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MyRepositories\MyFinanceFundamentals\MyFinanceFundamentals\src\"/>
    </mc:Choice>
  </mc:AlternateContent>
  <xr:revisionPtr revIDLastSave="0" documentId="13_ncr:1_{61FAA7AD-0E61-4A14-A329-ABAB812DCB4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icker" sheetId="2" r:id="rId1"/>
    <sheet name="Aktien" sheetId="1" r:id="rId2"/>
    <sheet name="YahooFinanceInfos" sheetId="3" r:id="rId3"/>
    <sheet name="Fundamentals" sheetId="5" r:id="rId4"/>
  </sheets>
  <definedNames>
    <definedName name="_xlnm._FilterDatabase" localSheetId="1" hidden="1">Aktien!$A$1:$R$1630</definedName>
    <definedName name="ExterneDaten_1" localSheetId="3" hidden="1">Fundamentals!$A$1:$F$22234</definedName>
    <definedName name="ExterneDaten_1" localSheetId="2" hidden="1">YahooFinanceInfos!$A$1:$BO$1667</definedName>
  </definedNames>
  <calcPr calcId="191029" iterate="1" iterateCount="3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C5" i="2"/>
  <c r="C2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E1117" i="1"/>
  <c r="G1117" i="1"/>
  <c r="T1117" i="1"/>
  <c r="E1106" i="1"/>
  <c r="G1106" i="1"/>
  <c r="T1106" i="1"/>
  <c r="E1095" i="1"/>
  <c r="G1095" i="1"/>
  <c r="T1095" i="1"/>
  <c r="E1041" i="1"/>
  <c r="G1041" i="1"/>
  <c r="T1041" i="1"/>
  <c r="E1039" i="1"/>
  <c r="G1039" i="1"/>
  <c r="T1039" i="1"/>
  <c r="E1005" i="1"/>
  <c r="G1005" i="1"/>
  <c r="T1005" i="1"/>
  <c r="E971" i="1"/>
  <c r="G971" i="1"/>
  <c r="T971" i="1"/>
  <c r="E967" i="1"/>
  <c r="G967" i="1"/>
  <c r="T967" i="1"/>
  <c r="E953" i="1"/>
  <c r="G953" i="1"/>
  <c r="T953" i="1"/>
  <c r="E917" i="1"/>
  <c r="G917" i="1"/>
  <c r="T917" i="1"/>
  <c r="E901" i="1"/>
  <c r="G901" i="1"/>
  <c r="T901" i="1"/>
  <c r="E898" i="1"/>
  <c r="G898" i="1"/>
  <c r="T898" i="1"/>
  <c r="E896" i="1"/>
  <c r="G896" i="1"/>
  <c r="T896" i="1"/>
  <c r="E883" i="1"/>
  <c r="G883" i="1"/>
  <c r="T883" i="1"/>
  <c r="E877" i="1"/>
  <c r="G877" i="1"/>
  <c r="T877" i="1"/>
  <c r="E867" i="1"/>
  <c r="G867" i="1"/>
  <c r="T867" i="1"/>
  <c r="E864" i="1"/>
  <c r="G864" i="1"/>
  <c r="T864" i="1"/>
  <c r="E849" i="1"/>
  <c r="G849" i="1"/>
  <c r="T849" i="1"/>
  <c r="E833" i="1"/>
  <c r="G833" i="1"/>
  <c r="T833" i="1"/>
  <c r="E751" i="1"/>
  <c r="G751" i="1"/>
  <c r="T751" i="1"/>
  <c r="E720" i="1"/>
  <c r="G720" i="1"/>
  <c r="T720" i="1"/>
  <c r="E644" i="1"/>
  <c r="G644" i="1"/>
  <c r="T644" i="1"/>
  <c r="E373" i="1"/>
  <c r="G373" i="1"/>
  <c r="T373" i="1"/>
  <c r="E362" i="1"/>
  <c r="G362" i="1"/>
  <c r="T362" i="1"/>
  <c r="E351" i="1"/>
  <c r="G351" i="1"/>
  <c r="T351" i="1"/>
  <c r="E341" i="1"/>
  <c r="G341" i="1"/>
  <c r="T341" i="1"/>
  <c r="E339" i="1"/>
  <c r="G339" i="1"/>
  <c r="T339" i="1"/>
  <c r="E337" i="1"/>
  <c r="G337" i="1"/>
  <c r="T337" i="1"/>
  <c r="E312" i="1"/>
  <c r="G312" i="1"/>
  <c r="T312" i="1"/>
  <c r="E289" i="1"/>
  <c r="G289" i="1"/>
  <c r="T289" i="1"/>
  <c r="E264" i="1"/>
  <c r="G264" i="1"/>
  <c r="T264" i="1"/>
  <c r="E243" i="1"/>
  <c r="G243" i="1"/>
  <c r="T243" i="1"/>
  <c r="E231" i="1"/>
  <c r="G231" i="1"/>
  <c r="T231" i="1"/>
  <c r="E210" i="1"/>
  <c r="G210" i="1"/>
  <c r="T210" i="1"/>
  <c r="E203" i="1"/>
  <c r="G203" i="1"/>
  <c r="T203" i="1"/>
  <c r="E184" i="1"/>
  <c r="G184" i="1"/>
  <c r="T184" i="1"/>
  <c r="E167" i="1"/>
  <c r="G167" i="1"/>
  <c r="T167" i="1"/>
  <c r="E163" i="1"/>
  <c r="G163" i="1"/>
  <c r="T163" i="1"/>
  <c r="E145" i="1"/>
  <c r="G145" i="1"/>
  <c r="T145" i="1"/>
  <c r="E100" i="1"/>
  <c r="G100" i="1"/>
  <c r="T100" i="1"/>
  <c r="E83" i="1"/>
  <c r="G83" i="1"/>
  <c r="T83" i="1"/>
  <c r="E53" i="1"/>
  <c r="G53" i="1"/>
  <c r="T53" i="1"/>
  <c r="E39" i="1"/>
  <c r="G39" i="1"/>
  <c r="T39" i="1"/>
  <c r="E33" i="1"/>
  <c r="G33" i="1"/>
  <c r="T33" i="1"/>
  <c r="E32" i="1"/>
  <c r="G32" i="1"/>
  <c r="T32" i="1"/>
  <c r="E15" i="1"/>
  <c r="G15" i="1"/>
  <c r="T15" i="1"/>
  <c r="E14" i="1"/>
  <c r="G14" i="1"/>
  <c r="T14" i="1"/>
  <c r="E12" i="1"/>
  <c r="G12" i="1"/>
  <c r="T12" i="1"/>
  <c r="E11" i="1"/>
  <c r="G11" i="1"/>
  <c r="T11" i="1"/>
  <c r="E10" i="1"/>
  <c r="G10" i="1"/>
  <c r="T10" i="1"/>
  <c r="T1" i="1"/>
  <c r="J1117" i="1"/>
  <c r="S1117" i="1"/>
  <c r="J1106" i="1"/>
  <c r="S1106" i="1"/>
  <c r="J1095" i="1"/>
  <c r="S1095" i="1"/>
  <c r="J1041" i="1"/>
  <c r="S1041" i="1"/>
  <c r="J1039" i="1"/>
  <c r="S1039" i="1"/>
  <c r="J1005" i="1"/>
  <c r="S1005" i="1"/>
  <c r="J971" i="1"/>
  <c r="S971" i="1"/>
  <c r="J967" i="1"/>
  <c r="S967" i="1"/>
  <c r="J953" i="1"/>
  <c r="S953" i="1"/>
  <c r="J917" i="1"/>
  <c r="S917" i="1"/>
  <c r="J901" i="1"/>
  <c r="S901" i="1"/>
  <c r="J898" i="1"/>
  <c r="S898" i="1"/>
  <c r="J896" i="1"/>
  <c r="S896" i="1"/>
  <c r="J883" i="1"/>
  <c r="S883" i="1"/>
  <c r="J877" i="1"/>
  <c r="S877" i="1"/>
  <c r="J867" i="1"/>
  <c r="S867" i="1"/>
  <c r="J864" i="1"/>
  <c r="S864" i="1"/>
  <c r="J849" i="1"/>
  <c r="S849" i="1"/>
  <c r="J833" i="1"/>
  <c r="S833" i="1"/>
  <c r="J751" i="1"/>
  <c r="S751" i="1"/>
  <c r="J720" i="1"/>
  <c r="S720" i="1"/>
  <c r="J644" i="1"/>
  <c r="S644" i="1"/>
  <c r="J373" i="1"/>
  <c r="S373" i="1"/>
  <c r="J362" i="1"/>
  <c r="S362" i="1"/>
  <c r="J351" i="1"/>
  <c r="S351" i="1"/>
  <c r="J341" i="1"/>
  <c r="S341" i="1"/>
  <c r="J339" i="1"/>
  <c r="S339" i="1"/>
  <c r="J337" i="1"/>
  <c r="S337" i="1"/>
  <c r="J312" i="1"/>
  <c r="S312" i="1"/>
  <c r="J289" i="1"/>
  <c r="S289" i="1"/>
  <c r="J264" i="1"/>
  <c r="S264" i="1"/>
  <c r="J243" i="1"/>
  <c r="S243" i="1"/>
  <c r="J231" i="1"/>
  <c r="S231" i="1"/>
  <c r="J210" i="1"/>
  <c r="S210" i="1"/>
  <c r="J203" i="1"/>
  <c r="S203" i="1"/>
  <c r="J184" i="1"/>
  <c r="S184" i="1"/>
  <c r="J167" i="1"/>
  <c r="S167" i="1"/>
  <c r="J163" i="1"/>
  <c r="S163" i="1"/>
  <c r="J145" i="1"/>
  <c r="S145" i="1"/>
  <c r="J100" i="1"/>
  <c r="S100" i="1"/>
  <c r="J83" i="1"/>
  <c r="S83" i="1"/>
  <c r="J53" i="1"/>
  <c r="S53" i="1"/>
  <c r="J39" i="1"/>
  <c r="S39" i="1"/>
  <c r="J33" i="1"/>
  <c r="S33" i="1"/>
  <c r="J32" i="1"/>
  <c r="S32" i="1"/>
  <c r="J15" i="1"/>
  <c r="S15" i="1"/>
  <c r="J14" i="1"/>
  <c r="S14" i="1"/>
  <c r="J12" i="1"/>
  <c r="S12" i="1"/>
  <c r="J11" i="1"/>
  <c r="S11" i="1"/>
  <c r="J10" i="1"/>
  <c r="S10" i="1"/>
  <c r="S1" i="1"/>
  <c r="Q1" i="1"/>
  <c r="AA145" i="1"/>
  <c r="AA40" i="1"/>
  <c r="AB40" i="1"/>
  <c r="AC40" i="1"/>
  <c r="AD40" i="1"/>
  <c r="AE40" i="1"/>
  <c r="AF40" i="1"/>
  <c r="AG40" i="1"/>
  <c r="AA41" i="1"/>
  <c r="AB41" i="1"/>
  <c r="AC41" i="1"/>
  <c r="AD41" i="1"/>
  <c r="AE41" i="1"/>
  <c r="AF41" i="1"/>
  <c r="AG41" i="1"/>
  <c r="AA42" i="1"/>
  <c r="AB42" i="1"/>
  <c r="AC42" i="1"/>
  <c r="AD42" i="1"/>
  <c r="AE42" i="1"/>
  <c r="AF42" i="1"/>
  <c r="AG42" i="1"/>
  <c r="AA43" i="1"/>
  <c r="AB43" i="1"/>
  <c r="AC43" i="1"/>
  <c r="AD43" i="1"/>
  <c r="AE43" i="1"/>
  <c r="AF43" i="1"/>
  <c r="AG43" i="1"/>
  <c r="AA44" i="1"/>
  <c r="AB44" i="1"/>
  <c r="AC44" i="1"/>
  <c r="AD44" i="1"/>
  <c r="AE44" i="1"/>
  <c r="AF44" i="1"/>
  <c r="AG44" i="1"/>
  <c r="AA45" i="1"/>
  <c r="AB45" i="1"/>
  <c r="AC45" i="1"/>
  <c r="AD45" i="1"/>
  <c r="AE45" i="1"/>
  <c r="AF45" i="1"/>
  <c r="AG45" i="1"/>
  <c r="AA46" i="1"/>
  <c r="AB46" i="1"/>
  <c r="AC46" i="1"/>
  <c r="AD46" i="1"/>
  <c r="AE46" i="1"/>
  <c r="AF46" i="1"/>
  <c r="AG46" i="1"/>
  <c r="AA47" i="1"/>
  <c r="AB47" i="1"/>
  <c r="AC47" i="1"/>
  <c r="AD47" i="1"/>
  <c r="AE47" i="1"/>
  <c r="AF47" i="1"/>
  <c r="AG47" i="1"/>
  <c r="AA48" i="1"/>
  <c r="AB48" i="1"/>
  <c r="AC48" i="1"/>
  <c r="AD48" i="1"/>
  <c r="AE48" i="1"/>
  <c r="AF48" i="1"/>
  <c r="AG48" i="1"/>
  <c r="AA49" i="1"/>
  <c r="AB49" i="1"/>
  <c r="AC49" i="1"/>
  <c r="AD49" i="1"/>
  <c r="AE49" i="1"/>
  <c r="AF49" i="1"/>
  <c r="AG49" i="1"/>
  <c r="AA50" i="1"/>
  <c r="AB50" i="1"/>
  <c r="AC50" i="1"/>
  <c r="AD50" i="1"/>
  <c r="AE50" i="1"/>
  <c r="AF50" i="1"/>
  <c r="AG50" i="1"/>
  <c r="AA51" i="1"/>
  <c r="AB51" i="1"/>
  <c r="AC51" i="1"/>
  <c r="AD51" i="1"/>
  <c r="AE51" i="1"/>
  <c r="AF51" i="1"/>
  <c r="AG51" i="1"/>
  <c r="AA52" i="1"/>
  <c r="AB52" i="1"/>
  <c r="AC52" i="1"/>
  <c r="AD52" i="1"/>
  <c r="AE52" i="1"/>
  <c r="AF52" i="1"/>
  <c r="AG52" i="1"/>
  <c r="AA53" i="1"/>
  <c r="AB53" i="1"/>
  <c r="AC53" i="1"/>
  <c r="AD53" i="1"/>
  <c r="AE53" i="1"/>
  <c r="AF53" i="1"/>
  <c r="AG53" i="1"/>
  <c r="AA54" i="1"/>
  <c r="AB54" i="1"/>
  <c r="AC54" i="1"/>
  <c r="AD54" i="1"/>
  <c r="AE54" i="1"/>
  <c r="AF54" i="1"/>
  <c r="AG54" i="1"/>
  <c r="AA55" i="1"/>
  <c r="AB55" i="1"/>
  <c r="AC55" i="1"/>
  <c r="AD55" i="1"/>
  <c r="AE55" i="1"/>
  <c r="AF55" i="1"/>
  <c r="AG55" i="1"/>
  <c r="AA56" i="1"/>
  <c r="AB56" i="1"/>
  <c r="AC56" i="1"/>
  <c r="AD56" i="1"/>
  <c r="AE56" i="1"/>
  <c r="AF56" i="1"/>
  <c r="AG56" i="1"/>
  <c r="AA57" i="1"/>
  <c r="AB57" i="1"/>
  <c r="AC57" i="1"/>
  <c r="AD57" i="1"/>
  <c r="AE57" i="1"/>
  <c r="AF57" i="1"/>
  <c r="AG57" i="1"/>
  <c r="AA58" i="1"/>
  <c r="AB58" i="1"/>
  <c r="AC58" i="1"/>
  <c r="AD58" i="1"/>
  <c r="AE58" i="1"/>
  <c r="AF58" i="1"/>
  <c r="AG58" i="1"/>
  <c r="AA59" i="1"/>
  <c r="AB59" i="1"/>
  <c r="AC59" i="1"/>
  <c r="AD59" i="1"/>
  <c r="AE59" i="1"/>
  <c r="AF59" i="1"/>
  <c r="AG59" i="1"/>
  <c r="AA60" i="1"/>
  <c r="AB60" i="1"/>
  <c r="AC60" i="1"/>
  <c r="AD60" i="1"/>
  <c r="AE60" i="1"/>
  <c r="AF60" i="1"/>
  <c r="AG60" i="1"/>
  <c r="AA61" i="1"/>
  <c r="AB61" i="1"/>
  <c r="AC61" i="1"/>
  <c r="AD61" i="1"/>
  <c r="AE61" i="1"/>
  <c r="AF61" i="1"/>
  <c r="AG61" i="1"/>
  <c r="AA62" i="1"/>
  <c r="AB62" i="1"/>
  <c r="AC62" i="1"/>
  <c r="AD62" i="1"/>
  <c r="AE62" i="1"/>
  <c r="AF62" i="1"/>
  <c r="AG62" i="1"/>
  <c r="AA63" i="1"/>
  <c r="AB63" i="1"/>
  <c r="AC63" i="1"/>
  <c r="AD63" i="1"/>
  <c r="AE63" i="1"/>
  <c r="AF63" i="1"/>
  <c r="AG63" i="1"/>
  <c r="AA64" i="1"/>
  <c r="AB64" i="1"/>
  <c r="AC64" i="1"/>
  <c r="AD64" i="1"/>
  <c r="AE64" i="1"/>
  <c r="AF64" i="1"/>
  <c r="AG64" i="1"/>
  <c r="AA65" i="1"/>
  <c r="AB65" i="1"/>
  <c r="AC65" i="1"/>
  <c r="AD65" i="1"/>
  <c r="AE65" i="1"/>
  <c r="AF65" i="1"/>
  <c r="AG65" i="1"/>
  <c r="AA66" i="1"/>
  <c r="AB66" i="1"/>
  <c r="AC66" i="1"/>
  <c r="AD66" i="1"/>
  <c r="AE66" i="1"/>
  <c r="AF66" i="1"/>
  <c r="AG66" i="1"/>
  <c r="AA67" i="1"/>
  <c r="AB67" i="1"/>
  <c r="AC67" i="1"/>
  <c r="AD67" i="1"/>
  <c r="AE67" i="1"/>
  <c r="AF67" i="1"/>
  <c r="AG67" i="1"/>
  <c r="AA68" i="1"/>
  <c r="AB68" i="1"/>
  <c r="AC68" i="1"/>
  <c r="AD68" i="1"/>
  <c r="AE68" i="1"/>
  <c r="AF68" i="1"/>
  <c r="AG68" i="1"/>
  <c r="AA69" i="1"/>
  <c r="AB69" i="1"/>
  <c r="AC69" i="1"/>
  <c r="AD69" i="1"/>
  <c r="AE69" i="1"/>
  <c r="AF69" i="1"/>
  <c r="AG69" i="1"/>
  <c r="AA70" i="1"/>
  <c r="AB70" i="1"/>
  <c r="AC70" i="1"/>
  <c r="AD70" i="1"/>
  <c r="AE70" i="1"/>
  <c r="AF70" i="1"/>
  <c r="AG70" i="1"/>
  <c r="AA71" i="1"/>
  <c r="AB71" i="1"/>
  <c r="AC71" i="1"/>
  <c r="AD71" i="1"/>
  <c r="AE71" i="1"/>
  <c r="AF71" i="1"/>
  <c r="AG71" i="1"/>
  <c r="AA72" i="1"/>
  <c r="AB72" i="1"/>
  <c r="AC72" i="1"/>
  <c r="AD72" i="1"/>
  <c r="AE72" i="1"/>
  <c r="AF72" i="1"/>
  <c r="AG72" i="1"/>
  <c r="AA73" i="1"/>
  <c r="AB73" i="1"/>
  <c r="AC73" i="1"/>
  <c r="AD73" i="1"/>
  <c r="AE73" i="1"/>
  <c r="AF73" i="1"/>
  <c r="AG73" i="1"/>
  <c r="AA74" i="1"/>
  <c r="AB74" i="1"/>
  <c r="AC74" i="1"/>
  <c r="AD74" i="1"/>
  <c r="AE74" i="1"/>
  <c r="AF74" i="1"/>
  <c r="AG74" i="1"/>
  <c r="AA75" i="1"/>
  <c r="AB75" i="1"/>
  <c r="AC75" i="1"/>
  <c r="AD75" i="1"/>
  <c r="AE75" i="1"/>
  <c r="AF75" i="1"/>
  <c r="AG75" i="1"/>
  <c r="AA76" i="1"/>
  <c r="AB76" i="1"/>
  <c r="AC76" i="1"/>
  <c r="AD76" i="1"/>
  <c r="AE76" i="1"/>
  <c r="AF76" i="1"/>
  <c r="AG76" i="1"/>
  <c r="AA77" i="1"/>
  <c r="AB77" i="1"/>
  <c r="AC77" i="1"/>
  <c r="AD77" i="1"/>
  <c r="AE77" i="1"/>
  <c r="AF77" i="1"/>
  <c r="AG77" i="1"/>
  <c r="AA78" i="1"/>
  <c r="AB78" i="1"/>
  <c r="AC78" i="1"/>
  <c r="AD78" i="1"/>
  <c r="AE78" i="1"/>
  <c r="AF78" i="1"/>
  <c r="AG78" i="1"/>
  <c r="AA79" i="1"/>
  <c r="AB79" i="1"/>
  <c r="AC79" i="1"/>
  <c r="AD79" i="1"/>
  <c r="AE79" i="1"/>
  <c r="AF79" i="1"/>
  <c r="AG79" i="1"/>
  <c r="AA80" i="1"/>
  <c r="AB80" i="1"/>
  <c r="AC80" i="1"/>
  <c r="AD80" i="1"/>
  <c r="AE80" i="1"/>
  <c r="AF80" i="1"/>
  <c r="AG80" i="1"/>
  <c r="AA81" i="1"/>
  <c r="AB81" i="1"/>
  <c r="AC81" i="1"/>
  <c r="AD81" i="1"/>
  <c r="AE81" i="1"/>
  <c r="AF81" i="1"/>
  <c r="AG81" i="1"/>
  <c r="AA82" i="1"/>
  <c r="AB82" i="1"/>
  <c r="AC82" i="1"/>
  <c r="AD82" i="1"/>
  <c r="AE82" i="1"/>
  <c r="AF82" i="1"/>
  <c r="AG82" i="1"/>
  <c r="AA83" i="1"/>
  <c r="AB83" i="1"/>
  <c r="AC83" i="1"/>
  <c r="AD83" i="1"/>
  <c r="AE83" i="1"/>
  <c r="AF83" i="1"/>
  <c r="AG83" i="1"/>
  <c r="AA84" i="1"/>
  <c r="AB84" i="1"/>
  <c r="AC84" i="1"/>
  <c r="AD84" i="1"/>
  <c r="AE84" i="1"/>
  <c r="AF84" i="1"/>
  <c r="AG84" i="1"/>
  <c r="AA85" i="1"/>
  <c r="AB85" i="1"/>
  <c r="AC85" i="1"/>
  <c r="AD85" i="1"/>
  <c r="AE85" i="1"/>
  <c r="AF85" i="1"/>
  <c r="AG85" i="1"/>
  <c r="AA86" i="1"/>
  <c r="AB86" i="1"/>
  <c r="AC86" i="1"/>
  <c r="AD86" i="1"/>
  <c r="AE86" i="1"/>
  <c r="AF86" i="1"/>
  <c r="AG86" i="1"/>
  <c r="AA87" i="1"/>
  <c r="AB87" i="1"/>
  <c r="AC87" i="1"/>
  <c r="AD87" i="1"/>
  <c r="AE87" i="1"/>
  <c r="AF87" i="1"/>
  <c r="AG87" i="1"/>
  <c r="AA88" i="1"/>
  <c r="AB88" i="1"/>
  <c r="AC88" i="1"/>
  <c r="AD88" i="1"/>
  <c r="AE88" i="1"/>
  <c r="AF88" i="1"/>
  <c r="AG88" i="1"/>
  <c r="AA89" i="1"/>
  <c r="AB89" i="1"/>
  <c r="AC89" i="1"/>
  <c r="AD89" i="1"/>
  <c r="AE89" i="1"/>
  <c r="AF89" i="1"/>
  <c r="AG89" i="1"/>
  <c r="AA90" i="1"/>
  <c r="AB90" i="1"/>
  <c r="AC90" i="1"/>
  <c r="AD90" i="1"/>
  <c r="AE90" i="1"/>
  <c r="AF90" i="1"/>
  <c r="AG90" i="1"/>
  <c r="AA91" i="1"/>
  <c r="AB91" i="1"/>
  <c r="AC91" i="1"/>
  <c r="AD91" i="1"/>
  <c r="AE91" i="1"/>
  <c r="AF91" i="1"/>
  <c r="AG91" i="1"/>
  <c r="AA92" i="1"/>
  <c r="AB92" i="1"/>
  <c r="AC92" i="1"/>
  <c r="AD92" i="1"/>
  <c r="AE92" i="1"/>
  <c r="AF92" i="1"/>
  <c r="AG92" i="1"/>
  <c r="AA93" i="1"/>
  <c r="AB93" i="1"/>
  <c r="AC93" i="1"/>
  <c r="AD93" i="1"/>
  <c r="AE93" i="1"/>
  <c r="AF93" i="1"/>
  <c r="AG93" i="1"/>
  <c r="AA94" i="1"/>
  <c r="AB94" i="1"/>
  <c r="AC94" i="1"/>
  <c r="AD94" i="1"/>
  <c r="AE94" i="1"/>
  <c r="AF94" i="1"/>
  <c r="AG94" i="1"/>
  <c r="AA95" i="1"/>
  <c r="AB95" i="1"/>
  <c r="AC95" i="1"/>
  <c r="AD95" i="1"/>
  <c r="AE95" i="1"/>
  <c r="AF95" i="1"/>
  <c r="AG95" i="1"/>
  <c r="AA96" i="1"/>
  <c r="AB96" i="1"/>
  <c r="AC96" i="1"/>
  <c r="AD96" i="1"/>
  <c r="AE96" i="1"/>
  <c r="AF96" i="1"/>
  <c r="AG96" i="1"/>
  <c r="AA97" i="1"/>
  <c r="AB97" i="1"/>
  <c r="AC97" i="1"/>
  <c r="AD97" i="1"/>
  <c r="AE97" i="1"/>
  <c r="AF97" i="1"/>
  <c r="AG97" i="1"/>
  <c r="AA98" i="1"/>
  <c r="AB98" i="1"/>
  <c r="AC98" i="1"/>
  <c r="AD98" i="1"/>
  <c r="AE98" i="1"/>
  <c r="AF98" i="1"/>
  <c r="AG98" i="1"/>
  <c r="AA99" i="1"/>
  <c r="AB99" i="1"/>
  <c r="AC99" i="1"/>
  <c r="AD99" i="1"/>
  <c r="AE99" i="1"/>
  <c r="AF99" i="1"/>
  <c r="AG99" i="1"/>
  <c r="AA100" i="1"/>
  <c r="AB100" i="1"/>
  <c r="AC100" i="1"/>
  <c r="AD100" i="1"/>
  <c r="AE100" i="1"/>
  <c r="AF100" i="1"/>
  <c r="AG100" i="1"/>
  <c r="AA101" i="1"/>
  <c r="AB101" i="1"/>
  <c r="AC101" i="1"/>
  <c r="AD101" i="1"/>
  <c r="AE101" i="1"/>
  <c r="AF101" i="1"/>
  <c r="AG101" i="1"/>
  <c r="AA102" i="1"/>
  <c r="AB102" i="1"/>
  <c r="AC102" i="1"/>
  <c r="AD102" i="1"/>
  <c r="AE102" i="1"/>
  <c r="AF102" i="1"/>
  <c r="AG102" i="1"/>
  <c r="AA103" i="1"/>
  <c r="AB103" i="1"/>
  <c r="AC103" i="1"/>
  <c r="AD103" i="1"/>
  <c r="AE103" i="1"/>
  <c r="AF103" i="1"/>
  <c r="AG103" i="1"/>
  <c r="AA104" i="1"/>
  <c r="AB104" i="1"/>
  <c r="AC104" i="1"/>
  <c r="AD104" i="1"/>
  <c r="AE104" i="1"/>
  <c r="AF104" i="1"/>
  <c r="AG104" i="1"/>
  <c r="AA105" i="1"/>
  <c r="AB105" i="1"/>
  <c r="AC105" i="1"/>
  <c r="AD105" i="1"/>
  <c r="AE105" i="1"/>
  <c r="AF105" i="1"/>
  <c r="AG105" i="1"/>
  <c r="AA106" i="1"/>
  <c r="AB106" i="1"/>
  <c r="AC106" i="1"/>
  <c r="AD106" i="1"/>
  <c r="AE106" i="1"/>
  <c r="AF106" i="1"/>
  <c r="AG106" i="1"/>
  <c r="AA107" i="1"/>
  <c r="AB107" i="1"/>
  <c r="AC107" i="1"/>
  <c r="AD107" i="1"/>
  <c r="AE107" i="1"/>
  <c r="AF107" i="1"/>
  <c r="AG107" i="1"/>
  <c r="AA108" i="1"/>
  <c r="AB108" i="1"/>
  <c r="AC108" i="1"/>
  <c r="AD108" i="1"/>
  <c r="AE108" i="1"/>
  <c r="AF108" i="1"/>
  <c r="AG108" i="1"/>
  <c r="AA109" i="1"/>
  <c r="AB109" i="1"/>
  <c r="AC109" i="1"/>
  <c r="AD109" i="1"/>
  <c r="AE109" i="1"/>
  <c r="AF109" i="1"/>
  <c r="AG109" i="1"/>
  <c r="AA110" i="1"/>
  <c r="AB110" i="1"/>
  <c r="AC110" i="1"/>
  <c r="AD110" i="1"/>
  <c r="AE110" i="1"/>
  <c r="AF110" i="1"/>
  <c r="AG110" i="1"/>
  <c r="AA111" i="1"/>
  <c r="AB111" i="1"/>
  <c r="AC111" i="1"/>
  <c r="AD111" i="1"/>
  <c r="AE111" i="1"/>
  <c r="AF111" i="1"/>
  <c r="AG111" i="1"/>
  <c r="AA112" i="1"/>
  <c r="AB112" i="1"/>
  <c r="AC112" i="1"/>
  <c r="AD112" i="1"/>
  <c r="AE112" i="1"/>
  <c r="AF112" i="1"/>
  <c r="AG112" i="1"/>
  <c r="AA113" i="1"/>
  <c r="AB113" i="1"/>
  <c r="AC113" i="1"/>
  <c r="AD113" i="1"/>
  <c r="AE113" i="1"/>
  <c r="AF113" i="1"/>
  <c r="AG113" i="1"/>
  <c r="AA114" i="1"/>
  <c r="AB114" i="1"/>
  <c r="AC114" i="1"/>
  <c r="AD114" i="1"/>
  <c r="AE114" i="1"/>
  <c r="AF114" i="1"/>
  <c r="AG114" i="1"/>
  <c r="AA115" i="1"/>
  <c r="AB115" i="1"/>
  <c r="AC115" i="1"/>
  <c r="AD115" i="1"/>
  <c r="AE115" i="1"/>
  <c r="AF115" i="1"/>
  <c r="AG115" i="1"/>
  <c r="AA116" i="1"/>
  <c r="AB116" i="1"/>
  <c r="AC116" i="1"/>
  <c r="AD116" i="1"/>
  <c r="AE116" i="1"/>
  <c r="AF116" i="1"/>
  <c r="AG116" i="1"/>
  <c r="AA117" i="1"/>
  <c r="AB117" i="1"/>
  <c r="AC117" i="1"/>
  <c r="AD117" i="1"/>
  <c r="AE117" i="1"/>
  <c r="AF117" i="1"/>
  <c r="AG117" i="1"/>
  <c r="AA118" i="1"/>
  <c r="AB118" i="1"/>
  <c r="AC118" i="1"/>
  <c r="AD118" i="1"/>
  <c r="AE118" i="1"/>
  <c r="AF118" i="1"/>
  <c r="AG118" i="1"/>
  <c r="AA119" i="1"/>
  <c r="AB119" i="1"/>
  <c r="AC119" i="1"/>
  <c r="AD119" i="1"/>
  <c r="AE119" i="1"/>
  <c r="AF119" i="1"/>
  <c r="AG119" i="1"/>
  <c r="AA120" i="1"/>
  <c r="AB120" i="1"/>
  <c r="AC120" i="1"/>
  <c r="AD120" i="1"/>
  <c r="AE120" i="1"/>
  <c r="AF120" i="1"/>
  <c r="AG120" i="1"/>
  <c r="AA121" i="1"/>
  <c r="AB121" i="1"/>
  <c r="AC121" i="1"/>
  <c r="AD121" i="1"/>
  <c r="AE121" i="1"/>
  <c r="AF121" i="1"/>
  <c r="AG121" i="1"/>
  <c r="AA122" i="1"/>
  <c r="AB122" i="1"/>
  <c r="AC122" i="1"/>
  <c r="AD122" i="1"/>
  <c r="AE122" i="1"/>
  <c r="AF122" i="1"/>
  <c r="AG122" i="1"/>
  <c r="AA123" i="1"/>
  <c r="AB123" i="1"/>
  <c r="AC123" i="1"/>
  <c r="AD123" i="1"/>
  <c r="AE123" i="1"/>
  <c r="AF123" i="1"/>
  <c r="AG123" i="1"/>
  <c r="AA124" i="1"/>
  <c r="AB124" i="1"/>
  <c r="AC124" i="1"/>
  <c r="AD124" i="1"/>
  <c r="AE124" i="1"/>
  <c r="AF124" i="1"/>
  <c r="AG124" i="1"/>
  <c r="AA125" i="1"/>
  <c r="AB125" i="1"/>
  <c r="AC125" i="1"/>
  <c r="AD125" i="1"/>
  <c r="AE125" i="1"/>
  <c r="AF125" i="1"/>
  <c r="AG125" i="1"/>
  <c r="AA126" i="1"/>
  <c r="AB126" i="1"/>
  <c r="AC126" i="1"/>
  <c r="AD126" i="1"/>
  <c r="AE126" i="1"/>
  <c r="AF126" i="1"/>
  <c r="AG126" i="1"/>
  <c r="AA127" i="1"/>
  <c r="AB127" i="1"/>
  <c r="AC127" i="1"/>
  <c r="AD127" i="1"/>
  <c r="AE127" i="1"/>
  <c r="AF127" i="1"/>
  <c r="AG127" i="1"/>
  <c r="AA128" i="1"/>
  <c r="AB128" i="1"/>
  <c r="AC128" i="1"/>
  <c r="AD128" i="1"/>
  <c r="AE128" i="1"/>
  <c r="AF128" i="1"/>
  <c r="AG128" i="1"/>
  <c r="AA129" i="1"/>
  <c r="AB129" i="1"/>
  <c r="AC129" i="1"/>
  <c r="AD129" i="1"/>
  <c r="AE129" i="1"/>
  <c r="AF129" i="1"/>
  <c r="AG129" i="1"/>
  <c r="AA130" i="1"/>
  <c r="AB130" i="1"/>
  <c r="AC130" i="1"/>
  <c r="AD130" i="1"/>
  <c r="AE130" i="1"/>
  <c r="AF130" i="1"/>
  <c r="AG130" i="1"/>
  <c r="AA131" i="1"/>
  <c r="AB131" i="1"/>
  <c r="AC131" i="1"/>
  <c r="AD131" i="1"/>
  <c r="AE131" i="1"/>
  <c r="AF131" i="1"/>
  <c r="AG131" i="1"/>
  <c r="AA132" i="1"/>
  <c r="AB132" i="1"/>
  <c r="AC132" i="1"/>
  <c r="AD132" i="1"/>
  <c r="AE132" i="1"/>
  <c r="AF132" i="1"/>
  <c r="AG132" i="1"/>
  <c r="AA133" i="1"/>
  <c r="AB133" i="1"/>
  <c r="AC133" i="1"/>
  <c r="AD133" i="1"/>
  <c r="AE133" i="1"/>
  <c r="AF133" i="1"/>
  <c r="AG133" i="1"/>
  <c r="AA134" i="1"/>
  <c r="AB134" i="1"/>
  <c r="AC134" i="1"/>
  <c r="AD134" i="1"/>
  <c r="AE134" i="1"/>
  <c r="AF134" i="1"/>
  <c r="AG134" i="1"/>
  <c r="AA135" i="1"/>
  <c r="AB135" i="1"/>
  <c r="AC135" i="1"/>
  <c r="AD135" i="1"/>
  <c r="AE135" i="1"/>
  <c r="AF135" i="1"/>
  <c r="AG135" i="1"/>
  <c r="AA136" i="1"/>
  <c r="AB136" i="1"/>
  <c r="AC136" i="1"/>
  <c r="AD136" i="1"/>
  <c r="AE136" i="1"/>
  <c r="AF136" i="1"/>
  <c r="AG136" i="1"/>
  <c r="AA137" i="1"/>
  <c r="AB137" i="1"/>
  <c r="AC137" i="1"/>
  <c r="AD137" i="1"/>
  <c r="AE137" i="1"/>
  <c r="AF137" i="1"/>
  <c r="AG137" i="1"/>
  <c r="AA138" i="1"/>
  <c r="AB138" i="1"/>
  <c r="AC138" i="1"/>
  <c r="AD138" i="1"/>
  <c r="AE138" i="1"/>
  <c r="AF138" i="1"/>
  <c r="AG138" i="1"/>
  <c r="AA139" i="1"/>
  <c r="AB139" i="1"/>
  <c r="AC139" i="1"/>
  <c r="AD139" i="1"/>
  <c r="AE139" i="1"/>
  <c r="AF139" i="1"/>
  <c r="AG139" i="1"/>
  <c r="AA140" i="1"/>
  <c r="AB140" i="1"/>
  <c r="AC140" i="1"/>
  <c r="AD140" i="1"/>
  <c r="AE140" i="1"/>
  <c r="AF140" i="1"/>
  <c r="AG140" i="1"/>
  <c r="AA141" i="1"/>
  <c r="AB141" i="1"/>
  <c r="AC141" i="1"/>
  <c r="AD141" i="1"/>
  <c r="AE141" i="1"/>
  <c r="AF141" i="1"/>
  <c r="AG141" i="1"/>
  <c r="AA142" i="1"/>
  <c r="AB142" i="1"/>
  <c r="AC142" i="1"/>
  <c r="AD142" i="1"/>
  <c r="AE142" i="1"/>
  <c r="AF142" i="1"/>
  <c r="AG142" i="1"/>
  <c r="AA143" i="1"/>
  <c r="AB143" i="1"/>
  <c r="AC143" i="1"/>
  <c r="AD143" i="1"/>
  <c r="AE143" i="1"/>
  <c r="AF143" i="1"/>
  <c r="AG143" i="1"/>
  <c r="AA144" i="1"/>
  <c r="AB144" i="1"/>
  <c r="AC144" i="1"/>
  <c r="AD144" i="1"/>
  <c r="AE144" i="1"/>
  <c r="AF144" i="1"/>
  <c r="AG144" i="1"/>
  <c r="AB145" i="1"/>
  <c r="AC145" i="1"/>
  <c r="AD145" i="1"/>
  <c r="AE145" i="1"/>
  <c r="AF145" i="1"/>
  <c r="AG145" i="1"/>
  <c r="AA146" i="1"/>
  <c r="AB146" i="1"/>
  <c r="AC146" i="1"/>
  <c r="AD146" i="1"/>
  <c r="AE146" i="1"/>
  <c r="AF146" i="1"/>
  <c r="AG146" i="1"/>
  <c r="AA147" i="1"/>
  <c r="AB147" i="1"/>
  <c r="AC147" i="1"/>
  <c r="AD147" i="1"/>
  <c r="AE147" i="1"/>
  <c r="AF147" i="1"/>
  <c r="AG147" i="1"/>
  <c r="AA148" i="1"/>
  <c r="AB148" i="1"/>
  <c r="AC148" i="1"/>
  <c r="AD148" i="1"/>
  <c r="AE148" i="1"/>
  <c r="AF148" i="1"/>
  <c r="AG148" i="1"/>
  <c r="AA149" i="1"/>
  <c r="AB149" i="1"/>
  <c r="AC149" i="1"/>
  <c r="AD149" i="1"/>
  <c r="AE149" i="1"/>
  <c r="AF149" i="1"/>
  <c r="AG149" i="1"/>
  <c r="AA150" i="1"/>
  <c r="AB150" i="1"/>
  <c r="AC150" i="1"/>
  <c r="AD150" i="1"/>
  <c r="AE150" i="1"/>
  <c r="AF150" i="1"/>
  <c r="AG150" i="1"/>
  <c r="AA151" i="1"/>
  <c r="AB151" i="1"/>
  <c r="AC151" i="1"/>
  <c r="AD151" i="1"/>
  <c r="AE151" i="1"/>
  <c r="AF151" i="1"/>
  <c r="AG151" i="1"/>
  <c r="AA152" i="1"/>
  <c r="AB152" i="1"/>
  <c r="AC152" i="1"/>
  <c r="AD152" i="1"/>
  <c r="AE152" i="1"/>
  <c r="AF152" i="1"/>
  <c r="AG152" i="1"/>
  <c r="AA153" i="1"/>
  <c r="AB153" i="1"/>
  <c r="AC153" i="1"/>
  <c r="AD153" i="1"/>
  <c r="AE153" i="1"/>
  <c r="AF153" i="1"/>
  <c r="AG153" i="1"/>
  <c r="AA154" i="1"/>
  <c r="AB154" i="1"/>
  <c r="AC154" i="1"/>
  <c r="AD154" i="1"/>
  <c r="AE154" i="1"/>
  <c r="AF154" i="1"/>
  <c r="AG154" i="1"/>
  <c r="AA155" i="1"/>
  <c r="AB155" i="1"/>
  <c r="AC155" i="1"/>
  <c r="AD155" i="1"/>
  <c r="AE155" i="1"/>
  <c r="AF155" i="1"/>
  <c r="AG155" i="1"/>
  <c r="AA156" i="1"/>
  <c r="AB156" i="1"/>
  <c r="AC156" i="1"/>
  <c r="AD156" i="1"/>
  <c r="AE156" i="1"/>
  <c r="AF156" i="1"/>
  <c r="AG156" i="1"/>
  <c r="AA157" i="1"/>
  <c r="AB157" i="1"/>
  <c r="AC157" i="1"/>
  <c r="AD157" i="1"/>
  <c r="AE157" i="1"/>
  <c r="AF157" i="1"/>
  <c r="AG157" i="1"/>
  <c r="AA158" i="1"/>
  <c r="AB158" i="1"/>
  <c r="AC158" i="1"/>
  <c r="AD158" i="1"/>
  <c r="AE158" i="1"/>
  <c r="AF158" i="1"/>
  <c r="AG158" i="1"/>
  <c r="AA159" i="1"/>
  <c r="AB159" i="1"/>
  <c r="AC159" i="1"/>
  <c r="AD159" i="1"/>
  <c r="AE159" i="1"/>
  <c r="AF159" i="1"/>
  <c r="AG159" i="1"/>
  <c r="AA160" i="1"/>
  <c r="AB160" i="1"/>
  <c r="AC160" i="1"/>
  <c r="AD160" i="1"/>
  <c r="AE160" i="1"/>
  <c r="AF160" i="1"/>
  <c r="AG160" i="1"/>
  <c r="AA161" i="1"/>
  <c r="AB161" i="1"/>
  <c r="AC161" i="1"/>
  <c r="AD161" i="1"/>
  <c r="AE161" i="1"/>
  <c r="AF161" i="1"/>
  <c r="AG161" i="1"/>
  <c r="AA162" i="1"/>
  <c r="AB162" i="1"/>
  <c r="AC162" i="1"/>
  <c r="AD162" i="1"/>
  <c r="AE162" i="1"/>
  <c r="AF162" i="1"/>
  <c r="AG162" i="1"/>
  <c r="AA163" i="1"/>
  <c r="AB163" i="1"/>
  <c r="AC163" i="1"/>
  <c r="AD163" i="1"/>
  <c r="AE163" i="1"/>
  <c r="AF163" i="1"/>
  <c r="AG163" i="1"/>
  <c r="AA164" i="1"/>
  <c r="AB164" i="1"/>
  <c r="AC164" i="1"/>
  <c r="AD164" i="1"/>
  <c r="AE164" i="1"/>
  <c r="AF164" i="1"/>
  <c r="AG164" i="1"/>
  <c r="AA165" i="1"/>
  <c r="AB165" i="1"/>
  <c r="AC165" i="1"/>
  <c r="AD165" i="1"/>
  <c r="AE165" i="1"/>
  <c r="AF165" i="1"/>
  <c r="AG165" i="1"/>
  <c r="AA166" i="1"/>
  <c r="AB166" i="1"/>
  <c r="AC166" i="1"/>
  <c r="AD166" i="1"/>
  <c r="AE166" i="1"/>
  <c r="AF166" i="1"/>
  <c r="AG166" i="1"/>
  <c r="AA167" i="1"/>
  <c r="AB167" i="1"/>
  <c r="AC167" i="1"/>
  <c r="AD167" i="1"/>
  <c r="AE167" i="1"/>
  <c r="AF167" i="1"/>
  <c r="AG167" i="1"/>
  <c r="AA168" i="1"/>
  <c r="AB168" i="1"/>
  <c r="AC168" i="1"/>
  <c r="AD168" i="1"/>
  <c r="AE168" i="1"/>
  <c r="AF168" i="1"/>
  <c r="AG168" i="1"/>
  <c r="AA169" i="1"/>
  <c r="AB169" i="1"/>
  <c r="AC169" i="1"/>
  <c r="AD169" i="1"/>
  <c r="AE169" i="1"/>
  <c r="AF169" i="1"/>
  <c r="AG169" i="1"/>
  <c r="AA170" i="1"/>
  <c r="AB170" i="1"/>
  <c r="AC170" i="1"/>
  <c r="AD170" i="1"/>
  <c r="AE170" i="1"/>
  <c r="AF170" i="1"/>
  <c r="AG170" i="1"/>
  <c r="AA171" i="1"/>
  <c r="AB171" i="1"/>
  <c r="AC171" i="1"/>
  <c r="AD171" i="1"/>
  <c r="AE171" i="1"/>
  <c r="AF171" i="1"/>
  <c r="AG171" i="1"/>
  <c r="AA172" i="1"/>
  <c r="AB172" i="1"/>
  <c r="AC172" i="1"/>
  <c r="AD172" i="1"/>
  <c r="AE172" i="1"/>
  <c r="AF172" i="1"/>
  <c r="AG172" i="1"/>
  <c r="AA173" i="1"/>
  <c r="AB173" i="1"/>
  <c r="AC173" i="1"/>
  <c r="AD173" i="1"/>
  <c r="AE173" i="1"/>
  <c r="AF173" i="1"/>
  <c r="AG173" i="1"/>
  <c r="AA174" i="1"/>
  <c r="AB174" i="1"/>
  <c r="AC174" i="1"/>
  <c r="AD174" i="1"/>
  <c r="AE174" i="1"/>
  <c r="AF174" i="1"/>
  <c r="AG174" i="1"/>
  <c r="AA175" i="1"/>
  <c r="AB175" i="1"/>
  <c r="AC175" i="1"/>
  <c r="AD175" i="1"/>
  <c r="AE175" i="1"/>
  <c r="AF175" i="1"/>
  <c r="AG175" i="1"/>
  <c r="AA176" i="1"/>
  <c r="AB176" i="1"/>
  <c r="AC176" i="1"/>
  <c r="AD176" i="1"/>
  <c r="AE176" i="1"/>
  <c r="AF176" i="1"/>
  <c r="AG176" i="1"/>
  <c r="AA177" i="1"/>
  <c r="AB177" i="1"/>
  <c r="AC177" i="1"/>
  <c r="AD177" i="1"/>
  <c r="AE177" i="1"/>
  <c r="AF177" i="1"/>
  <c r="AG177" i="1"/>
  <c r="AA178" i="1"/>
  <c r="AB178" i="1"/>
  <c r="AC178" i="1"/>
  <c r="AD178" i="1"/>
  <c r="AE178" i="1"/>
  <c r="AF178" i="1"/>
  <c r="AG178" i="1"/>
  <c r="AA179" i="1"/>
  <c r="AB179" i="1"/>
  <c r="AC179" i="1"/>
  <c r="AD179" i="1"/>
  <c r="AE179" i="1"/>
  <c r="AF179" i="1"/>
  <c r="AG179" i="1"/>
  <c r="AA180" i="1"/>
  <c r="AB180" i="1"/>
  <c r="AC180" i="1"/>
  <c r="AD180" i="1"/>
  <c r="AE180" i="1"/>
  <c r="AF180" i="1"/>
  <c r="AG180" i="1"/>
  <c r="AA181" i="1"/>
  <c r="AB181" i="1"/>
  <c r="AC181" i="1"/>
  <c r="AD181" i="1"/>
  <c r="AE181" i="1"/>
  <c r="AF181" i="1"/>
  <c r="AG181" i="1"/>
  <c r="AA182" i="1"/>
  <c r="AB182" i="1"/>
  <c r="AC182" i="1"/>
  <c r="AD182" i="1"/>
  <c r="AE182" i="1"/>
  <c r="AF182" i="1"/>
  <c r="AG182" i="1"/>
  <c r="AA183" i="1"/>
  <c r="AB183" i="1"/>
  <c r="AC183" i="1"/>
  <c r="AD183" i="1"/>
  <c r="AE183" i="1"/>
  <c r="AF183" i="1"/>
  <c r="AG183" i="1"/>
  <c r="AA184" i="1"/>
  <c r="AB184" i="1"/>
  <c r="AC184" i="1"/>
  <c r="AD184" i="1"/>
  <c r="AE184" i="1"/>
  <c r="AF184" i="1"/>
  <c r="AG184" i="1"/>
  <c r="AA185" i="1"/>
  <c r="AB185" i="1"/>
  <c r="AC185" i="1"/>
  <c r="AD185" i="1"/>
  <c r="AE185" i="1"/>
  <c r="AF185" i="1"/>
  <c r="AG185" i="1"/>
  <c r="AA186" i="1"/>
  <c r="AB186" i="1"/>
  <c r="AC186" i="1"/>
  <c r="AD186" i="1"/>
  <c r="AE186" i="1"/>
  <c r="AF186" i="1"/>
  <c r="AG186" i="1"/>
  <c r="AA187" i="1"/>
  <c r="AB187" i="1"/>
  <c r="AC187" i="1"/>
  <c r="AD187" i="1"/>
  <c r="AE187" i="1"/>
  <c r="AF187" i="1"/>
  <c r="AG187" i="1"/>
  <c r="AA188" i="1"/>
  <c r="AB188" i="1"/>
  <c r="AC188" i="1"/>
  <c r="AD188" i="1"/>
  <c r="AE188" i="1"/>
  <c r="AF188" i="1"/>
  <c r="AG188" i="1"/>
  <c r="AA189" i="1"/>
  <c r="AB189" i="1"/>
  <c r="AC189" i="1"/>
  <c r="AD189" i="1"/>
  <c r="AE189" i="1"/>
  <c r="AF189" i="1"/>
  <c r="AG189" i="1"/>
  <c r="AA190" i="1"/>
  <c r="AB190" i="1"/>
  <c r="AC190" i="1"/>
  <c r="AD190" i="1"/>
  <c r="AE190" i="1"/>
  <c r="AF190" i="1"/>
  <c r="AG190" i="1"/>
  <c r="AA191" i="1"/>
  <c r="AB191" i="1"/>
  <c r="AC191" i="1"/>
  <c r="AD191" i="1"/>
  <c r="AE191" i="1"/>
  <c r="AF191" i="1"/>
  <c r="AG191" i="1"/>
  <c r="AA192" i="1"/>
  <c r="AB192" i="1"/>
  <c r="AC192" i="1"/>
  <c r="AD192" i="1"/>
  <c r="AE192" i="1"/>
  <c r="AF192" i="1"/>
  <c r="AG192" i="1"/>
  <c r="AA193" i="1"/>
  <c r="AB193" i="1"/>
  <c r="AC193" i="1"/>
  <c r="AD193" i="1"/>
  <c r="AE193" i="1"/>
  <c r="AF193" i="1"/>
  <c r="AG193" i="1"/>
  <c r="AA194" i="1"/>
  <c r="AB194" i="1"/>
  <c r="AC194" i="1"/>
  <c r="AD194" i="1"/>
  <c r="AE194" i="1"/>
  <c r="AF194" i="1"/>
  <c r="AG194" i="1"/>
  <c r="AA195" i="1"/>
  <c r="AB195" i="1"/>
  <c r="AC195" i="1"/>
  <c r="AD195" i="1"/>
  <c r="AE195" i="1"/>
  <c r="AF195" i="1"/>
  <c r="AG195" i="1"/>
  <c r="AA196" i="1"/>
  <c r="AB196" i="1"/>
  <c r="AC196" i="1"/>
  <c r="AD196" i="1"/>
  <c r="AE196" i="1"/>
  <c r="AF196" i="1"/>
  <c r="AG196" i="1"/>
  <c r="AA197" i="1"/>
  <c r="AB197" i="1"/>
  <c r="AC197" i="1"/>
  <c r="AD197" i="1"/>
  <c r="AE197" i="1"/>
  <c r="AF197" i="1"/>
  <c r="AG197" i="1"/>
  <c r="AA198" i="1"/>
  <c r="AB198" i="1"/>
  <c r="AC198" i="1"/>
  <c r="AD198" i="1"/>
  <c r="AE198" i="1"/>
  <c r="AF198" i="1"/>
  <c r="AG198" i="1"/>
  <c r="AA199" i="1"/>
  <c r="AB199" i="1"/>
  <c r="AC199" i="1"/>
  <c r="AD199" i="1"/>
  <c r="AE199" i="1"/>
  <c r="AF199" i="1"/>
  <c r="AG199" i="1"/>
  <c r="AA200" i="1"/>
  <c r="AB200" i="1"/>
  <c r="AC200" i="1"/>
  <c r="AD200" i="1"/>
  <c r="AE200" i="1"/>
  <c r="AF200" i="1"/>
  <c r="AG200" i="1"/>
  <c r="AA201" i="1"/>
  <c r="AB201" i="1"/>
  <c r="AC201" i="1"/>
  <c r="AD201" i="1"/>
  <c r="AE201" i="1"/>
  <c r="AF201" i="1"/>
  <c r="AG201" i="1"/>
  <c r="AA202" i="1"/>
  <c r="AB202" i="1"/>
  <c r="AC202" i="1"/>
  <c r="AD202" i="1"/>
  <c r="AE202" i="1"/>
  <c r="AF202" i="1"/>
  <c r="AG202" i="1"/>
  <c r="AA203" i="1"/>
  <c r="AB203" i="1"/>
  <c r="AC203" i="1"/>
  <c r="AD203" i="1"/>
  <c r="AE203" i="1"/>
  <c r="AF203" i="1"/>
  <c r="AG203" i="1"/>
  <c r="AA204" i="1"/>
  <c r="AB204" i="1"/>
  <c r="AC204" i="1"/>
  <c r="AD204" i="1"/>
  <c r="AE204" i="1"/>
  <c r="AF204" i="1"/>
  <c r="AG204" i="1"/>
  <c r="AA205" i="1"/>
  <c r="AB205" i="1"/>
  <c r="AC205" i="1"/>
  <c r="AD205" i="1"/>
  <c r="AE205" i="1"/>
  <c r="AF205" i="1"/>
  <c r="AG205" i="1"/>
  <c r="AA206" i="1"/>
  <c r="AB206" i="1"/>
  <c r="AC206" i="1"/>
  <c r="AD206" i="1"/>
  <c r="AE206" i="1"/>
  <c r="AF206" i="1"/>
  <c r="AG206" i="1"/>
  <c r="AA207" i="1"/>
  <c r="AB207" i="1"/>
  <c r="AC207" i="1"/>
  <c r="AD207" i="1"/>
  <c r="AE207" i="1"/>
  <c r="AF207" i="1"/>
  <c r="AG207" i="1"/>
  <c r="AA208" i="1"/>
  <c r="AB208" i="1"/>
  <c r="AC208" i="1"/>
  <c r="AD208" i="1"/>
  <c r="AE208" i="1"/>
  <c r="AF208" i="1"/>
  <c r="AG208" i="1"/>
  <c r="AA209" i="1"/>
  <c r="AB209" i="1"/>
  <c r="AC209" i="1"/>
  <c r="AD209" i="1"/>
  <c r="AE209" i="1"/>
  <c r="AF209" i="1"/>
  <c r="AG209" i="1"/>
  <c r="AA210" i="1"/>
  <c r="AB210" i="1"/>
  <c r="AC210" i="1"/>
  <c r="AD210" i="1"/>
  <c r="AE210" i="1"/>
  <c r="AF210" i="1"/>
  <c r="AG210" i="1"/>
  <c r="AA211" i="1"/>
  <c r="AB211" i="1"/>
  <c r="AC211" i="1"/>
  <c r="AD211" i="1"/>
  <c r="AE211" i="1"/>
  <c r="AF211" i="1"/>
  <c r="AG211" i="1"/>
  <c r="AA212" i="1"/>
  <c r="AB212" i="1"/>
  <c r="AC212" i="1"/>
  <c r="AD212" i="1"/>
  <c r="AE212" i="1"/>
  <c r="AF212" i="1"/>
  <c r="AG212" i="1"/>
  <c r="AA213" i="1"/>
  <c r="AB213" i="1"/>
  <c r="AC213" i="1"/>
  <c r="AD213" i="1"/>
  <c r="AE213" i="1"/>
  <c r="AF213" i="1"/>
  <c r="AG213" i="1"/>
  <c r="AA214" i="1"/>
  <c r="AB214" i="1"/>
  <c r="AC214" i="1"/>
  <c r="AD214" i="1"/>
  <c r="AE214" i="1"/>
  <c r="AF214" i="1"/>
  <c r="AG214" i="1"/>
  <c r="AA215" i="1"/>
  <c r="AB215" i="1"/>
  <c r="AC215" i="1"/>
  <c r="AD215" i="1"/>
  <c r="AE215" i="1"/>
  <c r="AF215" i="1"/>
  <c r="AG215" i="1"/>
  <c r="AA216" i="1"/>
  <c r="AB216" i="1"/>
  <c r="AC216" i="1"/>
  <c r="AD216" i="1"/>
  <c r="AE216" i="1"/>
  <c r="AF216" i="1"/>
  <c r="AG216" i="1"/>
  <c r="AA217" i="1"/>
  <c r="AB217" i="1"/>
  <c r="AC217" i="1"/>
  <c r="AD217" i="1"/>
  <c r="AE217" i="1"/>
  <c r="AF217" i="1"/>
  <c r="AG217" i="1"/>
  <c r="AA218" i="1"/>
  <c r="AB218" i="1"/>
  <c r="AC218" i="1"/>
  <c r="AD218" i="1"/>
  <c r="AE218" i="1"/>
  <c r="AF218" i="1"/>
  <c r="AG218" i="1"/>
  <c r="AA219" i="1"/>
  <c r="AB219" i="1"/>
  <c r="AC219" i="1"/>
  <c r="AD219" i="1"/>
  <c r="AE219" i="1"/>
  <c r="AF219" i="1"/>
  <c r="AG219" i="1"/>
  <c r="AA220" i="1"/>
  <c r="AB220" i="1"/>
  <c r="AC220" i="1"/>
  <c r="AD220" i="1"/>
  <c r="AE220" i="1"/>
  <c r="AF220" i="1"/>
  <c r="AG220" i="1"/>
  <c r="AA221" i="1"/>
  <c r="AB221" i="1"/>
  <c r="AC221" i="1"/>
  <c r="AD221" i="1"/>
  <c r="AE221" i="1"/>
  <c r="AF221" i="1"/>
  <c r="AG221" i="1"/>
  <c r="AA222" i="1"/>
  <c r="AB222" i="1"/>
  <c r="AC222" i="1"/>
  <c r="AD222" i="1"/>
  <c r="AE222" i="1"/>
  <c r="AF222" i="1"/>
  <c r="AG222" i="1"/>
  <c r="AA223" i="1"/>
  <c r="AB223" i="1"/>
  <c r="AC223" i="1"/>
  <c r="AD223" i="1"/>
  <c r="AE223" i="1"/>
  <c r="AF223" i="1"/>
  <c r="AG223" i="1"/>
  <c r="AA224" i="1"/>
  <c r="AB224" i="1"/>
  <c r="AC224" i="1"/>
  <c r="AD224" i="1"/>
  <c r="AE224" i="1"/>
  <c r="AF224" i="1"/>
  <c r="AG224" i="1"/>
  <c r="AA225" i="1"/>
  <c r="AB225" i="1"/>
  <c r="AC225" i="1"/>
  <c r="AD225" i="1"/>
  <c r="AE225" i="1"/>
  <c r="AF225" i="1"/>
  <c r="AG225" i="1"/>
  <c r="AA226" i="1"/>
  <c r="AB226" i="1"/>
  <c r="AC226" i="1"/>
  <c r="AD226" i="1"/>
  <c r="AE226" i="1"/>
  <c r="AF226" i="1"/>
  <c r="AG226" i="1"/>
  <c r="AA227" i="1"/>
  <c r="AB227" i="1"/>
  <c r="AC227" i="1"/>
  <c r="AD227" i="1"/>
  <c r="AE227" i="1"/>
  <c r="AF227" i="1"/>
  <c r="AG227" i="1"/>
  <c r="AA228" i="1"/>
  <c r="AB228" i="1"/>
  <c r="AC228" i="1"/>
  <c r="AD228" i="1"/>
  <c r="AE228" i="1"/>
  <c r="AF228" i="1"/>
  <c r="AG228" i="1"/>
  <c r="AA229" i="1"/>
  <c r="AB229" i="1"/>
  <c r="AC229" i="1"/>
  <c r="AD229" i="1"/>
  <c r="AE229" i="1"/>
  <c r="AF229" i="1"/>
  <c r="AG229" i="1"/>
  <c r="AA230" i="1"/>
  <c r="AB230" i="1"/>
  <c r="AC230" i="1"/>
  <c r="AD230" i="1"/>
  <c r="AE230" i="1"/>
  <c r="AF230" i="1"/>
  <c r="AG230" i="1"/>
  <c r="AA231" i="1"/>
  <c r="AB231" i="1"/>
  <c r="AC231" i="1"/>
  <c r="AD231" i="1"/>
  <c r="AE231" i="1"/>
  <c r="AF231" i="1"/>
  <c r="AG231" i="1"/>
  <c r="AA232" i="1"/>
  <c r="AB232" i="1"/>
  <c r="AC232" i="1"/>
  <c r="AD232" i="1"/>
  <c r="AE232" i="1"/>
  <c r="AF232" i="1"/>
  <c r="AG232" i="1"/>
  <c r="AA233" i="1"/>
  <c r="AB233" i="1"/>
  <c r="AC233" i="1"/>
  <c r="AD233" i="1"/>
  <c r="AE233" i="1"/>
  <c r="AF233" i="1"/>
  <c r="AG233" i="1"/>
  <c r="AA234" i="1"/>
  <c r="AB234" i="1"/>
  <c r="AC234" i="1"/>
  <c r="AD234" i="1"/>
  <c r="AE234" i="1"/>
  <c r="AF234" i="1"/>
  <c r="AG234" i="1"/>
  <c r="AA235" i="1"/>
  <c r="AB235" i="1"/>
  <c r="AC235" i="1"/>
  <c r="AD235" i="1"/>
  <c r="AE235" i="1"/>
  <c r="AF235" i="1"/>
  <c r="AG235" i="1"/>
  <c r="AA236" i="1"/>
  <c r="AB236" i="1"/>
  <c r="AC236" i="1"/>
  <c r="AD236" i="1"/>
  <c r="AE236" i="1"/>
  <c r="AF236" i="1"/>
  <c r="AG236" i="1"/>
  <c r="AA237" i="1"/>
  <c r="AB237" i="1"/>
  <c r="AC237" i="1"/>
  <c r="AD237" i="1"/>
  <c r="AE237" i="1"/>
  <c r="AF237" i="1"/>
  <c r="AG237" i="1"/>
  <c r="AA238" i="1"/>
  <c r="AB238" i="1"/>
  <c r="AC238" i="1"/>
  <c r="AD238" i="1"/>
  <c r="AE238" i="1"/>
  <c r="AF238" i="1"/>
  <c r="AG238" i="1"/>
  <c r="AA239" i="1"/>
  <c r="AB239" i="1"/>
  <c r="AC239" i="1"/>
  <c r="AD239" i="1"/>
  <c r="AE239" i="1"/>
  <c r="AF239" i="1"/>
  <c r="AG239" i="1"/>
  <c r="AA240" i="1"/>
  <c r="AB240" i="1"/>
  <c r="AC240" i="1"/>
  <c r="AD240" i="1"/>
  <c r="AE240" i="1"/>
  <c r="AF240" i="1"/>
  <c r="AG240" i="1"/>
  <c r="AA241" i="1"/>
  <c r="AB241" i="1"/>
  <c r="AC241" i="1"/>
  <c r="AD241" i="1"/>
  <c r="AE241" i="1"/>
  <c r="AF241" i="1"/>
  <c r="AG241" i="1"/>
  <c r="AA242" i="1"/>
  <c r="AB242" i="1"/>
  <c r="AC242" i="1"/>
  <c r="AD242" i="1"/>
  <c r="AE242" i="1"/>
  <c r="AF242" i="1"/>
  <c r="AG242" i="1"/>
  <c r="AA243" i="1"/>
  <c r="AB243" i="1"/>
  <c r="AC243" i="1"/>
  <c r="AD243" i="1"/>
  <c r="AE243" i="1"/>
  <c r="AF243" i="1"/>
  <c r="AG243" i="1"/>
  <c r="AA244" i="1"/>
  <c r="AB244" i="1"/>
  <c r="AC244" i="1"/>
  <c r="AD244" i="1"/>
  <c r="AE244" i="1"/>
  <c r="AF244" i="1"/>
  <c r="AG244" i="1"/>
  <c r="AA245" i="1"/>
  <c r="AB245" i="1"/>
  <c r="AC245" i="1"/>
  <c r="AD245" i="1"/>
  <c r="AE245" i="1"/>
  <c r="AF245" i="1"/>
  <c r="AG245" i="1"/>
  <c r="AA246" i="1"/>
  <c r="AB246" i="1"/>
  <c r="AC246" i="1"/>
  <c r="AD246" i="1"/>
  <c r="AE246" i="1"/>
  <c r="AF246" i="1"/>
  <c r="AG246" i="1"/>
  <c r="AA247" i="1"/>
  <c r="AB247" i="1"/>
  <c r="AC247" i="1"/>
  <c r="AD247" i="1"/>
  <c r="AE247" i="1"/>
  <c r="AF247" i="1"/>
  <c r="AG247" i="1"/>
  <c r="AA248" i="1"/>
  <c r="AB248" i="1"/>
  <c r="AC248" i="1"/>
  <c r="AD248" i="1"/>
  <c r="AE248" i="1"/>
  <c r="AF248" i="1"/>
  <c r="AG248" i="1"/>
  <c r="AA249" i="1"/>
  <c r="AB249" i="1"/>
  <c r="AC249" i="1"/>
  <c r="AD249" i="1"/>
  <c r="AE249" i="1"/>
  <c r="AF249" i="1"/>
  <c r="AG249" i="1"/>
  <c r="AA250" i="1"/>
  <c r="AB250" i="1"/>
  <c r="AC250" i="1"/>
  <c r="AD250" i="1"/>
  <c r="AE250" i="1"/>
  <c r="AF250" i="1"/>
  <c r="AG250" i="1"/>
  <c r="AA251" i="1"/>
  <c r="AB251" i="1"/>
  <c r="AC251" i="1"/>
  <c r="AD251" i="1"/>
  <c r="AE251" i="1"/>
  <c r="AF251" i="1"/>
  <c r="AG251" i="1"/>
  <c r="AA252" i="1"/>
  <c r="AB252" i="1"/>
  <c r="AC252" i="1"/>
  <c r="AD252" i="1"/>
  <c r="AE252" i="1"/>
  <c r="AF252" i="1"/>
  <c r="AG252" i="1"/>
  <c r="AA253" i="1"/>
  <c r="AB253" i="1"/>
  <c r="AC253" i="1"/>
  <c r="AD253" i="1"/>
  <c r="AE253" i="1"/>
  <c r="AF253" i="1"/>
  <c r="AG253" i="1"/>
  <c r="AA254" i="1"/>
  <c r="AB254" i="1"/>
  <c r="AC254" i="1"/>
  <c r="AD254" i="1"/>
  <c r="AE254" i="1"/>
  <c r="AF254" i="1"/>
  <c r="AG254" i="1"/>
  <c r="AA255" i="1"/>
  <c r="AB255" i="1"/>
  <c r="AC255" i="1"/>
  <c r="AD255" i="1"/>
  <c r="AE255" i="1"/>
  <c r="AF255" i="1"/>
  <c r="AG255" i="1"/>
  <c r="AA256" i="1"/>
  <c r="AB256" i="1"/>
  <c r="AC256" i="1"/>
  <c r="AD256" i="1"/>
  <c r="AE256" i="1"/>
  <c r="AF256" i="1"/>
  <c r="AG256" i="1"/>
  <c r="AA257" i="1"/>
  <c r="AB257" i="1"/>
  <c r="AC257" i="1"/>
  <c r="AD257" i="1"/>
  <c r="AE257" i="1"/>
  <c r="AF257" i="1"/>
  <c r="AG257" i="1"/>
  <c r="AA258" i="1"/>
  <c r="AB258" i="1"/>
  <c r="AC258" i="1"/>
  <c r="AD258" i="1"/>
  <c r="AE258" i="1"/>
  <c r="AF258" i="1"/>
  <c r="AG258" i="1"/>
  <c r="AA259" i="1"/>
  <c r="AB259" i="1"/>
  <c r="AC259" i="1"/>
  <c r="AD259" i="1"/>
  <c r="AE259" i="1"/>
  <c r="AF259" i="1"/>
  <c r="AG259" i="1"/>
  <c r="AA260" i="1"/>
  <c r="AB260" i="1"/>
  <c r="AC260" i="1"/>
  <c r="AD260" i="1"/>
  <c r="AE260" i="1"/>
  <c r="AF260" i="1"/>
  <c r="AG260" i="1"/>
  <c r="AA261" i="1"/>
  <c r="AB261" i="1"/>
  <c r="AC261" i="1"/>
  <c r="AD261" i="1"/>
  <c r="AE261" i="1"/>
  <c r="AF261" i="1"/>
  <c r="AG261" i="1"/>
  <c r="AA262" i="1"/>
  <c r="AB262" i="1"/>
  <c r="AC262" i="1"/>
  <c r="AD262" i="1"/>
  <c r="AE262" i="1"/>
  <c r="AF262" i="1"/>
  <c r="AG262" i="1"/>
  <c r="AA263" i="1"/>
  <c r="AB263" i="1"/>
  <c r="AC263" i="1"/>
  <c r="AD263" i="1"/>
  <c r="AE263" i="1"/>
  <c r="AF263" i="1"/>
  <c r="AG263" i="1"/>
  <c r="AA264" i="1"/>
  <c r="AB264" i="1"/>
  <c r="AC264" i="1"/>
  <c r="AD264" i="1"/>
  <c r="AE264" i="1"/>
  <c r="AF264" i="1"/>
  <c r="AG264" i="1"/>
  <c r="AA265" i="1"/>
  <c r="AB265" i="1"/>
  <c r="AC265" i="1"/>
  <c r="AD265" i="1"/>
  <c r="AE265" i="1"/>
  <c r="AF265" i="1"/>
  <c r="AG265" i="1"/>
  <c r="AA266" i="1"/>
  <c r="AB266" i="1"/>
  <c r="AC266" i="1"/>
  <c r="AD266" i="1"/>
  <c r="AE266" i="1"/>
  <c r="AF266" i="1"/>
  <c r="AG266" i="1"/>
  <c r="AA267" i="1"/>
  <c r="AB267" i="1"/>
  <c r="AC267" i="1"/>
  <c r="AD267" i="1"/>
  <c r="AE267" i="1"/>
  <c r="AF267" i="1"/>
  <c r="AG267" i="1"/>
  <c r="AA268" i="1"/>
  <c r="AB268" i="1"/>
  <c r="AC268" i="1"/>
  <c r="AD268" i="1"/>
  <c r="AE268" i="1"/>
  <c r="AF268" i="1"/>
  <c r="AG268" i="1"/>
  <c r="AA269" i="1"/>
  <c r="AB269" i="1"/>
  <c r="AC269" i="1"/>
  <c r="AD269" i="1"/>
  <c r="AE269" i="1"/>
  <c r="AF269" i="1"/>
  <c r="AG269" i="1"/>
  <c r="AA270" i="1"/>
  <c r="AB270" i="1"/>
  <c r="AC270" i="1"/>
  <c r="AD270" i="1"/>
  <c r="AE270" i="1"/>
  <c r="AF270" i="1"/>
  <c r="AG270" i="1"/>
  <c r="AA271" i="1"/>
  <c r="AB271" i="1"/>
  <c r="AC271" i="1"/>
  <c r="AD271" i="1"/>
  <c r="AE271" i="1"/>
  <c r="AF271" i="1"/>
  <c r="AG271" i="1"/>
  <c r="AA272" i="1"/>
  <c r="AB272" i="1"/>
  <c r="AC272" i="1"/>
  <c r="AD272" i="1"/>
  <c r="AE272" i="1"/>
  <c r="AF272" i="1"/>
  <c r="AG272" i="1"/>
  <c r="AA273" i="1"/>
  <c r="AB273" i="1"/>
  <c r="AC273" i="1"/>
  <c r="AD273" i="1"/>
  <c r="AE273" i="1"/>
  <c r="AF273" i="1"/>
  <c r="AG273" i="1"/>
  <c r="AA274" i="1"/>
  <c r="AB274" i="1"/>
  <c r="AC274" i="1"/>
  <c r="AD274" i="1"/>
  <c r="AE274" i="1"/>
  <c r="AF274" i="1"/>
  <c r="AG274" i="1"/>
  <c r="AA275" i="1"/>
  <c r="AB275" i="1"/>
  <c r="AC275" i="1"/>
  <c r="AD275" i="1"/>
  <c r="AE275" i="1"/>
  <c r="AF275" i="1"/>
  <c r="AG275" i="1"/>
  <c r="AA276" i="1"/>
  <c r="AB276" i="1"/>
  <c r="AC276" i="1"/>
  <c r="AD276" i="1"/>
  <c r="AE276" i="1"/>
  <c r="AF276" i="1"/>
  <c r="AG276" i="1"/>
  <c r="AA277" i="1"/>
  <c r="AB277" i="1"/>
  <c r="AC277" i="1"/>
  <c r="AD277" i="1"/>
  <c r="AE277" i="1"/>
  <c r="AF277" i="1"/>
  <c r="AG277" i="1"/>
  <c r="AA278" i="1"/>
  <c r="AB278" i="1"/>
  <c r="AC278" i="1"/>
  <c r="AD278" i="1"/>
  <c r="AE278" i="1"/>
  <c r="AF278" i="1"/>
  <c r="AG278" i="1"/>
  <c r="AA279" i="1"/>
  <c r="AB279" i="1"/>
  <c r="AC279" i="1"/>
  <c r="AD279" i="1"/>
  <c r="AE279" i="1"/>
  <c r="AF279" i="1"/>
  <c r="AG279" i="1"/>
  <c r="AA280" i="1"/>
  <c r="AB280" i="1"/>
  <c r="AC280" i="1"/>
  <c r="AD280" i="1"/>
  <c r="AE280" i="1"/>
  <c r="AF280" i="1"/>
  <c r="AG280" i="1"/>
  <c r="AA281" i="1"/>
  <c r="AB281" i="1"/>
  <c r="AC281" i="1"/>
  <c r="AD281" i="1"/>
  <c r="AE281" i="1"/>
  <c r="AF281" i="1"/>
  <c r="AG281" i="1"/>
  <c r="AA282" i="1"/>
  <c r="AB282" i="1"/>
  <c r="AC282" i="1"/>
  <c r="AD282" i="1"/>
  <c r="AE282" i="1"/>
  <c r="AF282" i="1"/>
  <c r="AG282" i="1"/>
  <c r="AA283" i="1"/>
  <c r="AB283" i="1"/>
  <c r="AC283" i="1"/>
  <c r="AD283" i="1"/>
  <c r="AE283" i="1"/>
  <c r="AF283" i="1"/>
  <c r="AG283" i="1"/>
  <c r="AA284" i="1"/>
  <c r="AB284" i="1"/>
  <c r="AC284" i="1"/>
  <c r="AD284" i="1"/>
  <c r="AE284" i="1"/>
  <c r="AF284" i="1"/>
  <c r="AG284" i="1"/>
  <c r="AA285" i="1"/>
  <c r="AB285" i="1"/>
  <c r="AC285" i="1"/>
  <c r="AD285" i="1"/>
  <c r="AE285" i="1"/>
  <c r="AF285" i="1"/>
  <c r="AG285" i="1"/>
  <c r="AA286" i="1"/>
  <c r="AB286" i="1"/>
  <c r="AC286" i="1"/>
  <c r="AD286" i="1"/>
  <c r="AE286" i="1"/>
  <c r="AF286" i="1"/>
  <c r="AG286" i="1"/>
  <c r="AA287" i="1"/>
  <c r="AB287" i="1"/>
  <c r="AC287" i="1"/>
  <c r="AD287" i="1"/>
  <c r="AE287" i="1"/>
  <c r="AF287" i="1"/>
  <c r="AG287" i="1"/>
  <c r="AA288" i="1"/>
  <c r="AB288" i="1"/>
  <c r="AC288" i="1"/>
  <c r="AD288" i="1"/>
  <c r="AE288" i="1"/>
  <c r="AF288" i="1"/>
  <c r="AG288" i="1"/>
  <c r="AA289" i="1"/>
  <c r="AB289" i="1"/>
  <c r="AC289" i="1"/>
  <c r="AD289" i="1"/>
  <c r="AE289" i="1"/>
  <c r="AF289" i="1"/>
  <c r="AG289" i="1"/>
  <c r="AA290" i="1"/>
  <c r="AB290" i="1"/>
  <c r="AC290" i="1"/>
  <c r="AD290" i="1"/>
  <c r="AE290" i="1"/>
  <c r="AF290" i="1"/>
  <c r="AG290" i="1"/>
  <c r="AA291" i="1"/>
  <c r="AB291" i="1"/>
  <c r="AC291" i="1"/>
  <c r="AD291" i="1"/>
  <c r="AE291" i="1"/>
  <c r="AF291" i="1"/>
  <c r="AG291" i="1"/>
  <c r="AA292" i="1"/>
  <c r="AB292" i="1"/>
  <c r="AC292" i="1"/>
  <c r="AD292" i="1"/>
  <c r="AE292" i="1"/>
  <c r="AF292" i="1"/>
  <c r="AG292" i="1"/>
  <c r="AA293" i="1"/>
  <c r="AB293" i="1"/>
  <c r="AC293" i="1"/>
  <c r="AD293" i="1"/>
  <c r="AE293" i="1"/>
  <c r="AF293" i="1"/>
  <c r="AG293" i="1"/>
  <c r="AA294" i="1"/>
  <c r="AB294" i="1"/>
  <c r="AC294" i="1"/>
  <c r="AD294" i="1"/>
  <c r="AE294" i="1"/>
  <c r="AF294" i="1"/>
  <c r="AG294" i="1"/>
  <c r="AA295" i="1"/>
  <c r="AB295" i="1"/>
  <c r="AC295" i="1"/>
  <c r="AD295" i="1"/>
  <c r="AE295" i="1"/>
  <c r="AF295" i="1"/>
  <c r="AG295" i="1"/>
  <c r="AA296" i="1"/>
  <c r="AB296" i="1"/>
  <c r="AC296" i="1"/>
  <c r="AD296" i="1"/>
  <c r="AE296" i="1"/>
  <c r="AF296" i="1"/>
  <c r="AG296" i="1"/>
  <c r="AA297" i="1"/>
  <c r="AB297" i="1"/>
  <c r="AC297" i="1"/>
  <c r="AD297" i="1"/>
  <c r="AE297" i="1"/>
  <c r="AF297" i="1"/>
  <c r="AG297" i="1"/>
  <c r="AA298" i="1"/>
  <c r="AB298" i="1"/>
  <c r="AC298" i="1"/>
  <c r="AD298" i="1"/>
  <c r="AE298" i="1"/>
  <c r="AF298" i="1"/>
  <c r="AG298" i="1"/>
  <c r="AA299" i="1"/>
  <c r="AB299" i="1"/>
  <c r="AC299" i="1"/>
  <c r="AD299" i="1"/>
  <c r="AE299" i="1"/>
  <c r="AF299" i="1"/>
  <c r="AG299" i="1"/>
  <c r="AA300" i="1"/>
  <c r="AB300" i="1"/>
  <c r="AC300" i="1"/>
  <c r="AD300" i="1"/>
  <c r="AE300" i="1"/>
  <c r="AF300" i="1"/>
  <c r="AG300" i="1"/>
  <c r="AA301" i="1"/>
  <c r="AB301" i="1"/>
  <c r="AC301" i="1"/>
  <c r="AD301" i="1"/>
  <c r="AE301" i="1"/>
  <c r="AF301" i="1"/>
  <c r="AG301" i="1"/>
  <c r="AA302" i="1"/>
  <c r="AB302" i="1"/>
  <c r="AC302" i="1"/>
  <c r="AD302" i="1"/>
  <c r="AE302" i="1"/>
  <c r="AF302" i="1"/>
  <c r="AG302" i="1"/>
  <c r="AA303" i="1"/>
  <c r="AB303" i="1"/>
  <c r="AC303" i="1"/>
  <c r="AD303" i="1"/>
  <c r="AE303" i="1"/>
  <c r="AF303" i="1"/>
  <c r="AG303" i="1"/>
  <c r="AA304" i="1"/>
  <c r="AB304" i="1"/>
  <c r="AC304" i="1"/>
  <c r="AD304" i="1"/>
  <c r="AE304" i="1"/>
  <c r="AF304" i="1"/>
  <c r="AG304" i="1"/>
  <c r="AA305" i="1"/>
  <c r="AB305" i="1"/>
  <c r="AC305" i="1"/>
  <c r="AD305" i="1"/>
  <c r="AE305" i="1"/>
  <c r="AF305" i="1"/>
  <c r="AG305" i="1"/>
  <c r="AA306" i="1"/>
  <c r="AB306" i="1"/>
  <c r="AC306" i="1"/>
  <c r="AD306" i="1"/>
  <c r="AE306" i="1"/>
  <c r="AF306" i="1"/>
  <c r="AG306" i="1"/>
  <c r="AA307" i="1"/>
  <c r="AB307" i="1"/>
  <c r="AC307" i="1"/>
  <c r="AD307" i="1"/>
  <c r="AE307" i="1"/>
  <c r="AF307" i="1"/>
  <c r="AG307" i="1"/>
  <c r="AA308" i="1"/>
  <c r="AB308" i="1"/>
  <c r="AC308" i="1"/>
  <c r="AD308" i="1"/>
  <c r="AE308" i="1"/>
  <c r="AF308" i="1"/>
  <c r="AG308" i="1"/>
  <c r="AA309" i="1"/>
  <c r="AB309" i="1"/>
  <c r="AC309" i="1"/>
  <c r="AD309" i="1"/>
  <c r="AE309" i="1"/>
  <c r="AF309" i="1"/>
  <c r="AG309" i="1"/>
  <c r="AA310" i="1"/>
  <c r="AB310" i="1"/>
  <c r="AC310" i="1"/>
  <c r="AD310" i="1"/>
  <c r="AE310" i="1"/>
  <c r="AF310" i="1"/>
  <c r="AG310" i="1"/>
  <c r="AA311" i="1"/>
  <c r="AB311" i="1"/>
  <c r="AC311" i="1"/>
  <c r="AD311" i="1"/>
  <c r="AE311" i="1"/>
  <c r="AF311" i="1"/>
  <c r="AG311" i="1"/>
  <c r="AA312" i="1"/>
  <c r="AB312" i="1"/>
  <c r="AC312" i="1"/>
  <c r="AD312" i="1"/>
  <c r="AE312" i="1"/>
  <c r="AF312" i="1"/>
  <c r="AG312" i="1"/>
  <c r="AA313" i="1"/>
  <c r="AB313" i="1"/>
  <c r="AC313" i="1"/>
  <c r="AD313" i="1"/>
  <c r="AE313" i="1"/>
  <c r="AF313" i="1"/>
  <c r="AG313" i="1"/>
  <c r="AA314" i="1"/>
  <c r="AB314" i="1"/>
  <c r="AC314" i="1"/>
  <c r="AD314" i="1"/>
  <c r="AE314" i="1"/>
  <c r="AF314" i="1"/>
  <c r="AG314" i="1"/>
  <c r="AA315" i="1"/>
  <c r="AB315" i="1"/>
  <c r="AC315" i="1"/>
  <c r="AD315" i="1"/>
  <c r="AE315" i="1"/>
  <c r="AF315" i="1"/>
  <c r="AG315" i="1"/>
  <c r="AA316" i="1"/>
  <c r="AB316" i="1"/>
  <c r="AC316" i="1"/>
  <c r="AD316" i="1"/>
  <c r="AE316" i="1"/>
  <c r="AF316" i="1"/>
  <c r="AG316" i="1"/>
  <c r="AA317" i="1"/>
  <c r="AB317" i="1"/>
  <c r="AC317" i="1"/>
  <c r="AD317" i="1"/>
  <c r="AE317" i="1"/>
  <c r="AF317" i="1"/>
  <c r="AG317" i="1"/>
  <c r="AA318" i="1"/>
  <c r="AB318" i="1"/>
  <c r="AC318" i="1"/>
  <c r="AD318" i="1"/>
  <c r="AE318" i="1"/>
  <c r="AF318" i="1"/>
  <c r="AG318" i="1"/>
  <c r="AA319" i="1"/>
  <c r="AB319" i="1"/>
  <c r="AC319" i="1"/>
  <c r="AD319" i="1"/>
  <c r="AE319" i="1"/>
  <c r="AF319" i="1"/>
  <c r="AG319" i="1"/>
  <c r="AA320" i="1"/>
  <c r="AB320" i="1"/>
  <c r="AC320" i="1"/>
  <c r="AD320" i="1"/>
  <c r="AE320" i="1"/>
  <c r="AF320" i="1"/>
  <c r="AG320" i="1"/>
  <c r="AA321" i="1"/>
  <c r="AB321" i="1"/>
  <c r="AC321" i="1"/>
  <c r="AD321" i="1"/>
  <c r="AE321" i="1"/>
  <c r="AF321" i="1"/>
  <c r="AG321" i="1"/>
  <c r="AA322" i="1"/>
  <c r="AB322" i="1"/>
  <c r="AC322" i="1"/>
  <c r="AD322" i="1"/>
  <c r="AE322" i="1"/>
  <c r="AF322" i="1"/>
  <c r="AG322" i="1"/>
  <c r="AA323" i="1"/>
  <c r="AB323" i="1"/>
  <c r="AC323" i="1"/>
  <c r="AD323" i="1"/>
  <c r="AE323" i="1"/>
  <c r="AF323" i="1"/>
  <c r="AG323" i="1"/>
  <c r="AA324" i="1"/>
  <c r="AB324" i="1"/>
  <c r="AC324" i="1"/>
  <c r="AD324" i="1"/>
  <c r="AE324" i="1"/>
  <c r="AF324" i="1"/>
  <c r="AG324" i="1"/>
  <c r="AA325" i="1"/>
  <c r="AB325" i="1"/>
  <c r="AC325" i="1"/>
  <c r="AD325" i="1"/>
  <c r="AE325" i="1"/>
  <c r="AF325" i="1"/>
  <c r="AG325" i="1"/>
  <c r="AA326" i="1"/>
  <c r="AB326" i="1"/>
  <c r="AC326" i="1"/>
  <c r="AD326" i="1"/>
  <c r="AE326" i="1"/>
  <c r="AF326" i="1"/>
  <c r="AG326" i="1"/>
  <c r="AA327" i="1"/>
  <c r="AB327" i="1"/>
  <c r="AC327" i="1"/>
  <c r="AD327" i="1"/>
  <c r="AE327" i="1"/>
  <c r="AF327" i="1"/>
  <c r="AG327" i="1"/>
  <c r="AA328" i="1"/>
  <c r="AB328" i="1"/>
  <c r="AC328" i="1"/>
  <c r="AD328" i="1"/>
  <c r="AE328" i="1"/>
  <c r="AF328" i="1"/>
  <c r="AG328" i="1"/>
  <c r="AA329" i="1"/>
  <c r="AB329" i="1"/>
  <c r="AC329" i="1"/>
  <c r="AD329" i="1"/>
  <c r="AE329" i="1"/>
  <c r="AF329" i="1"/>
  <c r="AG329" i="1"/>
  <c r="AA330" i="1"/>
  <c r="AB330" i="1"/>
  <c r="AC330" i="1"/>
  <c r="AD330" i="1"/>
  <c r="AE330" i="1"/>
  <c r="AF330" i="1"/>
  <c r="AG330" i="1"/>
  <c r="AA331" i="1"/>
  <c r="AB331" i="1"/>
  <c r="AC331" i="1"/>
  <c r="AD331" i="1"/>
  <c r="AE331" i="1"/>
  <c r="AF331" i="1"/>
  <c r="AG331" i="1"/>
  <c r="AA332" i="1"/>
  <c r="AB332" i="1"/>
  <c r="AC332" i="1"/>
  <c r="AD332" i="1"/>
  <c r="AE332" i="1"/>
  <c r="AF332" i="1"/>
  <c r="AG332" i="1"/>
  <c r="AA333" i="1"/>
  <c r="AB333" i="1"/>
  <c r="AC333" i="1"/>
  <c r="AD333" i="1"/>
  <c r="AE333" i="1"/>
  <c r="AF333" i="1"/>
  <c r="AG333" i="1"/>
  <c r="AA334" i="1"/>
  <c r="AB334" i="1"/>
  <c r="AC334" i="1"/>
  <c r="AD334" i="1"/>
  <c r="AE334" i="1"/>
  <c r="AF334" i="1"/>
  <c r="AG334" i="1"/>
  <c r="AA335" i="1"/>
  <c r="AB335" i="1"/>
  <c r="AC335" i="1"/>
  <c r="AD335" i="1"/>
  <c r="AE335" i="1"/>
  <c r="AF335" i="1"/>
  <c r="AG335" i="1"/>
  <c r="AA336" i="1"/>
  <c r="AB336" i="1"/>
  <c r="AC336" i="1"/>
  <c r="AD336" i="1"/>
  <c r="AE336" i="1"/>
  <c r="AF336" i="1"/>
  <c r="AG336" i="1"/>
  <c r="AA337" i="1"/>
  <c r="AB337" i="1"/>
  <c r="AC337" i="1"/>
  <c r="AD337" i="1"/>
  <c r="AE337" i="1"/>
  <c r="AF337" i="1"/>
  <c r="AG337" i="1"/>
  <c r="AA338" i="1"/>
  <c r="AB338" i="1"/>
  <c r="AC338" i="1"/>
  <c r="AD338" i="1"/>
  <c r="AE338" i="1"/>
  <c r="AF338" i="1"/>
  <c r="AG338" i="1"/>
  <c r="AA339" i="1"/>
  <c r="AB339" i="1"/>
  <c r="AC339" i="1"/>
  <c r="AD339" i="1"/>
  <c r="AE339" i="1"/>
  <c r="AF339" i="1"/>
  <c r="AG339" i="1"/>
  <c r="AA340" i="1"/>
  <c r="AB340" i="1"/>
  <c r="AC340" i="1"/>
  <c r="AD340" i="1"/>
  <c r="AE340" i="1"/>
  <c r="AF340" i="1"/>
  <c r="AG340" i="1"/>
  <c r="AA341" i="1"/>
  <c r="AB341" i="1"/>
  <c r="AC341" i="1"/>
  <c r="AD341" i="1"/>
  <c r="AE341" i="1"/>
  <c r="AF341" i="1"/>
  <c r="AG341" i="1"/>
  <c r="AA342" i="1"/>
  <c r="AB342" i="1"/>
  <c r="AC342" i="1"/>
  <c r="AD342" i="1"/>
  <c r="AE342" i="1"/>
  <c r="AF342" i="1"/>
  <c r="AG342" i="1"/>
  <c r="AA343" i="1"/>
  <c r="AB343" i="1"/>
  <c r="AC343" i="1"/>
  <c r="AD343" i="1"/>
  <c r="AE343" i="1"/>
  <c r="AF343" i="1"/>
  <c r="AG343" i="1"/>
  <c r="AA344" i="1"/>
  <c r="AB344" i="1"/>
  <c r="AC344" i="1"/>
  <c r="AD344" i="1"/>
  <c r="AE344" i="1"/>
  <c r="AF344" i="1"/>
  <c r="AG344" i="1"/>
  <c r="AA345" i="1"/>
  <c r="AB345" i="1"/>
  <c r="AC345" i="1"/>
  <c r="AD345" i="1"/>
  <c r="AE345" i="1"/>
  <c r="AF345" i="1"/>
  <c r="AG345" i="1"/>
  <c r="AA346" i="1"/>
  <c r="AB346" i="1"/>
  <c r="AC346" i="1"/>
  <c r="AD346" i="1"/>
  <c r="AE346" i="1"/>
  <c r="AF346" i="1"/>
  <c r="AG346" i="1"/>
  <c r="AA347" i="1"/>
  <c r="AB347" i="1"/>
  <c r="AC347" i="1"/>
  <c r="AD347" i="1"/>
  <c r="AE347" i="1"/>
  <c r="AF347" i="1"/>
  <c r="AG347" i="1"/>
  <c r="AA348" i="1"/>
  <c r="AB348" i="1"/>
  <c r="AC348" i="1"/>
  <c r="AD348" i="1"/>
  <c r="AE348" i="1"/>
  <c r="AF348" i="1"/>
  <c r="AG348" i="1"/>
  <c r="AA349" i="1"/>
  <c r="AB349" i="1"/>
  <c r="AC349" i="1"/>
  <c r="AD349" i="1"/>
  <c r="AE349" i="1"/>
  <c r="AF349" i="1"/>
  <c r="AG349" i="1"/>
  <c r="AA350" i="1"/>
  <c r="AB350" i="1"/>
  <c r="AC350" i="1"/>
  <c r="AD350" i="1"/>
  <c r="AE350" i="1"/>
  <c r="AF350" i="1"/>
  <c r="AG350" i="1"/>
  <c r="AA351" i="1"/>
  <c r="AB351" i="1"/>
  <c r="AC351" i="1"/>
  <c r="AD351" i="1"/>
  <c r="AE351" i="1"/>
  <c r="AF351" i="1"/>
  <c r="AG351" i="1"/>
  <c r="AA352" i="1"/>
  <c r="AB352" i="1"/>
  <c r="AC352" i="1"/>
  <c r="AD352" i="1"/>
  <c r="AE352" i="1"/>
  <c r="AF352" i="1"/>
  <c r="AG352" i="1"/>
  <c r="AA353" i="1"/>
  <c r="AB353" i="1"/>
  <c r="AC353" i="1"/>
  <c r="AD353" i="1"/>
  <c r="AE353" i="1"/>
  <c r="AF353" i="1"/>
  <c r="AG353" i="1"/>
  <c r="AA354" i="1"/>
  <c r="AB354" i="1"/>
  <c r="AC354" i="1"/>
  <c r="AD354" i="1"/>
  <c r="AE354" i="1"/>
  <c r="AF354" i="1"/>
  <c r="AG354" i="1"/>
  <c r="AA355" i="1"/>
  <c r="AB355" i="1"/>
  <c r="AC355" i="1"/>
  <c r="AD355" i="1"/>
  <c r="AE355" i="1"/>
  <c r="AF355" i="1"/>
  <c r="AG355" i="1"/>
  <c r="AA356" i="1"/>
  <c r="AB356" i="1"/>
  <c r="AC356" i="1"/>
  <c r="AD356" i="1"/>
  <c r="AE356" i="1"/>
  <c r="AF356" i="1"/>
  <c r="AG356" i="1"/>
  <c r="AA357" i="1"/>
  <c r="AB357" i="1"/>
  <c r="AC357" i="1"/>
  <c r="AD357" i="1"/>
  <c r="AE357" i="1"/>
  <c r="AF357" i="1"/>
  <c r="AG357" i="1"/>
  <c r="AA358" i="1"/>
  <c r="AB358" i="1"/>
  <c r="AC358" i="1"/>
  <c r="AD358" i="1"/>
  <c r="AE358" i="1"/>
  <c r="AF358" i="1"/>
  <c r="AG358" i="1"/>
  <c r="AA359" i="1"/>
  <c r="AB359" i="1"/>
  <c r="AC359" i="1"/>
  <c r="AD359" i="1"/>
  <c r="AE359" i="1"/>
  <c r="AF359" i="1"/>
  <c r="AG359" i="1"/>
  <c r="AA360" i="1"/>
  <c r="AB360" i="1"/>
  <c r="AC360" i="1"/>
  <c r="AD360" i="1"/>
  <c r="AE360" i="1"/>
  <c r="AF360" i="1"/>
  <c r="AG360" i="1"/>
  <c r="AA361" i="1"/>
  <c r="AB361" i="1"/>
  <c r="AC361" i="1"/>
  <c r="AD361" i="1"/>
  <c r="AE361" i="1"/>
  <c r="AF361" i="1"/>
  <c r="AG361" i="1"/>
  <c r="AA362" i="1"/>
  <c r="AB362" i="1"/>
  <c r="AC362" i="1"/>
  <c r="AD362" i="1"/>
  <c r="AE362" i="1"/>
  <c r="AF362" i="1"/>
  <c r="AG362" i="1"/>
  <c r="AA363" i="1"/>
  <c r="AB363" i="1"/>
  <c r="AC363" i="1"/>
  <c r="AD363" i="1"/>
  <c r="AE363" i="1"/>
  <c r="AF363" i="1"/>
  <c r="AG363" i="1"/>
  <c r="AA364" i="1"/>
  <c r="AB364" i="1"/>
  <c r="AC364" i="1"/>
  <c r="AD364" i="1"/>
  <c r="AE364" i="1"/>
  <c r="AF364" i="1"/>
  <c r="AG364" i="1"/>
  <c r="AA365" i="1"/>
  <c r="AB365" i="1"/>
  <c r="AC365" i="1"/>
  <c r="AD365" i="1"/>
  <c r="AE365" i="1"/>
  <c r="AF365" i="1"/>
  <c r="AG365" i="1"/>
  <c r="AA366" i="1"/>
  <c r="AB366" i="1"/>
  <c r="AC366" i="1"/>
  <c r="AD366" i="1"/>
  <c r="AE366" i="1"/>
  <c r="AF366" i="1"/>
  <c r="AG366" i="1"/>
  <c r="AA367" i="1"/>
  <c r="AB367" i="1"/>
  <c r="AC367" i="1"/>
  <c r="AD367" i="1"/>
  <c r="AE367" i="1"/>
  <c r="AF367" i="1"/>
  <c r="AG367" i="1"/>
  <c r="AA368" i="1"/>
  <c r="AB368" i="1"/>
  <c r="AC368" i="1"/>
  <c r="AD368" i="1"/>
  <c r="AE368" i="1"/>
  <c r="AF368" i="1"/>
  <c r="AG368" i="1"/>
  <c r="AA369" i="1"/>
  <c r="AB369" i="1"/>
  <c r="AC369" i="1"/>
  <c r="AD369" i="1"/>
  <c r="AE369" i="1"/>
  <c r="AF369" i="1"/>
  <c r="AG369" i="1"/>
  <c r="AA370" i="1"/>
  <c r="AB370" i="1"/>
  <c r="AC370" i="1"/>
  <c r="AD370" i="1"/>
  <c r="AE370" i="1"/>
  <c r="AF370" i="1"/>
  <c r="AG370" i="1"/>
  <c r="AA371" i="1"/>
  <c r="AB371" i="1"/>
  <c r="AC371" i="1"/>
  <c r="AD371" i="1"/>
  <c r="AE371" i="1"/>
  <c r="AF371" i="1"/>
  <c r="AG371" i="1"/>
  <c r="AA372" i="1"/>
  <c r="AB372" i="1"/>
  <c r="AC372" i="1"/>
  <c r="AD372" i="1"/>
  <c r="AE372" i="1"/>
  <c r="AF372" i="1"/>
  <c r="AG372" i="1"/>
  <c r="AA373" i="1"/>
  <c r="AB373" i="1"/>
  <c r="AC373" i="1"/>
  <c r="AD373" i="1"/>
  <c r="AE373" i="1"/>
  <c r="AF373" i="1"/>
  <c r="AG373" i="1"/>
  <c r="AA374" i="1"/>
  <c r="AB374" i="1"/>
  <c r="AC374" i="1"/>
  <c r="AD374" i="1"/>
  <c r="AE374" i="1"/>
  <c r="AF374" i="1"/>
  <c r="AG374" i="1"/>
  <c r="AA375" i="1"/>
  <c r="AB375" i="1"/>
  <c r="AC375" i="1"/>
  <c r="AD375" i="1"/>
  <c r="AE375" i="1"/>
  <c r="AF375" i="1"/>
  <c r="AG375" i="1"/>
  <c r="AA376" i="1"/>
  <c r="AB376" i="1"/>
  <c r="AC376" i="1"/>
  <c r="AD376" i="1"/>
  <c r="AE376" i="1"/>
  <c r="AF376" i="1"/>
  <c r="AG376" i="1"/>
  <c r="AA377" i="1"/>
  <c r="AB377" i="1"/>
  <c r="AC377" i="1"/>
  <c r="AD377" i="1"/>
  <c r="AE377" i="1"/>
  <c r="AF377" i="1"/>
  <c r="AG377" i="1"/>
  <c r="AA378" i="1"/>
  <c r="AB378" i="1"/>
  <c r="AC378" i="1"/>
  <c r="AD378" i="1"/>
  <c r="AE378" i="1"/>
  <c r="AF378" i="1"/>
  <c r="AG378" i="1"/>
  <c r="AA379" i="1"/>
  <c r="AB379" i="1"/>
  <c r="AC379" i="1"/>
  <c r="AD379" i="1"/>
  <c r="AE379" i="1"/>
  <c r="AF379" i="1"/>
  <c r="AG379" i="1"/>
  <c r="AA380" i="1"/>
  <c r="AB380" i="1"/>
  <c r="AC380" i="1"/>
  <c r="AD380" i="1"/>
  <c r="AE380" i="1"/>
  <c r="AF380" i="1"/>
  <c r="AG380" i="1"/>
  <c r="AA381" i="1"/>
  <c r="AB381" i="1"/>
  <c r="AC381" i="1"/>
  <c r="AD381" i="1"/>
  <c r="AE381" i="1"/>
  <c r="AF381" i="1"/>
  <c r="AG381" i="1"/>
  <c r="AA382" i="1"/>
  <c r="AB382" i="1"/>
  <c r="AC382" i="1"/>
  <c r="AD382" i="1"/>
  <c r="AE382" i="1"/>
  <c r="AF382" i="1"/>
  <c r="AG382" i="1"/>
  <c r="AA383" i="1"/>
  <c r="AB383" i="1"/>
  <c r="AC383" i="1"/>
  <c r="AD383" i="1"/>
  <c r="AE383" i="1"/>
  <c r="AF383" i="1"/>
  <c r="AG383" i="1"/>
  <c r="AA384" i="1"/>
  <c r="AB384" i="1"/>
  <c r="AC384" i="1"/>
  <c r="AD384" i="1"/>
  <c r="AE384" i="1"/>
  <c r="AF384" i="1"/>
  <c r="AG384" i="1"/>
  <c r="AA385" i="1"/>
  <c r="AB385" i="1"/>
  <c r="AC385" i="1"/>
  <c r="AD385" i="1"/>
  <c r="AE385" i="1"/>
  <c r="AF385" i="1"/>
  <c r="AG385" i="1"/>
  <c r="AA386" i="1"/>
  <c r="AB386" i="1"/>
  <c r="AC386" i="1"/>
  <c r="AD386" i="1"/>
  <c r="AE386" i="1"/>
  <c r="AF386" i="1"/>
  <c r="AG386" i="1"/>
  <c r="AA387" i="1"/>
  <c r="AB387" i="1"/>
  <c r="AC387" i="1"/>
  <c r="AD387" i="1"/>
  <c r="AE387" i="1"/>
  <c r="AF387" i="1"/>
  <c r="AG387" i="1"/>
  <c r="AA388" i="1"/>
  <c r="AB388" i="1"/>
  <c r="AC388" i="1"/>
  <c r="AD388" i="1"/>
  <c r="AE388" i="1"/>
  <c r="AF388" i="1"/>
  <c r="AG388" i="1"/>
  <c r="AA389" i="1"/>
  <c r="AB389" i="1"/>
  <c r="AC389" i="1"/>
  <c r="AD389" i="1"/>
  <c r="AE389" i="1"/>
  <c r="AF389" i="1"/>
  <c r="AG389" i="1"/>
  <c r="AA390" i="1"/>
  <c r="AB390" i="1"/>
  <c r="AC390" i="1"/>
  <c r="AD390" i="1"/>
  <c r="AE390" i="1"/>
  <c r="AF390" i="1"/>
  <c r="AG390" i="1"/>
  <c r="AA391" i="1"/>
  <c r="AB391" i="1"/>
  <c r="AC391" i="1"/>
  <c r="AD391" i="1"/>
  <c r="AE391" i="1"/>
  <c r="AF391" i="1"/>
  <c r="AG391" i="1"/>
  <c r="AA392" i="1"/>
  <c r="AB392" i="1"/>
  <c r="AC392" i="1"/>
  <c r="AD392" i="1"/>
  <c r="AE392" i="1"/>
  <c r="AF392" i="1"/>
  <c r="AG392" i="1"/>
  <c r="AA393" i="1"/>
  <c r="AB393" i="1"/>
  <c r="AC393" i="1"/>
  <c r="AD393" i="1"/>
  <c r="AE393" i="1"/>
  <c r="AF393" i="1"/>
  <c r="AG393" i="1"/>
  <c r="AA394" i="1"/>
  <c r="AB394" i="1"/>
  <c r="AC394" i="1"/>
  <c r="AD394" i="1"/>
  <c r="AE394" i="1"/>
  <c r="AF394" i="1"/>
  <c r="AG394" i="1"/>
  <c r="AA395" i="1"/>
  <c r="AB395" i="1"/>
  <c r="AC395" i="1"/>
  <c r="AD395" i="1"/>
  <c r="AE395" i="1"/>
  <c r="AF395" i="1"/>
  <c r="AG395" i="1"/>
  <c r="AA396" i="1"/>
  <c r="AB396" i="1"/>
  <c r="AC396" i="1"/>
  <c r="AD396" i="1"/>
  <c r="AE396" i="1"/>
  <c r="AF396" i="1"/>
  <c r="AG396" i="1"/>
  <c r="AA397" i="1"/>
  <c r="AB397" i="1"/>
  <c r="AC397" i="1"/>
  <c r="AD397" i="1"/>
  <c r="AE397" i="1"/>
  <c r="AF397" i="1"/>
  <c r="AG397" i="1"/>
  <c r="AA398" i="1"/>
  <c r="AB398" i="1"/>
  <c r="AC398" i="1"/>
  <c r="AD398" i="1"/>
  <c r="AE398" i="1"/>
  <c r="AF398" i="1"/>
  <c r="AG398" i="1"/>
  <c r="AA399" i="1"/>
  <c r="AB399" i="1"/>
  <c r="AC399" i="1"/>
  <c r="AD399" i="1"/>
  <c r="AE399" i="1"/>
  <c r="AF399" i="1"/>
  <c r="AG399" i="1"/>
  <c r="AA400" i="1"/>
  <c r="AB400" i="1"/>
  <c r="AC400" i="1"/>
  <c r="AD400" i="1"/>
  <c r="AE400" i="1"/>
  <c r="AF400" i="1"/>
  <c r="AG400" i="1"/>
  <c r="AA401" i="1"/>
  <c r="AB401" i="1"/>
  <c r="AC401" i="1"/>
  <c r="AD401" i="1"/>
  <c r="AE401" i="1"/>
  <c r="AF401" i="1"/>
  <c r="AG401" i="1"/>
  <c r="AA402" i="1"/>
  <c r="AB402" i="1"/>
  <c r="AC402" i="1"/>
  <c r="AD402" i="1"/>
  <c r="AE402" i="1"/>
  <c r="AF402" i="1"/>
  <c r="AG402" i="1"/>
  <c r="AA403" i="1"/>
  <c r="AB403" i="1"/>
  <c r="AC403" i="1"/>
  <c r="AD403" i="1"/>
  <c r="AE403" i="1"/>
  <c r="AF403" i="1"/>
  <c r="AG403" i="1"/>
  <c r="AA404" i="1"/>
  <c r="AB404" i="1"/>
  <c r="AC404" i="1"/>
  <c r="AD404" i="1"/>
  <c r="AE404" i="1"/>
  <c r="AF404" i="1"/>
  <c r="AG404" i="1"/>
  <c r="AA405" i="1"/>
  <c r="AB405" i="1"/>
  <c r="AC405" i="1"/>
  <c r="AD405" i="1"/>
  <c r="AE405" i="1"/>
  <c r="AF405" i="1"/>
  <c r="AG405" i="1"/>
  <c r="AA406" i="1"/>
  <c r="AB406" i="1"/>
  <c r="AC406" i="1"/>
  <c r="AD406" i="1"/>
  <c r="AE406" i="1"/>
  <c r="AF406" i="1"/>
  <c r="AG406" i="1"/>
  <c r="AA407" i="1"/>
  <c r="AB407" i="1"/>
  <c r="AC407" i="1"/>
  <c r="AD407" i="1"/>
  <c r="AE407" i="1"/>
  <c r="AF407" i="1"/>
  <c r="AG407" i="1"/>
  <c r="AA408" i="1"/>
  <c r="AB408" i="1"/>
  <c r="AC408" i="1"/>
  <c r="AD408" i="1"/>
  <c r="AE408" i="1"/>
  <c r="AF408" i="1"/>
  <c r="AG408" i="1"/>
  <c r="AA409" i="1"/>
  <c r="AB409" i="1"/>
  <c r="AC409" i="1"/>
  <c r="AD409" i="1"/>
  <c r="AE409" i="1"/>
  <c r="AF409" i="1"/>
  <c r="AG409" i="1"/>
  <c r="AA410" i="1"/>
  <c r="AB410" i="1"/>
  <c r="AC410" i="1"/>
  <c r="AD410" i="1"/>
  <c r="AE410" i="1"/>
  <c r="AF410" i="1"/>
  <c r="AG410" i="1"/>
  <c r="AA411" i="1"/>
  <c r="AB411" i="1"/>
  <c r="AC411" i="1"/>
  <c r="AD411" i="1"/>
  <c r="AE411" i="1"/>
  <c r="AF411" i="1"/>
  <c r="AG411" i="1"/>
  <c r="AA412" i="1"/>
  <c r="AB412" i="1"/>
  <c r="AC412" i="1"/>
  <c r="AD412" i="1"/>
  <c r="AE412" i="1"/>
  <c r="AF412" i="1"/>
  <c r="AG412" i="1"/>
  <c r="AA413" i="1"/>
  <c r="AB413" i="1"/>
  <c r="AC413" i="1"/>
  <c r="AD413" i="1"/>
  <c r="AE413" i="1"/>
  <c r="AF413" i="1"/>
  <c r="AG413" i="1"/>
  <c r="AA414" i="1"/>
  <c r="AB414" i="1"/>
  <c r="AC414" i="1"/>
  <c r="AD414" i="1"/>
  <c r="AE414" i="1"/>
  <c r="AF414" i="1"/>
  <c r="AG414" i="1"/>
  <c r="AA415" i="1"/>
  <c r="AB415" i="1"/>
  <c r="AC415" i="1"/>
  <c r="AD415" i="1"/>
  <c r="AE415" i="1"/>
  <c r="AF415" i="1"/>
  <c r="AG415" i="1"/>
  <c r="AA416" i="1"/>
  <c r="AB416" i="1"/>
  <c r="AC416" i="1"/>
  <c r="AD416" i="1"/>
  <c r="AE416" i="1"/>
  <c r="AF416" i="1"/>
  <c r="AG416" i="1"/>
  <c r="AA417" i="1"/>
  <c r="AB417" i="1"/>
  <c r="AC417" i="1"/>
  <c r="AD417" i="1"/>
  <c r="AE417" i="1"/>
  <c r="AF417" i="1"/>
  <c r="AG417" i="1"/>
  <c r="AA418" i="1"/>
  <c r="AB418" i="1"/>
  <c r="AC418" i="1"/>
  <c r="AD418" i="1"/>
  <c r="AE418" i="1"/>
  <c r="AF418" i="1"/>
  <c r="AG418" i="1"/>
  <c r="AA419" i="1"/>
  <c r="AB419" i="1"/>
  <c r="AC419" i="1"/>
  <c r="AD419" i="1"/>
  <c r="AE419" i="1"/>
  <c r="AF419" i="1"/>
  <c r="AG419" i="1"/>
  <c r="AA420" i="1"/>
  <c r="AB420" i="1"/>
  <c r="AC420" i="1"/>
  <c r="AD420" i="1"/>
  <c r="AE420" i="1"/>
  <c r="AF420" i="1"/>
  <c r="AG420" i="1"/>
  <c r="AA421" i="1"/>
  <c r="AB421" i="1"/>
  <c r="AC421" i="1"/>
  <c r="AD421" i="1"/>
  <c r="AE421" i="1"/>
  <c r="AF421" i="1"/>
  <c r="AG421" i="1"/>
  <c r="AA422" i="1"/>
  <c r="AB422" i="1"/>
  <c r="AC422" i="1"/>
  <c r="AD422" i="1"/>
  <c r="AE422" i="1"/>
  <c r="AF422" i="1"/>
  <c r="AG422" i="1"/>
  <c r="AA423" i="1"/>
  <c r="AB423" i="1"/>
  <c r="AC423" i="1"/>
  <c r="AD423" i="1"/>
  <c r="AE423" i="1"/>
  <c r="AF423" i="1"/>
  <c r="AG423" i="1"/>
  <c r="AA424" i="1"/>
  <c r="AB424" i="1"/>
  <c r="AC424" i="1"/>
  <c r="AD424" i="1"/>
  <c r="AE424" i="1"/>
  <c r="AF424" i="1"/>
  <c r="AG424" i="1"/>
  <c r="AA425" i="1"/>
  <c r="AB425" i="1"/>
  <c r="AC425" i="1"/>
  <c r="AD425" i="1"/>
  <c r="AE425" i="1"/>
  <c r="AF425" i="1"/>
  <c r="AG425" i="1"/>
  <c r="AA426" i="1"/>
  <c r="AB426" i="1"/>
  <c r="AC426" i="1"/>
  <c r="AD426" i="1"/>
  <c r="AE426" i="1"/>
  <c r="AF426" i="1"/>
  <c r="AG426" i="1"/>
  <c r="AA427" i="1"/>
  <c r="AB427" i="1"/>
  <c r="AC427" i="1"/>
  <c r="AD427" i="1"/>
  <c r="AE427" i="1"/>
  <c r="AF427" i="1"/>
  <c r="AG427" i="1"/>
  <c r="AA428" i="1"/>
  <c r="AB428" i="1"/>
  <c r="AC428" i="1"/>
  <c r="AD428" i="1"/>
  <c r="AE428" i="1"/>
  <c r="AF428" i="1"/>
  <c r="AG428" i="1"/>
  <c r="AA429" i="1"/>
  <c r="AB429" i="1"/>
  <c r="AC429" i="1"/>
  <c r="AD429" i="1"/>
  <c r="AE429" i="1"/>
  <c r="AF429" i="1"/>
  <c r="AG429" i="1"/>
  <c r="AA430" i="1"/>
  <c r="AB430" i="1"/>
  <c r="AC430" i="1"/>
  <c r="AD430" i="1"/>
  <c r="AE430" i="1"/>
  <c r="AF430" i="1"/>
  <c r="AG430" i="1"/>
  <c r="AA431" i="1"/>
  <c r="AB431" i="1"/>
  <c r="AC431" i="1"/>
  <c r="AD431" i="1"/>
  <c r="AE431" i="1"/>
  <c r="AF431" i="1"/>
  <c r="AG431" i="1"/>
  <c r="AA432" i="1"/>
  <c r="AB432" i="1"/>
  <c r="AC432" i="1"/>
  <c r="AD432" i="1"/>
  <c r="AE432" i="1"/>
  <c r="AF432" i="1"/>
  <c r="AG432" i="1"/>
  <c r="AA433" i="1"/>
  <c r="AB433" i="1"/>
  <c r="AC433" i="1"/>
  <c r="AD433" i="1"/>
  <c r="AE433" i="1"/>
  <c r="AF433" i="1"/>
  <c r="AG433" i="1"/>
  <c r="AA434" i="1"/>
  <c r="AB434" i="1"/>
  <c r="AC434" i="1"/>
  <c r="AD434" i="1"/>
  <c r="AE434" i="1"/>
  <c r="AF434" i="1"/>
  <c r="AG434" i="1"/>
  <c r="AA435" i="1"/>
  <c r="AB435" i="1"/>
  <c r="AC435" i="1"/>
  <c r="AD435" i="1"/>
  <c r="AE435" i="1"/>
  <c r="AF435" i="1"/>
  <c r="AG435" i="1"/>
  <c r="AA436" i="1"/>
  <c r="AB436" i="1"/>
  <c r="AC436" i="1"/>
  <c r="AD436" i="1"/>
  <c r="AE436" i="1"/>
  <c r="AF436" i="1"/>
  <c r="AG436" i="1"/>
  <c r="AA437" i="1"/>
  <c r="AB437" i="1"/>
  <c r="AC437" i="1"/>
  <c r="AD437" i="1"/>
  <c r="AE437" i="1"/>
  <c r="AF437" i="1"/>
  <c r="AG437" i="1"/>
  <c r="AA438" i="1"/>
  <c r="AB438" i="1"/>
  <c r="AC438" i="1"/>
  <c r="AD438" i="1"/>
  <c r="AE438" i="1"/>
  <c r="AF438" i="1"/>
  <c r="AG438" i="1"/>
  <c r="AA439" i="1"/>
  <c r="AB439" i="1"/>
  <c r="AC439" i="1"/>
  <c r="AD439" i="1"/>
  <c r="AE439" i="1"/>
  <c r="AF439" i="1"/>
  <c r="AG439" i="1"/>
  <c r="AA440" i="1"/>
  <c r="AB440" i="1"/>
  <c r="AC440" i="1"/>
  <c r="AD440" i="1"/>
  <c r="AE440" i="1"/>
  <c r="AF440" i="1"/>
  <c r="AG440" i="1"/>
  <c r="AA441" i="1"/>
  <c r="AB441" i="1"/>
  <c r="AC441" i="1"/>
  <c r="AD441" i="1"/>
  <c r="AE441" i="1"/>
  <c r="AF441" i="1"/>
  <c r="AG441" i="1"/>
  <c r="AA442" i="1"/>
  <c r="AB442" i="1"/>
  <c r="AC442" i="1"/>
  <c r="AD442" i="1"/>
  <c r="AE442" i="1"/>
  <c r="AF442" i="1"/>
  <c r="AG442" i="1"/>
  <c r="AA443" i="1"/>
  <c r="AB443" i="1"/>
  <c r="AC443" i="1"/>
  <c r="AD443" i="1"/>
  <c r="AE443" i="1"/>
  <c r="AF443" i="1"/>
  <c r="AG443" i="1"/>
  <c r="AA444" i="1"/>
  <c r="AB444" i="1"/>
  <c r="AC444" i="1"/>
  <c r="AD444" i="1"/>
  <c r="AE444" i="1"/>
  <c r="AF444" i="1"/>
  <c r="AG444" i="1"/>
  <c r="AA445" i="1"/>
  <c r="AB445" i="1"/>
  <c r="AC445" i="1"/>
  <c r="AD445" i="1"/>
  <c r="AE445" i="1"/>
  <c r="AF445" i="1"/>
  <c r="AG445" i="1"/>
  <c r="AA446" i="1"/>
  <c r="AB446" i="1"/>
  <c r="AC446" i="1"/>
  <c r="AD446" i="1"/>
  <c r="AE446" i="1"/>
  <c r="AF446" i="1"/>
  <c r="AG446" i="1"/>
  <c r="AA447" i="1"/>
  <c r="AB447" i="1"/>
  <c r="AC447" i="1"/>
  <c r="AD447" i="1"/>
  <c r="AE447" i="1"/>
  <c r="AF447" i="1"/>
  <c r="AG447" i="1"/>
  <c r="AA448" i="1"/>
  <c r="AB448" i="1"/>
  <c r="AC448" i="1"/>
  <c r="AD448" i="1"/>
  <c r="AE448" i="1"/>
  <c r="AF448" i="1"/>
  <c r="AG448" i="1"/>
  <c r="AA449" i="1"/>
  <c r="AB449" i="1"/>
  <c r="AC449" i="1"/>
  <c r="AD449" i="1"/>
  <c r="AE449" i="1"/>
  <c r="AF449" i="1"/>
  <c r="AG449" i="1"/>
  <c r="AA450" i="1"/>
  <c r="AB450" i="1"/>
  <c r="AC450" i="1"/>
  <c r="AD450" i="1"/>
  <c r="AE450" i="1"/>
  <c r="AF450" i="1"/>
  <c r="AG450" i="1"/>
  <c r="AA451" i="1"/>
  <c r="AB451" i="1"/>
  <c r="AC451" i="1"/>
  <c r="AD451" i="1"/>
  <c r="AE451" i="1"/>
  <c r="AF451" i="1"/>
  <c r="AG451" i="1"/>
  <c r="AA452" i="1"/>
  <c r="AB452" i="1"/>
  <c r="AC452" i="1"/>
  <c r="AD452" i="1"/>
  <c r="AE452" i="1"/>
  <c r="AF452" i="1"/>
  <c r="AG452" i="1"/>
  <c r="AA453" i="1"/>
  <c r="AB453" i="1"/>
  <c r="AC453" i="1"/>
  <c r="AD453" i="1"/>
  <c r="AE453" i="1"/>
  <c r="AF453" i="1"/>
  <c r="AG453" i="1"/>
  <c r="AA454" i="1"/>
  <c r="AB454" i="1"/>
  <c r="AC454" i="1"/>
  <c r="AD454" i="1"/>
  <c r="AE454" i="1"/>
  <c r="AF454" i="1"/>
  <c r="AG454" i="1"/>
  <c r="AA455" i="1"/>
  <c r="AB455" i="1"/>
  <c r="AC455" i="1"/>
  <c r="AD455" i="1"/>
  <c r="AE455" i="1"/>
  <c r="AF455" i="1"/>
  <c r="AG455" i="1"/>
  <c r="AA456" i="1"/>
  <c r="AB456" i="1"/>
  <c r="AC456" i="1"/>
  <c r="AD456" i="1"/>
  <c r="AE456" i="1"/>
  <c r="AF456" i="1"/>
  <c r="AG456" i="1"/>
  <c r="AA457" i="1"/>
  <c r="AB457" i="1"/>
  <c r="AC457" i="1"/>
  <c r="AD457" i="1"/>
  <c r="AE457" i="1"/>
  <c r="AF457" i="1"/>
  <c r="AG457" i="1"/>
  <c r="AA458" i="1"/>
  <c r="AB458" i="1"/>
  <c r="AC458" i="1"/>
  <c r="AD458" i="1"/>
  <c r="AE458" i="1"/>
  <c r="AF458" i="1"/>
  <c r="AG458" i="1"/>
  <c r="AA459" i="1"/>
  <c r="AB459" i="1"/>
  <c r="AC459" i="1"/>
  <c r="AD459" i="1"/>
  <c r="AE459" i="1"/>
  <c r="AF459" i="1"/>
  <c r="AG459" i="1"/>
  <c r="AA460" i="1"/>
  <c r="AB460" i="1"/>
  <c r="AC460" i="1"/>
  <c r="AD460" i="1"/>
  <c r="AE460" i="1"/>
  <c r="AF460" i="1"/>
  <c r="AG460" i="1"/>
  <c r="AA461" i="1"/>
  <c r="AB461" i="1"/>
  <c r="AC461" i="1"/>
  <c r="AD461" i="1"/>
  <c r="AE461" i="1"/>
  <c r="AF461" i="1"/>
  <c r="AG461" i="1"/>
  <c r="AA462" i="1"/>
  <c r="AB462" i="1"/>
  <c r="AC462" i="1"/>
  <c r="AD462" i="1"/>
  <c r="AE462" i="1"/>
  <c r="AF462" i="1"/>
  <c r="AG462" i="1"/>
  <c r="AA463" i="1"/>
  <c r="AB463" i="1"/>
  <c r="AC463" i="1"/>
  <c r="AD463" i="1"/>
  <c r="AE463" i="1"/>
  <c r="AF463" i="1"/>
  <c r="AG463" i="1"/>
  <c r="AA464" i="1"/>
  <c r="AB464" i="1"/>
  <c r="AC464" i="1"/>
  <c r="AD464" i="1"/>
  <c r="AE464" i="1"/>
  <c r="AF464" i="1"/>
  <c r="AG464" i="1"/>
  <c r="AA465" i="1"/>
  <c r="AB465" i="1"/>
  <c r="AC465" i="1"/>
  <c r="AD465" i="1"/>
  <c r="AE465" i="1"/>
  <c r="AF465" i="1"/>
  <c r="AG465" i="1"/>
  <c r="AA466" i="1"/>
  <c r="AB466" i="1"/>
  <c r="AC466" i="1"/>
  <c r="AD466" i="1"/>
  <c r="AE466" i="1"/>
  <c r="AF466" i="1"/>
  <c r="AG466" i="1"/>
  <c r="AA467" i="1"/>
  <c r="AB467" i="1"/>
  <c r="AC467" i="1"/>
  <c r="AD467" i="1"/>
  <c r="AE467" i="1"/>
  <c r="AF467" i="1"/>
  <c r="AG467" i="1"/>
  <c r="AA468" i="1"/>
  <c r="AB468" i="1"/>
  <c r="AC468" i="1"/>
  <c r="AD468" i="1"/>
  <c r="AE468" i="1"/>
  <c r="AF468" i="1"/>
  <c r="AG468" i="1"/>
  <c r="AA469" i="1"/>
  <c r="AB469" i="1"/>
  <c r="AC469" i="1"/>
  <c r="AD469" i="1"/>
  <c r="AE469" i="1"/>
  <c r="AF469" i="1"/>
  <c r="AG469" i="1"/>
  <c r="AA470" i="1"/>
  <c r="AB470" i="1"/>
  <c r="AC470" i="1"/>
  <c r="AD470" i="1"/>
  <c r="AE470" i="1"/>
  <c r="AF470" i="1"/>
  <c r="AG470" i="1"/>
  <c r="AA471" i="1"/>
  <c r="AB471" i="1"/>
  <c r="AC471" i="1"/>
  <c r="AD471" i="1"/>
  <c r="AE471" i="1"/>
  <c r="AF471" i="1"/>
  <c r="AG471" i="1"/>
  <c r="AA472" i="1"/>
  <c r="AB472" i="1"/>
  <c r="AC472" i="1"/>
  <c r="AD472" i="1"/>
  <c r="AE472" i="1"/>
  <c r="AF472" i="1"/>
  <c r="AG472" i="1"/>
  <c r="AA473" i="1"/>
  <c r="AB473" i="1"/>
  <c r="AC473" i="1"/>
  <c r="AD473" i="1"/>
  <c r="AE473" i="1"/>
  <c r="AF473" i="1"/>
  <c r="AG473" i="1"/>
  <c r="AA474" i="1"/>
  <c r="AB474" i="1"/>
  <c r="AC474" i="1"/>
  <c r="AD474" i="1"/>
  <c r="AE474" i="1"/>
  <c r="AF474" i="1"/>
  <c r="AG474" i="1"/>
  <c r="AA475" i="1"/>
  <c r="AB475" i="1"/>
  <c r="AC475" i="1"/>
  <c r="AD475" i="1"/>
  <c r="AE475" i="1"/>
  <c r="AF475" i="1"/>
  <c r="AG475" i="1"/>
  <c r="AA476" i="1"/>
  <c r="AB476" i="1"/>
  <c r="AC476" i="1"/>
  <c r="AD476" i="1"/>
  <c r="AE476" i="1"/>
  <c r="AF476" i="1"/>
  <c r="AG476" i="1"/>
  <c r="AA477" i="1"/>
  <c r="AB477" i="1"/>
  <c r="AC477" i="1"/>
  <c r="AD477" i="1"/>
  <c r="AE477" i="1"/>
  <c r="AF477" i="1"/>
  <c r="AG477" i="1"/>
  <c r="AA478" i="1"/>
  <c r="AB478" i="1"/>
  <c r="AC478" i="1"/>
  <c r="AD478" i="1"/>
  <c r="AE478" i="1"/>
  <c r="AF478" i="1"/>
  <c r="AG478" i="1"/>
  <c r="AA479" i="1"/>
  <c r="AB479" i="1"/>
  <c r="AC479" i="1"/>
  <c r="AD479" i="1"/>
  <c r="AE479" i="1"/>
  <c r="AF479" i="1"/>
  <c r="AG479" i="1"/>
  <c r="AA480" i="1"/>
  <c r="AB480" i="1"/>
  <c r="AC480" i="1"/>
  <c r="AD480" i="1"/>
  <c r="AE480" i="1"/>
  <c r="AF480" i="1"/>
  <c r="AG480" i="1"/>
  <c r="AA481" i="1"/>
  <c r="AB481" i="1"/>
  <c r="AC481" i="1"/>
  <c r="AD481" i="1"/>
  <c r="AE481" i="1"/>
  <c r="AF481" i="1"/>
  <c r="AG481" i="1"/>
  <c r="AA482" i="1"/>
  <c r="AB482" i="1"/>
  <c r="AC482" i="1"/>
  <c r="AD482" i="1"/>
  <c r="AE482" i="1"/>
  <c r="AF482" i="1"/>
  <c r="AG482" i="1"/>
  <c r="AA483" i="1"/>
  <c r="AB483" i="1"/>
  <c r="AC483" i="1"/>
  <c r="AD483" i="1"/>
  <c r="AE483" i="1"/>
  <c r="AF483" i="1"/>
  <c r="AG483" i="1"/>
  <c r="AA484" i="1"/>
  <c r="AB484" i="1"/>
  <c r="AC484" i="1"/>
  <c r="AD484" i="1"/>
  <c r="AE484" i="1"/>
  <c r="AF484" i="1"/>
  <c r="AG484" i="1"/>
  <c r="AA485" i="1"/>
  <c r="AB485" i="1"/>
  <c r="AC485" i="1"/>
  <c r="AD485" i="1"/>
  <c r="AE485" i="1"/>
  <c r="AF485" i="1"/>
  <c r="AG485" i="1"/>
  <c r="AA486" i="1"/>
  <c r="AB486" i="1"/>
  <c r="AC486" i="1"/>
  <c r="AD486" i="1"/>
  <c r="AE486" i="1"/>
  <c r="AF486" i="1"/>
  <c r="AG486" i="1"/>
  <c r="AA487" i="1"/>
  <c r="AB487" i="1"/>
  <c r="AC487" i="1"/>
  <c r="AD487" i="1"/>
  <c r="AE487" i="1"/>
  <c r="AF487" i="1"/>
  <c r="AG487" i="1"/>
  <c r="AA488" i="1"/>
  <c r="AB488" i="1"/>
  <c r="AC488" i="1"/>
  <c r="AD488" i="1"/>
  <c r="AE488" i="1"/>
  <c r="AF488" i="1"/>
  <c r="AG488" i="1"/>
  <c r="AA489" i="1"/>
  <c r="AB489" i="1"/>
  <c r="AC489" i="1"/>
  <c r="AD489" i="1"/>
  <c r="AE489" i="1"/>
  <c r="AF489" i="1"/>
  <c r="AG489" i="1"/>
  <c r="AA490" i="1"/>
  <c r="AB490" i="1"/>
  <c r="AC490" i="1"/>
  <c r="AD490" i="1"/>
  <c r="AE490" i="1"/>
  <c r="AF490" i="1"/>
  <c r="AG490" i="1"/>
  <c r="AA491" i="1"/>
  <c r="AB491" i="1"/>
  <c r="AC491" i="1"/>
  <c r="AD491" i="1"/>
  <c r="AE491" i="1"/>
  <c r="AF491" i="1"/>
  <c r="AG491" i="1"/>
  <c r="AA492" i="1"/>
  <c r="AB492" i="1"/>
  <c r="AC492" i="1"/>
  <c r="AD492" i="1"/>
  <c r="AE492" i="1"/>
  <c r="AF492" i="1"/>
  <c r="AG492" i="1"/>
  <c r="AA493" i="1"/>
  <c r="AB493" i="1"/>
  <c r="AC493" i="1"/>
  <c r="AD493" i="1"/>
  <c r="AE493" i="1"/>
  <c r="AF493" i="1"/>
  <c r="AG493" i="1"/>
  <c r="AA494" i="1"/>
  <c r="AB494" i="1"/>
  <c r="AC494" i="1"/>
  <c r="AD494" i="1"/>
  <c r="AE494" i="1"/>
  <c r="AF494" i="1"/>
  <c r="AG494" i="1"/>
  <c r="AA495" i="1"/>
  <c r="AB495" i="1"/>
  <c r="AC495" i="1"/>
  <c r="AD495" i="1"/>
  <c r="AE495" i="1"/>
  <c r="AF495" i="1"/>
  <c r="AG495" i="1"/>
  <c r="AA496" i="1"/>
  <c r="AB496" i="1"/>
  <c r="AC496" i="1"/>
  <c r="AD496" i="1"/>
  <c r="AE496" i="1"/>
  <c r="AF496" i="1"/>
  <c r="AG496" i="1"/>
  <c r="AA497" i="1"/>
  <c r="AB497" i="1"/>
  <c r="AC497" i="1"/>
  <c r="AD497" i="1"/>
  <c r="AE497" i="1"/>
  <c r="AF497" i="1"/>
  <c r="AG497" i="1"/>
  <c r="AA498" i="1"/>
  <c r="AB498" i="1"/>
  <c r="AC498" i="1"/>
  <c r="AD498" i="1"/>
  <c r="AE498" i="1"/>
  <c r="AF498" i="1"/>
  <c r="AG498" i="1"/>
  <c r="AA499" i="1"/>
  <c r="AB499" i="1"/>
  <c r="AC499" i="1"/>
  <c r="AD499" i="1"/>
  <c r="AE499" i="1"/>
  <c r="AF499" i="1"/>
  <c r="AG499" i="1"/>
  <c r="AA500" i="1"/>
  <c r="AB500" i="1"/>
  <c r="AC500" i="1"/>
  <c r="AD500" i="1"/>
  <c r="AE500" i="1"/>
  <c r="AF500" i="1"/>
  <c r="AG500" i="1"/>
  <c r="AA501" i="1"/>
  <c r="AB501" i="1"/>
  <c r="AC501" i="1"/>
  <c r="AD501" i="1"/>
  <c r="AE501" i="1"/>
  <c r="AF501" i="1"/>
  <c r="AG501" i="1"/>
  <c r="AA502" i="1"/>
  <c r="AB502" i="1"/>
  <c r="AC502" i="1"/>
  <c r="AD502" i="1"/>
  <c r="AE502" i="1"/>
  <c r="AF502" i="1"/>
  <c r="AG502" i="1"/>
  <c r="AA503" i="1"/>
  <c r="AB503" i="1"/>
  <c r="AC503" i="1"/>
  <c r="AD503" i="1"/>
  <c r="AE503" i="1"/>
  <c r="AF503" i="1"/>
  <c r="AG503" i="1"/>
  <c r="AA504" i="1"/>
  <c r="AB504" i="1"/>
  <c r="AC504" i="1"/>
  <c r="AD504" i="1"/>
  <c r="AE504" i="1"/>
  <c r="AF504" i="1"/>
  <c r="AG504" i="1"/>
  <c r="AA505" i="1"/>
  <c r="AB505" i="1"/>
  <c r="AC505" i="1"/>
  <c r="AD505" i="1"/>
  <c r="AE505" i="1"/>
  <c r="AF505" i="1"/>
  <c r="AG505" i="1"/>
  <c r="AA506" i="1"/>
  <c r="AB506" i="1"/>
  <c r="AC506" i="1"/>
  <c r="AD506" i="1"/>
  <c r="AE506" i="1"/>
  <c r="AF506" i="1"/>
  <c r="AG506" i="1"/>
  <c r="AA507" i="1"/>
  <c r="AB507" i="1"/>
  <c r="AC507" i="1"/>
  <c r="AD507" i="1"/>
  <c r="AE507" i="1"/>
  <c r="AF507" i="1"/>
  <c r="AG507" i="1"/>
  <c r="AA508" i="1"/>
  <c r="AB508" i="1"/>
  <c r="AC508" i="1"/>
  <c r="AD508" i="1"/>
  <c r="AE508" i="1"/>
  <c r="AF508" i="1"/>
  <c r="AG508" i="1"/>
  <c r="AA509" i="1"/>
  <c r="AB509" i="1"/>
  <c r="AC509" i="1"/>
  <c r="AD509" i="1"/>
  <c r="AE509" i="1"/>
  <c r="AF509" i="1"/>
  <c r="AG509" i="1"/>
  <c r="AA510" i="1"/>
  <c r="AB510" i="1"/>
  <c r="AC510" i="1"/>
  <c r="AD510" i="1"/>
  <c r="AE510" i="1"/>
  <c r="AF510" i="1"/>
  <c r="AG510" i="1"/>
  <c r="AA511" i="1"/>
  <c r="AB511" i="1"/>
  <c r="AC511" i="1"/>
  <c r="AD511" i="1"/>
  <c r="AE511" i="1"/>
  <c r="AF511" i="1"/>
  <c r="AG511" i="1"/>
  <c r="AA512" i="1"/>
  <c r="AB512" i="1"/>
  <c r="AC512" i="1"/>
  <c r="AD512" i="1"/>
  <c r="AE512" i="1"/>
  <c r="AF512" i="1"/>
  <c r="AG512" i="1"/>
  <c r="AA513" i="1"/>
  <c r="AB513" i="1"/>
  <c r="AC513" i="1"/>
  <c r="AD513" i="1"/>
  <c r="AE513" i="1"/>
  <c r="AF513" i="1"/>
  <c r="AG513" i="1"/>
  <c r="AA514" i="1"/>
  <c r="AB514" i="1"/>
  <c r="AC514" i="1"/>
  <c r="AD514" i="1"/>
  <c r="AE514" i="1"/>
  <c r="AF514" i="1"/>
  <c r="AG514" i="1"/>
  <c r="AA515" i="1"/>
  <c r="AB515" i="1"/>
  <c r="AC515" i="1"/>
  <c r="AD515" i="1"/>
  <c r="AE515" i="1"/>
  <c r="AF515" i="1"/>
  <c r="AG515" i="1"/>
  <c r="AA516" i="1"/>
  <c r="AB516" i="1"/>
  <c r="AC516" i="1"/>
  <c r="AD516" i="1"/>
  <c r="AE516" i="1"/>
  <c r="AF516" i="1"/>
  <c r="AG516" i="1"/>
  <c r="AA517" i="1"/>
  <c r="AB517" i="1"/>
  <c r="AC517" i="1"/>
  <c r="AD517" i="1"/>
  <c r="AE517" i="1"/>
  <c r="AF517" i="1"/>
  <c r="AG517" i="1"/>
  <c r="AA518" i="1"/>
  <c r="AB518" i="1"/>
  <c r="AC518" i="1"/>
  <c r="AD518" i="1"/>
  <c r="AE518" i="1"/>
  <c r="AF518" i="1"/>
  <c r="AG518" i="1"/>
  <c r="AA519" i="1"/>
  <c r="AB519" i="1"/>
  <c r="AC519" i="1"/>
  <c r="AD519" i="1"/>
  <c r="AE519" i="1"/>
  <c r="AF519" i="1"/>
  <c r="AG519" i="1"/>
  <c r="AA520" i="1"/>
  <c r="AB520" i="1"/>
  <c r="AC520" i="1"/>
  <c r="AD520" i="1"/>
  <c r="AE520" i="1"/>
  <c r="AF520" i="1"/>
  <c r="AG520" i="1"/>
  <c r="AA521" i="1"/>
  <c r="AB521" i="1"/>
  <c r="AC521" i="1"/>
  <c r="AD521" i="1"/>
  <c r="AE521" i="1"/>
  <c r="AF521" i="1"/>
  <c r="AG521" i="1"/>
  <c r="AA522" i="1"/>
  <c r="AB522" i="1"/>
  <c r="AC522" i="1"/>
  <c r="AD522" i="1"/>
  <c r="AE522" i="1"/>
  <c r="AF522" i="1"/>
  <c r="AG522" i="1"/>
  <c r="AA523" i="1"/>
  <c r="AB523" i="1"/>
  <c r="AC523" i="1"/>
  <c r="AD523" i="1"/>
  <c r="AE523" i="1"/>
  <c r="AF523" i="1"/>
  <c r="AG523" i="1"/>
  <c r="AA524" i="1"/>
  <c r="AB524" i="1"/>
  <c r="AC524" i="1"/>
  <c r="AD524" i="1"/>
  <c r="AE524" i="1"/>
  <c r="AF524" i="1"/>
  <c r="AG524" i="1"/>
  <c r="AA525" i="1"/>
  <c r="AB525" i="1"/>
  <c r="AC525" i="1"/>
  <c r="AD525" i="1"/>
  <c r="AE525" i="1"/>
  <c r="AF525" i="1"/>
  <c r="AG525" i="1"/>
  <c r="AA526" i="1"/>
  <c r="AB526" i="1"/>
  <c r="AC526" i="1"/>
  <c r="AD526" i="1"/>
  <c r="AE526" i="1"/>
  <c r="AF526" i="1"/>
  <c r="AG526" i="1"/>
  <c r="AA527" i="1"/>
  <c r="AB527" i="1"/>
  <c r="AC527" i="1"/>
  <c r="AD527" i="1"/>
  <c r="AE527" i="1"/>
  <c r="AF527" i="1"/>
  <c r="AG527" i="1"/>
  <c r="AA528" i="1"/>
  <c r="AB528" i="1"/>
  <c r="AC528" i="1"/>
  <c r="AD528" i="1"/>
  <c r="AE528" i="1"/>
  <c r="AF528" i="1"/>
  <c r="AG528" i="1"/>
  <c r="AA529" i="1"/>
  <c r="AB529" i="1"/>
  <c r="AC529" i="1"/>
  <c r="AD529" i="1"/>
  <c r="AE529" i="1"/>
  <c r="AF529" i="1"/>
  <c r="AG529" i="1"/>
  <c r="AA530" i="1"/>
  <c r="AB530" i="1"/>
  <c r="AC530" i="1"/>
  <c r="AD530" i="1"/>
  <c r="AE530" i="1"/>
  <c r="AF530" i="1"/>
  <c r="AG530" i="1"/>
  <c r="AA531" i="1"/>
  <c r="AB531" i="1"/>
  <c r="AC531" i="1"/>
  <c r="AD531" i="1"/>
  <c r="AE531" i="1"/>
  <c r="AF531" i="1"/>
  <c r="AG531" i="1"/>
  <c r="AA532" i="1"/>
  <c r="AB532" i="1"/>
  <c r="AC532" i="1"/>
  <c r="AD532" i="1"/>
  <c r="AE532" i="1"/>
  <c r="AF532" i="1"/>
  <c r="AG532" i="1"/>
  <c r="AA533" i="1"/>
  <c r="AB533" i="1"/>
  <c r="AC533" i="1"/>
  <c r="AD533" i="1"/>
  <c r="AE533" i="1"/>
  <c r="AF533" i="1"/>
  <c r="AG533" i="1"/>
  <c r="AA534" i="1"/>
  <c r="AB534" i="1"/>
  <c r="AC534" i="1"/>
  <c r="AD534" i="1"/>
  <c r="AE534" i="1"/>
  <c r="AF534" i="1"/>
  <c r="AG534" i="1"/>
  <c r="AA535" i="1"/>
  <c r="AB535" i="1"/>
  <c r="AC535" i="1"/>
  <c r="AD535" i="1"/>
  <c r="AE535" i="1"/>
  <c r="AF535" i="1"/>
  <c r="AG535" i="1"/>
  <c r="AA536" i="1"/>
  <c r="AB536" i="1"/>
  <c r="AC536" i="1"/>
  <c r="AD536" i="1"/>
  <c r="AE536" i="1"/>
  <c r="AF536" i="1"/>
  <c r="AG536" i="1"/>
  <c r="AA537" i="1"/>
  <c r="AB537" i="1"/>
  <c r="AC537" i="1"/>
  <c r="AD537" i="1"/>
  <c r="AE537" i="1"/>
  <c r="AF537" i="1"/>
  <c r="AG537" i="1"/>
  <c r="AA538" i="1"/>
  <c r="AB538" i="1"/>
  <c r="AC538" i="1"/>
  <c r="AD538" i="1"/>
  <c r="AE538" i="1"/>
  <c r="AF538" i="1"/>
  <c r="AG538" i="1"/>
  <c r="AA539" i="1"/>
  <c r="AB539" i="1"/>
  <c r="AC539" i="1"/>
  <c r="AD539" i="1"/>
  <c r="AE539" i="1"/>
  <c r="AF539" i="1"/>
  <c r="AG539" i="1"/>
  <c r="AA540" i="1"/>
  <c r="AB540" i="1"/>
  <c r="AC540" i="1"/>
  <c r="AD540" i="1"/>
  <c r="AE540" i="1"/>
  <c r="AF540" i="1"/>
  <c r="AG540" i="1"/>
  <c r="AA541" i="1"/>
  <c r="AB541" i="1"/>
  <c r="AC541" i="1"/>
  <c r="AD541" i="1"/>
  <c r="AE541" i="1"/>
  <c r="AF541" i="1"/>
  <c r="AG541" i="1"/>
  <c r="AA542" i="1"/>
  <c r="AB542" i="1"/>
  <c r="AC542" i="1"/>
  <c r="AD542" i="1"/>
  <c r="AE542" i="1"/>
  <c r="AF542" i="1"/>
  <c r="AG542" i="1"/>
  <c r="AA543" i="1"/>
  <c r="AB543" i="1"/>
  <c r="AC543" i="1"/>
  <c r="AD543" i="1"/>
  <c r="AE543" i="1"/>
  <c r="AF543" i="1"/>
  <c r="AG543" i="1"/>
  <c r="AA544" i="1"/>
  <c r="AB544" i="1"/>
  <c r="AC544" i="1"/>
  <c r="AD544" i="1"/>
  <c r="AE544" i="1"/>
  <c r="AF544" i="1"/>
  <c r="AG544" i="1"/>
  <c r="AA545" i="1"/>
  <c r="AB545" i="1"/>
  <c r="AC545" i="1"/>
  <c r="AD545" i="1"/>
  <c r="AE545" i="1"/>
  <c r="AF545" i="1"/>
  <c r="AG545" i="1"/>
  <c r="AA546" i="1"/>
  <c r="AB546" i="1"/>
  <c r="AC546" i="1"/>
  <c r="AD546" i="1"/>
  <c r="AE546" i="1"/>
  <c r="AF546" i="1"/>
  <c r="AG546" i="1"/>
  <c r="AA547" i="1"/>
  <c r="AB547" i="1"/>
  <c r="AC547" i="1"/>
  <c r="AD547" i="1"/>
  <c r="AE547" i="1"/>
  <c r="AF547" i="1"/>
  <c r="AG547" i="1"/>
  <c r="AA548" i="1"/>
  <c r="AB548" i="1"/>
  <c r="AC548" i="1"/>
  <c r="AD548" i="1"/>
  <c r="AE548" i="1"/>
  <c r="AF548" i="1"/>
  <c r="AG548" i="1"/>
  <c r="AA549" i="1"/>
  <c r="AB549" i="1"/>
  <c r="AC549" i="1"/>
  <c r="AD549" i="1"/>
  <c r="AE549" i="1"/>
  <c r="AF549" i="1"/>
  <c r="AG549" i="1"/>
  <c r="AA550" i="1"/>
  <c r="AB550" i="1"/>
  <c r="AC550" i="1"/>
  <c r="AD550" i="1"/>
  <c r="AE550" i="1"/>
  <c r="AF550" i="1"/>
  <c r="AG550" i="1"/>
  <c r="AA551" i="1"/>
  <c r="AB551" i="1"/>
  <c r="AC551" i="1"/>
  <c r="AD551" i="1"/>
  <c r="AE551" i="1"/>
  <c r="AF551" i="1"/>
  <c r="AG551" i="1"/>
  <c r="AA552" i="1"/>
  <c r="AB552" i="1"/>
  <c r="AC552" i="1"/>
  <c r="AD552" i="1"/>
  <c r="AE552" i="1"/>
  <c r="AF552" i="1"/>
  <c r="AG552" i="1"/>
  <c r="AA553" i="1"/>
  <c r="AB553" i="1"/>
  <c r="AC553" i="1"/>
  <c r="AD553" i="1"/>
  <c r="AE553" i="1"/>
  <c r="AF553" i="1"/>
  <c r="AG553" i="1"/>
  <c r="AA554" i="1"/>
  <c r="AB554" i="1"/>
  <c r="AC554" i="1"/>
  <c r="AD554" i="1"/>
  <c r="AE554" i="1"/>
  <c r="AF554" i="1"/>
  <c r="AG554" i="1"/>
  <c r="AA555" i="1"/>
  <c r="AB555" i="1"/>
  <c r="AC555" i="1"/>
  <c r="AD555" i="1"/>
  <c r="AE555" i="1"/>
  <c r="AF555" i="1"/>
  <c r="AG555" i="1"/>
  <c r="AA556" i="1"/>
  <c r="AB556" i="1"/>
  <c r="AC556" i="1"/>
  <c r="AD556" i="1"/>
  <c r="AE556" i="1"/>
  <c r="AF556" i="1"/>
  <c r="AG556" i="1"/>
  <c r="AA557" i="1"/>
  <c r="AB557" i="1"/>
  <c r="AC557" i="1"/>
  <c r="AD557" i="1"/>
  <c r="AE557" i="1"/>
  <c r="AF557" i="1"/>
  <c r="AG557" i="1"/>
  <c r="AA558" i="1"/>
  <c r="AB558" i="1"/>
  <c r="AC558" i="1"/>
  <c r="AD558" i="1"/>
  <c r="AE558" i="1"/>
  <c r="AF558" i="1"/>
  <c r="AG558" i="1"/>
  <c r="AA559" i="1"/>
  <c r="AB559" i="1"/>
  <c r="AC559" i="1"/>
  <c r="AD559" i="1"/>
  <c r="AE559" i="1"/>
  <c r="AF559" i="1"/>
  <c r="AG559" i="1"/>
  <c r="AA560" i="1"/>
  <c r="AB560" i="1"/>
  <c r="AC560" i="1"/>
  <c r="AD560" i="1"/>
  <c r="AE560" i="1"/>
  <c r="AF560" i="1"/>
  <c r="AG560" i="1"/>
  <c r="AA561" i="1"/>
  <c r="AB561" i="1"/>
  <c r="AC561" i="1"/>
  <c r="AD561" i="1"/>
  <c r="AE561" i="1"/>
  <c r="AF561" i="1"/>
  <c r="AG561" i="1"/>
  <c r="AA562" i="1"/>
  <c r="AB562" i="1"/>
  <c r="AC562" i="1"/>
  <c r="AD562" i="1"/>
  <c r="AE562" i="1"/>
  <c r="AF562" i="1"/>
  <c r="AG562" i="1"/>
  <c r="AA563" i="1"/>
  <c r="AB563" i="1"/>
  <c r="AC563" i="1"/>
  <c r="AD563" i="1"/>
  <c r="AE563" i="1"/>
  <c r="AF563" i="1"/>
  <c r="AG563" i="1"/>
  <c r="AA564" i="1"/>
  <c r="AB564" i="1"/>
  <c r="AC564" i="1"/>
  <c r="AD564" i="1"/>
  <c r="AE564" i="1"/>
  <c r="AF564" i="1"/>
  <c r="AG564" i="1"/>
  <c r="AA565" i="1"/>
  <c r="AB565" i="1"/>
  <c r="AC565" i="1"/>
  <c r="AD565" i="1"/>
  <c r="AE565" i="1"/>
  <c r="AF565" i="1"/>
  <c r="AG565" i="1"/>
  <c r="AA566" i="1"/>
  <c r="AB566" i="1"/>
  <c r="AC566" i="1"/>
  <c r="AD566" i="1"/>
  <c r="AE566" i="1"/>
  <c r="AF566" i="1"/>
  <c r="AG566" i="1"/>
  <c r="AA567" i="1"/>
  <c r="AB567" i="1"/>
  <c r="AC567" i="1"/>
  <c r="AD567" i="1"/>
  <c r="AE567" i="1"/>
  <c r="AF567" i="1"/>
  <c r="AG567" i="1"/>
  <c r="AA568" i="1"/>
  <c r="AB568" i="1"/>
  <c r="AC568" i="1"/>
  <c r="AD568" i="1"/>
  <c r="AE568" i="1"/>
  <c r="AF568" i="1"/>
  <c r="AG568" i="1"/>
  <c r="AA569" i="1"/>
  <c r="AB569" i="1"/>
  <c r="AC569" i="1"/>
  <c r="AD569" i="1"/>
  <c r="AE569" i="1"/>
  <c r="AF569" i="1"/>
  <c r="AG569" i="1"/>
  <c r="AA570" i="1"/>
  <c r="AB570" i="1"/>
  <c r="AC570" i="1"/>
  <c r="AD570" i="1"/>
  <c r="AE570" i="1"/>
  <c r="AF570" i="1"/>
  <c r="AG570" i="1"/>
  <c r="AA571" i="1"/>
  <c r="AB571" i="1"/>
  <c r="AC571" i="1"/>
  <c r="AD571" i="1"/>
  <c r="AE571" i="1"/>
  <c r="AF571" i="1"/>
  <c r="AG571" i="1"/>
  <c r="AA572" i="1"/>
  <c r="AB572" i="1"/>
  <c r="AC572" i="1"/>
  <c r="AD572" i="1"/>
  <c r="AE572" i="1"/>
  <c r="AF572" i="1"/>
  <c r="AG572" i="1"/>
  <c r="AA573" i="1"/>
  <c r="AB573" i="1"/>
  <c r="AC573" i="1"/>
  <c r="AD573" i="1"/>
  <c r="AE573" i="1"/>
  <c r="AF573" i="1"/>
  <c r="AG573" i="1"/>
  <c r="AA574" i="1"/>
  <c r="AB574" i="1"/>
  <c r="AC574" i="1"/>
  <c r="AD574" i="1"/>
  <c r="AE574" i="1"/>
  <c r="AF574" i="1"/>
  <c r="AG574" i="1"/>
  <c r="AA575" i="1"/>
  <c r="AB575" i="1"/>
  <c r="AC575" i="1"/>
  <c r="AD575" i="1"/>
  <c r="AE575" i="1"/>
  <c r="AF575" i="1"/>
  <c r="AG575" i="1"/>
  <c r="AA576" i="1"/>
  <c r="AB576" i="1"/>
  <c r="AC576" i="1"/>
  <c r="AD576" i="1"/>
  <c r="AE576" i="1"/>
  <c r="AF576" i="1"/>
  <c r="AG576" i="1"/>
  <c r="AA577" i="1"/>
  <c r="AB577" i="1"/>
  <c r="AC577" i="1"/>
  <c r="AD577" i="1"/>
  <c r="AE577" i="1"/>
  <c r="AF577" i="1"/>
  <c r="AG577" i="1"/>
  <c r="AA578" i="1"/>
  <c r="AB578" i="1"/>
  <c r="AC578" i="1"/>
  <c r="AD578" i="1"/>
  <c r="AE578" i="1"/>
  <c r="AF578" i="1"/>
  <c r="AG578" i="1"/>
  <c r="AA579" i="1"/>
  <c r="AB579" i="1"/>
  <c r="AC579" i="1"/>
  <c r="AD579" i="1"/>
  <c r="AE579" i="1"/>
  <c r="AF579" i="1"/>
  <c r="AG579" i="1"/>
  <c r="AA580" i="1"/>
  <c r="AB580" i="1"/>
  <c r="AC580" i="1"/>
  <c r="AD580" i="1"/>
  <c r="AE580" i="1"/>
  <c r="AF580" i="1"/>
  <c r="AG580" i="1"/>
  <c r="AA581" i="1"/>
  <c r="AB581" i="1"/>
  <c r="AC581" i="1"/>
  <c r="AD581" i="1"/>
  <c r="AE581" i="1"/>
  <c r="AF581" i="1"/>
  <c r="AG581" i="1"/>
  <c r="AA582" i="1"/>
  <c r="AB582" i="1"/>
  <c r="AC582" i="1"/>
  <c r="AD582" i="1"/>
  <c r="AE582" i="1"/>
  <c r="AF582" i="1"/>
  <c r="AG582" i="1"/>
  <c r="AA583" i="1"/>
  <c r="AB583" i="1"/>
  <c r="AC583" i="1"/>
  <c r="AD583" i="1"/>
  <c r="AE583" i="1"/>
  <c r="AF583" i="1"/>
  <c r="AG583" i="1"/>
  <c r="AA584" i="1"/>
  <c r="AB584" i="1"/>
  <c r="AC584" i="1"/>
  <c r="AD584" i="1"/>
  <c r="AE584" i="1"/>
  <c r="AF584" i="1"/>
  <c r="AG584" i="1"/>
  <c r="AA585" i="1"/>
  <c r="AB585" i="1"/>
  <c r="AC585" i="1"/>
  <c r="AD585" i="1"/>
  <c r="AE585" i="1"/>
  <c r="AF585" i="1"/>
  <c r="AG585" i="1"/>
  <c r="AA586" i="1"/>
  <c r="AB586" i="1"/>
  <c r="AC586" i="1"/>
  <c r="AD586" i="1"/>
  <c r="AE586" i="1"/>
  <c r="AF586" i="1"/>
  <c r="AG586" i="1"/>
  <c r="AA587" i="1"/>
  <c r="AB587" i="1"/>
  <c r="AC587" i="1"/>
  <c r="AD587" i="1"/>
  <c r="AE587" i="1"/>
  <c r="AF587" i="1"/>
  <c r="AG587" i="1"/>
  <c r="AA588" i="1"/>
  <c r="AB588" i="1"/>
  <c r="AC588" i="1"/>
  <c r="AD588" i="1"/>
  <c r="AE588" i="1"/>
  <c r="AF588" i="1"/>
  <c r="AG588" i="1"/>
  <c r="AA589" i="1"/>
  <c r="AB589" i="1"/>
  <c r="AC589" i="1"/>
  <c r="AD589" i="1"/>
  <c r="AE589" i="1"/>
  <c r="AF589" i="1"/>
  <c r="AG589" i="1"/>
  <c r="AA590" i="1"/>
  <c r="AB590" i="1"/>
  <c r="AC590" i="1"/>
  <c r="AD590" i="1"/>
  <c r="AE590" i="1"/>
  <c r="AF590" i="1"/>
  <c r="AG590" i="1"/>
  <c r="AA591" i="1"/>
  <c r="AB591" i="1"/>
  <c r="AC591" i="1"/>
  <c r="AD591" i="1"/>
  <c r="AE591" i="1"/>
  <c r="AF591" i="1"/>
  <c r="AG591" i="1"/>
  <c r="AA592" i="1"/>
  <c r="AB592" i="1"/>
  <c r="AC592" i="1"/>
  <c r="AD592" i="1"/>
  <c r="AE592" i="1"/>
  <c r="AF592" i="1"/>
  <c r="AG592" i="1"/>
  <c r="AA593" i="1"/>
  <c r="AB593" i="1"/>
  <c r="AC593" i="1"/>
  <c r="AD593" i="1"/>
  <c r="AE593" i="1"/>
  <c r="AF593" i="1"/>
  <c r="AG593" i="1"/>
  <c r="AA594" i="1"/>
  <c r="AB594" i="1"/>
  <c r="AC594" i="1"/>
  <c r="AD594" i="1"/>
  <c r="AE594" i="1"/>
  <c r="AF594" i="1"/>
  <c r="AG594" i="1"/>
  <c r="AA595" i="1"/>
  <c r="AB595" i="1"/>
  <c r="AC595" i="1"/>
  <c r="AD595" i="1"/>
  <c r="AE595" i="1"/>
  <c r="AF595" i="1"/>
  <c r="AG595" i="1"/>
  <c r="AA596" i="1"/>
  <c r="AB596" i="1"/>
  <c r="AC596" i="1"/>
  <c r="AD596" i="1"/>
  <c r="AE596" i="1"/>
  <c r="AF596" i="1"/>
  <c r="AG596" i="1"/>
  <c r="AA597" i="1"/>
  <c r="AB597" i="1"/>
  <c r="AC597" i="1"/>
  <c r="AD597" i="1"/>
  <c r="AE597" i="1"/>
  <c r="AF597" i="1"/>
  <c r="AG597" i="1"/>
  <c r="AA598" i="1"/>
  <c r="AB598" i="1"/>
  <c r="AC598" i="1"/>
  <c r="AD598" i="1"/>
  <c r="AE598" i="1"/>
  <c r="AF598" i="1"/>
  <c r="AG598" i="1"/>
  <c r="AA599" i="1"/>
  <c r="AB599" i="1"/>
  <c r="AC599" i="1"/>
  <c r="AD599" i="1"/>
  <c r="AE599" i="1"/>
  <c r="AF599" i="1"/>
  <c r="AG599" i="1"/>
  <c r="AA600" i="1"/>
  <c r="AB600" i="1"/>
  <c r="AC600" i="1"/>
  <c r="AD600" i="1"/>
  <c r="AE600" i="1"/>
  <c r="AF600" i="1"/>
  <c r="AG600" i="1"/>
  <c r="AA601" i="1"/>
  <c r="AB601" i="1"/>
  <c r="AC601" i="1"/>
  <c r="AD601" i="1"/>
  <c r="AE601" i="1"/>
  <c r="AF601" i="1"/>
  <c r="AG601" i="1"/>
  <c r="AA602" i="1"/>
  <c r="AB602" i="1"/>
  <c r="AC602" i="1"/>
  <c r="AD602" i="1"/>
  <c r="AE602" i="1"/>
  <c r="AF602" i="1"/>
  <c r="AG602" i="1"/>
  <c r="AA603" i="1"/>
  <c r="AB603" i="1"/>
  <c r="AC603" i="1"/>
  <c r="AD603" i="1"/>
  <c r="AE603" i="1"/>
  <c r="AF603" i="1"/>
  <c r="AG603" i="1"/>
  <c r="AA604" i="1"/>
  <c r="AB604" i="1"/>
  <c r="AC604" i="1"/>
  <c r="AD604" i="1"/>
  <c r="AE604" i="1"/>
  <c r="AF604" i="1"/>
  <c r="AG604" i="1"/>
  <c r="AA605" i="1"/>
  <c r="AB605" i="1"/>
  <c r="AC605" i="1"/>
  <c r="AD605" i="1"/>
  <c r="AE605" i="1"/>
  <c r="AF605" i="1"/>
  <c r="AG605" i="1"/>
  <c r="AA606" i="1"/>
  <c r="AB606" i="1"/>
  <c r="AC606" i="1"/>
  <c r="AD606" i="1"/>
  <c r="AE606" i="1"/>
  <c r="AF606" i="1"/>
  <c r="AG606" i="1"/>
  <c r="AA607" i="1"/>
  <c r="AB607" i="1"/>
  <c r="AC607" i="1"/>
  <c r="AD607" i="1"/>
  <c r="AE607" i="1"/>
  <c r="AF607" i="1"/>
  <c r="AG607" i="1"/>
  <c r="AA608" i="1"/>
  <c r="AB608" i="1"/>
  <c r="AC608" i="1"/>
  <c r="AD608" i="1"/>
  <c r="AE608" i="1"/>
  <c r="AF608" i="1"/>
  <c r="AG608" i="1"/>
  <c r="AA609" i="1"/>
  <c r="AB609" i="1"/>
  <c r="AC609" i="1"/>
  <c r="AD609" i="1"/>
  <c r="AE609" i="1"/>
  <c r="AF609" i="1"/>
  <c r="AG609" i="1"/>
  <c r="AA610" i="1"/>
  <c r="AB610" i="1"/>
  <c r="AC610" i="1"/>
  <c r="AD610" i="1"/>
  <c r="AE610" i="1"/>
  <c r="AF610" i="1"/>
  <c r="AG610" i="1"/>
  <c r="AA611" i="1"/>
  <c r="AB611" i="1"/>
  <c r="AC611" i="1"/>
  <c r="AD611" i="1"/>
  <c r="AE611" i="1"/>
  <c r="AF611" i="1"/>
  <c r="AG611" i="1"/>
  <c r="AA612" i="1"/>
  <c r="AB612" i="1"/>
  <c r="AC612" i="1"/>
  <c r="AD612" i="1"/>
  <c r="AE612" i="1"/>
  <c r="AF612" i="1"/>
  <c r="AG612" i="1"/>
  <c r="AA613" i="1"/>
  <c r="AB613" i="1"/>
  <c r="AC613" i="1"/>
  <c r="AD613" i="1"/>
  <c r="AE613" i="1"/>
  <c r="AF613" i="1"/>
  <c r="AG613" i="1"/>
  <c r="AA614" i="1"/>
  <c r="AB614" i="1"/>
  <c r="AC614" i="1"/>
  <c r="AD614" i="1"/>
  <c r="AE614" i="1"/>
  <c r="AF614" i="1"/>
  <c r="AG614" i="1"/>
  <c r="AA615" i="1"/>
  <c r="AB615" i="1"/>
  <c r="AC615" i="1"/>
  <c r="AD615" i="1"/>
  <c r="AE615" i="1"/>
  <c r="AF615" i="1"/>
  <c r="AG615" i="1"/>
  <c r="AA616" i="1"/>
  <c r="AB616" i="1"/>
  <c r="AC616" i="1"/>
  <c r="AD616" i="1"/>
  <c r="AE616" i="1"/>
  <c r="AF616" i="1"/>
  <c r="AG616" i="1"/>
  <c r="AA617" i="1"/>
  <c r="AB617" i="1"/>
  <c r="AC617" i="1"/>
  <c r="AD617" i="1"/>
  <c r="AE617" i="1"/>
  <c r="AF617" i="1"/>
  <c r="AG617" i="1"/>
  <c r="AA618" i="1"/>
  <c r="AB618" i="1"/>
  <c r="AC618" i="1"/>
  <c r="AD618" i="1"/>
  <c r="AE618" i="1"/>
  <c r="AF618" i="1"/>
  <c r="AG618" i="1"/>
  <c r="AA619" i="1"/>
  <c r="AB619" i="1"/>
  <c r="AC619" i="1"/>
  <c r="AD619" i="1"/>
  <c r="AE619" i="1"/>
  <c r="AF619" i="1"/>
  <c r="AG619" i="1"/>
  <c r="AA620" i="1"/>
  <c r="AB620" i="1"/>
  <c r="AC620" i="1"/>
  <c r="AD620" i="1"/>
  <c r="AE620" i="1"/>
  <c r="AF620" i="1"/>
  <c r="AG620" i="1"/>
  <c r="AA621" i="1"/>
  <c r="AB621" i="1"/>
  <c r="AC621" i="1"/>
  <c r="AD621" i="1"/>
  <c r="AE621" i="1"/>
  <c r="AF621" i="1"/>
  <c r="AG621" i="1"/>
  <c r="AA622" i="1"/>
  <c r="AB622" i="1"/>
  <c r="AC622" i="1"/>
  <c r="AD622" i="1"/>
  <c r="AE622" i="1"/>
  <c r="AF622" i="1"/>
  <c r="AG622" i="1"/>
  <c r="AA623" i="1"/>
  <c r="AB623" i="1"/>
  <c r="AC623" i="1"/>
  <c r="AD623" i="1"/>
  <c r="AE623" i="1"/>
  <c r="AF623" i="1"/>
  <c r="AG623" i="1"/>
  <c r="AA624" i="1"/>
  <c r="AB624" i="1"/>
  <c r="AC624" i="1"/>
  <c r="AD624" i="1"/>
  <c r="AE624" i="1"/>
  <c r="AF624" i="1"/>
  <c r="AG624" i="1"/>
  <c r="AA625" i="1"/>
  <c r="AB625" i="1"/>
  <c r="AC625" i="1"/>
  <c r="AD625" i="1"/>
  <c r="AE625" i="1"/>
  <c r="AF625" i="1"/>
  <c r="AG625" i="1"/>
  <c r="AA626" i="1"/>
  <c r="AB626" i="1"/>
  <c r="AC626" i="1"/>
  <c r="AD626" i="1"/>
  <c r="AE626" i="1"/>
  <c r="AF626" i="1"/>
  <c r="AG626" i="1"/>
  <c r="AA627" i="1"/>
  <c r="AB627" i="1"/>
  <c r="AC627" i="1"/>
  <c r="AD627" i="1"/>
  <c r="AE627" i="1"/>
  <c r="AF627" i="1"/>
  <c r="AG627" i="1"/>
  <c r="AA628" i="1"/>
  <c r="AB628" i="1"/>
  <c r="AC628" i="1"/>
  <c r="AD628" i="1"/>
  <c r="AE628" i="1"/>
  <c r="AF628" i="1"/>
  <c r="AG628" i="1"/>
  <c r="AA629" i="1"/>
  <c r="AB629" i="1"/>
  <c r="AC629" i="1"/>
  <c r="AD629" i="1"/>
  <c r="AE629" i="1"/>
  <c r="AF629" i="1"/>
  <c r="AG629" i="1"/>
  <c r="AA630" i="1"/>
  <c r="AB630" i="1"/>
  <c r="AC630" i="1"/>
  <c r="AD630" i="1"/>
  <c r="AE630" i="1"/>
  <c r="AF630" i="1"/>
  <c r="AG630" i="1"/>
  <c r="AA631" i="1"/>
  <c r="AB631" i="1"/>
  <c r="AC631" i="1"/>
  <c r="AD631" i="1"/>
  <c r="AE631" i="1"/>
  <c r="AF631" i="1"/>
  <c r="AG631" i="1"/>
  <c r="AA632" i="1"/>
  <c r="AB632" i="1"/>
  <c r="AC632" i="1"/>
  <c r="AD632" i="1"/>
  <c r="AE632" i="1"/>
  <c r="AF632" i="1"/>
  <c r="AG632" i="1"/>
  <c r="AA633" i="1"/>
  <c r="AB633" i="1"/>
  <c r="AC633" i="1"/>
  <c r="AD633" i="1"/>
  <c r="AE633" i="1"/>
  <c r="AF633" i="1"/>
  <c r="AG633" i="1"/>
  <c r="AA634" i="1"/>
  <c r="AB634" i="1"/>
  <c r="AC634" i="1"/>
  <c r="AD634" i="1"/>
  <c r="AE634" i="1"/>
  <c r="AF634" i="1"/>
  <c r="AG634" i="1"/>
  <c r="AA635" i="1"/>
  <c r="AB635" i="1"/>
  <c r="AC635" i="1"/>
  <c r="AD635" i="1"/>
  <c r="AE635" i="1"/>
  <c r="AF635" i="1"/>
  <c r="AG635" i="1"/>
  <c r="AA636" i="1"/>
  <c r="AB636" i="1"/>
  <c r="AC636" i="1"/>
  <c r="AD636" i="1"/>
  <c r="AE636" i="1"/>
  <c r="AF636" i="1"/>
  <c r="AG636" i="1"/>
  <c r="AA637" i="1"/>
  <c r="AB637" i="1"/>
  <c r="AC637" i="1"/>
  <c r="AD637" i="1"/>
  <c r="AE637" i="1"/>
  <c r="AF637" i="1"/>
  <c r="AG637" i="1"/>
  <c r="AA638" i="1"/>
  <c r="AB638" i="1"/>
  <c r="AC638" i="1"/>
  <c r="AD638" i="1"/>
  <c r="AE638" i="1"/>
  <c r="AF638" i="1"/>
  <c r="AG638" i="1"/>
  <c r="AA639" i="1"/>
  <c r="AB639" i="1"/>
  <c r="AC639" i="1"/>
  <c r="AD639" i="1"/>
  <c r="AE639" i="1"/>
  <c r="AF639" i="1"/>
  <c r="AG639" i="1"/>
  <c r="AA640" i="1"/>
  <c r="AB640" i="1"/>
  <c r="AC640" i="1"/>
  <c r="AD640" i="1"/>
  <c r="AE640" i="1"/>
  <c r="AF640" i="1"/>
  <c r="AG640" i="1"/>
  <c r="AA641" i="1"/>
  <c r="AB641" i="1"/>
  <c r="AC641" i="1"/>
  <c r="AD641" i="1"/>
  <c r="AE641" i="1"/>
  <c r="AF641" i="1"/>
  <c r="AG641" i="1"/>
  <c r="AA642" i="1"/>
  <c r="AB642" i="1"/>
  <c r="AC642" i="1"/>
  <c r="AD642" i="1"/>
  <c r="AE642" i="1"/>
  <c r="AF642" i="1"/>
  <c r="AG642" i="1"/>
  <c r="AA643" i="1"/>
  <c r="AB643" i="1"/>
  <c r="AC643" i="1"/>
  <c r="AD643" i="1"/>
  <c r="AE643" i="1"/>
  <c r="AF643" i="1"/>
  <c r="AG643" i="1"/>
  <c r="AA644" i="1"/>
  <c r="AB644" i="1"/>
  <c r="AC644" i="1"/>
  <c r="AD644" i="1"/>
  <c r="AE644" i="1"/>
  <c r="AF644" i="1"/>
  <c r="AG644" i="1"/>
  <c r="AA645" i="1"/>
  <c r="AB645" i="1"/>
  <c r="AC645" i="1"/>
  <c r="AD645" i="1"/>
  <c r="AE645" i="1"/>
  <c r="AF645" i="1"/>
  <c r="AG645" i="1"/>
  <c r="AA646" i="1"/>
  <c r="AB646" i="1"/>
  <c r="AC646" i="1"/>
  <c r="AD646" i="1"/>
  <c r="AE646" i="1"/>
  <c r="AF646" i="1"/>
  <c r="AG646" i="1"/>
  <c r="AA647" i="1"/>
  <c r="AB647" i="1"/>
  <c r="AC647" i="1"/>
  <c r="AD647" i="1"/>
  <c r="AE647" i="1"/>
  <c r="AF647" i="1"/>
  <c r="AG647" i="1"/>
  <c r="AA648" i="1"/>
  <c r="AB648" i="1"/>
  <c r="AC648" i="1"/>
  <c r="AD648" i="1"/>
  <c r="AE648" i="1"/>
  <c r="AF648" i="1"/>
  <c r="AG648" i="1"/>
  <c r="AA649" i="1"/>
  <c r="AB649" i="1"/>
  <c r="AC649" i="1"/>
  <c r="AD649" i="1"/>
  <c r="AE649" i="1"/>
  <c r="AF649" i="1"/>
  <c r="AG649" i="1"/>
  <c r="AA650" i="1"/>
  <c r="AB650" i="1"/>
  <c r="AC650" i="1"/>
  <c r="AD650" i="1"/>
  <c r="AE650" i="1"/>
  <c r="AF650" i="1"/>
  <c r="AG650" i="1"/>
  <c r="AA651" i="1"/>
  <c r="AB651" i="1"/>
  <c r="AC651" i="1"/>
  <c r="AD651" i="1"/>
  <c r="AE651" i="1"/>
  <c r="AF651" i="1"/>
  <c r="AG651" i="1"/>
  <c r="AA652" i="1"/>
  <c r="AB652" i="1"/>
  <c r="AC652" i="1"/>
  <c r="AD652" i="1"/>
  <c r="AE652" i="1"/>
  <c r="AF652" i="1"/>
  <c r="AG652" i="1"/>
  <c r="AA653" i="1"/>
  <c r="AB653" i="1"/>
  <c r="AC653" i="1"/>
  <c r="AD653" i="1"/>
  <c r="AE653" i="1"/>
  <c r="AF653" i="1"/>
  <c r="AG653" i="1"/>
  <c r="AA654" i="1"/>
  <c r="AB654" i="1"/>
  <c r="AC654" i="1"/>
  <c r="AD654" i="1"/>
  <c r="AE654" i="1"/>
  <c r="AF654" i="1"/>
  <c r="AG654" i="1"/>
  <c r="AA655" i="1"/>
  <c r="AB655" i="1"/>
  <c r="AC655" i="1"/>
  <c r="AD655" i="1"/>
  <c r="AE655" i="1"/>
  <c r="AF655" i="1"/>
  <c r="AG655" i="1"/>
  <c r="AA656" i="1"/>
  <c r="AB656" i="1"/>
  <c r="AC656" i="1"/>
  <c r="AD656" i="1"/>
  <c r="AE656" i="1"/>
  <c r="AF656" i="1"/>
  <c r="AG656" i="1"/>
  <c r="AA657" i="1"/>
  <c r="AB657" i="1"/>
  <c r="AC657" i="1"/>
  <c r="AD657" i="1"/>
  <c r="AE657" i="1"/>
  <c r="AF657" i="1"/>
  <c r="AG657" i="1"/>
  <c r="AA658" i="1"/>
  <c r="AB658" i="1"/>
  <c r="AC658" i="1"/>
  <c r="AD658" i="1"/>
  <c r="AE658" i="1"/>
  <c r="AF658" i="1"/>
  <c r="AG658" i="1"/>
  <c r="AA659" i="1"/>
  <c r="AB659" i="1"/>
  <c r="AC659" i="1"/>
  <c r="AD659" i="1"/>
  <c r="AE659" i="1"/>
  <c r="AF659" i="1"/>
  <c r="AG659" i="1"/>
  <c r="AA660" i="1"/>
  <c r="AB660" i="1"/>
  <c r="AC660" i="1"/>
  <c r="AD660" i="1"/>
  <c r="AE660" i="1"/>
  <c r="AF660" i="1"/>
  <c r="AG660" i="1"/>
  <c r="AA661" i="1"/>
  <c r="AB661" i="1"/>
  <c r="AC661" i="1"/>
  <c r="AD661" i="1"/>
  <c r="AE661" i="1"/>
  <c r="AF661" i="1"/>
  <c r="AG661" i="1"/>
  <c r="AA662" i="1"/>
  <c r="AB662" i="1"/>
  <c r="AC662" i="1"/>
  <c r="AD662" i="1"/>
  <c r="AE662" i="1"/>
  <c r="AF662" i="1"/>
  <c r="AG662" i="1"/>
  <c r="AA663" i="1"/>
  <c r="AB663" i="1"/>
  <c r="AC663" i="1"/>
  <c r="AD663" i="1"/>
  <c r="AE663" i="1"/>
  <c r="AF663" i="1"/>
  <c r="AG663" i="1"/>
  <c r="AA664" i="1"/>
  <c r="AB664" i="1"/>
  <c r="AC664" i="1"/>
  <c r="AD664" i="1"/>
  <c r="AE664" i="1"/>
  <c r="AF664" i="1"/>
  <c r="AG664" i="1"/>
  <c r="AA665" i="1"/>
  <c r="AB665" i="1"/>
  <c r="AC665" i="1"/>
  <c r="AD665" i="1"/>
  <c r="AE665" i="1"/>
  <c r="AF665" i="1"/>
  <c r="AG665" i="1"/>
  <c r="AA666" i="1"/>
  <c r="AB666" i="1"/>
  <c r="AC666" i="1"/>
  <c r="AD666" i="1"/>
  <c r="AE666" i="1"/>
  <c r="AF666" i="1"/>
  <c r="AG666" i="1"/>
  <c r="AA667" i="1"/>
  <c r="AB667" i="1"/>
  <c r="AC667" i="1"/>
  <c r="AD667" i="1"/>
  <c r="AE667" i="1"/>
  <c r="AF667" i="1"/>
  <c r="AG667" i="1"/>
  <c r="AA668" i="1"/>
  <c r="AB668" i="1"/>
  <c r="AC668" i="1"/>
  <c r="AD668" i="1"/>
  <c r="AE668" i="1"/>
  <c r="AF668" i="1"/>
  <c r="AG668" i="1"/>
  <c r="AA669" i="1"/>
  <c r="AB669" i="1"/>
  <c r="AC669" i="1"/>
  <c r="AD669" i="1"/>
  <c r="AE669" i="1"/>
  <c r="AF669" i="1"/>
  <c r="AG669" i="1"/>
  <c r="AA670" i="1"/>
  <c r="AB670" i="1"/>
  <c r="AC670" i="1"/>
  <c r="AD670" i="1"/>
  <c r="AE670" i="1"/>
  <c r="AF670" i="1"/>
  <c r="AG670" i="1"/>
  <c r="AA671" i="1"/>
  <c r="AB671" i="1"/>
  <c r="AC671" i="1"/>
  <c r="AD671" i="1"/>
  <c r="AE671" i="1"/>
  <c r="AF671" i="1"/>
  <c r="AG671" i="1"/>
  <c r="AA672" i="1"/>
  <c r="AB672" i="1"/>
  <c r="AC672" i="1"/>
  <c r="AD672" i="1"/>
  <c r="AE672" i="1"/>
  <c r="AF672" i="1"/>
  <c r="AG672" i="1"/>
  <c r="AA673" i="1"/>
  <c r="AB673" i="1"/>
  <c r="AC673" i="1"/>
  <c r="AD673" i="1"/>
  <c r="AE673" i="1"/>
  <c r="AF673" i="1"/>
  <c r="AG673" i="1"/>
  <c r="AA674" i="1"/>
  <c r="AB674" i="1"/>
  <c r="AC674" i="1"/>
  <c r="AD674" i="1"/>
  <c r="AE674" i="1"/>
  <c r="AF674" i="1"/>
  <c r="AG674" i="1"/>
  <c r="AA675" i="1"/>
  <c r="AB675" i="1"/>
  <c r="AC675" i="1"/>
  <c r="AD675" i="1"/>
  <c r="AE675" i="1"/>
  <c r="AF675" i="1"/>
  <c r="AG675" i="1"/>
  <c r="AA676" i="1"/>
  <c r="AB676" i="1"/>
  <c r="AC676" i="1"/>
  <c r="AD676" i="1"/>
  <c r="AE676" i="1"/>
  <c r="AF676" i="1"/>
  <c r="AG676" i="1"/>
  <c r="AA677" i="1"/>
  <c r="AB677" i="1"/>
  <c r="AC677" i="1"/>
  <c r="AD677" i="1"/>
  <c r="AE677" i="1"/>
  <c r="AF677" i="1"/>
  <c r="AG677" i="1"/>
  <c r="AA678" i="1"/>
  <c r="AB678" i="1"/>
  <c r="AC678" i="1"/>
  <c r="AD678" i="1"/>
  <c r="AE678" i="1"/>
  <c r="AF678" i="1"/>
  <c r="AG678" i="1"/>
  <c r="AA679" i="1"/>
  <c r="AB679" i="1"/>
  <c r="AC679" i="1"/>
  <c r="AD679" i="1"/>
  <c r="AE679" i="1"/>
  <c r="AF679" i="1"/>
  <c r="AG679" i="1"/>
  <c r="AA680" i="1"/>
  <c r="AB680" i="1"/>
  <c r="AC680" i="1"/>
  <c r="AD680" i="1"/>
  <c r="AE680" i="1"/>
  <c r="AF680" i="1"/>
  <c r="AG680" i="1"/>
  <c r="AA681" i="1"/>
  <c r="AB681" i="1"/>
  <c r="AC681" i="1"/>
  <c r="AD681" i="1"/>
  <c r="AE681" i="1"/>
  <c r="AF681" i="1"/>
  <c r="AG681" i="1"/>
  <c r="AA682" i="1"/>
  <c r="AB682" i="1"/>
  <c r="AC682" i="1"/>
  <c r="AD682" i="1"/>
  <c r="AE682" i="1"/>
  <c r="AF682" i="1"/>
  <c r="AG682" i="1"/>
  <c r="AA683" i="1"/>
  <c r="AB683" i="1"/>
  <c r="AC683" i="1"/>
  <c r="AD683" i="1"/>
  <c r="AE683" i="1"/>
  <c r="AF683" i="1"/>
  <c r="AG683" i="1"/>
  <c r="AA684" i="1"/>
  <c r="AB684" i="1"/>
  <c r="AC684" i="1"/>
  <c r="AD684" i="1"/>
  <c r="AE684" i="1"/>
  <c r="AF684" i="1"/>
  <c r="AG684" i="1"/>
  <c r="AA685" i="1"/>
  <c r="AB685" i="1"/>
  <c r="AC685" i="1"/>
  <c r="AD685" i="1"/>
  <c r="AE685" i="1"/>
  <c r="AF685" i="1"/>
  <c r="AG685" i="1"/>
  <c r="AA686" i="1"/>
  <c r="AB686" i="1"/>
  <c r="AC686" i="1"/>
  <c r="AD686" i="1"/>
  <c r="AE686" i="1"/>
  <c r="AF686" i="1"/>
  <c r="AG686" i="1"/>
  <c r="AA687" i="1"/>
  <c r="AB687" i="1"/>
  <c r="AC687" i="1"/>
  <c r="AD687" i="1"/>
  <c r="AE687" i="1"/>
  <c r="AF687" i="1"/>
  <c r="AG687" i="1"/>
  <c r="AA688" i="1"/>
  <c r="AB688" i="1"/>
  <c r="AC688" i="1"/>
  <c r="AD688" i="1"/>
  <c r="AE688" i="1"/>
  <c r="AF688" i="1"/>
  <c r="AG688" i="1"/>
  <c r="AA689" i="1"/>
  <c r="AB689" i="1"/>
  <c r="AC689" i="1"/>
  <c r="AD689" i="1"/>
  <c r="AE689" i="1"/>
  <c r="AF689" i="1"/>
  <c r="AG689" i="1"/>
  <c r="AA690" i="1"/>
  <c r="AB690" i="1"/>
  <c r="AC690" i="1"/>
  <c r="AD690" i="1"/>
  <c r="AE690" i="1"/>
  <c r="AF690" i="1"/>
  <c r="AG690" i="1"/>
  <c r="AA691" i="1"/>
  <c r="AB691" i="1"/>
  <c r="AC691" i="1"/>
  <c r="AD691" i="1"/>
  <c r="AE691" i="1"/>
  <c r="AF691" i="1"/>
  <c r="AG691" i="1"/>
  <c r="AA692" i="1"/>
  <c r="AB692" i="1"/>
  <c r="AC692" i="1"/>
  <c r="AD692" i="1"/>
  <c r="AE692" i="1"/>
  <c r="AF692" i="1"/>
  <c r="AG692" i="1"/>
  <c r="AA693" i="1"/>
  <c r="AB693" i="1"/>
  <c r="AC693" i="1"/>
  <c r="AD693" i="1"/>
  <c r="AE693" i="1"/>
  <c r="AF693" i="1"/>
  <c r="AG693" i="1"/>
  <c r="AA694" i="1"/>
  <c r="AB694" i="1"/>
  <c r="AC694" i="1"/>
  <c r="AD694" i="1"/>
  <c r="AE694" i="1"/>
  <c r="AF694" i="1"/>
  <c r="AG694" i="1"/>
  <c r="AA695" i="1"/>
  <c r="AB695" i="1"/>
  <c r="AC695" i="1"/>
  <c r="AD695" i="1"/>
  <c r="AE695" i="1"/>
  <c r="AF695" i="1"/>
  <c r="AG695" i="1"/>
  <c r="AA696" i="1"/>
  <c r="AB696" i="1"/>
  <c r="AC696" i="1"/>
  <c r="AD696" i="1"/>
  <c r="AE696" i="1"/>
  <c r="AF696" i="1"/>
  <c r="AG696" i="1"/>
  <c r="AA697" i="1"/>
  <c r="AB697" i="1"/>
  <c r="AC697" i="1"/>
  <c r="AD697" i="1"/>
  <c r="AE697" i="1"/>
  <c r="AF697" i="1"/>
  <c r="AG697" i="1"/>
  <c r="AA698" i="1"/>
  <c r="AB698" i="1"/>
  <c r="AC698" i="1"/>
  <c r="AD698" i="1"/>
  <c r="AE698" i="1"/>
  <c r="AF698" i="1"/>
  <c r="AG698" i="1"/>
  <c r="AA699" i="1"/>
  <c r="AB699" i="1"/>
  <c r="AC699" i="1"/>
  <c r="AD699" i="1"/>
  <c r="AE699" i="1"/>
  <c r="AF699" i="1"/>
  <c r="AG699" i="1"/>
  <c r="AA700" i="1"/>
  <c r="AB700" i="1"/>
  <c r="AC700" i="1"/>
  <c r="AD700" i="1"/>
  <c r="AE700" i="1"/>
  <c r="AF700" i="1"/>
  <c r="AG700" i="1"/>
  <c r="AA701" i="1"/>
  <c r="AB701" i="1"/>
  <c r="AC701" i="1"/>
  <c r="AD701" i="1"/>
  <c r="AE701" i="1"/>
  <c r="AF701" i="1"/>
  <c r="AG701" i="1"/>
  <c r="AA702" i="1"/>
  <c r="AB702" i="1"/>
  <c r="AC702" i="1"/>
  <c r="AD702" i="1"/>
  <c r="AE702" i="1"/>
  <c r="AF702" i="1"/>
  <c r="AG702" i="1"/>
  <c r="AA703" i="1"/>
  <c r="AB703" i="1"/>
  <c r="AC703" i="1"/>
  <c r="AD703" i="1"/>
  <c r="AE703" i="1"/>
  <c r="AF703" i="1"/>
  <c r="AG703" i="1"/>
  <c r="AA704" i="1"/>
  <c r="AB704" i="1"/>
  <c r="AC704" i="1"/>
  <c r="AD704" i="1"/>
  <c r="AE704" i="1"/>
  <c r="AF704" i="1"/>
  <c r="AG704" i="1"/>
  <c r="AA705" i="1"/>
  <c r="AB705" i="1"/>
  <c r="AC705" i="1"/>
  <c r="AD705" i="1"/>
  <c r="AE705" i="1"/>
  <c r="AF705" i="1"/>
  <c r="AG705" i="1"/>
  <c r="AA706" i="1"/>
  <c r="AB706" i="1"/>
  <c r="AC706" i="1"/>
  <c r="AD706" i="1"/>
  <c r="AE706" i="1"/>
  <c r="AF706" i="1"/>
  <c r="AG706" i="1"/>
  <c r="AA707" i="1"/>
  <c r="AB707" i="1"/>
  <c r="AC707" i="1"/>
  <c r="AD707" i="1"/>
  <c r="AE707" i="1"/>
  <c r="AF707" i="1"/>
  <c r="AG707" i="1"/>
  <c r="AA708" i="1"/>
  <c r="AB708" i="1"/>
  <c r="AC708" i="1"/>
  <c r="AD708" i="1"/>
  <c r="AE708" i="1"/>
  <c r="AF708" i="1"/>
  <c r="AG708" i="1"/>
  <c r="AA709" i="1"/>
  <c r="AB709" i="1"/>
  <c r="AC709" i="1"/>
  <c r="AD709" i="1"/>
  <c r="AE709" i="1"/>
  <c r="AF709" i="1"/>
  <c r="AG709" i="1"/>
  <c r="AA710" i="1"/>
  <c r="AB710" i="1"/>
  <c r="AC710" i="1"/>
  <c r="AD710" i="1"/>
  <c r="AE710" i="1"/>
  <c r="AF710" i="1"/>
  <c r="AG710" i="1"/>
  <c r="AA711" i="1"/>
  <c r="AB711" i="1"/>
  <c r="AC711" i="1"/>
  <c r="AD711" i="1"/>
  <c r="AE711" i="1"/>
  <c r="AF711" i="1"/>
  <c r="AG711" i="1"/>
  <c r="AA712" i="1"/>
  <c r="AB712" i="1"/>
  <c r="AC712" i="1"/>
  <c r="AD712" i="1"/>
  <c r="AE712" i="1"/>
  <c r="AF712" i="1"/>
  <c r="AG712" i="1"/>
  <c r="AA713" i="1"/>
  <c r="AB713" i="1"/>
  <c r="AC713" i="1"/>
  <c r="AD713" i="1"/>
  <c r="AE713" i="1"/>
  <c r="AF713" i="1"/>
  <c r="AG713" i="1"/>
  <c r="AA714" i="1"/>
  <c r="AB714" i="1"/>
  <c r="AC714" i="1"/>
  <c r="AD714" i="1"/>
  <c r="AE714" i="1"/>
  <c r="AF714" i="1"/>
  <c r="AG714" i="1"/>
  <c r="AA715" i="1"/>
  <c r="AB715" i="1"/>
  <c r="AC715" i="1"/>
  <c r="AD715" i="1"/>
  <c r="AE715" i="1"/>
  <c r="AF715" i="1"/>
  <c r="AG715" i="1"/>
  <c r="AA716" i="1"/>
  <c r="AB716" i="1"/>
  <c r="AC716" i="1"/>
  <c r="AD716" i="1"/>
  <c r="AE716" i="1"/>
  <c r="AF716" i="1"/>
  <c r="AG716" i="1"/>
  <c r="AA717" i="1"/>
  <c r="AB717" i="1"/>
  <c r="AC717" i="1"/>
  <c r="AD717" i="1"/>
  <c r="AE717" i="1"/>
  <c r="AF717" i="1"/>
  <c r="AG717" i="1"/>
  <c r="AA718" i="1"/>
  <c r="AB718" i="1"/>
  <c r="AC718" i="1"/>
  <c r="AD718" i="1"/>
  <c r="AE718" i="1"/>
  <c r="AF718" i="1"/>
  <c r="AG718" i="1"/>
  <c r="AA719" i="1"/>
  <c r="AB719" i="1"/>
  <c r="AC719" i="1"/>
  <c r="AD719" i="1"/>
  <c r="AE719" i="1"/>
  <c r="AF719" i="1"/>
  <c r="AG719" i="1"/>
  <c r="AA720" i="1"/>
  <c r="AB720" i="1"/>
  <c r="AC720" i="1"/>
  <c r="AD720" i="1"/>
  <c r="AE720" i="1"/>
  <c r="AF720" i="1"/>
  <c r="AG720" i="1"/>
  <c r="AA721" i="1"/>
  <c r="AB721" i="1"/>
  <c r="AC721" i="1"/>
  <c r="AD721" i="1"/>
  <c r="AE721" i="1"/>
  <c r="AF721" i="1"/>
  <c r="AG721" i="1"/>
  <c r="AA722" i="1"/>
  <c r="AB722" i="1"/>
  <c r="AC722" i="1"/>
  <c r="AD722" i="1"/>
  <c r="AE722" i="1"/>
  <c r="AF722" i="1"/>
  <c r="AG722" i="1"/>
  <c r="AA723" i="1"/>
  <c r="AB723" i="1"/>
  <c r="AC723" i="1"/>
  <c r="AD723" i="1"/>
  <c r="AE723" i="1"/>
  <c r="AF723" i="1"/>
  <c r="AG723" i="1"/>
  <c r="AA724" i="1"/>
  <c r="AB724" i="1"/>
  <c r="AC724" i="1"/>
  <c r="AD724" i="1"/>
  <c r="AE724" i="1"/>
  <c r="AF724" i="1"/>
  <c r="AG724" i="1"/>
  <c r="AA725" i="1"/>
  <c r="AB725" i="1"/>
  <c r="AC725" i="1"/>
  <c r="AD725" i="1"/>
  <c r="AE725" i="1"/>
  <c r="AF725" i="1"/>
  <c r="AG725" i="1"/>
  <c r="AA726" i="1"/>
  <c r="AB726" i="1"/>
  <c r="AC726" i="1"/>
  <c r="AD726" i="1"/>
  <c r="AE726" i="1"/>
  <c r="AF726" i="1"/>
  <c r="AG726" i="1"/>
  <c r="AA727" i="1"/>
  <c r="AB727" i="1"/>
  <c r="AC727" i="1"/>
  <c r="AD727" i="1"/>
  <c r="AE727" i="1"/>
  <c r="AF727" i="1"/>
  <c r="AG727" i="1"/>
  <c r="AA728" i="1"/>
  <c r="AB728" i="1"/>
  <c r="AC728" i="1"/>
  <c r="AD728" i="1"/>
  <c r="AE728" i="1"/>
  <c r="AF728" i="1"/>
  <c r="AG728" i="1"/>
  <c r="AA729" i="1"/>
  <c r="AB729" i="1"/>
  <c r="AC729" i="1"/>
  <c r="AD729" i="1"/>
  <c r="AE729" i="1"/>
  <c r="AF729" i="1"/>
  <c r="AG729" i="1"/>
  <c r="AA730" i="1"/>
  <c r="AB730" i="1"/>
  <c r="AC730" i="1"/>
  <c r="AD730" i="1"/>
  <c r="AE730" i="1"/>
  <c r="AF730" i="1"/>
  <c r="AG730" i="1"/>
  <c r="AA731" i="1"/>
  <c r="AB731" i="1"/>
  <c r="AC731" i="1"/>
  <c r="AD731" i="1"/>
  <c r="AE731" i="1"/>
  <c r="AF731" i="1"/>
  <c r="AG731" i="1"/>
  <c r="AA732" i="1"/>
  <c r="AB732" i="1"/>
  <c r="AC732" i="1"/>
  <c r="AD732" i="1"/>
  <c r="AE732" i="1"/>
  <c r="AF732" i="1"/>
  <c r="AG732" i="1"/>
  <c r="AA733" i="1"/>
  <c r="AB733" i="1"/>
  <c r="AC733" i="1"/>
  <c r="AD733" i="1"/>
  <c r="AE733" i="1"/>
  <c r="AF733" i="1"/>
  <c r="AG733" i="1"/>
  <c r="AA734" i="1"/>
  <c r="AB734" i="1"/>
  <c r="AC734" i="1"/>
  <c r="AD734" i="1"/>
  <c r="AE734" i="1"/>
  <c r="AF734" i="1"/>
  <c r="AG734" i="1"/>
  <c r="AA735" i="1"/>
  <c r="AB735" i="1"/>
  <c r="AC735" i="1"/>
  <c r="AD735" i="1"/>
  <c r="AE735" i="1"/>
  <c r="AF735" i="1"/>
  <c r="AG735" i="1"/>
  <c r="AA736" i="1"/>
  <c r="AB736" i="1"/>
  <c r="AC736" i="1"/>
  <c r="AD736" i="1"/>
  <c r="AE736" i="1"/>
  <c r="AF736" i="1"/>
  <c r="AG736" i="1"/>
  <c r="AA737" i="1"/>
  <c r="AB737" i="1"/>
  <c r="AC737" i="1"/>
  <c r="AD737" i="1"/>
  <c r="AE737" i="1"/>
  <c r="AF737" i="1"/>
  <c r="AG737" i="1"/>
  <c r="AA738" i="1"/>
  <c r="AB738" i="1"/>
  <c r="AC738" i="1"/>
  <c r="AD738" i="1"/>
  <c r="AE738" i="1"/>
  <c r="AF738" i="1"/>
  <c r="AG738" i="1"/>
  <c r="AA739" i="1"/>
  <c r="AB739" i="1"/>
  <c r="AC739" i="1"/>
  <c r="AD739" i="1"/>
  <c r="AE739" i="1"/>
  <c r="AF739" i="1"/>
  <c r="AG739" i="1"/>
  <c r="AA740" i="1"/>
  <c r="AB740" i="1"/>
  <c r="AC740" i="1"/>
  <c r="AD740" i="1"/>
  <c r="AE740" i="1"/>
  <c r="AF740" i="1"/>
  <c r="AG740" i="1"/>
  <c r="AA741" i="1"/>
  <c r="AB741" i="1"/>
  <c r="AC741" i="1"/>
  <c r="AD741" i="1"/>
  <c r="AE741" i="1"/>
  <c r="AF741" i="1"/>
  <c r="AG741" i="1"/>
  <c r="AA742" i="1"/>
  <c r="AB742" i="1"/>
  <c r="AC742" i="1"/>
  <c r="AD742" i="1"/>
  <c r="AE742" i="1"/>
  <c r="AF742" i="1"/>
  <c r="AG742" i="1"/>
  <c r="AA743" i="1"/>
  <c r="AB743" i="1"/>
  <c r="AC743" i="1"/>
  <c r="AD743" i="1"/>
  <c r="AE743" i="1"/>
  <c r="AF743" i="1"/>
  <c r="AG743" i="1"/>
  <c r="AA744" i="1"/>
  <c r="AB744" i="1"/>
  <c r="AC744" i="1"/>
  <c r="AD744" i="1"/>
  <c r="AE744" i="1"/>
  <c r="AF744" i="1"/>
  <c r="AG744" i="1"/>
  <c r="AA745" i="1"/>
  <c r="AB745" i="1"/>
  <c r="AC745" i="1"/>
  <c r="AD745" i="1"/>
  <c r="AE745" i="1"/>
  <c r="AF745" i="1"/>
  <c r="AG745" i="1"/>
  <c r="AA746" i="1"/>
  <c r="AB746" i="1"/>
  <c r="AC746" i="1"/>
  <c r="AD746" i="1"/>
  <c r="AE746" i="1"/>
  <c r="AF746" i="1"/>
  <c r="AG746" i="1"/>
  <c r="AA747" i="1"/>
  <c r="AB747" i="1"/>
  <c r="AC747" i="1"/>
  <c r="AD747" i="1"/>
  <c r="AE747" i="1"/>
  <c r="AF747" i="1"/>
  <c r="AG747" i="1"/>
  <c r="AA748" i="1"/>
  <c r="AB748" i="1"/>
  <c r="AC748" i="1"/>
  <c r="AD748" i="1"/>
  <c r="AE748" i="1"/>
  <c r="AF748" i="1"/>
  <c r="AG748" i="1"/>
  <c r="AA749" i="1"/>
  <c r="AB749" i="1"/>
  <c r="AC749" i="1"/>
  <c r="AD749" i="1"/>
  <c r="AE749" i="1"/>
  <c r="AF749" i="1"/>
  <c r="AG749" i="1"/>
  <c r="AA750" i="1"/>
  <c r="AB750" i="1"/>
  <c r="AC750" i="1"/>
  <c r="AD750" i="1"/>
  <c r="AE750" i="1"/>
  <c r="AF750" i="1"/>
  <c r="AG750" i="1"/>
  <c r="AA751" i="1"/>
  <c r="AB751" i="1"/>
  <c r="AC751" i="1"/>
  <c r="AD751" i="1"/>
  <c r="AE751" i="1"/>
  <c r="AF751" i="1"/>
  <c r="AG751" i="1"/>
  <c r="AA752" i="1"/>
  <c r="AB752" i="1"/>
  <c r="AC752" i="1"/>
  <c r="AD752" i="1"/>
  <c r="AE752" i="1"/>
  <c r="AF752" i="1"/>
  <c r="AG752" i="1"/>
  <c r="AA753" i="1"/>
  <c r="AB753" i="1"/>
  <c r="AC753" i="1"/>
  <c r="AD753" i="1"/>
  <c r="AE753" i="1"/>
  <c r="AF753" i="1"/>
  <c r="AG753" i="1"/>
  <c r="AA754" i="1"/>
  <c r="AB754" i="1"/>
  <c r="AC754" i="1"/>
  <c r="AD754" i="1"/>
  <c r="AE754" i="1"/>
  <c r="AF754" i="1"/>
  <c r="AG754" i="1"/>
  <c r="AA755" i="1"/>
  <c r="AB755" i="1"/>
  <c r="AC755" i="1"/>
  <c r="AD755" i="1"/>
  <c r="AE755" i="1"/>
  <c r="AF755" i="1"/>
  <c r="AG755" i="1"/>
  <c r="AA756" i="1"/>
  <c r="AB756" i="1"/>
  <c r="AC756" i="1"/>
  <c r="AD756" i="1"/>
  <c r="AE756" i="1"/>
  <c r="AF756" i="1"/>
  <c r="AG756" i="1"/>
  <c r="AA757" i="1"/>
  <c r="AB757" i="1"/>
  <c r="AC757" i="1"/>
  <c r="AD757" i="1"/>
  <c r="AE757" i="1"/>
  <c r="AF757" i="1"/>
  <c r="AG757" i="1"/>
  <c r="AA758" i="1"/>
  <c r="AB758" i="1"/>
  <c r="AC758" i="1"/>
  <c r="AD758" i="1"/>
  <c r="AE758" i="1"/>
  <c r="AF758" i="1"/>
  <c r="AG758" i="1"/>
  <c r="AA759" i="1"/>
  <c r="AB759" i="1"/>
  <c r="AC759" i="1"/>
  <c r="AD759" i="1"/>
  <c r="AE759" i="1"/>
  <c r="AF759" i="1"/>
  <c r="AG759" i="1"/>
  <c r="AA760" i="1"/>
  <c r="AB760" i="1"/>
  <c r="AC760" i="1"/>
  <c r="AD760" i="1"/>
  <c r="AE760" i="1"/>
  <c r="AF760" i="1"/>
  <c r="AG760" i="1"/>
  <c r="AA761" i="1"/>
  <c r="AB761" i="1"/>
  <c r="AC761" i="1"/>
  <c r="AD761" i="1"/>
  <c r="AE761" i="1"/>
  <c r="AF761" i="1"/>
  <c r="AG761" i="1"/>
  <c r="AA762" i="1"/>
  <c r="AB762" i="1"/>
  <c r="AC762" i="1"/>
  <c r="AD762" i="1"/>
  <c r="AE762" i="1"/>
  <c r="AF762" i="1"/>
  <c r="AG762" i="1"/>
  <c r="AA763" i="1"/>
  <c r="AB763" i="1"/>
  <c r="AC763" i="1"/>
  <c r="AD763" i="1"/>
  <c r="AE763" i="1"/>
  <c r="AF763" i="1"/>
  <c r="AG763" i="1"/>
  <c r="AA764" i="1"/>
  <c r="AB764" i="1"/>
  <c r="AC764" i="1"/>
  <c r="AD764" i="1"/>
  <c r="AE764" i="1"/>
  <c r="AF764" i="1"/>
  <c r="AG764" i="1"/>
  <c r="AA765" i="1"/>
  <c r="AB765" i="1"/>
  <c r="AC765" i="1"/>
  <c r="AD765" i="1"/>
  <c r="AE765" i="1"/>
  <c r="AF765" i="1"/>
  <c r="AG765" i="1"/>
  <c r="AA766" i="1"/>
  <c r="AB766" i="1"/>
  <c r="AC766" i="1"/>
  <c r="AD766" i="1"/>
  <c r="AE766" i="1"/>
  <c r="AF766" i="1"/>
  <c r="AG766" i="1"/>
  <c r="AA767" i="1"/>
  <c r="AB767" i="1"/>
  <c r="AC767" i="1"/>
  <c r="AD767" i="1"/>
  <c r="AE767" i="1"/>
  <c r="AF767" i="1"/>
  <c r="AG767" i="1"/>
  <c r="AA768" i="1"/>
  <c r="AB768" i="1"/>
  <c r="AC768" i="1"/>
  <c r="AD768" i="1"/>
  <c r="AE768" i="1"/>
  <c r="AF768" i="1"/>
  <c r="AG768" i="1"/>
  <c r="AA769" i="1"/>
  <c r="AB769" i="1"/>
  <c r="AC769" i="1"/>
  <c r="AD769" i="1"/>
  <c r="AE769" i="1"/>
  <c r="AF769" i="1"/>
  <c r="AG769" i="1"/>
  <c r="AA770" i="1"/>
  <c r="AB770" i="1"/>
  <c r="AC770" i="1"/>
  <c r="AD770" i="1"/>
  <c r="AE770" i="1"/>
  <c r="AF770" i="1"/>
  <c r="AG770" i="1"/>
  <c r="AA771" i="1"/>
  <c r="AB771" i="1"/>
  <c r="AC771" i="1"/>
  <c r="AD771" i="1"/>
  <c r="AE771" i="1"/>
  <c r="AF771" i="1"/>
  <c r="AG771" i="1"/>
  <c r="AA772" i="1"/>
  <c r="AB772" i="1"/>
  <c r="AC772" i="1"/>
  <c r="AD772" i="1"/>
  <c r="AE772" i="1"/>
  <c r="AF772" i="1"/>
  <c r="AG772" i="1"/>
  <c r="AA773" i="1"/>
  <c r="AB773" i="1"/>
  <c r="AC773" i="1"/>
  <c r="AD773" i="1"/>
  <c r="AE773" i="1"/>
  <c r="AF773" i="1"/>
  <c r="AG773" i="1"/>
  <c r="AA774" i="1"/>
  <c r="AB774" i="1"/>
  <c r="AC774" i="1"/>
  <c r="AD774" i="1"/>
  <c r="AE774" i="1"/>
  <c r="AF774" i="1"/>
  <c r="AG774" i="1"/>
  <c r="AA775" i="1"/>
  <c r="AB775" i="1"/>
  <c r="AC775" i="1"/>
  <c r="AD775" i="1"/>
  <c r="AE775" i="1"/>
  <c r="AF775" i="1"/>
  <c r="AG775" i="1"/>
  <c r="AA776" i="1"/>
  <c r="AB776" i="1"/>
  <c r="AC776" i="1"/>
  <c r="AD776" i="1"/>
  <c r="AE776" i="1"/>
  <c r="AF776" i="1"/>
  <c r="AG776" i="1"/>
  <c r="AA777" i="1"/>
  <c r="AB777" i="1"/>
  <c r="AC777" i="1"/>
  <c r="AD777" i="1"/>
  <c r="AE777" i="1"/>
  <c r="AF777" i="1"/>
  <c r="AG777" i="1"/>
  <c r="AA778" i="1"/>
  <c r="AB778" i="1"/>
  <c r="AC778" i="1"/>
  <c r="AD778" i="1"/>
  <c r="AE778" i="1"/>
  <c r="AF778" i="1"/>
  <c r="AG778" i="1"/>
  <c r="AA779" i="1"/>
  <c r="AB779" i="1"/>
  <c r="AC779" i="1"/>
  <c r="AD779" i="1"/>
  <c r="AE779" i="1"/>
  <c r="AF779" i="1"/>
  <c r="AG779" i="1"/>
  <c r="AA780" i="1"/>
  <c r="AB780" i="1"/>
  <c r="AC780" i="1"/>
  <c r="AD780" i="1"/>
  <c r="AE780" i="1"/>
  <c r="AF780" i="1"/>
  <c r="AG780" i="1"/>
  <c r="AA781" i="1"/>
  <c r="AB781" i="1"/>
  <c r="AC781" i="1"/>
  <c r="AD781" i="1"/>
  <c r="AE781" i="1"/>
  <c r="AF781" i="1"/>
  <c r="AG781" i="1"/>
  <c r="AA782" i="1"/>
  <c r="AB782" i="1"/>
  <c r="AC782" i="1"/>
  <c r="AD782" i="1"/>
  <c r="AE782" i="1"/>
  <c r="AF782" i="1"/>
  <c r="AG782" i="1"/>
  <c r="AA783" i="1"/>
  <c r="AB783" i="1"/>
  <c r="AC783" i="1"/>
  <c r="AD783" i="1"/>
  <c r="AE783" i="1"/>
  <c r="AF783" i="1"/>
  <c r="AG783" i="1"/>
  <c r="AA784" i="1"/>
  <c r="AB784" i="1"/>
  <c r="AC784" i="1"/>
  <c r="AD784" i="1"/>
  <c r="AE784" i="1"/>
  <c r="AF784" i="1"/>
  <c r="AG784" i="1"/>
  <c r="AA785" i="1"/>
  <c r="AB785" i="1"/>
  <c r="AC785" i="1"/>
  <c r="AD785" i="1"/>
  <c r="AE785" i="1"/>
  <c r="AF785" i="1"/>
  <c r="AG785" i="1"/>
  <c r="AA786" i="1"/>
  <c r="AB786" i="1"/>
  <c r="AC786" i="1"/>
  <c r="AD786" i="1"/>
  <c r="AE786" i="1"/>
  <c r="AF786" i="1"/>
  <c r="AG786" i="1"/>
  <c r="AA787" i="1"/>
  <c r="AB787" i="1"/>
  <c r="AC787" i="1"/>
  <c r="AD787" i="1"/>
  <c r="AE787" i="1"/>
  <c r="AF787" i="1"/>
  <c r="AG787" i="1"/>
  <c r="AA788" i="1"/>
  <c r="AB788" i="1"/>
  <c r="AC788" i="1"/>
  <c r="AD788" i="1"/>
  <c r="AE788" i="1"/>
  <c r="AF788" i="1"/>
  <c r="AG788" i="1"/>
  <c r="AA789" i="1"/>
  <c r="AB789" i="1"/>
  <c r="AC789" i="1"/>
  <c r="AD789" i="1"/>
  <c r="AE789" i="1"/>
  <c r="AF789" i="1"/>
  <c r="AG789" i="1"/>
  <c r="AA790" i="1"/>
  <c r="AB790" i="1"/>
  <c r="AC790" i="1"/>
  <c r="AD790" i="1"/>
  <c r="AE790" i="1"/>
  <c r="AF790" i="1"/>
  <c r="AG790" i="1"/>
  <c r="AA791" i="1"/>
  <c r="AB791" i="1"/>
  <c r="AC791" i="1"/>
  <c r="AD791" i="1"/>
  <c r="AE791" i="1"/>
  <c r="AF791" i="1"/>
  <c r="AG791" i="1"/>
  <c r="AA792" i="1"/>
  <c r="AB792" i="1"/>
  <c r="AC792" i="1"/>
  <c r="AD792" i="1"/>
  <c r="AE792" i="1"/>
  <c r="AF792" i="1"/>
  <c r="AG792" i="1"/>
  <c r="AA793" i="1"/>
  <c r="AB793" i="1"/>
  <c r="AC793" i="1"/>
  <c r="AD793" i="1"/>
  <c r="AE793" i="1"/>
  <c r="AF793" i="1"/>
  <c r="AG793" i="1"/>
  <c r="AA794" i="1"/>
  <c r="AB794" i="1"/>
  <c r="AC794" i="1"/>
  <c r="AD794" i="1"/>
  <c r="AE794" i="1"/>
  <c r="AF794" i="1"/>
  <c r="AG794" i="1"/>
  <c r="AA795" i="1"/>
  <c r="AB795" i="1"/>
  <c r="AC795" i="1"/>
  <c r="AD795" i="1"/>
  <c r="AE795" i="1"/>
  <c r="AF795" i="1"/>
  <c r="AG795" i="1"/>
  <c r="AA796" i="1"/>
  <c r="AB796" i="1"/>
  <c r="AC796" i="1"/>
  <c r="AD796" i="1"/>
  <c r="AE796" i="1"/>
  <c r="AF796" i="1"/>
  <c r="AG796" i="1"/>
  <c r="AA797" i="1"/>
  <c r="AB797" i="1"/>
  <c r="AC797" i="1"/>
  <c r="AD797" i="1"/>
  <c r="AE797" i="1"/>
  <c r="AF797" i="1"/>
  <c r="AG797" i="1"/>
  <c r="AA798" i="1"/>
  <c r="AB798" i="1"/>
  <c r="AC798" i="1"/>
  <c r="AD798" i="1"/>
  <c r="AE798" i="1"/>
  <c r="AF798" i="1"/>
  <c r="AG798" i="1"/>
  <c r="AA799" i="1"/>
  <c r="AB799" i="1"/>
  <c r="AC799" i="1"/>
  <c r="AD799" i="1"/>
  <c r="AE799" i="1"/>
  <c r="AF799" i="1"/>
  <c r="AG799" i="1"/>
  <c r="AA800" i="1"/>
  <c r="AB800" i="1"/>
  <c r="AC800" i="1"/>
  <c r="AD800" i="1"/>
  <c r="AE800" i="1"/>
  <c r="AF800" i="1"/>
  <c r="AG800" i="1"/>
  <c r="AA801" i="1"/>
  <c r="AB801" i="1"/>
  <c r="AC801" i="1"/>
  <c r="AD801" i="1"/>
  <c r="AE801" i="1"/>
  <c r="AF801" i="1"/>
  <c r="AG801" i="1"/>
  <c r="AA802" i="1"/>
  <c r="AB802" i="1"/>
  <c r="AC802" i="1"/>
  <c r="AD802" i="1"/>
  <c r="AE802" i="1"/>
  <c r="AF802" i="1"/>
  <c r="AG802" i="1"/>
  <c r="AA803" i="1"/>
  <c r="AB803" i="1"/>
  <c r="AC803" i="1"/>
  <c r="AD803" i="1"/>
  <c r="AE803" i="1"/>
  <c r="AF803" i="1"/>
  <c r="AG803" i="1"/>
  <c r="AA804" i="1"/>
  <c r="AB804" i="1"/>
  <c r="AC804" i="1"/>
  <c r="AD804" i="1"/>
  <c r="AE804" i="1"/>
  <c r="AF804" i="1"/>
  <c r="AG804" i="1"/>
  <c r="AA805" i="1"/>
  <c r="AB805" i="1"/>
  <c r="AC805" i="1"/>
  <c r="AD805" i="1"/>
  <c r="AE805" i="1"/>
  <c r="AF805" i="1"/>
  <c r="AG805" i="1"/>
  <c r="AA806" i="1"/>
  <c r="AB806" i="1"/>
  <c r="AC806" i="1"/>
  <c r="AD806" i="1"/>
  <c r="AE806" i="1"/>
  <c r="AF806" i="1"/>
  <c r="AG806" i="1"/>
  <c r="AA807" i="1"/>
  <c r="AB807" i="1"/>
  <c r="AC807" i="1"/>
  <c r="AD807" i="1"/>
  <c r="AE807" i="1"/>
  <c r="AF807" i="1"/>
  <c r="AG807" i="1"/>
  <c r="AA808" i="1"/>
  <c r="AB808" i="1"/>
  <c r="AC808" i="1"/>
  <c r="AD808" i="1"/>
  <c r="AE808" i="1"/>
  <c r="AF808" i="1"/>
  <c r="AG808" i="1"/>
  <c r="AA809" i="1"/>
  <c r="AB809" i="1"/>
  <c r="AC809" i="1"/>
  <c r="AD809" i="1"/>
  <c r="AE809" i="1"/>
  <c r="AF809" i="1"/>
  <c r="AG809" i="1"/>
  <c r="AA810" i="1"/>
  <c r="AB810" i="1"/>
  <c r="AC810" i="1"/>
  <c r="AD810" i="1"/>
  <c r="AE810" i="1"/>
  <c r="AF810" i="1"/>
  <c r="AG810" i="1"/>
  <c r="AA811" i="1"/>
  <c r="AB811" i="1"/>
  <c r="AC811" i="1"/>
  <c r="AD811" i="1"/>
  <c r="AE811" i="1"/>
  <c r="AF811" i="1"/>
  <c r="AG811" i="1"/>
  <c r="AA812" i="1"/>
  <c r="AB812" i="1"/>
  <c r="AC812" i="1"/>
  <c r="AD812" i="1"/>
  <c r="AE812" i="1"/>
  <c r="AF812" i="1"/>
  <c r="AG812" i="1"/>
  <c r="AA813" i="1"/>
  <c r="AB813" i="1"/>
  <c r="AC813" i="1"/>
  <c r="AD813" i="1"/>
  <c r="AE813" i="1"/>
  <c r="AF813" i="1"/>
  <c r="AG813" i="1"/>
  <c r="AA814" i="1"/>
  <c r="AB814" i="1"/>
  <c r="AC814" i="1"/>
  <c r="AD814" i="1"/>
  <c r="AE814" i="1"/>
  <c r="AF814" i="1"/>
  <c r="AG814" i="1"/>
  <c r="AA815" i="1"/>
  <c r="AB815" i="1"/>
  <c r="AC815" i="1"/>
  <c r="AD815" i="1"/>
  <c r="AE815" i="1"/>
  <c r="AF815" i="1"/>
  <c r="AG815" i="1"/>
  <c r="AA816" i="1"/>
  <c r="AB816" i="1"/>
  <c r="AC816" i="1"/>
  <c r="AD816" i="1"/>
  <c r="AE816" i="1"/>
  <c r="AF816" i="1"/>
  <c r="AG816" i="1"/>
  <c r="AA817" i="1"/>
  <c r="AB817" i="1"/>
  <c r="AC817" i="1"/>
  <c r="AD817" i="1"/>
  <c r="AE817" i="1"/>
  <c r="AF817" i="1"/>
  <c r="AG817" i="1"/>
  <c r="AA818" i="1"/>
  <c r="AB818" i="1"/>
  <c r="AC818" i="1"/>
  <c r="AD818" i="1"/>
  <c r="AE818" i="1"/>
  <c r="AF818" i="1"/>
  <c r="AG818" i="1"/>
  <c r="AA819" i="1"/>
  <c r="AB819" i="1"/>
  <c r="AC819" i="1"/>
  <c r="AD819" i="1"/>
  <c r="AE819" i="1"/>
  <c r="AF819" i="1"/>
  <c r="AG819" i="1"/>
  <c r="AA820" i="1"/>
  <c r="AB820" i="1"/>
  <c r="AC820" i="1"/>
  <c r="AD820" i="1"/>
  <c r="AE820" i="1"/>
  <c r="AF820" i="1"/>
  <c r="AG820" i="1"/>
  <c r="AA821" i="1"/>
  <c r="AB821" i="1"/>
  <c r="AC821" i="1"/>
  <c r="AD821" i="1"/>
  <c r="AE821" i="1"/>
  <c r="AF821" i="1"/>
  <c r="AG821" i="1"/>
  <c r="AA822" i="1"/>
  <c r="AB822" i="1"/>
  <c r="AC822" i="1"/>
  <c r="AD822" i="1"/>
  <c r="AE822" i="1"/>
  <c r="AF822" i="1"/>
  <c r="AG822" i="1"/>
  <c r="AA823" i="1"/>
  <c r="AB823" i="1"/>
  <c r="AC823" i="1"/>
  <c r="AD823" i="1"/>
  <c r="AE823" i="1"/>
  <c r="AF823" i="1"/>
  <c r="AG823" i="1"/>
  <c r="AA824" i="1"/>
  <c r="AB824" i="1"/>
  <c r="AC824" i="1"/>
  <c r="AD824" i="1"/>
  <c r="AE824" i="1"/>
  <c r="AF824" i="1"/>
  <c r="AG824" i="1"/>
  <c r="AA825" i="1"/>
  <c r="AB825" i="1"/>
  <c r="AC825" i="1"/>
  <c r="AD825" i="1"/>
  <c r="AE825" i="1"/>
  <c r="AF825" i="1"/>
  <c r="AG825" i="1"/>
  <c r="AA826" i="1"/>
  <c r="AB826" i="1"/>
  <c r="AC826" i="1"/>
  <c r="AD826" i="1"/>
  <c r="AE826" i="1"/>
  <c r="AF826" i="1"/>
  <c r="AG826" i="1"/>
  <c r="AA827" i="1"/>
  <c r="AB827" i="1"/>
  <c r="AC827" i="1"/>
  <c r="AD827" i="1"/>
  <c r="AE827" i="1"/>
  <c r="AF827" i="1"/>
  <c r="AG827" i="1"/>
  <c r="AA828" i="1"/>
  <c r="AB828" i="1"/>
  <c r="AC828" i="1"/>
  <c r="AD828" i="1"/>
  <c r="AE828" i="1"/>
  <c r="AF828" i="1"/>
  <c r="AG828" i="1"/>
  <c r="AA829" i="1"/>
  <c r="AB829" i="1"/>
  <c r="AC829" i="1"/>
  <c r="AD829" i="1"/>
  <c r="AE829" i="1"/>
  <c r="AF829" i="1"/>
  <c r="AG829" i="1"/>
  <c r="AA830" i="1"/>
  <c r="AB830" i="1"/>
  <c r="AC830" i="1"/>
  <c r="AD830" i="1"/>
  <c r="AE830" i="1"/>
  <c r="AF830" i="1"/>
  <c r="AG830" i="1"/>
  <c r="AA831" i="1"/>
  <c r="AB831" i="1"/>
  <c r="AC831" i="1"/>
  <c r="AD831" i="1"/>
  <c r="AE831" i="1"/>
  <c r="AF831" i="1"/>
  <c r="AG831" i="1"/>
  <c r="AA832" i="1"/>
  <c r="AB832" i="1"/>
  <c r="AC832" i="1"/>
  <c r="AD832" i="1"/>
  <c r="AE832" i="1"/>
  <c r="AF832" i="1"/>
  <c r="AG832" i="1"/>
  <c r="AA833" i="1"/>
  <c r="AB833" i="1"/>
  <c r="AC833" i="1"/>
  <c r="AD833" i="1"/>
  <c r="AE833" i="1"/>
  <c r="AF833" i="1"/>
  <c r="AG833" i="1"/>
  <c r="AA834" i="1"/>
  <c r="AB834" i="1"/>
  <c r="AC834" i="1"/>
  <c r="AD834" i="1"/>
  <c r="AE834" i="1"/>
  <c r="AF834" i="1"/>
  <c r="AG834" i="1"/>
  <c r="AA835" i="1"/>
  <c r="AB835" i="1"/>
  <c r="AC835" i="1"/>
  <c r="AD835" i="1"/>
  <c r="AE835" i="1"/>
  <c r="AF835" i="1"/>
  <c r="AG835" i="1"/>
  <c r="AA836" i="1"/>
  <c r="AB836" i="1"/>
  <c r="AC836" i="1"/>
  <c r="AD836" i="1"/>
  <c r="AE836" i="1"/>
  <c r="AF836" i="1"/>
  <c r="AG836" i="1"/>
  <c r="AA837" i="1"/>
  <c r="AB837" i="1"/>
  <c r="AC837" i="1"/>
  <c r="AD837" i="1"/>
  <c r="AE837" i="1"/>
  <c r="AF837" i="1"/>
  <c r="AG837" i="1"/>
  <c r="AA838" i="1"/>
  <c r="AB838" i="1"/>
  <c r="AC838" i="1"/>
  <c r="AD838" i="1"/>
  <c r="AE838" i="1"/>
  <c r="AF838" i="1"/>
  <c r="AG838" i="1"/>
  <c r="AA839" i="1"/>
  <c r="AB839" i="1"/>
  <c r="AC839" i="1"/>
  <c r="AD839" i="1"/>
  <c r="AE839" i="1"/>
  <c r="AF839" i="1"/>
  <c r="AG839" i="1"/>
  <c r="AA840" i="1"/>
  <c r="AB840" i="1"/>
  <c r="AC840" i="1"/>
  <c r="AD840" i="1"/>
  <c r="AE840" i="1"/>
  <c r="AF840" i="1"/>
  <c r="AG840" i="1"/>
  <c r="AA841" i="1"/>
  <c r="AB841" i="1"/>
  <c r="AC841" i="1"/>
  <c r="AD841" i="1"/>
  <c r="AE841" i="1"/>
  <c r="AF841" i="1"/>
  <c r="AG841" i="1"/>
  <c r="AA842" i="1"/>
  <c r="AB842" i="1"/>
  <c r="AC842" i="1"/>
  <c r="AD842" i="1"/>
  <c r="AE842" i="1"/>
  <c r="AF842" i="1"/>
  <c r="AG842" i="1"/>
  <c r="AA843" i="1"/>
  <c r="AB843" i="1"/>
  <c r="AC843" i="1"/>
  <c r="AD843" i="1"/>
  <c r="AE843" i="1"/>
  <c r="AF843" i="1"/>
  <c r="AG843" i="1"/>
  <c r="AA844" i="1"/>
  <c r="AB844" i="1"/>
  <c r="AC844" i="1"/>
  <c r="AD844" i="1"/>
  <c r="AE844" i="1"/>
  <c r="AF844" i="1"/>
  <c r="AG844" i="1"/>
  <c r="AA845" i="1"/>
  <c r="AB845" i="1"/>
  <c r="AC845" i="1"/>
  <c r="AD845" i="1"/>
  <c r="AE845" i="1"/>
  <c r="AF845" i="1"/>
  <c r="AG845" i="1"/>
  <c r="AA846" i="1"/>
  <c r="AB846" i="1"/>
  <c r="AC846" i="1"/>
  <c r="AD846" i="1"/>
  <c r="AE846" i="1"/>
  <c r="AF846" i="1"/>
  <c r="AG846" i="1"/>
  <c r="AA847" i="1"/>
  <c r="AB847" i="1"/>
  <c r="AC847" i="1"/>
  <c r="AD847" i="1"/>
  <c r="AE847" i="1"/>
  <c r="AF847" i="1"/>
  <c r="AG847" i="1"/>
  <c r="AA848" i="1"/>
  <c r="AB848" i="1"/>
  <c r="AC848" i="1"/>
  <c r="AD848" i="1"/>
  <c r="AE848" i="1"/>
  <c r="AF848" i="1"/>
  <c r="AG848" i="1"/>
  <c r="AA849" i="1"/>
  <c r="AB849" i="1"/>
  <c r="AC849" i="1"/>
  <c r="AD849" i="1"/>
  <c r="AE849" i="1"/>
  <c r="AF849" i="1"/>
  <c r="AG849" i="1"/>
  <c r="AA850" i="1"/>
  <c r="AB850" i="1"/>
  <c r="AC850" i="1"/>
  <c r="AD850" i="1"/>
  <c r="AE850" i="1"/>
  <c r="AF850" i="1"/>
  <c r="AG850" i="1"/>
  <c r="AA851" i="1"/>
  <c r="AB851" i="1"/>
  <c r="AC851" i="1"/>
  <c r="AD851" i="1"/>
  <c r="AE851" i="1"/>
  <c r="AF851" i="1"/>
  <c r="AG851" i="1"/>
  <c r="AA852" i="1"/>
  <c r="AB852" i="1"/>
  <c r="AC852" i="1"/>
  <c r="AD852" i="1"/>
  <c r="AE852" i="1"/>
  <c r="AF852" i="1"/>
  <c r="AG852" i="1"/>
  <c r="AA853" i="1"/>
  <c r="AB853" i="1"/>
  <c r="AC853" i="1"/>
  <c r="AD853" i="1"/>
  <c r="AE853" i="1"/>
  <c r="AF853" i="1"/>
  <c r="AG853" i="1"/>
  <c r="AA854" i="1"/>
  <c r="AB854" i="1"/>
  <c r="AC854" i="1"/>
  <c r="AD854" i="1"/>
  <c r="AE854" i="1"/>
  <c r="AF854" i="1"/>
  <c r="AG854" i="1"/>
  <c r="AA855" i="1"/>
  <c r="AB855" i="1"/>
  <c r="AC855" i="1"/>
  <c r="AD855" i="1"/>
  <c r="AE855" i="1"/>
  <c r="AF855" i="1"/>
  <c r="AG855" i="1"/>
  <c r="AA856" i="1"/>
  <c r="AB856" i="1"/>
  <c r="AC856" i="1"/>
  <c r="AD856" i="1"/>
  <c r="AE856" i="1"/>
  <c r="AF856" i="1"/>
  <c r="AG856" i="1"/>
  <c r="AA857" i="1"/>
  <c r="AB857" i="1"/>
  <c r="AC857" i="1"/>
  <c r="AD857" i="1"/>
  <c r="AE857" i="1"/>
  <c r="AF857" i="1"/>
  <c r="AG857" i="1"/>
  <c r="AA858" i="1"/>
  <c r="AB858" i="1"/>
  <c r="AC858" i="1"/>
  <c r="AD858" i="1"/>
  <c r="AE858" i="1"/>
  <c r="AF858" i="1"/>
  <c r="AG858" i="1"/>
  <c r="AA859" i="1"/>
  <c r="AB859" i="1"/>
  <c r="AC859" i="1"/>
  <c r="AD859" i="1"/>
  <c r="AE859" i="1"/>
  <c r="AF859" i="1"/>
  <c r="AG859" i="1"/>
  <c r="AA860" i="1"/>
  <c r="AB860" i="1"/>
  <c r="AC860" i="1"/>
  <c r="AD860" i="1"/>
  <c r="AE860" i="1"/>
  <c r="AF860" i="1"/>
  <c r="AG860" i="1"/>
  <c r="AA861" i="1"/>
  <c r="AB861" i="1"/>
  <c r="AC861" i="1"/>
  <c r="AD861" i="1"/>
  <c r="AE861" i="1"/>
  <c r="AF861" i="1"/>
  <c r="AG861" i="1"/>
  <c r="AA862" i="1"/>
  <c r="AB862" i="1"/>
  <c r="AC862" i="1"/>
  <c r="AD862" i="1"/>
  <c r="AE862" i="1"/>
  <c r="AF862" i="1"/>
  <c r="AG862" i="1"/>
  <c r="AA863" i="1"/>
  <c r="AB863" i="1"/>
  <c r="AC863" i="1"/>
  <c r="AD863" i="1"/>
  <c r="AE863" i="1"/>
  <c r="AF863" i="1"/>
  <c r="AG863" i="1"/>
  <c r="AA864" i="1"/>
  <c r="AB864" i="1"/>
  <c r="AC864" i="1"/>
  <c r="AD864" i="1"/>
  <c r="AE864" i="1"/>
  <c r="AF864" i="1"/>
  <c r="AG864" i="1"/>
  <c r="AA865" i="1"/>
  <c r="AB865" i="1"/>
  <c r="AC865" i="1"/>
  <c r="AD865" i="1"/>
  <c r="AE865" i="1"/>
  <c r="AF865" i="1"/>
  <c r="AG865" i="1"/>
  <c r="AA866" i="1"/>
  <c r="AB866" i="1"/>
  <c r="AC866" i="1"/>
  <c r="AD866" i="1"/>
  <c r="AE866" i="1"/>
  <c r="AF866" i="1"/>
  <c r="AG866" i="1"/>
  <c r="AA867" i="1"/>
  <c r="AB867" i="1"/>
  <c r="AC867" i="1"/>
  <c r="AD867" i="1"/>
  <c r="AE867" i="1"/>
  <c r="AF867" i="1"/>
  <c r="AG867" i="1"/>
  <c r="AA868" i="1"/>
  <c r="AB868" i="1"/>
  <c r="AC868" i="1"/>
  <c r="AD868" i="1"/>
  <c r="AE868" i="1"/>
  <c r="AF868" i="1"/>
  <c r="AG868" i="1"/>
  <c r="AA869" i="1"/>
  <c r="AB869" i="1"/>
  <c r="AC869" i="1"/>
  <c r="AD869" i="1"/>
  <c r="AE869" i="1"/>
  <c r="AF869" i="1"/>
  <c r="AG869" i="1"/>
  <c r="AA870" i="1"/>
  <c r="AB870" i="1"/>
  <c r="AC870" i="1"/>
  <c r="AD870" i="1"/>
  <c r="AE870" i="1"/>
  <c r="AF870" i="1"/>
  <c r="AG870" i="1"/>
  <c r="AA871" i="1"/>
  <c r="AB871" i="1"/>
  <c r="AC871" i="1"/>
  <c r="AD871" i="1"/>
  <c r="AE871" i="1"/>
  <c r="AF871" i="1"/>
  <c r="AG871" i="1"/>
  <c r="AA872" i="1"/>
  <c r="AB872" i="1"/>
  <c r="AC872" i="1"/>
  <c r="AD872" i="1"/>
  <c r="AE872" i="1"/>
  <c r="AF872" i="1"/>
  <c r="AG872" i="1"/>
  <c r="AA873" i="1"/>
  <c r="AB873" i="1"/>
  <c r="AC873" i="1"/>
  <c r="AD873" i="1"/>
  <c r="AE873" i="1"/>
  <c r="AF873" i="1"/>
  <c r="AG873" i="1"/>
  <c r="AA874" i="1"/>
  <c r="AB874" i="1"/>
  <c r="AC874" i="1"/>
  <c r="AD874" i="1"/>
  <c r="AE874" i="1"/>
  <c r="AF874" i="1"/>
  <c r="AG874" i="1"/>
  <c r="AA875" i="1"/>
  <c r="AB875" i="1"/>
  <c r="AC875" i="1"/>
  <c r="AD875" i="1"/>
  <c r="AE875" i="1"/>
  <c r="AF875" i="1"/>
  <c r="AG875" i="1"/>
  <c r="AA876" i="1"/>
  <c r="AB876" i="1"/>
  <c r="AC876" i="1"/>
  <c r="AD876" i="1"/>
  <c r="AE876" i="1"/>
  <c r="AF876" i="1"/>
  <c r="AG876" i="1"/>
  <c r="AA877" i="1"/>
  <c r="AB877" i="1"/>
  <c r="AC877" i="1"/>
  <c r="AD877" i="1"/>
  <c r="AE877" i="1"/>
  <c r="AF877" i="1"/>
  <c r="AG877" i="1"/>
  <c r="AA878" i="1"/>
  <c r="AB878" i="1"/>
  <c r="AC878" i="1"/>
  <c r="AD878" i="1"/>
  <c r="AE878" i="1"/>
  <c r="AF878" i="1"/>
  <c r="AG878" i="1"/>
  <c r="AA879" i="1"/>
  <c r="AB879" i="1"/>
  <c r="AC879" i="1"/>
  <c r="AD879" i="1"/>
  <c r="AE879" i="1"/>
  <c r="AF879" i="1"/>
  <c r="AG879" i="1"/>
  <c r="AA880" i="1"/>
  <c r="AB880" i="1"/>
  <c r="AC880" i="1"/>
  <c r="AD880" i="1"/>
  <c r="AE880" i="1"/>
  <c r="AF880" i="1"/>
  <c r="AG880" i="1"/>
  <c r="AA881" i="1"/>
  <c r="AB881" i="1"/>
  <c r="AC881" i="1"/>
  <c r="AD881" i="1"/>
  <c r="AE881" i="1"/>
  <c r="AF881" i="1"/>
  <c r="AG881" i="1"/>
  <c r="AA882" i="1"/>
  <c r="AB882" i="1"/>
  <c r="AC882" i="1"/>
  <c r="AD882" i="1"/>
  <c r="AE882" i="1"/>
  <c r="AF882" i="1"/>
  <c r="AG882" i="1"/>
  <c r="AA883" i="1"/>
  <c r="AB883" i="1"/>
  <c r="AC883" i="1"/>
  <c r="AD883" i="1"/>
  <c r="AE883" i="1"/>
  <c r="AF883" i="1"/>
  <c r="AG883" i="1"/>
  <c r="AA884" i="1"/>
  <c r="AB884" i="1"/>
  <c r="AC884" i="1"/>
  <c r="AD884" i="1"/>
  <c r="AE884" i="1"/>
  <c r="AF884" i="1"/>
  <c r="AG884" i="1"/>
  <c r="AA885" i="1"/>
  <c r="AB885" i="1"/>
  <c r="AC885" i="1"/>
  <c r="AD885" i="1"/>
  <c r="AE885" i="1"/>
  <c r="AF885" i="1"/>
  <c r="AG885" i="1"/>
  <c r="AA886" i="1"/>
  <c r="AB886" i="1"/>
  <c r="AC886" i="1"/>
  <c r="AD886" i="1"/>
  <c r="AE886" i="1"/>
  <c r="AF886" i="1"/>
  <c r="AG886" i="1"/>
  <c r="AA887" i="1"/>
  <c r="AB887" i="1"/>
  <c r="AC887" i="1"/>
  <c r="AD887" i="1"/>
  <c r="AE887" i="1"/>
  <c r="AF887" i="1"/>
  <c r="AG887" i="1"/>
  <c r="AA888" i="1"/>
  <c r="AB888" i="1"/>
  <c r="AC888" i="1"/>
  <c r="AD888" i="1"/>
  <c r="AE888" i="1"/>
  <c r="AF888" i="1"/>
  <c r="AG888" i="1"/>
  <c r="AA889" i="1"/>
  <c r="AB889" i="1"/>
  <c r="AC889" i="1"/>
  <c r="AD889" i="1"/>
  <c r="AE889" i="1"/>
  <c r="AF889" i="1"/>
  <c r="AG889" i="1"/>
  <c r="AA890" i="1"/>
  <c r="AB890" i="1"/>
  <c r="AC890" i="1"/>
  <c r="AD890" i="1"/>
  <c r="AE890" i="1"/>
  <c r="AF890" i="1"/>
  <c r="AG890" i="1"/>
  <c r="AA891" i="1"/>
  <c r="AB891" i="1"/>
  <c r="AC891" i="1"/>
  <c r="AD891" i="1"/>
  <c r="AE891" i="1"/>
  <c r="AF891" i="1"/>
  <c r="AG891" i="1"/>
  <c r="AA892" i="1"/>
  <c r="AB892" i="1"/>
  <c r="AC892" i="1"/>
  <c r="AD892" i="1"/>
  <c r="AE892" i="1"/>
  <c r="AF892" i="1"/>
  <c r="AG892" i="1"/>
  <c r="AA893" i="1"/>
  <c r="AB893" i="1"/>
  <c r="AC893" i="1"/>
  <c r="AD893" i="1"/>
  <c r="AE893" i="1"/>
  <c r="AF893" i="1"/>
  <c r="AG893" i="1"/>
  <c r="AA894" i="1"/>
  <c r="AB894" i="1"/>
  <c r="AC894" i="1"/>
  <c r="AD894" i="1"/>
  <c r="AE894" i="1"/>
  <c r="AF894" i="1"/>
  <c r="AG894" i="1"/>
  <c r="AA895" i="1"/>
  <c r="AB895" i="1"/>
  <c r="AC895" i="1"/>
  <c r="AD895" i="1"/>
  <c r="AE895" i="1"/>
  <c r="AF895" i="1"/>
  <c r="AG895" i="1"/>
  <c r="AA896" i="1"/>
  <c r="AB896" i="1"/>
  <c r="AC896" i="1"/>
  <c r="AD896" i="1"/>
  <c r="AE896" i="1"/>
  <c r="AF896" i="1"/>
  <c r="AG896" i="1"/>
  <c r="AA897" i="1"/>
  <c r="AB897" i="1"/>
  <c r="AC897" i="1"/>
  <c r="AD897" i="1"/>
  <c r="AE897" i="1"/>
  <c r="AF897" i="1"/>
  <c r="AG897" i="1"/>
  <c r="AA898" i="1"/>
  <c r="AB898" i="1"/>
  <c r="AC898" i="1"/>
  <c r="AD898" i="1"/>
  <c r="AE898" i="1"/>
  <c r="AF898" i="1"/>
  <c r="AG898" i="1"/>
  <c r="AA899" i="1"/>
  <c r="AB899" i="1"/>
  <c r="AC899" i="1"/>
  <c r="AD899" i="1"/>
  <c r="AE899" i="1"/>
  <c r="AF899" i="1"/>
  <c r="AG899" i="1"/>
  <c r="AA900" i="1"/>
  <c r="AB900" i="1"/>
  <c r="AC900" i="1"/>
  <c r="AD900" i="1"/>
  <c r="AE900" i="1"/>
  <c r="AF900" i="1"/>
  <c r="AG900" i="1"/>
  <c r="AA901" i="1"/>
  <c r="AB901" i="1"/>
  <c r="AC901" i="1"/>
  <c r="AD901" i="1"/>
  <c r="AE901" i="1"/>
  <c r="AF901" i="1"/>
  <c r="AG901" i="1"/>
  <c r="AA902" i="1"/>
  <c r="AB902" i="1"/>
  <c r="AC902" i="1"/>
  <c r="AD902" i="1"/>
  <c r="AE902" i="1"/>
  <c r="AF902" i="1"/>
  <c r="AG902" i="1"/>
  <c r="AA903" i="1"/>
  <c r="AB903" i="1"/>
  <c r="AC903" i="1"/>
  <c r="AD903" i="1"/>
  <c r="AE903" i="1"/>
  <c r="AF903" i="1"/>
  <c r="AG903" i="1"/>
  <c r="AA904" i="1"/>
  <c r="AB904" i="1"/>
  <c r="AC904" i="1"/>
  <c r="AD904" i="1"/>
  <c r="AE904" i="1"/>
  <c r="AF904" i="1"/>
  <c r="AG904" i="1"/>
  <c r="AA905" i="1"/>
  <c r="AB905" i="1"/>
  <c r="AC905" i="1"/>
  <c r="AD905" i="1"/>
  <c r="AE905" i="1"/>
  <c r="AF905" i="1"/>
  <c r="AG905" i="1"/>
  <c r="AA906" i="1"/>
  <c r="AB906" i="1"/>
  <c r="AC906" i="1"/>
  <c r="AD906" i="1"/>
  <c r="AE906" i="1"/>
  <c r="AF906" i="1"/>
  <c r="AG906" i="1"/>
  <c r="AA907" i="1"/>
  <c r="AB907" i="1"/>
  <c r="AC907" i="1"/>
  <c r="AD907" i="1"/>
  <c r="AE907" i="1"/>
  <c r="AF907" i="1"/>
  <c r="AG907" i="1"/>
  <c r="AA908" i="1"/>
  <c r="AB908" i="1"/>
  <c r="AC908" i="1"/>
  <c r="AD908" i="1"/>
  <c r="AE908" i="1"/>
  <c r="AF908" i="1"/>
  <c r="AG908" i="1"/>
  <c r="AA909" i="1"/>
  <c r="AB909" i="1"/>
  <c r="AC909" i="1"/>
  <c r="AD909" i="1"/>
  <c r="AE909" i="1"/>
  <c r="AF909" i="1"/>
  <c r="AG909" i="1"/>
  <c r="AA910" i="1"/>
  <c r="AB910" i="1"/>
  <c r="AC910" i="1"/>
  <c r="AD910" i="1"/>
  <c r="AE910" i="1"/>
  <c r="AF910" i="1"/>
  <c r="AG910" i="1"/>
  <c r="AA911" i="1"/>
  <c r="AB911" i="1"/>
  <c r="AC911" i="1"/>
  <c r="AD911" i="1"/>
  <c r="AE911" i="1"/>
  <c r="AF911" i="1"/>
  <c r="AG911" i="1"/>
  <c r="AA912" i="1"/>
  <c r="AB912" i="1"/>
  <c r="AC912" i="1"/>
  <c r="AD912" i="1"/>
  <c r="AE912" i="1"/>
  <c r="AF912" i="1"/>
  <c r="AG912" i="1"/>
  <c r="AA913" i="1"/>
  <c r="AB913" i="1"/>
  <c r="AC913" i="1"/>
  <c r="AD913" i="1"/>
  <c r="AE913" i="1"/>
  <c r="AF913" i="1"/>
  <c r="AG913" i="1"/>
  <c r="AA914" i="1"/>
  <c r="AB914" i="1"/>
  <c r="AC914" i="1"/>
  <c r="AD914" i="1"/>
  <c r="AE914" i="1"/>
  <c r="AF914" i="1"/>
  <c r="AG914" i="1"/>
  <c r="AA915" i="1"/>
  <c r="AB915" i="1"/>
  <c r="AC915" i="1"/>
  <c r="AD915" i="1"/>
  <c r="AE915" i="1"/>
  <c r="AF915" i="1"/>
  <c r="AG915" i="1"/>
  <c r="AA916" i="1"/>
  <c r="AB916" i="1"/>
  <c r="AC916" i="1"/>
  <c r="AD916" i="1"/>
  <c r="AE916" i="1"/>
  <c r="AF916" i="1"/>
  <c r="AG916" i="1"/>
  <c r="AA917" i="1"/>
  <c r="AB917" i="1"/>
  <c r="AC917" i="1"/>
  <c r="AD917" i="1"/>
  <c r="AE917" i="1"/>
  <c r="AF917" i="1"/>
  <c r="AG917" i="1"/>
  <c r="AA918" i="1"/>
  <c r="AB918" i="1"/>
  <c r="AC918" i="1"/>
  <c r="AD918" i="1"/>
  <c r="AE918" i="1"/>
  <c r="AF918" i="1"/>
  <c r="AG918" i="1"/>
  <c r="AA919" i="1"/>
  <c r="AB919" i="1"/>
  <c r="AC919" i="1"/>
  <c r="AD919" i="1"/>
  <c r="AE919" i="1"/>
  <c r="AF919" i="1"/>
  <c r="AG919" i="1"/>
  <c r="AA920" i="1"/>
  <c r="AB920" i="1"/>
  <c r="AC920" i="1"/>
  <c r="AD920" i="1"/>
  <c r="AE920" i="1"/>
  <c r="AF920" i="1"/>
  <c r="AG920" i="1"/>
  <c r="AA921" i="1"/>
  <c r="AB921" i="1"/>
  <c r="AC921" i="1"/>
  <c r="AD921" i="1"/>
  <c r="AE921" i="1"/>
  <c r="AF921" i="1"/>
  <c r="AG921" i="1"/>
  <c r="AA922" i="1"/>
  <c r="AB922" i="1"/>
  <c r="AC922" i="1"/>
  <c r="AD922" i="1"/>
  <c r="AE922" i="1"/>
  <c r="AF922" i="1"/>
  <c r="AG922" i="1"/>
  <c r="AA923" i="1"/>
  <c r="AB923" i="1"/>
  <c r="AC923" i="1"/>
  <c r="AD923" i="1"/>
  <c r="AE923" i="1"/>
  <c r="AF923" i="1"/>
  <c r="AG923" i="1"/>
  <c r="AA924" i="1"/>
  <c r="AB924" i="1"/>
  <c r="AC924" i="1"/>
  <c r="AD924" i="1"/>
  <c r="AE924" i="1"/>
  <c r="AF924" i="1"/>
  <c r="AG924" i="1"/>
  <c r="AA925" i="1"/>
  <c r="AB925" i="1"/>
  <c r="AC925" i="1"/>
  <c r="AD925" i="1"/>
  <c r="AE925" i="1"/>
  <c r="AF925" i="1"/>
  <c r="AG925" i="1"/>
  <c r="AA926" i="1"/>
  <c r="AB926" i="1"/>
  <c r="AC926" i="1"/>
  <c r="AD926" i="1"/>
  <c r="AE926" i="1"/>
  <c r="AF926" i="1"/>
  <c r="AG926" i="1"/>
  <c r="AA927" i="1"/>
  <c r="AB927" i="1"/>
  <c r="AC927" i="1"/>
  <c r="AD927" i="1"/>
  <c r="AE927" i="1"/>
  <c r="AF927" i="1"/>
  <c r="AG927" i="1"/>
  <c r="AA928" i="1"/>
  <c r="AB928" i="1"/>
  <c r="AC928" i="1"/>
  <c r="AD928" i="1"/>
  <c r="AE928" i="1"/>
  <c r="AF928" i="1"/>
  <c r="AG928" i="1"/>
  <c r="AA929" i="1"/>
  <c r="AB929" i="1"/>
  <c r="AC929" i="1"/>
  <c r="AD929" i="1"/>
  <c r="AE929" i="1"/>
  <c r="AF929" i="1"/>
  <c r="AG929" i="1"/>
  <c r="AA930" i="1"/>
  <c r="AB930" i="1"/>
  <c r="AC930" i="1"/>
  <c r="AD930" i="1"/>
  <c r="AE930" i="1"/>
  <c r="AF930" i="1"/>
  <c r="AG930" i="1"/>
  <c r="AA931" i="1"/>
  <c r="AB931" i="1"/>
  <c r="AC931" i="1"/>
  <c r="AD931" i="1"/>
  <c r="AE931" i="1"/>
  <c r="AF931" i="1"/>
  <c r="AG931" i="1"/>
  <c r="AA932" i="1"/>
  <c r="AB932" i="1"/>
  <c r="AC932" i="1"/>
  <c r="AD932" i="1"/>
  <c r="AE932" i="1"/>
  <c r="AF932" i="1"/>
  <c r="AG932" i="1"/>
  <c r="AA933" i="1"/>
  <c r="AB933" i="1"/>
  <c r="AC933" i="1"/>
  <c r="AD933" i="1"/>
  <c r="AE933" i="1"/>
  <c r="AF933" i="1"/>
  <c r="AG933" i="1"/>
  <c r="AA934" i="1"/>
  <c r="AB934" i="1"/>
  <c r="AC934" i="1"/>
  <c r="AD934" i="1"/>
  <c r="AE934" i="1"/>
  <c r="AF934" i="1"/>
  <c r="AG934" i="1"/>
  <c r="AA935" i="1"/>
  <c r="AB935" i="1"/>
  <c r="AC935" i="1"/>
  <c r="AD935" i="1"/>
  <c r="AE935" i="1"/>
  <c r="AF935" i="1"/>
  <c r="AG935" i="1"/>
  <c r="AA936" i="1"/>
  <c r="AB936" i="1"/>
  <c r="AC936" i="1"/>
  <c r="AD936" i="1"/>
  <c r="AE936" i="1"/>
  <c r="AF936" i="1"/>
  <c r="AG936" i="1"/>
  <c r="AA937" i="1"/>
  <c r="AB937" i="1"/>
  <c r="AC937" i="1"/>
  <c r="AD937" i="1"/>
  <c r="AE937" i="1"/>
  <c r="AF937" i="1"/>
  <c r="AG937" i="1"/>
  <c r="AA938" i="1"/>
  <c r="AB938" i="1"/>
  <c r="AC938" i="1"/>
  <c r="AD938" i="1"/>
  <c r="AE938" i="1"/>
  <c r="AF938" i="1"/>
  <c r="AG938" i="1"/>
  <c r="AA939" i="1"/>
  <c r="AB939" i="1"/>
  <c r="AC939" i="1"/>
  <c r="AD939" i="1"/>
  <c r="AE939" i="1"/>
  <c r="AF939" i="1"/>
  <c r="AG939" i="1"/>
  <c r="AA940" i="1"/>
  <c r="AB940" i="1"/>
  <c r="AC940" i="1"/>
  <c r="AD940" i="1"/>
  <c r="AE940" i="1"/>
  <c r="AF940" i="1"/>
  <c r="AG940" i="1"/>
  <c r="AA941" i="1"/>
  <c r="AB941" i="1"/>
  <c r="AC941" i="1"/>
  <c r="AD941" i="1"/>
  <c r="AE941" i="1"/>
  <c r="AF941" i="1"/>
  <c r="AG941" i="1"/>
  <c r="AA942" i="1"/>
  <c r="AB942" i="1"/>
  <c r="AC942" i="1"/>
  <c r="AD942" i="1"/>
  <c r="AE942" i="1"/>
  <c r="AF942" i="1"/>
  <c r="AG942" i="1"/>
  <c r="AA943" i="1"/>
  <c r="AB943" i="1"/>
  <c r="AC943" i="1"/>
  <c r="AD943" i="1"/>
  <c r="AE943" i="1"/>
  <c r="AF943" i="1"/>
  <c r="AG943" i="1"/>
  <c r="AA944" i="1"/>
  <c r="AB944" i="1"/>
  <c r="AC944" i="1"/>
  <c r="AD944" i="1"/>
  <c r="AE944" i="1"/>
  <c r="AF944" i="1"/>
  <c r="AG944" i="1"/>
  <c r="AA945" i="1"/>
  <c r="AB945" i="1"/>
  <c r="AC945" i="1"/>
  <c r="AD945" i="1"/>
  <c r="AE945" i="1"/>
  <c r="AF945" i="1"/>
  <c r="AG945" i="1"/>
  <c r="AA946" i="1"/>
  <c r="AB946" i="1"/>
  <c r="AC946" i="1"/>
  <c r="AD946" i="1"/>
  <c r="AE946" i="1"/>
  <c r="AF946" i="1"/>
  <c r="AG946" i="1"/>
  <c r="AA947" i="1"/>
  <c r="AB947" i="1"/>
  <c r="AC947" i="1"/>
  <c r="AD947" i="1"/>
  <c r="AE947" i="1"/>
  <c r="AF947" i="1"/>
  <c r="AG947" i="1"/>
  <c r="AA948" i="1"/>
  <c r="AB948" i="1"/>
  <c r="AC948" i="1"/>
  <c r="AD948" i="1"/>
  <c r="AE948" i="1"/>
  <c r="AF948" i="1"/>
  <c r="AG948" i="1"/>
  <c r="AA949" i="1"/>
  <c r="AB949" i="1"/>
  <c r="AC949" i="1"/>
  <c r="AD949" i="1"/>
  <c r="AE949" i="1"/>
  <c r="AF949" i="1"/>
  <c r="AG949" i="1"/>
  <c r="AA950" i="1"/>
  <c r="AB950" i="1"/>
  <c r="AC950" i="1"/>
  <c r="AD950" i="1"/>
  <c r="AE950" i="1"/>
  <c r="AF950" i="1"/>
  <c r="AG950" i="1"/>
  <c r="AA951" i="1"/>
  <c r="AB951" i="1"/>
  <c r="AC951" i="1"/>
  <c r="AD951" i="1"/>
  <c r="AE951" i="1"/>
  <c r="AF951" i="1"/>
  <c r="AG951" i="1"/>
  <c r="AA952" i="1"/>
  <c r="AB952" i="1"/>
  <c r="AC952" i="1"/>
  <c r="AD952" i="1"/>
  <c r="AE952" i="1"/>
  <c r="AF952" i="1"/>
  <c r="AG952" i="1"/>
  <c r="AA953" i="1"/>
  <c r="AB953" i="1"/>
  <c r="AC953" i="1"/>
  <c r="AD953" i="1"/>
  <c r="AE953" i="1"/>
  <c r="AF953" i="1"/>
  <c r="AG953" i="1"/>
  <c r="AA954" i="1"/>
  <c r="AB954" i="1"/>
  <c r="AC954" i="1"/>
  <c r="AD954" i="1"/>
  <c r="AE954" i="1"/>
  <c r="AF954" i="1"/>
  <c r="AG954" i="1"/>
  <c r="AA955" i="1"/>
  <c r="AB955" i="1"/>
  <c r="AC955" i="1"/>
  <c r="AD955" i="1"/>
  <c r="AE955" i="1"/>
  <c r="AF955" i="1"/>
  <c r="AG955" i="1"/>
  <c r="AA956" i="1"/>
  <c r="AB956" i="1"/>
  <c r="AC956" i="1"/>
  <c r="AD956" i="1"/>
  <c r="AE956" i="1"/>
  <c r="AF956" i="1"/>
  <c r="AG956" i="1"/>
  <c r="AA957" i="1"/>
  <c r="AB957" i="1"/>
  <c r="AC957" i="1"/>
  <c r="AD957" i="1"/>
  <c r="AE957" i="1"/>
  <c r="AF957" i="1"/>
  <c r="AG957" i="1"/>
  <c r="AA958" i="1"/>
  <c r="AB958" i="1"/>
  <c r="AC958" i="1"/>
  <c r="AD958" i="1"/>
  <c r="AE958" i="1"/>
  <c r="AF958" i="1"/>
  <c r="AG958" i="1"/>
  <c r="AA959" i="1"/>
  <c r="AB959" i="1"/>
  <c r="AC959" i="1"/>
  <c r="AD959" i="1"/>
  <c r="AE959" i="1"/>
  <c r="AF959" i="1"/>
  <c r="AG959" i="1"/>
  <c r="AA960" i="1"/>
  <c r="AB960" i="1"/>
  <c r="AC960" i="1"/>
  <c r="AD960" i="1"/>
  <c r="AE960" i="1"/>
  <c r="AF960" i="1"/>
  <c r="AG960" i="1"/>
  <c r="AA961" i="1"/>
  <c r="AB961" i="1"/>
  <c r="AC961" i="1"/>
  <c r="AD961" i="1"/>
  <c r="AE961" i="1"/>
  <c r="AF961" i="1"/>
  <c r="AG961" i="1"/>
  <c r="AA962" i="1"/>
  <c r="AB962" i="1"/>
  <c r="AC962" i="1"/>
  <c r="AD962" i="1"/>
  <c r="AE962" i="1"/>
  <c r="AF962" i="1"/>
  <c r="AG962" i="1"/>
  <c r="AA963" i="1"/>
  <c r="AB963" i="1"/>
  <c r="AC963" i="1"/>
  <c r="AD963" i="1"/>
  <c r="AE963" i="1"/>
  <c r="AF963" i="1"/>
  <c r="AG963" i="1"/>
  <c r="AA964" i="1"/>
  <c r="AB964" i="1"/>
  <c r="AC964" i="1"/>
  <c r="AD964" i="1"/>
  <c r="AE964" i="1"/>
  <c r="AF964" i="1"/>
  <c r="AG964" i="1"/>
  <c r="AA965" i="1"/>
  <c r="AB965" i="1"/>
  <c r="AC965" i="1"/>
  <c r="AD965" i="1"/>
  <c r="AE965" i="1"/>
  <c r="AF965" i="1"/>
  <c r="AG965" i="1"/>
  <c r="AA966" i="1"/>
  <c r="AB966" i="1"/>
  <c r="AC966" i="1"/>
  <c r="AD966" i="1"/>
  <c r="AE966" i="1"/>
  <c r="AF966" i="1"/>
  <c r="AG966" i="1"/>
  <c r="AA967" i="1"/>
  <c r="AB967" i="1"/>
  <c r="AC967" i="1"/>
  <c r="AD967" i="1"/>
  <c r="AE967" i="1"/>
  <c r="AF967" i="1"/>
  <c r="AG967" i="1"/>
  <c r="AA968" i="1"/>
  <c r="AB968" i="1"/>
  <c r="AC968" i="1"/>
  <c r="AD968" i="1"/>
  <c r="AE968" i="1"/>
  <c r="AF968" i="1"/>
  <c r="AG968" i="1"/>
  <c r="AA969" i="1"/>
  <c r="AB969" i="1"/>
  <c r="AC969" i="1"/>
  <c r="AD969" i="1"/>
  <c r="AE969" i="1"/>
  <c r="AF969" i="1"/>
  <c r="AG969" i="1"/>
  <c r="AA970" i="1"/>
  <c r="AB970" i="1"/>
  <c r="AC970" i="1"/>
  <c r="AD970" i="1"/>
  <c r="AE970" i="1"/>
  <c r="AF970" i="1"/>
  <c r="AG970" i="1"/>
  <c r="AA971" i="1"/>
  <c r="AB971" i="1"/>
  <c r="AC971" i="1"/>
  <c r="AD971" i="1"/>
  <c r="AE971" i="1"/>
  <c r="AF971" i="1"/>
  <c r="AG971" i="1"/>
  <c r="AA972" i="1"/>
  <c r="AB972" i="1"/>
  <c r="AC972" i="1"/>
  <c r="AD972" i="1"/>
  <c r="AE972" i="1"/>
  <c r="AF972" i="1"/>
  <c r="AG972" i="1"/>
  <c r="AA973" i="1"/>
  <c r="AB973" i="1"/>
  <c r="AC973" i="1"/>
  <c r="AD973" i="1"/>
  <c r="AE973" i="1"/>
  <c r="AF973" i="1"/>
  <c r="AG973" i="1"/>
  <c r="AA974" i="1"/>
  <c r="AB974" i="1"/>
  <c r="AC974" i="1"/>
  <c r="AD974" i="1"/>
  <c r="AE974" i="1"/>
  <c r="AF974" i="1"/>
  <c r="AG974" i="1"/>
  <c r="AA975" i="1"/>
  <c r="AB975" i="1"/>
  <c r="AC975" i="1"/>
  <c r="AD975" i="1"/>
  <c r="AE975" i="1"/>
  <c r="AF975" i="1"/>
  <c r="AG975" i="1"/>
  <c r="AA976" i="1"/>
  <c r="AB976" i="1"/>
  <c r="AC976" i="1"/>
  <c r="AD976" i="1"/>
  <c r="AE976" i="1"/>
  <c r="AF976" i="1"/>
  <c r="AG976" i="1"/>
  <c r="AA977" i="1"/>
  <c r="AB977" i="1"/>
  <c r="AC977" i="1"/>
  <c r="AD977" i="1"/>
  <c r="AE977" i="1"/>
  <c r="AF977" i="1"/>
  <c r="AG977" i="1"/>
  <c r="AA978" i="1"/>
  <c r="AB978" i="1"/>
  <c r="AC978" i="1"/>
  <c r="AD978" i="1"/>
  <c r="AE978" i="1"/>
  <c r="AF978" i="1"/>
  <c r="AG978" i="1"/>
  <c r="AA979" i="1"/>
  <c r="AB979" i="1"/>
  <c r="AC979" i="1"/>
  <c r="AD979" i="1"/>
  <c r="AE979" i="1"/>
  <c r="AF979" i="1"/>
  <c r="AG979" i="1"/>
  <c r="AA980" i="1"/>
  <c r="AB980" i="1"/>
  <c r="AC980" i="1"/>
  <c r="AD980" i="1"/>
  <c r="AE980" i="1"/>
  <c r="AF980" i="1"/>
  <c r="AG980" i="1"/>
  <c r="AA981" i="1"/>
  <c r="AB981" i="1"/>
  <c r="AC981" i="1"/>
  <c r="AD981" i="1"/>
  <c r="AE981" i="1"/>
  <c r="AF981" i="1"/>
  <c r="AG981" i="1"/>
  <c r="AA982" i="1"/>
  <c r="AB982" i="1"/>
  <c r="AC982" i="1"/>
  <c r="AD982" i="1"/>
  <c r="AE982" i="1"/>
  <c r="AF982" i="1"/>
  <c r="AG982" i="1"/>
  <c r="AA983" i="1"/>
  <c r="AB983" i="1"/>
  <c r="AC983" i="1"/>
  <c r="AD983" i="1"/>
  <c r="AE983" i="1"/>
  <c r="AF983" i="1"/>
  <c r="AG983" i="1"/>
  <c r="AA984" i="1"/>
  <c r="AB984" i="1"/>
  <c r="AC984" i="1"/>
  <c r="AD984" i="1"/>
  <c r="AE984" i="1"/>
  <c r="AF984" i="1"/>
  <c r="AG984" i="1"/>
  <c r="AA985" i="1"/>
  <c r="AB985" i="1"/>
  <c r="AC985" i="1"/>
  <c r="AD985" i="1"/>
  <c r="AE985" i="1"/>
  <c r="AF985" i="1"/>
  <c r="AG985" i="1"/>
  <c r="AA986" i="1"/>
  <c r="AB986" i="1"/>
  <c r="AC986" i="1"/>
  <c r="AD986" i="1"/>
  <c r="AE986" i="1"/>
  <c r="AF986" i="1"/>
  <c r="AG986" i="1"/>
  <c r="AA987" i="1"/>
  <c r="AB987" i="1"/>
  <c r="AC987" i="1"/>
  <c r="AD987" i="1"/>
  <c r="AE987" i="1"/>
  <c r="AF987" i="1"/>
  <c r="AG987" i="1"/>
  <c r="AA988" i="1"/>
  <c r="AB988" i="1"/>
  <c r="AC988" i="1"/>
  <c r="AD988" i="1"/>
  <c r="AE988" i="1"/>
  <c r="AF988" i="1"/>
  <c r="AG988" i="1"/>
  <c r="AA989" i="1"/>
  <c r="AB989" i="1"/>
  <c r="AC989" i="1"/>
  <c r="AD989" i="1"/>
  <c r="AE989" i="1"/>
  <c r="AF989" i="1"/>
  <c r="AG989" i="1"/>
  <c r="AA990" i="1"/>
  <c r="AB990" i="1"/>
  <c r="AC990" i="1"/>
  <c r="AD990" i="1"/>
  <c r="AE990" i="1"/>
  <c r="AF990" i="1"/>
  <c r="AG990" i="1"/>
  <c r="AA991" i="1"/>
  <c r="AB991" i="1"/>
  <c r="AC991" i="1"/>
  <c r="AD991" i="1"/>
  <c r="AE991" i="1"/>
  <c r="AF991" i="1"/>
  <c r="AG991" i="1"/>
  <c r="AA992" i="1"/>
  <c r="AB992" i="1"/>
  <c r="AC992" i="1"/>
  <c r="AD992" i="1"/>
  <c r="AE992" i="1"/>
  <c r="AF992" i="1"/>
  <c r="AG992" i="1"/>
  <c r="AA993" i="1"/>
  <c r="AB993" i="1"/>
  <c r="AC993" i="1"/>
  <c r="AD993" i="1"/>
  <c r="AE993" i="1"/>
  <c r="AF993" i="1"/>
  <c r="AG993" i="1"/>
  <c r="AA994" i="1"/>
  <c r="AB994" i="1"/>
  <c r="AC994" i="1"/>
  <c r="AD994" i="1"/>
  <c r="AE994" i="1"/>
  <c r="AF994" i="1"/>
  <c r="AG994" i="1"/>
  <c r="AA995" i="1"/>
  <c r="AB995" i="1"/>
  <c r="AC995" i="1"/>
  <c r="AD995" i="1"/>
  <c r="AE995" i="1"/>
  <c r="AF995" i="1"/>
  <c r="AG995" i="1"/>
  <c r="AA996" i="1"/>
  <c r="AB996" i="1"/>
  <c r="AC996" i="1"/>
  <c r="AD996" i="1"/>
  <c r="AE996" i="1"/>
  <c r="AF996" i="1"/>
  <c r="AG996" i="1"/>
  <c r="AA997" i="1"/>
  <c r="AB997" i="1"/>
  <c r="AC997" i="1"/>
  <c r="AD997" i="1"/>
  <c r="AE997" i="1"/>
  <c r="AF997" i="1"/>
  <c r="AG997" i="1"/>
  <c r="AA998" i="1"/>
  <c r="AB998" i="1"/>
  <c r="AC998" i="1"/>
  <c r="AD998" i="1"/>
  <c r="AE998" i="1"/>
  <c r="AF998" i="1"/>
  <c r="AG998" i="1"/>
  <c r="AA999" i="1"/>
  <c r="AB999" i="1"/>
  <c r="AC999" i="1"/>
  <c r="AD999" i="1"/>
  <c r="AE999" i="1"/>
  <c r="AF999" i="1"/>
  <c r="AG999" i="1"/>
  <c r="AA1000" i="1"/>
  <c r="AB1000" i="1"/>
  <c r="AC1000" i="1"/>
  <c r="AD1000" i="1"/>
  <c r="AE1000" i="1"/>
  <c r="AF1000" i="1"/>
  <c r="AG1000" i="1"/>
  <c r="AA1001" i="1"/>
  <c r="AB1001" i="1"/>
  <c r="AC1001" i="1"/>
  <c r="AD1001" i="1"/>
  <c r="AE1001" i="1"/>
  <c r="AF1001" i="1"/>
  <c r="AG1001" i="1"/>
  <c r="AA1002" i="1"/>
  <c r="AB1002" i="1"/>
  <c r="AC1002" i="1"/>
  <c r="AD1002" i="1"/>
  <c r="AE1002" i="1"/>
  <c r="AF1002" i="1"/>
  <c r="AG1002" i="1"/>
  <c r="AA1003" i="1"/>
  <c r="AB1003" i="1"/>
  <c r="AC1003" i="1"/>
  <c r="AD1003" i="1"/>
  <c r="AE1003" i="1"/>
  <c r="AF1003" i="1"/>
  <c r="AG1003" i="1"/>
  <c r="AA1004" i="1"/>
  <c r="AB1004" i="1"/>
  <c r="AC1004" i="1"/>
  <c r="AD1004" i="1"/>
  <c r="AE1004" i="1"/>
  <c r="AF1004" i="1"/>
  <c r="AG1004" i="1"/>
  <c r="AA1005" i="1"/>
  <c r="AB1005" i="1"/>
  <c r="AC1005" i="1"/>
  <c r="AD1005" i="1"/>
  <c r="AE1005" i="1"/>
  <c r="AF1005" i="1"/>
  <c r="AG1005" i="1"/>
  <c r="AA1006" i="1"/>
  <c r="AB1006" i="1"/>
  <c r="AC1006" i="1"/>
  <c r="AD1006" i="1"/>
  <c r="AE1006" i="1"/>
  <c r="AF1006" i="1"/>
  <c r="AG1006" i="1"/>
  <c r="AA1007" i="1"/>
  <c r="AB1007" i="1"/>
  <c r="AC1007" i="1"/>
  <c r="AD1007" i="1"/>
  <c r="AE1007" i="1"/>
  <c r="AF1007" i="1"/>
  <c r="AG1007" i="1"/>
  <c r="AA1008" i="1"/>
  <c r="AB1008" i="1"/>
  <c r="AC1008" i="1"/>
  <c r="AD1008" i="1"/>
  <c r="AE1008" i="1"/>
  <c r="AF1008" i="1"/>
  <c r="AG1008" i="1"/>
  <c r="AA1009" i="1"/>
  <c r="AB1009" i="1"/>
  <c r="AC1009" i="1"/>
  <c r="AD1009" i="1"/>
  <c r="AE1009" i="1"/>
  <c r="AF1009" i="1"/>
  <c r="AG1009" i="1"/>
  <c r="AA1010" i="1"/>
  <c r="AB1010" i="1"/>
  <c r="AC1010" i="1"/>
  <c r="AD1010" i="1"/>
  <c r="AE1010" i="1"/>
  <c r="AF1010" i="1"/>
  <c r="AG1010" i="1"/>
  <c r="AA1011" i="1"/>
  <c r="AB1011" i="1"/>
  <c r="AC1011" i="1"/>
  <c r="AD1011" i="1"/>
  <c r="AE1011" i="1"/>
  <c r="AF1011" i="1"/>
  <c r="AG1011" i="1"/>
  <c r="AA1012" i="1"/>
  <c r="AB1012" i="1"/>
  <c r="AC1012" i="1"/>
  <c r="AD1012" i="1"/>
  <c r="AE1012" i="1"/>
  <c r="AF1012" i="1"/>
  <c r="AG1012" i="1"/>
  <c r="AA1013" i="1"/>
  <c r="AB1013" i="1"/>
  <c r="AC1013" i="1"/>
  <c r="AD1013" i="1"/>
  <c r="AE1013" i="1"/>
  <c r="AF1013" i="1"/>
  <c r="AG1013" i="1"/>
  <c r="AA1014" i="1"/>
  <c r="AB1014" i="1"/>
  <c r="AC1014" i="1"/>
  <c r="AD1014" i="1"/>
  <c r="AE1014" i="1"/>
  <c r="AF1014" i="1"/>
  <c r="AG1014" i="1"/>
  <c r="AA1015" i="1"/>
  <c r="AB1015" i="1"/>
  <c r="AC1015" i="1"/>
  <c r="AD1015" i="1"/>
  <c r="AE1015" i="1"/>
  <c r="AF1015" i="1"/>
  <c r="AG1015" i="1"/>
  <c r="AA1016" i="1"/>
  <c r="AB1016" i="1"/>
  <c r="AC1016" i="1"/>
  <c r="AD1016" i="1"/>
  <c r="AE1016" i="1"/>
  <c r="AF1016" i="1"/>
  <c r="AG1016" i="1"/>
  <c r="AA1017" i="1"/>
  <c r="AB1017" i="1"/>
  <c r="AC1017" i="1"/>
  <c r="AD1017" i="1"/>
  <c r="AE1017" i="1"/>
  <c r="AF1017" i="1"/>
  <c r="AG1017" i="1"/>
  <c r="AA1018" i="1"/>
  <c r="AB1018" i="1"/>
  <c r="AC1018" i="1"/>
  <c r="AD1018" i="1"/>
  <c r="AE1018" i="1"/>
  <c r="AF1018" i="1"/>
  <c r="AG1018" i="1"/>
  <c r="AA1019" i="1"/>
  <c r="AB1019" i="1"/>
  <c r="AC1019" i="1"/>
  <c r="AD1019" i="1"/>
  <c r="AE1019" i="1"/>
  <c r="AF1019" i="1"/>
  <c r="AG1019" i="1"/>
  <c r="AA1020" i="1"/>
  <c r="AB1020" i="1"/>
  <c r="AC1020" i="1"/>
  <c r="AD1020" i="1"/>
  <c r="AE1020" i="1"/>
  <c r="AF1020" i="1"/>
  <c r="AG1020" i="1"/>
  <c r="AA1021" i="1"/>
  <c r="AB1021" i="1"/>
  <c r="AC1021" i="1"/>
  <c r="AD1021" i="1"/>
  <c r="AE1021" i="1"/>
  <c r="AF1021" i="1"/>
  <c r="AG1021" i="1"/>
  <c r="AA1022" i="1"/>
  <c r="AB1022" i="1"/>
  <c r="AC1022" i="1"/>
  <c r="AD1022" i="1"/>
  <c r="AE1022" i="1"/>
  <c r="AF1022" i="1"/>
  <c r="AG1022" i="1"/>
  <c r="AA1023" i="1"/>
  <c r="AB1023" i="1"/>
  <c r="AC1023" i="1"/>
  <c r="AD1023" i="1"/>
  <c r="AE1023" i="1"/>
  <c r="AF1023" i="1"/>
  <c r="AG1023" i="1"/>
  <c r="AA1024" i="1"/>
  <c r="AB1024" i="1"/>
  <c r="AC1024" i="1"/>
  <c r="AD1024" i="1"/>
  <c r="AE1024" i="1"/>
  <c r="AF1024" i="1"/>
  <c r="AG1024" i="1"/>
  <c r="AA1025" i="1"/>
  <c r="AB1025" i="1"/>
  <c r="AC1025" i="1"/>
  <c r="AD1025" i="1"/>
  <c r="AE1025" i="1"/>
  <c r="AF1025" i="1"/>
  <c r="AG1025" i="1"/>
  <c r="AA1026" i="1"/>
  <c r="AB1026" i="1"/>
  <c r="AC1026" i="1"/>
  <c r="AD1026" i="1"/>
  <c r="AE1026" i="1"/>
  <c r="AF1026" i="1"/>
  <c r="AG1026" i="1"/>
  <c r="AA1027" i="1"/>
  <c r="AB1027" i="1"/>
  <c r="AC1027" i="1"/>
  <c r="AD1027" i="1"/>
  <c r="AE1027" i="1"/>
  <c r="AF1027" i="1"/>
  <c r="AG1027" i="1"/>
  <c r="AA1028" i="1"/>
  <c r="AB1028" i="1"/>
  <c r="AC1028" i="1"/>
  <c r="AD1028" i="1"/>
  <c r="AE1028" i="1"/>
  <c r="AF1028" i="1"/>
  <c r="AG1028" i="1"/>
  <c r="AA1029" i="1"/>
  <c r="AB1029" i="1"/>
  <c r="AC1029" i="1"/>
  <c r="AD1029" i="1"/>
  <c r="AE1029" i="1"/>
  <c r="AF1029" i="1"/>
  <c r="AG1029" i="1"/>
  <c r="AA1030" i="1"/>
  <c r="AB1030" i="1"/>
  <c r="AC1030" i="1"/>
  <c r="AD1030" i="1"/>
  <c r="AE1030" i="1"/>
  <c r="AF1030" i="1"/>
  <c r="AG1030" i="1"/>
  <c r="AA1031" i="1"/>
  <c r="AB1031" i="1"/>
  <c r="AC1031" i="1"/>
  <c r="AD1031" i="1"/>
  <c r="AE1031" i="1"/>
  <c r="AF1031" i="1"/>
  <c r="AG1031" i="1"/>
  <c r="AA1032" i="1"/>
  <c r="AB1032" i="1"/>
  <c r="AC1032" i="1"/>
  <c r="AD1032" i="1"/>
  <c r="AE1032" i="1"/>
  <c r="AF1032" i="1"/>
  <c r="AG1032" i="1"/>
  <c r="AA1033" i="1"/>
  <c r="AB1033" i="1"/>
  <c r="AC1033" i="1"/>
  <c r="AD1033" i="1"/>
  <c r="AE1033" i="1"/>
  <c r="AF1033" i="1"/>
  <c r="AG1033" i="1"/>
  <c r="AA1034" i="1"/>
  <c r="AB1034" i="1"/>
  <c r="AC1034" i="1"/>
  <c r="AD1034" i="1"/>
  <c r="AE1034" i="1"/>
  <c r="AF1034" i="1"/>
  <c r="AG1034" i="1"/>
  <c r="AA1035" i="1"/>
  <c r="AB1035" i="1"/>
  <c r="AC1035" i="1"/>
  <c r="AD1035" i="1"/>
  <c r="AE1035" i="1"/>
  <c r="AF1035" i="1"/>
  <c r="AG1035" i="1"/>
  <c r="AA1036" i="1"/>
  <c r="AB1036" i="1"/>
  <c r="AC1036" i="1"/>
  <c r="AD1036" i="1"/>
  <c r="AE1036" i="1"/>
  <c r="AF1036" i="1"/>
  <c r="AG1036" i="1"/>
  <c r="AA1037" i="1"/>
  <c r="AB1037" i="1"/>
  <c r="AC1037" i="1"/>
  <c r="AD1037" i="1"/>
  <c r="AE1037" i="1"/>
  <c r="AF1037" i="1"/>
  <c r="AG1037" i="1"/>
  <c r="AA1038" i="1"/>
  <c r="AB1038" i="1"/>
  <c r="AC1038" i="1"/>
  <c r="AD1038" i="1"/>
  <c r="AE1038" i="1"/>
  <c r="AF1038" i="1"/>
  <c r="AG1038" i="1"/>
  <c r="AA1039" i="1"/>
  <c r="AB1039" i="1"/>
  <c r="AC1039" i="1"/>
  <c r="AD1039" i="1"/>
  <c r="AE1039" i="1"/>
  <c r="AF1039" i="1"/>
  <c r="AG1039" i="1"/>
  <c r="AA1040" i="1"/>
  <c r="AB1040" i="1"/>
  <c r="AC1040" i="1"/>
  <c r="AD1040" i="1"/>
  <c r="AE1040" i="1"/>
  <c r="AF1040" i="1"/>
  <c r="AG1040" i="1"/>
  <c r="AA1041" i="1"/>
  <c r="AB1041" i="1"/>
  <c r="AC1041" i="1"/>
  <c r="AD1041" i="1"/>
  <c r="AE1041" i="1"/>
  <c r="AF1041" i="1"/>
  <c r="AG1041" i="1"/>
  <c r="AA1042" i="1"/>
  <c r="AB1042" i="1"/>
  <c r="AC1042" i="1"/>
  <c r="AD1042" i="1"/>
  <c r="AE1042" i="1"/>
  <c r="AF1042" i="1"/>
  <c r="AG1042" i="1"/>
  <c r="AA1043" i="1"/>
  <c r="AB1043" i="1"/>
  <c r="AC1043" i="1"/>
  <c r="AD1043" i="1"/>
  <c r="AE1043" i="1"/>
  <c r="AF1043" i="1"/>
  <c r="AG1043" i="1"/>
  <c r="AA1044" i="1"/>
  <c r="AB1044" i="1"/>
  <c r="AC1044" i="1"/>
  <c r="AD1044" i="1"/>
  <c r="AE1044" i="1"/>
  <c r="AF1044" i="1"/>
  <c r="AG1044" i="1"/>
  <c r="AA1045" i="1"/>
  <c r="AB1045" i="1"/>
  <c r="AC1045" i="1"/>
  <c r="AD1045" i="1"/>
  <c r="AE1045" i="1"/>
  <c r="AF1045" i="1"/>
  <c r="AG1045" i="1"/>
  <c r="AA1046" i="1"/>
  <c r="AB1046" i="1"/>
  <c r="AC1046" i="1"/>
  <c r="AD1046" i="1"/>
  <c r="AE1046" i="1"/>
  <c r="AF1046" i="1"/>
  <c r="AG1046" i="1"/>
  <c r="AA1047" i="1"/>
  <c r="AB1047" i="1"/>
  <c r="AC1047" i="1"/>
  <c r="AD1047" i="1"/>
  <c r="AE1047" i="1"/>
  <c r="AF1047" i="1"/>
  <c r="AG1047" i="1"/>
  <c r="AA1048" i="1"/>
  <c r="AB1048" i="1"/>
  <c r="AC1048" i="1"/>
  <c r="AD1048" i="1"/>
  <c r="AE1048" i="1"/>
  <c r="AF1048" i="1"/>
  <c r="AG1048" i="1"/>
  <c r="AA1049" i="1"/>
  <c r="AB1049" i="1"/>
  <c r="AC1049" i="1"/>
  <c r="AD1049" i="1"/>
  <c r="AE1049" i="1"/>
  <c r="AF1049" i="1"/>
  <c r="AG1049" i="1"/>
  <c r="AA1050" i="1"/>
  <c r="AB1050" i="1"/>
  <c r="AC1050" i="1"/>
  <c r="AD1050" i="1"/>
  <c r="AE1050" i="1"/>
  <c r="AF1050" i="1"/>
  <c r="AG1050" i="1"/>
  <c r="AA1051" i="1"/>
  <c r="AB1051" i="1"/>
  <c r="AC1051" i="1"/>
  <c r="AD1051" i="1"/>
  <c r="AE1051" i="1"/>
  <c r="AF1051" i="1"/>
  <c r="AG1051" i="1"/>
  <c r="AA1052" i="1"/>
  <c r="AB1052" i="1"/>
  <c r="AC1052" i="1"/>
  <c r="AD1052" i="1"/>
  <c r="AE1052" i="1"/>
  <c r="AF1052" i="1"/>
  <c r="AG1052" i="1"/>
  <c r="AA1053" i="1"/>
  <c r="AB1053" i="1"/>
  <c r="AC1053" i="1"/>
  <c r="AD1053" i="1"/>
  <c r="AE1053" i="1"/>
  <c r="AF1053" i="1"/>
  <c r="AG1053" i="1"/>
  <c r="AA1054" i="1"/>
  <c r="AB1054" i="1"/>
  <c r="AC1054" i="1"/>
  <c r="AD1054" i="1"/>
  <c r="AE1054" i="1"/>
  <c r="AF1054" i="1"/>
  <c r="AG1054" i="1"/>
  <c r="AA1055" i="1"/>
  <c r="AB1055" i="1"/>
  <c r="AC1055" i="1"/>
  <c r="AD1055" i="1"/>
  <c r="AE1055" i="1"/>
  <c r="AF1055" i="1"/>
  <c r="AG1055" i="1"/>
  <c r="AA1056" i="1"/>
  <c r="AB1056" i="1"/>
  <c r="AC1056" i="1"/>
  <c r="AD1056" i="1"/>
  <c r="AE1056" i="1"/>
  <c r="AF1056" i="1"/>
  <c r="AG1056" i="1"/>
  <c r="AA1057" i="1"/>
  <c r="AB1057" i="1"/>
  <c r="AC1057" i="1"/>
  <c r="AD1057" i="1"/>
  <c r="AE1057" i="1"/>
  <c r="AF1057" i="1"/>
  <c r="AG1057" i="1"/>
  <c r="AA1058" i="1"/>
  <c r="AB1058" i="1"/>
  <c r="AC1058" i="1"/>
  <c r="AD1058" i="1"/>
  <c r="AE1058" i="1"/>
  <c r="AF1058" i="1"/>
  <c r="AG1058" i="1"/>
  <c r="AA1059" i="1"/>
  <c r="AB1059" i="1"/>
  <c r="AC1059" i="1"/>
  <c r="AD1059" i="1"/>
  <c r="AE1059" i="1"/>
  <c r="AF1059" i="1"/>
  <c r="AG1059" i="1"/>
  <c r="AA1060" i="1"/>
  <c r="AB1060" i="1"/>
  <c r="AC1060" i="1"/>
  <c r="AD1060" i="1"/>
  <c r="AE1060" i="1"/>
  <c r="AF1060" i="1"/>
  <c r="AG1060" i="1"/>
  <c r="AA1061" i="1"/>
  <c r="AB1061" i="1"/>
  <c r="AC1061" i="1"/>
  <c r="AD1061" i="1"/>
  <c r="AE1061" i="1"/>
  <c r="AF1061" i="1"/>
  <c r="AG1061" i="1"/>
  <c r="AA1062" i="1"/>
  <c r="AB1062" i="1"/>
  <c r="AC1062" i="1"/>
  <c r="AD1062" i="1"/>
  <c r="AE1062" i="1"/>
  <c r="AF1062" i="1"/>
  <c r="AG1062" i="1"/>
  <c r="AA1063" i="1"/>
  <c r="AB1063" i="1"/>
  <c r="AC1063" i="1"/>
  <c r="AD1063" i="1"/>
  <c r="AE1063" i="1"/>
  <c r="AF1063" i="1"/>
  <c r="AG1063" i="1"/>
  <c r="AA1064" i="1"/>
  <c r="AB1064" i="1"/>
  <c r="AC1064" i="1"/>
  <c r="AD1064" i="1"/>
  <c r="AE1064" i="1"/>
  <c r="AF1064" i="1"/>
  <c r="AG1064" i="1"/>
  <c r="AA1065" i="1"/>
  <c r="AB1065" i="1"/>
  <c r="AC1065" i="1"/>
  <c r="AD1065" i="1"/>
  <c r="AE1065" i="1"/>
  <c r="AF1065" i="1"/>
  <c r="AG1065" i="1"/>
  <c r="AA1066" i="1"/>
  <c r="AB1066" i="1"/>
  <c r="AC1066" i="1"/>
  <c r="AD1066" i="1"/>
  <c r="AE1066" i="1"/>
  <c r="AF1066" i="1"/>
  <c r="AG1066" i="1"/>
  <c r="AA1067" i="1"/>
  <c r="AB1067" i="1"/>
  <c r="AC1067" i="1"/>
  <c r="AD1067" i="1"/>
  <c r="AE1067" i="1"/>
  <c r="AF1067" i="1"/>
  <c r="AG1067" i="1"/>
  <c r="AA1068" i="1"/>
  <c r="AB1068" i="1"/>
  <c r="AC1068" i="1"/>
  <c r="AD1068" i="1"/>
  <c r="AE1068" i="1"/>
  <c r="AF1068" i="1"/>
  <c r="AG1068" i="1"/>
  <c r="AA1069" i="1"/>
  <c r="AB1069" i="1"/>
  <c r="AC1069" i="1"/>
  <c r="AD1069" i="1"/>
  <c r="AE1069" i="1"/>
  <c r="AF1069" i="1"/>
  <c r="AG1069" i="1"/>
  <c r="AA1070" i="1"/>
  <c r="AB1070" i="1"/>
  <c r="AC1070" i="1"/>
  <c r="AD1070" i="1"/>
  <c r="AE1070" i="1"/>
  <c r="AF1070" i="1"/>
  <c r="AG1070" i="1"/>
  <c r="AA1071" i="1"/>
  <c r="AB1071" i="1"/>
  <c r="AC1071" i="1"/>
  <c r="AD1071" i="1"/>
  <c r="AE1071" i="1"/>
  <c r="AF1071" i="1"/>
  <c r="AG1071" i="1"/>
  <c r="AA1072" i="1"/>
  <c r="AB1072" i="1"/>
  <c r="AC1072" i="1"/>
  <c r="AD1072" i="1"/>
  <c r="AE1072" i="1"/>
  <c r="AF1072" i="1"/>
  <c r="AG1072" i="1"/>
  <c r="AA1073" i="1"/>
  <c r="AB1073" i="1"/>
  <c r="AC1073" i="1"/>
  <c r="AD1073" i="1"/>
  <c r="AE1073" i="1"/>
  <c r="AF1073" i="1"/>
  <c r="AG1073" i="1"/>
  <c r="AA1074" i="1"/>
  <c r="AB1074" i="1"/>
  <c r="AC1074" i="1"/>
  <c r="AD1074" i="1"/>
  <c r="AE1074" i="1"/>
  <c r="AF1074" i="1"/>
  <c r="AG1074" i="1"/>
  <c r="AA1075" i="1"/>
  <c r="AB1075" i="1"/>
  <c r="AC1075" i="1"/>
  <c r="AD1075" i="1"/>
  <c r="AE1075" i="1"/>
  <c r="AF1075" i="1"/>
  <c r="AG1075" i="1"/>
  <c r="AA1076" i="1"/>
  <c r="AB1076" i="1"/>
  <c r="AC1076" i="1"/>
  <c r="AD1076" i="1"/>
  <c r="AE1076" i="1"/>
  <c r="AF1076" i="1"/>
  <c r="AG1076" i="1"/>
  <c r="AA1077" i="1"/>
  <c r="AB1077" i="1"/>
  <c r="AC1077" i="1"/>
  <c r="AD1077" i="1"/>
  <c r="AE1077" i="1"/>
  <c r="AF1077" i="1"/>
  <c r="AG1077" i="1"/>
  <c r="AA1078" i="1"/>
  <c r="AB1078" i="1"/>
  <c r="AC1078" i="1"/>
  <c r="AD1078" i="1"/>
  <c r="AE1078" i="1"/>
  <c r="AF1078" i="1"/>
  <c r="AG1078" i="1"/>
  <c r="AA1079" i="1"/>
  <c r="AB1079" i="1"/>
  <c r="AC1079" i="1"/>
  <c r="AD1079" i="1"/>
  <c r="AE1079" i="1"/>
  <c r="AF1079" i="1"/>
  <c r="AG1079" i="1"/>
  <c r="AA1080" i="1"/>
  <c r="AB1080" i="1"/>
  <c r="AC1080" i="1"/>
  <c r="AD1080" i="1"/>
  <c r="AE1080" i="1"/>
  <c r="AF1080" i="1"/>
  <c r="AG1080" i="1"/>
  <c r="AA1081" i="1"/>
  <c r="AB1081" i="1"/>
  <c r="AC1081" i="1"/>
  <c r="AD1081" i="1"/>
  <c r="AE1081" i="1"/>
  <c r="AF1081" i="1"/>
  <c r="AG1081" i="1"/>
  <c r="AA1082" i="1"/>
  <c r="AB1082" i="1"/>
  <c r="AC1082" i="1"/>
  <c r="AD1082" i="1"/>
  <c r="AE1082" i="1"/>
  <c r="AF1082" i="1"/>
  <c r="AG1082" i="1"/>
  <c r="AA1083" i="1"/>
  <c r="AB1083" i="1"/>
  <c r="AC1083" i="1"/>
  <c r="AD1083" i="1"/>
  <c r="AE1083" i="1"/>
  <c r="AF1083" i="1"/>
  <c r="AG1083" i="1"/>
  <c r="AA1084" i="1"/>
  <c r="AB1084" i="1"/>
  <c r="AC1084" i="1"/>
  <c r="AD1084" i="1"/>
  <c r="AE1084" i="1"/>
  <c r="AF1084" i="1"/>
  <c r="AG1084" i="1"/>
  <c r="AA1085" i="1"/>
  <c r="AB1085" i="1"/>
  <c r="AC1085" i="1"/>
  <c r="AD1085" i="1"/>
  <c r="AE1085" i="1"/>
  <c r="AF1085" i="1"/>
  <c r="AG1085" i="1"/>
  <c r="AA1086" i="1"/>
  <c r="AB1086" i="1"/>
  <c r="AC1086" i="1"/>
  <c r="AD1086" i="1"/>
  <c r="AE1086" i="1"/>
  <c r="AF1086" i="1"/>
  <c r="AG1086" i="1"/>
  <c r="AA1087" i="1"/>
  <c r="AB1087" i="1"/>
  <c r="AC1087" i="1"/>
  <c r="AD1087" i="1"/>
  <c r="AE1087" i="1"/>
  <c r="AF1087" i="1"/>
  <c r="AG1087" i="1"/>
  <c r="AA1088" i="1"/>
  <c r="AB1088" i="1"/>
  <c r="AC1088" i="1"/>
  <c r="AD1088" i="1"/>
  <c r="AE1088" i="1"/>
  <c r="AF1088" i="1"/>
  <c r="AG1088" i="1"/>
  <c r="AA1089" i="1"/>
  <c r="AB1089" i="1"/>
  <c r="AC1089" i="1"/>
  <c r="AD1089" i="1"/>
  <c r="AE1089" i="1"/>
  <c r="AF1089" i="1"/>
  <c r="AG1089" i="1"/>
  <c r="AA1090" i="1"/>
  <c r="AB1090" i="1"/>
  <c r="AC1090" i="1"/>
  <c r="AD1090" i="1"/>
  <c r="AE1090" i="1"/>
  <c r="AF1090" i="1"/>
  <c r="AG1090" i="1"/>
  <c r="AA1091" i="1"/>
  <c r="AB1091" i="1"/>
  <c r="AC1091" i="1"/>
  <c r="AD1091" i="1"/>
  <c r="AE1091" i="1"/>
  <c r="AF1091" i="1"/>
  <c r="AG1091" i="1"/>
  <c r="AA1092" i="1"/>
  <c r="AB1092" i="1"/>
  <c r="AC1092" i="1"/>
  <c r="AD1092" i="1"/>
  <c r="AE1092" i="1"/>
  <c r="AF1092" i="1"/>
  <c r="AG1092" i="1"/>
  <c r="AA1093" i="1"/>
  <c r="AB1093" i="1"/>
  <c r="AC1093" i="1"/>
  <c r="AD1093" i="1"/>
  <c r="AE1093" i="1"/>
  <c r="AF1093" i="1"/>
  <c r="AG1093" i="1"/>
  <c r="AA1094" i="1"/>
  <c r="AB1094" i="1"/>
  <c r="AC1094" i="1"/>
  <c r="AD1094" i="1"/>
  <c r="AE1094" i="1"/>
  <c r="AF1094" i="1"/>
  <c r="AG1094" i="1"/>
  <c r="AA1095" i="1"/>
  <c r="AB1095" i="1"/>
  <c r="AC1095" i="1"/>
  <c r="AD1095" i="1"/>
  <c r="AE1095" i="1"/>
  <c r="AF1095" i="1"/>
  <c r="AG1095" i="1"/>
  <c r="AA1096" i="1"/>
  <c r="AB1096" i="1"/>
  <c r="AC1096" i="1"/>
  <c r="AD1096" i="1"/>
  <c r="AE1096" i="1"/>
  <c r="AF1096" i="1"/>
  <c r="AG1096" i="1"/>
  <c r="AA1097" i="1"/>
  <c r="AB1097" i="1"/>
  <c r="AC1097" i="1"/>
  <c r="AD1097" i="1"/>
  <c r="AE1097" i="1"/>
  <c r="AF1097" i="1"/>
  <c r="AG1097" i="1"/>
  <c r="AA1098" i="1"/>
  <c r="AB1098" i="1"/>
  <c r="AC1098" i="1"/>
  <c r="AD1098" i="1"/>
  <c r="AE1098" i="1"/>
  <c r="AF1098" i="1"/>
  <c r="AG1098" i="1"/>
  <c r="AA1099" i="1"/>
  <c r="AB1099" i="1"/>
  <c r="AC1099" i="1"/>
  <c r="AD1099" i="1"/>
  <c r="AE1099" i="1"/>
  <c r="AF1099" i="1"/>
  <c r="AG1099" i="1"/>
  <c r="AA1100" i="1"/>
  <c r="AB1100" i="1"/>
  <c r="AC1100" i="1"/>
  <c r="AD1100" i="1"/>
  <c r="AE1100" i="1"/>
  <c r="AF1100" i="1"/>
  <c r="AG1100" i="1"/>
  <c r="AA1101" i="1"/>
  <c r="AB1101" i="1"/>
  <c r="AC1101" i="1"/>
  <c r="AD1101" i="1"/>
  <c r="AE1101" i="1"/>
  <c r="AF1101" i="1"/>
  <c r="AG1101" i="1"/>
  <c r="AA1102" i="1"/>
  <c r="AB1102" i="1"/>
  <c r="AC1102" i="1"/>
  <c r="AD1102" i="1"/>
  <c r="AE1102" i="1"/>
  <c r="AF1102" i="1"/>
  <c r="AG1102" i="1"/>
  <c r="AA1103" i="1"/>
  <c r="AB1103" i="1"/>
  <c r="AC1103" i="1"/>
  <c r="AD1103" i="1"/>
  <c r="AE1103" i="1"/>
  <c r="AF1103" i="1"/>
  <c r="AG1103" i="1"/>
  <c r="AA1104" i="1"/>
  <c r="AB1104" i="1"/>
  <c r="AC1104" i="1"/>
  <c r="AD1104" i="1"/>
  <c r="AE1104" i="1"/>
  <c r="AF1104" i="1"/>
  <c r="AG1104" i="1"/>
  <c r="AA1105" i="1"/>
  <c r="AB1105" i="1"/>
  <c r="AC1105" i="1"/>
  <c r="AD1105" i="1"/>
  <c r="AE1105" i="1"/>
  <c r="AF1105" i="1"/>
  <c r="AG1105" i="1"/>
  <c r="AA1106" i="1"/>
  <c r="AB1106" i="1"/>
  <c r="AC1106" i="1"/>
  <c r="AD1106" i="1"/>
  <c r="AE1106" i="1"/>
  <c r="AF1106" i="1"/>
  <c r="AG1106" i="1"/>
  <c r="AA1107" i="1"/>
  <c r="AB1107" i="1"/>
  <c r="AC1107" i="1"/>
  <c r="AD1107" i="1"/>
  <c r="AE1107" i="1"/>
  <c r="AF1107" i="1"/>
  <c r="AG1107" i="1"/>
  <c r="AA1108" i="1"/>
  <c r="AB1108" i="1"/>
  <c r="AC1108" i="1"/>
  <c r="AD1108" i="1"/>
  <c r="AE1108" i="1"/>
  <c r="AF1108" i="1"/>
  <c r="AG1108" i="1"/>
  <c r="AA1109" i="1"/>
  <c r="AB1109" i="1"/>
  <c r="AC1109" i="1"/>
  <c r="AD1109" i="1"/>
  <c r="AE1109" i="1"/>
  <c r="AF1109" i="1"/>
  <c r="AG1109" i="1"/>
  <c r="AA1110" i="1"/>
  <c r="AB1110" i="1"/>
  <c r="AC1110" i="1"/>
  <c r="AD1110" i="1"/>
  <c r="AE1110" i="1"/>
  <c r="AF1110" i="1"/>
  <c r="AG1110" i="1"/>
  <c r="AA1111" i="1"/>
  <c r="AB1111" i="1"/>
  <c r="AC1111" i="1"/>
  <c r="AD1111" i="1"/>
  <c r="AE1111" i="1"/>
  <c r="AF1111" i="1"/>
  <c r="AG1111" i="1"/>
  <c r="AA1112" i="1"/>
  <c r="AB1112" i="1"/>
  <c r="AC1112" i="1"/>
  <c r="AD1112" i="1"/>
  <c r="AE1112" i="1"/>
  <c r="AF1112" i="1"/>
  <c r="AG1112" i="1"/>
  <c r="AA1113" i="1"/>
  <c r="AB1113" i="1"/>
  <c r="AC1113" i="1"/>
  <c r="AD1113" i="1"/>
  <c r="AE1113" i="1"/>
  <c r="AF1113" i="1"/>
  <c r="AG1113" i="1"/>
  <c r="AA1114" i="1"/>
  <c r="AB1114" i="1"/>
  <c r="AC1114" i="1"/>
  <c r="AD1114" i="1"/>
  <c r="AE1114" i="1"/>
  <c r="AF1114" i="1"/>
  <c r="AG1114" i="1"/>
  <c r="AA1115" i="1"/>
  <c r="AB1115" i="1"/>
  <c r="AC1115" i="1"/>
  <c r="AD1115" i="1"/>
  <c r="AE1115" i="1"/>
  <c r="AF1115" i="1"/>
  <c r="AG1115" i="1"/>
  <c r="AA1116" i="1"/>
  <c r="AB1116" i="1"/>
  <c r="AC1116" i="1"/>
  <c r="AD1116" i="1"/>
  <c r="AE1116" i="1"/>
  <c r="AF1116" i="1"/>
  <c r="AG1116" i="1"/>
  <c r="AA1117" i="1"/>
  <c r="AB1117" i="1"/>
  <c r="AC1117" i="1"/>
  <c r="AD1117" i="1"/>
  <c r="AE1117" i="1"/>
  <c r="AF1117" i="1"/>
  <c r="AG1117" i="1"/>
  <c r="AA1118" i="1"/>
  <c r="AB1118" i="1"/>
  <c r="AC1118" i="1"/>
  <c r="AD1118" i="1"/>
  <c r="AE1118" i="1"/>
  <c r="AF1118" i="1"/>
  <c r="AG1118" i="1"/>
  <c r="AA1119" i="1"/>
  <c r="AB1119" i="1"/>
  <c r="AC1119" i="1"/>
  <c r="AD1119" i="1"/>
  <c r="AE1119" i="1"/>
  <c r="AF1119" i="1"/>
  <c r="AG1119" i="1"/>
  <c r="AA1120" i="1"/>
  <c r="AB1120" i="1"/>
  <c r="AC1120" i="1"/>
  <c r="AD1120" i="1"/>
  <c r="AE1120" i="1"/>
  <c r="AF1120" i="1"/>
  <c r="AG1120" i="1"/>
  <c r="AA1121" i="1"/>
  <c r="AB1121" i="1"/>
  <c r="AC1121" i="1"/>
  <c r="AD1121" i="1"/>
  <c r="AE1121" i="1"/>
  <c r="AF1121" i="1"/>
  <c r="AG1121" i="1"/>
  <c r="AA1122" i="1"/>
  <c r="AB1122" i="1"/>
  <c r="AC1122" i="1"/>
  <c r="AD1122" i="1"/>
  <c r="AE1122" i="1"/>
  <c r="AF1122" i="1"/>
  <c r="AG1122" i="1"/>
  <c r="AA1123" i="1"/>
  <c r="AB1123" i="1"/>
  <c r="AC1123" i="1"/>
  <c r="AD1123" i="1"/>
  <c r="AE1123" i="1"/>
  <c r="AF1123" i="1"/>
  <c r="AG1123" i="1"/>
  <c r="AA1124" i="1"/>
  <c r="AB1124" i="1"/>
  <c r="AC1124" i="1"/>
  <c r="AD1124" i="1"/>
  <c r="AE1124" i="1"/>
  <c r="AF1124" i="1"/>
  <c r="AG1124" i="1"/>
  <c r="AA1125" i="1"/>
  <c r="AB1125" i="1"/>
  <c r="AC1125" i="1"/>
  <c r="AD1125" i="1"/>
  <c r="AE1125" i="1"/>
  <c r="AF1125" i="1"/>
  <c r="AG1125" i="1"/>
  <c r="AA1126" i="1"/>
  <c r="AB1126" i="1"/>
  <c r="AC1126" i="1"/>
  <c r="AD1126" i="1"/>
  <c r="AE1126" i="1"/>
  <c r="AF1126" i="1"/>
  <c r="AG1126" i="1"/>
  <c r="AA1127" i="1"/>
  <c r="AB1127" i="1"/>
  <c r="AC1127" i="1"/>
  <c r="AD1127" i="1"/>
  <c r="AE1127" i="1"/>
  <c r="AF1127" i="1"/>
  <c r="AG1127" i="1"/>
  <c r="AA1128" i="1"/>
  <c r="AB1128" i="1"/>
  <c r="AC1128" i="1"/>
  <c r="AD1128" i="1"/>
  <c r="AE1128" i="1"/>
  <c r="AF1128" i="1"/>
  <c r="AG1128" i="1"/>
  <c r="AA1129" i="1"/>
  <c r="AB1129" i="1"/>
  <c r="AC1129" i="1"/>
  <c r="AD1129" i="1"/>
  <c r="AE1129" i="1"/>
  <c r="AF1129" i="1"/>
  <c r="AG1129" i="1"/>
  <c r="AA1130" i="1"/>
  <c r="AB1130" i="1"/>
  <c r="AC1130" i="1"/>
  <c r="AD1130" i="1"/>
  <c r="AE1130" i="1"/>
  <c r="AF1130" i="1"/>
  <c r="AG1130" i="1"/>
  <c r="AA1131" i="1"/>
  <c r="AB1131" i="1"/>
  <c r="AC1131" i="1"/>
  <c r="AD1131" i="1"/>
  <c r="AE1131" i="1"/>
  <c r="AF1131" i="1"/>
  <c r="AG1131" i="1"/>
  <c r="AA1132" i="1"/>
  <c r="AB1132" i="1"/>
  <c r="AC1132" i="1"/>
  <c r="AD1132" i="1"/>
  <c r="AE1132" i="1"/>
  <c r="AF1132" i="1"/>
  <c r="AG1132" i="1"/>
  <c r="AA1133" i="1"/>
  <c r="AB1133" i="1"/>
  <c r="AC1133" i="1"/>
  <c r="AD1133" i="1"/>
  <c r="AE1133" i="1"/>
  <c r="AF1133" i="1"/>
  <c r="AG1133" i="1"/>
  <c r="AA1134" i="1"/>
  <c r="AB1134" i="1"/>
  <c r="AC1134" i="1"/>
  <c r="AD1134" i="1"/>
  <c r="AE1134" i="1"/>
  <c r="AF1134" i="1"/>
  <c r="AG1134" i="1"/>
  <c r="AA1135" i="1"/>
  <c r="AB1135" i="1"/>
  <c r="AC1135" i="1"/>
  <c r="AD1135" i="1"/>
  <c r="AE1135" i="1"/>
  <c r="AF1135" i="1"/>
  <c r="AG1135" i="1"/>
  <c r="AA1136" i="1"/>
  <c r="AB1136" i="1"/>
  <c r="AC1136" i="1"/>
  <c r="AD1136" i="1"/>
  <c r="AE1136" i="1"/>
  <c r="AF1136" i="1"/>
  <c r="AG1136" i="1"/>
  <c r="AA1137" i="1"/>
  <c r="AB1137" i="1"/>
  <c r="AC1137" i="1"/>
  <c r="AD1137" i="1"/>
  <c r="AE1137" i="1"/>
  <c r="AF1137" i="1"/>
  <c r="AG1137" i="1"/>
  <c r="AA1138" i="1"/>
  <c r="AB1138" i="1"/>
  <c r="AC1138" i="1"/>
  <c r="AD1138" i="1"/>
  <c r="AE1138" i="1"/>
  <c r="AF1138" i="1"/>
  <c r="AG1138" i="1"/>
  <c r="AA1139" i="1"/>
  <c r="AB1139" i="1"/>
  <c r="AC1139" i="1"/>
  <c r="AD1139" i="1"/>
  <c r="AE1139" i="1"/>
  <c r="AF1139" i="1"/>
  <c r="AG1139" i="1"/>
  <c r="AA1140" i="1"/>
  <c r="AB1140" i="1"/>
  <c r="AC1140" i="1"/>
  <c r="AD1140" i="1"/>
  <c r="AE1140" i="1"/>
  <c r="AF1140" i="1"/>
  <c r="AG1140" i="1"/>
  <c r="AA1141" i="1"/>
  <c r="AB1141" i="1"/>
  <c r="AC1141" i="1"/>
  <c r="AD1141" i="1"/>
  <c r="AE1141" i="1"/>
  <c r="AF1141" i="1"/>
  <c r="AG1141" i="1"/>
  <c r="AA1142" i="1"/>
  <c r="AB1142" i="1"/>
  <c r="AC1142" i="1"/>
  <c r="AD1142" i="1"/>
  <c r="AE1142" i="1"/>
  <c r="AF1142" i="1"/>
  <c r="AG1142" i="1"/>
  <c r="AA1143" i="1"/>
  <c r="AB1143" i="1"/>
  <c r="AC1143" i="1"/>
  <c r="AD1143" i="1"/>
  <c r="AE1143" i="1"/>
  <c r="AF1143" i="1"/>
  <c r="AG1143" i="1"/>
  <c r="AA1144" i="1"/>
  <c r="AB1144" i="1"/>
  <c r="AC1144" i="1"/>
  <c r="AD1144" i="1"/>
  <c r="AE1144" i="1"/>
  <c r="AF1144" i="1"/>
  <c r="AG1144" i="1"/>
  <c r="AA1145" i="1"/>
  <c r="AB1145" i="1"/>
  <c r="AC1145" i="1"/>
  <c r="AD1145" i="1"/>
  <c r="AE1145" i="1"/>
  <c r="AF1145" i="1"/>
  <c r="AG1145" i="1"/>
  <c r="AA1146" i="1"/>
  <c r="AB1146" i="1"/>
  <c r="AC1146" i="1"/>
  <c r="AD1146" i="1"/>
  <c r="AE1146" i="1"/>
  <c r="AF1146" i="1"/>
  <c r="AG1146" i="1"/>
  <c r="AA1147" i="1"/>
  <c r="AB1147" i="1"/>
  <c r="AC1147" i="1"/>
  <c r="AD1147" i="1"/>
  <c r="AE1147" i="1"/>
  <c r="AF1147" i="1"/>
  <c r="AG1147" i="1"/>
  <c r="AA1148" i="1"/>
  <c r="AB1148" i="1"/>
  <c r="AC1148" i="1"/>
  <c r="AD1148" i="1"/>
  <c r="AE1148" i="1"/>
  <c r="AF1148" i="1"/>
  <c r="AG1148" i="1"/>
  <c r="AA1149" i="1"/>
  <c r="AB1149" i="1"/>
  <c r="AC1149" i="1"/>
  <c r="AD1149" i="1"/>
  <c r="AE1149" i="1"/>
  <c r="AF1149" i="1"/>
  <c r="AG1149" i="1"/>
  <c r="AA1150" i="1"/>
  <c r="AB1150" i="1"/>
  <c r="AC1150" i="1"/>
  <c r="AD1150" i="1"/>
  <c r="AE1150" i="1"/>
  <c r="AF1150" i="1"/>
  <c r="AG1150" i="1"/>
  <c r="AA1151" i="1"/>
  <c r="AB1151" i="1"/>
  <c r="AC1151" i="1"/>
  <c r="AD1151" i="1"/>
  <c r="AE1151" i="1"/>
  <c r="AF1151" i="1"/>
  <c r="AG1151" i="1"/>
  <c r="AA1152" i="1"/>
  <c r="AB1152" i="1"/>
  <c r="AC1152" i="1"/>
  <c r="AD1152" i="1"/>
  <c r="AE1152" i="1"/>
  <c r="AF1152" i="1"/>
  <c r="AG1152" i="1"/>
  <c r="AA1153" i="1"/>
  <c r="AB1153" i="1"/>
  <c r="AC1153" i="1"/>
  <c r="AD1153" i="1"/>
  <c r="AE1153" i="1"/>
  <c r="AF1153" i="1"/>
  <c r="AG1153" i="1"/>
  <c r="AA1154" i="1"/>
  <c r="AB1154" i="1"/>
  <c r="AC1154" i="1"/>
  <c r="AD1154" i="1"/>
  <c r="AE1154" i="1"/>
  <c r="AF1154" i="1"/>
  <c r="AG1154" i="1"/>
  <c r="AA1155" i="1"/>
  <c r="AB1155" i="1"/>
  <c r="AC1155" i="1"/>
  <c r="AD1155" i="1"/>
  <c r="AE1155" i="1"/>
  <c r="AF1155" i="1"/>
  <c r="AG1155" i="1"/>
  <c r="AA1156" i="1"/>
  <c r="AB1156" i="1"/>
  <c r="AC1156" i="1"/>
  <c r="AD1156" i="1"/>
  <c r="AE1156" i="1"/>
  <c r="AF1156" i="1"/>
  <c r="AG1156" i="1"/>
  <c r="AA1157" i="1"/>
  <c r="AB1157" i="1"/>
  <c r="AC1157" i="1"/>
  <c r="AD1157" i="1"/>
  <c r="AE1157" i="1"/>
  <c r="AF1157" i="1"/>
  <c r="AG1157" i="1"/>
  <c r="AA1158" i="1"/>
  <c r="AB1158" i="1"/>
  <c r="AC1158" i="1"/>
  <c r="AD1158" i="1"/>
  <c r="AE1158" i="1"/>
  <c r="AF1158" i="1"/>
  <c r="AG1158" i="1"/>
  <c r="AA1159" i="1"/>
  <c r="AB1159" i="1"/>
  <c r="AC1159" i="1"/>
  <c r="AD1159" i="1"/>
  <c r="AE1159" i="1"/>
  <c r="AF1159" i="1"/>
  <c r="AG1159" i="1"/>
  <c r="AA1160" i="1"/>
  <c r="AB1160" i="1"/>
  <c r="AC1160" i="1"/>
  <c r="AD1160" i="1"/>
  <c r="AE1160" i="1"/>
  <c r="AF1160" i="1"/>
  <c r="AG1160" i="1"/>
  <c r="AA1161" i="1"/>
  <c r="AB1161" i="1"/>
  <c r="AC1161" i="1"/>
  <c r="AD1161" i="1"/>
  <c r="AE1161" i="1"/>
  <c r="AF1161" i="1"/>
  <c r="AG1161" i="1"/>
  <c r="AA1162" i="1"/>
  <c r="AB1162" i="1"/>
  <c r="AC1162" i="1"/>
  <c r="AD1162" i="1"/>
  <c r="AE1162" i="1"/>
  <c r="AF1162" i="1"/>
  <c r="AG1162" i="1"/>
  <c r="AA1163" i="1"/>
  <c r="AB1163" i="1"/>
  <c r="AC1163" i="1"/>
  <c r="AD1163" i="1"/>
  <c r="AE1163" i="1"/>
  <c r="AF1163" i="1"/>
  <c r="AG1163" i="1"/>
  <c r="AA1164" i="1"/>
  <c r="AB1164" i="1"/>
  <c r="AC1164" i="1"/>
  <c r="AD1164" i="1"/>
  <c r="AE1164" i="1"/>
  <c r="AF1164" i="1"/>
  <c r="AG1164" i="1"/>
  <c r="AA1165" i="1"/>
  <c r="AB1165" i="1"/>
  <c r="AC1165" i="1"/>
  <c r="AD1165" i="1"/>
  <c r="AE1165" i="1"/>
  <c r="AF1165" i="1"/>
  <c r="AG1165" i="1"/>
  <c r="AA1166" i="1"/>
  <c r="AB1166" i="1"/>
  <c r="AC1166" i="1"/>
  <c r="AD1166" i="1"/>
  <c r="AE1166" i="1"/>
  <c r="AF1166" i="1"/>
  <c r="AG1166" i="1"/>
  <c r="AA1167" i="1"/>
  <c r="AB1167" i="1"/>
  <c r="AC1167" i="1"/>
  <c r="AD1167" i="1"/>
  <c r="AE1167" i="1"/>
  <c r="AF1167" i="1"/>
  <c r="AG1167" i="1"/>
  <c r="AA1168" i="1"/>
  <c r="AB1168" i="1"/>
  <c r="AC1168" i="1"/>
  <c r="AD1168" i="1"/>
  <c r="AE1168" i="1"/>
  <c r="AF1168" i="1"/>
  <c r="AG1168" i="1"/>
  <c r="AA1169" i="1"/>
  <c r="AB1169" i="1"/>
  <c r="AC1169" i="1"/>
  <c r="AD1169" i="1"/>
  <c r="AE1169" i="1"/>
  <c r="AF1169" i="1"/>
  <c r="AG1169" i="1"/>
  <c r="AA1170" i="1"/>
  <c r="AB1170" i="1"/>
  <c r="AC1170" i="1"/>
  <c r="AD1170" i="1"/>
  <c r="AE1170" i="1"/>
  <c r="AF1170" i="1"/>
  <c r="AG1170" i="1"/>
  <c r="AA1171" i="1"/>
  <c r="AB1171" i="1"/>
  <c r="AC1171" i="1"/>
  <c r="AD1171" i="1"/>
  <c r="AE1171" i="1"/>
  <c r="AF1171" i="1"/>
  <c r="AG1171" i="1"/>
  <c r="AA1172" i="1"/>
  <c r="AB1172" i="1"/>
  <c r="AC1172" i="1"/>
  <c r="AD1172" i="1"/>
  <c r="AE1172" i="1"/>
  <c r="AF1172" i="1"/>
  <c r="AG1172" i="1"/>
  <c r="AA1173" i="1"/>
  <c r="AB1173" i="1"/>
  <c r="AC1173" i="1"/>
  <c r="AD1173" i="1"/>
  <c r="AE1173" i="1"/>
  <c r="AF1173" i="1"/>
  <c r="AG1173" i="1"/>
  <c r="AA1174" i="1"/>
  <c r="AB1174" i="1"/>
  <c r="AC1174" i="1"/>
  <c r="AD1174" i="1"/>
  <c r="AE1174" i="1"/>
  <c r="AF1174" i="1"/>
  <c r="AG1174" i="1"/>
  <c r="AA1175" i="1"/>
  <c r="AB1175" i="1"/>
  <c r="AC1175" i="1"/>
  <c r="AD1175" i="1"/>
  <c r="AE1175" i="1"/>
  <c r="AF1175" i="1"/>
  <c r="AG1175" i="1"/>
  <c r="AA1176" i="1"/>
  <c r="AB1176" i="1"/>
  <c r="AC1176" i="1"/>
  <c r="AD1176" i="1"/>
  <c r="AE1176" i="1"/>
  <c r="AF1176" i="1"/>
  <c r="AG1176" i="1"/>
  <c r="AA1177" i="1"/>
  <c r="AB1177" i="1"/>
  <c r="AC1177" i="1"/>
  <c r="AD1177" i="1"/>
  <c r="AE1177" i="1"/>
  <c r="AF1177" i="1"/>
  <c r="AG1177" i="1"/>
  <c r="AA1178" i="1"/>
  <c r="AB1178" i="1"/>
  <c r="AC1178" i="1"/>
  <c r="AD1178" i="1"/>
  <c r="AE1178" i="1"/>
  <c r="AF1178" i="1"/>
  <c r="AG1178" i="1"/>
  <c r="AA1179" i="1"/>
  <c r="AB1179" i="1"/>
  <c r="AC1179" i="1"/>
  <c r="AD1179" i="1"/>
  <c r="AE1179" i="1"/>
  <c r="AF1179" i="1"/>
  <c r="AG1179" i="1"/>
  <c r="AA1180" i="1"/>
  <c r="AB1180" i="1"/>
  <c r="AC1180" i="1"/>
  <c r="AD1180" i="1"/>
  <c r="AE1180" i="1"/>
  <c r="AF1180" i="1"/>
  <c r="AG1180" i="1"/>
  <c r="AA1181" i="1"/>
  <c r="AB1181" i="1"/>
  <c r="AC1181" i="1"/>
  <c r="AD1181" i="1"/>
  <c r="AE1181" i="1"/>
  <c r="AF1181" i="1"/>
  <c r="AG1181" i="1"/>
  <c r="AA1182" i="1"/>
  <c r="AB1182" i="1"/>
  <c r="AC1182" i="1"/>
  <c r="AD1182" i="1"/>
  <c r="AE1182" i="1"/>
  <c r="AF1182" i="1"/>
  <c r="AG1182" i="1"/>
  <c r="AA1183" i="1"/>
  <c r="AB1183" i="1"/>
  <c r="AC1183" i="1"/>
  <c r="AD1183" i="1"/>
  <c r="AE1183" i="1"/>
  <c r="AF1183" i="1"/>
  <c r="AG1183" i="1"/>
  <c r="AA1184" i="1"/>
  <c r="AB1184" i="1"/>
  <c r="AC1184" i="1"/>
  <c r="AD1184" i="1"/>
  <c r="AE1184" i="1"/>
  <c r="AF1184" i="1"/>
  <c r="AG1184" i="1"/>
  <c r="AA1185" i="1"/>
  <c r="AB1185" i="1"/>
  <c r="AC1185" i="1"/>
  <c r="AD1185" i="1"/>
  <c r="AE1185" i="1"/>
  <c r="AF1185" i="1"/>
  <c r="AG1185" i="1"/>
  <c r="AA1186" i="1"/>
  <c r="AB1186" i="1"/>
  <c r="AC1186" i="1"/>
  <c r="AD1186" i="1"/>
  <c r="AE1186" i="1"/>
  <c r="AF1186" i="1"/>
  <c r="AG1186" i="1"/>
  <c r="AA1187" i="1"/>
  <c r="AB1187" i="1"/>
  <c r="AC1187" i="1"/>
  <c r="AD1187" i="1"/>
  <c r="AE1187" i="1"/>
  <c r="AF1187" i="1"/>
  <c r="AG1187" i="1"/>
  <c r="AA1188" i="1"/>
  <c r="AB1188" i="1"/>
  <c r="AC1188" i="1"/>
  <c r="AD1188" i="1"/>
  <c r="AE1188" i="1"/>
  <c r="AF1188" i="1"/>
  <c r="AG1188" i="1"/>
  <c r="AA1189" i="1"/>
  <c r="AB1189" i="1"/>
  <c r="AC1189" i="1"/>
  <c r="AD1189" i="1"/>
  <c r="AE1189" i="1"/>
  <c r="AF1189" i="1"/>
  <c r="AG1189" i="1"/>
  <c r="AA1190" i="1"/>
  <c r="AB1190" i="1"/>
  <c r="AC1190" i="1"/>
  <c r="AD1190" i="1"/>
  <c r="AE1190" i="1"/>
  <c r="AF1190" i="1"/>
  <c r="AG1190" i="1"/>
  <c r="AA1191" i="1"/>
  <c r="AB1191" i="1"/>
  <c r="AC1191" i="1"/>
  <c r="AD1191" i="1"/>
  <c r="AE1191" i="1"/>
  <c r="AF1191" i="1"/>
  <c r="AG1191" i="1"/>
  <c r="AA1192" i="1"/>
  <c r="AB1192" i="1"/>
  <c r="AC1192" i="1"/>
  <c r="AD1192" i="1"/>
  <c r="AE1192" i="1"/>
  <c r="AF1192" i="1"/>
  <c r="AG1192" i="1"/>
  <c r="AA1193" i="1"/>
  <c r="AB1193" i="1"/>
  <c r="AC1193" i="1"/>
  <c r="AD1193" i="1"/>
  <c r="AE1193" i="1"/>
  <c r="AF1193" i="1"/>
  <c r="AG1193" i="1"/>
  <c r="AA1194" i="1"/>
  <c r="AB1194" i="1"/>
  <c r="AC1194" i="1"/>
  <c r="AD1194" i="1"/>
  <c r="AE1194" i="1"/>
  <c r="AF1194" i="1"/>
  <c r="AG1194" i="1"/>
  <c r="AA1195" i="1"/>
  <c r="AB1195" i="1"/>
  <c r="AC1195" i="1"/>
  <c r="AD1195" i="1"/>
  <c r="AE1195" i="1"/>
  <c r="AF1195" i="1"/>
  <c r="AG1195" i="1"/>
  <c r="AA1196" i="1"/>
  <c r="AB1196" i="1"/>
  <c r="AC1196" i="1"/>
  <c r="AD1196" i="1"/>
  <c r="AE1196" i="1"/>
  <c r="AF1196" i="1"/>
  <c r="AG1196" i="1"/>
  <c r="AA1197" i="1"/>
  <c r="AB1197" i="1"/>
  <c r="AC1197" i="1"/>
  <c r="AD1197" i="1"/>
  <c r="AE1197" i="1"/>
  <c r="AF1197" i="1"/>
  <c r="AG1197" i="1"/>
  <c r="AA1198" i="1"/>
  <c r="AB1198" i="1"/>
  <c r="AC1198" i="1"/>
  <c r="AD1198" i="1"/>
  <c r="AE1198" i="1"/>
  <c r="AF1198" i="1"/>
  <c r="AG1198" i="1"/>
  <c r="AA1199" i="1"/>
  <c r="AB1199" i="1"/>
  <c r="AC1199" i="1"/>
  <c r="AD1199" i="1"/>
  <c r="AE1199" i="1"/>
  <c r="AF1199" i="1"/>
  <c r="AG1199" i="1"/>
  <c r="AA1200" i="1"/>
  <c r="AB1200" i="1"/>
  <c r="AC1200" i="1"/>
  <c r="AD1200" i="1"/>
  <c r="AE1200" i="1"/>
  <c r="AF1200" i="1"/>
  <c r="AG1200" i="1"/>
  <c r="AA1201" i="1"/>
  <c r="AB1201" i="1"/>
  <c r="AC1201" i="1"/>
  <c r="AD1201" i="1"/>
  <c r="AE1201" i="1"/>
  <c r="AF1201" i="1"/>
  <c r="AG1201" i="1"/>
  <c r="AA1202" i="1"/>
  <c r="AB1202" i="1"/>
  <c r="AC1202" i="1"/>
  <c r="AD1202" i="1"/>
  <c r="AE1202" i="1"/>
  <c r="AF1202" i="1"/>
  <c r="AG1202" i="1"/>
  <c r="AA1203" i="1"/>
  <c r="AB1203" i="1"/>
  <c r="AC1203" i="1"/>
  <c r="AD1203" i="1"/>
  <c r="AE1203" i="1"/>
  <c r="AF1203" i="1"/>
  <c r="AG1203" i="1"/>
  <c r="AA1204" i="1"/>
  <c r="AB1204" i="1"/>
  <c r="AC1204" i="1"/>
  <c r="AD1204" i="1"/>
  <c r="AE1204" i="1"/>
  <c r="AF1204" i="1"/>
  <c r="AG1204" i="1"/>
  <c r="AA1205" i="1"/>
  <c r="AB1205" i="1"/>
  <c r="AC1205" i="1"/>
  <c r="AD1205" i="1"/>
  <c r="AE1205" i="1"/>
  <c r="AF1205" i="1"/>
  <c r="AG1205" i="1"/>
  <c r="AA1206" i="1"/>
  <c r="AB1206" i="1"/>
  <c r="AC1206" i="1"/>
  <c r="AD1206" i="1"/>
  <c r="AE1206" i="1"/>
  <c r="AF1206" i="1"/>
  <c r="AG1206" i="1"/>
  <c r="AA1207" i="1"/>
  <c r="AB1207" i="1"/>
  <c r="AC1207" i="1"/>
  <c r="AD1207" i="1"/>
  <c r="AE1207" i="1"/>
  <c r="AF1207" i="1"/>
  <c r="AG1207" i="1"/>
  <c r="AA1208" i="1"/>
  <c r="AB1208" i="1"/>
  <c r="AC1208" i="1"/>
  <c r="AD1208" i="1"/>
  <c r="AE1208" i="1"/>
  <c r="AF1208" i="1"/>
  <c r="AG1208" i="1"/>
  <c r="AA1209" i="1"/>
  <c r="AB1209" i="1"/>
  <c r="AC1209" i="1"/>
  <c r="AD1209" i="1"/>
  <c r="AE1209" i="1"/>
  <c r="AF1209" i="1"/>
  <c r="AG1209" i="1"/>
  <c r="AA1210" i="1"/>
  <c r="AB1210" i="1"/>
  <c r="AC1210" i="1"/>
  <c r="AD1210" i="1"/>
  <c r="AE1210" i="1"/>
  <c r="AF1210" i="1"/>
  <c r="AG1210" i="1"/>
  <c r="AA1211" i="1"/>
  <c r="AB1211" i="1"/>
  <c r="AC1211" i="1"/>
  <c r="AD1211" i="1"/>
  <c r="AE1211" i="1"/>
  <c r="AF1211" i="1"/>
  <c r="AG1211" i="1"/>
  <c r="AA1212" i="1"/>
  <c r="AB1212" i="1"/>
  <c r="AC1212" i="1"/>
  <c r="AD1212" i="1"/>
  <c r="AE1212" i="1"/>
  <c r="AF1212" i="1"/>
  <c r="AG1212" i="1"/>
  <c r="AA1213" i="1"/>
  <c r="AB1213" i="1"/>
  <c r="AC1213" i="1"/>
  <c r="AD1213" i="1"/>
  <c r="AE1213" i="1"/>
  <c r="AF1213" i="1"/>
  <c r="AG1213" i="1"/>
  <c r="AA1214" i="1"/>
  <c r="AB1214" i="1"/>
  <c r="AC1214" i="1"/>
  <c r="AD1214" i="1"/>
  <c r="AE1214" i="1"/>
  <c r="AF1214" i="1"/>
  <c r="AG1214" i="1"/>
  <c r="AA1215" i="1"/>
  <c r="AB1215" i="1"/>
  <c r="AC1215" i="1"/>
  <c r="AD1215" i="1"/>
  <c r="AE1215" i="1"/>
  <c r="AF1215" i="1"/>
  <c r="AG1215" i="1"/>
  <c r="AA1216" i="1"/>
  <c r="AB1216" i="1"/>
  <c r="AC1216" i="1"/>
  <c r="AD1216" i="1"/>
  <c r="AE1216" i="1"/>
  <c r="AF1216" i="1"/>
  <c r="AG1216" i="1"/>
  <c r="AA1217" i="1"/>
  <c r="AB1217" i="1"/>
  <c r="AC1217" i="1"/>
  <c r="AD1217" i="1"/>
  <c r="AE1217" i="1"/>
  <c r="AF1217" i="1"/>
  <c r="AG1217" i="1"/>
  <c r="AA1218" i="1"/>
  <c r="AB1218" i="1"/>
  <c r="AC1218" i="1"/>
  <c r="AD1218" i="1"/>
  <c r="AE1218" i="1"/>
  <c r="AF1218" i="1"/>
  <c r="AG1218" i="1"/>
  <c r="AA1219" i="1"/>
  <c r="AB1219" i="1"/>
  <c r="AC1219" i="1"/>
  <c r="AD1219" i="1"/>
  <c r="AE1219" i="1"/>
  <c r="AF1219" i="1"/>
  <c r="AG1219" i="1"/>
  <c r="AA1220" i="1"/>
  <c r="AB1220" i="1"/>
  <c r="AC1220" i="1"/>
  <c r="AD1220" i="1"/>
  <c r="AE1220" i="1"/>
  <c r="AF1220" i="1"/>
  <c r="AG1220" i="1"/>
  <c r="AA1221" i="1"/>
  <c r="AB1221" i="1"/>
  <c r="AC1221" i="1"/>
  <c r="AD1221" i="1"/>
  <c r="AE1221" i="1"/>
  <c r="AF1221" i="1"/>
  <c r="AG1221" i="1"/>
  <c r="AA1222" i="1"/>
  <c r="AB1222" i="1"/>
  <c r="AC1222" i="1"/>
  <c r="AD1222" i="1"/>
  <c r="AE1222" i="1"/>
  <c r="AF1222" i="1"/>
  <c r="AG1222" i="1"/>
  <c r="AA1223" i="1"/>
  <c r="AB1223" i="1"/>
  <c r="AC1223" i="1"/>
  <c r="AD1223" i="1"/>
  <c r="AE1223" i="1"/>
  <c r="AF1223" i="1"/>
  <c r="AG1223" i="1"/>
  <c r="AA1224" i="1"/>
  <c r="AB1224" i="1"/>
  <c r="AC1224" i="1"/>
  <c r="AD1224" i="1"/>
  <c r="AE1224" i="1"/>
  <c r="AF1224" i="1"/>
  <c r="AG1224" i="1"/>
  <c r="AA1225" i="1"/>
  <c r="AB1225" i="1"/>
  <c r="AC1225" i="1"/>
  <c r="AD1225" i="1"/>
  <c r="AE1225" i="1"/>
  <c r="AF1225" i="1"/>
  <c r="AG1225" i="1"/>
  <c r="AA1226" i="1"/>
  <c r="AB1226" i="1"/>
  <c r="AC1226" i="1"/>
  <c r="AD1226" i="1"/>
  <c r="AE1226" i="1"/>
  <c r="AF1226" i="1"/>
  <c r="AG1226" i="1"/>
  <c r="AA1227" i="1"/>
  <c r="AB1227" i="1"/>
  <c r="AC1227" i="1"/>
  <c r="AD1227" i="1"/>
  <c r="AE1227" i="1"/>
  <c r="AF1227" i="1"/>
  <c r="AG1227" i="1"/>
  <c r="AA1228" i="1"/>
  <c r="AB1228" i="1"/>
  <c r="AC1228" i="1"/>
  <c r="AD1228" i="1"/>
  <c r="AE1228" i="1"/>
  <c r="AF1228" i="1"/>
  <c r="AG1228" i="1"/>
  <c r="AA1229" i="1"/>
  <c r="AB1229" i="1"/>
  <c r="AC1229" i="1"/>
  <c r="AD1229" i="1"/>
  <c r="AE1229" i="1"/>
  <c r="AF1229" i="1"/>
  <c r="AG1229" i="1"/>
  <c r="AA1230" i="1"/>
  <c r="AB1230" i="1"/>
  <c r="AC1230" i="1"/>
  <c r="AD1230" i="1"/>
  <c r="AE1230" i="1"/>
  <c r="AF1230" i="1"/>
  <c r="AG1230" i="1"/>
  <c r="AA1231" i="1"/>
  <c r="AB1231" i="1"/>
  <c r="AC1231" i="1"/>
  <c r="AD1231" i="1"/>
  <c r="AE1231" i="1"/>
  <c r="AF1231" i="1"/>
  <c r="AG1231" i="1"/>
  <c r="AA1232" i="1"/>
  <c r="AB1232" i="1"/>
  <c r="AC1232" i="1"/>
  <c r="AD1232" i="1"/>
  <c r="AE1232" i="1"/>
  <c r="AF1232" i="1"/>
  <c r="AG1232" i="1"/>
  <c r="AA1233" i="1"/>
  <c r="AB1233" i="1"/>
  <c r="AC1233" i="1"/>
  <c r="AD1233" i="1"/>
  <c r="AE1233" i="1"/>
  <c r="AF1233" i="1"/>
  <c r="AG1233" i="1"/>
  <c r="AA1234" i="1"/>
  <c r="AB1234" i="1"/>
  <c r="AC1234" i="1"/>
  <c r="AD1234" i="1"/>
  <c r="AE1234" i="1"/>
  <c r="AF1234" i="1"/>
  <c r="AG1234" i="1"/>
  <c r="AA1235" i="1"/>
  <c r="AB1235" i="1"/>
  <c r="AC1235" i="1"/>
  <c r="AD1235" i="1"/>
  <c r="AE1235" i="1"/>
  <c r="AF1235" i="1"/>
  <c r="AG1235" i="1"/>
  <c r="AA1236" i="1"/>
  <c r="AB1236" i="1"/>
  <c r="AC1236" i="1"/>
  <c r="AD1236" i="1"/>
  <c r="AE1236" i="1"/>
  <c r="AF1236" i="1"/>
  <c r="AG1236" i="1"/>
  <c r="AA1237" i="1"/>
  <c r="AB1237" i="1"/>
  <c r="AC1237" i="1"/>
  <c r="AD1237" i="1"/>
  <c r="AE1237" i="1"/>
  <c r="AF1237" i="1"/>
  <c r="AG1237" i="1"/>
  <c r="AA1238" i="1"/>
  <c r="AB1238" i="1"/>
  <c r="AC1238" i="1"/>
  <c r="AD1238" i="1"/>
  <c r="AE1238" i="1"/>
  <c r="AF1238" i="1"/>
  <c r="AG1238" i="1"/>
  <c r="AA1239" i="1"/>
  <c r="AB1239" i="1"/>
  <c r="AC1239" i="1"/>
  <c r="AD1239" i="1"/>
  <c r="AE1239" i="1"/>
  <c r="AF1239" i="1"/>
  <c r="AG1239" i="1"/>
  <c r="AA1240" i="1"/>
  <c r="AB1240" i="1"/>
  <c r="AC1240" i="1"/>
  <c r="AD1240" i="1"/>
  <c r="AE1240" i="1"/>
  <c r="AF1240" i="1"/>
  <c r="AG1240" i="1"/>
  <c r="AA1241" i="1"/>
  <c r="AB1241" i="1"/>
  <c r="AC1241" i="1"/>
  <c r="AD1241" i="1"/>
  <c r="AE1241" i="1"/>
  <c r="AF1241" i="1"/>
  <c r="AG1241" i="1"/>
  <c r="AA1242" i="1"/>
  <c r="AB1242" i="1"/>
  <c r="AC1242" i="1"/>
  <c r="AD1242" i="1"/>
  <c r="AE1242" i="1"/>
  <c r="AF1242" i="1"/>
  <c r="AG1242" i="1"/>
  <c r="AA1243" i="1"/>
  <c r="AB1243" i="1"/>
  <c r="AC1243" i="1"/>
  <c r="AD1243" i="1"/>
  <c r="AE1243" i="1"/>
  <c r="AF1243" i="1"/>
  <c r="AG1243" i="1"/>
  <c r="AA1244" i="1"/>
  <c r="AB1244" i="1"/>
  <c r="AC1244" i="1"/>
  <c r="AD1244" i="1"/>
  <c r="AE1244" i="1"/>
  <c r="AF1244" i="1"/>
  <c r="AG1244" i="1"/>
  <c r="AA1245" i="1"/>
  <c r="AB1245" i="1"/>
  <c r="AC1245" i="1"/>
  <c r="AD1245" i="1"/>
  <c r="AE1245" i="1"/>
  <c r="AF1245" i="1"/>
  <c r="AG1245" i="1"/>
  <c r="AA1246" i="1"/>
  <c r="AB1246" i="1"/>
  <c r="AC1246" i="1"/>
  <c r="AD1246" i="1"/>
  <c r="AE1246" i="1"/>
  <c r="AF1246" i="1"/>
  <c r="AG1246" i="1"/>
  <c r="AA1247" i="1"/>
  <c r="AB1247" i="1"/>
  <c r="AC1247" i="1"/>
  <c r="AD1247" i="1"/>
  <c r="AE1247" i="1"/>
  <c r="AF1247" i="1"/>
  <c r="AG1247" i="1"/>
  <c r="AA1248" i="1"/>
  <c r="AB1248" i="1"/>
  <c r="AC1248" i="1"/>
  <c r="AD1248" i="1"/>
  <c r="AE1248" i="1"/>
  <c r="AF1248" i="1"/>
  <c r="AG1248" i="1"/>
  <c r="AA1249" i="1"/>
  <c r="AB1249" i="1"/>
  <c r="AC1249" i="1"/>
  <c r="AD1249" i="1"/>
  <c r="AE1249" i="1"/>
  <c r="AF1249" i="1"/>
  <c r="AG1249" i="1"/>
  <c r="AA1250" i="1"/>
  <c r="AB1250" i="1"/>
  <c r="AC1250" i="1"/>
  <c r="AD1250" i="1"/>
  <c r="AE1250" i="1"/>
  <c r="AF1250" i="1"/>
  <c r="AG1250" i="1"/>
  <c r="AA1251" i="1"/>
  <c r="AB1251" i="1"/>
  <c r="AC1251" i="1"/>
  <c r="AD1251" i="1"/>
  <c r="AE1251" i="1"/>
  <c r="AF1251" i="1"/>
  <c r="AG1251" i="1"/>
  <c r="AA1252" i="1"/>
  <c r="AB1252" i="1"/>
  <c r="AC1252" i="1"/>
  <c r="AD1252" i="1"/>
  <c r="AE1252" i="1"/>
  <c r="AF1252" i="1"/>
  <c r="AG1252" i="1"/>
  <c r="AA1253" i="1"/>
  <c r="AB1253" i="1"/>
  <c r="AC1253" i="1"/>
  <c r="AD1253" i="1"/>
  <c r="AE1253" i="1"/>
  <c r="AF1253" i="1"/>
  <c r="AG1253" i="1"/>
  <c r="AA1254" i="1"/>
  <c r="AB1254" i="1"/>
  <c r="AC1254" i="1"/>
  <c r="AD1254" i="1"/>
  <c r="AE1254" i="1"/>
  <c r="AF1254" i="1"/>
  <c r="AG1254" i="1"/>
  <c r="AA1255" i="1"/>
  <c r="AB1255" i="1"/>
  <c r="AC1255" i="1"/>
  <c r="AD1255" i="1"/>
  <c r="AE1255" i="1"/>
  <c r="AF1255" i="1"/>
  <c r="AG1255" i="1"/>
  <c r="AA1256" i="1"/>
  <c r="AB1256" i="1"/>
  <c r="AC1256" i="1"/>
  <c r="AD1256" i="1"/>
  <c r="AE1256" i="1"/>
  <c r="AF1256" i="1"/>
  <c r="AG1256" i="1"/>
  <c r="AA1257" i="1"/>
  <c r="AB1257" i="1"/>
  <c r="AC1257" i="1"/>
  <c r="AD1257" i="1"/>
  <c r="AE1257" i="1"/>
  <c r="AF1257" i="1"/>
  <c r="AG1257" i="1"/>
  <c r="AA1258" i="1"/>
  <c r="AB1258" i="1"/>
  <c r="AC1258" i="1"/>
  <c r="AD1258" i="1"/>
  <c r="AE1258" i="1"/>
  <c r="AF1258" i="1"/>
  <c r="AG1258" i="1"/>
  <c r="AA1259" i="1"/>
  <c r="AB1259" i="1"/>
  <c r="AC1259" i="1"/>
  <c r="AD1259" i="1"/>
  <c r="AE1259" i="1"/>
  <c r="AF1259" i="1"/>
  <c r="AG1259" i="1"/>
  <c r="AA1260" i="1"/>
  <c r="AB1260" i="1"/>
  <c r="AC1260" i="1"/>
  <c r="AD1260" i="1"/>
  <c r="AE1260" i="1"/>
  <c r="AF1260" i="1"/>
  <c r="AG1260" i="1"/>
  <c r="AA1261" i="1"/>
  <c r="AB1261" i="1"/>
  <c r="AC1261" i="1"/>
  <c r="AD1261" i="1"/>
  <c r="AE1261" i="1"/>
  <c r="AF1261" i="1"/>
  <c r="AG1261" i="1"/>
  <c r="AA1262" i="1"/>
  <c r="AB1262" i="1"/>
  <c r="AC1262" i="1"/>
  <c r="AD1262" i="1"/>
  <c r="AE1262" i="1"/>
  <c r="AF1262" i="1"/>
  <c r="AG1262" i="1"/>
  <c r="AA1263" i="1"/>
  <c r="AB1263" i="1"/>
  <c r="AC1263" i="1"/>
  <c r="AD1263" i="1"/>
  <c r="AE1263" i="1"/>
  <c r="AF1263" i="1"/>
  <c r="AG1263" i="1"/>
  <c r="AA1264" i="1"/>
  <c r="AB1264" i="1"/>
  <c r="AC1264" i="1"/>
  <c r="AD1264" i="1"/>
  <c r="AE1264" i="1"/>
  <c r="AF1264" i="1"/>
  <c r="AG1264" i="1"/>
  <c r="AA1265" i="1"/>
  <c r="AB1265" i="1"/>
  <c r="AC1265" i="1"/>
  <c r="AD1265" i="1"/>
  <c r="AE1265" i="1"/>
  <c r="AF1265" i="1"/>
  <c r="AG1265" i="1"/>
  <c r="AA1266" i="1"/>
  <c r="AB1266" i="1"/>
  <c r="AC1266" i="1"/>
  <c r="AD1266" i="1"/>
  <c r="AE1266" i="1"/>
  <c r="AF1266" i="1"/>
  <c r="AG1266" i="1"/>
  <c r="AA1267" i="1"/>
  <c r="AB1267" i="1"/>
  <c r="AC1267" i="1"/>
  <c r="AD1267" i="1"/>
  <c r="AE1267" i="1"/>
  <c r="AF1267" i="1"/>
  <c r="AG1267" i="1"/>
  <c r="AA1268" i="1"/>
  <c r="AB1268" i="1"/>
  <c r="AC1268" i="1"/>
  <c r="AD1268" i="1"/>
  <c r="AE1268" i="1"/>
  <c r="AF1268" i="1"/>
  <c r="AG1268" i="1"/>
  <c r="AA1269" i="1"/>
  <c r="AB1269" i="1"/>
  <c r="AC1269" i="1"/>
  <c r="AD1269" i="1"/>
  <c r="AE1269" i="1"/>
  <c r="AF1269" i="1"/>
  <c r="AG1269" i="1"/>
  <c r="AA1270" i="1"/>
  <c r="AB1270" i="1"/>
  <c r="AC1270" i="1"/>
  <c r="AD1270" i="1"/>
  <c r="AE1270" i="1"/>
  <c r="AF1270" i="1"/>
  <c r="AG1270" i="1"/>
  <c r="AA1271" i="1"/>
  <c r="AB1271" i="1"/>
  <c r="AC1271" i="1"/>
  <c r="AD1271" i="1"/>
  <c r="AE1271" i="1"/>
  <c r="AF1271" i="1"/>
  <c r="AG1271" i="1"/>
  <c r="AA1272" i="1"/>
  <c r="AB1272" i="1"/>
  <c r="AC1272" i="1"/>
  <c r="AD1272" i="1"/>
  <c r="AE1272" i="1"/>
  <c r="AF1272" i="1"/>
  <c r="AG1272" i="1"/>
  <c r="AA1273" i="1"/>
  <c r="AB1273" i="1"/>
  <c r="AC1273" i="1"/>
  <c r="AD1273" i="1"/>
  <c r="AE1273" i="1"/>
  <c r="AF1273" i="1"/>
  <c r="AG1273" i="1"/>
  <c r="AA1274" i="1"/>
  <c r="AB1274" i="1"/>
  <c r="AC1274" i="1"/>
  <c r="AD1274" i="1"/>
  <c r="AE1274" i="1"/>
  <c r="AF1274" i="1"/>
  <c r="AG1274" i="1"/>
  <c r="AA1275" i="1"/>
  <c r="AB1275" i="1"/>
  <c r="AC1275" i="1"/>
  <c r="AD1275" i="1"/>
  <c r="AE1275" i="1"/>
  <c r="AF1275" i="1"/>
  <c r="AG1275" i="1"/>
  <c r="AA1276" i="1"/>
  <c r="AB1276" i="1"/>
  <c r="AC1276" i="1"/>
  <c r="AD1276" i="1"/>
  <c r="AE1276" i="1"/>
  <c r="AF1276" i="1"/>
  <c r="AG1276" i="1"/>
  <c r="AA1277" i="1"/>
  <c r="AB1277" i="1"/>
  <c r="AC1277" i="1"/>
  <c r="AD1277" i="1"/>
  <c r="AE1277" i="1"/>
  <c r="AF1277" i="1"/>
  <c r="AG1277" i="1"/>
  <c r="AA1278" i="1"/>
  <c r="AB1278" i="1"/>
  <c r="AC1278" i="1"/>
  <c r="AD1278" i="1"/>
  <c r="AE1278" i="1"/>
  <c r="AF1278" i="1"/>
  <c r="AG1278" i="1"/>
  <c r="AA1279" i="1"/>
  <c r="AB1279" i="1"/>
  <c r="AC1279" i="1"/>
  <c r="AD1279" i="1"/>
  <c r="AE1279" i="1"/>
  <c r="AF1279" i="1"/>
  <c r="AG1279" i="1"/>
  <c r="AA1280" i="1"/>
  <c r="AB1280" i="1"/>
  <c r="AC1280" i="1"/>
  <c r="AD1280" i="1"/>
  <c r="AE1280" i="1"/>
  <c r="AF1280" i="1"/>
  <c r="AG1280" i="1"/>
  <c r="AA1281" i="1"/>
  <c r="AB1281" i="1"/>
  <c r="AC1281" i="1"/>
  <c r="AD1281" i="1"/>
  <c r="AE1281" i="1"/>
  <c r="AF1281" i="1"/>
  <c r="AG1281" i="1"/>
  <c r="AA1282" i="1"/>
  <c r="AB1282" i="1"/>
  <c r="AC1282" i="1"/>
  <c r="AD1282" i="1"/>
  <c r="AE1282" i="1"/>
  <c r="AF1282" i="1"/>
  <c r="AG1282" i="1"/>
  <c r="AA1283" i="1"/>
  <c r="AB1283" i="1"/>
  <c r="AC1283" i="1"/>
  <c r="AD1283" i="1"/>
  <c r="AE1283" i="1"/>
  <c r="AF1283" i="1"/>
  <c r="AG1283" i="1"/>
  <c r="AA1284" i="1"/>
  <c r="AB1284" i="1"/>
  <c r="AC1284" i="1"/>
  <c r="AD1284" i="1"/>
  <c r="AE1284" i="1"/>
  <c r="AF1284" i="1"/>
  <c r="AG1284" i="1"/>
  <c r="AA1285" i="1"/>
  <c r="AB1285" i="1"/>
  <c r="AC1285" i="1"/>
  <c r="AD1285" i="1"/>
  <c r="AE1285" i="1"/>
  <c r="AF1285" i="1"/>
  <c r="AG1285" i="1"/>
  <c r="AA1286" i="1"/>
  <c r="AB1286" i="1"/>
  <c r="AC1286" i="1"/>
  <c r="AD1286" i="1"/>
  <c r="AE1286" i="1"/>
  <c r="AF1286" i="1"/>
  <c r="AG1286" i="1"/>
  <c r="AA1287" i="1"/>
  <c r="AB1287" i="1"/>
  <c r="AC1287" i="1"/>
  <c r="AD1287" i="1"/>
  <c r="AE1287" i="1"/>
  <c r="AF1287" i="1"/>
  <c r="AG1287" i="1"/>
  <c r="AA1288" i="1"/>
  <c r="AB1288" i="1"/>
  <c r="AC1288" i="1"/>
  <c r="AD1288" i="1"/>
  <c r="AE1288" i="1"/>
  <c r="AF1288" i="1"/>
  <c r="AG1288" i="1"/>
  <c r="AA1289" i="1"/>
  <c r="AB1289" i="1"/>
  <c r="AC1289" i="1"/>
  <c r="AD1289" i="1"/>
  <c r="AE1289" i="1"/>
  <c r="AF1289" i="1"/>
  <c r="AG1289" i="1"/>
  <c r="AA1290" i="1"/>
  <c r="AB1290" i="1"/>
  <c r="AC1290" i="1"/>
  <c r="AD1290" i="1"/>
  <c r="AE1290" i="1"/>
  <c r="AF1290" i="1"/>
  <c r="AG1290" i="1"/>
  <c r="AA1291" i="1"/>
  <c r="AB1291" i="1"/>
  <c r="AC1291" i="1"/>
  <c r="AD1291" i="1"/>
  <c r="AE1291" i="1"/>
  <c r="AF1291" i="1"/>
  <c r="AG1291" i="1"/>
  <c r="AA1292" i="1"/>
  <c r="AB1292" i="1"/>
  <c r="AC1292" i="1"/>
  <c r="AD1292" i="1"/>
  <c r="AE1292" i="1"/>
  <c r="AF1292" i="1"/>
  <c r="AG1292" i="1"/>
  <c r="AA1293" i="1"/>
  <c r="AB1293" i="1"/>
  <c r="AC1293" i="1"/>
  <c r="AD1293" i="1"/>
  <c r="AE1293" i="1"/>
  <c r="AF1293" i="1"/>
  <c r="AG1293" i="1"/>
  <c r="AA1294" i="1"/>
  <c r="AB1294" i="1"/>
  <c r="AC1294" i="1"/>
  <c r="AD1294" i="1"/>
  <c r="AE1294" i="1"/>
  <c r="AF1294" i="1"/>
  <c r="AG1294" i="1"/>
  <c r="AA1295" i="1"/>
  <c r="AB1295" i="1"/>
  <c r="AC1295" i="1"/>
  <c r="AD1295" i="1"/>
  <c r="AE1295" i="1"/>
  <c r="AF1295" i="1"/>
  <c r="AG1295" i="1"/>
  <c r="AA1296" i="1"/>
  <c r="AB1296" i="1"/>
  <c r="AC1296" i="1"/>
  <c r="AD1296" i="1"/>
  <c r="AE1296" i="1"/>
  <c r="AF1296" i="1"/>
  <c r="AG1296" i="1"/>
  <c r="AA1297" i="1"/>
  <c r="AB1297" i="1"/>
  <c r="AC1297" i="1"/>
  <c r="AD1297" i="1"/>
  <c r="AE1297" i="1"/>
  <c r="AF1297" i="1"/>
  <c r="AG1297" i="1"/>
  <c r="AA1298" i="1"/>
  <c r="AB1298" i="1"/>
  <c r="AC1298" i="1"/>
  <c r="AD1298" i="1"/>
  <c r="AE1298" i="1"/>
  <c r="AF1298" i="1"/>
  <c r="AG1298" i="1"/>
  <c r="AA1299" i="1"/>
  <c r="AB1299" i="1"/>
  <c r="AC1299" i="1"/>
  <c r="AD1299" i="1"/>
  <c r="AE1299" i="1"/>
  <c r="AF1299" i="1"/>
  <c r="AG1299" i="1"/>
  <c r="AA1300" i="1"/>
  <c r="AB1300" i="1"/>
  <c r="AC1300" i="1"/>
  <c r="AD1300" i="1"/>
  <c r="AE1300" i="1"/>
  <c r="AF1300" i="1"/>
  <c r="AG1300" i="1"/>
  <c r="AA1301" i="1"/>
  <c r="AB1301" i="1"/>
  <c r="AC1301" i="1"/>
  <c r="AD1301" i="1"/>
  <c r="AE1301" i="1"/>
  <c r="AF1301" i="1"/>
  <c r="AG1301" i="1"/>
  <c r="AA1302" i="1"/>
  <c r="AB1302" i="1"/>
  <c r="AC1302" i="1"/>
  <c r="AD1302" i="1"/>
  <c r="AE1302" i="1"/>
  <c r="AF1302" i="1"/>
  <c r="AG1302" i="1"/>
  <c r="AA1303" i="1"/>
  <c r="AB1303" i="1"/>
  <c r="AC1303" i="1"/>
  <c r="AD1303" i="1"/>
  <c r="AE1303" i="1"/>
  <c r="AF1303" i="1"/>
  <c r="AG1303" i="1"/>
  <c r="AA1304" i="1"/>
  <c r="AB1304" i="1"/>
  <c r="AC1304" i="1"/>
  <c r="AD1304" i="1"/>
  <c r="AE1304" i="1"/>
  <c r="AF1304" i="1"/>
  <c r="AG1304" i="1"/>
  <c r="AA1305" i="1"/>
  <c r="AB1305" i="1"/>
  <c r="AC1305" i="1"/>
  <c r="AD1305" i="1"/>
  <c r="AE1305" i="1"/>
  <c r="AF1305" i="1"/>
  <c r="AG1305" i="1"/>
  <c r="AA1306" i="1"/>
  <c r="AB1306" i="1"/>
  <c r="AC1306" i="1"/>
  <c r="AD1306" i="1"/>
  <c r="AE1306" i="1"/>
  <c r="AF1306" i="1"/>
  <c r="AG1306" i="1"/>
  <c r="AA1307" i="1"/>
  <c r="AB1307" i="1"/>
  <c r="AC1307" i="1"/>
  <c r="AD1307" i="1"/>
  <c r="AE1307" i="1"/>
  <c r="AF1307" i="1"/>
  <c r="AG1307" i="1"/>
  <c r="AA1308" i="1"/>
  <c r="AB1308" i="1"/>
  <c r="AC1308" i="1"/>
  <c r="AD1308" i="1"/>
  <c r="AE1308" i="1"/>
  <c r="AF1308" i="1"/>
  <c r="AG1308" i="1"/>
  <c r="AA1309" i="1"/>
  <c r="AB1309" i="1"/>
  <c r="AC1309" i="1"/>
  <c r="AD1309" i="1"/>
  <c r="AE1309" i="1"/>
  <c r="AF1309" i="1"/>
  <c r="AG1309" i="1"/>
  <c r="AA1310" i="1"/>
  <c r="AB1310" i="1"/>
  <c r="AC1310" i="1"/>
  <c r="AD1310" i="1"/>
  <c r="AE1310" i="1"/>
  <c r="AF1310" i="1"/>
  <c r="AG1310" i="1"/>
  <c r="AA1311" i="1"/>
  <c r="AB1311" i="1"/>
  <c r="AC1311" i="1"/>
  <c r="AD1311" i="1"/>
  <c r="AE1311" i="1"/>
  <c r="AF1311" i="1"/>
  <c r="AG1311" i="1"/>
  <c r="AA1312" i="1"/>
  <c r="AB1312" i="1"/>
  <c r="AC1312" i="1"/>
  <c r="AD1312" i="1"/>
  <c r="AE1312" i="1"/>
  <c r="AF1312" i="1"/>
  <c r="AG1312" i="1"/>
  <c r="AA1313" i="1"/>
  <c r="AB1313" i="1"/>
  <c r="AC1313" i="1"/>
  <c r="AD1313" i="1"/>
  <c r="AE1313" i="1"/>
  <c r="AF1313" i="1"/>
  <c r="AG1313" i="1"/>
  <c r="AA1314" i="1"/>
  <c r="AB1314" i="1"/>
  <c r="AC1314" i="1"/>
  <c r="AD1314" i="1"/>
  <c r="AE1314" i="1"/>
  <c r="AF1314" i="1"/>
  <c r="AG1314" i="1"/>
  <c r="AA1315" i="1"/>
  <c r="AB1315" i="1"/>
  <c r="AC1315" i="1"/>
  <c r="AD1315" i="1"/>
  <c r="AE1315" i="1"/>
  <c r="AF1315" i="1"/>
  <c r="AG1315" i="1"/>
  <c r="AA1316" i="1"/>
  <c r="AB1316" i="1"/>
  <c r="AC1316" i="1"/>
  <c r="AD1316" i="1"/>
  <c r="AE1316" i="1"/>
  <c r="AF1316" i="1"/>
  <c r="AG1316" i="1"/>
  <c r="AA1317" i="1"/>
  <c r="AB1317" i="1"/>
  <c r="AC1317" i="1"/>
  <c r="AD1317" i="1"/>
  <c r="AE1317" i="1"/>
  <c r="AF1317" i="1"/>
  <c r="AG1317" i="1"/>
  <c r="AA1318" i="1"/>
  <c r="AB1318" i="1"/>
  <c r="AC1318" i="1"/>
  <c r="AD1318" i="1"/>
  <c r="AE1318" i="1"/>
  <c r="AF1318" i="1"/>
  <c r="AG1318" i="1"/>
  <c r="AA1319" i="1"/>
  <c r="AB1319" i="1"/>
  <c r="AC1319" i="1"/>
  <c r="AD1319" i="1"/>
  <c r="AE1319" i="1"/>
  <c r="AF1319" i="1"/>
  <c r="AG1319" i="1"/>
  <c r="AA1320" i="1"/>
  <c r="AB1320" i="1"/>
  <c r="AC1320" i="1"/>
  <c r="AD1320" i="1"/>
  <c r="AE1320" i="1"/>
  <c r="AF1320" i="1"/>
  <c r="AG1320" i="1"/>
  <c r="AA1321" i="1"/>
  <c r="AB1321" i="1"/>
  <c r="AC1321" i="1"/>
  <c r="AD1321" i="1"/>
  <c r="AE1321" i="1"/>
  <c r="AF1321" i="1"/>
  <c r="AG1321" i="1"/>
  <c r="AA1322" i="1"/>
  <c r="AB1322" i="1"/>
  <c r="AC1322" i="1"/>
  <c r="AD1322" i="1"/>
  <c r="AE1322" i="1"/>
  <c r="AF1322" i="1"/>
  <c r="AG1322" i="1"/>
  <c r="AA1323" i="1"/>
  <c r="AB1323" i="1"/>
  <c r="AC1323" i="1"/>
  <c r="AD1323" i="1"/>
  <c r="AE1323" i="1"/>
  <c r="AF1323" i="1"/>
  <c r="AG1323" i="1"/>
  <c r="AA1324" i="1"/>
  <c r="AB1324" i="1"/>
  <c r="AC1324" i="1"/>
  <c r="AD1324" i="1"/>
  <c r="AE1324" i="1"/>
  <c r="AF1324" i="1"/>
  <c r="AG1324" i="1"/>
  <c r="AA1325" i="1"/>
  <c r="AB1325" i="1"/>
  <c r="AC1325" i="1"/>
  <c r="AD1325" i="1"/>
  <c r="AE1325" i="1"/>
  <c r="AF1325" i="1"/>
  <c r="AG1325" i="1"/>
  <c r="AA1326" i="1"/>
  <c r="AB1326" i="1"/>
  <c r="AC1326" i="1"/>
  <c r="AD1326" i="1"/>
  <c r="AE1326" i="1"/>
  <c r="AF1326" i="1"/>
  <c r="AG1326" i="1"/>
  <c r="AA1327" i="1"/>
  <c r="AB1327" i="1"/>
  <c r="AC1327" i="1"/>
  <c r="AD1327" i="1"/>
  <c r="AE1327" i="1"/>
  <c r="AF1327" i="1"/>
  <c r="AG1327" i="1"/>
  <c r="AA1328" i="1"/>
  <c r="AB1328" i="1"/>
  <c r="AC1328" i="1"/>
  <c r="AD1328" i="1"/>
  <c r="AE1328" i="1"/>
  <c r="AF1328" i="1"/>
  <c r="AG1328" i="1"/>
  <c r="AA1329" i="1"/>
  <c r="AB1329" i="1"/>
  <c r="AC1329" i="1"/>
  <c r="AD1329" i="1"/>
  <c r="AE1329" i="1"/>
  <c r="AF1329" i="1"/>
  <c r="AG1329" i="1"/>
  <c r="AA1330" i="1"/>
  <c r="AB1330" i="1"/>
  <c r="AC1330" i="1"/>
  <c r="AD1330" i="1"/>
  <c r="AE1330" i="1"/>
  <c r="AF1330" i="1"/>
  <c r="AG1330" i="1"/>
  <c r="AA1331" i="1"/>
  <c r="AB1331" i="1"/>
  <c r="AC1331" i="1"/>
  <c r="AD1331" i="1"/>
  <c r="AE1331" i="1"/>
  <c r="AF1331" i="1"/>
  <c r="AG1331" i="1"/>
  <c r="AA1332" i="1"/>
  <c r="AB1332" i="1"/>
  <c r="AC1332" i="1"/>
  <c r="AD1332" i="1"/>
  <c r="AE1332" i="1"/>
  <c r="AF1332" i="1"/>
  <c r="AG1332" i="1"/>
  <c r="AA1333" i="1"/>
  <c r="AB1333" i="1"/>
  <c r="AC1333" i="1"/>
  <c r="AD1333" i="1"/>
  <c r="AE1333" i="1"/>
  <c r="AF1333" i="1"/>
  <c r="AG1333" i="1"/>
  <c r="AA1334" i="1"/>
  <c r="AB1334" i="1"/>
  <c r="AC1334" i="1"/>
  <c r="AD1334" i="1"/>
  <c r="AE1334" i="1"/>
  <c r="AF1334" i="1"/>
  <c r="AG1334" i="1"/>
  <c r="AA1335" i="1"/>
  <c r="AB1335" i="1"/>
  <c r="AC1335" i="1"/>
  <c r="AD1335" i="1"/>
  <c r="AE1335" i="1"/>
  <c r="AF1335" i="1"/>
  <c r="AG1335" i="1"/>
  <c r="AA1336" i="1"/>
  <c r="AB1336" i="1"/>
  <c r="AC1336" i="1"/>
  <c r="AD1336" i="1"/>
  <c r="AE1336" i="1"/>
  <c r="AF1336" i="1"/>
  <c r="AG1336" i="1"/>
  <c r="AA1337" i="1"/>
  <c r="AB1337" i="1"/>
  <c r="AC1337" i="1"/>
  <c r="AD1337" i="1"/>
  <c r="AE1337" i="1"/>
  <c r="AF1337" i="1"/>
  <c r="AG1337" i="1"/>
  <c r="AA1338" i="1"/>
  <c r="AB1338" i="1"/>
  <c r="AC1338" i="1"/>
  <c r="AD1338" i="1"/>
  <c r="AE1338" i="1"/>
  <c r="AF1338" i="1"/>
  <c r="AG1338" i="1"/>
  <c r="AA1339" i="1"/>
  <c r="AB1339" i="1"/>
  <c r="AC1339" i="1"/>
  <c r="AD1339" i="1"/>
  <c r="AE1339" i="1"/>
  <c r="AF1339" i="1"/>
  <c r="AG1339" i="1"/>
  <c r="AA1340" i="1"/>
  <c r="AB1340" i="1"/>
  <c r="AC1340" i="1"/>
  <c r="AD1340" i="1"/>
  <c r="AE1340" i="1"/>
  <c r="AF1340" i="1"/>
  <c r="AG1340" i="1"/>
  <c r="AA1341" i="1"/>
  <c r="AB1341" i="1"/>
  <c r="AC1341" i="1"/>
  <c r="AD1341" i="1"/>
  <c r="AE1341" i="1"/>
  <c r="AF1341" i="1"/>
  <c r="AG1341" i="1"/>
  <c r="AA1342" i="1"/>
  <c r="AB1342" i="1"/>
  <c r="AC1342" i="1"/>
  <c r="AD1342" i="1"/>
  <c r="AE1342" i="1"/>
  <c r="AF1342" i="1"/>
  <c r="AG1342" i="1"/>
  <c r="AA1343" i="1"/>
  <c r="AB1343" i="1"/>
  <c r="AC1343" i="1"/>
  <c r="AD1343" i="1"/>
  <c r="AE1343" i="1"/>
  <c r="AF1343" i="1"/>
  <c r="AG1343" i="1"/>
  <c r="AA1344" i="1"/>
  <c r="AB1344" i="1"/>
  <c r="AC1344" i="1"/>
  <c r="AD1344" i="1"/>
  <c r="AE1344" i="1"/>
  <c r="AF1344" i="1"/>
  <c r="AG1344" i="1"/>
  <c r="AA1345" i="1"/>
  <c r="AB1345" i="1"/>
  <c r="AC1345" i="1"/>
  <c r="AD1345" i="1"/>
  <c r="AE1345" i="1"/>
  <c r="AF1345" i="1"/>
  <c r="AG1345" i="1"/>
  <c r="AA1346" i="1"/>
  <c r="AB1346" i="1"/>
  <c r="AC1346" i="1"/>
  <c r="AD1346" i="1"/>
  <c r="AE1346" i="1"/>
  <c r="AF1346" i="1"/>
  <c r="AG1346" i="1"/>
  <c r="AA1347" i="1"/>
  <c r="AB1347" i="1"/>
  <c r="AC1347" i="1"/>
  <c r="AD1347" i="1"/>
  <c r="AE1347" i="1"/>
  <c r="AF1347" i="1"/>
  <c r="AG1347" i="1"/>
  <c r="AA1348" i="1"/>
  <c r="AB1348" i="1"/>
  <c r="AC1348" i="1"/>
  <c r="AD1348" i="1"/>
  <c r="AE1348" i="1"/>
  <c r="AF1348" i="1"/>
  <c r="AG1348" i="1"/>
  <c r="AA1349" i="1"/>
  <c r="AB1349" i="1"/>
  <c r="AC1349" i="1"/>
  <c r="AD1349" i="1"/>
  <c r="AE1349" i="1"/>
  <c r="AF1349" i="1"/>
  <c r="AG1349" i="1"/>
  <c r="AA1350" i="1"/>
  <c r="AB1350" i="1"/>
  <c r="AC1350" i="1"/>
  <c r="AD1350" i="1"/>
  <c r="AE1350" i="1"/>
  <c r="AF1350" i="1"/>
  <c r="AG1350" i="1"/>
  <c r="AA1351" i="1"/>
  <c r="AB1351" i="1"/>
  <c r="AC1351" i="1"/>
  <c r="AD1351" i="1"/>
  <c r="AE1351" i="1"/>
  <c r="AF1351" i="1"/>
  <c r="AG1351" i="1"/>
  <c r="AA1352" i="1"/>
  <c r="AB1352" i="1"/>
  <c r="AC1352" i="1"/>
  <c r="AD1352" i="1"/>
  <c r="AE1352" i="1"/>
  <c r="AF1352" i="1"/>
  <c r="AG1352" i="1"/>
  <c r="AA1353" i="1"/>
  <c r="AB1353" i="1"/>
  <c r="AC1353" i="1"/>
  <c r="AD1353" i="1"/>
  <c r="AE1353" i="1"/>
  <c r="AF1353" i="1"/>
  <c r="AG1353" i="1"/>
  <c r="AA1354" i="1"/>
  <c r="AB1354" i="1"/>
  <c r="AC1354" i="1"/>
  <c r="AD1354" i="1"/>
  <c r="AE1354" i="1"/>
  <c r="AF1354" i="1"/>
  <c r="AG1354" i="1"/>
  <c r="AA1355" i="1"/>
  <c r="AB1355" i="1"/>
  <c r="AC1355" i="1"/>
  <c r="AD1355" i="1"/>
  <c r="AE1355" i="1"/>
  <c r="AF1355" i="1"/>
  <c r="AG1355" i="1"/>
  <c r="AA1356" i="1"/>
  <c r="AB1356" i="1"/>
  <c r="AC1356" i="1"/>
  <c r="AD1356" i="1"/>
  <c r="AE1356" i="1"/>
  <c r="AF1356" i="1"/>
  <c r="AG1356" i="1"/>
  <c r="AA1357" i="1"/>
  <c r="AB1357" i="1"/>
  <c r="AC1357" i="1"/>
  <c r="AD1357" i="1"/>
  <c r="AE1357" i="1"/>
  <c r="AF1357" i="1"/>
  <c r="AG1357" i="1"/>
  <c r="AA1358" i="1"/>
  <c r="AB1358" i="1"/>
  <c r="AC1358" i="1"/>
  <c r="AD1358" i="1"/>
  <c r="AE1358" i="1"/>
  <c r="AF1358" i="1"/>
  <c r="AG1358" i="1"/>
  <c r="AA1359" i="1"/>
  <c r="AB1359" i="1"/>
  <c r="AC1359" i="1"/>
  <c r="AD1359" i="1"/>
  <c r="AE1359" i="1"/>
  <c r="AF1359" i="1"/>
  <c r="AG1359" i="1"/>
  <c r="AA1360" i="1"/>
  <c r="AB1360" i="1"/>
  <c r="AC1360" i="1"/>
  <c r="AD1360" i="1"/>
  <c r="AE1360" i="1"/>
  <c r="AF1360" i="1"/>
  <c r="AG1360" i="1"/>
  <c r="AA1361" i="1"/>
  <c r="AB1361" i="1"/>
  <c r="AC1361" i="1"/>
  <c r="AD1361" i="1"/>
  <c r="AE1361" i="1"/>
  <c r="AF1361" i="1"/>
  <c r="AG1361" i="1"/>
  <c r="AA1362" i="1"/>
  <c r="AB1362" i="1"/>
  <c r="AC1362" i="1"/>
  <c r="AD1362" i="1"/>
  <c r="AE1362" i="1"/>
  <c r="AF1362" i="1"/>
  <c r="AG1362" i="1"/>
  <c r="AA1363" i="1"/>
  <c r="AB1363" i="1"/>
  <c r="AC1363" i="1"/>
  <c r="AD1363" i="1"/>
  <c r="AE1363" i="1"/>
  <c r="AF1363" i="1"/>
  <c r="AG1363" i="1"/>
  <c r="AA1364" i="1"/>
  <c r="AB1364" i="1"/>
  <c r="AC1364" i="1"/>
  <c r="AD1364" i="1"/>
  <c r="AE1364" i="1"/>
  <c r="AF1364" i="1"/>
  <c r="AG1364" i="1"/>
  <c r="AA1365" i="1"/>
  <c r="AB1365" i="1"/>
  <c r="AC1365" i="1"/>
  <c r="AD1365" i="1"/>
  <c r="AE1365" i="1"/>
  <c r="AF1365" i="1"/>
  <c r="AG1365" i="1"/>
  <c r="AA1366" i="1"/>
  <c r="AB1366" i="1"/>
  <c r="AC1366" i="1"/>
  <c r="AD1366" i="1"/>
  <c r="AE1366" i="1"/>
  <c r="AF1366" i="1"/>
  <c r="AG1366" i="1"/>
  <c r="AA1367" i="1"/>
  <c r="AB1367" i="1"/>
  <c r="AC1367" i="1"/>
  <c r="AD1367" i="1"/>
  <c r="AE1367" i="1"/>
  <c r="AF1367" i="1"/>
  <c r="AG1367" i="1"/>
  <c r="AA1368" i="1"/>
  <c r="AB1368" i="1"/>
  <c r="AC1368" i="1"/>
  <c r="AD1368" i="1"/>
  <c r="AE1368" i="1"/>
  <c r="AF1368" i="1"/>
  <c r="AG1368" i="1"/>
  <c r="AA1369" i="1"/>
  <c r="AB1369" i="1"/>
  <c r="AC1369" i="1"/>
  <c r="AD1369" i="1"/>
  <c r="AE1369" i="1"/>
  <c r="AF1369" i="1"/>
  <c r="AG1369" i="1"/>
  <c r="AA1370" i="1"/>
  <c r="AB1370" i="1"/>
  <c r="AC1370" i="1"/>
  <c r="AD1370" i="1"/>
  <c r="AE1370" i="1"/>
  <c r="AF1370" i="1"/>
  <c r="AG1370" i="1"/>
  <c r="AA1371" i="1"/>
  <c r="AB1371" i="1"/>
  <c r="AC1371" i="1"/>
  <c r="AD1371" i="1"/>
  <c r="AE1371" i="1"/>
  <c r="AF1371" i="1"/>
  <c r="AG1371" i="1"/>
  <c r="AA1372" i="1"/>
  <c r="AB1372" i="1"/>
  <c r="AC1372" i="1"/>
  <c r="AD1372" i="1"/>
  <c r="AE1372" i="1"/>
  <c r="AF1372" i="1"/>
  <c r="AG1372" i="1"/>
  <c r="AA1373" i="1"/>
  <c r="AB1373" i="1"/>
  <c r="AC1373" i="1"/>
  <c r="AD1373" i="1"/>
  <c r="AE1373" i="1"/>
  <c r="AF1373" i="1"/>
  <c r="AG1373" i="1"/>
  <c r="AA1374" i="1"/>
  <c r="AB1374" i="1"/>
  <c r="AC1374" i="1"/>
  <c r="AD1374" i="1"/>
  <c r="AE1374" i="1"/>
  <c r="AF1374" i="1"/>
  <c r="AG1374" i="1"/>
  <c r="AA1375" i="1"/>
  <c r="AB1375" i="1"/>
  <c r="AC1375" i="1"/>
  <c r="AD1375" i="1"/>
  <c r="AE1375" i="1"/>
  <c r="AF1375" i="1"/>
  <c r="AG1375" i="1"/>
  <c r="AA1376" i="1"/>
  <c r="AB1376" i="1"/>
  <c r="AC1376" i="1"/>
  <c r="AD1376" i="1"/>
  <c r="AE1376" i="1"/>
  <c r="AF1376" i="1"/>
  <c r="AG1376" i="1"/>
  <c r="AA1377" i="1"/>
  <c r="AB1377" i="1"/>
  <c r="AC1377" i="1"/>
  <c r="AD1377" i="1"/>
  <c r="AE1377" i="1"/>
  <c r="AF1377" i="1"/>
  <c r="AG1377" i="1"/>
  <c r="AA1378" i="1"/>
  <c r="AB1378" i="1"/>
  <c r="AC1378" i="1"/>
  <c r="AD1378" i="1"/>
  <c r="AE1378" i="1"/>
  <c r="AF1378" i="1"/>
  <c r="AG1378" i="1"/>
  <c r="AA1379" i="1"/>
  <c r="AB1379" i="1"/>
  <c r="AC1379" i="1"/>
  <c r="AD1379" i="1"/>
  <c r="AE1379" i="1"/>
  <c r="AF1379" i="1"/>
  <c r="AG1379" i="1"/>
  <c r="AA1380" i="1"/>
  <c r="AB1380" i="1"/>
  <c r="AC1380" i="1"/>
  <c r="AD1380" i="1"/>
  <c r="AE1380" i="1"/>
  <c r="AF1380" i="1"/>
  <c r="AG1380" i="1"/>
  <c r="AA1381" i="1"/>
  <c r="AB1381" i="1"/>
  <c r="AC1381" i="1"/>
  <c r="AD1381" i="1"/>
  <c r="AE1381" i="1"/>
  <c r="AF1381" i="1"/>
  <c r="AG1381" i="1"/>
  <c r="AA1382" i="1"/>
  <c r="AB1382" i="1"/>
  <c r="AC1382" i="1"/>
  <c r="AD1382" i="1"/>
  <c r="AE1382" i="1"/>
  <c r="AF1382" i="1"/>
  <c r="AG1382" i="1"/>
  <c r="AA1383" i="1"/>
  <c r="AB1383" i="1"/>
  <c r="AC1383" i="1"/>
  <c r="AD1383" i="1"/>
  <c r="AE1383" i="1"/>
  <c r="AF1383" i="1"/>
  <c r="AG1383" i="1"/>
  <c r="AA1384" i="1"/>
  <c r="AB1384" i="1"/>
  <c r="AC1384" i="1"/>
  <c r="AD1384" i="1"/>
  <c r="AE1384" i="1"/>
  <c r="AF1384" i="1"/>
  <c r="AG1384" i="1"/>
  <c r="AA1385" i="1"/>
  <c r="AB1385" i="1"/>
  <c r="AC1385" i="1"/>
  <c r="AD1385" i="1"/>
  <c r="AE1385" i="1"/>
  <c r="AF1385" i="1"/>
  <c r="AG1385" i="1"/>
  <c r="AA1386" i="1"/>
  <c r="AB1386" i="1"/>
  <c r="AC1386" i="1"/>
  <c r="AD1386" i="1"/>
  <c r="AE1386" i="1"/>
  <c r="AF1386" i="1"/>
  <c r="AG1386" i="1"/>
  <c r="AA1387" i="1"/>
  <c r="AB1387" i="1"/>
  <c r="AC1387" i="1"/>
  <c r="AD1387" i="1"/>
  <c r="AE1387" i="1"/>
  <c r="AF1387" i="1"/>
  <c r="AG1387" i="1"/>
  <c r="AA1388" i="1"/>
  <c r="AB1388" i="1"/>
  <c r="AC1388" i="1"/>
  <c r="AD1388" i="1"/>
  <c r="AE1388" i="1"/>
  <c r="AF1388" i="1"/>
  <c r="AG1388" i="1"/>
  <c r="AA1389" i="1"/>
  <c r="AB1389" i="1"/>
  <c r="AC1389" i="1"/>
  <c r="AD1389" i="1"/>
  <c r="AE1389" i="1"/>
  <c r="AF1389" i="1"/>
  <c r="AG1389" i="1"/>
  <c r="AA1390" i="1"/>
  <c r="AB1390" i="1"/>
  <c r="AC1390" i="1"/>
  <c r="AD1390" i="1"/>
  <c r="AE1390" i="1"/>
  <c r="AF1390" i="1"/>
  <c r="AG1390" i="1"/>
  <c r="AA1391" i="1"/>
  <c r="AB1391" i="1"/>
  <c r="AC1391" i="1"/>
  <c r="AD1391" i="1"/>
  <c r="AE1391" i="1"/>
  <c r="AF1391" i="1"/>
  <c r="AG1391" i="1"/>
  <c r="AA1392" i="1"/>
  <c r="AB1392" i="1"/>
  <c r="AC1392" i="1"/>
  <c r="AD1392" i="1"/>
  <c r="AE1392" i="1"/>
  <c r="AF1392" i="1"/>
  <c r="AG1392" i="1"/>
  <c r="AA1393" i="1"/>
  <c r="AB1393" i="1"/>
  <c r="AC1393" i="1"/>
  <c r="AD1393" i="1"/>
  <c r="AE1393" i="1"/>
  <c r="AF1393" i="1"/>
  <c r="AG1393" i="1"/>
  <c r="AA1394" i="1"/>
  <c r="AB1394" i="1"/>
  <c r="AC1394" i="1"/>
  <c r="AD1394" i="1"/>
  <c r="AE1394" i="1"/>
  <c r="AF1394" i="1"/>
  <c r="AG1394" i="1"/>
  <c r="AA1395" i="1"/>
  <c r="AB1395" i="1"/>
  <c r="AC1395" i="1"/>
  <c r="AD1395" i="1"/>
  <c r="AE1395" i="1"/>
  <c r="AF1395" i="1"/>
  <c r="AG1395" i="1"/>
  <c r="AA1396" i="1"/>
  <c r="AB1396" i="1"/>
  <c r="AC1396" i="1"/>
  <c r="AD1396" i="1"/>
  <c r="AE1396" i="1"/>
  <c r="AF1396" i="1"/>
  <c r="AG1396" i="1"/>
  <c r="AA1397" i="1"/>
  <c r="AB1397" i="1"/>
  <c r="AC1397" i="1"/>
  <c r="AD1397" i="1"/>
  <c r="AE1397" i="1"/>
  <c r="AF1397" i="1"/>
  <c r="AG1397" i="1"/>
  <c r="AA1398" i="1"/>
  <c r="AB1398" i="1"/>
  <c r="AC1398" i="1"/>
  <c r="AD1398" i="1"/>
  <c r="AE1398" i="1"/>
  <c r="AF1398" i="1"/>
  <c r="AG1398" i="1"/>
  <c r="AA1399" i="1"/>
  <c r="AB1399" i="1"/>
  <c r="AC1399" i="1"/>
  <c r="AD1399" i="1"/>
  <c r="AE1399" i="1"/>
  <c r="AF1399" i="1"/>
  <c r="AG1399" i="1"/>
  <c r="AA1400" i="1"/>
  <c r="AB1400" i="1"/>
  <c r="AC1400" i="1"/>
  <c r="AD1400" i="1"/>
  <c r="AE1400" i="1"/>
  <c r="AF1400" i="1"/>
  <c r="AG1400" i="1"/>
  <c r="AA1401" i="1"/>
  <c r="AB1401" i="1"/>
  <c r="AC1401" i="1"/>
  <c r="AD1401" i="1"/>
  <c r="AE1401" i="1"/>
  <c r="AF1401" i="1"/>
  <c r="AG1401" i="1"/>
  <c r="AA1402" i="1"/>
  <c r="AB1402" i="1"/>
  <c r="AC1402" i="1"/>
  <c r="AD1402" i="1"/>
  <c r="AE1402" i="1"/>
  <c r="AF1402" i="1"/>
  <c r="AG1402" i="1"/>
  <c r="AA1403" i="1"/>
  <c r="AB1403" i="1"/>
  <c r="AC1403" i="1"/>
  <c r="AD1403" i="1"/>
  <c r="AE1403" i="1"/>
  <c r="AF1403" i="1"/>
  <c r="AG1403" i="1"/>
  <c r="AA1404" i="1"/>
  <c r="AB1404" i="1"/>
  <c r="AC1404" i="1"/>
  <c r="AD1404" i="1"/>
  <c r="AE1404" i="1"/>
  <c r="AF1404" i="1"/>
  <c r="AG1404" i="1"/>
  <c r="AA1405" i="1"/>
  <c r="AB1405" i="1"/>
  <c r="AC1405" i="1"/>
  <c r="AD1405" i="1"/>
  <c r="AE1405" i="1"/>
  <c r="AF1405" i="1"/>
  <c r="AG1405" i="1"/>
  <c r="AA1406" i="1"/>
  <c r="AB1406" i="1"/>
  <c r="AC1406" i="1"/>
  <c r="AD1406" i="1"/>
  <c r="AE1406" i="1"/>
  <c r="AF1406" i="1"/>
  <c r="AG1406" i="1"/>
  <c r="AA1407" i="1"/>
  <c r="AB1407" i="1"/>
  <c r="AC1407" i="1"/>
  <c r="AD1407" i="1"/>
  <c r="AE1407" i="1"/>
  <c r="AF1407" i="1"/>
  <c r="AG1407" i="1"/>
  <c r="AA1408" i="1"/>
  <c r="AB1408" i="1"/>
  <c r="AC1408" i="1"/>
  <c r="AD1408" i="1"/>
  <c r="AE1408" i="1"/>
  <c r="AF1408" i="1"/>
  <c r="AG1408" i="1"/>
  <c r="AA1409" i="1"/>
  <c r="AB1409" i="1"/>
  <c r="AC1409" i="1"/>
  <c r="AD1409" i="1"/>
  <c r="AE1409" i="1"/>
  <c r="AF1409" i="1"/>
  <c r="AG1409" i="1"/>
  <c r="AA1410" i="1"/>
  <c r="AB1410" i="1"/>
  <c r="AC1410" i="1"/>
  <c r="AD1410" i="1"/>
  <c r="AE1410" i="1"/>
  <c r="AF1410" i="1"/>
  <c r="AG1410" i="1"/>
  <c r="AA1411" i="1"/>
  <c r="AB1411" i="1"/>
  <c r="AC1411" i="1"/>
  <c r="AD1411" i="1"/>
  <c r="AE1411" i="1"/>
  <c r="AF1411" i="1"/>
  <c r="AG1411" i="1"/>
  <c r="AA1412" i="1"/>
  <c r="AB1412" i="1"/>
  <c r="AC1412" i="1"/>
  <c r="AD1412" i="1"/>
  <c r="AE1412" i="1"/>
  <c r="AF1412" i="1"/>
  <c r="AG1412" i="1"/>
  <c r="AA1413" i="1"/>
  <c r="AB1413" i="1"/>
  <c r="AC1413" i="1"/>
  <c r="AD1413" i="1"/>
  <c r="AE1413" i="1"/>
  <c r="AF1413" i="1"/>
  <c r="AG1413" i="1"/>
  <c r="AA1414" i="1"/>
  <c r="AB1414" i="1"/>
  <c r="AC1414" i="1"/>
  <c r="AD1414" i="1"/>
  <c r="AE1414" i="1"/>
  <c r="AF1414" i="1"/>
  <c r="AG1414" i="1"/>
  <c r="AA1415" i="1"/>
  <c r="AB1415" i="1"/>
  <c r="AC1415" i="1"/>
  <c r="AD1415" i="1"/>
  <c r="AE1415" i="1"/>
  <c r="AF1415" i="1"/>
  <c r="AG1415" i="1"/>
  <c r="AA1416" i="1"/>
  <c r="AB1416" i="1"/>
  <c r="AC1416" i="1"/>
  <c r="AD1416" i="1"/>
  <c r="AE1416" i="1"/>
  <c r="AF1416" i="1"/>
  <c r="AG1416" i="1"/>
  <c r="AA1417" i="1"/>
  <c r="AB1417" i="1"/>
  <c r="AC1417" i="1"/>
  <c r="AD1417" i="1"/>
  <c r="AE1417" i="1"/>
  <c r="AF1417" i="1"/>
  <c r="AG1417" i="1"/>
  <c r="AA1418" i="1"/>
  <c r="AB1418" i="1"/>
  <c r="AC1418" i="1"/>
  <c r="AD1418" i="1"/>
  <c r="AE1418" i="1"/>
  <c r="AF1418" i="1"/>
  <c r="AG1418" i="1"/>
  <c r="AA1419" i="1"/>
  <c r="AB1419" i="1"/>
  <c r="AC1419" i="1"/>
  <c r="AD1419" i="1"/>
  <c r="AE1419" i="1"/>
  <c r="AF1419" i="1"/>
  <c r="AG1419" i="1"/>
  <c r="AA1420" i="1"/>
  <c r="AB1420" i="1"/>
  <c r="AC1420" i="1"/>
  <c r="AD1420" i="1"/>
  <c r="AE1420" i="1"/>
  <c r="AF1420" i="1"/>
  <c r="AG1420" i="1"/>
  <c r="AA1421" i="1"/>
  <c r="AB1421" i="1"/>
  <c r="AC1421" i="1"/>
  <c r="AD1421" i="1"/>
  <c r="AE1421" i="1"/>
  <c r="AF1421" i="1"/>
  <c r="AG1421" i="1"/>
  <c r="AA1422" i="1"/>
  <c r="AB1422" i="1"/>
  <c r="AC1422" i="1"/>
  <c r="AD1422" i="1"/>
  <c r="AE1422" i="1"/>
  <c r="AF1422" i="1"/>
  <c r="AG1422" i="1"/>
  <c r="AA1423" i="1"/>
  <c r="AB1423" i="1"/>
  <c r="AC1423" i="1"/>
  <c r="AD1423" i="1"/>
  <c r="AE1423" i="1"/>
  <c r="AF1423" i="1"/>
  <c r="AG1423" i="1"/>
  <c r="AA1424" i="1"/>
  <c r="AB1424" i="1"/>
  <c r="AC1424" i="1"/>
  <c r="AD1424" i="1"/>
  <c r="AE1424" i="1"/>
  <c r="AF1424" i="1"/>
  <c r="AG1424" i="1"/>
  <c r="AA1425" i="1"/>
  <c r="AB1425" i="1"/>
  <c r="AC1425" i="1"/>
  <c r="AD1425" i="1"/>
  <c r="AE1425" i="1"/>
  <c r="AF1425" i="1"/>
  <c r="AG1425" i="1"/>
  <c r="AA1426" i="1"/>
  <c r="AB1426" i="1"/>
  <c r="AC1426" i="1"/>
  <c r="AD1426" i="1"/>
  <c r="AE1426" i="1"/>
  <c r="AF1426" i="1"/>
  <c r="AG1426" i="1"/>
  <c r="AA1427" i="1"/>
  <c r="AB1427" i="1"/>
  <c r="AC1427" i="1"/>
  <c r="AD1427" i="1"/>
  <c r="AE1427" i="1"/>
  <c r="AF1427" i="1"/>
  <c r="AG1427" i="1"/>
  <c r="AA1428" i="1"/>
  <c r="AB1428" i="1"/>
  <c r="AC1428" i="1"/>
  <c r="AD1428" i="1"/>
  <c r="AE1428" i="1"/>
  <c r="AF1428" i="1"/>
  <c r="AG1428" i="1"/>
  <c r="AA1429" i="1"/>
  <c r="AB1429" i="1"/>
  <c r="AC1429" i="1"/>
  <c r="AD1429" i="1"/>
  <c r="AE1429" i="1"/>
  <c r="AF1429" i="1"/>
  <c r="AG1429" i="1"/>
  <c r="AA1430" i="1"/>
  <c r="AB1430" i="1"/>
  <c r="AC1430" i="1"/>
  <c r="AD1430" i="1"/>
  <c r="AE1430" i="1"/>
  <c r="AF1430" i="1"/>
  <c r="AG1430" i="1"/>
  <c r="AA1431" i="1"/>
  <c r="AB1431" i="1"/>
  <c r="AC1431" i="1"/>
  <c r="AD1431" i="1"/>
  <c r="AE1431" i="1"/>
  <c r="AF1431" i="1"/>
  <c r="AG1431" i="1"/>
  <c r="AA1432" i="1"/>
  <c r="AB1432" i="1"/>
  <c r="AC1432" i="1"/>
  <c r="AD1432" i="1"/>
  <c r="AE1432" i="1"/>
  <c r="AF1432" i="1"/>
  <c r="AG1432" i="1"/>
  <c r="AA1433" i="1"/>
  <c r="AB1433" i="1"/>
  <c r="AC1433" i="1"/>
  <c r="AD1433" i="1"/>
  <c r="AE1433" i="1"/>
  <c r="AF1433" i="1"/>
  <c r="AG1433" i="1"/>
  <c r="AA1434" i="1"/>
  <c r="AB1434" i="1"/>
  <c r="AC1434" i="1"/>
  <c r="AD1434" i="1"/>
  <c r="AE1434" i="1"/>
  <c r="AF1434" i="1"/>
  <c r="AG1434" i="1"/>
  <c r="AA1435" i="1"/>
  <c r="AB1435" i="1"/>
  <c r="AC1435" i="1"/>
  <c r="AD1435" i="1"/>
  <c r="AE1435" i="1"/>
  <c r="AF1435" i="1"/>
  <c r="AG1435" i="1"/>
  <c r="AA1436" i="1"/>
  <c r="AB1436" i="1"/>
  <c r="AC1436" i="1"/>
  <c r="AD1436" i="1"/>
  <c r="AE1436" i="1"/>
  <c r="AF1436" i="1"/>
  <c r="AG1436" i="1"/>
  <c r="AA1437" i="1"/>
  <c r="AB1437" i="1"/>
  <c r="AC1437" i="1"/>
  <c r="AD1437" i="1"/>
  <c r="AE1437" i="1"/>
  <c r="AF1437" i="1"/>
  <c r="AG1437" i="1"/>
  <c r="AA1438" i="1"/>
  <c r="AB1438" i="1"/>
  <c r="AC1438" i="1"/>
  <c r="AD1438" i="1"/>
  <c r="AE1438" i="1"/>
  <c r="AF1438" i="1"/>
  <c r="AG1438" i="1"/>
  <c r="AA1439" i="1"/>
  <c r="AB1439" i="1"/>
  <c r="AC1439" i="1"/>
  <c r="AD1439" i="1"/>
  <c r="AE1439" i="1"/>
  <c r="AF1439" i="1"/>
  <c r="AG1439" i="1"/>
  <c r="AA1440" i="1"/>
  <c r="AB1440" i="1"/>
  <c r="AC1440" i="1"/>
  <c r="AD1440" i="1"/>
  <c r="AE1440" i="1"/>
  <c r="AF1440" i="1"/>
  <c r="AG1440" i="1"/>
  <c r="AA1441" i="1"/>
  <c r="AB1441" i="1"/>
  <c r="AC1441" i="1"/>
  <c r="AD1441" i="1"/>
  <c r="AE1441" i="1"/>
  <c r="AF1441" i="1"/>
  <c r="AG1441" i="1"/>
  <c r="AA1442" i="1"/>
  <c r="AB1442" i="1"/>
  <c r="AC1442" i="1"/>
  <c r="AD1442" i="1"/>
  <c r="AE1442" i="1"/>
  <c r="AF1442" i="1"/>
  <c r="AG1442" i="1"/>
  <c r="AA1443" i="1"/>
  <c r="AB1443" i="1"/>
  <c r="AC1443" i="1"/>
  <c r="AD1443" i="1"/>
  <c r="AE1443" i="1"/>
  <c r="AF1443" i="1"/>
  <c r="AG1443" i="1"/>
  <c r="AA1444" i="1"/>
  <c r="AB1444" i="1"/>
  <c r="AC1444" i="1"/>
  <c r="AD1444" i="1"/>
  <c r="AE1444" i="1"/>
  <c r="AF1444" i="1"/>
  <c r="AG1444" i="1"/>
  <c r="AA1445" i="1"/>
  <c r="AB1445" i="1"/>
  <c r="AC1445" i="1"/>
  <c r="AD1445" i="1"/>
  <c r="AE1445" i="1"/>
  <c r="AF1445" i="1"/>
  <c r="AG1445" i="1"/>
  <c r="AA1446" i="1"/>
  <c r="AB1446" i="1"/>
  <c r="AC1446" i="1"/>
  <c r="AD1446" i="1"/>
  <c r="AE1446" i="1"/>
  <c r="AF1446" i="1"/>
  <c r="AG1446" i="1"/>
  <c r="AA1447" i="1"/>
  <c r="AB1447" i="1"/>
  <c r="AC1447" i="1"/>
  <c r="AD1447" i="1"/>
  <c r="AE1447" i="1"/>
  <c r="AF1447" i="1"/>
  <c r="AG1447" i="1"/>
  <c r="AA1448" i="1"/>
  <c r="AB1448" i="1"/>
  <c r="AC1448" i="1"/>
  <c r="AD1448" i="1"/>
  <c r="AE1448" i="1"/>
  <c r="AF1448" i="1"/>
  <c r="AG1448" i="1"/>
  <c r="AA1449" i="1"/>
  <c r="AB1449" i="1"/>
  <c r="AC1449" i="1"/>
  <c r="AD1449" i="1"/>
  <c r="AE1449" i="1"/>
  <c r="AF1449" i="1"/>
  <c r="AG1449" i="1"/>
  <c r="AA1450" i="1"/>
  <c r="AB1450" i="1"/>
  <c r="AC1450" i="1"/>
  <c r="AD1450" i="1"/>
  <c r="AE1450" i="1"/>
  <c r="AF1450" i="1"/>
  <c r="AG1450" i="1"/>
  <c r="AA1451" i="1"/>
  <c r="AB1451" i="1"/>
  <c r="AC1451" i="1"/>
  <c r="AD1451" i="1"/>
  <c r="AE1451" i="1"/>
  <c r="AF1451" i="1"/>
  <c r="AG1451" i="1"/>
  <c r="AA1452" i="1"/>
  <c r="AB1452" i="1"/>
  <c r="AC1452" i="1"/>
  <c r="AD1452" i="1"/>
  <c r="AE1452" i="1"/>
  <c r="AF1452" i="1"/>
  <c r="AG1452" i="1"/>
  <c r="AA1453" i="1"/>
  <c r="AB1453" i="1"/>
  <c r="AC1453" i="1"/>
  <c r="AD1453" i="1"/>
  <c r="AE1453" i="1"/>
  <c r="AF1453" i="1"/>
  <c r="AG1453" i="1"/>
  <c r="AA1454" i="1"/>
  <c r="AB1454" i="1"/>
  <c r="AC1454" i="1"/>
  <c r="AD1454" i="1"/>
  <c r="AE1454" i="1"/>
  <c r="AF1454" i="1"/>
  <c r="AG1454" i="1"/>
  <c r="AA1455" i="1"/>
  <c r="AB1455" i="1"/>
  <c r="AC1455" i="1"/>
  <c r="AD1455" i="1"/>
  <c r="AE1455" i="1"/>
  <c r="AF1455" i="1"/>
  <c r="AG1455" i="1"/>
  <c r="AA1456" i="1"/>
  <c r="AB1456" i="1"/>
  <c r="AC1456" i="1"/>
  <c r="AD1456" i="1"/>
  <c r="AE1456" i="1"/>
  <c r="AF1456" i="1"/>
  <c r="AG1456" i="1"/>
  <c r="AA1457" i="1"/>
  <c r="AB1457" i="1"/>
  <c r="AC1457" i="1"/>
  <c r="AD1457" i="1"/>
  <c r="AE1457" i="1"/>
  <c r="AF1457" i="1"/>
  <c r="AG1457" i="1"/>
  <c r="AA1458" i="1"/>
  <c r="AB1458" i="1"/>
  <c r="AC1458" i="1"/>
  <c r="AD1458" i="1"/>
  <c r="AE1458" i="1"/>
  <c r="AF1458" i="1"/>
  <c r="AG1458" i="1"/>
  <c r="AA1459" i="1"/>
  <c r="AB1459" i="1"/>
  <c r="AC1459" i="1"/>
  <c r="AD1459" i="1"/>
  <c r="AE1459" i="1"/>
  <c r="AF1459" i="1"/>
  <c r="AG1459" i="1"/>
  <c r="AA1460" i="1"/>
  <c r="AB1460" i="1"/>
  <c r="AC1460" i="1"/>
  <c r="AD1460" i="1"/>
  <c r="AE1460" i="1"/>
  <c r="AF1460" i="1"/>
  <c r="AG1460" i="1"/>
  <c r="AA1461" i="1"/>
  <c r="AB1461" i="1"/>
  <c r="AC1461" i="1"/>
  <c r="AD1461" i="1"/>
  <c r="AE1461" i="1"/>
  <c r="AF1461" i="1"/>
  <c r="AG1461" i="1"/>
  <c r="AA1462" i="1"/>
  <c r="AB1462" i="1"/>
  <c r="AC1462" i="1"/>
  <c r="AD1462" i="1"/>
  <c r="AE1462" i="1"/>
  <c r="AF1462" i="1"/>
  <c r="AG1462" i="1"/>
  <c r="AA1463" i="1"/>
  <c r="AB1463" i="1"/>
  <c r="AC1463" i="1"/>
  <c r="AD1463" i="1"/>
  <c r="AE1463" i="1"/>
  <c r="AF1463" i="1"/>
  <c r="AG1463" i="1"/>
  <c r="AA1464" i="1"/>
  <c r="AB1464" i="1"/>
  <c r="AC1464" i="1"/>
  <c r="AD1464" i="1"/>
  <c r="AE1464" i="1"/>
  <c r="AF1464" i="1"/>
  <c r="AG1464" i="1"/>
  <c r="AA1465" i="1"/>
  <c r="AB1465" i="1"/>
  <c r="AC1465" i="1"/>
  <c r="AD1465" i="1"/>
  <c r="AE1465" i="1"/>
  <c r="AF1465" i="1"/>
  <c r="AG1465" i="1"/>
  <c r="AA1466" i="1"/>
  <c r="AB1466" i="1"/>
  <c r="AC1466" i="1"/>
  <c r="AD1466" i="1"/>
  <c r="AE1466" i="1"/>
  <c r="AF1466" i="1"/>
  <c r="AG1466" i="1"/>
  <c r="AA1467" i="1"/>
  <c r="AB1467" i="1"/>
  <c r="AC1467" i="1"/>
  <c r="AD1467" i="1"/>
  <c r="AE1467" i="1"/>
  <c r="AF1467" i="1"/>
  <c r="AG1467" i="1"/>
  <c r="AA1468" i="1"/>
  <c r="AB1468" i="1"/>
  <c r="AC1468" i="1"/>
  <c r="AD1468" i="1"/>
  <c r="AE1468" i="1"/>
  <c r="AF1468" i="1"/>
  <c r="AG1468" i="1"/>
  <c r="AA1469" i="1"/>
  <c r="AB1469" i="1"/>
  <c r="AC1469" i="1"/>
  <c r="AD1469" i="1"/>
  <c r="AE1469" i="1"/>
  <c r="AF1469" i="1"/>
  <c r="AG1469" i="1"/>
  <c r="AA1470" i="1"/>
  <c r="AB1470" i="1"/>
  <c r="AC1470" i="1"/>
  <c r="AD1470" i="1"/>
  <c r="AE1470" i="1"/>
  <c r="AF1470" i="1"/>
  <c r="AG1470" i="1"/>
  <c r="AA1471" i="1"/>
  <c r="AB1471" i="1"/>
  <c r="AC1471" i="1"/>
  <c r="AD1471" i="1"/>
  <c r="AE1471" i="1"/>
  <c r="AF1471" i="1"/>
  <c r="AG1471" i="1"/>
  <c r="AA1472" i="1"/>
  <c r="AB1472" i="1"/>
  <c r="AC1472" i="1"/>
  <c r="AD1472" i="1"/>
  <c r="AE1472" i="1"/>
  <c r="AF1472" i="1"/>
  <c r="AG1472" i="1"/>
  <c r="AA1473" i="1"/>
  <c r="AB1473" i="1"/>
  <c r="AC1473" i="1"/>
  <c r="AD1473" i="1"/>
  <c r="AE1473" i="1"/>
  <c r="AF1473" i="1"/>
  <c r="AG1473" i="1"/>
  <c r="AA1474" i="1"/>
  <c r="AB1474" i="1"/>
  <c r="AC1474" i="1"/>
  <c r="AD1474" i="1"/>
  <c r="AE1474" i="1"/>
  <c r="AF1474" i="1"/>
  <c r="AG1474" i="1"/>
  <c r="AA1475" i="1"/>
  <c r="AB1475" i="1"/>
  <c r="AC1475" i="1"/>
  <c r="AD1475" i="1"/>
  <c r="AE1475" i="1"/>
  <c r="AF1475" i="1"/>
  <c r="AG1475" i="1"/>
  <c r="AA1476" i="1"/>
  <c r="AB1476" i="1"/>
  <c r="AC1476" i="1"/>
  <c r="AD1476" i="1"/>
  <c r="AE1476" i="1"/>
  <c r="AF1476" i="1"/>
  <c r="AG1476" i="1"/>
  <c r="AA1477" i="1"/>
  <c r="AB1477" i="1"/>
  <c r="AC1477" i="1"/>
  <c r="AD1477" i="1"/>
  <c r="AE1477" i="1"/>
  <c r="AF1477" i="1"/>
  <c r="AG1477" i="1"/>
  <c r="AA1478" i="1"/>
  <c r="AB1478" i="1"/>
  <c r="AC1478" i="1"/>
  <c r="AD1478" i="1"/>
  <c r="AE1478" i="1"/>
  <c r="AF1478" i="1"/>
  <c r="AG1478" i="1"/>
  <c r="AA1479" i="1"/>
  <c r="AB1479" i="1"/>
  <c r="AC1479" i="1"/>
  <c r="AD1479" i="1"/>
  <c r="AE1479" i="1"/>
  <c r="AF1479" i="1"/>
  <c r="AG1479" i="1"/>
  <c r="AA1480" i="1"/>
  <c r="AB1480" i="1"/>
  <c r="AC1480" i="1"/>
  <c r="AD1480" i="1"/>
  <c r="AE1480" i="1"/>
  <c r="AF1480" i="1"/>
  <c r="AG1480" i="1"/>
  <c r="AA1481" i="1"/>
  <c r="AB1481" i="1"/>
  <c r="AC1481" i="1"/>
  <c r="AD1481" i="1"/>
  <c r="AE1481" i="1"/>
  <c r="AF1481" i="1"/>
  <c r="AG1481" i="1"/>
  <c r="AA1482" i="1"/>
  <c r="AB1482" i="1"/>
  <c r="AC1482" i="1"/>
  <c r="AD1482" i="1"/>
  <c r="AE1482" i="1"/>
  <c r="AF1482" i="1"/>
  <c r="AG1482" i="1"/>
  <c r="AA1483" i="1"/>
  <c r="AB1483" i="1"/>
  <c r="AC1483" i="1"/>
  <c r="AD1483" i="1"/>
  <c r="AE1483" i="1"/>
  <c r="AF1483" i="1"/>
  <c r="AG1483" i="1"/>
  <c r="AA1484" i="1"/>
  <c r="AB1484" i="1"/>
  <c r="AC1484" i="1"/>
  <c r="AD1484" i="1"/>
  <c r="AE1484" i="1"/>
  <c r="AF1484" i="1"/>
  <c r="AG1484" i="1"/>
  <c r="AA1485" i="1"/>
  <c r="AB1485" i="1"/>
  <c r="AC1485" i="1"/>
  <c r="AD1485" i="1"/>
  <c r="AE1485" i="1"/>
  <c r="AF1485" i="1"/>
  <c r="AG1485" i="1"/>
  <c r="AA1486" i="1"/>
  <c r="AB1486" i="1"/>
  <c r="AC1486" i="1"/>
  <c r="AD1486" i="1"/>
  <c r="AE1486" i="1"/>
  <c r="AF1486" i="1"/>
  <c r="AG1486" i="1"/>
  <c r="AA1487" i="1"/>
  <c r="AB1487" i="1"/>
  <c r="AC1487" i="1"/>
  <c r="AD1487" i="1"/>
  <c r="AE1487" i="1"/>
  <c r="AF1487" i="1"/>
  <c r="AG1487" i="1"/>
  <c r="AA1488" i="1"/>
  <c r="AB1488" i="1"/>
  <c r="AC1488" i="1"/>
  <c r="AD1488" i="1"/>
  <c r="AE1488" i="1"/>
  <c r="AF1488" i="1"/>
  <c r="AG1488" i="1"/>
  <c r="AA1489" i="1"/>
  <c r="AB1489" i="1"/>
  <c r="AC1489" i="1"/>
  <c r="AD1489" i="1"/>
  <c r="AE1489" i="1"/>
  <c r="AF1489" i="1"/>
  <c r="AG1489" i="1"/>
  <c r="AA1490" i="1"/>
  <c r="AB1490" i="1"/>
  <c r="AC1490" i="1"/>
  <c r="AD1490" i="1"/>
  <c r="AE1490" i="1"/>
  <c r="AF1490" i="1"/>
  <c r="AG1490" i="1"/>
  <c r="AA1491" i="1"/>
  <c r="AB1491" i="1"/>
  <c r="AC1491" i="1"/>
  <c r="AD1491" i="1"/>
  <c r="AE1491" i="1"/>
  <c r="AF1491" i="1"/>
  <c r="AG1491" i="1"/>
  <c r="AA1492" i="1"/>
  <c r="AB1492" i="1"/>
  <c r="AC1492" i="1"/>
  <c r="AD1492" i="1"/>
  <c r="AE1492" i="1"/>
  <c r="AF1492" i="1"/>
  <c r="AG1492" i="1"/>
  <c r="AA1493" i="1"/>
  <c r="AB1493" i="1"/>
  <c r="AC1493" i="1"/>
  <c r="AD1493" i="1"/>
  <c r="AE1493" i="1"/>
  <c r="AF1493" i="1"/>
  <c r="AG1493" i="1"/>
  <c r="AA1494" i="1"/>
  <c r="AB1494" i="1"/>
  <c r="AC1494" i="1"/>
  <c r="AD1494" i="1"/>
  <c r="AE1494" i="1"/>
  <c r="AF1494" i="1"/>
  <c r="AG1494" i="1"/>
  <c r="AA1495" i="1"/>
  <c r="AB1495" i="1"/>
  <c r="AC1495" i="1"/>
  <c r="AD1495" i="1"/>
  <c r="AE1495" i="1"/>
  <c r="AF1495" i="1"/>
  <c r="AG1495" i="1"/>
  <c r="AA1496" i="1"/>
  <c r="AB1496" i="1"/>
  <c r="AC1496" i="1"/>
  <c r="AD1496" i="1"/>
  <c r="AE1496" i="1"/>
  <c r="AF1496" i="1"/>
  <c r="AG1496" i="1"/>
  <c r="AA1497" i="1"/>
  <c r="AB1497" i="1"/>
  <c r="AC1497" i="1"/>
  <c r="AD1497" i="1"/>
  <c r="AE1497" i="1"/>
  <c r="AF1497" i="1"/>
  <c r="AG1497" i="1"/>
  <c r="AA1498" i="1"/>
  <c r="AB1498" i="1"/>
  <c r="AC1498" i="1"/>
  <c r="AD1498" i="1"/>
  <c r="AE1498" i="1"/>
  <c r="AF1498" i="1"/>
  <c r="AG1498" i="1"/>
  <c r="AA1499" i="1"/>
  <c r="AB1499" i="1"/>
  <c r="AC1499" i="1"/>
  <c r="AD1499" i="1"/>
  <c r="AE1499" i="1"/>
  <c r="AF1499" i="1"/>
  <c r="AG1499" i="1"/>
  <c r="AA1500" i="1"/>
  <c r="AB1500" i="1"/>
  <c r="AC1500" i="1"/>
  <c r="AD1500" i="1"/>
  <c r="AE1500" i="1"/>
  <c r="AF1500" i="1"/>
  <c r="AG1500" i="1"/>
  <c r="AA1501" i="1"/>
  <c r="AB1501" i="1"/>
  <c r="AC1501" i="1"/>
  <c r="AD1501" i="1"/>
  <c r="AE1501" i="1"/>
  <c r="AF1501" i="1"/>
  <c r="AG1501" i="1"/>
  <c r="AA1502" i="1"/>
  <c r="AB1502" i="1"/>
  <c r="AC1502" i="1"/>
  <c r="AD1502" i="1"/>
  <c r="AE1502" i="1"/>
  <c r="AF1502" i="1"/>
  <c r="AG1502" i="1"/>
  <c r="AA1503" i="1"/>
  <c r="AB1503" i="1"/>
  <c r="AC1503" i="1"/>
  <c r="AD1503" i="1"/>
  <c r="AE1503" i="1"/>
  <c r="AF1503" i="1"/>
  <c r="AG1503" i="1"/>
  <c r="AA1504" i="1"/>
  <c r="AB1504" i="1"/>
  <c r="AC1504" i="1"/>
  <c r="AD1504" i="1"/>
  <c r="AE1504" i="1"/>
  <c r="AF1504" i="1"/>
  <c r="AG1504" i="1"/>
  <c r="AA1505" i="1"/>
  <c r="AB1505" i="1"/>
  <c r="AC1505" i="1"/>
  <c r="AD1505" i="1"/>
  <c r="AE1505" i="1"/>
  <c r="AF1505" i="1"/>
  <c r="AG1505" i="1"/>
  <c r="AA1506" i="1"/>
  <c r="AB1506" i="1"/>
  <c r="AC1506" i="1"/>
  <c r="AD1506" i="1"/>
  <c r="AE1506" i="1"/>
  <c r="AF1506" i="1"/>
  <c r="AG1506" i="1"/>
  <c r="AA1507" i="1"/>
  <c r="AB1507" i="1"/>
  <c r="AC1507" i="1"/>
  <c r="AD1507" i="1"/>
  <c r="AE1507" i="1"/>
  <c r="AF1507" i="1"/>
  <c r="AG1507" i="1"/>
  <c r="AA1508" i="1"/>
  <c r="AB1508" i="1"/>
  <c r="AC1508" i="1"/>
  <c r="AD1508" i="1"/>
  <c r="AE1508" i="1"/>
  <c r="AF1508" i="1"/>
  <c r="AG1508" i="1"/>
  <c r="AA1509" i="1"/>
  <c r="AB1509" i="1"/>
  <c r="AC1509" i="1"/>
  <c r="AD1509" i="1"/>
  <c r="AE1509" i="1"/>
  <c r="AF1509" i="1"/>
  <c r="AG1509" i="1"/>
  <c r="AA1510" i="1"/>
  <c r="AB1510" i="1"/>
  <c r="AC1510" i="1"/>
  <c r="AD1510" i="1"/>
  <c r="AE1510" i="1"/>
  <c r="AF1510" i="1"/>
  <c r="AG1510" i="1"/>
  <c r="AA1511" i="1"/>
  <c r="AB1511" i="1"/>
  <c r="AC1511" i="1"/>
  <c r="AD1511" i="1"/>
  <c r="AE1511" i="1"/>
  <c r="AF1511" i="1"/>
  <c r="AG1511" i="1"/>
  <c r="AA1512" i="1"/>
  <c r="AB1512" i="1"/>
  <c r="AC1512" i="1"/>
  <c r="AD1512" i="1"/>
  <c r="AE1512" i="1"/>
  <c r="AF1512" i="1"/>
  <c r="AG1512" i="1"/>
  <c r="AA1513" i="1"/>
  <c r="AB1513" i="1"/>
  <c r="AC1513" i="1"/>
  <c r="AD1513" i="1"/>
  <c r="AE1513" i="1"/>
  <c r="AF1513" i="1"/>
  <c r="AG1513" i="1"/>
  <c r="AA1514" i="1"/>
  <c r="AB1514" i="1"/>
  <c r="AC1514" i="1"/>
  <c r="AD1514" i="1"/>
  <c r="AE1514" i="1"/>
  <c r="AF1514" i="1"/>
  <c r="AG1514" i="1"/>
  <c r="AA1515" i="1"/>
  <c r="AB1515" i="1"/>
  <c r="AC1515" i="1"/>
  <c r="AD1515" i="1"/>
  <c r="AE1515" i="1"/>
  <c r="AF1515" i="1"/>
  <c r="AG1515" i="1"/>
  <c r="AA1516" i="1"/>
  <c r="AB1516" i="1"/>
  <c r="AC1516" i="1"/>
  <c r="AD1516" i="1"/>
  <c r="AE1516" i="1"/>
  <c r="AF1516" i="1"/>
  <c r="AG1516" i="1"/>
  <c r="AA1517" i="1"/>
  <c r="AB1517" i="1"/>
  <c r="AC1517" i="1"/>
  <c r="AD1517" i="1"/>
  <c r="AE1517" i="1"/>
  <c r="AF1517" i="1"/>
  <c r="AG1517" i="1"/>
  <c r="AA1518" i="1"/>
  <c r="AB1518" i="1"/>
  <c r="AC1518" i="1"/>
  <c r="AD1518" i="1"/>
  <c r="AE1518" i="1"/>
  <c r="AF1518" i="1"/>
  <c r="AG1518" i="1"/>
  <c r="AA1519" i="1"/>
  <c r="AB1519" i="1"/>
  <c r="AC1519" i="1"/>
  <c r="AD1519" i="1"/>
  <c r="AE1519" i="1"/>
  <c r="AF1519" i="1"/>
  <c r="AG1519" i="1"/>
  <c r="AA1520" i="1"/>
  <c r="AB1520" i="1"/>
  <c r="AC1520" i="1"/>
  <c r="AD1520" i="1"/>
  <c r="AE1520" i="1"/>
  <c r="AF1520" i="1"/>
  <c r="AG1520" i="1"/>
  <c r="AA1521" i="1"/>
  <c r="AB1521" i="1"/>
  <c r="AC1521" i="1"/>
  <c r="AD1521" i="1"/>
  <c r="AE1521" i="1"/>
  <c r="AF1521" i="1"/>
  <c r="AG1521" i="1"/>
  <c r="AA1522" i="1"/>
  <c r="AB1522" i="1"/>
  <c r="AC1522" i="1"/>
  <c r="AD1522" i="1"/>
  <c r="AE1522" i="1"/>
  <c r="AF1522" i="1"/>
  <c r="AG1522" i="1"/>
  <c r="AA1523" i="1"/>
  <c r="AB1523" i="1"/>
  <c r="AC1523" i="1"/>
  <c r="AD1523" i="1"/>
  <c r="AE1523" i="1"/>
  <c r="AF1523" i="1"/>
  <c r="AG1523" i="1"/>
  <c r="AA1524" i="1"/>
  <c r="AB1524" i="1"/>
  <c r="AC1524" i="1"/>
  <c r="AD1524" i="1"/>
  <c r="AE1524" i="1"/>
  <c r="AF1524" i="1"/>
  <c r="AG1524" i="1"/>
  <c r="AA1525" i="1"/>
  <c r="AB1525" i="1"/>
  <c r="AC1525" i="1"/>
  <c r="AD1525" i="1"/>
  <c r="AE1525" i="1"/>
  <c r="AF1525" i="1"/>
  <c r="AG1525" i="1"/>
  <c r="AA1526" i="1"/>
  <c r="AB1526" i="1"/>
  <c r="AC1526" i="1"/>
  <c r="AD1526" i="1"/>
  <c r="AE1526" i="1"/>
  <c r="AF1526" i="1"/>
  <c r="AG1526" i="1"/>
  <c r="AA1527" i="1"/>
  <c r="AB1527" i="1"/>
  <c r="AC1527" i="1"/>
  <c r="AD1527" i="1"/>
  <c r="AE1527" i="1"/>
  <c r="AF1527" i="1"/>
  <c r="AG1527" i="1"/>
  <c r="AA1528" i="1"/>
  <c r="AB1528" i="1"/>
  <c r="AC1528" i="1"/>
  <c r="AD1528" i="1"/>
  <c r="AE1528" i="1"/>
  <c r="AF1528" i="1"/>
  <c r="AG1528" i="1"/>
  <c r="AA1529" i="1"/>
  <c r="AB1529" i="1"/>
  <c r="AC1529" i="1"/>
  <c r="AD1529" i="1"/>
  <c r="AE1529" i="1"/>
  <c r="AF1529" i="1"/>
  <c r="AG1529" i="1"/>
  <c r="AA1530" i="1"/>
  <c r="AB1530" i="1"/>
  <c r="AC1530" i="1"/>
  <c r="AD1530" i="1"/>
  <c r="AE1530" i="1"/>
  <c r="AF1530" i="1"/>
  <c r="AG1530" i="1"/>
  <c r="AA1531" i="1"/>
  <c r="AB1531" i="1"/>
  <c r="AC1531" i="1"/>
  <c r="AD1531" i="1"/>
  <c r="AE1531" i="1"/>
  <c r="AF1531" i="1"/>
  <c r="AG1531" i="1"/>
  <c r="AA1532" i="1"/>
  <c r="AB1532" i="1"/>
  <c r="AC1532" i="1"/>
  <c r="AD1532" i="1"/>
  <c r="AE1532" i="1"/>
  <c r="AF1532" i="1"/>
  <c r="AG1532" i="1"/>
  <c r="AA1533" i="1"/>
  <c r="AB1533" i="1"/>
  <c r="AC1533" i="1"/>
  <c r="AD1533" i="1"/>
  <c r="AE1533" i="1"/>
  <c r="AF1533" i="1"/>
  <c r="AG1533" i="1"/>
  <c r="AA1534" i="1"/>
  <c r="AB1534" i="1"/>
  <c r="AC1534" i="1"/>
  <c r="AD1534" i="1"/>
  <c r="AE1534" i="1"/>
  <c r="AF1534" i="1"/>
  <c r="AG1534" i="1"/>
  <c r="AA1535" i="1"/>
  <c r="AB1535" i="1"/>
  <c r="AC1535" i="1"/>
  <c r="AD1535" i="1"/>
  <c r="AE1535" i="1"/>
  <c r="AF1535" i="1"/>
  <c r="AG1535" i="1"/>
  <c r="AA1536" i="1"/>
  <c r="AB1536" i="1"/>
  <c r="AC1536" i="1"/>
  <c r="AD1536" i="1"/>
  <c r="AE1536" i="1"/>
  <c r="AF1536" i="1"/>
  <c r="AG1536" i="1"/>
  <c r="AA1537" i="1"/>
  <c r="AB1537" i="1"/>
  <c r="AC1537" i="1"/>
  <c r="AD1537" i="1"/>
  <c r="AE1537" i="1"/>
  <c r="AF1537" i="1"/>
  <c r="AG1537" i="1"/>
  <c r="AA1538" i="1"/>
  <c r="AB1538" i="1"/>
  <c r="AC1538" i="1"/>
  <c r="AD1538" i="1"/>
  <c r="AE1538" i="1"/>
  <c r="AF1538" i="1"/>
  <c r="AG1538" i="1"/>
  <c r="AA1539" i="1"/>
  <c r="AB1539" i="1"/>
  <c r="AC1539" i="1"/>
  <c r="AD1539" i="1"/>
  <c r="AE1539" i="1"/>
  <c r="AF1539" i="1"/>
  <c r="AG1539" i="1"/>
  <c r="AA1540" i="1"/>
  <c r="AB1540" i="1"/>
  <c r="AC1540" i="1"/>
  <c r="AD1540" i="1"/>
  <c r="AE1540" i="1"/>
  <c r="AF1540" i="1"/>
  <c r="AG1540" i="1"/>
  <c r="AA1541" i="1"/>
  <c r="AB1541" i="1"/>
  <c r="AC1541" i="1"/>
  <c r="AD1541" i="1"/>
  <c r="AE1541" i="1"/>
  <c r="AF1541" i="1"/>
  <c r="AG1541" i="1"/>
  <c r="AA1542" i="1"/>
  <c r="AB1542" i="1"/>
  <c r="AC1542" i="1"/>
  <c r="AD1542" i="1"/>
  <c r="AE1542" i="1"/>
  <c r="AF1542" i="1"/>
  <c r="AG1542" i="1"/>
  <c r="AA1543" i="1"/>
  <c r="AB1543" i="1"/>
  <c r="AC1543" i="1"/>
  <c r="AD1543" i="1"/>
  <c r="AE1543" i="1"/>
  <c r="AF1543" i="1"/>
  <c r="AG1543" i="1"/>
  <c r="AA1544" i="1"/>
  <c r="AB1544" i="1"/>
  <c r="AC1544" i="1"/>
  <c r="AD1544" i="1"/>
  <c r="AE1544" i="1"/>
  <c r="AF1544" i="1"/>
  <c r="AG1544" i="1"/>
  <c r="AA1545" i="1"/>
  <c r="AB1545" i="1"/>
  <c r="AC1545" i="1"/>
  <c r="AD1545" i="1"/>
  <c r="AE1545" i="1"/>
  <c r="AF1545" i="1"/>
  <c r="AG1545" i="1"/>
  <c r="AA1546" i="1"/>
  <c r="AB1546" i="1"/>
  <c r="AC1546" i="1"/>
  <c r="AD1546" i="1"/>
  <c r="AE1546" i="1"/>
  <c r="AF1546" i="1"/>
  <c r="AG1546" i="1"/>
  <c r="AA1547" i="1"/>
  <c r="AB1547" i="1"/>
  <c r="AC1547" i="1"/>
  <c r="AD1547" i="1"/>
  <c r="AE1547" i="1"/>
  <c r="AF1547" i="1"/>
  <c r="AG1547" i="1"/>
  <c r="AA1548" i="1"/>
  <c r="AB1548" i="1"/>
  <c r="AC1548" i="1"/>
  <c r="AD1548" i="1"/>
  <c r="AE1548" i="1"/>
  <c r="AF1548" i="1"/>
  <c r="AG1548" i="1"/>
  <c r="AA1549" i="1"/>
  <c r="AB1549" i="1"/>
  <c r="AC1549" i="1"/>
  <c r="AD1549" i="1"/>
  <c r="AE1549" i="1"/>
  <c r="AF1549" i="1"/>
  <c r="AG1549" i="1"/>
  <c r="AA1550" i="1"/>
  <c r="AB1550" i="1"/>
  <c r="AC1550" i="1"/>
  <c r="AD1550" i="1"/>
  <c r="AE1550" i="1"/>
  <c r="AF1550" i="1"/>
  <c r="AG1550" i="1"/>
  <c r="AA1551" i="1"/>
  <c r="AB1551" i="1"/>
  <c r="AC1551" i="1"/>
  <c r="AD1551" i="1"/>
  <c r="AE1551" i="1"/>
  <c r="AF1551" i="1"/>
  <c r="AG1551" i="1"/>
  <c r="AA1552" i="1"/>
  <c r="AB1552" i="1"/>
  <c r="AC1552" i="1"/>
  <c r="AD1552" i="1"/>
  <c r="AE1552" i="1"/>
  <c r="AF1552" i="1"/>
  <c r="AG1552" i="1"/>
  <c r="AA1553" i="1"/>
  <c r="AB1553" i="1"/>
  <c r="AC1553" i="1"/>
  <c r="AD1553" i="1"/>
  <c r="AE1553" i="1"/>
  <c r="AF1553" i="1"/>
  <c r="AG1553" i="1"/>
  <c r="AA1554" i="1"/>
  <c r="AB1554" i="1"/>
  <c r="AC1554" i="1"/>
  <c r="AD1554" i="1"/>
  <c r="AE1554" i="1"/>
  <c r="AF1554" i="1"/>
  <c r="AG1554" i="1"/>
  <c r="AA1555" i="1"/>
  <c r="AB1555" i="1"/>
  <c r="AC1555" i="1"/>
  <c r="AD1555" i="1"/>
  <c r="AE1555" i="1"/>
  <c r="AF1555" i="1"/>
  <c r="AG1555" i="1"/>
  <c r="AA1556" i="1"/>
  <c r="AB1556" i="1"/>
  <c r="AC1556" i="1"/>
  <c r="AD1556" i="1"/>
  <c r="AE1556" i="1"/>
  <c r="AF1556" i="1"/>
  <c r="AG1556" i="1"/>
  <c r="AA1557" i="1"/>
  <c r="AB1557" i="1"/>
  <c r="AC1557" i="1"/>
  <c r="AD1557" i="1"/>
  <c r="AE1557" i="1"/>
  <c r="AF1557" i="1"/>
  <c r="AG1557" i="1"/>
  <c r="AA1558" i="1"/>
  <c r="AB1558" i="1"/>
  <c r="AC1558" i="1"/>
  <c r="AD1558" i="1"/>
  <c r="AE1558" i="1"/>
  <c r="AF1558" i="1"/>
  <c r="AG1558" i="1"/>
  <c r="AA1559" i="1"/>
  <c r="AB1559" i="1"/>
  <c r="AC1559" i="1"/>
  <c r="AD1559" i="1"/>
  <c r="AE1559" i="1"/>
  <c r="AF1559" i="1"/>
  <c r="AG1559" i="1"/>
  <c r="AA1560" i="1"/>
  <c r="AB1560" i="1"/>
  <c r="AC1560" i="1"/>
  <c r="AD1560" i="1"/>
  <c r="AE1560" i="1"/>
  <c r="AF1560" i="1"/>
  <c r="AG1560" i="1"/>
  <c r="AA1561" i="1"/>
  <c r="AB1561" i="1"/>
  <c r="AC1561" i="1"/>
  <c r="AD1561" i="1"/>
  <c r="AE1561" i="1"/>
  <c r="AF1561" i="1"/>
  <c r="AG1561" i="1"/>
  <c r="AA1562" i="1"/>
  <c r="AB1562" i="1"/>
  <c r="AC1562" i="1"/>
  <c r="AD1562" i="1"/>
  <c r="AE1562" i="1"/>
  <c r="AF1562" i="1"/>
  <c r="AG1562" i="1"/>
  <c r="AA1563" i="1"/>
  <c r="AB1563" i="1"/>
  <c r="AC1563" i="1"/>
  <c r="AD1563" i="1"/>
  <c r="AE1563" i="1"/>
  <c r="AF1563" i="1"/>
  <c r="AG1563" i="1"/>
  <c r="AA1564" i="1"/>
  <c r="AB1564" i="1"/>
  <c r="AC1564" i="1"/>
  <c r="AD1564" i="1"/>
  <c r="AE1564" i="1"/>
  <c r="AF1564" i="1"/>
  <c r="AG1564" i="1"/>
  <c r="AA1565" i="1"/>
  <c r="AB1565" i="1"/>
  <c r="AC1565" i="1"/>
  <c r="AD1565" i="1"/>
  <c r="AE1565" i="1"/>
  <c r="AF1565" i="1"/>
  <c r="AG1565" i="1"/>
  <c r="AA1566" i="1"/>
  <c r="AB1566" i="1"/>
  <c r="AC1566" i="1"/>
  <c r="AD1566" i="1"/>
  <c r="AE1566" i="1"/>
  <c r="AF1566" i="1"/>
  <c r="AG1566" i="1"/>
  <c r="AA1567" i="1"/>
  <c r="AB1567" i="1"/>
  <c r="AC1567" i="1"/>
  <c r="AD1567" i="1"/>
  <c r="AE1567" i="1"/>
  <c r="AF1567" i="1"/>
  <c r="AG1567" i="1"/>
  <c r="AA1568" i="1"/>
  <c r="AB1568" i="1"/>
  <c r="AC1568" i="1"/>
  <c r="AD1568" i="1"/>
  <c r="AE1568" i="1"/>
  <c r="AF1568" i="1"/>
  <c r="AG1568" i="1"/>
  <c r="AA1569" i="1"/>
  <c r="AB1569" i="1"/>
  <c r="AC1569" i="1"/>
  <c r="AD1569" i="1"/>
  <c r="AE1569" i="1"/>
  <c r="AF1569" i="1"/>
  <c r="AG1569" i="1"/>
  <c r="AA1570" i="1"/>
  <c r="AB1570" i="1"/>
  <c r="AC1570" i="1"/>
  <c r="AD1570" i="1"/>
  <c r="AE1570" i="1"/>
  <c r="AF1570" i="1"/>
  <c r="AG1570" i="1"/>
  <c r="AA1571" i="1"/>
  <c r="AB1571" i="1"/>
  <c r="AC1571" i="1"/>
  <c r="AD1571" i="1"/>
  <c r="AE1571" i="1"/>
  <c r="AF1571" i="1"/>
  <c r="AG1571" i="1"/>
  <c r="AA1572" i="1"/>
  <c r="AB1572" i="1"/>
  <c r="AC1572" i="1"/>
  <c r="AD1572" i="1"/>
  <c r="AE1572" i="1"/>
  <c r="AF1572" i="1"/>
  <c r="AG1572" i="1"/>
  <c r="AA1573" i="1"/>
  <c r="AB1573" i="1"/>
  <c r="AC1573" i="1"/>
  <c r="AD1573" i="1"/>
  <c r="AE1573" i="1"/>
  <c r="AF1573" i="1"/>
  <c r="AG1573" i="1"/>
  <c r="AA1574" i="1"/>
  <c r="AB1574" i="1"/>
  <c r="AC1574" i="1"/>
  <c r="AD1574" i="1"/>
  <c r="AE1574" i="1"/>
  <c r="AF1574" i="1"/>
  <c r="AG1574" i="1"/>
  <c r="AA1575" i="1"/>
  <c r="AB1575" i="1"/>
  <c r="AC1575" i="1"/>
  <c r="AD1575" i="1"/>
  <c r="AE1575" i="1"/>
  <c r="AF1575" i="1"/>
  <c r="AG1575" i="1"/>
  <c r="AA1576" i="1"/>
  <c r="AB1576" i="1"/>
  <c r="AC1576" i="1"/>
  <c r="AD1576" i="1"/>
  <c r="AE1576" i="1"/>
  <c r="AF1576" i="1"/>
  <c r="AG1576" i="1"/>
  <c r="AA1577" i="1"/>
  <c r="AB1577" i="1"/>
  <c r="AC1577" i="1"/>
  <c r="AD1577" i="1"/>
  <c r="AE1577" i="1"/>
  <c r="AF1577" i="1"/>
  <c r="AG1577" i="1"/>
  <c r="AA1578" i="1"/>
  <c r="AB1578" i="1"/>
  <c r="AC1578" i="1"/>
  <c r="AD1578" i="1"/>
  <c r="AE1578" i="1"/>
  <c r="AF1578" i="1"/>
  <c r="AG1578" i="1"/>
  <c r="AA1579" i="1"/>
  <c r="AB1579" i="1"/>
  <c r="AC1579" i="1"/>
  <c r="AD1579" i="1"/>
  <c r="AE1579" i="1"/>
  <c r="AF1579" i="1"/>
  <c r="AG1579" i="1"/>
  <c r="AA1580" i="1"/>
  <c r="AB1580" i="1"/>
  <c r="AC1580" i="1"/>
  <c r="AD1580" i="1"/>
  <c r="AE1580" i="1"/>
  <c r="AF1580" i="1"/>
  <c r="AG1580" i="1"/>
  <c r="AA1581" i="1"/>
  <c r="AB1581" i="1"/>
  <c r="AC1581" i="1"/>
  <c r="AD1581" i="1"/>
  <c r="AE1581" i="1"/>
  <c r="AF1581" i="1"/>
  <c r="AG1581" i="1"/>
  <c r="AA1582" i="1"/>
  <c r="AB1582" i="1"/>
  <c r="AC1582" i="1"/>
  <c r="AD1582" i="1"/>
  <c r="AE1582" i="1"/>
  <c r="AF1582" i="1"/>
  <c r="AG1582" i="1"/>
  <c r="AA1583" i="1"/>
  <c r="AB1583" i="1"/>
  <c r="AC1583" i="1"/>
  <c r="AD1583" i="1"/>
  <c r="AE1583" i="1"/>
  <c r="AF1583" i="1"/>
  <c r="AG1583" i="1"/>
  <c r="AA1584" i="1"/>
  <c r="AB1584" i="1"/>
  <c r="AC1584" i="1"/>
  <c r="AD1584" i="1"/>
  <c r="AE1584" i="1"/>
  <c r="AF1584" i="1"/>
  <c r="AG1584" i="1"/>
  <c r="AA1585" i="1"/>
  <c r="AB1585" i="1"/>
  <c r="AC1585" i="1"/>
  <c r="AD1585" i="1"/>
  <c r="AE1585" i="1"/>
  <c r="AF1585" i="1"/>
  <c r="AG1585" i="1"/>
  <c r="AA1586" i="1"/>
  <c r="AB1586" i="1"/>
  <c r="AC1586" i="1"/>
  <c r="AD1586" i="1"/>
  <c r="AE1586" i="1"/>
  <c r="AF1586" i="1"/>
  <c r="AG1586" i="1"/>
  <c r="AA1587" i="1"/>
  <c r="AB1587" i="1"/>
  <c r="AC1587" i="1"/>
  <c r="AD1587" i="1"/>
  <c r="AE1587" i="1"/>
  <c r="AF1587" i="1"/>
  <c r="AG1587" i="1"/>
  <c r="AA1588" i="1"/>
  <c r="AB1588" i="1"/>
  <c r="AC1588" i="1"/>
  <c r="AD1588" i="1"/>
  <c r="AE1588" i="1"/>
  <c r="AF1588" i="1"/>
  <c r="AG1588" i="1"/>
  <c r="AA1589" i="1"/>
  <c r="AB1589" i="1"/>
  <c r="AC1589" i="1"/>
  <c r="AD1589" i="1"/>
  <c r="AE1589" i="1"/>
  <c r="AF1589" i="1"/>
  <c r="AG1589" i="1"/>
  <c r="AA1590" i="1"/>
  <c r="AB1590" i="1"/>
  <c r="AC1590" i="1"/>
  <c r="AD1590" i="1"/>
  <c r="AE1590" i="1"/>
  <c r="AF1590" i="1"/>
  <c r="AG1590" i="1"/>
  <c r="AA1591" i="1"/>
  <c r="AB1591" i="1"/>
  <c r="AC1591" i="1"/>
  <c r="AD1591" i="1"/>
  <c r="AE1591" i="1"/>
  <c r="AF1591" i="1"/>
  <c r="AG1591" i="1"/>
  <c r="AA1592" i="1"/>
  <c r="AB1592" i="1"/>
  <c r="AC1592" i="1"/>
  <c r="AD1592" i="1"/>
  <c r="AE1592" i="1"/>
  <c r="AF1592" i="1"/>
  <c r="AG1592" i="1"/>
  <c r="AA1593" i="1"/>
  <c r="AB1593" i="1"/>
  <c r="AC1593" i="1"/>
  <c r="AD1593" i="1"/>
  <c r="AE1593" i="1"/>
  <c r="AF1593" i="1"/>
  <c r="AG1593" i="1"/>
  <c r="AA1594" i="1"/>
  <c r="AB1594" i="1"/>
  <c r="AC1594" i="1"/>
  <c r="AD1594" i="1"/>
  <c r="AE1594" i="1"/>
  <c r="AF1594" i="1"/>
  <c r="AG1594" i="1"/>
  <c r="AA1595" i="1"/>
  <c r="AB1595" i="1"/>
  <c r="AC1595" i="1"/>
  <c r="AD1595" i="1"/>
  <c r="AE1595" i="1"/>
  <c r="AF1595" i="1"/>
  <c r="AG1595" i="1"/>
  <c r="AA1596" i="1"/>
  <c r="AB1596" i="1"/>
  <c r="AC1596" i="1"/>
  <c r="AD1596" i="1"/>
  <c r="AE1596" i="1"/>
  <c r="AF1596" i="1"/>
  <c r="AG1596" i="1"/>
  <c r="AA1597" i="1"/>
  <c r="AB1597" i="1"/>
  <c r="AC1597" i="1"/>
  <c r="AD1597" i="1"/>
  <c r="AE1597" i="1"/>
  <c r="AF1597" i="1"/>
  <c r="AG1597" i="1"/>
  <c r="AA1598" i="1"/>
  <c r="AB1598" i="1"/>
  <c r="AC1598" i="1"/>
  <c r="AD1598" i="1"/>
  <c r="AE1598" i="1"/>
  <c r="AF1598" i="1"/>
  <c r="AG1598" i="1"/>
  <c r="AA1599" i="1"/>
  <c r="AB1599" i="1"/>
  <c r="AC1599" i="1"/>
  <c r="AD1599" i="1"/>
  <c r="AE1599" i="1"/>
  <c r="AF1599" i="1"/>
  <c r="AG1599" i="1"/>
  <c r="AA1600" i="1"/>
  <c r="AB1600" i="1"/>
  <c r="AC1600" i="1"/>
  <c r="AD1600" i="1"/>
  <c r="AE1600" i="1"/>
  <c r="AF1600" i="1"/>
  <c r="AG1600" i="1"/>
  <c r="AA1601" i="1"/>
  <c r="AB1601" i="1"/>
  <c r="AC1601" i="1"/>
  <c r="AD1601" i="1"/>
  <c r="AE1601" i="1"/>
  <c r="AF1601" i="1"/>
  <c r="AG1601" i="1"/>
  <c r="AA1602" i="1"/>
  <c r="AB1602" i="1"/>
  <c r="AC1602" i="1"/>
  <c r="AD1602" i="1"/>
  <c r="AE1602" i="1"/>
  <c r="AF1602" i="1"/>
  <c r="AG1602" i="1"/>
  <c r="AA1603" i="1"/>
  <c r="AB1603" i="1"/>
  <c r="AC1603" i="1"/>
  <c r="AD1603" i="1"/>
  <c r="AE1603" i="1"/>
  <c r="AF1603" i="1"/>
  <c r="AG1603" i="1"/>
  <c r="AA1604" i="1"/>
  <c r="AB1604" i="1"/>
  <c r="AC1604" i="1"/>
  <c r="AD1604" i="1"/>
  <c r="AE1604" i="1"/>
  <c r="AF1604" i="1"/>
  <c r="AG1604" i="1"/>
  <c r="AA1605" i="1"/>
  <c r="AB1605" i="1"/>
  <c r="AC1605" i="1"/>
  <c r="AD1605" i="1"/>
  <c r="AE1605" i="1"/>
  <c r="AF1605" i="1"/>
  <c r="AG1605" i="1"/>
  <c r="AA1606" i="1"/>
  <c r="AB1606" i="1"/>
  <c r="AC1606" i="1"/>
  <c r="AD1606" i="1"/>
  <c r="AE1606" i="1"/>
  <c r="AF1606" i="1"/>
  <c r="AG1606" i="1"/>
  <c r="AA1607" i="1"/>
  <c r="AB1607" i="1"/>
  <c r="AC1607" i="1"/>
  <c r="AD1607" i="1"/>
  <c r="AE1607" i="1"/>
  <c r="AF1607" i="1"/>
  <c r="AG1607" i="1"/>
  <c r="AA1608" i="1"/>
  <c r="AB1608" i="1"/>
  <c r="AC1608" i="1"/>
  <c r="AD1608" i="1"/>
  <c r="AE1608" i="1"/>
  <c r="AF1608" i="1"/>
  <c r="AG1608" i="1"/>
  <c r="AA1609" i="1"/>
  <c r="AB1609" i="1"/>
  <c r="AC1609" i="1"/>
  <c r="AD1609" i="1"/>
  <c r="AE1609" i="1"/>
  <c r="AF1609" i="1"/>
  <c r="AG1609" i="1"/>
  <c r="AA1610" i="1"/>
  <c r="AB1610" i="1"/>
  <c r="AC1610" i="1"/>
  <c r="AD1610" i="1"/>
  <c r="AE1610" i="1"/>
  <c r="AF1610" i="1"/>
  <c r="AG1610" i="1"/>
  <c r="AA1611" i="1"/>
  <c r="AB1611" i="1"/>
  <c r="AC1611" i="1"/>
  <c r="AD1611" i="1"/>
  <c r="AE1611" i="1"/>
  <c r="AF1611" i="1"/>
  <c r="AG1611" i="1"/>
  <c r="AA1612" i="1"/>
  <c r="AB1612" i="1"/>
  <c r="AC1612" i="1"/>
  <c r="AD1612" i="1"/>
  <c r="AE1612" i="1"/>
  <c r="AF1612" i="1"/>
  <c r="AG1612" i="1"/>
  <c r="AA1613" i="1"/>
  <c r="AB1613" i="1"/>
  <c r="AC1613" i="1"/>
  <c r="AD1613" i="1"/>
  <c r="AE1613" i="1"/>
  <c r="AF1613" i="1"/>
  <c r="AG1613" i="1"/>
  <c r="AA1614" i="1"/>
  <c r="AB1614" i="1"/>
  <c r="AC1614" i="1"/>
  <c r="AD1614" i="1"/>
  <c r="AE1614" i="1"/>
  <c r="AF1614" i="1"/>
  <c r="AG1614" i="1"/>
  <c r="AA1615" i="1"/>
  <c r="AB1615" i="1"/>
  <c r="AC1615" i="1"/>
  <c r="AD1615" i="1"/>
  <c r="AE1615" i="1"/>
  <c r="AF1615" i="1"/>
  <c r="AG1615" i="1"/>
  <c r="AA1616" i="1"/>
  <c r="AB1616" i="1"/>
  <c r="AC1616" i="1"/>
  <c r="AD1616" i="1"/>
  <c r="AE1616" i="1"/>
  <c r="AF1616" i="1"/>
  <c r="AG1616" i="1"/>
  <c r="AA1617" i="1"/>
  <c r="AB1617" i="1"/>
  <c r="AC1617" i="1"/>
  <c r="AD1617" i="1"/>
  <c r="AE1617" i="1"/>
  <c r="AF1617" i="1"/>
  <c r="AG1617" i="1"/>
  <c r="AA1618" i="1"/>
  <c r="AB1618" i="1"/>
  <c r="AC1618" i="1"/>
  <c r="AD1618" i="1"/>
  <c r="AE1618" i="1"/>
  <c r="AF1618" i="1"/>
  <c r="AG1618" i="1"/>
  <c r="AA1619" i="1"/>
  <c r="AB1619" i="1"/>
  <c r="AC1619" i="1"/>
  <c r="AD1619" i="1"/>
  <c r="AE1619" i="1"/>
  <c r="AF1619" i="1"/>
  <c r="AG1619" i="1"/>
  <c r="AA1620" i="1"/>
  <c r="AB1620" i="1"/>
  <c r="AC1620" i="1"/>
  <c r="AD1620" i="1"/>
  <c r="AE1620" i="1"/>
  <c r="AF1620" i="1"/>
  <c r="AG1620" i="1"/>
  <c r="AA1621" i="1"/>
  <c r="AB1621" i="1"/>
  <c r="AC1621" i="1"/>
  <c r="AD1621" i="1"/>
  <c r="AE1621" i="1"/>
  <c r="AF1621" i="1"/>
  <c r="AG1621" i="1"/>
  <c r="AA1622" i="1"/>
  <c r="AB1622" i="1"/>
  <c r="AC1622" i="1"/>
  <c r="AD1622" i="1"/>
  <c r="AE1622" i="1"/>
  <c r="AF1622" i="1"/>
  <c r="AG1622" i="1"/>
  <c r="AA1623" i="1"/>
  <c r="AB1623" i="1"/>
  <c r="AC1623" i="1"/>
  <c r="AD1623" i="1"/>
  <c r="AE1623" i="1"/>
  <c r="AF1623" i="1"/>
  <c r="AG1623" i="1"/>
  <c r="AA1624" i="1"/>
  <c r="AB1624" i="1"/>
  <c r="AC1624" i="1"/>
  <c r="AD1624" i="1"/>
  <c r="AE1624" i="1"/>
  <c r="AF1624" i="1"/>
  <c r="AG1624" i="1"/>
  <c r="AA1625" i="1"/>
  <c r="AB1625" i="1"/>
  <c r="AC1625" i="1"/>
  <c r="AD1625" i="1"/>
  <c r="AE1625" i="1"/>
  <c r="AF1625" i="1"/>
  <c r="AG1625" i="1"/>
  <c r="AA1626" i="1"/>
  <c r="AB1626" i="1"/>
  <c r="AC1626" i="1"/>
  <c r="AD1626" i="1"/>
  <c r="AE1626" i="1"/>
  <c r="AF1626" i="1"/>
  <c r="AG1626" i="1"/>
  <c r="AA1627" i="1"/>
  <c r="AB1627" i="1"/>
  <c r="AC1627" i="1"/>
  <c r="AD1627" i="1"/>
  <c r="AE1627" i="1"/>
  <c r="AF1627" i="1"/>
  <c r="AG1627" i="1"/>
  <c r="AA1628" i="1"/>
  <c r="AB1628" i="1"/>
  <c r="AC1628" i="1"/>
  <c r="AD1628" i="1"/>
  <c r="AE1628" i="1"/>
  <c r="AF1628" i="1"/>
  <c r="AG1628" i="1"/>
  <c r="AA1629" i="1"/>
  <c r="AB1629" i="1"/>
  <c r="AC1629" i="1"/>
  <c r="AD1629" i="1"/>
  <c r="AE1629" i="1"/>
  <c r="AF1629" i="1"/>
  <c r="AG1629" i="1"/>
  <c r="AA1630" i="1"/>
  <c r="AB1630" i="1"/>
  <c r="AC1630" i="1"/>
  <c r="AD1630" i="1"/>
  <c r="AE1630" i="1"/>
  <c r="AF1630" i="1"/>
  <c r="AG1630" i="1"/>
  <c r="E1150" i="1"/>
  <c r="G1150" i="1"/>
  <c r="E1149" i="1"/>
  <c r="G1149" i="1"/>
  <c r="E1125" i="1"/>
  <c r="G1125" i="1"/>
  <c r="E1114" i="1"/>
  <c r="G1114" i="1"/>
  <c r="E1113" i="1"/>
  <c r="G1113" i="1"/>
  <c r="E1099" i="1"/>
  <c r="G1099" i="1"/>
  <c r="E1061" i="1"/>
  <c r="G1061" i="1"/>
  <c r="E1058" i="1"/>
  <c r="G1058" i="1"/>
  <c r="E1053" i="1"/>
  <c r="G1053" i="1"/>
  <c r="E1034" i="1"/>
  <c r="G1034" i="1"/>
  <c r="E1029" i="1"/>
  <c r="G1029" i="1"/>
  <c r="E978" i="1"/>
  <c r="G978" i="1"/>
  <c r="E976" i="1"/>
  <c r="G976" i="1"/>
  <c r="E936" i="1"/>
  <c r="G936" i="1"/>
  <c r="E922" i="1"/>
  <c r="G922" i="1"/>
  <c r="E920" i="1"/>
  <c r="G920" i="1"/>
  <c r="E919" i="1"/>
  <c r="G919" i="1"/>
  <c r="E912" i="1"/>
  <c r="G912" i="1"/>
  <c r="E908" i="1"/>
  <c r="G908" i="1"/>
  <c r="E904" i="1"/>
  <c r="G904" i="1"/>
  <c r="E855" i="1"/>
  <c r="G855" i="1"/>
  <c r="E848" i="1"/>
  <c r="G848" i="1"/>
  <c r="E847" i="1"/>
  <c r="G847" i="1"/>
  <c r="E845" i="1"/>
  <c r="G845" i="1"/>
  <c r="E825" i="1"/>
  <c r="G825" i="1"/>
  <c r="E817" i="1"/>
  <c r="G817" i="1"/>
  <c r="E787" i="1"/>
  <c r="G787" i="1"/>
  <c r="E770" i="1"/>
  <c r="G770" i="1"/>
  <c r="E759" i="1"/>
  <c r="G759" i="1"/>
  <c r="E743" i="1"/>
  <c r="G743" i="1"/>
  <c r="E739" i="1"/>
  <c r="G739" i="1"/>
  <c r="E730" i="1"/>
  <c r="G730" i="1"/>
  <c r="E703" i="1"/>
  <c r="G703" i="1"/>
  <c r="E677" i="1"/>
  <c r="G677" i="1"/>
  <c r="E663" i="1"/>
  <c r="G663" i="1"/>
  <c r="E660" i="1"/>
  <c r="G660" i="1"/>
  <c r="E652" i="1"/>
  <c r="G652" i="1"/>
  <c r="E348" i="1"/>
  <c r="G348" i="1"/>
  <c r="E330" i="1"/>
  <c r="G330" i="1"/>
  <c r="E304" i="1"/>
  <c r="G304" i="1"/>
  <c r="E224" i="1"/>
  <c r="G224" i="1"/>
  <c r="E135" i="1"/>
  <c r="G135" i="1"/>
  <c r="E118" i="1"/>
  <c r="G118" i="1"/>
  <c r="E103" i="1"/>
  <c r="G103" i="1"/>
  <c r="E90" i="1"/>
  <c r="G90" i="1"/>
  <c r="E63" i="1"/>
  <c r="G63" i="1"/>
  <c r="E29" i="1"/>
  <c r="G29" i="1"/>
  <c r="E28" i="1"/>
  <c r="G28" i="1"/>
  <c r="E27" i="1"/>
  <c r="G27" i="1"/>
  <c r="E26" i="1"/>
  <c r="G26" i="1"/>
  <c r="E25" i="1"/>
  <c r="G25" i="1"/>
  <c r="E24" i="1"/>
  <c r="G24" i="1"/>
  <c r="E23" i="1"/>
  <c r="G23" i="1"/>
  <c r="E22" i="1"/>
  <c r="G22" i="1"/>
  <c r="E20" i="1"/>
  <c r="G20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C1149" i="1"/>
  <c r="D1149" i="1"/>
  <c r="F1149" i="1"/>
  <c r="H1149" i="1"/>
  <c r="I1149" i="1"/>
  <c r="J1149" i="1"/>
  <c r="K1149" i="1"/>
  <c r="L1149" i="1"/>
  <c r="M1149" i="1"/>
  <c r="N1149" i="1"/>
  <c r="O1149" i="1"/>
  <c r="C1150" i="1"/>
  <c r="D1150" i="1"/>
  <c r="F1150" i="1"/>
  <c r="H1150" i="1"/>
  <c r="I1150" i="1"/>
  <c r="J1150" i="1"/>
  <c r="K1150" i="1"/>
  <c r="L1150" i="1"/>
  <c r="M1150" i="1"/>
  <c r="N1150" i="1"/>
  <c r="O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C644" i="1"/>
  <c r="D644" i="1"/>
  <c r="F644" i="1"/>
  <c r="H644" i="1"/>
  <c r="I644" i="1"/>
  <c r="K644" i="1"/>
  <c r="L644" i="1"/>
  <c r="M644" i="1"/>
  <c r="N644" i="1"/>
  <c r="O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C652" i="1"/>
  <c r="D652" i="1"/>
  <c r="F652" i="1"/>
  <c r="H652" i="1"/>
  <c r="I652" i="1"/>
  <c r="J652" i="1"/>
  <c r="K652" i="1"/>
  <c r="L652" i="1"/>
  <c r="M652" i="1"/>
  <c r="N652" i="1"/>
  <c r="O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C660" i="1"/>
  <c r="D660" i="1"/>
  <c r="F660" i="1"/>
  <c r="H660" i="1"/>
  <c r="I660" i="1"/>
  <c r="J660" i="1"/>
  <c r="K660" i="1"/>
  <c r="L660" i="1"/>
  <c r="M660" i="1"/>
  <c r="N660" i="1"/>
  <c r="O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C663" i="1"/>
  <c r="D663" i="1"/>
  <c r="F663" i="1"/>
  <c r="H663" i="1"/>
  <c r="I663" i="1"/>
  <c r="J663" i="1"/>
  <c r="K663" i="1"/>
  <c r="L663" i="1"/>
  <c r="M663" i="1"/>
  <c r="N663" i="1"/>
  <c r="O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C677" i="1"/>
  <c r="D677" i="1"/>
  <c r="F677" i="1"/>
  <c r="H677" i="1"/>
  <c r="I677" i="1"/>
  <c r="J677" i="1"/>
  <c r="K677" i="1"/>
  <c r="L677" i="1"/>
  <c r="M677" i="1"/>
  <c r="N677" i="1"/>
  <c r="O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C703" i="1"/>
  <c r="D703" i="1"/>
  <c r="F703" i="1"/>
  <c r="H703" i="1"/>
  <c r="I703" i="1"/>
  <c r="J703" i="1"/>
  <c r="K703" i="1"/>
  <c r="L703" i="1"/>
  <c r="M703" i="1"/>
  <c r="N703" i="1"/>
  <c r="O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C720" i="1"/>
  <c r="D720" i="1"/>
  <c r="F720" i="1"/>
  <c r="H720" i="1"/>
  <c r="I720" i="1"/>
  <c r="K720" i="1"/>
  <c r="L720" i="1"/>
  <c r="M720" i="1"/>
  <c r="N720" i="1"/>
  <c r="O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C730" i="1"/>
  <c r="D730" i="1"/>
  <c r="F730" i="1"/>
  <c r="H730" i="1"/>
  <c r="I730" i="1"/>
  <c r="J730" i="1"/>
  <c r="K730" i="1"/>
  <c r="L730" i="1"/>
  <c r="M730" i="1"/>
  <c r="N730" i="1"/>
  <c r="O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C739" i="1"/>
  <c r="D739" i="1"/>
  <c r="F739" i="1"/>
  <c r="H739" i="1"/>
  <c r="I739" i="1"/>
  <c r="J739" i="1"/>
  <c r="K739" i="1"/>
  <c r="L739" i="1"/>
  <c r="M739" i="1"/>
  <c r="N739" i="1"/>
  <c r="O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C743" i="1"/>
  <c r="D743" i="1"/>
  <c r="F743" i="1"/>
  <c r="H743" i="1"/>
  <c r="I743" i="1"/>
  <c r="J743" i="1"/>
  <c r="K743" i="1"/>
  <c r="L743" i="1"/>
  <c r="M743" i="1"/>
  <c r="N743" i="1"/>
  <c r="O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C751" i="1"/>
  <c r="D751" i="1"/>
  <c r="F751" i="1"/>
  <c r="H751" i="1"/>
  <c r="I751" i="1"/>
  <c r="K751" i="1"/>
  <c r="L751" i="1"/>
  <c r="M751" i="1"/>
  <c r="N751" i="1"/>
  <c r="O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C759" i="1"/>
  <c r="D759" i="1"/>
  <c r="F759" i="1"/>
  <c r="H759" i="1"/>
  <c r="I759" i="1"/>
  <c r="J759" i="1"/>
  <c r="K759" i="1"/>
  <c r="L759" i="1"/>
  <c r="M759" i="1"/>
  <c r="N759" i="1"/>
  <c r="O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C770" i="1"/>
  <c r="D770" i="1"/>
  <c r="F770" i="1"/>
  <c r="H770" i="1"/>
  <c r="I770" i="1"/>
  <c r="J770" i="1"/>
  <c r="K770" i="1"/>
  <c r="L770" i="1"/>
  <c r="M770" i="1"/>
  <c r="N770" i="1"/>
  <c r="O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C787" i="1"/>
  <c r="D787" i="1"/>
  <c r="F787" i="1"/>
  <c r="H787" i="1"/>
  <c r="I787" i="1"/>
  <c r="J787" i="1"/>
  <c r="K787" i="1"/>
  <c r="L787" i="1"/>
  <c r="M787" i="1"/>
  <c r="N787" i="1"/>
  <c r="O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C817" i="1"/>
  <c r="D817" i="1"/>
  <c r="F817" i="1"/>
  <c r="H817" i="1"/>
  <c r="I817" i="1"/>
  <c r="J817" i="1"/>
  <c r="K817" i="1"/>
  <c r="L817" i="1"/>
  <c r="M817" i="1"/>
  <c r="N817" i="1"/>
  <c r="O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C825" i="1"/>
  <c r="D825" i="1"/>
  <c r="F825" i="1"/>
  <c r="H825" i="1"/>
  <c r="I825" i="1"/>
  <c r="J825" i="1"/>
  <c r="K825" i="1"/>
  <c r="L825" i="1"/>
  <c r="M825" i="1"/>
  <c r="N825" i="1"/>
  <c r="O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C833" i="1"/>
  <c r="D833" i="1"/>
  <c r="F833" i="1"/>
  <c r="H833" i="1"/>
  <c r="I833" i="1"/>
  <c r="K833" i="1"/>
  <c r="L833" i="1"/>
  <c r="M833" i="1"/>
  <c r="N833" i="1"/>
  <c r="O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C845" i="1"/>
  <c r="D845" i="1"/>
  <c r="F845" i="1"/>
  <c r="H845" i="1"/>
  <c r="I845" i="1"/>
  <c r="J845" i="1"/>
  <c r="K845" i="1"/>
  <c r="L845" i="1"/>
  <c r="M845" i="1"/>
  <c r="N845" i="1"/>
  <c r="O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C847" i="1"/>
  <c r="D847" i="1"/>
  <c r="F847" i="1"/>
  <c r="H847" i="1"/>
  <c r="I847" i="1"/>
  <c r="J847" i="1"/>
  <c r="K847" i="1"/>
  <c r="L847" i="1"/>
  <c r="M847" i="1"/>
  <c r="N847" i="1"/>
  <c r="O847" i="1"/>
  <c r="C848" i="1"/>
  <c r="D848" i="1"/>
  <c r="F848" i="1"/>
  <c r="H848" i="1"/>
  <c r="I848" i="1"/>
  <c r="J848" i="1"/>
  <c r="K848" i="1"/>
  <c r="L848" i="1"/>
  <c r="M848" i="1"/>
  <c r="N848" i="1"/>
  <c r="O848" i="1"/>
  <c r="C849" i="1"/>
  <c r="D849" i="1"/>
  <c r="F849" i="1"/>
  <c r="H849" i="1"/>
  <c r="I849" i="1"/>
  <c r="K849" i="1"/>
  <c r="L849" i="1"/>
  <c r="M849" i="1"/>
  <c r="N849" i="1"/>
  <c r="O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C855" i="1"/>
  <c r="D855" i="1"/>
  <c r="F855" i="1"/>
  <c r="H855" i="1"/>
  <c r="I855" i="1"/>
  <c r="J855" i="1"/>
  <c r="K855" i="1"/>
  <c r="L855" i="1"/>
  <c r="M855" i="1"/>
  <c r="N855" i="1"/>
  <c r="O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C864" i="1"/>
  <c r="D864" i="1"/>
  <c r="F864" i="1"/>
  <c r="H864" i="1"/>
  <c r="I864" i="1"/>
  <c r="K864" i="1"/>
  <c r="L864" i="1"/>
  <c r="M864" i="1"/>
  <c r="N864" i="1"/>
  <c r="O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C867" i="1"/>
  <c r="D867" i="1"/>
  <c r="F867" i="1"/>
  <c r="H867" i="1"/>
  <c r="I867" i="1"/>
  <c r="K867" i="1"/>
  <c r="L867" i="1"/>
  <c r="M867" i="1"/>
  <c r="N867" i="1"/>
  <c r="O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C877" i="1"/>
  <c r="D877" i="1"/>
  <c r="F877" i="1"/>
  <c r="H877" i="1"/>
  <c r="I877" i="1"/>
  <c r="K877" i="1"/>
  <c r="L877" i="1"/>
  <c r="M877" i="1"/>
  <c r="N877" i="1"/>
  <c r="O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C883" i="1"/>
  <c r="D883" i="1"/>
  <c r="F883" i="1"/>
  <c r="H883" i="1"/>
  <c r="I883" i="1"/>
  <c r="K883" i="1"/>
  <c r="L883" i="1"/>
  <c r="M883" i="1"/>
  <c r="N883" i="1"/>
  <c r="O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C896" i="1"/>
  <c r="D896" i="1"/>
  <c r="F896" i="1"/>
  <c r="H896" i="1"/>
  <c r="I896" i="1"/>
  <c r="K896" i="1"/>
  <c r="L896" i="1"/>
  <c r="M896" i="1"/>
  <c r="N896" i="1"/>
  <c r="O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C898" i="1"/>
  <c r="D898" i="1"/>
  <c r="F898" i="1"/>
  <c r="H898" i="1"/>
  <c r="I898" i="1"/>
  <c r="K898" i="1"/>
  <c r="L898" i="1"/>
  <c r="M898" i="1"/>
  <c r="N898" i="1"/>
  <c r="O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C901" i="1"/>
  <c r="D901" i="1"/>
  <c r="F901" i="1"/>
  <c r="H901" i="1"/>
  <c r="I901" i="1"/>
  <c r="K901" i="1"/>
  <c r="L901" i="1"/>
  <c r="M901" i="1"/>
  <c r="N901" i="1"/>
  <c r="O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C904" i="1"/>
  <c r="D904" i="1"/>
  <c r="F904" i="1"/>
  <c r="H904" i="1"/>
  <c r="I904" i="1"/>
  <c r="J904" i="1"/>
  <c r="K904" i="1"/>
  <c r="L904" i="1"/>
  <c r="M904" i="1"/>
  <c r="N904" i="1"/>
  <c r="O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C908" i="1"/>
  <c r="D908" i="1"/>
  <c r="F908" i="1"/>
  <c r="H908" i="1"/>
  <c r="I908" i="1"/>
  <c r="J908" i="1"/>
  <c r="K908" i="1"/>
  <c r="L908" i="1"/>
  <c r="M908" i="1"/>
  <c r="N908" i="1"/>
  <c r="O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C912" i="1"/>
  <c r="D912" i="1"/>
  <c r="F912" i="1"/>
  <c r="H912" i="1"/>
  <c r="I912" i="1"/>
  <c r="J912" i="1"/>
  <c r="K912" i="1"/>
  <c r="L912" i="1"/>
  <c r="M912" i="1"/>
  <c r="N912" i="1"/>
  <c r="O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C917" i="1"/>
  <c r="D917" i="1"/>
  <c r="F917" i="1"/>
  <c r="H917" i="1"/>
  <c r="I917" i="1"/>
  <c r="K917" i="1"/>
  <c r="L917" i="1"/>
  <c r="M917" i="1"/>
  <c r="N917" i="1"/>
  <c r="O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C919" i="1"/>
  <c r="D919" i="1"/>
  <c r="F919" i="1"/>
  <c r="H919" i="1"/>
  <c r="I919" i="1"/>
  <c r="J919" i="1"/>
  <c r="K919" i="1"/>
  <c r="L919" i="1"/>
  <c r="M919" i="1"/>
  <c r="N919" i="1"/>
  <c r="O919" i="1"/>
  <c r="C920" i="1"/>
  <c r="D920" i="1"/>
  <c r="F920" i="1"/>
  <c r="H920" i="1"/>
  <c r="I920" i="1"/>
  <c r="J920" i="1"/>
  <c r="K920" i="1"/>
  <c r="L920" i="1"/>
  <c r="M920" i="1"/>
  <c r="N920" i="1"/>
  <c r="O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C922" i="1"/>
  <c r="D922" i="1"/>
  <c r="F922" i="1"/>
  <c r="H922" i="1"/>
  <c r="I922" i="1"/>
  <c r="J922" i="1"/>
  <c r="K922" i="1"/>
  <c r="L922" i="1"/>
  <c r="M922" i="1"/>
  <c r="N922" i="1"/>
  <c r="O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C936" i="1"/>
  <c r="D936" i="1"/>
  <c r="F936" i="1"/>
  <c r="H936" i="1"/>
  <c r="I936" i="1"/>
  <c r="J936" i="1"/>
  <c r="K936" i="1"/>
  <c r="L936" i="1"/>
  <c r="M936" i="1"/>
  <c r="N936" i="1"/>
  <c r="O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C953" i="1"/>
  <c r="D953" i="1"/>
  <c r="F953" i="1"/>
  <c r="H953" i="1"/>
  <c r="I953" i="1"/>
  <c r="K953" i="1"/>
  <c r="L953" i="1"/>
  <c r="M953" i="1"/>
  <c r="N953" i="1"/>
  <c r="O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C967" i="1"/>
  <c r="D967" i="1"/>
  <c r="F967" i="1"/>
  <c r="H967" i="1"/>
  <c r="I967" i="1"/>
  <c r="K967" i="1"/>
  <c r="L967" i="1"/>
  <c r="M967" i="1"/>
  <c r="N967" i="1"/>
  <c r="O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C971" i="1"/>
  <c r="D971" i="1"/>
  <c r="F971" i="1"/>
  <c r="H971" i="1"/>
  <c r="I971" i="1"/>
  <c r="K971" i="1"/>
  <c r="L971" i="1"/>
  <c r="M971" i="1"/>
  <c r="N971" i="1"/>
  <c r="O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C976" i="1"/>
  <c r="D976" i="1"/>
  <c r="F976" i="1"/>
  <c r="H976" i="1"/>
  <c r="I976" i="1"/>
  <c r="J976" i="1"/>
  <c r="K976" i="1"/>
  <c r="L976" i="1"/>
  <c r="M976" i="1"/>
  <c r="N976" i="1"/>
  <c r="O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C978" i="1"/>
  <c r="D978" i="1"/>
  <c r="F978" i="1"/>
  <c r="H978" i="1"/>
  <c r="I978" i="1"/>
  <c r="J978" i="1"/>
  <c r="K978" i="1"/>
  <c r="L978" i="1"/>
  <c r="M978" i="1"/>
  <c r="N978" i="1"/>
  <c r="O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C1005" i="1"/>
  <c r="D1005" i="1"/>
  <c r="F1005" i="1"/>
  <c r="H1005" i="1"/>
  <c r="I1005" i="1"/>
  <c r="K1005" i="1"/>
  <c r="L1005" i="1"/>
  <c r="M1005" i="1"/>
  <c r="N1005" i="1"/>
  <c r="O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C1029" i="1"/>
  <c r="D1029" i="1"/>
  <c r="F1029" i="1"/>
  <c r="H1029" i="1"/>
  <c r="I1029" i="1"/>
  <c r="J1029" i="1"/>
  <c r="K1029" i="1"/>
  <c r="L1029" i="1"/>
  <c r="M1029" i="1"/>
  <c r="N1029" i="1"/>
  <c r="O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C1034" i="1"/>
  <c r="D1034" i="1"/>
  <c r="F1034" i="1"/>
  <c r="H1034" i="1"/>
  <c r="I1034" i="1"/>
  <c r="J1034" i="1"/>
  <c r="K1034" i="1"/>
  <c r="L1034" i="1"/>
  <c r="M1034" i="1"/>
  <c r="N1034" i="1"/>
  <c r="O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C1039" i="1"/>
  <c r="D1039" i="1"/>
  <c r="F1039" i="1"/>
  <c r="H1039" i="1"/>
  <c r="I1039" i="1"/>
  <c r="K1039" i="1"/>
  <c r="L1039" i="1"/>
  <c r="M1039" i="1"/>
  <c r="N1039" i="1"/>
  <c r="O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C1041" i="1"/>
  <c r="D1041" i="1"/>
  <c r="F1041" i="1"/>
  <c r="H1041" i="1"/>
  <c r="I1041" i="1"/>
  <c r="K1041" i="1"/>
  <c r="L1041" i="1"/>
  <c r="M1041" i="1"/>
  <c r="N1041" i="1"/>
  <c r="O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C1053" i="1"/>
  <c r="D1053" i="1"/>
  <c r="F1053" i="1"/>
  <c r="H1053" i="1"/>
  <c r="I1053" i="1"/>
  <c r="J1053" i="1"/>
  <c r="K1053" i="1"/>
  <c r="L1053" i="1"/>
  <c r="M1053" i="1"/>
  <c r="N1053" i="1"/>
  <c r="O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C1058" i="1"/>
  <c r="D1058" i="1"/>
  <c r="F1058" i="1"/>
  <c r="H1058" i="1"/>
  <c r="I1058" i="1"/>
  <c r="J1058" i="1"/>
  <c r="K1058" i="1"/>
  <c r="L1058" i="1"/>
  <c r="M1058" i="1"/>
  <c r="N1058" i="1"/>
  <c r="O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C1061" i="1"/>
  <c r="D1061" i="1"/>
  <c r="F1061" i="1"/>
  <c r="H1061" i="1"/>
  <c r="I1061" i="1"/>
  <c r="J1061" i="1"/>
  <c r="K1061" i="1"/>
  <c r="L1061" i="1"/>
  <c r="M1061" i="1"/>
  <c r="N1061" i="1"/>
  <c r="O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C1095" i="1"/>
  <c r="D1095" i="1"/>
  <c r="F1095" i="1"/>
  <c r="H1095" i="1"/>
  <c r="I1095" i="1"/>
  <c r="K1095" i="1"/>
  <c r="L1095" i="1"/>
  <c r="M1095" i="1"/>
  <c r="N1095" i="1"/>
  <c r="O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C1099" i="1"/>
  <c r="D1099" i="1"/>
  <c r="F1099" i="1"/>
  <c r="H1099" i="1"/>
  <c r="I1099" i="1"/>
  <c r="J1099" i="1"/>
  <c r="K1099" i="1"/>
  <c r="L1099" i="1"/>
  <c r="M1099" i="1"/>
  <c r="N1099" i="1"/>
  <c r="O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C1106" i="1"/>
  <c r="D1106" i="1"/>
  <c r="F1106" i="1"/>
  <c r="H1106" i="1"/>
  <c r="I1106" i="1"/>
  <c r="K1106" i="1"/>
  <c r="L1106" i="1"/>
  <c r="M1106" i="1"/>
  <c r="N1106" i="1"/>
  <c r="O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C1113" i="1"/>
  <c r="D1113" i="1"/>
  <c r="F1113" i="1"/>
  <c r="H1113" i="1"/>
  <c r="I1113" i="1"/>
  <c r="J1113" i="1"/>
  <c r="K1113" i="1"/>
  <c r="L1113" i="1"/>
  <c r="M1113" i="1"/>
  <c r="N1113" i="1"/>
  <c r="O1113" i="1"/>
  <c r="C1114" i="1"/>
  <c r="D1114" i="1"/>
  <c r="F1114" i="1"/>
  <c r="H1114" i="1"/>
  <c r="I1114" i="1"/>
  <c r="J1114" i="1"/>
  <c r="K1114" i="1"/>
  <c r="L1114" i="1"/>
  <c r="M1114" i="1"/>
  <c r="N1114" i="1"/>
  <c r="O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C1117" i="1"/>
  <c r="D1117" i="1"/>
  <c r="F1117" i="1"/>
  <c r="H1117" i="1"/>
  <c r="I1117" i="1"/>
  <c r="K1117" i="1"/>
  <c r="L1117" i="1"/>
  <c r="M1117" i="1"/>
  <c r="N1117" i="1"/>
  <c r="O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C1125" i="1"/>
  <c r="D1125" i="1"/>
  <c r="F1125" i="1"/>
  <c r="H1125" i="1"/>
  <c r="I1125" i="1"/>
  <c r="J1125" i="1"/>
  <c r="K1125" i="1"/>
  <c r="L1125" i="1"/>
  <c r="M1125" i="1"/>
  <c r="N1125" i="1"/>
  <c r="O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J4" i="1"/>
  <c r="J5" i="1"/>
  <c r="J6" i="1"/>
  <c r="J7" i="1"/>
  <c r="J8" i="1"/>
  <c r="J9" i="1"/>
  <c r="J13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4" i="1"/>
  <c r="J35" i="1"/>
  <c r="J36" i="1"/>
  <c r="J37" i="1"/>
  <c r="J38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4" i="1"/>
  <c r="J165" i="1"/>
  <c r="J166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4" i="1"/>
  <c r="J205" i="1"/>
  <c r="J206" i="1"/>
  <c r="J207" i="1"/>
  <c r="J208" i="1"/>
  <c r="J209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2" i="1"/>
  <c r="J233" i="1"/>
  <c r="J234" i="1"/>
  <c r="J235" i="1"/>
  <c r="J236" i="1"/>
  <c r="J237" i="1"/>
  <c r="J238" i="1"/>
  <c r="J239" i="1"/>
  <c r="J240" i="1"/>
  <c r="J241" i="1"/>
  <c r="J242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8" i="1"/>
  <c r="J340" i="1"/>
  <c r="J342" i="1"/>
  <c r="J343" i="1"/>
  <c r="J344" i="1"/>
  <c r="J345" i="1"/>
  <c r="J346" i="1"/>
  <c r="J347" i="1"/>
  <c r="J348" i="1"/>
  <c r="J349" i="1"/>
  <c r="J350" i="1"/>
  <c r="J352" i="1"/>
  <c r="J353" i="1"/>
  <c r="J354" i="1"/>
  <c r="J355" i="1"/>
  <c r="J356" i="1"/>
  <c r="J357" i="1"/>
  <c r="J358" i="1"/>
  <c r="J359" i="1"/>
  <c r="J360" i="1"/>
  <c r="J361" i="1"/>
  <c r="J363" i="1"/>
  <c r="J364" i="1"/>
  <c r="J365" i="1"/>
  <c r="J366" i="1"/>
  <c r="J367" i="1"/>
  <c r="J368" i="1"/>
  <c r="J369" i="1"/>
  <c r="J370" i="1"/>
  <c r="J371" i="1"/>
  <c r="J372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N83" i="1"/>
  <c r="E437" i="1"/>
  <c r="F437" i="1"/>
  <c r="G437" i="1"/>
  <c r="H437" i="1"/>
  <c r="I437" i="1"/>
  <c r="K437" i="1"/>
  <c r="L437" i="1"/>
  <c r="M437" i="1"/>
  <c r="N437" i="1"/>
  <c r="O437" i="1"/>
  <c r="E438" i="1"/>
  <c r="F438" i="1"/>
  <c r="G438" i="1"/>
  <c r="H438" i="1"/>
  <c r="I438" i="1"/>
  <c r="K438" i="1"/>
  <c r="L438" i="1"/>
  <c r="M438" i="1"/>
  <c r="N438" i="1"/>
  <c r="O438" i="1"/>
  <c r="E439" i="1"/>
  <c r="F439" i="1"/>
  <c r="G439" i="1"/>
  <c r="H439" i="1"/>
  <c r="I439" i="1"/>
  <c r="K439" i="1"/>
  <c r="L439" i="1"/>
  <c r="M439" i="1"/>
  <c r="N439" i="1"/>
  <c r="O439" i="1"/>
  <c r="E440" i="1"/>
  <c r="F440" i="1"/>
  <c r="G440" i="1"/>
  <c r="H440" i="1"/>
  <c r="I440" i="1"/>
  <c r="K440" i="1"/>
  <c r="L440" i="1"/>
  <c r="M440" i="1"/>
  <c r="N440" i="1"/>
  <c r="O440" i="1"/>
  <c r="E441" i="1"/>
  <c r="F441" i="1"/>
  <c r="G441" i="1"/>
  <c r="H441" i="1"/>
  <c r="I441" i="1"/>
  <c r="K441" i="1"/>
  <c r="L441" i="1"/>
  <c r="M441" i="1"/>
  <c r="N441" i="1"/>
  <c r="O441" i="1"/>
  <c r="E442" i="1"/>
  <c r="F442" i="1"/>
  <c r="G442" i="1"/>
  <c r="H442" i="1"/>
  <c r="I442" i="1"/>
  <c r="K442" i="1"/>
  <c r="L442" i="1"/>
  <c r="M442" i="1"/>
  <c r="N442" i="1"/>
  <c r="O442" i="1"/>
  <c r="E443" i="1"/>
  <c r="F443" i="1"/>
  <c r="G443" i="1"/>
  <c r="H443" i="1"/>
  <c r="I443" i="1"/>
  <c r="K443" i="1"/>
  <c r="L443" i="1"/>
  <c r="M443" i="1"/>
  <c r="N443" i="1"/>
  <c r="O443" i="1"/>
  <c r="E444" i="1"/>
  <c r="F444" i="1"/>
  <c r="G444" i="1"/>
  <c r="H444" i="1"/>
  <c r="I444" i="1"/>
  <c r="K444" i="1"/>
  <c r="L444" i="1"/>
  <c r="M444" i="1"/>
  <c r="N444" i="1"/>
  <c r="O444" i="1"/>
  <c r="E445" i="1"/>
  <c r="F445" i="1"/>
  <c r="G445" i="1"/>
  <c r="H445" i="1"/>
  <c r="I445" i="1"/>
  <c r="K445" i="1"/>
  <c r="L445" i="1"/>
  <c r="M445" i="1"/>
  <c r="N445" i="1"/>
  <c r="O445" i="1"/>
  <c r="E446" i="1"/>
  <c r="F446" i="1"/>
  <c r="G446" i="1"/>
  <c r="H446" i="1"/>
  <c r="I446" i="1"/>
  <c r="K446" i="1"/>
  <c r="L446" i="1"/>
  <c r="M446" i="1"/>
  <c r="N446" i="1"/>
  <c r="O446" i="1"/>
  <c r="E447" i="1"/>
  <c r="F447" i="1"/>
  <c r="G447" i="1"/>
  <c r="H447" i="1"/>
  <c r="I447" i="1"/>
  <c r="K447" i="1"/>
  <c r="L447" i="1"/>
  <c r="M447" i="1"/>
  <c r="N447" i="1"/>
  <c r="O447" i="1"/>
  <c r="E448" i="1"/>
  <c r="F448" i="1"/>
  <c r="G448" i="1"/>
  <c r="H448" i="1"/>
  <c r="I448" i="1"/>
  <c r="K448" i="1"/>
  <c r="L448" i="1"/>
  <c r="M448" i="1"/>
  <c r="N448" i="1"/>
  <c r="O448" i="1"/>
  <c r="E449" i="1"/>
  <c r="F449" i="1"/>
  <c r="G449" i="1"/>
  <c r="H449" i="1"/>
  <c r="I449" i="1"/>
  <c r="K449" i="1"/>
  <c r="L449" i="1"/>
  <c r="M449" i="1"/>
  <c r="N449" i="1"/>
  <c r="O449" i="1"/>
  <c r="E450" i="1"/>
  <c r="F450" i="1"/>
  <c r="G450" i="1"/>
  <c r="H450" i="1"/>
  <c r="I450" i="1"/>
  <c r="K450" i="1"/>
  <c r="L450" i="1"/>
  <c r="M450" i="1"/>
  <c r="N450" i="1"/>
  <c r="O450" i="1"/>
  <c r="E451" i="1"/>
  <c r="F451" i="1"/>
  <c r="G451" i="1"/>
  <c r="H451" i="1"/>
  <c r="I451" i="1"/>
  <c r="K451" i="1"/>
  <c r="L451" i="1"/>
  <c r="M451" i="1"/>
  <c r="N451" i="1"/>
  <c r="O451" i="1"/>
  <c r="E452" i="1"/>
  <c r="F452" i="1"/>
  <c r="G452" i="1"/>
  <c r="H452" i="1"/>
  <c r="I452" i="1"/>
  <c r="K452" i="1"/>
  <c r="L452" i="1"/>
  <c r="M452" i="1"/>
  <c r="N452" i="1"/>
  <c r="O452" i="1"/>
  <c r="E453" i="1"/>
  <c r="F453" i="1"/>
  <c r="G453" i="1"/>
  <c r="H453" i="1"/>
  <c r="I453" i="1"/>
  <c r="K453" i="1"/>
  <c r="L453" i="1"/>
  <c r="M453" i="1"/>
  <c r="N453" i="1"/>
  <c r="O453" i="1"/>
  <c r="E454" i="1"/>
  <c r="F454" i="1"/>
  <c r="G454" i="1"/>
  <c r="H454" i="1"/>
  <c r="I454" i="1"/>
  <c r="K454" i="1"/>
  <c r="L454" i="1"/>
  <c r="M454" i="1"/>
  <c r="N454" i="1"/>
  <c r="O454" i="1"/>
  <c r="E455" i="1"/>
  <c r="F455" i="1"/>
  <c r="G455" i="1"/>
  <c r="H455" i="1"/>
  <c r="I455" i="1"/>
  <c r="K455" i="1"/>
  <c r="L455" i="1"/>
  <c r="M455" i="1"/>
  <c r="N455" i="1"/>
  <c r="O455" i="1"/>
  <c r="E456" i="1"/>
  <c r="F456" i="1"/>
  <c r="G456" i="1"/>
  <c r="H456" i="1"/>
  <c r="I456" i="1"/>
  <c r="K456" i="1"/>
  <c r="L456" i="1"/>
  <c r="M456" i="1"/>
  <c r="N456" i="1"/>
  <c r="O456" i="1"/>
  <c r="E457" i="1"/>
  <c r="F457" i="1"/>
  <c r="G457" i="1"/>
  <c r="H457" i="1"/>
  <c r="I457" i="1"/>
  <c r="K457" i="1"/>
  <c r="L457" i="1"/>
  <c r="M457" i="1"/>
  <c r="N457" i="1"/>
  <c r="O457" i="1"/>
  <c r="E458" i="1"/>
  <c r="F458" i="1"/>
  <c r="G458" i="1"/>
  <c r="H458" i="1"/>
  <c r="I458" i="1"/>
  <c r="K458" i="1"/>
  <c r="L458" i="1"/>
  <c r="M458" i="1"/>
  <c r="N458" i="1"/>
  <c r="O458" i="1"/>
  <c r="E459" i="1"/>
  <c r="F459" i="1"/>
  <c r="G459" i="1"/>
  <c r="H459" i="1"/>
  <c r="I459" i="1"/>
  <c r="K459" i="1"/>
  <c r="L459" i="1"/>
  <c r="M459" i="1"/>
  <c r="N459" i="1"/>
  <c r="O459" i="1"/>
  <c r="E460" i="1"/>
  <c r="F460" i="1"/>
  <c r="G460" i="1"/>
  <c r="H460" i="1"/>
  <c r="I460" i="1"/>
  <c r="K460" i="1"/>
  <c r="L460" i="1"/>
  <c r="M460" i="1"/>
  <c r="N460" i="1"/>
  <c r="O460" i="1"/>
  <c r="E461" i="1"/>
  <c r="F461" i="1"/>
  <c r="G461" i="1"/>
  <c r="H461" i="1"/>
  <c r="I461" i="1"/>
  <c r="K461" i="1"/>
  <c r="L461" i="1"/>
  <c r="M461" i="1"/>
  <c r="N461" i="1"/>
  <c r="O461" i="1"/>
  <c r="E462" i="1"/>
  <c r="F462" i="1"/>
  <c r="G462" i="1"/>
  <c r="H462" i="1"/>
  <c r="I462" i="1"/>
  <c r="K462" i="1"/>
  <c r="L462" i="1"/>
  <c r="M462" i="1"/>
  <c r="N462" i="1"/>
  <c r="O462" i="1"/>
  <c r="E463" i="1"/>
  <c r="F463" i="1"/>
  <c r="G463" i="1"/>
  <c r="H463" i="1"/>
  <c r="I463" i="1"/>
  <c r="K463" i="1"/>
  <c r="L463" i="1"/>
  <c r="M463" i="1"/>
  <c r="N463" i="1"/>
  <c r="O463" i="1"/>
  <c r="E464" i="1"/>
  <c r="F464" i="1"/>
  <c r="G464" i="1"/>
  <c r="H464" i="1"/>
  <c r="I464" i="1"/>
  <c r="K464" i="1"/>
  <c r="L464" i="1"/>
  <c r="M464" i="1"/>
  <c r="N464" i="1"/>
  <c r="O464" i="1"/>
  <c r="E465" i="1"/>
  <c r="F465" i="1"/>
  <c r="G465" i="1"/>
  <c r="H465" i="1"/>
  <c r="I465" i="1"/>
  <c r="K465" i="1"/>
  <c r="L465" i="1"/>
  <c r="M465" i="1"/>
  <c r="N465" i="1"/>
  <c r="O465" i="1"/>
  <c r="E466" i="1"/>
  <c r="F466" i="1"/>
  <c r="G466" i="1"/>
  <c r="H466" i="1"/>
  <c r="I466" i="1"/>
  <c r="K466" i="1"/>
  <c r="L466" i="1"/>
  <c r="M466" i="1"/>
  <c r="N466" i="1"/>
  <c r="O466" i="1"/>
  <c r="E467" i="1"/>
  <c r="F467" i="1"/>
  <c r="G467" i="1"/>
  <c r="H467" i="1"/>
  <c r="I467" i="1"/>
  <c r="K467" i="1"/>
  <c r="L467" i="1"/>
  <c r="M467" i="1"/>
  <c r="N467" i="1"/>
  <c r="O467" i="1"/>
  <c r="E468" i="1"/>
  <c r="F468" i="1"/>
  <c r="G468" i="1"/>
  <c r="H468" i="1"/>
  <c r="I468" i="1"/>
  <c r="K468" i="1"/>
  <c r="L468" i="1"/>
  <c r="M468" i="1"/>
  <c r="N468" i="1"/>
  <c r="O468" i="1"/>
  <c r="E469" i="1"/>
  <c r="F469" i="1"/>
  <c r="G469" i="1"/>
  <c r="H469" i="1"/>
  <c r="I469" i="1"/>
  <c r="K469" i="1"/>
  <c r="L469" i="1"/>
  <c r="M469" i="1"/>
  <c r="N469" i="1"/>
  <c r="O469" i="1"/>
  <c r="E470" i="1"/>
  <c r="F470" i="1"/>
  <c r="G470" i="1"/>
  <c r="H470" i="1"/>
  <c r="I470" i="1"/>
  <c r="K470" i="1"/>
  <c r="L470" i="1"/>
  <c r="M470" i="1"/>
  <c r="N470" i="1"/>
  <c r="O470" i="1"/>
  <c r="E471" i="1"/>
  <c r="F471" i="1"/>
  <c r="G471" i="1"/>
  <c r="H471" i="1"/>
  <c r="I471" i="1"/>
  <c r="K471" i="1"/>
  <c r="L471" i="1"/>
  <c r="M471" i="1"/>
  <c r="N471" i="1"/>
  <c r="O471" i="1"/>
  <c r="E472" i="1"/>
  <c r="F472" i="1"/>
  <c r="G472" i="1"/>
  <c r="H472" i="1"/>
  <c r="I472" i="1"/>
  <c r="K472" i="1"/>
  <c r="L472" i="1"/>
  <c r="M472" i="1"/>
  <c r="N472" i="1"/>
  <c r="O472" i="1"/>
  <c r="E473" i="1"/>
  <c r="F473" i="1"/>
  <c r="G473" i="1"/>
  <c r="H473" i="1"/>
  <c r="I473" i="1"/>
  <c r="K473" i="1"/>
  <c r="L473" i="1"/>
  <c r="M473" i="1"/>
  <c r="N473" i="1"/>
  <c r="O473" i="1"/>
  <c r="E474" i="1"/>
  <c r="F474" i="1"/>
  <c r="G474" i="1"/>
  <c r="H474" i="1"/>
  <c r="I474" i="1"/>
  <c r="K474" i="1"/>
  <c r="L474" i="1"/>
  <c r="M474" i="1"/>
  <c r="N474" i="1"/>
  <c r="O474" i="1"/>
  <c r="E475" i="1"/>
  <c r="F475" i="1"/>
  <c r="G475" i="1"/>
  <c r="H475" i="1"/>
  <c r="I475" i="1"/>
  <c r="K475" i="1"/>
  <c r="L475" i="1"/>
  <c r="M475" i="1"/>
  <c r="N475" i="1"/>
  <c r="O475" i="1"/>
  <c r="E476" i="1"/>
  <c r="F476" i="1"/>
  <c r="G476" i="1"/>
  <c r="H476" i="1"/>
  <c r="I476" i="1"/>
  <c r="K476" i="1"/>
  <c r="L476" i="1"/>
  <c r="M476" i="1"/>
  <c r="N476" i="1"/>
  <c r="O476" i="1"/>
  <c r="E477" i="1"/>
  <c r="F477" i="1"/>
  <c r="G477" i="1"/>
  <c r="H477" i="1"/>
  <c r="I477" i="1"/>
  <c r="K477" i="1"/>
  <c r="L477" i="1"/>
  <c r="M477" i="1"/>
  <c r="N477" i="1"/>
  <c r="O477" i="1"/>
  <c r="E478" i="1"/>
  <c r="F478" i="1"/>
  <c r="G478" i="1"/>
  <c r="H478" i="1"/>
  <c r="I478" i="1"/>
  <c r="K478" i="1"/>
  <c r="L478" i="1"/>
  <c r="M478" i="1"/>
  <c r="N478" i="1"/>
  <c r="O478" i="1"/>
  <c r="E479" i="1"/>
  <c r="F479" i="1"/>
  <c r="G479" i="1"/>
  <c r="H479" i="1"/>
  <c r="I479" i="1"/>
  <c r="K479" i="1"/>
  <c r="L479" i="1"/>
  <c r="M479" i="1"/>
  <c r="N479" i="1"/>
  <c r="O479" i="1"/>
  <c r="E480" i="1"/>
  <c r="F480" i="1"/>
  <c r="G480" i="1"/>
  <c r="H480" i="1"/>
  <c r="I480" i="1"/>
  <c r="K480" i="1"/>
  <c r="L480" i="1"/>
  <c r="M480" i="1"/>
  <c r="N480" i="1"/>
  <c r="O480" i="1"/>
  <c r="E481" i="1"/>
  <c r="F481" i="1"/>
  <c r="G481" i="1"/>
  <c r="H481" i="1"/>
  <c r="I481" i="1"/>
  <c r="K481" i="1"/>
  <c r="L481" i="1"/>
  <c r="M481" i="1"/>
  <c r="N481" i="1"/>
  <c r="O481" i="1"/>
  <c r="E482" i="1"/>
  <c r="F482" i="1"/>
  <c r="G482" i="1"/>
  <c r="H482" i="1"/>
  <c r="I482" i="1"/>
  <c r="K482" i="1"/>
  <c r="L482" i="1"/>
  <c r="M482" i="1"/>
  <c r="N482" i="1"/>
  <c r="O482" i="1"/>
  <c r="E483" i="1"/>
  <c r="F483" i="1"/>
  <c r="G483" i="1"/>
  <c r="H483" i="1"/>
  <c r="I483" i="1"/>
  <c r="K483" i="1"/>
  <c r="L483" i="1"/>
  <c r="M483" i="1"/>
  <c r="N483" i="1"/>
  <c r="O483" i="1"/>
  <c r="E484" i="1"/>
  <c r="F484" i="1"/>
  <c r="G484" i="1"/>
  <c r="H484" i="1"/>
  <c r="I484" i="1"/>
  <c r="K484" i="1"/>
  <c r="L484" i="1"/>
  <c r="M484" i="1"/>
  <c r="N484" i="1"/>
  <c r="O484" i="1"/>
  <c r="E485" i="1"/>
  <c r="F485" i="1"/>
  <c r="G485" i="1"/>
  <c r="H485" i="1"/>
  <c r="I485" i="1"/>
  <c r="K485" i="1"/>
  <c r="L485" i="1"/>
  <c r="M485" i="1"/>
  <c r="N485" i="1"/>
  <c r="O485" i="1"/>
  <c r="E486" i="1"/>
  <c r="F486" i="1"/>
  <c r="G486" i="1"/>
  <c r="H486" i="1"/>
  <c r="I486" i="1"/>
  <c r="K486" i="1"/>
  <c r="L486" i="1"/>
  <c r="M486" i="1"/>
  <c r="N486" i="1"/>
  <c r="O486" i="1"/>
  <c r="E487" i="1"/>
  <c r="F487" i="1"/>
  <c r="G487" i="1"/>
  <c r="H487" i="1"/>
  <c r="I487" i="1"/>
  <c r="K487" i="1"/>
  <c r="L487" i="1"/>
  <c r="M487" i="1"/>
  <c r="N487" i="1"/>
  <c r="O487" i="1"/>
  <c r="E488" i="1"/>
  <c r="F488" i="1"/>
  <c r="G488" i="1"/>
  <c r="H488" i="1"/>
  <c r="I488" i="1"/>
  <c r="K488" i="1"/>
  <c r="L488" i="1"/>
  <c r="M488" i="1"/>
  <c r="N488" i="1"/>
  <c r="O488" i="1"/>
  <c r="E489" i="1"/>
  <c r="F489" i="1"/>
  <c r="G489" i="1"/>
  <c r="H489" i="1"/>
  <c r="I489" i="1"/>
  <c r="K489" i="1"/>
  <c r="L489" i="1"/>
  <c r="M489" i="1"/>
  <c r="N489" i="1"/>
  <c r="O489" i="1"/>
  <c r="E490" i="1"/>
  <c r="F490" i="1"/>
  <c r="G490" i="1"/>
  <c r="H490" i="1"/>
  <c r="I490" i="1"/>
  <c r="K490" i="1"/>
  <c r="L490" i="1"/>
  <c r="M490" i="1"/>
  <c r="N490" i="1"/>
  <c r="O490" i="1"/>
  <c r="E491" i="1"/>
  <c r="F491" i="1"/>
  <c r="G491" i="1"/>
  <c r="H491" i="1"/>
  <c r="I491" i="1"/>
  <c r="K491" i="1"/>
  <c r="L491" i="1"/>
  <c r="M491" i="1"/>
  <c r="N491" i="1"/>
  <c r="O491" i="1"/>
  <c r="E492" i="1"/>
  <c r="F492" i="1"/>
  <c r="G492" i="1"/>
  <c r="H492" i="1"/>
  <c r="I492" i="1"/>
  <c r="K492" i="1"/>
  <c r="L492" i="1"/>
  <c r="M492" i="1"/>
  <c r="N492" i="1"/>
  <c r="O492" i="1"/>
  <c r="E493" i="1"/>
  <c r="F493" i="1"/>
  <c r="G493" i="1"/>
  <c r="H493" i="1"/>
  <c r="I493" i="1"/>
  <c r="K493" i="1"/>
  <c r="L493" i="1"/>
  <c r="M493" i="1"/>
  <c r="N493" i="1"/>
  <c r="O493" i="1"/>
  <c r="E494" i="1"/>
  <c r="F494" i="1"/>
  <c r="G494" i="1"/>
  <c r="H494" i="1"/>
  <c r="I494" i="1"/>
  <c r="K494" i="1"/>
  <c r="L494" i="1"/>
  <c r="M494" i="1"/>
  <c r="N494" i="1"/>
  <c r="O494" i="1"/>
  <c r="E495" i="1"/>
  <c r="F495" i="1"/>
  <c r="G495" i="1"/>
  <c r="H495" i="1"/>
  <c r="I495" i="1"/>
  <c r="K495" i="1"/>
  <c r="L495" i="1"/>
  <c r="M495" i="1"/>
  <c r="N495" i="1"/>
  <c r="O495" i="1"/>
  <c r="E496" i="1"/>
  <c r="F496" i="1"/>
  <c r="G496" i="1"/>
  <c r="H496" i="1"/>
  <c r="I496" i="1"/>
  <c r="K496" i="1"/>
  <c r="L496" i="1"/>
  <c r="M496" i="1"/>
  <c r="N496" i="1"/>
  <c r="O496" i="1"/>
  <c r="E497" i="1"/>
  <c r="F497" i="1"/>
  <c r="G497" i="1"/>
  <c r="H497" i="1"/>
  <c r="I497" i="1"/>
  <c r="K497" i="1"/>
  <c r="L497" i="1"/>
  <c r="M497" i="1"/>
  <c r="N497" i="1"/>
  <c r="O497" i="1"/>
  <c r="E498" i="1"/>
  <c r="F498" i="1"/>
  <c r="G498" i="1"/>
  <c r="H498" i="1"/>
  <c r="I498" i="1"/>
  <c r="K498" i="1"/>
  <c r="L498" i="1"/>
  <c r="M498" i="1"/>
  <c r="N498" i="1"/>
  <c r="O498" i="1"/>
  <c r="E499" i="1"/>
  <c r="F499" i="1"/>
  <c r="G499" i="1"/>
  <c r="H499" i="1"/>
  <c r="I499" i="1"/>
  <c r="K499" i="1"/>
  <c r="L499" i="1"/>
  <c r="M499" i="1"/>
  <c r="N499" i="1"/>
  <c r="O499" i="1"/>
  <c r="E500" i="1"/>
  <c r="F500" i="1"/>
  <c r="G500" i="1"/>
  <c r="H500" i="1"/>
  <c r="I500" i="1"/>
  <c r="K500" i="1"/>
  <c r="L500" i="1"/>
  <c r="M500" i="1"/>
  <c r="N500" i="1"/>
  <c r="O500" i="1"/>
  <c r="E501" i="1"/>
  <c r="F501" i="1"/>
  <c r="G501" i="1"/>
  <c r="H501" i="1"/>
  <c r="I501" i="1"/>
  <c r="K501" i="1"/>
  <c r="L501" i="1"/>
  <c r="M501" i="1"/>
  <c r="N501" i="1"/>
  <c r="O501" i="1"/>
  <c r="E502" i="1"/>
  <c r="F502" i="1"/>
  <c r="G502" i="1"/>
  <c r="H502" i="1"/>
  <c r="I502" i="1"/>
  <c r="K502" i="1"/>
  <c r="L502" i="1"/>
  <c r="M502" i="1"/>
  <c r="N502" i="1"/>
  <c r="O502" i="1"/>
  <c r="E503" i="1"/>
  <c r="F503" i="1"/>
  <c r="G503" i="1"/>
  <c r="H503" i="1"/>
  <c r="I503" i="1"/>
  <c r="K503" i="1"/>
  <c r="L503" i="1"/>
  <c r="M503" i="1"/>
  <c r="N503" i="1"/>
  <c r="O503" i="1"/>
  <c r="E504" i="1"/>
  <c r="F504" i="1"/>
  <c r="G504" i="1"/>
  <c r="H504" i="1"/>
  <c r="I504" i="1"/>
  <c r="K504" i="1"/>
  <c r="L504" i="1"/>
  <c r="M504" i="1"/>
  <c r="N504" i="1"/>
  <c r="O504" i="1"/>
  <c r="E505" i="1"/>
  <c r="F505" i="1"/>
  <c r="G505" i="1"/>
  <c r="H505" i="1"/>
  <c r="I505" i="1"/>
  <c r="K505" i="1"/>
  <c r="L505" i="1"/>
  <c r="M505" i="1"/>
  <c r="N505" i="1"/>
  <c r="O505" i="1"/>
  <c r="E506" i="1"/>
  <c r="F506" i="1"/>
  <c r="G506" i="1"/>
  <c r="H506" i="1"/>
  <c r="I506" i="1"/>
  <c r="K506" i="1"/>
  <c r="L506" i="1"/>
  <c r="M506" i="1"/>
  <c r="N506" i="1"/>
  <c r="O506" i="1"/>
  <c r="E507" i="1"/>
  <c r="F507" i="1"/>
  <c r="G507" i="1"/>
  <c r="H507" i="1"/>
  <c r="I507" i="1"/>
  <c r="K507" i="1"/>
  <c r="L507" i="1"/>
  <c r="M507" i="1"/>
  <c r="N507" i="1"/>
  <c r="O507" i="1"/>
  <c r="E508" i="1"/>
  <c r="F508" i="1"/>
  <c r="G508" i="1"/>
  <c r="H508" i="1"/>
  <c r="I508" i="1"/>
  <c r="K508" i="1"/>
  <c r="L508" i="1"/>
  <c r="M508" i="1"/>
  <c r="N508" i="1"/>
  <c r="O508" i="1"/>
  <c r="E509" i="1"/>
  <c r="F509" i="1"/>
  <c r="G509" i="1"/>
  <c r="H509" i="1"/>
  <c r="I509" i="1"/>
  <c r="K509" i="1"/>
  <c r="L509" i="1"/>
  <c r="M509" i="1"/>
  <c r="N509" i="1"/>
  <c r="O509" i="1"/>
  <c r="E510" i="1"/>
  <c r="F510" i="1"/>
  <c r="G510" i="1"/>
  <c r="H510" i="1"/>
  <c r="I510" i="1"/>
  <c r="K510" i="1"/>
  <c r="L510" i="1"/>
  <c r="M510" i="1"/>
  <c r="N510" i="1"/>
  <c r="O510" i="1"/>
  <c r="E511" i="1"/>
  <c r="F511" i="1"/>
  <c r="G511" i="1"/>
  <c r="H511" i="1"/>
  <c r="I511" i="1"/>
  <c r="K511" i="1"/>
  <c r="L511" i="1"/>
  <c r="M511" i="1"/>
  <c r="N511" i="1"/>
  <c r="O511" i="1"/>
  <c r="E512" i="1"/>
  <c r="F512" i="1"/>
  <c r="G512" i="1"/>
  <c r="H512" i="1"/>
  <c r="I512" i="1"/>
  <c r="K512" i="1"/>
  <c r="L512" i="1"/>
  <c r="M512" i="1"/>
  <c r="N512" i="1"/>
  <c r="O512" i="1"/>
  <c r="E513" i="1"/>
  <c r="F513" i="1"/>
  <c r="G513" i="1"/>
  <c r="H513" i="1"/>
  <c r="I513" i="1"/>
  <c r="K513" i="1"/>
  <c r="L513" i="1"/>
  <c r="M513" i="1"/>
  <c r="N513" i="1"/>
  <c r="O513" i="1"/>
  <c r="E514" i="1"/>
  <c r="F514" i="1"/>
  <c r="G514" i="1"/>
  <c r="H514" i="1"/>
  <c r="I514" i="1"/>
  <c r="K514" i="1"/>
  <c r="L514" i="1"/>
  <c r="M514" i="1"/>
  <c r="N514" i="1"/>
  <c r="O514" i="1"/>
  <c r="E515" i="1"/>
  <c r="F515" i="1"/>
  <c r="G515" i="1"/>
  <c r="H515" i="1"/>
  <c r="I515" i="1"/>
  <c r="K515" i="1"/>
  <c r="L515" i="1"/>
  <c r="M515" i="1"/>
  <c r="N515" i="1"/>
  <c r="O515" i="1"/>
  <c r="E516" i="1"/>
  <c r="F516" i="1"/>
  <c r="G516" i="1"/>
  <c r="H516" i="1"/>
  <c r="I516" i="1"/>
  <c r="K516" i="1"/>
  <c r="L516" i="1"/>
  <c r="M516" i="1"/>
  <c r="N516" i="1"/>
  <c r="O516" i="1"/>
  <c r="E517" i="1"/>
  <c r="F517" i="1"/>
  <c r="G517" i="1"/>
  <c r="H517" i="1"/>
  <c r="I517" i="1"/>
  <c r="K517" i="1"/>
  <c r="L517" i="1"/>
  <c r="M517" i="1"/>
  <c r="N517" i="1"/>
  <c r="O517" i="1"/>
  <c r="E518" i="1"/>
  <c r="F518" i="1"/>
  <c r="G518" i="1"/>
  <c r="H518" i="1"/>
  <c r="I518" i="1"/>
  <c r="K518" i="1"/>
  <c r="L518" i="1"/>
  <c r="M518" i="1"/>
  <c r="N518" i="1"/>
  <c r="O518" i="1"/>
  <c r="E519" i="1"/>
  <c r="F519" i="1"/>
  <c r="G519" i="1"/>
  <c r="H519" i="1"/>
  <c r="I519" i="1"/>
  <c r="K519" i="1"/>
  <c r="L519" i="1"/>
  <c r="M519" i="1"/>
  <c r="N519" i="1"/>
  <c r="O519" i="1"/>
  <c r="E520" i="1"/>
  <c r="F520" i="1"/>
  <c r="G520" i="1"/>
  <c r="H520" i="1"/>
  <c r="I520" i="1"/>
  <c r="K520" i="1"/>
  <c r="L520" i="1"/>
  <c r="M520" i="1"/>
  <c r="N520" i="1"/>
  <c r="O520" i="1"/>
  <c r="E521" i="1"/>
  <c r="F521" i="1"/>
  <c r="G521" i="1"/>
  <c r="H521" i="1"/>
  <c r="I521" i="1"/>
  <c r="K521" i="1"/>
  <c r="L521" i="1"/>
  <c r="M521" i="1"/>
  <c r="N521" i="1"/>
  <c r="O521" i="1"/>
  <c r="E522" i="1"/>
  <c r="F522" i="1"/>
  <c r="G522" i="1"/>
  <c r="H522" i="1"/>
  <c r="I522" i="1"/>
  <c r="K522" i="1"/>
  <c r="L522" i="1"/>
  <c r="M522" i="1"/>
  <c r="N522" i="1"/>
  <c r="O522" i="1"/>
  <c r="E523" i="1"/>
  <c r="F523" i="1"/>
  <c r="G523" i="1"/>
  <c r="H523" i="1"/>
  <c r="I523" i="1"/>
  <c r="K523" i="1"/>
  <c r="L523" i="1"/>
  <c r="M523" i="1"/>
  <c r="N523" i="1"/>
  <c r="O523" i="1"/>
  <c r="E524" i="1"/>
  <c r="F524" i="1"/>
  <c r="G524" i="1"/>
  <c r="H524" i="1"/>
  <c r="I524" i="1"/>
  <c r="K524" i="1"/>
  <c r="L524" i="1"/>
  <c r="M524" i="1"/>
  <c r="N524" i="1"/>
  <c r="O524" i="1"/>
  <c r="E525" i="1"/>
  <c r="F525" i="1"/>
  <c r="G525" i="1"/>
  <c r="H525" i="1"/>
  <c r="I525" i="1"/>
  <c r="K525" i="1"/>
  <c r="L525" i="1"/>
  <c r="M525" i="1"/>
  <c r="N525" i="1"/>
  <c r="O525" i="1"/>
  <c r="E526" i="1"/>
  <c r="F526" i="1"/>
  <c r="G526" i="1"/>
  <c r="H526" i="1"/>
  <c r="I526" i="1"/>
  <c r="K526" i="1"/>
  <c r="L526" i="1"/>
  <c r="M526" i="1"/>
  <c r="N526" i="1"/>
  <c r="O526" i="1"/>
  <c r="E527" i="1"/>
  <c r="F527" i="1"/>
  <c r="G527" i="1"/>
  <c r="H527" i="1"/>
  <c r="I527" i="1"/>
  <c r="K527" i="1"/>
  <c r="L527" i="1"/>
  <c r="M527" i="1"/>
  <c r="N527" i="1"/>
  <c r="O527" i="1"/>
  <c r="E528" i="1"/>
  <c r="F528" i="1"/>
  <c r="G528" i="1"/>
  <c r="H528" i="1"/>
  <c r="I528" i="1"/>
  <c r="K528" i="1"/>
  <c r="L528" i="1"/>
  <c r="M528" i="1"/>
  <c r="N528" i="1"/>
  <c r="O528" i="1"/>
  <c r="E529" i="1"/>
  <c r="F529" i="1"/>
  <c r="G529" i="1"/>
  <c r="H529" i="1"/>
  <c r="I529" i="1"/>
  <c r="K529" i="1"/>
  <c r="L529" i="1"/>
  <c r="M529" i="1"/>
  <c r="N529" i="1"/>
  <c r="O529" i="1"/>
  <c r="E530" i="1"/>
  <c r="F530" i="1"/>
  <c r="G530" i="1"/>
  <c r="H530" i="1"/>
  <c r="I530" i="1"/>
  <c r="K530" i="1"/>
  <c r="L530" i="1"/>
  <c r="M530" i="1"/>
  <c r="N530" i="1"/>
  <c r="O530" i="1"/>
  <c r="E531" i="1"/>
  <c r="F531" i="1"/>
  <c r="G531" i="1"/>
  <c r="H531" i="1"/>
  <c r="I531" i="1"/>
  <c r="K531" i="1"/>
  <c r="L531" i="1"/>
  <c r="M531" i="1"/>
  <c r="N531" i="1"/>
  <c r="O531" i="1"/>
  <c r="E532" i="1"/>
  <c r="F532" i="1"/>
  <c r="G532" i="1"/>
  <c r="H532" i="1"/>
  <c r="I532" i="1"/>
  <c r="K532" i="1"/>
  <c r="L532" i="1"/>
  <c r="M532" i="1"/>
  <c r="N532" i="1"/>
  <c r="O532" i="1"/>
  <c r="E533" i="1"/>
  <c r="F533" i="1"/>
  <c r="G533" i="1"/>
  <c r="H533" i="1"/>
  <c r="I533" i="1"/>
  <c r="K533" i="1"/>
  <c r="L533" i="1"/>
  <c r="M533" i="1"/>
  <c r="N533" i="1"/>
  <c r="O533" i="1"/>
  <c r="E534" i="1"/>
  <c r="F534" i="1"/>
  <c r="G534" i="1"/>
  <c r="H534" i="1"/>
  <c r="I534" i="1"/>
  <c r="K534" i="1"/>
  <c r="L534" i="1"/>
  <c r="M534" i="1"/>
  <c r="N534" i="1"/>
  <c r="O534" i="1"/>
  <c r="E535" i="1"/>
  <c r="F535" i="1"/>
  <c r="G535" i="1"/>
  <c r="H535" i="1"/>
  <c r="I535" i="1"/>
  <c r="K535" i="1"/>
  <c r="L535" i="1"/>
  <c r="M535" i="1"/>
  <c r="N535" i="1"/>
  <c r="O535" i="1"/>
  <c r="E536" i="1"/>
  <c r="F536" i="1"/>
  <c r="G536" i="1"/>
  <c r="H536" i="1"/>
  <c r="I536" i="1"/>
  <c r="K536" i="1"/>
  <c r="L536" i="1"/>
  <c r="M536" i="1"/>
  <c r="N536" i="1"/>
  <c r="O536" i="1"/>
  <c r="E537" i="1"/>
  <c r="F537" i="1"/>
  <c r="G537" i="1"/>
  <c r="H537" i="1"/>
  <c r="I537" i="1"/>
  <c r="K537" i="1"/>
  <c r="L537" i="1"/>
  <c r="M537" i="1"/>
  <c r="N537" i="1"/>
  <c r="O537" i="1"/>
  <c r="E538" i="1"/>
  <c r="F538" i="1"/>
  <c r="G538" i="1"/>
  <c r="H538" i="1"/>
  <c r="I538" i="1"/>
  <c r="K538" i="1"/>
  <c r="L538" i="1"/>
  <c r="M538" i="1"/>
  <c r="N538" i="1"/>
  <c r="O538" i="1"/>
  <c r="E539" i="1"/>
  <c r="F539" i="1"/>
  <c r="G539" i="1"/>
  <c r="H539" i="1"/>
  <c r="I539" i="1"/>
  <c r="K539" i="1"/>
  <c r="L539" i="1"/>
  <c r="M539" i="1"/>
  <c r="N539" i="1"/>
  <c r="O539" i="1"/>
  <c r="E540" i="1"/>
  <c r="F540" i="1"/>
  <c r="G540" i="1"/>
  <c r="H540" i="1"/>
  <c r="I540" i="1"/>
  <c r="K540" i="1"/>
  <c r="L540" i="1"/>
  <c r="M540" i="1"/>
  <c r="N540" i="1"/>
  <c r="O540" i="1"/>
  <c r="E541" i="1"/>
  <c r="F541" i="1"/>
  <c r="G541" i="1"/>
  <c r="H541" i="1"/>
  <c r="I541" i="1"/>
  <c r="K541" i="1"/>
  <c r="L541" i="1"/>
  <c r="M541" i="1"/>
  <c r="N541" i="1"/>
  <c r="O541" i="1"/>
  <c r="E542" i="1"/>
  <c r="F542" i="1"/>
  <c r="G542" i="1"/>
  <c r="H542" i="1"/>
  <c r="I542" i="1"/>
  <c r="K542" i="1"/>
  <c r="L542" i="1"/>
  <c r="M542" i="1"/>
  <c r="N542" i="1"/>
  <c r="O542" i="1"/>
  <c r="E543" i="1"/>
  <c r="F543" i="1"/>
  <c r="G543" i="1"/>
  <c r="H543" i="1"/>
  <c r="I543" i="1"/>
  <c r="K543" i="1"/>
  <c r="L543" i="1"/>
  <c r="M543" i="1"/>
  <c r="N543" i="1"/>
  <c r="O543" i="1"/>
  <c r="E544" i="1"/>
  <c r="F544" i="1"/>
  <c r="G544" i="1"/>
  <c r="H544" i="1"/>
  <c r="I544" i="1"/>
  <c r="K544" i="1"/>
  <c r="L544" i="1"/>
  <c r="M544" i="1"/>
  <c r="N544" i="1"/>
  <c r="O544" i="1"/>
  <c r="E545" i="1"/>
  <c r="F545" i="1"/>
  <c r="G545" i="1"/>
  <c r="H545" i="1"/>
  <c r="I545" i="1"/>
  <c r="K545" i="1"/>
  <c r="L545" i="1"/>
  <c r="M545" i="1"/>
  <c r="N545" i="1"/>
  <c r="O545" i="1"/>
  <c r="E546" i="1"/>
  <c r="F546" i="1"/>
  <c r="G546" i="1"/>
  <c r="H546" i="1"/>
  <c r="I546" i="1"/>
  <c r="K546" i="1"/>
  <c r="L546" i="1"/>
  <c r="M546" i="1"/>
  <c r="N546" i="1"/>
  <c r="O546" i="1"/>
  <c r="E547" i="1"/>
  <c r="F547" i="1"/>
  <c r="G547" i="1"/>
  <c r="H547" i="1"/>
  <c r="I547" i="1"/>
  <c r="K547" i="1"/>
  <c r="L547" i="1"/>
  <c r="M547" i="1"/>
  <c r="N547" i="1"/>
  <c r="O547" i="1"/>
  <c r="E548" i="1"/>
  <c r="F548" i="1"/>
  <c r="G548" i="1"/>
  <c r="H548" i="1"/>
  <c r="I548" i="1"/>
  <c r="K548" i="1"/>
  <c r="L548" i="1"/>
  <c r="M548" i="1"/>
  <c r="N548" i="1"/>
  <c r="O548" i="1"/>
  <c r="E549" i="1"/>
  <c r="F549" i="1"/>
  <c r="G549" i="1"/>
  <c r="H549" i="1"/>
  <c r="I549" i="1"/>
  <c r="K549" i="1"/>
  <c r="L549" i="1"/>
  <c r="M549" i="1"/>
  <c r="N549" i="1"/>
  <c r="O549" i="1"/>
  <c r="E550" i="1"/>
  <c r="F550" i="1"/>
  <c r="G550" i="1"/>
  <c r="H550" i="1"/>
  <c r="I550" i="1"/>
  <c r="K550" i="1"/>
  <c r="L550" i="1"/>
  <c r="M550" i="1"/>
  <c r="N550" i="1"/>
  <c r="O550" i="1"/>
  <c r="E551" i="1"/>
  <c r="F551" i="1"/>
  <c r="G551" i="1"/>
  <c r="H551" i="1"/>
  <c r="I551" i="1"/>
  <c r="K551" i="1"/>
  <c r="L551" i="1"/>
  <c r="M551" i="1"/>
  <c r="N551" i="1"/>
  <c r="O551" i="1"/>
  <c r="E552" i="1"/>
  <c r="F552" i="1"/>
  <c r="G552" i="1"/>
  <c r="H552" i="1"/>
  <c r="I552" i="1"/>
  <c r="K552" i="1"/>
  <c r="L552" i="1"/>
  <c r="M552" i="1"/>
  <c r="N552" i="1"/>
  <c r="O552" i="1"/>
  <c r="E553" i="1"/>
  <c r="F553" i="1"/>
  <c r="G553" i="1"/>
  <c r="H553" i="1"/>
  <c r="I553" i="1"/>
  <c r="K553" i="1"/>
  <c r="L553" i="1"/>
  <c r="M553" i="1"/>
  <c r="N553" i="1"/>
  <c r="O553" i="1"/>
  <c r="E554" i="1"/>
  <c r="F554" i="1"/>
  <c r="G554" i="1"/>
  <c r="H554" i="1"/>
  <c r="I554" i="1"/>
  <c r="K554" i="1"/>
  <c r="L554" i="1"/>
  <c r="M554" i="1"/>
  <c r="N554" i="1"/>
  <c r="O554" i="1"/>
  <c r="E555" i="1"/>
  <c r="F555" i="1"/>
  <c r="G555" i="1"/>
  <c r="H555" i="1"/>
  <c r="I555" i="1"/>
  <c r="K555" i="1"/>
  <c r="L555" i="1"/>
  <c r="M555" i="1"/>
  <c r="N555" i="1"/>
  <c r="O555" i="1"/>
  <c r="E556" i="1"/>
  <c r="F556" i="1"/>
  <c r="G556" i="1"/>
  <c r="H556" i="1"/>
  <c r="I556" i="1"/>
  <c r="K556" i="1"/>
  <c r="L556" i="1"/>
  <c r="M556" i="1"/>
  <c r="N556" i="1"/>
  <c r="O556" i="1"/>
  <c r="E557" i="1"/>
  <c r="F557" i="1"/>
  <c r="G557" i="1"/>
  <c r="H557" i="1"/>
  <c r="I557" i="1"/>
  <c r="K557" i="1"/>
  <c r="L557" i="1"/>
  <c r="M557" i="1"/>
  <c r="N557" i="1"/>
  <c r="O557" i="1"/>
  <c r="E558" i="1"/>
  <c r="F558" i="1"/>
  <c r="G558" i="1"/>
  <c r="H558" i="1"/>
  <c r="I558" i="1"/>
  <c r="K558" i="1"/>
  <c r="L558" i="1"/>
  <c r="M558" i="1"/>
  <c r="N558" i="1"/>
  <c r="O558" i="1"/>
  <c r="E559" i="1"/>
  <c r="F559" i="1"/>
  <c r="G559" i="1"/>
  <c r="H559" i="1"/>
  <c r="I559" i="1"/>
  <c r="K559" i="1"/>
  <c r="L559" i="1"/>
  <c r="M559" i="1"/>
  <c r="N559" i="1"/>
  <c r="O559" i="1"/>
  <c r="E560" i="1"/>
  <c r="F560" i="1"/>
  <c r="G560" i="1"/>
  <c r="H560" i="1"/>
  <c r="I560" i="1"/>
  <c r="K560" i="1"/>
  <c r="L560" i="1"/>
  <c r="M560" i="1"/>
  <c r="N560" i="1"/>
  <c r="O560" i="1"/>
  <c r="E561" i="1"/>
  <c r="F561" i="1"/>
  <c r="G561" i="1"/>
  <c r="H561" i="1"/>
  <c r="I561" i="1"/>
  <c r="K561" i="1"/>
  <c r="L561" i="1"/>
  <c r="M561" i="1"/>
  <c r="N561" i="1"/>
  <c r="O561" i="1"/>
  <c r="E562" i="1"/>
  <c r="F562" i="1"/>
  <c r="G562" i="1"/>
  <c r="H562" i="1"/>
  <c r="I562" i="1"/>
  <c r="K562" i="1"/>
  <c r="L562" i="1"/>
  <c r="M562" i="1"/>
  <c r="N562" i="1"/>
  <c r="O562" i="1"/>
  <c r="E563" i="1"/>
  <c r="F563" i="1"/>
  <c r="G563" i="1"/>
  <c r="H563" i="1"/>
  <c r="I563" i="1"/>
  <c r="K563" i="1"/>
  <c r="L563" i="1"/>
  <c r="M563" i="1"/>
  <c r="N563" i="1"/>
  <c r="O563" i="1"/>
  <c r="E564" i="1"/>
  <c r="F564" i="1"/>
  <c r="G564" i="1"/>
  <c r="H564" i="1"/>
  <c r="I564" i="1"/>
  <c r="K564" i="1"/>
  <c r="L564" i="1"/>
  <c r="M564" i="1"/>
  <c r="N564" i="1"/>
  <c r="O564" i="1"/>
  <c r="E565" i="1"/>
  <c r="F565" i="1"/>
  <c r="G565" i="1"/>
  <c r="H565" i="1"/>
  <c r="I565" i="1"/>
  <c r="K565" i="1"/>
  <c r="L565" i="1"/>
  <c r="M565" i="1"/>
  <c r="N565" i="1"/>
  <c r="O565" i="1"/>
  <c r="E566" i="1"/>
  <c r="F566" i="1"/>
  <c r="G566" i="1"/>
  <c r="H566" i="1"/>
  <c r="I566" i="1"/>
  <c r="K566" i="1"/>
  <c r="L566" i="1"/>
  <c r="M566" i="1"/>
  <c r="N566" i="1"/>
  <c r="O566" i="1"/>
  <c r="E567" i="1"/>
  <c r="F567" i="1"/>
  <c r="G567" i="1"/>
  <c r="H567" i="1"/>
  <c r="I567" i="1"/>
  <c r="K567" i="1"/>
  <c r="L567" i="1"/>
  <c r="M567" i="1"/>
  <c r="N567" i="1"/>
  <c r="O567" i="1"/>
  <c r="E568" i="1"/>
  <c r="F568" i="1"/>
  <c r="G568" i="1"/>
  <c r="H568" i="1"/>
  <c r="I568" i="1"/>
  <c r="K568" i="1"/>
  <c r="L568" i="1"/>
  <c r="M568" i="1"/>
  <c r="N568" i="1"/>
  <c r="O568" i="1"/>
  <c r="E569" i="1"/>
  <c r="F569" i="1"/>
  <c r="G569" i="1"/>
  <c r="H569" i="1"/>
  <c r="I569" i="1"/>
  <c r="K569" i="1"/>
  <c r="L569" i="1"/>
  <c r="M569" i="1"/>
  <c r="N569" i="1"/>
  <c r="O569" i="1"/>
  <c r="E570" i="1"/>
  <c r="F570" i="1"/>
  <c r="G570" i="1"/>
  <c r="H570" i="1"/>
  <c r="I570" i="1"/>
  <c r="K570" i="1"/>
  <c r="L570" i="1"/>
  <c r="M570" i="1"/>
  <c r="N570" i="1"/>
  <c r="O570" i="1"/>
  <c r="E571" i="1"/>
  <c r="F571" i="1"/>
  <c r="G571" i="1"/>
  <c r="H571" i="1"/>
  <c r="I571" i="1"/>
  <c r="K571" i="1"/>
  <c r="L571" i="1"/>
  <c r="M571" i="1"/>
  <c r="N571" i="1"/>
  <c r="O571" i="1"/>
  <c r="E572" i="1"/>
  <c r="F572" i="1"/>
  <c r="G572" i="1"/>
  <c r="H572" i="1"/>
  <c r="I572" i="1"/>
  <c r="K572" i="1"/>
  <c r="L572" i="1"/>
  <c r="M572" i="1"/>
  <c r="N572" i="1"/>
  <c r="O572" i="1"/>
  <c r="E573" i="1"/>
  <c r="F573" i="1"/>
  <c r="G573" i="1"/>
  <c r="H573" i="1"/>
  <c r="I573" i="1"/>
  <c r="K573" i="1"/>
  <c r="L573" i="1"/>
  <c r="M573" i="1"/>
  <c r="N573" i="1"/>
  <c r="O573" i="1"/>
  <c r="E574" i="1"/>
  <c r="F574" i="1"/>
  <c r="G574" i="1"/>
  <c r="H574" i="1"/>
  <c r="I574" i="1"/>
  <c r="K574" i="1"/>
  <c r="L574" i="1"/>
  <c r="M574" i="1"/>
  <c r="N574" i="1"/>
  <c r="O574" i="1"/>
  <c r="E575" i="1"/>
  <c r="F575" i="1"/>
  <c r="G575" i="1"/>
  <c r="H575" i="1"/>
  <c r="I575" i="1"/>
  <c r="K575" i="1"/>
  <c r="L575" i="1"/>
  <c r="M575" i="1"/>
  <c r="N575" i="1"/>
  <c r="O575" i="1"/>
  <c r="E576" i="1"/>
  <c r="F576" i="1"/>
  <c r="G576" i="1"/>
  <c r="H576" i="1"/>
  <c r="I576" i="1"/>
  <c r="K576" i="1"/>
  <c r="L576" i="1"/>
  <c r="M576" i="1"/>
  <c r="N576" i="1"/>
  <c r="O576" i="1"/>
  <c r="E577" i="1"/>
  <c r="F577" i="1"/>
  <c r="G577" i="1"/>
  <c r="H577" i="1"/>
  <c r="I577" i="1"/>
  <c r="K577" i="1"/>
  <c r="L577" i="1"/>
  <c r="M577" i="1"/>
  <c r="N577" i="1"/>
  <c r="O577" i="1"/>
  <c r="E578" i="1"/>
  <c r="F578" i="1"/>
  <c r="G578" i="1"/>
  <c r="H578" i="1"/>
  <c r="I578" i="1"/>
  <c r="K578" i="1"/>
  <c r="L578" i="1"/>
  <c r="M578" i="1"/>
  <c r="N578" i="1"/>
  <c r="O578" i="1"/>
  <c r="E579" i="1"/>
  <c r="F579" i="1"/>
  <c r="G579" i="1"/>
  <c r="H579" i="1"/>
  <c r="I579" i="1"/>
  <c r="K579" i="1"/>
  <c r="L579" i="1"/>
  <c r="M579" i="1"/>
  <c r="N579" i="1"/>
  <c r="O579" i="1"/>
  <c r="E580" i="1"/>
  <c r="F580" i="1"/>
  <c r="G580" i="1"/>
  <c r="H580" i="1"/>
  <c r="I580" i="1"/>
  <c r="K580" i="1"/>
  <c r="L580" i="1"/>
  <c r="M580" i="1"/>
  <c r="N580" i="1"/>
  <c r="O580" i="1"/>
  <c r="E581" i="1"/>
  <c r="F581" i="1"/>
  <c r="G581" i="1"/>
  <c r="H581" i="1"/>
  <c r="I581" i="1"/>
  <c r="K581" i="1"/>
  <c r="L581" i="1"/>
  <c r="M581" i="1"/>
  <c r="N581" i="1"/>
  <c r="O581" i="1"/>
  <c r="E582" i="1"/>
  <c r="F582" i="1"/>
  <c r="G582" i="1"/>
  <c r="H582" i="1"/>
  <c r="I582" i="1"/>
  <c r="K582" i="1"/>
  <c r="L582" i="1"/>
  <c r="M582" i="1"/>
  <c r="N582" i="1"/>
  <c r="O582" i="1"/>
  <c r="E583" i="1"/>
  <c r="F583" i="1"/>
  <c r="G583" i="1"/>
  <c r="H583" i="1"/>
  <c r="I583" i="1"/>
  <c r="K583" i="1"/>
  <c r="L583" i="1"/>
  <c r="M583" i="1"/>
  <c r="N583" i="1"/>
  <c r="O583" i="1"/>
  <c r="E584" i="1"/>
  <c r="F584" i="1"/>
  <c r="G584" i="1"/>
  <c r="H584" i="1"/>
  <c r="I584" i="1"/>
  <c r="K584" i="1"/>
  <c r="L584" i="1"/>
  <c r="M584" i="1"/>
  <c r="N584" i="1"/>
  <c r="O584" i="1"/>
  <c r="E585" i="1"/>
  <c r="F585" i="1"/>
  <c r="G585" i="1"/>
  <c r="H585" i="1"/>
  <c r="I585" i="1"/>
  <c r="K585" i="1"/>
  <c r="L585" i="1"/>
  <c r="M585" i="1"/>
  <c r="N585" i="1"/>
  <c r="O585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C485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E408" i="1"/>
  <c r="F408" i="1"/>
  <c r="G408" i="1"/>
  <c r="H408" i="1"/>
  <c r="I408" i="1"/>
  <c r="K408" i="1"/>
  <c r="L408" i="1"/>
  <c r="M408" i="1"/>
  <c r="N408" i="1"/>
  <c r="O408" i="1"/>
  <c r="E409" i="1"/>
  <c r="F409" i="1"/>
  <c r="G409" i="1"/>
  <c r="H409" i="1"/>
  <c r="I409" i="1"/>
  <c r="K409" i="1"/>
  <c r="L409" i="1"/>
  <c r="M409" i="1"/>
  <c r="N409" i="1"/>
  <c r="O409" i="1"/>
  <c r="E410" i="1"/>
  <c r="F410" i="1"/>
  <c r="G410" i="1"/>
  <c r="H410" i="1"/>
  <c r="I410" i="1"/>
  <c r="K410" i="1"/>
  <c r="L410" i="1"/>
  <c r="M410" i="1"/>
  <c r="N410" i="1"/>
  <c r="O410" i="1"/>
  <c r="E411" i="1"/>
  <c r="F411" i="1"/>
  <c r="G411" i="1"/>
  <c r="H411" i="1"/>
  <c r="I411" i="1"/>
  <c r="K411" i="1"/>
  <c r="L411" i="1"/>
  <c r="M411" i="1"/>
  <c r="N411" i="1"/>
  <c r="O411" i="1"/>
  <c r="E412" i="1"/>
  <c r="F412" i="1"/>
  <c r="G412" i="1"/>
  <c r="H412" i="1"/>
  <c r="I412" i="1"/>
  <c r="K412" i="1"/>
  <c r="L412" i="1"/>
  <c r="M412" i="1"/>
  <c r="N412" i="1"/>
  <c r="O412" i="1"/>
  <c r="E413" i="1"/>
  <c r="F413" i="1"/>
  <c r="G413" i="1"/>
  <c r="H413" i="1"/>
  <c r="I413" i="1"/>
  <c r="K413" i="1"/>
  <c r="L413" i="1"/>
  <c r="M413" i="1"/>
  <c r="N413" i="1"/>
  <c r="O413" i="1"/>
  <c r="E414" i="1"/>
  <c r="F414" i="1"/>
  <c r="G414" i="1"/>
  <c r="H414" i="1"/>
  <c r="I414" i="1"/>
  <c r="K414" i="1"/>
  <c r="L414" i="1"/>
  <c r="M414" i="1"/>
  <c r="N414" i="1"/>
  <c r="O414" i="1"/>
  <c r="E415" i="1"/>
  <c r="F415" i="1"/>
  <c r="G415" i="1"/>
  <c r="H415" i="1"/>
  <c r="I415" i="1"/>
  <c r="K415" i="1"/>
  <c r="L415" i="1"/>
  <c r="M415" i="1"/>
  <c r="N415" i="1"/>
  <c r="O415" i="1"/>
  <c r="E416" i="1"/>
  <c r="F416" i="1"/>
  <c r="G416" i="1"/>
  <c r="H416" i="1"/>
  <c r="I416" i="1"/>
  <c r="K416" i="1"/>
  <c r="L416" i="1"/>
  <c r="M416" i="1"/>
  <c r="N416" i="1"/>
  <c r="O416" i="1"/>
  <c r="E417" i="1"/>
  <c r="F417" i="1"/>
  <c r="G417" i="1"/>
  <c r="H417" i="1"/>
  <c r="I417" i="1"/>
  <c r="K417" i="1"/>
  <c r="L417" i="1"/>
  <c r="M417" i="1"/>
  <c r="N417" i="1"/>
  <c r="O417" i="1"/>
  <c r="E418" i="1"/>
  <c r="F418" i="1"/>
  <c r="G418" i="1"/>
  <c r="H418" i="1"/>
  <c r="I418" i="1"/>
  <c r="K418" i="1"/>
  <c r="L418" i="1"/>
  <c r="M418" i="1"/>
  <c r="N418" i="1"/>
  <c r="O418" i="1"/>
  <c r="E419" i="1"/>
  <c r="F419" i="1"/>
  <c r="G419" i="1"/>
  <c r="H419" i="1"/>
  <c r="I419" i="1"/>
  <c r="K419" i="1"/>
  <c r="L419" i="1"/>
  <c r="M419" i="1"/>
  <c r="N419" i="1"/>
  <c r="O419" i="1"/>
  <c r="E420" i="1"/>
  <c r="F420" i="1"/>
  <c r="G420" i="1"/>
  <c r="H420" i="1"/>
  <c r="I420" i="1"/>
  <c r="K420" i="1"/>
  <c r="L420" i="1"/>
  <c r="M420" i="1"/>
  <c r="N420" i="1"/>
  <c r="O420" i="1"/>
  <c r="E421" i="1"/>
  <c r="F421" i="1"/>
  <c r="G421" i="1"/>
  <c r="H421" i="1"/>
  <c r="I421" i="1"/>
  <c r="K421" i="1"/>
  <c r="L421" i="1"/>
  <c r="M421" i="1"/>
  <c r="N421" i="1"/>
  <c r="O421" i="1"/>
  <c r="E422" i="1"/>
  <c r="F422" i="1"/>
  <c r="G422" i="1"/>
  <c r="H422" i="1"/>
  <c r="I422" i="1"/>
  <c r="K422" i="1"/>
  <c r="L422" i="1"/>
  <c r="M422" i="1"/>
  <c r="N422" i="1"/>
  <c r="O422" i="1"/>
  <c r="E423" i="1"/>
  <c r="F423" i="1"/>
  <c r="G423" i="1"/>
  <c r="H423" i="1"/>
  <c r="I423" i="1"/>
  <c r="K423" i="1"/>
  <c r="L423" i="1"/>
  <c r="M423" i="1"/>
  <c r="N423" i="1"/>
  <c r="O423" i="1"/>
  <c r="E424" i="1"/>
  <c r="F424" i="1"/>
  <c r="G424" i="1"/>
  <c r="H424" i="1"/>
  <c r="I424" i="1"/>
  <c r="K424" i="1"/>
  <c r="L424" i="1"/>
  <c r="M424" i="1"/>
  <c r="N424" i="1"/>
  <c r="O424" i="1"/>
  <c r="E425" i="1"/>
  <c r="F425" i="1"/>
  <c r="G425" i="1"/>
  <c r="H425" i="1"/>
  <c r="I425" i="1"/>
  <c r="K425" i="1"/>
  <c r="L425" i="1"/>
  <c r="M425" i="1"/>
  <c r="N425" i="1"/>
  <c r="O425" i="1"/>
  <c r="E426" i="1"/>
  <c r="F426" i="1"/>
  <c r="G426" i="1"/>
  <c r="H426" i="1"/>
  <c r="I426" i="1"/>
  <c r="K426" i="1"/>
  <c r="L426" i="1"/>
  <c r="M426" i="1"/>
  <c r="N426" i="1"/>
  <c r="O426" i="1"/>
  <c r="E427" i="1"/>
  <c r="F427" i="1"/>
  <c r="G427" i="1"/>
  <c r="H427" i="1"/>
  <c r="I427" i="1"/>
  <c r="K427" i="1"/>
  <c r="L427" i="1"/>
  <c r="M427" i="1"/>
  <c r="N427" i="1"/>
  <c r="O427" i="1"/>
  <c r="E428" i="1"/>
  <c r="F428" i="1"/>
  <c r="G428" i="1"/>
  <c r="H428" i="1"/>
  <c r="I428" i="1"/>
  <c r="K428" i="1"/>
  <c r="L428" i="1"/>
  <c r="M428" i="1"/>
  <c r="N428" i="1"/>
  <c r="O428" i="1"/>
  <c r="E429" i="1"/>
  <c r="F429" i="1"/>
  <c r="G429" i="1"/>
  <c r="H429" i="1"/>
  <c r="I429" i="1"/>
  <c r="K429" i="1"/>
  <c r="L429" i="1"/>
  <c r="M429" i="1"/>
  <c r="N429" i="1"/>
  <c r="O429" i="1"/>
  <c r="E430" i="1"/>
  <c r="F430" i="1"/>
  <c r="G430" i="1"/>
  <c r="H430" i="1"/>
  <c r="I430" i="1"/>
  <c r="K430" i="1"/>
  <c r="L430" i="1"/>
  <c r="M430" i="1"/>
  <c r="N430" i="1"/>
  <c r="O430" i="1"/>
  <c r="E431" i="1"/>
  <c r="F431" i="1"/>
  <c r="G431" i="1"/>
  <c r="H431" i="1"/>
  <c r="I431" i="1"/>
  <c r="K431" i="1"/>
  <c r="L431" i="1"/>
  <c r="M431" i="1"/>
  <c r="N431" i="1"/>
  <c r="O431" i="1"/>
  <c r="E432" i="1"/>
  <c r="F432" i="1"/>
  <c r="G432" i="1"/>
  <c r="H432" i="1"/>
  <c r="I432" i="1"/>
  <c r="K432" i="1"/>
  <c r="L432" i="1"/>
  <c r="M432" i="1"/>
  <c r="N432" i="1"/>
  <c r="O432" i="1"/>
  <c r="E433" i="1"/>
  <c r="F433" i="1"/>
  <c r="G433" i="1"/>
  <c r="H433" i="1"/>
  <c r="I433" i="1"/>
  <c r="K433" i="1"/>
  <c r="L433" i="1"/>
  <c r="M433" i="1"/>
  <c r="N433" i="1"/>
  <c r="O433" i="1"/>
  <c r="E434" i="1"/>
  <c r="F434" i="1"/>
  <c r="G434" i="1"/>
  <c r="H434" i="1"/>
  <c r="I434" i="1"/>
  <c r="K434" i="1"/>
  <c r="L434" i="1"/>
  <c r="M434" i="1"/>
  <c r="N434" i="1"/>
  <c r="O434" i="1"/>
  <c r="E435" i="1"/>
  <c r="F435" i="1"/>
  <c r="G435" i="1"/>
  <c r="H435" i="1"/>
  <c r="I435" i="1"/>
  <c r="K435" i="1"/>
  <c r="L435" i="1"/>
  <c r="M435" i="1"/>
  <c r="N435" i="1"/>
  <c r="O435" i="1"/>
  <c r="E436" i="1"/>
  <c r="F436" i="1"/>
  <c r="G436" i="1"/>
  <c r="H436" i="1"/>
  <c r="I436" i="1"/>
  <c r="K436" i="1"/>
  <c r="L436" i="1"/>
  <c r="M436" i="1"/>
  <c r="N436" i="1"/>
  <c r="O436" i="1"/>
  <c r="E407" i="1"/>
  <c r="G407" i="1"/>
  <c r="O407" i="1"/>
  <c r="N407" i="1"/>
  <c r="M407" i="1"/>
  <c r="L407" i="1"/>
  <c r="I407" i="1"/>
  <c r="H407" i="1"/>
  <c r="K407" i="1"/>
  <c r="F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07" i="1"/>
  <c r="E378" i="1"/>
  <c r="F378" i="1"/>
  <c r="G378" i="1"/>
  <c r="H378" i="1"/>
  <c r="I378" i="1"/>
  <c r="K378" i="1"/>
  <c r="L378" i="1"/>
  <c r="M378" i="1"/>
  <c r="N378" i="1"/>
  <c r="O378" i="1"/>
  <c r="E379" i="1"/>
  <c r="F379" i="1"/>
  <c r="G379" i="1"/>
  <c r="H379" i="1"/>
  <c r="I379" i="1"/>
  <c r="K379" i="1"/>
  <c r="L379" i="1"/>
  <c r="M379" i="1"/>
  <c r="N379" i="1"/>
  <c r="O379" i="1"/>
  <c r="E380" i="1"/>
  <c r="F380" i="1"/>
  <c r="G380" i="1"/>
  <c r="H380" i="1"/>
  <c r="I380" i="1"/>
  <c r="K380" i="1"/>
  <c r="L380" i="1"/>
  <c r="M380" i="1"/>
  <c r="N380" i="1"/>
  <c r="O380" i="1"/>
  <c r="E381" i="1"/>
  <c r="F381" i="1"/>
  <c r="G381" i="1"/>
  <c r="H381" i="1"/>
  <c r="I381" i="1"/>
  <c r="K381" i="1"/>
  <c r="L381" i="1"/>
  <c r="M381" i="1"/>
  <c r="N381" i="1"/>
  <c r="O381" i="1"/>
  <c r="E382" i="1"/>
  <c r="F382" i="1"/>
  <c r="G382" i="1"/>
  <c r="H382" i="1"/>
  <c r="I382" i="1"/>
  <c r="K382" i="1"/>
  <c r="L382" i="1"/>
  <c r="M382" i="1"/>
  <c r="N382" i="1"/>
  <c r="O382" i="1"/>
  <c r="E383" i="1"/>
  <c r="F383" i="1"/>
  <c r="G383" i="1"/>
  <c r="H383" i="1"/>
  <c r="I383" i="1"/>
  <c r="K383" i="1"/>
  <c r="L383" i="1"/>
  <c r="M383" i="1"/>
  <c r="N383" i="1"/>
  <c r="O383" i="1"/>
  <c r="E384" i="1"/>
  <c r="F384" i="1"/>
  <c r="G384" i="1"/>
  <c r="H384" i="1"/>
  <c r="I384" i="1"/>
  <c r="K384" i="1"/>
  <c r="L384" i="1"/>
  <c r="M384" i="1"/>
  <c r="N384" i="1"/>
  <c r="O384" i="1"/>
  <c r="E385" i="1"/>
  <c r="F385" i="1"/>
  <c r="G385" i="1"/>
  <c r="H385" i="1"/>
  <c r="I385" i="1"/>
  <c r="K385" i="1"/>
  <c r="L385" i="1"/>
  <c r="M385" i="1"/>
  <c r="N385" i="1"/>
  <c r="O385" i="1"/>
  <c r="E386" i="1"/>
  <c r="F386" i="1"/>
  <c r="G386" i="1"/>
  <c r="H386" i="1"/>
  <c r="I386" i="1"/>
  <c r="K386" i="1"/>
  <c r="L386" i="1"/>
  <c r="M386" i="1"/>
  <c r="N386" i="1"/>
  <c r="O386" i="1"/>
  <c r="E387" i="1"/>
  <c r="F387" i="1"/>
  <c r="G387" i="1"/>
  <c r="H387" i="1"/>
  <c r="I387" i="1"/>
  <c r="K387" i="1"/>
  <c r="L387" i="1"/>
  <c r="M387" i="1"/>
  <c r="N387" i="1"/>
  <c r="O387" i="1"/>
  <c r="E388" i="1"/>
  <c r="F388" i="1"/>
  <c r="G388" i="1"/>
  <c r="H388" i="1"/>
  <c r="I388" i="1"/>
  <c r="K388" i="1"/>
  <c r="L388" i="1"/>
  <c r="M388" i="1"/>
  <c r="N388" i="1"/>
  <c r="O388" i="1"/>
  <c r="E389" i="1"/>
  <c r="F389" i="1"/>
  <c r="G389" i="1"/>
  <c r="H389" i="1"/>
  <c r="I389" i="1"/>
  <c r="K389" i="1"/>
  <c r="L389" i="1"/>
  <c r="M389" i="1"/>
  <c r="N389" i="1"/>
  <c r="O389" i="1"/>
  <c r="E390" i="1"/>
  <c r="F390" i="1"/>
  <c r="G390" i="1"/>
  <c r="H390" i="1"/>
  <c r="I390" i="1"/>
  <c r="K390" i="1"/>
  <c r="L390" i="1"/>
  <c r="M390" i="1"/>
  <c r="N390" i="1"/>
  <c r="O390" i="1"/>
  <c r="E391" i="1"/>
  <c r="F391" i="1"/>
  <c r="G391" i="1"/>
  <c r="H391" i="1"/>
  <c r="I391" i="1"/>
  <c r="K391" i="1"/>
  <c r="L391" i="1"/>
  <c r="M391" i="1"/>
  <c r="N391" i="1"/>
  <c r="O391" i="1"/>
  <c r="E392" i="1"/>
  <c r="F392" i="1"/>
  <c r="G392" i="1"/>
  <c r="H392" i="1"/>
  <c r="I392" i="1"/>
  <c r="K392" i="1"/>
  <c r="L392" i="1"/>
  <c r="M392" i="1"/>
  <c r="N392" i="1"/>
  <c r="O392" i="1"/>
  <c r="E393" i="1"/>
  <c r="F393" i="1"/>
  <c r="G393" i="1"/>
  <c r="H393" i="1"/>
  <c r="I393" i="1"/>
  <c r="K393" i="1"/>
  <c r="L393" i="1"/>
  <c r="M393" i="1"/>
  <c r="N393" i="1"/>
  <c r="O393" i="1"/>
  <c r="E394" i="1"/>
  <c r="F394" i="1"/>
  <c r="G394" i="1"/>
  <c r="H394" i="1"/>
  <c r="I394" i="1"/>
  <c r="K394" i="1"/>
  <c r="L394" i="1"/>
  <c r="M394" i="1"/>
  <c r="N394" i="1"/>
  <c r="O394" i="1"/>
  <c r="E395" i="1"/>
  <c r="F395" i="1"/>
  <c r="G395" i="1"/>
  <c r="H395" i="1"/>
  <c r="I395" i="1"/>
  <c r="K395" i="1"/>
  <c r="L395" i="1"/>
  <c r="M395" i="1"/>
  <c r="N395" i="1"/>
  <c r="O395" i="1"/>
  <c r="E396" i="1"/>
  <c r="F396" i="1"/>
  <c r="G396" i="1"/>
  <c r="H396" i="1"/>
  <c r="I396" i="1"/>
  <c r="K396" i="1"/>
  <c r="L396" i="1"/>
  <c r="M396" i="1"/>
  <c r="N396" i="1"/>
  <c r="O396" i="1"/>
  <c r="E397" i="1"/>
  <c r="F397" i="1"/>
  <c r="G397" i="1"/>
  <c r="H397" i="1"/>
  <c r="I397" i="1"/>
  <c r="K397" i="1"/>
  <c r="L397" i="1"/>
  <c r="M397" i="1"/>
  <c r="N397" i="1"/>
  <c r="O397" i="1"/>
  <c r="E398" i="1"/>
  <c r="F398" i="1"/>
  <c r="G398" i="1"/>
  <c r="H398" i="1"/>
  <c r="I398" i="1"/>
  <c r="K398" i="1"/>
  <c r="L398" i="1"/>
  <c r="M398" i="1"/>
  <c r="N398" i="1"/>
  <c r="O398" i="1"/>
  <c r="E399" i="1"/>
  <c r="F399" i="1"/>
  <c r="G399" i="1"/>
  <c r="H399" i="1"/>
  <c r="I399" i="1"/>
  <c r="K399" i="1"/>
  <c r="L399" i="1"/>
  <c r="M399" i="1"/>
  <c r="N399" i="1"/>
  <c r="O399" i="1"/>
  <c r="E400" i="1"/>
  <c r="F400" i="1"/>
  <c r="G400" i="1"/>
  <c r="H400" i="1"/>
  <c r="I400" i="1"/>
  <c r="K400" i="1"/>
  <c r="L400" i="1"/>
  <c r="M400" i="1"/>
  <c r="N400" i="1"/>
  <c r="O400" i="1"/>
  <c r="E401" i="1"/>
  <c r="F401" i="1"/>
  <c r="G401" i="1"/>
  <c r="H401" i="1"/>
  <c r="I401" i="1"/>
  <c r="K401" i="1"/>
  <c r="L401" i="1"/>
  <c r="M401" i="1"/>
  <c r="N401" i="1"/>
  <c r="O401" i="1"/>
  <c r="E402" i="1"/>
  <c r="F402" i="1"/>
  <c r="G402" i="1"/>
  <c r="H402" i="1"/>
  <c r="I402" i="1"/>
  <c r="K402" i="1"/>
  <c r="L402" i="1"/>
  <c r="M402" i="1"/>
  <c r="N402" i="1"/>
  <c r="O402" i="1"/>
  <c r="E403" i="1"/>
  <c r="F403" i="1"/>
  <c r="G403" i="1"/>
  <c r="H403" i="1"/>
  <c r="I403" i="1"/>
  <c r="K403" i="1"/>
  <c r="L403" i="1"/>
  <c r="M403" i="1"/>
  <c r="N403" i="1"/>
  <c r="O403" i="1"/>
  <c r="E404" i="1"/>
  <c r="F404" i="1"/>
  <c r="G404" i="1"/>
  <c r="H404" i="1"/>
  <c r="I404" i="1"/>
  <c r="K404" i="1"/>
  <c r="L404" i="1"/>
  <c r="M404" i="1"/>
  <c r="N404" i="1"/>
  <c r="O404" i="1"/>
  <c r="E405" i="1"/>
  <c r="F405" i="1"/>
  <c r="G405" i="1"/>
  <c r="H405" i="1"/>
  <c r="I405" i="1"/>
  <c r="K405" i="1"/>
  <c r="L405" i="1"/>
  <c r="M405" i="1"/>
  <c r="N405" i="1"/>
  <c r="O405" i="1"/>
  <c r="E406" i="1"/>
  <c r="F406" i="1"/>
  <c r="G406" i="1"/>
  <c r="H406" i="1"/>
  <c r="I406" i="1"/>
  <c r="K406" i="1"/>
  <c r="L406" i="1"/>
  <c r="M406" i="1"/>
  <c r="N406" i="1"/>
  <c r="O406" i="1"/>
  <c r="E377" i="1"/>
  <c r="G377" i="1"/>
  <c r="I377" i="1"/>
  <c r="H377" i="1"/>
  <c r="K377" i="1"/>
  <c r="O377" i="1"/>
  <c r="N377" i="1"/>
  <c r="M377" i="1"/>
  <c r="L377" i="1"/>
  <c r="F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377" i="1"/>
  <c r="I10" i="1"/>
  <c r="H10" i="1"/>
  <c r="K10" i="1"/>
  <c r="O10" i="1"/>
  <c r="I11" i="1"/>
  <c r="H11" i="1"/>
  <c r="K11" i="1"/>
  <c r="O11" i="1"/>
  <c r="I12" i="1"/>
  <c r="H12" i="1"/>
  <c r="K12" i="1"/>
  <c r="O12" i="1"/>
  <c r="E13" i="1"/>
  <c r="G13" i="1"/>
  <c r="I13" i="1"/>
  <c r="H13" i="1"/>
  <c r="K13" i="1"/>
  <c r="O13" i="1"/>
  <c r="I14" i="1"/>
  <c r="H14" i="1"/>
  <c r="K14" i="1"/>
  <c r="O14" i="1"/>
  <c r="I15" i="1"/>
  <c r="H15" i="1"/>
  <c r="K15" i="1"/>
  <c r="O15" i="1"/>
  <c r="E16" i="1"/>
  <c r="G16" i="1"/>
  <c r="O16" i="1"/>
  <c r="E17" i="1"/>
  <c r="G17" i="1"/>
  <c r="I17" i="1"/>
  <c r="H17" i="1"/>
  <c r="K17" i="1"/>
  <c r="O17" i="1"/>
  <c r="E18" i="1"/>
  <c r="G18" i="1"/>
  <c r="O18" i="1"/>
  <c r="E19" i="1"/>
  <c r="G19" i="1"/>
  <c r="I19" i="1"/>
  <c r="H19" i="1"/>
  <c r="K19" i="1"/>
  <c r="O19" i="1"/>
  <c r="I20" i="1"/>
  <c r="H20" i="1"/>
  <c r="K20" i="1"/>
  <c r="O20" i="1"/>
  <c r="E21" i="1"/>
  <c r="G21" i="1"/>
  <c r="I21" i="1"/>
  <c r="H21" i="1"/>
  <c r="K21" i="1"/>
  <c r="O21" i="1"/>
  <c r="I22" i="1"/>
  <c r="H22" i="1"/>
  <c r="K22" i="1"/>
  <c r="O22" i="1"/>
  <c r="I23" i="1"/>
  <c r="H23" i="1"/>
  <c r="K23" i="1"/>
  <c r="O23" i="1"/>
  <c r="I24" i="1"/>
  <c r="H24" i="1"/>
  <c r="K24" i="1"/>
  <c r="O24" i="1"/>
  <c r="I25" i="1"/>
  <c r="H25" i="1"/>
  <c r="K25" i="1"/>
  <c r="O25" i="1"/>
  <c r="O26" i="1"/>
  <c r="I27" i="1"/>
  <c r="H27" i="1"/>
  <c r="K27" i="1"/>
  <c r="O27" i="1"/>
  <c r="O28" i="1"/>
  <c r="I29" i="1"/>
  <c r="H29" i="1"/>
  <c r="K29" i="1"/>
  <c r="O29" i="1"/>
  <c r="E30" i="1"/>
  <c r="G30" i="1"/>
  <c r="O30" i="1"/>
  <c r="E31" i="1"/>
  <c r="G31" i="1"/>
  <c r="O31" i="1"/>
  <c r="I32" i="1"/>
  <c r="H32" i="1"/>
  <c r="K32" i="1"/>
  <c r="O32" i="1"/>
  <c r="I33" i="1"/>
  <c r="H33" i="1"/>
  <c r="K33" i="1"/>
  <c r="O33" i="1"/>
  <c r="E34" i="1"/>
  <c r="G34" i="1"/>
  <c r="O34" i="1"/>
  <c r="E35" i="1"/>
  <c r="G35" i="1"/>
  <c r="O35" i="1"/>
  <c r="E36" i="1"/>
  <c r="G36" i="1"/>
  <c r="O36" i="1"/>
  <c r="E37" i="1"/>
  <c r="G37" i="1"/>
  <c r="O37" i="1"/>
  <c r="E38" i="1"/>
  <c r="G38" i="1"/>
  <c r="O38" i="1"/>
  <c r="I39" i="1"/>
  <c r="H39" i="1"/>
  <c r="K39" i="1"/>
  <c r="O39" i="1"/>
  <c r="E40" i="1"/>
  <c r="G40" i="1"/>
  <c r="O40" i="1"/>
  <c r="E41" i="1"/>
  <c r="G41" i="1"/>
  <c r="I41" i="1"/>
  <c r="H41" i="1"/>
  <c r="K41" i="1"/>
  <c r="O41" i="1"/>
  <c r="E42" i="1"/>
  <c r="G42" i="1"/>
  <c r="O42" i="1"/>
  <c r="E43" i="1"/>
  <c r="G43" i="1"/>
  <c r="I43" i="1"/>
  <c r="H43" i="1"/>
  <c r="K43" i="1"/>
  <c r="O43" i="1"/>
  <c r="E44" i="1"/>
  <c r="G44" i="1"/>
  <c r="O44" i="1"/>
  <c r="E45" i="1"/>
  <c r="G45" i="1"/>
  <c r="O45" i="1"/>
  <c r="E46" i="1"/>
  <c r="G46" i="1"/>
  <c r="O46" i="1"/>
  <c r="E47" i="1"/>
  <c r="G47" i="1"/>
  <c r="I47" i="1"/>
  <c r="H47" i="1"/>
  <c r="K47" i="1"/>
  <c r="O47" i="1"/>
  <c r="E48" i="1"/>
  <c r="G48" i="1"/>
  <c r="O48" i="1"/>
  <c r="E49" i="1"/>
  <c r="G49" i="1"/>
  <c r="O49" i="1"/>
  <c r="E50" i="1"/>
  <c r="G50" i="1"/>
  <c r="O50" i="1"/>
  <c r="E51" i="1"/>
  <c r="G51" i="1"/>
  <c r="I51" i="1"/>
  <c r="H51" i="1"/>
  <c r="K51" i="1"/>
  <c r="O51" i="1"/>
  <c r="E52" i="1"/>
  <c r="G52" i="1"/>
  <c r="O52" i="1"/>
  <c r="I53" i="1"/>
  <c r="H53" i="1"/>
  <c r="K53" i="1"/>
  <c r="O53" i="1"/>
  <c r="E54" i="1"/>
  <c r="G54" i="1"/>
  <c r="I54" i="1"/>
  <c r="H54" i="1"/>
  <c r="K54" i="1"/>
  <c r="O54" i="1"/>
  <c r="E55" i="1"/>
  <c r="G55" i="1"/>
  <c r="O55" i="1"/>
  <c r="E56" i="1"/>
  <c r="G56" i="1"/>
  <c r="O56" i="1"/>
  <c r="E57" i="1"/>
  <c r="G57" i="1"/>
  <c r="O57" i="1"/>
  <c r="E58" i="1"/>
  <c r="G58" i="1"/>
  <c r="O58" i="1"/>
  <c r="E59" i="1"/>
  <c r="G59" i="1"/>
  <c r="I59" i="1"/>
  <c r="H59" i="1"/>
  <c r="K59" i="1"/>
  <c r="O59" i="1"/>
  <c r="E60" i="1"/>
  <c r="G60" i="1"/>
  <c r="O60" i="1"/>
  <c r="E61" i="1"/>
  <c r="G61" i="1"/>
  <c r="I61" i="1"/>
  <c r="H61" i="1"/>
  <c r="K61" i="1"/>
  <c r="O61" i="1"/>
  <c r="E62" i="1"/>
  <c r="G62" i="1"/>
  <c r="I62" i="1"/>
  <c r="H62" i="1"/>
  <c r="K62" i="1"/>
  <c r="O62" i="1"/>
  <c r="I63" i="1"/>
  <c r="H63" i="1"/>
  <c r="K63" i="1"/>
  <c r="O63" i="1"/>
  <c r="E64" i="1"/>
  <c r="G64" i="1"/>
  <c r="O64" i="1"/>
  <c r="E65" i="1"/>
  <c r="G65" i="1"/>
  <c r="O65" i="1"/>
  <c r="E66" i="1"/>
  <c r="G66" i="1"/>
  <c r="O66" i="1"/>
  <c r="E67" i="1"/>
  <c r="G67" i="1"/>
  <c r="O67" i="1"/>
  <c r="E68" i="1"/>
  <c r="G68" i="1"/>
  <c r="O68" i="1"/>
  <c r="E69" i="1"/>
  <c r="G69" i="1"/>
  <c r="I69" i="1"/>
  <c r="H69" i="1"/>
  <c r="K69" i="1"/>
  <c r="O69" i="1"/>
  <c r="E70" i="1"/>
  <c r="G70" i="1"/>
  <c r="I70" i="1"/>
  <c r="H70" i="1"/>
  <c r="K70" i="1"/>
  <c r="O70" i="1"/>
  <c r="E71" i="1"/>
  <c r="G71" i="1"/>
  <c r="O71" i="1"/>
  <c r="E72" i="1"/>
  <c r="G72" i="1"/>
  <c r="O72" i="1"/>
  <c r="E73" i="1"/>
  <c r="G73" i="1"/>
  <c r="O73" i="1"/>
  <c r="E74" i="1"/>
  <c r="G74" i="1"/>
  <c r="O74" i="1"/>
  <c r="E75" i="1"/>
  <c r="G75" i="1"/>
  <c r="O75" i="1"/>
  <c r="E76" i="1"/>
  <c r="G76" i="1"/>
  <c r="I76" i="1"/>
  <c r="H76" i="1"/>
  <c r="K76" i="1"/>
  <c r="O76" i="1"/>
  <c r="E77" i="1"/>
  <c r="G77" i="1"/>
  <c r="I77" i="1"/>
  <c r="H77" i="1"/>
  <c r="K77" i="1"/>
  <c r="O77" i="1"/>
  <c r="E78" i="1"/>
  <c r="G78" i="1"/>
  <c r="O78" i="1"/>
  <c r="E79" i="1"/>
  <c r="G79" i="1"/>
  <c r="I79" i="1"/>
  <c r="H79" i="1"/>
  <c r="K79" i="1"/>
  <c r="O79" i="1"/>
  <c r="E80" i="1"/>
  <c r="G80" i="1"/>
  <c r="I80" i="1"/>
  <c r="H80" i="1"/>
  <c r="K80" i="1"/>
  <c r="O80" i="1"/>
  <c r="E81" i="1"/>
  <c r="G81" i="1"/>
  <c r="O81" i="1"/>
  <c r="E82" i="1"/>
  <c r="G82" i="1"/>
  <c r="O82" i="1"/>
  <c r="I83" i="1"/>
  <c r="H83" i="1"/>
  <c r="K83" i="1"/>
  <c r="O83" i="1"/>
  <c r="E84" i="1"/>
  <c r="G84" i="1"/>
  <c r="O84" i="1"/>
  <c r="E85" i="1"/>
  <c r="G85" i="1"/>
  <c r="O85" i="1"/>
  <c r="E86" i="1"/>
  <c r="G86" i="1"/>
  <c r="I86" i="1"/>
  <c r="H86" i="1"/>
  <c r="K86" i="1"/>
  <c r="O86" i="1"/>
  <c r="E87" i="1"/>
  <c r="G87" i="1"/>
  <c r="O87" i="1"/>
  <c r="E88" i="1"/>
  <c r="G88" i="1"/>
  <c r="O88" i="1"/>
  <c r="E89" i="1"/>
  <c r="G89" i="1"/>
  <c r="I89" i="1"/>
  <c r="H89" i="1"/>
  <c r="K89" i="1"/>
  <c r="O89" i="1"/>
  <c r="I90" i="1"/>
  <c r="H90" i="1"/>
  <c r="K90" i="1"/>
  <c r="O90" i="1"/>
  <c r="E91" i="1"/>
  <c r="G91" i="1"/>
  <c r="O91" i="1"/>
  <c r="E92" i="1"/>
  <c r="G92" i="1"/>
  <c r="I92" i="1"/>
  <c r="H92" i="1"/>
  <c r="K92" i="1"/>
  <c r="O92" i="1"/>
  <c r="E93" i="1"/>
  <c r="G93" i="1"/>
  <c r="O93" i="1"/>
  <c r="E94" i="1"/>
  <c r="G94" i="1"/>
  <c r="O94" i="1"/>
  <c r="E95" i="1"/>
  <c r="G95" i="1"/>
  <c r="O95" i="1"/>
  <c r="E96" i="1"/>
  <c r="G96" i="1"/>
  <c r="I96" i="1"/>
  <c r="H96" i="1"/>
  <c r="K96" i="1"/>
  <c r="O96" i="1"/>
  <c r="E97" i="1"/>
  <c r="G97" i="1"/>
  <c r="O97" i="1"/>
  <c r="E98" i="1"/>
  <c r="G98" i="1"/>
  <c r="O98" i="1"/>
  <c r="E99" i="1"/>
  <c r="G99" i="1"/>
  <c r="O99" i="1"/>
  <c r="I100" i="1"/>
  <c r="H100" i="1"/>
  <c r="K100" i="1"/>
  <c r="O100" i="1"/>
  <c r="E101" i="1"/>
  <c r="G101" i="1"/>
  <c r="O101" i="1"/>
  <c r="E102" i="1"/>
  <c r="G102" i="1"/>
  <c r="I102" i="1"/>
  <c r="H102" i="1"/>
  <c r="K102" i="1"/>
  <c r="O102" i="1"/>
  <c r="I103" i="1"/>
  <c r="H103" i="1"/>
  <c r="K103" i="1"/>
  <c r="O103" i="1"/>
  <c r="E104" i="1"/>
  <c r="G104" i="1"/>
  <c r="O104" i="1"/>
  <c r="E105" i="1"/>
  <c r="G105" i="1"/>
  <c r="I105" i="1"/>
  <c r="H105" i="1"/>
  <c r="K105" i="1"/>
  <c r="O105" i="1"/>
  <c r="E106" i="1"/>
  <c r="G106" i="1"/>
  <c r="O106" i="1"/>
  <c r="E107" i="1"/>
  <c r="G107" i="1"/>
  <c r="I107" i="1"/>
  <c r="H107" i="1"/>
  <c r="K107" i="1"/>
  <c r="O107" i="1"/>
  <c r="E108" i="1"/>
  <c r="G108" i="1"/>
  <c r="O108" i="1"/>
  <c r="E109" i="1"/>
  <c r="G109" i="1"/>
  <c r="I109" i="1"/>
  <c r="H109" i="1"/>
  <c r="K109" i="1"/>
  <c r="O109" i="1"/>
  <c r="E110" i="1"/>
  <c r="G110" i="1"/>
  <c r="O110" i="1"/>
  <c r="E111" i="1"/>
  <c r="G111" i="1"/>
  <c r="O111" i="1"/>
  <c r="E112" i="1"/>
  <c r="G112" i="1"/>
  <c r="O112" i="1"/>
  <c r="E113" i="1"/>
  <c r="G113" i="1"/>
  <c r="O113" i="1"/>
  <c r="E114" i="1"/>
  <c r="G114" i="1"/>
  <c r="I114" i="1"/>
  <c r="H114" i="1"/>
  <c r="K114" i="1"/>
  <c r="O114" i="1"/>
  <c r="E115" i="1"/>
  <c r="G115" i="1"/>
  <c r="I115" i="1"/>
  <c r="H115" i="1"/>
  <c r="K115" i="1"/>
  <c r="O115" i="1"/>
  <c r="E116" i="1"/>
  <c r="G116" i="1"/>
  <c r="I116" i="1"/>
  <c r="H116" i="1"/>
  <c r="K116" i="1"/>
  <c r="O116" i="1"/>
  <c r="E117" i="1"/>
  <c r="G117" i="1"/>
  <c r="I117" i="1"/>
  <c r="H117" i="1"/>
  <c r="K117" i="1"/>
  <c r="O117" i="1"/>
  <c r="I118" i="1"/>
  <c r="H118" i="1"/>
  <c r="K118" i="1"/>
  <c r="O118" i="1"/>
  <c r="E119" i="1"/>
  <c r="G119" i="1"/>
  <c r="I119" i="1"/>
  <c r="H119" i="1"/>
  <c r="K119" i="1"/>
  <c r="O119" i="1"/>
  <c r="E120" i="1"/>
  <c r="G120" i="1"/>
  <c r="I120" i="1"/>
  <c r="H120" i="1"/>
  <c r="K120" i="1"/>
  <c r="O120" i="1"/>
  <c r="E121" i="1"/>
  <c r="G121" i="1"/>
  <c r="I121" i="1"/>
  <c r="H121" i="1"/>
  <c r="K121" i="1"/>
  <c r="O121" i="1"/>
  <c r="E122" i="1"/>
  <c r="G122" i="1"/>
  <c r="I122" i="1"/>
  <c r="H122" i="1"/>
  <c r="K122" i="1"/>
  <c r="O122" i="1"/>
  <c r="E123" i="1"/>
  <c r="G123" i="1"/>
  <c r="O123" i="1"/>
  <c r="E124" i="1"/>
  <c r="G124" i="1"/>
  <c r="O124" i="1"/>
  <c r="E125" i="1"/>
  <c r="G125" i="1"/>
  <c r="I125" i="1"/>
  <c r="H125" i="1"/>
  <c r="K125" i="1"/>
  <c r="O125" i="1"/>
  <c r="E126" i="1"/>
  <c r="G126" i="1"/>
  <c r="O126" i="1"/>
  <c r="E127" i="1"/>
  <c r="G127" i="1"/>
  <c r="O127" i="1"/>
  <c r="E128" i="1"/>
  <c r="G128" i="1"/>
  <c r="O128" i="1"/>
  <c r="E129" i="1"/>
  <c r="G129" i="1"/>
  <c r="O129" i="1"/>
  <c r="E130" i="1"/>
  <c r="G130" i="1"/>
  <c r="O130" i="1"/>
  <c r="E131" i="1"/>
  <c r="G131" i="1"/>
  <c r="O131" i="1"/>
  <c r="E132" i="1"/>
  <c r="G132" i="1"/>
  <c r="O132" i="1"/>
  <c r="E133" i="1"/>
  <c r="G133" i="1"/>
  <c r="O133" i="1"/>
  <c r="E134" i="1"/>
  <c r="G134" i="1"/>
  <c r="O134" i="1"/>
  <c r="I135" i="1"/>
  <c r="H135" i="1"/>
  <c r="K135" i="1"/>
  <c r="O135" i="1"/>
  <c r="E136" i="1"/>
  <c r="G136" i="1"/>
  <c r="O136" i="1"/>
  <c r="E137" i="1"/>
  <c r="G137" i="1"/>
  <c r="O137" i="1"/>
  <c r="E138" i="1"/>
  <c r="G138" i="1"/>
  <c r="I138" i="1"/>
  <c r="H138" i="1"/>
  <c r="K138" i="1"/>
  <c r="O138" i="1"/>
  <c r="E139" i="1"/>
  <c r="G139" i="1"/>
  <c r="O139" i="1"/>
  <c r="E140" i="1"/>
  <c r="G140" i="1"/>
  <c r="O140" i="1"/>
  <c r="E141" i="1"/>
  <c r="G141" i="1"/>
  <c r="I141" i="1"/>
  <c r="H141" i="1"/>
  <c r="K141" i="1"/>
  <c r="O141" i="1"/>
  <c r="E142" i="1"/>
  <c r="G142" i="1"/>
  <c r="O142" i="1"/>
  <c r="E143" i="1"/>
  <c r="G143" i="1"/>
  <c r="O143" i="1"/>
  <c r="E144" i="1"/>
  <c r="G144" i="1"/>
  <c r="I144" i="1"/>
  <c r="H144" i="1"/>
  <c r="K144" i="1"/>
  <c r="O144" i="1"/>
  <c r="I145" i="1"/>
  <c r="H145" i="1"/>
  <c r="K145" i="1"/>
  <c r="O145" i="1"/>
  <c r="E146" i="1"/>
  <c r="G146" i="1"/>
  <c r="I146" i="1"/>
  <c r="H146" i="1"/>
  <c r="K146" i="1"/>
  <c r="O146" i="1"/>
  <c r="E147" i="1"/>
  <c r="G147" i="1"/>
  <c r="O147" i="1"/>
  <c r="E148" i="1"/>
  <c r="G148" i="1"/>
  <c r="I148" i="1"/>
  <c r="H148" i="1"/>
  <c r="K148" i="1"/>
  <c r="O148" i="1"/>
  <c r="E149" i="1"/>
  <c r="G149" i="1"/>
  <c r="I149" i="1"/>
  <c r="H149" i="1"/>
  <c r="K149" i="1"/>
  <c r="O149" i="1"/>
  <c r="E150" i="1"/>
  <c r="G150" i="1"/>
  <c r="O150" i="1"/>
  <c r="E151" i="1"/>
  <c r="G151" i="1"/>
  <c r="O151" i="1"/>
  <c r="E152" i="1"/>
  <c r="G152" i="1"/>
  <c r="I152" i="1"/>
  <c r="H152" i="1"/>
  <c r="K152" i="1"/>
  <c r="O152" i="1"/>
  <c r="E153" i="1"/>
  <c r="G153" i="1"/>
  <c r="I153" i="1"/>
  <c r="H153" i="1"/>
  <c r="K153" i="1"/>
  <c r="O153" i="1"/>
  <c r="E154" i="1"/>
  <c r="G154" i="1"/>
  <c r="I154" i="1"/>
  <c r="H154" i="1"/>
  <c r="K154" i="1"/>
  <c r="O154" i="1"/>
  <c r="E155" i="1"/>
  <c r="G155" i="1"/>
  <c r="I155" i="1"/>
  <c r="H155" i="1"/>
  <c r="K155" i="1"/>
  <c r="O155" i="1"/>
  <c r="E156" i="1"/>
  <c r="G156" i="1"/>
  <c r="I156" i="1"/>
  <c r="H156" i="1"/>
  <c r="K156" i="1"/>
  <c r="O156" i="1"/>
  <c r="E157" i="1"/>
  <c r="G157" i="1"/>
  <c r="I157" i="1"/>
  <c r="H157" i="1"/>
  <c r="K157" i="1"/>
  <c r="O157" i="1"/>
  <c r="E158" i="1"/>
  <c r="G158" i="1"/>
  <c r="I158" i="1"/>
  <c r="H158" i="1"/>
  <c r="K158" i="1"/>
  <c r="O158" i="1"/>
  <c r="E159" i="1"/>
  <c r="G159" i="1"/>
  <c r="I159" i="1"/>
  <c r="H159" i="1"/>
  <c r="K159" i="1"/>
  <c r="O159" i="1"/>
  <c r="E160" i="1"/>
  <c r="G160" i="1"/>
  <c r="O160" i="1"/>
  <c r="E161" i="1"/>
  <c r="G161" i="1"/>
  <c r="O161" i="1"/>
  <c r="E162" i="1"/>
  <c r="G162" i="1"/>
  <c r="O162" i="1"/>
  <c r="I163" i="1"/>
  <c r="H163" i="1"/>
  <c r="K163" i="1"/>
  <c r="O163" i="1"/>
  <c r="E164" i="1"/>
  <c r="G164" i="1"/>
  <c r="O164" i="1"/>
  <c r="E165" i="1"/>
  <c r="G165" i="1"/>
  <c r="I165" i="1"/>
  <c r="H165" i="1"/>
  <c r="K165" i="1"/>
  <c r="O165" i="1"/>
  <c r="E166" i="1"/>
  <c r="G166" i="1"/>
  <c r="O166" i="1"/>
  <c r="O167" i="1"/>
  <c r="E168" i="1"/>
  <c r="G168" i="1"/>
  <c r="O168" i="1"/>
  <c r="E169" i="1"/>
  <c r="G169" i="1"/>
  <c r="O169" i="1"/>
  <c r="E170" i="1"/>
  <c r="G170" i="1"/>
  <c r="O170" i="1"/>
  <c r="E171" i="1"/>
  <c r="G171" i="1"/>
  <c r="O171" i="1"/>
  <c r="E172" i="1"/>
  <c r="G172" i="1"/>
  <c r="O172" i="1"/>
  <c r="E173" i="1"/>
  <c r="G173" i="1"/>
  <c r="O173" i="1"/>
  <c r="E174" i="1"/>
  <c r="G174" i="1"/>
  <c r="O174" i="1"/>
  <c r="E175" i="1"/>
  <c r="G175" i="1"/>
  <c r="O175" i="1"/>
  <c r="E176" i="1"/>
  <c r="G176" i="1"/>
  <c r="I176" i="1"/>
  <c r="H176" i="1"/>
  <c r="K176" i="1"/>
  <c r="O176" i="1"/>
  <c r="E177" i="1"/>
  <c r="G177" i="1"/>
  <c r="O177" i="1"/>
  <c r="E178" i="1"/>
  <c r="G178" i="1"/>
  <c r="I178" i="1"/>
  <c r="H178" i="1"/>
  <c r="K178" i="1"/>
  <c r="O178" i="1"/>
  <c r="E179" i="1"/>
  <c r="G179" i="1"/>
  <c r="I179" i="1"/>
  <c r="H179" i="1"/>
  <c r="K179" i="1"/>
  <c r="O179" i="1"/>
  <c r="E180" i="1"/>
  <c r="G180" i="1"/>
  <c r="O180" i="1"/>
  <c r="E181" i="1"/>
  <c r="G181" i="1"/>
  <c r="I181" i="1"/>
  <c r="H181" i="1"/>
  <c r="K181" i="1"/>
  <c r="O181" i="1"/>
  <c r="E182" i="1"/>
  <c r="G182" i="1"/>
  <c r="I182" i="1"/>
  <c r="H182" i="1"/>
  <c r="K182" i="1"/>
  <c r="O182" i="1"/>
  <c r="E183" i="1"/>
  <c r="G183" i="1"/>
  <c r="O183" i="1"/>
  <c r="I184" i="1"/>
  <c r="H184" i="1"/>
  <c r="K184" i="1"/>
  <c r="O184" i="1"/>
  <c r="E185" i="1"/>
  <c r="G185" i="1"/>
  <c r="O185" i="1"/>
  <c r="E186" i="1"/>
  <c r="G186" i="1"/>
  <c r="O186" i="1"/>
  <c r="E187" i="1"/>
  <c r="G187" i="1"/>
  <c r="O187" i="1"/>
  <c r="E188" i="1"/>
  <c r="G188" i="1"/>
  <c r="O188" i="1"/>
  <c r="E189" i="1"/>
  <c r="G189" i="1"/>
  <c r="O189" i="1"/>
  <c r="E190" i="1"/>
  <c r="G190" i="1"/>
  <c r="O190" i="1"/>
  <c r="E191" i="1"/>
  <c r="G191" i="1"/>
  <c r="O191" i="1"/>
  <c r="E192" i="1"/>
  <c r="G192" i="1"/>
  <c r="O192" i="1"/>
  <c r="E193" i="1"/>
  <c r="G193" i="1"/>
  <c r="O193" i="1"/>
  <c r="E194" i="1"/>
  <c r="G194" i="1"/>
  <c r="O194" i="1"/>
  <c r="E195" i="1"/>
  <c r="G195" i="1"/>
  <c r="O195" i="1"/>
  <c r="E196" i="1"/>
  <c r="G196" i="1"/>
  <c r="O196" i="1"/>
  <c r="E197" i="1"/>
  <c r="G197" i="1"/>
  <c r="I197" i="1"/>
  <c r="H197" i="1"/>
  <c r="K197" i="1"/>
  <c r="O197" i="1"/>
  <c r="E198" i="1"/>
  <c r="G198" i="1"/>
  <c r="O198" i="1"/>
  <c r="E199" i="1"/>
  <c r="G199" i="1"/>
  <c r="O199" i="1"/>
  <c r="E200" i="1"/>
  <c r="G200" i="1"/>
  <c r="O200" i="1"/>
  <c r="E201" i="1"/>
  <c r="G201" i="1"/>
  <c r="O201" i="1"/>
  <c r="E202" i="1"/>
  <c r="G202" i="1"/>
  <c r="I202" i="1"/>
  <c r="H202" i="1"/>
  <c r="K202" i="1"/>
  <c r="O202" i="1"/>
  <c r="I203" i="1"/>
  <c r="H203" i="1"/>
  <c r="K203" i="1"/>
  <c r="O203" i="1"/>
  <c r="E204" i="1"/>
  <c r="G204" i="1"/>
  <c r="I204" i="1"/>
  <c r="H204" i="1"/>
  <c r="K204" i="1"/>
  <c r="O204" i="1"/>
  <c r="E205" i="1"/>
  <c r="G205" i="1"/>
  <c r="I205" i="1"/>
  <c r="H205" i="1"/>
  <c r="K205" i="1"/>
  <c r="O205" i="1"/>
  <c r="E206" i="1"/>
  <c r="G206" i="1"/>
  <c r="O206" i="1"/>
  <c r="E207" i="1"/>
  <c r="G207" i="1"/>
  <c r="O207" i="1"/>
  <c r="E208" i="1"/>
  <c r="G208" i="1"/>
  <c r="O208" i="1"/>
  <c r="E209" i="1"/>
  <c r="G209" i="1"/>
  <c r="O209" i="1"/>
  <c r="I210" i="1"/>
  <c r="H210" i="1"/>
  <c r="K210" i="1"/>
  <c r="O210" i="1"/>
  <c r="E211" i="1"/>
  <c r="G211" i="1"/>
  <c r="O211" i="1"/>
  <c r="E212" i="1"/>
  <c r="G212" i="1"/>
  <c r="I212" i="1"/>
  <c r="H212" i="1"/>
  <c r="K212" i="1"/>
  <c r="O212" i="1"/>
  <c r="E213" i="1"/>
  <c r="G213" i="1"/>
  <c r="O213" i="1"/>
  <c r="E214" i="1"/>
  <c r="G214" i="1"/>
  <c r="O214" i="1"/>
  <c r="E215" i="1"/>
  <c r="G215" i="1"/>
  <c r="I215" i="1"/>
  <c r="H215" i="1"/>
  <c r="K215" i="1"/>
  <c r="O215" i="1"/>
  <c r="E216" i="1"/>
  <c r="G216" i="1"/>
  <c r="O216" i="1"/>
  <c r="E217" i="1"/>
  <c r="G217" i="1"/>
  <c r="O217" i="1"/>
  <c r="E218" i="1"/>
  <c r="G218" i="1"/>
  <c r="O218" i="1"/>
  <c r="E219" i="1"/>
  <c r="G219" i="1"/>
  <c r="O219" i="1"/>
  <c r="E220" i="1"/>
  <c r="G220" i="1"/>
  <c r="O220" i="1"/>
  <c r="E221" i="1"/>
  <c r="G221" i="1"/>
  <c r="O221" i="1"/>
  <c r="E222" i="1"/>
  <c r="G222" i="1"/>
  <c r="O222" i="1"/>
  <c r="E223" i="1"/>
  <c r="G223" i="1"/>
  <c r="O223" i="1"/>
  <c r="I224" i="1"/>
  <c r="H224" i="1"/>
  <c r="K224" i="1"/>
  <c r="O224" i="1"/>
  <c r="E225" i="1"/>
  <c r="G225" i="1"/>
  <c r="O225" i="1"/>
  <c r="E226" i="1"/>
  <c r="G226" i="1"/>
  <c r="I226" i="1"/>
  <c r="H226" i="1"/>
  <c r="K226" i="1"/>
  <c r="O226" i="1"/>
  <c r="E227" i="1"/>
  <c r="G227" i="1"/>
  <c r="O227" i="1"/>
  <c r="E228" i="1"/>
  <c r="G228" i="1"/>
  <c r="O228" i="1"/>
  <c r="E229" i="1"/>
  <c r="G229" i="1"/>
  <c r="O229" i="1"/>
  <c r="E230" i="1"/>
  <c r="G230" i="1"/>
  <c r="O230" i="1"/>
  <c r="I231" i="1"/>
  <c r="H231" i="1"/>
  <c r="K231" i="1"/>
  <c r="O231" i="1"/>
  <c r="E232" i="1"/>
  <c r="G232" i="1"/>
  <c r="O232" i="1"/>
  <c r="E233" i="1"/>
  <c r="G233" i="1"/>
  <c r="O233" i="1"/>
  <c r="E234" i="1"/>
  <c r="G234" i="1"/>
  <c r="O234" i="1"/>
  <c r="E235" i="1"/>
  <c r="G235" i="1"/>
  <c r="I235" i="1"/>
  <c r="H235" i="1"/>
  <c r="K235" i="1"/>
  <c r="O235" i="1"/>
  <c r="E236" i="1"/>
  <c r="G236" i="1"/>
  <c r="I236" i="1"/>
  <c r="H236" i="1"/>
  <c r="K236" i="1"/>
  <c r="O236" i="1"/>
  <c r="E237" i="1"/>
  <c r="G237" i="1"/>
  <c r="O237" i="1"/>
  <c r="E238" i="1"/>
  <c r="G238" i="1"/>
  <c r="O238" i="1"/>
  <c r="E239" i="1"/>
  <c r="G239" i="1"/>
  <c r="O239" i="1"/>
  <c r="E240" i="1"/>
  <c r="G240" i="1"/>
  <c r="O240" i="1"/>
  <c r="E241" i="1"/>
  <c r="G241" i="1"/>
  <c r="O241" i="1"/>
  <c r="E242" i="1"/>
  <c r="G242" i="1"/>
  <c r="O242" i="1"/>
  <c r="I243" i="1"/>
  <c r="H243" i="1"/>
  <c r="K243" i="1"/>
  <c r="O243" i="1"/>
  <c r="E244" i="1"/>
  <c r="G244" i="1"/>
  <c r="I244" i="1"/>
  <c r="H244" i="1"/>
  <c r="K244" i="1"/>
  <c r="O244" i="1"/>
  <c r="E245" i="1"/>
  <c r="G245" i="1"/>
  <c r="O245" i="1"/>
  <c r="E246" i="1"/>
  <c r="G246" i="1"/>
  <c r="I246" i="1"/>
  <c r="H246" i="1"/>
  <c r="K246" i="1"/>
  <c r="O246" i="1"/>
  <c r="E247" i="1"/>
  <c r="G247" i="1"/>
  <c r="O247" i="1"/>
  <c r="E248" i="1"/>
  <c r="G248" i="1"/>
  <c r="O248" i="1"/>
  <c r="E249" i="1"/>
  <c r="G249" i="1"/>
  <c r="O249" i="1"/>
  <c r="E250" i="1"/>
  <c r="G250" i="1"/>
  <c r="O250" i="1"/>
  <c r="E251" i="1"/>
  <c r="G251" i="1"/>
  <c r="O251" i="1"/>
  <c r="E252" i="1"/>
  <c r="G252" i="1"/>
  <c r="O252" i="1"/>
  <c r="E253" i="1"/>
  <c r="G253" i="1"/>
  <c r="I253" i="1"/>
  <c r="H253" i="1"/>
  <c r="K253" i="1"/>
  <c r="O253" i="1"/>
  <c r="E254" i="1"/>
  <c r="G254" i="1"/>
  <c r="O254" i="1"/>
  <c r="E255" i="1"/>
  <c r="G255" i="1"/>
  <c r="O255" i="1"/>
  <c r="E256" i="1"/>
  <c r="G256" i="1"/>
  <c r="I256" i="1"/>
  <c r="H256" i="1"/>
  <c r="K256" i="1"/>
  <c r="O256" i="1"/>
  <c r="E257" i="1"/>
  <c r="G257" i="1"/>
  <c r="O257" i="1"/>
  <c r="E258" i="1"/>
  <c r="G258" i="1"/>
  <c r="O258" i="1"/>
  <c r="E259" i="1"/>
  <c r="G259" i="1"/>
  <c r="O259" i="1"/>
  <c r="E260" i="1"/>
  <c r="G260" i="1"/>
  <c r="O260" i="1"/>
  <c r="E261" i="1"/>
  <c r="G261" i="1"/>
  <c r="I261" i="1"/>
  <c r="H261" i="1"/>
  <c r="K261" i="1"/>
  <c r="O261" i="1"/>
  <c r="E262" i="1"/>
  <c r="G262" i="1"/>
  <c r="O262" i="1"/>
  <c r="E263" i="1"/>
  <c r="G263" i="1"/>
  <c r="O263" i="1"/>
  <c r="I264" i="1"/>
  <c r="H264" i="1"/>
  <c r="K264" i="1"/>
  <c r="O264" i="1"/>
  <c r="E265" i="1"/>
  <c r="G265" i="1"/>
  <c r="O265" i="1"/>
  <c r="E266" i="1"/>
  <c r="G266" i="1"/>
  <c r="O266" i="1"/>
  <c r="E267" i="1"/>
  <c r="G267" i="1"/>
  <c r="I267" i="1"/>
  <c r="H267" i="1"/>
  <c r="K267" i="1"/>
  <c r="O267" i="1"/>
  <c r="E268" i="1"/>
  <c r="G268" i="1"/>
  <c r="O268" i="1"/>
  <c r="E269" i="1"/>
  <c r="G269" i="1"/>
  <c r="O269" i="1"/>
  <c r="E270" i="1"/>
  <c r="G270" i="1"/>
  <c r="O270" i="1"/>
  <c r="E271" i="1"/>
  <c r="G271" i="1"/>
  <c r="O271" i="1"/>
  <c r="E272" i="1"/>
  <c r="G272" i="1"/>
  <c r="O272" i="1"/>
  <c r="E273" i="1"/>
  <c r="G273" i="1"/>
  <c r="O273" i="1"/>
  <c r="E274" i="1"/>
  <c r="G274" i="1"/>
  <c r="O274" i="1"/>
  <c r="E275" i="1"/>
  <c r="G275" i="1"/>
  <c r="O275" i="1"/>
  <c r="E276" i="1"/>
  <c r="G276" i="1"/>
  <c r="I276" i="1"/>
  <c r="H276" i="1"/>
  <c r="K276" i="1"/>
  <c r="O276" i="1"/>
  <c r="E277" i="1"/>
  <c r="G277" i="1"/>
  <c r="I277" i="1"/>
  <c r="H277" i="1"/>
  <c r="K277" i="1"/>
  <c r="O277" i="1"/>
  <c r="E278" i="1"/>
  <c r="G278" i="1"/>
  <c r="O278" i="1"/>
  <c r="E279" i="1"/>
  <c r="G279" i="1"/>
  <c r="O279" i="1"/>
  <c r="E280" i="1"/>
  <c r="G280" i="1"/>
  <c r="I280" i="1"/>
  <c r="H280" i="1"/>
  <c r="K280" i="1"/>
  <c r="O280" i="1"/>
  <c r="E281" i="1"/>
  <c r="G281" i="1"/>
  <c r="O281" i="1"/>
  <c r="E282" i="1"/>
  <c r="G282" i="1"/>
  <c r="O282" i="1"/>
  <c r="E283" i="1"/>
  <c r="G283" i="1"/>
  <c r="I283" i="1"/>
  <c r="H283" i="1"/>
  <c r="K283" i="1"/>
  <c r="O283" i="1"/>
  <c r="E284" i="1"/>
  <c r="G284" i="1"/>
  <c r="O284" i="1"/>
  <c r="E285" i="1"/>
  <c r="G285" i="1"/>
  <c r="O285" i="1"/>
  <c r="E286" i="1"/>
  <c r="G286" i="1"/>
  <c r="O286" i="1"/>
  <c r="E287" i="1"/>
  <c r="G287" i="1"/>
  <c r="O287" i="1"/>
  <c r="E288" i="1"/>
  <c r="G288" i="1"/>
  <c r="O288" i="1"/>
  <c r="O289" i="1"/>
  <c r="E290" i="1"/>
  <c r="G290" i="1"/>
  <c r="O290" i="1"/>
  <c r="E291" i="1"/>
  <c r="G291" i="1"/>
  <c r="O291" i="1"/>
  <c r="E292" i="1"/>
  <c r="G292" i="1"/>
  <c r="O292" i="1"/>
  <c r="E293" i="1"/>
  <c r="G293" i="1"/>
  <c r="I293" i="1"/>
  <c r="H293" i="1"/>
  <c r="K293" i="1"/>
  <c r="O293" i="1"/>
  <c r="E294" i="1"/>
  <c r="G294" i="1"/>
  <c r="O294" i="1"/>
  <c r="E295" i="1"/>
  <c r="G295" i="1"/>
  <c r="O295" i="1"/>
  <c r="E296" i="1"/>
  <c r="G296" i="1"/>
  <c r="O296" i="1"/>
  <c r="E297" i="1"/>
  <c r="G297" i="1"/>
  <c r="I297" i="1"/>
  <c r="H297" i="1"/>
  <c r="K297" i="1"/>
  <c r="O297" i="1"/>
  <c r="E298" i="1"/>
  <c r="G298" i="1"/>
  <c r="O298" i="1"/>
  <c r="E299" i="1"/>
  <c r="G299" i="1"/>
  <c r="O299" i="1"/>
  <c r="E300" i="1"/>
  <c r="G300" i="1"/>
  <c r="I300" i="1"/>
  <c r="H300" i="1"/>
  <c r="K300" i="1"/>
  <c r="O300" i="1"/>
  <c r="E301" i="1"/>
  <c r="G301" i="1"/>
  <c r="O301" i="1"/>
  <c r="E302" i="1"/>
  <c r="G302" i="1"/>
  <c r="O302" i="1"/>
  <c r="E303" i="1"/>
  <c r="G303" i="1"/>
  <c r="O303" i="1"/>
  <c r="I304" i="1"/>
  <c r="H304" i="1"/>
  <c r="K304" i="1"/>
  <c r="O304" i="1"/>
  <c r="E305" i="1"/>
  <c r="G305" i="1"/>
  <c r="I305" i="1"/>
  <c r="H305" i="1"/>
  <c r="K305" i="1"/>
  <c r="O305" i="1"/>
  <c r="E306" i="1"/>
  <c r="G306" i="1"/>
  <c r="O306" i="1"/>
  <c r="E307" i="1"/>
  <c r="G307" i="1"/>
  <c r="O307" i="1"/>
  <c r="E308" i="1"/>
  <c r="G308" i="1"/>
  <c r="O308" i="1"/>
  <c r="E309" i="1"/>
  <c r="G309" i="1"/>
  <c r="O309" i="1"/>
  <c r="E310" i="1"/>
  <c r="G310" i="1"/>
  <c r="O310" i="1"/>
  <c r="E311" i="1"/>
  <c r="G311" i="1"/>
  <c r="I311" i="1"/>
  <c r="H311" i="1"/>
  <c r="K311" i="1"/>
  <c r="O311" i="1"/>
  <c r="O312" i="1"/>
  <c r="E313" i="1"/>
  <c r="G313" i="1"/>
  <c r="O313" i="1"/>
  <c r="E314" i="1"/>
  <c r="G314" i="1"/>
  <c r="O314" i="1"/>
  <c r="E315" i="1"/>
  <c r="G315" i="1"/>
  <c r="O315" i="1"/>
  <c r="E316" i="1"/>
  <c r="G316" i="1"/>
  <c r="O316" i="1"/>
  <c r="E317" i="1"/>
  <c r="G317" i="1"/>
  <c r="O317" i="1"/>
  <c r="E318" i="1"/>
  <c r="G318" i="1"/>
  <c r="O318" i="1"/>
  <c r="E319" i="1"/>
  <c r="G319" i="1"/>
  <c r="I319" i="1"/>
  <c r="H319" i="1"/>
  <c r="K319" i="1"/>
  <c r="O319" i="1"/>
  <c r="E320" i="1"/>
  <c r="G320" i="1"/>
  <c r="O320" i="1"/>
  <c r="E321" i="1"/>
  <c r="G321" i="1"/>
  <c r="O321" i="1"/>
  <c r="E322" i="1"/>
  <c r="G322" i="1"/>
  <c r="O322" i="1"/>
  <c r="E323" i="1"/>
  <c r="G323" i="1"/>
  <c r="I323" i="1"/>
  <c r="H323" i="1"/>
  <c r="K323" i="1"/>
  <c r="O323" i="1"/>
  <c r="E324" i="1"/>
  <c r="G324" i="1"/>
  <c r="O324" i="1"/>
  <c r="E325" i="1"/>
  <c r="G325" i="1"/>
  <c r="O325" i="1"/>
  <c r="E326" i="1"/>
  <c r="G326" i="1"/>
  <c r="O326" i="1"/>
  <c r="E327" i="1"/>
  <c r="G327" i="1"/>
  <c r="O327" i="1"/>
  <c r="E328" i="1"/>
  <c r="G328" i="1"/>
  <c r="I328" i="1"/>
  <c r="H328" i="1"/>
  <c r="K328" i="1"/>
  <c r="O328" i="1"/>
  <c r="E329" i="1"/>
  <c r="G329" i="1"/>
  <c r="O329" i="1"/>
  <c r="I330" i="1"/>
  <c r="H330" i="1"/>
  <c r="K330" i="1"/>
  <c r="O330" i="1"/>
  <c r="E331" i="1"/>
  <c r="G331" i="1"/>
  <c r="O331" i="1"/>
  <c r="E332" i="1"/>
  <c r="G332" i="1"/>
  <c r="O332" i="1"/>
  <c r="E333" i="1"/>
  <c r="G333" i="1"/>
  <c r="O333" i="1"/>
  <c r="E334" i="1"/>
  <c r="G334" i="1"/>
  <c r="O334" i="1"/>
  <c r="E335" i="1"/>
  <c r="G335" i="1"/>
  <c r="I335" i="1"/>
  <c r="H335" i="1"/>
  <c r="K335" i="1"/>
  <c r="O335" i="1"/>
  <c r="E336" i="1"/>
  <c r="G336" i="1"/>
  <c r="O336" i="1"/>
  <c r="I337" i="1"/>
  <c r="H337" i="1"/>
  <c r="K337" i="1"/>
  <c r="O337" i="1"/>
  <c r="E338" i="1"/>
  <c r="G338" i="1"/>
  <c r="I338" i="1"/>
  <c r="H338" i="1"/>
  <c r="K338" i="1"/>
  <c r="O338" i="1"/>
  <c r="I339" i="1"/>
  <c r="H339" i="1"/>
  <c r="K339" i="1"/>
  <c r="O339" i="1"/>
  <c r="E340" i="1"/>
  <c r="G340" i="1"/>
  <c r="I340" i="1"/>
  <c r="H340" i="1"/>
  <c r="K340" i="1"/>
  <c r="O340" i="1"/>
  <c r="I341" i="1"/>
  <c r="H341" i="1"/>
  <c r="K341" i="1"/>
  <c r="O341" i="1"/>
  <c r="E342" i="1"/>
  <c r="G342" i="1"/>
  <c r="O342" i="1"/>
  <c r="E343" i="1"/>
  <c r="G343" i="1"/>
  <c r="O343" i="1"/>
  <c r="E344" i="1"/>
  <c r="G344" i="1"/>
  <c r="O344" i="1"/>
  <c r="E345" i="1"/>
  <c r="G345" i="1"/>
  <c r="O345" i="1"/>
  <c r="E346" i="1"/>
  <c r="G346" i="1"/>
  <c r="O346" i="1"/>
  <c r="E347" i="1"/>
  <c r="G347" i="1"/>
  <c r="O347" i="1"/>
  <c r="I348" i="1"/>
  <c r="H348" i="1"/>
  <c r="K348" i="1"/>
  <c r="O348" i="1"/>
  <c r="E349" i="1"/>
  <c r="G349" i="1"/>
  <c r="I349" i="1"/>
  <c r="H349" i="1"/>
  <c r="K349" i="1"/>
  <c r="O349" i="1"/>
  <c r="E350" i="1"/>
  <c r="G350" i="1"/>
  <c r="O350" i="1"/>
  <c r="I351" i="1"/>
  <c r="H351" i="1"/>
  <c r="K351" i="1"/>
  <c r="O351" i="1"/>
  <c r="E352" i="1"/>
  <c r="G352" i="1"/>
  <c r="O352" i="1"/>
  <c r="E353" i="1"/>
  <c r="G353" i="1"/>
  <c r="I353" i="1"/>
  <c r="H353" i="1"/>
  <c r="K353" i="1"/>
  <c r="O353" i="1"/>
  <c r="E354" i="1"/>
  <c r="G354" i="1"/>
  <c r="I354" i="1"/>
  <c r="H354" i="1"/>
  <c r="K354" i="1"/>
  <c r="O354" i="1"/>
  <c r="E355" i="1"/>
  <c r="G355" i="1"/>
  <c r="I355" i="1"/>
  <c r="H355" i="1"/>
  <c r="K355" i="1"/>
  <c r="O355" i="1"/>
  <c r="E356" i="1"/>
  <c r="G356" i="1"/>
  <c r="O356" i="1"/>
  <c r="E357" i="1"/>
  <c r="G357" i="1"/>
  <c r="I357" i="1"/>
  <c r="H357" i="1"/>
  <c r="K357" i="1"/>
  <c r="O357" i="1"/>
  <c r="E358" i="1"/>
  <c r="G358" i="1"/>
  <c r="O358" i="1"/>
  <c r="E359" i="1"/>
  <c r="G359" i="1"/>
  <c r="O359" i="1"/>
  <c r="E360" i="1"/>
  <c r="G360" i="1"/>
  <c r="O360" i="1"/>
  <c r="E361" i="1"/>
  <c r="G361" i="1"/>
  <c r="O361" i="1"/>
  <c r="I362" i="1"/>
  <c r="H362" i="1"/>
  <c r="K362" i="1"/>
  <c r="O362" i="1"/>
  <c r="E363" i="1"/>
  <c r="G363" i="1"/>
  <c r="I363" i="1"/>
  <c r="H363" i="1"/>
  <c r="K363" i="1"/>
  <c r="O363" i="1"/>
  <c r="E364" i="1"/>
  <c r="G364" i="1"/>
  <c r="O364" i="1"/>
  <c r="E365" i="1"/>
  <c r="G365" i="1"/>
  <c r="O365" i="1"/>
  <c r="E366" i="1"/>
  <c r="G366" i="1"/>
  <c r="O366" i="1"/>
  <c r="E367" i="1"/>
  <c r="G367" i="1"/>
  <c r="O367" i="1"/>
  <c r="E368" i="1"/>
  <c r="G368" i="1"/>
  <c r="O368" i="1"/>
  <c r="E369" i="1"/>
  <c r="G369" i="1"/>
  <c r="O369" i="1"/>
  <c r="E370" i="1"/>
  <c r="G370" i="1"/>
  <c r="O370" i="1"/>
  <c r="E371" i="1"/>
  <c r="G371" i="1"/>
  <c r="O371" i="1"/>
  <c r="E372" i="1"/>
  <c r="G372" i="1"/>
  <c r="O372" i="1"/>
  <c r="I373" i="1"/>
  <c r="H373" i="1"/>
  <c r="K373" i="1"/>
  <c r="O373" i="1"/>
  <c r="E374" i="1"/>
  <c r="G374" i="1"/>
  <c r="O374" i="1"/>
  <c r="E375" i="1"/>
  <c r="G375" i="1"/>
  <c r="I375" i="1"/>
  <c r="H375" i="1"/>
  <c r="K375" i="1"/>
  <c r="O375" i="1"/>
  <c r="E376" i="1"/>
  <c r="G376" i="1"/>
  <c r="O376" i="1"/>
  <c r="E4" i="1"/>
  <c r="G4" i="1"/>
  <c r="O4" i="1"/>
  <c r="E5" i="1"/>
  <c r="G5" i="1"/>
  <c r="O5" i="1"/>
  <c r="E6" i="1"/>
  <c r="G6" i="1"/>
  <c r="O6" i="1"/>
  <c r="E7" i="1"/>
  <c r="G7" i="1"/>
  <c r="O7" i="1"/>
  <c r="E8" i="1"/>
  <c r="G8" i="1"/>
  <c r="O8" i="1"/>
  <c r="E9" i="1"/>
  <c r="G9" i="1"/>
  <c r="O9" i="1"/>
  <c r="F166" i="1"/>
  <c r="H166" i="1"/>
  <c r="I166" i="1"/>
  <c r="K166" i="1"/>
  <c r="L166" i="1"/>
  <c r="M166" i="1"/>
  <c r="N166" i="1"/>
  <c r="F167" i="1"/>
  <c r="H167" i="1"/>
  <c r="I167" i="1"/>
  <c r="K167" i="1"/>
  <c r="L167" i="1"/>
  <c r="M167" i="1"/>
  <c r="N167" i="1"/>
  <c r="F168" i="1"/>
  <c r="H168" i="1"/>
  <c r="I168" i="1"/>
  <c r="K168" i="1"/>
  <c r="L168" i="1"/>
  <c r="M168" i="1"/>
  <c r="N168" i="1"/>
  <c r="F169" i="1"/>
  <c r="H169" i="1"/>
  <c r="I169" i="1"/>
  <c r="K169" i="1"/>
  <c r="L169" i="1"/>
  <c r="M169" i="1"/>
  <c r="N169" i="1"/>
  <c r="F170" i="1"/>
  <c r="H170" i="1"/>
  <c r="I170" i="1"/>
  <c r="K170" i="1"/>
  <c r="L170" i="1"/>
  <c r="M170" i="1"/>
  <c r="N170" i="1"/>
  <c r="F171" i="1"/>
  <c r="H171" i="1"/>
  <c r="I171" i="1"/>
  <c r="K171" i="1"/>
  <c r="L171" i="1"/>
  <c r="M171" i="1"/>
  <c r="N171" i="1"/>
  <c r="F172" i="1"/>
  <c r="H172" i="1"/>
  <c r="I172" i="1"/>
  <c r="K172" i="1"/>
  <c r="L172" i="1"/>
  <c r="M172" i="1"/>
  <c r="N172" i="1"/>
  <c r="F173" i="1"/>
  <c r="H173" i="1"/>
  <c r="I173" i="1"/>
  <c r="K173" i="1"/>
  <c r="L173" i="1"/>
  <c r="M173" i="1"/>
  <c r="N173" i="1"/>
  <c r="F174" i="1"/>
  <c r="H174" i="1"/>
  <c r="I174" i="1"/>
  <c r="K174" i="1"/>
  <c r="L174" i="1"/>
  <c r="M174" i="1"/>
  <c r="N174" i="1"/>
  <c r="F175" i="1"/>
  <c r="H175" i="1"/>
  <c r="I175" i="1"/>
  <c r="K175" i="1"/>
  <c r="L175" i="1"/>
  <c r="M175" i="1"/>
  <c r="N175" i="1"/>
  <c r="F176" i="1"/>
  <c r="L176" i="1"/>
  <c r="M176" i="1"/>
  <c r="N176" i="1"/>
  <c r="F177" i="1"/>
  <c r="H177" i="1"/>
  <c r="I177" i="1"/>
  <c r="K177" i="1"/>
  <c r="L177" i="1"/>
  <c r="M177" i="1"/>
  <c r="N177" i="1"/>
  <c r="F178" i="1"/>
  <c r="L178" i="1"/>
  <c r="M178" i="1"/>
  <c r="N178" i="1"/>
  <c r="F179" i="1"/>
  <c r="L179" i="1"/>
  <c r="M179" i="1"/>
  <c r="N179" i="1"/>
  <c r="F180" i="1"/>
  <c r="H180" i="1"/>
  <c r="I180" i="1"/>
  <c r="K180" i="1"/>
  <c r="L180" i="1"/>
  <c r="M180" i="1"/>
  <c r="N180" i="1"/>
  <c r="F181" i="1"/>
  <c r="L181" i="1"/>
  <c r="M181" i="1"/>
  <c r="N181" i="1"/>
  <c r="F182" i="1"/>
  <c r="L182" i="1"/>
  <c r="M182" i="1"/>
  <c r="N182" i="1"/>
  <c r="F183" i="1"/>
  <c r="H183" i="1"/>
  <c r="I183" i="1"/>
  <c r="K183" i="1"/>
  <c r="L183" i="1"/>
  <c r="M183" i="1"/>
  <c r="N183" i="1"/>
  <c r="F184" i="1"/>
  <c r="L184" i="1"/>
  <c r="M184" i="1"/>
  <c r="N184" i="1"/>
  <c r="F185" i="1"/>
  <c r="H185" i="1"/>
  <c r="I185" i="1"/>
  <c r="K185" i="1"/>
  <c r="L185" i="1"/>
  <c r="M185" i="1"/>
  <c r="N185" i="1"/>
  <c r="F186" i="1"/>
  <c r="H186" i="1"/>
  <c r="I186" i="1"/>
  <c r="K186" i="1"/>
  <c r="L186" i="1"/>
  <c r="M186" i="1"/>
  <c r="N186" i="1"/>
  <c r="F187" i="1"/>
  <c r="H187" i="1"/>
  <c r="I187" i="1"/>
  <c r="K187" i="1"/>
  <c r="L187" i="1"/>
  <c r="M187" i="1"/>
  <c r="N187" i="1"/>
  <c r="F188" i="1"/>
  <c r="H188" i="1"/>
  <c r="I188" i="1"/>
  <c r="K188" i="1"/>
  <c r="L188" i="1"/>
  <c r="M188" i="1"/>
  <c r="N188" i="1"/>
  <c r="F189" i="1"/>
  <c r="H189" i="1"/>
  <c r="I189" i="1"/>
  <c r="K189" i="1"/>
  <c r="L189" i="1"/>
  <c r="M189" i="1"/>
  <c r="N189" i="1"/>
  <c r="F190" i="1"/>
  <c r="H190" i="1"/>
  <c r="I190" i="1"/>
  <c r="K190" i="1"/>
  <c r="L190" i="1"/>
  <c r="M190" i="1"/>
  <c r="N190" i="1"/>
  <c r="F191" i="1"/>
  <c r="H191" i="1"/>
  <c r="I191" i="1"/>
  <c r="K191" i="1"/>
  <c r="L191" i="1"/>
  <c r="M191" i="1"/>
  <c r="N191" i="1"/>
  <c r="F192" i="1"/>
  <c r="H192" i="1"/>
  <c r="I192" i="1"/>
  <c r="K192" i="1"/>
  <c r="L192" i="1"/>
  <c r="M192" i="1"/>
  <c r="N192" i="1"/>
  <c r="F193" i="1"/>
  <c r="H193" i="1"/>
  <c r="I193" i="1"/>
  <c r="K193" i="1"/>
  <c r="L193" i="1"/>
  <c r="M193" i="1"/>
  <c r="N193" i="1"/>
  <c r="F194" i="1"/>
  <c r="H194" i="1"/>
  <c r="I194" i="1"/>
  <c r="K194" i="1"/>
  <c r="L194" i="1"/>
  <c r="M194" i="1"/>
  <c r="N194" i="1"/>
  <c r="F195" i="1"/>
  <c r="H195" i="1"/>
  <c r="I195" i="1"/>
  <c r="K195" i="1"/>
  <c r="L195" i="1"/>
  <c r="M195" i="1"/>
  <c r="N195" i="1"/>
  <c r="F196" i="1"/>
  <c r="H196" i="1"/>
  <c r="I196" i="1"/>
  <c r="K196" i="1"/>
  <c r="L196" i="1"/>
  <c r="M196" i="1"/>
  <c r="N196" i="1"/>
  <c r="F197" i="1"/>
  <c r="L197" i="1"/>
  <c r="M197" i="1"/>
  <c r="N197" i="1"/>
  <c r="F198" i="1"/>
  <c r="H198" i="1"/>
  <c r="I198" i="1"/>
  <c r="K198" i="1"/>
  <c r="L198" i="1"/>
  <c r="M198" i="1"/>
  <c r="N198" i="1"/>
  <c r="F199" i="1"/>
  <c r="H199" i="1"/>
  <c r="I199" i="1"/>
  <c r="K199" i="1"/>
  <c r="L199" i="1"/>
  <c r="M199" i="1"/>
  <c r="N199" i="1"/>
  <c r="F200" i="1"/>
  <c r="H200" i="1"/>
  <c r="I200" i="1"/>
  <c r="K200" i="1"/>
  <c r="L200" i="1"/>
  <c r="M200" i="1"/>
  <c r="N200" i="1"/>
  <c r="F201" i="1"/>
  <c r="H201" i="1"/>
  <c r="I201" i="1"/>
  <c r="K201" i="1"/>
  <c r="L201" i="1"/>
  <c r="M201" i="1"/>
  <c r="N201" i="1"/>
  <c r="F202" i="1"/>
  <c r="L202" i="1"/>
  <c r="M202" i="1"/>
  <c r="N202" i="1"/>
  <c r="F203" i="1"/>
  <c r="L203" i="1"/>
  <c r="M203" i="1"/>
  <c r="N203" i="1"/>
  <c r="F204" i="1"/>
  <c r="L204" i="1"/>
  <c r="M204" i="1"/>
  <c r="N204" i="1"/>
  <c r="F205" i="1"/>
  <c r="L205" i="1"/>
  <c r="M205" i="1"/>
  <c r="N205" i="1"/>
  <c r="F206" i="1"/>
  <c r="H206" i="1"/>
  <c r="I206" i="1"/>
  <c r="K206" i="1"/>
  <c r="L206" i="1"/>
  <c r="M206" i="1"/>
  <c r="N206" i="1"/>
  <c r="F207" i="1"/>
  <c r="H207" i="1"/>
  <c r="I207" i="1"/>
  <c r="K207" i="1"/>
  <c r="L207" i="1"/>
  <c r="M207" i="1"/>
  <c r="N207" i="1"/>
  <c r="F208" i="1"/>
  <c r="H208" i="1"/>
  <c r="I208" i="1"/>
  <c r="K208" i="1"/>
  <c r="L208" i="1"/>
  <c r="M208" i="1"/>
  <c r="N208" i="1"/>
  <c r="F209" i="1"/>
  <c r="H209" i="1"/>
  <c r="I209" i="1"/>
  <c r="K209" i="1"/>
  <c r="L209" i="1"/>
  <c r="M209" i="1"/>
  <c r="N209" i="1"/>
  <c r="F210" i="1"/>
  <c r="L210" i="1"/>
  <c r="M210" i="1"/>
  <c r="N210" i="1"/>
  <c r="F211" i="1"/>
  <c r="H211" i="1"/>
  <c r="I211" i="1"/>
  <c r="K211" i="1"/>
  <c r="L211" i="1"/>
  <c r="M211" i="1"/>
  <c r="N211" i="1"/>
  <c r="F212" i="1"/>
  <c r="L212" i="1"/>
  <c r="M212" i="1"/>
  <c r="N212" i="1"/>
  <c r="F213" i="1"/>
  <c r="H213" i="1"/>
  <c r="I213" i="1"/>
  <c r="K213" i="1"/>
  <c r="L213" i="1"/>
  <c r="M213" i="1"/>
  <c r="N213" i="1"/>
  <c r="F214" i="1"/>
  <c r="H214" i="1"/>
  <c r="I214" i="1"/>
  <c r="K214" i="1"/>
  <c r="L214" i="1"/>
  <c r="M214" i="1"/>
  <c r="N214" i="1"/>
  <c r="F215" i="1"/>
  <c r="L215" i="1"/>
  <c r="M215" i="1"/>
  <c r="N215" i="1"/>
  <c r="F216" i="1"/>
  <c r="H216" i="1"/>
  <c r="I216" i="1"/>
  <c r="K216" i="1"/>
  <c r="L216" i="1"/>
  <c r="M216" i="1"/>
  <c r="N216" i="1"/>
  <c r="F217" i="1"/>
  <c r="H217" i="1"/>
  <c r="I217" i="1"/>
  <c r="K217" i="1"/>
  <c r="L217" i="1"/>
  <c r="M217" i="1"/>
  <c r="N217" i="1"/>
  <c r="F218" i="1"/>
  <c r="H218" i="1"/>
  <c r="I218" i="1"/>
  <c r="K218" i="1"/>
  <c r="L218" i="1"/>
  <c r="M218" i="1"/>
  <c r="N218" i="1"/>
  <c r="F219" i="1"/>
  <c r="H219" i="1"/>
  <c r="I219" i="1"/>
  <c r="K219" i="1"/>
  <c r="L219" i="1"/>
  <c r="M219" i="1"/>
  <c r="N219" i="1"/>
  <c r="F220" i="1"/>
  <c r="H220" i="1"/>
  <c r="I220" i="1"/>
  <c r="K220" i="1"/>
  <c r="L220" i="1"/>
  <c r="M220" i="1"/>
  <c r="N220" i="1"/>
  <c r="F221" i="1"/>
  <c r="H221" i="1"/>
  <c r="I221" i="1"/>
  <c r="K221" i="1"/>
  <c r="L221" i="1"/>
  <c r="M221" i="1"/>
  <c r="N221" i="1"/>
  <c r="F222" i="1"/>
  <c r="H222" i="1"/>
  <c r="I222" i="1"/>
  <c r="K222" i="1"/>
  <c r="L222" i="1"/>
  <c r="M222" i="1"/>
  <c r="N222" i="1"/>
  <c r="F223" i="1"/>
  <c r="H223" i="1"/>
  <c r="I223" i="1"/>
  <c r="K223" i="1"/>
  <c r="L223" i="1"/>
  <c r="M223" i="1"/>
  <c r="N223" i="1"/>
  <c r="F224" i="1"/>
  <c r="L224" i="1"/>
  <c r="M224" i="1"/>
  <c r="N224" i="1"/>
  <c r="F225" i="1"/>
  <c r="H225" i="1"/>
  <c r="I225" i="1"/>
  <c r="K225" i="1"/>
  <c r="L225" i="1"/>
  <c r="M225" i="1"/>
  <c r="N225" i="1"/>
  <c r="F226" i="1"/>
  <c r="L226" i="1"/>
  <c r="M226" i="1"/>
  <c r="N226" i="1"/>
  <c r="F227" i="1"/>
  <c r="H227" i="1"/>
  <c r="I227" i="1"/>
  <c r="K227" i="1"/>
  <c r="L227" i="1"/>
  <c r="M227" i="1"/>
  <c r="N227" i="1"/>
  <c r="F228" i="1"/>
  <c r="H228" i="1"/>
  <c r="I228" i="1"/>
  <c r="K228" i="1"/>
  <c r="L228" i="1"/>
  <c r="M228" i="1"/>
  <c r="N228" i="1"/>
  <c r="F229" i="1"/>
  <c r="H229" i="1"/>
  <c r="I229" i="1"/>
  <c r="K229" i="1"/>
  <c r="L229" i="1"/>
  <c r="M229" i="1"/>
  <c r="N229" i="1"/>
  <c r="F230" i="1"/>
  <c r="H230" i="1"/>
  <c r="I230" i="1"/>
  <c r="K230" i="1"/>
  <c r="L230" i="1"/>
  <c r="M230" i="1"/>
  <c r="N230" i="1"/>
  <c r="F231" i="1"/>
  <c r="L231" i="1"/>
  <c r="M231" i="1"/>
  <c r="N231" i="1"/>
  <c r="F232" i="1"/>
  <c r="H232" i="1"/>
  <c r="I232" i="1"/>
  <c r="K232" i="1"/>
  <c r="L232" i="1"/>
  <c r="M232" i="1"/>
  <c r="N232" i="1"/>
  <c r="F233" i="1"/>
  <c r="H233" i="1"/>
  <c r="I233" i="1"/>
  <c r="K233" i="1"/>
  <c r="L233" i="1"/>
  <c r="M233" i="1"/>
  <c r="N233" i="1"/>
  <c r="F234" i="1"/>
  <c r="H234" i="1"/>
  <c r="I234" i="1"/>
  <c r="K234" i="1"/>
  <c r="L234" i="1"/>
  <c r="M234" i="1"/>
  <c r="N234" i="1"/>
  <c r="F235" i="1"/>
  <c r="L235" i="1"/>
  <c r="M235" i="1"/>
  <c r="N235" i="1"/>
  <c r="F236" i="1"/>
  <c r="L236" i="1"/>
  <c r="M236" i="1"/>
  <c r="N236" i="1"/>
  <c r="F237" i="1"/>
  <c r="H237" i="1"/>
  <c r="I237" i="1"/>
  <c r="K237" i="1"/>
  <c r="L237" i="1"/>
  <c r="M237" i="1"/>
  <c r="N237" i="1"/>
  <c r="F238" i="1"/>
  <c r="H238" i="1"/>
  <c r="I238" i="1"/>
  <c r="K238" i="1"/>
  <c r="L238" i="1"/>
  <c r="M238" i="1"/>
  <c r="N238" i="1"/>
  <c r="F239" i="1"/>
  <c r="H239" i="1"/>
  <c r="I239" i="1"/>
  <c r="K239" i="1"/>
  <c r="L239" i="1"/>
  <c r="M239" i="1"/>
  <c r="N239" i="1"/>
  <c r="F240" i="1"/>
  <c r="H240" i="1"/>
  <c r="I240" i="1"/>
  <c r="K240" i="1"/>
  <c r="L240" i="1"/>
  <c r="M240" i="1"/>
  <c r="N240" i="1"/>
  <c r="F241" i="1"/>
  <c r="H241" i="1"/>
  <c r="I241" i="1"/>
  <c r="K241" i="1"/>
  <c r="L241" i="1"/>
  <c r="M241" i="1"/>
  <c r="N241" i="1"/>
  <c r="F242" i="1"/>
  <c r="H242" i="1"/>
  <c r="I242" i="1"/>
  <c r="K242" i="1"/>
  <c r="L242" i="1"/>
  <c r="M242" i="1"/>
  <c r="N242" i="1"/>
  <c r="F243" i="1"/>
  <c r="L243" i="1"/>
  <c r="M243" i="1"/>
  <c r="N243" i="1"/>
  <c r="F244" i="1"/>
  <c r="L244" i="1"/>
  <c r="M244" i="1"/>
  <c r="N244" i="1"/>
  <c r="F245" i="1"/>
  <c r="H245" i="1"/>
  <c r="I245" i="1"/>
  <c r="K245" i="1"/>
  <c r="L245" i="1"/>
  <c r="M245" i="1"/>
  <c r="N245" i="1"/>
  <c r="F246" i="1"/>
  <c r="L246" i="1"/>
  <c r="M246" i="1"/>
  <c r="N246" i="1"/>
  <c r="F247" i="1"/>
  <c r="H247" i="1"/>
  <c r="I247" i="1"/>
  <c r="K247" i="1"/>
  <c r="L247" i="1"/>
  <c r="M247" i="1"/>
  <c r="N247" i="1"/>
  <c r="F248" i="1"/>
  <c r="H248" i="1"/>
  <c r="I248" i="1"/>
  <c r="K248" i="1"/>
  <c r="L248" i="1"/>
  <c r="M248" i="1"/>
  <c r="N248" i="1"/>
  <c r="F249" i="1"/>
  <c r="H249" i="1"/>
  <c r="I249" i="1"/>
  <c r="K249" i="1"/>
  <c r="L249" i="1"/>
  <c r="M249" i="1"/>
  <c r="N249" i="1"/>
  <c r="F250" i="1"/>
  <c r="H250" i="1"/>
  <c r="I250" i="1"/>
  <c r="K250" i="1"/>
  <c r="L250" i="1"/>
  <c r="M250" i="1"/>
  <c r="N250" i="1"/>
  <c r="F251" i="1"/>
  <c r="H251" i="1"/>
  <c r="I251" i="1"/>
  <c r="K251" i="1"/>
  <c r="L251" i="1"/>
  <c r="M251" i="1"/>
  <c r="N251" i="1"/>
  <c r="F252" i="1"/>
  <c r="H252" i="1"/>
  <c r="I252" i="1"/>
  <c r="K252" i="1"/>
  <c r="L252" i="1"/>
  <c r="M252" i="1"/>
  <c r="N252" i="1"/>
  <c r="F253" i="1"/>
  <c r="L253" i="1"/>
  <c r="M253" i="1"/>
  <c r="N253" i="1"/>
  <c r="F254" i="1"/>
  <c r="H254" i="1"/>
  <c r="I254" i="1"/>
  <c r="K254" i="1"/>
  <c r="L254" i="1"/>
  <c r="M254" i="1"/>
  <c r="N254" i="1"/>
  <c r="F255" i="1"/>
  <c r="H255" i="1"/>
  <c r="I255" i="1"/>
  <c r="K255" i="1"/>
  <c r="L255" i="1"/>
  <c r="M255" i="1"/>
  <c r="N255" i="1"/>
  <c r="F256" i="1"/>
  <c r="L256" i="1"/>
  <c r="M256" i="1"/>
  <c r="N256" i="1"/>
  <c r="F257" i="1"/>
  <c r="H257" i="1"/>
  <c r="I257" i="1"/>
  <c r="K257" i="1"/>
  <c r="L257" i="1"/>
  <c r="M257" i="1"/>
  <c r="N257" i="1"/>
  <c r="F258" i="1"/>
  <c r="H258" i="1"/>
  <c r="I258" i="1"/>
  <c r="K258" i="1"/>
  <c r="L258" i="1"/>
  <c r="M258" i="1"/>
  <c r="N258" i="1"/>
  <c r="F259" i="1"/>
  <c r="H259" i="1"/>
  <c r="I259" i="1"/>
  <c r="K259" i="1"/>
  <c r="L259" i="1"/>
  <c r="M259" i="1"/>
  <c r="N259" i="1"/>
  <c r="F260" i="1"/>
  <c r="H260" i="1"/>
  <c r="I260" i="1"/>
  <c r="K260" i="1"/>
  <c r="L260" i="1"/>
  <c r="M260" i="1"/>
  <c r="N260" i="1"/>
  <c r="F261" i="1"/>
  <c r="L261" i="1"/>
  <c r="M261" i="1"/>
  <c r="N261" i="1"/>
  <c r="F262" i="1"/>
  <c r="H262" i="1"/>
  <c r="I262" i="1"/>
  <c r="K262" i="1"/>
  <c r="L262" i="1"/>
  <c r="M262" i="1"/>
  <c r="N262" i="1"/>
  <c r="F263" i="1"/>
  <c r="H263" i="1"/>
  <c r="I263" i="1"/>
  <c r="K263" i="1"/>
  <c r="L263" i="1"/>
  <c r="M263" i="1"/>
  <c r="N263" i="1"/>
  <c r="F264" i="1"/>
  <c r="L264" i="1"/>
  <c r="M264" i="1"/>
  <c r="N264" i="1"/>
  <c r="F265" i="1"/>
  <c r="H265" i="1"/>
  <c r="I265" i="1"/>
  <c r="K265" i="1"/>
  <c r="L265" i="1"/>
  <c r="M265" i="1"/>
  <c r="N265" i="1"/>
  <c r="F266" i="1"/>
  <c r="H266" i="1"/>
  <c r="I266" i="1"/>
  <c r="K266" i="1"/>
  <c r="L266" i="1"/>
  <c r="M266" i="1"/>
  <c r="N266" i="1"/>
  <c r="F267" i="1"/>
  <c r="L267" i="1"/>
  <c r="M267" i="1"/>
  <c r="N267" i="1"/>
  <c r="F268" i="1"/>
  <c r="H268" i="1"/>
  <c r="I268" i="1"/>
  <c r="K268" i="1"/>
  <c r="L268" i="1"/>
  <c r="M268" i="1"/>
  <c r="N268" i="1"/>
  <c r="F269" i="1"/>
  <c r="H269" i="1"/>
  <c r="I269" i="1"/>
  <c r="K269" i="1"/>
  <c r="L269" i="1"/>
  <c r="M269" i="1"/>
  <c r="N269" i="1"/>
  <c r="F270" i="1"/>
  <c r="H270" i="1"/>
  <c r="I270" i="1"/>
  <c r="K270" i="1"/>
  <c r="L270" i="1"/>
  <c r="M270" i="1"/>
  <c r="N270" i="1"/>
  <c r="F271" i="1"/>
  <c r="H271" i="1"/>
  <c r="I271" i="1"/>
  <c r="K271" i="1"/>
  <c r="L271" i="1"/>
  <c r="M271" i="1"/>
  <c r="N271" i="1"/>
  <c r="F272" i="1"/>
  <c r="H272" i="1"/>
  <c r="I272" i="1"/>
  <c r="K272" i="1"/>
  <c r="L272" i="1"/>
  <c r="M272" i="1"/>
  <c r="N272" i="1"/>
  <c r="F273" i="1"/>
  <c r="H273" i="1"/>
  <c r="I273" i="1"/>
  <c r="K273" i="1"/>
  <c r="L273" i="1"/>
  <c r="M273" i="1"/>
  <c r="N273" i="1"/>
  <c r="F274" i="1"/>
  <c r="H274" i="1"/>
  <c r="I274" i="1"/>
  <c r="K274" i="1"/>
  <c r="L274" i="1"/>
  <c r="M274" i="1"/>
  <c r="N274" i="1"/>
  <c r="F275" i="1"/>
  <c r="H275" i="1"/>
  <c r="I275" i="1"/>
  <c r="K275" i="1"/>
  <c r="L275" i="1"/>
  <c r="M275" i="1"/>
  <c r="N275" i="1"/>
  <c r="F276" i="1"/>
  <c r="L276" i="1"/>
  <c r="M276" i="1"/>
  <c r="N276" i="1"/>
  <c r="F277" i="1"/>
  <c r="L277" i="1"/>
  <c r="M277" i="1"/>
  <c r="N277" i="1"/>
  <c r="F278" i="1"/>
  <c r="H278" i="1"/>
  <c r="I278" i="1"/>
  <c r="K278" i="1"/>
  <c r="L278" i="1"/>
  <c r="M278" i="1"/>
  <c r="N278" i="1"/>
  <c r="F279" i="1"/>
  <c r="H279" i="1"/>
  <c r="I279" i="1"/>
  <c r="K279" i="1"/>
  <c r="L279" i="1"/>
  <c r="M279" i="1"/>
  <c r="N279" i="1"/>
  <c r="F280" i="1"/>
  <c r="L280" i="1"/>
  <c r="M280" i="1"/>
  <c r="N280" i="1"/>
  <c r="F281" i="1"/>
  <c r="H281" i="1"/>
  <c r="I281" i="1"/>
  <c r="K281" i="1"/>
  <c r="L281" i="1"/>
  <c r="M281" i="1"/>
  <c r="N281" i="1"/>
  <c r="F282" i="1"/>
  <c r="H282" i="1"/>
  <c r="I282" i="1"/>
  <c r="K282" i="1"/>
  <c r="L282" i="1"/>
  <c r="M282" i="1"/>
  <c r="N282" i="1"/>
  <c r="F283" i="1"/>
  <c r="L283" i="1"/>
  <c r="M283" i="1"/>
  <c r="N283" i="1"/>
  <c r="F284" i="1"/>
  <c r="H284" i="1"/>
  <c r="I284" i="1"/>
  <c r="K284" i="1"/>
  <c r="L284" i="1"/>
  <c r="M284" i="1"/>
  <c r="N284" i="1"/>
  <c r="F285" i="1"/>
  <c r="H285" i="1"/>
  <c r="I285" i="1"/>
  <c r="K285" i="1"/>
  <c r="L285" i="1"/>
  <c r="M285" i="1"/>
  <c r="N285" i="1"/>
  <c r="F286" i="1"/>
  <c r="H286" i="1"/>
  <c r="I286" i="1"/>
  <c r="K286" i="1"/>
  <c r="L286" i="1"/>
  <c r="M286" i="1"/>
  <c r="N286" i="1"/>
  <c r="F287" i="1"/>
  <c r="H287" i="1"/>
  <c r="I287" i="1"/>
  <c r="K287" i="1"/>
  <c r="L287" i="1"/>
  <c r="M287" i="1"/>
  <c r="N287" i="1"/>
  <c r="F288" i="1"/>
  <c r="H288" i="1"/>
  <c r="I288" i="1"/>
  <c r="K288" i="1"/>
  <c r="L288" i="1"/>
  <c r="M288" i="1"/>
  <c r="N288" i="1"/>
  <c r="F289" i="1"/>
  <c r="H289" i="1"/>
  <c r="I289" i="1"/>
  <c r="K289" i="1"/>
  <c r="L289" i="1"/>
  <c r="M289" i="1"/>
  <c r="N289" i="1"/>
  <c r="F290" i="1"/>
  <c r="H290" i="1"/>
  <c r="I290" i="1"/>
  <c r="K290" i="1"/>
  <c r="L290" i="1"/>
  <c r="M290" i="1"/>
  <c r="N290" i="1"/>
  <c r="F291" i="1"/>
  <c r="H291" i="1"/>
  <c r="I291" i="1"/>
  <c r="K291" i="1"/>
  <c r="L291" i="1"/>
  <c r="M291" i="1"/>
  <c r="N291" i="1"/>
  <c r="F292" i="1"/>
  <c r="H292" i="1"/>
  <c r="I292" i="1"/>
  <c r="K292" i="1"/>
  <c r="L292" i="1"/>
  <c r="M292" i="1"/>
  <c r="N292" i="1"/>
  <c r="F293" i="1"/>
  <c r="L293" i="1"/>
  <c r="M293" i="1"/>
  <c r="N293" i="1"/>
  <c r="F294" i="1"/>
  <c r="H294" i="1"/>
  <c r="I294" i="1"/>
  <c r="K294" i="1"/>
  <c r="L294" i="1"/>
  <c r="M294" i="1"/>
  <c r="N294" i="1"/>
  <c r="F295" i="1"/>
  <c r="H295" i="1"/>
  <c r="I295" i="1"/>
  <c r="K295" i="1"/>
  <c r="L295" i="1"/>
  <c r="M295" i="1"/>
  <c r="N295" i="1"/>
  <c r="F296" i="1"/>
  <c r="H296" i="1"/>
  <c r="I296" i="1"/>
  <c r="K296" i="1"/>
  <c r="L296" i="1"/>
  <c r="M296" i="1"/>
  <c r="N296" i="1"/>
  <c r="F297" i="1"/>
  <c r="L297" i="1"/>
  <c r="M297" i="1"/>
  <c r="N297" i="1"/>
  <c r="F298" i="1"/>
  <c r="H298" i="1"/>
  <c r="I298" i="1"/>
  <c r="K298" i="1"/>
  <c r="L298" i="1"/>
  <c r="M298" i="1"/>
  <c r="N298" i="1"/>
  <c r="F299" i="1"/>
  <c r="H299" i="1"/>
  <c r="I299" i="1"/>
  <c r="K299" i="1"/>
  <c r="L299" i="1"/>
  <c r="M299" i="1"/>
  <c r="N299" i="1"/>
  <c r="F300" i="1"/>
  <c r="L300" i="1"/>
  <c r="M300" i="1"/>
  <c r="N300" i="1"/>
  <c r="F301" i="1"/>
  <c r="H301" i="1"/>
  <c r="I301" i="1"/>
  <c r="K301" i="1"/>
  <c r="L301" i="1"/>
  <c r="M301" i="1"/>
  <c r="N301" i="1"/>
  <c r="F302" i="1"/>
  <c r="H302" i="1"/>
  <c r="I302" i="1"/>
  <c r="K302" i="1"/>
  <c r="L302" i="1"/>
  <c r="M302" i="1"/>
  <c r="N302" i="1"/>
  <c r="F303" i="1"/>
  <c r="H303" i="1"/>
  <c r="I303" i="1"/>
  <c r="K303" i="1"/>
  <c r="L303" i="1"/>
  <c r="M303" i="1"/>
  <c r="N303" i="1"/>
  <c r="F304" i="1"/>
  <c r="L304" i="1"/>
  <c r="M304" i="1"/>
  <c r="N304" i="1"/>
  <c r="F305" i="1"/>
  <c r="L305" i="1"/>
  <c r="M305" i="1"/>
  <c r="N305" i="1"/>
  <c r="F306" i="1"/>
  <c r="H306" i="1"/>
  <c r="I306" i="1"/>
  <c r="K306" i="1"/>
  <c r="L306" i="1"/>
  <c r="M306" i="1"/>
  <c r="N306" i="1"/>
  <c r="F307" i="1"/>
  <c r="H307" i="1"/>
  <c r="I307" i="1"/>
  <c r="K307" i="1"/>
  <c r="L307" i="1"/>
  <c r="M307" i="1"/>
  <c r="N307" i="1"/>
  <c r="F308" i="1"/>
  <c r="H308" i="1"/>
  <c r="I308" i="1"/>
  <c r="K308" i="1"/>
  <c r="L308" i="1"/>
  <c r="M308" i="1"/>
  <c r="N308" i="1"/>
  <c r="F309" i="1"/>
  <c r="H309" i="1"/>
  <c r="I309" i="1"/>
  <c r="K309" i="1"/>
  <c r="L309" i="1"/>
  <c r="M309" i="1"/>
  <c r="N309" i="1"/>
  <c r="F310" i="1"/>
  <c r="H310" i="1"/>
  <c r="I310" i="1"/>
  <c r="K310" i="1"/>
  <c r="L310" i="1"/>
  <c r="M310" i="1"/>
  <c r="N310" i="1"/>
  <c r="F311" i="1"/>
  <c r="L311" i="1"/>
  <c r="M311" i="1"/>
  <c r="N311" i="1"/>
  <c r="F312" i="1"/>
  <c r="H312" i="1"/>
  <c r="I312" i="1"/>
  <c r="K312" i="1"/>
  <c r="L312" i="1"/>
  <c r="M312" i="1"/>
  <c r="N312" i="1"/>
  <c r="F313" i="1"/>
  <c r="H313" i="1"/>
  <c r="I313" i="1"/>
  <c r="K313" i="1"/>
  <c r="L313" i="1"/>
  <c r="M313" i="1"/>
  <c r="N313" i="1"/>
  <c r="F314" i="1"/>
  <c r="H314" i="1"/>
  <c r="I314" i="1"/>
  <c r="K314" i="1"/>
  <c r="L314" i="1"/>
  <c r="M314" i="1"/>
  <c r="N314" i="1"/>
  <c r="F315" i="1"/>
  <c r="H315" i="1"/>
  <c r="I315" i="1"/>
  <c r="K315" i="1"/>
  <c r="L315" i="1"/>
  <c r="M315" i="1"/>
  <c r="N315" i="1"/>
  <c r="F316" i="1"/>
  <c r="H316" i="1"/>
  <c r="I316" i="1"/>
  <c r="K316" i="1"/>
  <c r="L316" i="1"/>
  <c r="M316" i="1"/>
  <c r="N316" i="1"/>
  <c r="F317" i="1"/>
  <c r="H317" i="1"/>
  <c r="I317" i="1"/>
  <c r="K317" i="1"/>
  <c r="L317" i="1"/>
  <c r="M317" i="1"/>
  <c r="N317" i="1"/>
  <c r="F318" i="1"/>
  <c r="H318" i="1"/>
  <c r="I318" i="1"/>
  <c r="K318" i="1"/>
  <c r="L318" i="1"/>
  <c r="M318" i="1"/>
  <c r="N318" i="1"/>
  <c r="F319" i="1"/>
  <c r="L319" i="1"/>
  <c r="M319" i="1"/>
  <c r="N319" i="1"/>
  <c r="F320" i="1"/>
  <c r="H320" i="1"/>
  <c r="I320" i="1"/>
  <c r="K320" i="1"/>
  <c r="L320" i="1"/>
  <c r="M320" i="1"/>
  <c r="N320" i="1"/>
  <c r="F321" i="1"/>
  <c r="H321" i="1"/>
  <c r="I321" i="1"/>
  <c r="K321" i="1"/>
  <c r="L321" i="1"/>
  <c r="M321" i="1"/>
  <c r="N321" i="1"/>
  <c r="F322" i="1"/>
  <c r="H322" i="1"/>
  <c r="I322" i="1"/>
  <c r="K322" i="1"/>
  <c r="L322" i="1"/>
  <c r="M322" i="1"/>
  <c r="N322" i="1"/>
  <c r="F323" i="1"/>
  <c r="L323" i="1"/>
  <c r="M323" i="1"/>
  <c r="N323" i="1"/>
  <c r="F324" i="1"/>
  <c r="H324" i="1"/>
  <c r="I324" i="1"/>
  <c r="K324" i="1"/>
  <c r="L324" i="1"/>
  <c r="M324" i="1"/>
  <c r="N324" i="1"/>
  <c r="F325" i="1"/>
  <c r="H325" i="1"/>
  <c r="I325" i="1"/>
  <c r="K325" i="1"/>
  <c r="L325" i="1"/>
  <c r="M325" i="1"/>
  <c r="N325" i="1"/>
  <c r="F326" i="1"/>
  <c r="H326" i="1"/>
  <c r="I326" i="1"/>
  <c r="K326" i="1"/>
  <c r="L326" i="1"/>
  <c r="M326" i="1"/>
  <c r="N326" i="1"/>
  <c r="F327" i="1"/>
  <c r="H327" i="1"/>
  <c r="I327" i="1"/>
  <c r="K327" i="1"/>
  <c r="L327" i="1"/>
  <c r="M327" i="1"/>
  <c r="N327" i="1"/>
  <c r="F328" i="1"/>
  <c r="L328" i="1"/>
  <c r="M328" i="1"/>
  <c r="N328" i="1"/>
  <c r="F329" i="1"/>
  <c r="H329" i="1"/>
  <c r="I329" i="1"/>
  <c r="K329" i="1"/>
  <c r="L329" i="1"/>
  <c r="M329" i="1"/>
  <c r="N329" i="1"/>
  <c r="F330" i="1"/>
  <c r="L330" i="1"/>
  <c r="M330" i="1"/>
  <c r="N330" i="1"/>
  <c r="F331" i="1"/>
  <c r="H331" i="1"/>
  <c r="I331" i="1"/>
  <c r="K331" i="1"/>
  <c r="L331" i="1"/>
  <c r="M331" i="1"/>
  <c r="N331" i="1"/>
  <c r="F332" i="1"/>
  <c r="H332" i="1"/>
  <c r="I332" i="1"/>
  <c r="K332" i="1"/>
  <c r="L332" i="1"/>
  <c r="M332" i="1"/>
  <c r="N332" i="1"/>
  <c r="F333" i="1"/>
  <c r="H333" i="1"/>
  <c r="I333" i="1"/>
  <c r="K333" i="1"/>
  <c r="L333" i="1"/>
  <c r="M333" i="1"/>
  <c r="N333" i="1"/>
  <c r="F334" i="1"/>
  <c r="H334" i="1"/>
  <c r="I334" i="1"/>
  <c r="K334" i="1"/>
  <c r="L334" i="1"/>
  <c r="M334" i="1"/>
  <c r="N334" i="1"/>
  <c r="F335" i="1"/>
  <c r="L335" i="1"/>
  <c r="M335" i="1"/>
  <c r="N335" i="1"/>
  <c r="F336" i="1"/>
  <c r="H336" i="1"/>
  <c r="I336" i="1"/>
  <c r="K336" i="1"/>
  <c r="L336" i="1"/>
  <c r="M336" i="1"/>
  <c r="N336" i="1"/>
  <c r="F337" i="1"/>
  <c r="L337" i="1"/>
  <c r="M337" i="1"/>
  <c r="N337" i="1"/>
  <c r="F338" i="1"/>
  <c r="L338" i="1"/>
  <c r="M338" i="1"/>
  <c r="N338" i="1"/>
  <c r="F339" i="1"/>
  <c r="L339" i="1"/>
  <c r="M339" i="1"/>
  <c r="N339" i="1"/>
  <c r="F340" i="1"/>
  <c r="L340" i="1"/>
  <c r="M340" i="1"/>
  <c r="N340" i="1"/>
  <c r="F341" i="1"/>
  <c r="L341" i="1"/>
  <c r="M341" i="1"/>
  <c r="N341" i="1"/>
  <c r="F342" i="1"/>
  <c r="H342" i="1"/>
  <c r="I342" i="1"/>
  <c r="K342" i="1"/>
  <c r="L342" i="1"/>
  <c r="M342" i="1"/>
  <c r="N342" i="1"/>
  <c r="F343" i="1"/>
  <c r="H343" i="1"/>
  <c r="I343" i="1"/>
  <c r="K343" i="1"/>
  <c r="L343" i="1"/>
  <c r="M343" i="1"/>
  <c r="N343" i="1"/>
  <c r="F344" i="1"/>
  <c r="H344" i="1"/>
  <c r="I344" i="1"/>
  <c r="K344" i="1"/>
  <c r="L344" i="1"/>
  <c r="M344" i="1"/>
  <c r="N344" i="1"/>
  <c r="F345" i="1"/>
  <c r="H345" i="1"/>
  <c r="I345" i="1"/>
  <c r="K345" i="1"/>
  <c r="L345" i="1"/>
  <c r="M345" i="1"/>
  <c r="N345" i="1"/>
  <c r="F346" i="1"/>
  <c r="H346" i="1"/>
  <c r="I346" i="1"/>
  <c r="K346" i="1"/>
  <c r="L346" i="1"/>
  <c r="M346" i="1"/>
  <c r="N346" i="1"/>
  <c r="F347" i="1"/>
  <c r="H347" i="1"/>
  <c r="I347" i="1"/>
  <c r="K347" i="1"/>
  <c r="L347" i="1"/>
  <c r="M347" i="1"/>
  <c r="N347" i="1"/>
  <c r="F348" i="1"/>
  <c r="L348" i="1"/>
  <c r="M348" i="1"/>
  <c r="N348" i="1"/>
  <c r="F349" i="1"/>
  <c r="L349" i="1"/>
  <c r="M349" i="1"/>
  <c r="N349" i="1"/>
  <c r="F350" i="1"/>
  <c r="H350" i="1"/>
  <c r="I350" i="1"/>
  <c r="K350" i="1"/>
  <c r="L350" i="1"/>
  <c r="M350" i="1"/>
  <c r="N350" i="1"/>
  <c r="F351" i="1"/>
  <c r="L351" i="1"/>
  <c r="M351" i="1"/>
  <c r="N351" i="1"/>
  <c r="F352" i="1"/>
  <c r="H352" i="1"/>
  <c r="I352" i="1"/>
  <c r="K352" i="1"/>
  <c r="L352" i="1"/>
  <c r="M352" i="1"/>
  <c r="N352" i="1"/>
  <c r="F353" i="1"/>
  <c r="L353" i="1"/>
  <c r="M353" i="1"/>
  <c r="N353" i="1"/>
  <c r="F354" i="1"/>
  <c r="L354" i="1"/>
  <c r="M354" i="1"/>
  <c r="N354" i="1"/>
  <c r="F355" i="1"/>
  <c r="L355" i="1"/>
  <c r="M355" i="1"/>
  <c r="N355" i="1"/>
  <c r="F356" i="1"/>
  <c r="H356" i="1"/>
  <c r="I356" i="1"/>
  <c r="K356" i="1"/>
  <c r="L356" i="1"/>
  <c r="M356" i="1"/>
  <c r="N356" i="1"/>
  <c r="F357" i="1"/>
  <c r="L357" i="1"/>
  <c r="M357" i="1"/>
  <c r="N357" i="1"/>
  <c r="F358" i="1"/>
  <c r="H358" i="1"/>
  <c r="I358" i="1"/>
  <c r="K358" i="1"/>
  <c r="L358" i="1"/>
  <c r="M358" i="1"/>
  <c r="N358" i="1"/>
  <c r="F359" i="1"/>
  <c r="H359" i="1"/>
  <c r="I359" i="1"/>
  <c r="K359" i="1"/>
  <c r="L359" i="1"/>
  <c r="M359" i="1"/>
  <c r="N359" i="1"/>
  <c r="F360" i="1"/>
  <c r="H360" i="1"/>
  <c r="I360" i="1"/>
  <c r="K360" i="1"/>
  <c r="L360" i="1"/>
  <c r="M360" i="1"/>
  <c r="N360" i="1"/>
  <c r="F361" i="1"/>
  <c r="H361" i="1"/>
  <c r="I361" i="1"/>
  <c r="K361" i="1"/>
  <c r="L361" i="1"/>
  <c r="M361" i="1"/>
  <c r="N361" i="1"/>
  <c r="F362" i="1"/>
  <c r="L362" i="1"/>
  <c r="M362" i="1"/>
  <c r="N362" i="1"/>
  <c r="F363" i="1"/>
  <c r="L363" i="1"/>
  <c r="M363" i="1"/>
  <c r="N363" i="1"/>
  <c r="F364" i="1"/>
  <c r="H364" i="1"/>
  <c r="I364" i="1"/>
  <c r="K364" i="1"/>
  <c r="L364" i="1"/>
  <c r="M364" i="1"/>
  <c r="N364" i="1"/>
  <c r="F365" i="1"/>
  <c r="H365" i="1"/>
  <c r="I365" i="1"/>
  <c r="K365" i="1"/>
  <c r="L365" i="1"/>
  <c r="M365" i="1"/>
  <c r="N365" i="1"/>
  <c r="F366" i="1"/>
  <c r="H366" i="1"/>
  <c r="I366" i="1"/>
  <c r="K366" i="1"/>
  <c r="L366" i="1"/>
  <c r="M366" i="1"/>
  <c r="N366" i="1"/>
  <c r="F367" i="1"/>
  <c r="H367" i="1"/>
  <c r="I367" i="1"/>
  <c r="K367" i="1"/>
  <c r="L367" i="1"/>
  <c r="M367" i="1"/>
  <c r="N367" i="1"/>
  <c r="F368" i="1"/>
  <c r="H368" i="1"/>
  <c r="I368" i="1"/>
  <c r="K368" i="1"/>
  <c r="L368" i="1"/>
  <c r="M368" i="1"/>
  <c r="N368" i="1"/>
  <c r="F369" i="1"/>
  <c r="H369" i="1"/>
  <c r="I369" i="1"/>
  <c r="K369" i="1"/>
  <c r="L369" i="1"/>
  <c r="M369" i="1"/>
  <c r="N369" i="1"/>
  <c r="F370" i="1"/>
  <c r="H370" i="1"/>
  <c r="I370" i="1"/>
  <c r="K370" i="1"/>
  <c r="L370" i="1"/>
  <c r="M370" i="1"/>
  <c r="N370" i="1"/>
  <c r="F371" i="1"/>
  <c r="H371" i="1"/>
  <c r="I371" i="1"/>
  <c r="K371" i="1"/>
  <c r="L371" i="1"/>
  <c r="M371" i="1"/>
  <c r="N371" i="1"/>
  <c r="F372" i="1"/>
  <c r="H372" i="1"/>
  <c r="I372" i="1"/>
  <c r="K372" i="1"/>
  <c r="L372" i="1"/>
  <c r="M372" i="1"/>
  <c r="N372" i="1"/>
  <c r="F373" i="1"/>
  <c r="L373" i="1"/>
  <c r="M373" i="1"/>
  <c r="N373" i="1"/>
  <c r="F374" i="1"/>
  <c r="H374" i="1"/>
  <c r="I374" i="1"/>
  <c r="K374" i="1"/>
  <c r="L374" i="1"/>
  <c r="M374" i="1"/>
  <c r="N374" i="1"/>
  <c r="F375" i="1"/>
  <c r="L375" i="1"/>
  <c r="M375" i="1"/>
  <c r="N375" i="1"/>
  <c r="F376" i="1"/>
  <c r="H376" i="1"/>
  <c r="I376" i="1"/>
  <c r="K376" i="1"/>
  <c r="L376" i="1"/>
  <c r="M376" i="1"/>
  <c r="N376" i="1"/>
  <c r="N165" i="1"/>
  <c r="M165" i="1"/>
  <c r="L165" i="1"/>
  <c r="F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165" i="1"/>
  <c r="H4" i="1"/>
  <c r="I4" i="1"/>
  <c r="K4" i="1"/>
  <c r="L4" i="1"/>
  <c r="M4" i="1"/>
  <c r="N4" i="1"/>
  <c r="H5" i="1"/>
  <c r="I5" i="1"/>
  <c r="K5" i="1"/>
  <c r="L5" i="1"/>
  <c r="M5" i="1"/>
  <c r="N5" i="1"/>
  <c r="H6" i="1"/>
  <c r="I6" i="1"/>
  <c r="K6" i="1"/>
  <c r="L6" i="1"/>
  <c r="M6" i="1"/>
  <c r="N6" i="1"/>
  <c r="H7" i="1"/>
  <c r="I7" i="1"/>
  <c r="K7" i="1"/>
  <c r="L7" i="1"/>
  <c r="M7" i="1"/>
  <c r="N7" i="1"/>
  <c r="H8" i="1"/>
  <c r="I8" i="1"/>
  <c r="K8" i="1"/>
  <c r="L8" i="1"/>
  <c r="M8" i="1"/>
  <c r="N8" i="1"/>
  <c r="H9" i="1"/>
  <c r="I9" i="1"/>
  <c r="K9" i="1"/>
  <c r="L9" i="1"/>
  <c r="M9" i="1"/>
  <c r="N9" i="1"/>
  <c r="L10" i="1"/>
  <c r="M10" i="1"/>
  <c r="N10" i="1"/>
  <c r="L11" i="1"/>
  <c r="M11" i="1"/>
  <c r="N11" i="1"/>
  <c r="L12" i="1"/>
  <c r="M12" i="1"/>
  <c r="N12" i="1"/>
  <c r="L13" i="1"/>
  <c r="M13" i="1"/>
  <c r="N13" i="1"/>
  <c r="L14" i="1"/>
  <c r="M14" i="1"/>
  <c r="N14" i="1"/>
  <c r="L15" i="1"/>
  <c r="M15" i="1"/>
  <c r="N15" i="1"/>
  <c r="I16" i="1"/>
  <c r="H16" i="1"/>
  <c r="K16" i="1"/>
  <c r="L16" i="1"/>
  <c r="M16" i="1"/>
  <c r="N16" i="1"/>
  <c r="L17" i="1"/>
  <c r="M17" i="1"/>
  <c r="N17" i="1"/>
  <c r="I18" i="1"/>
  <c r="H18" i="1"/>
  <c r="K18" i="1"/>
  <c r="L18" i="1"/>
  <c r="M18" i="1"/>
  <c r="N18" i="1"/>
  <c r="L19" i="1"/>
  <c r="M19" i="1"/>
  <c r="N19" i="1"/>
  <c r="L20" i="1"/>
  <c r="M20" i="1"/>
  <c r="N20" i="1"/>
  <c r="L21" i="1"/>
  <c r="M21" i="1"/>
  <c r="N21" i="1"/>
  <c r="L22" i="1"/>
  <c r="M22" i="1"/>
  <c r="N22" i="1"/>
  <c r="L23" i="1"/>
  <c r="M23" i="1"/>
  <c r="N23" i="1"/>
  <c r="L24" i="1"/>
  <c r="M24" i="1"/>
  <c r="N24" i="1"/>
  <c r="L25" i="1"/>
  <c r="M25" i="1"/>
  <c r="N25" i="1"/>
  <c r="I26" i="1"/>
  <c r="H26" i="1"/>
  <c r="K26" i="1"/>
  <c r="L26" i="1"/>
  <c r="M26" i="1"/>
  <c r="N26" i="1"/>
  <c r="L27" i="1"/>
  <c r="M27" i="1"/>
  <c r="N27" i="1"/>
  <c r="I28" i="1"/>
  <c r="H28" i="1"/>
  <c r="K28" i="1"/>
  <c r="L28" i="1"/>
  <c r="M28" i="1"/>
  <c r="N28" i="1"/>
  <c r="L29" i="1"/>
  <c r="M29" i="1"/>
  <c r="N29" i="1"/>
  <c r="I30" i="1"/>
  <c r="H30" i="1"/>
  <c r="K30" i="1"/>
  <c r="L30" i="1"/>
  <c r="M30" i="1"/>
  <c r="N30" i="1"/>
  <c r="I31" i="1"/>
  <c r="H31" i="1"/>
  <c r="K31" i="1"/>
  <c r="L31" i="1"/>
  <c r="M31" i="1"/>
  <c r="N31" i="1"/>
  <c r="L32" i="1"/>
  <c r="M32" i="1"/>
  <c r="N32" i="1"/>
  <c r="L33" i="1"/>
  <c r="M33" i="1"/>
  <c r="N33" i="1"/>
  <c r="I34" i="1"/>
  <c r="H34" i="1"/>
  <c r="K34" i="1"/>
  <c r="L34" i="1"/>
  <c r="M34" i="1"/>
  <c r="N34" i="1"/>
  <c r="I35" i="1"/>
  <c r="H35" i="1"/>
  <c r="K35" i="1"/>
  <c r="L35" i="1"/>
  <c r="M35" i="1"/>
  <c r="N35" i="1"/>
  <c r="I36" i="1"/>
  <c r="H36" i="1"/>
  <c r="K36" i="1"/>
  <c r="L36" i="1"/>
  <c r="M36" i="1"/>
  <c r="N36" i="1"/>
  <c r="I37" i="1"/>
  <c r="H37" i="1"/>
  <c r="K37" i="1"/>
  <c r="L37" i="1"/>
  <c r="M37" i="1"/>
  <c r="N37" i="1"/>
  <c r="I38" i="1"/>
  <c r="H38" i="1"/>
  <c r="K38" i="1"/>
  <c r="L38" i="1"/>
  <c r="M38" i="1"/>
  <c r="N38" i="1"/>
  <c r="L39" i="1"/>
  <c r="M39" i="1"/>
  <c r="N39" i="1"/>
  <c r="I40" i="1"/>
  <c r="H40" i="1"/>
  <c r="K40" i="1"/>
  <c r="L40" i="1"/>
  <c r="M40" i="1"/>
  <c r="N40" i="1"/>
  <c r="L41" i="1"/>
  <c r="M41" i="1"/>
  <c r="N41" i="1"/>
  <c r="I42" i="1"/>
  <c r="H42" i="1"/>
  <c r="K42" i="1"/>
  <c r="L42" i="1"/>
  <c r="M42" i="1"/>
  <c r="N42" i="1"/>
  <c r="L43" i="1"/>
  <c r="M43" i="1"/>
  <c r="N43" i="1"/>
  <c r="I44" i="1"/>
  <c r="H44" i="1"/>
  <c r="K44" i="1"/>
  <c r="L44" i="1"/>
  <c r="M44" i="1"/>
  <c r="N44" i="1"/>
  <c r="I45" i="1"/>
  <c r="H45" i="1"/>
  <c r="K45" i="1"/>
  <c r="L45" i="1"/>
  <c r="M45" i="1"/>
  <c r="N45" i="1"/>
  <c r="I46" i="1"/>
  <c r="H46" i="1"/>
  <c r="K46" i="1"/>
  <c r="L46" i="1"/>
  <c r="M46" i="1"/>
  <c r="N46" i="1"/>
  <c r="L47" i="1"/>
  <c r="M47" i="1"/>
  <c r="N47" i="1"/>
  <c r="I48" i="1"/>
  <c r="H48" i="1"/>
  <c r="K48" i="1"/>
  <c r="L48" i="1"/>
  <c r="M48" i="1"/>
  <c r="N48" i="1"/>
  <c r="I49" i="1"/>
  <c r="H49" i="1"/>
  <c r="K49" i="1"/>
  <c r="L49" i="1"/>
  <c r="M49" i="1"/>
  <c r="N49" i="1"/>
  <c r="I50" i="1"/>
  <c r="H50" i="1"/>
  <c r="K50" i="1"/>
  <c r="L50" i="1"/>
  <c r="M50" i="1"/>
  <c r="N50" i="1"/>
  <c r="L51" i="1"/>
  <c r="M51" i="1"/>
  <c r="N51" i="1"/>
  <c r="I52" i="1"/>
  <c r="H52" i="1"/>
  <c r="K52" i="1"/>
  <c r="L52" i="1"/>
  <c r="M52" i="1"/>
  <c r="N52" i="1"/>
  <c r="L53" i="1"/>
  <c r="M53" i="1"/>
  <c r="N53" i="1"/>
  <c r="L54" i="1"/>
  <c r="M54" i="1"/>
  <c r="N54" i="1"/>
  <c r="I55" i="1"/>
  <c r="H55" i="1"/>
  <c r="K55" i="1"/>
  <c r="L55" i="1"/>
  <c r="M55" i="1"/>
  <c r="N55" i="1"/>
  <c r="I56" i="1"/>
  <c r="H56" i="1"/>
  <c r="K56" i="1"/>
  <c r="L56" i="1"/>
  <c r="M56" i="1"/>
  <c r="N56" i="1"/>
  <c r="I57" i="1"/>
  <c r="H57" i="1"/>
  <c r="K57" i="1"/>
  <c r="L57" i="1"/>
  <c r="M57" i="1"/>
  <c r="N57" i="1"/>
  <c r="I58" i="1"/>
  <c r="H58" i="1"/>
  <c r="K58" i="1"/>
  <c r="L58" i="1"/>
  <c r="M58" i="1"/>
  <c r="N58" i="1"/>
  <c r="L59" i="1"/>
  <c r="M59" i="1"/>
  <c r="N59" i="1"/>
  <c r="I60" i="1"/>
  <c r="H60" i="1"/>
  <c r="K60" i="1"/>
  <c r="L60" i="1"/>
  <c r="M60" i="1"/>
  <c r="N60" i="1"/>
  <c r="L61" i="1"/>
  <c r="M61" i="1"/>
  <c r="N61" i="1"/>
  <c r="L62" i="1"/>
  <c r="M62" i="1"/>
  <c r="N62" i="1"/>
  <c r="L63" i="1"/>
  <c r="M63" i="1"/>
  <c r="N63" i="1"/>
  <c r="I64" i="1"/>
  <c r="H64" i="1"/>
  <c r="K64" i="1"/>
  <c r="L64" i="1"/>
  <c r="M64" i="1"/>
  <c r="N64" i="1"/>
  <c r="I65" i="1"/>
  <c r="H65" i="1"/>
  <c r="K65" i="1"/>
  <c r="L65" i="1"/>
  <c r="M65" i="1"/>
  <c r="N65" i="1"/>
  <c r="I66" i="1"/>
  <c r="H66" i="1"/>
  <c r="K66" i="1"/>
  <c r="L66" i="1"/>
  <c r="M66" i="1"/>
  <c r="N66" i="1"/>
  <c r="I67" i="1"/>
  <c r="H67" i="1"/>
  <c r="K67" i="1"/>
  <c r="L67" i="1"/>
  <c r="M67" i="1"/>
  <c r="N67" i="1"/>
  <c r="I68" i="1"/>
  <c r="H68" i="1"/>
  <c r="K68" i="1"/>
  <c r="L68" i="1"/>
  <c r="M68" i="1"/>
  <c r="N68" i="1"/>
  <c r="L69" i="1"/>
  <c r="M69" i="1"/>
  <c r="N69" i="1"/>
  <c r="L70" i="1"/>
  <c r="M70" i="1"/>
  <c r="N70" i="1"/>
  <c r="I71" i="1"/>
  <c r="H71" i="1"/>
  <c r="K71" i="1"/>
  <c r="L71" i="1"/>
  <c r="M71" i="1"/>
  <c r="N71" i="1"/>
  <c r="I72" i="1"/>
  <c r="H72" i="1"/>
  <c r="K72" i="1"/>
  <c r="L72" i="1"/>
  <c r="M72" i="1"/>
  <c r="N72" i="1"/>
  <c r="I73" i="1"/>
  <c r="H73" i="1"/>
  <c r="K73" i="1"/>
  <c r="L73" i="1"/>
  <c r="M73" i="1"/>
  <c r="N73" i="1"/>
  <c r="I74" i="1"/>
  <c r="H74" i="1"/>
  <c r="K74" i="1"/>
  <c r="L74" i="1"/>
  <c r="M74" i="1"/>
  <c r="N74" i="1"/>
  <c r="I75" i="1"/>
  <c r="H75" i="1"/>
  <c r="K75" i="1"/>
  <c r="L75" i="1"/>
  <c r="M75" i="1"/>
  <c r="N75" i="1"/>
  <c r="L76" i="1"/>
  <c r="M76" i="1"/>
  <c r="N76" i="1"/>
  <c r="L77" i="1"/>
  <c r="M77" i="1"/>
  <c r="N77" i="1"/>
  <c r="I78" i="1"/>
  <c r="H78" i="1"/>
  <c r="K78" i="1"/>
  <c r="L78" i="1"/>
  <c r="M78" i="1"/>
  <c r="N78" i="1"/>
  <c r="L79" i="1"/>
  <c r="M79" i="1"/>
  <c r="N79" i="1"/>
  <c r="L80" i="1"/>
  <c r="M80" i="1"/>
  <c r="N80" i="1"/>
  <c r="I81" i="1"/>
  <c r="H81" i="1"/>
  <c r="K81" i="1"/>
  <c r="L81" i="1"/>
  <c r="M81" i="1"/>
  <c r="N81" i="1"/>
  <c r="I82" i="1"/>
  <c r="H82" i="1"/>
  <c r="K82" i="1"/>
  <c r="L82" i="1"/>
  <c r="M82" i="1"/>
  <c r="N82" i="1"/>
  <c r="L83" i="1"/>
  <c r="M83" i="1"/>
  <c r="I84" i="1"/>
  <c r="H84" i="1"/>
  <c r="K84" i="1"/>
  <c r="L84" i="1"/>
  <c r="M84" i="1"/>
  <c r="N84" i="1"/>
  <c r="I85" i="1"/>
  <c r="H85" i="1"/>
  <c r="K85" i="1"/>
  <c r="L85" i="1"/>
  <c r="M85" i="1"/>
  <c r="N85" i="1"/>
  <c r="L86" i="1"/>
  <c r="M86" i="1"/>
  <c r="N86" i="1"/>
  <c r="I87" i="1"/>
  <c r="H87" i="1"/>
  <c r="K87" i="1"/>
  <c r="L87" i="1"/>
  <c r="M87" i="1"/>
  <c r="N87" i="1"/>
  <c r="I88" i="1"/>
  <c r="H88" i="1"/>
  <c r="K88" i="1"/>
  <c r="L88" i="1"/>
  <c r="M88" i="1"/>
  <c r="N88" i="1"/>
  <c r="L89" i="1"/>
  <c r="M89" i="1"/>
  <c r="N89" i="1"/>
  <c r="L90" i="1"/>
  <c r="M90" i="1"/>
  <c r="N90" i="1"/>
  <c r="I91" i="1"/>
  <c r="H91" i="1"/>
  <c r="K91" i="1"/>
  <c r="L91" i="1"/>
  <c r="M91" i="1"/>
  <c r="N91" i="1"/>
  <c r="L92" i="1"/>
  <c r="M92" i="1"/>
  <c r="N92" i="1"/>
  <c r="I93" i="1"/>
  <c r="H93" i="1"/>
  <c r="K93" i="1"/>
  <c r="L93" i="1"/>
  <c r="M93" i="1"/>
  <c r="N93" i="1"/>
  <c r="I94" i="1"/>
  <c r="H94" i="1"/>
  <c r="K94" i="1"/>
  <c r="L94" i="1"/>
  <c r="M94" i="1"/>
  <c r="N94" i="1"/>
  <c r="I95" i="1"/>
  <c r="H95" i="1"/>
  <c r="K95" i="1"/>
  <c r="L95" i="1"/>
  <c r="M95" i="1"/>
  <c r="N95" i="1"/>
  <c r="L96" i="1"/>
  <c r="M96" i="1"/>
  <c r="N96" i="1"/>
  <c r="I97" i="1"/>
  <c r="H97" i="1"/>
  <c r="K97" i="1"/>
  <c r="L97" i="1"/>
  <c r="M97" i="1"/>
  <c r="N97" i="1"/>
  <c r="I98" i="1"/>
  <c r="H98" i="1"/>
  <c r="K98" i="1"/>
  <c r="L98" i="1"/>
  <c r="M98" i="1"/>
  <c r="N98" i="1"/>
  <c r="I99" i="1"/>
  <c r="H99" i="1"/>
  <c r="K99" i="1"/>
  <c r="L99" i="1"/>
  <c r="M99" i="1"/>
  <c r="N99" i="1"/>
  <c r="L100" i="1"/>
  <c r="M100" i="1"/>
  <c r="N100" i="1"/>
  <c r="I101" i="1"/>
  <c r="H101" i="1"/>
  <c r="K101" i="1"/>
  <c r="L101" i="1"/>
  <c r="M101" i="1"/>
  <c r="N101" i="1"/>
  <c r="L102" i="1"/>
  <c r="M102" i="1"/>
  <c r="N102" i="1"/>
  <c r="L103" i="1"/>
  <c r="M103" i="1"/>
  <c r="N103" i="1"/>
  <c r="I104" i="1"/>
  <c r="H104" i="1"/>
  <c r="K104" i="1"/>
  <c r="L104" i="1"/>
  <c r="M104" i="1"/>
  <c r="N104" i="1"/>
  <c r="L105" i="1"/>
  <c r="M105" i="1"/>
  <c r="N105" i="1"/>
  <c r="I106" i="1"/>
  <c r="H106" i="1"/>
  <c r="K106" i="1"/>
  <c r="L106" i="1"/>
  <c r="M106" i="1"/>
  <c r="N106" i="1"/>
  <c r="L107" i="1"/>
  <c r="M107" i="1"/>
  <c r="N107" i="1"/>
  <c r="I108" i="1"/>
  <c r="H108" i="1"/>
  <c r="K108" i="1"/>
  <c r="L108" i="1"/>
  <c r="M108" i="1"/>
  <c r="N108" i="1"/>
  <c r="L109" i="1"/>
  <c r="M109" i="1"/>
  <c r="N109" i="1"/>
  <c r="I110" i="1"/>
  <c r="H110" i="1"/>
  <c r="K110" i="1"/>
  <c r="L110" i="1"/>
  <c r="M110" i="1"/>
  <c r="N110" i="1"/>
  <c r="I111" i="1"/>
  <c r="H111" i="1"/>
  <c r="K111" i="1"/>
  <c r="L111" i="1"/>
  <c r="M111" i="1"/>
  <c r="N111" i="1"/>
  <c r="I112" i="1"/>
  <c r="H112" i="1"/>
  <c r="K112" i="1"/>
  <c r="L112" i="1"/>
  <c r="M112" i="1"/>
  <c r="N112" i="1"/>
  <c r="I113" i="1"/>
  <c r="H113" i="1"/>
  <c r="K113" i="1"/>
  <c r="L113" i="1"/>
  <c r="M113" i="1"/>
  <c r="N113" i="1"/>
  <c r="L114" i="1"/>
  <c r="M114" i="1"/>
  <c r="N114" i="1"/>
  <c r="L115" i="1"/>
  <c r="M115" i="1"/>
  <c r="N115" i="1"/>
  <c r="L116" i="1"/>
  <c r="M116" i="1"/>
  <c r="N116" i="1"/>
  <c r="L117" i="1"/>
  <c r="M117" i="1"/>
  <c r="N117" i="1"/>
  <c r="L118" i="1"/>
  <c r="M118" i="1"/>
  <c r="N118" i="1"/>
  <c r="L119" i="1"/>
  <c r="M119" i="1"/>
  <c r="N119" i="1"/>
  <c r="L120" i="1"/>
  <c r="M120" i="1"/>
  <c r="N120" i="1"/>
  <c r="L121" i="1"/>
  <c r="M121" i="1"/>
  <c r="N121" i="1"/>
  <c r="L122" i="1"/>
  <c r="M122" i="1"/>
  <c r="N122" i="1"/>
  <c r="I123" i="1"/>
  <c r="H123" i="1"/>
  <c r="K123" i="1"/>
  <c r="L123" i="1"/>
  <c r="M123" i="1"/>
  <c r="N123" i="1"/>
  <c r="I124" i="1"/>
  <c r="H124" i="1"/>
  <c r="K124" i="1"/>
  <c r="L124" i="1"/>
  <c r="M124" i="1"/>
  <c r="N124" i="1"/>
  <c r="L125" i="1"/>
  <c r="M125" i="1"/>
  <c r="N125" i="1"/>
  <c r="I126" i="1"/>
  <c r="H126" i="1"/>
  <c r="K126" i="1"/>
  <c r="L126" i="1"/>
  <c r="M126" i="1"/>
  <c r="N126" i="1"/>
  <c r="I127" i="1"/>
  <c r="H127" i="1"/>
  <c r="K127" i="1"/>
  <c r="L127" i="1"/>
  <c r="M127" i="1"/>
  <c r="N127" i="1"/>
  <c r="I128" i="1"/>
  <c r="H128" i="1"/>
  <c r="K128" i="1"/>
  <c r="L128" i="1"/>
  <c r="M128" i="1"/>
  <c r="N128" i="1"/>
  <c r="I129" i="1"/>
  <c r="H129" i="1"/>
  <c r="K129" i="1"/>
  <c r="L129" i="1"/>
  <c r="M129" i="1"/>
  <c r="N129" i="1"/>
  <c r="I130" i="1"/>
  <c r="H130" i="1"/>
  <c r="K130" i="1"/>
  <c r="L130" i="1"/>
  <c r="M130" i="1"/>
  <c r="N130" i="1"/>
  <c r="I131" i="1"/>
  <c r="H131" i="1"/>
  <c r="K131" i="1"/>
  <c r="L131" i="1"/>
  <c r="M131" i="1"/>
  <c r="N131" i="1"/>
  <c r="I132" i="1"/>
  <c r="H132" i="1"/>
  <c r="K132" i="1"/>
  <c r="L132" i="1"/>
  <c r="M132" i="1"/>
  <c r="N132" i="1"/>
  <c r="I133" i="1"/>
  <c r="H133" i="1"/>
  <c r="K133" i="1"/>
  <c r="L133" i="1"/>
  <c r="M133" i="1"/>
  <c r="N133" i="1"/>
  <c r="I134" i="1"/>
  <c r="H134" i="1"/>
  <c r="K134" i="1"/>
  <c r="L134" i="1"/>
  <c r="M134" i="1"/>
  <c r="N134" i="1"/>
  <c r="L135" i="1"/>
  <c r="M135" i="1"/>
  <c r="N135" i="1"/>
  <c r="I136" i="1"/>
  <c r="H136" i="1"/>
  <c r="K136" i="1"/>
  <c r="L136" i="1"/>
  <c r="M136" i="1"/>
  <c r="N136" i="1"/>
  <c r="I137" i="1"/>
  <c r="H137" i="1"/>
  <c r="K137" i="1"/>
  <c r="L137" i="1"/>
  <c r="M137" i="1"/>
  <c r="N137" i="1"/>
  <c r="L138" i="1"/>
  <c r="M138" i="1"/>
  <c r="N138" i="1"/>
  <c r="I139" i="1"/>
  <c r="H139" i="1"/>
  <c r="K139" i="1"/>
  <c r="L139" i="1"/>
  <c r="M139" i="1"/>
  <c r="N139" i="1"/>
  <c r="I140" i="1"/>
  <c r="H140" i="1"/>
  <c r="K140" i="1"/>
  <c r="L140" i="1"/>
  <c r="M140" i="1"/>
  <c r="N140" i="1"/>
  <c r="L141" i="1"/>
  <c r="M141" i="1"/>
  <c r="N141" i="1"/>
  <c r="I142" i="1"/>
  <c r="H142" i="1"/>
  <c r="K142" i="1"/>
  <c r="L142" i="1"/>
  <c r="M142" i="1"/>
  <c r="N142" i="1"/>
  <c r="I143" i="1"/>
  <c r="H143" i="1"/>
  <c r="K143" i="1"/>
  <c r="L143" i="1"/>
  <c r="M143" i="1"/>
  <c r="N143" i="1"/>
  <c r="L144" i="1"/>
  <c r="M144" i="1"/>
  <c r="N144" i="1"/>
  <c r="L145" i="1"/>
  <c r="M145" i="1"/>
  <c r="N145" i="1"/>
  <c r="L146" i="1"/>
  <c r="M146" i="1"/>
  <c r="N146" i="1"/>
  <c r="I147" i="1"/>
  <c r="H147" i="1"/>
  <c r="K147" i="1"/>
  <c r="L147" i="1"/>
  <c r="M147" i="1"/>
  <c r="N147" i="1"/>
  <c r="L148" i="1"/>
  <c r="M148" i="1"/>
  <c r="N148" i="1"/>
  <c r="L149" i="1"/>
  <c r="M149" i="1"/>
  <c r="N149" i="1"/>
  <c r="I150" i="1"/>
  <c r="H150" i="1"/>
  <c r="K150" i="1"/>
  <c r="L150" i="1"/>
  <c r="M150" i="1"/>
  <c r="N150" i="1"/>
  <c r="I151" i="1"/>
  <c r="H151" i="1"/>
  <c r="K151" i="1"/>
  <c r="L151" i="1"/>
  <c r="M151" i="1"/>
  <c r="N151" i="1"/>
  <c r="L152" i="1"/>
  <c r="M152" i="1"/>
  <c r="N152" i="1"/>
  <c r="L153" i="1"/>
  <c r="M153" i="1"/>
  <c r="N153" i="1"/>
  <c r="L154" i="1"/>
  <c r="M154" i="1"/>
  <c r="N154" i="1"/>
  <c r="L155" i="1"/>
  <c r="M155" i="1"/>
  <c r="N155" i="1"/>
  <c r="L156" i="1"/>
  <c r="M156" i="1"/>
  <c r="N156" i="1"/>
  <c r="L157" i="1"/>
  <c r="M157" i="1"/>
  <c r="N157" i="1"/>
  <c r="L158" i="1"/>
  <c r="M158" i="1"/>
  <c r="N158" i="1"/>
  <c r="L159" i="1"/>
  <c r="M159" i="1"/>
  <c r="N159" i="1"/>
  <c r="I160" i="1"/>
  <c r="H160" i="1"/>
  <c r="K160" i="1"/>
  <c r="L160" i="1"/>
  <c r="M160" i="1"/>
  <c r="N160" i="1"/>
  <c r="I161" i="1"/>
  <c r="H161" i="1"/>
  <c r="K161" i="1"/>
  <c r="L161" i="1"/>
  <c r="M161" i="1"/>
  <c r="N161" i="1"/>
  <c r="I162" i="1"/>
  <c r="H162" i="1"/>
  <c r="K162" i="1"/>
  <c r="L162" i="1"/>
  <c r="M162" i="1"/>
  <c r="N162" i="1"/>
  <c r="L163" i="1"/>
  <c r="M163" i="1"/>
  <c r="N163" i="1"/>
  <c r="I164" i="1"/>
  <c r="H164" i="1"/>
  <c r="K164" i="1"/>
  <c r="L164" i="1"/>
  <c r="M164" i="1"/>
  <c r="N164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40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40" i="1"/>
  <c r="F41" i="1"/>
  <c r="F42" i="1"/>
  <c r="F43" i="1"/>
  <c r="F44" i="1"/>
  <c r="F45" i="1"/>
  <c r="F46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" i="1"/>
  <c r="F5" i="1"/>
  <c r="F6" i="1"/>
  <c r="F7" i="1"/>
  <c r="F8" i="1"/>
  <c r="F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" i="1"/>
  <c r="C5" i="1"/>
  <c r="C6" i="1"/>
  <c r="C7" i="1"/>
  <c r="C8" i="1"/>
  <c r="C9" i="1"/>
  <c r="AA17" i="1"/>
  <c r="AB17" i="1"/>
  <c r="AC17" i="1"/>
  <c r="AD17" i="1"/>
  <c r="AE17" i="1"/>
  <c r="AF17" i="1"/>
  <c r="AG17" i="1"/>
  <c r="AA18" i="1"/>
  <c r="AB18" i="1"/>
  <c r="AC18" i="1"/>
  <c r="AD18" i="1"/>
  <c r="AE18" i="1"/>
  <c r="AF18" i="1"/>
  <c r="AG18" i="1"/>
  <c r="AA19" i="1"/>
  <c r="AB19" i="1"/>
  <c r="AC19" i="1"/>
  <c r="AD19" i="1"/>
  <c r="AE19" i="1"/>
  <c r="AF19" i="1"/>
  <c r="AG19" i="1"/>
  <c r="AA20" i="1"/>
  <c r="AB20" i="1"/>
  <c r="AC20" i="1"/>
  <c r="AD20" i="1"/>
  <c r="AE20" i="1"/>
  <c r="AF20" i="1"/>
  <c r="AG20" i="1"/>
  <c r="AA21" i="1"/>
  <c r="AB21" i="1"/>
  <c r="AC21" i="1"/>
  <c r="AD21" i="1"/>
  <c r="AE21" i="1"/>
  <c r="AF21" i="1"/>
  <c r="AG21" i="1"/>
  <c r="AA22" i="1"/>
  <c r="AB22" i="1"/>
  <c r="AC22" i="1"/>
  <c r="AD22" i="1"/>
  <c r="AE22" i="1"/>
  <c r="AF22" i="1"/>
  <c r="AG22" i="1"/>
  <c r="AA23" i="1"/>
  <c r="AB23" i="1"/>
  <c r="AC23" i="1"/>
  <c r="AD23" i="1"/>
  <c r="AE23" i="1"/>
  <c r="AF23" i="1"/>
  <c r="AG23" i="1"/>
  <c r="AA24" i="1"/>
  <c r="AB24" i="1"/>
  <c r="AC24" i="1"/>
  <c r="AD24" i="1"/>
  <c r="AE24" i="1"/>
  <c r="AF24" i="1"/>
  <c r="AG24" i="1"/>
  <c r="AA25" i="1"/>
  <c r="AB25" i="1"/>
  <c r="AC25" i="1"/>
  <c r="AD25" i="1"/>
  <c r="AE25" i="1"/>
  <c r="AF25" i="1"/>
  <c r="AG25" i="1"/>
  <c r="AA26" i="1"/>
  <c r="AB26" i="1"/>
  <c r="AC26" i="1"/>
  <c r="AD26" i="1"/>
  <c r="AE26" i="1"/>
  <c r="AF26" i="1"/>
  <c r="AG26" i="1"/>
  <c r="AA27" i="1"/>
  <c r="AB27" i="1"/>
  <c r="AC27" i="1"/>
  <c r="AD27" i="1"/>
  <c r="AE27" i="1"/>
  <c r="AF27" i="1"/>
  <c r="AG27" i="1"/>
  <c r="AA28" i="1"/>
  <c r="AB28" i="1"/>
  <c r="AC28" i="1"/>
  <c r="AD28" i="1"/>
  <c r="AE28" i="1"/>
  <c r="AF28" i="1"/>
  <c r="AG28" i="1"/>
  <c r="AB9" i="1"/>
  <c r="AB10" i="1"/>
  <c r="AB11" i="1"/>
  <c r="AB12" i="1"/>
  <c r="AB13" i="1"/>
  <c r="AB14" i="1"/>
  <c r="AB15" i="1"/>
  <c r="AB16" i="1"/>
  <c r="AB29" i="1"/>
  <c r="AB30" i="1"/>
  <c r="AB32" i="1"/>
  <c r="AB33" i="1"/>
  <c r="AB34" i="1"/>
  <c r="AB35" i="1"/>
  <c r="AB36" i="1"/>
  <c r="AB37" i="1"/>
  <c r="AB38" i="1"/>
  <c r="AB39" i="1"/>
  <c r="AB4" i="1"/>
  <c r="AB5" i="1"/>
  <c r="AB7" i="1"/>
  <c r="AA4" i="1"/>
  <c r="AC4" i="1"/>
  <c r="AD4" i="1"/>
  <c r="AE4" i="1"/>
  <c r="AF4" i="1"/>
  <c r="AG4" i="1"/>
  <c r="AA5" i="1"/>
  <c r="AC5" i="1"/>
  <c r="AD5" i="1"/>
  <c r="AE5" i="1"/>
  <c r="AF5" i="1"/>
  <c r="AG5" i="1"/>
  <c r="AA7" i="1"/>
  <c r="AC7" i="1"/>
  <c r="AD7" i="1"/>
  <c r="AE7" i="1"/>
  <c r="AF7" i="1"/>
  <c r="AG7" i="1"/>
  <c r="AA9" i="1"/>
  <c r="AC9" i="1"/>
  <c r="AD9" i="1"/>
  <c r="AE9" i="1"/>
  <c r="AF9" i="1"/>
  <c r="AG9" i="1"/>
  <c r="AA10" i="1"/>
  <c r="AC10" i="1"/>
  <c r="AD10" i="1"/>
  <c r="AE10" i="1"/>
  <c r="AF10" i="1"/>
  <c r="AG10" i="1"/>
  <c r="AA11" i="1"/>
  <c r="AC11" i="1"/>
  <c r="AD11" i="1"/>
  <c r="AE11" i="1"/>
  <c r="AF11" i="1"/>
  <c r="AG11" i="1"/>
  <c r="AA12" i="1"/>
  <c r="AC12" i="1"/>
  <c r="AD12" i="1"/>
  <c r="AE12" i="1"/>
  <c r="AF12" i="1"/>
  <c r="AG12" i="1"/>
  <c r="AA13" i="1"/>
  <c r="AC13" i="1"/>
  <c r="AD13" i="1"/>
  <c r="AE13" i="1"/>
  <c r="AF13" i="1"/>
  <c r="AG13" i="1"/>
  <c r="AA14" i="1"/>
  <c r="AC14" i="1"/>
  <c r="AD14" i="1"/>
  <c r="AE14" i="1"/>
  <c r="AF14" i="1"/>
  <c r="AG14" i="1"/>
  <c r="AA15" i="1"/>
  <c r="AC15" i="1"/>
  <c r="AD15" i="1"/>
  <c r="AE15" i="1"/>
  <c r="AF15" i="1"/>
  <c r="AG15" i="1"/>
  <c r="AA16" i="1"/>
  <c r="AC16" i="1"/>
  <c r="AD16" i="1"/>
  <c r="AE16" i="1"/>
  <c r="AF16" i="1"/>
  <c r="AG16" i="1"/>
  <c r="AA29" i="1"/>
  <c r="AC29" i="1"/>
  <c r="AD29" i="1"/>
  <c r="AE29" i="1"/>
  <c r="AF29" i="1"/>
  <c r="AG29" i="1"/>
  <c r="AA30" i="1"/>
  <c r="AC30" i="1"/>
  <c r="AD30" i="1"/>
  <c r="AE30" i="1"/>
  <c r="AF30" i="1"/>
  <c r="AG30" i="1"/>
  <c r="AA32" i="1"/>
  <c r="AC32" i="1"/>
  <c r="AD32" i="1"/>
  <c r="AE32" i="1"/>
  <c r="AF32" i="1"/>
  <c r="AG32" i="1"/>
  <c r="AA33" i="1"/>
  <c r="AC33" i="1"/>
  <c r="AD33" i="1"/>
  <c r="AE33" i="1"/>
  <c r="AF33" i="1"/>
  <c r="AG33" i="1"/>
  <c r="AA34" i="1"/>
  <c r="AC34" i="1"/>
  <c r="AD34" i="1"/>
  <c r="AE34" i="1"/>
  <c r="AF34" i="1"/>
  <c r="AG34" i="1"/>
  <c r="AA35" i="1"/>
  <c r="AC35" i="1"/>
  <c r="AD35" i="1"/>
  <c r="AE35" i="1"/>
  <c r="AF35" i="1"/>
  <c r="AG35" i="1"/>
  <c r="AA36" i="1"/>
  <c r="AC36" i="1"/>
  <c r="AD36" i="1"/>
  <c r="AE36" i="1"/>
  <c r="AF36" i="1"/>
  <c r="AG36" i="1"/>
  <c r="AA37" i="1"/>
  <c r="AC37" i="1"/>
  <c r="AD37" i="1"/>
  <c r="AE37" i="1"/>
  <c r="AF37" i="1"/>
  <c r="AG37" i="1"/>
  <c r="AA38" i="1"/>
  <c r="AC38" i="1"/>
  <c r="AD38" i="1"/>
  <c r="AE38" i="1"/>
  <c r="AF38" i="1"/>
  <c r="AG38" i="1"/>
  <c r="AA39" i="1"/>
  <c r="AC39" i="1"/>
  <c r="AD39" i="1"/>
  <c r="AE39" i="1"/>
  <c r="AF39" i="1"/>
  <c r="AG39" i="1"/>
  <c r="Y31" i="1"/>
  <c r="X31" i="1"/>
  <c r="W31" i="1"/>
  <c r="V31" i="1"/>
  <c r="U31" i="1"/>
  <c r="AA31" i="1"/>
  <c r="Y8" i="1"/>
  <c r="X8" i="1"/>
  <c r="W8" i="1"/>
  <c r="V8" i="1"/>
  <c r="U8" i="1"/>
  <c r="AA8" i="1"/>
  <c r="Y6" i="1"/>
  <c r="X6" i="1"/>
  <c r="W6" i="1"/>
  <c r="V6" i="1"/>
  <c r="U6" i="1"/>
  <c r="AA6" i="1"/>
  <c r="AD6" i="1"/>
  <c r="AF6" i="1"/>
  <c r="AC8" i="1"/>
  <c r="AE8" i="1"/>
  <c r="AC31" i="1"/>
  <c r="AE31" i="1"/>
  <c r="AC6" i="1"/>
  <c r="AE6" i="1"/>
  <c r="AD8" i="1"/>
  <c r="AF8" i="1"/>
  <c r="AD31" i="1"/>
  <c r="AF31" i="1"/>
  <c r="AG31" i="1"/>
  <c r="AG8" i="1"/>
  <c r="AG6" i="1"/>
  <c r="AB8" i="1"/>
  <c r="AB6" i="1"/>
  <c r="AB3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184480-D330-4730-9E0F-9045284E2509}" keepAlive="1" name="Abfrage - Fundamentals" description="Verbindung mit der Abfrage 'Fundamentals' in der Arbeitsmappe." type="5" refreshedVersion="6" background="1" saveData="1">
    <dbPr connection="Provider=Microsoft.Mashup.OleDb.1;Data Source=$Workbook$;Location=Fundamentals;Extended Properties=&quot;&quot;" command="SELECT * FROM [Fundamentals]"/>
  </connection>
  <connection id="2" xr16:uid="{00000000-0015-0000-FFFF-FFFF00000000}" keepAlive="1" name="Abfrage - YahooFinance" description="Verbindung mit der Abfrage 'YahooFinance' in der Arbeitsmappe." type="5" refreshedVersion="0" background="1">
    <dbPr connection="Provider=Microsoft.Mashup.OleDb.1;Data Source=$Workbook$;Location=YahooFinance;Extended Properties=&quot;&quot;" command="SELECT * FROM [YahooFinance]"/>
  </connection>
  <connection id="3" xr16:uid="{00000000-0015-0000-FFFF-FFFF01000000}" keepAlive="1" name="Abfrage - YahooFinanceInfos" description="Verbindung mit der Abfrage 'YahooFinanceInfos' in der Arbeitsmappe." type="5" refreshedVersion="6" background="1" saveData="1">
    <dbPr connection="Provider=Microsoft.Mashup.OleDb.1;Data Source=$Workbook$;Location=YahooFinanceInfos;Extended Properties=&quot;&quot;" command="SELECT * FROM [YahooFinanceInfos]"/>
  </connection>
</connections>
</file>

<file path=xl/sharedStrings.xml><?xml version="1.0" encoding="utf-8"?>
<sst xmlns="http://schemas.openxmlformats.org/spreadsheetml/2006/main" count="124441" uniqueCount="11134">
  <si>
    <t>Swiss Re</t>
  </si>
  <si>
    <t>Lafarge</t>
  </si>
  <si>
    <t>EMS</t>
  </si>
  <si>
    <t>ABB</t>
  </si>
  <si>
    <t>Adecco</t>
  </si>
  <si>
    <t>Vontobel</t>
  </si>
  <si>
    <t>Helvetia</t>
  </si>
  <si>
    <t>Zurich</t>
  </si>
  <si>
    <t>Swisslife</t>
  </si>
  <si>
    <t>UBS</t>
  </si>
  <si>
    <t>SMI ETF</t>
  </si>
  <si>
    <t>Lufthansa</t>
  </si>
  <si>
    <t>Easyjet</t>
  </si>
  <si>
    <t>Tui</t>
  </si>
  <si>
    <t>Munich Re</t>
  </si>
  <si>
    <t>Royal Dutch</t>
  </si>
  <si>
    <t>Melrose</t>
  </si>
  <si>
    <t>Glencore</t>
  </si>
  <si>
    <t>Centrica</t>
  </si>
  <si>
    <t>Meggitt</t>
  </si>
  <si>
    <t>Netflix</t>
  </si>
  <si>
    <t>Tesla</t>
  </si>
  <si>
    <t>Exxon Mobile</t>
  </si>
  <si>
    <t>Carnival</t>
  </si>
  <si>
    <t>Park Hotels</t>
  </si>
  <si>
    <t>ETF Vanguard S&amp;P 500</t>
  </si>
  <si>
    <t>Schlumberger</t>
  </si>
  <si>
    <t>Halliburton</t>
  </si>
  <si>
    <t>SMIM ETF</t>
  </si>
  <si>
    <t>Schindler</t>
  </si>
  <si>
    <t>Comet</t>
  </si>
  <si>
    <t>Vifor</t>
  </si>
  <si>
    <t>VAT</t>
  </si>
  <si>
    <t>Lonza</t>
  </si>
  <si>
    <t>VOO</t>
  </si>
  <si>
    <t>IYY</t>
  </si>
  <si>
    <t>IWM</t>
  </si>
  <si>
    <t>ishares Dow Jones</t>
  </si>
  <si>
    <t>ishares Russell 2000</t>
  </si>
  <si>
    <t>US Dividende Aristocrats</t>
  </si>
  <si>
    <t>Titel</t>
  </si>
  <si>
    <t>Dividende</t>
  </si>
  <si>
    <t>5 Jahre</t>
  </si>
  <si>
    <t>Dividendenwachstum</t>
  </si>
  <si>
    <t>3 Jahre</t>
  </si>
  <si>
    <t>1 Jahr</t>
  </si>
  <si>
    <t>CHF</t>
  </si>
  <si>
    <t>FX</t>
  </si>
  <si>
    <t>USD</t>
  </si>
  <si>
    <t>EUR</t>
  </si>
  <si>
    <t>GBP</t>
  </si>
  <si>
    <t>OXY</t>
  </si>
  <si>
    <t>BIIB</t>
  </si>
  <si>
    <t>AXP</t>
  </si>
  <si>
    <t>JPM</t>
  </si>
  <si>
    <t>KO</t>
  </si>
  <si>
    <t>MA</t>
  </si>
  <si>
    <t>MCO</t>
  </si>
  <si>
    <t>STNE</t>
  </si>
  <si>
    <t>V</t>
  </si>
  <si>
    <t>VRSN</t>
  </si>
  <si>
    <t>WFC</t>
  </si>
  <si>
    <t>MRO</t>
  </si>
  <si>
    <t>CNA</t>
  </si>
  <si>
    <t>NFLX</t>
  </si>
  <si>
    <t>SLB</t>
  </si>
  <si>
    <t>HAL</t>
  </si>
  <si>
    <t>TSLA</t>
  </si>
  <si>
    <t>XOM</t>
  </si>
  <si>
    <t>CCL</t>
  </si>
  <si>
    <t>PK</t>
  </si>
  <si>
    <t>200er Portfolio</t>
  </si>
  <si>
    <t>CZR</t>
  </si>
  <si>
    <t>Caesars</t>
  </si>
  <si>
    <t>TDOC</t>
  </si>
  <si>
    <t>IBM</t>
  </si>
  <si>
    <t>AMZN</t>
  </si>
  <si>
    <t>Teladoc</t>
  </si>
  <si>
    <t>Amazon</t>
  </si>
  <si>
    <t>Roche</t>
  </si>
  <si>
    <t>Novartis</t>
  </si>
  <si>
    <t>Nestle</t>
  </si>
  <si>
    <t>Flughafen Zürich</t>
  </si>
  <si>
    <t>Baloise</t>
  </si>
  <si>
    <t>Autoneum</t>
  </si>
  <si>
    <t>CS</t>
  </si>
  <si>
    <t>Cembra Money Bank</t>
  </si>
  <si>
    <t>Basilea</t>
  </si>
  <si>
    <t>Stadler Rail</t>
  </si>
  <si>
    <t>St.Galler Kantonalbank</t>
  </si>
  <si>
    <t>Givaudan</t>
  </si>
  <si>
    <t>Geberit</t>
  </si>
  <si>
    <t>Straumann</t>
  </si>
  <si>
    <t>OC Oerlikon</t>
  </si>
  <si>
    <t>Swisscom</t>
  </si>
  <si>
    <t>Hochdorf</t>
  </si>
  <si>
    <t>LVS</t>
  </si>
  <si>
    <t>Las Vegas Sands</t>
  </si>
  <si>
    <t>MGM</t>
  </si>
  <si>
    <t>WYNN</t>
  </si>
  <si>
    <t>Wynn</t>
  </si>
  <si>
    <t>M</t>
  </si>
  <si>
    <t>Macys</t>
  </si>
  <si>
    <t>SKT</t>
  </si>
  <si>
    <t>Tanger Factory</t>
  </si>
  <si>
    <t>RCL</t>
  </si>
  <si>
    <t>Royal Carribean Cruise</t>
  </si>
  <si>
    <t>DAL</t>
  </si>
  <si>
    <t>Delta Airline</t>
  </si>
  <si>
    <t>UAL</t>
  </si>
  <si>
    <t>United Airline</t>
  </si>
  <si>
    <t>AAL</t>
  </si>
  <si>
    <t>Amercian Airline</t>
  </si>
  <si>
    <t>Aston Martin</t>
  </si>
  <si>
    <t>Ticker</t>
  </si>
  <si>
    <t>language</t>
  </si>
  <si>
    <t>region</t>
  </si>
  <si>
    <t>quoteType</t>
  </si>
  <si>
    <t>triggerable</t>
  </si>
  <si>
    <t>firstTradeDateMilliseconds</t>
  </si>
  <si>
    <t>priceHint</t>
  </si>
  <si>
    <t>exchange</t>
  </si>
  <si>
    <t>exchangeTimezoneName</t>
  </si>
  <si>
    <t>exchangeTimezoneShortName</t>
  </si>
  <si>
    <t>gmtOffSetMilliseconds</t>
  </si>
  <si>
    <t>market</t>
  </si>
  <si>
    <t>esgPopulated</t>
  </si>
  <si>
    <t>fullExchangeName</t>
  </si>
  <si>
    <t>averageDailyVolume3Month</t>
  </si>
  <si>
    <t>averageDailyVolume10Day</t>
  </si>
  <si>
    <t>fiftyTwoWeekRange</t>
  </si>
  <si>
    <t>fiftyTwoWeekLow</t>
  </si>
  <si>
    <t>fiftyTwoWeekHigh</t>
  </si>
  <si>
    <t>marketState</t>
  </si>
  <si>
    <t>fiftyDayAverage</t>
  </si>
  <si>
    <t>twoHundredDayAverage</t>
  </si>
  <si>
    <t>sourceInterval</t>
  </si>
  <si>
    <t>exchangeDataDelayedBy</t>
  </si>
  <si>
    <t>tradeable</t>
  </si>
  <si>
    <t>symbol</t>
  </si>
  <si>
    <t>shortName</t>
  </si>
  <si>
    <t>regularMarketTime</t>
  </si>
  <si>
    <t>en-US</t>
  </si>
  <si>
    <t>US</t>
  </si>
  <si>
    <t>ECNQUOTE</t>
  </si>
  <si>
    <t>NMS</t>
  </si>
  <si>
    <t>America/New_York</t>
  </si>
  <si>
    <t>EDT</t>
  </si>
  <si>
    <t>us_market</t>
  </si>
  <si>
    <t>NasdaqGS</t>
  </si>
  <si>
    <t>REGULAR</t>
  </si>
  <si>
    <t>MUTUALFUND</t>
  </si>
  <si>
    <t>YHD</t>
  </si>
  <si>
    <t>ETF</t>
  </si>
  <si>
    <t>PCX</t>
  </si>
  <si>
    <t>NYSEArca</t>
  </si>
  <si>
    <t>200.55 - 311.59</t>
  </si>
  <si>
    <t>Vanguard S&amp;P 500 ETF</t>
  </si>
  <si>
    <t>107.2 - 168.31</t>
  </si>
  <si>
    <t>iShares Dow Jones U.S. ETF</t>
  </si>
  <si>
    <t>95.69 - 170.56</t>
  </si>
  <si>
    <t>iShares Russell 2000 ETF</t>
  </si>
  <si>
    <t>EQUITY</t>
  </si>
  <si>
    <t>NYQ</t>
  </si>
  <si>
    <t>NYSE</t>
  </si>
  <si>
    <t>3.02 - 16.02</t>
  </si>
  <si>
    <t>Marathon Oil Corporation</t>
  </si>
  <si>
    <t>CNA Financial Corporation</t>
  </si>
  <si>
    <t>Netflix, Inc.</t>
  </si>
  <si>
    <t>11.87 - 41.4</t>
  </si>
  <si>
    <t>Schlumberger N.V.</t>
  </si>
  <si>
    <t>Halliburton Company</t>
  </si>
  <si>
    <t>176.99 - 968.99</t>
  </si>
  <si>
    <t>Tesla, Inc.</t>
  </si>
  <si>
    <t>30.11 - 77.93</t>
  </si>
  <si>
    <t>Exxon Mobil Corporation</t>
  </si>
  <si>
    <t>Carnival Corporation</t>
  </si>
  <si>
    <t>Park Hotels &amp; Resorts Inc.</t>
  </si>
  <si>
    <t>3.22 - 14.74</t>
  </si>
  <si>
    <t>Caesars Entertainment Corporati</t>
  </si>
  <si>
    <t>53.46 - 203.85</t>
  </si>
  <si>
    <t>Teladoc Health, Inc.</t>
  </si>
  <si>
    <t>90.56 - 158.75</t>
  </si>
  <si>
    <t>International Business Machines</t>
  </si>
  <si>
    <t>1626.03 - 2475.0</t>
  </si>
  <si>
    <t>Amazon.com, Inc.</t>
  </si>
  <si>
    <t>33.3 - 74.29</t>
  </si>
  <si>
    <t>Las Vegas Sands Corp.</t>
  </si>
  <si>
    <t>5.9 - 34.64</t>
  </si>
  <si>
    <t>MGM Resorts International</t>
  </si>
  <si>
    <t>35.84 - 153.41</t>
  </si>
  <si>
    <t>Wynn Resorts, Limited</t>
  </si>
  <si>
    <t>4.38 - 23.4</t>
  </si>
  <si>
    <t>Macy's Inc</t>
  </si>
  <si>
    <t xml:space="preserve">Tanger Factory Outlet Centers, </t>
  </si>
  <si>
    <t>19.25 - 135.32</t>
  </si>
  <si>
    <t>Royal Caribbean Cruises Ltd.</t>
  </si>
  <si>
    <t>17.51 - 63.44</t>
  </si>
  <si>
    <t>Delta Air Lines, Inc.</t>
  </si>
  <si>
    <t>17.8 - 96.03</t>
  </si>
  <si>
    <t>United Continental Holdings, In</t>
  </si>
  <si>
    <t>8.25 - 34.99</t>
  </si>
  <si>
    <t>American Airlines Group, Inc.</t>
  </si>
  <si>
    <t>Occidental Petroleum Corporatio</t>
  </si>
  <si>
    <t>215.78 - 374.99</t>
  </si>
  <si>
    <t>Biogen Inc.</t>
  </si>
  <si>
    <t>67.0 - 138.13</t>
  </si>
  <si>
    <t>American Express Company</t>
  </si>
  <si>
    <t>76.91 - 141.1</t>
  </si>
  <si>
    <t>JP Morgan Chase &amp; Co.</t>
  </si>
  <si>
    <t>36.27 - 60.13</t>
  </si>
  <si>
    <t>Coca-Cola Company (The)</t>
  </si>
  <si>
    <t>199.99 - 347.25</t>
  </si>
  <si>
    <t>Mastercard Incorporated</t>
  </si>
  <si>
    <t>164.19 - 287.25</t>
  </si>
  <si>
    <t>Moody's Corporation</t>
  </si>
  <si>
    <t>133.93 - 214.17</t>
  </si>
  <si>
    <t>Visa Inc.</t>
  </si>
  <si>
    <t>148.77 - 221.78</t>
  </si>
  <si>
    <t>VeriSign, Inc.</t>
  </si>
  <si>
    <t>22.0 - 54.75</t>
  </si>
  <si>
    <t>Wells Fargo &amp; Company</t>
  </si>
  <si>
    <t>LHN.SW</t>
  </si>
  <si>
    <t>EBS</t>
  </si>
  <si>
    <t>Europe/Zurich</t>
  </si>
  <si>
    <t>CEST</t>
  </si>
  <si>
    <t>ch_market</t>
  </si>
  <si>
    <t>Swiss</t>
  </si>
  <si>
    <t>28.3 - 54.0</t>
  </si>
  <si>
    <t>LAFARGEHOLCIM N</t>
  </si>
  <si>
    <t>ADEN.SW</t>
  </si>
  <si>
    <t>30.5 - 63.3</t>
  </si>
  <si>
    <t>ADECCO N</t>
  </si>
  <si>
    <t>ABM</t>
  </si>
  <si>
    <t>19.79 - 42.67</t>
  </si>
  <si>
    <t>ABM Industries Incorporated</t>
  </si>
  <si>
    <t>currency</t>
  </si>
  <si>
    <t>regularMarketChange</t>
  </si>
  <si>
    <t>regularMarketChangePercent</t>
  </si>
  <si>
    <t>regularMarketPrice</t>
  </si>
  <si>
    <t>regularMarketDayHigh</t>
  </si>
  <si>
    <t>regularMarketDayRange</t>
  </si>
  <si>
    <t>regularMarketDayLow</t>
  </si>
  <si>
    <t>regularMarketVolume</t>
  </si>
  <si>
    <t>regularMarketPreviousClose</t>
  </si>
  <si>
    <t>bid</t>
  </si>
  <si>
    <t>ask</t>
  </si>
  <si>
    <t>bidSize</t>
  </si>
  <si>
    <t>askSize</t>
  </si>
  <si>
    <t>financialCurrency</t>
  </si>
  <si>
    <t>regularMarketOpen</t>
  </si>
  <si>
    <t>fiftyTwoWeekLowChange</t>
  </si>
  <si>
    <t>fiftyTwoWeekLowChangePercent</t>
  </si>
  <si>
    <t>fiftyTwoWeekHighChange</t>
  </si>
  <si>
    <t>fiftyTwoWeekHighChangePercent</t>
  </si>
  <si>
    <t>dividendDate</t>
  </si>
  <si>
    <t>earningsTimestamp</t>
  </si>
  <si>
    <t>earningsTimestampStart</t>
  </si>
  <si>
    <t>earningsTimestampEnd</t>
  </si>
  <si>
    <t>trailingAnnualDividendRate</t>
  </si>
  <si>
    <t>trailingPE</t>
  </si>
  <si>
    <t>trailingAnnualDividendYield</t>
  </si>
  <si>
    <t>epsTrailingTwelveMonths</t>
  </si>
  <si>
    <t>sharesOutstanding</t>
  </si>
  <si>
    <t>bookValue</t>
  </si>
  <si>
    <t>fiftyDayAverageChange</t>
  </si>
  <si>
    <t>fiftyDayAverageChangePercent</t>
  </si>
  <si>
    <t>twoHundredDayAverageChange</t>
  </si>
  <si>
    <t>twoHundredDayAverageChangePercent</t>
  </si>
  <si>
    <t>marketCap</t>
  </si>
  <si>
    <t>priceToBook</t>
  </si>
  <si>
    <t>longName</t>
  </si>
  <si>
    <t>LafargeHolcim Ltd</t>
  </si>
  <si>
    <t>messageBoardId</t>
  </si>
  <si>
    <t>finmb_410180</t>
  </si>
  <si>
    <t>error</t>
  </si>
  <si>
    <t>Adecco Group AG</t>
  </si>
  <si>
    <t>finmb_389218</t>
  </si>
  <si>
    <t>finmb_28117396</t>
  </si>
  <si>
    <t>finmb_8796476</t>
  </si>
  <si>
    <t>finmb_8797658</t>
  </si>
  <si>
    <t>finmb_314842</t>
  </si>
  <si>
    <t>finmb_257762</t>
  </si>
  <si>
    <t>finmb_32012</t>
  </si>
  <si>
    <t>Schlumberger Limited</t>
  </si>
  <si>
    <t>finmb_301966</t>
  </si>
  <si>
    <t>finmb_177698</t>
  </si>
  <si>
    <t>finmb_27444752</t>
  </si>
  <si>
    <t>finmb_406338</t>
  </si>
  <si>
    <t>Carnival Corporation &amp; Plc</t>
  </si>
  <si>
    <t>finmb_258823</t>
  </si>
  <si>
    <t>finmb_246279126</t>
  </si>
  <si>
    <t>Caesars Entertainment Corporation</t>
  </si>
  <si>
    <t>finmb_298176</t>
  </si>
  <si>
    <t>finmb_22548461</t>
  </si>
  <si>
    <t>International Business Machines Corporation</t>
  </si>
  <si>
    <t>finmb_112350</t>
  </si>
  <si>
    <t>finmb_18749</t>
  </si>
  <si>
    <t>finmb_3632895</t>
  </si>
  <si>
    <t>finmb_286798</t>
  </si>
  <si>
    <t>finmb_3449701</t>
  </si>
  <si>
    <t>Macy's, Inc.</t>
  </si>
  <si>
    <t>finmb_318091</t>
  </si>
  <si>
    <t>Tanger Factory Outlet Centers, Inc.</t>
  </si>
  <si>
    <t>finmb_326382</t>
  </si>
  <si>
    <t>finmb_325643</t>
  </si>
  <si>
    <t>finmb_266311</t>
  </si>
  <si>
    <t>United Airlines Holdings, Inc.</t>
  </si>
  <si>
    <t>finmb_309845</t>
  </si>
  <si>
    <t>American Airlines Group Inc.</t>
  </si>
  <si>
    <t>finmb_168569</t>
  </si>
  <si>
    <t>Occidental Petroleum Corporation</t>
  </si>
  <si>
    <t>finmb_293286</t>
  </si>
  <si>
    <t>finmb_29726</t>
  </si>
  <si>
    <t>finmb_92001</t>
  </si>
  <si>
    <t>JPMorgan Chase &amp; Co.</t>
  </si>
  <si>
    <t>finmb_658776</t>
  </si>
  <si>
    <t>The Coca-Cola Company</t>
  </si>
  <si>
    <t>finmb_26642</t>
  </si>
  <si>
    <t>finmb_6477196</t>
  </si>
  <si>
    <t>finmb_528325</t>
  </si>
  <si>
    <t>finmb_38043467</t>
  </si>
  <si>
    <t>finmb_36216</t>
  </si>
  <si>
    <t>finmb_250079</t>
  </si>
  <si>
    <t>finmb_292891</t>
  </si>
  <si>
    <t>Kurs</t>
  </si>
  <si>
    <t>EMSN.SW</t>
  </si>
  <si>
    <t>ABBN.SW</t>
  </si>
  <si>
    <t>VONN.SW</t>
  </si>
  <si>
    <t>HELN.SW</t>
  </si>
  <si>
    <t>ZURN.SW</t>
  </si>
  <si>
    <t>SLHN.SW</t>
  </si>
  <si>
    <t>UBSG.SW</t>
  </si>
  <si>
    <t>SREN.SW</t>
  </si>
  <si>
    <t>SCHP.SW</t>
  </si>
  <si>
    <t>COTN.SW</t>
  </si>
  <si>
    <t>VIFN.SW</t>
  </si>
  <si>
    <t>VACN.SW</t>
  </si>
  <si>
    <t>LONN.SW</t>
  </si>
  <si>
    <t>SMICHA.SW</t>
  </si>
  <si>
    <t>SMMCHA.SW</t>
  </si>
  <si>
    <t>EMS-CHEMIE N</t>
  </si>
  <si>
    <t>EMS-CHEMIE HOLDING AG</t>
  </si>
  <si>
    <t>finmb_876756</t>
  </si>
  <si>
    <t>496.6 - 673.0</t>
  </si>
  <si>
    <t>ABB LTD N</t>
  </si>
  <si>
    <t>ABB Ltd</t>
  </si>
  <si>
    <t>finmb_18527</t>
  </si>
  <si>
    <t>14.11 - 24.69</t>
  </si>
  <si>
    <t>VONTOBEL N</t>
  </si>
  <si>
    <t>Vontobel Holding AG</t>
  </si>
  <si>
    <t>finmb_106822</t>
  </si>
  <si>
    <t>36.12 - 74.9</t>
  </si>
  <si>
    <t>HELVETIA HOLDING N</t>
  </si>
  <si>
    <t>Helvetia Holding AG</t>
  </si>
  <si>
    <t>finmb_875328</t>
  </si>
  <si>
    <t>66.0 - 148.6</t>
  </si>
  <si>
    <t>ZURICH INSURANCE N</t>
  </si>
  <si>
    <t>Zurich Insurance Group AG</t>
  </si>
  <si>
    <t>finmb_956057</t>
  </si>
  <si>
    <t>248.7 - 439.9</t>
  </si>
  <si>
    <t>SWISS LIFE HOLDING AG N</t>
  </si>
  <si>
    <t>Swiss Life Holding AG</t>
  </si>
  <si>
    <t>finmb_874688</t>
  </si>
  <si>
    <t>256.3 - 522.4</t>
  </si>
  <si>
    <t>UBS GROUP N</t>
  </si>
  <si>
    <t>UBS Group AG</t>
  </si>
  <si>
    <t>finmb_416620</t>
  </si>
  <si>
    <t>7.002 - 13.28</t>
  </si>
  <si>
    <t>SWISS RE N</t>
  </si>
  <si>
    <t>Swiss Re AG</t>
  </si>
  <si>
    <t>finmb_874650</t>
  </si>
  <si>
    <t>52.68 - 117.05</t>
  </si>
  <si>
    <t>SCHINDLER PS</t>
  </si>
  <si>
    <t>Schindler Holding AG</t>
  </si>
  <si>
    <t>finmb_781747</t>
  </si>
  <si>
    <t>185.2 - 264.0</t>
  </si>
  <si>
    <t>COMET N</t>
  </si>
  <si>
    <t>Comet Holding AG</t>
  </si>
  <si>
    <t>finmb_1163899</t>
  </si>
  <si>
    <t>71.3 - 146.9</t>
  </si>
  <si>
    <t>VIFOR N</t>
  </si>
  <si>
    <t>Vifor Pharma AG</t>
  </si>
  <si>
    <t>finmb_875519</t>
  </si>
  <si>
    <t>97.0 - 190.0</t>
  </si>
  <si>
    <t>VAT GROUP N</t>
  </si>
  <si>
    <t>VAT Group AG</t>
  </si>
  <si>
    <t>finmb_328213506</t>
  </si>
  <si>
    <t>100.55 - 168.9</t>
  </si>
  <si>
    <t>LONZA N</t>
  </si>
  <si>
    <t>Lonza Group Ltd</t>
  </si>
  <si>
    <t>finmb_631759</t>
  </si>
  <si>
    <t>301.0 - 461.6</t>
  </si>
  <si>
    <t>UBSETF SMI CHF DIS</t>
  </si>
  <si>
    <t>UBS ETF (CH) – SMI (CHF) A-dis</t>
  </si>
  <si>
    <t>finmb_29327934</t>
  </si>
  <si>
    <t>78.03 - 114.72</t>
  </si>
  <si>
    <t>UBSETF SMIM CHF DIS</t>
  </si>
  <si>
    <t>UBS ETF (CH) – SMIM (CHF) A-dis</t>
  </si>
  <si>
    <t>finmb_100656535</t>
  </si>
  <si>
    <t>185.16 - 290.9</t>
  </si>
  <si>
    <t>UDVD.L</t>
  </si>
  <si>
    <t>NESN.SW</t>
  </si>
  <si>
    <t>FHZN.SW</t>
  </si>
  <si>
    <t>BALN.SW</t>
  </si>
  <si>
    <t>AUTN.SW</t>
  </si>
  <si>
    <t>CSGN.SW</t>
  </si>
  <si>
    <t>CMBN.SW</t>
  </si>
  <si>
    <t>BSLN.SW</t>
  </si>
  <si>
    <t>SRAIL.SW</t>
  </si>
  <si>
    <t>SGKN.SW</t>
  </si>
  <si>
    <t>GIVN.SW</t>
  </si>
  <si>
    <t>GEBN.SW</t>
  </si>
  <si>
    <t>STMN.SW</t>
  </si>
  <si>
    <t>OERL.SW</t>
  </si>
  <si>
    <t>SCMN.SW</t>
  </si>
  <si>
    <t>HOCN.SW</t>
  </si>
  <si>
    <t>LSE</t>
  </si>
  <si>
    <t>SSGA SPDR ETFS EUROPE I PLC SPD</t>
  </si>
  <si>
    <t>SPDR S&amp;amp;P US Dividend Aristocrats UCITS ETF Dis</t>
  </si>
  <si>
    <t>finmb_140827058</t>
  </si>
  <si>
    <t>Europe/London</t>
  </si>
  <si>
    <t>BST</t>
  </si>
  <si>
    <t>gb_market</t>
  </si>
  <si>
    <t>37.6 - 60.35</t>
  </si>
  <si>
    <t>NESTLE N</t>
  </si>
  <si>
    <t>Nestle S.A.</t>
  </si>
  <si>
    <t>finmb_31973</t>
  </si>
  <si>
    <t>83.37 - 113.2</t>
  </si>
  <si>
    <t>FLUGHAFEN ZUERICH N</t>
  </si>
  <si>
    <t>Flughafen Zurich AG</t>
  </si>
  <si>
    <t>finmb_4481887</t>
  </si>
  <si>
    <t>83.65 - 195.4</t>
  </si>
  <si>
    <t>BALOISE N</t>
  </si>
  <si>
    <t>Baloise Holding AG</t>
  </si>
  <si>
    <t>finmb_878160</t>
  </si>
  <si>
    <t>105.7 - 187.0</t>
  </si>
  <si>
    <t>AUTONEUM N</t>
  </si>
  <si>
    <t>Autoneum Holding AG</t>
  </si>
  <si>
    <t>finmb_128861678</t>
  </si>
  <si>
    <t>50.0 - 144.2</t>
  </si>
  <si>
    <t>CS GROUP N</t>
  </si>
  <si>
    <t>Credit Suisse Group AG</t>
  </si>
  <si>
    <t>finmb_405739</t>
  </si>
  <si>
    <t>6.18 - 13.795</t>
  </si>
  <si>
    <t>CEMBRA MONEY BANK N</t>
  </si>
  <si>
    <t>Cembra Money Bank AG</t>
  </si>
  <si>
    <t>finmb_248461886</t>
  </si>
  <si>
    <t>70.0 - 124.0</t>
  </si>
  <si>
    <t>BASILEA N</t>
  </si>
  <si>
    <t>Basilea Pharmaceutica AG</t>
  </si>
  <si>
    <t>finmb_1427461</t>
  </si>
  <si>
    <t>29.28 - 61.2</t>
  </si>
  <si>
    <t>STADLER RAIL N</t>
  </si>
  <si>
    <t>Stadler Rail AG</t>
  </si>
  <si>
    <t>finmb_9588449</t>
  </si>
  <si>
    <t>37.4 - 50.35</t>
  </si>
  <si>
    <t>ST GALLER KB N</t>
  </si>
  <si>
    <t>St. Galler Kantonalbank AG</t>
  </si>
  <si>
    <t>finmb_875938</t>
  </si>
  <si>
    <t>336.0 - 488.0</t>
  </si>
  <si>
    <t>GIVAUDAN N</t>
  </si>
  <si>
    <t>Givaudan SA</t>
  </si>
  <si>
    <t>finmb_1511174</t>
  </si>
  <si>
    <t>2505.0 - 3416.0</t>
  </si>
  <si>
    <t>GEBERIT N</t>
  </si>
  <si>
    <t>Geberit AG</t>
  </si>
  <si>
    <t>finmb_28856</t>
  </si>
  <si>
    <t>361.4 - 550.8</t>
  </si>
  <si>
    <t>STRAUMANN N</t>
  </si>
  <si>
    <t>Straumann Holding AG</t>
  </si>
  <si>
    <t>finmb_3129354</t>
  </si>
  <si>
    <t>547.2 - 1065.5</t>
  </si>
  <si>
    <t>OC OERLIKON N</t>
  </si>
  <si>
    <t>OC Oerlikon Corporation AG</t>
  </si>
  <si>
    <t>finmb_874363</t>
  </si>
  <si>
    <t>5.31 - 12.27</t>
  </si>
  <si>
    <t>SWISSCOM N</t>
  </si>
  <si>
    <t>Swisscom AG</t>
  </si>
  <si>
    <t>finmb_392154</t>
  </si>
  <si>
    <t>446.7 - 577.8</t>
  </si>
  <si>
    <t>HOCHDORF N</t>
  </si>
  <si>
    <t>HOCHDORF Holding AG</t>
  </si>
  <si>
    <t>finmb_27866982</t>
  </si>
  <si>
    <t>LHA.DE</t>
  </si>
  <si>
    <t>EJT1.F</t>
  </si>
  <si>
    <t>TUI1.DE</t>
  </si>
  <si>
    <t>MUV2.DE</t>
  </si>
  <si>
    <t>R6C3.DE</t>
  </si>
  <si>
    <t>GLEN.L</t>
  </si>
  <si>
    <t>GER</t>
  </si>
  <si>
    <t>LUFTHANSA AG VNA O.N.</t>
  </si>
  <si>
    <t>Deutsche Lufthansa AG</t>
  </si>
  <si>
    <t>finmb_410152</t>
  </si>
  <si>
    <t>Europe/Berlin</t>
  </si>
  <si>
    <t>de_market</t>
  </si>
  <si>
    <t>XETRA</t>
  </si>
  <si>
    <t>7.02 - 18.33</t>
  </si>
  <si>
    <t>FRA</t>
  </si>
  <si>
    <t>EASYJET PLC  LS-,27285714</t>
  </si>
  <si>
    <t>easyJet plc</t>
  </si>
  <si>
    <t>finmb_2089681</t>
  </si>
  <si>
    <t>dr_market</t>
  </si>
  <si>
    <t>Frankfurt</t>
  </si>
  <si>
    <t>4.55 - 18.505</t>
  </si>
  <si>
    <t>TUI AG NA O.N.</t>
  </si>
  <si>
    <t>TUI AG</t>
  </si>
  <si>
    <t>finmb_552711</t>
  </si>
  <si>
    <t>2.423 - 12.715</t>
  </si>
  <si>
    <t>MUENCH.RUECKVERS.VNA O.N.</t>
  </si>
  <si>
    <t>Munchener Ruckversicherungs-Gesellschaft Aktiengesellschaft</t>
  </si>
  <si>
    <t>finmb_876741</t>
  </si>
  <si>
    <t>141.1 - 284.2</t>
  </si>
  <si>
    <t>ROYAL DUTCH SHELL B EO-07</t>
  </si>
  <si>
    <t>Royal Dutch Shell plc</t>
  </si>
  <si>
    <t>finmb_22385966</t>
  </si>
  <si>
    <t>9.7 - 29.76</t>
  </si>
  <si>
    <t>GBp</t>
  </si>
  <si>
    <t>GLENCORE PLC ORD USD0.01</t>
  </si>
  <si>
    <t>Glencore plc</t>
  </si>
  <si>
    <t>finmb_704674</t>
  </si>
  <si>
    <t>109.76 - 282.8</t>
  </si>
  <si>
    <t>15.14 - 16.53</t>
  </si>
  <si>
    <t>6.6 - 7.435</t>
  </si>
  <si>
    <t>4.65 - 5.1</t>
  </si>
  <si>
    <t>MGGT.L</t>
  </si>
  <si>
    <t>MEGGITT PLC ORD 5P</t>
  </si>
  <si>
    <t>Meggitt PLC</t>
  </si>
  <si>
    <t>finmb_874797</t>
  </si>
  <si>
    <t>196.15 - 701.8</t>
  </si>
  <si>
    <t>ROG.SW</t>
  </si>
  <si>
    <t>NOVN.SW</t>
  </si>
  <si>
    <t>ROCHE GS</t>
  </si>
  <si>
    <t>Roche Holding AG</t>
  </si>
  <si>
    <t>finmb_687140</t>
  </si>
  <si>
    <t>NOVARTIS N</t>
  </si>
  <si>
    <t>Novartis AG</t>
  </si>
  <si>
    <t>finmb_382553</t>
  </si>
  <si>
    <t>65.09 - 96.38</t>
  </si>
  <si>
    <t>CHDVD.SW</t>
  </si>
  <si>
    <t>SLICHA.SW</t>
  </si>
  <si>
    <t>iSh Swiss Div (CH) CHF Dis</t>
  </si>
  <si>
    <t>iShares Swiss Dividend (CH)</t>
  </si>
  <si>
    <t>finmb_261988965</t>
  </si>
  <si>
    <t>94.46 - 144.3</t>
  </si>
  <si>
    <t>UBSETF SLI CHF DIS</t>
  </si>
  <si>
    <t>UBS ETF (CH) – SLI (CHF) A-dis</t>
  </si>
  <si>
    <t>finmb_44205655</t>
  </si>
  <si>
    <t>113.98 - 177.02</t>
  </si>
  <si>
    <t>Short Name</t>
  </si>
  <si>
    <t>52 week range</t>
  </si>
  <si>
    <t>Letzte Dividende</t>
  </si>
  <si>
    <t>Annual Dividende Yield</t>
  </si>
  <si>
    <t>PE Ratio</t>
  </si>
  <si>
    <t>EPS</t>
  </si>
  <si>
    <t>Book Value</t>
  </si>
  <si>
    <t>Price-to-Book Ratio</t>
  </si>
  <si>
    <t>ADM</t>
  </si>
  <si>
    <t>ADP</t>
  </si>
  <si>
    <t>AFL</t>
  </si>
  <si>
    <t>ALB</t>
  </si>
  <si>
    <t>AOS</t>
  </si>
  <si>
    <t>APD</t>
  </si>
  <si>
    <t>POSTPOST</t>
  </si>
  <si>
    <t>11.0 - 12.62</t>
  </si>
  <si>
    <t>9.41 - 9.92</t>
  </si>
  <si>
    <t>71.2 - 78.5</t>
  </si>
  <si>
    <t>31.41 - 35.8695</t>
  </si>
  <si>
    <t>17.51 - 19.54</t>
  </si>
  <si>
    <t>18.19 - 20.43</t>
  </si>
  <si>
    <t>8.25 - 9.19</t>
  </si>
  <si>
    <t>Archer-Daniels-Midland Company</t>
  </si>
  <si>
    <t>finmb_251704</t>
  </si>
  <si>
    <t>28.92 - 47.2</t>
  </si>
  <si>
    <t>Automatic Data Processing, Inc.</t>
  </si>
  <si>
    <t>finmb_126269</t>
  </si>
  <si>
    <t>103.11 - 182.32</t>
  </si>
  <si>
    <t>AFLAC Incorporated</t>
  </si>
  <si>
    <t>Aflac Incorporated</t>
  </si>
  <si>
    <t>finmb_250178</t>
  </si>
  <si>
    <t>23.07 - 57.18</t>
  </si>
  <si>
    <t>Albemarle Corporation</t>
  </si>
  <si>
    <t>finmb_18671</t>
  </si>
  <si>
    <t>48.89 - 99.4</t>
  </si>
  <si>
    <t>A.O. Smith Corporation</t>
  </si>
  <si>
    <t>A. O. Smith Corporation</t>
  </si>
  <si>
    <t>finmb_997111</t>
  </si>
  <si>
    <t>33.81 - 52.61</t>
  </si>
  <si>
    <t>Air Products and Chemicals, Inc</t>
  </si>
  <si>
    <t>Air Products and Chemicals, Inc.</t>
  </si>
  <si>
    <t>finmb_248356</t>
  </si>
  <si>
    <t>167.43 - 257.01</t>
  </si>
  <si>
    <t>AROW</t>
  </si>
  <si>
    <t>ARTNA</t>
  </si>
  <si>
    <t>ATO</t>
  </si>
  <si>
    <t>ATR</t>
  </si>
  <si>
    <t>WAR</t>
  </si>
  <si>
    <t>BANF</t>
  </si>
  <si>
    <t>BDX</t>
  </si>
  <si>
    <t>BEN</t>
  </si>
  <si>
    <t>BF.A</t>
  </si>
  <si>
    <t>BF.B</t>
  </si>
  <si>
    <t>BKH</t>
  </si>
  <si>
    <t>BMI</t>
  </si>
  <si>
    <t>BRC</t>
  </si>
  <si>
    <t>BRO</t>
  </si>
  <si>
    <t>CAH</t>
  </si>
  <si>
    <t>CB</t>
  </si>
  <si>
    <t>CBSH</t>
  </si>
  <si>
    <t>CBU</t>
  </si>
  <si>
    <t>CFR</t>
  </si>
  <si>
    <t>CINF</t>
  </si>
  <si>
    <t>CL</t>
  </si>
  <si>
    <t>CLX</t>
  </si>
  <si>
    <t>CSL</t>
  </si>
  <si>
    <t>CTAS</t>
  </si>
  <si>
    <t>CTBI</t>
  </si>
  <si>
    <t>CVX</t>
  </si>
  <si>
    <t>CWT</t>
  </si>
  <si>
    <t>DCI</t>
  </si>
  <si>
    <t>DLN</t>
  </si>
  <si>
    <t>DOV</t>
  </si>
  <si>
    <t>ECL</t>
  </si>
  <si>
    <t>ED</t>
  </si>
  <si>
    <t>EMR</t>
  </si>
  <si>
    <t>ERIE</t>
  </si>
  <si>
    <t>ESS</t>
  </si>
  <si>
    <t>EV</t>
  </si>
  <si>
    <t>EXPD</t>
  </si>
  <si>
    <t>FELE</t>
  </si>
  <si>
    <t>FRT</t>
  </si>
  <si>
    <t>FUL</t>
  </si>
  <si>
    <t>GPC</t>
  </si>
  <si>
    <t>GRC</t>
  </si>
  <si>
    <t>GWW</t>
  </si>
  <si>
    <t>HCFT</t>
  </si>
  <si>
    <t>HP</t>
  </si>
  <si>
    <t>HRL</t>
  </si>
  <si>
    <t>ITW</t>
  </si>
  <si>
    <t>JNJ</t>
  </si>
  <si>
    <t>LANC</t>
  </si>
  <si>
    <t>LECO</t>
  </si>
  <si>
    <t>LEG</t>
  </si>
  <si>
    <t>LOW</t>
  </si>
  <si>
    <t>MCY</t>
  </si>
  <si>
    <t>MDP</t>
  </si>
  <si>
    <t>MDT</t>
  </si>
  <si>
    <t>MDU</t>
  </si>
  <si>
    <t>MGEE</t>
  </si>
  <si>
    <t>MGRC</t>
  </si>
  <si>
    <t>MKC</t>
  </si>
  <si>
    <t>MMM</t>
  </si>
  <si>
    <t>MSA</t>
  </si>
  <si>
    <t>MSEX</t>
  </si>
  <si>
    <t>NDSN</t>
  </si>
  <si>
    <t>NEE</t>
  </si>
  <si>
    <t>NFG</t>
  </si>
  <si>
    <t>NIDB</t>
  </si>
  <si>
    <t>NJR</t>
  </si>
  <si>
    <t>NKSH</t>
  </si>
  <si>
    <t>NNN</t>
  </si>
  <si>
    <t>NUE</t>
  </si>
  <si>
    <t>NWN</t>
  </si>
  <si>
    <t>ORI</t>
  </si>
  <si>
    <t>PBCT</t>
  </si>
  <si>
    <t>PEP</t>
  </si>
  <si>
    <t>PG</t>
  </si>
  <si>
    <t>PII</t>
  </si>
  <si>
    <t>PPG</t>
  </si>
  <si>
    <t>RLI</t>
  </si>
  <si>
    <t>RNR</t>
  </si>
  <si>
    <t>RPM</t>
  </si>
  <si>
    <t>SCL</t>
  </si>
  <si>
    <t>SEIC</t>
  </si>
  <si>
    <t>SHW</t>
  </si>
  <si>
    <t>SJW</t>
  </si>
  <si>
    <t>SON</t>
  </si>
  <si>
    <t>SPGI</t>
  </si>
  <si>
    <t>SRCE</t>
  </si>
  <si>
    <t>SWK</t>
  </si>
  <si>
    <t>SYY</t>
  </si>
  <si>
    <t>T</t>
  </si>
  <si>
    <t>TDS</t>
  </si>
  <si>
    <t>TGT</t>
  </si>
  <si>
    <t>THFF</t>
  </si>
  <si>
    <t>TMP</t>
  </si>
  <si>
    <t>TNC</t>
  </si>
  <si>
    <t>TROW</t>
  </si>
  <si>
    <t>UGI</t>
  </si>
  <si>
    <t>UHT</t>
  </si>
  <si>
    <t>UTX</t>
  </si>
  <si>
    <t>UVV</t>
  </si>
  <si>
    <t>VFC</t>
  </si>
  <si>
    <t>WABC</t>
  </si>
  <si>
    <t>WBA</t>
  </si>
  <si>
    <t>WEYS</t>
  </si>
  <si>
    <t>WMT</t>
  </si>
  <si>
    <t>WST</t>
  </si>
  <si>
    <t>WTRG</t>
  </si>
  <si>
    <t>Arrow Financial Corporation</t>
  </si>
  <si>
    <t>finmb_251652</t>
  </si>
  <si>
    <t>20.79 - 38.31</t>
  </si>
  <si>
    <t>Artesian Resources Corporation</t>
  </si>
  <si>
    <t>finmb_251682</t>
  </si>
  <si>
    <t>30.01 - 39.6</t>
  </si>
  <si>
    <t>Atmos Energy Corporation</t>
  </si>
  <si>
    <t>finmb_252684</t>
  </si>
  <si>
    <t>77.92 - 121.08</t>
  </si>
  <si>
    <t>AptarGroup, Inc.</t>
  </si>
  <si>
    <t>finmb_326230</t>
  </si>
  <si>
    <t>79.84 - 126.2</t>
  </si>
  <si>
    <t>0.085 - 0.085</t>
  </si>
  <si>
    <t>BancFirst Corporation</t>
  </si>
  <si>
    <t>finmb_19033</t>
  </si>
  <si>
    <t>29.53 - 32.5175</t>
  </si>
  <si>
    <t>26.0 - 63.96</t>
  </si>
  <si>
    <t>Becton, Dickinson and Company</t>
  </si>
  <si>
    <t>finmb_103678</t>
  </si>
  <si>
    <t>197.75 - 286.72</t>
  </si>
  <si>
    <t>Franklin Resources, Inc.</t>
  </si>
  <si>
    <t>finmb_28703</t>
  </si>
  <si>
    <t>14.91 - 35.77</t>
  </si>
  <si>
    <t>Black Hills Corporation</t>
  </si>
  <si>
    <t>finmb_255902</t>
  </si>
  <si>
    <t>48.07 - 87.12</t>
  </si>
  <si>
    <t>Badger Meter, Inc.</t>
  </si>
  <si>
    <t>finmb_253478</t>
  </si>
  <si>
    <t>41.5 - 70.83</t>
  </si>
  <si>
    <t>Brady Corporation</t>
  </si>
  <si>
    <t>finmb_171296</t>
  </si>
  <si>
    <t>33.0 - 59.11</t>
  </si>
  <si>
    <t>Brown &amp; Brown, Inc.</t>
  </si>
  <si>
    <t>finmb_297244</t>
  </si>
  <si>
    <t>30.7 - 48.69</t>
  </si>
  <si>
    <t>Cardinal Health, Inc.</t>
  </si>
  <si>
    <t>finmb_172207</t>
  </si>
  <si>
    <t>39.05 - 60.69</t>
  </si>
  <si>
    <t>Chubb Limited</t>
  </si>
  <si>
    <t>finmb_203028</t>
  </si>
  <si>
    <t>87.35 - 167.74</t>
  </si>
  <si>
    <t>Commerce Bancshares, Inc.</t>
  </si>
  <si>
    <t>finmb_262144</t>
  </si>
  <si>
    <t>45.51 - 71.92</t>
  </si>
  <si>
    <t>Community Bank System, Inc.</t>
  </si>
  <si>
    <t>finmb_262564</t>
  </si>
  <si>
    <t>47.01 - 72.63</t>
  </si>
  <si>
    <t>Cullen/Frost Bankers, Inc.</t>
  </si>
  <si>
    <t>finmb_265176</t>
  </si>
  <si>
    <t>47.69 - 100.79</t>
  </si>
  <si>
    <t>Cincinnati Financial Corporatio</t>
  </si>
  <si>
    <t>Cincinnati Financial Corporation</t>
  </si>
  <si>
    <t>finmb_260681</t>
  </si>
  <si>
    <t>Colgate-Palmolive Company</t>
  </si>
  <si>
    <t>finmb_53837907</t>
  </si>
  <si>
    <t>58.49 - 77.41</t>
  </si>
  <si>
    <t>Clorox Company (The)</t>
  </si>
  <si>
    <t>The Clorox Company</t>
  </si>
  <si>
    <t>finmb_89450</t>
  </si>
  <si>
    <t>144.12 - 214.26</t>
  </si>
  <si>
    <t>Carlisle Companies Incorporated</t>
  </si>
  <si>
    <t>finmb_258791</t>
  </si>
  <si>
    <t>Cintas Corporation</t>
  </si>
  <si>
    <t>finmb_260725</t>
  </si>
  <si>
    <t>154.33 - 304.81</t>
  </si>
  <si>
    <t>Community Trust Bancorp, Inc.</t>
  </si>
  <si>
    <t>finmb_296863</t>
  </si>
  <si>
    <t>26.45 - 47.54</t>
  </si>
  <si>
    <t>Chevron Corporation</t>
  </si>
  <si>
    <t>finmb_98506</t>
  </si>
  <si>
    <t>51.6 - 127.0</t>
  </si>
  <si>
    <t>California Water Service Group</t>
  </si>
  <si>
    <t>finmb_257568</t>
  </si>
  <si>
    <t>39.74 - 57.48</t>
  </si>
  <si>
    <t>Donaldson Company, Inc.</t>
  </si>
  <si>
    <t>finmb_174765</t>
  </si>
  <si>
    <t>31.08 - 58.32</t>
  </si>
  <si>
    <t>WisdomTree U.S. LargeCap Divide</t>
  </si>
  <si>
    <t>WisdomTree U.S. LargeCap Dividend Fund</t>
  </si>
  <si>
    <t>finmb_27778205</t>
  </si>
  <si>
    <t>68.29 - 108.4</t>
  </si>
  <si>
    <t>Dover Corporation</t>
  </si>
  <si>
    <t>finmb_174901</t>
  </si>
  <si>
    <t>62.95 - 120.26</t>
  </si>
  <si>
    <t>Ecolab Inc.</t>
  </si>
  <si>
    <t>finmb_268799</t>
  </si>
  <si>
    <t>124.6 - 211.24</t>
  </si>
  <si>
    <t>Consolidated Edison, Inc.</t>
  </si>
  <si>
    <t>finmb_263295</t>
  </si>
  <si>
    <t>62.03 - 95.1</t>
  </si>
  <si>
    <t>Emerson Electric Company</t>
  </si>
  <si>
    <t>Emerson Electric Co.</t>
  </si>
  <si>
    <t>finmb_269231</t>
  </si>
  <si>
    <t>37.75 - 78.38</t>
  </si>
  <si>
    <t>Erie Indemnity Company</t>
  </si>
  <si>
    <t>finmb_387618</t>
  </si>
  <si>
    <t>130.2 - 270.23</t>
  </si>
  <si>
    <t>Essex Property Trust, Inc.</t>
  </si>
  <si>
    <t>finmb_332646</t>
  </si>
  <si>
    <t>175.81 - 334.17</t>
  </si>
  <si>
    <t>Eaton Vance Corporation</t>
  </si>
  <si>
    <t>Eaton Vance Corp.</t>
  </si>
  <si>
    <t>finmb_268316</t>
  </si>
  <si>
    <t>23.59 - 51.79</t>
  </si>
  <si>
    <t>Expeditors International of Was</t>
  </si>
  <si>
    <t>Expeditors International of Washington, Inc.</t>
  </si>
  <si>
    <t>finmb_270071</t>
  </si>
  <si>
    <t>52.55 - 81.64</t>
  </si>
  <si>
    <t>Franklin Electric Co., Inc.</t>
  </si>
  <si>
    <t>finmb_273729</t>
  </si>
  <si>
    <t>41.25 - 61.49</t>
  </si>
  <si>
    <t>Federal Realty Investment Trust</t>
  </si>
  <si>
    <t>finmb_271305</t>
  </si>
  <si>
    <t>64.11 - 141.35</t>
  </si>
  <si>
    <t>H. B. Fuller Company</t>
  </si>
  <si>
    <t>H.B. Fuller Company</t>
  </si>
  <si>
    <t>finmb_273981</t>
  </si>
  <si>
    <t>23.68 - 52.4</t>
  </si>
  <si>
    <t>Genuine Parts Company</t>
  </si>
  <si>
    <t>finmb_275034</t>
  </si>
  <si>
    <t>49.68 - 108.58</t>
  </si>
  <si>
    <t>Gorman-Rupp Company (The)</t>
  </si>
  <si>
    <t>The Gorman-Rupp Company</t>
  </si>
  <si>
    <t>finmb_275858</t>
  </si>
  <si>
    <t>21.49 - 39.6</t>
  </si>
  <si>
    <t>W.W. Grainger, Inc.</t>
  </si>
  <si>
    <t>finmb_276060</t>
  </si>
  <si>
    <t>200.61 - 346.6</t>
  </si>
  <si>
    <t>Hunt Companies Finance Trust, I</t>
  </si>
  <si>
    <t>Hunt Companies Finance Trust, Inc.</t>
  </si>
  <si>
    <t>finmb_207324105</t>
  </si>
  <si>
    <t>0.86 - 3.5</t>
  </si>
  <si>
    <t>Helmerich &amp; Payne, Inc.</t>
  </si>
  <si>
    <t>finmb_278341</t>
  </si>
  <si>
    <t>16.53 - 18.22</t>
  </si>
  <si>
    <t>Hormel Foods Corporation</t>
  </si>
  <si>
    <t>finmb_279042</t>
  </si>
  <si>
    <t>37.0 - 51.53</t>
  </si>
  <si>
    <t>Illinois Tool Works Inc.</t>
  </si>
  <si>
    <t>finmb_280561</t>
  </si>
  <si>
    <t>115.94 - 190.85</t>
  </si>
  <si>
    <t>Johnson &amp; Johnson</t>
  </si>
  <si>
    <t>finmb_139677</t>
  </si>
  <si>
    <t>109.16 - 157.0</t>
  </si>
  <si>
    <t>Lancaster Colony Corporation</t>
  </si>
  <si>
    <t>finmb_283934</t>
  </si>
  <si>
    <t>114.55 - 166.31</t>
  </si>
  <si>
    <t>Lincoln Electric Holdings, Inc.</t>
  </si>
  <si>
    <t>finmb_338562</t>
  </si>
  <si>
    <t>59.3 - 98.32</t>
  </si>
  <si>
    <t>Leggett &amp; Platt, Incorporated</t>
  </si>
  <si>
    <t>finmb_30760</t>
  </si>
  <si>
    <t>22.03 - 55.42</t>
  </si>
  <si>
    <t>Lowe's Companies, Inc.</t>
  </si>
  <si>
    <t>finmb_180871</t>
  </si>
  <si>
    <t>60.0 - 126.73</t>
  </si>
  <si>
    <t>Mercury General Corporation</t>
  </si>
  <si>
    <t>finmb_287366</t>
  </si>
  <si>
    <t>33.45 - 65.22</t>
  </si>
  <si>
    <t>Meredith Corporation</t>
  </si>
  <si>
    <t>finmb_97953</t>
  </si>
  <si>
    <t>10.01 - 11.87</t>
  </si>
  <si>
    <t>Medtronic plc.</t>
  </si>
  <si>
    <t>Medtronic plc</t>
  </si>
  <si>
    <t>finmb_31348</t>
  </si>
  <si>
    <t>72.13 - 122.15</t>
  </si>
  <si>
    <t>MDU Resources Group, Inc.</t>
  </si>
  <si>
    <t>finmb_286741</t>
  </si>
  <si>
    <t>15.0 - 32.22</t>
  </si>
  <si>
    <t>MGE Energy Inc.</t>
  </si>
  <si>
    <t>MGE Energy, Inc.</t>
  </si>
  <si>
    <t>finmb_285723</t>
  </si>
  <si>
    <t>47.19 - 83.26</t>
  </si>
  <si>
    <t>McGrath RentCorp</t>
  </si>
  <si>
    <t>finmb_286976</t>
  </si>
  <si>
    <t>44.32 - 83.95</t>
  </si>
  <si>
    <t>McCormick &amp; Company, Incorporat</t>
  </si>
  <si>
    <t>McCormick &amp; Company, Incorporated</t>
  </si>
  <si>
    <t>finmb_181176</t>
  </si>
  <si>
    <t>3M Company</t>
  </si>
  <si>
    <t>finmb_289194</t>
  </si>
  <si>
    <t>114.04 - 187.72</t>
  </si>
  <si>
    <t>MSA Safety Incorporated</t>
  </si>
  <si>
    <t>finmb_288318</t>
  </si>
  <si>
    <t>83.57 - 142.34</t>
  </si>
  <si>
    <t>Middlesex Water Company</t>
  </si>
  <si>
    <t>finmb_288070</t>
  </si>
  <si>
    <t>58.628 - 60.45</t>
  </si>
  <si>
    <t>48.79 - 69.92</t>
  </si>
  <si>
    <t>Nordson Corporation</t>
  </si>
  <si>
    <t>finmb_143614</t>
  </si>
  <si>
    <t>96.46 - 180.28</t>
  </si>
  <si>
    <t>NextEra Energy, Inc.</t>
  </si>
  <si>
    <t>finmb_270586</t>
  </si>
  <si>
    <t>174.8 - 283.35</t>
  </si>
  <si>
    <t>National Fuel Gas Company</t>
  </si>
  <si>
    <t>finmb_290898</t>
  </si>
  <si>
    <t>31.58 - 57.57</t>
  </si>
  <si>
    <t>PNK</t>
  </si>
  <si>
    <t>NORTHEAST INDIANA BANCORP INC</t>
  </si>
  <si>
    <t>Northeast Indiana Bancorp, Inc.</t>
  </si>
  <si>
    <t>finmb_342127</t>
  </si>
  <si>
    <t>30.55 - 30.55</t>
  </si>
  <si>
    <t>Other OTC</t>
  </si>
  <si>
    <t>26.01 - 42.5</t>
  </si>
  <si>
    <t>NewJersey Resources Corporation</t>
  </si>
  <si>
    <t>New Jersey Resources Corporation</t>
  </si>
  <si>
    <t>finmb_291335</t>
  </si>
  <si>
    <t>21.14 - 51.2</t>
  </si>
  <si>
    <t>National Bankshares, Inc.</t>
  </si>
  <si>
    <t>finmb_412902</t>
  </si>
  <si>
    <t>25.69 - 48.82</t>
  </si>
  <si>
    <t>National Retail Properties</t>
  </si>
  <si>
    <t>National Retail Properties, Inc.</t>
  </si>
  <si>
    <t>finmb_275573</t>
  </si>
  <si>
    <t>24.04 - 59.26</t>
  </si>
  <si>
    <t>Nucor Corporation</t>
  </si>
  <si>
    <t>finmb_184945</t>
  </si>
  <si>
    <t>27.53 - 58.7</t>
  </si>
  <si>
    <t>Northwest Natural Holding Compa</t>
  </si>
  <si>
    <t>Northwest Natural Holding Company</t>
  </si>
  <si>
    <t>finmb_292047</t>
  </si>
  <si>
    <t>50.5 - 77.26</t>
  </si>
  <si>
    <t>Old Republic International Corp</t>
  </si>
  <si>
    <t>Old Republic International Corporation</t>
  </si>
  <si>
    <t>finmb_293614</t>
  </si>
  <si>
    <t>11.88 - 24.1</t>
  </si>
  <si>
    <t>People's</t>
  </si>
  <si>
    <t>People's United Financial, Inc.</t>
  </si>
  <si>
    <t>finmb_295774</t>
  </si>
  <si>
    <t>9.37 - 17.22</t>
  </si>
  <si>
    <t>Pepsico, Inc.</t>
  </si>
  <si>
    <t>PepsiCo, Inc.</t>
  </si>
  <si>
    <t>finmb_32854</t>
  </si>
  <si>
    <t>101.42 - 147.2</t>
  </si>
  <si>
    <t>Procter &amp; Gamble Company (The)</t>
  </si>
  <si>
    <t>The Procter &amp; Gamble Company</t>
  </si>
  <si>
    <t>finmb_33328</t>
  </si>
  <si>
    <t>94.34 - 128.09</t>
  </si>
  <si>
    <t>Polaris Inc.</t>
  </si>
  <si>
    <t>finmb_297441</t>
  </si>
  <si>
    <t>37.35 - 104.37</t>
  </si>
  <si>
    <t>PPG Industries, Inc.</t>
  </si>
  <si>
    <t>finmb_294639</t>
  </si>
  <si>
    <t>69.77 - 134.36</t>
  </si>
  <si>
    <t>RLI Corp.</t>
  </si>
  <si>
    <t>finmb_299233</t>
  </si>
  <si>
    <t>66.02 - 99.93</t>
  </si>
  <si>
    <t>RenaissanceRe Holdings Ltd.</t>
  </si>
  <si>
    <t>finmb_33758</t>
  </si>
  <si>
    <t>113.27 - 202.68</t>
  </si>
  <si>
    <t>RPM International Inc.</t>
  </si>
  <si>
    <t>finmb_299095</t>
  </si>
  <si>
    <t>42.85 - 77.47</t>
  </si>
  <si>
    <t>Stepan Company</t>
  </si>
  <si>
    <t>finmb_305102</t>
  </si>
  <si>
    <t>69.33 - 105.87</t>
  </si>
  <si>
    <t>SEI Investments Company</t>
  </si>
  <si>
    <t>finmb_301433</t>
  </si>
  <si>
    <t>35.41 - 69.61</t>
  </si>
  <si>
    <t>Sherwin-Williams Company (The)</t>
  </si>
  <si>
    <t>The Sherwin-Williams Company</t>
  </si>
  <si>
    <t>finmb_303104</t>
  </si>
  <si>
    <t>325.43 - 599.95</t>
  </si>
  <si>
    <t>SJW Group</t>
  </si>
  <si>
    <t>finmb_301316</t>
  </si>
  <si>
    <t>45.6 - 74.99</t>
  </si>
  <si>
    <t>Sonoco Products Company</t>
  </si>
  <si>
    <t>finmb_304124</t>
  </si>
  <si>
    <t>37.3 - 66.57</t>
  </si>
  <si>
    <t>S&amp;P Global Inc.</t>
  </si>
  <si>
    <t>finmb_21719</t>
  </si>
  <si>
    <t>186.06 - 312.94</t>
  </si>
  <si>
    <t>1st Source Corporation</t>
  </si>
  <si>
    <t>finmb_176404</t>
  </si>
  <si>
    <t>26.07 - 53.42</t>
  </si>
  <si>
    <t>Stanley Black &amp; Decker, Inc.</t>
  </si>
  <si>
    <t>finmb_304977</t>
  </si>
  <si>
    <t>70.0 - 173.67</t>
  </si>
  <si>
    <t>Sysco Corporation</t>
  </si>
  <si>
    <t>finmb_189096</t>
  </si>
  <si>
    <t>26.0 - 85.98</t>
  </si>
  <si>
    <t>AT&amp;T Inc.</t>
  </si>
  <si>
    <t>finmb_100231</t>
  </si>
  <si>
    <t>26.08 - 39.7</t>
  </si>
  <si>
    <t>Telephone and Data Systems, Inc</t>
  </si>
  <si>
    <t>Telephone and Data Systems, Inc.</t>
  </si>
  <si>
    <t>finmb_189539</t>
  </si>
  <si>
    <t>14.05 - 34.0</t>
  </si>
  <si>
    <t>Target Corporation</t>
  </si>
  <si>
    <t>finmb_174438</t>
  </si>
  <si>
    <t>70.09 - 130.24</t>
  </si>
  <si>
    <t>First Financial Corporation Ind</t>
  </si>
  <si>
    <t>First Financial Corporation</t>
  </si>
  <si>
    <t>finmb_343050</t>
  </si>
  <si>
    <t>29.54 - 31.19</t>
  </si>
  <si>
    <t>27.62 - 46.93</t>
  </si>
  <si>
    <t>ASE</t>
  </si>
  <si>
    <t>Tompkins Financial Corporation</t>
  </si>
  <si>
    <t>finmb_308700</t>
  </si>
  <si>
    <t>NYSE American</t>
  </si>
  <si>
    <t>Tennant Company</t>
  </si>
  <si>
    <t>finmb_307782</t>
  </si>
  <si>
    <t>46.64 - 87.06</t>
  </si>
  <si>
    <t>T. Rowe Price Group, Inc.</t>
  </si>
  <si>
    <t>finmb_23217</t>
  </si>
  <si>
    <t>82.51 - 139.82</t>
  </si>
  <si>
    <t>UGI Corporation</t>
  </si>
  <si>
    <t>finmb_190756</t>
  </si>
  <si>
    <t>21.75 - 54.48</t>
  </si>
  <si>
    <t xml:space="preserve">Universal Health Realty Income </t>
  </si>
  <si>
    <t>Universal Health Realty Income Trust</t>
  </si>
  <si>
    <t>finmb_311316</t>
  </si>
  <si>
    <t>54.54 - 132.41</t>
  </si>
  <si>
    <t>United Technologies Corporation</t>
  </si>
  <si>
    <t>Raytheon Technologies Corporation</t>
  </si>
  <si>
    <t>finmb_159230</t>
  </si>
  <si>
    <t>85.12 - 92.23</t>
  </si>
  <si>
    <t>48.05 - 158.44</t>
  </si>
  <si>
    <t>Universal Corporation</t>
  </si>
  <si>
    <t>finmb_191216</t>
  </si>
  <si>
    <t>37.04 - 63.18</t>
  </si>
  <si>
    <t>V.F. Corporation</t>
  </si>
  <si>
    <t>finmb_191328</t>
  </si>
  <si>
    <t>45.07 - 100.25</t>
  </si>
  <si>
    <t>Westamerica Bancorporation</t>
  </si>
  <si>
    <t>finmb_313855</t>
  </si>
  <si>
    <t>51.76 - 54.4625</t>
  </si>
  <si>
    <t>46.94 - 69.08</t>
  </si>
  <si>
    <t>Walgreens Boots Alliance, Inc.</t>
  </si>
  <si>
    <t>finmb_93624</t>
  </si>
  <si>
    <t>36.65 - 64.5</t>
  </si>
  <si>
    <t>Weyco Group, Inc.</t>
  </si>
  <si>
    <t>finmb_313897</t>
  </si>
  <si>
    <t>Walmart Inc.</t>
  </si>
  <si>
    <t>finmb_313055</t>
  </si>
  <si>
    <t>121.3001 - 125.13</t>
  </si>
  <si>
    <t>99.91 - 133.38</t>
  </si>
  <si>
    <t>West Pharmaceutical Services, I</t>
  </si>
  <si>
    <t>West Pharmaceutical Services, Inc.</t>
  </si>
  <si>
    <t>finmb_313784</t>
  </si>
  <si>
    <t>113.04 - 213.79</t>
  </si>
  <si>
    <t>Essential Utilities, Inc.</t>
  </si>
  <si>
    <t>finmb_296276</t>
  </si>
  <si>
    <t>30.4 - 54.52</t>
  </si>
  <si>
    <t>SMJ.L</t>
  </si>
  <si>
    <t>SXS.L</t>
  </si>
  <si>
    <t>YNGA.L</t>
  </si>
  <si>
    <t>1.8732 - 1.99</t>
  </si>
  <si>
    <t xml:space="preserve">SMART (J.) &amp; CO. (CONTRACTORS) </t>
  </si>
  <si>
    <t>J. Smart &amp; Co. (Contractors) PLC</t>
  </si>
  <si>
    <t>finmb_875734</t>
  </si>
  <si>
    <t>111.49 - 111.49</t>
  </si>
  <si>
    <t>107.5 - 126.0</t>
  </si>
  <si>
    <t>SPECTRIS PLC ORD 5P</t>
  </si>
  <si>
    <t>Spectris plc</t>
  </si>
  <si>
    <t>finmb_128363</t>
  </si>
  <si>
    <t>2058.0 - 3072.0</t>
  </si>
  <si>
    <t>17.61 - 18.52</t>
  </si>
  <si>
    <t>YOUNG &amp; CO'S BREWERY PLC  A' OR</t>
  </si>
  <si>
    <t>Young &amp; Co.'s Brewery, P.L.C.</t>
  </si>
  <si>
    <t>finmb_875722</t>
  </si>
  <si>
    <t>850.0 - 1890.0</t>
  </si>
  <si>
    <t>SPX.L</t>
  </si>
  <si>
    <t>NCM</t>
  </si>
  <si>
    <t>NasdaqCM</t>
  </si>
  <si>
    <t>SPIRAX-SARCO ENGINEERING PLC OR</t>
  </si>
  <si>
    <t>Spirax-Sarco Engineering plc</t>
  </si>
  <si>
    <t>finmb_874584</t>
  </si>
  <si>
    <t>7220.0 - 9694.0</t>
  </si>
  <si>
    <t>Dividende Ratio</t>
  </si>
  <si>
    <t>Corona Watchlist</t>
  </si>
  <si>
    <t>AML.L</t>
  </si>
  <si>
    <t>432.8201 - 452.3</t>
  </si>
  <si>
    <t>ASTON MARTIN LAGONDA GLOBAL HOL</t>
  </si>
  <si>
    <t>Aston Martin Lagonda Global Holdings plc</t>
  </si>
  <si>
    <t>finmb_111528564</t>
  </si>
  <si>
    <t>1.444 - 353.132</t>
  </si>
  <si>
    <t>ADXN.SW</t>
  </si>
  <si>
    <t>ADVN.SW</t>
  </si>
  <si>
    <t>AEVS.SW</t>
  </si>
  <si>
    <t>40.2 - 42.55</t>
  </si>
  <si>
    <t>311.15 - 317.78</t>
  </si>
  <si>
    <t>43.23 - 44.06</t>
  </si>
  <si>
    <t>23.71 - 25.28</t>
  </si>
  <si>
    <t>32.0 - 33.2928</t>
  </si>
  <si>
    <t>92.51 - 95.77</t>
  </si>
  <si>
    <t>51.035 - 55.34</t>
  </si>
  <si>
    <t>46.13 - 51.19</t>
  </si>
  <si>
    <t>64.11 - 70.866</t>
  </si>
  <si>
    <t>57.46 - 60.07</t>
  </si>
  <si>
    <t>39.036 - 40.57</t>
  </si>
  <si>
    <t>25.87 - 28.17</t>
  </si>
  <si>
    <t>13.08 - 14.51</t>
  </si>
  <si>
    <t>10.0 - 11.03</t>
  </si>
  <si>
    <t>152.54 - 157.99</t>
  </si>
  <si>
    <t>50.85 - 53.59</t>
  </si>
  <si>
    <t>ADDEX N</t>
  </si>
  <si>
    <t>Addex Therapeutics Ltd</t>
  </si>
  <si>
    <t>finmb_2573627</t>
  </si>
  <si>
    <t>0.95 - 2.41</t>
  </si>
  <si>
    <t>ADVAL TECH N</t>
  </si>
  <si>
    <t>Adval Tech Holding AG</t>
  </si>
  <si>
    <t>finmb_8044652</t>
  </si>
  <si>
    <t>120.0 - 194.0</t>
  </si>
  <si>
    <t>AEVIS N</t>
  </si>
  <si>
    <t>Aevis Victoria SA</t>
  </si>
  <si>
    <t>finmb_11791622</t>
  </si>
  <si>
    <t>9.0 - 15.1</t>
  </si>
  <si>
    <t>AIRE.SW</t>
  </si>
  <si>
    <t>ALC.SW</t>
  </si>
  <si>
    <t>ALLN.SW</t>
  </si>
  <si>
    <t>ALSN.SW</t>
  </si>
  <si>
    <t>AFP.SW</t>
  </si>
  <si>
    <t>AMS.SW</t>
  </si>
  <si>
    <t>APGN.SW</t>
  </si>
  <si>
    <t>ARBN.SW</t>
  </si>
  <si>
    <t>ARYN.SW</t>
  </si>
  <si>
    <t>ASCN.SW</t>
  </si>
  <si>
    <t>ASWN.SW</t>
  </si>
  <si>
    <t>ARON.SW</t>
  </si>
  <si>
    <t>ABNB.SW</t>
  </si>
  <si>
    <t>BPDG.SW</t>
  </si>
  <si>
    <t>BARN.SW</t>
  </si>
  <si>
    <t>BLKB.SW</t>
  </si>
  <si>
    <t>BSKP.SW</t>
  </si>
  <si>
    <t>BION.SW</t>
  </si>
  <si>
    <t>BCGE.SW</t>
  </si>
  <si>
    <t>BCJ.SW</t>
  </si>
  <si>
    <t>BCVN.SW</t>
  </si>
  <si>
    <t>BEKN.SW</t>
  </si>
  <si>
    <t>BEAN.SW</t>
  </si>
  <si>
    <t>BELL.SW</t>
  </si>
  <si>
    <t>BBN.SW</t>
  </si>
  <si>
    <t>BLIN.SW</t>
  </si>
  <si>
    <t>LINN.SW</t>
  </si>
  <si>
    <t>BKW.SW</t>
  </si>
  <si>
    <t>BOBNN.SW</t>
  </si>
  <si>
    <t>BOSN.SW</t>
  </si>
  <si>
    <t>BUCN.SW</t>
  </si>
  <si>
    <t>BCHN.SW</t>
  </si>
  <si>
    <t>BRKN.SW</t>
  </si>
  <si>
    <t>BVZN.SW</t>
  </si>
  <si>
    <t>BLS.SW</t>
  </si>
  <si>
    <t>SKIN.SW</t>
  </si>
  <si>
    <t>CIE.SW</t>
  </si>
  <si>
    <t>CICN.SW</t>
  </si>
  <si>
    <t>CFT.SW</t>
  </si>
  <si>
    <t>CLN.SW</t>
  </si>
  <si>
    <t>CON.SW</t>
  </si>
  <si>
    <t>COPN.SW</t>
  </si>
  <si>
    <t>CPHN.SW</t>
  </si>
  <si>
    <t>CLXN.SW</t>
  </si>
  <si>
    <t>DAE.SW</t>
  </si>
  <si>
    <t>DKSH.SW</t>
  </si>
  <si>
    <t>DUFN.SW</t>
  </si>
  <si>
    <t>ESUN.SW</t>
  </si>
  <si>
    <t>EFGN.SW</t>
  </si>
  <si>
    <t>ELMN.SW</t>
  </si>
  <si>
    <t>EMMN.SW</t>
  </si>
  <si>
    <t>EVE.SW</t>
  </si>
  <si>
    <t>FTON.SW</t>
  </si>
  <si>
    <t>FI-N.SW</t>
  </si>
  <si>
    <t>FORN.SW</t>
  </si>
  <si>
    <t>FREN.SW</t>
  </si>
  <si>
    <t>GALE.SW</t>
  </si>
  <si>
    <t>GAM.SW</t>
  </si>
  <si>
    <t>GAV.SW</t>
  </si>
  <si>
    <t>GLKBN.SW</t>
  </si>
  <si>
    <t>GMI.SW</t>
  </si>
  <si>
    <t>GRKP.SW</t>
  </si>
  <si>
    <t>GUR.SW</t>
  </si>
  <si>
    <t>HIAG.SW</t>
  </si>
  <si>
    <t>HLEE.SW</t>
  </si>
  <si>
    <t>HUBN.SW</t>
  </si>
  <si>
    <t>HBLN.SW</t>
  </si>
  <si>
    <t>IDIA.SW</t>
  </si>
  <si>
    <t>IMPN.SW</t>
  </si>
  <si>
    <t>IFCN.SW</t>
  </si>
  <si>
    <t>INRN.SW</t>
  </si>
  <si>
    <t>ISN.SW</t>
  </si>
  <si>
    <t>IREN.SW</t>
  </si>
  <si>
    <t>VBSN.SW</t>
  </si>
  <si>
    <t>BAER.SW</t>
  </si>
  <si>
    <t>JFN.SW</t>
  </si>
  <si>
    <t>KARN.SW</t>
  </si>
  <si>
    <t>KLIN.SW</t>
  </si>
  <si>
    <t>KOMN.SW</t>
  </si>
  <si>
    <t>KUD.SW</t>
  </si>
  <si>
    <t>KNIN.SW</t>
  </si>
  <si>
    <t>KURN.SW</t>
  </si>
  <si>
    <t>LLQ.SW</t>
  </si>
  <si>
    <t>LECN.SW</t>
  </si>
  <si>
    <t>LEHN.SW</t>
  </si>
  <si>
    <t>LEON.SW</t>
  </si>
  <si>
    <t>LLBN.SW</t>
  </si>
  <si>
    <t>LISN.SW</t>
  </si>
  <si>
    <t>LISP.SW</t>
  </si>
  <si>
    <t>LOGN.SW</t>
  </si>
  <si>
    <t>LUMX.SW</t>
  </si>
  <si>
    <t>LUKN.SW</t>
  </si>
  <si>
    <t>LAND.SW</t>
  </si>
  <si>
    <t>MCHN.SW</t>
  </si>
  <si>
    <t>MOVE.SW</t>
  </si>
  <si>
    <t>MED.SW</t>
  </si>
  <si>
    <t>MTG.SW</t>
  </si>
  <si>
    <t>MBTN.SW</t>
  </si>
  <si>
    <t>MIKN.SW</t>
  </si>
  <si>
    <t>MOZN.SW</t>
  </si>
  <si>
    <t>MOBN.SW</t>
  </si>
  <si>
    <t>MOLN.SW</t>
  </si>
  <si>
    <t>METN.SW</t>
  </si>
  <si>
    <t>NWRN.SW</t>
  </si>
  <si>
    <t>NREN.SW</t>
  </si>
  <si>
    <t>OFN.SW</t>
  </si>
  <si>
    <t>OBSN.SW</t>
  </si>
  <si>
    <t>ODHN.SW</t>
  </si>
  <si>
    <t>ORON.SW</t>
  </si>
  <si>
    <t>PARG.SW</t>
  </si>
  <si>
    <t>PGHN.SW</t>
  </si>
  <si>
    <t>PRFN.SW</t>
  </si>
  <si>
    <t>PEDU.SW</t>
  </si>
  <si>
    <t>PM.SW</t>
  </si>
  <si>
    <t>PMAG.SW</t>
  </si>
  <si>
    <t>PLAN.SW</t>
  </si>
  <si>
    <t>PNHO.SW</t>
  </si>
  <si>
    <t>PEHN.SW</t>
  </si>
  <si>
    <t>PSPN.SW</t>
  </si>
  <si>
    <t>PEAN.SW</t>
  </si>
  <si>
    <t>POLN.SW</t>
  </si>
  <si>
    <t>RLF.SW</t>
  </si>
  <si>
    <t>CFR.SW</t>
  </si>
  <si>
    <t>RIEN.SW</t>
  </si>
  <si>
    <t>HREN.SW</t>
  </si>
  <si>
    <t>SANN.SW</t>
  </si>
  <si>
    <t>SCHN.SW</t>
  </si>
  <si>
    <t>STRN.SW</t>
  </si>
  <si>
    <t>STLN.SW</t>
  </si>
  <si>
    <t>SWTQ.SW</t>
  </si>
  <si>
    <t>SENS.SW</t>
  </si>
  <si>
    <t>SFPN.SW</t>
  </si>
  <si>
    <t>SFSN.SW</t>
  </si>
  <si>
    <t>SGSN.SW</t>
  </si>
  <si>
    <t>SFZN.SW</t>
  </si>
  <si>
    <t>SIGN.SW</t>
  </si>
  <si>
    <t>SIKA.SW</t>
  </si>
  <si>
    <t>SNBN.SW</t>
  </si>
  <si>
    <t>SWON.SW</t>
  </si>
  <si>
    <t>SOON.SW</t>
  </si>
  <si>
    <t>SPCE.SW</t>
  </si>
  <si>
    <t>STGN.SW</t>
  </si>
  <si>
    <t>SUN.SW</t>
  </si>
  <si>
    <t>SRCG.SW</t>
  </si>
  <si>
    <t>UHR.SW</t>
  </si>
  <si>
    <t>UHRN.SW</t>
  </si>
  <si>
    <t>SPSN.SW</t>
  </si>
  <si>
    <t>SQN.SW</t>
  </si>
  <si>
    <t>TECN.SW</t>
  </si>
  <si>
    <t>TEMN.SW</t>
  </si>
  <si>
    <t>TKBP.SW</t>
  </si>
  <si>
    <t>TIBN.SW</t>
  </si>
  <si>
    <t>TOHN.SW</t>
  </si>
  <si>
    <t>UBXN.SW</t>
  </si>
  <si>
    <t>VLRT.SW</t>
  </si>
  <si>
    <t>VATN.SW</t>
  </si>
  <si>
    <t>VALN.SW</t>
  </si>
  <si>
    <t>VARN.SW</t>
  </si>
  <si>
    <t>VAHN.SW</t>
  </si>
  <si>
    <t>VETN.SW</t>
  </si>
  <si>
    <t>VILN.SW</t>
  </si>
  <si>
    <t>ROL.SW</t>
  </si>
  <si>
    <t>VPBN.SW</t>
  </si>
  <si>
    <t>VZN.SW</t>
  </si>
  <si>
    <t>WKBN.SW</t>
  </si>
  <si>
    <t>WARN.SW</t>
  </si>
  <si>
    <t>WIHN.SW</t>
  </si>
  <si>
    <t>ZEHN.SW</t>
  </si>
  <si>
    <t>ZUGN.SW</t>
  </si>
  <si>
    <t>ZUGER.SW</t>
  </si>
  <si>
    <t>ROSE.SW</t>
  </si>
  <si>
    <t>ZWM.SW</t>
  </si>
  <si>
    <t>DOKA.SW</t>
  </si>
  <si>
    <t>LMN.SW</t>
  </si>
  <si>
    <t>SPI</t>
  </si>
  <si>
    <t>69.25 - 72.18</t>
  </si>
  <si>
    <t>AIRESIS N</t>
  </si>
  <si>
    <t>Airesis SA</t>
  </si>
  <si>
    <t>finmb_209490</t>
  </si>
  <si>
    <t>0.8 - 1.35</t>
  </si>
  <si>
    <t>ALCON N</t>
  </si>
  <si>
    <t>Alcon Inc.</t>
  </si>
  <si>
    <t>finmb_694234</t>
  </si>
  <si>
    <t>38.625 - 63.3</t>
  </si>
  <si>
    <t>ALLREAL N</t>
  </si>
  <si>
    <t>Allreal Holding AG</t>
  </si>
  <si>
    <t>finmb_7695219</t>
  </si>
  <si>
    <t>159.8 - 223.5</t>
  </si>
  <si>
    <t>ALSO N</t>
  </si>
  <si>
    <t>ALSO Holding AG</t>
  </si>
  <si>
    <t>finmb_6966943</t>
  </si>
  <si>
    <t>123.0 - 213.5</t>
  </si>
  <si>
    <t>ALUFLEXPACK N</t>
  </si>
  <si>
    <t>Aluflexpack AG</t>
  </si>
  <si>
    <t>finmb_600502642</t>
  </si>
  <si>
    <t>11.3 - 24.2</t>
  </si>
  <si>
    <t>AMS</t>
  </si>
  <si>
    <t>ams AG</t>
  </si>
  <si>
    <t>finmb_628413</t>
  </si>
  <si>
    <t>7.786 - 57.8</t>
  </si>
  <si>
    <t>APG SGA N</t>
  </si>
  <si>
    <t>APG|SGA SA</t>
  </si>
  <si>
    <t>finmb_884030</t>
  </si>
  <si>
    <t>155.2 - 299.0</t>
  </si>
  <si>
    <t>ARBONIA N</t>
  </si>
  <si>
    <t>Arbonia AG</t>
  </si>
  <si>
    <t>finmb_877983</t>
  </si>
  <si>
    <t>5.75 - 13.76</t>
  </si>
  <si>
    <t>ARYZTA N</t>
  </si>
  <si>
    <t>ARYZTA AG</t>
  </si>
  <si>
    <t>finmb_878093</t>
  </si>
  <si>
    <t>0.281 - 1.418</t>
  </si>
  <si>
    <t>ASCOM N</t>
  </si>
  <si>
    <t>Ascom Holding AG</t>
  </si>
  <si>
    <t>finmb_876030</t>
  </si>
  <si>
    <t>4.37 - 13.62</t>
  </si>
  <si>
    <t>ASMALLWORLD N</t>
  </si>
  <si>
    <t>Asmallworld AG</t>
  </si>
  <si>
    <t>finmb_554501385</t>
  </si>
  <si>
    <t>1.58 - 1.65</t>
  </si>
  <si>
    <t>1.5 - 4.05</t>
  </si>
  <si>
    <t>Arundel N</t>
  </si>
  <si>
    <t>Arundel AG</t>
  </si>
  <si>
    <t>finmb_247387888</t>
  </si>
  <si>
    <t>1.91 - 2.0</t>
  </si>
  <si>
    <t>1.52 - 2.5</t>
  </si>
  <si>
    <t>21Shares Binance BNB ETP</t>
  </si>
  <si>
    <t>finmb_585855765</t>
  </si>
  <si>
    <t>10.53 - 28.21</t>
  </si>
  <si>
    <t>BANQUE PROFIL DE GESTION N</t>
  </si>
  <si>
    <t>Banque Profil de Gestion SA</t>
  </si>
  <si>
    <t>finmb_4509023</t>
  </si>
  <si>
    <t>1.16 - 3.38</t>
  </si>
  <si>
    <t>BARRY CALLEBAUT N</t>
  </si>
  <si>
    <t>Barry Callebaut AG</t>
  </si>
  <si>
    <t>finmb_828895</t>
  </si>
  <si>
    <t>1626.0 - 2240.0</t>
  </si>
  <si>
    <t>BASELLAND KB PS</t>
  </si>
  <si>
    <t>Basellandschaftliche Kantonalbank</t>
  </si>
  <si>
    <t>finmb_875890</t>
  </si>
  <si>
    <t>846.0 - 948.0</t>
  </si>
  <si>
    <t>BASLER KB PS</t>
  </si>
  <si>
    <t>Basler Kantonalbank</t>
  </si>
  <si>
    <t>finmb_874877</t>
  </si>
  <si>
    <t>58.6 - 79.4</t>
  </si>
  <si>
    <t>BB BIOTECH N</t>
  </si>
  <si>
    <t>BB Biotech AG</t>
  </si>
  <si>
    <t>finmb_27365150</t>
  </si>
  <si>
    <t>48.5 - 66.35</t>
  </si>
  <si>
    <t>BC GENEVE N</t>
  </si>
  <si>
    <t>Banque Cantonale de Geneve SA</t>
  </si>
  <si>
    <t>finmb_4458154</t>
  </si>
  <si>
    <t>174.0 - 204.0</t>
  </si>
  <si>
    <t>BC JURA N</t>
  </si>
  <si>
    <t>Banque Cantonale du Jura SA</t>
  </si>
  <si>
    <t>finmb_2414259</t>
  </si>
  <si>
    <t>50.0 - 59.0</t>
  </si>
  <si>
    <t>BC VAUD N</t>
  </si>
  <si>
    <t>Banque Cantonale Vaudoise</t>
  </si>
  <si>
    <t>finmb_874113</t>
  </si>
  <si>
    <t>675.0 - 877.0</t>
  </si>
  <si>
    <t>BEKB / BCBE N</t>
  </si>
  <si>
    <t>Berner Kantonalbank AG</t>
  </si>
  <si>
    <t>finmb_21813751</t>
  </si>
  <si>
    <t>197.6 - 244.0</t>
  </si>
  <si>
    <t>BELIMO N</t>
  </si>
  <si>
    <t>BELIMO Holding AG</t>
  </si>
  <si>
    <t>finmb_882035</t>
  </si>
  <si>
    <t>4675.0 - 7430.0</t>
  </si>
  <si>
    <t>BELL FOOD GROUP N</t>
  </si>
  <si>
    <t>Bell Food Group AG</t>
  </si>
  <si>
    <t>finmb_874881</t>
  </si>
  <si>
    <t>210.0 - 305.5</t>
  </si>
  <si>
    <t>BELLEVUE GROUP N</t>
  </si>
  <si>
    <t>Bellevue Group AG</t>
  </si>
  <si>
    <t>finmb_827299</t>
  </si>
  <si>
    <t>19.55 - 29.9</t>
  </si>
  <si>
    <t>BFW LIEGENSCHAFTEN N</t>
  </si>
  <si>
    <t>BFW Liegenschaften AG</t>
  </si>
  <si>
    <t>finmb_29197982</t>
  </si>
  <si>
    <t>42.0 - 48.5</t>
  </si>
  <si>
    <t>BK LINTH N</t>
  </si>
  <si>
    <t>Bank Linth LLB AG</t>
  </si>
  <si>
    <t>finmb_882314</t>
  </si>
  <si>
    <t>450.0 - 540.0</t>
  </si>
  <si>
    <t>BKW N</t>
  </si>
  <si>
    <t>BKW AG</t>
  </si>
  <si>
    <t>finmb_874913</t>
  </si>
  <si>
    <t>61.9 - 92.2</t>
  </si>
  <si>
    <t>BOBST GRP N</t>
  </si>
  <si>
    <t>Bobst Group SA</t>
  </si>
  <si>
    <t>finmb_874878</t>
  </si>
  <si>
    <t>33.0 - 73.55</t>
  </si>
  <si>
    <t>BOSSARD N</t>
  </si>
  <si>
    <t>Bossard Holding AG</t>
  </si>
  <si>
    <t>finmb_876755</t>
  </si>
  <si>
    <t>90.0 - 180.8</t>
  </si>
  <si>
    <t>BUCHER N</t>
  </si>
  <si>
    <t>Bucher Industries AG</t>
  </si>
  <si>
    <t>finmb_877203</t>
  </si>
  <si>
    <t>220.2 - 346.8</t>
  </si>
  <si>
    <t>BURCKHARDT N</t>
  </si>
  <si>
    <t>Burckhardt Compression Holding AG</t>
  </si>
  <si>
    <t>finmb_1453091</t>
  </si>
  <si>
    <t>138.0 - 302.0</t>
  </si>
  <si>
    <t>BURKHALTER N</t>
  </si>
  <si>
    <t>Burkhalter Holding AG</t>
  </si>
  <si>
    <t>finmb_22676272</t>
  </si>
  <si>
    <t>45.3 - 81.5</t>
  </si>
  <si>
    <t>BVZ HOL N</t>
  </si>
  <si>
    <t>BVZ Holding AG</t>
  </si>
  <si>
    <t>finmb_12485160</t>
  </si>
  <si>
    <t>770.0 - 1590.0</t>
  </si>
  <si>
    <t>Blackstone Resources N</t>
  </si>
  <si>
    <t>Blackstone Resources AG</t>
  </si>
  <si>
    <t>finmb_275149987</t>
  </si>
  <si>
    <t>0.64 - 1.53</t>
  </si>
  <si>
    <t>CASSIOPEA N</t>
  </si>
  <si>
    <t>Cassiopea S.p.A.</t>
  </si>
  <si>
    <t>finmb_304598793</t>
  </si>
  <si>
    <t>24.0 - 47.8</t>
  </si>
  <si>
    <t>CI COM SA</t>
  </si>
  <si>
    <t>Compagnie Internationale pour la Communication</t>
  </si>
  <si>
    <t>finmb_20386330</t>
  </si>
  <si>
    <t>2.32 - 2.42</t>
  </si>
  <si>
    <t>1.6 - 3.18</t>
  </si>
  <si>
    <t>CICOR TECH N</t>
  </si>
  <si>
    <t>Cicor Technologies Ltd.</t>
  </si>
  <si>
    <t>finmb_26481</t>
  </si>
  <si>
    <t>28.25 - 64.3</t>
  </si>
  <si>
    <t>CIE FIN TR I</t>
  </si>
  <si>
    <t>Compagnie Financiere Tradition SA</t>
  </si>
  <si>
    <t>finmb_3581272</t>
  </si>
  <si>
    <t>95.4 - 119.0</t>
  </si>
  <si>
    <t>CLARIANT N</t>
  </si>
  <si>
    <t>Clariant AG</t>
  </si>
  <si>
    <t>finmb_631575</t>
  </si>
  <si>
    <t>14.0 - 23.88</t>
  </si>
  <si>
    <t>CONZZETA N</t>
  </si>
  <si>
    <t>Conzzeta AG</t>
  </si>
  <si>
    <t>finmb_874962</t>
  </si>
  <si>
    <t>714.0 - 1176.0</t>
  </si>
  <si>
    <t>COSMO PHARM N</t>
  </si>
  <si>
    <t>Cosmo Pharmaceuticals N.V.</t>
  </si>
  <si>
    <t>finmb_33710144</t>
  </si>
  <si>
    <t>41.0 - 100.4</t>
  </si>
  <si>
    <t>CPH N</t>
  </si>
  <si>
    <t>CPH Chemie + Papier Holding AG</t>
  </si>
  <si>
    <t>finmb_8353390</t>
  </si>
  <si>
    <t>57.0 - 85.0</t>
  </si>
  <si>
    <t>CREALOGIX N</t>
  </si>
  <si>
    <t>Crealogix Holding AG</t>
  </si>
  <si>
    <t>finmb_826820</t>
  </si>
  <si>
    <t>87.4 - 88.8</t>
  </si>
  <si>
    <t>82.0 - 120.0</t>
  </si>
  <si>
    <t>DAETWYLER I</t>
  </si>
  <si>
    <t>Datwyler Holding AG</t>
  </si>
  <si>
    <t>finmb_876790</t>
  </si>
  <si>
    <t>125.6 - 189.6</t>
  </si>
  <si>
    <t>DKSH N</t>
  </si>
  <si>
    <t>DKSH Holding AG</t>
  </si>
  <si>
    <t>finmb_775375</t>
  </si>
  <si>
    <t>41.0 - 63.2</t>
  </si>
  <si>
    <t>DUFRY N</t>
  </si>
  <si>
    <t>Dufry AG</t>
  </si>
  <si>
    <t>finmb_9003256</t>
  </si>
  <si>
    <t>19.4 - 99.6</t>
  </si>
  <si>
    <t>EDISUN POWER EUROPE N</t>
  </si>
  <si>
    <t>Edisun Power Europe AG</t>
  </si>
  <si>
    <t>finmb_29815016</t>
  </si>
  <si>
    <t>90.0 - 161.082</t>
  </si>
  <si>
    <t>EFG INTERNATIONAL N</t>
  </si>
  <si>
    <t>EFG International AG</t>
  </si>
  <si>
    <t>finmb_24046771</t>
  </si>
  <si>
    <t>ELMA ELECTRONIC N</t>
  </si>
  <si>
    <t>Elma Electronic AG</t>
  </si>
  <si>
    <t>finmb_882536</t>
  </si>
  <si>
    <t>446.0 - 446.0</t>
  </si>
  <si>
    <t>408.0 - 446.0</t>
  </si>
  <si>
    <t>EMMI N</t>
  </si>
  <si>
    <t>Emmi AG</t>
  </si>
  <si>
    <t>finmb_9010996</t>
  </si>
  <si>
    <t>725.0 - 973.0</t>
  </si>
  <si>
    <t>EVOLVA N</t>
  </si>
  <si>
    <t>Evolva Holding SA</t>
  </si>
  <si>
    <t>finmb_3272498</t>
  </si>
  <si>
    <t>0.1322 - 0.3325</t>
  </si>
  <si>
    <t>FEINTOOL N</t>
  </si>
  <si>
    <t>Feintool International Holding AG</t>
  </si>
  <si>
    <t>finmb_827792</t>
  </si>
  <si>
    <t>33.8 - 73.0</t>
  </si>
  <si>
    <t>Georg Fischer AG</t>
  </si>
  <si>
    <t>finmb_874356</t>
  </si>
  <si>
    <t>518.0 - 1033.0</t>
  </si>
  <si>
    <t>FORBO N</t>
  </si>
  <si>
    <t>Forbo Holding AG</t>
  </si>
  <si>
    <t>finmb_6563166</t>
  </si>
  <si>
    <t>1044.0 - 1799.0</t>
  </si>
  <si>
    <t>Fundamenta Real Estate N</t>
  </si>
  <si>
    <t>Fundamenta Real Estate AG</t>
  </si>
  <si>
    <t>finmb_104645586</t>
  </si>
  <si>
    <t>14.05 - 16.45</t>
  </si>
  <si>
    <t>GALENICA N</t>
  </si>
  <si>
    <t>Galenica AG</t>
  </si>
  <si>
    <t>finmb_281749134</t>
  </si>
  <si>
    <t>47.72 - 71.6</t>
  </si>
  <si>
    <t>GAM N</t>
  </si>
  <si>
    <t>GAM Holding AG</t>
  </si>
  <si>
    <t>finmb_876133</t>
  </si>
  <si>
    <t>1.18 - 5.17</t>
  </si>
  <si>
    <t>GAVAZZI I</t>
  </si>
  <si>
    <t>Carlo Gavazzi Holding AG</t>
  </si>
  <si>
    <t>finmb_983550</t>
  </si>
  <si>
    <t>145.0 - 288.0</t>
  </si>
  <si>
    <t>GLARNER KB N</t>
  </si>
  <si>
    <t>Glarner Kantonalbank</t>
  </si>
  <si>
    <t>finmb_30010266</t>
  </si>
  <si>
    <t>28.0 - 37.2</t>
  </si>
  <si>
    <t>GMSA N</t>
  </si>
  <si>
    <t>Groupe Minoteries SA</t>
  </si>
  <si>
    <t>finmb_881397</t>
  </si>
  <si>
    <t>344.0 - 344.0</t>
  </si>
  <si>
    <t>GRAUB KB PS</t>
  </si>
  <si>
    <t>Graubundner Kantonalbank</t>
  </si>
  <si>
    <t>finmb_874914</t>
  </si>
  <si>
    <t>1350.0 - 1610.0</t>
  </si>
  <si>
    <t>GURIT I</t>
  </si>
  <si>
    <t>Gurit Holding AG</t>
  </si>
  <si>
    <t>finmb_28803661</t>
  </si>
  <si>
    <t>980.0 - 1678.0</t>
  </si>
  <si>
    <t>HIAG IMMOBILIEN N</t>
  </si>
  <si>
    <t>HIAG Immobilien Holding AG</t>
  </si>
  <si>
    <t>finmb_254059552</t>
  </si>
  <si>
    <t>73.0 - 137.5</t>
  </si>
  <si>
    <t>HIGHLIGHT E AND E I</t>
  </si>
  <si>
    <t>Highlight Event and Entertainment AG</t>
  </si>
  <si>
    <t>finmb_881909</t>
  </si>
  <si>
    <t>17.0 - 40.6</t>
  </si>
  <si>
    <t>HUBER+SUHNER N</t>
  </si>
  <si>
    <t>Huber+Suhner AG</t>
  </si>
  <si>
    <t>finmb_881622</t>
  </si>
  <si>
    <t>44.75 - 84.4</t>
  </si>
  <si>
    <t>HYPO LENZB N</t>
  </si>
  <si>
    <t>Hypothekarbank Lenzburg AG</t>
  </si>
  <si>
    <t>finmb_882063</t>
  </si>
  <si>
    <t>4160.0 - 4740.0</t>
  </si>
  <si>
    <t>IDORSIA N</t>
  </si>
  <si>
    <t>Idorsia Ltd</t>
  </si>
  <si>
    <t>finmb_418070523</t>
  </si>
  <si>
    <t>18.69 - 33.88</t>
  </si>
  <si>
    <t>IMPLENIA N</t>
  </si>
  <si>
    <t>Implenia AG</t>
  </si>
  <si>
    <t>finmb_875849</t>
  </si>
  <si>
    <t>25.32 - 52.5</t>
  </si>
  <si>
    <t>INFICON N</t>
  </si>
  <si>
    <t>INFICON Holding AG</t>
  </si>
  <si>
    <t>finmb_598810</t>
  </si>
  <si>
    <t>488.6 - 809.5</t>
  </si>
  <si>
    <t>INTERROLL N</t>
  </si>
  <si>
    <t>Interroll Holding AG</t>
  </si>
  <si>
    <t>finmb_882491</t>
  </si>
  <si>
    <t>1160.0 - 2540.0</t>
  </si>
  <si>
    <t>INTERSHOP N</t>
  </si>
  <si>
    <t>Intershop Holding AG</t>
  </si>
  <si>
    <t>finmb_877881</t>
  </si>
  <si>
    <t>467.0 - 690.0</t>
  </si>
  <si>
    <t>INVESTIS N</t>
  </si>
  <si>
    <t>Investis Holding SA</t>
  </si>
  <si>
    <t>finmb_347155709</t>
  </si>
  <si>
    <t>62.0 - 91.0</t>
  </si>
  <si>
    <t>IVF HARTMANN N</t>
  </si>
  <si>
    <t>IVF Hartmann Holding AG</t>
  </si>
  <si>
    <t>finmb_6563860</t>
  </si>
  <si>
    <t>125.0 - 185.0</t>
  </si>
  <si>
    <t>JULIUS BAER N</t>
  </si>
  <si>
    <t>Julius Bar Gruppe AG</t>
  </si>
  <si>
    <t>finmb_61027839</t>
  </si>
  <si>
    <t>24.32 - 51.82</t>
  </si>
  <si>
    <t>JUNGFRAUBAHN HLD N</t>
  </si>
  <si>
    <t>Jungfraubahn Holding AG</t>
  </si>
  <si>
    <t>finmb_4481936</t>
  </si>
  <si>
    <t>91.9 - 179.8</t>
  </si>
  <si>
    <t>KARDEX N</t>
  </si>
  <si>
    <t>Kardex AG</t>
  </si>
  <si>
    <t>finmb_877946</t>
  </si>
  <si>
    <t>92.3 - 179.8</t>
  </si>
  <si>
    <t>KLINGELNBERG N</t>
  </si>
  <si>
    <t>Klingelnberg AG</t>
  </si>
  <si>
    <t>finmb_5809949</t>
  </si>
  <si>
    <t>9.41 - 36.5</t>
  </si>
  <si>
    <t>KOMAX N</t>
  </si>
  <si>
    <t>Komax Holding AG</t>
  </si>
  <si>
    <t>finmb_668648</t>
  </si>
  <si>
    <t>120.4 - 244.8</t>
  </si>
  <si>
    <t>KUDELSKI I</t>
  </si>
  <si>
    <t>Kudelski SA</t>
  </si>
  <si>
    <t>finmb_882187</t>
  </si>
  <si>
    <t>2.505 - 7.0</t>
  </si>
  <si>
    <t>KUEHNE+NAGEL INT N</t>
  </si>
  <si>
    <t>Kuehne + Nagel International AG</t>
  </si>
  <si>
    <t>finmb_829264</t>
  </si>
  <si>
    <t>119.25 - 168.0</t>
  </si>
  <si>
    <t>Kuros N</t>
  </si>
  <si>
    <t>Kuros Biosciences AG</t>
  </si>
  <si>
    <t>finmb_4422885</t>
  </si>
  <si>
    <t>1.34056 - 4.15113</t>
  </si>
  <si>
    <t>LALIQUE GROUP N</t>
  </si>
  <si>
    <t>Lalique Group SA</t>
  </si>
  <si>
    <t>finmb_20443176</t>
  </si>
  <si>
    <t>21.2 - 51.2906</t>
  </si>
  <si>
    <t>LECLANCHE N</t>
  </si>
  <si>
    <t>Leclanche SA</t>
  </si>
  <si>
    <t>finmb_882611</t>
  </si>
  <si>
    <t>LEM N</t>
  </si>
  <si>
    <t>LEM Holding SA</t>
  </si>
  <si>
    <t>finmb_878134</t>
  </si>
  <si>
    <t>850.0 - 1520.0</t>
  </si>
  <si>
    <t>LEONTEQ N</t>
  </si>
  <si>
    <t>Leonteq AG</t>
  </si>
  <si>
    <t>finmb_52570629</t>
  </si>
  <si>
    <t>28.24 - 50.95</t>
  </si>
  <si>
    <t>LIECHT LANDBK N</t>
  </si>
  <si>
    <t>Liechtensteinische Landesbank Aktiengesellschaft</t>
  </si>
  <si>
    <t>finmb_876829</t>
  </si>
  <si>
    <t>45.0 - 68.7</t>
  </si>
  <si>
    <t>LINDT N</t>
  </si>
  <si>
    <t>Chocoladefabriken Lindt &amp; Sprungli AG</t>
  </si>
  <si>
    <t>finmb_876088</t>
  </si>
  <si>
    <t>65200.0 - 93800.0</t>
  </si>
  <si>
    <t>LINDT PS</t>
  </si>
  <si>
    <t>6365.0 - 8665.0</t>
  </si>
  <si>
    <t>LOGITECH N</t>
  </si>
  <si>
    <t>Logitech International S.A.</t>
  </si>
  <si>
    <t>finmb_388005</t>
  </si>
  <si>
    <t>28.67 - 52.88</t>
  </si>
  <si>
    <t>LUMX GROUP N</t>
  </si>
  <si>
    <t>LumX Group Limited</t>
  </si>
  <si>
    <t>finmb_38037688</t>
  </si>
  <si>
    <t>0.011 - 0.115</t>
  </si>
  <si>
    <t>LUZERNER KB N</t>
  </si>
  <si>
    <t>Luzerner Kantonalbank AG</t>
  </si>
  <si>
    <t>finmb_874411</t>
  </si>
  <si>
    <t>347.5 - 460.0</t>
  </si>
  <si>
    <t>Landis+Gyr N</t>
  </si>
  <si>
    <t>Landis+Gyr Group AG</t>
  </si>
  <si>
    <t>finmb_5875393</t>
  </si>
  <si>
    <t>51.75 - 105.6</t>
  </si>
  <si>
    <t>MCH GROUP N</t>
  </si>
  <si>
    <t>MCH Group AG</t>
  </si>
  <si>
    <t>finmb_934070</t>
  </si>
  <si>
    <t>11.6 - 29.6</t>
  </si>
  <si>
    <t>MEDACTA GROUP N</t>
  </si>
  <si>
    <t>Medacta Group SA</t>
  </si>
  <si>
    <t>finmb_49943681</t>
  </si>
  <si>
    <t>39.8 - 93.7</t>
  </si>
  <si>
    <t>MEDARTIS N</t>
  </si>
  <si>
    <t>Medartis Holding AG</t>
  </si>
  <si>
    <t>finmb_555723496</t>
  </si>
  <si>
    <t>31.6 - 59.5</t>
  </si>
  <si>
    <t>MEIER TOBLER N</t>
  </si>
  <si>
    <t>Meier Tobler Group AG</t>
  </si>
  <si>
    <t>finmb_876769</t>
  </si>
  <si>
    <t>9.68 - 17.3</t>
  </si>
  <si>
    <t>MEYER BURGER N</t>
  </si>
  <si>
    <t>Meyer Burger Technology AG</t>
  </si>
  <si>
    <t>finmb_701740</t>
  </si>
  <si>
    <t>MIKRON N</t>
  </si>
  <si>
    <t>Mikron Holding AG</t>
  </si>
  <si>
    <t>finmb_524774</t>
  </si>
  <si>
    <t>4.2 - 9.4</t>
  </si>
  <si>
    <t>MOBILEZONE N</t>
  </si>
  <si>
    <t>mobilezone holding ag</t>
  </si>
  <si>
    <t>finmb_12488602</t>
  </si>
  <si>
    <t>7.08 - 11.7</t>
  </si>
  <si>
    <t>MOBIMO N</t>
  </si>
  <si>
    <t>Mobimo Holding AG</t>
  </si>
  <si>
    <t>finmb_22770043</t>
  </si>
  <si>
    <t>231.0 - 321.5</t>
  </si>
  <si>
    <t>MOLECULAR PARTNERS N</t>
  </si>
  <si>
    <t>Molecular Partners AG</t>
  </si>
  <si>
    <t>finmb_32677064</t>
  </si>
  <si>
    <t>11.08 - 24.9</t>
  </si>
  <si>
    <t>Metall Zug AG</t>
  </si>
  <si>
    <t>finmb_7870502</t>
  </si>
  <si>
    <t>1305.0 - 2450.0</t>
  </si>
  <si>
    <t>NEWRON PHARMA N</t>
  </si>
  <si>
    <t>Newron Pharmaceuticals S.p.A.</t>
  </si>
  <si>
    <t>finmb_1882829</t>
  </si>
  <si>
    <t>Novavest Real Estate N</t>
  </si>
  <si>
    <t>Novavest Real Estate AG</t>
  </si>
  <si>
    <t>finmb_242718979</t>
  </si>
  <si>
    <t>38.8 - 47.7</t>
  </si>
  <si>
    <t>O FUESSLI N</t>
  </si>
  <si>
    <t>Orell Fussli Holding AG</t>
  </si>
  <si>
    <t>finmb_2491643</t>
  </si>
  <si>
    <t>87.5 - 115.0</t>
  </si>
  <si>
    <t>OBSEVA N</t>
  </si>
  <si>
    <t>ObsEva SA</t>
  </si>
  <si>
    <t>finmb_245335894</t>
  </si>
  <si>
    <t>ORASCOM DEVELOPMENT HLD AG N</t>
  </si>
  <si>
    <t>Orascom Development Holding AG</t>
  </si>
  <si>
    <t>finmb_44306609</t>
  </si>
  <si>
    <t>6.3 - 16.5</t>
  </si>
  <si>
    <t>ORIOR N</t>
  </si>
  <si>
    <t>ORIOR AG</t>
  </si>
  <si>
    <t>finmb_5553867</t>
  </si>
  <si>
    <t>72.7 - 94.7</t>
  </si>
  <si>
    <t>PARGESA I</t>
  </si>
  <si>
    <t>Pargesa Holding SA</t>
  </si>
  <si>
    <t>finmb_135397</t>
  </si>
  <si>
    <t>40.0 - 83.0</t>
  </si>
  <si>
    <t>PARTNERS GROUP N</t>
  </si>
  <si>
    <t>Partners Group Holding AG</t>
  </si>
  <si>
    <t>finmb_21863226</t>
  </si>
  <si>
    <t>525.0 - 968.8</t>
  </si>
  <si>
    <t>PERFECT N</t>
  </si>
  <si>
    <t>Perfect Holding SA</t>
  </si>
  <si>
    <t>finmb_140423</t>
  </si>
  <si>
    <t>0.0135 - 0.015</t>
  </si>
  <si>
    <t>0.0105 - 0.0225</t>
  </si>
  <si>
    <t>PERROT DUVAL I</t>
  </si>
  <si>
    <t>Perrot Duval Holding S.A.</t>
  </si>
  <si>
    <t>finmb_9560068</t>
  </si>
  <si>
    <t>113.0 - 116.0</t>
  </si>
  <si>
    <t>100.0 - 162.0</t>
  </si>
  <si>
    <t>PHOENIX I</t>
  </si>
  <si>
    <t>Phoenix Mecano AG</t>
  </si>
  <si>
    <t>finmb_878038</t>
  </si>
  <si>
    <t>312.0 - 494.5</t>
  </si>
  <si>
    <t>PIERER Mobility AG</t>
  </si>
  <si>
    <t>finmb_23335317</t>
  </si>
  <si>
    <t>23.35 - 61.0</t>
  </si>
  <si>
    <t>PLAZZA N</t>
  </si>
  <si>
    <t>Plazza AG</t>
  </si>
  <si>
    <t>finmb_22548301</t>
  </si>
  <si>
    <t>246.0 - 307.0</t>
  </si>
  <si>
    <t>POENINA HOLDING N</t>
  </si>
  <si>
    <t>Poenina Holding AG</t>
  </si>
  <si>
    <t>finmb_216067247</t>
  </si>
  <si>
    <t>37.0 - 50.0</t>
  </si>
  <si>
    <t>PRIVATE EQUITY N</t>
  </si>
  <si>
    <t>Private Equity Holding AG</t>
  </si>
  <si>
    <t>finmb_423533</t>
  </si>
  <si>
    <t>43.8 - 94.78</t>
  </si>
  <si>
    <t>PSP N</t>
  </si>
  <si>
    <t>PSP Swiss Property AG</t>
  </si>
  <si>
    <t>finmb_2429770</t>
  </si>
  <si>
    <t>100.2 - 157.1</t>
  </si>
  <si>
    <t>Peach Property N</t>
  </si>
  <si>
    <t>Peach Property Group AG</t>
  </si>
  <si>
    <t>finmb_61384413</t>
  </si>
  <si>
    <t>24.8 - 42.5</t>
  </si>
  <si>
    <t>Polyphor N</t>
  </si>
  <si>
    <t>Polyphor AG</t>
  </si>
  <si>
    <t>finmb_1184435</t>
  </si>
  <si>
    <t>RELIEF THERAPEUTICS N</t>
  </si>
  <si>
    <t>Relief Therapeutics Holding AG</t>
  </si>
  <si>
    <t>finmb_275741064</t>
  </si>
  <si>
    <t>8.0E-4 - 0.067</t>
  </si>
  <si>
    <t>RICHEMONT N</t>
  </si>
  <si>
    <t>Compagnie Financiere Richemont SA</t>
  </si>
  <si>
    <t>finmb_877159</t>
  </si>
  <si>
    <t>44.64 - 87.44</t>
  </si>
  <si>
    <t>RIETER N</t>
  </si>
  <si>
    <t>Rieter Holding AG</t>
  </si>
  <si>
    <t>finmb_875584</t>
  </si>
  <si>
    <t>79.8 - 153.4</t>
  </si>
  <si>
    <t>ROMANDE ENERGIE N</t>
  </si>
  <si>
    <t>Romande Energie Holding SA</t>
  </si>
  <si>
    <t>finmb_12483988</t>
  </si>
  <si>
    <t>975.0 - 1310.0</t>
  </si>
  <si>
    <t>SANTHERA N</t>
  </si>
  <si>
    <t>Santhera Pharmaceuticals Holding AG</t>
  </si>
  <si>
    <t>finmb_11609342</t>
  </si>
  <si>
    <t>5.6 - 17.96</t>
  </si>
  <si>
    <t>SCHINDLER N</t>
  </si>
  <si>
    <t>175.0 - 253.0</t>
  </si>
  <si>
    <t>SCHLATTER N</t>
  </si>
  <si>
    <t>Schlatter Industries AG</t>
  </si>
  <si>
    <t>finmb_1004890</t>
  </si>
  <si>
    <t>28.6 - 33.0</t>
  </si>
  <si>
    <t>23.6 - 43.0</t>
  </si>
  <si>
    <t>SCHMOLZ+BICKENBACH AG N</t>
  </si>
  <si>
    <t>Schmolz + Bickenbach AG</t>
  </si>
  <si>
    <t>finmb_5726601</t>
  </si>
  <si>
    <t>0.11 - 0.529</t>
  </si>
  <si>
    <t>SCHWEITER I</t>
  </si>
  <si>
    <t>Schweiter Technologies AG</t>
  </si>
  <si>
    <t>finmb_881964</t>
  </si>
  <si>
    <t>700.0 - 1296.0</t>
  </si>
  <si>
    <t>SENSIRION N</t>
  </si>
  <si>
    <t>Sensirion Holding AG</t>
  </si>
  <si>
    <t>finmb_20964844</t>
  </si>
  <si>
    <t>27.2 - 46.0</t>
  </si>
  <si>
    <t>SF Urban Properties N</t>
  </si>
  <si>
    <t>SF Urban Properties AG</t>
  </si>
  <si>
    <t>finmb_39103298</t>
  </si>
  <si>
    <t>91.0 - 92.5</t>
  </si>
  <si>
    <t>83.0 - 110.0</t>
  </si>
  <si>
    <t>SFS Group N</t>
  </si>
  <si>
    <t>SFS Group AG</t>
  </si>
  <si>
    <t>finmb_22547847</t>
  </si>
  <si>
    <t>58.85 - 97.0</t>
  </si>
  <si>
    <t>SGS N</t>
  </si>
  <si>
    <t>SGS SA</t>
  </si>
  <si>
    <t>finmb_1034298</t>
  </si>
  <si>
    <t>1801.5 - 2876.0</t>
  </si>
  <si>
    <t>SIEGFRIED N</t>
  </si>
  <si>
    <t>Siegfried Holding AG</t>
  </si>
  <si>
    <t>finmb_879592</t>
  </si>
  <si>
    <t>313.5 - 499.5</t>
  </si>
  <si>
    <t>SIG Combibloc Grp N</t>
  </si>
  <si>
    <t>SIG Combibloc Group AG</t>
  </si>
  <si>
    <t>finmb_874468</t>
  </si>
  <si>
    <t>10.12 - 16.84</t>
  </si>
  <si>
    <t>SIKA N</t>
  </si>
  <si>
    <t>Sika AG</t>
  </si>
  <si>
    <t>finmb_694958</t>
  </si>
  <si>
    <t>125.1 - 196.55</t>
  </si>
  <si>
    <t>SNB N</t>
  </si>
  <si>
    <t>Schweizerische Nationalbank</t>
  </si>
  <si>
    <t>finmb_4456784</t>
  </si>
  <si>
    <t>3280.0 - 6260.0</t>
  </si>
  <si>
    <t>SOFTWAREONE N</t>
  </si>
  <si>
    <t>SoftwareONE Holding AG</t>
  </si>
  <si>
    <t>finmb_254110139</t>
  </si>
  <si>
    <t>13.0 - 26.4</t>
  </si>
  <si>
    <t>SONOVA N</t>
  </si>
  <si>
    <t>Sonova Holding AG</t>
  </si>
  <si>
    <t>finmb_882368</t>
  </si>
  <si>
    <t>141.0 - 258.6</t>
  </si>
  <si>
    <t>SPCE N</t>
  </si>
  <si>
    <t>Spice Private Equity AG</t>
  </si>
  <si>
    <t>finmb_217966</t>
  </si>
  <si>
    <t>9.05 - 37.53</t>
  </si>
  <si>
    <t>STARRAG GROUP N</t>
  </si>
  <si>
    <t>Starrag Group Holding AG</t>
  </si>
  <si>
    <t>finmb_7909873</t>
  </si>
  <si>
    <t>37.8 - 38.0</t>
  </si>
  <si>
    <t>35.0 - 54.5</t>
  </si>
  <si>
    <t>SULZER N</t>
  </si>
  <si>
    <t>Sulzer Ltd</t>
  </si>
  <si>
    <t>finmb_875059</t>
  </si>
  <si>
    <t>40.12 - 111.3</t>
  </si>
  <si>
    <t>SUNRISE N</t>
  </si>
  <si>
    <t>Sunrise Communications Group AG</t>
  </si>
  <si>
    <t>finmb_2386697</t>
  </si>
  <si>
    <t>68.65 - 84.75</t>
  </si>
  <si>
    <t>SWATCH GROUP I</t>
  </si>
  <si>
    <t>The Swatch Group AG</t>
  </si>
  <si>
    <t>finmb_875547</t>
  </si>
  <si>
    <t>151.0 - 311.2</t>
  </si>
  <si>
    <t>SWATCH GROUP N</t>
  </si>
  <si>
    <t>28.56 - 58.4</t>
  </si>
  <si>
    <t>SWISS PRIME SITE N</t>
  </si>
  <si>
    <t>Swiss Prime Site AG</t>
  </si>
  <si>
    <t>finmb_2444407</t>
  </si>
  <si>
    <t>80.55 - 125.4</t>
  </si>
  <si>
    <t>SWISSQUOTE N</t>
  </si>
  <si>
    <t>Swissquote Group Holding Ltd</t>
  </si>
  <si>
    <t>finmb_973404</t>
  </si>
  <si>
    <t>35.0 - 68.3</t>
  </si>
  <si>
    <t>TECAN GROUP AG N</t>
  </si>
  <si>
    <t>Tecan Group Ltd.</t>
  </si>
  <si>
    <t>finmb_6512027</t>
  </si>
  <si>
    <t>221.2 - 347.4</t>
  </si>
  <si>
    <t>TEMENOS N</t>
  </si>
  <si>
    <t>Temenos AG</t>
  </si>
  <si>
    <t>finmb_1059156</t>
  </si>
  <si>
    <t>91.54 - 184.55</t>
  </si>
  <si>
    <t>THURGAUER KB PS</t>
  </si>
  <si>
    <t>Thurgauer Kantonalbank</t>
  </si>
  <si>
    <t>finmb_5572437</t>
  </si>
  <si>
    <t>87.2 - 112.0</t>
  </si>
  <si>
    <t>TITL BN BERG N</t>
  </si>
  <si>
    <t>Bergbahnen Engelberg-Trubsee-Titlis AG</t>
  </si>
  <si>
    <t>finmb_2491461</t>
  </si>
  <si>
    <t>50.8 - 52.0</t>
  </si>
  <si>
    <t>48.0 - 378.0</t>
  </si>
  <si>
    <t>TORNOS N</t>
  </si>
  <si>
    <t>Tornos Holding AG</t>
  </si>
  <si>
    <t>finmb_120281</t>
  </si>
  <si>
    <t>3.0 - 9.18</t>
  </si>
  <si>
    <t>U-BLOX N</t>
  </si>
  <si>
    <t>u-blox Holding AG</t>
  </si>
  <si>
    <t>finmb_1161669</t>
  </si>
  <si>
    <t>49.52 - 101.2</t>
  </si>
  <si>
    <t>VALARTIS GROUP N</t>
  </si>
  <si>
    <t>Valartis Group AG</t>
  </si>
  <si>
    <t>finmb_24436286</t>
  </si>
  <si>
    <t>8.25 - 11.1</t>
  </si>
  <si>
    <t>VALIANT N</t>
  </si>
  <si>
    <t>Valiant Holding AG</t>
  </si>
  <si>
    <t>finmb_874866</t>
  </si>
  <si>
    <t>67.5 - 110.2</t>
  </si>
  <si>
    <t>VALORA N</t>
  </si>
  <si>
    <t>Valora Holding AG</t>
  </si>
  <si>
    <t>finmb_876760</t>
  </si>
  <si>
    <t>146.0 - 290.5</t>
  </si>
  <si>
    <t>VARIA US PROPERTIES N</t>
  </si>
  <si>
    <t>Varia US Properties AG</t>
  </si>
  <si>
    <t>finmb_317521233</t>
  </si>
  <si>
    <t>33.1 - 46.8</t>
  </si>
  <si>
    <t>VAUDOISE ASSU N</t>
  </si>
  <si>
    <t>Vaudoise Assurances Holding SA</t>
  </si>
  <si>
    <t>finmb_7884005</t>
  </si>
  <si>
    <t>380.0 - 608.0</t>
  </si>
  <si>
    <t>VETROPACK N</t>
  </si>
  <si>
    <t>Vetropack Holding AG</t>
  </si>
  <si>
    <t>finmb_877048</t>
  </si>
  <si>
    <t>VILLARS N</t>
  </si>
  <si>
    <t>Villars Holding S.A.</t>
  </si>
  <si>
    <t>finmb_4481049</t>
  </si>
  <si>
    <t>705.0 - 835.0</t>
  </si>
  <si>
    <t>VON ROLL I</t>
  </si>
  <si>
    <t>Von Roll Holding AG</t>
  </si>
  <si>
    <t>finmb_874640</t>
  </si>
  <si>
    <t>0.492 - 1.3</t>
  </si>
  <si>
    <t>VPB VADUZ N</t>
  </si>
  <si>
    <t>VP Bank AG</t>
  </si>
  <si>
    <t>finmb_8276722</t>
  </si>
  <si>
    <t>108.4 - 167.2</t>
  </si>
  <si>
    <t>VZ HOLDING N</t>
  </si>
  <si>
    <t>VZ Holding AG</t>
  </si>
  <si>
    <t>finmb_33103325</t>
  </si>
  <si>
    <t>49.2 - 77.3</t>
  </si>
  <si>
    <t>WALLISER KB N</t>
  </si>
  <si>
    <t>Walliser Kantonalbank</t>
  </si>
  <si>
    <t>finmb_5844317</t>
  </si>
  <si>
    <t>93.6 - 120.0</t>
  </si>
  <si>
    <t>WARTECK N</t>
  </si>
  <si>
    <t>Warteck Invest AG</t>
  </si>
  <si>
    <t>finmb_881484</t>
  </si>
  <si>
    <t>1750.0 - 2280.0</t>
  </si>
  <si>
    <t>WISeKey N</t>
  </si>
  <si>
    <t>WISeKey International Holding AG</t>
  </si>
  <si>
    <t>finmb_8058229</t>
  </si>
  <si>
    <t>0.65 - 2.9</t>
  </si>
  <si>
    <t>ZEHNDER N</t>
  </si>
  <si>
    <t>Zehnder Group AG</t>
  </si>
  <si>
    <t>finmb_876682</t>
  </si>
  <si>
    <t>30.85 - 49.25</t>
  </si>
  <si>
    <t>ZUG ESTATES HOLDING AG</t>
  </si>
  <si>
    <t>Zug Estates Holding AG</t>
  </si>
  <si>
    <t>finmb_212607968</t>
  </si>
  <si>
    <t>ZUGER KB N</t>
  </si>
  <si>
    <t>Zuger Kantonalbank</t>
  </si>
  <si>
    <t>finmb_876597</t>
  </si>
  <si>
    <t>5500.0 - 6680.0</t>
  </si>
  <si>
    <t>ZUR ROSE GROUP N</t>
  </si>
  <si>
    <t>Zur Rose Group AG</t>
  </si>
  <si>
    <t>finmb_5570001</t>
  </si>
  <si>
    <t>82.8 - 173.6</t>
  </si>
  <si>
    <t>ZWAHLEN I</t>
  </si>
  <si>
    <t>Zwahlen &amp; Mayr SA</t>
  </si>
  <si>
    <t>finmb_4492878</t>
  </si>
  <si>
    <t>189.0 - 189.0</t>
  </si>
  <si>
    <t>181.0 - 268.0</t>
  </si>
  <si>
    <t>dormakaba N</t>
  </si>
  <si>
    <t>dormakaba Holding AG</t>
  </si>
  <si>
    <t>finmb_882603</t>
  </si>
  <si>
    <t>379.0 - 742.5</t>
  </si>
  <si>
    <t>lastminute.com N.V.</t>
  </si>
  <si>
    <t>finmb_79224883</t>
  </si>
  <si>
    <t>CALN.SW</t>
  </si>
  <si>
    <t>TXGN.SW</t>
  </si>
  <si>
    <t>YPSN.SW</t>
  </si>
  <si>
    <t>CALIDA N</t>
  </si>
  <si>
    <t>CALIDA Holding AG</t>
  </si>
  <si>
    <t>finmb_879324</t>
  </si>
  <si>
    <t>25.0 - 38.5</t>
  </si>
  <si>
    <t>TX GROUP N</t>
  </si>
  <si>
    <t>TX Group AG</t>
  </si>
  <si>
    <t>finmb_1173038</t>
  </si>
  <si>
    <t>60.2 - 111.0</t>
  </si>
  <si>
    <t>YPSOMED HLDG</t>
  </si>
  <si>
    <t>Ypsomed Holding AG</t>
  </si>
  <si>
    <t>finmb_10158679</t>
  </si>
  <si>
    <t>102.4 - 160.0</t>
  </si>
  <si>
    <t>CRDA.L</t>
  </si>
  <si>
    <t>FSJ.L</t>
  </si>
  <si>
    <t>JWB</t>
  </si>
  <si>
    <t>KYGA.L</t>
  </si>
  <si>
    <t>CRODA INTERNATIONAL PLC ORD 10.</t>
  </si>
  <si>
    <t>Croda International Plc</t>
  </si>
  <si>
    <t>finmb_529256</t>
  </si>
  <si>
    <t>48.62 - 5415.0</t>
  </si>
  <si>
    <t>FISHER (JAMES) &amp; SONS PLC ORD 2</t>
  </si>
  <si>
    <t>James Fisher and Sons plc</t>
  </si>
  <si>
    <t>finmb_877703</t>
  </si>
  <si>
    <t>1160.0 - 2190.0</t>
  </si>
  <si>
    <t>John Wiley &amp; Sons, Inc.</t>
  </si>
  <si>
    <t>35.71 - 36.16</t>
  </si>
  <si>
    <t>KERRY GROUP PLC 'A'ORD EUR0.125</t>
  </si>
  <si>
    <t>Kerry Group plc</t>
  </si>
  <si>
    <t>finmb_876221</t>
  </si>
  <si>
    <t>57.62 - 12130.0</t>
  </si>
  <si>
    <t>141.81 - 145.06</t>
  </si>
  <si>
    <t>Kandidaten</t>
  </si>
  <si>
    <t>Dow Jones</t>
  </si>
  <si>
    <t>BA</t>
  </si>
  <si>
    <t>CAT</t>
  </si>
  <si>
    <t>CSCO</t>
  </si>
  <si>
    <t>DOW</t>
  </si>
  <si>
    <t>GS</t>
  </si>
  <si>
    <t>HD</t>
  </si>
  <si>
    <t>INTC</t>
  </si>
  <si>
    <t>MCD</t>
  </si>
  <si>
    <t>MRK</t>
  </si>
  <si>
    <t>MSFT</t>
  </si>
  <si>
    <t>NKE</t>
  </si>
  <si>
    <t>PFE</t>
  </si>
  <si>
    <t>RTX</t>
  </si>
  <si>
    <t>TRV</t>
  </si>
  <si>
    <t>UNH</t>
  </si>
  <si>
    <t>VZ</t>
  </si>
  <si>
    <t>DIS</t>
  </si>
  <si>
    <t>Boeing Company (The)</t>
  </si>
  <si>
    <t>The Boeing Company</t>
  </si>
  <si>
    <t>finmb_370857</t>
  </si>
  <si>
    <t>113.89 - 122.61</t>
  </si>
  <si>
    <t>89.0 - 391.0</t>
  </si>
  <si>
    <t>Caterpillar, Inc.</t>
  </si>
  <si>
    <t>Caterpillar Inc.</t>
  </si>
  <si>
    <t>finmb_259378</t>
  </si>
  <si>
    <t>87.5 - 150.55</t>
  </si>
  <si>
    <t>Cisco Systems, Inc.</t>
  </si>
  <si>
    <t>finmb_19691</t>
  </si>
  <si>
    <t>43.26 - 44.5783</t>
  </si>
  <si>
    <t>32.4 - 58.26</t>
  </si>
  <si>
    <t>Dow Inc.</t>
  </si>
  <si>
    <t>finmb_9830660</t>
  </si>
  <si>
    <t>21.95 - 56.25</t>
  </si>
  <si>
    <t>Goldman Sachs Group, Inc. (The)</t>
  </si>
  <si>
    <t>The Goldman Sachs Group, Inc.</t>
  </si>
  <si>
    <t>finmb_398625</t>
  </si>
  <si>
    <t>130.85 - 250.46</t>
  </si>
  <si>
    <t>Home Depot, Inc. (The)</t>
  </si>
  <si>
    <t>The Home Depot, Inc.</t>
  </si>
  <si>
    <t>finmb_278679</t>
  </si>
  <si>
    <t>140.63 - 247.36</t>
  </si>
  <si>
    <t>Intel Corporation</t>
  </si>
  <si>
    <t>finmb_21127</t>
  </si>
  <si>
    <t>42.86 - 69.29</t>
  </si>
  <si>
    <t>McDonald's Corporation</t>
  </si>
  <si>
    <t>finmb_139488</t>
  </si>
  <si>
    <t>124.23 - 221.93</t>
  </si>
  <si>
    <t>Merck &amp; Company, Inc.</t>
  </si>
  <si>
    <t>Merck &amp; Co., Inc.</t>
  </si>
  <si>
    <t>finmb_288502</t>
  </si>
  <si>
    <t>65.25 - 92.64</t>
  </si>
  <si>
    <t>Microsoft Corporation</t>
  </si>
  <si>
    <t>finmb_21835</t>
  </si>
  <si>
    <t>119.01 - 190.7</t>
  </si>
  <si>
    <t>Nike, Inc.</t>
  </si>
  <si>
    <t>NIKE, Inc.</t>
  </si>
  <si>
    <t>finmb_291981</t>
  </si>
  <si>
    <t>60.0 - 105.62</t>
  </si>
  <si>
    <t>Pfizer, Inc.</t>
  </si>
  <si>
    <t>Pfizer Inc.</t>
  </si>
  <si>
    <t>finmb_162270</t>
  </si>
  <si>
    <t>27.88 - 44.56</t>
  </si>
  <si>
    <t>Raytheon Technologies Corporati</t>
  </si>
  <si>
    <t>43.436123 - 99.71051</t>
  </si>
  <si>
    <t>The Travelers Companies, Inc.</t>
  </si>
  <si>
    <t>finmb_392856</t>
  </si>
  <si>
    <t>76.99 - 155.09</t>
  </si>
  <si>
    <t>UnitedHealth Group Incorporated</t>
  </si>
  <si>
    <t>finmb_104673</t>
  </si>
  <si>
    <t>275.64 - 292.449</t>
  </si>
  <si>
    <t>187.72 - 306.71</t>
  </si>
  <si>
    <t>Verizon Communications Inc.</t>
  </si>
  <si>
    <t>finmb_415798</t>
  </si>
  <si>
    <t>48.84 - 62.22</t>
  </si>
  <si>
    <t>Walt Disney Company (The)</t>
  </si>
  <si>
    <t>The Walt Disney Company</t>
  </si>
  <si>
    <t>finmb_191564</t>
  </si>
  <si>
    <t>79.07 - 153.41</t>
  </si>
  <si>
    <t>AAPL</t>
  </si>
  <si>
    <t>Apple Inc.</t>
  </si>
  <si>
    <t>finmb_24937</t>
  </si>
  <si>
    <t>170.27 - 327.85</t>
  </si>
  <si>
    <t>HEI.DE</t>
  </si>
  <si>
    <t>HeidelbergCement AG</t>
  </si>
  <si>
    <t>FME.DE</t>
  </si>
  <si>
    <t>Fresenius Medical Care AG &amp; Co. KGaA</t>
  </si>
  <si>
    <t>CON.DE</t>
  </si>
  <si>
    <t>Continental Aktiengesellschaft</t>
  </si>
  <si>
    <t>1COV.DE</t>
  </si>
  <si>
    <t>Covestro AG</t>
  </si>
  <si>
    <t>DBK.DE</t>
  </si>
  <si>
    <t>Deutsche Bank Aktiengesellschaft</t>
  </si>
  <si>
    <t>HEN3.DE</t>
  </si>
  <si>
    <t>Henkel AG &amp; Co. KGaA</t>
  </si>
  <si>
    <t>VNA.DE</t>
  </si>
  <si>
    <t>Vonovia SE</t>
  </si>
  <si>
    <t>RWE.DE</t>
  </si>
  <si>
    <t>RWE Aktiengesellschaft</t>
  </si>
  <si>
    <t>DTE.DE</t>
  </si>
  <si>
    <t>Deutsche Telekom AG</t>
  </si>
  <si>
    <t>BEI.DE</t>
  </si>
  <si>
    <t>Beiersdorf Aktiengesellschaft</t>
  </si>
  <si>
    <t>ADS.DE</t>
  </si>
  <si>
    <t>adidas AG</t>
  </si>
  <si>
    <t>FRE.DE</t>
  </si>
  <si>
    <t>Fresenius SE &amp; Co. KGaA</t>
  </si>
  <si>
    <t>BAS.DE</t>
  </si>
  <si>
    <t>BASF SE</t>
  </si>
  <si>
    <t>DB1.DE</t>
  </si>
  <si>
    <t>Deutsche Borse AG</t>
  </si>
  <si>
    <t>SAP.DE</t>
  </si>
  <si>
    <t>SAP SE</t>
  </si>
  <si>
    <t>LIN.DE</t>
  </si>
  <si>
    <t>Linde plc</t>
  </si>
  <si>
    <t>SIE.DE</t>
  </si>
  <si>
    <t>Siemens Aktiengesellschaft</t>
  </si>
  <si>
    <t>MRK.DE</t>
  </si>
  <si>
    <t>MERCK Kommanditgesellschaft auf Aktien</t>
  </si>
  <si>
    <t>TKA.DE</t>
  </si>
  <si>
    <t>thyssenkrupp AG</t>
  </si>
  <si>
    <t>WDI.DE</t>
  </si>
  <si>
    <t>Wirecard AG</t>
  </si>
  <si>
    <t>VOW3.DE</t>
  </si>
  <si>
    <t>Volkswagen AG</t>
  </si>
  <si>
    <t>BAYN.DE</t>
  </si>
  <si>
    <t>Bayer Aktiengesellschaft</t>
  </si>
  <si>
    <t>ALV.DE</t>
  </si>
  <si>
    <t>Allianz SE</t>
  </si>
  <si>
    <t>IFX.DE</t>
  </si>
  <si>
    <t>Infineon Technologies AG</t>
  </si>
  <si>
    <t>BMW.DE</t>
  </si>
  <si>
    <t>Bayerische Motoren Werke Aktiengesellschaft</t>
  </si>
  <si>
    <t>DAI.DE</t>
  </si>
  <si>
    <t>Daimler AG</t>
  </si>
  <si>
    <t>EOAN.DE</t>
  </si>
  <si>
    <t>E.ON SE</t>
  </si>
  <si>
    <t>DPW.DE</t>
  </si>
  <si>
    <t>Deutsche Post AG</t>
  </si>
  <si>
    <t>DAX</t>
  </si>
  <si>
    <t>HEIDELBERGCEMENT AG O.N.</t>
  </si>
  <si>
    <t>finmb_4108892</t>
  </si>
  <si>
    <t>29.0 - 73.02</t>
  </si>
  <si>
    <t>FRESEN.MED.CARE KGAA O.N.</t>
  </si>
  <si>
    <t>finmb_384522</t>
  </si>
  <si>
    <t>53.5 - 81.1</t>
  </si>
  <si>
    <t>CONTINENTAL AG O.N.</t>
  </si>
  <si>
    <t>finmb_410366</t>
  </si>
  <si>
    <t>51.45 - 133.76</t>
  </si>
  <si>
    <t>COVESTRO AG  O.N.</t>
  </si>
  <si>
    <t>finmb_9536953</t>
  </si>
  <si>
    <t>23.54 - 48.18</t>
  </si>
  <si>
    <t>DEUTSCHE BANK AG NA O.N.</t>
  </si>
  <si>
    <t>finmb_410467</t>
  </si>
  <si>
    <t>4.4485 - 10.37</t>
  </si>
  <si>
    <t>HENKEL AG+CO.KGAA VZO</t>
  </si>
  <si>
    <t>finmb_621918</t>
  </si>
  <si>
    <t>62.24 - 97.8</t>
  </si>
  <si>
    <t>VONOVIA SE NA O.N.</t>
  </si>
  <si>
    <t>finmb_5537158</t>
  </si>
  <si>
    <t>36.71 - 54.48</t>
  </si>
  <si>
    <t>RWE AG  INH O.N.</t>
  </si>
  <si>
    <t>finmb_408612</t>
  </si>
  <si>
    <t>20.05 - 34.64</t>
  </si>
  <si>
    <t>DT.TELEKOM AG NA</t>
  </si>
  <si>
    <t>finmb_380011</t>
  </si>
  <si>
    <t>10.406 - 16.748</t>
  </si>
  <si>
    <t>BEIERSDORF AG O.N.</t>
  </si>
  <si>
    <t>finmb_876083</t>
  </si>
  <si>
    <t>77.62 - 117.25</t>
  </si>
  <si>
    <t>ADIDAS AG NA O.N.</t>
  </si>
  <si>
    <t>finmb_92816</t>
  </si>
  <si>
    <t>162.2 - 317.45</t>
  </si>
  <si>
    <t>FRESENIUS SE+CO.KGAA O.N.</t>
  </si>
  <si>
    <t>finmb_879555</t>
  </si>
  <si>
    <t>24.25 - 51.54</t>
  </si>
  <si>
    <t>BASF SE NA O.N.</t>
  </si>
  <si>
    <t>finmb_382826</t>
  </si>
  <si>
    <t>37.355 - 72.17</t>
  </si>
  <si>
    <t>DEUTSCHE BOERSE NA O.N.</t>
  </si>
  <si>
    <t>finmb_1497295</t>
  </si>
  <si>
    <t>92.92 - 158.9</t>
  </si>
  <si>
    <t>SAP SE O.N.</t>
  </si>
  <si>
    <t>finmb_126475</t>
  </si>
  <si>
    <t>82.13 - 129.6</t>
  </si>
  <si>
    <t>LINDE PLC  EO 0,001</t>
  </si>
  <si>
    <t>finmb_318049</t>
  </si>
  <si>
    <t>130.45 - 208.6</t>
  </si>
  <si>
    <t>SIEMENS AG  NA O.N.</t>
  </si>
  <si>
    <t>finmb_394038</t>
  </si>
  <si>
    <t>58.77 - 119.9</t>
  </si>
  <si>
    <t>MERCK KGAA O.N.</t>
  </si>
  <si>
    <t>finmb_596117</t>
  </si>
  <si>
    <t>76.22 - 125.95</t>
  </si>
  <si>
    <t>THYSSENKRUPP AG O.N.</t>
  </si>
  <si>
    <t>finmb_841504</t>
  </si>
  <si>
    <t>3.28 - 13.95</t>
  </si>
  <si>
    <t>WIRECARD AG</t>
  </si>
  <si>
    <t>finmb_741774</t>
  </si>
  <si>
    <t>79.68 - 162.3</t>
  </si>
  <si>
    <t>VOLKSWAGEN AG VZO O.N.</t>
  </si>
  <si>
    <t>finmb_377732</t>
  </si>
  <si>
    <t>79.38 - 187.74</t>
  </si>
  <si>
    <t>BAYER AG NA O.N.</t>
  </si>
  <si>
    <t>finmb_103375</t>
  </si>
  <si>
    <t>44.855 - 78.34</t>
  </si>
  <si>
    <t>ALLIANZ SE NA O.N.</t>
  </si>
  <si>
    <t>finmb_598807</t>
  </si>
  <si>
    <t>117.1 - 232.6</t>
  </si>
  <si>
    <t>INFINEON TECH.AG NA O.N.</t>
  </si>
  <si>
    <t>finmb_105448</t>
  </si>
  <si>
    <t>10.132 - 23.065</t>
  </si>
  <si>
    <t>BAY.MOTOREN WERKE AG ST</t>
  </si>
  <si>
    <t>finmb_704634</t>
  </si>
  <si>
    <t>36.595 - 77.06</t>
  </si>
  <si>
    <t>DAIMLER AG NA O.N.</t>
  </si>
  <si>
    <t>finmb_106772</t>
  </si>
  <si>
    <t>21.015 - 54.5</t>
  </si>
  <si>
    <t>E.ON SE NA O.N.</t>
  </si>
  <si>
    <t>finmb_385510</t>
  </si>
  <si>
    <t>7.601 - 11.562</t>
  </si>
  <si>
    <t>DEUTSCHE POST AG NA O.N.</t>
  </si>
  <si>
    <t>finmb_1901010</t>
  </si>
  <si>
    <t>19.1 - 35.0</t>
  </si>
  <si>
    <t>US Dividend Aristocrates</t>
  </si>
  <si>
    <t>Index</t>
  </si>
  <si>
    <t>Berkshire Hathaway</t>
  </si>
  <si>
    <t>CIIC</t>
  </si>
  <si>
    <t>CIIG Merger Corp.</t>
  </si>
  <si>
    <t>EXAS</t>
  </si>
  <si>
    <t>Exact Sciences Corporation</t>
  </si>
  <si>
    <t>TWST</t>
  </si>
  <si>
    <t>Twist Bioscience Corporation</t>
  </si>
  <si>
    <t>SLAB</t>
  </si>
  <si>
    <t>Silicon Laboratories Inc.</t>
  </si>
  <si>
    <t>ATEC</t>
  </si>
  <si>
    <t>Alphatec Holdings, Inc.</t>
  </si>
  <si>
    <t>CVCO</t>
  </si>
  <si>
    <t>Cavco Industries, Inc.</t>
  </si>
  <si>
    <t>IFRX</t>
  </si>
  <si>
    <t>InflaRx N.V.</t>
  </si>
  <si>
    <t>FNJN</t>
  </si>
  <si>
    <t>Finjan Holdings, Inc.</t>
  </si>
  <si>
    <t>KLXE</t>
  </si>
  <si>
    <t>KLX Energy Services Holdings, Inc.</t>
  </si>
  <si>
    <t>NVCR</t>
  </si>
  <si>
    <t>NovoCure Limited</t>
  </si>
  <si>
    <t>NMRK</t>
  </si>
  <si>
    <t>Newmark Group, Inc.</t>
  </si>
  <si>
    <t>BBQ</t>
  </si>
  <si>
    <t>BBQ Holdings, Inc.</t>
  </si>
  <si>
    <t>AGLE</t>
  </si>
  <si>
    <t>Aeglea BioTherapeutics, Inc.</t>
  </si>
  <si>
    <t>FNKO</t>
  </si>
  <si>
    <t>Funko, Inc.</t>
  </si>
  <si>
    <t>FEYE</t>
  </si>
  <si>
    <t>FireEye, Inc.</t>
  </si>
  <si>
    <t>FARM</t>
  </si>
  <si>
    <t>Farmer Bros. Co.</t>
  </si>
  <si>
    <t>NVCN</t>
  </si>
  <si>
    <t>Neovasc Inc.</t>
  </si>
  <si>
    <t>OPTT</t>
  </si>
  <si>
    <t>Ocean Power Technologies, Inc.</t>
  </si>
  <si>
    <t>IBKC</t>
  </si>
  <si>
    <t>IBERIABANK Corporation</t>
  </si>
  <si>
    <t>FNLC</t>
  </si>
  <si>
    <t>The First Bancorp, Inc.</t>
  </si>
  <si>
    <t>FARO</t>
  </si>
  <si>
    <t>FARO Technologies, Inc.</t>
  </si>
  <si>
    <t>NMRD</t>
  </si>
  <si>
    <t>Nemaura Medical Inc.</t>
  </si>
  <si>
    <t>CMRX</t>
  </si>
  <si>
    <t>Chimerix, Inc.</t>
  </si>
  <si>
    <t>FRSX</t>
  </si>
  <si>
    <t>Foresight Autonomous Holdings Ltd.</t>
  </si>
  <si>
    <t>SDC</t>
  </si>
  <si>
    <t>SmileDirectClub, Inc.</t>
  </si>
  <si>
    <t>FRTA</t>
  </si>
  <si>
    <t>Forterra, Inc.</t>
  </si>
  <si>
    <t>SCOR</t>
  </si>
  <si>
    <t>comScore, Inc.</t>
  </si>
  <si>
    <t>BBI</t>
  </si>
  <si>
    <t>Brickell Biotech, Inc.</t>
  </si>
  <si>
    <t>SCON</t>
  </si>
  <si>
    <t>Superconductor Technologies Inc.</t>
  </si>
  <si>
    <t>Nasdaq Top 30</t>
  </si>
  <si>
    <t>CNA.L</t>
  </si>
  <si>
    <t>Centrica plc</t>
  </si>
  <si>
    <t>AUTO.L</t>
  </si>
  <si>
    <t>Auto Trader Group plc</t>
  </si>
  <si>
    <t>EZJ.L</t>
  </si>
  <si>
    <t>CCL.L</t>
  </si>
  <si>
    <t>SMIN.L</t>
  </si>
  <si>
    <t>Smiths Group plc</t>
  </si>
  <si>
    <t>VOD.L</t>
  </si>
  <si>
    <t>Vodafone Group Plc</t>
  </si>
  <si>
    <t>ANTO.L</t>
  </si>
  <si>
    <t>Antofagasta plc</t>
  </si>
  <si>
    <t>AHT.L</t>
  </si>
  <si>
    <t>Ashtead Group plc</t>
  </si>
  <si>
    <t>RB.L</t>
  </si>
  <si>
    <t>Reckitt Benckiser Group plc</t>
  </si>
  <si>
    <t>CCH.L</t>
  </si>
  <si>
    <t>Coca-Cola HBC AG</t>
  </si>
  <si>
    <t>BATS.L</t>
  </si>
  <si>
    <t>British American Tobacco p.l.c.</t>
  </si>
  <si>
    <t>SSE.L</t>
  </si>
  <si>
    <t>SSE plc</t>
  </si>
  <si>
    <t>JET.L</t>
  </si>
  <si>
    <t>Just Eat Takeaway.com N.V.</t>
  </si>
  <si>
    <t>BA.L</t>
  </si>
  <si>
    <t>BAE Systems plc</t>
  </si>
  <si>
    <t>SMT.L</t>
  </si>
  <si>
    <t>Scottish Mortgage Investment Trust plc</t>
  </si>
  <si>
    <t>SDR.L</t>
  </si>
  <si>
    <t>Schroders plc</t>
  </si>
  <si>
    <t>CPG.L</t>
  </si>
  <si>
    <t>Compass Group PLC</t>
  </si>
  <si>
    <t>STJ.L</t>
  </si>
  <si>
    <t>St. James's Place plc</t>
  </si>
  <si>
    <t>TSCO.L</t>
  </si>
  <si>
    <t>Tesco PLC</t>
  </si>
  <si>
    <t>RTO.L</t>
  </si>
  <si>
    <t>Rentokil Initial plc</t>
  </si>
  <si>
    <t>RMV.L</t>
  </si>
  <si>
    <t>Rightmove plc</t>
  </si>
  <si>
    <t>RR.L</t>
  </si>
  <si>
    <t>Rolls-Royce Holdings plc</t>
  </si>
  <si>
    <t>EXPN.L</t>
  </si>
  <si>
    <t>Experian plc</t>
  </si>
  <si>
    <t>PSN.L</t>
  </si>
  <si>
    <t>Persimmon Plc</t>
  </si>
  <si>
    <t>RDSA.L</t>
  </si>
  <si>
    <t>MNG.L</t>
  </si>
  <si>
    <t>M&amp;G plc</t>
  </si>
  <si>
    <t>RDSB.L</t>
  </si>
  <si>
    <t>PRU.L</t>
  </si>
  <si>
    <t>Prudential plc</t>
  </si>
  <si>
    <t>FTSE Top 30</t>
  </si>
  <si>
    <t>AIR.PA</t>
  </si>
  <si>
    <t>Airbus SE</t>
  </si>
  <si>
    <t>DG.PA</t>
  </si>
  <si>
    <t>VINCI SA</t>
  </si>
  <si>
    <t>CA.PA</t>
  </si>
  <si>
    <t>Carrefour SA</t>
  </si>
  <si>
    <t>VIE.PA</t>
  </si>
  <si>
    <t>Veolia Environnement S.A.</t>
  </si>
  <si>
    <t>ENGI.PA</t>
  </si>
  <si>
    <t>ENGIE SA</t>
  </si>
  <si>
    <t>FP.PA</t>
  </si>
  <si>
    <t>TOTAL S.A.</t>
  </si>
  <si>
    <t>BNP.PA</t>
  </si>
  <si>
    <t>BNP Paribas SA</t>
  </si>
  <si>
    <t>MC.PA</t>
  </si>
  <si>
    <t>LVMH Moet Hennessy - Louis Vuitton, Societe Europeenne</t>
  </si>
  <si>
    <t>ACA.PA</t>
  </si>
  <si>
    <t>Credit Agricole S.A.</t>
  </si>
  <si>
    <t>SAN.PA</t>
  </si>
  <si>
    <t>Sanofi</t>
  </si>
  <si>
    <t>OR.PA</t>
  </si>
  <si>
    <t>L'Oreal S.A.</t>
  </si>
  <si>
    <t>ORA.PA</t>
  </si>
  <si>
    <t>Orange S.A.</t>
  </si>
  <si>
    <t>KER.PA</t>
  </si>
  <si>
    <t>Kering SA</t>
  </si>
  <si>
    <t>SGO.PA</t>
  </si>
  <si>
    <t>Compagnie de Saint-Gobain S.A.</t>
  </si>
  <si>
    <t>VIV.PA</t>
  </si>
  <si>
    <t>Vivendi SA</t>
  </si>
  <si>
    <t>GLE.PA</t>
  </si>
  <si>
    <t>Societe Generale Societe anonyme</t>
  </si>
  <si>
    <t>LR.PA</t>
  </si>
  <si>
    <t>Legrand SA</t>
  </si>
  <si>
    <t>ATO.PA</t>
  </si>
  <si>
    <t>Atos SE</t>
  </si>
  <si>
    <t>AI.PA</t>
  </si>
  <si>
    <t>L'Air Liquide S.A.</t>
  </si>
  <si>
    <t>ML.PA</t>
  </si>
  <si>
    <t>Compagnie Generale des Etablissements Michelin Societe en commandite par actions</t>
  </si>
  <si>
    <t>AC.PA</t>
  </si>
  <si>
    <t>Accor SA</t>
  </si>
  <si>
    <t>HO.PA</t>
  </si>
  <si>
    <t>Thales S.A.</t>
  </si>
  <si>
    <t>WLN.PA</t>
  </si>
  <si>
    <t>Worldline S.A.</t>
  </si>
  <si>
    <t>RI.PA</t>
  </si>
  <si>
    <t>Pernod Ricard SA</t>
  </si>
  <si>
    <t>SW.PA</t>
  </si>
  <si>
    <t>Sodexo S.A.</t>
  </si>
  <si>
    <t>BN.PA</t>
  </si>
  <si>
    <t>Danone S.A.</t>
  </si>
  <si>
    <t>SU.PA</t>
  </si>
  <si>
    <t>Schneider Electric S.E.</t>
  </si>
  <si>
    <t>CAP.PA</t>
  </si>
  <si>
    <t>Capgemini SE</t>
  </si>
  <si>
    <t>EN.PA</t>
  </si>
  <si>
    <t>Bouygues SA</t>
  </si>
  <si>
    <t>UG.PA</t>
  </si>
  <si>
    <t>Peugeot S.A.</t>
  </si>
  <si>
    <t>CAC Top 30</t>
  </si>
  <si>
    <t>AGS.BR</t>
  </si>
  <si>
    <t>ageas SA/NV</t>
  </si>
  <si>
    <t>UBI.PA</t>
  </si>
  <si>
    <t>Ubisoft Entertainment SA</t>
  </si>
  <si>
    <t>TEP.PA</t>
  </si>
  <si>
    <t>Teleperformance SE</t>
  </si>
  <si>
    <t>DSM.AS</t>
  </si>
  <si>
    <t>Koninklijke DSM N.V.</t>
  </si>
  <si>
    <t>AGN.AS</t>
  </si>
  <si>
    <t>Aegon N.V.</t>
  </si>
  <si>
    <t>KN.PA</t>
  </si>
  <si>
    <t>Natixis S.A.</t>
  </si>
  <si>
    <t>KPN.AS</t>
  </si>
  <si>
    <t>Koninklijke KPN N.V.</t>
  </si>
  <si>
    <t>GBLB.BR</t>
  </si>
  <si>
    <t>Groupe Bruxelles Lambert SA</t>
  </si>
  <si>
    <t>COV.PA</t>
  </si>
  <si>
    <t>Covivio</t>
  </si>
  <si>
    <t>EDF.PA</t>
  </si>
  <si>
    <t>Electricite de France S.A.</t>
  </si>
  <si>
    <t>IPN.PA</t>
  </si>
  <si>
    <t>Ipsen S.A.</t>
  </si>
  <si>
    <t>INGA.AS</t>
  </si>
  <si>
    <t>ING Groep N.V.</t>
  </si>
  <si>
    <t>EDEN.PA</t>
  </si>
  <si>
    <t>Edenred SA</t>
  </si>
  <si>
    <t>SCR.PA</t>
  </si>
  <si>
    <t>SCOR SE</t>
  </si>
  <si>
    <t>ABI.BR</t>
  </si>
  <si>
    <t>Anheuser-Busch InBev SA/NV</t>
  </si>
  <si>
    <t>AMUN.PA</t>
  </si>
  <si>
    <t>Amundi</t>
  </si>
  <si>
    <t>PHIA.AS</t>
  </si>
  <si>
    <t>Koninklijke Philips N.V.</t>
  </si>
  <si>
    <t>DIM.PA</t>
  </si>
  <si>
    <t>Sartorius Stedim Biotech S.A.</t>
  </si>
  <si>
    <t>SOLB.BR</t>
  </si>
  <si>
    <t>Solvay SA</t>
  </si>
  <si>
    <t>BIM.PA</t>
  </si>
  <si>
    <t>bioMerieux S.A.</t>
  </si>
  <si>
    <t>KBC.BR</t>
  </si>
  <si>
    <t>KBC Group NV</t>
  </si>
  <si>
    <t>Euronext 100 Top 30</t>
  </si>
  <si>
    <t>BEN.AX</t>
  </si>
  <si>
    <t>Bendigo and Adelaide Bank Limited</t>
  </si>
  <si>
    <t>ORA.AX</t>
  </si>
  <si>
    <t>Orora Limited</t>
  </si>
  <si>
    <t>AZJ.AX</t>
  </si>
  <si>
    <t>Aurizon Holdings Limited</t>
  </si>
  <si>
    <t>ALU.AX</t>
  </si>
  <si>
    <t>Altium Limited</t>
  </si>
  <si>
    <t>IPH.AX</t>
  </si>
  <si>
    <t>IPH Limited</t>
  </si>
  <si>
    <t>HVN.AX</t>
  </si>
  <si>
    <t>Harvey Norman Holdings Limited</t>
  </si>
  <si>
    <t>IAG.AX</t>
  </si>
  <si>
    <t>Insurance Australia Group Limited</t>
  </si>
  <si>
    <t>IRE.AX</t>
  </si>
  <si>
    <t>IRESS Limited</t>
  </si>
  <si>
    <t>BKW.AX</t>
  </si>
  <si>
    <t>Brickworks Limited</t>
  </si>
  <si>
    <t>BIN.AX</t>
  </si>
  <si>
    <t>Bingo Industries Limited</t>
  </si>
  <si>
    <t>CQR.AX</t>
  </si>
  <si>
    <t>Charter Hall Retail Real Estate Investment Trust</t>
  </si>
  <si>
    <t>TNE.AX</t>
  </si>
  <si>
    <t>Technology One Limited</t>
  </si>
  <si>
    <t>REA.AX</t>
  </si>
  <si>
    <t>REA Group Limited</t>
  </si>
  <si>
    <t>TPM.AX</t>
  </si>
  <si>
    <t>TPG Telecom Limited</t>
  </si>
  <si>
    <t>SUL.AX</t>
  </si>
  <si>
    <t>Super Retail Group Limited</t>
  </si>
  <si>
    <t>PTM.AX</t>
  </si>
  <si>
    <t>Platinum Investment Management Limited</t>
  </si>
  <si>
    <t>SGR.AX</t>
  </si>
  <si>
    <t>The Star Entertainment Group Limited</t>
  </si>
  <si>
    <t>CMW.AX</t>
  </si>
  <si>
    <t>Cromwell Property Group</t>
  </si>
  <si>
    <t>BKL.AX</t>
  </si>
  <si>
    <t>Blackmores Limited</t>
  </si>
  <si>
    <t>OSH.AX</t>
  </si>
  <si>
    <t>Oil Search Limited</t>
  </si>
  <si>
    <t>FBU.AX</t>
  </si>
  <si>
    <t>Fletcher Building Limited</t>
  </si>
  <si>
    <t>FLT.AX</t>
  </si>
  <si>
    <t>Flight Centre Travel Group Limited</t>
  </si>
  <si>
    <t>NCM.AX</t>
  </si>
  <si>
    <t>Newcrest Mining Limited</t>
  </si>
  <si>
    <t>PNI.AX</t>
  </si>
  <si>
    <t>Pinnacle Investment Management Group Limited</t>
  </si>
  <si>
    <t>COE.AX</t>
  </si>
  <si>
    <t>Cooper Energy Limited</t>
  </si>
  <si>
    <t>HUB.AX</t>
  </si>
  <si>
    <t>HUB24 Limited</t>
  </si>
  <si>
    <t>APE.AX</t>
  </si>
  <si>
    <t>A.P. Eagers Limited</t>
  </si>
  <si>
    <t>GEM.AX</t>
  </si>
  <si>
    <t>G8 Education Limited</t>
  </si>
  <si>
    <t>QAN.AX</t>
  </si>
  <si>
    <t>Qantas Airways Limited</t>
  </si>
  <si>
    <t>NEA.AX</t>
  </si>
  <si>
    <t>Nearmap Ltd</t>
  </si>
  <si>
    <t>S&amp;P/ASX 200 Top 30</t>
  </si>
  <si>
    <t>finmb_642811055</t>
  </si>
  <si>
    <t>9.7 - 9.775</t>
  </si>
  <si>
    <t>9.3 - 9.95</t>
  </si>
  <si>
    <t>finmb_28311</t>
  </si>
  <si>
    <t>82.0 - 87.95</t>
  </si>
  <si>
    <t>35.25 - 123.99</t>
  </si>
  <si>
    <t>finmb_242825322</t>
  </si>
  <si>
    <t>36.56 - 38.97</t>
  </si>
  <si>
    <t>18.52 - 40.39</t>
  </si>
  <si>
    <t>Silicon Laboratories, Inc.</t>
  </si>
  <si>
    <t>finmb_34345</t>
  </si>
  <si>
    <t>65.09 - 122.9</t>
  </si>
  <si>
    <t>finmb_21766771</t>
  </si>
  <si>
    <t>2.19 - 7.93</t>
  </si>
  <si>
    <t>finmb_258733</t>
  </si>
  <si>
    <t>99.58 - 236.1</t>
  </si>
  <si>
    <t>finmb_42434000</t>
  </si>
  <si>
    <t>7.08 - 7.6299</t>
  </si>
  <si>
    <t>finmb_28510</t>
  </si>
  <si>
    <t>KLX Energy Services Holdings, I</t>
  </si>
  <si>
    <t>finmb_561218649</t>
  </si>
  <si>
    <t>1.12 - 1.21</t>
  </si>
  <si>
    <t>0.51 - 28.25</t>
  </si>
  <si>
    <t>finmb_69172456</t>
  </si>
  <si>
    <t>58.28 - 62.755</t>
  </si>
  <si>
    <t>48.57 - 98.841</t>
  </si>
  <si>
    <t>finmb_171030416</t>
  </si>
  <si>
    <t>3.22 - 3.7</t>
  </si>
  <si>
    <t>2.49 - 13.85</t>
  </si>
  <si>
    <t>finmb_364831</t>
  </si>
  <si>
    <t>1.51 - 5.72</t>
  </si>
  <si>
    <t>finmb_253892234</t>
  </si>
  <si>
    <t>6.2 - 6.8362</t>
  </si>
  <si>
    <t>3.5 - 9.1</t>
  </si>
  <si>
    <t>finmb_539897555</t>
  </si>
  <si>
    <t>3.12 - 27.89</t>
  </si>
  <si>
    <t>finmb_26991845</t>
  </si>
  <si>
    <t>10.73 - 11.5</t>
  </si>
  <si>
    <t>7.54 - 18.34</t>
  </si>
  <si>
    <t>Farmer Brothers Company</t>
  </si>
  <si>
    <t>finmb_270566</t>
  </si>
  <si>
    <t>5.94 - 21.67</t>
  </si>
  <si>
    <t>finmb_3168457</t>
  </si>
  <si>
    <t>1.24 - 8.65</t>
  </si>
  <si>
    <t>finmb_912997</t>
  </si>
  <si>
    <t>0.36 - 0.4049</t>
  </si>
  <si>
    <t>finmb_347086</t>
  </si>
  <si>
    <t>31.56 - 36.11</t>
  </si>
  <si>
    <t>25.65 - 79.68</t>
  </si>
  <si>
    <t>First Bancorp, Inc (ME)</t>
  </si>
  <si>
    <t>finmb_405561</t>
  </si>
  <si>
    <t>17.62 - 30.64</t>
  </si>
  <si>
    <t>finmb_365602</t>
  </si>
  <si>
    <t>35.15 - 64.99</t>
  </si>
  <si>
    <t>finmb_261156471</t>
  </si>
  <si>
    <t>2.5 - 14.8</t>
  </si>
  <si>
    <t>finmb_3280635</t>
  </si>
  <si>
    <t>3.3583 - 3.885</t>
  </si>
  <si>
    <t>1.19 - 4.4</t>
  </si>
  <si>
    <t>Foresight Autonomous Holdings L</t>
  </si>
  <si>
    <t>finmb_307548170</t>
  </si>
  <si>
    <t>0.461 - 2.94</t>
  </si>
  <si>
    <t>finmb_264413492</t>
  </si>
  <si>
    <t>6.31 - 7.77</t>
  </si>
  <si>
    <t>3.64 - 21.1</t>
  </si>
  <si>
    <t>finmb_23721484</t>
  </si>
  <si>
    <t>3.45 - 15.42</t>
  </si>
  <si>
    <t>finmb_33539685</t>
  </si>
  <si>
    <t>2.27 - 2.46</t>
  </si>
  <si>
    <t>finmb_109767483</t>
  </si>
  <si>
    <t>0.99 - 8.400008</t>
  </si>
  <si>
    <t>Superconductor Technologies Inc</t>
  </si>
  <si>
    <t>finmb_92986</t>
  </si>
  <si>
    <t>0.32 - 0.4096</t>
  </si>
  <si>
    <t>CENTRICA PLC ORD 6 14/81P</t>
  </si>
  <si>
    <t>finmb_882523</t>
  </si>
  <si>
    <t>29.1 - 97.02</t>
  </si>
  <si>
    <t>AUTO TRADER GROUP PLC ORD 1P</t>
  </si>
  <si>
    <t>finmb_706565</t>
  </si>
  <si>
    <t>308.6 - 746.998</t>
  </si>
  <si>
    <t>EASYJET PLC ORD 27 2/7P</t>
  </si>
  <si>
    <t>410.0 - 1570.0</t>
  </si>
  <si>
    <t>CARNIVAL PLC ORD USD 1.66</t>
  </si>
  <si>
    <t>SMITHS GROUP PLC ORD 37.5P</t>
  </si>
  <si>
    <t>finmb_762942</t>
  </si>
  <si>
    <t>790.0 - 2246.4</t>
  </si>
  <si>
    <t xml:space="preserve">VODAFONE GROUP PLC ORD USD0.20 </t>
  </si>
  <si>
    <t>finmb_324490</t>
  </si>
  <si>
    <t>92.756 - 195.65</t>
  </si>
  <si>
    <t>ANTOFAGASTA PLC ORD 5P</t>
  </si>
  <si>
    <t>finmb_877330</t>
  </si>
  <si>
    <t>575.0 - 993.8</t>
  </si>
  <si>
    <t>ASHTEAD GROUP PLC ORD 10P</t>
  </si>
  <si>
    <t>finmb_642957</t>
  </si>
  <si>
    <t>1010.0 - 2797.0</t>
  </si>
  <si>
    <t>RECKITT BENCKISER GROUP PLC ORD</t>
  </si>
  <si>
    <t>finmb_874480</t>
  </si>
  <si>
    <t>5130.0 - 8191.3</t>
  </si>
  <si>
    <t>COCA-COLA HBC AG ORD CHF6.70 (C</t>
  </si>
  <si>
    <t>finmb_881598</t>
  </si>
  <si>
    <t>1393.1 - 3094.0</t>
  </si>
  <si>
    <t>BRITISH AMERICAN TOBACCO PLC OR</t>
  </si>
  <si>
    <t>finmb_326614</t>
  </si>
  <si>
    <t>116.5 - 3507.0</t>
  </si>
  <si>
    <t>SSE PLC ORD 50P</t>
  </si>
  <si>
    <t>finmb_877219</t>
  </si>
  <si>
    <t>997.8 - 1703.0</t>
  </si>
  <si>
    <t xml:space="preserve">JUST EAT TAKEAWAY.COM N.V. ORD </t>
  </si>
  <si>
    <t>finmb_145810514</t>
  </si>
  <si>
    <t>65.277 - 9000.0</t>
  </si>
  <si>
    <t>BAE SYSTEMS PLC ORD 2.5P</t>
  </si>
  <si>
    <t>finmb_874091</t>
  </si>
  <si>
    <t>5.694 - 672.8</t>
  </si>
  <si>
    <t>SCOTTISH MORTGAGE INVESTMENT TR</t>
  </si>
  <si>
    <t>finmb_874581</t>
  </si>
  <si>
    <t>4.98182 - 717.068</t>
  </si>
  <si>
    <t>1062598</t>
  </si>
  <si>
    <t>finmb_874523</t>
  </si>
  <si>
    <t>1711.0 - 3465.0</t>
  </si>
  <si>
    <t>COMPASS GROUP PLC ORD 11 1/20P</t>
  </si>
  <si>
    <t>finmb_692472</t>
  </si>
  <si>
    <t>20.62 - 2150.0</t>
  </si>
  <si>
    <t>ST. JAMES'S PLACE PLC ORD 15P</t>
  </si>
  <si>
    <t>finmb_875419</t>
  </si>
  <si>
    <t>614.0 - 1777.5</t>
  </si>
  <si>
    <t>TESCO PLC ORD 5P</t>
  </si>
  <si>
    <t>finmb_413744</t>
  </si>
  <si>
    <t>203.7 - 332.67</t>
  </si>
  <si>
    <t>RENTOKIL INITIAL PLC ORD 1P</t>
  </si>
  <si>
    <t>finmb_411004</t>
  </si>
  <si>
    <t>247.7 - 535.2</t>
  </si>
  <si>
    <t>RIGHTMOVE PLC ORD 0.1P</t>
  </si>
  <si>
    <t>finmb_22757600</t>
  </si>
  <si>
    <t>373.1 - 710.6</t>
  </si>
  <si>
    <t>ROLLS-ROYCE HOLDINGS PLC ORD SH</t>
  </si>
  <si>
    <t>finmb_408374</t>
  </si>
  <si>
    <t>235.5 - 945.6</t>
  </si>
  <si>
    <t>EXPERIAN PLC ORD USD0.10</t>
  </si>
  <si>
    <t>finmb_8122148</t>
  </si>
  <si>
    <t>1823.5 - 2926.0</t>
  </si>
  <si>
    <t>PERSIMMON PLC ORD 10P</t>
  </si>
  <si>
    <t>finmb_876693</t>
  </si>
  <si>
    <t>1367.5 - 3328.0</t>
  </si>
  <si>
    <t>ROYAL DUTCH SHELL PLC 'A' ORD E</t>
  </si>
  <si>
    <t>3.045 - 2637.5</t>
  </si>
  <si>
    <t>finmb_595778772</t>
  </si>
  <si>
    <t>86.4 - 11395.0</t>
  </si>
  <si>
    <t>ROYAL DUTCH SHELL PLC 'B' ORD E</t>
  </si>
  <si>
    <t>8.891 - 2647.0</t>
  </si>
  <si>
    <t>PRUDENTIAL PLC ORD 5P</t>
  </si>
  <si>
    <t>finmb_527074</t>
  </si>
  <si>
    <t>12.373 - 1795.0</t>
  </si>
  <si>
    <t>PAR</t>
  </si>
  <si>
    <t>AIRBUS</t>
  </si>
  <si>
    <t>finmb_561001</t>
  </si>
  <si>
    <t>Europe/Paris</t>
  </si>
  <si>
    <t>fr_market</t>
  </si>
  <si>
    <t>Paris</t>
  </si>
  <si>
    <t>48.12 - 139.4</t>
  </si>
  <si>
    <t>VINCI</t>
  </si>
  <si>
    <t>finmb_877769</t>
  </si>
  <si>
    <t>54.76 - 107.35</t>
  </si>
  <si>
    <t>CARREFOUR</t>
  </si>
  <si>
    <t>finmb_91638</t>
  </si>
  <si>
    <t>12.195 - 18.15</t>
  </si>
  <si>
    <t>VEOLIA ENVIRON.</t>
  </si>
  <si>
    <t>finmb_895251</t>
  </si>
  <si>
    <t>16.015 - 29.09</t>
  </si>
  <si>
    <t>ENGIE</t>
  </si>
  <si>
    <t>finmb_1073371</t>
  </si>
  <si>
    <t>8.626 - 16.795</t>
  </si>
  <si>
    <t>TOTAL</t>
  </si>
  <si>
    <t>finmb_326300</t>
  </si>
  <si>
    <t>21.12 - 50.93</t>
  </si>
  <si>
    <t>BNP PARIBAS ACT.A</t>
  </si>
  <si>
    <t>finmb_873976</t>
  </si>
  <si>
    <t>24.505 - 54.22</t>
  </si>
  <si>
    <t>LVMH</t>
  </si>
  <si>
    <t>finmb_195488</t>
  </si>
  <si>
    <t>278.7 - 439.05</t>
  </si>
  <si>
    <t>CREDIT AGRICOLE</t>
  </si>
  <si>
    <t>finmb_553683</t>
  </si>
  <si>
    <t>5.7 - 13.8</t>
  </si>
  <si>
    <t>SANOFI</t>
  </si>
  <si>
    <t>finmb_687130</t>
  </si>
  <si>
    <t>67.65 - 95.06</t>
  </si>
  <si>
    <t>L'OREAL</t>
  </si>
  <si>
    <t>finmb_874249</t>
  </si>
  <si>
    <t>196.0 - 278.5</t>
  </si>
  <si>
    <t>ORANGE</t>
  </si>
  <si>
    <t>finmb_367964</t>
  </si>
  <si>
    <t>8.84 - 15.38</t>
  </si>
  <si>
    <t>KERING</t>
  </si>
  <si>
    <t>finmb_666672</t>
  </si>
  <si>
    <t>348.55 - 614.9</t>
  </si>
  <si>
    <t>SAINT GOBAIN</t>
  </si>
  <si>
    <t>finmb_875777</t>
  </si>
  <si>
    <t>16.408 - 39.565</t>
  </si>
  <si>
    <t>VIVENDI</t>
  </si>
  <si>
    <t>finmb_120343</t>
  </si>
  <si>
    <t>16.6 - 26.42</t>
  </si>
  <si>
    <t>SOCIETE GENERALE</t>
  </si>
  <si>
    <t>finmb_23005</t>
  </si>
  <si>
    <t>11.346 - 32.23</t>
  </si>
  <si>
    <t>LEGRAND</t>
  </si>
  <si>
    <t>finmb_5600655</t>
  </si>
  <si>
    <t>45.91 - 77.94</t>
  </si>
  <si>
    <t>ATOS</t>
  </si>
  <si>
    <t>finmb_135285</t>
  </si>
  <si>
    <t>43.26 - 82.46</t>
  </si>
  <si>
    <t>AIR LIQUIDE</t>
  </si>
  <si>
    <t>finmb_873964</t>
  </si>
  <si>
    <t>94.86 - 140.7</t>
  </si>
  <si>
    <t>MICHELIN</t>
  </si>
  <si>
    <t>finmb_874842</t>
  </si>
  <si>
    <t>68.0 - 119.5</t>
  </si>
  <si>
    <t>ACCOR</t>
  </si>
  <si>
    <t>finmb_648902</t>
  </si>
  <si>
    <t>20.15 - 42.58</t>
  </si>
  <si>
    <t>THALES</t>
  </si>
  <si>
    <t>finmb_23479</t>
  </si>
  <si>
    <t>52.5 - 112.05</t>
  </si>
  <si>
    <t>WORLDLINE</t>
  </si>
  <si>
    <t>finmb_13186617</t>
  </si>
  <si>
    <t>36.36 - 77.7</t>
  </si>
  <si>
    <t>PERNOD RICARD</t>
  </si>
  <si>
    <t>finmb_874314</t>
  </si>
  <si>
    <t>112.25 - 179.5</t>
  </si>
  <si>
    <t>SODEXO</t>
  </si>
  <si>
    <t>finmb_808038</t>
  </si>
  <si>
    <t>48.45 - 108.5</t>
  </si>
  <si>
    <t>DANONE</t>
  </si>
  <si>
    <t>finmb_129349</t>
  </si>
  <si>
    <t>50.26 - 82.38</t>
  </si>
  <si>
    <t>SCHNEIDER ELECTRIC</t>
  </si>
  <si>
    <t>finmb_682078</t>
  </si>
  <si>
    <t>61.72 - 105.5</t>
  </si>
  <si>
    <t>CAPGEMINI</t>
  </si>
  <si>
    <t>finmb_875817</t>
  </si>
  <si>
    <t>51.78 - 120.9</t>
  </si>
  <si>
    <t>BOUYGUES</t>
  </si>
  <si>
    <t>finmb_953488</t>
  </si>
  <si>
    <t>22.27 - 41.32</t>
  </si>
  <si>
    <t>PEUGEOT</t>
  </si>
  <si>
    <t>finmb_873861</t>
  </si>
  <si>
    <t>8.878 - 27.06</t>
  </si>
  <si>
    <t>BRU</t>
  </si>
  <si>
    <t>AGEAS</t>
  </si>
  <si>
    <t>finmb_876955</t>
  </si>
  <si>
    <t>Europe/Brussels</t>
  </si>
  <si>
    <t>be_market</t>
  </si>
  <si>
    <t>Brussels</t>
  </si>
  <si>
    <t>25.13 - 55.0</t>
  </si>
  <si>
    <t>UBISOFT ENTERTAIN</t>
  </si>
  <si>
    <t>finmb_882201</t>
  </si>
  <si>
    <t>39.89 - 80.28</t>
  </si>
  <si>
    <t>TELEPERFORMANCE</t>
  </si>
  <si>
    <t>finmb_754881</t>
  </si>
  <si>
    <t>150.3 - 246.8</t>
  </si>
  <si>
    <t>DSM KON</t>
  </si>
  <si>
    <t>finmb_410412</t>
  </si>
  <si>
    <t>Europe/Amsterdam</t>
  </si>
  <si>
    <t>nl_market</t>
  </si>
  <si>
    <t>Amsterdam</t>
  </si>
  <si>
    <t>82.2 - 118.6</t>
  </si>
  <si>
    <t>AEGON</t>
  </si>
  <si>
    <t>finmb_247906</t>
  </si>
  <si>
    <t>1.556 - 4.659</t>
  </si>
  <si>
    <t>NATIXIS</t>
  </si>
  <si>
    <t>finmb_553907</t>
  </si>
  <si>
    <t>KPN KON</t>
  </si>
  <si>
    <t>finmb_410778</t>
  </si>
  <si>
    <t>1.697 - 2.978</t>
  </si>
  <si>
    <t>GBL</t>
  </si>
  <si>
    <t>finmb_874182</t>
  </si>
  <si>
    <t>54.8 - 96.5</t>
  </si>
  <si>
    <t>COVIVIO</t>
  </si>
  <si>
    <t>finmb_4484410</t>
  </si>
  <si>
    <t>38.84 - 112.2</t>
  </si>
  <si>
    <t>EDF</t>
  </si>
  <si>
    <t>finmb_690392</t>
  </si>
  <si>
    <t>5.978 - 13.61</t>
  </si>
  <si>
    <t>IPSEN</t>
  </si>
  <si>
    <t>finmb_135238</t>
  </si>
  <si>
    <t>34.2 - 121.8</t>
  </si>
  <si>
    <t>ING GROEP N.V.</t>
  </si>
  <si>
    <t>finmb_383462</t>
  </si>
  <si>
    <t>4.226 - 11.258</t>
  </si>
  <si>
    <t>EDENRED</t>
  </si>
  <si>
    <t>finmb_20424975</t>
  </si>
  <si>
    <t>29.74 - 51.56</t>
  </si>
  <si>
    <t>finmb_229512</t>
  </si>
  <si>
    <t>15.88 - 40.18</t>
  </si>
  <si>
    <t>AB INBEV</t>
  </si>
  <si>
    <t>finmb_745257</t>
  </si>
  <si>
    <t>29.025 - 92.71</t>
  </si>
  <si>
    <t>AMUNDI</t>
  </si>
  <si>
    <t>finmb_281129651</t>
  </si>
  <si>
    <t>43.82 - 78.55</t>
  </si>
  <si>
    <t>PHILIPS KON</t>
  </si>
  <si>
    <t>finmb_185801</t>
  </si>
  <si>
    <t>26.915 - 45.925</t>
  </si>
  <si>
    <t>SARTORIUS STED BIO</t>
  </si>
  <si>
    <t>finmb_43246930</t>
  </si>
  <si>
    <t>119.0 - 243.4</t>
  </si>
  <si>
    <t>SOLVAY</t>
  </si>
  <si>
    <t>finmb_377837</t>
  </si>
  <si>
    <t>52.82 - 106.5</t>
  </si>
  <si>
    <t>BIOMERIEUX</t>
  </si>
  <si>
    <t>finmb_771431</t>
  </si>
  <si>
    <t>67.45 - 135.7</t>
  </si>
  <si>
    <t>KBC</t>
  </si>
  <si>
    <t>finmb_619616</t>
  </si>
  <si>
    <t>33.44 - 73.56</t>
  </si>
  <si>
    <t>AUD</t>
  </si>
  <si>
    <t>ASX</t>
  </si>
  <si>
    <t>BEN ADE BK FPO</t>
  </si>
  <si>
    <t>finmb_878891</t>
  </si>
  <si>
    <t>Australia/Sydney</t>
  </si>
  <si>
    <t>AEST</t>
  </si>
  <si>
    <t>au_market</t>
  </si>
  <si>
    <t>5.32 - 11.74</t>
  </si>
  <si>
    <t>ORORA FPO</t>
  </si>
  <si>
    <t>finmb_243994227</t>
  </si>
  <si>
    <t>2.23 - 3.46</t>
  </si>
  <si>
    <t>AURIZON FPO</t>
  </si>
  <si>
    <t>finmb_114127724</t>
  </si>
  <si>
    <t>3.38 - 6.11</t>
  </si>
  <si>
    <t>ALTIUM LTD FPO</t>
  </si>
  <si>
    <t>finmb_4509158</t>
  </si>
  <si>
    <t>23.11 - 42.76</t>
  </si>
  <si>
    <t>IPHLIMITED FPO</t>
  </si>
  <si>
    <t>finmb_60301190</t>
  </si>
  <si>
    <t>6.01 - 10.34</t>
  </si>
  <si>
    <t>HARVEY FPO</t>
  </si>
  <si>
    <t>finmb_6478902</t>
  </si>
  <si>
    <t>2.325 - 4.87</t>
  </si>
  <si>
    <t>INSUR.AUST FPO</t>
  </si>
  <si>
    <t>finmb_2445975</t>
  </si>
  <si>
    <t>5.0 - 8.74</t>
  </si>
  <si>
    <t>IRESS FPO</t>
  </si>
  <si>
    <t>finmb_4493385</t>
  </si>
  <si>
    <t>8.29 - 14.74</t>
  </si>
  <si>
    <t>BRICKWORKS FPO</t>
  </si>
  <si>
    <t>finmb_878546</t>
  </si>
  <si>
    <t>11.76 - 20.75</t>
  </si>
  <si>
    <t>BINGO IND FPO</t>
  </si>
  <si>
    <t>finmb_428178456</t>
  </si>
  <si>
    <t>1.47 - 3.47</t>
  </si>
  <si>
    <t>CHRETAILRT UNIT</t>
  </si>
  <si>
    <t>finmb_884383</t>
  </si>
  <si>
    <t>2.68 - 5.06</t>
  </si>
  <si>
    <t>TECH ONE FPO</t>
  </si>
  <si>
    <t>finmb_7655499</t>
  </si>
  <si>
    <t>6.36 - 10.26</t>
  </si>
  <si>
    <t>REA GROUP FPO</t>
  </si>
  <si>
    <t>finmb_4493607</t>
  </si>
  <si>
    <t>62.05 - 117.3</t>
  </si>
  <si>
    <t>TPGTELECOM FPO</t>
  </si>
  <si>
    <t>finmb_7687671</t>
  </si>
  <si>
    <t>6.04 - 8.78</t>
  </si>
  <si>
    <t>SUPARETAIL FPO</t>
  </si>
  <si>
    <t>finmb_5647527</t>
  </si>
  <si>
    <t>3.02 - 10.54</t>
  </si>
  <si>
    <t>PLAT MGMT FPO</t>
  </si>
  <si>
    <t>finmb_2200577</t>
  </si>
  <si>
    <t>2.63 - 5.13</t>
  </si>
  <si>
    <t>STAR ENT FPO</t>
  </si>
  <si>
    <t>finmb_133308271</t>
  </si>
  <si>
    <t>1.525 - 4.93</t>
  </si>
  <si>
    <t>CROMWELL STAPLED</t>
  </si>
  <si>
    <t>finmb_11234995</t>
  </si>
  <si>
    <t>0.675 - 1.345</t>
  </si>
  <si>
    <t>BLACKMORE. FPO</t>
  </si>
  <si>
    <t>finmb_878534</t>
  </si>
  <si>
    <t>59.84 - 99.0</t>
  </si>
  <si>
    <t>OIL SEARCH FPO 10T</t>
  </si>
  <si>
    <t>finmb_875091</t>
  </si>
  <si>
    <t>1.80744 - 7.91179</t>
  </si>
  <si>
    <t>FLETBUILD FPO NZX</t>
  </si>
  <si>
    <t>finmb_386287</t>
  </si>
  <si>
    <t>NZD</t>
  </si>
  <si>
    <t>2.82 - 5.51</t>
  </si>
  <si>
    <t>FLIGHT CTR FPO</t>
  </si>
  <si>
    <t>finmb_4484222</t>
  </si>
  <si>
    <t>8.56 - 44.2357</t>
  </si>
  <si>
    <t>NEWCREST FPO</t>
  </si>
  <si>
    <t>finmb_875895</t>
  </si>
  <si>
    <t>20.7 - 38.87</t>
  </si>
  <si>
    <t>PINNACLE FPO</t>
  </si>
  <si>
    <t>finmb_2401640</t>
  </si>
  <si>
    <t>2.37 - 6.75</t>
  </si>
  <si>
    <t>COOPER FPO</t>
  </si>
  <si>
    <t>finmb_7688388</t>
  </si>
  <si>
    <t>0.34 - 0.685</t>
  </si>
  <si>
    <t>HUB24LTD FPO</t>
  </si>
  <si>
    <t>finmb_24161095</t>
  </si>
  <si>
    <t>5.98 - 14.22</t>
  </si>
  <si>
    <t>AP EAGERS FPO</t>
  </si>
  <si>
    <t>finmb_876713</t>
  </si>
  <si>
    <t>2.5 - 14.49</t>
  </si>
  <si>
    <t>G8 EDUCATE FPO</t>
  </si>
  <si>
    <t>finmb_64736883</t>
  </si>
  <si>
    <t>0.43652 - 2.94993</t>
  </si>
  <si>
    <t>QANTAS FPO</t>
  </si>
  <si>
    <t>finmb_874341</t>
  </si>
  <si>
    <t>2.03 - 7.46</t>
  </si>
  <si>
    <t>NEARMAP FPO</t>
  </si>
  <si>
    <t>finmb_7653106</t>
  </si>
  <si>
    <t>0.83 - 4.29</t>
  </si>
  <si>
    <t>Corona Aufholpotential</t>
  </si>
  <si>
    <t>WFC-PY</t>
  </si>
  <si>
    <t>CI</t>
  </si>
  <si>
    <t>Cigna Corporation</t>
  </si>
  <si>
    <t>KOF</t>
  </si>
  <si>
    <t>Coca-Cola FEMSA, S.A.B. de C.V.</t>
  </si>
  <si>
    <t>NGG</t>
  </si>
  <si>
    <t>National Grid plc</t>
  </si>
  <si>
    <t>DLR-PJ</t>
  </si>
  <si>
    <t>Digital Realty Trust, Inc.</t>
  </si>
  <si>
    <t>SCCO</t>
  </si>
  <si>
    <t>Southern Copper Corporation</t>
  </si>
  <si>
    <t>FRC-PH</t>
  </si>
  <si>
    <t>First Republic Bank</t>
  </si>
  <si>
    <t>FOXA</t>
  </si>
  <si>
    <t>Fox Corporation</t>
  </si>
  <si>
    <t>TEVA</t>
  </si>
  <si>
    <t>Teva Pharmaceutical Industries Limited</t>
  </si>
  <si>
    <t>SWP</t>
  </si>
  <si>
    <t>CXO</t>
  </si>
  <si>
    <t>Concho Resources Inc.</t>
  </si>
  <si>
    <t>MT</t>
  </si>
  <si>
    <t>ArcelorMittal</t>
  </si>
  <si>
    <t>MBT</t>
  </si>
  <si>
    <t>Mobile TeleSystems Public Joint Stock Company</t>
  </si>
  <si>
    <t>COG</t>
  </si>
  <si>
    <t>Cabot Oil &amp; Gas Corporation</t>
  </si>
  <si>
    <t>KIM-PL</t>
  </si>
  <si>
    <t>Kimco Realty Corporation</t>
  </si>
  <si>
    <t>IHG</t>
  </si>
  <si>
    <t>InterContinental Hotels Group PLC</t>
  </si>
  <si>
    <t>WRK</t>
  </si>
  <si>
    <t>WestRock Company</t>
  </si>
  <si>
    <t>SQM</t>
  </si>
  <si>
    <t>Sociedad Quimica y Minera de Chile S.A.</t>
  </si>
  <si>
    <t>BHC</t>
  </si>
  <si>
    <t>Bausch Health Companies Inc.</t>
  </si>
  <si>
    <t>CIB</t>
  </si>
  <si>
    <t>Bancolombia S.A.</t>
  </si>
  <si>
    <t>CF</t>
  </si>
  <si>
    <t>CF Industries Holdings, Inc.</t>
  </si>
  <si>
    <t>CLR</t>
  </si>
  <si>
    <t>Continental Resources, Inc.</t>
  </si>
  <si>
    <t>ZION</t>
  </si>
  <si>
    <t>Zions Bancorporation, National Association</t>
  </si>
  <si>
    <t>AVAL</t>
  </si>
  <si>
    <t>Grupo Aval Acciones y Valores S.A.</t>
  </si>
  <si>
    <t>NYCB-PA</t>
  </si>
  <si>
    <t>New York Community Bancorp, Inc.</t>
  </si>
  <si>
    <t>XRX</t>
  </si>
  <si>
    <t>Xerox Holdings Corporation</t>
  </si>
  <si>
    <t>WPX</t>
  </si>
  <si>
    <t>WPX Energy, Inc.</t>
  </si>
  <si>
    <t>VEON</t>
  </si>
  <si>
    <t>VEON Ltd.</t>
  </si>
  <si>
    <t>XEC</t>
  </si>
  <si>
    <t>Cimarex Energy Co.</t>
  </si>
  <si>
    <t>TGNA</t>
  </si>
  <si>
    <t>Most sustainable and ethically responsible companies</t>
  </si>
  <si>
    <t>135.79 - 140.11</t>
  </si>
  <si>
    <t>117.18 - 123.265</t>
  </si>
  <si>
    <t>260.35 - 357.85</t>
  </si>
  <si>
    <t>50.0 - 116.8</t>
  </si>
  <si>
    <t>5.2 - 5.79</t>
  </si>
  <si>
    <t>25.28 - 26.685</t>
  </si>
  <si>
    <t>25.28 - 51.3</t>
  </si>
  <si>
    <t>9.12 - 10.14</t>
  </si>
  <si>
    <t>764.0 - 803.36</t>
  </si>
  <si>
    <t>111.81 - 117.09</t>
  </si>
  <si>
    <t>2354.01 - 2391.37</t>
  </si>
  <si>
    <t>42.43 - 46.05</t>
  </si>
  <si>
    <t>11.77 - 13.57</t>
  </si>
  <si>
    <t>5.05 - 5.88</t>
  </si>
  <si>
    <t>12.75 - 14.15</t>
  </si>
  <si>
    <t>76.0 - 83.9</t>
  </si>
  <si>
    <t>82.4 - 88.11</t>
  </si>
  <si>
    <t>263.96 - 277.56</t>
  </si>
  <si>
    <t>243.13 - 254.32</t>
  </si>
  <si>
    <t>173.82 - 181.05</t>
  </si>
  <si>
    <t>209.09 - 215.425</t>
  </si>
  <si>
    <t>22.02 - 24.59</t>
  </si>
  <si>
    <t>28.21 - 30.51</t>
  </si>
  <si>
    <t>33.01 - 34.216</t>
  </si>
  <si>
    <t>130.64 - 135.16</t>
  </si>
  <si>
    <t>30.32 - 32.79</t>
  </si>
  <si>
    <t>38.51 - 40.35</t>
  </si>
  <si>
    <t>219.52 - 225.77</t>
  </si>
  <si>
    <t>99.11 - 102.62</t>
  </si>
  <si>
    <t>255.04 - 259.97</t>
  </si>
  <si>
    <t>16.41 - 18.075</t>
  </si>
  <si>
    <t>54.23 - 56.965</t>
  </si>
  <si>
    <t>52.49 - 55.34</t>
  </si>
  <si>
    <t>45.76 - 47.3637</t>
  </si>
  <si>
    <t>93.095 - 99.42</t>
  </si>
  <si>
    <t>49.6 - 53.035</t>
  </si>
  <si>
    <t>56.52 - 63.36</t>
  </si>
  <si>
    <t>65.54 - 68.29</t>
  </si>
  <si>
    <t>201.6015 - 207.9</t>
  </si>
  <si>
    <t>97.55 - 169.86</t>
  </si>
  <si>
    <t>204.25 - 229.195</t>
  </si>
  <si>
    <t>26.45 - 28.22</t>
  </si>
  <si>
    <t>86.02 - 90.93</t>
  </si>
  <si>
    <t>41.9 - 43.6</t>
  </si>
  <si>
    <t>39.84 - 42.25</t>
  </si>
  <si>
    <t>84.51 - 87.31</t>
  </si>
  <si>
    <t>79.87 - 85.79</t>
  </si>
  <si>
    <t>186.23 - 192.65</t>
  </si>
  <si>
    <t>50.03 - 53.43</t>
  </si>
  <si>
    <t>154.63 - 163.2</t>
  </si>
  <si>
    <t>219.16 - 228.6</t>
  </si>
  <si>
    <t>32.32 - 34.42</t>
  </si>
  <si>
    <t>71.09 - 73.0</t>
  </si>
  <si>
    <t>43.0 - 45.18</t>
  </si>
  <si>
    <t>46.9 - 48.93</t>
  </si>
  <si>
    <t>148.66 - 154.96</t>
  </si>
  <si>
    <t>144.257 - 147.76</t>
  </si>
  <si>
    <t>68.12 - 72.26</t>
  </si>
  <si>
    <t>24.01 - 27.14</t>
  </si>
  <si>
    <t>35.21 - 37.26</t>
  </si>
  <si>
    <t>89.65 - 93.88</t>
  </si>
  <si>
    <t>18.5 - 20.17</t>
  </si>
  <si>
    <t>45.78 - 50.118</t>
  </si>
  <si>
    <t>171.4201 - 176.5881</t>
  </si>
  <si>
    <t>131.12 - 136.15</t>
  </si>
  <si>
    <t>110.02 - 114.05</t>
  </si>
  <si>
    <t>153.02 - 162.645</t>
  </si>
  <si>
    <t>227.29 - 233.325</t>
  </si>
  <si>
    <t>28.63 - 30.34</t>
  </si>
  <si>
    <t>35.75 - 37.51</t>
  </si>
  <si>
    <t>55.7 - 59.1</t>
  </si>
  <si>
    <t>130.15 - 133.56</t>
  </si>
  <si>
    <t>111.25 - 114.45</t>
  </si>
  <si>
    <t>62.09 - 71.13</t>
  </si>
  <si>
    <t>81.43 - 86.025</t>
  </si>
  <si>
    <t>66.305 - 69.23</t>
  </si>
  <si>
    <t>62.98 - 66.72</t>
  </si>
  <si>
    <t>83.66 - 88.23</t>
  </si>
  <si>
    <t>48.7 - 50.8</t>
  </si>
  <si>
    <t>42.41 - 45.03</t>
  </si>
  <si>
    <t>44.17 - 48.08</t>
  </si>
  <si>
    <t>16.52 - 17.28</t>
  </si>
  <si>
    <t>117.12 - 120.8259</t>
  </si>
  <si>
    <t>53.3241 - 56.65</t>
  </si>
  <si>
    <t>48.795 - 52.08</t>
  </si>
  <si>
    <t>105.59 - 112.67</t>
  </si>
  <si>
    <t>26.95 - 28.54</t>
  </si>
  <si>
    <t>77.0 - 82.06</t>
  </si>
  <si>
    <t>39.95 - 41.755</t>
  </si>
  <si>
    <t>50.72 - 55.52</t>
  </si>
  <si>
    <t>36.65 - 39.0175</t>
  </si>
  <si>
    <t>202.01 - 210.61</t>
  </si>
  <si>
    <t>37.37 - 39.52</t>
  </si>
  <si>
    <t>3.825 - 7.29</t>
  </si>
  <si>
    <t>280.0 - 378.0</t>
  </si>
  <si>
    <t>0.12 - 0.682</t>
  </si>
  <si>
    <t>0.9 - 8.19</t>
  </si>
  <si>
    <t>1.48 - 13.35</t>
  </si>
  <si>
    <t>4.185 - 13.66</t>
  </si>
  <si>
    <t>1770.0 - 2420.0</t>
  </si>
  <si>
    <t>301.53 - 309.79</t>
  </si>
  <si>
    <t>100.22 - 106.28</t>
  </si>
  <si>
    <t>30.9 - 33.55</t>
  </si>
  <si>
    <t>165.36 - 174.78</t>
  </si>
  <si>
    <t>226.2 - 234.66</t>
  </si>
  <si>
    <t>56.1 - 59.15</t>
  </si>
  <si>
    <t>77.26 - 80.13</t>
  </si>
  <si>
    <t>175.68 - 180.69</t>
  </si>
  <si>
    <t>36.78 - 37.96</t>
  </si>
  <si>
    <t>51.13 - 53.91</t>
  </si>
  <si>
    <t>85.1 - 90.96</t>
  </si>
  <si>
    <t>53.85 - 54.93</t>
  </si>
  <si>
    <t>99.6587 - 105.92</t>
  </si>
  <si>
    <t>89.28 - 93.065</t>
  </si>
  <si>
    <t>3.77 - 4.13</t>
  </si>
  <si>
    <t>134.0 - 141.63</t>
  </si>
  <si>
    <t>1.08 - 1.17</t>
  </si>
  <si>
    <t>2.4775 - 2.62</t>
  </si>
  <si>
    <t>3.9 - 4.34</t>
  </si>
  <si>
    <t>6.83 - 7.3</t>
  </si>
  <si>
    <t>2.4 - 2.6</t>
  </si>
  <si>
    <t>17.88 - 18.47</t>
  </si>
  <si>
    <t>4.9 - 5.65</t>
  </si>
  <si>
    <t>0.81 - 0.9</t>
  </si>
  <si>
    <t>6.38 - 7.86</t>
  </si>
  <si>
    <t>1.2 - 1.4</t>
  </si>
  <si>
    <t>581.0 - 4079.0</t>
  </si>
  <si>
    <t>1.471 - 5.126</t>
  </si>
  <si>
    <t>5.58 - 5.74</t>
  </si>
  <si>
    <t>4.47 - 4.58</t>
  </si>
  <si>
    <t>34.72 - 35.69</t>
  </si>
  <si>
    <t>7.31 - 7.55</t>
  </si>
  <si>
    <t>2.77 - 2.85</t>
  </si>
  <si>
    <t>5.35 - 5.43</t>
  </si>
  <si>
    <t>10.42 - 10.75</t>
  </si>
  <si>
    <t>12.92 - 13.16</t>
  </si>
  <si>
    <t>2.06 - 2.12</t>
  </si>
  <si>
    <t>2.98 - 3.06</t>
  </si>
  <si>
    <t>9.85 - 10.11</t>
  </si>
  <si>
    <t>89.31 - 91.5</t>
  </si>
  <si>
    <t>6.55 - 6.8</t>
  </si>
  <si>
    <t>3.55 - 3.68</t>
  </si>
  <si>
    <t>2.54 - 2.65</t>
  </si>
  <si>
    <t>0.73 - 0.755</t>
  </si>
  <si>
    <t>74.3 - 77.15</t>
  </si>
  <si>
    <t>2.82 - 2.91</t>
  </si>
  <si>
    <t>3.11 - 3.17</t>
  </si>
  <si>
    <t>9.85 - 10.58</t>
  </si>
  <si>
    <t>29.63 - 30.25</t>
  </si>
  <si>
    <t>3.74 - 3.88</t>
  </si>
  <si>
    <t>0.36 - 0.39</t>
  </si>
  <si>
    <t>9.72 - 10.185</t>
  </si>
  <si>
    <t>4.77 - 5.25</t>
  </si>
  <si>
    <t>0.83 - 0.88</t>
  </si>
  <si>
    <t>3.29 - 3.43</t>
  </si>
  <si>
    <t>1.505 - 1.585</t>
  </si>
  <si>
    <t>Wells Fargo &amp; Company Depositar</t>
  </si>
  <si>
    <t>25.02 - 25.6</t>
  </si>
  <si>
    <t>17.2836 - 27.15</t>
  </si>
  <si>
    <t>finmb_172899</t>
  </si>
  <si>
    <t>118.5 - 224.64</t>
  </si>
  <si>
    <t>Coca Cola Femsa S.A.B. de C.V.</t>
  </si>
  <si>
    <t>finmb_328020</t>
  </si>
  <si>
    <t>37.75 - 39.06</t>
  </si>
  <si>
    <t>MXN</t>
  </si>
  <si>
    <t>37.73 - 65.58</t>
  </si>
  <si>
    <t>National Grid Transco, PLC Nati</t>
  </si>
  <si>
    <t>finmb_405257</t>
  </si>
  <si>
    <t>55.15 - 56.2826</t>
  </si>
  <si>
    <t>44.29 - 69.08</t>
  </si>
  <si>
    <t>Digital Realty Trust, Inc. 5.25</t>
  </si>
  <si>
    <t>finmb_11041860</t>
  </si>
  <si>
    <t>25.11 - 25.555</t>
  </si>
  <si>
    <t>18.911 - 26.84</t>
  </si>
  <si>
    <t>finmb_350405</t>
  </si>
  <si>
    <t>31.375 - 33.39</t>
  </si>
  <si>
    <t>23.43 - 44.82</t>
  </si>
  <si>
    <t xml:space="preserve">FIRST REPUBLIC BANK Depositary </t>
  </si>
  <si>
    <t>finmb_272383</t>
  </si>
  <si>
    <t>25.15 - 25.54</t>
  </si>
  <si>
    <t>15.107 - 27.5661</t>
  </si>
  <si>
    <t>finmb_546623668</t>
  </si>
  <si>
    <t>23.77 - 25.83</t>
  </si>
  <si>
    <t>19.81 - 39.735</t>
  </si>
  <si>
    <t xml:space="preserve">Teva Pharmaceutical Industries </t>
  </si>
  <si>
    <t>finmb_308047</t>
  </si>
  <si>
    <t>6.07 - 13.76</t>
  </si>
  <si>
    <t>Stanley Black &amp; Decker, Inc. Co</t>
  </si>
  <si>
    <t>Stanley Black &amp;amp; Decker, Inc. CORP UNIT 2017</t>
  </si>
  <si>
    <t>50.9 - 112.05</t>
  </si>
  <si>
    <t>finmb_26906</t>
  </si>
  <si>
    <t>51.66 - 55.62</t>
  </si>
  <si>
    <t>33.13 - 116.92</t>
  </si>
  <si>
    <t>Arcelor Mittal NY Registry Shar</t>
  </si>
  <si>
    <t>finmb_364040</t>
  </si>
  <si>
    <t>7.58 - 8.54</t>
  </si>
  <si>
    <t>6.64 - 18.89</t>
  </si>
  <si>
    <t>Mobile TeleSystems PJSC</t>
  </si>
  <si>
    <t>finmb_527134</t>
  </si>
  <si>
    <t>8.41 - 8.66</t>
  </si>
  <si>
    <t>RUB</t>
  </si>
  <si>
    <t>6.2 - 11.0</t>
  </si>
  <si>
    <t>finmb_258181</t>
  </si>
  <si>
    <t>18.2 - 18.99</t>
  </si>
  <si>
    <t>13.06 - 27.42</t>
  </si>
  <si>
    <t xml:space="preserve">Kimco Realty Corporation Class </t>
  </si>
  <si>
    <t>finmb_320371</t>
  </si>
  <si>
    <t>22.19 - 22.7199</t>
  </si>
  <si>
    <t>16.17 - 27.055</t>
  </si>
  <si>
    <t>Intercontinental Hotels Group</t>
  </si>
  <si>
    <t>finmb_322193</t>
  </si>
  <si>
    <t>25.39 - 71.02</t>
  </si>
  <si>
    <t>Westrock Company</t>
  </si>
  <si>
    <t>finmb_33897</t>
  </si>
  <si>
    <t>21.5 - 44.39</t>
  </si>
  <si>
    <t>Sociedad Quimica y Minera S.A.</t>
  </si>
  <si>
    <t>finmb_393339</t>
  </si>
  <si>
    <t>20.5 - 22.4</t>
  </si>
  <si>
    <t>finmb_345779</t>
  </si>
  <si>
    <t>15.5 - 16.215</t>
  </si>
  <si>
    <t>11.15 - 31.97</t>
  </si>
  <si>
    <t>BanColombia S.A.</t>
  </si>
  <si>
    <t>finmb_393219</t>
  </si>
  <si>
    <t>21.54 - 22.64</t>
  </si>
  <si>
    <t>COP</t>
  </si>
  <si>
    <t>16.27 - 56.1</t>
  </si>
  <si>
    <t>finmb_22357184</t>
  </si>
  <si>
    <t>23.05 - 24.65</t>
  </si>
  <si>
    <t>19.73 - 55.15</t>
  </si>
  <si>
    <t>finmb_1534795</t>
  </si>
  <si>
    <t>11.96 - 13.4</t>
  </si>
  <si>
    <t>6.9 - 43.77</t>
  </si>
  <si>
    <t>Zions Bancorporation N.A.</t>
  </si>
  <si>
    <t>finmb_315476</t>
  </si>
  <si>
    <t>25.07 - 27.685</t>
  </si>
  <si>
    <t>23.58 - 52.48</t>
  </si>
  <si>
    <t>Grupo Aval Acciones y Valores S</t>
  </si>
  <si>
    <t>finmb_12724130</t>
  </si>
  <si>
    <t>3.76 - 3.93</t>
  </si>
  <si>
    <t>3.32 - 8.923</t>
  </si>
  <si>
    <t>New York Community Bancorp, Inc</t>
  </si>
  <si>
    <t>finmb_334862</t>
  </si>
  <si>
    <t>22.7 - 24.033</t>
  </si>
  <si>
    <t>12.2108 - 30.41</t>
  </si>
  <si>
    <t>finmb_103599</t>
  </si>
  <si>
    <t>14.22 - 15.4</t>
  </si>
  <si>
    <t>14.22 - 39.47</t>
  </si>
  <si>
    <t>finmb_131112810</t>
  </si>
  <si>
    <t>5.0 - 5.515</t>
  </si>
  <si>
    <t>1.94 - 14.43</t>
  </si>
  <si>
    <t>finmb_379316</t>
  </si>
  <si>
    <t>1.43 - 1.49</t>
  </si>
  <si>
    <t>1.25 - 3.28</t>
  </si>
  <si>
    <t>Cimarex Energy Co</t>
  </si>
  <si>
    <t>finmb_1683286</t>
  </si>
  <si>
    <t>21.65 - 23.99</t>
  </si>
  <si>
    <t>12.15 - 71.58</t>
  </si>
  <si>
    <t>TEGNA Inc</t>
  </si>
  <si>
    <t>TEGNA Inc.</t>
  </si>
  <si>
    <t>finmb_20571</t>
  </si>
  <si>
    <t>9.66 - 10.44</t>
  </si>
  <si>
    <t>9.61 - 18.31</t>
  </si>
  <si>
    <t>ABBV</t>
  </si>
  <si>
    <t>AbbVie Inc.</t>
  </si>
  <si>
    <t>SNY</t>
  </si>
  <si>
    <t>GSK</t>
  </si>
  <si>
    <t>GlaxoSmithKline plc</t>
  </si>
  <si>
    <t>GILD</t>
  </si>
  <si>
    <t>Gilead Sciences, Inc.</t>
  </si>
  <si>
    <t>REGN</t>
  </si>
  <si>
    <t>Regeneron Pharmaceuticals, Inc.</t>
  </si>
  <si>
    <t>TAK</t>
  </si>
  <si>
    <t>Takeda Pharmaceutical Company Limited</t>
  </si>
  <si>
    <t>MRNA</t>
  </si>
  <si>
    <t>Moderna, Inc.</t>
  </si>
  <si>
    <t>BNTX</t>
  </si>
  <si>
    <t>BioNTech SE</t>
  </si>
  <si>
    <t>VIR</t>
  </si>
  <si>
    <t>Vir Biotechnology, Inc.</t>
  </si>
  <si>
    <t>NVAX</t>
  </si>
  <si>
    <t>Novavax, Inc.</t>
  </si>
  <si>
    <t>INO</t>
  </si>
  <si>
    <t>Fighters against COVID-21</t>
  </si>
  <si>
    <t>Fighters against COVID-22</t>
  </si>
  <si>
    <t>Fighters against COVID-23</t>
  </si>
  <si>
    <t>Fighters against COVID-24</t>
  </si>
  <si>
    <t>Fighters against COVID-25</t>
  </si>
  <si>
    <t>Fighters against COVID-26</t>
  </si>
  <si>
    <t>Fighters against COVID-27</t>
  </si>
  <si>
    <t>Fighters against COVID-28</t>
  </si>
  <si>
    <t>Fighters against COVID-29</t>
  </si>
  <si>
    <t>Fighters against COVID-30</t>
  </si>
  <si>
    <t>Fighters against COVID-31</t>
  </si>
  <si>
    <t>Fighters against COVID-32</t>
  </si>
  <si>
    <t>Fighters against COVID-33</t>
  </si>
  <si>
    <t>253.97 - 262.0</t>
  </si>
  <si>
    <t>97.55 - 107.12</t>
  </si>
  <si>
    <t>0.33 - 2.58</t>
  </si>
  <si>
    <t>finmb_141885706</t>
  </si>
  <si>
    <t>87.4276 - 90.48</t>
  </si>
  <si>
    <t>62.55 - 97.86</t>
  </si>
  <si>
    <t>47.22 - 47.83</t>
  </si>
  <si>
    <t>37.62 - 51.84</t>
  </si>
  <si>
    <t>GlaxoSmithKline PLC</t>
  </si>
  <si>
    <t>finmb_275442</t>
  </si>
  <si>
    <t>40.5 - 41.24</t>
  </si>
  <si>
    <t>31.43 - 48.25</t>
  </si>
  <si>
    <t>finmb_29002</t>
  </si>
  <si>
    <t>75.83 - 77.8</t>
  </si>
  <si>
    <t>60.89 - 85.97</t>
  </si>
  <si>
    <t>finmb_33715</t>
  </si>
  <si>
    <t>565.6 - 580.77</t>
  </si>
  <si>
    <t>271.37 - 581.78</t>
  </si>
  <si>
    <t>Takeda Pharmaceutical Company L</t>
  </si>
  <si>
    <t>finmb_874540</t>
  </si>
  <si>
    <t>18.43 - 18.8</t>
  </si>
  <si>
    <t>JPY</t>
  </si>
  <si>
    <t>12.43 - 20.93</t>
  </si>
  <si>
    <t>finmb_128680956</t>
  </si>
  <si>
    <t>61.44 - 65.39</t>
  </si>
  <si>
    <t>11.54 - 68.49</t>
  </si>
  <si>
    <t>finmb_51198843</t>
  </si>
  <si>
    <t>45.086 - 49.08</t>
  </si>
  <si>
    <t>12.525 - 105.0</t>
  </si>
  <si>
    <t>finmb_419881198</t>
  </si>
  <si>
    <t>29.1701 - 31.38</t>
  </si>
  <si>
    <t>11.65 - 75.0</t>
  </si>
  <si>
    <t>finmb_350381</t>
  </si>
  <si>
    <t>37.37 - 40.25</t>
  </si>
  <si>
    <t>3.54 - 44.94</t>
  </si>
  <si>
    <t>Inovio Pharmaceuticals, Inc.</t>
  </si>
  <si>
    <t>finmb_28922</t>
  </si>
  <si>
    <t>12.785 - 14.09</t>
  </si>
  <si>
    <t>1.92 - 19.36</t>
  </si>
  <si>
    <t>ABT</t>
  </si>
  <si>
    <t>ACN</t>
  </si>
  <si>
    <t>ATVI</t>
  </si>
  <si>
    <t>AYI</t>
  </si>
  <si>
    <t>ADBE</t>
  </si>
  <si>
    <t>AAP</t>
  </si>
  <si>
    <t>AMD</t>
  </si>
  <si>
    <t>AES</t>
  </si>
  <si>
    <t>AMG</t>
  </si>
  <si>
    <t>A</t>
  </si>
  <si>
    <t>ALK</t>
  </si>
  <si>
    <t>AKAM</t>
  </si>
  <si>
    <t>ARE</t>
  </si>
  <si>
    <t>ALXN</t>
  </si>
  <si>
    <t>ALGN</t>
  </si>
  <si>
    <t>ALLE</t>
  </si>
  <si>
    <t>AGN</t>
  </si>
  <si>
    <t>ADS</t>
  </si>
  <si>
    <t>LNT</t>
  </si>
  <si>
    <t>ALL</t>
  </si>
  <si>
    <t>GOOGL</t>
  </si>
  <si>
    <t>GOOG</t>
  </si>
  <si>
    <t>MO</t>
  </si>
  <si>
    <t>AEE</t>
  </si>
  <si>
    <t>AEP</t>
  </si>
  <si>
    <t>AIG</t>
  </si>
  <si>
    <t>AMT</t>
  </si>
  <si>
    <t>AWK</t>
  </si>
  <si>
    <t>AMP</t>
  </si>
  <si>
    <t>ABC</t>
  </si>
  <si>
    <t>AME</t>
  </si>
  <si>
    <t>AMGN</t>
  </si>
  <si>
    <t>APH</t>
  </si>
  <si>
    <t>APC</t>
  </si>
  <si>
    <t>ADI</t>
  </si>
  <si>
    <t>ANDV</t>
  </si>
  <si>
    <t>ANSS</t>
  </si>
  <si>
    <t>ANTM</t>
  </si>
  <si>
    <t>AON</t>
  </si>
  <si>
    <t>APA</t>
  </si>
  <si>
    <t>AIV</t>
  </si>
  <si>
    <t>AMAT</t>
  </si>
  <si>
    <t>APTV</t>
  </si>
  <si>
    <t>ARNC</t>
  </si>
  <si>
    <t>AJG</t>
  </si>
  <si>
    <t>AIZ</t>
  </si>
  <si>
    <t>ADSK</t>
  </si>
  <si>
    <t>AZO</t>
  </si>
  <si>
    <t>AVB</t>
  </si>
  <si>
    <t>AVY</t>
  </si>
  <si>
    <t>BHGE</t>
  </si>
  <si>
    <t>BLL</t>
  </si>
  <si>
    <t>BAC</t>
  </si>
  <si>
    <t>BAX</t>
  </si>
  <si>
    <t>BBT</t>
  </si>
  <si>
    <t>BRK.B</t>
  </si>
  <si>
    <t>BBY</t>
  </si>
  <si>
    <t>BLK</t>
  </si>
  <si>
    <t>HRB</t>
  </si>
  <si>
    <t>BKNG</t>
  </si>
  <si>
    <t>BWA</t>
  </si>
  <si>
    <t>BXP</t>
  </si>
  <si>
    <t>BSX</t>
  </si>
  <si>
    <t>BHF</t>
  </si>
  <si>
    <t>BMY</t>
  </si>
  <si>
    <t>AVGO</t>
  </si>
  <si>
    <t>CHRW</t>
  </si>
  <si>
    <t>CA</t>
  </si>
  <si>
    <t>CDNS</t>
  </si>
  <si>
    <t>CPB</t>
  </si>
  <si>
    <t>COF</t>
  </si>
  <si>
    <t>KMX</t>
  </si>
  <si>
    <t>CBOE</t>
  </si>
  <si>
    <t>CBRE</t>
  </si>
  <si>
    <t>CBS</t>
  </si>
  <si>
    <t>CELG</t>
  </si>
  <si>
    <t>CNC</t>
  </si>
  <si>
    <t>CNP</t>
  </si>
  <si>
    <t>CTL</t>
  </si>
  <si>
    <t>CERN</t>
  </si>
  <si>
    <t>SCHW</t>
  </si>
  <si>
    <t>CHTR</t>
  </si>
  <si>
    <t>CMG</t>
  </si>
  <si>
    <t>CHD</t>
  </si>
  <si>
    <t>C</t>
  </si>
  <si>
    <t>CFG</t>
  </si>
  <si>
    <t>CTXS</t>
  </si>
  <si>
    <t>CME</t>
  </si>
  <si>
    <t>CMS</t>
  </si>
  <si>
    <t>CTSH</t>
  </si>
  <si>
    <t>CMCSA</t>
  </si>
  <si>
    <t>CMA</t>
  </si>
  <si>
    <t>CAG</t>
  </si>
  <si>
    <t>STZ</t>
  </si>
  <si>
    <t>GLW</t>
  </si>
  <si>
    <t>COST</t>
  </si>
  <si>
    <t>COTY</t>
  </si>
  <si>
    <t>CCI</t>
  </si>
  <si>
    <t>CSRA</t>
  </si>
  <si>
    <t>CSX</t>
  </si>
  <si>
    <t>CMI</t>
  </si>
  <si>
    <t>CVS</t>
  </si>
  <si>
    <t>DHI</t>
  </si>
  <si>
    <t>DHR</t>
  </si>
  <si>
    <t>DRI</t>
  </si>
  <si>
    <t>DVA</t>
  </si>
  <si>
    <t>DE</t>
  </si>
  <si>
    <t>XRAY</t>
  </si>
  <si>
    <t>DVN</t>
  </si>
  <si>
    <t>DLR</t>
  </si>
  <si>
    <t>DFS</t>
  </si>
  <si>
    <t>DISCA</t>
  </si>
  <si>
    <t>DISCK</t>
  </si>
  <si>
    <t>DISH</t>
  </si>
  <si>
    <t>DG</t>
  </si>
  <si>
    <t>DLTR</t>
  </si>
  <si>
    <t>D</t>
  </si>
  <si>
    <t>DWDP</t>
  </si>
  <si>
    <t>DPS</t>
  </si>
  <si>
    <t>DTE</t>
  </si>
  <si>
    <t>DUK</t>
  </si>
  <si>
    <t>DRE</t>
  </si>
  <si>
    <t>DXC</t>
  </si>
  <si>
    <t>ETFC</t>
  </si>
  <si>
    <t>EMN</t>
  </si>
  <si>
    <t>ETN</t>
  </si>
  <si>
    <t>EBAY</t>
  </si>
  <si>
    <t>EIX</t>
  </si>
  <si>
    <t>EW</t>
  </si>
  <si>
    <t>EA</t>
  </si>
  <si>
    <t>ETR</t>
  </si>
  <si>
    <t>EVHC</t>
  </si>
  <si>
    <t>EOG</t>
  </si>
  <si>
    <t>EQT</t>
  </si>
  <si>
    <t>EFX</t>
  </si>
  <si>
    <t>EQIX</t>
  </si>
  <si>
    <t>EQR</t>
  </si>
  <si>
    <t>EL</t>
  </si>
  <si>
    <t>RE</t>
  </si>
  <si>
    <t>ES</t>
  </si>
  <si>
    <t>EXC</t>
  </si>
  <si>
    <t>EXPE</t>
  </si>
  <si>
    <t>ESRX</t>
  </si>
  <si>
    <t>EXR</t>
  </si>
  <si>
    <t>FFIV</t>
  </si>
  <si>
    <t>FB</t>
  </si>
  <si>
    <t>FAST</t>
  </si>
  <si>
    <t>FDX</t>
  </si>
  <si>
    <t>FIS</t>
  </si>
  <si>
    <t>FITB</t>
  </si>
  <si>
    <t>FE</t>
  </si>
  <si>
    <t>FISV</t>
  </si>
  <si>
    <t>FLIR</t>
  </si>
  <si>
    <t>FLS</t>
  </si>
  <si>
    <t>FLR</t>
  </si>
  <si>
    <t>FMC</t>
  </si>
  <si>
    <t>FL</t>
  </si>
  <si>
    <t>F</t>
  </si>
  <si>
    <t>FTV</t>
  </si>
  <si>
    <t>FBHS</t>
  </si>
  <si>
    <t>FCX</t>
  </si>
  <si>
    <t>GPS</t>
  </si>
  <si>
    <t>GRMN</t>
  </si>
  <si>
    <t>IT</t>
  </si>
  <si>
    <t>GD</t>
  </si>
  <si>
    <t>GE</t>
  </si>
  <si>
    <t>GGP</t>
  </si>
  <si>
    <t>GIS</t>
  </si>
  <si>
    <t>GM</t>
  </si>
  <si>
    <t>GPN</t>
  </si>
  <si>
    <t>GT</t>
  </si>
  <si>
    <t>HBI</t>
  </si>
  <si>
    <t>HOG</t>
  </si>
  <si>
    <t>HRS</t>
  </si>
  <si>
    <t>HIG</t>
  </si>
  <si>
    <t>HAS</t>
  </si>
  <si>
    <t>HCA</t>
  </si>
  <si>
    <t>HCP</t>
  </si>
  <si>
    <t>HSIC</t>
  </si>
  <si>
    <t>HES</t>
  </si>
  <si>
    <t>HPE</t>
  </si>
  <si>
    <t>HLT</t>
  </si>
  <si>
    <t>HOLX</t>
  </si>
  <si>
    <t>HON</t>
  </si>
  <si>
    <t>HST</t>
  </si>
  <si>
    <t>HPQ</t>
  </si>
  <si>
    <t>HUM</t>
  </si>
  <si>
    <t>HBAN</t>
  </si>
  <si>
    <t>HII</t>
  </si>
  <si>
    <t>IDXX</t>
  </si>
  <si>
    <t>INFO</t>
  </si>
  <si>
    <t>ILMN</t>
  </si>
  <si>
    <t>INCY</t>
  </si>
  <si>
    <t>IR</t>
  </si>
  <si>
    <t>ICE</t>
  </si>
  <si>
    <t>IP</t>
  </si>
  <si>
    <t>IPG</t>
  </si>
  <si>
    <t>IFF</t>
  </si>
  <si>
    <t>INTU</t>
  </si>
  <si>
    <t>ISRG</t>
  </si>
  <si>
    <t>IVZ</t>
  </si>
  <si>
    <t>IPGP</t>
  </si>
  <si>
    <t>IQV</t>
  </si>
  <si>
    <t>IRM</t>
  </si>
  <si>
    <t>JBHT</t>
  </si>
  <si>
    <t>JEC</t>
  </si>
  <si>
    <t>SJM</t>
  </si>
  <si>
    <t>JCI</t>
  </si>
  <si>
    <t>JNPR</t>
  </si>
  <si>
    <t>KSU</t>
  </si>
  <si>
    <t>K</t>
  </si>
  <si>
    <t>KEY</t>
  </si>
  <si>
    <t>KMB</t>
  </si>
  <si>
    <t>KIM</t>
  </si>
  <si>
    <t>KMI</t>
  </si>
  <si>
    <t>KLAC</t>
  </si>
  <si>
    <t>KSS</t>
  </si>
  <si>
    <t>KHC</t>
  </si>
  <si>
    <t>KR</t>
  </si>
  <si>
    <t>LB</t>
  </si>
  <si>
    <t>LLL</t>
  </si>
  <si>
    <t>LH</t>
  </si>
  <si>
    <t>LRCX</t>
  </si>
  <si>
    <t>LEN</t>
  </si>
  <si>
    <t>LUK</t>
  </si>
  <si>
    <t>LLY</t>
  </si>
  <si>
    <t>LNC</t>
  </si>
  <si>
    <t>LKQ</t>
  </si>
  <si>
    <t>LMT</t>
  </si>
  <si>
    <t>L</t>
  </si>
  <si>
    <t>LYB</t>
  </si>
  <si>
    <t>MTB</t>
  </si>
  <si>
    <t>MAC</t>
  </si>
  <si>
    <t>MPC</t>
  </si>
  <si>
    <t>MAR</t>
  </si>
  <si>
    <t>MMC</t>
  </si>
  <si>
    <t>MLM</t>
  </si>
  <si>
    <t>MAS</t>
  </si>
  <si>
    <t>MAT</t>
  </si>
  <si>
    <t>MCK</t>
  </si>
  <si>
    <t>MET</t>
  </si>
  <si>
    <t>MTD</t>
  </si>
  <si>
    <t>KORS</t>
  </si>
  <si>
    <t>MCHP</t>
  </si>
  <si>
    <t>MU</t>
  </si>
  <si>
    <t>MAA</t>
  </si>
  <si>
    <t>MHK</t>
  </si>
  <si>
    <t>TAP</t>
  </si>
  <si>
    <t>MDLZ</t>
  </si>
  <si>
    <t>MON</t>
  </si>
  <si>
    <t>MNST</t>
  </si>
  <si>
    <t>MS</t>
  </si>
  <si>
    <t>MSI</t>
  </si>
  <si>
    <t>MYL</t>
  </si>
  <si>
    <t>NDAQ</t>
  </si>
  <si>
    <t>NOV</t>
  </si>
  <si>
    <t>NAVI</t>
  </si>
  <si>
    <t>NKTR</t>
  </si>
  <si>
    <t>NTAP</t>
  </si>
  <si>
    <t>NWL</t>
  </si>
  <si>
    <t>NFX</t>
  </si>
  <si>
    <t>NEM</t>
  </si>
  <si>
    <t>NWSA</t>
  </si>
  <si>
    <t>NWS</t>
  </si>
  <si>
    <t>NLSN</t>
  </si>
  <si>
    <t>NI</t>
  </si>
  <si>
    <t>NBL</t>
  </si>
  <si>
    <t>JWN</t>
  </si>
  <si>
    <t>NSC</t>
  </si>
  <si>
    <t>NTRS</t>
  </si>
  <si>
    <t>NOC</t>
  </si>
  <si>
    <t>NCLH</t>
  </si>
  <si>
    <t>NRG</t>
  </si>
  <si>
    <t>NVDA</t>
  </si>
  <si>
    <t>ORLY</t>
  </si>
  <si>
    <t>OMC</t>
  </si>
  <si>
    <t>OKE</t>
  </si>
  <si>
    <t>ORCL</t>
  </si>
  <si>
    <t>PCAR</t>
  </si>
  <si>
    <t>PKG</t>
  </si>
  <si>
    <t>PH</t>
  </si>
  <si>
    <t>PAYX</t>
  </si>
  <si>
    <t>PYPL</t>
  </si>
  <si>
    <t>PNR</t>
  </si>
  <si>
    <t>PKI</t>
  </si>
  <si>
    <t>PRGO</t>
  </si>
  <si>
    <t>PCG</t>
  </si>
  <si>
    <t>PM</t>
  </si>
  <si>
    <t>PSX</t>
  </si>
  <si>
    <t>PNW</t>
  </si>
  <si>
    <t>PXD</t>
  </si>
  <si>
    <t>PNC</t>
  </si>
  <si>
    <t>RL</t>
  </si>
  <si>
    <t>PPL</t>
  </si>
  <si>
    <t>PX</t>
  </si>
  <si>
    <t>PFG</t>
  </si>
  <si>
    <t>PGR</t>
  </si>
  <si>
    <t>PLD</t>
  </si>
  <si>
    <t>PRU</t>
  </si>
  <si>
    <t>PEG</t>
  </si>
  <si>
    <t>PSA</t>
  </si>
  <si>
    <t>PHM</t>
  </si>
  <si>
    <t>PVH</t>
  </si>
  <si>
    <t>QRVO</t>
  </si>
  <si>
    <t>QCOM</t>
  </si>
  <si>
    <t>PWR</t>
  </si>
  <si>
    <t>DGX</t>
  </si>
  <si>
    <t>RRC</t>
  </si>
  <si>
    <t>RJF</t>
  </si>
  <si>
    <t>RTN</t>
  </si>
  <si>
    <t>O</t>
  </si>
  <si>
    <t>RHT</t>
  </si>
  <si>
    <t>REG</t>
  </si>
  <si>
    <t>RF</t>
  </si>
  <si>
    <t>RSG</t>
  </si>
  <si>
    <t>RMD</t>
  </si>
  <si>
    <t>RHI</t>
  </si>
  <si>
    <t>ROK</t>
  </si>
  <si>
    <t>COL</t>
  </si>
  <si>
    <t>ROP</t>
  </si>
  <si>
    <t>ROST</t>
  </si>
  <si>
    <t>CRM</t>
  </si>
  <si>
    <t>SBAC</t>
  </si>
  <si>
    <t>SCG</t>
  </si>
  <si>
    <t>STX</t>
  </si>
  <si>
    <t>SEE</t>
  </si>
  <si>
    <t>SRE</t>
  </si>
  <si>
    <t>SPG</t>
  </si>
  <si>
    <t>SWKS</t>
  </si>
  <si>
    <t>SLG</t>
  </si>
  <si>
    <t>SNA</t>
  </si>
  <si>
    <t>SO</t>
  </si>
  <si>
    <t>LUV</t>
  </si>
  <si>
    <t>SBUX</t>
  </si>
  <si>
    <t>STT</t>
  </si>
  <si>
    <t>SRCL</t>
  </si>
  <si>
    <t>SYK</t>
  </si>
  <si>
    <t>STI</t>
  </si>
  <si>
    <t>SIVB</t>
  </si>
  <si>
    <t>SYMC</t>
  </si>
  <si>
    <t>SYF</t>
  </si>
  <si>
    <t>SNPS</t>
  </si>
  <si>
    <t>TTWO</t>
  </si>
  <si>
    <t>TPR</t>
  </si>
  <si>
    <t>TEL</t>
  </si>
  <si>
    <t>FTI</t>
  </si>
  <si>
    <t>TXN</t>
  </si>
  <si>
    <t>TXT</t>
  </si>
  <si>
    <t>BK</t>
  </si>
  <si>
    <t>COO</t>
  </si>
  <si>
    <t>HSY</t>
  </si>
  <si>
    <t>MOS</t>
  </si>
  <si>
    <t>TMO</t>
  </si>
  <si>
    <t>TIF</t>
  </si>
  <si>
    <t>TWX</t>
  </si>
  <si>
    <t>TJX</t>
  </si>
  <si>
    <t>TMK</t>
  </si>
  <si>
    <t>TSS</t>
  </si>
  <si>
    <t>TSCO</t>
  </si>
  <si>
    <t>TDG</t>
  </si>
  <si>
    <t>TRIP</t>
  </si>
  <si>
    <t>FOX</t>
  </si>
  <si>
    <t>TSN</t>
  </si>
  <si>
    <t>USB</t>
  </si>
  <si>
    <t>UDR</t>
  </si>
  <si>
    <t>ULTA</t>
  </si>
  <si>
    <t>UAA</t>
  </si>
  <si>
    <t>UA</t>
  </si>
  <si>
    <t>UNP</t>
  </si>
  <si>
    <t>UPS</t>
  </si>
  <si>
    <t>URI</t>
  </si>
  <si>
    <t>UHS</t>
  </si>
  <si>
    <t>UNM</t>
  </si>
  <si>
    <t>VLO</t>
  </si>
  <si>
    <t>VAR</t>
  </si>
  <si>
    <t>VTR</t>
  </si>
  <si>
    <t>VRSK</t>
  </si>
  <si>
    <t>VRTX</t>
  </si>
  <si>
    <t>VIAB</t>
  </si>
  <si>
    <t>VNO</t>
  </si>
  <si>
    <t>VMC</t>
  </si>
  <si>
    <t>WM</t>
  </si>
  <si>
    <t>WAT</t>
  </si>
  <si>
    <t>WEC</t>
  </si>
  <si>
    <t>WELL</t>
  </si>
  <si>
    <t>WDC</t>
  </si>
  <si>
    <t>WU</t>
  </si>
  <si>
    <t>WY</t>
  </si>
  <si>
    <t>WHR</t>
  </si>
  <si>
    <t>WMB</t>
  </si>
  <si>
    <t>WLTW</t>
  </si>
  <si>
    <t>WYN</t>
  </si>
  <si>
    <t>XEL</t>
  </si>
  <si>
    <t>XLNX</t>
  </si>
  <si>
    <t>XL</t>
  </si>
  <si>
    <t>XYL</t>
  </si>
  <si>
    <t>YUM</t>
  </si>
  <si>
    <t>ZBH</t>
  </si>
  <si>
    <t>ZTS</t>
  </si>
  <si>
    <t>S&amp;P 500</t>
  </si>
  <si>
    <t>252.28 - 452.38</t>
  </si>
  <si>
    <t>4.25 - 25.8</t>
  </si>
  <si>
    <t>7.8 - 53.89</t>
  </si>
  <si>
    <t>3.99 - 30.71</t>
  </si>
  <si>
    <t>173.04 - 185.95</t>
  </si>
  <si>
    <t>4.05 - 18.72</t>
  </si>
  <si>
    <t>9.0 - 54.05</t>
  </si>
  <si>
    <t>46.07 - 118.19</t>
  </si>
  <si>
    <t>12.4 - 57.66</t>
  </si>
  <si>
    <t>10.01 - 58.25</t>
  </si>
  <si>
    <t>112.23 - 176.59</t>
  </si>
  <si>
    <t>25.85 - 26.32</t>
  </si>
  <si>
    <t>53.32 - 93.66</t>
  </si>
  <si>
    <t>15.4 - 29.5</t>
  </si>
  <si>
    <t>2.17 - 42.99</t>
  </si>
  <si>
    <t>0.75 - 2.81</t>
  </si>
  <si>
    <t>49.0 - 50.73</t>
  </si>
  <si>
    <t>1.43 - 10.95</t>
  </si>
  <si>
    <t>0.12 - 1.38</t>
  </si>
  <si>
    <t>2.49 - 2.57</t>
  </si>
  <si>
    <t>7.12 - 7.33</t>
  </si>
  <si>
    <t>15.2 - 33.67</t>
  </si>
  <si>
    <t>Abbott Laboratories</t>
  </si>
  <si>
    <t>finmb_247483</t>
  </si>
  <si>
    <t>89.34 - 91.78</t>
  </si>
  <si>
    <t>61.61 - 100.0</t>
  </si>
  <si>
    <t>Accenture plc</t>
  </si>
  <si>
    <t>finmb_972190</t>
  </si>
  <si>
    <t>137.15 - 216.39</t>
  </si>
  <si>
    <t>Activision Blizzard, Inc</t>
  </si>
  <si>
    <t>Activision Blizzard, Inc.</t>
  </si>
  <si>
    <t>finmb_4222231</t>
  </si>
  <si>
    <t>71.62 - 73.89</t>
  </si>
  <si>
    <t>41.84 - 75.97</t>
  </si>
  <si>
    <t>Acuity Brands, Inc.</t>
  </si>
  <si>
    <t>finmb_1413208</t>
  </si>
  <si>
    <t>70.55 - 76.38</t>
  </si>
  <si>
    <t>67.46 - 143.55</t>
  </si>
  <si>
    <t>Adobe Inc.</t>
  </si>
  <si>
    <t>finmb_24321</t>
  </si>
  <si>
    <t>348.01 - 357.0</t>
  </si>
  <si>
    <t>255.13 - 386.75</t>
  </si>
  <si>
    <t xml:space="preserve">Advance Auto Parts Inc Advance </t>
  </si>
  <si>
    <t>Advance Auto Parts, Inc.</t>
  </si>
  <si>
    <t>finmb_24333</t>
  </si>
  <si>
    <t>116.76 - 121.26</t>
  </si>
  <si>
    <t>71.33 - 171.43</t>
  </si>
  <si>
    <t>Advanced Micro Devices, Inc.</t>
  </si>
  <si>
    <t>finmb_168864</t>
  </si>
  <si>
    <t>51.61 - 54.54</t>
  </si>
  <si>
    <t>26.03 - 59.27</t>
  </si>
  <si>
    <t>The AES Corporation</t>
  </si>
  <si>
    <t>finmb_35312</t>
  </si>
  <si>
    <t>11.0 - 11.825</t>
  </si>
  <si>
    <t>8.11 - 21.23</t>
  </si>
  <si>
    <t>Affiliated Managers Group, Inc.</t>
  </si>
  <si>
    <t>finmb_24445</t>
  </si>
  <si>
    <t>56.8 - 62.41</t>
  </si>
  <si>
    <t>44.37 - 94.07</t>
  </si>
  <si>
    <t>Agilent Technologies, Inc.</t>
  </si>
  <si>
    <t>finmb_154924</t>
  </si>
  <si>
    <t>78.72 - 81.66</t>
  </si>
  <si>
    <t>61.13 - 90.64</t>
  </si>
  <si>
    <t>Alaska Air Group, Inc.</t>
  </si>
  <si>
    <t>finmb_248501</t>
  </si>
  <si>
    <t>23.39 - 26.18</t>
  </si>
  <si>
    <t>20.02 - 72.22</t>
  </si>
  <si>
    <t>Akamai Technologies, Inc.</t>
  </si>
  <si>
    <t>finmb_24522</t>
  </si>
  <si>
    <t>94.2527 - 97.26</t>
  </si>
  <si>
    <t>73.19 - 108.25</t>
  </si>
  <si>
    <t>Alexandria Real Estate Equities</t>
  </si>
  <si>
    <t>Alexandria Real Estate Equities, Inc.</t>
  </si>
  <si>
    <t>finmb_365138</t>
  </si>
  <si>
    <t>136.52 - 143.17</t>
  </si>
  <si>
    <t>109.22 - 175.74</t>
  </si>
  <si>
    <t>Alexion Pharmaceuticals, Inc.</t>
  </si>
  <si>
    <t>finmb_347983</t>
  </si>
  <si>
    <t>98.89 - 101.74</t>
  </si>
  <si>
    <t>72.67 - 134.84</t>
  </si>
  <si>
    <t>Align Technology, Inc.</t>
  </si>
  <si>
    <t>finmb_24568</t>
  </si>
  <si>
    <t>195.577 - 206.26</t>
  </si>
  <si>
    <t>127.88 - 330.72</t>
  </si>
  <si>
    <t>Allegion plc</t>
  </si>
  <si>
    <t>finmb_241782379</t>
  </si>
  <si>
    <t>77.37 - 139.24</t>
  </si>
  <si>
    <t>Allergan plc</t>
  </si>
  <si>
    <t>finmb_36478</t>
  </si>
  <si>
    <t>191.64 - 193.3725</t>
  </si>
  <si>
    <t>114.27 - 202.22</t>
  </si>
  <si>
    <t>Alliance Data Systems Corporati</t>
  </si>
  <si>
    <t>Alliance Data Systems Corporation</t>
  </si>
  <si>
    <t>finmb_24604</t>
  </si>
  <si>
    <t>35.13 - 40.15</t>
  </si>
  <si>
    <t>20.51 - 159.41</t>
  </si>
  <si>
    <t>Alliant Energy Corporation</t>
  </si>
  <si>
    <t>finmb_312949</t>
  </si>
  <si>
    <t>44.36 - 46.21</t>
  </si>
  <si>
    <t>37.66 - 60.28</t>
  </si>
  <si>
    <t>Allstate Corporation (The)</t>
  </si>
  <si>
    <t>The Allstate Corporation</t>
  </si>
  <si>
    <t>finmb_18711</t>
  </si>
  <si>
    <t>89.51 - 94.15</t>
  </si>
  <si>
    <t>64.13 - 125.92</t>
  </si>
  <si>
    <t>Alphabet Inc.</t>
  </si>
  <si>
    <t>finmb_29096</t>
  </si>
  <si>
    <t>1323.3 - 1356.84</t>
  </si>
  <si>
    <t>1008.87 - 1530.74</t>
  </si>
  <si>
    <t>1323.91 - 1357.41</t>
  </si>
  <si>
    <t>1013.536 - 1532.106</t>
  </si>
  <si>
    <t>Altria Group, Inc.</t>
  </si>
  <si>
    <t>finmb_53839346</t>
  </si>
  <si>
    <t>35.56 - 36.38</t>
  </si>
  <si>
    <t>30.95 - 53.11</t>
  </si>
  <si>
    <t>Ameren Corporation</t>
  </si>
  <si>
    <t>finmb_373264</t>
  </si>
  <si>
    <t>66.33 - 68.87</t>
  </si>
  <si>
    <t>58.74 - 87.66</t>
  </si>
  <si>
    <t>American Electric Power Company</t>
  </si>
  <si>
    <t>American Electric Power Company, Inc.</t>
  </si>
  <si>
    <t>finmb_135470</t>
  </si>
  <si>
    <t>76.2335 - 78.7</t>
  </si>
  <si>
    <t>65.14 - 104.97</t>
  </si>
  <si>
    <t>American International Group, I</t>
  </si>
  <si>
    <t>American International Group, Inc.</t>
  </si>
  <si>
    <t>finmb_250388</t>
  </si>
  <si>
    <t>23.48 - 25.88</t>
  </si>
  <si>
    <t>16.07 - 58.66</t>
  </si>
  <si>
    <t>American Tower Corporation (REI</t>
  </si>
  <si>
    <t>American Tower Corporation (REIT)</t>
  </si>
  <si>
    <t>finmb_24766</t>
  </si>
  <si>
    <t>224.76 - 231.0</t>
  </si>
  <si>
    <t>174.32 - 260.43</t>
  </si>
  <si>
    <t>American Water Works Company, I</t>
  </si>
  <si>
    <t>American Water Works Company, Inc.</t>
  </si>
  <si>
    <t>finmb_250885</t>
  </si>
  <si>
    <t>112.5 - 116.85</t>
  </si>
  <si>
    <t>92.0 - 141.7</t>
  </si>
  <si>
    <t>Ameriprise Financial, Inc.</t>
  </si>
  <si>
    <t>finmb_4165019</t>
  </si>
  <si>
    <t>112.32 - 122.64</t>
  </si>
  <si>
    <t>80.01 - 180.85</t>
  </si>
  <si>
    <t>AmerisourceBergen Corporation</t>
  </si>
  <si>
    <t>finmb_24809</t>
  </si>
  <si>
    <t>72.06 - 97.5</t>
  </si>
  <si>
    <t>AMETEK, Inc.</t>
  </si>
  <si>
    <t>finmb_31860</t>
  </si>
  <si>
    <t>75.22 - 79.1</t>
  </si>
  <si>
    <t>54.82 - 102.31</t>
  </si>
  <si>
    <t>Amgen Inc.</t>
  </si>
  <si>
    <t>finmb_24816</t>
  </si>
  <si>
    <t>166.68 - 244.99</t>
  </si>
  <si>
    <t>Amphenol Corporation</t>
  </si>
  <si>
    <t>finmb_24827</t>
  </si>
  <si>
    <t>63.05 - 110.24</t>
  </si>
  <si>
    <t>Analog Devices, Inc.</t>
  </si>
  <si>
    <t>finmb_251411</t>
  </si>
  <si>
    <t>100.46 - 105.57</t>
  </si>
  <si>
    <t>79.08 - 127.3</t>
  </si>
  <si>
    <t>Andeavor</t>
  </si>
  <si>
    <t>ANSYS, Inc.</t>
  </si>
  <si>
    <t>finmb_24893</t>
  </si>
  <si>
    <t>244.63 - 252.25</t>
  </si>
  <si>
    <t>174.25 - 299.06</t>
  </si>
  <si>
    <t>Anthem, Inc.</t>
  </si>
  <si>
    <t>finmb_160077</t>
  </si>
  <si>
    <t>263.29 - 274.26</t>
  </si>
  <si>
    <t>171.03 - 312.48</t>
  </si>
  <si>
    <t>Aon plc</t>
  </si>
  <si>
    <t>Aon Plc</t>
  </si>
  <si>
    <t>finmb_119853</t>
  </si>
  <si>
    <t>186.23 - 194.27</t>
  </si>
  <si>
    <t>143.93 - 238.19</t>
  </si>
  <si>
    <t>Apache Corporation</t>
  </si>
  <si>
    <t>finmb_169838</t>
  </si>
  <si>
    <t>9.67 - 11.04</t>
  </si>
  <si>
    <t>3.8 - 33.77</t>
  </si>
  <si>
    <t>Apartment Investment and Manage</t>
  </si>
  <si>
    <t>Apartment Investment and Management Company</t>
  </si>
  <si>
    <t>finmb_336458</t>
  </si>
  <si>
    <t>31.66 - 33.6</t>
  </si>
  <si>
    <t>24.53 - 55.68</t>
  </si>
  <si>
    <t>Applied Materials, Inc.</t>
  </si>
  <si>
    <t>finmb_251230</t>
  </si>
  <si>
    <t>49.66 - 54.62</t>
  </si>
  <si>
    <t>36.64 - 69.44</t>
  </si>
  <si>
    <t>Aptiv PLC</t>
  </si>
  <si>
    <t>finmb_59502420</t>
  </si>
  <si>
    <t>57.26 - 63.19</t>
  </si>
  <si>
    <t>29.22 - 99.04</t>
  </si>
  <si>
    <t>Arconic Corporation</t>
  </si>
  <si>
    <t>finmb_636201937</t>
  </si>
  <si>
    <t>7.79 - 8.46</t>
  </si>
  <si>
    <t>5.8 - 34.27</t>
  </si>
  <si>
    <t>Arthur J. Gallagher &amp; Co.</t>
  </si>
  <si>
    <t>finmb_252186</t>
  </si>
  <si>
    <t>84.05 - 87.14</t>
  </si>
  <si>
    <t>65.09 - 109.46</t>
  </si>
  <si>
    <t>Assurant, Inc.</t>
  </si>
  <si>
    <t>finmb_4026111</t>
  </si>
  <si>
    <t>83.89 - 89.3</t>
  </si>
  <si>
    <t>76.27 - 142.61</t>
  </si>
  <si>
    <t>Autodesk, Inc.</t>
  </si>
  <si>
    <t>finmb_119902</t>
  </si>
  <si>
    <t>170.57 - 177.98</t>
  </si>
  <si>
    <t>125.38 - 211.58</t>
  </si>
  <si>
    <t>AutoZone, Inc.</t>
  </si>
  <si>
    <t>finmb_25307</t>
  </si>
  <si>
    <t>1023.06 - 1061.65</t>
  </si>
  <si>
    <t>684.91 - 1274.41</t>
  </si>
  <si>
    <t>AvalonBay Communities, Inc.</t>
  </si>
  <si>
    <t>finmb_329141</t>
  </si>
  <si>
    <t>118.17 - 229.4</t>
  </si>
  <si>
    <t>Avery Dennison Corporation</t>
  </si>
  <si>
    <t>finmb_252978</t>
  </si>
  <si>
    <t>98.84 - 102.26</t>
  </si>
  <si>
    <t>76.96 - 141.09</t>
  </si>
  <si>
    <t>Ball Corporation</t>
  </si>
  <si>
    <t>finmb_170352</t>
  </si>
  <si>
    <t>51.26 - 82.82</t>
  </si>
  <si>
    <t>Bank of America Corporation</t>
  </si>
  <si>
    <t>finmb_19049</t>
  </si>
  <si>
    <t>20.1 - 21.79</t>
  </si>
  <si>
    <t>17.95 - 35.72</t>
  </si>
  <si>
    <t>Baxter International Inc.</t>
  </si>
  <si>
    <t>finmb_254571</t>
  </si>
  <si>
    <t>84.29 - 87.24</t>
  </si>
  <si>
    <t>69.1 - 95.19</t>
  </si>
  <si>
    <t>Best Buy Co., Inc.</t>
  </si>
  <si>
    <t>finmb_255397</t>
  </si>
  <si>
    <t>73.59 - 77.72</t>
  </si>
  <si>
    <t>48.11 - 91.99</t>
  </si>
  <si>
    <t>BlackRock, Inc.</t>
  </si>
  <si>
    <t>finmb_403413</t>
  </si>
  <si>
    <t>471.45 - 500.14</t>
  </si>
  <si>
    <t>323.98 - 576.81</t>
  </si>
  <si>
    <t>H&amp;R Block, Inc.</t>
  </si>
  <si>
    <t>finmb_276601</t>
  </si>
  <si>
    <t>14.11 - 15.45</t>
  </si>
  <si>
    <t>11.29 - 29.62</t>
  </si>
  <si>
    <t>Booking Holdings Inc. Common St</t>
  </si>
  <si>
    <t>Booking Holdings Inc.</t>
  </si>
  <si>
    <t>finmb_33254</t>
  </si>
  <si>
    <t>1303.96 - 1388.61</t>
  </si>
  <si>
    <t>1107.29 - 2094.0</t>
  </si>
  <si>
    <t>BorgWarner Inc.</t>
  </si>
  <si>
    <t>finmb_25708</t>
  </si>
  <si>
    <t>25.17 - 27.83</t>
  </si>
  <si>
    <t>17.0 - 46.6</t>
  </si>
  <si>
    <t>Boston Properties, Inc.</t>
  </si>
  <si>
    <t>finmb_368278</t>
  </si>
  <si>
    <t>71.57 - 147.83</t>
  </si>
  <si>
    <t>Boston Scientific Corporation</t>
  </si>
  <si>
    <t>finmb_317627</t>
  </si>
  <si>
    <t>34.525 - 35.83</t>
  </si>
  <si>
    <t>24.1 - 46.62</t>
  </si>
  <si>
    <t>Brighthouse Financial, Inc.</t>
  </si>
  <si>
    <t>finmb_379475737</t>
  </si>
  <si>
    <t>23.395 - 26.38</t>
  </si>
  <si>
    <t>12.05 - 48.25</t>
  </si>
  <si>
    <t>Bristol-Myers Squibb Company</t>
  </si>
  <si>
    <t>finmb_25798</t>
  </si>
  <si>
    <t>62.13 - 64.125</t>
  </si>
  <si>
    <t>42.48 - 68.34</t>
  </si>
  <si>
    <t>Broadcom Inc.</t>
  </si>
  <si>
    <t>finmb_25016048</t>
  </si>
  <si>
    <t>254.75 - 266.95</t>
  </si>
  <si>
    <t>155.67 - 331.58</t>
  </si>
  <si>
    <t>C.H. Robinson Worldwide, Inc.</t>
  </si>
  <si>
    <t>finmb_368470</t>
  </si>
  <si>
    <t>70.42 - 72.25</t>
  </si>
  <si>
    <t>56.94 - 91.23</t>
  </si>
  <si>
    <t>2912744</t>
  </si>
  <si>
    <t>CA, Inc.</t>
  </si>
  <si>
    <t>Cadence Design Systems, Inc.</t>
  </si>
  <si>
    <t>finmb_25941</t>
  </si>
  <si>
    <t>79.68 - 81.9</t>
  </si>
  <si>
    <t>51.39 - 83.58</t>
  </si>
  <si>
    <t>Campbell Soup Company</t>
  </si>
  <si>
    <t>finmb_258458</t>
  </si>
  <si>
    <t>52.59 - 53.52</t>
  </si>
  <si>
    <t>35.27 - 57.54</t>
  </si>
  <si>
    <t>Capital One Financial Corporati</t>
  </si>
  <si>
    <t>Capital One Financial Corporation</t>
  </si>
  <si>
    <t>finmb_336241</t>
  </si>
  <si>
    <t>51.91 - 59.16</t>
  </si>
  <si>
    <t>38.0 - 107.59</t>
  </si>
  <si>
    <t>CarMax Inc</t>
  </si>
  <si>
    <t>CarMax, Inc.</t>
  </si>
  <si>
    <t>finmb_356805</t>
  </si>
  <si>
    <t>70.72 - 75.245</t>
  </si>
  <si>
    <t>37.59 - 103.18</t>
  </si>
  <si>
    <t>BTS</t>
  </si>
  <si>
    <t>Cboe Global Markets, Inc.</t>
  </si>
  <si>
    <t>finmb_32624297</t>
  </si>
  <si>
    <t>95.85 - 99.55</t>
  </si>
  <si>
    <t>BATS</t>
  </si>
  <si>
    <t>72.01 - 127.93</t>
  </si>
  <si>
    <t>CBRE Group Inc</t>
  </si>
  <si>
    <t>CBRE Group, Inc.</t>
  </si>
  <si>
    <t>finmb_4204816</t>
  </si>
  <si>
    <t>33.03 - 35.91</t>
  </si>
  <si>
    <t>29.17 - 64.75</t>
  </si>
  <si>
    <t>CBS Corporation</t>
  </si>
  <si>
    <t>ViacomCBS Inc.</t>
  </si>
  <si>
    <t>finmb_27763231</t>
  </si>
  <si>
    <t>0.0 - 0.0</t>
  </si>
  <si>
    <t>0.0 - 53.71</t>
  </si>
  <si>
    <t>Centene Corporation</t>
  </si>
  <si>
    <t>finmb_26273</t>
  </si>
  <si>
    <t>63.87 - 66.58</t>
  </si>
  <si>
    <t>41.62 - 74.7</t>
  </si>
  <si>
    <t>CenterPoint Energy, Inc (Holdin</t>
  </si>
  <si>
    <t>CenterPoint Energy, Inc.</t>
  </si>
  <si>
    <t>finmb_279513</t>
  </si>
  <si>
    <t>16.395 - 17.33</t>
  </si>
  <si>
    <t>11.58 - 30.71</t>
  </si>
  <si>
    <t>CenturyLink, Inc.</t>
  </si>
  <si>
    <t>finmb_260149</t>
  </si>
  <si>
    <t>8.74 - 9.19</t>
  </si>
  <si>
    <t>8.16 - 15.3</t>
  </si>
  <si>
    <t>Cerner Corporation</t>
  </si>
  <si>
    <t>finmb_259627</t>
  </si>
  <si>
    <t>63.11 - 65.73</t>
  </si>
  <si>
    <t>53.08 - 80.9</t>
  </si>
  <si>
    <t>Charles Schwab Corporation (The</t>
  </si>
  <si>
    <t>The Charles Schwab Corporation</t>
  </si>
  <si>
    <t>finmb_34093</t>
  </si>
  <si>
    <t>31.89 - 33.5</t>
  </si>
  <si>
    <t>28.0 - 51.65</t>
  </si>
  <si>
    <t>Charter Communications, Inc.</t>
  </si>
  <si>
    <t>finmb_19609</t>
  </si>
  <si>
    <t>489.37 - 502.06</t>
  </si>
  <si>
    <t>345.67 - 546.54</t>
  </si>
  <si>
    <t>Chipotle Mexican Grill, Inc.</t>
  </si>
  <si>
    <t>finmb_26446</t>
  </si>
  <si>
    <t>897.04 - 935.11</t>
  </si>
  <si>
    <t>415.0 - 966.0</t>
  </si>
  <si>
    <t>Church &amp; Dwight Company, Inc.</t>
  </si>
  <si>
    <t>Church &amp; Dwight Co., Inc.</t>
  </si>
  <si>
    <t>finmb_261105</t>
  </si>
  <si>
    <t>71.1 - 73.95</t>
  </si>
  <si>
    <t>47.98 - 80.99</t>
  </si>
  <si>
    <t>Citigroup, Inc.</t>
  </si>
  <si>
    <t>Citigroup Inc.</t>
  </si>
  <si>
    <t>finmb_391687</t>
  </si>
  <si>
    <t>38.76 - 42.1</t>
  </si>
  <si>
    <t>32.0 - 83.11</t>
  </si>
  <si>
    <t>Citizens Financial Group, Inc.</t>
  </si>
  <si>
    <t>finmb_46051729</t>
  </si>
  <si>
    <t>18.2 - 20.245</t>
  </si>
  <si>
    <t>14.12 - 41.29</t>
  </si>
  <si>
    <t>Citrix Systems, Inc.</t>
  </si>
  <si>
    <t>finmb_26524</t>
  </si>
  <si>
    <t>143.4829 - 146.96</t>
  </si>
  <si>
    <t>90.28 - 155.1</t>
  </si>
  <si>
    <t>CME Group Inc.</t>
  </si>
  <si>
    <t>finmb_2004577</t>
  </si>
  <si>
    <t>175.63 - 180.9</t>
  </si>
  <si>
    <t>131.8 - 225.36</t>
  </si>
  <si>
    <t>CMS Energy Corporation</t>
  </si>
  <si>
    <t>finmb_257682</t>
  </si>
  <si>
    <t>52.54 - 54.46</t>
  </si>
  <si>
    <t>46.03 - 69.17</t>
  </si>
  <si>
    <t xml:space="preserve">Cognizant Technology Solutions </t>
  </si>
  <si>
    <t>Cognizant Technology Solutions Corporation</t>
  </si>
  <si>
    <t>finmb_386024</t>
  </si>
  <si>
    <t>47.39 - 50.78</t>
  </si>
  <si>
    <t>40.01 - 71.48</t>
  </si>
  <si>
    <t>Comcast Corporation</t>
  </si>
  <si>
    <t>finmb_173341</t>
  </si>
  <si>
    <t>34.165 - 35.835</t>
  </si>
  <si>
    <t>31.71 - 47.74</t>
  </si>
  <si>
    <t>Comerica Incorporated</t>
  </si>
  <si>
    <t>finmb_318670</t>
  </si>
  <si>
    <t>27.84 - 31.79</t>
  </si>
  <si>
    <t>24.28 - 74.54</t>
  </si>
  <si>
    <t>ConAgra Brands, Inc.</t>
  </si>
  <si>
    <t>Conagra Brands, Inc.</t>
  </si>
  <si>
    <t>finmb_26893</t>
  </si>
  <si>
    <t>33.475 - 34.26</t>
  </si>
  <si>
    <t>22.83 - 35.59</t>
  </si>
  <si>
    <t>ConocoPhillips</t>
  </si>
  <si>
    <t>finmb_296527</t>
  </si>
  <si>
    <t>37.78 - 40.46</t>
  </si>
  <si>
    <t>20.84 - 67.13</t>
  </si>
  <si>
    <t>Constellation Brands, Inc.</t>
  </si>
  <si>
    <t>finmb_258589</t>
  </si>
  <si>
    <t>151.5327 - 158.275</t>
  </si>
  <si>
    <t>104.28 - 212.0</t>
  </si>
  <si>
    <t>Corning Incorporated</t>
  </si>
  <si>
    <t>finmb_173840</t>
  </si>
  <si>
    <t>18.82 - 19.96</t>
  </si>
  <si>
    <t>17.44 - 34.26</t>
  </si>
  <si>
    <t>Costco Wholesale Corporation</t>
  </si>
  <si>
    <t>finmb_92817</t>
  </si>
  <si>
    <t>294.535 - 302.88</t>
  </si>
  <si>
    <t>233.05 - 325.26</t>
  </si>
  <si>
    <t>Coty Inc.</t>
  </si>
  <si>
    <t>finmb_795040</t>
  </si>
  <si>
    <t>3.35 - 3.72</t>
  </si>
  <si>
    <t>3.02 - 14.14</t>
  </si>
  <si>
    <t>Crown Castle International Corp</t>
  </si>
  <si>
    <t>Crown Castle International Corp. (REIT)</t>
  </si>
  <si>
    <t>finmb_27198</t>
  </si>
  <si>
    <t>149.52 - 152.81</t>
  </si>
  <si>
    <t>114.18 - 168.75</t>
  </si>
  <si>
    <t>CSRA Inc.</t>
  </si>
  <si>
    <t>CSX Corporation</t>
  </si>
  <si>
    <t>finmb_257948</t>
  </si>
  <si>
    <t>60.0 - 63.09</t>
  </si>
  <si>
    <t>46.81 - 80.62</t>
  </si>
  <si>
    <t>Cummins Inc.</t>
  </si>
  <si>
    <t>finmb_265253</t>
  </si>
  <si>
    <t>143.32 - 155.82</t>
  </si>
  <si>
    <t>101.03 - 186.73</t>
  </si>
  <si>
    <t>CVS Health Corporation</t>
  </si>
  <si>
    <t>finmb_93625</t>
  </si>
  <si>
    <t>60.34 - 62.41</t>
  </si>
  <si>
    <t>51.72 - 77.03</t>
  </si>
  <si>
    <t>D.R. Horton, Inc.</t>
  </si>
  <si>
    <t>finmb_107405</t>
  </si>
  <si>
    <t>25.51 - 62.54</t>
  </si>
  <si>
    <t>Danaher Corporation</t>
  </si>
  <si>
    <t>finmb_265621</t>
  </si>
  <si>
    <t>157.595 - 161.8</t>
  </si>
  <si>
    <t>119.6 - 170.64</t>
  </si>
  <si>
    <t>Darden Restaurants, Inc.</t>
  </si>
  <si>
    <t>finmb_336160</t>
  </si>
  <si>
    <t>61.21 - 67.23</t>
  </si>
  <si>
    <t>26.15 - 128.41</t>
  </si>
  <si>
    <t>DaVita Inc.</t>
  </si>
  <si>
    <t>finmb_35644</t>
  </si>
  <si>
    <t>76.32 - 78.35</t>
  </si>
  <si>
    <t>43.4 - 90.15</t>
  </si>
  <si>
    <t>Deere &amp; Company</t>
  </si>
  <si>
    <t>finmb_266112</t>
  </si>
  <si>
    <t>117.85 - 126.96</t>
  </si>
  <si>
    <t>106.14 - 181.99</t>
  </si>
  <si>
    <t>DENTSPLY SIRONA Inc.</t>
  </si>
  <si>
    <t>finmb_27504</t>
  </si>
  <si>
    <t>36.12 - 37.88</t>
  </si>
  <si>
    <t>31.58 - 60.87</t>
  </si>
  <si>
    <t>Devon Energy Corporation</t>
  </si>
  <si>
    <t>finmb_266510</t>
  </si>
  <si>
    <t>10.79 - 12.055</t>
  </si>
  <si>
    <t>4.7 - 31.28</t>
  </si>
  <si>
    <t>130.1 - 134.44</t>
  </si>
  <si>
    <t>105.0 - 158.36</t>
  </si>
  <si>
    <t>Discover Financial Services</t>
  </si>
  <si>
    <t>finmb_3695566</t>
  </si>
  <si>
    <t>35.05 - 39.54</t>
  </si>
  <si>
    <t>23.25 - 92.98</t>
  </si>
  <si>
    <t>Discovery, Inc. - Series A</t>
  </si>
  <si>
    <t>Discovery, Inc.</t>
  </si>
  <si>
    <t>finmb_22666093</t>
  </si>
  <si>
    <t>18.56 - 20.555</t>
  </si>
  <si>
    <t>17.12 - 33.66</t>
  </si>
  <si>
    <t>Discovery, Inc. - Series C</t>
  </si>
  <si>
    <t>16.8 - 18.5169</t>
  </si>
  <si>
    <t>15.43 - 31.2</t>
  </si>
  <si>
    <t>DISH Network Corporation</t>
  </si>
  <si>
    <t>finmb_110001</t>
  </si>
  <si>
    <t>22.535 - 24.68</t>
  </si>
  <si>
    <t>17.09 - 44.66</t>
  </si>
  <si>
    <t>Dollar General Corporation</t>
  </si>
  <si>
    <t>finmb_266974</t>
  </si>
  <si>
    <t>178.78 - 182.5</t>
  </si>
  <si>
    <t>118.2 - 184.95</t>
  </si>
  <si>
    <t>Dollar Tree, Inc.</t>
  </si>
  <si>
    <t>finmb_27685</t>
  </si>
  <si>
    <t>72.12 - 75.56</t>
  </si>
  <si>
    <t>60.2 - 119.71</t>
  </si>
  <si>
    <t>Dominion Energy, Inc.</t>
  </si>
  <si>
    <t>finmb_267105</t>
  </si>
  <si>
    <t>76.735 - 80.38</t>
  </si>
  <si>
    <t>57.79 - 90.89</t>
  </si>
  <si>
    <t>Dr Pepper Snapple Group, Inc Dr</t>
  </si>
  <si>
    <t>Dr Pepper Snapple Group, Inc.</t>
  </si>
  <si>
    <t>DTE Energy Company</t>
  </si>
  <si>
    <t>finmb_266598</t>
  </si>
  <si>
    <t>92.39 - 98.09</t>
  </si>
  <si>
    <t>71.21 - 135.67</t>
  </si>
  <si>
    <t>Duke Energy Corporation (Holdin</t>
  </si>
  <si>
    <t>Duke Energy Corporation</t>
  </si>
  <si>
    <t>finmb_267850</t>
  </si>
  <si>
    <t>79.72 - 82.39</t>
  </si>
  <si>
    <t>62.13 - 103.79</t>
  </si>
  <si>
    <t>Duke Realty Corporation</t>
  </si>
  <si>
    <t>finmb_267906</t>
  </si>
  <si>
    <t>25.19 - 38.88</t>
  </si>
  <si>
    <t>DXC Technology Company</t>
  </si>
  <si>
    <t>finmb_263093</t>
  </si>
  <si>
    <t>13.65 - 15.22</t>
  </si>
  <si>
    <t>7.9 - 58.21</t>
  </si>
  <si>
    <t>E*TRADE Financial Corporation</t>
  </si>
  <si>
    <t>finmb_27807</t>
  </si>
  <si>
    <t>36.42 - 38.92</t>
  </si>
  <si>
    <t>25.76 - 57.3</t>
  </si>
  <si>
    <t>Eastman Chemical Company</t>
  </si>
  <si>
    <t>finmb_109103</t>
  </si>
  <si>
    <t>34.44 - 83.99</t>
  </si>
  <si>
    <t>Eaton Corporation, PLC</t>
  </si>
  <si>
    <t>Eaton Corporation plc</t>
  </si>
  <si>
    <t>finmb_175265</t>
  </si>
  <si>
    <t>70.54 - 74.99</t>
  </si>
  <si>
    <t>56.42 - 105.78</t>
  </si>
  <si>
    <t>eBay Inc.</t>
  </si>
  <si>
    <t>finmb_27862</t>
  </si>
  <si>
    <t>26.02 - 42.86</t>
  </si>
  <si>
    <t>Edison International</t>
  </si>
  <si>
    <t>finmb_301891</t>
  </si>
  <si>
    <t>43.63 - 78.93</t>
  </si>
  <si>
    <t>Edwards Lifesciences Corporatio</t>
  </si>
  <si>
    <t>Edwards Lifesciences Corporation</t>
  </si>
  <si>
    <t>finmb_411220</t>
  </si>
  <si>
    <t>154.52 - 247.64</t>
  </si>
  <si>
    <t>Electronic Arts Inc.</t>
  </si>
  <si>
    <t>finmb_27963</t>
  </si>
  <si>
    <t>114.46 - 117.26</t>
  </si>
  <si>
    <t>85.69 - 120.19</t>
  </si>
  <si>
    <t>Entergy Corporation</t>
  </si>
  <si>
    <t>finmb_269764</t>
  </si>
  <si>
    <t>90.99 - 95.18</t>
  </si>
  <si>
    <t>75.19 - 135.55</t>
  </si>
  <si>
    <t>Envision Healthcare Corporation</t>
  </si>
  <si>
    <t>EOG Resources, Inc.</t>
  </si>
  <si>
    <t>finmb_269660</t>
  </si>
  <si>
    <t>45.91 - 48.96</t>
  </si>
  <si>
    <t>27.0 - 95.94</t>
  </si>
  <si>
    <t>EQT Corporation</t>
  </si>
  <si>
    <t>finmb_269924</t>
  </si>
  <si>
    <t>11.94 - 13.13</t>
  </si>
  <si>
    <t>4.21 - 21.47</t>
  </si>
  <si>
    <t>Equifax, Inc.</t>
  </si>
  <si>
    <t>Equifax Inc.</t>
  </si>
  <si>
    <t>finmb_175749</t>
  </si>
  <si>
    <t>103.01 - 164.77</t>
  </si>
  <si>
    <t>Equinix, Inc.</t>
  </si>
  <si>
    <t>Equinix, Inc. (REIT)</t>
  </si>
  <si>
    <t>finmb_28202</t>
  </si>
  <si>
    <t>645.9 - 682.17</t>
  </si>
  <si>
    <t>471.8 - 715.75</t>
  </si>
  <si>
    <t>Equity Residential</t>
  </si>
  <si>
    <t>finmb_28209</t>
  </si>
  <si>
    <t>55.8 - 57.87</t>
  </si>
  <si>
    <t>49.62 - 89.55</t>
  </si>
  <si>
    <t>Estee Lauder Companies, Inc. (T</t>
  </si>
  <si>
    <t>The Estee Lauder Companies Inc.</t>
  </si>
  <si>
    <t>finmb_207221</t>
  </si>
  <si>
    <t>158.25 - 164.685</t>
  </si>
  <si>
    <t>137.01 - 220.42</t>
  </si>
  <si>
    <t>Everest Re Group, Ltd.</t>
  </si>
  <si>
    <t>finmb_340813</t>
  </si>
  <si>
    <t>157.32 - 164.0</t>
  </si>
  <si>
    <t>157.32 - 294.31</t>
  </si>
  <si>
    <t>Eversource Energy (D/B/A)</t>
  </si>
  <si>
    <t>Eversource Energy</t>
  </si>
  <si>
    <t>finmb_292525</t>
  </si>
  <si>
    <t>73.66 - 77.405</t>
  </si>
  <si>
    <t>60.69 - 99.42</t>
  </si>
  <si>
    <t>Exelon Corporation</t>
  </si>
  <si>
    <t>finmb_296181</t>
  </si>
  <si>
    <t>34.67 - 36.345</t>
  </si>
  <si>
    <t>29.28 - 51.18</t>
  </si>
  <si>
    <t>Expedia Group, Inc.</t>
  </si>
  <si>
    <t>finmb_25915843</t>
  </si>
  <si>
    <t>58.3884 - 64.49</t>
  </si>
  <si>
    <t>40.76 - 144.0</t>
  </si>
  <si>
    <t>1072321</t>
  </si>
  <si>
    <t>Express Scripts Holding Company</t>
  </si>
  <si>
    <t>Extra Space Storage Inc</t>
  </si>
  <si>
    <t>Extra Space Storage Inc.</t>
  </si>
  <si>
    <t>finmb_8057672</t>
  </si>
  <si>
    <t>81.03 - 84.37</t>
  </si>
  <si>
    <t>72.7 - 124.46</t>
  </si>
  <si>
    <t>F5 Networks, Inc.</t>
  </si>
  <si>
    <t>finmb_90323</t>
  </si>
  <si>
    <t>135.06 - 137.97</t>
  </si>
  <si>
    <t>79.78 - 153.99</t>
  </si>
  <si>
    <t>Facebook, Inc.</t>
  </si>
  <si>
    <t>finmb_20765463</t>
  </si>
  <si>
    <t>200.69 - 206.93</t>
  </si>
  <si>
    <t>137.1 - 224.2</t>
  </si>
  <si>
    <t>Fastenal Company</t>
  </si>
  <si>
    <t>finmb_270747</t>
  </si>
  <si>
    <t>26.72 - 39.96</t>
  </si>
  <si>
    <t>FedEx Corporation</t>
  </si>
  <si>
    <t>finmb_124423</t>
  </si>
  <si>
    <t>103.4001 - 109.18</t>
  </si>
  <si>
    <t>88.69 - 178.5</t>
  </si>
  <si>
    <t>Fidelity National Information S</t>
  </si>
  <si>
    <t>Fidelity National Information Services, Inc.</t>
  </si>
  <si>
    <t>finmb_10081196</t>
  </si>
  <si>
    <t>125.58 - 130.2</t>
  </si>
  <si>
    <t>91.68 - 158.21</t>
  </si>
  <si>
    <t>Fifth Third Bancorp</t>
  </si>
  <si>
    <t>finmb_270961</t>
  </si>
  <si>
    <t>14.89 - 16.355</t>
  </si>
  <si>
    <t>11.1 - 31.64</t>
  </si>
  <si>
    <t>FirstEnergy Corp.</t>
  </si>
  <si>
    <t>finmb_293515</t>
  </si>
  <si>
    <t>38.141 - 40.13</t>
  </si>
  <si>
    <t>32.0 - 52.52</t>
  </si>
  <si>
    <t>Fiserv, Inc.</t>
  </si>
  <si>
    <t>finmb_128209</t>
  </si>
  <si>
    <t>96.99 - 99.87</t>
  </si>
  <si>
    <t>73.5 - 125.05</t>
  </si>
  <si>
    <t>FLIR Systems, Inc.</t>
  </si>
  <si>
    <t>finmb_327408</t>
  </si>
  <si>
    <t>43.26 - 44.667</t>
  </si>
  <si>
    <t>23.85 - 59.44</t>
  </si>
  <si>
    <t>Flowserve Corporation</t>
  </si>
  <si>
    <t>finmb_267555</t>
  </si>
  <si>
    <t>21.05 - 23.2</t>
  </si>
  <si>
    <t>18.98 - 53.98</t>
  </si>
  <si>
    <t>Fluor Corporation</t>
  </si>
  <si>
    <t>finmb_655659</t>
  </si>
  <si>
    <t>7.43 - 8.85</t>
  </si>
  <si>
    <t>2.85 - 34.43</t>
  </si>
  <si>
    <t>FMC Corporation</t>
  </si>
  <si>
    <t>finmb_28606</t>
  </si>
  <si>
    <t>85.58 - 89.07</t>
  </si>
  <si>
    <t>56.77 - 108.77</t>
  </si>
  <si>
    <t>Foot Locker, Inc.</t>
  </si>
  <si>
    <t>finmb_315394</t>
  </si>
  <si>
    <t>22.33 - 24.64</t>
  </si>
  <si>
    <t>17.46 - 56.66</t>
  </si>
  <si>
    <t>Ford Motor Company</t>
  </si>
  <si>
    <t>finmb_106335</t>
  </si>
  <si>
    <t>4.52 - 4.92</t>
  </si>
  <si>
    <t>3.96 - 10.56</t>
  </si>
  <si>
    <t>Fortive Corporation</t>
  </si>
  <si>
    <t>finmb_318505463</t>
  </si>
  <si>
    <t>52.46 - 55.8</t>
  </si>
  <si>
    <t>37.31 - 83.18</t>
  </si>
  <si>
    <t>Fortune Brands Home &amp; Security,</t>
  </si>
  <si>
    <t>Fortune Brands Home &amp; Security, Inc.</t>
  </si>
  <si>
    <t>finmb_33174798</t>
  </si>
  <si>
    <t>33.9 - 73.28</t>
  </si>
  <si>
    <t>Freeport-McMoRan, Inc.</t>
  </si>
  <si>
    <t>Freeport-McMoRan Inc.</t>
  </si>
  <si>
    <t>finmb_273607</t>
  </si>
  <si>
    <t>7.805 - 8.59</t>
  </si>
  <si>
    <t>4.82 - 13.64</t>
  </si>
  <si>
    <t>Gap, Inc. (The)</t>
  </si>
  <si>
    <t>The Gap, Inc.</t>
  </si>
  <si>
    <t>finmb_274265</t>
  </si>
  <si>
    <t>6.535 - 7.49</t>
  </si>
  <si>
    <t>5.26 - 22.54</t>
  </si>
  <si>
    <t>Garmin Ltd.</t>
  </si>
  <si>
    <t>finmb_598655</t>
  </si>
  <si>
    <t>76.02 - 77.59</t>
  </si>
  <si>
    <t>61.04 - 105.58</t>
  </si>
  <si>
    <t>Gartner, Inc.</t>
  </si>
  <si>
    <t>finmb_130705</t>
  </si>
  <si>
    <t>106.6 - 111.26</t>
  </si>
  <si>
    <t>76.91 - 171.78</t>
  </si>
  <si>
    <t>General Dynamics Corporation</t>
  </si>
  <si>
    <t>finmb_274561</t>
  </si>
  <si>
    <t>129.11 - 134.31</t>
  </si>
  <si>
    <t>100.55 - 193.76</t>
  </si>
  <si>
    <t>General Electric Company</t>
  </si>
  <si>
    <t>finmb_177031</t>
  </si>
  <si>
    <t>5.48 - 5.9</t>
  </si>
  <si>
    <t>5.48 - 13.26</t>
  </si>
  <si>
    <t>0.5</t>
  </si>
  <si>
    <t>1059525</t>
  </si>
  <si>
    <t>GGP Inc.</t>
  </si>
  <si>
    <t>General Mills, Inc.</t>
  </si>
  <si>
    <t>finmb_274715</t>
  </si>
  <si>
    <t>61.58 - 64.31</t>
  </si>
  <si>
    <t>46.59 - 64.31</t>
  </si>
  <si>
    <t>General Motors Company</t>
  </si>
  <si>
    <t>finmb_61206100</t>
  </si>
  <si>
    <t>20.49 - 22.34</t>
  </si>
  <si>
    <t>14.33 - 41.9</t>
  </si>
  <si>
    <t>Global Payments Inc.</t>
  </si>
  <si>
    <t>finmb_813574</t>
  </si>
  <si>
    <t>105.54 - 209.62</t>
  </si>
  <si>
    <t>The Goodyear Tire &amp; Rubber Comp</t>
  </si>
  <si>
    <t>The Goodyear Tire &amp; Rubber Company</t>
  </si>
  <si>
    <t>finmb_275789</t>
  </si>
  <si>
    <t>5.73 - 6.45</t>
  </si>
  <si>
    <t>4.09 - 17.2</t>
  </si>
  <si>
    <t>Hanesbrands Inc.</t>
  </si>
  <si>
    <t>finmb_4212820</t>
  </si>
  <si>
    <t>7.71 - 8.55</t>
  </si>
  <si>
    <t>6.96 - 17.69</t>
  </si>
  <si>
    <t>Harley-Davidson, Inc.</t>
  </si>
  <si>
    <t>finmb_277444</t>
  </si>
  <si>
    <t>17.795 - 19.6</t>
  </si>
  <si>
    <t>14.31 - 40.89</t>
  </si>
  <si>
    <t>Hartford Financial Services Gro</t>
  </si>
  <si>
    <t>The Hartford Financial Services Group, Inc.</t>
  </si>
  <si>
    <t>finmb_341546</t>
  </si>
  <si>
    <t>30.265 - 33.34</t>
  </si>
  <si>
    <t>19.04 - 62.75</t>
  </si>
  <si>
    <t>Hasbro, Inc.</t>
  </si>
  <si>
    <t>finmb_277746</t>
  </si>
  <si>
    <t>60.2 - 64.83</t>
  </si>
  <si>
    <t>41.33 - 126.87</t>
  </si>
  <si>
    <t>HCA Healthcare, Inc.</t>
  </si>
  <si>
    <t>finmb_261825</t>
  </si>
  <si>
    <t>95.86 - 99.42</t>
  </si>
  <si>
    <t>58.38 - 151.97</t>
  </si>
  <si>
    <t>Henry Schein, Inc.</t>
  </si>
  <si>
    <t>finmb_339447</t>
  </si>
  <si>
    <t>49.83 - 52.185</t>
  </si>
  <si>
    <t>41.85 - 73.99</t>
  </si>
  <si>
    <t>Hess Corporation</t>
  </si>
  <si>
    <t>finmb_249841</t>
  </si>
  <si>
    <t>40.3 - 43.89</t>
  </si>
  <si>
    <t>26.06 - 74.11</t>
  </si>
  <si>
    <t>Hewlett Packard Enterprise Comp</t>
  </si>
  <si>
    <t>Hewlett Packard Enterprise Company</t>
  </si>
  <si>
    <t>finmb_273983758</t>
  </si>
  <si>
    <t>8.62 - 9.2</t>
  </si>
  <si>
    <t>7.43 - 17.59</t>
  </si>
  <si>
    <t>Hilton Worldwide Holdings Inc.</t>
  </si>
  <si>
    <t>finmb_29470</t>
  </si>
  <si>
    <t>62.47 - 68.21</t>
  </si>
  <si>
    <t>44.3 - 115.48</t>
  </si>
  <si>
    <t>Hologic, Inc.</t>
  </si>
  <si>
    <t>finmb_108544</t>
  </si>
  <si>
    <t>49.9113 - 51.51</t>
  </si>
  <si>
    <t>26.49 - 55.25</t>
  </si>
  <si>
    <t>Honeywell International Inc.</t>
  </si>
  <si>
    <t>finmb_1340740</t>
  </si>
  <si>
    <t>117.11 - 127.26</t>
  </si>
  <si>
    <t>101.08 - 184.06</t>
  </si>
  <si>
    <t>Host Hotels &amp; Resorts, Inc.</t>
  </si>
  <si>
    <t>finmb_29574</t>
  </si>
  <si>
    <t>9.06 - 10.05</t>
  </si>
  <si>
    <t>7.86 - 19.43</t>
  </si>
  <si>
    <t>HP Inc.</t>
  </si>
  <si>
    <t>finmb_108856</t>
  </si>
  <si>
    <t>12.54 - 23.93</t>
  </si>
  <si>
    <t>Humana Inc.</t>
  </si>
  <si>
    <t>finmb_29618</t>
  </si>
  <si>
    <t>373.01 - 387.8725</t>
  </si>
  <si>
    <t>208.25 - 393.65</t>
  </si>
  <si>
    <t>Huntington Bancshares Incorpora</t>
  </si>
  <si>
    <t>Huntington Bancshares Incorporated</t>
  </si>
  <si>
    <t>finmb_278614</t>
  </si>
  <si>
    <t>6.985 - 7.78</t>
  </si>
  <si>
    <t>6.82 - 15.63</t>
  </si>
  <si>
    <t xml:space="preserve">Huntington Ingalls Industries, </t>
  </si>
  <si>
    <t>Huntington Ingalls Industries, Inc.</t>
  </si>
  <si>
    <t>finmb_363263</t>
  </si>
  <si>
    <t>165.46 - 172.3</t>
  </si>
  <si>
    <t>147.14 - 279.71</t>
  </si>
  <si>
    <t>IDEXX Laboratories, Inc.</t>
  </si>
  <si>
    <t>finmb_29729</t>
  </si>
  <si>
    <t>280.531 - 295.78</t>
  </si>
  <si>
    <t>168.65 - 300.58</t>
  </si>
  <si>
    <t>IHS Markit Ltd.</t>
  </si>
  <si>
    <t>finmb_13651733</t>
  </si>
  <si>
    <t>63.95 - 65.7</t>
  </si>
  <si>
    <t>44.81 - 81.65</t>
  </si>
  <si>
    <t>Illumina, Inc.</t>
  </si>
  <si>
    <t>finmb_29753</t>
  </si>
  <si>
    <t>319.99 - 325.43</t>
  </si>
  <si>
    <t>196.78 - 380.76</t>
  </si>
  <si>
    <t>Incyte Corporation</t>
  </si>
  <si>
    <t>finmb_332954</t>
  </si>
  <si>
    <t>93.8608 - 96.45</t>
  </si>
  <si>
    <t>62.48 - 104.81</t>
  </si>
  <si>
    <t>Ingersoll Rand Inc.</t>
  </si>
  <si>
    <t>finmb_334158</t>
  </si>
  <si>
    <t>24.81 - 27.14</t>
  </si>
  <si>
    <t>17.01 - 38.96</t>
  </si>
  <si>
    <t>Intercontinental Exchange Inc.</t>
  </si>
  <si>
    <t>Intercontinental Exchange, Inc.</t>
  </si>
  <si>
    <t>finmb_1081952</t>
  </si>
  <si>
    <t>63.51 - 101.93</t>
  </si>
  <si>
    <t>International Paper Company</t>
  </si>
  <si>
    <t>finmb_61036</t>
  </si>
  <si>
    <t>29.76 - 31.6</t>
  </si>
  <si>
    <t>26.38 - 47.64</t>
  </si>
  <si>
    <t>Interpublic Group of Companies,</t>
  </si>
  <si>
    <t>The Interpublic Group of Companies, Inc.</t>
  </si>
  <si>
    <t>finmb_108616</t>
  </si>
  <si>
    <t>14.345 - 15.6078</t>
  </si>
  <si>
    <t>11.63 - 25.2</t>
  </si>
  <si>
    <t>Internationa Flavors &amp; Fragranc</t>
  </si>
  <si>
    <t>International Flavors &amp; Fragrances Inc.</t>
  </si>
  <si>
    <t>finmb_281407</t>
  </si>
  <si>
    <t>122.7028 - 127.69</t>
  </si>
  <si>
    <t>92.14 - 152.95</t>
  </si>
  <si>
    <t>Intuit Inc.</t>
  </si>
  <si>
    <t>finmb_21171</t>
  </si>
  <si>
    <t>270.91 - 280.52</t>
  </si>
  <si>
    <t>187.68 - 306.89</t>
  </si>
  <si>
    <t>Intuitive Surgical, Inc.</t>
  </si>
  <si>
    <t>finmb_30239</t>
  </si>
  <si>
    <t>501.13 - 518.33</t>
  </si>
  <si>
    <t>360.5 - 619.0</t>
  </si>
  <si>
    <t>Invesco Ltd</t>
  </si>
  <si>
    <t>Invesco Ltd.</t>
  </si>
  <si>
    <t>finmb_384779</t>
  </si>
  <si>
    <t>6.375 - 7.13</t>
  </si>
  <si>
    <t>6.375 - 21.1</t>
  </si>
  <si>
    <t>IPG Photonics Corporation</t>
  </si>
  <si>
    <t>finmb_427949</t>
  </si>
  <si>
    <t>139.7 - 146.19</t>
  </si>
  <si>
    <t>98.04 - 166.49</t>
  </si>
  <si>
    <t>IQVIA Holdings, Inc.</t>
  </si>
  <si>
    <t>IQVIA Holdings Inc.</t>
  </si>
  <si>
    <t>finmb_137473239</t>
  </si>
  <si>
    <t>128.52 - 132.97</t>
  </si>
  <si>
    <t>81.79 - 169.14</t>
  </si>
  <si>
    <t>Iron Mountain Incorporated (Del</t>
  </si>
  <si>
    <t>Iron Mountain Incorporated</t>
  </si>
  <si>
    <t>finmb_30292</t>
  </si>
  <si>
    <t>21.54 - 22.67</t>
  </si>
  <si>
    <t>21.0 - 34.49</t>
  </si>
  <si>
    <t>J.B. Hunt Transport Services, I</t>
  </si>
  <si>
    <t>J.B. Hunt Transport Services, Inc.</t>
  </si>
  <si>
    <t>finmb_278576</t>
  </si>
  <si>
    <t>75.29 - 122.29</t>
  </si>
  <si>
    <t>Jacobs Engineering Group Inc.</t>
  </si>
  <si>
    <t>finmb_282159</t>
  </si>
  <si>
    <t>84.65 - 85.85</t>
  </si>
  <si>
    <t>73.08 - 98.08</t>
  </si>
  <si>
    <t>J.M. Smucker Company (The) New</t>
  </si>
  <si>
    <t>The J. M. Smucker Company</t>
  </si>
  <si>
    <t>finmb_303591</t>
  </si>
  <si>
    <t>113.17 - 118.27</t>
  </si>
  <si>
    <t>91.88 - 128.43</t>
  </si>
  <si>
    <t xml:space="preserve">Johnson Controls International </t>
  </si>
  <si>
    <t>Johnson Controls International plc</t>
  </si>
  <si>
    <t>finmb_282590</t>
  </si>
  <si>
    <t>26.225 - 28.66</t>
  </si>
  <si>
    <t>22.78 - 44.82</t>
  </si>
  <si>
    <t>Juniper Networks, Inc.</t>
  </si>
  <si>
    <t>finmb_30439</t>
  </si>
  <si>
    <t>22.59 - 23.15</t>
  </si>
  <si>
    <t>15.2 - 27.57</t>
  </si>
  <si>
    <t>Kansas City Southern</t>
  </si>
  <si>
    <t>finmb_30472</t>
  </si>
  <si>
    <t>128.8 - 134.21</t>
  </si>
  <si>
    <t>92.86 - 178.59</t>
  </si>
  <si>
    <t>Kellogg Company</t>
  </si>
  <si>
    <t>finmb_283356</t>
  </si>
  <si>
    <t>62.83 - 64.94</t>
  </si>
  <si>
    <t>51.34 - 71.05</t>
  </si>
  <si>
    <t>KeyCorp</t>
  </si>
  <si>
    <t>finmb_329376</t>
  </si>
  <si>
    <t>9.045 - 10.005</t>
  </si>
  <si>
    <t>7.45 - 20.53</t>
  </si>
  <si>
    <t>Kimberly-Clark Corporation</t>
  </si>
  <si>
    <t>finmb_283857</t>
  </si>
  <si>
    <t>134.215 - 137.66</t>
  </si>
  <si>
    <t>110.66 - 149.23</t>
  </si>
  <si>
    <t>8.35 - 9.25</t>
  </si>
  <si>
    <t>7.45 - 21.86</t>
  </si>
  <si>
    <t>Kinder Morgan, Inc.</t>
  </si>
  <si>
    <t>finmb_34952431</t>
  </si>
  <si>
    <t>14.16 - 14.89</t>
  </si>
  <si>
    <t>9.42 - 22.58</t>
  </si>
  <si>
    <t>KLA Corporation</t>
  </si>
  <si>
    <t>finmb_282225</t>
  </si>
  <si>
    <t>158.89 - 176.93</t>
  </si>
  <si>
    <t>101.34 - 184.5</t>
  </si>
  <si>
    <t>Kohl's Corporation</t>
  </si>
  <si>
    <t>finmb_61243</t>
  </si>
  <si>
    <t>15.31 - 17.3</t>
  </si>
  <si>
    <t>10.89 - 64.63</t>
  </si>
  <si>
    <t>The Kraft Heinz Company</t>
  </si>
  <si>
    <t>finmb_278212</t>
  </si>
  <si>
    <t>28.12 - 28.935</t>
  </si>
  <si>
    <t>19.99 - 33.43</t>
  </si>
  <si>
    <t>Kroger Company (The)</t>
  </si>
  <si>
    <t>The Kroger Co.</t>
  </si>
  <si>
    <t>finmb_284342</t>
  </si>
  <si>
    <t>32.37 - 34.23</t>
  </si>
  <si>
    <t>20.7 - 36.84</t>
  </si>
  <si>
    <t>L Brands, Inc.</t>
  </si>
  <si>
    <t>finmb_285544</t>
  </si>
  <si>
    <t>10.03 - 11.315</t>
  </si>
  <si>
    <t>8.0 - 28.02</t>
  </si>
  <si>
    <t>NONE</t>
  </si>
  <si>
    <t>Laboratory Corporation of Ameri</t>
  </si>
  <si>
    <t>Laboratory Corporation of America Holdings</t>
  </si>
  <si>
    <t>finmb_30643</t>
  </si>
  <si>
    <t>155.191 - 164.0</t>
  </si>
  <si>
    <t>98.02 - 196.36</t>
  </si>
  <si>
    <t>Lam Research Corporation</t>
  </si>
  <si>
    <t>finmb_30655</t>
  </si>
  <si>
    <t>240.445 - 269.96</t>
  </si>
  <si>
    <t>171.04 - 344.32</t>
  </si>
  <si>
    <t>Lennar Corporation</t>
  </si>
  <si>
    <t>finmb_30763</t>
  </si>
  <si>
    <t>46.1 - 48.88</t>
  </si>
  <si>
    <t>25.42 - 71.38</t>
  </si>
  <si>
    <t>366913</t>
  </si>
  <si>
    <t>Eli Lilly and Company</t>
  </si>
  <si>
    <t>finmb_285467</t>
  </si>
  <si>
    <t>153.81 - 158.95</t>
  </si>
  <si>
    <t>101.36 - 164.9</t>
  </si>
  <si>
    <t>Lincoln National Corporation</t>
  </si>
  <si>
    <t>finmb_867423</t>
  </si>
  <si>
    <t>28.53 - 32.51</t>
  </si>
  <si>
    <t>16.11 - 67.17</t>
  </si>
  <si>
    <t>LKQ Corporation</t>
  </si>
  <si>
    <t>finmb_4303924</t>
  </si>
  <si>
    <t>21.43 - 23.555</t>
  </si>
  <si>
    <t>13.31 - 36.63</t>
  </si>
  <si>
    <t>Lockheed Martin Corporation</t>
  </si>
  <si>
    <t>finmb_285827</t>
  </si>
  <si>
    <t>352.26 - 361.54</t>
  </si>
  <si>
    <t>266.11 - 442.53</t>
  </si>
  <si>
    <t>Loews Corporation</t>
  </si>
  <si>
    <t>finmb_285930</t>
  </si>
  <si>
    <t>27.325 - 29.44</t>
  </si>
  <si>
    <t>27.325 - 56.88</t>
  </si>
  <si>
    <t>LyondellBasell Industries NV</t>
  </si>
  <si>
    <t>LyondellBasell Industries N.V.</t>
  </si>
  <si>
    <t>finmb_792424</t>
  </si>
  <si>
    <t>50.06 - 54.0</t>
  </si>
  <si>
    <t>33.71 - 98.91</t>
  </si>
  <si>
    <t>M&amp;T Bank Corporation</t>
  </si>
  <si>
    <t>finmb_272285</t>
  </si>
  <si>
    <t>85.09 - 93.505</t>
  </si>
  <si>
    <t>85.09 - 174.93</t>
  </si>
  <si>
    <t>Macerich Company (The)</t>
  </si>
  <si>
    <t>The Macerich Company</t>
  </si>
  <si>
    <t>finmb_332172</t>
  </si>
  <si>
    <t>5.61 - 6.43</t>
  </si>
  <si>
    <t>4.81 - 42.05</t>
  </si>
  <si>
    <t>Marathon Petroleum Corporation</t>
  </si>
  <si>
    <t>finmb_118315802</t>
  </si>
  <si>
    <t>28.82 - 31.65</t>
  </si>
  <si>
    <t>15.26 - 69.65</t>
  </si>
  <si>
    <t>Marriott International</t>
  </si>
  <si>
    <t>Marriott International, Inc.</t>
  </si>
  <si>
    <t>finmb_31148</t>
  </si>
  <si>
    <t>71.52 - 79.28</t>
  </si>
  <si>
    <t>46.56 - 153.39</t>
  </si>
  <si>
    <t>Marsh &amp; McLennan Companies, Inc</t>
  </si>
  <si>
    <t>Marsh &amp; McLennan Companies, Inc.</t>
  </si>
  <si>
    <t>finmb_473342</t>
  </si>
  <si>
    <t>103.5001 - 106.38</t>
  </si>
  <si>
    <t>74.33 - 119.88</t>
  </si>
  <si>
    <t>Martin Marietta Materials, Inc.</t>
  </si>
  <si>
    <t>finmb_31153</t>
  </si>
  <si>
    <t>151.94 - 170.56</t>
  </si>
  <si>
    <t>135.08 - 281.82</t>
  </si>
  <si>
    <t>Masco Corporation</t>
  </si>
  <si>
    <t>finmb_181478</t>
  </si>
  <si>
    <t>38.98 - 41.43</t>
  </si>
  <si>
    <t>27.04 - 50.06</t>
  </si>
  <si>
    <t>Mattel, Inc.</t>
  </si>
  <si>
    <t>finmb_31197</t>
  </si>
  <si>
    <t>7.54 - 8.115</t>
  </si>
  <si>
    <t>6.53 - 14.83</t>
  </si>
  <si>
    <t>McKesson Corporation</t>
  </si>
  <si>
    <t>finmb_288195</t>
  </si>
  <si>
    <t>125.65 - 129.93</t>
  </si>
  <si>
    <t>112.6 - 172.18</t>
  </si>
  <si>
    <t>MetLife, Inc.</t>
  </si>
  <si>
    <t>finmb_185648</t>
  </si>
  <si>
    <t>22.85 - 53.28</t>
  </si>
  <si>
    <t>Mettler-Toledo International, I</t>
  </si>
  <si>
    <t>Mettler-Toledo International Inc.</t>
  </si>
  <si>
    <t>finmb_31468</t>
  </si>
  <si>
    <t>661.32 - 689.62</t>
  </si>
  <si>
    <t>579.4 - 873.51</t>
  </si>
  <si>
    <t>CAPRI HLDGS LTD</t>
  </si>
  <si>
    <t>Michael Kors Holdings Limited</t>
  </si>
  <si>
    <t>Microchip Technology Incorporat</t>
  </si>
  <si>
    <t>Microchip Technology Incorporated</t>
  </si>
  <si>
    <t>finmb_31500</t>
  </si>
  <si>
    <t>81.0949 - 85.93</t>
  </si>
  <si>
    <t>53.15 - 112.47</t>
  </si>
  <si>
    <t>Micron Technology, Inc.</t>
  </si>
  <si>
    <t>finmb_289030</t>
  </si>
  <si>
    <t>42.51 - 45.78</t>
  </si>
  <si>
    <t>31.13 - 61.19</t>
  </si>
  <si>
    <t>Mid-America Apartment Communiti</t>
  </si>
  <si>
    <t>Mid-America Apartment Communities, Inc.</t>
  </si>
  <si>
    <t>finmb_332358</t>
  </si>
  <si>
    <t>102.89 - 106.72</t>
  </si>
  <si>
    <t>82.0 - 148.88</t>
  </si>
  <si>
    <t>Mohawk Industries, Inc.</t>
  </si>
  <si>
    <t>finmb_31670</t>
  </si>
  <si>
    <t>69.87 - 76.555</t>
  </si>
  <si>
    <t>56.62 - 156.6</t>
  </si>
  <si>
    <t>Molson Coors Beverage Company</t>
  </si>
  <si>
    <t>finmb_263765</t>
  </si>
  <si>
    <t>34.63 - 36.5</t>
  </si>
  <si>
    <t>34.01 - 61.94</t>
  </si>
  <si>
    <t>Mondelez International, Inc.</t>
  </si>
  <si>
    <t>finmb_739693</t>
  </si>
  <si>
    <t>48.775 - 49.79</t>
  </si>
  <si>
    <t>41.19 - 59.96</t>
  </si>
  <si>
    <t>1962095</t>
  </si>
  <si>
    <t>Monster Beverage Corporation</t>
  </si>
  <si>
    <t>finmb_343729</t>
  </si>
  <si>
    <t>63.9 - 65.19</t>
  </si>
  <si>
    <t>50.06 - 70.52</t>
  </si>
  <si>
    <t>Morgan Stanley</t>
  </si>
  <si>
    <t>finmb_472898</t>
  </si>
  <si>
    <t>35.53 - 37.965</t>
  </si>
  <si>
    <t>27.2 - 57.57</t>
  </si>
  <si>
    <t>Motorola Solutions, Inc.</t>
  </si>
  <si>
    <t>finmb_99186</t>
  </si>
  <si>
    <t>124.36 - 127.69</t>
  </si>
  <si>
    <t>120.77 - 187.49</t>
  </si>
  <si>
    <t>Mylan N.V.</t>
  </si>
  <si>
    <t>finmb_290203</t>
  </si>
  <si>
    <t>14.92 - 15.58</t>
  </si>
  <si>
    <t>12.75 - 23.11</t>
  </si>
  <si>
    <t>Nasdaq, Inc.</t>
  </si>
  <si>
    <t>finmb_740535</t>
  </si>
  <si>
    <t>107.25 - 109.6</t>
  </si>
  <si>
    <t>71.66 - 120.23</t>
  </si>
  <si>
    <t>National Oilwell Varco, Inc.</t>
  </si>
  <si>
    <t>finmb_31900</t>
  </si>
  <si>
    <t>10.79 - 11.75</t>
  </si>
  <si>
    <t>8.0 - 25.81</t>
  </si>
  <si>
    <t>Navient Corporation</t>
  </si>
  <si>
    <t>finmb_260005529</t>
  </si>
  <si>
    <t>6.145 - 7.05</t>
  </si>
  <si>
    <t>4.07 - 15.67</t>
  </si>
  <si>
    <t>Nektar Therapeutics</t>
  </si>
  <si>
    <t>finmb_29929</t>
  </si>
  <si>
    <t>20.96 - 21.55</t>
  </si>
  <si>
    <t>13.63 - 36.85</t>
  </si>
  <si>
    <t>NetApp, Inc.</t>
  </si>
  <si>
    <t>finmb_32052</t>
  </si>
  <si>
    <t>39.81 - 41.885</t>
  </si>
  <si>
    <t>34.66 - 70.37</t>
  </si>
  <si>
    <t>Newell Brands Inc.</t>
  </si>
  <si>
    <t>finmb_291703</t>
  </si>
  <si>
    <t>11.05 - 11.7</t>
  </si>
  <si>
    <t>10.44 - 20.99</t>
  </si>
  <si>
    <t>781095</t>
  </si>
  <si>
    <t>Newfield Exploration Company</t>
  </si>
  <si>
    <t>Newmont Corporation</t>
  </si>
  <si>
    <t>finmb_291795</t>
  </si>
  <si>
    <t>64.08 - 67.1</t>
  </si>
  <si>
    <t>30.32 - 67.1</t>
  </si>
  <si>
    <t>News Corporation</t>
  </si>
  <si>
    <t>finmb_212741644</t>
  </si>
  <si>
    <t>7.9 - 15.07</t>
  </si>
  <si>
    <t>10.31 - 11.01</t>
  </si>
  <si>
    <t>7.88 - 15.36</t>
  </si>
  <si>
    <t>Nielsen N.V.</t>
  </si>
  <si>
    <t>Nielsen Holdings plc</t>
  </si>
  <si>
    <t>finmb_422760</t>
  </si>
  <si>
    <t>11.825 - 12.89</t>
  </si>
  <si>
    <t>11.62 - 24.69</t>
  </si>
  <si>
    <t>NiSource Inc</t>
  </si>
  <si>
    <t>NiSource Inc.</t>
  </si>
  <si>
    <t>finmb_53839770</t>
  </si>
  <si>
    <t>21.57 - 22.58</t>
  </si>
  <si>
    <t>19.56 - 30.67</t>
  </si>
  <si>
    <t>Noble Energy Inc.</t>
  </si>
  <si>
    <t>Noble Energy, Inc.</t>
  </si>
  <si>
    <t>finmb_292135</t>
  </si>
  <si>
    <t>7.725 - 8.83</t>
  </si>
  <si>
    <t>2.73 - 27.31</t>
  </si>
  <si>
    <t>Nordstrom, Inc.</t>
  </si>
  <si>
    <t>finmb_32215</t>
  </si>
  <si>
    <t>14.24 - 16.45</t>
  </si>
  <si>
    <t>12.27 - 43.37</t>
  </si>
  <si>
    <t>Norfolk Southern Corporation</t>
  </si>
  <si>
    <t>finmb_292268</t>
  </si>
  <si>
    <t>157.48 - 166.86</t>
  </si>
  <si>
    <t>112.62 - 219.88</t>
  </si>
  <si>
    <t>Northern Trust Corporation</t>
  </si>
  <si>
    <t>finmb_291896</t>
  </si>
  <si>
    <t>67.43 - 72.34</t>
  </si>
  <si>
    <t>60.67 - 110.48</t>
  </si>
  <si>
    <t>Northrop Grumman Corporation</t>
  </si>
  <si>
    <t>finmb_97199</t>
  </si>
  <si>
    <t>307.33 - 318.3</t>
  </si>
  <si>
    <t>263.31 - 385.01</t>
  </si>
  <si>
    <t xml:space="preserve">Norwegian Cruise Line Holdings </t>
  </si>
  <si>
    <t>Norwegian Cruise Line Holdings Ltd.</t>
  </si>
  <si>
    <t>finmb_4180463</t>
  </si>
  <si>
    <t>9.24 - 11.33</t>
  </si>
  <si>
    <t>7.03 - 59.78</t>
  </si>
  <si>
    <t>NRG Energy, Inc.</t>
  </si>
  <si>
    <t>finmb_413857</t>
  </si>
  <si>
    <t>19.54 - 41.78</t>
  </si>
  <si>
    <t>NVIDIA Corporation</t>
  </si>
  <si>
    <t>finmb_32307</t>
  </si>
  <si>
    <t>307.5 - 321.44</t>
  </si>
  <si>
    <t>132.6 - 326.9</t>
  </si>
  <si>
    <t>O'Reilly Automotive, Inc.</t>
  </si>
  <si>
    <t>finmb_324289</t>
  </si>
  <si>
    <t>377.2678 - 398.93</t>
  </si>
  <si>
    <t>251.52 - 454.31</t>
  </si>
  <si>
    <t>Omnicom Group Inc.</t>
  </si>
  <si>
    <t>finmb_96161</t>
  </si>
  <si>
    <t>46.63 - 50.405</t>
  </si>
  <si>
    <t>46.37 - 85.05</t>
  </si>
  <si>
    <t>ONEOK, Inc.</t>
  </si>
  <si>
    <t>finmb_293889</t>
  </si>
  <si>
    <t>28.81 - 31.4</t>
  </si>
  <si>
    <t>12.16 - 78.48</t>
  </si>
  <si>
    <t>Oracle Corporation</t>
  </si>
  <si>
    <t>finmb_22247</t>
  </si>
  <si>
    <t>50.86 - 53.025</t>
  </si>
  <si>
    <t>39.71 - 60.5</t>
  </si>
  <si>
    <t>PACCAR Inc.</t>
  </si>
  <si>
    <t>PACCAR Inc</t>
  </si>
  <si>
    <t>finmb_294721</t>
  </si>
  <si>
    <t>64.25 - 66.77</t>
  </si>
  <si>
    <t>49.11 - 83.41</t>
  </si>
  <si>
    <t>Packaging Corporation of Americ</t>
  </si>
  <si>
    <t>Packaging Corporation of America</t>
  </si>
  <si>
    <t>finmb_98885</t>
  </si>
  <si>
    <t>86.925 - 93.46</t>
  </si>
  <si>
    <t>71.05 - 114.78</t>
  </si>
  <si>
    <t>Parker-Hannifin Corporation</t>
  </si>
  <si>
    <t>finmb_295170</t>
  </si>
  <si>
    <t>93.0 - 215.94</t>
  </si>
  <si>
    <t>Paychex, Inc.</t>
  </si>
  <si>
    <t>finmb_295368</t>
  </si>
  <si>
    <t>60.15 - 63.14</t>
  </si>
  <si>
    <t>47.87 - 90.54</t>
  </si>
  <si>
    <t>PayPal Holdings, Inc.</t>
  </si>
  <si>
    <t>finmb_112732</t>
  </si>
  <si>
    <t>141.43 - 144.7</t>
  </si>
  <si>
    <t>82.07 - 147.2</t>
  </si>
  <si>
    <t>Pentair plc.</t>
  </si>
  <si>
    <t>Pentair plc</t>
  </si>
  <si>
    <t>finmb_295688</t>
  </si>
  <si>
    <t>31.495 - 33.41</t>
  </si>
  <si>
    <t>22.01 - 47.43</t>
  </si>
  <si>
    <t>PerkinElmer, Inc.</t>
  </si>
  <si>
    <t>finmb_268363</t>
  </si>
  <si>
    <t>88.6 - 92.0</t>
  </si>
  <si>
    <t>62.91 - 102.46</t>
  </si>
  <si>
    <t>Perrigo Company plc</t>
  </si>
  <si>
    <t>finmb_319092</t>
  </si>
  <si>
    <t>40.01 - 63.86</t>
  </si>
  <si>
    <t>Pacific Gas &amp; Electric Co.</t>
  </si>
  <si>
    <t>PG&amp;E Corporation</t>
  </si>
  <si>
    <t>finmb_139813</t>
  </si>
  <si>
    <t>10.48 - 11.14</t>
  </si>
  <si>
    <t>3.55 - 25.19</t>
  </si>
  <si>
    <t>Philip Morris International Inc</t>
  </si>
  <si>
    <t>Philip Morris International Inc.</t>
  </si>
  <si>
    <t>finmb_6569181</t>
  </si>
  <si>
    <t>66.85 - 68.57</t>
  </si>
  <si>
    <t>56.01 - 90.17</t>
  </si>
  <si>
    <t>Phillips 66</t>
  </si>
  <si>
    <t>finmb_27306532</t>
  </si>
  <si>
    <t>67.87 - 72.79</t>
  </si>
  <si>
    <t>40.04 - 119.92</t>
  </si>
  <si>
    <t>Pinnacle West Capital Corporati</t>
  </si>
  <si>
    <t>Pinnacle West Capital Corporation</t>
  </si>
  <si>
    <t>finmb_296957</t>
  </si>
  <si>
    <t>70.11 - 72.7</t>
  </si>
  <si>
    <t>60.05 - 105.51</t>
  </si>
  <si>
    <t>Pioneer Natural Resources Compa</t>
  </si>
  <si>
    <t>Pioneer Natural Resources Company</t>
  </si>
  <si>
    <t>finmb_295224</t>
  </si>
  <si>
    <t>76.48 - 84.0</t>
  </si>
  <si>
    <t>48.62 - 159.01</t>
  </si>
  <si>
    <t>PNC Financial Services Group, I</t>
  </si>
  <si>
    <t>The PNC Financial Services Group, Inc.</t>
  </si>
  <si>
    <t>finmb_294585</t>
  </si>
  <si>
    <t>93.27 - 99.0</t>
  </si>
  <si>
    <t>79.41 - 161.79</t>
  </si>
  <si>
    <t>Ralph Lauren Corporation</t>
  </si>
  <si>
    <t>finmb_362220</t>
  </si>
  <si>
    <t>62.37 - 68.04</t>
  </si>
  <si>
    <t>59.82 - 128.29</t>
  </si>
  <si>
    <t>PPL Corporation</t>
  </si>
  <si>
    <t>finmb_185508</t>
  </si>
  <si>
    <t>23.71 - 25.275</t>
  </si>
  <si>
    <t>18.12 - 36.83</t>
  </si>
  <si>
    <t>1465608</t>
  </si>
  <si>
    <t>Praxair, Inc.</t>
  </si>
  <si>
    <t>Principal Financial Group Inc</t>
  </si>
  <si>
    <t>Principal Financial Group, Inc.</t>
  </si>
  <si>
    <t>finmb_201105</t>
  </si>
  <si>
    <t>30.745 - 33.7294</t>
  </si>
  <si>
    <t>23.31 - 60.81</t>
  </si>
  <si>
    <t>Progressive Corporation (The)</t>
  </si>
  <si>
    <t>The Progressive Corporation</t>
  </si>
  <si>
    <t>finmb_33352</t>
  </si>
  <si>
    <t>71.92 - 73.85</t>
  </si>
  <si>
    <t>62.18 - 84.96</t>
  </si>
  <si>
    <t>Prologis, Inc.</t>
  </si>
  <si>
    <t>finmb_330123</t>
  </si>
  <si>
    <t>59.82 - 99.79</t>
  </si>
  <si>
    <t>Prudential Financial, Inc.</t>
  </si>
  <si>
    <t>finmb_1038328</t>
  </si>
  <si>
    <t>48.52 - 53.48</t>
  </si>
  <si>
    <t>38.62 - 103.56</t>
  </si>
  <si>
    <t>Public Service Enterprise Group</t>
  </si>
  <si>
    <t>Public Service Enterprise Group Incorporated</t>
  </si>
  <si>
    <t>finmb_298482</t>
  </si>
  <si>
    <t>43.87 - 46.64</t>
  </si>
  <si>
    <t>34.75 - 63.88</t>
  </si>
  <si>
    <t>Public Storage</t>
  </si>
  <si>
    <t>finmb_305520</t>
  </si>
  <si>
    <t>172.11 - 178.98</t>
  </si>
  <si>
    <t>155.37 - 266.76</t>
  </si>
  <si>
    <t>PulteGroup, Inc.</t>
  </si>
  <si>
    <t>finmb_294550</t>
  </si>
  <si>
    <t>26.095 - 27.71</t>
  </si>
  <si>
    <t>17.12 - 47.37</t>
  </si>
  <si>
    <t>PVH Corp.</t>
  </si>
  <si>
    <t>finmb_296568</t>
  </si>
  <si>
    <t>36.34 - 41.24</t>
  </si>
  <si>
    <t>28.4 - 112.06</t>
  </si>
  <si>
    <t>Qorvo, Inc.</t>
  </si>
  <si>
    <t>finmb_33821</t>
  </si>
  <si>
    <t>93.64 - 98.86</t>
  </si>
  <si>
    <t>58.52 - 122.365</t>
  </si>
  <si>
    <t>QUALCOMM Incorporated</t>
  </si>
  <si>
    <t>finmb_33493</t>
  </si>
  <si>
    <t>76.47 - 80.0</t>
  </si>
  <si>
    <t>58.0 - 96.17</t>
  </si>
  <si>
    <t>Quanta Services, Inc.</t>
  </si>
  <si>
    <t>finmb_33509</t>
  </si>
  <si>
    <t>28.705 - 30.96</t>
  </si>
  <si>
    <t>23.77 - 44.09</t>
  </si>
  <si>
    <t>Quest Diagnostics Incorporated</t>
  </si>
  <si>
    <t>finmb_361335</t>
  </si>
  <si>
    <t>104.78 - 110.77</t>
  </si>
  <si>
    <t>73.02 - 125.0</t>
  </si>
  <si>
    <t>Range Resources Corporation</t>
  </si>
  <si>
    <t>finmb_93030</t>
  </si>
  <si>
    <t>4.93 - 5.285</t>
  </si>
  <si>
    <t>1.61 - 9.45</t>
  </si>
  <si>
    <t>Raymond James Financial, Inc.</t>
  </si>
  <si>
    <t>finmb_22623</t>
  </si>
  <si>
    <t>56.555 - 62.19</t>
  </si>
  <si>
    <t>54.21 - 102.45</t>
  </si>
  <si>
    <t>Raytheon Company</t>
  </si>
  <si>
    <t>finmb_105612</t>
  </si>
  <si>
    <t>115.0 - 126.85</t>
  </si>
  <si>
    <t>103.0 - 233.48</t>
  </si>
  <si>
    <t>Realty Income Corporation</t>
  </si>
  <si>
    <t>finmb_339305</t>
  </si>
  <si>
    <t>47.6801 - 50.46</t>
  </si>
  <si>
    <t>38.0 - 84.92</t>
  </si>
  <si>
    <t>Regency Centers Corporation</t>
  </si>
  <si>
    <t>finmb_816889</t>
  </si>
  <si>
    <t>33.56 - 36.94</t>
  </si>
  <si>
    <t>31.8 - 70.26</t>
  </si>
  <si>
    <t>Regions Financial Corporation</t>
  </si>
  <si>
    <t>finmb_271409</t>
  </si>
  <si>
    <t>8.41 - 9.475</t>
  </si>
  <si>
    <t>6.94 - 17.54</t>
  </si>
  <si>
    <t>Republic Services, Inc.</t>
  </si>
  <si>
    <t>finmb_386225</t>
  </si>
  <si>
    <t>77.8 - 80.0</t>
  </si>
  <si>
    <t>65.37 - 100.91</t>
  </si>
  <si>
    <t>ResMed Inc.</t>
  </si>
  <si>
    <t>finmb_340196</t>
  </si>
  <si>
    <t>158.75 - 164.41</t>
  </si>
  <si>
    <t>108.85 - 177.99</t>
  </si>
  <si>
    <t>Robert Half International Inc.</t>
  </si>
  <si>
    <t>finmb_276703</t>
  </si>
  <si>
    <t>32.38 - 63.97</t>
  </si>
  <si>
    <t>Rockwell Automation, Inc.</t>
  </si>
  <si>
    <t>finmb_300504</t>
  </si>
  <si>
    <t>183.67 - 191.315</t>
  </si>
  <si>
    <t>115.38 - 209.61</t>
  </si>
  <si>
    <t>789776</t>
  </si>
  <si>
    <t>Rockwell Collins, Inc.</t>
  </si>
  <si>
    <t>Roper Technologies, Inc.</t>
  </si>
  <si>
    <t>finmb_22751</t>
  </si>
  <si>
    <t>240.0 - 395.0</t>
  </si>
  <si>
    <t>Ross Stores, Inc.</t>
  </si>
  <si>
    <t>finmb_33926</t>
  </si>
  <si>
    <t>56.3 - 124.16</t>
  </si>
  <si>
    <t>Salesforce.com Inc</t>
  </si>
  <si>
    <t>salesforce.com, inc.</t>
  </si>
  <si>
    <t>finmb_122917</t>
  </si>
  <si>
    <t>164.57 - 168.57</t>
  </si>
  <si>
    <t>115.29 - 195.72</t>
  </si>
  <si>
    <t>SBA Communications Corporation</t>
  </si>
  <si>
    <t>finmb_34071</t>
  </si>
  <si>
    <t>278.86 - 285.14</t>
  </si>
  <si>
    <t>199.22 - 317.11</t>
  </si>
  <si>
    <t>348714</t>
  </si>
  <si>
    <t>SCANA Corporation</t>
  </si>
  <si>
    <t>0.0025 - 0.0063</t>
  </si>
  <si>
    <t>Seagate Technology PLC</t>
  </si>
  <si>
    <t>Seagate Technology plc</t>
  </si>
  <si>
    <t>finmb_3738520</t>
  </si>
  <si>
    <t>46.09 - 48.07</t>
  </si>
  <si>
    <t>39.02 - 64.17</t>
  </si>
  <si>
    <t>Sealed Air Corporation</t>
  </si>
  <si>
    <t>finmb_382724</t>
  </si>
  <si>
    <t>27.05 - 29.43</t>
  </si>
  <si>
    <t>17.06 - 45.86</t>
  </si>
  <si>
    <t>Sempra Energy</t>
  </si>
  <si>
    <t>finmb_120622</t>
  </si>
  <si>
    <t>88.0 - 161.87</t>
  </si>
  <si>
    <t>Simon Property Group, Inc.</t>
  </si>
  <si>
    <t>finmb_34378</t>
  </si>
  <si>
    <t>47.25 - 53.49</t>
  </si>
  <si>
    <t>42.25 - 175.72</t>
  </si>
  <si>
    <t>Skyworks Solutions, Inc.</t>
  </si>
  <si>
    <t>finmb_1462309</t>
  </si>
  <si>
    <t>102.3201 - 108.46</t>
  </si>
  <si>
    <t>66.29 - 128.48</t>
  </si>
  <si>
    <t>SL Green Realty Corp</t>
  </si>
  <si>
    <t>SL Green Realty Corp.</t>
  </si>
  <si>
    <t>finmb_364744</t>
  </si>
  <si>
    <t>35.16 - 96.39</t>
  </si>
  <si>
    <t>Snap-On Incorporated</t>
  </si>
  <si>
    <t>Snap-on Incorporated</t>
  </si>
  <si>
    <t>finmb_303646</t>
  </si>
  <si>
    <t>90.72 - 172.61</t>
  </si>
  <si>
    <t>Southern Company (The)</t>
  </si>
  <si>
    <t>The Southern Company</t>
  </si>
  <si>
    <t>finmb_120623</t>
  </si>
  <si>
    <t>52.695 - 54.81</t>
  </si>
  <si>
    <t>41.96 - 71.1</t>
  </si>
  <si>
    <t>Southwest Airlines Company</t>
  </si>
  <si>
    <t>Southwest Airlines Co.</t>
  </si>
  <si>
    <t>finmb_31726</t>
  </si>
  <si>
    <t>22.465 - 24.81</t>
  </si>
  <si>
    <t>22.465 - 58.83</t>
  </si>
  <si>
    <t>Starbucks Corporation</t>
  </si>
  <si>
    <t>finmb_34745</t>
  </si>
  <si>
    <t>70.65 - 74.29</t>
  </si>
  <si>
    <t>50.02 - 99.72</t>
  </si>
  <si>
    <t>State Street Corporation</t>
  </si>
  <si>
    <t>finmb_188785</t>
  </si>
  <si>
    <t>51.21 - 54.99</t>
  </si>
  <si>
    <t>42.1 - 85.89</t>
  </si>
  <si>
    <t>Stericycle, Inc.</t>
  </si>
  <si>
    <t>finmb_34780</t>
  </si>
  <si>
    <t>45.4 - 48.415</t>
  </si>
  <si>
    <t>38.45 - 67.94</t>
  </si>
  <si>
    <t>Stryker Corporation</t>
  </si>
  <si>
    <t>finmb_94614</t>
  </si>
  <si>
    <t>124.54 - 226.3</t>
  </si>
  <si>
    <t>SunTrust Banks, Inc.</t>
  </si>
  <si>
    <t>finmb_305901</t>
  </si>
  <si>
    <t>69.97 - 70.79</t>
  </si>
  <si>
    <t>58.61 - 71.755</t>
  </si>
  <si>
    <t>SVB Financial Group</t>
  </si>
  <si>
    <t>finmb_187662</t>
  </si>
  <si>
    <t>152.76 - 173.84</t>
  </si>
  <si>
    <t>127.39 - 270.95</t>
  </si>
  <si>
    <t>Synchrony Financial</t>
  </si>
  <si>
    <t>finmb_260334235</t>
  </si>
  <si>
    <t>15.17 - 17.18</t>
  </si>
  <si>
    <t>12.15 - 38.18</t>
  </si>
  <si>
    <t>Synopsys, Inc.</t>
  </si>
  <si>
    <t>finmb_35028</t>
  </si>
  <si>
    <t>153.685 - 157.95</t>
  </si>
  <si>
    <t>104.9 - 166.87</t>
  </si>
  <si>
    <t xml:space="preserve">Take-Two Interactive Software, </t>
  </si>
  <si>
    <t>Take-Two Interactive Software, Inc.</t>
  </si>
  <si>
    <t>finmb_371281</t>
  </si>
  <si>
    <t>128.56 - 131.64</t>
  </si>
  <si>
    <t>100.0 - 135.7</t>
  </si>
  <si>
    <t>Tapestry, Inc.</t>
  </si>
  <si>
    <t>finmb_526573</t>
  </si>
  <si>
    <t>11.51 - 12.485</t>
  </si>
  <si>
    <t>10.18 - 32.44</t>
  </si>
  <si>
    <t>TE Connectivity Ltd. New Switze</t>
  </si>
  <si>
    <t>TE Connectivity Ltd.</t>
  </si>
  <si>
    <t>finmb_8106523</t>
  </si>
  <si>
    <t>66.61 - 69.99</t>
  </si>
  <si>
    <t>48.62 - 101.0</t>
  </si>
  <si>
    <t>TechnipFMC plc</t>
  </si>
  <si>
    <t>finmb_1342651</t>
  </si>
  <si>
    <t>6.225 - 6.79</t>
  </si>
  <si>
    <t>4.49 - 28.57</t>
  </si>
  <si>
    <t>Texas Instruments Incorporated</t>
  </si>
  <si>
    <t>finmb_140283</t>
  </si>
  <si>
    <t>106.42 - 110.44</t>
  </si>
  <si>
    <t>93.09 - 135.7</t>
  </si>
  <si>
    <t>Textron Inc.</t>
  </si>
  <si>
    <t>finmb_35303</t>
  </si>
  <si>
    <t>21.92 - 24.1</t>
  </si>
  <si>
    <t>20.26 - 54.24</t>
  </si>
  <si>
    <t>The Bank of New York Mellon Cor</t>
  </si>
  <si>
    <t>The Bank of New York Mellon Corporation</t>
  </si>
  <si>
    <t>finmb_135506</t>
  </si>
  <si>
    <t>31.2365 - 32.605</t>
  </si>
  <si>
    <t>26.4 - 51.6</t>
  </si>
  <si>
    <t>The Cooper Companies, Inc.</t>
  </si>
  <si>
    <t>finmb_263609</t>
  </si>
  <si>
    <t>290.82 - 297.33</t>
  </si>
  <si>
    <t>236.68 - 365.68</t>
  </si>
  <si>
    <t>The Hershey Company</t>
  </si>
  <si>
    <t>finmb_98873</t>
  </si>
  <si>
    <t>129.49 - 132.62</t>
  </si>
  <si>
    <t>109.88 - 162.2</t>
  </si>
  <si>
    <t>Mosaic Company (The)</t>
  </si>
  <si>
    <t>The Mosaic Company</t>
  </si>
  <si>
    <t>finmb_890498</t>
  </si>
  <si>
    <t>9.575 - 10.625</t>
  </si>
  <si>
    <t>6.5 - 25.71</t>
  </si>
  <si>
    <t>Thermo Fisher Scientific Inc</t>
  </si>
  <si>
    <t>Thermo Fisher Scientific Inc.</t>
  </si>
  <si>
    <t>finmb_97023</t>
  </si>
  <si>
    <t>328.38 - 337.8</t>
  </si>
  <si>
    <t>250.21 - 346.89</t>
  </si>
  <si>
    <t>Tiffany &amp; Co.</t>
  </si>
  <si>
    <t>finmb_35576</t>
  </si>
  <si>
    <t>126.5 - 127.68</t>
  </si>
  <si>
    <t>78.6 - 134.42</t>
  </si>
  <si>
    <t>17007297</t>
  </si>
  <si>
    <t>98.39 - 99.65</t>
  </si>
  <si>
    <t>TJX Companies, Inc. (The)</t>
  </si>
  <si>
    <t>The TJX Companies, Inc.</t>
  </si>
  <si>
    <t>finmb_306688</t>
  </si>
  <si>
    <t>42.52 - 44.76</t>
  </si>
  <si>
    <t>32.72 - 64.95</t>
  </si>
  <si>
    <t>finmb_308973</t>
  </si>
  <si>
    <t>Tractor Supply Company</t>
  </si>
  <si>
    <t>finmb_329501</t>
  </si>
  <si>
    <t>104.91 - 106.99</t>
  </si>
  <si>
    <t>63.89 - 114.25</t>
  </si>
  <si>
    <t>Transdigm Group Incorporated Tr</t>
  </si>
  <si>
    <t>TransDigm Group Incorporated</t>
  </si>
  <si>
    <t>finmb_22800180</t>
  </si>
  <si>
    <t>303.51 - 332.93</t>
  </si>
  <si>
    <t>200.06 - 673.51</t>
  </si>
  <si>
    <t>TripAdvisor, Inc.</t>
  </si>
  <si>
    <t>finmb_140233</t>
  </si>
  <si>
    <t>14.54 - 15.67</t>
  </si>
  <si>
    <t>13.73 - 48.47</t>
  </si>
  <si>
    <t>23.36 - 25.2</t>
  </si>
  <si>
    <t>19.13 - 38.84</t>
  </si>
  <si>
    <t>Tyson Foods, Inc.</t>
  </si>
  <si>
    <t>finmb_190636</t>
  </si>
  <si>
    <t>56.6 - 59.22</t>
  </si>
  <si>
    <t>42.57 - 94.24</t>
  </si>
  <si>
    <t>U.S. Bancorp</t>
  </si>
  <si>
    <t>finmb_305304</t>
  </si>
  <si>
    <t>28.36 - 31.27</t>
  </si>
  <si>
    <t>28.36 - 61.11</t>
  </si>
  <si>
    <t>UDR, Inc.</t>
  </si>
  <si>
    <t>finmb_310667</t>
  </si>
  <si>
    <t>33.36 - 34.99</t>
  </si>
  <si>
    <t>29.2 - 51.25</t>
  </si>
  <si>
    <t>Ulta Beauty, Inc.</t>
  </si>
  <si>
    <t>finmb_35929</t>
  </si>
  <si>
    <t>188.14 - 201.8</t>
  </si>
  <si>
    <t>124.05 - 368.83</t>
  </si>
  <si>
    <t>Under Armour, Inc.</t>
  </si>
  <si>
    <t>finmb_8740684</t>
  </si>
  <si>
    <t>7.15 - 7.845</t>
  </si>
  <si>
    <t>7.15 - 27.72</t>
  </si>
  <si>
    <t>6.37 - 7.02</t>
  </si>
  <si>
    <t>6.37 - 24.55</t>
  </si>
  <si>
    <t>Union Pacific Corporation</t>
  </si>
  <si>
    <t>finmb_310078</t>
  </si>
  <si>
    <t>105.08 - 188.96</t>
  </si>
  <si>
    <t>United Parcel Service, Inc.</t>
  </si>
  <si>
    <t>finmb_238570</t>
  </si>
  <si>
    <t>88.85 - 91.8</t>
  </si>
  <si>
    <t>82.0 - 125.31</t>
  </si>
  <si>
    <t>United Rentals, Inc.</t>
  </si>
  <si>
    <t>finmb_36005</t>
  </si>
  <si>
    <t>105.26 - 116.24</t>
  </si>
  <si>
    <t>58.85 - 170.04</t>
  </si>
  <si>
    <t>Universal Health Services, Inc.</t>
  </si>
  <si>
    <t>finmb_36040</t>
  </si>
  <si>
    <t>86.645 - 91.67</t>
  </si>
  <si>
    <t>65.2 - 157.79</t>
  </si>
  <si>
    <t>Unum Group</t>
  </si>
  <si>
    <t>finmb_166762</t>
  </si>
  <si>
    <t>12.8 - 13.9</t>
  </si>
  <si>
    <t>9.58 - 35.48</t>
  </si>
  <si>
    <t>Valero Energy Corporation</t>
  </si>
  <si>
    <t>finmb_311679</t>
  </si>
  <si>
    <t>55.8101 - 60.65</t>
  </si>
  <si>
    <t>31.0 - 101.99</t>
  </si>
  <si>
    <t>Varian Medical Systems, Inc.</t>
  </si>
  <si>
    <t>finmb_311907</t>
  </si>
  <si>
    <t>111.97 - 115.565</t>
  </si>
  <si>
    <t>89.62 - 150.06</t>
  </si>
  <si>
    <t>Ventas, Inc.</t>
  </si>
  <si>
    <t>finmb_398549</t>
  </si>
  <si>
    <t>25.38 - 27.84</t>
  </si>
  <si>
    <t>13.35 - 75.4</t>
  </si>
  <si>
    <t>Verisk Analytics, Inc.</t>
  </si>
  <si>
    <t>finmb_1027055</t>
  </si>
  <si>
    <t>151.18 - 156.3899</t>
  </si>
  <si>
    <t>116.61 - 171.73</t>
  </si>
  <si>
    <t>Vertex Pharmaceuticals Incorpor</t>
  </si>
  <si>
    <t>Vertex Pharmaceuticals Incorporated</t>
  </si>
  <si>
    <t>finmb_36235</t>
  </si>
  <si>
    <t>272.39 - 282.42</t>
  </si>
  <si>
    <t>165.23 - 288.52</t>
  </si>
  <si>
    <t>Vornado Realty Trust</t>
  </si>
  <si>
    <t>finmb_312648</t>
  </si>
  <si>
    <t>30.82 - 35.1</t>
  </si>
  <si>
    <t>27.64 - 68.85</t>
  </si>
  <si>
    <t>Vulcan Materials Company (Holdi</t>
  </si>
  <si>
    <t>Vulcan Materials Company</t>
  </si>
  <si>
    <t>finmb_312769</t>
  </si>
  <si>
    <t>88.6 - 98.27</t>
  </si>
  <si>
    <t>65.56 - 152.49</t>
  </si>
  <si>
    <t>Waste Management, Inc.</t>
  </si>
  <si>
    <t>finmb_190694</t>
  </si>
  <si>
    <t>94.13 - 97.34</t>
  </si>
  <si>
    <t>85.34 - 126.79</t>
  </si>
  <si>
    <t>Waters Corporation</t>
  </si>
  <si>
    <t>finmb_36475</t>
  </si>
  <si>
    <t>175.83 - 180.62</t>
  </si>
  <si>
    <t>154.39 - 245.68</t>
  </si>
  <si>
    <t>WEC Energy Group, Inc.</t>
  </si>
  <si>
    <t>finmb_315117</t>
  </si>
  <si>
    <t>81.52 - 85.41</t>
  </si>
  <si>
    <t>68.01 - 109.53</t>
  </si>
  <si>
    <t>Welltower Inc.</t>
  </si>
  <si>
    <t>finmb_277914</t>
  </si>
  <si>
    <t>36.08 - 40.4</t>
  </si>
  <si>
    <t>24.27 - 93.17</t>
  </si>
  <si>
    <t>Western Digital Corporation</t>
  </si>
  <si>
    <t>finmb_314057</t>
  </si>
  <si>
    <t>37.65 - 40.39</t>
  </si>
  <si>
    <t>27.4 - 72.0</t>
  </si>
  <si>
    <t>Western Union Company (The)</t>
  </si>
  <si>
    <t>The Western Union Company</t>
  </si>
  <si>
    <t>finmb_909408</t>
  </si>
  <si>
    <t>17.555 - 18.39</t>
  </si>
  <si>
    <t>17.39 - 28.45</t>
  </si>
  <si>
    <t>Weyerhaeuser Company</t>
  </si>
  <si>
    <t>finmb_107633</t>
  </si>
  <si>
    <t>16.05 - 17.4</t>
  </si>
  <si>
    <t>13.1 - 31.58</t>
  </si>
  <si>
    <t>Whirlpool Corporation</t>
  </si>
  <si>
    <t>finmb_314515</t>
  </si>
  <si>
    <t>101.03 - 108.07</t>
  </si>
  <si>
    <t>64.0 - 163.64</t>
  </si>
  <si>
    <t>Williams Companies, Inc. (The)</t>
  </si>
  <si>
    <t>The Williams Companies, Inc.</t>
  </si>
  <si>
    <t>finmb_390225</t>
  </si>
  <si>
    <t>17.68 - 18.56</t>
  </si>
  <si>
    <t>8.41 - 29.06</t>
  </si>
  <si>
    <t>Willis Towers Watson Public Lim</t>
  </si>
  <si>
    <t>Willis Towers Watson Public Limited Company</t>
  </si>
  <si>
    <t>finmb_36623</t>
  </si>
  <si>
    <t>193.28 - 202.2</t>
  </si>
  <si>
    <t>143.34 - 220.97</t>
  </si>
  <si>
    <t>Xcel Energy Inc.</t>
  </si>
  <si>
    <t>finmb_527542</t>
  </si>
  <si>
    <t>56.07 - 58.235</t>
  </si>
  <si>
    <t>46.58 - 72.14</t>
  </si>
  <si>
    <t>Xilinx, Inc.</t>
  </si>
  <si>
    <t>finmb_36762</t>
  </si>
  <si>
    <t>80.45 - 84.55</t>
  </si>
  <si>
    <t>67.68 - 133.0</t>
  </si>
  <si>
    <t>1020355</t>
  </si>
  <si>
    <t>XL Group Ltd</t>
  </si>
  <si>
    <t>Xylem Inc.</t>
  </si>
  <si>
    <t>finmb_118218449</t>
  </si>
  <si>
    <t>56.63 - 59.04</t>
  </si>
  <si>
    <t>54.62 - 89.34</t>
  </si>
  <si>
    <t>Yum! Brands, Inc.</t>
  </si>
  <si>
    <t>finmb_365997</t>
  </si>
  <si>
    <t>77.58 - 83.49</t>
  </si>
  <si>
    <t>54.95 - 119.72</t>
  </si>
  <si>
    <t>Zimmer Biomet Holdings, Inc.</t>
  </si>
  <si>
    <t>finmb_264048</t>
  </si>
  <si>
    <t>108.78 - 112.63</t>
  </si>
  <si>
    <t>74.37 - 161.11</t>
  </si>
  <si>
    <t>Zoetis Inc.</t>
  </si>
  <si>
    <t>finmb_215548781</t>
  </si>
  <si>
    <t>121.5 - 126.53</t>
  </si>
  <si>
    <t>90.14 - 146.26</t>
  </si>
  <si>
    <t>SIRI</t>
  </si>
  <si>
    <t>LBTYK</t>
  </si>
  <si>
    <t>LBTYA</t>
  </si>
  <si>
    <t>LSXMA</t>
  </si>
  <si>
    <t>STOR</t>
  </si>
  <si>
    <t>RH</t>
  </si>
  <si>
    <t>LILA</t>
  </si>
  <si>
    <t>Berkshire Hathaway Portfolio</t>
  </si>
  <si>
    <t>US Dividend Growth Market Leaders</t>
  </si>
  <si>
    <t>DVEM</t>
  </si>
  <si>
    <t>WisdomTree Emerging Markets ESG Fund</t>
  </si>
  <si>
    <t>EXT</t>
  </si>
  <si>
    <t>WisdomTree U.S. ESG Fund</t>
  </si>
  <si>
    <t>RING</t>
  </si>
  <si>
    <t>iShares MSCI Global Gold Miners ETF</t>
  </si>
  <si>
    <t>FXO</t>
  </si>
  <si>
    <t>First Trust Financials AlphaDEX Fund</t>
  </si>
  <si>
    <t>KRE</t>
  </si>
  <si>
    <t>SPDR S&amp;P Regional Banking ETF</t>
  </si>
  <si>
    <t>PSI</t>
  </si>
  <si>
    <t>Invesco Dynamic Semiconductors ETF</t>
  </si>
  <si>
    <t>RYF</t>
  </si>
  <si>
    <t>Invesco S&amp;P 500 Equal Weight Financials ETF</t>
  </si>
  <si>
    <t>SMH</t>
  </si>
  <si>
    <t>VanEck Vectors Semiconductor ETF</t>
  </si>
  <si>
    <t>GOEX</t>
  </si>
  <si>
    <t>Global X Gold Explorers ETF</t>
  </si>
  <si>
    <t>SOXX</t>
  </si>
  <si>
    <t>iShares PHLX Semiconductor ETF</t>
  </si>
  <si>
    <t>VFH</t>
  </si>
  <si>
    <t>Vanguard Financials Index Fund ETF Shares</t>
  </si>
  <si>
    <t>ILF</t>
  </si>
  <si>
    <t>iShares Latin America 40 ETF</t>
  </si>
  <si>
    <t>FNCL</t>
  </si>
  <si>
    <t>Fidelity MSCI Financials Index ETF</t>
  </si>
  <si>
    <t>RDIV</t>
  </si>
  <si>
    <t>Invesco S&amp;P Ultra Dividend Revenue ETF</t>
  </si>
  <si>
    <t>RDVY</t>
  </si>
  <si>
    <t>First Trust Rising Dividend Achievers ETF</t>
  </si>
  <si>
    <t>FTA</t>
  </si>
  <si>
    <t>First Trust Large Cap Value AlphaDEX Fund</t>
  </si>
  <si>
    <t>QLD</t>
  </si>
  <si>
    <t>ProShares Ultra QQQ</t>
  </si>
  <si>
    <t>PKW</t>
  </si>
  <si>
    <t>Invesco BuyBack Achievers ETF</t>
  </si>
  <si>
    <t>VLUE</t>
  </si>
  <si>
    <t>iShares Edge MSCI USA Value Factor ETF</t>
  </si>
  <si>
    <t>QTEC</t>
  </si>
  <si>
    <t>First Trust NASDAQ-100-Technology Sector Index Fund</t>
  </si>
  <si>
    <t>SPGP</t>
  </si>
  <si>
    <t>Invesco S&amp;P 500 GARP ETF</t>
  </si>
  <si>
    <t>PDBC</t>
  </si>
  <si>
    <t>Invesco Optimum Yield Diversified Commodity Strategy No K-1 ETF</t>
  </si>
  <si>
    <t>RPV</t>
  </si>
  <si>
    <t>Invesco S&amp;P 500 Pure Value ETF</t>
  </si>
  <si>
    <t>HYEM</t>
  </si>
  <si>
    <t>VanEck Vectors Emerging Markets High Yield Bond ETF</t>
  </si>
  <si>
    <t>DVP</t>
  </si>
  <si>
    <t>Deep Value ETF</t>
  </si>
  <si>
    <t>ZROZ</t>
  </si>
  <si>
    <t>PIMCO 25+ Year Zero Coupon U.S. Treasury Index Exchange-Traded Fund</t>
  </si>
  <si>
    <t>VOE</t>
  </si>
  <si>
    <t>Vanguard Mid-Cap Value Index Fund ETF Shares</t>
  </si>
  <si>
    <t>JKI</t>
  </si>
  <si>
    <t>iShares Morningstar Mid-Cap Value ETF</t>
  </si>
  <si>
    <t>PWV</t>
  </si>
  <si>
    <t>Invesco Dynamic Large Cap Value ETF</t>
  </si>
  <si>
    <t>DIA</t>
  </si>
  <si>
    <t>SPDR Dow Jones Industrial Average ETF Trust</t>
  </si>
  <si>
    <t>KIE</t>
  </si>
  <si>
    <t>SPDR S&amp;P Insurance ETF</t>
  </si>
  <si>
    <t>DGRO</t>
  </si>
  <si>
    <t>iShares Core Dividend Growth ETF</t>
  </si>
  <si>
    <t>TUR</t>
  </si>
  <si>
    <t>iShares MSCI Turkey ETF</t>
  </si>
  <si>
    <t>JSMD</t>
  </si>
  <si>
    <t>Janus Henderson Small/Mid Cap Growth Alpha ETF</t>
  </si>
  <si>
    <t>RSP</t>
  </si>
  <si>
    <t>Invesco S&amp;P 500 Equal Weight ETF</t>
  </si>
  <si>
    <t>VCLT</t>
  </si>
  <si>
    <t>Vanguard Long-Term Corporate Bond Index Fund ETF Shares</t>
  </si>
  <si>
    <t>VTV</t>
  </si>
  <si>
    <t>Vanguard Value Index Fund ETF Shares</t>
  </si>
  <si>
    <t>XLY</t>
  </si>
  <si>
    <t>Consumer Discretionary Select Sector SPDR Fund</t>
  </si>
  <si>
    <t>FNX</t>
  </si>
  <si>
    <t>First Trust Mid Cap Core AlphaDEX Fund</t>
  </si>
  <si>
    <t>ARKW</t>
  </si>
  <si>
    <t>ARK Next Generation Internet ETF</t>
  </si>
  <si>
    <t>FEX</t>
  </si>
  <si>
    <t>First Trust Large Cap Core AlphaDEX Fund</t>
  </si>
  <si>
    <t>SPYB</t>
  </si>
  <si>
    <t>SPDR S&amp;P 500 Buyback ETF</t>
  </si>
  <si>
    <t>CDL</t>
  </si>
  <si>
    <t>VictoryShares US Large Cap High Div Volatility Wtd ETF</t>
  </si>
  <si>
    <t>DON</t>
  </si>
  <si>
    <t>WisdomTree U.S. MidCap Dividend Fund</t>
  </si>
  <si>
    <t>QQEW</t>
  </si>
  <si>
    <t>First Trust NASDAQ-100 Equal Weighted Index Fund</t>
  </si>
  <si>
    <t>ONEY</t>
  </si>
  <si>
    <t>SPDR Russell 1000 Yield Focus ETF</t>
  </si>
  <si>
    <t>IGLB</t>
  </si>
  <si>
    <t>iShares Long-Term Corporate Bond ETF</t>
  </si>
  <si>
    <t>DBEZ</t>
  </si>
  <si>
    <t>Xtrackers MSCI Eurozone Hedged Equity ETF</t>
  </si>
  <si>
    <t>SPVM</t>
  </si>
  <si>
    <t>Invesco S&amp;P 500 Value with Momentum ETF</t>
  </si>
  <si>
    <t>FXU</t>
  </si>
  <si>
    <t>First Trust Utilities AlphaDEX Fund</t>
  </si>
  <si>
    <t>VCR</t>
  </si>
  <si>
    <t>Vanguard Consumer Discretionary Index Fund ETF Shares</t>
  </si>
  <si>
    <t>SYLD</t>
  </si>
  <si>
    <t>Cambria Shareholder Yield ETF</t>
  </si>
  <si>
    <t>SCHV</t>
  </si>
  <si>
    <t>Schwab U.S. Large-Cap Value ETF</t>
  </si>
  <si>
    <t>MGV</t>
  </si>
  <si>
    <t>Vanguard Mega Cap Value Index Fund ETF Shares</t>
  </si>
  <si>
    <t>VBR</t>
  </si>
  <si>
    <t>Vanguard Small-Cap Value Index Fund ETF Shares</t>
  </si>
  <si>
    <t>PRF</t>
  </si>
  <si>
    <t>Invesco FTSE RAFI US 1000 ETF</t>
  </si>
  <si>
    <t>MOAT</t>
  </si>
  <si>
    <t>VanEck Vectors Morningstar Wide Moat ETF</t>
  </si>
  <si>
    <t>QDF</t>
  </si>
  <si>
    <t>FlexShares Quality Dividend Index Fund</t>
  </si>
  <si>
    <t>IUSV</t>
  </si>
  <si>
    <t>iShares Core S&amp;P U.S. Value ETF</t>
  </si>
  <si>
    <t>SPHQ</t>
  </si>
  <si>
    <t>Invesco S&amp;P 500 Quality ETF</t>
  </si>
  <si>
    <t>SDY</t>
  </si>
  <si>
    <t>SPDR S&amp;P Dividend ETF</t>
  </si>
  <si>
    <t>QDEF</t>
  </si>
  <si>
    <t>FlexShares Quality Dividend Defensive Index Fund</t>
  </si>
  <si>
    <t>EDV</t>
  </si>
  <si>
    <t>Vanguard Extended Duration Treasury Index Fund ETF Shares</t>
  </si>
  <si>
    <t>IYC</t>
  </si>
  <si>
    <t>iShares U.S. Consumer Services ETF</t>
  </si>
  <si>
    <t>ECH</t>
  </si>
  <si>
    <t>iShares MSCI Chile Capped ETF</t>
  </si>
  <si>
    <t>PEY</t>
  </si>
  <si>
    <t>Invesco High Yield Equity Dividend Achievers ETF</t>
  </si>
  <si>
    <t>VYM</t>
  </si>
  <si>
    <t>Vanguard High Dividend Yield Index Fund ETF Shares</t>
  </si>
  <si>
    <t>FXZ</t>
  </si>
  <si>
    <t>First Trust Materials AlphaDEX Fund</t>
  </si>
  <si>
    <t>LRGF</t>
  </si>
  <si>
    <t>iShares Edge MSCI Multifactor USA ETF</t>
  </si>
  <si>
    <t>SPVU</t>
  </si>
  <si>
    <t>Invesco S&amp;P 500 Enhanced Value ETF</t>
  </si>
  <si>
    <t>EWW</t>
  </si>
  <si>
    <t>iShares MSCI Mexico Capped ETF</t>
  </si>
  <si>
    <t>FDIS</t>
  </si>
  <si>
    <t>Fidelity MSCI Consumer Discretionary Index ETF</t>
  </si>
  <si>
    <t>ONEV</t>
  </si>
  <si>
    <t>SPDR Russell 1000 Low Volatility Focus ETF</t>
  </si>
  <si>
    <t>RYT</t>
  </si>
  <si>
    <t>Invesco S&amp;P 500 Equal Weight Technology ETF</t>
  </si>
  <si>
    <t>VO</t>
  </si>
  <si>
    <t>Vanguard Mid-Cap Index Fund ETF Shares</t>
  </si>
  <si>
    <t>IGM</t>
  </si>
  <si>
    <t>iShares Expanded Tech Sector ETF</t>
  </si>
  <si>
    <t>XRLV</t>
  </si>
  <si>
    <t>Invesco S&amp;P 500 ex-Rate Sensitive Low Volatility ETF</t>
  </si>
  <si>
    <t>VV</t>
  </si>
  <si>
    <t>Vanguard Large-Cap Index Fund ETF Shares</t>
  </si>
  <si>
    <t>FDL</t>
  </si>
  <si>
    <t>First Trust Morningstar Dividend Leaders Index Fund</t>
  </si>
  <si>
    <t>EZM</t>
  </si>
  <si>
    <t>WisdomTree U.S. MidCap Earnings Fund</t>
  </si>
  <si>
    <t>IWV</t>
  </si>
  <si>
    <t>iShares Russell 3000 ETF</t>
  </si>
  <si>
    <t>FNDX</t>
  </si>
  <si>
    <t>Schwab Fundamental U.S. Large Company Index ETF</t>
  </si>
  <si>
    <t>SPY</t>
  </si>
  <si>
    <t>SPDR S&amp;P 500 ETF Trust</t>
  </si>
  <si>
    <t>RWK</t>
  </si>
  <si>
    <t>Invesco S&amp;P MidCap 400 Revenue ETF</t>
  </si>
  <si>
    <t>IWB</t>
  </si>
  <si>
    <t>iShares Russell 1000 ETF</t>
  </si>
  <si>
    <t>IJJ</t>
  </si>
  <si>
    <t>iShares S&amp;P Mid-Cap 400 Value ETF</t>
  </si>
  <si>
    <t>IVV</t>
  </si>
  <si>
    <t>iShares Core S&amp;P 500 ETF</t>
  </si>
  <si>
    <t>FTEC</t>
  </si>
  <si>
    <t>Fidelity MSCI Information Technology Index ETF</t>
  </si>
  <si>
    <t>SCHB</t>
  </si>
  <si>
    <t>Schwab U.S. Broad Market ETF</t>
  </si>
  <si>
    <t>SCHX</t>
  </si>
  <si>
    <t>Schwab U.S. Large-Cap ETF</t>
  </si>
  <si>
    <t>IWP</t>
  </si>
  <si>
    <t>iShares Russell Mid-Cap Growth ETF</t>
  </si>
  <si>
    <t>SMIN</t>
  </si>
  <si>
    <t>iShares MSCI India Small-Cap ETF</t>
  </si>
  <si>
    <t>SPLG</t>
  </si>
  <si>
    <t>SPDR Portfolio S&amp;P 500 ETF</t>
  </si>
  <si>
    <t>MGC</t>
  </si>
  <si>
    <t>Vanguard Mega Cap Index Fund ETF Shares</t>
  </si>
  <si>
    <t>XLB</t>
  </si>
  <si>
    <t>Materials Select Sector SPDR Fund</t>
  </si>
  <si>
    <t>QUAL</t>
  </si>
  <si>
    <t>iShares Edge MSCI USA Quality Factor ETF</t>
  </si>
  <si>
    <t>RYU</t>
  </si>
  <si>
    <t>Invesco S&amp;P 500 Equal Weight Utilities ETF</t>
  </si>
  <si>
    <t>RFV</t>
  </si>
  <si>
    <t>Invesco S&amp;P MidCap 400 Pure Value ETF</t>
  </si>
  <si>
    <t>ETF's</t>
  </si>
  <si>
    <t>SIZE</t>
  </si>
  <si>
    <t>iShares Edge MSCI USA Size Factor ETF</t>
  </si>
  <si>
    <t>SPTM</t>
  </si>
  <si>
    <t>SPDR Portfolio S&amp;P 1500 Composite Stock Market ETF</t>
  </si>
  <si>
    <t>XITK</t>
  </si>
  <si>
    <t>SPDR FactSet Innovative Technology ETF</t>
  </si>
  <si>
    <t>GULF</t>
  </si>
  <si>
    <t>WisdomTree Middle East Dividend Fund</t>
  </si>
  <si>
    <t>VTHR</t>
  </si>
  <si>
    <t>Vanguard Russell 3000 Index Fund ETF Shares</t>
  </si>
  <si>
    <t>NOBL</t>
  </si>
  <si>
    <t>ProShares S&amp;P 500 Dividend Aristocrats ETF</t>
  </si>
  <si>
    <t>VONE</t>
  </si>
  <si>
    <t>Vanguard Russell 1000 Index Fund ETF Shares</t>
  </si>
  <si>
    <t>XSD</t>
  </si>
  <si>
    <t>SPDR S&amp;P Semiconductor ETF</t>
  </si>
  <si>
    <t>SCHM</t>
  </si>
  <si>
    <t>Schwab U.S. Mid-Cap ETF</t>
  </si>
  <si>
    <t>QQQ</t>
  </si>
  <si>
    <t>Invesco QQQ Trust</t>
  </si>
  <si>
    <t>MDY</t>
  </si>
  <si>
    <t>SPDR S&amp;P MIDCAP 400 ETF Trust</t>
  </si>
  <si>
    <t>QUS</t>
  </si>
  <si>
    <t>SPDR MSCI USA StrategicFactors ETF</t>
  </si>
  <si>
    <t>SCHD</t>
  </si>
  <si>
    <t>Schwab U.S. Dividend Equity ETF</t>
  </si>
  <si>
    <t>DGRW</t>
  </si>
  <si>
    <t>WisdomTree U.S. Quality Dividend Growth Fund</t>
  </si>
  <si>
    <t>VAW</t>
  </si>
  <si>
    <t>Vanguard Materials Index Fund ETF Shares</t>
  </si>
  <si>
    <t>XLU</t>
  </si>
  <si>
    <t>Utilities Select Sector SPDR Fund</t>
  </si>
  <si>
    <t>VONG</t>
  </si>
  <si>
    <t>Vanguard Russell 1000 Growth Index Fund ETF Shares</t>
  </si>
  <si>
    <t>VTI</t>
  </si>
  <si>
    <t>Vanguard Total Stock Market Index Fund ETF Shares</t>
  </si>
  <si>
    <t>SPMD</t>
  </si>
  <si>
    <t>SPDR Portfolio S&amp;P 400 Mid Cap ETF</t>
  </si>
  <si>
    <t>JHMM</t>
  </si>
  <si>
    <t>John Hancock Multifactor Mid Cap ETF</t>
  </si>
  <si>
    <t>JHMI</t>
  </si>
  <si>
    <t>John Hancock Multifactor Industrials ETF</t>
  </si>
  <si>
    <t>ITOT</t>
  </si>
  <si>
    <t>iShares Core S&amp;P Total U.S. Stock Market ETF</t>
  </si>
  <si>
    <t>FNDB</t>
  </si>
  <si>
    <t>Schwab Fundamental U.S. Broad Market Index ETF</t>
  </si>
  <si>
    <t>RWL</t>
  </si>
  <si>
    <t>Invesco S&amp;P 500 Revenue ETF</t>
  </si>
  <si>
    <t>IVOV</t>
  </si>
  <si>
    <t>Vanguard S&amp;P Mid-Cap 400 Value Index Fund ETF Shares</t>
  </si>
  <si>
    <t>IVW</t>
  </si>
  <si>
    <t>iShares S&amp;P 500 Growth ETF</t>
  </si>
  <si>
    <t>IWF</t>
  </si>
  <si>
    <t>iShares Russell 1000 Growth ETF</t>
  </si>
  <si>
    <t>IUSG</t>
  </si>
  <si>
    <t>iShares Core S&amp;P U.S. Growth ETF</t>
  </si>
  <si>
    <t>XSLV</t>
  </si>
  <si>
    <t>Invesco S&amp;P SmallCap Low Volatility ETF</t>
  </si>
  <si>
    <t>VOT</t>
  </si>
  <si>
    <t>Vanguard Mid-Cap Growth Index Fund ETF Shares</t>
  </si>
  <si>
    <t>XLG</t>
  </si>
  <si>
    <t>Invesco S&amp;P 500 Top 50 ETF</t>
  </si>
  <si>
    <t>IJH</t>
  </si>
  <si>
    <t>iShares Core S&amp;P Mid-Cap ETF</t>
  </si>
  <si>
    <t>COMT</t>
  </si>
  <si>
    <t>iShares Commodities Select Strategy ETF</t>
  </si>
  <si>
    <t>FMAT</t>
  </si>
  <si>
    <t>Fidelity MSCI Materials Index ETF</t>
  </si>
  <si>
    <t>XLE</t>
  </si>
  <si>
    <t>Energy Select Sector SPDR Fund</t>
  </si>
  <si>
    <t>MDYV</t>
  </si>
  <si>
    <t>SPDR S&amp;P 400 Mid Cap Value ETF</t>
  </si>
  <si>
    <t>IWY</t>
  </si>
  <si>
    <t>iShares Russell Top 200 Growth ETF</t>
  </si>
  <si>
    <t>ENFR</t>
  </si>
  <si>
    <t>Alerian Energy Infrastructure ETF</t>
  </si>
  <si>
    <t>SPXV</t>
  </si>
  <si>
    <t>ProShares S&amp;P 500 ex-Health Care ETF</t>
  </si>
  <si>
    <t>JKG</t>
  </si>
  <si>
    <t>iShares Morningstar Mid-Cap ETF</t>
  </si>
  <si>
    <t>VXF</t>
  </si>
  <si>
    <t>Vanguard Extended Market Index Fund ETF Shares</t>
  </si>
  <si>
    <t>HSPX</t>
  </si>
  <si>
    <t>Global X S&amp;P 500 Covered Call ETF</t>
  </si>
  <si>
    <t>VB</t>
  </si>
  <si>
    <t>Vanguard Small-Cap Index Fund ETF Shares</t>
  </si>
  <si>
    <t>VOOG</t>
  </si>
  <si>
    <t>Vanguard S&amp;P 500 Growth Index Fund ETF Shares</t>
  </si>
  <si>
    <t>JKH</t>
  </si>
  <si>
    <t>iShares Morningstar Mid-Cap Growth ETF</t>
  </si>
  <si>
    <t>TLT</t>
  </si>
  <si>
    <t>iShares 20+ Year Treasury Bond ETF</t>
  </si>
  <si>
    <t>IAU</t>
  </si>
  <si>
    <t>iShares Gold Trust</t>
  </si>
  <si>
    <t>IVOO</t>
  </si>
  <si>
    <t>Vanguard S&amp;P Mid-Cap 400 Index Fund ETF Shares</t>
  </si>
  <si>
    <t>IYM</t>
  </si>
  <si>
    <t>iShares U.S. Basic Materials ETF</t>
  </si>
  <si>
    <t>CSD</t>
  </si>
  <si>
    <t>Invesco S&amp;P Spin-Off ETF</t>
  </si>
  <si>
    <t>SPYG</t>
  </si>
  <si>
    <t>SPDR Portfolio S&amp;P 500 Growth ETF</t>
  </si>
  <si>
    <t>SYE</t>
  </si>
  <si>
    <t>SPDR MFS Systematic Core Equity ETF</t>
  </si>
  <si>
    <t>DVYE</t>
  </si>
  <si>
    <t>iShares Emerging Markets Dividend ETF</t>
  </si>
  <si>
    <t>FTHI</t>
  </si>
  <si>
    <t>First Trust BuyWrite Income ETF</t>
  </si>
  <si>
    <t>SPLB</t>
  </si>
  <si>
    <t>SPDR Portfolio Long Term Corporate Bond ETF</t>
  </si>
  <si>
    <t>GRI</t>
  </si>
  <si>
    <t>Cohen &amp; Steers Global Realty Majors ETF</t>
  </si>
  <si>
    <t>VDE</t>
  </si>
  <si>
    <t>Vanguard Energy Index Fund ETF Shares</t>
  </si>
  <si>
    <t>USMV</t>
  </si>
  <si>
    <t>iShares Edge MSCI Min Vol USA ETF</t>
  </si>
  <si>
    <t>SPYX</t>
  </si>
  <si>
    <t>SPDR S&amp;P 500 Fossil Fuel Reserves Free ETF</t>
  </si>
  <si>
    <t>SCHA</t>
  </si>
  <si>
    <t>Schwab U.S. Small-Cap ETF</t>
  </si>
  <si>
    <t>JKD</t>
  </si>
  <si>
    <t>iShares Morningstar Large-Cap ETF</t>
  </si>
  <si>
    <t>FFTY</t>
  </si>
  <si>
    <t>Innovator IBD 50 ETF</t>
  </si>
  <si>
    <t>IJK</t>
  </si>
  <si>
    <t>iShares S&amp;P Mid-Cap 400 Growth ETF</t>
  </si>
  <si>
    <t>EMLP</t>
  </si>
  <si>
    <t>First Trust North American Energy Infrastructure Fund</t>
  </si>
  <si>
    <t>KBWP</t>
  </si>
  <si>
    <t>Invesco KBW Property &amp; Casualty Insurance ETF</t>
  </si>
  <si>
    <t>SMLV</t>
  </si>
  <si>
    <t>SPDR SSGA US Small Cap Low Volatility Index ETF</t>
  </si>
  <si>
    <t>VUG</t>
  </si>
  <si>
    <t>Vanguard Growth Index Fund ETF Shares</t>
  </si>
  <si>
    <t>IYE</t>
  </si>
  <si>
    <t>iShares U.S. Energy ETF</t>
  </si>
  <si>
    <t>SPLV</t>
  </si>
  <si>
    <t>Invesco S&amp;P 500 Low Volatility ETF</t>
  </si>
  <si>
    <t>SMLF</t>
  </si>
  <si>
    <t>iShares Edge MSCI Multifactor USA Small-Cap ETF</t>
  </si>
  <si>
    <t>LGLV</t>
  </si>
  <si>
    <t>SPDR SSGA US Large Cap Low Volatility Index ETF</t>
  </si>
  <si>
    <t>JKE</t>
  </si>
  <si>
    <t>iShares Morningstar Large-Cap Growth ETF</t>
  </si>
  <si>
    <t>FVD</t>
  </si>
  <si>
    <t>First Trust Value Line Dividend Index Fund</t>
  </si>
  <si>
    <t>MDYG</t>
  </si>
  <si>
    <t>SPDR S&amp;P 400 Mid Cap Growth ETF</t>
  </si>
  <si>
    <t>XMMO</t>
  </si>
  <si>
    <t>Invesco S&amp;P MidCap Momentum ETF</t>
  </si>
  <si>
    <t>FEMS</t>
  </si>
  <si>
    <t>First Trust Emerging Markets Small Cap AlphaDEX Fund</t>
  </si>
  <si>
    <t>PICK</t>
  </si>
  <si>
    <t>iShares MSCI Global Metals &amp; Mining Producers ETF</t>
  </si>
  <si>
    <t>IDU</t>
  </si>
  <si>
    <t>iShares U.S. Utilities ETF</t>
  </si>
  <si>
    <t>FTCS</t>
  </si>
  <si>
    <t>First Trust Capital Strength ETF</t>
  </si>
  <si>
    <t>FCOM</t>
  </si>
  <si>
    <t>Fidelity MSCI Communication Services Index ETF</t>
  </si>
  <si>
    <t>FUTY</t>
  </si>
  <si>
    <t>Fidelity MSCI Utilities Index ETF</t>
  </si>
  <si>
    <t>PXI</t>
  </si>
  <si>
    <t>Invesco DWA Energy Momentum ETF</t>
  </si>
  <si>
    <t>PNQI</t>
  </si>
  <si>
    <t>Invesco NASDAQ Internet ETF</t>
  </si>
  <si>
    <t>PWB</t>
  </si>
  <si>
    <t>Invesco Dynamic Large Cap Growth ETF</t>
  </si>
  <si>
    <t>IYLD</t>
  </si>
  <si>
    <t>iShares Morningstar Multi-Asset Income ETF</t>
  </si>
  <si>
    <t>VPU</t>
  </si>
  <si>
    <t>Vanguard Utilities Index Fund ETF Shares</t>
  </si>
  <si>
    <t>SPXN</t>
  </si>
  <si>
    <t>ProShares S&amp;P 500 ex-Financials ETF</t>
  </si>
  <si>
    <t>FDN</t>
  </si>
  <si>
    <t>First Trust Dow Jones Internet Index Fund</t>
  </si>
  <si>
    <t>CZA</t>
  </si>
  <si>
    <t>Invesco Zacks Mid-Cap ETF</t>
  </si>
  <si>
    <t>MTUM</t>
  </si>
  <si>
    <t>iShares Edge MSCI USA Momentum Factor ETF</t>
  </si>
  <si>
    <t>DJD</t>
  </si>
  <si>
    <t>Invesco Dow Jones Industrial Average Dividend ETF</t>
  </si>
  <si>
    <t>CSM</t>
  </si>
  <si>
    <t>ProShares Large Cap Core Plus</t>
  </si>
  <si>
    <t>FHLC</t>
  </si>
  <si>
    <t>Fidelity MSCI Health Care Index ETF</t>
  </si>
  <si>
    <t>ONEQ</t>
  </si>
  <si>
    <t>Fidelity NASDAQ Composite Index Tracking Stock Fund</t>
  </si>
  <si>
    <t>XHE</t>
  </si>
  <si>
    <t>SPDR S&amp;P Health Care Equipment ETF</t>
  </si>
  <si>
    <t>EWC</t>
  </si>
  <si>
    <t>iShares MSCI Canada ETF</t>
  </si>
  <si>
    <t>CWB</t>
  </si>
  <si>
    <t>SPDR Bloomberg Barclays Convertible Securities ETF</t>
  </si>
  <si>
    <t>PYZ</t>
  </si>
  <si>
    <t>Invesco DWA Basic Materials Momentum ETF</t>
  </si>
  <si>
    <t>ASHR</t>
  </si>
  <si>
    <t>Xtrackers Harvest CSI 300 China A-Shares ETF</t>
  </si>
  <si>
    <t>XMLV</t>
  </si>
  <si>
    <t>Invesco S&amp;P MidCap Low Volatility ETF</t>
  </si>
  <si>
    <t>IPE</t>
  </si>
  <si>
    <t>SPDR Bloomberg Barclays TIPS ETF</t>
  </si>
  <si>
    <t>FYX</t>
  </si>
  <si>
    <t>First Trust Small Cap Core AlphaDEX Fund</t>
  </si>
  <si>
    <t>IHI</t>
  </si>
  <si>
    <t>iShares U.S. Medical Devices ETF</t>
  </si>
  <si>
    <t>CATH</t>
  </si>
  <si>
    <t>Global X S&amp;P 500 Catholic Values ETF</t>
  </si>
  <si>
    <t>LKOR</t>
  </si>
  <si>
    <t>FlexShares Credit-Scored US Long Corporate Bond Index Fund</t>
  </si>
  <si>
    <t>EWT</t>
  </si>
  <si>
    <t>iShares MSCI Taiwan Capped ETF</t>
  </si>
  <si>
    <t>IGV</t>
  </si>
  <si>
    <t>iShares Expanded Tech-Software Sector ETF</t>
  </si>
  <si>
    <t>IGBH</t>
  </si>
  <si>
    <t>iShares Interest Rate Hedged Long-Term Corporate Bond ETF</t>
  </si>
  <si>
    <t>ESGE</t>
  </si>
  <si>
    <t>iShares ESG MSCI EM ETF</t>
  </si>
  <si>
    <t>URTH</t>
  </si>
  <si>
    <t>iShares MSCI World ETF</t>
  </si>
  <si>
    <t>FPX</t>
  </si>
  <si>
    <t>First Trust US Equity Opportunities ETF</t>
  </si>
  <si>
    <t>SYV</t>
  </si>
  <si>
    <t>SPDR MFS Systematic Value Equity ETF</t>
  </si>
  <si>
    <t>PCY</t>
  </si>
  <si>
    <t>Invesco Emerging Markets Sovereign Debt ETF</t>
  </si>
  <si>
    <t>MLPX</t>
  </si>
  <si>
    <t>Global X MLP &amp; Energy Infrastructure ETF</t>
  </si>
  <si>
    <t>IEO</t>
  </si>
  <si>
    <t>iShares U.S. Oil &amp; Gas Exploration &amp; Production ETF</t>
  </si>
  <si>
    <t>LTPZ</t>
  </si>
  <si>
    <t>PIMCO 15+ Year U.S. TIPS Index Exchange-Traded Fund</t>
  </si>
  <si>
    <t>VTWV</t>
  </si>
  <si>
    <t>Vanguard Russell 2000 Value Index Fund ETF Shares</t>
  </si>
  <si>
    <t>MNA</t>
  </si>
  <si>
    <t>IQ Merger Arbitrage ETF</t>
  </si>
  <si>
    <t>SLYV</t>
  </si>
  <si>
    <t>SPDR S&amp;P 600 Small Cap Value ETF</t>
  </si>
  <si>
    <t>IJS</t>
  </si>
  <si>
    <t>iShares S&amp;P Small-Cap 600 Value ETF</t>
  </si>
  <si>
    <t>RYE</t>
  </si>
  <si>
    <t>Invesco S&amp;P 500 Equal Weight Energy ETF</t>
  </si>
  <si>
    <t>SPEM</t>
  </si>
  <si>
    <t>SPDR Portfolio Emerging Markets ETF</t>
  </si>
  <si>
    <t>IJR</t>
  </si>
  <si>
    <t>iShares Core S&amp;P Small-Cap ETF</t>
  </si>
  <si>
    <t>QLC</t>
  </si>
  <si>
    <t>FlexShares US Quality Large Cap Index Fund</t>
  </si>
  <si>
    <t>SCHE</t>
  </si>
  <si>
    <t>Schwab Emerging Markets Equity ETF</t>
  </si>
  <si>
    <t>FTLS</t>
  </si>
  <si>
    <t>First Trust Long/Short Equity ETF</t>
  </si>
  <si>
    <t>FXH</t>
  </si>
  <si>
    <t>First Trust Health Care AlphaDEX Fund</t>
  </si>
  <si>
    <t>PRFZ</t>
  </si>
  <si>
    <t>Invesco FTSE RAFI US 1500 Small-Mid ETF</t>
  </si>
  <si>
    <t>CAPE</t>
  </si>
  <si>
    <t>Barclays ETN+ Shiller Capet ETN</t>
  </si>
  <si>
    <t>DES</t>
  </si>
  <si>
    <t>WisdomTree U.S. SmallCap Dividend Fund</t>
  </si>
  <si>
    <t>BOND</t>
  </si>
  <si>
    <t>PIMCO Active Bond Exchange-Traded Fund</t>
  </si>
  <si>
    <t>SPSM</t>
  </si>
  <si>
    <t>SPDR Portfolio S&amp;P 600 Small Cap ETF</t>
  </si>
  <si>
    <t>IWO</t>
  </si>
  <si>
    <t>iShares Russell 2000 Growth ETF</t>
  </si>
  <si>
    <t>PID</t>
  </si>
  <si>
    <t>Invesco International Dividend Achievers ETF</t>
  </si>
  <si>
    <t>VWOB</t>
  </si>
  <si>
    <t>Vanguard Emerging Markets Government Bond Index Fund ETF Shares</t>
  </si>
  <si>
    <t>ROUS</t>
  </si>
  <si>
    <t>Hartford Multifactor US Equity ETF</t>
  </si>
  <si>
    <t>VIOO</t>
  </si>
  <si>
    <t>Vanguard S&amp;P Small-Cap 600 Index Fund ETF Shares</t>
  </si>
  <si>
    <t>DTD</t>
  </si>
  <si>
    <t>WisdomTree U.S. Total Dividend Fund</t>
  </si>
  <si>
    <t>AGGY</t>
  </si>
  <si>
    <t>WisdomTree Yield Enhanced U.S. Aggregate Bond Fund</t>
  </si>
  <si>
    <t>FTLB</t>
  </si>
  <si>
    <t>First Trust Hedged BuyWrite Income ETF</t>
  </si>
  <si>
    <t>MOO</t>
  </si>
  <si>
    <t>VanEck Vectors Agribusiness ETF</t>
  </si>
  <si>
    <t>VNQ</t>
  </si>
  <si>
    <t>Vanguard Real Estate Index Fund ETF Shares</t>
  </si>
  <si>
    <t>SPMB</t>
  </si>
  <si>
    <t>SPDR Portfolio Mortgage Backed Bond ETF</t>
  </si>
  <si>
    <t>SLYG</t>
  </si>
  <si>
    <t>SPDR S&amp;P 600 Small Cap Growth ETF</t>
  </si>
  <si>
    <t>GNMA</t>
  </si>
  <si>
    <t>iShares GNMA Bond ETF</t>
  </si>
  <si>
    <t>XSOE</t>
  </si>
  <si>
    <t>WisdomTree Emerging Markets ex-State-Owned Enterprises Fund</t>
  </si>
  <si>
    <t>IJT</t>
  </si>
  <si>
    <t>iShares S&amp;P Small-Cap 600 Growth ETF</t>
  </si>
  <si>
    <t>REZ</t>
  </si>
  <si>
    <t>iShares Residential Real Estate Capped ETF</t>
  </si>
  <si>
    <t>QYLD</t>
  </si>
  <si>
    <t>Global X NASDAQ 100 Covered Call ETF</t>
  </si>
  <si>
    <t>FIBR</t>
  </si>
  <si>
    <t>iShares Edge U.S. Fixed Income Balanced Risk ETF</t>
  </si>
  <si>
    <t>AIA</t>
  </si>
  <si>
    <t>iShares Asia 50 ETF</t>
  </si>
  <si>
    <t>PZA</t>
  </si>
  <si>
    <t>Invesco National AMT-Free Municipal Bond ETF</t>
  </si>
  <si>
    <t>IXC</t>
  </si>
  <si>
    <t>iShares Global Energy ETF</t>
  </si>
  <si>
    <t>AOA</t>
  </si>
  <si>
    <t>iShares Core Aggressive Allocation ETF</t>
  </si>
  <si>
    <t>TPYP</t>
  </si>
  <si>
    <t>Tortoise North American Pipeline Fund</t>
  </si>
  <si>
    <t>JHME</t>
  </si>
  <si>
    <t>John Hancock Multifactor Energy ETF</t>
  </si>
  <si>
    <t>GOVT</t>
  </si>
  <si>
    <t>iShares U.S. Treasury Bond ETF</t>
  </si>
  <si>
    <t>FREL</t>
  </si>
  <si>
    <t>Fidelity MSCI Real Estate Index ETF</t>
  </si>
  <si>
    <t>DFND</t>
  </si>
  <si>
    <t>Reality Shares Divcon Dividend Defender ETF</t>
  </si>
  <si>
    <t>SLY</t>
  </si>
  <si>
    <t>SPDR S&amp;P 600 Small Cap ETF</t>
  </si>
  <si>
    <t>CXSE</t>
  </si>
  <si>
    <t>WisdomTree China ex-State-Owned Enterprises Fund</t>
  </si>
  <si>
    <t>EMQQ</t>
  </si>
  <si>
    <t>EMQQ The Emerging Markets Internet &amp; Ecommerce ETF</t>
  </si>
  <si>
    <t>ICVT</t>
  </si>
  <si>
    <t>iShares Convertible Bond ETF</t>
  </si>
  <si>
    <t>VCIT</t>
  </si>
  <si>
    <t>Vanguard Intermediate-Term Corporate Bond Index Fund ETF Shares</t>
  </si>
  <si>
    <t>PSCH</t>
  </si>
  <si>
    <t>Invesco S&amp;P SmallCap Health Care ETF</t>
  </si>
  <si>
    <t>RIGS</t>
  </si>
  <si>
    <t>RiverFront Strategic Income Fund</t>
  </si>
  <si>
    <t>EMHY</t>
  </si>
  <si>
    <t>iShares J.P. Morgan EM High Yield Bond ETF</t>
  </si>
  <si>
    <t>DGS</t>
  </si>
  <si>
    <t>WisdomTree Emerging Markets SmallCap Dividend Fund</t>
  </si>
  <si>
    <t>PUI</t>
  </si>
  <si>
    <t>Invesco DWA Utilities Momentum ETF</t>
  </si>
  <si>
    <t>SCHZ</t>
  </si>
  <si>
    <t>Schwab U.S. Aggregate Bond ETF</t>
  </si>
  <si>
    <t>GTO</t>
  </si>
  <si>
    <t>Invesco Total Return Bond ETF</t>
  </si>
  <si>
    <t>TOK</t>
  </si>
  <si>
    <t>iShares MSCI Kokusai ETF</t>
  </si>
  <si>
    <t>BIV</t>
  </si>
  <si>
    <t>Vanguard Intermediate-Term Bond Index Fund ETF Shares</t>
  </si>
  <si>
    <t>FMB</t>
  </si>
  <si>
    <t>First Trust Managed Municipal ETF</t>
  </si>
  <si>
    <t>PZT</t>
  </si>
  <si>
    <t>Invesco New York AMT-Free Municipal Bond ETF</t>
  </si>
  <si>
    <t>BYLD</t>
  </si>
  <si>
    <t>iShares Yield Optimized Bond ETF</t>
  </si>
  <si>
    <t>NEAR</t>
  </si>
  <si>
    <t>iShares Short Maturity Bond ETF</t>
  </si>
  <si>
    <t>VIOV</t>
  </si>
  <si>
    <t>Vanguard S&amp;P Small-Cap 600 Value Index Fund ETF Shares</t>
  </si>
  <si>
    <t>FBND</t>
  </si>
  <si>
    <t>Fidelity Total Bond ETF</t>
  </si>
  <si>
    <t>EES</t>
  </si>
  <si>
    <t>WisdomTree U.S. SmallCap Earnings Fund</t>
  </si>
  <si>
    <t>TIP</t>
  </si>
  <si>
    <t>iShares TIPS Bond ETF</t>
  </si>
  <si>
    <t>MBG</t>
  </si>
  <si>
    <t>SPDR Bloomberg Barclays Mortgage Backed Bond ETF</t>
  </si>
  <si>
    <t>SCHP</t>
  </si>
  <si>
    <t>Schwab U.S. TIPS ETF</t>
  </si>
  <si>
    <t>PSJ</t>
  </si>
  <si>
    <t>Invesco Dynamic Software ETF</t>
  </si>
  <si>
    <t>XLRE</t>
  </si>
  <si>
    <t>The Real Estate Select Sector SPDR Fund</t>
  </si>
  <si>
    <t>BAB</t>
  </si>
  <si>
    <t>Invesco Taxable Municipal Bond ETF</t>
  </si>
  <si>
    <t>ATMP</t>
  </si>
  <si>
    <t>Barclays ETN+ Select MLP ETN</t>
  </si>
  <si>
    <t>SPIP</t>
  </si>
  <si>
    <t>SPDR Portfolio TIPS ETF</t>
  </si>
  <si>
    <t>IBDC</t>
  </si>
  <si>
    <t>iShares iBonds Mar 2020 Term Corporate ETF</t>
  </si>
  <si>
    <t>QED</t>
  </si>
  <si>
    <t>IQ Hedge Event-Driven Tracker ETF</t>
  </si>
  <si>
    <t>EQAL</t>
  </si>
  <si>
    <t>Invesco Russell 1000 Equal Weight ETF</t>
  </si>
  <si>
    <t>VGIT</t>
  </si>
  <si>
    <t>Vanguard Intermediate-Term Treasury Index Fund ETF Shares</t>
  </si>
  <si>
    <t>IBCD</t>
  </si>
  <si>
    <t>iShares iBonds Mar 2020 Term Corporate ex-Financials ETF</t>
  </si>
  <si>
    <t>LMBS</t>
  </si>
  <si>
    <t>First Trust Low Duration Opportunities ETF</t>
  </si>
  <si>
    <t>SCHR</t>
  </si>
  <si>
    <t>Schwab Intermediate-Term U.S. Treasury ETF</t>
  </si>
  <si>
    <t>SPSB</t>
  </si>
  <si>
    <t>SPDR Portfolio Short Term Corporate Bond ETF</t>
  </si>
  <si>
    <t>FLTR</t>
  </si>
  <si>
    <t>VanEck Vectors Investment Grade Floating Rate ETF</t>
  </si>
  <si>
    <t>SLQD</t>
  </si>
  <si>
    <t>iShares 0-5 Year Investment Grade Corporate Bond ETF</t>
  </si>
  <si>
    <t>RVNU</t>
  </si>
  <si>
    <t>Xtrackers Municipal Infrastructure Revenue Bond ETF</t>
  </si>
  <si>
    <t>VMBS</t>
  </si>
  <si>
    <t>Vanguard Mortgage-Backed Securities Index Fund ETF Shares</t>
  </si>
  <si>
    <t>CJNK</t>
  </si>
  <si>
    <t>SPDR ICE BofAML Broad High Yield Bond ETF</t>
  </si>
  <si>
    <t>BNDX</t>
  </si>
  <si>
    <t>Vanguard Total International Bond Index Fund ETF Shares</t>
  </si>
  <si>
    <t>FLRN</t>
  </si>
  <si>
    <t>SPDR Bloomberg Barclays Investment Grade Floating Rate ETF</t>
  </si>
  <si>
    <t>SPTS</t>
  </si>
  <si>
    <t>SPDR Portfolio Short Term Treasury ETF</t>
  </si>
  <si>
    <t>MINT</t>
  </si>
  <si>
    <t>PIMCO Enhanced Short Maturity Active Exchange-Traded Fund</t>
  </si>
  <si>
    <t>GSY</t>
  </si>
  <si>
    <t>Invesco Ultra Short Duration ETF</t>
  </si>
  <si>
    <t>DWPP</t>
  </si>
  <si>
    <t>First Trust Dorsey Wright People's Portfolio ETF</t>
  </si>
  <si>
    <t>LDRI</t>
  </si>
  <si>
    <t>Invesco LadderRite 0-5 Year Corporate Bond ETF</t>
  </si>
  <si>
    <t>AUSE</t>
  </si>
  <si>
    <t>WisdomTree Australia Dividend Fund</t>
  </si>
  <si>
    <t>DOD</t>
  </si>
  <si>
    <t>ELEMENTS Dogs of the Dow Linked to the Dow Jones High Yield Select 10 Total Return Index</t>
  </si>
  <si>
    <t>WMW</t>
  </si>
  <si>
    <t>ELEMENTS Linked to the Morningstar Wide Moat Focus Total Return Index</t>
  </si>
  <si>
    <t>EVGBC</t>
  </si>
  <si>
    <t>Eaton Vance Global Income Builder NextShares</t>
  </si>
  <si>
    <t>GCE</t>
  </si>
  <si>
    <t>Claymore CEF GS Connect ETN</t>
  </si>
  <si>
    <t>VCSH</t>
  </si>
  <si>
    <t>Vanguard Short-Term Corporate Bond Index Fund ETF Shares</t>
  </si>
  <si>
    <t>MMTM</t>
  </si>
  <si>
    <t>SPDR S&amp;P 1500 Momentum Tilt ETF</t>
  </si>
  <si>
    <t>IBMH</t>
  </si>
  <si>
    <t>iShares iBonds Sep 2019 Term Muni Bond ETF</t>
  </si>
  <si>
    <t>PGJ</t>
  </si>
  <si>
    <t>Invesco Golden Dragon China ETF</t>
  </si>
  <si>
    <t>LEMB</t>
  </si>
  <si>
    <t>iShares J.P. Morgan EM Local Currency Bond ETF</t>
  </si>
  <si>
    <t>PXLV</t>
  </si>
  <si>
    <t>ISTB</t>
  </si>
  <si>
    <t>iShares Core 1-5 Year USD Bond ETF</t>
  </si>
  <si>
    <t>EWM</t>
  </si>
  <si>
    <t>iShares MSCI Malaysia ETF</t>
  </si>
  <si>
    <t>IAGG</t>
  </si>
  <si>
    <t>iShares Core International Aggregate Bond ETF</t>
  </si>
  <si>
    <t>RWW</t>
  </si>
  <si>
    <t>Invesco S&amp;P Financials Revenue ETF</t>
  </si>
  <si>
    <t>YLCO</t>
  </si>
  <si>
    <t>Global X YieldCo &amp; Renewable Energy Income ETF</t>
  </si>
  <si>
    <t>MINC</t>
  </si>
  <si>
    <t>AdvisorShares Newfleet Multi-Sector Income ETF</t>
  </si>
  <si>
    <t>BSCK</t>
  </si>
  <si>
    <t>Invesco BulletShares 2020 Corporate Bond ETF</t>
  </si>
  <si>
    <t>XSVM</t>
  </si>
  <si>
    <t>Invesco S&amp;P SmallCap Value with Momentum ETF</t>
  </si>
  <si>
    <t>VEGA</t>
  </si>
  <si>
    <t>AdvisorShares STAR Global Buy-Write ETF</t>
  </si>
  <si>
    <t>LDUR</t>
  </si>
  <si>
    <t>PIMCO Enhanced Low Duration Active Exchange-Traded Fund</t>
  </si>
  <si>
    <t>IDX</t>
  </si>
  <si>
    <t>VanEck Vectors Indonesia Index ETF</t>
  </si>
  <si>
    <t>HYZD</t>
  </si>
  <si>
    <t>WisdomTree Interest Rate Hedged High Yield Bond Fund</t>
  </si>
  <si>
    <t>IWL</t>
  </si>
  <si>
    <t>iShares Russell Top 200 ETF</t>
  </si>
  <si>
    <t>GHII</t>
  </si>
  <si>
    <t>Invesco S&amp;P High Income Infrastructure ETF</t>
  </si>
  <si>
    <t>PPA</t>
  </si>
  <si>
    <t>Invesco Aerospace &amp; Defense ETF</t>
  </si>
  <si>
    <t>PSCU</t>
  </si>
  <si>
    <t>Invesco S&amp;P SmallCap Utilities &amp; Communication Services ETF</t>
  </si>
  <si>
    <t>CSB</t>
  </si>
  <si>
    <t>VictoryShares US Small Cap High Div Volatility Wtd ETF</t>
  </si>
  <si>
    <t>FXG</t>
  </si>
  <si>
    <t>First Trust Consumer Staples AlphaDEX Fund</t>
  </si>
  <si>
    <t>EQLT</t>
  </si>
  <si>
    <t>Workplace Equality Portfolio</t>
  </si>
  <si>
    <t>MLN</t>
  </si>
  <si>
    <t>VanEck Vectors AMT-Free Long Municipal Index ETF</t>
  </si>
  <si>
    <t>THD</t>
  </si>
  <si>
    <t>iShares MSCI Thailand Capped ETF</t>
  </si>
  <si>
    <t>CHIX</t>
  </si>
  <si>
    <t>Global X MSCI China Financials ETF</t>
  </si>
  <si>
    <t>TAO</t>
  </si>
  <si>
    <t>Invesco China Real Estate ETF</t>
  </si>
  <si>
    <t>GXG</t>
  </si>
  <si>
    <t>Global X MSCI Colombia ETF</t>
  </si>
  <si>
    <t>NFO</t>
  </si>
  <si>
    <t>Invesco Insider Sentiment ETF</t>
  </si>
  <si>
    <t>QDYN</t>
  </si>
  <si>
    <t>FlexShares Quality Dividend Dynamic Index Fund</t>
  </si>
  <si>
    <t>DI</t>
  </si>
  <si>
    <t>PIMCO Diversified Income Active ETF</t>
  </si>
  <si>
    <t>ANGL</t>
  </si>
  <si>
    <t>VanEck Vectors Fallen Angel High Yield Bond ETF</t>
  </si>
  <si>
    <t>PSR</t>
  </si>
  <si>
    <t>Invesco Active U.S. Real Estate Fund</t>
  </si>
  <si>
    <t>FDM</t>
  </si>
  <si>
    <t>First Trust Dow Jones Select MicroCap Index Fund</t>
  </si>
  <si>
    <t>ARKK</t>
  </si>
  <si>
    <t>ARK Innovation ETF</t>
  </si>
  <si>
    <t>FUT</t>
  </si>
  <si>
    <t>ProShares Managed Futures Strategy ETF</t>
  </si>
  <si>
    <t>FALN</t>
  </si>
  <si>
    <t>iShares Fallen Angels USD Bond ETF</t>
  </si>
  <si>
    <t>FGD</t>
  </si>
  <si>
    <t>First Trust Dow Jones Global Select Dividend Index Fund</t>
  </si>
  <si>
    <t>LIT</t>
  </si>
  <si>
    <t>Global X Lithium &amp; Battery Tech ETF</t>
  </si>
  <si>
    <t>DBEM</t>
  </si>
  <si>
    <t>Xtrackers MSCI Emerging Markets Hedged Equity ETF</t>
  </si>
  <si>
    <t>VIDI</t>
  </si>
  <si>
    <t>Vident International Equity Fund</t>
  </si>
  <si>
    <t>EZA</t>
  </si>
  <si>
    <t>iShares MSCI South Africa ETF</t>
  </si>
  <si>
    <t>IPKW</t>
  </si>
  <si>
    <t>Invesco International BuyBack Achievers ETF</t>
  </si>
  <si>
    <t>COPX</t>
  </si>
  <si>
    <t>Global X Copper Miners ETF</t>
  </si>
  <si>
    <t>XMPT</t>
  </si>
  <si>
    <t>VanEck Vectors CEF Municipal Income ETF</t>
  </si>
  <si>
    <t>VYMI</t>
  </si>
  <si>
    <t>Vanguard International High Dividend Yield Index Fund ETF Shares</t>
  </si>
  <si>
    <t>HYIH</t>
  </si>
  <si>
    <t>Xtrackers High Yield Corporate Bond - Interest Rate Hedged ETF</t>
  </si>
  <si>
    <t>SPHY</t>
  </si>
  <si>
    <t>SPDR Portfolio High Yield Bond ETF</t>
  </si>
  <si>
    <t>ITA</t>
  </si>
  <si>
    <t>iShares U.S. Aerospace &amp; Defense ETF</t>
  </si>
  <si>
    <t>ISCF</t>
  </si>
  <si>
    <t>iShares Edge MSCI Multifactor Intl Small-Cap ETF</t>
  </si>
  <si>
    <t>FPXI</t>
  </si>
  <si>
    <t>First Trust International Equity Opportunities ETF</t>
  </si>
  <si>
    <t>ACIM</t>
  </si>
  <si>
    <t>SPDR MSCI ACWI IMI ETF</t>
  </si>
  <si>
    <t>PCEF</t>
  </si>
  <si>
    <t>Invesco CEF Income Composite ETF</t>
  </si>
  <si>
    <t>CMBS</t>
  </si>
  <si>
    <t>iShares CMBS ETF</t>
  </si>
  <si>
    <t>FDT</t>
  </si>
  <si>
    <t>First Trust Developed Markets Ex-US AlphaDEX Fund</t>
  </si>
  <si>
    <t>IBB</t>
  </si>
  <si>
    <t>iShares Nasdaq Biotechnology ETF</t>
  </si>
  <si>
    <t>EWH</t>
  </si>
  <si>
    <t>iShares MSCI Hong Kong ETF</t>
  </si>
  <si>
    <t>PSCM</t>
  </si>
  <si>
    <t>Invesco S&amp;P SmallCap Materials ETF</t>
  </si>
  <si>
    <t>RHS</t>
  </si>
  <si>
    <t>Invesco S&amp;P 500 Equal Weight Consumer Staples ETF</t>
  </si>
  <si>
    <t>FILL</t>
  </si>
  <si>
    <t>iShares MSCI Global Energy Producers ETF</t>
  </si>
  <si>
    <t>HYHG</t>
  </si>
  <si>
    <t>ProShares High Yield—Interest Rate Hedged</t>
  </si>
  <si>
    <t>CWI</t>
  </si>
  <si>
    <t>SPDR MSCI ACWI ex-US ETF</t>
  </si>
  <si>
    <t>IQLT</t>
  </si>
  <si>
    <t>iShares Edge MSCI Intl Quality Factor ETF</t>
  </si>
  <si>
    <t>FPE</t>
  </si>
  <si>
    <t>First Trust Preferred Securities and Income ETF</t>
  </si>
  <si>
    <t>INTF</t>
  </si>
  <si>
    <t>iShares Edge MSCI Multifactor Intl ETF</t>
  </si>
  <si>
    <t>JKJ</t>
  </si>
  <si>
    <t>iShares Morningstar Small-Cap ETF</t>
  </si>
  <si>
    <t>VDC</t>
  </si>
  <si>
    <t>Vanguard Consumer Staples Index Fund ETF Shares</t>
  </si>
  <si>
    <t>HEZU</t>
  </si>
  <si>
    <t>iShares Currency Hedged MSCI Eurozone ETF</t>
  </si>
  <si>
    <t>ESGD</t>
  </si>
  <si>
    <t>iShares ESG MSCI EAFE ETF</t>
  </si>
  <si>
    <t>TLDH</t>
  </si>
  <si>
    <t>FlexShares Currency Hedged Morningstar DM ex-US Factor Tilt Index Fund</t>
  </si>
  <si>
    <t>SPDW</t>
  </si>
  <si>
    <t>SPDR Portfolio Developed World ex-US ETF</t>
  </si>
  <si>
    <t>IFEU</t>
  </si>
  <si>
    <t>iShares Europe Developed Real Estate ETF</t>
  </si>
  <si>
    <t>VEA</t>
  </si>
  <si>
    <t>Vanguard FTSE Developed Markets Index Fund ETF Shares</t>
  </si>
  <si>
    <t>EPU</t>
  </si>
  <si>
    <t>iShares MSCI Peru ETF</t>
  </si>
  <si>
    <t>FNDF</t>
  </si>
  <si>
    <t>Schwab Fundamental International Large Company Index ETF</t>
  </si>
  <si>
    <t>EWL</t>
  </si>
  <si>
    <t>iShares MSCI Switzerland ETF</t>
  </si>
  <si>
    <t>HEDJ</t>
  </si>
  <si>
    <t>WisdomTree Europe Hedged Equity Fund</t>
  </si>
  <si>
    <t>GSIE</t>
  </si>
  <si>
    <t>Goldman Sachs ActiveBeta International Equity ETF</t>
  </si>
  <si>
    <t>DBEF</t>
  </si>
  <si>
    <t>Xtrackers MSCI EAFE Hedged Equity ETF</t>
  </si>
  <si>
    <t>IQDY</t>
  </si>
  <si>
    <t>FlexShares International Quality Dividend Dynamic Index Fund</t>
  </si>
  <si>
    <t>PSL</t>
  </si>
  <si>
    <t>Invesco DWA Consumer Staples Momentum ETF</t>
  </si>
  <si>
    <t>HEFA</t>
  </si>
  <si>
    <t>iShares Currency Hedged MSCI EAFE ETF</t>
  </si>
  <si>
    <t>DOL</t>
  </si>
  <si>
    <t>WisdomTree International LargeCap Dividend Fund</t>
  </si>
  <si>
    <t>RODM</t>
  </si>
  <si>
    <t>Hartford Multifactor Developed Markets (ex-US) ETF</t>
  </si>
  <si>
    <t>PXF</t>
  </si>
  <si>
    <t>Invesco FTSE RAFI Developed Markets ex-U.S. ETF</t>
  </si>
  <si>
    <t>HFXE</t>
  </si>
  <si>
    <t>IQ 50 Percent Hedged FTSE Europe ETF</t>
  </si>
  <si>
    <t>DIVY</t>
  </si>
  <si>
    <t>Reality Shares DIVS ETF</t>
  </si>
  <si>
    <t>YLD</t>
  </si>
  <si>
    <t>Principal Active Income ETF</t>
  </si>
  <si>
    <t>DRW</t>
  </si>
  <si>
    <t>WisdomTree Global ex-US Real Estate Fund</t>
  </si>
  <si>
    <t>FFR</t>
  </si>
  <si>
    <t>First Trust FTSE EPRA/NAREIT Developed Markets Real Estate Index Fund</t>
  </si>
  <si>
    <t>VEGI</t>
  </si>
  <si>
    <t>iShares MSCI Global Agriculture Producers ETF</t>
  </si>
  <si>
    <t>DBAW</t>
  </si>
  <si>
    <t>Xtrackers MSCI All World ex U.S. Hedged Equity ETF</t>
  </si>
  <si>
    <t>IDHQ</t>
  </si>
  <si>
    <t>Invesco S&amp;P International Developed Quality ETF</t>
  </si>
  <si>
    <t>FBT</t>
  </si>
  <si>
    <t>First Trust NYSE Arca Biotechnology Index Fund</t>
  </si>
  <si>
    <t>EUMF</t>
  </si>
  <si>
    <t>WisdomTree Europe Multifactor Fund</t>
  </si>
  <si>
    <t>EFAV</t>
  </si>
  <si>
    <t>iShares Edge MSCI Min Vol EAFE ETF</t>
  </si>
  <si>
    <t>DEFA</t>
  </si>
  <si>
    <t>iShares Adaptive Currency Hedged MSCI EAFE ETF</t>
  </si>
  <si>
    <t>XBI</t>
  </si>
  <si>
    <t>SPDR S&amp;P Biotech ETF</t>
  </si>
  <si>
    <t>IEFA</t>
  </si>
  <si>
    <t>iShares Core MSCI EAFE ETF</t>
  </si>
  <si>
    <t>IHDG</t>
  </si>
  <si>
    <t>WisdomTree International Hedged Quality Dividend Growth Fund</t>
  </si>
  <si>
    <t>XAR</t>
  </si>
  <si>
    <t>SPDR S&amp;P Aerospace &amp; Defense ETF</t>
  </si>
  <si>
    <t>PBP</t>
  </si>
  <si>
    <t>Invesco S&amp;P 500 BuyWrite ETF</t>
  </si>
  <si>
    <t>DWM</t>
  </si>
  <si>
    <t>WisdomTree International Equity Fund</t>
  </si>
  <si>
    <t>IDLV</t>
  </si>
  <si>
    <t>Invesco S&amp;P International Developed Low Volatility ETF</t>
  </si>
  <si>
    <t>ROBO</t>
  </si>
  <si>
    <t>Robo Global Robotics and Automation Index ETF</t>
  </si>
  <si>
    <t>SCZ</t>
  </si>
  <si>
    <t>iShares MSCI EAFE Small-Cap ETF</t>
  </si>
  <si>
    <t>WOOD</t>
  </si>
  <si>
    <t>iShares Global Timber &amp; Forestry ETF</t>
  </si>
  <si>
    <t>CUT</t>
  </si>
  <si>
    <t>Invesco MSCI Global Timber ETF</t>
  </si>
  <si>
    <t>DDWM</t>
  </si>
  <si>
    <t>WisdomTree Dynamic Currency Hedged International Equity Fund</t>
  </si>
  <si>
    <t>FNDC</t>
  </si>
  <si>
    <t>Schwab Fundamental International Small Company Index ETF</t>
  </si>
  <si>
    <t>FEUZ</t>
  </si>
  <si>
    <t>First Trust Eurozone AlphaDEX ETF</t>
  </si>
  <si>
    <t>EUSC</t>
  </si>
  <si>
    <t>WisdomTree Europe Hedged SmallCap Equity Fund</t>
  </si>
  <si>
    <t>XCEM</t>
  </si>
  <si>
    <t>Columbia EM Core ex-China ETF</t>
  </si>
  <si>
    <t>HFXI</t>
  </si>
  <si>
    <t>IQ 50 Percent Hedged FTSE International ETF</t>
  </si>
  <si>
    <t>HJPX</t>
  </si>
  <si>
    <t>iShares Currency Hedged JPX-Nikkei 400 ETF</t>
  </si>
  <si>
    <t>IEUS</t>
  </si>
  <si>
    <t>iShares MSCI Europe Small-Cap ETF</t>
  </si>
  <si>
    <t>DBEU</t>
  </si>
  <si>
    <t>Xtrackers MSCI Europe Hedged Equity ETF</t>
  </si>
  <si>
    <t>GXF</t>
  </si>
  <si>
    <t>Global X FTSE Nordic Region ETF</t>
  </si>
  <si>
    <t>SBIO</t>
  </si>
  <si>
    <t>ALPS Medical Breakthroughs ETF</t>
  </si>
  <si>
    <t>IVLU</t>
  </si>
  <si>
    <t>iShares Edge MSCI Intl Value Factor ETF</t>
  </si>
  <si>
    <t>HSCZ</t>
  </si>
  <si>
    <t>iShares Currency Hedged MSCI EAFE Small-Cap ETF</t>
  </si>
  <si>
    <t>ARKG</t>
  </si>
  <si>
    <t>ARK Genomic Revolution ETF</t>
  </si>
  <si>
    <t>HFXJ</t>
  </si>
  <si>
    <t>IQ 50 Percent Hedged FTSE Japan ETF</t>
  </si>
  <si>
    <t>SPXE</t>
  </si>
  <si>
    <t>ProShares S&amp;P 500 ex-Energy ETF</t>
  </si>
  <si>
    <t>BBC</t>
  </si>
  <si>
    <t>Virtus LifeSci Biotech Clinical Trials ETF</t>
  </si>
  <si>
    <t>GSEU</t>
  </si>
  <si>
    <t>Goldman Sachs ActiveBeta Europe Equity ETF</t>
  </si>
  <si>
    <t>DTH</t>
  </si>
  <si>
    <t>WisdomTree International High Dividend Fund</t>
  </si>
  <si>
    <t>MOTI</t>
  </si>
  <si>
    <t>VanEck Vectors Morningstar International Moat ETF</t>
  </si>
  <si>
    <t>EMIH</t>
  </si>
  <si>
    <t>Xtrackers Emerging Markets Bond - Interest Rate Hedged ETF</t>
  </si>
  <si>
    <t>BBP</t>
  </si>
  <si>
    <t>Virtus LifeSci Biotech Products ETF</t>
  </si>
  <si>
    <t>DLS</t>
  </si>
  <si>
    <t>WisdomTree International SmallCap Dividend Fund</t>
  </si>
  <si>
    <t>SPGM</t>
  </si>
  <si>
    <t>SPDR Portfolio MSCI Global Stock Market ETF</t>
  </si>
  <si>
    <t>EQWL</t>
  </si>
  <si>
    <t>Invesco S&amp;P 100 Equal Weight ETF</t>
  </si>
  <si>
    <t>DIM</t>
  </si>
  <si>
    <t>WisdomTree International MidCap Dividend Fund</t>
  </si>
  <si>
    <t>EWD</t>
  </si>
  <si>
    <t>iShares MSCI Sweden ETF</t>
  </si>
  <si>
    <t>PEK</t>
  </si>
  <si>
    <t>VanEck Vectors ChinaAMC CSI 300 ETF</t>
  </si>
  <si>
    <t>DXJS</t>
  </si>
  <si>
    <t>WisdomTree Japan Hedged SmallCap Equity Fund</t>
  </si>
  <si>
    <t>EUDG</t>
  </si>
  <si>
    <t>WisdomTree Europe Quality Dividend Growth Fund</t>
  </si>
  <si>
    <t>PWC</t>
  </si>
  <si>
    <t>Invesco Dynamic Market ETF</t>
  </si>
  <si>
    <t>UTES</t>
  </si>
  <si>
    <t>Virtus Reaves Utilities ETF</t>
  </si>
  <si>
    <t>HAWX</t>
  </si>
  <si>
    <t>iShares Currency Hedged MSCI ACWI ex U.S. ETF</t>
  </si>
  <si>
    <t>DFE</t>
  </si>
  <si>
    <t>WisdomTree Europe SmallCap Dividend Fund</t>
  </si>
  <si>
    <t>VLU</t>
  </si>
  <si>
    <t>SPDR S&amp;P 1500 Value Tilt ETF</t>
  </si>
  <si>
    <t>PSCC</t>
  </si>
  <si>
    <t>Invesco S&amp;P SmallCap Consumer Staples ETF</t>
  </si>
  <si>
    <t>SMEZ</t>
  </si>
  <si>
    <t>SPDR EURO STOXX Small Cap ETF</t>
  </si>
  <si>
    <t>DFJ</t>
  </si>
  <si>
    <t>WisdomTree Japan SmallCap Dividend Fund</t>
  </si>
  <si>
    <t>QGTA</t>
  </si>
  <si>
    <t>IQ Leaders GTAA Tracker ETF</t>
  </si>
  <si>
    <t>JHMF</t>
  </si>
  <si>
    <t>John Hancock Multifactor Financials ETF</t>
  </si>
  <si>
    <t>DDLS</t>
  </si>
  <si>
    <t>WisdomTree Dynamic Currency Hedged International SmallCap Equity Fund</t>
  </si>
  <si>
    <t>CRAK</t>
  </si>
  <si>
    <t>VanEck Vectors Oil Refiners ETF</t>
  </si>
  <si>
    <t>IVAL</t>
  </si>
  <si>
    <t>Alpha Architect International Quantitative Value ETF</t>
  </si>
  <si>
    <t>RTM</t>
  </si>
  <si>
    <t>Invesco S&amp;P 500 Equal Weight Materials ETF</t>
  </si>
  <si>
    <t>17.065 - 17.31</t>
  </si>
  <si>
    <t>112.7 - 114.1</t>
  </si>
  <si>
    <t>73.55 - 77.4</t>
  </si>
  <si>
    <t>56.17 - 59.78</t>
  </si>
  <si>
    <t>35.79 - 36.96</t>
  </si>
  <si>
    <t>4871.0 - 4963.0</t>
  </si>
  <si>
    <t>30.46 - 31.93</t>
  </si>
  <si>
    <t>106.1972 - 110.34</t>
  </si>
  <si>
    <t>290.08 - 300.26</t>
  </si>
  <si>
    <t>2513.0 - 2566.0</t>
  </si>
  <si>
    <t>27.61 - 28.6</t>
  </si>
  <si>
    <t>1.28 - 1.28</t>
  </si>
  <si>
    <t>12.4 - 12.9</t>
  </si>
  <si>
    <t>17.5 - 17.5</t>
  </si>
  <si>
    <t>6670.0 - 6770.0</t>
  </si>
  <si>
    <t>510.0 - 510.0</t>
  </si>
  <si>
    <t>960.0 - 960.0</t>
  </si>
  <si>
    <t>0.74 - 0.74</t>
  </si>
  <si>
    <t>35.5 - 35.5</t>
  </si>
  <si>
    <t>35.4 - 36.1</t>
  </si>
  <si>
    <t>66.0 - 66.0</t>
  </si>
  <si>
    <t>3.11 - 3.26</t>
  </si>
  <si>
    <t>53.0 - 54.4</t>
  </si>
  <si>
    <t>7.54 - 7.98</t>
  </si>
  <si>
    <t>1.82 - 1.92</t>
  </si>
  <si>
    <t>3.51 - 3.7</t>
  </si>
  <si>
    <t>62.95 - 66.2</t>
  </si>
  <si>
    <t>270.0 - 273.0</t>
  </si>
  <si>
    <t>47.8 - 47.8</t>
  </si>
  <si>
    <t>83.6 - 85.3</t>
  </si>
  <si>
    <t>77.25 - 78.8</t>
  </si>
  <si>
    <t>125.5 - 127.75</t>
  </si>
  <si>
    <t>0.78 - 0.878</t>
  </si>
  <si>
    <t>15.0 - 49.3</t>
  </si>
  <si>
    <t>NGM</t>
  </si>
  <si>
    <t>NasdaqGM</t>
  </si>
  <si>
    <t>833.2 - 910.2</t>
  </si>
  <si>
    <t>6998.0 - 7090.0</t>
  </si>
  <si>
    <t>1775.5 - 1827.0</t>
  </si>
  <si>
    <t>680.698 - 696.425</t>
  </si>
  <si>
    <t>2369.0 - 2417.0</t>
  </si>
  <si>
    <t>113.8 - 118.9</t>
  </si>
  <si>
    <t>23.52 - 24.0</t>
  </si>
  <si>
    <t>112.75 - 114.15</t>
  </si>
  <si>
    <t>25.11 - 25.73</t>
  </si>
  <si>
    <t>65.1 - 69.24</t>
  </si>
  <si>
    <t>65.55 - 67.6</t>
  </si>
  <si>
    <t>22.62 - 22.92</t>
  </si>
  <si>
    <t>36.55 - 39.38</t>
  </si>
  <si>
    <t>81.51 - 84.15</t>
  </si>
  <si>
    <t>80.16 - 83.31</t>
  </si>
  <si>
    <t>145.15 - 151.86</t>
  </si>
  <si>
    <t>59.79 - 62.18</t>
  </si>
  <si>
    <t>43.82 - 46.21</t>
  </si>
  <si>
    <t>28.8 - 30.49</t>
  </si>
  <si>
    <t>40.81 - 42.08</t>
  </si>
  <si>
    <t>209.0 - 217.58</t>
  </si>
  <si>
    <t>140.01 - 151.1</t>
  </si>
  <si>
    <t>50.78 - 51.99</t>
  </si>
  <si>
    <t>80.12 - 84.08</t>
  </si>
  <si>
    <t>35.16 - 40.01</t>
  </si>
  <si>
    <t>115.6 - 124.005</t>
  </si>
  <si>
    <t>Kommentar</t>
  </si>
  <si>
    <t>Daten werden nicht korrekt von Yahoo angezogen</t>
  </si>
  <si>
    <t>Value-Kandidat</t>
  </si>
  <si>
    <t>Corona Gamble</t>
  </si>
  <si>
    <t>Value Titel</t>
  </si>
  <si>
    <t>36.01 - 36.56</t>
  </si>
  <si>
    <t>628.5 - 639.5</t>
  </si>
  <si>
    <t>38.82 - 39.7</t>
  </si>
  <si>
    <t>47.9 - 49.3</t>
  </si>
  <si>
    <t>78.15 - 80.25</t>
  </si>
  <si>
    <t>279.8 - 284.2</t>
  </si>
  <si>
    <t>307.1 - 315.5</t>
  </si>
  <si>
    <t>8.992 - 9.278</t>
  </si>
  <si>
    <t>60.1 - 61.64</t>
  </si>
  <si>
    <t>208.9 - 211.9</t>
  </si>
  <si>
    <t>114.4 - 116.4</t>
  </si>
  <si>
    <t>147.85 - 149.6</t>
  </si>
  <si>
    <t>159.9 - 164.7</t>
  </si>
  <si>
    <t>442.3 - 448.7</t>
  </si>
  <si>
    <t>98.3 - 98.69</t>
  </si>
  <si>
    <t>229.0 - 230.7</t>
  </si>
  <si>
    <t>144.38 - 145.2</t>
  </si>
  <si>
    <t>253.97 - 261.92</t>
  </si>
  <si>
    <t>PRE</t>
  </si>
  <si>
    <t>135.79 - 140.1</t>
  </si>
  <si>
    <t>45.58 - 45.76</t>
  </si>
  <si>
    <t>350.2 - 353.5</t>
  </si>
  <si>
    <t>81.67 - 82.74</t>
  </si>
  <si>
    <t>103.34 - 104.7</t>
  </si>
  <si>
    <t>102.4 - 105.7</t>
  </si>
  <si>
    <t>127.4 - 129.6</t>
  </si>
  <si>
    <t>7.456 - 7.672</t>
  </si>
  <si>
    <t>80.8 - 82.45</t>
  </si>
  <si>
    <t>46.38 - 47.26</t>
  </si>
  <si>
    <t>38.5 - 39.4</t>
  </si>
  <si>
    <t>394.0 - 400.0</t>
  </si>
  <si>
    <t>3298.0 - 3366.0</t>
  </si>
  <si>
    <t>426.9 - 432.1</t>
  </si>
  <si>
    <t>634.0 - 673.2</t>
  </si>
  <si>
    <t>6.52 - 6.72</t>
  </si>
  <si>
    <t>491.1 - 499.7</t>
  </si>
  <si>
    <t>64.2 - 68.5</t>
  </si>
  <si>
    <t>7.496 - 7.868</t>
  </si>
  <si>
    <t>5.486 - 5.8</t>
  </si>
  <si>
    <t>2.866 - 3.02</t>
  </si>
  <si>
    <t>177.4 - 181.55</t>
  </si>
  <si>
    <t>13.25 - 13.598</t>
  </si>
  <si>
    <t>139.0 - 144.96</t>
  </si>
  <si>
    <t>240.2 - 251.1</t>
  </si>
  <si>
    <t>31.02 - 36.5826</t>
  </si>
  <si>
    <t>30.32 - 32.78</t>
  </si>
  <si>
    <t>39.48 - 41.12</t>
  </si>
  <si>
    <t>1184.0 - 1250.0</t>
  </si>
  <si>
    <t>67.12 - 71.0</t>
  </si>
  <si>
    <t>25.0 - 26.77</t>
  </si>
  <si>
    <t>263.83 - 276.97</t>
  </si>
  <si>
    <t>100.1 - 102.3</t>
  </si>
  <si>
    <t>528.19 - 545.62</t>
  </si>
  <si>
    <t>8822.0 - 9064.0</t>
  </si>
  <si>
    <t>26.72 - 28.38</t>
  </si>
  <si>
    <t>97.6375 - 104.66</t>
  </si>
  <si>
    <t>1132.0 - 1170.0</t>
  </si>
  <si>
    <t>131.0 - 135.0</t>
  </si>
  <si>
    <t>0.8 - 0.82</t>
  </si>
  <si>
    <t>54.36 - 55.0</t>
  </si>
  <si>
    <t>172.0 - 174.6</t>
  </si>
  <si>
    <t>202.0 - 206.0</t>
  </si>
  <si>
    <t>20.0 - 21.0</t>
  </si>
  <si>
    <t>12.74 - 13.14</t>
  </si>
  <si>
    <t>168.2 - 172.0</t>
  </si>
  <si>
    <t>7.66 - 7.94</t>
  </si>
  <si>
    <t>0.3148 - 0.3578</t>
  </si>
  <si>
    <t>6.58 - 6.95</t>
  </si>
  <si>
    <t>1.33 - 1.34</t>
  </si>
  <si>
    <t>1858.0 - 1889.0</t>
  </si>
  <si>
    <t>874.0 - 876.0</t>
  </si>
  <si>
    <t>69.2 - 69.6</t>
  </si>
  <si>
    <t>63.0 - 64.15</t>
  </si>
  <si>
    <t>181.0 - 181.5</t>
  </si>
  <si>
    <t>52.5 - 54.0</t>
  </si>
  <si>
    <t>830.0 - 846.0</t>
  </si>
  <si>
    <t>216.0 - 218.0</t>
  </si>
  <si>
    <t>228.0 - 232.5</t>
  </si>
  <si>
    <t>21.3 - 21.5</t>
  </si>
  <si>
    <t>44.0 - 44.0</t>
  </si>
  <si>
    <t>78.4 - 79.2</t>
  </si>
  <si>
    <t>53.7 - 55.3</t>
  </si>
  <si>
    <t>118.6 - 120.0</t>
  </si>
  <si>
    <t>250.6 - 254.4</t>
  </si>
  <si>
    <t>59.8 - 60.6</t>
  </si>
  <si>
    <t>28.7 - 29.3</t>
  </si>
  <si>
    <t>114.0 - 114.0</t>
  </si>
  <si>
    <t>16.54 - 16.795</t>
  </si>
  <si>
    <t>814.0 - 829.0</t>
  </si>
  <si>
    <t>75.2 - 76.7</t>
  </si>
  <si>
    <t>158.4 - 162.4</t>
  </si>
  <si>
    <t>49.1 - 51.8</t>
  </si>
  <si>
    <t>23.73 - 25.24</t>
  </si>
  <si>
    <t>104.0 - 106.0</t>
  </si>
  <si>
    <t>5.24 - 5.35</t>
  </si>
  <si>
    <t>855.0 - 875.0</t>
  </si>
  <si>
    <t>0.2 - 0.223</t>
  </si>
  <si>
    <t>42.5 - 43.1</t>
  </si>
  <si>
    <t>1292.0 - 1318.0</t>
  </si>
  <si>
    <t>15.6 - 15.65</t>
  </si>
  <si>
    <t>67.75 - 69.45</t>
  </si>
  <si>
    <t>1.816 - 1.917</t>
  </si>
  <si>
    <t>169.0 - 172.5</t>
  </si>
  <si>
    <t>29.2 - 29.7</t>
  </si>
  <si>
    <t>1450.0 - 1460.0</t>
  </si>
  <si>
    <t>1334.0 - 1362.0</t>
  </si>
  <si>
    <t>87.8 - 89.2</t>
  </si>
  <si>
    <t>32.0 - 32.0</t>
  </si>
  <si>
    <t>60.0 - 61.3</t>
  </si>
  <si>
    <t>4300.0 - 4320.0</t>
  </si>
  <si>
    <t>30.84 - 31.56</t>
  </si>
  <si>
    <t>35.86 - 36.8</t>
  </si>
  <si>
    <t>653.0 - 663.0</t>
  </si>
  <si>
    <t>1728.0 - 1780.0</t>
  </si>
  <si>
    <t>481.5 - 485.5</t>
  </si>
  <si>
    <t>82.6 - 84.6</t>
  </si>
  <si>
    <t>149.0 - 149.0</t>
  </si>
  <si>
    <t>34.06 - 35.32</t>
  </si>
  <si>
    <t>119.6 - 121.4</t>
  </si>
  <si>
    <t>135.6 - 139.6</t>
  </si>
  <si>
    <t>12.75 - 13.2</t>
  </si>
  <si>
    <t>121.2 - 127.5</t>
  </si>
  <si>
    <t>131.2 - 133.75</t>
  </si>
  <si>
    <t>1.87 - 2.01</t>
  </si>
  <si>
    <t>29.8 - 29.8</t>
  </si>
  <si>
    <t>0.5 - 0.566</t>
  </si>
  <si>
    <t>0.5 - 1.8</t>
  </si>
  <si>
    <t>1132.0 - 1150.0</t>
  </si>
  <si>
    <t>32.65 - 33.45</t>
  </si>
  <si>
    <t>80700.0 - 81300.0</t>
  </si>
  <si>
    <t>7675.0 - 7825.0</t>
  </si>
  <si>
    <t>50.82 - 51.76</t>
  </si>
  <si>
    <t>0.017 - 0.017</t>
  </si>
  <si>
    <t>383.0 - 392.5</t>
  </si>
  <si>
    <t>53.4 - 55.1</t>
  </si>
  <si>
    <t>12.55 - 12.6</t>
  </si>
  <si>
    <t>72.5 - 74.2</t>
  </si>
  <si>
    <t>37.5 - 39.35</t>
  </si>
  <si>
    <t>11.2 - 11.3</t>
  </si>
  <si>
    <t>0.2228 - 0.2394</t>
  </si>
  <si>
    <t>4.88 - 4.88</t>
  </si>
  <si>
    <t>253.5 - 260.0</t>
  </si>
  <si>
    <t>22.65 - 23.35</t>
  </si>
  <si>
    <t>1835.0 - 1850.0</t>
  </si>
  <si>
    <t>43.2 - 43.3</t>
  </si>
  <si>
    <t>91.2 - 92.2</t>
  </si>
  <si>
    <t>7.92 - 8.1</t>
  </si>
  <si>
    <t>73.8 - 76.0</t>
  </si>
  <si>
    <t>706.0 - 735.0</t>
  </si>
  <si>
    <t>353.5 - 362.0</t>
  </si>
  <si>
    <t>36.1 - 38.45</t>
  </si>
  <si>
    <t>46.8 - 46.8</t>
  </si>
  <si>
    <t>103.1 - 104.9</t>
  </si>
  <si>
    <t>33.1 - 33.5</t>
  </si>
  <si>
    <t>7.65 - 8.37</t>
  </si>
  <si>
    <t>0.0276 - 0.0292</t>
  </si>
  <si>
    <t>50.62 - 53.28</t>
  </si>
  <si>
    <t>1065.0 - 1070.0</t>
  </si>
  <si>
    <t>8.05 - 8.39</t>
  </si>
  <si>
    <t>206.8 - 210.2</t>
  </si>
  <si>
    <t>0.1554 - 0.1654</t>
  </si>
  <si>
    <t>964.0 - 1024.0</t>
  </si>
  <si>
    <t>34.5 - 35.4</t>
  </si>
  <si>
    <t>2074.0 - 2101.0</t>
  </si>
  <si>
    <t>433.4 - 444.0</t>
  </si>
  <si>
    <t>14.88 - 15.11</t>
  </si>
  <si>
    <t>161.75 - 164.05</t>
  </si>
  <si>
    <t>4710.0 - 4800.0</t>
  </si>
  <si>
    <t>18.62 - 19.38</t>
  </si>
  <si>
    <t>182.05 - 185.8</t>
  </si>
  <si>
    <t>10.0 - 10.1</t>
  </si>
  <si>
    <t>65.6 - 67.55</t>
  </si>
  <si>
    <t>79.5 - 83.75</t>
  </si>
  <si>
    <t>169.55 - 175.95</t>
  </si>
  <si>
    <t>33.08 - 34.26</t>
  </si>
  <si>
    <t>86.5 - 88.0</t>
  </si>
  <si>
    <t>60.08 - 61.64</t>
  </si>
  <si>
    <t>64.6 - 66.9</t>
  </si>
  <si>
    <t>328.0 - 332.6</t>
  </si>
  <si>
    <t>102.0 - 105.0</t>
  </si>
  <si>
    <t>3.905 - 4.05</t>
  </si>
  <si>
    <t>61.2 - 62.2</t>
  </si>
  <si>
    <t>64.55 - 66.9</t>
  </si>
  <si>
    <t>8.4 - 8.45</t>
  </si>
  <si>
    <t>84.5 - 86.5</t>
  </si>
  <si>
    <t>163.0 - 166.0</t>
  </si>
  <si>
    <t>35.8 - 36.0</t>
  </si>
  <si>
    <t>431.0 - 444.0</t>
  </si>
  <si>
    <t>50.0 - 53.6</t>
  </si>
  <si>
    <t>147.7 - 149.6</t>
  </si>
  <si>
    <t>720.0 - 720.0</t>
  </si>
  <si>
    <t>0.72 - 0.776</t>
  </si>
  <si>
    <t>122.0 - 124.4</t>
  </si>
  <si>
    <t>70.5 - 72.5</t>
  </si>
  <si>
    <t>106.5 - 107.5</t>
  </si>
  <si>
    <t>1990.0 - 2010.0</t>
  </si>
  <si>
    <t>127.0 - 130.6</t>
  </si>
  <si>
    <t>34.55 - 36.3</t>
  </si>
  <si>
    <t>1970.0 - 1970.0</t>
  </si>
  <si>
    <t>6100.0 - 6180.0</t>
  </si>
  <si>
    <t>160.8 - 166.8</t>
  </si>
  <si>
    <t>279.7 - 284.2</t>
  </si>
  <si>
    <t>465.4 - 473.4</t>
  </si>
  <si>
    <t>15.0 - 15.65</t>
  </si>
  <si>
    <t>167.85 - 175.66</t>
  </si>
  <si>
    <t>84.11 - 86.58</t>
  </si>
  <si>
    <t>40.3 - 41.11</t>
  </si>
  <si>
    <t>72.1 - 73.74</t>
  </si>
  <si>
    <t>71.84 - 75.0</t>
  </si>
  <si>
    <t>28.61 - 29.29</t>
  </si>
  <si>
    <t>6.008 - 6.27</t>
  </si>
  <si>
    <t>76.2 - 77.32</t>
  </si>
  <si>
    <t>47.31 - 47.91</t>
  </si>
  <si>
    <t>27.0 - 28.16</t>
  </si>
  <si>
    <t>13.69 - 13.92</t>
  </si>
  <si>
    <t>91.04 - 92.78</t>
  </si>
  <si>
    <t>196.2 - 199.0</t>
  </si>
  <si>
    <t>38.53 - 39.06</t>
  </si>
  <si>
    <t>42.39 - 43.53</t>
  </si>
  <si>
    <t>146.35 - 149.25</t>
  </si>
  <si>
    <t>104.58 - 105.48</t>
  </si>
  <si>
    <t>164.15 - 165.8</t>
  </si>
  <si>
    <t>84.74 - 87.01</t>
  </si>
  <si>
    <t>102.85 - 104.3</t>
  </si>
  <si>
    <t>4.122 - 4.384</t>
  </si>
  <si>
    <t>82.4 - 84.78</t>
  </si>
  <si>
    <t>118.2 - 123.18</t>
  </si>
  <si>
    <t>56.28 - 57.76</t>
  </si>
  <si>
    <t>143.8 - 146.16</t>
  </si>
  <si>
    <t>17.032 - 17.52</t>
  </si>
  <si>
    <t>45.3 - 47.015</t>
  </si>
  <si>
    <t>27.81 - 28.745</t>
  </si>
  <si>
    <t>8.99 - 9.208</t>
  </si>
  <si>
    <t>26.15 - 26.97</t>
  </si>
  <si>
    <t>35.1116 - 37.26</t>
  </si>
  <si>
    <t>493.9 - 502.0</t>
  </si>
  <si>
    <t>490.1 - 526.6</t>
  </si>
  <si>
    <t>1179.5 - 1210.5</t>
  </si>
  <si>
    <t>120.42 - 122.32</t>
  </si>
  <si>
    <t>790.2 - 813.8</t>
  </si>
  <si>
    <t>2174.0 - 2230.0</t>
  </si>
  <si>
    <t>2986.0 - 3103.0</t>
  </si>
  <si>
    <t>1225.554 - 1257.0</t>
  </si>
  <si>
    <t>8456.0 - 8640.0</t>
  </si>
  <si>
    <t>493.4 - 504.8</t>
  </si>
  <si>
    <t>2728.0 - 2768.0</t>
  </si>
  <si>
    <t>1115.0 - 1143.5</t>
  </si>
  <si>
    <t>799.2 - 814.5406</t>
  </si>
  <si>
    <t>237.3 - 242.0</t>
  </si>
  <si>
    <t>457.0 - 469.7</t>
  </si>
  <si>
    <t>495.4 - 505.8</t>
  </si>
  <si>
    <t>243.0 - 256.9736</t>
  </si>
  <si>
    <t>2052.0 - 2112.4</t>
  </si>
  <si>
    <t>1214.8 - 1248.2</t>
  </si>
  <si>
    <t>1169.0 - 1203.186</t>
  </si>
  <si>
    <t>1032.5 - 1078.5</t>
  </si>
  <si>
    <t>49.17 - 50.9</t>
  </si>
  <si>
    <t>73.0 - 74.38</t>
  </si>
  <si>
    <t>12.875 - 13.03</t>
  </si>
  <si>
    <t>18.465 - 18.735</t>
  </si>
  <si>
    <t>9.278 - 9.598</t>
  </si>
  <si>
    <t>31.05 - 31.795</t>
  </si>
  <si>
    <t>26.295 - 27.17</t>
  </si>
  <si>
    <t>329.65 - 335.55</t>
  </si>
  <si>
    <t>6.8 - 7.052</t>
  </si>
  <si>
    <t>87.51 - 89.2</t>
  </si>
  <si>
    <t>240.1 - 244.0</t>
  </si>
  <si>
    <t>10.24 - 10.385</t>
  </si>
  <si>
    <t>412.9 - 422.85</t>
  </si>
  <si>
    <t>19.055 - 19.335</t>
  </si>
  <si>
    <t>11.842 - 12.28</t>
  </si>
  <si>
    <t>57.32 - 58.3</t>
  </si>
  <si>
    <t>61.62 - 64.58</t>
  </si>
  <si>
    <t>82.0 - 83.82</t>
  </si>
  <si>
    <t>20.83 - 21.52</t>
  </si>
  <si>
    <t>62.14 - 63.3</t>
  </si>
  <si>
    <t>62.88 - 64.16</t>
  </si>
  <si>
    <t>126.05 - 128.6</t>
  </si>
  <si>
    <t>58.64 - 60.62</t>
  </si>
  <si>
    <t>60.36 - 61.56</t>
  </si>
  <si>
    <t>77.98 - 79.28</t>
  </si>
  <si>
    <t>81.96 - 83.64</t>
  </si>
  <si>
    <t>11.405 - 11.8</t>
  </si>
  <si>
    <t>30.35 - 30.98</t>
  </si>
  <si>
    <t>211.5 - 217.4</t>
  </si>
  <si>
    <t>110.5 - 111.8</t>
  </si>
  <si>
    <t>2.047 - 2.129</t>
  </si>
  <si>
    <t>1.9985 - 2.084</t>
  </si>
  <si>
    <t>2.098 - 2.133</t>
  </si>
  <si>
    <t>67.5 - 70.94</t>
  </si>
  <si>
    <t>50.4 - 51.55</t>
  </si>
  <si>
    <t>7.29 - 7.51</t>
  </si>
  <si>
    <t>4.839 - 5.021</t>
  </si>
  <si>
    <t>35.21 - 36.33</t>
  </si>
  <si>
    <t>36.445 - 37.07</t>
  </si>
  <si>
    <t>58.35 - 59.85</t>
  </si>
  <si>
    <t>37.77 - 38.36</t>
  </si>
  <si>
    <t>227.2 - 234.6</t>
  </si>
  <si>
    <t>68.76 - 70.54</t>
  </si>
  <si>
    <t>123.0 - 129.3</t>
  </si>
  <si>
    <t>40.55 - 42.18</t>
  </si>
  <si>
    <t>176.521 - 184.4</t>
  </si>
  <si>
    <t>10.55 - 11.02</t>
  </si>
  <si>
    <t>71.53 - 76.25</t>
  </si>
  <si>
    <t>23.22 - 25.25</t>
  </si>
  <si>
    <t>174.94 - 179.98</t>
  </si>
  <si>
    <t>89.83 - 93.62</t>
  </si>
  <si>
    <t>233.8 - 238.93</t>
  </si>
  <si>
    <t>71.57 - 76.81</t>
  </si>
  <si>
    <t>57.3 - 60.26</t>
  </si>
  <si>
    <t>55.35 - 57.66</t>
  </si>
  <si>
    <t>140.79 - 145.17</t>
  </si>
  <si>
    <t>37.715 - 38.72</t>
  </si>
  <si>
    <t>47.5 - 51.64</t>
  </si>
  <si>
    <t>158.08 - 164.28</t>
  </si>
  <si>
    <t>13.39 - 14.52</t>
  </si>
  <si>
    <t>91.01 - 93.27</t>
  </si>
  <si>
    <t>95.3 - 98.75</t>
  </si>
  <si>
    <t>29.18 - 31.795</t>
  </si>
  <si>
    <t>0.095 - 0.095</t>
  </si>
  <si>
    <t>10.07 - 10.8</t>
  </si>
  <si>
    <t>30.69 - 32.69</t>
  </si>
  <si>
    <t>41.82 - 44.61</t>
  </si>
  <si>
    <t>344.76 - 357.73</t>
  </si>
  <si>
    <t>79.86 - 84.67</t>
  </si>
  <si>
    <t>114.33 - 120.39</t>
  </si>
  <si>
    <t>174.46 - 179.35</t>
  </si>
  <si>
    <t>147.05 - 152.68</t>
  </si>
  <si>
    <t>Sirius XM Holdings Inc.</t>
  </si>
  <si>
    <t>finmb_94238</t>
  </si>
  <si>
    <t>5.0101 - 5.31</t>
  </si>
  <si>
    <t>4.11 - 7.4</t>
  </si>
  <si>
    <t>Liberty Global plc</t>
  </si>
  <si>
    <t>finmb_9956099</t>
  </si>
  <si>
    <t>20.89 - 21.42</t>
  </si>
  <si>
    <t>14.36 - 27.84</t>
  </si>
  <si>
    <t>21.37 - 21.82</t>
  </si>
  <si>
    <t>15.24 - 28.62</t>
  </si>
  <si>
    <t>Liberty Media Corporation - Ser</t>
  </si>
  <si>
    <t>The Liberty SiriusXM Group</t>
  </si>
  <si>
    <t>finmb_331718879</t>
  </si>
  <si>
    <t>29.19 - 30.91</t>
  </si>
  <si>
    <t>22.54 - 51.11</t>
  </si>
  <si>
    <t>StoneCo Ltd.</t>
  </si>
  <si>
    <t>finmb_584499446</t>
  </si>
  <si>
    <t>20.39 - 22.27</t>
  </si>
  <si>
    <t>BRL</t>
  </si>
  <si>
    <t>17.72 - 46.69</t>
  </si>
  <si>
    <t>STORE Capital Corporation</t>
  </si>
  <si>
    <t>finmb_129158437</t>
  </si>
  <si>
    <t>16.71 - 17.78</t>
  </si>
  <si>
    <t>13.0 - 40.96</t>
  </si>
  <si>
    <t>finmb_53839639</t>
  </si>
  <si>
    <t>138.42 - 151.1</t>
  </si>
  <si>
    <t>73.14 - 256.27</t>
  </si>
  <si>
    <t>Liberty Latin America Ltd.</t>
  </si>
  <si>
    <t>finmb_288966653</t>
  </si>
  <si>
    <t>8.21 - 9.17</t>
  </si>
  <si>
    <t>8.21 - 19.91</t>
  </si>
  <si>
    <t>WisdomTree Emerging Markets Div</t>
  </si>
  <si>
    <t>finmb_323111109</t>
  </si>
  <si>
    <t>24.6287 - 25.64</t>
  </si>
  <si>
    <t>20.6729 - 33.608</t>
  </si>
  <si>
    <t>WisdomTree U.S. Total Market Fu</t>
  </si>
  <si>
    <t>finmb_32849134</t>
  </si>
  <si>
    <t>26.97 - 28.85</t>
  </si>
  <si>
    <t>23.5571 - 37.89</t>
  </si>
  <si>
    <t>iShares MSCI Global Gold Miners</t>
  </si>
  <si>
    <t>finmb_160291964</t>
  </si>
  <si>
    <t>28.42 - 29.5</t>
  </si>
  <si>
    <t>14.01 - 29.72</t>
  </si>
  <si>
    <t>First Trust Financials AlphaDEX</t>
  </si>
  <si>
    <t>finmb_34336496</t>
  </si>
  <si>
    <t>20.18 - 21.79</t>
  </si>
  <si>
    <t>17.42 - 34.65</t>
  </si>
  <si>
    <t>finmb_27776900</t>
  </si>
  <si>
    <t>29.72 - 32.65</t>
  </si>
  <si>
    <t>27.26 - 59.38</t>
  </si>
  <si>
    <t xml:space="preserve">Invesco Dynamic Semiconductors </t>
  </si>
  <si>
    <t>finmb_22938325</t>
  </si>
  <si>
    <t>61.46 - 64.98</t>
  </si>
  <si>
    <t>44.68 - 73.87</t>
  </si>
  <si>
    <t>Invesco S&amp;P 500 Equal Weight Fi</t>
  </si>
  <si>
    <t>finmb_30119234</t>
  </si>
  <si>
    <t>30.93 - 32.74</t>
  </si>
  <si>
    <t>26.0 - 48.23</t>
  </si>
  <si>
    <t>VanEck Vectors Semiconductor ET</t>
  </si>
  <si>
    <t>finmb_3588704</t>
  </si>
  <si>
    <t>127.42 - 134.38</t>
  </si>
  <si>
    <t>96.0 - 152.62</t>
  </si>
  <si>
    <t>finmb_115372430</t>
  </si>
  <si>
    <t>27.0782 - 28.015</t>
  </si>
  <si>
    <t>12.55 - 28.68</t>
  </si>
  <si>
    <t xml:space="preserve">iShares PHLX SOX Semiconductor </t>
  </si>
  <si>
    <t>finmb_8796823</t>
  </si>
  <si>
    <t>224.11 - 236.28</t>
  </si>
  <si>
    <t>167.79 - 269.36</t>
  </si>
  <si>
    <t>Vanguard Financials ETF</t>
  </si>
  <si>
    <t>finmb_22939085</t>
  </si>
  <si>
    <t>48.711 - 51.61</t>
  </si>
  <si>
    <t>42.34 - 77.95</t>
  </si>
  <si>
    <t>finmb_8798151</t>
  </si>
  <si>
    <t>17.05 - 18.11</t>
  </si>
  <si>
    <t>15.54 - 35.28</t>
  </si>
  <si>
    <t xml:space="preserve">Fidelity MSCI Financials Index </t>
  </si>
  <si>
    <t>finmb_243638581</t>
  </si>
  <si>
    <t>28.25 - 29.87</t>
  </si>
  <si>
    <t>24.51 - 45.33</t>
  </si>
  <si>
    <t>Invesco Exchange-Traded Fund Tr</t>
  </si>
  <si>
    <t>finmb_245178242</t>
  </si>
  <si>
    <t>22.82 - 24.31</t>
  </si>
  <si>
    <t>19.38 - 40.11</t>
  </si>
  <si>
    <t>First Trust Rising Dividend Ach</t>
  </si>
  <si>
    <t>finmb_252549338</t>
  </si>
  <si>
    <t>26.15 - 27.56</t>
  </si>
  <si>
    <t>21.33 - 36.8</t>
  </si>
  <si>
    <t>First Trust Large Cap Value Alp</t>
  </si>
  <si>
    <t>finmb_34335432</t>
  </si>
  <si>
    <t>37.38 - 39.74</t>
  </si>
  <si>
    <t>31.06 - 57.16</t>
  </si>
  <si>
    <t>finmb_27776730</t>
  </si>
  <si>
    <t>113.22 - 119.47</t>
  </si>
  <si>
    <t>68.03 - 151.04</t>
  </si>
  <si>
    <t>finmb_30842208</t>
  </si>
  <si>
    <t>49.64 - 51.78</t>
  </si>
  <si>
    <t>39.13 - 70.7</t>
  </si>
  <si>
    <t>iShares Edge MSCI USA Value Fac</t>
  </si>
  <si>
    <t>finmb_233327240</t>
  </si>
  <si>
    <t>62.99 - 66.35</t>
  </si>
  <si>
    <t>54.2 - 91.86</t>
  </si>
  <si>
    <t>First Trust NASDAQ-100- Technol</t>
  </si>
  <si>
    <t>finmb_26918502</t>
  </si>
  <si>
    <t>91.85 - 95.86</t>
  </si>
  <si>
    <t>60.33 - 109.5</t>
  </si>
  <si>
    <t>finmb_134312224</t>
  </si>
  <si>
    <t>47.36 - 49.61</t>
  </si>
  <si>
    <t>36.96 - 65.06</t>
  </si>
  <si>
    <t>Invesco Optimum Yield Diversifi</t>
  </si>
  <si>
    <t>finmb_272841994</t>
  </si>
  <si>
    <t>11.41 - 11.6554</t>
  </si>
  <si>
    <t>11.08 - 16.91</t>
  </si>
  <si>
    <t>finmb_26754738</t>
  </si>
  <si>
    <t>39.6799 - 42.01</t>
  </si>
  <si>
    <t>33.62 - 70.0</t>
  </si>
  <si>
    <t>VanEck Vectors Emerging Markets</t>
  </si>
  <si>
    <t>finmb_206637445</t>
  </si>
  <si>
    <t>20.5168 - 20.89</t>
  </si>
  <si>
    <t>16.57 - 24.32</t>
  </si>
  <si>
    <t>finmb_269087888</t>
  </si>
  <si>
    <t>17.6192 - 18.685</t>
  </si>
  <si>
    <t>16.142 - 33.54</t>
  </si>
  <si>
    <t>PIMCO 25  Year Zero Coupon U.S.</t>
  </si>
  <si>
    <t>finmb_79086087</t>
  </si>
  <si>
    <t>178.0424 - 179.99</t>
  </si>
  <si>
    <t>118.21 - 202.98</t>
  </si>
  <si>
    <t>Vanguard Mid-Cap Value ETF</t>
  </si>
  <si>
    <t>finmb_28814929</t>
  </si>
  <si>
    <t>81.92 - 86.14</t>
  </si>
  <si>
    <t>67.66 - 122.2</t>
  </si>
  <si>
    <t>finmb_22892602</t>
  </si>
  <si>
    <t>105.5061 - 111.4</t>
  </si>
  <si>
    <t>89.87 - 171.05</t>
  </si>
  <si>
    <t>Invesco Dynamic Large Cap Value</t>
  </si>
  <si>
    <t>finmb_22893053</t>
  </si>
  <si>
    <t>30.39 - 31.61</t>
  </si>
  <si>
    <t>25.67 - 42.27</t>
  </si>
  <si>
    <t>SPDR Dow Jones Industrial Avera</t>
  </si>
  <si>
    <t>finmb_6184218</t>
  </si>
  <si>
    <t>228.3 - 236.76</t>
  </si>
  <si>
    <t>182.1 - 295.87</t>
  </si>
  <si>
    <t>finmb_25874902</t>
  </si>
  <si>
    <t>22.81 - 24.18</t>
  </si>
  <si>
    <t>20.23 - 37.57</t>
  </si>
  <si>
    <t>iShares Core Dividend Growth ET</t>
  </si>
  <si>
    <t>finmb_263934819</t>
  </si>
  <si>
    <t>33.83 - 35.08</t>
  </si>
  <si>
    <t>27.65 - 43.17</t>
  </si>
  <si>
    <t xml:space="preserve">iShares MSCI Turkey Investable </t>
  </si>
  <si>
    <t>finmb_42892091</t>
  </si>
  <si>
    <t>19.85 - 20.38</t>
  </si>
  <si>
    <t>17.72 - 29.42</t>
  </si>
  <si>
    <t>Janus Henderson Small/Mid Cap G</t>
  </si>
  <si>
    <t>finmb_316670094</t>
  </si>
  <si>
    <t>39.32 - 40.64</t>
  </si>
  <si>
    <t>30.05 - 50.43</t>
  </si>
  <si>
    <t>Invesco S&amp;P 500 Equal Weight ET</t>
  </si>
  <si>
    <t>finmb_8795276</t>
  </si>
  <si>
    <t>87.0 - 91.12</t>
  </si>
  <si>
    <t>70.56 - 118.98</t>
  </si>
  <si>
    <t>Vanguard Long-Term Corporate Bo</t>
  </si>
  <si>
    <t>finmb_81834084</t>
  </si>
  <si>
    <t>99.0 - 100.19</t>
  </si>
  <si>
    <t>78.18 - 109.98</t>
  </si>
  <si>
    <t>Vanguard Value ETF</t>
  </si>
  <si>
    <t>finmb_22939702</t>
  </si>
  <si>
    <t>90.98 - 94.37</t>
  </si>
  <si>
    <t>75.55 - 121.71</t>
  </si>
  <si>
    <t>SPDR Select Sector Fund - Consu</t>
  </si>
  <si>
    <t>finmb_8795473</t>
  </si>
  <si>
    <t>110.06 - 114.2</t>
  </si>
  <si>
    <t>81.74 - 132.73</t>
  </si>
  <si>
    <t>First Trust Mid Cap Core AlphaD</t>
  </si>
  <si>
    <t>finmb_34335474</t>
  </si>
  <si>
    <t>50.804 - 53.5</t>
  </si>
  <si>
    <t>40.01 - 74.39</t>
  </si>
  <si>
    <t>ARK Next Generation Internet ET</t>
  </si>
  <si>
    <t>finmb_268203656</t>
  </si>
  <si>
    <t>67.2719 - 70.14</t>
  </si>
  <si>
    <t>40.495 - 72.624</t>
  </si>
  <si>
    <t>First Trust Large Cap Core Alph</t>
  </si>
  <si>
    <t>finmb_34335480</t>
  </si>
  <si>
    <t>50.83 - 53.04</t>
  </si>
  <si>
    <t>40.04 - 67.65</t>
  </si>
  <si>
    <t>finmb_280622377</t>
  </si>
  <si>
    <t>50.6 - 53.115</t>
  </si>
  <si>
    <t>41.54 - 75.42</t>
  </si>
  <si>
    <t>VictoryShares US Large Cap High</t>
  </si>
  <si>
    <t>finmb_302464780</t>
  </si>
  <si>
    <t>34.8205 - 36.2009</t>
  </si>
  <si>
    <t>29.352 - 51.01</t>
  </si>
  <si>
    <t>WisdomTree U.S. MidCap Dividend</t>
  </si>
  <si>
    <t>finmb_27778107</t>
  </si>
  <si>
    <t>23.73 - 25.075</t>
  </si>
  <si>
    <t>20.07 - 38.74</t>
  </si>
  <si>
    <t>First Trust NASDAQ-100 Equal We</t>
  </si>
  <si>
    <t>finmb_26918513</t>
  </si>
  <si>
    <t>68.56 - 70.9</t>
  </si>
  <si>
    <t>53.69 - 79.99</t>
  </si>
  <si>
    <t>SPDR Russell 1000 Yield Focus E</t>
  </si>
  <si>
    <t>finmb_315147047</t>
  </si>
  <si>
    <t>48.74 - 51.299</t>
  </si>
  <si>
    <t>40.32 - 77.853</t>
  </si>
  <si>
    <t>Shares Long-Term Corporate Bond</t>
  </si>
  <si>
    <t>finmb_82762928</t>
  </si>
  <si>
    <t>64.82 - 65.79</t>
  </si>
  <si>
    <t>52.06 - 72.34</t>
  </si>
  <si>
    <t xml:space="preserve">Xtrackers MSCI Eurozone Hedged </t>
  </si>
  <si>
    <t>finmb_275261828</t>
  </si>
  <si>
    <t>25.29 - 25.72</t>
  </si>
  <si>
    <t>20.95 - 34.68</t>
  </si>
  <si>
    <t>Invesco S&amp;P 500 Value with Mome</t>
  </si>
  <si>
    <t>finmb_134312225</t>
  </si>
  <si>
    <t>28.23 - 29.2861</t>
  </si>
  <si>
    <t>23.31 - 43.85</t>
  </si>
  <si>
    <t xml:space="preserve">First Trust Utilities AlphaDEX </t>
  </si>
  <si>
    <t>finmb_34336517</t>
  </si>
  <si>
    <t>24.26 - 25.32</t>
  </si>
  <si>
    <t>20.34 - 31.9</t>
  </si>
  <si>
    <t>Vanguard Consumer Discretion ET</t>
  </si>
  <si>
    <t>finmb_22939068</t>
  </si>
  <si>
    <t>167.91 - 174.18</t>
  </si>
  <si>
    <t>118.99 - 205.05</t>
  </si>
  <si>
    <t>finmb_223285645</t>
  </si>
  <si>
    <t>26.34 - 27.725</t>
  </si>
  <si>
    <t>21.81 - 40.68</t>
  </si>
  <si>
    <t>finmb_83112017</t>
  </si>
  <si>
    <t>45.16 - 46.91</t>
  </si>
  <si>
    <t>37.79 - 61.1</t>
  </si>
  <si>
    <t>Vanguard Mega Cap Value ETF</t>
  </si>
  <si>
    <t>finmb_39636526</t>
  </si>
  <si>
    <t>67.64 - 69.88</t>
  </si>
  <si>
    <t>56.0 - 88.37</t>
  </si>
  <si>
    <t>Vanguard Small-Cap Value ETF</t>
  </si>
  <si>
    <t>finmb_22939653</t>
  </si>
  <si>
    <t>86.95 - 92.23</t>
  </si>
  <si>
    <t>73.32 - 139.41</t>
  </si>
  <si>
    <t>finmb_25875656</t>
  </si>
  <si>
    <t>95.66 - 99.58</t>
  </si>
  <si>
    <t>78.09 - 129.66</t>
  </si>
  <si>
    <t>VanEck Vectors Morningstar Wide</t>
  </si>
  <si>
    <t>finmb_204865826</t>
  </si>
  <si>
    <t>46.08 - 47.88</t>
  </si>
  <si>
    <t>35.0 - 56.84</t>
  </si>
  <si>
    <t>FlexShares Quality Dividend Ind</t>
  </si>
  <si>
    <t>finmb_223496848</t>
  </si>
  <si>
    <t>37.9 - 39.25</t>
  </si>
  <si>
    <t>30.34 - 49.4</t>
  </si>
  <si>
    <t>finmb_8797768</t>
  </si>
  <si>
    <t>47.155 - 48.91</t>
  </si>
  <si>
    <t>39.21 - 63.93</t>
  </si>
  <si>
    <t>finmb_25875053</t>
  </si>
  <si>
    <t>32.45 - 33.38</t>
  </si>
  <si>
    <t>25.37 - 37.89</t>
  </si>
  <si>
    <t>finmb_25496662</t>
  </si>
  <si>
    <t>78.4401 - 82.39</t>
  </si>
  <si>
    <t>67.57 - 108.81</t>
  </si>
  <si>
    <t>FlexShares Quality Dividend Def</t>
  </si>
  <si>
    <t>finmb_223498830</t>
  </si>
  <si>
    <t>38.27 - 39.37</t>
  </si>
  <si>
    <t>30.54 - 48.9</t>
  </si>
  <si>
    <t>Vanguard Extended Duration Trea</t>
  </si>
  <si>
    <t>finmb_39505632</t>
  </si>
  <si>
    <t>170.3499 - 171.75</t>
  </si>
  <si>
    <t>118.54 - 189.78</t>
  </si>
  <si>
    <t xml:space="preserve">iShares U.S. Consumer Services </t>
  </si>
  <si>
    <t>finmb_8795981</t>
  </si>
  <si>
    <t>193.6 - 200.15</t>
  </si>
  <si>
    <t>150.0 - 239.34</t>
  </si>
  <si>
    <t>iShares Inc. iShares MSCI Chile</t>
  </si>
  <si>
    <t>finmb_39088208</t>
  </si>
  <si>
    <t>22.785 - 23.79</t>
  </si>
  <si>
    <t>17.55 - 41.36</t>
  </si>
  <si>
    <t>Invesco High Yield Equity Divid</t>
  </si>
  <si>
    <t>finmb_22892787</t>
  </si>
  <si>
    <t>12.45 - 13.12</t>
  </si>
  <si>
    <t>10.97 - 19.34</t>
  </si>
  <si>
    <t>Vanguard High Dividend Yield ET</t>
  </si>
  <si>
    <t>finmb_30273256</t>
  </si>
  <si>
    <t>72.53 - 75.0099</t>
  </si>
  <si>
    <t>60.07 - 94.86</t>
  </si>
  <si>
    <t xml:space="preserve">First Trust Materials AlphaDEX </t>
  </si>
  <si>
    <t>finmb_34336542</t>
  </si>
  <si>
    <t>28.4649 - 29.79</t>
  </si>
  <si>
    <t>22.82 - 40.43</t>
  </si>
  <si>
    <t>iShares Edge MSCI Multifactor U</t>
  </si>
  <si>
    <t>finmb_282865864</t>
  </si>
  <si>
    <t>27.689 - 28.75</t>
  </si>
  <si>
    <t>22.52 - 35.882</t>
  </si>
  <si>
    <t xml:space="preserve">Invesco S&amp;P 500 Enhanced Value </t>
  </si>
  <si>
    <t>finmb_304344120</t>
  </si>
  <si>
    <t>24.0 - 24.99</t>
  </si>
  <si>
    <t>19.97 - 39.12</t>
  </si>
  <si>
    <t>iShares Inc iShares MSCI Mexico</t>
  </si>
  <si>
    <t>finmb_6457113</t>
  </si>
  <si>
    <t>28.42 - 29.59</t>
  </si>
  <si>
    <t>25.03 - 48.19</t>
  </si>
  <si>
    <t>Fidelity MSCI Consumer Discreti</t>
  </si>
  <si>
    <t>finmb_243638578</t>
  </si>
  <si>
    <t>43.64 - 45.18</t>
  </si>
  <si>
    <t>31.21 - 52.34</t>
  </si>
  <si>
    <t>SPDR Russell 1000 Low Volatilit</t>
  </si>
  <si>
    <t>finmb_315147049</t>
  </si>
  <si>
    <t>63.28 - 66.1</t>
  </si>
  <si>
    <t>51.765 - 88.1</t>
  </si>
  <si>
    <t>Invesco S&amp;P 500 Equal Weight Te</t>
  </si>
  <si>
    <t>finmb_30119222</t>
  </si>
  <si>
    <t>173.365 - 180.23</t>
  </si>
  <si>
    <t>135.78 - 212.55</t>
  </si>
  <si>
    <t>Vanguard Mid-Cap ETF</t>
  </si>
  <si>
    <t>finmb_28122059</t>
  </si>
  <si>
    <t>141.01 - 146.85</t>
  </si>
  <si>
    <t>110.05 - 186.74</t>
  </si>
  <si>
    <t>iShares Expanded Tech Sector ET</t>
  </si>
  <si>
    <t>finmb_8796942</t>
  </si>
  <si>
    <t>242.2196 - 249.49</t>
  </si>
  <si>
    <t>183.27 - 271.09</t>
  </si>
  <si>
    <t>Invesco S&amp;P 500 ex-Rate Sensiti</t>
  </si>
  <si>
    <t>finmb_285522701</t>
  </si>
  <si>
    <t>31.99 - 32.9723</t>
  </si>
  <si>
    <t>25.94 - 42.776</t>
  </si>
  <si>
    <t>Vanguard Large-Cap ETF</t>
  </si>
  <si>
    <t>finmb_22939695</t>
  </si>
  <si>
    <t>127.65 - 131.61</t>
  </si>
  <si>
    <t>100.9 - 156.45</t>
  </si>
  <si>
    <t>First Trust Morningstar ETF</t>
  </si>
  <si>
    <t>finmb_26365668</t>
  </si>
  <si>
    <t>22.72 - 23.69</t>
  </si>
  <si>
    <t>18.84 - 32.77</t>
  </si>
  <si>
    <t>WisdomTree U.S. MidCap Fund</t>
  </si>
  <si>
    <t>finmb_32849132</t>
  </si>
  <si>
    <t>26.45 - 28.065</t>
  </si>
  <si>
    <t>21.9 - 42.77</t>
  </si>
  <si>
    <t>finmb_8797690</t>
  </si>
  <si>
    <t>159.17 - 164.53</t>
  </si>
  <si>
    <t>126.0 - 198.55</t>
  </si>
  <si>
    <t>Schwab Fundamental U.S. Large C</t>
  </si>
  <si>
    <t>finmb_243129821</t>
  </si>
  <si>
    <t>32.759 - 33.98</t>
  </si>
  <si>
    <t>26.6 - 43.65</t>
  </si>
  <si>
    <t>SPDR S&amp;P 500</t>
  </si>
  <si>
    <t>finmb_6160262</t>
  </si>
  <si>
    <t>276.38 - 285.11</t>
  </si>
  <si>
    <t>218.26 - 339.08</t>
  </si>
  <si>
    <t>finmb_41568859</t>
  </si>
  <si>
    <t>42.45 - 44.77</t>
  </si>
  <si>
    <t>33.81 - 65.85</t>
  </si>
  <si>
    <t>finmb_8797637</t>
  </si>
  <si>
    <t>152.4 - 157.44</t>
  </si>
  <si>
    <t>120.2 - 188.47</t>
  </si>
  <si>
    <t>iShares S&amp;P Mid-Cap 400 Value E</t>
  </si>
  <si>
    <t>finmb_8798154</t>
  </si>
  <si>
    <t>109.455 - 115.77</t>
  </si>
  <si>
    <t>90.68 - 173.51</t>
  </si>
  <si>
    <t>finmb_8797798</t>
  </si>
  <si>
    <t>275.0 - 286.02</t>
  </si>
  <si>
    <t>220.28 - 340.63</t>
  </si>
  <si>
    <t>Fidelity MSCI Information Techn</t>
  </si>
  <si>
    <t>finmb_243638575</t>
  </si>
  <si>
    <t>70.46 - 72.75</t>
  </si>
  <si>
    <t>53.0 - 80.99</t>
  </si>
  <si>
    <t>finmb_79112200</t>
  </si>
  <si>
    <t>64.93 - 67.08</t>
  </si>
  <si>
    <t>51.38 - 81.04</t>
  </si>
  <si>
    <t>finmb_79112209</t>
  </si>
  <si>
    <t>65.88 - 68.0</t>
  </si>
  <si>
    <t>52.05 - 81.2</t>
  </si>
  <si>
    <t>iShares Russell Midcap Growth E</t>
  </si>
  <si>
    <t>finmb_8797773</t>
  </si>
  <si>
    <t>136.93 - 141.94</t>
  </si>
  <si>
    <t>101.93 - 163.69</t>
  </si>
  <si>
    <t>Ishares MSCI India Small Cap ET</t>
  </si>
  <si>
    <t>finmb_146036917</t>
  </si>
  <si>
    <t>24.762 - 25.475</t>
  </si>
  <si>
    <t>20.74 - 40.42</t>
  </si>
  <si>
    <t>finmb_25497858</t>
  </si>
  <si>
    <t>32.46 - 33.48</t>
  </si>
  <si>
    <t>25.62 - 39.88</t>
  </si>
  <si>
    <t>Vanguard Mega Cap ETF</t>
  </si>
  <si>
    <t>finmb_39636518</t>
  </si>
  <si>
    <t>98.08 - 101.03</t>
  </si>
  <si>
    <t>77.64 - 118.49</t>
  </si>
  <si>
    <t>Materials Select Sector SPDR</t>
  </si>
  <si>
    <t>finmb_8795509</t>
  </si>
  <si>
    <t>48.315 - 50.43</t>
  </si>
  <si>
    <t>37.69 - 61.94</t>
  </si>
  <si>
    <t>iShares Edge MSCI USA Quality F</t>
  </si>
  <si>
    <t>finmb_240359439</t>
  </si>
  <si>
    <t>86.97 - 89.79</t>
  </si>
  <si>
    <t>68.2 - 105.32</t>
  </si>
  <si>
    <t>Invesco S&amp;P 500 Equal Weight Ut</t>
  </si>
  <si>
    <t>finmb_30119287</t>
  </si>
  <si>
    <t>85.505 - 88.645</t>
  </si>
  <si>
    <t>70.27 - 115.7</t>
  </si>
  <si>
    <t>Invesco S&amp;P Midcap 400 Pure Val</t>
  </si>
  <si>
    <t>finmb_26754702</t>
  </si>
  <si>
    <t>40.85 - 42.38</t>
  </si>
  <si>
    <t>33.21 - 70.72</t>
  </si>
  <si>
    <t>iShares Edge MSCI USA Size Fact</t>
  </si>
  <si>
    <t>finmb_233327257</t>
  </si>
  <si>
    <t>75.84 - 78.88</t>
  </si>
  <si>
    <t>60.2 - 101.2</t>
  </si>
  <si>
    <t>SPDR Portfolio S&amp;P 1500 Composi</t>
  </si>
  <si>
    <t>finmb_8781442</t>
  </si>
  <si>
    <t>33.61 - 34.7</t>
  </si>
  <si>
    <t>26.6 - 41.89</t>
  </si>
  <si>
    <t>SPDR FactSet Innovative Technol</t>
  </si>
  <si>
    <t>finmb_316670248</t>
  </si>
  <si>
    <t>117.2621 - 121.24</t>
  </si>
  <si>
    <t>81.5 - 128.1</t>
  </si>
  <si>
    <t>WisdomTree Middle East Dividend</t>
  </si>
  <si>
    <t>finmb_46774454</t>
  </si>
  <si>
    <t>15.7934 - 16.0173</t>
  </si>
  <si>
    <t>12.84 - 21.33</t>
  </si>
  <si>
    <t>Vanguard Russell 3000 ETF</t>
  </si>
  <si>
    <t>finmb_113666161</t>
  </si>
  <si>
    <t>124.1486 - 127.94</t>
  </si>
  <si>
    <t>97.77 - 154.3</t>
  </si>
  <si>
    <t>ProShares S&amp;P 500 Dividend Aris</t>
  </si>
  <si>
    <t>finmb_244629641</t>
  </si>
  <si>
    <t>58.7001 - 61.11</t>
  </si>
  <si>
    <t>48.62 - 76.58</t>
  </si>
  <si>
    <t>Vanguard Russell 1000 ETF</t>
  </si>
  <si>
    <t>finmb_113666126</t>
  </si>
  <si>
    <t>126.1196 - 130.09</t>
  </si>
  <si>
    <t>99.51 - 155.81</t>
  </si>
  <si>
    <t>finmb_26752143</t>
  </si>
  <si>
    <t>94.1437 - 98.36</t>
  </si>
  <si>
    <t>68.95 - 113.57</t>
  </si>
  <si>
    <t>Schwab U.S. Mid Cap ETF</t>
  </si>
  <si>
    <t>finmb_118204472</t>
  </si>
  <si>
    <t>44.2344 - 46.31</t>
  </si>
  <si>
    <t>34.87 - 62.4</t>
  </si>
  <si>
    <t>Invesco QQQ Trust, Series 1</t>
  </si>
  <si>
    <t>finmb_8108558</t>
  </si>
  <si>
    <t>215.99 - 221.86</t>
  </si>
  <si>
    <t>164.93 - 237.47</t>
  </si>
  <si>
    <t>SPDR MidCap Trust Series I</t>
  </si>
  <si>
    <t>finmb_6184183</t>
  </si>
  <si>
    <t>271.91 - 285.82</t>
  </si>
  <si>
    <t>214.22 - 384.47</t>
  </si>
  <si>
    <t xml:space="preserve">SPDR MSCI USA StrategicFactors </t>
  </si>
  <si>
    <t>finmb_288865946</t>
  </si>
  <si>
    <t>80.725 - 83.175</t>
  </si>
  <si>
    <t>64.57 - 99.41</t>
  </si>
  <si>
    <t>Schwab US Dividend Equity ETF</t>
  </si>
  <si>
    <t>finmb_141947998</t>
  </si>
  <si>
    <t>47.89 - 49.44</t>
  </si>
  <si>
    <t>38.83 - 59.56</t>
  </si>
  <si>
    <t>WisdomTree U.S. Quality Dividen</t>
  </si>
  <si>
    <t>finmb_234672035</t>
  </si>
  <si>
    <t>41.06 - 42.27</t>
  </si>
  <si>
    <t>33.21 - 49.75</t>
  </si>
  <si>
    <t>Vanguard Materials ETF</t>
  </si>
  <si>
    <t>finmb_22939102</t>
  </si>
  <si>
    <t>102.56 - 107.15</t>
  </si>
  <si>
    <t>81.1 - 135.19</t>
  </si>
  <si>
    <t>SPDR Select Sector Fund - Utili</t>
  </si>
  <si>
    <t>finmb_8795452</t>
  </si>
  <si>
    <t>53.66 - 55.71</t>
  </si>
  <si>
    <t>43.44 - 71.1</t>
  </si>
  <si>
    <t>Vanguard Russell 1000 Growth ET</t>
  </si>
  <si>
    <t>finmb_113666141</t>
  </si>
  <si>
    <t>174.02 - 178.4</t>
  </si>
  <si>
    <t>131.88 - 198.16</t>
  </si>
  <si>
    <t>Vanguard Total Stock Market ETF</t>
  </si>
  <si>
    <t>finmb_6184536</t>
  </si>
  <si>
    <t>138.3668 - 143.09</t>
  </si>
  <si>
    <t>109.49 - 172.56</t>
  </si>
  <si>
    <t xml:space="preserve">SPDR Portfolio S&amp;P 400 Mid Cap </t>
  </si>
  <si>
    <t>finmb_25497691</t>
  </si>
  <si>
    <t>26.2 - 27.52</t>
  </si>
  <si>
    <t>20.64 - 37.08</t>
  </si>
  <si>
    <t>John Hancock Multifactor Mid Ca</t>
  </si>
  <si>
    <t>finmb_306891955</t>
  </si>
  <si>
    <t>29.95 - 31.26</t>
  </si>
  <si>
    <t>23.465 - 40.609</t>
  </si>
  <si>
    <t>John Hancock Multifactor Indust</t>
  </si>
  <si>
    <t>finmb_323642132</t>
  </si>
  <si>
    <t>29.32 - 29.706</t>
  </si>
  <si>
    <t>23.67 - 41.106</t>
  </si>
  <si>
    <t>iShares Core S&amp;P Total U.S. Sto</t>
  </si>
  <si>
    <t>finmb_8797797</t>
  </si>
  <si>
    <t>61.37 - 63.4</t>
  </si>
  <si>
    <t>48.52 - 76.57</t>
  </si>
  <si>
    <t>Schwab Fundamental U.S. Broad M</t>
  </si>
  <si>
    <t>finmb_243129825</t>
  </si>
  <si>
    <t>32.0 - 33.15</t>
  </si>
  <si>
    <t>26.21 - 43.05</t>
  </si>
  <si>
    <t>finmb_41568853</t>
  </si>
  <si>
    <t>45.75 - 47.22</t>
  </si>
  <si>
    <t>37.44 - 59.87</t>
  </si>
  <si>
    <t xml:space="preserve">Vanguard S&amp;P Mid-Cap 400 Value </t>
  </si>
  <si>
    <t>finmb_113108223</t>
  </si>
  <si>
    <t>84.2921 - 88.87</t>
  </si>
  <si>
    <t>69.24 - 132.3</t>
  </si>
  <si>
    <t>finmb_8798061</t>
  </si>
  <si>
    <t>183.52 - 188.67</t>
  </si>
  <si>
    <t>140.84 - 211.15</t>
  </si>
  <si>
    <t>finmb_8797643</t>
  </si>
  <si>
    <t>169.17 - 173.73</t>
  </si>
  <si>
    <t>128.23 - 192.75</t>
  </si>
  <si>
    <t>iShares Core S&amp;P U.S. Growth ET</t>
  </si>
  <si>
    <t>finmb_8797743</t>
  </si>
  <si>
    <t>63.46 - 65.22</t>
  </si>
  <si>
    <t>48.55 - 73.54</t>
  </si>
  <si>
    <t>Invesco S&amp;P SmallCap Low Volati</t>
  </si>
  <si>
    <t>finmb_225994437</t>
  </si>
  <si>
    <t>28.46 - 30.31</t>
  </si>
  <si>
    <t>27.41 - 51.65</t>
  </si>
  <si>
    <t>Vanguard Mid-Cap Growth ETF</t>
  </si>
  <si>
    <t>finmb_28814920</t>
  </si>
  <si>
    <t>142.57 - 147.43</t>
  </si>
  <si>
    <t>106.07 - 171.07</t>
  </si>
  <si>
    <t>finmb_25304461</t>
  </si>
  <si>
    <t>214.84 - 220.05</t>
  </si>
  <si>
    <t>168.4 - 249.15</t>
  </si>
  <si>
    <t>finmb_8798152</t>
  </si>
  <si>
    <t>148.98 - 156.5121</t>
  </si>
  <si>
    <t>117.87 - 210.86</t>
  </si>
  <si>
    <t>iShares Commodities Select Stra</t>
  </si>
  <si>
    <t>finmb_271828010</t>
  </si>
  <si>
    <t>21.9594 - 22.2499</t>
  </si>
  <si>
    <t>21.25 - 33.34</t>
  </si>
  <si>
    <t>Fidelity MSCI Materials Index E</t>
  </si>
  <si>
    <t>finmb_243638576</t>
  </si>
  <si>
    <t>26.101 - 27.28</t>
  </si>
  <si>
    <t>20.76 - 34.58</t>
  </si>
  <si>
    <t>SPDR Select Sector Fund - Energ</t>
  </si>
  <si>
    <t>finmb_8795479</t>
  </si>
  <si>
    <t>34.3 - 36.4696</t>
  </si>
  <si>
    <t>22.88 - 64.71</t>
  </si>
  <si>
    <t xml:space="preserve">SPDR S&amp;P 400 Mid Cap Value ETF </t>
  </si>
  <si>
    <t>finmb_25497903</t>
  </si>
  <si>
    <t>35.135 - 37.11</t>
  </si>
  <si>
    <t>28.9 - 55.58</t>
  </si>
  <si>
    <t xml:space="preserve">iShares Russell Top 200 Growth </t>
  </si>
  <si>
    <t>finmb_69077362</t>
  </si>
  <si>
    <t>94.43 - 96.75</t>
  </si>
  <si>
    <t>71.86 - 106.3</t>
  </si>
  <si>
    <t>Alerian Energy Infrastructure E</t>
  </si>
  <si>
    <t>finmb_248244907</t>
  </si>
  <si>
    <t>12.32 - 12.9963</t>
  </si>
  <si>
    <t>7.46 - 22.35</t>
  </si>
  <si>
    <t>ProShares S&amp;P 500 Ex-Health Car</t>
  </si>
  <si>
    <t>finmb_307749955</t>
  </si>
  <si>
    <t>60.2432 - 60.2432</t>
  </si>
  <si>
    <t>45.872 - 71.061</t>
  </si>
  <si>
    <t>finmb_22892344</t>
  </si>
  <si>
    <t>156.67 - 162.8874</t>
  </si>
  <si>
    <t>126.19 - 217.65</t>
  </si>
  <si>
    <t>Vanguard Extended Market ETF</t>
  </si>
  <si>
    <t>finmb_6469680</t>
  </si>
  <si>
    <t>97.321 - 102.02</t>
  </si>
  <si>
    <t>74.19 - 133.06</t>
  </si>
  <si>
    <t>Global X Funds Global X S&amp;P 500</t>
  </si>
  <si>
    <t>finmb_223483109</t>
  </si>
  <si>
    <t>40.1 - 42.86</t>
  </si>
  <si>
    <t>33.92 - 52.89</t>
  </si>
  <si>
    <t>Vanguard Small-Cap ETF</t>
  </si>
  <si>
    <t>finmb_22939707</t>
  </si>
  <si>
    <t>121.0 - 126.928</t>
  </si>
  <si>
    <t>95.51 - 170.84</t>
  </si>
  <si>
    <t>Vanguard S&amp;P 500 Growth ETF</t>
  </si>
  <si>
    <t>finmb_113108076</t>
  </si>
  <si>
    <t>165.39 - 169.98</t>
  </si>
  <si>
    <t>126.49 - 190.21</t>
  </si>
  <si>
    <t>iShares Morningstar Mid-Cap Gro</t>
  </si>
  <si>
    <t>finmb_22892346</t>
  </si>
  <si>
    <t>253.1266 - 260.56</t>
  </si>
  <si>
    <t>183.44 - 286.61</t>
  </si>
  <si>
    <t xml:space="preserve">iShares 20+ Year Treasury Bond </t>
  </si>
  <si>
    <t>finmb_8797414</t>
  </si>
  <si>
    <t>167.07 - 168.15</t>
  </si>
  <si>
    <t>125.3 - 179.7</t>
  </si>
  <si>
    <t>ishares Gold Trust</t>
  </si>
  <si>
    <t>finmb_8956538</t>
  </si>
  <si>
    <t>16.39 - 16.5899</t>
  </si>
  <si>
    <t>12.15 - 16.69</t>
  </si>
  <si>
    <t>Vanguard S&amp;P Mid-Cap 400 ETF</t>
  </si>
  <si>
    <t>finmb_113108198</t>
  </si>
  <si>
    <t>101.03 - 105.9</t>
  </si>
  <si>
    <t>79.5 - 142.27</t>
  </si>
  <si>
    <t>iShares U.S. Basic Materials ET</t>
  </si>
  <si>
    <t>finmb_8795771</t>
  </si>
  <si>
    <t>76.385 - 79.24</t>
  </si>
  <si>
    <t>59.49 - 98.75</t>
  </si>
  <si>
    <t>finmb_30717265</t>
  </si>
  <si>
    <t>30.0 - 31.2519</t>
  </si>
  <si>
    <t>21.65 - 50.94</t>
  </si>
  <si>
    <t>SPDR Series Trust SPDR Portfoli</t>
  </si>
  <si>
    <t>finmb_8799255</t>
  </si>
  <si>
    <t>39.735 - 40.82</t>
  </si>
  <si>
    <t>30.39 - 45.73</t>
  </si>
  <si>
    <t>SPDR MFS Systematic Core Equity</t>
  </si>
  <si>
    <t>finmb_252706368</t>
  </si>
  <si>
    <t>74.66 - 76.72</t>
  </si>
  <si>
    <t>58.64 - 92.61</t>
  </si>
  <si>
    <t>iShares Emerging Markets Divide</t>
  </si>
  <si>
    <t>finmb_171192407</t>
  </si>
  <si>
    <t>29.51 - 30.35</t>
  </si>
  <si>
    <t>25.51 - 41.99</t>
  </si>
  <si>
    <t>finmb_249980571</t>
  </si>
  <si>
    <t>17.98 - 18.343</t>
  </si>
  <si>
    <t>10.63 - 23.15</t>
  </si>
  <si>
    <t>SPDR Portfolio Long Term Corpor</t>
  </si>
  <si>
    <t>finmb_53933825</t>
  </si>
  <si>
    <t>29.3801 - 29.81</t>
  </si>
  <si>
    <t>23.3 - 32.7</t>
  </si>
  <si>
    <t>Cohen &amp; Steers Global Realty Ma</t>
  </si>
  <si>
    <t>finmb_44679015</t>
  </si>
  <si>
    <t>47.9117 - 48.0607</t>
  </si>
  <si>
    <t>46.23 - 49.86</t>
  </si>
  <si>
    <t>Vanguard Energy ETF</t>
  </si>
  <si>
    <t>finmb_8815884</t>
  </si>
  <si>
    <t>45.25 - 48.1352</t>
  </si>
  <si>
    <t>30.03 - 87.0</t>
  </si>
  <si>
    <t>iShares Edge MSCI Min Vol USA E</t>
  </si>
  <si>
    <t>finmb_141887595</t>
  </si>
  <si>
    <t>56.315 - 57.91</t>
  </si>
  <si>
    <t>45.75 - 69.79</t>
  </si>
  <si>
    <t>SPDR S&amp;P 500 Fossil Fuel Reserv</t>
  </si>
  <si>
    <t>finmb_311595315</t>
  </si>
  <si>
    <t>68.4073 - 70.29</t>
  </si>
  <si>
    <t>54.3 - 91.845</t>
  </si>
  <si>
    <t>finmb_79112218</t>
  </si>
  <si>
    <t>53.51 - 56.29</t>
  </si>
  <si>
    <t>43.05 - 77.74</t>
  </si>
  <si>
    <t>iShares Morningstar Large-Cap E</t>
  </si>
  <si>
    <t>finmb_22701150</t>
  </si>
  <si>
    <t>155.56 - 159.84</t>
  </si>
  <si>
    <t>122.9 - 194.19</t>
  </si>
  <si>
    <t>finmb_279703405</t>
  </si>
  <si>
    <t>30.21 - 31.0001</t>
  </si>
  <si>
    <t>24.03 - 37.12</t>
  </si>
  <si>
    <t xml:space="preserve">iShares S&amp;P Mid-Cap 400 Growth </t>
  </si>
  <si>
    <t>finmb_8798153</t>
  </si>
  <si>
    <t>190.75 - 198.8818</t>
  </si>
  <si>
    <t>145.46 - 248.43</t>
  </si>
  <si>
    <t>First Trust North American Ener</t>
  </si>
  <si>
    <t>finmb_207420197</t>
  </si>
  <si>
    <t>18.8208 - 19.61</t>
  </si>
  <si>
    <t>14.29 - 26.48</t>
  </si>
  <si>
    <t>Invesco KBW Property &amp; Casualty</t>
  </si>
  <si>
    <t>finmb_116573020</t>
  </si>
  <si>
    <t>45.3747 - 47.74</t>
  </si>
  <si>
    <t>44.46 - 76.48</t>
  </si>
  <si>
    <t>SPDR SSGA US Small Cap Low Vola</t>
  </si>
  <si>
    <t>finmb_228804114</t>
  </si>
  <si>
    <t>61.46 - 65.28</t>
  </si>
  <si>
    <t>56.0 - 101.53</t>
  </si>
  <si>
    <t>Vanguard Growth ETF</t>
  </si>
  <si>
    <t>finmb_22939698</t>
  </si>
  <si>
    <t>176.6 - 181.57</t>
  </si>
  <si>
    <t>133.57 - 202.18</t>
  </si>
  <si>
    <t>finmb_8796332</t>
  </si>
  <si>
    <t>18.04 - 19.17</t>
  </si>
  <si>
    <t>12.13 - 35.09</t>
  </si>
  <si>
    <t xml:space="preserve">Invesco S&amp;P 500 Low Volatility </t>
  </si>
  <si>
    <t>finmb_131732244</t>
  </si>
  <si>
    <t>45.83 - 47.49</t>
  </si>
  <si>
    <t>38.58 - 62.09</t>
  </si>
  <si>
    <t>finmb_282865945</t>
  </si>
  <si>
    <t>29.81 - 31.25</t>
  </si>
  <si>
    <t>24.185 - 44.18</t>
  </si>
  <si>
    <t>SPDR SSGA US Large Cap Low Vola</t>
  </si>
  <si>
    <t>finmb_228797944</t>
  </si>
  <si>
    <t>91.88 - 95.11</t>
  </si>
  <si>
    <t>75.42 - 121.63</t>
  </si>
  <si>
    <t>iShares Morningstar Large-Cap G</t>
  </si>
  <si>
    <t>finmb_22701066</t>
  </si>
  <si>
    <t>209.01 - 214.22</t>
  </si>
  <si>
    <t>158.0 - 236.13</t>
  </si>
  <si>
    <t>First Trust VL Dividend</t>
  </si>
  <si>
    <t>finmb_6115252</t>
  </si>
  <si>
    <t>26.97 - 28.06</t>
  </si>
  <si>
    <t>23.46 - 36.89</t>
  </si>
  <si>
    <t>finmb_25497958</t>
  </si>
  <si>
    <t>45.7712 - 47.7185</t>
  </si>
  <si>
    <t>34.68 - 59.55</t>
  </si>
  <si>
    <t>finmb_22893057</t>
  </si>
  <si>
    <t>51.76 - 53.689</t>
  </si>
  <si>
    <t>39.36 - 65.52</t>
  </si>
  <si>
    <t>First Trust Emerging Markets Sm</t>
  </si>
  <si>
    <t>finmb_170740227</t>
  </si>
  <si>
    <t>27.455 - 28.0217</t>
  </si>
  <si>
    <t>21.98 - 40.44</t>
  </si>
  <si>
    <t>iShares MSCI Global Select Meta</t>
  </si>
  <si>
    <t>iShares MSCI Global Metals &amp;amp; Mining Producers ETF</t>
  </si>
  <si>
    <t>finmb_160289298</t>
  </si>
  <si>
    <t>19.73 - 20.47</t>
  </si>
  <si>
    <t>16.01 - 30.66</t>
  </si>
  <si>
    <t>finmb_8796481</t>
  </si>
  <si>
    <t>133.345 - 137.86</t>
  </si>
  <si>
    <t>109.28 - 177.36</t>
  </si>
  <si>
    <t>First Trust Capital Strength ET</t>
  </si>
  <si>
    <t>finmb_27776196</t>
  </si>
  <si>
    <t>53.79 - 54.94</t>
  </si>
  <si>
    <t>42.46 - 63.47</t>
  </si>
  <si>
    <t>Fidelity MSCI Communication Ser</t>
  </si>
  <si>
    <t>finmb_243638574</t>
  </si>
  <si>
    <t>32.0932 - 32.9602</t>
  </si>
  <si>
    <t>25.43 - 38.44</t>
  </si>
  <si>
    <t>Fidelity MSCI Utilities Index E</t>
  </si>
  <si>
    <t>finmb_243638577</t>
  </si>
  <si>
    <t>34.57 - 35.86</t>
  </si>
  <si>
    <t>28.3 - 46.28</t>
  </si>
  <si>
    <t>finmb_29596716</t>
  </si>
  <si>
    <t>13.07 - 14.01</t>
  </si>
  <si>
    <t>9.0 - 30.97</t>
  </si>
  <si>
    <t>Invesco Nasdaq Internet ETF</t>
  </si>
  <si>
    <t>finmb_45835326</t>
  </si>
  <si>
    <t>148.135 - 152.56</t>
  </si>
  <si>
    <t>108.12 - 157.84</t>
  </si>
  <si>
    <t>Invesco Dynamic Large Cap Growt</t>
  </si>
  <si>
    <t>finmb_22892995</t>
  </si>
  <si>
    <t>48.301 - 49.48</t>
  </si>
  <si>
    <t>36.86 - 55.57</t>
  </si>
  <si>
    <t>iShares Morningstar Multi-Asset</t>
  </si>
  <si>
    <t>finmb_183529348</t>
  </si>
  <si>
    <t>20.29 - 20.6699</t>
  </si>
  <si>
    <t>17.59 - 26.08</t>
  </si>
  <si>
    <t>Vanguard Utilities ETF</t>
  </si>
  <si>
    <t>finmb_22939110</t>
  </si>
  <si>
    <t>117.37 - 121.96</t>
  </si>
  <si>
    <t>96.09 - 156.43</t>
  </si>
  <si>
    <t>ProShares S&amp;P 500 Ex-Financials</t>
  </si>
  <si>
    <t>finmb_307749956</t>
  </si>
  <si>
    <t>59.6453 - 61.0404</t>
  </si>
  <si>
    <t>47.69 - 70.43</t>
  </si>
  <si>
    <t>First Trust DJ Internet Index F</t>
  </si>
  <si>
    <t>finmb_27775943</t>
  </si>
  <si>
    <t>148.19 - 151.79</t>
  </si>
  <si>
    <t>105.0 - 157.14</t>
  </si>
  <si>
    <t>finmb_33596411</t>
  </si>
  <si>
    <t>51.855 - 54.253</t>
  </si>
  <si>
    <t>40.82 - 83.29</t>
  </si>
  <si>
    <t xml:space="preserve">iShares Edge MSCI USA Momentum </t>
  </si>
  <si>
    <t>finmb_233326961</t>
  </si>
  <si>
    <t>118.3699 - 121.09</t>
  </si>
  <si>
    <t>88.83 - 137.69</t>
  </si>
  <si>
    <t>Invesco Dow Jones Industrial Av</t>
  </si>
  <si>
    <t>finmb_314557251</t>
  </si>
  <si>
    <t>30.895 - 31.8632</t>
  </si>
  <si>
    <t>25.211 - 39.97</t>
  </si>
  <si>
    <t>finmb_61162290</t>
  </si>
  <si>
    <t>62.92 - 65.0666</t>
  </si>
  <si>
    <t>50.1 - 80.51</t>
  </si>
  <si>
    <t>Fidelity MSCI Health Care Index</t>
  </si>
  <si>
    <t>finmb_243638580</t>
  </si>
  <si>
    <t>47.89 - 48.85</t>
  </si>
  <si>
    <t>35.74 - 51.64</t>
  </si>
  <si>
    <t>Fidelity Nasdaq Composite Index</t>
  </si>
  <si>
    <t>finmb_8597886</t>
  </si>
  <si>
    <t>338.56 - 347.52</t>
  </si>
  <si>
    <t>257.38 - 383.85</t>
  </si>
  <si>
    <t>SPDR S&amp;P Health Care Equipment</t>
  </si>
  <si>
    <t>finmb_118789343</t>
  </si>
  <si>
    <t>81.32 - 83.64</t>
  </si>
  <si>
    <t>58.23 - 90.39</t>
  </si>
  <si>
    <t>iShares MSCI Canada Index Fund</t>
  </si>
  <si>
    <t>finmb_6456769</t>
  </si>
  <si>
    <t>22.97 - 23.69</t>
  </si>
  <si>
    <t>17.59 - 30.81</t>
  </si>
  <si>
    <t>SPDR Bloomberg Barclays Convert</t>
  </si>
  <si>
    <t>finmb_54917357</t>
  </si>
  <si>
    <t>52.52 - 53.84</t>
  </si>
  <si>
    <t>39.81 - 60.52</t>
  </si>
  <si>
    <t>Invesco DWA Basic Materials Mom</t>
  </si>
  <si>
    <t>finmb_29596592</t>
  </si>
  <si>
    <t>44.0401 - 44.96</t>
  </si>
  <si>
    <t>34.23 - 63.15</t>
  </si>
  <si>
    <t>Xtrackers Harvest CSI 300 China</t>
  </si>
  <si>
    <t>finmb_232556165</t>
  </si>
  <si>
    <t>27.33 - 27.8</t>
  </si>
  <si>
    <t>24.13 - 30.9</t>
  </si>
  <si>
    <t>Invesco S&amp;P MidCap Low Volatili</t>
  </si>
  <si>
    <t>finmb_225994436</t>
  </si>
  <si>
    <t>37.15 - 38.9</t>
  </si>
  <si>
    <t>31.91 - 55.58</t>
  </si>
  <si>
    <t>SPDR Bloomberg Barclays TIPS ET</t>
  </si>
  <si>
    <t>finmb_34697624</t>
  </si>
  <si>
    <t>56.915 - 57.1351</t>
  </si>
  <si>
    <t>55.5 - 58.06</t>
  </si>
  <si>
    <t>First Trust Small Cap Core Alph</t>
  </si>
  <si>
    <t>finmb_34335498</t>
  </si>
  <si>
    <t>42.28 - 44.91</t>
  </si>
  <si>
    <t>31.47 - 66.13</t>
  </si>
  <si>
    <t>iShares U.S. Medical Devices ET</t>
  </si>
  <si>
    <t>finmb_27446899</t>
  </si>
  <si>
    <t>250.76 - 257.04</t>
  </si>
  <si>
    <t>183.25 - 278.19</t>
  </si>
  <si>
    <t>Global X S&amp;P 500 Catholic Value</t>
  </si>
  <si>
    <t>finmb_309121871</t>
  </si>
  <si>
    <t>34.1 - 35.07</t>
  </si>
  <si>
    <t>27.0 - 42.0</t>
  </si>
  <si>
    <t>FlexShares Trust FlexShares Cre</t>
  </si>
  <si>
    <t>finmb_312186784</t>
  </si>
  <si>
    <t>57.56 - 57.56</t>
  </si>
  <si>
    <t>51.865 - 60.9</t>
  </si>
  <si>
    <t>iShares Inc iShares MSCI Taiwan</t>
  </si>
  <si>
    <t>finmb_6456843</t>
  </si>
  <si>
    <t>36.28 - 37.155</t>
  </si>
  <si>
    <t>29.15 - 41.83</t>
  </si>
  <si>
    <t xml:space="preserve">iShares Expanded Tech-Software </t>
  </si>
  <si>
    <t>finmb_8796877</t>
  </si>
  <si>
    <t>241.21 - 248.19</t>
  </si>
  <si>
    <t>176.23 - 267.7</t>
  </si>
  <si>
    <t>iShares Interest Rate Hedged Lo</t>
  </si>
  <si>
    <t>finmb_304764424</t>
  </si>
  <si>
    <t>20.92 - 21.0899</t>
  </si>
  <si>
    <t>14.55 - 25.38</t>
  </si>
  <si>
    <t>finmb_330375417</t>
  </si>
  <si>
    <t>28.565 - 29.38</t>
  </si>
  <si>
    <t>23.58 - 37.09</t>
  </si>
  <si>
    <t>Ishares MSCI World Index Fund</t>
  </si>
  <si>
    <t>finmb_145945262</t>
  </si>
  <si>
    <t>82.26 - 84.5</t>
  </si>
  <si>
    <t>66.38 - 102.28</t>
  </si>
  <si>
    <t>First Trust US Equity Opportuni</t>
  </si>
  <si>
    <t>finmb_26776768</t>
  </si>
  <si>
    <t>73.54 - 75.22</t>
  </si>
  <si>
    <t>53.1 - 88.15</t>
  </si>
  <si>
    <t>SPDR MFS Systematic Value Equit</t>
  </si>
  <si>
    <t>finmb_252706369</t>
  </si>
  <si>
    <t>52.8823 - 55.0308</t>
  </si>
  <si>
    <t>42.46 - 74.37</t>
  </si>
  <si>
    <t>Invesco Emerging Markets Sovere</t>
  </si>
  <si>
    <t>finmb_37982825</t>
  </si>
  <si>
    <t>24.45 - 24.9</t>
  </si>
  <si>
    <t>19.74 - 30.33</t>
  </si>
  <si>
    <t>Global X MLP &amp; Energy Infrastru</t>
  </si>
  <si>
    <t>finmb_243965352</t>
  </si>
  <si>
    <t>21.8215 - 23.1527</t>
  </si>
  <si>
    <t>13.29 - 40.2</t>
  </si>
  <si>
    <t>iShares U.S. Oil &amp; Gas Explorat</t>
  </si>
  <si>
    <t>finmb_27446926</t>
  </si>
  <si>
    <t>29.5 - 31.8</t>
  </si>
  <si>
    <t>17.63 - 58.66</t>
  </si>
  <si>
    <t xml:space="preserve">Pimco 15  Year U.S. TIPS Index </t>
  </si>
  <si>
    <t>finmb_62618101</t>
  </si>
  <si>
    <t>82.75 - 83.3217</t>
  </si>
  <si>
    <t>64.62 - 88.45</t>
  </si>
  <si>
    <t>Vanguard Russell 2000 Value ETF</t>
  </si>
  <si>
    <t>finmb_113666164</t>
  </si>
  <si>
    <t>68.6 - 72.46</t>
  </si>
  <si>
    <t>60.58 - 113.24</t>
  </si>
  <si>
    <t>finmb_79688139</t>
  </si>
  <si>
    <t>31.13 - 31.43</t>
  </si>
  <si>
    <t>26.21 - 33.56</t>
  </si>
  <si>
    <t>SPDR S&amp;P 600 Small Cap Value ET</t>
  </si>
  <si>
    <t>finmb_8799267</t>
  </si>
  <si>
    <t>39.1747 - 41.57</t>
  </si>
  <si>
    <t>34.77 - 66.5</t>
  </si>
  <si>
    <t xml:space="preserve">iShares S&amp;P SmallCap 600 Value </t>
  </si>
  <si>
    <t>finmb_8798180</t>
  </si>
  <si>
    <t>95.93 - 101.73</t>
  </si>
  <si>
    <t>85.63 - 162.87</t>
  </si>
  <si>
    <t>Invesco S&amp;P 500 Equal Weight En</t>
  </si>
  <si>
    <t>finmb_30148895</t>
  </si>
  <si>
    <t>24.52 - 26.18</t>
  </si>
  <si>
    <t>15.91 - 50.32</t>
  </si>
  <si>
    <t>SPDR Index Shares Fund SPDR Por</t>
  </si>
  <si>
    <t>finmb_33377397</t>
  </si>
  <si>
    <t>29.77 - 30.56</t>
  </si>
  <si>
    <t>25.1 - 38.67</t>
  </si>
  <si>
    <t>finmb_8798175</t>
  </si>
  <si>
    <t>54.7 - 57.89</t>
  </si>
  <si>
    <t>47.52 - 85.92</t>
  </si>
  <si>
    <t xml:space="preserve">FlexShares Trust FlexShares US </t>
  </si>
  <si>
    <t>finmb_304894450</t>
  </si>
  <si>
    <t>30.9968 - 31.42</t>
  </si>
  <si>
    <t>27.2115 - 34.65</t>
  </si>
  <si>
    <t xml:space="preserve">Schwab Emerging Markets Equity </t>
  </si>
  <si>
    <t>finmb_83113774</t>
  </si>
  <si>
    <t>21.58 - 22.18</t>
  </si>
  <si>
    <t>18.32 - 28.23</t>
  </si>
  <si>
    <t>First Trust Long/Short Equity</t>
  </si>
  <si>
    <t>finmb_264394805</t>
  </si>
  <si>
    <t>39.28 - 39.89</t>
  </si>
  <si>
    <t>34.816 - 44.34</t>
  </si>
  <si>
    <t>First Trust Health Care AlphaDE</t>
  </si>
  <si>
    <t>finmb_34336579</t>
  </si>
  <si>
    <t>85.14 - 86.8</t>
  </si>
  <si>
    <t>60.7 - 90.11</t>
  </si>
  <si>
    <t>Invesco FTSE RAFI US 1500 Small</t>
  </si>
  <si>
    <t>finmb_29227327</t>
  </si>
  <si>
    <t>90.6148 - 95.05</t>
  </si>
  <si>
    <t>76.37 - 139.3</t>
  </si>
  <si>
    <t>iPath Shiller CAPE ETN</t>
  </si>
  <si>
    <t>finmb_225851991</t>
  </si>
  <si>
    <t>123.0791 - 126.68</t>
  </si>
  <si>
    <t>100.16 - 156.61</t>
  </si>
  <si>
    <t>WisdomTree U.S. SmallCap Divide</t>
  </si>
  <si>
    <t>finmb_27778311</t>
  </si>
  <si>
    <t>17.18 - 18.14</t>
  </si>
  <si>
    <t>15.49 - 28.98</t>
  </si>
  <si>
    <t>PIMCO Active Bond Exchange-Trad</t>
  </si>
  <si>
    <t>finmb_171935623</t>
  </si>
  <si>
    <t>108.995 - 109.33</t>
  </si>
  <si>
    <t>100.31 - 114.61</t>
  </si>
  <si>
    <t>SPDR Portfolio S&amp;P 600 Small Ca</t>
  </si>
  <si>
    <t>finmb_242649966</t>
  </si>
  <si>
    <t>21.3 - 22.5</t>
  </si>
  <si>
    <t>18.35 - 33.48</t>
  </si>
  <si>
    <t>finmb_8797685</t>
  </si>
  <si>
    <t>171.89 - 179.78</t>
  </si>
  <si>
    <t>129.54 - 226.23</t>
  </si>
  <si>
    <t xml:space="preserve">Invesco International Dividend </t>
  </si>
  <si>
    <t>finmb_25304319</t>
  </si>
  <si>
    <t>10.98 - 11.48</t>
  </si>
  <si>
    <t>9.35 - 17.59</t>
  </si>
  <si>
    <t>Vanguard Emerging Markets Gover</t>
  </si>
  <si>
    <t>finmb_232478026</t>
  </si>
  <si>
    <t>72.15 - 73.12</t>
  </si>
  <si>
    <t>60.02 - 83.37</t>
  </si>
  <si>
    <t>Hartford Multifactor U.S. Equit</t>
  </si>
  <si>
    <t>finmb_274566866</t>
  </si>
  <si>
    <t>26.86 - 27.86</t>
  </si>
  <si>
    <t>21.72 - 34.95</t>
  </si>
  <si>
    <t>Vanguard S&amp;P Small-Cap 600 ETF</t>
  </si>
  <si>
    <t>finmb_113108240</t>
  </si>
  <si>
    <t>100.1155 - 105.52</t>
  </si>
  <si>
    <t>86.18 - 156.0</t>
  </si>
  <si>
    <t xml:space="preserve">WisdomTree U.S. Total Dividend </t>
  </si>
  <si>
    <t>finmb_27778286</t>
  </si>
  <si>
    <t>81.2 - 83.8539</t>
  </si>
  <si>
    <t>66.04 - 107.69</t>
  </si>
  <si>
    <t xml:space="preserve">WisdomTree Yield Enhanced U.S. </t>
  </si>
  <si>
    <t>finmb_291649781</t>
  </si>
  <si>
    <t>52.85 - 53.033</t>
  </si>
  <si>
    <t>46.21 - 54.68</t>
  </si>
  <si>
    <t>First Trust Hedged BuyWrite Inc</t>
  </si>
  <si>
    <t>finmb_249980572</t>
  </si>
  <si>
    <t>19.6302 - 19.6302</t>
  </si>
  <si>
    <t>18.76 - 22.59</t>
  </si>
  <si>
    <t>finmb_36765625</t>
  </si>
  <si>
    <t>51.33 - 53.14</t>
  </si>
  <si>
    <t>42.52 - 69.4</t>
  </si>
  <si>
    <t>Vanguard Real Estate ETF</t>
  </si>
  <si>
    <t>finmb_22939711</t>
  </si>
  <si>
    <t>66.27 - 69.07</t>
  </si>
  <si>
    <t>55.58 - 99.72</t>
  </si>
  <si>
    <t xml:space="preserve">SPDR Portfolio Mortgage Backed </t>
  </si>
  <si>
    <t>finmb_52508821</t>
  </si>
  <si>
    <t>26.83 - 26.91</t>
  </si>
  <si>
    <t>22.52 - 27.18</t>
  </si>
  <si>
    <t>SPDR S&amp;P 600 Small Cap Growth E</t>
  </si>
  <si>
    <t>finmb_8799265</t>
  </si>
  <si>
    <t>45.75 - 48.09</t>
  </si>
  <si>
    <t>38.47 - 66.92</t>
  </si>
  <si>
    <t>finmb_170947401</t>
  </si>
  <si>
    <t>51.485 - 51.6266</t>
  </si>
  <si>
    <t>48.94 - 55.03</t>
  </si>
  <si>
    <t>WisdomTree Emerging Markets Ex-</t>
  </si>
  <si>
    <t>finmb_272923697</t>
  </si>
  <si>
    <t>25.995 - 26.73</t>
  </si>
  <si>
    <t>21.49 - 32.5</t>
  </si>
  <si>
    <t>iShares S&amp;P SmallCap 600 Growth</t>
  </si>
  <si>
    <t>finmb_8798178</t>
  </si>
  <si>
    <t>137.01 - 143.9</t>
  </si>
  <si>
    <t>115.36 - 200.15</t>
  </si>
  <si>
    <t>iShares Trust iShares Residenti</t>
  </si>
  <si>
    <t>finmb_34214486</t>
  </si>
  <si>
    <t>51.26 - 53.6</t>
  </si>
  <si>
    <t>44.34 - 82.19</t>
  </si>
  <si>
    <t>Global X NASDAQ-100 Covered Cal</t>
  </si>
  <si>
    <t>finmb_247675570</t>
  </si>
  <si>
    <t>20.3 - 20.48</t>
  </si>
  <si>
    <t>17.22 - 24.18</t>
  </si>
  <si>
    <t xml:space="preserve">iShares Edge U.S. Fixed Income </t>
  </si>
  <si>
    <t>finmb_279615910</t>
  </si>
  <si>
    <t>99.661 - 100.19</t>
  </si>
  <si>
    <t>89.46 - 103.21</t>
  </si>
  <si>
    <t>finmb_39036966</t>
  </si>
  <si>
    <t>57.91 - 59.27</t>
  </si>
  <si>
    <t>46.01 - 69.35</t>
  </si>
  <si>
    <t>Invesco National AMT-Free Munic</t>
  </si>
  <si>
    <t>finmb_37982837</t>
  </si>
  <si>
    <t>25.97 - 26.05</t>
  </si>
  <si>
    <t>21.07 - 27.59</t>
  </si>
  <si>
    <t>finmb_8798081</t>
  </si>
  <si>
    <t>17.8 - 18.72</t>
  </si>
  <si>
    <t>12.23 - 33.29</t>
  </si>
  <si>
    <t>iShares Core Aggressive Allocat</t>
  </si>
  <si>
    <t>finmb_50172491</t>
  </si>
  <si>
    <t>49.35 - 50.375</t>
  </si>
  <si>
    <t>41.85 - 59.41</t>
  </si>
  <si>
    <t>Tortoise North American Pipelin</t>
  </si>
  <si>
    <t>finmb_297929091</t>
  </si>
  <si>
    <t>15.175 - 15.8451</t>
  </si>
  <si>
    <t>10.92 - 24.626</t>
  </si>
  <si>
    <t>John Hancock Multifactor Energy</t>
  </si>
  <si>
    <t>finmb_323642133</t>
  </si>
  <si>
    <t>12.24 - 13.13</t>
  </si>
  <si>
    <t>7.712 - 26.077</t>
  </si>
  <si>
    <t>finmb_170834319</t>
  </si>
  <si>
    <t>28.09 - 28.14</t>
  </si>
  <si>
    <t>25.18 - 28.54</t>
  </si>
  <si>
    <t>Fidelity MSCI Real Estate Index</t>
  </si>
  <si>
    <t>finmb_279013116</t>
  </si>
  <si>
    <t>19.6939 - 20.53</t>
  </si>
  <si>
    <t>16.54 - 29.91</t>
  </si>
  <si>
    <t>Realty Shares DIVCON Dividend D</t>
  </si>
  <si>
    <t>finmb_311456177</t>
  </si>
  <si>
    <t>32.85 - 33.1696</t>
  </si>
  <si>
    <t>27.38 - 36.092</t>
  </si>
  <si>
    <t>SPDR S&amp;P 600 Small Cap ETF (bas</t>
  </si>
  <si>
    <t>finmb_25874547</t>
  </si>
  <si>
    <t>47.44 - 49.97</t>
  </si>
  <si>
    <t>40.78 - 74.23</t>
  </si>
  <si>
    <t>WisdomTree China ex-State-Owned</t>
  </si>
  <si>
    <t>finmb_217405502</t>
  </si>
  <si>
    <t>83.2633 - 85.3</t>
  </si>
  <si>
    <t>65.77 - 89.47</t>
  </si>
  <si>
    <t>Emerging Markets Internet and E</t>
  </si>
  <si>
    <t>finmb_272410569</t>
  </si>
  <si>
    <t>37.1005 - 38.2276</t>
  </si>
  <si>
    <t>26.0 - 38.73</t>
  </si>
  <si>
    <t>finmb_285620683</t>
  </si>
  <si>
    <t>61.37 - 62.5953</t>
  </si>
  <si>
    <t>46.56 - 68.96</t>
  </si>
  <si>
    <t>Vanguard Intermediate-Term Corp</t>
  </si>
  <si>
    <t>finmb_81833927</t>
  </si>
  <si>
    <t>90.685 - 91.15</t>
  </si>
  <si>
    <t>78.82 - 95.15</t>
  </si>
  <si>
    <t>Invesco S&amp;P SmallCap Health Car</t>
  </si>
  <si>
    <t>finmb_100588930</t>
  </si>
  <si>
    <t>106.2701 - 110.69</t>
  </si>
  <si>
    <t>83.54 - 138.32</t>
  </si>
  <si>
    <t>RiverFront Strategic Income Fun</t>
  </si>
  <si>
    <t>finmb_223428210</t>
  </si>
  <si>
    <t>23.31 - 23.53</t>
  </si>
  <si>
    <t>18.23 - 25.3</t>
  </si>
  <si>
    <t>iShares J.P. Morgan EM High Yie</t>
  </si>
  <si>
    <t>finmb_183653985</t>
  </si>
  <si>
    <t>39.35 - 39.88</t>
  </si>
  <si>
    <t>32.81 - 48.12</t>
  </si>
  <si>
    <t>WisdomTree Emerging Market Smal</t>
  </si>
  <si>
    <t>finmb_38686038</t>
  </si>
  <si>
    <t>35.48 - 36.24</t>
  </si>
  <si>
    <t>29.07 - 48.46</t>
  </si>
  <si>
    <t xml:space="preserve">Invesco DWA Utilities Momentum </t>
  </si>
  <si>
    <t>finmb_25333490</t>
  </si>
  <si>
    <t>27.68 - 28.5375</t>
  </si>
  <si>
    <t>23.25 - 37.71</t>
  </si>
  <si>
    <t>Schwab US Aggregate Bond ETF</t>
  </si>
  <si>
    <t>finmb_137396886</t>
  </si>
  <si>
    <t>55.49 - 55.56</t>
  </si>
  <si>
    <t>50.1 - 56.72</t>
  </si>
  <si>
    <t>finmb_312176628</t>
  </si>
  <si>
    <t>54.73 - 54.73</t>
  </si>
  <si>
    <t>48.29 - 57.684</t>
  </si>
  <si>
    <t>finmb_39460699</t>
  </si>
  <si>
    <t>61.03 - 62.44</t>
  </si>
  <si>
    <t>49.06 - 76.43</t>
  </si>
  <si>
    <t>Vanguard Intermediate-Term Bond</t>
  </si>
  <si>
    <t>finmb_33837464</t>
  </si>
  <si>
    <t>91.128 - 91.28</t>
  </si>
  <si>
    <t>83.21 - 92.91</t>
  </si>
  <si>
    <t>First Trust Managed Municipal E</t>
  </si>
  <si>
    <t>finmb_260629802</t>
  </si>
  <si>
    <t>53.32 - 53.49</t>
  </si>
  <si>
    <t>48.96 - 57.495</t>
  </si>
  <si>
    <t>Invesco New York AMT-Free Munic</t>
  </si>
  <si>
    <t>finmb_37982755</t>
  </si>
  <si>
    <t>24.72 - 24.88</t>
  </si>
  <si>
    <t>21.34 - 26.49</t>
  </si>
  <si>
    <t>iShares Yield Optimized Bond ET</t>
  </si>
  <si>
    <t>finmb_256111501</t>
  </si>
  <si>
    <t>24.92 - 25.0499</t>
  </si>
  <si>
    <t>18.9 - 26.36</t>
  </si>
  <si>
    <t>finmb_217067183</t>
  </si>
  <si>
    <t>49.4 - 49.47</t>
  </si>
  <si>
    <t>44.25 - 50.41</t>
  </si>
  <si>
    <t>Vanguard S&amp;P Small-Cap 600 Valu</t>
  </si>
  <si>
    <t>finmb_113108316</t>
  </si>
  <si>
    <t>83.1503 - 88.18</t>
  </si>
  <si>
    <t>74.02 - 140.72</t>
  </si>
  <si>
    <t>finmb_270037181</t>
  </si>
  <si>
    <t>52.67 - 52.87</t>
  </si>
  <si>
    <t>45.08 - 54.5</t>
  </si>
  <si>
    <t>WisdomTree U.S. SmallCap Fund</t>
  </si>
  <si>
    <t>finmb_32849098</t>
  </si>
  <si>
    <t>22.355 - 23.6</t>
  </si>
  <si>
    <t>19.16 - 38.74</t>
  </si>
  <si>
    <t>finmb_22699527</t>
  </si>
  <si>
    <t>121.12 - 121.4</t>
  </si>
  <si>
    <t>107.37 - 123.16</t>
  </si>
  <si>
    <t>SPDR Bloomberg Barclays Mortgag</t>
  </si>
  <si>
    <t>26.1702 - 26.23</t>
  </si>
  <si>
    <t>25.73 - 26.35</t>
  </si>
  <si>
    <t>Schwab U.S. TIPs ETF</t>
  </si>
  <si>
    <t>finmb_111311607</t>
  </si>
  <si>
    <t>59.06 - 59.21</t>
  </si>
  <si>
    <t>52.57 - 59.86</t>
  </si>
  <si>
    <t>finmb_22938316</t>
  </si>
  <si>
    <t>99.9081 - 102.45</t>
  </si>
  <si>
    <t>70.36 - 107.4</t>
  </si>
  <si>
    <t xml:space="preserve">Real Estate Select Sector SPDR </t>
  </si>
  <si>
    <t>finmb_308648931</t>
  </si>
  <si>
    <t>30.03 - 31.09</t>
  </si>
  <si>
    <t>24.88 - 42.0</t>
  </si>
  <si>
    <t xml:space="preserve">Invesco Taxable Municipal Bond </t>
  </si>
  <si>
    <t>finmb_100304318</t>
  </si>
  <si>
    <t>31.7 - 31.89</t>
  </si>
  <si>
    <t>22.52 - 35.82</t>
  </si>
  <si>
    <t>iPath Select MLP ETN</t>
  </si>
  <si>
    <t>finmb_232003846</t>
  </si>
  <si>
    <t>10.424 - 11.05</t>
  </si>
  <si>
    <t>5.8 - 20.76</t>
  </si>
  <si>
    <t>29.65 - 29.725</t>
  </si>
  <si>
    <t>26.64 - 30.35</t>
  </si>
  <si>
    <t>iShares iBonds Mar 2020 Term Co</t>
  </si>
  <si>
    <t>finmb_226909233</t>
  </si>
  <si>
    <t>26.02 - 26.0372</t>
  </si>
  <si>
    <t>24.32 - 27.2</t>
  </si>
  <si>
    <t>IQ Hedge Event-Driven Tracker E</t>
  </si>
  <si>
    <t>finmb_207098792</t>
  </si>
  <si>
    <t>20.7461 - 20.76</t>
  </si>
  <si>
    <t>17.703 - 22.16</t>
  </si>
  <si>
    <t>Invesco Russell 1000 Equal Weig</t>
  </si>
  <si>
    <t>finmb_276892668</t>
  </si>
  <si>
    <t>26.32 - 27.51</t>
  </si>
  <si>
    <t>20.33 - 34.95</t>
  </si>
  <si>
    <t>Vanguard Intermediate-Term Trea</t>
  </si>
  <si>
    <t>finmb_81834765</t>
  </si>
  <si>
    <t>70.57 - 70.65</t>
  </si>
  <si>
    <t>64.4 - 70.83</t>
  </si>
  <si>
    <t>finmb_225432180</t>
  </si>
  <si>
    <t>24.54 - 24.55</t>
  </si>
  <si>
    <t>22.79 - 24.83</t>
  </si>
  <si>
    <t>First Trust Low Duration Opport</t>
  </si>
  <si>
    <t>finmb_264394907</t>
  </si>
  <si>
    <t>51.5 - 51.79</t>
  </si>
  <si>
    <t>49.52 - 52.96</t>
  </si>
  <si>
    <t>Schwab Intermediate-Term U.S. T</t>
  </si>
  <si>
    <t>finmb_111311605</t>
  </si>
  <si>
    <t>58.79 - 58.86</t>
  </si>
  <si>
    <t>53.69 - 59.25</t>
  </si>
  <si>
    <t>SPDR Portfolio Short Term Corpo</t>
  </si>
  <si>
    <t>finmb_83423844</t>
  </si>
  <si>
    <t>30.9305 - 30.98</t>
  </si>
  <si>
    <t>26.8 - 31.21</t>
  </si>
  <si>
    <t>VanEck Vectors Investment Grade</t>
  </si>
  <si>
    <t>finmb_130729142</t>
  </si>
  <si>
    <t>24.61 - 24.66</t>
  </si>
  <si>
    <t>19.42 - 25.45</t>
  </si>
  <si>
    <t>iShares 0-5 Year Investment Gra</t>
  </si>
  <si>
    <t>finmb_243961959</t>
  </si>
  <si>
    <t>51.2801 - 51.37</t>
  </si>
  <si>
    <t>43.34 - 51.84</t>
  </si>
  <si>
    <t>Xtrackers Municipal Infrastruct</t>
  </si>
  <si>
    <t>finmb_231771115</t>
  </si>
  <si>
    <t>27.2 - 27.2102</t>
  </si>
  <si>
    <t>24.3 - 29.48</t>
  </si>
  <si>
    <t>Vanguard Mortgage-Backed Securi</t>
  </si>
  <si>
    <t>finmb_81834872</t>
  </si>
  <si>
    <t>54.5 - 54.58</t>
  </si>
  <si>
    <t>50.77 - 54.74</t>
  </si>
  <si>
    <t>SPDR ICE BofAML Broad High Yiel</t>
  </si>
  <si>
    <t>finmb_209210880</t>
  </si>
  <si>
    <t>26.18 - 26.2</t>
  </si>
  <si>
    <t>25.44 - 27.36</t>
  </si>
  <si>
    <t>Vanguard Total International Bo</t>
  </si>
  <si>
    <t>finmb_204607725</t>
  </si>
  <si>
    <t>57.16 - 57.25</t>
  </si>
  <si>
    <t>53.89 - 59.27</t>
  </si>
  <si>
    <t>SPDR Bloomberg Barclays Investm</t>
  </si>
  <si>
    <t>finmb_143773983</t>
  </si>
  <si>
    <t>30.207 - 30.25</t>
  </si>
  <si>
    <t>25.93 - 30.84</t>
  </si>
  <si>
    <t>SPDR Portfolio Short Term Treas</t>
  </si>
  <si>
    <t>finmb_143773982</t>
  </si>
  <si>
    <t>30.71 - 30.73</t>
  </si>
  <si>
    <t>29.73 - 31.39</t>
  </si>
  <si>
    <t>PIMCO Enhanced Short Maturity A</t>
  </si>
  <si>
    <t>finmb_79688203</t>
  </si>
  <si>
    <t>100.71 - 100.74</t>
  </si>
  <si>
    <t>96.77 - 101.95</t>
  </si>
  <si>
    <t>Invesco Ultra Short Duration ET</t>
  </si>
  <si>
    <t>finmb_41075875</t>
  </si>
  <si>
    <t>50.14 - 50.18</t>
  </si>
  <si>
    <t>46.87 - 50.51</t>
  </si>
  <si>
    <t>First Trust Dorsey Wright Peopl</t>
  </si>
  <si>
    <t>finmb_213852526</t>
  </si>
  <si>
    <t>25.3 - 25.46</t>
  </si>
  <si>
    <t>21.283 - 35.01</t>
  </si>
  <si>
    <t>Invesco LadderRite 0-5 Year Cor</t>
  </si>
  <si>
    <t>finmb_275380974</t>
  </si>
  <si>
    <t>24.86 - 24.9095</t>
  </si>
  <si>
    <t>24.85 - 25.75</t>
  </si>
  <si>
    <t>WisdomTree Australia Dividend I</t>
  </si>
  <si>
    <t>finmb_27778241</t>
  </si>
  <si>
    <t>53.88 - 53.92</t>
  </si>
  <si>
    <t>53.88 - 54.0152</t>
  </si>
  <si>
    <t xml:space="preserve">Deutsche Bank AG ELEMENTS Dogs </t>
  </si>
  <si>
    <t>finmb_41076362</t>
  </si>
  <si>
    <t>25.6 - 25.8899</t>
  </si>
  <si>
    <t>0.001 - 25.8899</t>
  </si>
  <si>
    <t>DEUTSCHE BANK AKTIENGESELLSCHAF</t>
  </si>
  <si>
    <t>finmb_38572589</t>
  </si>
  <si>
    <t>34.5044 - 35.2501</t>
  </si>
  <si>
    <t xml:space="preserve">Eaton Vance NextShares Trust - </t>
  </si>
  <si>
    <t>100.06 - 100.06</t>
  </si>
  <si>
    <t>99.88 - 100.06</t>
  </si>
  <si>
    <t>Clarymore CEF GS Connect ETN</t>
  </si>
  <si>
    <t>finmb_59119360</t>
  </si>
  <si>
    <t>10.11 - 10.94</t>
  </si>
  <si>
    <t>7.31 - 17.89</t>
  </si>
  <si>
    <t>Vanguard Short-Term Corporate B</t>
  </si>
  <si>
    <t>finmb_81834125</t>
  </si>
  <si>
    <t>80.98 - 81.14</t>
  </si>
  <si>
    <t>71.19 - 83.5</t>
  </si>
  <si>
    <t>finmb_216338006</t>
  </si>
  <si>
    <t>121.64 - 124.1498</t>
  </si>
  <si>
    <t>94.68 - 146.69</t>
  </si>
  <si>
    <t>iShares iBonds Sep 2019 Term Mu</t>
  </si>
  <si>
    <t>finmb_206595171</t>
  </si>
  <si>
    <t>25.43 - 25.4489</t>
  </si>
  <si>
    <t>25.4 - 25.47</t>
  </si>
  <si>
    <t>finmb_22892844</t>
  </si>
  <si>
    <t>39.885 - 41.1499</t>
  </si>
  <si>
    <t>30.0 - 45.94</t>
  </si>
  <si>
    <t>iShares J.P. Morgan EM Local Cu</t>
  </si>
  <si>
    <t>finmb_141889127</t>
  </si>
  <si>
    <t>38.08 - 38.44</t>
  </si>
  <si>
    <t>34.53 - 47.01</t>
  </si>
  <si>
    <t>Invesco Russell Top 200 Pure Va</t>
  </si>
  <si>
    <t>Invesco S&amp;amp;P 500 Value with Momentum ETF</t>
  </si>
  <si>
    <t>40.28 - 40.3692</t>
  </si>
  <si>
    <t>37.59 - 40.44</t>
  </si>
  <si>
    <t xml:space="preserve">iShares Core 1-5 Year USD Bond </t>
  </si>
  <si>
    <t>finmb_223235655</t>
  </si>
  <si>
    <t>50.96 - 51.06</t>
  </si>
  <si>
    <t>47.53 - 51.44</t>
  </si>
  <si>
    <t>iShares MSCI Malaysia Index Fun</t>
  </si>
  <si>
    <t>finmb_6457116</t>
  </si>
  <si>
    <t>23.34 - 23.81</t>
  </si>
  <si>
    <t>19.06 - 30.31</t>
  </si>
  <si>
    <t>iShares International Aggregate</t>
  </si>
  <si>
    <t>finmb_311966599</t>
  </si>
  <si>
    <t>55.3 - 55.39</t>
  </si>
  <si>
    <t>52.51 - 56.89</t>
  </si>
  <si>
    <t>finmb_50262561</t>
  </si>
  <si>
    <t>70.83 - 71.01</t>
  </si>
  <si>
    <t>62.8344 - 75.4441</t>
  </si>
  <si>
    <t>Global X YieldCo &amp; Renewable En</t>
  </si>
  <si>
    <t>finmb_311031290</t>
  </si>
  <si>
    <t>12.5 - 12.75</t>
  </si>
  <si>
    <t>10.02 - 16.259</t>
  </si>
  <si>
    <t>AdvisorShares Newfleet Multi-se</t>
  </si>
  <si>
    <t>finmb_223414370</t>
  </si>
  <si>
    <t>47.03 - 47.101</t>
  </si>
  <si>
    <t>42.73 - 49.12</t>
  </si>
  <si>
    <t>Invesco BulletShares 2020 Corpo</t>
  </si>
  <si>
    <t>finmb_183177840</t>
  </si>
  <si>
    <t>21.3 - 21.335</t>
  </si>
  <si>
    <t>19.67 - 21.41</t>
  </si>
  <si>
    <t>Invesco S&amp;P SmallCap Value with</t>
  </si>
  <si>
    <t>finmb_22893218</t>
  </si>
  <si>
    <t>19.39 - 20.3816</t>
  </si>
  <si>
    <t>16.74 - 34.64</t>
  </si>
  <si>
    <t>AdvisorShares STAR Global Buy-W</t>
  </si>
  <si>
    <t>finmb_206356667</t>
  </si>
  <si>
    <t>30.05 - 30.4043</t>
  </si>
  <si>
    <t>25.27 - 36.15</t>
  </si>
  <si>
    <t>PIMCO Enhanced Low Duration Act</t>
  </si>
  <si>
    <t>finmb_240719986</t>
  </si>
  <si>
    <t>100.18 - 100.37</t>
  </si>
  <si>
    <t>89.25 - 108.0</t>
  </si>
  <si>
    <t xml:space="preserve">VanEck Vectors Indonesia Index </t>
  </si>
  <si>
    <t>finmb_52340981</t>
  </si>
  <si>
    <t>13.85 - 14.21</t>
  </si>
  <si>
    <t>10.47 - 23.75</t>
  </si>
  <si>
    <t>WisdomTree Interest Rate Hedged</t>
  </si>
  <si>
    <t>finmb_253025487</t>
  </si>
  <si>
    <t>19.71 - 19.8</t>
  </si>
  <si>
    <t>16.0 - 23.62</t>
  </si>
  <si>
    <t>finmb_69077345</t>
  </si>
  <si>
    <t>66.625 - 68.49</t>
  </si>
  <si>
    <t>52.77 - 79.76</t>
  </si>
  <si>
    <t>Invesco S&amp;P High Income Infrast</t>
  </si>
  <si>
    <t>finmb_281738808</t>
  </si>
  <si>
    <t>28.69 - 28.9299</t>
  </si>
  <si>
    <t>25.1137 - 29.39</t>
  </si>
  <si>
    <t>finmb_25304304</t>
  </si>
  <si>
    <t>47.684 - 49.58</t>
  </si>
  <si>
    <t>39.6 - 73.99</t>
  </si>
  <si>
    <t xml:space="preserve">Invesco S&amp;P SmallCap Utilities </t>
  </si>
  <si>
    <t>finmb_100588926</t>
  </si>
  <si>
    <t>43.72 - 44.9724</t>
  </si>
  <si>
    <t>39.63 - 57.21</t>
  </si>
  <si>
    <t>VictoryShares US Small Cap High</t>
  </si>
  <si>
    <t>finmb_302464779</t>
  </si>
  <si>
    <t>29.68 - 31.29</t>
  </si>
  <si>
    <t>26.8 - 47.685</t>
  </si>
  <si>
    <t>First Trust Cons. Staples Alpha</t>
  </si>
  <si>
    <t>finmb_34336427</t>
  </si>
  <si>
    <t>43.46 - 44.25</t>
  </si>
  <si>
    <t>35.72 - 50.25</t>
  </si>
  <si>
    <t>Workplace Equality Portfolio ET</t>
  </si>
  <si>
    <t>finmb_254131911</t>
  </si>
  <si>
    <t>37.0791 - 37.0792</t>
  </si>
  <si>
    <t>37.0 - 37.0792</t>
  </si>
  <si>
    <t>VanEck Vectors AMT-Free Long Mu</t>
  </si>
  <si>
    <t>finmb_39861113</t>
  </si>
  <si>
    <t>20.42 - 20.51</t>
  </si>
  <si>
    <t>16.53 - 22.02</t>
  </si>
  <si>
    <t>iShares Inc iShares MSCI Thaila</t>
  </si>
  <si>
    <t>finmb_42891775</t>
  </si>
  <si>
    <t>65.05 - 66.95</t>
  </si>
  <si>
    <t>45.95 - 96.63</t>
  </si>
  <si>
    <t xml:space="preserve">Global X MSCI China Financials </t>
  </si>
  <si>
    <t>finmb_83018431</t>
  </si>
  <si>
    <t>13.4 - 13.6</t>
  </si>
  <si>
    <t>11.74 - 16.94</t>
  </si>
  <si>
    <t>finmb_39563012</t>
  </si>
  <si>
    <t>25.79 - 26.03</t>
  </si>
  <si>
    <t>23.51 - 29.2297</t>
  </si>
  <si>
    <t>finmb_52850089</t>
  </si>
  <si>
    <t>20.44 - 20.73</t>
  </si>
  <si>
    <t>16.08 - 40.28</t>
  </si>
  <si>
    <t>finmb_29247731</t>
  </si>
  <si>
    <t>75.32 - 75.4399</t>
  </si>
  <si>
    <t>65.1758 - 75.8814</t>
  </si>
  <si>
    <t>FlexShares Quality Dynamic Inde</t>
  </si>
  <si>
    <t>finmb_223498755</t>
  </si>
  <si>
    <t>37.21 - 38.11</t>
  </si>
  <si>
    <t>29.08 - 49.37</t>
  </si>
  <si>
    <t>PIMCO Diversified Income Active</t>
  </si>
  <si>
    <t>finmb_240722376</t>
  </si>
  <si>
    <t>49.95 - 50.28</t>
  </si>
  <si>
    <t>VanEck Vectors Fallen Angel Hig</t>
  </si>
  <si>
    <t>finmb_184315290</t>
  </si>
  <si>
    <t>26.32 - 26.82</t>
  </si>
  <si>
    <t>21.13 - 30.53</t>
  </si>
  <si>
    <t>Invesco Active U.S. Real Estate</t>
  </si>
  <si>
    <t>finmb_50980053</t>
  </si>
  <si>
    <t>68.32 - 71.08</t>
  </si>
  <si>
    <t>57.16 - 103.33</t>
  </si>
  <si>
    <t xml:space="preserve">First Trust DJ Select MicroCap </t>
  </si>
  <si>
    <t>finmb_24179409</t>
  </si>
  <si>
    <t>30.81 - 32.31</t>
  </si>
  <si>
    <t>26.31 - 51.53</t>
  </si>
  <si>
    <t>finmb_268203659</t>
  </si>
  <si>
    <t>54.31 - 56.45</t>
  </si>
  <si>
    <t>33.0 - 60.73</t>
  </si>
  <si>
    <t>ProShares Managed Futures Strat</t>
  </si>
  <si>
    <t>finmb_310052979</t>
  </si>
  <si>
    <t>39.89 - 39.94</t>
  </si>
  <si>
    <t>38.105 - 41.03</t>
  </si>
  <si>
    <t xml:space="preserve">iShares Fallen Angels USD Bond </t>
  </si>
  <si>
    <t>finmb_331463866</t>
  </si>
  <si>
    <t>24.2815 - 24.57</t>
  </si>
  <si>
    <t>19.47 - 27.73</t>
  </si>
  <si>
    <t>First Trust DJ Global Select Di</t>
  </si>
  <si>
    <t>finmb_39266734</t>
  </si>
  <si>
    <t>15.54 - 16.02</t>
  </si>
  <si>
    <t>13.75 - 25.2</t>
  </si>
  <si>
    <t>Global X Lithium &amp; Battery Tech</t>
  </si>
  <si>
    <t>finmb_109863931</t>
  </si>
  <si>
    <t>23.78 - 24.79</t>
  </si>
  <si>
    <t>17.83 - 34.18</t>
  </si>
  <si>
    <t>Xtrackers MSCI Emerging Markets</t>
  </si>
  <si>
    <t>finmb_134106029</t>
  </si>
  <si>
    <t>20.2824 - 20.7564</t>
  </si>
  <si>
    <t>16.55 - 24.58</t>
  </si>
  <si>
    <t>ETF Series Solutions Trust Vide</t>
  </si>
  <si>
    <t>finmb_244015901</t>
  </si>
  <si>
    <t>17.83 - 18.21</t>
  </si>
  <si>
    <t>14.63 - 25.81</t>
  </si>
  <si>
    <t>iShares MSCI South Africa Index</t>
  </si>
  <si>
    <t>finmb_6457002</t>
  </si>
  <si>
    <t>30.68 - 31.87</t>
  </si>
  <si>
    <t>24.12 - 55.76</t>
  </si>
  <si>
    <t>Invesco International BuyBack A</t>
  </si>
  <si>
    <t>finmb_249035578</t>
  </si>
  <si>
    <t>24.17 - 24.925</t>
  </si>
  <si>
    <t>19.73 - 34.356</t>
  </si>
  <si>
    <t>finmb_102327242</t>
  </si>
  <si>
    <t>13.27 - 13.8</t>
  </si>
  <si>
    <t>9.62 - 21.25</t>
  </si>
  <si>
    <t>VanEck Vectors CEF Municipal In</t>
  </si>
  <si>
    <t>finmb_137360964</t>
  </si>
  <si>
    <t>24.4209 - 24.69</t>
  </si>
  <si>
    <t>20.3 - 28.77</t>
  </si>
  <si>
    <t>Vanguard International High Div</t>
  </si>
  <si>
    <t>finmb_312292794</t>
  </si>
  <si>
    <t>45.0103 - 46.23</t>
  </si>
  <si>
    <t>39.33 - 64.7</t>
  </si>
  <si>
    <t xml:space="preserve">Xtrackers High Yield Corporate </t>
  </si>
  <si>
    <t>finmb_271111803</t>
  </si>
  <si>
    <t>18.78 - 18.945</t>
  </si>
  <si>
    <t>14.4 - 22.61</t>
  </si>
  <si>
    <t xml:space="preserve">SPDR Portfolio High Yield Bond </t>
  </si>
  <si>
    <t>23.15 - 23.33</t>
  </si>
  <si>
    <t>20.29 - 27.36</t>
  </si>
  <si>
    <t>iShares U.S. Aerospace &amp; Defens</t>
  </si>
  <si>
    <t>finmb_32993612</t>
  </si>
  <si>
    <t>136.16 - 141.15</t>
  </si>
  <si>
    <t>112.47 - 240.62</t>
  </si>
  <si>
    <t>iShares Edge MSCI Intl Size Fac</t>
  </si>
  <si>
    <t>finmb_285218905</t>
  </si>
  <si>
    <t>24.3106 - 24.7773</t>
  </si>
  <si>
    <t>19.24 - 32.05</t>
  </si>
  <si>
    <t>First Trust International Equit</t>
  </si>
  <si>
    <t>finmb_270805497</t>
  </si>
  <si>
    <t>42.94 - 43.71</t>
  </si>
  <si>
    <t>30.13 - 44.21</t>
  </si>
  <si>
    <t>finmb_171650956</t>
  </si>
  <si>
    <t>80.43 - 80.7021</t>
  </si>
  <si>
    <t>74.91 - 81.46</t>
  </si>
  <si>
    <t>Invesco CEF Income Composite ET</t>
  </si>
  <si>
    <t>finmb_98561853</t>
  </si>
  <si>
    <t>18.11 - 18.38</t>
  </si>
  <si>
    <t>13.62 - 23.96</t>
  </si>
  <si>
    <t>iShares CMBS Bond ETF</t>
  </si>
  <si>
    <t>finmb_170844784</t>
  </si>
  <si>
    <t>53.855 - 54.27</t>
  </si>
  <si>
    <t>49.03 - 56.0</t>
  </si>
  <si>
    <t>First Trust Developed Markets E</t>
  </si>
  <si>
    <t>finmb_130349405</t>
  </si>
  <si>
    <t>41.8059 - 42.69</t>
  </si>
  <si>
    <t>33.3 - 56.32</t>
  </si>
  <si>
    <t>iShares Nasdaq Biotechnology In</t>
  </si>
  <si>
    <t>finmb_8797590</t>
  </si>
  <si>
    <t>127.12 - 129.864</t>
  </si>
  <si>
    <t>92.15 - 136.13</t>
  </si>
  <si>
    <t>iShares MSCI Hong Kong Index Fu</t>
  </si>
  <si>
    <t>finmb_6457216</t>
  </si>
  <si>
    <t>20.495 - 20.795</t>
  </si>
  <si>
    <t>17.92 - 26.55</t>
  </si>
  <si>
    <t xml:space="preserve">Invesco S&amp;P SmallCap Materials </t>
  </si>
  <si>
    <t>finmb_100588927</t>
  </si>
  <si>
    <t>31.2083 - 31.2083</t>
  </si>
  <si>
    <t>25.76 - 48.2</t>
  </si>
  <si>
    <t>Invesco S&amp;P 500 Equal Weight Co</t>
  </si>
  <si>
    <t>finmb_30119345</t>
  </si>
  <si>
    <t>128.0 - 129.93</t>
  </si>
  <si>
    <t>108.85 - 149.15</t>
  </si>
  <si>
    <t>iShares MSCI Global Energy Prod</t>
  </si>
  <si>
    <t>finmb_160288000</t>
  </si>
  <si>
    <t>11.04 - 11.56</t>
  </si>
  <si>
    <t>7.77 - 20.65</t>
  </si>
  <si>
    <t>ProShares High Yield Interest R</t>
  </si>
  <si>
    <t>finmb_225646293</t>
  </si>
  <si>
    <t>56.0 - 56.37</t>
  </si>
  <si>
    <t>48.29 - 66.5</t>
  </si>
  <si>
    <t>finmb_31267369</t>
  </si>
  <si>
    <t>20.12 - 20.6</t>
  </si>
  <si>
    <t>17.05 - 26.22</t>
  </si>
  <si>
    <t xml:space="preserve">iShares Edge MSCI Intl Quality </t>
  </si>
  <si>
    <t>finmb_276220583</t>
  </si>
  <si>
    <t>26.295 - 26.84</t>
  </si>
  <si>
    <t>21.82 - 32.894</t>
  </si>
  <si>
    <t>First Trust Preferred Securitie</t>
  </si>
  <si>
    <t>finmb_225218946</t>
  </si>
  <si>
    <t>17.658 - 17.9054</t>
  </si>
  <si>
    <t>10.4 - 20.5</t>
  </si>
  <si>
    <t>iShares Edge MSCI Multifactor I</t>
  </si>
  <si>
    <t>finmb_285218904</t>
  </si>
  <si>
    <t>20.66 - 21.12</t>
  </si>
  <si>
    <t>17.29 - 27.45</t>
  </si>
  <si>
    <t>iShares Morningstar Small-Cap E</t>
  </si>
  <si>
    <t>finmb_22892673</t>
  </si>
  <si>
    <t>129.22 - 131.7728</t>
  </si>
  <si>
    <t>103.24 - 194.49</t>
  </si>
  <si>
    <t>Vanguard Consumer Staples ETF</t>
  </si>
  <si>
    <t>finmb_22939079</t>
  </si>
  <si>
    <t>142.36 - 144.861</t>
  </si>
  <si>
    <t>120.7 - 164.9</t>
  </si>
  <si>
    <t>iShares Currency Hedged MSCI Eu</t>
  </si>
  <si>
    <t>finmb_262942410</t>
  </si>
  <si>
    <t>23.89 - 24.53</t>
  </si>
  <si>
    <t>19.36 - 33.155</t>
  </si>
  <si>
    <t>finmb_330375360</t>
  </si>
  <si>
    <t>53.61 - 54.8</t>
  </si>
  <si>
    <t>45.02 - 69.71</t>
  </si>
  <si>
    <t>FlexShares Currency Hedged Morn</t>
  </si>
  <si>
    <t>finmb_311691687</t>
  </si>
  <si>
    <t>23.02 - 23.0713</t>
  </si>
  <si>
    <t>19.14 - 29.8</t>
  </si>
  <si>
    <t xml:space="preserve">SPDR Portfolio Developed World </t>
  </si>
  <si>
    <t>finmb_34074677</t>
  </si>
  <si>
    <t>24.43 - 24.98</t>
  </si>
  <si>
    <t>20.27 - 31.78</t>
  </si>
  <si>
    <t>iShares FTSE EPRA/NAREIT Europe</t>
  </si>
  <si>
    <t>finmb_39037022</t>
  </si>
  <si>
    <t>28.03 - 28.692</t>
  </si>
  <si>
    <t>24.38 - 42.75</t>
  </si>
  <si>
    <t>Vanguard FTSE Developed Markets</t>
  </si>
  <si>
    <t>finmb_28121289</t>
  </si>
  <si>
    <t>34.115 - 34.87</t>
  </si>
  <si>
    <t>28.46 - 44.67</t>
  </si>
  <si>
    <t>iShares Trust iShares MSCI Peru</t>
  </si>
  <si>
    <t>finmb_60440281</t>
  </si>
  <si>
    <t>25.342 - 25.6273</t>
  </si>
  <si>
    <t>20.73 - 38.18</t>
  </si>
  <si>
    <t>Schwab Fundamental Internationa</t>
  </si>
  <si>
    <t>finmb_243129820</t>
  </si>
  <si>
    <t>20.72 - 21.26</t>
  </si>
  <si>
    <t>17.79 - 29.21</t>
  </si>
  <si>
    <t>iShares Inc iShares MSCI Switze</t>
  </si>
  <si>
    <t>finmb_6456849</t>
  </si>
  <si>
    <t>35.91 - 36.5</t>
  </si>
  <si>
    <t>29.55 - 42.26</t>
  </si>
  <si>
    <t>WisdomTree Europe Hedged Equity</t>
  </si>
  <si>
    <t>finmb_83836441</t>
  </si>
  <si>
    <t>52.41 - 53.71</t>
  </si>
  <si>
    <t>42.34 - 72.15</t>
  </si>
  <si>
    <t>Goldman Sachs ActiveBeta Intern</t>
  </si>
  <si>
    <t>finmb_280408734</t>
  </si>
  <si>
    <t>23.51 - 24.03</t>
  </si>
  <si>
    <t>19.3 - 30.67</t>
  </si>
  <si>
    <t>Xtrackers MSCI EAFE Hedged Equi</t>
  </si>
  <si>
    <t>finmb_134106030</t>
  </si>
  <si>
    <t>27.4 - 27.97</t>
  </si>
  <si>
    <t>22.55 - 34.77</t>
  </si>
  <si>
    <t>FlexShares International Qualit</t>
  </si>
  <si>
    <t>finmb_223603217</t>
  </si>
  <si>
    <t>20.4299 - 20.4299</t>
  </si>
  <si>
    <t>16.75 - 27.1</t>
  </si>
  <si>
    <t>Invesco DWA Consumer Staples Mo</t>
  </si>
  <si>
    <t>finmb_29596672</t>
  </si>
  <si>
    <t>62.01 - 62.76</t>
  </si>
  <si>
    <t>45.81 - 76.25</t>
  </si>
  <si>
    <t>iShares Currency Hedged MSCI EA</t>
  </si>
  <si>
    <t>finmb_248604809</t>
  </si>
  <si>
    <t>24.71 - 25.223</t>
  </si>
  <si>
    <t>20.54 - 31.45</t>
  </si>
  <si>
    <t>WisdomTree International LargeC</t>
  </si>
  <si>
    <t>finmb_27777915</t>
  </si>
  <si>
    <t>36.462 - 37.111</t>
  </si>
  <si>
    <t>31.3 - 49.39</t>
  </si>
  <si>
    <t xml:space="preserve">Hartford Multifactor Developed </t>
  </si>
  <si>
    <t>finmb_274566863</t>
  </si>
  <si>
    <t>22.081 - 22.56</t>
  </si>
  <si>
    <t>18.76 - 29.738</t>
  </si>
  <si>
    <t>Invesco FTSE RAFI Developed Mar</t>
  </si>
  <si>
    <t>finmb_35344104</t>
  </si>
  <si>
    <t>29.99 - 30.79</t>
  </si>
  <si>
    <t>26.1 - 42.88</t>
  </si>
  <si>
    <t>IQ 50 Percent Hedged FTSE Europ</t>
  </si>
  <si>
    <t>finmb_301670642</t>
  </si>
  <si>
    <t>16.46 - 16.46</t>
  </si>
  <si>
    <t>13.804 - 21.31</t>
  </si>
  <si>
    <t>Realty Shares DIVS ETF</t>
  </si>
  <si>
    <t>finmb_275518042</t>
  </si>
  <si>
    <t>18.55 - 18.655</t>
  </si>
  <si>
    <t>11.65 - 27.942</t>
  </si>
  <si>
    <t>finmb_285620824</t>
  </si>
  <si>
    <t>34.2 - 34.2</t>
  </si>
  <si>
    <t>28.0 - 41.83</t>
  </si>
  <si>
    <t>WisdomTree Global ex-US Real Es</t>
  </si>
  <si>
    <t>finmb_34870244</t>
  </si>
  <si>
    <t>21.8 - 22.2</t>
  </si>
  <si>
    <t>19.05 - 32.07</t>
  </si>
  <si>
    <t>First Trust FTSE EPRA/NAREIT Gl</t>
  </si>
  <si>
    <t>finmb_36593828</t>
  </si>
  <si>
    <t>33.4809 - 33.923</t>
  </si>
  <si>
    <t>28.41 - 50.95</t>
  </si>
  <si>
    <t>iShares MSCI Agriculture Produc</t>
  </si>
  <si>
    <t>finmb_160287299</t>
  </si>
  <si>
    <t>21.49 - 22.179</t>
  </si>
  <si>
    <t>18.38 - 29.11</t>
  </si>
  <si>
    <t xml:space="preserve">Xtrackers MSCI All World ex US </t>
  </si>
  <si>
    <t>finmb_248602237</t>
  </si>
  <si>
    <t>23.98 - 24.43</t>
  </si>
  <si>
    <t>20.16 - 30.03</t>
  </si>
  <si>
    <t>Invesco S&amp;P International Devel</t>
  </si>
  <si>
    <t>finmb_35013284</t>
  </si>
  <si>
    <t>22.02 - 22.245</t>
  </si>
  <si>
    <t>17.88 - 27.0</t>
  </si>
  <si>
    <t xml:space="preserve">First Trust Amex Biotech Index </t>
  </si>
  <si>
    <t>finmb_27775897</t>
  </si>
  <si>
    <t>155.22 - 157.65</t>
  </si>
  <si>
    <t>108.08 - 166.65</t>
  </si>
  <si>
    <t>WisdomTree Europe Multifactor F</t>
  </si>
  <si>
    <t>finmb_318392499</t>
  </si>
  <si>
    <t>24.697 - 24.697</t>
  </si>
  <si>
    <t>20.27 - 31.515</t>
  </si>
  <si>
    <t xml:space="preserve">iShares Edge MSCI Min Vol EAFE </t>
  </si>
  <si>
    <t>finmb_141887576</t>
  </si>
  <si>
    <t>62.56 - 63.43</t>
  </si>
  <si>
    <t>53.83 - 75.94</t>
  </si>
  <si>
    <t>iShares Adaptive Currency Hedge</t>
  </si>
  <si>
    <t>finmb_316403301</t>
  </si>
  <si>
    <t>23.4 - 23.5991</t>
  </si>
  <si>
    <t>19.83 - 29.733</t>
  </si>
  <si>
    <t>SPDR Series Trust  SPDR S&amp;P Bio</t>
  </si>
  <si>
    <t>finmb_26755274</t>
  </si>
  <si>
    <t>97.18 - 100.06</t>
  </si>
  <si>
    <t>62.94 - 107.06</t>
  </si>
  <si>
    <t>finmb_223235653</t>
  </si>
  <si>
    <t>50.64 - 51.71</t>
  </si>
  <si>
    <t>42.29 - 66.12</t>
  </si>
  <si>
    <t>WisdomTree International Hedged</t>
  </si>
  <si>
    <t>finmb_259743193</t>
  </si>
  <si>
    <t>32.14 - 32.79</t>
  </si>
  <si>
    <t>24.96 - 37.73</t>
  </si>
  <si>
    <t>SPDR S&amp;P Aerospace &amp; Defense ET</t>
  </si>
  <si>
    <t>finmb_141049103</t>
  </si>
  <si>
    <t>72.32 - 74.99</t>
  </si>
  <si>
    <t>60.27 - 119.48</t>
  </si>
  <si>
    <t>finmb_39599178</t>
  </si>
  <si>
    <t>17.15 - 17.55</t>
  </si>
  <si>
    <t>14.54 - 22.61</t>
  </si>
  <si>
    <t>WisdomTree International Equity</t>
  </si>
  <si>
    <t>finmb_27777564</t>
  </si>
  <si>
    <t>39.62 - 40.4248</t>
  </si>
  <si>
    <t>33.55 - 53.88</t>
  </si>
  <si>
    <t>finmb_145962353</t>
  </si>
  <si>
    <t>26.06 - 26.39</t>
  </si>
  <si>
    <t>22.18 - 35.04</t>
  </si>
  <si>
    <t xml:space="preserve">Exchange Traded Concepts Trust </t>
  </si>
  <si>
    <t>finmb_246379345</t>
  </si>
  <si>
    <t>37.35 - 38.53</t>
  </si>
  <si>
    <t>28.27 - 44.69</t>
  </si>
  <si>
    <t>finmb_39460745</t>
  </si>
  <si>
    <t>47.3 - 48.31</t>
  </si>
  <si>
    <t>37.73 - 62.85</t>
  </si>
  <si>
    <t>iShares S&amp;P Global Timber &amp; For</t>
  </si>
  <si>
    <t>finmb_78977234</t>
  </si>
  <si>
    <t>47.67 - 49.17</t>
  </si>
  <si>
    <t>39.55 - 67.54</t>
  </si>
  <si>
    <t>finmb_38890830</t>
  </si>
  <si>
    <t>20.954 - 21.8072</t>
  </si>
  <si>
    <t>17.5 - 29.74</t>
  </si>
  <si>
    <t>WisdomTree Dynamic Currency Hed</t>
  </si>
  <si>
    <t>finmb_318392500</t>
  </si>
  <si>
    <t>23.18 - 23.5899</t>
  </si>
  <si>
    <t>19.908 - 30.89</t>
  </si>
  <si>
    <t>finmb_243129823</t>
  </si>
  <si>
    <t>24.7 - 25.24</t>
  </si>
  <si>
    <t>20.07 - 33.5</t>
  </si>
  <si>
    <t>First Trust Eurozone AlphaDEX E</t>
  </si>
  <si>
    <t>finmb_271718920</t>
  </si>
  <si>
    <t>28.84 - 29.485</t>
  </si>
  <si>
    <t>22.92 - 41.61</t>
  </si>
  <si>
    <t>WisdomTree Europe Hedged SmallC</t>
  </si>
  <si>
    <t>finmb_282279441</t>
  </si>
  <si>
    <t>24.29 - 24.735</t>
  </si>
  <si>
    <t>20.1 - 34.01</t>
  </si>
  <si>
    <t>finmb_306428279</t>
  </si>
  <si>
    <t>19.709 - 20.34</t>
  </si>
  <si>
    <t>16.43 - 28.59</t>
  </si>
  <si>
    <t>IQ 50 Percent Hedged FTSE Inter</t>
  </si>
  <si>
    <t>finmb_301670681</t>
  </si>
  <si>
    <t>17.1511 - 17.5</t>
  </si>
  <si>
    <t>14.67 - 22.26</t>
  </si>
  <si>
    <t>iShares Currency Hedged JPX-Nik</t>
  </si>
  <si>
    <t>finmb_307421880</t>
  </si>
  <si>
    <t>25.62 - 25.62</t>
  </si>
  <si>
    <t>20.974 - 31.055</t>
  </si>
  <si>
    <t>iShares MSCI Europe Small-Cap E</t>
  </si>
  <si>
    <t>finmb_39037067</t>
  </si>
  <si>
    <t>40.08 - 40.8735</t>
  </si>
  <si>
    <t>31.74 - 56.3</t>
  </si>
  <si>
    <t>Xtrackers MSCI Europe Hedged Eq</t>
  </si>
  <si>
    <t>finmb_243133478</t>
  </si>
  <si>
    <t>24.66 - 25.292</t>
  </si>
  <si>
    <t>20.49 - 32.18</t>
  </si>
  <si>
    <t>finmb_62123752</t>
  </si>
  <si>
    <t>18.58 - 18.87</t>
  </si>
  <si>
    <t>15.2 - 22.91</t>
  </si>
  <si>
    <t>finmb_275139748</t>
  </si>
  <si>
    <t>38.59 - 39.795</t>
  </si>
  <si>
    <t>25.1 - 43.96</t>
  </si>
  <si>
    <t>iShares Edge MSCI Intl Value Fa</t>
  </si>
  <si>
    <t>finmb_290407876</t>
  </si>
  <si>
    <t>17.44 - 17.81</t>
  </si>
  <si>
    <t>15.275 - 24.79</t>
  </si>
  <si>
    <t>finmb_291115164</t>
  </si>
  <si>
    <t>24.44 - 24.88</t>
  </si>
  <si>
    <t>20.11 - 31.422</t>
  </si>
  <si>
    <t>finmb_268203657</t>
  </si>
  <si>
    <t>41.65 - 43.34</t>
  </si>
  <si>
    <t>24.0 - 47.17</t>
  </si>
  <si>
    <t>IQ 50 Percent Hedged FTSE Japan</t>
  </si>
  <si>
    <t>finmb_301670640</t>
  </si>
  <si>
    <t>19.1099 - 19.1099</t>
  </si>
  <si>
    <t>15.442 - 22.325</t>
  </si>
  <si>
    <t>ProShares S&amp;P 500 Ex-Energy ETF</t>
  </si>
  <si>
    <t>finmb_307749957</t>
  </si>
  <si>
    <t>60.64 - 62.0</t>
  </si>
  <si>
    <t>47.01 - 72.9</t>
  </si>
  <si>
    <t>Virtus LifeSci Biotech Clinical</t>
  </si>
  <si>
    <t>finmb_274653436</t>
  </si>
  <si>
    <t>37.6494 - 39.3318</t>
  </si>
  <si>
    <t>22.92 - 42.99</t>
  </si>
  <si>
    <t>Goldman Sachs ActiveBeta Europe</t>
  </si>
  <si>
    <t>finmb_280408736</t>
  </si>
  <si>
    <t>24.11 - 24.5541</t>
  </si>
  <si>
    <t>20.08 - 31.97</t>
  </si>
  <si>
    <t>WisdomTree International High D</t>
  </si>
  <si>
    <t>finmb_27777691</t>
  </si>
  <si>
    <t>29.19 - 29.805</t>
  </si>
  <si>
    <t>25.14 - 42.34</t>
  </si>
  <si>
    <t>VanEck Vectors Morningstar Inte</t>
  </si>
  <si>
    <t>finmb_286468220</t>
  </si>
  <si>
    <t>24.82 - 25.35</t>
  </si>
  <si>
    <t>21.1 - 33.21</t>
  </si>
  <si>
    <t>Xtrackers Emerging Markets Bond</t>
  </si>
  <si>
    <t>finmb_271111800</t>
  </si>
  <si>
    <t>19.72 - 19.72</t>
  </si>
  <si>
    <t>17.35 - 24.56</t>
  </si>
  <si>
    <t>Virtus LifeSci Biotech Products</t>
  </si>
  <si>
    <t>finmb_274653437</t>
  </si>
  <si>
    <t>44.25 - 44.52</t>
  </si>
  <si>
    <t>30.833 - 47.88</t>
  </si>
  <si>
    <t>WisdomTree International SmallC</t>
  </si>
  <si>
    <t>finmb_27777960</t>
  </si>
  <si>
    <t>49.64 - 50.6584</t>
  </si>
  <si>
    <t>41.54 - 71.76</t>
  </si>
  <si>
    <t>SPDR Portfolio MSCI Global Stoc</t>
  </si>
  <si>
    <t>35.04 - 36.48</t>
  </si>
  <si>
    <t>28.77 - 80.48</t>
  </si>
  <si>
    <t>Invesco S&amp;P 100 Equal Weight ET</t>
  </si>
  <si>
    <t>finmb_30469960</t>
  </si>
  <si>
    <t>49.83 - 51.675</t>
  </si>
  <si>
    <t>40.42 - 63.69</t>
  </si>
  <si>
    <t>WisdomTree International MidCap</t>
  </si>
  <si>
    <t>finmb_27777933</t>
  </si>
  <si>
    <t>47.703 - 48.54</t>
  </si>
  <si>
    <t>39.79 - 66.58</t>
  </si>
  <si>
    <t>iShares Inc iShares MSCI Sweden</t>
  </si>
  <si>
    <t>finmb_6456851</t>
  </si>
  <si>
    <t>25.56 - 26.27</t>
  </si>
  <si>
    <t>21.38 - 34.27</t>
  </si>
  <si>
    <t>VanEck Vectors ChinaAMC CSI 300</t>
  </si>
  <si>
    <t>finmb_111707491</t>
  </si>
  <si>
    <t>36.7801 - 36.8501</t>
  </si>
  <si>
    <t>32.98 - 43.73</t>
  </si>
  <si>
    <t>WisdomTree Japan Hedged SmallCa</t>
  </si>
  <si>
    <t>finmb_206612698</t>
  </si>
  <si>
    <t>34.62 - 35.155</t>
  </si>
  <si>
    <t>26.79 - 44.31</t>
  </si>
  <si>
    <t>WisdomTree Europe Quality Divid</t>
  </si>
  <si>
    <t>finmb_259743194</t>
  </si>
  <si>
    <t>22.495 - 22.9221</t>
  </si>
  <si>
    <t>18.6 - 28.546</t>
  </si>
  <si>
    <t>finmb_6157540</t>
  </si>
  <si>
    <t>77.66 - 78.4</t>
  </si>
  <si>
    <t>62.1 - 102.74</t>
  </si>
  <si>
    <t>finmb_309843798</t>
  </si>
  <si>
    <t>33.66 - 34.555</t>
  </si>
  <si>
    <t>28.0 - 47.52</t>
  </si>
  <si>
    <t>iShares Currency Hedged MSCI AC</t>
  </si>
  <si>
    <t>finmb_291115212</t>
  </si>
  <si>
    <t>23.195 - 23.6705</t>
  </si>
  <si>
    <t>19.57 - 28.95</t>
  </si>
  <si>
    <t>WisdomTree Europe SmallCap Divi</t>
  </si>
  <si>
    <t>finmb_27670192</t>
  </si>
  <si>
    <t>41.88 - 42.915</t>
  </si>
  <si>
    <t>34.63 - 65.93</t>
  </si>
  <si>
    <t>finmb_204729653</t>
  </si>
  <si>
    <t>85.75 - 88.5992</t>
  </si>
  <si>
    <t>71.1 - 115.45</t>
  </si>
  <si>
    <t>Invesco S&amp;P SmallCap Consumer S</t>
  </si>
  <si>
    <t>finmb_100588835</t>
  </si>
  <si>
    <t>66.325 - 68.0</t>
  </si>
  <si>
    <t>55.25 - 80.82</t>
  </si>
  <si>
    <t>finmb_261392537</t>
  </si>
  <si>
    <t>49.355 - 50.16</t>
  </si>
  <si>
    <t>40.45 - 62.766</t>
  </si>
  <si>
    <t>WisdomTree Japan SmallCap Fund</t>
  </si>
  <si>
    <t>finmb_27670231</t>
  </si>
  <si>
    <t>60.26 - 61.18</t>
  </si>
  <si>
    <t>48.0 - 75.89</t>
  </si>
  <si>
    <t>finmb_309121931</t>
  </si>
  <si>
    <t>21.3063 - 21.3033</t>
  </si>
  <si>
    <t>18.33 - 25.686</t>
  </si>
  <si>
    <t>John Hancock Multifactor Financ</t>
  </si>
  <si>
    <t>finmb_306891957</t>
  </si>
  <si>
    <t>28.45 - 29.5484</t>
  </si>
  <si>
    <t>23.5 - 42.64</t>
  </si>
  <si>
    <t>finmb_318392501</t>
  </si>
  <si>
    <t>23.8321 - 24.239</t>
  </si>
  <si>
    <t>20.51 - 33.34</t>
  </si>
  <si>
    <t>finmb_301753086</t>
  </si>
  <si>
    <t>19.4 - 20.01</t>
  </si>
  <si>
    <t>13.801 - 30.839</t>
  </si>
  <si>
    <t>Alpha Architect International Q</t>
  </si>
  <si>
    <t>finmb_278258152</t>
  </si>
  <si>
    <t>21.215 - 21.775</t>
  </si>
  <si>
    <t>17.6 - 30.283</t>
  </si>
  <si>
    <t>Invesco S&amp;P 500 Equal Weight Ma</t>
  </si>
  <si>
    <t>finmb_30149166</t>
  </si>
  <si>
    <t>87.1569 - 89.2119</t>
  </si>
  <si>
    <t>69.08 - 116.9</t>
  </si>
  <si>
    <t>Strong dividend</t>
  </si>
  <si>
    <t>don't touch</t>
  </si>
  <si>
    <t>Dividend ratio ist immer hoch</t>
  </si>
  <si>
    <t>sehr volatiles EPS</t>
  </si>
  <si>
    <t>loss making</t>
  </si>
  <si>
    <t>loss making seit 2018</t>
  </si>
  <si>
    <t>Letzte Dividende 2016 bezahlt</t>
  </si>
  <si>
    <t>Letzte Dividende im 2018 bezahlt</t>
  </si>
  <si>
    <t>Letzte Dividende vor 2003 bezahlt</t>
  </si>
  <si>
    <t>steady EPS über Dividend</t>
  </si>
  <si>
    <t>schon drin</t>
  </si>
  <si>
    <t>Dividende weit über EPS</t>
  </si>
  <si>
    <t>Dividende immer gleich EPS</t>
  </si>
  <si>
    <t>dividend ratio zu hoch</t>
  </si>
  <si>
    <t>Aktientyp</t>
  </si>
  <si>
    <t>ok, aber zu wenig Aufholpotential</t>
  </si>
  <si>
    <t>zu hoher Dividend Ratio</t>
  </si>
  <si>
    <t>consistent low Dividen Ratio</t>
  </si>
  <si>
    <t>Value Aktie</t>
  </si>
  <si>
    <t>zu hoher payout</t>
  </si>
  <si>
    <t>keine Konstanz im EPS</t>
  </si>
  <si>
    <t>keine konstanz im EPS</t>
  </si>
  <si>
    <t>EPS sinkt immer weiter</t>
  </si>
  <si>
    <t>Dividende 2019 nicht bezahlt</t>
  </si>
  <si>
    <t>loss making gemäss Finance.net</t>
  </si>
  <si>
    <t>keine Konstanz in EPS</t>
  </si>
  <si>
    <t>kein Konstanz in EPS</t>
  </si>
  <si>
    <t>kein Wachstum im EPS</t>
  </si>
  <si>
    <t>siehe oben Wells Fargo</t>
  </si>
  <si>
    <t>kein Dividendwachstum</t>
  </si>
  <si>
    <t>kein</t>
  </si>
  <si>
    <t>nur 2'000, da kein Dividenwachstum</t>
  </si>
  <si>
    <t>LongName</t>
  </si>
  <si>
    <t>EMS-CHEMIE AG</t>
  </si>
  <si>
    <t>Type</t>
  </si>
  <si>
    <t>Year</t>
  </si>
  <si>
    <t>Value</t>
  </si>
  <si>
    <t>Found</t>
  </si>
  <si>
    <t>FoundName</t>
  </si>
  <si>
    <t>EPS Diluted</t>
  </si>
  <si>
    <t>3.72</t>
  </si>
  <si>
    <t>3.76</t>
  </si>
  <si>
    <t>-3.11</t>
  </si>
  <si>
    <t>2.96</t>
  </si>
  <si>
    <t>-2.78</t>
  </si>
  <si>
    <t>2.52</t>
  </si>
  <si>
    <t>3.69</t>
  </si>
  <si>
    <t>EPS Basic</t>
  </si>
  <si>
    <t>3.68</t>
  </si>
  <si>
    <t>Dividend</t>
  </si>
  <si>
    <t>1.24</t>
  </si>
  <si>
    <t>1.5</t>
  </si>
  <si>
    <t>2.0</t>
  </si>
  <si>
    <t>13.58</t>
  </si>
  <si>
    <t>ems-chemie</t>
  </si>
  <si>
    <t>14.66</t>
  </si>
  <si>
    <t>16.09</t>
  </si>
  <si>
    <t>19.19</t>
  </si>
  <si>
    <t>20.59</t>
  </si>
  <si>
    <t>22.22</t>
  </si>
  <si>
    <t>22.54</t>
  </si>
  <si>
    <t>11.0</t>
  </si>
  <si>
    <t>12.0</t>
  </si>
  <si>
    <t>15.0</t>
  </si>
  <si>
    <t>17.0</t>
  </si>
  <si>
    <t>18.5</t>
  </si>
  <si>
    <t>19.75</t>
  </si>
  <si>
    <t>None</t>
  </si>
  <si>
    <t>8.46</t>
  </si>
  <si>
    <t>abb_india</t>
  </si>
  <si>
    <t>10.78</t>
  </si>
  <si>
    <t>14.15</t>
  </si>
  <si>
    <t>17.76</t>
  </si>
  <si>
    <t>19.82</t>
  </si>
  <si>
    <t>24.11</t>
  </si>
  <si>
    <t>14.32</t>
  </si>
  <si>
    <t>3.0</t>
  </si>
  <si>
    <t>3.7</t>
  </si>
  <si>
    <t>4.0</t>
  </si>
  <si>
    <t>4.4</t>
  </si>
  <si>
    <t>4.8</t>
  </si>
  <si>
    <t>0.0</t>
  </si>
  <si>
    <t>3.8</t>
  </si>
  <si>
    <t>adecco_group</t>
  </si>
  <si>
    <t>0.05</t>
  </si>
  <si>
    <t>4.63</t>
  </si>
  <si>
    <t>5.18</t>
  </si>
  <si>
    <t>3.2</t>
  </si>
  <si>
    <t>4.99</t>
  </si>
  <si>
    <t>3.79</t>
  </si>
  <si>
    <t>4.38</t>
  </si>
  <si>
    <t>4.62</t>
  </si>
  <si>
    <t>5.17</t>
  </si>
  <si>
    <t>3.19</t>
  </si>
  <si>
    <t>4.97</t>
  </si>
  <si>
    <t>2.1</t>
  </si>
  <si>
    <t>2.4</t>
  </si>
  <si>
    <t>2.5</t>
  </si>
  <si>
    <t>1.92</t>
  </si>
  <si>
    <t>vontobel</t>
  </si>
  <si>
    <t>2.24</t>
  </si>
  <si>
    <t>4.72</t>
  </si>
  <si>
    <t>3.65</t>
  </si>
  <si>
    <t>3.96</t>
  </si>
  <si>
    <t>4.49</t>
  </si>
  <si>
    <t>1.89</t>
  </si>
  <si>
    <t>2.19</t>
  </si>
  <si>
    <t>3.11</t>
  </si>
  <si>
    <t>4.59</t>
  </si>
  <si>
    <t>3.56</t>
  </si>
  <si>
    <t>3.88</t>
  </si>
  <si>
    <t>4.39</t>
  </si>
  <si>
    <t>1.3</t>
  </si>
  <si>
    <t>1.55</t>
  </si>
  <si>
    <t>1.85</t>
  </si>
  <si>
    <t>2.25</t>
  </si>
  <si>
    <t>8.18</t>
  </si>
  <si>
    <t>helvetia_2</t>
  </si>
  <si>
    <t>8.6</t>
  </si>
  <si>
    <t>5.8</t>
  </si>
  <si>
    <t>7.21</t>
  </si>
  <si>
    <t>7.82</t>
  </si>
  <si>
    <t>8.38</t>
  </si>
  <si>
    <t>10.52</t>
  </si>
  <si>
    <t>3.5</t>
  </si>
  <si>
    <t>3.6</t>
  </si>
  <si>
    <t>4.2</t>
  </si>
  <si>
    <t>4.6</t>
  </si>
  <si>
    <t>5.0</t>
  </si>
  <si>
    <t>2.73</t>
  </si>
  <si>
    <t>zurich_insurance_group</t>
  </si>
  <si>
    <t>2.62</t>
  </si>
  <si>
    <t>2.15</t>
  </si>
  <si>
    <t>2.01</t>
  </si>
  <si>
    <t>2.8</t>
  </si>
  <si>
    <t>2.72</t>
  </si>
  <si>
    <t>2.6</t>
  </si>
  <si>
    <t>1.23</t>
  </si>
  <si>
    <t>2.13</t>
  </si>
  <si>
    <t>2.49</t>
  </si>
  <si>
    <t>2.77</t>
  </si>
  <si>
    <t>1.9</t>
  </si>
  <si>
    <t>1.72</t>
  </si>
  <si>
    <t>1.75</t>
  </si>
  <si>
    <t>1.59</t>
  </si>
  <si>
    <t>1.58</t>
  </si>
  <si>
    <t>24.45</t>
  </si>
  <si>
    <t>swiss_life_2</t>
  </si>
  <si>
    <t>25.51</t>
  </si>
  <si>
    <t>27.4</t>
  </si>
  <si>
    <t>28.92</t>
  </si>
  <si>
    <t>30.98</t>
  </si>
  <si>
    <t>31.59</t>
  </si>
  <si>
    <t>36.59</t>
  </si>
  <si>
    <t>24.22</t>
  </si>
  <si>
    <t>24.1</t>
  </si>
  <si>
    <t>25.87</t>
  </si>
  <si>
    <t>27.26</t>
  </si>
  <si>
    <t>29.65</t>
  </si>
  <si>
    <t>31.5</t>
  </si>
  <si>
    <t>36.49</t>
  </si>
  <si>
    <t>5.5</t>
  </si>
  <si>
    <t>6.5</t>
  </si>
  <si>
    <t>8.5</t>
  </si>
  <si>
    <t>13.5</t>
  </si>
  <si>
    <t>16.5</t>
  </si>
  <si>
    <t>20.0</t>
  </si>
  <si>
    <t>0.84</t>
  </si>
  <si>
    <t>ubs_group_1</t>
  </si>
  <si>
    <t>0.93</t>
  </si>
  <si>
    <t>1.68</t>
  </si>
  <si>
    <t>0.86</t>
  </si>
  <si>
    <t>0.28</t>
  </si>
  <si>
    <t>1.18</t>
  </si>
  <si>
    <t>1.17</t>
  </si>
  <si>
    <t>0.83</t>
  </si>
  <si>
    <t>0.91</t>
  </si>
  <si>
    <t>1.64</t>
  </si>
  <si>
    <t>0.27</t>
  </si>
  <si>
    <t>1.15</t>
  </si>
  <si>
    <t>1.14</t>
  </si>
  <si>
    <t>0.25</t>
  </si>
  <si>
    <t>1.1</t>
  </si>
  <si>
    <t>0.6</t>
  </si>
  <si>
    <t>0.65</t>
  </si>
  <si>
    <t>0.7</t>
  </si>
  <si>
    <t>0.35</t>
  </si>
  <si>
    <t>12.02</t>
  </si>
  <si>
    <t>swiss_re</t>
  </si>
  <si>
    <t>9.36</t>
  </si>
  <si>
    <t>12.94</t>
  </si>
  <si>
    <t>10.56</t>
  </si>
  <si>
    <t>1.01</t>
  </si>
  <si>
    <t>1.34</t>
  </si>
  <si>
    <t>2.44</t>
  </si>
  <si>
    <t>11.02</t>
  </si>
  <si>
    <t>11.82</t>
  </si>
  <si>
    <t>9.67</t>
  </si>
  <si>
    <t>2.38</t>
  </si>
  <si>
    <t>3.85</t>
  </si>
  <si>
    <t>4.25</t>
  </si>
  <si>
    <t>4.85</t>
  </si>
  <si>
    <t>5.6</t>
  </si>
  <si>
    <t>5.9</t>
  </si>
  <si>
    <t>7.74</t>
  </si>
  <si>
    <t>6.28</t>
  </si>
  <si>
    <t>7.14</t>
  </si>
  <si>
    <t>7.7</t>
  </si>
  <si>
    <t>8.79</t>
  </si>
  <si>
    <t>8.04</t>
  </si>
  <si>
    <t>3.74</t>
  </si>
  <si>
    <t>6.26</t>
  </si>
  <si>
    <t>7.12</t>
  </si>
  <si>
    <t>7.67</t>
  </si>
  <si>
    <t>8.77</t>
  </si>
  <si>
    <t>8.03</t>
  </si>
  <si>
    <t>2.2</t>
  </si>
  <si>
    <t>2.7</t>
  </si>
  <si>
    <t>comet</t>
  </si>
  <si>
    <t>3.41</t>
  </si>
  <si>
    <t>2.21</t>
  </si>
  <si>
    <t>3.53</t>
  </si>
  <si>
    <t>4.58</t>
  </si>
  <si>
    <t>0.8</t>
  </si>
  <si>
    <t>1.2</t>
  </si>
  <si>
    <t>4.57</t>
  </si>
  <si>
    <t>vifor_pharma</t>
  </si>
  <si>
    <t>4.65</t>
  </si>
  <si>
    <t>2.35</t>
  </si>
  <si>
    <t>2.45</t>
  </si>
  <si>
    <t>4.56</t>
  </si>
  <si>
    <t>4.64</t>
  </si>
  <si>
    <t>2.34</t>
  </si>
  <si>
    <t>1.4</t>
  </si>
  <si>
    <t>1.8</t>
  </si>
  <si>
    <t>0.2</t>
  </si>
  <si>
    <t>vat_group</t>
  </si>
  <si>
    <t>0.29</t>
  </si>
  <si>
    <t>0.02</t>
  </si>
  <si>
    <t>0.39</t>
  </si>
  <si>
    <t>0.46</t>
  </si>
  <si>
    <t>lonza</t>
  </si>
  <si>
    <t>4.22</t>
  </si>
  <si>
    <t>4.91</t>
  </si>
  <si>
    <t>5.31</t>
  </si>
  <si>
    <t>10.7</t>
  </si>
  <si>
    <t>7.51</t>
  </si>
  <si>
    <t>10.2</t>
  </si>
  <si>
    <t>4.21</t>
  </si>
  <si>
    <t>4.87</t>
  </si>
  <si>
    <t>5.27</t>
  </si>
  <si>
    <t>10.6</t>
  </si>
  <si>
    <t>7.48</t>
  </si>
  <si>
    <t>10.14</t>
  </si>
  <si>
    <t>1.99</t>
  </si>
  <si>
    <t>2.32</t>
  </si>
  <si>
    <t>2.55</t>
  </si>
  <si>
    <t>2.75</t>
  </si>
  <si>
    <t>-0.01</t>
  </si>
  <si>
    <t>ch_offshore</t>
  </si>
  <si>
    <t>0.04</t>
  </si>
  <si>
    <t>0.13</t>
  </si>
  <si>
    <t>0.01</t>
  </si>
  <si>
    <t>-0.08</t>
  </si>
  <si>
    <t>-0.02</t>
  </si>
  <si>
    <t>-0.03</t>
  </si>
  <si>
    <t>0.14</t>
  </si>
  <si>
    <t>0.03</t>
  </si>
  <si>
    <t>sli_systems</t>
  </si>
  <si>
    <t>-0.1</t>
  </si>
  <si>
    <t>-0.12</t>
  </si>
  <si>
    <t>0.07</t>
  </si>
  <si>
    <t>1.0</t>
  </si>
  <si>
    <t>vanguard_natural_resources_llc</t>
  </si>
  <si>
    <t>1.95</t>
  </si>
  <si>
    <t>0.78</t>
  </si>
  <si>
    <t>0.56</t>
  </si>
  <si>
    <t>-19.8</t>
  </si>
  <si>
    <t>-6.41</t>
  </si>
  <si>
    <t>0.77</t>
  </si>
  <si>
    <t>2.28</t>
  </si>
  <si>
    <t>2.79</t>
  </si>
  <si>
    <t>2.46</t>
  </si>
  <si>
    <t>1.42</t>
  </si>
  <si>
    <t>0.06</t>
  </si>
  <si>
    <t>3.02</t>
  </si>
  <si>
    <t>us_bancorp</t>
  </si>
  <si>
    <t>3.1</t>
  </si>
  <si>
    <t>3.18</t>
  </si>
  <si>
    <t>3.25</t>
  </si>
  <si>
    <t>4.15</t>
  </si>
  <si>
    <t>4.16</t>
  </si>
  <si>
    <t>3.08</t>
  </si>
  <si>
    <t>3.16</t>
  </si>
  <si>
    <t>3.24</t>
  </si>
  <si>
    <t>3.51</t>
  </si>
  <si>
    <t>4.14</t>
  </si>
  <si>
    <t>0.89</t>
  </si>
  <si>
    <t>0.97</t>
  </si>
  <si>
    <t>1.07</t>
  </si>
  <si>
    <t>1.16</t>
  </si>
  <si>
    <t>-15.49</t>
  </si>
  <si>
    <t>foodfest_international_2000</t>
  </si>
  <si>
    <t>at_s</t>
  </si>
  <si>
    <t>1.78</t>
  </si>
  <si>
    <t>1.44</t>
  </si>
  <si>
    <t>-0.59</t>
  </si>
  <si>
    <t>1.38</t>
  </si>
  <si>
    <t>2.08</t>
  </si>
  <si>
    <t>0.34</t>
  </si>
  <si>
    <t>1.21</t>
  </si>
  <si>
    <t>0.36</t>
  </si>
  <si>
    <t>0.1</t>
  </si>
  <si>
    <t>13.16</t>
  </si>
  <si>
    <t>10.99</t>
  </si>
  <si>
    <t>10.41</t>
  </si>
  <si>
    <t>11.24</t>
  </si>
  <si>
    <t>10.12</t>
  </si>
  <si>
    <t>12.3</t>
  </si>
  <si>
    <t>15.77</t>
  </si>
  <si>
    <t>12.93</t>
  </si>
  <si>
    <t>10.81</t>
  </si>
  <si>
    <t>10.28</t>
  </si>
  <si>
    <t>11.13</t>
  </si>
  <si>
    <t>10.04</t>
  </si>
  <si>
    <t>12.21</t>
  </si>
  <si>
    <t>15.62</t>
  </si>
  <si>
    <t>7.8</t>
  </si>
  <si>
    <t>8.0</t>
  </si>
  <si>
    <t>8.1</t>
  </si>
  <si>
    <t>8.2</t>
  </si>
  <si>
    <t>8.3</t>
  </si>
  <si>
    <t>8.7</t>
  </si>
  <si>
    <t>9.0</t>
  </si>
  <si>
    <t>3.49</t>
  </si>
  <si>
    <t>novartis</t>
  </si>
  <si>
    <t>7.13</t>
  </si>
  <si>
    <t>2.78</t>
  </si>
  <si>
    <t>3.23</t>
  </si>
  <si>
    <t>5.32</t>
  </si>
  <si>
    <t>3.05</t>
  </si>
  <si>
    <t>3.43</t>
  </si>
  <si>
    <t>3.78</t>
  </si>
  <si>
    <t>7.02</t>
  </si>
  <si>
    <t>2.76</t>
  </si>
  <si>
    <t>2.85</t>
  </si>
  <si>
    <t>2.95</t>
  </si>
  <si>
    <t>3.39</t>
  </si>
  <si>
    <t>4.95</t>
  </si>
  <si>
    <t>3.01</t>
  </si>
  <si>
    <t>2.36</t>
  </si>
  <si>
    <t>3.44</t>
  </si>
  <si>
    <t>4.33</t>
  </si>
  <si>
    <t>3.38</t>
  </si>
  <si>
    <t>4.94</t>
  </si>
  <si>
    <t>4.32</t>
  </si>
  <si>
    <t>2.03</t>
  </si>
  <si>
    <t>1.91</t>
  </si>
  <si>
    <t>4.47</t>
  </si>
  <si>
    <t>flughafen_zuerich_2</t>
  </si>
  <si>
    <t>6.71</t>
  </si>
  <si>
    <t>5.85</t>
  </si>
  <si>
    <t>8.07</t>
  </si>
  <si>
    <t>9.29</t>
  </si>
  <si>
    <t>7.75</t>
  </si>
  <si>
    <t>10.07</t>
  </si>
  <si>
    <t>6.7</t>
  </si>
  <si>
    <t>6.2</t>
  </si>
  <si>
    <t>6.4</t>
  </si>
  <si>
    <t>6.9</t>
  </si>
  <si>
    <t>7.1</t>
  </si>
  <si>
    <t>9.65</t>
  </si>
  <si>
    <t>bâloise</t>
  </si>
  <si>
    <t>15.15</t>
  </si>
  <si>
    <t>11.53</t>
  </si>
  <si>
    <t>11.5</t>
  </si>
  <si>
    <t>11.14</t>
  </si>
  <si>
    <t>15.02</t>
  </si>
  <si>
    <t>9.38</t>
  </si>
  <si>
    <t>14.63</t>
  </si>
  <si>
    <t>10.65</t>
  </si>
  <si>
    <t>11.22</t>
  </si>
  <si>
    <t>11.48</t>
  </si>
  <si>
    <t>11.12</t>
  </si>
  <si>
    <t>14.99</t>
  </si>
  <si>
    <t>4.75</t>
  </si>
  <si>
    <t>5.2</t>
  </si>
  <si>
    <t>6.0</t>
  </si>
  <si>
    <t>3.12</t>
  </si>
  <si>
    <t>autoneum</t>
  </si>
  <si>
    <t>17.04</t>
  </si>
  <si>
    <t>9.12</t>
  </si>
  <si>
    <t>20.61</t>
  </si>
  <si>
    <t>19.61</t>
  </si>
  <si>
    <t>11.83</t>
  </si>
  <si>
    <t>-20.82</t>
  </si>
  <si>
    <t>16.98</t>
  </si>
  <si>
    <t>9.1</t>
  </si>
  <si>
    <t>20.58</t>
  </si>
  <si>
    <t>19.57</t>
  </si>
  <si>
    <t>11.81</t>
  </si>
  <si>
    <t>4.5</t>
  </si>
  <si>
    <t>1.08</t>
  </si>
  <si>
    <t>credit_suisse_group_1</t>
  </si>
  <si>
    <t>0.95</t>
  </si>
  <si>
    <t>-1.67</t>
  </si>
  <si>
    <t>-1.27</t>
  </si>
  <si>
    <t>-0.41</t>
  </si>
  <si>
    <t>0.79</t>
  </si>
  <si>
    <t>1.35</t>
  </si>
  <si>
    <t>0.94</t>
  </si>
  <si>
    <t>1.32</t>
  </si>
  <si>
    <t>0.66</t>
  </si>
  <si>
    <t>0.68</t>
  </si>
  <si>
    <t>0.26</t>
  </si>
  <si>
    <t>4.43</t>
  </si>
  <si>
    <t>cembra_money_bank</t>
  </si>
  <si>
    <t>4.67</t>
  </si>
  <si>
    <t>5.04</t>
  </si>
  <si>
    <t>5.1</t>
  </si>
  <si>
    <t>5.13</t>
  </si>
  <si>
    <t>5.47</t>
  </si>
  <si>
    <t>5.53</t>
  </si>
  <si>
    <t>4.66</t>
  </si>
  <si>
    <t>5.03</t>
  </si>
  <si>
    <t>5.09</t>
  </si>
  <si>
    <t>5.12</t>
  </si>
  <si>
    <t>5.46</t>
  </si>
  <si>
    <t>3.35</t>
  </si>
  <si>
    <t>3.45</t>
  </si>
  <si>
    <t>3.55</t>
  </si>
  <si>
    <t>3.75</t>
  </si>
  <si>
    <t>-3.4</t>
  </si>
  <si>
    <t>basilea</t>
  </si>
  <si>
    <t>-4.17</t>
  </si>
  <si>
    <t>-6.09</t>
  </si>
  <si>
    <t>-5.07</t>
  </si>
  <si>
    <t>-1.79</t>
  </si>
  <si>
    <t>-2.89</t>
  </si>
  <si>
    <t>-2.08</t>
  </si>
  <si>
    <t>stadler_rail</t>
  </si>
  <si>
    <t>1.27</t>
  </si>
  <si>
    <t>19.51</t>
  </si>
  <si>
    <t>sankt_galler_kantonalbank</t>
  </si>
  <si>
    <t>26.23</t>
  </si>
  <si>
    <t>23.89</t>
  </si>
  <si>
    <t>26.16</t>
  </si>
  <si>
    <t>27.93</t>
  </si>
  <si>
    <t>28.4</t>
  </si>
  <si>
    <t>28.3</t>
  </si>
  <si>
    <t>19.37</t>
  </si>
  <si>
    <t>26.07</t>
  </si>
  <si>
    <t>23.36</t>
  </si>
  <si>
    <t>25.58</t>
  </si>
  <si>
    <t>27.31</t>
  </si>
  <si>
    <t>27.77</t>
  </si>
  <si>
    <t>14.95</t>
  </si>
  <si>
    <t>15.94</t>
  </si>
  <si>
    <t>16.0</t>
  </si>
  <si>
    <t>53.43</t>
  </si>
  <si>
    <t>givaudan</t>
  </si>
  <si>
    <t>61.18</t>
  </si>
  <si>
    <t>68.98</t>
  </si>
  <si>
    <t>69.95</t>
  </si>
  <si>
    <t>78.18</t>
  </si>
  <si>
    <t>71.92</t>
  </si>
  <si>
    <t>76.17</t>
  </si>
  <si>
    <t>52.83</t>
  </si>
  <si>
    <t>60.35</t>
  </si>
  <si>
    <t>68.14</t>
  </si>
  <si>
    <t>69.34</t>
  </si>
  <si>
    <t>77.54</t>
  </si>
  <si>
    <t>71.36</t>
  </si>
  <si>
    <t>75.59</t>
  </si>
  <si>
    <t>47.0</t>
  </si>
  <si>
    <t>50.0</t>
  </si>
  <si>
    <t>54.0</t>
  </si>
  <si>
    <t>56.0</t>
  </si>
  <si>
    <t>58.0</t>
  </si>
  <si>
    <t>60.0</t>
  </si>
  <si>
    <t>62.0</t>
  </si>
  <si>
    <t>11.59</t>
  </si>
  <si>
    <t>geberit_5</t>
  </si>
  <si>
    <t>13.28</t>
  </si>
  <si>
    <t>11.33</t>
  </si>
  <si>
    <t>14.88</t>
  </si>
  <si>
    <t>14.34</t>
  </si>
  <si>
    <t>16.4</t>
  </si>
  <si>
    <t>17.97</t>
  </si>
  <si>
    <t>11.58</t>
  </si>
  <si>
    <t>13.26</t>
  </si>
  <si>
    <t>11.31</t>
  </si>
  <si>
    <t>14.85</t>
  </si>
  <si>
    <t>14.31</t>
  </si>
  <si>
    <t>16.39</t>
  </si>
  <si>
    <t>17.93</t>
  </si>
  <si>
    <t>7.5</t>
  </si>
  <si>
    <t>8.4</t>
  </si>
  <si>
    <t>10.0</t>
  </si>
  <si>
    <t>10.4</t>
  </si>
  <si>
    <t>10.8</t>
  </si>
  <si>
    <t>11.3</t>
  </si>
  <si>
    <t>6.55</t>
  </si>
  <si>
    <t>straumann</t>
  </si>
  <si>
    <t>10.15</t>
  </si>
  <si>
    <t>4.52</t>
  </si>
  <si>
    <t>14.68</t>
  </si>
  <si>
    <t>17.61</t>
  </si>
  <si>
    <t>17.24</t>
  </si>
  <si>
    <t>19.33</t>
  </si>
  <si>
    <t>10.03</t>
  </si>
  <si>
    <t>14.6</t>
  </si>
  <si>
    <t>17.53</t>
  </si>
  <si>
    <t>17.18</t>
  </si>
  <si>
    <t>19.26</t>
  </si>
  <si>
    <t>5.25</t>
  </si>
  <si>
    <t>5.75</t>
  </si>
  <si>
    <t>0.88</t>
  </si>
  <si>
    <t>oc_oerlikon</t>
  </si>
  <si>
    <t>0.59</t>
  </si>
  <si>
    <t>-1.18</t>
  </si>
  <si>
    <t>0.44</t>
  </si>
  <si>
    <t>0.71</t>
  </si>
  <si>
    <t>0.87</t>
  </si>
  <si>
    <t>0.58</t>
  </si>
  <si>
    <t>0.3</t>
  </si>
  <si>
    <t>32.53</t>
  </si>
  <si>
    <t>swisscom</t>
  </si>
  <si>
    <t>32.7</t>
  </si>
  <si>
    <t>26.27</t>
  </si>
  <si>
    <t>30.97</t>
  </si>
  <si>
    <t>30.31</t>
  </si>
  <si>
    <t>29.48</t>
  </si>
  <si>
    <t>32.28</t>
  </si>
  <si>
    <t>22.0</t>
  </si>
  <si>
    <t>6.93</t>
  </si>
  <si>
    <t>hochdorf</t>
  </si>
  <si>
    <t>17.45</t>
  </si>
  <si>
    <t>11.73</t>
  </si>
  <si>
    <t>14.12</t>
  </si>
  <si>
    <t>18.43</t>
  </si>
  <si>
    <t>2.02</t>
  </si>
  <si>
    <t>-164.56</t>
  </si>
  <si>
    <t>5.79</t>
  </si>
  <si>
    <t>13.46</t>
  </si>
  <si>
    <t>12.22</t>
  </si>
  <si>
    <t>1.39</t>
  </si>
  <si>
    <t>0.9</t>
  </si>
  <si>
    <t>deutsche_lufthansa</t>
  </si>
  <si>
    <t>0.16</t>
  </si>
  <si>
    <t>4.07</t>
  </si>
  <si>
    <t>5.67</t>
  </si>
  <si>
    <t>5.4</t>
  </si>
  <si>
    <t>0.67</t>
  </si>
  <si>
    <t>0.64</t>
  </si>
  <si>
    <t>1.13</t>
  </si>
  <si>
    <t>0.45</t>
  </si>
  <si>
    <t>0.55</t>
  </si>
  <si>
    <t>0.54</t>
  </si>
  <si>
    <t>0.41</t>
  </si>
  <si>
    <t>-0.05</t>
  </si>
  <si>
    <t>tui_3</t>
  </si>
  <si>
    <t>0.21</t>
  </si>
  <si>
    <t>0.37</t>
  </si>
  <si>
    <t>0.69</t>
  </si>
  <si>
    <t>0.4</t>
  </si>
  <si>
    <t>0.12</t>
  </si>
  <si>
    <t>0.22</t>
  </si>
  <si>
    <t>0.19</t>
  </si>
  <si>
    <t>muenchener_rueckversicherungs-gesellschaft_aktiengesellschaft_in_muenchen_un</t>
  </si>
  <si>
    <t>2.43</t>
  </si>
  <si>
    <t>2.07</t>
  </si>
  <si>
    <t>1.83</t>
  </si>
  <si>
    <t>2.12</t>
  </si>
  <si>
    <t>0.57</t>
  </si>
  <si>
    <t>1.66</t>
  </si>
  <si>
    <t>shell_b</t>
  </si>
  <si>
    <t>1.43</t>
  </si>
  <si>
    <t>0.43</t>
  </si>
  <si>
    <t>2.11</t>
  </si>
  <si>
    <t>1.54</t>
  </si>
  <si>
    <t>1.53</t>
  </si>
  <si>
    <t>1.12</t>
  </si>
  <si>
    <t>1.26</t>
  </si>
  <si>
    <t>1.47</t>
  </si>
  <si>
    <t>marathon_oil</t>
  </si>
  <si>
    <t>2.26</t>
  </si>
  <si>
    <t>-3.26</t>
  </si>
  <si>
    <t>-2.61</t>
  </si>
  <si>
    <t>-6.68</t>
  </si>
  <si>
    <t>2.47</t>
  </si>
  <si>
    <t>1.29</t>
  </si>
  <si>
    <t>0.72</t>
  </si>
  <si>
    <t>-0.43</t>
  </si>
  <si>
    <t>glencore</t>
  </si>
  <si>
    <t>0.11</t>
  </si>
  <si>
    <t>-0.24</t>
  </si>
  <si>
    <t>0.32</t>
  </si>
  <si>
    <t>0.18</t>
  </si>
  <si>
    <t>0.31</t>
  </si>
  <si>
    <t>0.15</t>
  </si>
  <si>
    <t>0.08</t>
  </si>
  <si>
    <t>meggitt</t>
  </si>
  <si>
    <t>0.23</t>
  </si>
  <si>
    <t>0.17</t>
  </si>
  <si>
    <t>asiaphos</t>
  </si>
  <si>
    <t>2.37</t>
  </si>
  <si>
    <t>halliburton</t>
  </si>
  <si>
    <t>-0.53</t>
  </si>
  <si>
    <t>-1.29</t>
  </si>
  <si>
    <t>4.11</t>
  </si>
  <si>
    <t>-0.79</t>
  </si>
  <si>
    <t>-6.69</t>
  </si>
  <si>
    <t>0.53</t>
  </si>
  <si>
    <t>0.63</t>
  </si>
  <si>
    <t>7.37</t>
  </si>
  <si>
    <t>exxonmobil</t>
  </si>
  <si>
    <t>7.59</t>
  </si>
  <si>
    <t>1.88</t>
  </si>
  <si>
    <t>4.88</t>
  </si>
  <si>
    <t>3.36</t>
  </si>
  <si>
    <t>2.88</t>
  </si>
  <si>
    <t>2.98</t>
  </si>
  <si>
    <t>3.06</t>
  </si>
  <si>
    <t>carnival</t>
  </si>
  <si>
    <t>0.96</t>
  </si>
  <si>
    <t>2.82</t>
  </si>
  <si>
    <t>3.32</t>
  </si>
  <si>
    <t>3.31</t>
  </si>
  <si>
    <t>3.4</t>
  </si>
  <si>
    <t>0.99</t>
  </si>
  <si>
    <t>1.25</t>
  </si>
  <si>
    <t>1.46</t>
  </si>
  <si>
    <t>1.57</t>
  </si>
  <si>
    <t>0.73</t>
  </si>
  <si>
    <t>park_hotelsresorts</t>
  </si>
  <si>
    <t>1.48</t>
  </si>
  <si>
    <t>12.4</t>
  </si>
  <si>
    <t>12.23</t>
  </si>
  <si>
    <t>2.3</t>
  </si>
  <si>
    <t>1.84</t>
  </si>
  <si>
    <t>-22.93</t>
  </si>
  <si>
    <t>caesars_entertainment_1</t>
  </si>
  <si>
    <t>-19.6</t>
  </si>
  <si>
    <t>40.83</t>
  </si>
  <si>
    <t>-53.08</t>
  </si>
  <si>
    <t>-1.34</t>
  </si>
  <si>
    <t>-1.77</t>
  </si>
  <si>
    <t>40.27</t>
  </si>
  <si>
    <t>15.06</t>
  </si>
  <si>
    <t>ibm</t>
  </si>
  <si>
    <t>16.68</t>
  </si>
  <si>
    <t>13.6</t>
  </si>
  <si>
    <t>12.43</t>
  </si>
  <si>
    <t>6.17</t>
  </si>
  <si>
    <t>9.57</t>
  </si>
  <si>
    <t>10.63</t>
  </si>
  <si>
    <t>14.94</t>
  </si>
  <si>
    <t>16.58</t>
  </si>
  <si>
    <t>13.54</t>
  </si>
  <si>
    <t>12.38</t>
  </si>
  <si>
    <t>6.13</t>
  </si>
  <si>
    <t>9.52</t>
  </si>
  <si>
    <t>6.21</t>
  </si>
  <si>
    <t>6.43</t>
  </si>
  <si>
    <t>las_vegas_sands</t>
  </si>
  <si>
    <t>3.52</t>
  </si>
  <si>
    <t>3.54</t>
  </si>
  <si>
    <t>3.07</t>
  </si>
  <si>
    <t>2.92</t>
  </si>
  <si>
    <t>-0.32</t>
  </si>
  <si>
    <t>mgm_resorts_international</t>
  </si>
  <si>
    <t>-0.31</t>
  </si>
  <si>
    <t>-0.82</t>
  </si>
  <si>
    <t>1.94</t>
  </si>
  <si>
    <t>0.82</t>
  </si>
  <si>
    <t>3.9</t>
  </si>
  <si>
    <t>0.81</t>
  </si>
  <si>
    <t>0.48</t>
  </si>
  <si>
    <t>0.52</t>
  </si>
  <si>
    <t>2.16</t>
  </si>
  <si>
    <t>royal_caribbean_cruises</t>
  </si>
  <si>
    <t>3.03</t>
  </si>
  <si>
    <t>5.96</t>
  </si>
  <si>
    <t>7.57</t>
  </si>
  <si>
    <t>8.97</t>
  </si>
  <si>
    <t>2.14</t>
  </si>
  <si>
    <t>5.93</t>
  </si>
  <si>
    <t>7.53</t>
  </si>
  <si>
    <t>8.56</t>
  </si>
  <si>
    <t>8.95</t>
  </si>
  <si>
    <t>0.74</t>
  </si>
  <si>
    <t>1.71</t>
  </si>
  <si>
    <t>-11.25</t>
  </si>
  <si>
    <t>american_airlines</t>
  </si>
  <si>
    <t>4.02</t>
  </si>
  <si>
    <t>11.39</t>
  </si>
  <si>
    <t>3.92</t>
  </si>
  <si>
    <t>3.04</t>
  </si>
  <si>
    <t>3.93</t>
  </si>
  <si>
    <t>11.07</t>
  </si>
  <si>
    <t>4.81</t>
  </si>
  <si>
    <t>-0.15</t>
  </si>
  <si>
    <t>aston_martin_lagonda_global_2</t>
  </si>
  <si>
    <t>-0.21</t>
  </si>
  <si>
    <t>-0.16</t>
  </si>
  <si>
    <t/>
  </si>
  <si>
    <t>0.62</t>
  </si>
  <si>
    <t>cancom</t>
  </si>
  <si>
    <t>1.03</t>
  </si>
  <si>
    <t>1.19</t>
  </si>
  <si>
    <t>1.04</t>
  </si>
  <si>
    <t>1.33</t>
  </si>
  <si>
    <t>abm_industries</t>
  </si>
  <si>
    <t>1.09</t>
  </si>
  <si>
    <t>1.02</t>
  </si>
  <si>
    <t>archer_daniels_midland</t>
  </si>
  <si>
    <t>2.99</t>
  </si>
  <si>
    <t>2.18</t>
  </si>
  <si>
    <t>3.21</t>
  </si>
  <si>
    <t>1.11</t>
  </si>
  <si>
    <t>1.28</t>
  </si>
  <si>
    <t>3.27</t>
  </si>
  <si>
    <t>2.94</t>
  </si>
  <si>
    <t>5.82</t>
  </si>
  <si>
    <t>4.45</t>
  </si>
  <si>
    <t>5.77</t>
  </si>
  <si>
    <t>3.77</t>
  </si>
  <si>
    <t>0.75</t>
  </si>
  <si>
    <t>4.93</t>
  </si>
  <si>
    <t>albemarle</t>
  </si>
  <si>
    <t>2.53</t>
  </si>
  <si>
    <t>4.53</t>
  </si>
  <si>
    <t>0.49</t>
  </si>
  <si>
    <t>4.9</t>
  </si>
  <si>
    <t>6.34</t>
  </si>
  <si>
    <t>5.02</t>
  </si>
  <si>
    <t>1.22</t>
  </si>
  <si>
    <t>73.33</t>
  </si>
  <si>
    <t>o-well</t>
  </si>
  <si>
    <t>78.38</t>
  </si>
  <si>
    <t>104.8</t>
  </si>
  <si>
    <t>50.37</t>
  </si>
  <si>
    <t>1.51</t>
  </si>
  <si>
    <t>arrow_financial</t>
  </si>
  <si>
    <t>1.61</t>
  </si>
  <si>
    <t>1.7</t>
  </si>
  <si>
    <t>1.81</t>
  </si>
  <si>
    <t>2.51</t>
  </si>
  <si>
    <t>1.98</t>
  </si>
  <si>
    <t>0.92</t>
  </si>
  <si>
    <t>artesian_resources_b</t>
  </si>
  <si>
    <t>1.52</t>
  </si>
  <si>
    <t>1.06</t>
  </si>
  <si>
    <t>1.41</t>
  </si>
  <si>
    <t>1.6</t>
  </si>
  <si>
    <t>0.85</t>
  </si>
  <si>
    <t>0.98</t>
  </si>
  <si>
    <t>atmos_energy</t>
  </si>
  <si>
    <t>3.09</t>
  </si>
  <si>
    <t>3.71</t>
  </si>
  <si>
    <t>5.43</t>
  </si>
  <si>
    <t>4.36</t>
  </si>
  <si>
    <t>2.59</t>
  </si>
  <si>
    <t>4.35</t>
  </si>
  <si>
    <t>1.56</t>
  </si>
  <si>
    <t>qualcomm_1</t>
  </si>
  <si>
    <t>4.48</t>
  </si>
  <si>
    <t>3.26</t>
  </si>
  <si>
    <t>3.84</t>
  </si>
  <si>
    <t>1.67</t>
  </si>
  <si>
    <t>-3.32</t>
  </si>
  <si>
    <t>3.62</t>
  </si>
  <si>
    <t>3.91</t>
  </si>
  <si>
    <t>3.22</t>
  </si>
  <si>
    <t>3.81</t>
  </si>
  <si>
    <t>2.48</t>
  </si>
  <si>
    <t>bancfirst</t>
  </si>
  <si>
    <t>2.27</t>
  </si>
  <si>
    <t>4.13</t>
  </si>
  <si>
    <t>2.22</t>
  </si>
  <si>
    <t>2.65</t>
  </si>
  <si>
    <t>4.05</t>
  </si>
  <si>
    <t>black_hills</t>
  </si>
  <si>
    <t>-0.71</t>
  </si>
  <si>
    <t>3.33</t>
  </si>
  <si>
    <t>3.29</t>
  </si>
  <si>
    <t>2.93</t>
  </si>
  <si>
    <t>1.37</t>
  </si>
  <si>
    <t>3.28</t>
  </si>
  <si>
    <t>1.62</t>
  </si>
  <si>
    <t>1.93</t>
  </si>
  <si>
    <t>2.05</t>
  </si>
  <si>
    <t>brady_1</t>
  </si>
  <si>
    <t>chubb_3</t>
  </si>
  <si>
    <t>8.94</t>
  </si>
  <si>
    <t>8.27</t>
  </si>
  <si>
    <t>8.55</t>
  </si>
  <si>
    <t>9.77</t>
  </si>
  <si>
    <t>10.92</t>
  </si>
  <si>
    <t>8.42</t>
  </si>
  <si>
    <t>8.62</t>
  </si>
  <si>
    <t>8.87</t>
  </si>
  <si>
    <t>8.19</t>
  </si>
  <si>
    <t>8.49</t>
  </si>
  <si>
    <t>9.71</t>
  </si>
  <si>
    <t>2.58</t>
  </si>
  <si>
    <t>2.66</t>
  </si>
  <si>
    <t>2.74</t>
  </si>
  <si>
    <t>2.9</t>
  </si>
  <si>
    <t>cincinnati_financial</t>
  </si>
  <si>
    <t>3.87</t>
  </si>
  <si>
    <t>3.59</t>
  </si>
  <si>
    <t>6.36</t>
  </si>
  <si>
    <t>1.76</t>
  </si>
  <si>
    <t>12.24</t>
  </si>
  <si>
    <t>3.13</t>
  </si>
  <si>
    <t>3.83</t>
  </si>
  <si>
    <t>6.3</t>
  </si>
  <si>
    <t>1.74</t>
  </si>
  <si>
    <t>12.1</t>
  </si>
  <si>
    <t>2.41</t>
  </si>
  <si>
    <t>colgate-palmolive</t>
  </si>
  <si>
    <t>4.37</t>
  </si>
  <si>
    <t>clorox</t>
  </si>
  <si>
    <t>4.31</t>
  </si>
  <si>
    <t>5.44</t>
  </si>
  <si>
    <t>6.37</t>
  </si>
  <si>
    <t>6.42</t>
  </si>
  <si>
    <t>4.3</t>
  </si>
  <si>
    <t>4.24</t>
  </si>
  <si>
    <t>4.92</t>
  </si>
  <si>
    <t>5.33</t>
  </si>
  <si>
    <t>6.25</t>
  </si>
  <si>
    <t>6.32</t>
  </si>
  <si>
    <t>2.56</t>
  </si>
  <si>
    <t>2.87</t>
  </si>
  <si>
    <t>3.94</t>
  </si>
  <si>
    <t>croda_international_5</t>
  </si>
  <si>
    <t>1.86</t>
  </si>
  <si>
    <t>1.73</t>
  </si>
  <si>
    <t>0.76</t>
  </si>
  <si>
    <t>carlisle_companies</t>
  </si>
  <si>
    <t>3.89</t>
  </si>
  <si>
    <t>4.89</t>
  </si>
  <si>
    <t>3.86</t>
  </si>
  <si>
    <t>8.28</t>
  </si>
  <si>
    <t>3.82</t>
  </si>
  <si>
    <t>4.82</t>
  </si>
  <si>
    <t>5.7</t>
  </si>
  <si>
    <t>5.14</t>
  </si>
  <si>
    <t>cintas</t>
  </si>
  <si>
    <t>3.48</t>
  </si>
  <si>
    <t>7.23</t>
  </si>
  <si>
    <t>8.23</t>
  </si>
  <si>
    <t>7.97</t>
  </si>
  <si>
    <t>1.05</t>
  </si>
  <si>
    <t>11.18</t>
  </si>
  <si>
    <t>chevron_2</t>
  </si>
  <si>
    <t>10.21</t>
  </si>
  <si>
    <t>-0.27</t>
  </si>
  <si>
    <t>7.81</t>
  </si>
  <si>
    <t>11.09</t>
  </si>
  <si>
    <t>4.84</t>
  </si>
  <si>
    <t>4.28</t>
  </si>
  <si>
    <t>4.29</t>
  </si>
  <si>
    <t>4.76</t>
  </si>
  <si>
    <t>california_water_service_group</t>
  </si>
  <si>
    <t>1.36</t>
  </si>
  <si>
    <t>1.31</t>
  </si>
  <si>
    <t>5.86</t>
  </si>
  <si>
    <t>dover</t>
  </si>
  <si>
    <t>5.21</t>
  </si>
  <si>
    <t>5.78</t>
  </si>
  <si>
    <t>4.61</t>
  </si>
  <si>
    <t>5.15</t>
  </si>
  <si>
    <t>1.45</t>
  </si>
  <si>
    <t>1.82</t>
  </si>
  <si>
    <t>ecolab</t>
  </si>
  <si>
    <t>4.01</t>
  </si>
  <si>
    <t>5.41</t>
  </si>
  <si>
    <t>1.69</t>
  </si>
  <si>
    <t>emerson_electric</t>
  </si>
  <si>
    <t>2.54</t>
  </si>
  <si>
    <t>3.47</t>
  </si>
  <si>
    <t>1.96</t>
  </si>
  <si>
    <t>erie_indemnity</t>
  </si>
  <si>
    <t>3.63</t>
  </si>
  <si>
    <t>4.23</t>
  </si>
  <si>
    <t>6.19</t>
  </si>
  <si>
    <t>6.8</t>
  </si>
  <si>
    <t>5.51</t>
  </si>
  <si>
    <t>6.06</t>
  </si>
  <si>
    <t>2.97</t>
  </si>
  <si>
    <t>3.42</t>
  </si>
  <si>
    <t>3.67</t>
  </si>
  <si>
    <t>eaton_vance</t>
  </si>
  <si>
    <t>2.42</t>
  </si>
  <si>
    <t>federal_realty_investment_trust</t>
  </si>
  <si>
    <t>2.89</t>
  </si>
  <si>
    <t>3.3</t>
  </si>
  <si>
    <t>4.04</t>
  </si>
  <si>
    <t>james_fishersons</t>
  </si>
  <si>
    <t>0.24</t>
  </si>
  <si>
    <t>h_b_fuller</t>
  </si>
  <si>
    <t>2.57</t>
  </si>
  <si>
    <t>1.87</t>
  </si>
  <si>
    <t>0.51</t>
  </si>
  <si>
    <t>genuine_parts</t>
  </si>
  <si>
    <t>4.19</t>
  </si>
  <si>
    <t>4.26</t>
  </si>
  <si>
    <t>4.18</t>
  </si>
  <si>
    <t>2.63</t>
  </si>
  <si>
    <t>gorman-rupp</t>
  </si>
  <si>
    <t>0.33</t>
  </si>
  <si>
    <t>0.47</t>
  </si>
  <si>
    <t>hormel_foods</t>
  </si>
  <si>
    <t>illinois_tool_works</t>
  </si>
  <si>
    <t>7.33</t>
  </si>
  <si>
    <t>5.16</t>
  </si>
  <si>
    <t>5.73</t>
  </si>
  <si>
    <t>7.65</t>
  </si>
  <si>
    <t>7.78</t>
  </si>
  <si>
    <t>7.28</t>
  </si>
  <si>
    <t>4.86</t>
  </si>
  <si>
    <t>7.6</t>
  </si>
  <si>
    <t>2.86</t>
  </si>
  <si>
    <t>5.56</t>
  </si>
  <si>
    <t>6.04</t>
  </si>
  <si>
    <t>5.72</t>
  </si>
  <si>
    <t>5.48</t>
  </si>
  <si>
    <t>5.61</t>
  </si>
  <si>
    <t>5.63</t>
  </si>
  <si>
    <t>3.15</t>
  </si>
  <si>
    <t>coca-cola</t>
  </si>
  <si>
    <t>2.09</t>
  </si>
  <si>
    <t>1.49</t>
  </si>
  <si>
    <t>kerry_group</t>
  </si>
  <si>
    <t>3.34</t>
  </si>
  <si>
    <t>lancaster_colony</t>
  </si>
  <si>
    <t>3.99</t>
  </si>
  <si>
    <t>4.44</t>
  </si>
  <si>
    <t>2.04</t>
  </si>
  <si>
    <t>mercury_general</t>
  </si>
  <si>
    <t>meredith</t>
  </si>
  <si>
    <t>medtronic_2</t>
  </si>
  <si>
    <t>2.29</t>
  </si>
  <si>
    <t>3.37</t>
  </si>
  <si>
    <t>mcgrath</t>
  </si>
  <si>
    <t>0.09</t>
  </si>
  <si>
    <t>-0.44</t>
  </si>
  <si>
    <t>-0.09</t>
  </si>
  <si>
    <t>6.83</t>
  </si>
  <si>
    <t>3m</t>
  </si>
  <si>
    <t>7.63</t>
  </si>
  <si>
    <t>7.73</t>
  </si>
  <si>
    <t>8.35</t>
  </si>
  <si>
    <t>8.13</t>
  </si>
  <si>
    <t>9.09</t>
  </si>
  <si>
    <t>7.92</t>
  </si>
  <si>
    <t>6.72</t>
  </si>
  <si>
    <t>7.49</t>
  </si>
  <si>
    <t>7.58</t>
  </si>
  <si>
    <t>8.16</t>
  </si>
  <si>
    <t>7.93</t>
  </si>
  <si>
    <t>8.89</t>
  </si>
  <si>
    <t>4.1</t>
  </si>
  <si>
    <t>4.7</t>
  </si>
  <si>
    <t>5.76</t>
  </si>
  <si>
    <t>msa_safety_1</t>
  </si>
  <si>
    <t>2.33</t>
  </si>
  <si>
    <t>middlesex_water</t>
  </si>
  <si>
    <t>1.97</t>
  </si>
  <si>
    <t>nordson</t>
  </si>
  <si>
    <t>6.51</t>
  </si>
  <si>
    <t>5.87</t>
  </si>
  <si>
    <t>4.73</t>
  </si>
  <si>
    <t>5.08</t>
  </si>
  <si>
    <t>national_fuel_gas</t>
  </si>
  <si>
    <t>3.57</t>
  </si>
  <si>
    <t>-4.5</t>
  </si>
  <si>
    <t>-3.43</t>
  </si>
  <si>
    <t>new_jersey_resources</t>
  </si>
  <si>
    <t>2.64</t>
  </si>
  <si>
    <t>nucor</t>
  </si>
  <si>
    <t>7.44</t>
  </si>
  <si>
    <t>7.42</t>
  </si>
  <si>
    <t>northwest_natural</t>
  </si>
  <si>
    <t>-1.94</t>
  </si>
  <si>
    <t>old_republic_international</t>
  </si>
  <si>
    <t>1.63</t>
  </si>
  <si>
    <t>62.61</t>
  </si>
  <si>
    <t>proctergamble_hygienehealth_care</t>
  </si>
  <si>
    <t>93.04</t>
  </si>
  <si>
    <t>106.63</t>
  </si>
  <si>
    <t>130.37</t>
  </si>
  <si>
    <t>133.31</t>
  </si>
  <si>
    <t>115.4</t>
  </si>
  <si>
    <t>129.12</t>
  </si>
  <si>
    <t>25.0</t>
  </si>
  <si>
    <t>27.5</t>
  </si>
  <si>
    <t>30.25</t>
  </si>
  <si>
    <t>36.0</t>
  </si>
  <si>
    <t>27.0</t>
  </si>
  <si>
    <t>40.0</t>
  </si>
  <si>
    <t>88.0</t>
  </si>
  <si>
    <t>polaris_industries</t>
  </si>
  <si>
    <t>6.86</t>
  </si>
  <si>
    <t>5.36</t>
  </si>
  <si>
    <t>5.35</t>
  </si>
  <si>
    <t>6.65</t>
  </si>
  <si>
    <t>6.75</t>
  </si>
  <si>
    <t>2.69</t>
  </si>
  <si>
    <t>5.24</t>
  </si>
  <si>
    <t>rli</t>
  </si>
  <si>
    <t>2.39</t>
  </si>
  <si>
    <t>15.14</t>
  </si>
  <si>
    <t>renaissancere</t>
  </si>
  <si>
    <t>12.77</t>
  </si>
  <si>
    <t>-6.15</t>
  </si>
  <si>
    <t>16.32</t>
  </si>
  <si>
    <t>14.87</t>
  </si>
  <si>
    <t>12.6</t>
  </si>
  <si>
    <t>9.28</t>
  </si>
  <si>
    <t>11.43</t>
  </si>
  <si>
    <t>16.29</t>
  </si>
  <si>
    <t>rpm_international</t>
  </si>
  <si>
    <t>stepan</t>
  </si>
  <si>
    <t>3.73</t>
  </si>
  <si>
    <t>4.83</t>
  </si>
  <si>
    <t>4.42</t>
  </si>
  <si>
    <t>sei_investments</t>
  </si>
  <si>
    <t>3.14</t>
  </si>
  <si>
    <t>0.42</t>
  </si>
  <si>
    <t>7.41</t>
  </si>
  <si>
    <t>sherwin-williams</t>
  </si>
  <si>
    <t>11.38</t>
  </si>
  <si>
    <t>12.33</t>
  </si>
  <si>
    <t>19.08</t>
  </si>
  <si>
    <t>11.92</t>
  </si>
  <si>
    <t>16.79</t>
  </si>
  <si>
    <t>7.26</t>
  </si>
  <si>
    <t>8.78</t>
  </si>
  <si>
    <t>11.16</t>
  </si>
  <si>
    <t>11.99</t>
  </si>
  <si>
    <t>18.67</t>
  </si>
  <si>
    <t>11.67</t>
  </si>
  <si>
    <t>16.49</t>
  </si>
  <si>
    <t>2.68</t>
  </si>
  <si>
    <t>sjw</t>
  </si>
  <si>
    <t>j_smartco_(contractors)</t>
  </si>
  <si>
    <t>sonoco_products</t>
  </si>
  <si>
    <t>2.83</t>
  </si>
  <si>
    <t>2.81</t>
  </si>
  <si>
    <t>spirax-sarco_engineering_4</t>
  </si>
  <si>
    <t>1.65</t>
  </si>
  <si>
    <t>0.61</t>
  </si>
  <si>
    <t>1st_source</t>
  </si>
  <si>
    <t>2.17</t>
  </si>
  <si>
    <t>spectris</t>
  </si>
  <si>
    <t>sysco</t>
  </si>
  <si>
    <t>-0.29</t>
  </si>
  <si>
    <t>atlantic_power</t>
  </si>
  <si>
    <t>-1.62</t>
  </si>
  <si>
    <t>-0.65</t>
  </si>
  <si>
    <t>-1.35</t>
  </si>
  <si>
    <t>-1.12</t>
  </si>
  <si>
    <t>-0.52</t>
  </si>
  <si>
    <t>target</t>
  </si>
  <si>
    <t>-2.58</t>
  </si>
  <si>
    <t>4.74</t>
  </si>
  <si>
    <t>5.37</t>
  </si>
  <si>
    <t>-2.56</t>
  </si>
  <si>
    <t>5.64</t>
  </si>
  <si>
    <t>first_robinson_financial</t>
  </si>
  <si>
    <t>3.64</t>
  </si>
  <si>
    <t>3.61</t>
  </si>
  <si>
    <t>tompkins_financial</t>
  </si>
  <si>
    <t>3.46</t>
  </si>
  <si>
    <t>5.39</t>
  </si>
  <si>
    <t>1.77</t>
  </si>
  <si>
    <t>tennant</t>
  </si>
  <si>
    <t>-0.35</t>
  </si>
  <si>
    <t>ugi</t>
  </si>
  <si>
    <t>4.06</t>
  </si>
  <si>
    <t>universal_health_realty</t>
  </si>
  <si>
    <t>6.39</t>
  </si>
  <si>
    <t>raytheon_technologies</t>
  </si>
  <si>
    <t>6.92</t>
  </si>
  <si>
    <t>1.79</t>
  </si>
  <si>
    <t>6.16</t>
  </si>
  <si>
    <t>6.58</t>
  </si>
  <si>
    <t>6.48</t>
  </si>
  <si>
    <t>6.29</t>
  </si>
  <si>
    <t>6.82</t>
  </si>
  <si>
    <t>6.1</t>
  </si>
  <si>
    <t>6.41</t>
  </si>
  <si>
    <t>2.84</t>
  </si>
  <si>
    <t>vf</t>
  </si>
  <si>
    <t>2.71</t>
  </si>
  <si>
    <t>2.91</t>
  </si>
  <si>
    <t>walmart</t>
  </si>
  <si>
    <t>5.07</t>
  </si>
  <si>
    <t>5.22</t>
  </si>
  <si>
    <t>5.05</t>
  </si>
  <si>
    <t>5.19</t>
  </si>
  <si>
    <t>129.0</t>
  </si>
  <si>
    <t>young_heung_ironsteel</t>
  </si>
  <si>
    <t>46.0</t>
  </si>
  <si>
    <t>81.0</t>
  </si>
  <si>
    <t>-83.0</t>
  </si>
  <si>
    <t>-98.0</t>
  </si>
  <si>
    <t>19.76</t>
  </si>
  <si>
    <t>30.0</t>
  </si>
  <si>
    <t>abb_7</t>
  </si>
  <si>
    <t>-1.6</t>
  </si>
  <si>
    <t>addex_therapeutics</t>
  </si>
  <si>
    <t>-0.18</t>
  </si>
  <si>
    <t>-0.39</t>
  </si>
  <si>
    <t>-0.28</t>
  </si>
  <si>
    <t>-0.25</t>
  </si>
  <si>
    <t>-0.07</t>
  </si>
  <si>
    <t>-0.56</t>
  </si>
  <si>
    <t>-30.15</t>
  </si>
  <si>
    <t>adval_tech</t>
  </si>
  <si>
    <t>54.5</t>
  </si>
  <si>
    <t>11.85</t>
  </si>
  <si>
    <t>41.0</t>
  </si>
  <si>
    <t>aevis_victoria_sa</t>
  </si>
  <si>
    <t>-0.11</t>
  </si>
  <si>
    <t>airesis</t>
  </si>
  <si>
    <t>-0.2</t>
  </si>
  <si>
    <t>7.34</t>
  </si>
  <si>
    <t>6.66</t>
  </si>
  <si>
    <t>7.27</t>
  </si>
  <si>
    <t>7.66</t>
  </si>
  <si>
    <t>allreal</t>
  </si>
  <si>
    <t>10.9</t>
  </si>
  <si>
    <t>8.11</t>
  </si>
  <si>
    <t>10.13</t>
  </si>
  <si>
    <t>14.78</t>
  </si>
  <si>
    <t>aluflexpack</t>
  </si>
  <si>
    <t>0.38</t>
  </si>
  <si>
    <t>16.19</t>
  </si>
  <si>
    <t>apg_sga</t>
  </si>
  <si>
    <t>17.34</t>
  </si>
  <si>
    <t>17.78</t>
  </si>
  <si>
    <t>23.51</t>
  </si>
  <si>
    <t>16.92</t>
  </si>
  <si>
    <t>15.74</t>
  </si>
  <si>
    <t>13.95</t>
  </si>
  <si>
    <t>23.0</t>
  </si>
  <si>
    <t>24.0</t>
  </si>
  <si>
    <t>-2.25</t>
  </si>
  <si>
    <t>arbonia</t>
  </si>
  <si>
    <t>-6.05</t>
  </si>
  <si>
    <t>-1.23</t>
  </si>
  <si>
    <t>-0.72</t>
  </si>
  <si>
    <t>43.94</t>
  </si>
  <si>
    <t>barry_callebaut</t>
  </si>
  <si>
    <t>43.25</t>
  </si>
  <si>
    <t>39.57</t>
  </si>
  <si>
    <t>55.12</t>
  </si>
  <si>
    <t>64.93</t>
  </si>
  <si>
    <t>67.57</t>
  </si>
  <si>
    <t>43.73</t>
  </si>
  <si>
    <t>45.77</t>
  </si>
  <si>
    <t>43.07</t>
  </si>
  <si>
    <t>39.43</t>
  </si>
  <si>
    <t>54.83</t>
  </si>
  <si>
    <t>64.55</t>
  </si>
  <si>
    <t>67.21</t>
  </si>
  <si>
    <t>14.5</t>
  </si>
  <si>
    <t>15.5</t>
  </si>
  <si>
    <t>26.0</t>
  </si>
  <si>
    <t>basler_kantonalbank</t>
  </si>
  <si>
    <t>5.92</t>
  </si>
  <si>
    <t>14.21</t>
  </si>
  <si>
    <t>berner_kantonalbank</t>
  </si>
  <si>
    <t>14.08</t>
  </si>
  <si>
    <t>14.19</t>
  </si>
  <si>
    <t>14.0</t>
  </si>
  <si>
    <t>14.83</t>
  </si>
  <si>
    <t>15.21</t>
  </si>
  <si>
    <t>15.45</t>
  </si>
  <si>
    <t>13.82</t>
  </si>
  <si>
    <t>13.63</t>
  </si>
  <si>
    <t>14.44</t>
  </si>
  <si>
    <t>14.81</t>
  </si>
  <si>
    <t>15.05</t>
  </si>
  <si>
    <t>6.6</t>
  </si>
  <si>
    <t>16.78</t>
  </si>
  <si>
    <t>bell</t>
  </si>
  <si>
    <t>19.23</t>
  </si>
  <si>
    <t>20.72</t>
  </si>
  <si>
    <t>22.02</t>
  </si>
  <si>
    <t>23.32</t>
  </si>
  <si>
    <t>16.88</t>
  </si>
  <si>
    <t>7.9</t>
  </si>
  <si>
    <t>5.68</t>
  </si>
  <si>
    <t>6.12</t>
  </si>
  <si>
    <t>6.99</t>
  </si>
  <si>
    <t>bellevue</t>
  </si>
  <si>
    <t>bfw_liegenschaften</t>
  </si>
  <si>
    <t>4.55</t>
  </si>
  <si>
    <t>21.01</t>
  </si>
  <si>
    <t>bank_linth_llb</t>
  </si>
  <si>
    <t>25.01</t>
  </si>
  <si>
    <t>25.63</t>
  </si>
  <si>
    <t>25.09</t>
  </si>
  <si>
    <t>28.25</t>
  </si>
  <si>
    <t>31.13</t>
  </si>
  <si>
    <t>32.4</t>
  </si>
  <si>
    <t>-4.51</t>
  </si>
  <si>
    <t>bkw</t>
  </si>
  <si>
    <t>5.71</t>
  </si>
  <si>
    <t>5.29</t>
  </si>
  <si>
    <t>4.77</t>
  </si>
  <si>
    <t>bobst</t>
  </si>
  <si>
    <t>4.12</t>
  </si>
  <si>
    <t>7.39</t>
  </si>
  <si>
    <t>7.01</t>
  </si>
  <si>
    <t>10.33</t>
  </si>
  <si>
    <t>10.95</t>
  </si>
  <si>
    <t>9.73</t>
  </si>
  <si>
    <t>19.64</t>
  </si>
  <si>
    <t>bucher_industries</t>
  </si>
  <si>
    <t>18.59</t>
  </si>
  <si>
    <t>13.68</t>
  </si>
  <si>
    <t>16.8</t>
  </si>
  <si>
    <t>20.77</t>
  </si>
  <si>
    <t>21.93</t>
  </si>
  <si>
    <t>19.53</t>
  </si>
  <si>
    <t>13.65</t>
  </si>
  <si>
    <t>11.71</t>
  </si>
  <si>
    <t>20.75</t>
  </si>
  <si>
    <t>21.92</t>
  </si>
  <si>
    <t>16.62</t>
  </si>
  <si>
    <t>burckhardt_compression</t>
  </si>
  <si>
    <t>15.87</t>
  </si>
  <si>
    <t>16.93</t>
  </si>
  <si>
    <t>16.34</t>
  </si>
  <si>
    <t>11.2</t>
  </si>
  <si>
    <t>8.51</t>
  </si>
  <si>
    <t>8.15</t>
  </si>
  <si>
    <t>7.0</t>
  </si>
  <si>
    <t>6.08</t>
  </si>
  <si>
    <t>32.67</t>
  </si>
  <si>
    <t>bvz</t>
  </si>
  <si>
    <t>49.09</t>
  </si>
  <si>
    <t>39.66</t>
  </si>
  <si>
    <t>44.22</t>
  </si>
  <si>
    <t>63.12</t>
  </si>
  <si>
    <t>94.05</t>
  </si>
  <si>
    <t>101.21</t>
  </si>
  <si>
    <t>blackstone_resources_1</t>
  </si>
  <si>
    <t>-0.54</t>
  </si>
  <si>
    <t>calida</t>
  </si>
  <si>
    <t>cassiopea</t>
  </si>
  <si>
    <t>-0.34</t>
  </si>
  <si>
    <t>-1.19</t>
  </si>
  <si>
    <t>-1.04</t>
  </si>
  <si>
    <t>-1.52</t>
  </si>
  <si>
    <t>-1.46</t>
  </si>
  <si>
    <t>-1.3</t>
  </si>
  <si>
    <t>compagnie_fonciere_internationale</t>
  </si>
  <si>
    <t>-0.3</t>
  </si>
  <si>
    <t>-0.17</t>
  </si>
  <si>
    <t>-0.19</t>
  </si>
  <si>
    <t>93.06</t>
  </si>
  <si>
    <t>cicor_technologies</t>
  </si>
  <si>
    <t>-1.37</t>
  </si>
  <si>
    <t>compagnie_financiere_tradition</t>
  </si>
  <si>
    <t>7.15</t>
  </si>
  <si>
    <t>6.74</t>
  </si>
  <si>
    <t>7.24</t>
  </si>
  <si>
    <t>8.59</t>
  </si>
  <si>
    <t>6.97</t>
  </si>
  <si>
    <t>8.48</t>
  </si>
  <si>
    <t>clariant</t>
  </si>
  <si>
    <t>38.17</t>
  </si>
  <si>
    <t>31.0</t>
  </si>
  <si>
    <t>28.65</t>
  </si>
  <si>
    <t>29.09</t>
  </si>
  <si>
    <t>40.49</t>
  </si>
  <si>
    <t>46.73</t>
  </si>
  <si>
    <t>60.86</t>
  </si>
  <si>
    <t>21.51</t>
  </si>
  <si>
    <t>12.5</t>
  </si>
  <si>
    <t>18.0</t>
  </si>
  <si>
    <t>72.0</t>
  </si>
  <si>
    <t>cosmo_pharmaceuticals</t>
  </si>
  <si>
    <t>18.79</t>
  </si>
  <si>
    <t>-2.43</t>
  </si>
  <si>
    <t>-1.39</t>
  </si>
  <si>
    <t>-1.86</t>
  </si>
  <si>
    <t>5.91</t>
  </si>
  <si>
    <t>18.4</t>
  </si>
  <si>
    <t>3.17</t>
  </si>
  <si>
    <t>-45.25</t>
  </si>
  <si>
    <t>cph_chemie_papier</t>
  </si>
  <si>
    <t>-5.52</t>
  </si>
  <si>
    <t>-1.32</t>
  </si>
  <si>
    <t>7.05</t>
  </si>
  <si>
    <t>8.06</t>
  </si>
  <si>
    <t>crealogix</t>
  </si>
  <si>
    <t>-0.22</t>
  </si>
  <si>
    <t>-9.65</t>
  </si>
  <si>
    <t>-0.83</t>
  </si>
  <si>
    <t>-4.65</t>
  </si>
  <si>
    <t>roche_2</t>
  </si>
  <si>
    <t>efg_international</t>
  </si>
  <si>
    <t>elma_electronic</t>
  </si>
  <si>
    <t>10.05</t>
  </si>
  <si>
    <t>10.24</t>
  </si>
  <si>
    <t>10.22</t>
  </si>
  <si>
    <t>13.17</t>
  </si>
  <si>
    <t>24.57</t>
  </si>
  <si>
    <t>22.37</t>
  </si>
  <si>
    <t>19.54</t>
  </si>
  <si>
    <t>emmi</t>
  </si>
  <si>
    <t>14.75</t>
  </si>
  <si>
    <t>22.46</t>
  </si>
  <si>
    <t>30.2</t>
  </si>
  <si>
    <t>43.6</t>
  </si>
  <si>
    <t>31.07</t>
  </si>
  <si>
    <t>-0.6</t>
  </si>
  <si>
    <t>evolva_1</t>
  </si>
  <si>
    <t>-0.69</t>
  </si>
  <si>
    <t>-0.78</t>
  </si>
  <si>
    <t>-0.76</t>
  </si>
  <si>
    <t>-0.81</t>
  </si>
  <si>
    <t>feintool_international</t>
  </si>
  <si>
    <t>6.03</t>
  </si>
  <si>
    <t>4.51</t>
  </si>
  <si>
    <t>7.2</t>
  </si>
  <si>
    <t>6.22</t>
  </si>
  <si>
    <t>6.63</t>
  </si>
  <si>
    <t>34.0</t>
  </si>
  <si>
    <t>georg_fischer</t>
  </si>
  <si>
    <t>45.0</t>
  </si>
  <si>
    <t>53.0</t>
  </si>
  <si>
    <t>68.64</t>
  </si>
  <si>
    <t>42.26</t>
  </si>
  <si>
    <t>53.21</t>
  </si>
  <si>
    <t>forbo_1</t>
  </si>
  <si>
    <t>61.93</t>
  </si>
  <si>
    <t>62.16</t>
  </si>
  <si>
    <t>74.65</t>
  </si>
  <si>
    <t>22.39</t>
  </si>
  <si>
    <t>82.37</t>
  </si>
  <si>
    <t>86.33</t>
  </si>
  <si>
    <t>53.19</t>
  </si>
  <si>
    <t>61.84</t>
  </si>
  <si>
    <t>74.64</t>
  </si>
  <si>
    <t>19.0</t>
  </si>
  <si>
    <t>21.0</t>
  </si>
  <si>
    <t>fundamenta_real_estate</t>
  </si>
  <si>
    <t>-1.22</t>
  </si>
  <si>
    <t>17.66</t>
  </si>
  <si>
    <t>carlo_gavazzi</t>
  </si>
  <si>
    <t>15.7</t>
  </si>
  <si>
    <t>17.26</t>
  </si>
  <si>
    <t>18.84</t>
  </si>
  <si>
    <t>15.07</t>
  </si>
  <si>
    <t>glarner_kantonalbank</t>
  </si>
  <si>
    <t>15.41</t>
  </si>
  <si>
    <t>groupe_minoteries</t>
  </si>
  <si>
    <t>15.79</t>
  </si>
  <si>
    <t>15.42</t>
  </si>
  <si>
    <t>15.43</t>
  </si>
  <si>
    <t>17.48</t>
  </si>
  <si>
    <t>18.07</t>
  </si>
  <si>
    <t>16.97</t>
  </si>
  <si>
    <t>75.0</t>
  </si>
  <si>
    <t>graubuendner_kantonalbank</t>
  </si>
  <si>
    <t>63.6</t>
  </si>
  <si>
    <t>65.7</t>
  </si>
  <si>
    <t>71.2</t>
  </si>
  <si>
    <t>72.9</t>
  </si>
  <si>
    <t>69.81</t>
  </si>
  <si>
    <t>66.61</t>
  </si>
  <si>
    <t>38.0</t>
  </si>
  <si>
    <t>gurit</t>
  </si>
  <si>
    <t>23.74</t>
  </si>
  <si>
    <t>48.24</t>
  </si>
  <si>
    <t>55.64</t>
  </si>
  <si>
    <t>53.32</t>
  </si>
  <si>
    <t>42.96</t>
  </si>
  <si>
    <t>76.06</t>
  </si>
  <si>
    <t>9.74</t>
  </si>
  <si>
    <t>hiag_immobilien</t>
  </si>
  <si>
    <t>6.64</t>
  </si>
  <si>
    <t>-8.85</t>
  </si>
  <si>
    <t>highlight_event_and_entertainment</t>
  </si>
  <si>
    <t>-0.4</t>
  </si>
  <si>
    <t>-1.74</t>
  </si>
  <si>
    <t>3.98</t>
  </si>
  <si>
    <t>-1.7</t>
  </si>
  <si>
    <t>297.21</t>
  </si>
  <si>
    <t>hypothekarbank_lenzburg</t>
  </si>
  <si>
    <t>294.0</t>
  </si>
  <si>
    <t>295.25</t>
  </si>
  <si>
    <t>300.37</t>
  </si>
  <si>
    <t>306.64</t>
  </si>
  <si>
    <t>290.3</t>
  </si>
  <si>
    <t>293.25</t>
  </si>
  <si>
    <t>297.0</t>
  </si>
  <si>
    <t>110.0</t>
  </si>
  <si>
    <t>150.0</t>
  </si>
  <si>
    <t>-2.81</t>
  </si>
  <si>
    <t>idorsia</t>
  </si>
  <si>
    <t>-0.13</t>
  </si>
  <si>
    <t>-3.1</t>
  </si>
  <si>
    <t>-3.76</t>
  </si>
  <si>
    <t>inficon</t>
  </si>
  <si>
    <t>15.28</t>
  </si>
  <si>
    <t>24.4</t>
  </si>
  <si>
    <t>25.97</t>
  </si>
  <si>
    <t>21.6</t>
  </si>
  <si>
    <t>15.1</t>
  </si>
  <si>
    <t>12.25</t>
  </si>
  <si>
    <t>16.69</t>
  </si>
  <si>
    <t>24.18</t>
  </si>
  <si>
    <t>25.84</t>
  </si>
  <si>
    <t>21.52</t>
  </si>
  <si>
    <t>13.0</t>
  </si>
  <si>
    <t>24.84</t>
  </si>
  <si>
    <t>22.45</t>
  </si>
  <si>
    <t>34.51</t>
  </si>
  <si>
    <t>42.57</t>
  </si>
  <si>
    <t>45.95</t>
  </si>
  <si>
    <t>61.32</t>
  </si>
  <si>
    <t>66.69</t>
  </si>
  <si>
    <t>24.71</t>
  </si>
  <si>
    <t>8.8</t>
  </si>
  <si>
    <t>27.36</t>
  </si>
  <si>
    <t>intershop</t>
  </si>
  <si>
    <t>30.52</t>
  </si>
  <si>
    <t>28.11</t>
  </si>
  <si>
    <t>29.77</t>
  </si>
  <si>
    <t>31.76</t>
  </si>
  <si>
    <t>59.84</t>
  </si>
  <si>
    <t>37.33</t>
  </si>
  <si>
    <t>investis</t>
  </si>
  <si>
    <t>4.27</t>
  </si>
  <si>
    <t>13.59</t>
  </si>
  <si>
    <t>ivf_hartmann</t>
  </si>
  <si>
    <t>6.57</t>
  </si>
  <si>
    <t>6.85</t>
  </si>
  <si>
    <t>6.67</t>
  </si>
  <si>
    <t>julius_baer_gruppe_2</t>
  </si>
  <si>
    <t>jungfraubahn</t>
  </si>
  <si>
    <t>6.23</t>
  </si>
  <si>
    <t>7.09</t>
  </si>
  <si>
    <t>8.22</t>
  </si>
  <si>
    <t>9.11</t>
  </si>
  <si>
    <t>kardex</t>
  </si>
  <si>
    <t>klingelnberg</t>
  </si>
  <si>
    <t>komax</t>
  </si>
  <si>
    <t>7.64</t>
  </si>
  <si>
    <t>10.43</t>
  </si>
  <si>
    <t>11.05</t>
  </si>
  <si>
    <t>13.52</t>
  </si>
  <si>
    <t>7.16</t>
  </si>
  <si>
    <t>7.83</t>
  </si>
  <si>
    <t>10.3</t>
  </si>
  <si>
    <t>13.48</t>
  </si>
  <si>
    <t>kudelski</t>
  </si>
  <si>
    <t>-0.51</t>
  </si>
  <si>
    <t>kuehne_+_nagel_international_1</t>
  </si>
  <si>
    <t>-112.67</t>
  </si>
  <si>
    <t>kuros</t>
  </si>
  <si>
    <t>-94.75</t>
  </si>
  <si>
    <t>-3.37</t>
  </si>
  <si>
    <t>-2.03</t>
  </si>
  <si>
    <t>-1.24</t>
  </si>
  <si>
    <t>lalique</t>
  </si>
  <si>
    <t>lumx</t>
  </si>
  <si>
    <t>-0.49</t>
  </si>
  <si>
    <t>medacta</t>
  </si>
  <si>
    <t>medartis</t>
  </si>
  <si>
    <t>12.84</t>
  </si>
  <si>
    <t>meier_tobler</t>
  </si>
  <si>
    <t>14.38</t>
  </si>
  <si>
    <t>-0.77</t>
  </si>
  <si>
    <t>meyer_burger_technology</t>
  </si>
  <si>
    <t>-0.14</t>
  </si>
  <si>
    <t>-0.06</t>
  </si>
  <si>
    <t>mikron</t>
  </si>
  <si>
    <t>13.14</t>
  </si>
  <si>
    <t>mobimo</t>
  </si>
  <si>
    <t>16.72</t>
  </si>
  <si>
    <t>25.52</t>
  </si>
  <si>
    <t>14.74</t>
  </si>
  <si>
    <t>14.26</t>
  </si>
  <si>
    <t>15.64</t>
  </si>
  <si>
    <t>12.34</t>
  </si>
  <si>
    <t>9.82</t>
  </si>
  <si>
    <t>9.5</t>
  </si>
  <si>
    <t>molecular_partners</t>
  </si>
  <si>
    <t>-0.91</t>
  </si>
  <si>
    <t>-1.75</t>
  </si>
  <si>
    <t>-1.69</t>
  </si>
  <si>
    <t>275.65</t>
  </si>
  <si>
    <t>metall_zug_b</t>
  </si>
  <si>
    <t>191.53</t>
  </si>
  <si>
    <t>127.05</t>
  </si>
  <si>
    <t>190.77</t>
  </si>
  <si>
    <t>150.77</t>
  </si>
  <si>
    <t>141.59</t>
  </si>
  <si>
    <t>65.18</t>
  </si>
  <si>
    <t>38.36</t>
  </si>
  <si>
    <t>70.0</t>
  </si>
  <si>
    <t>newron_pharmaceuticals</t>
  </si>
  <si>
    <t>-0.97</t>
  </si>
  <si>
    <t>-1.13</t>
  </si>
  <si>
    <t>-0.36</t>
  </si>
  <si>
    <t>-1.26</t>
  </si>
  <si>
    <t>-2.12</t>
  </si>
  <si>
    <t>novavest_real_estate</t>
  </si>
  <si>
    <t>2.31</t>
  </si>
  <si>
    <t>-9.3</t>
  </si>
  <si>
    <t>orell_fuessli</t>
  </si>
  <si>
    <t>-25.56</t>
  </si>
  <si>
    <t>obseva</t>
  </si>
  <si>
    <t>-0.67</t>
  </si>
  <si>
    <t>-2.49</t>
  </si>
  <si>
    <t>-1.02</t>
  </si>
  <si>
    <t>-5.54</t>
  </si>
  <si>
    <t>orascom_development_1</t>
  </si>
  <si>
    <t>-0.66</t>
  </si>
  <si>
    <t>-4.86</t>
  </si>
  <si>
    <t>-1.05</t>
  </si>
  <si>
    <t>orior</t>
  </si>
  <si>
    <t>4.79</t>
  </si>
  <si>
    <t>5.42</t>
  </si>
  <si>
    <t>4.98</t>
  </si>
  <si>
    <t>perfect</t>
  </si>
  <si>
    <t>8.17</t>
  </si>
  <si>
    <t>perrot_duval</t>
  </si>
  <si>
    <t>6.33</t>
  </si>
  <si>
    <t>7.22</t>
  </si>
  <si>
    <t>11.37</t>
  </si>
  <si>
    <t>7.18</t>
  </si>
  <si>
    <t>180.93</t>
  </si>
  <si>
    <t>pierer_mobility</t>
  </si>
  <si>
    <t>238.84</t>
  </si>
  <si>
    <t>10.11</t>
  </si>
  <si>
    <t>plazza</t>
  </si>
  <si>
    <t>9.6</t>
  </si>
  <si>
    <t>16.13</t>
  </si>
  <si>
    <t>9.41</t>
  </si>
  <si>
    <t>17.73</t>
  </si>
  <si>
    <t>poenina</t>
  </si>
  <si>
    <t>6.52</t>
  </si>
  <si>
    <t>private_equity</t>
  </si>
  <si>
    <t>8.69</t>
  </si>
  <si>
    <t>9.92</t>
  </si>
  <si>
    <t>psp_swiss_property</t>
  </si>
  <si>
    <t>4.09</t>
  </si>
  <si>
    <t>9.89</t>
  </si>
  <si>
    <t>peach_property_group</t>
  </si>
  <si>
    <t>-2.14</t>
  </si>
  <si>
    <t>7.32</t>
  </si>
  <si>
    <t>12.06</t>
  </si>
  <si>
    <t>-6.32</t>
  </si>
  <si>
    <t>polyphor</t>
  </si>
  <si>
    <t>-5.44</t>
  </si>
  <si>
    <t>-5.85</t>
  </si>
  <si>
    <t>relief_therapeutics</t>
  </si>
  <si>
    <t>compagnie_financiere_richemont_sa</t>
  </si>
  <si>
    <t>romande_energie</t>
  </si>
  <si>
    <t>-149.0</t>
  </si>
  <si>
    <t>-6.0</t>
  </si>
  <si>
    <t>105.0</t>
  </si>
  <si>
    <t>112.0</t>
  </si>
  <si>
    <t>47.62</t>
  </si>
  <si>
    <t>31.71</t>
  </si>
  <si>
    <t>33.0</t>
  </si>
  <si>
    <t>-1.55</t>
  </si>
  <si>
    <t>santhera</t>
  </si>
  <si>
    <t>-5.65</t>
  </si>
  <si>
    <t>-8.22</t>
  </si>
  <si>
    <t>-7.86</t>
  </si>
  <si>
    <t>-1.73</t>
  </si>
  <si>
    <t>schlatter</t>
  </si>
  <si>
    <t>-0.23</t>
  </si>
  <si>
    <t>-8.32</t>
  </si>
  <si>
    <t>-0.04</t>
  </si>
  <si>
    <t>-0.61</t>
  </si>
  <si>
    <t>21.14</t>
  </si>
  <si>
    <t>schweiter</t>
  </si>
  <si>
    <t>31.84</t>
  </si>
  <si>
    <t>35.0</t>
  </si>
  <si>
    <t>49.36</t>
  </si>
  <si>
    <t>56.14</t>
  </si>
  <si>
    <t>42.1</t>
  </si>
  <si>
    <t>21.11</t>
  </si>
  <si>
    <t>31.79</t>
  </si>
  <si>
    <t>34.98</t>
  </si>
  <si>
    <t>49.33</t>
  </si>
  <si>
    <t>56.12</t>
  </si>
  <si>
    <t>42.09</t>
  </si>
  <si>
    <t>sensirion</t>
  </si>
  <si>
    <t>-0.45</t>
  </si>
  <si>
    <t>urban_edge_properties_when_issued</t>
  </si>
  <si>
    <t>sfs</t>
  </si>
  <si>
    <t>78.43</t>
  </si>
  <si>
    <t>sgs</t>
  </si>
  <si>
    <t>82.0</t>
  </si>
  <si>
    <t>71.99</t>
  </si>
  <si>
    <t>71.61</t>
  </si>
  <si>
    <t>82.35</t>
  </si>
  <si>
    <t>84.53</t>
  </si>
  <si>
    <t>87.39</t>
  </si>
  <si>
    <t>77.84</t>
  </si>
  <si>
    <t>81.66</t>
  </si>
  <si>
    <t>71.95</t>
  </si>
  <si>
    <t>71.53</t>
  </si>
  <si>
    <t>82.22</t>
  </si>
  <si>
    <t>84.32</t>
  </si>
  <si>
    <t>87.13</t>
  </si>
  <si>
    <t>65.0</t>
  </si>
  <si>
    <t>68.0</t>
  </si>
  <si>
    <t>78.0</t>
  </si>
  <si>
    <t>80.0</t>
  </si>
  <si>
    <t>siegfried</t>
  </si>
  <si>
    <t>9.97</t>
  </si>
  <si>
    <t>10.01</t>
  </si>
  <si>
    <t>12.85</t>
  </si>
  <si>
    <t>13.73</t>
  </si>
  <si>
    <t>9.76</t>
  </si>
  <si>
    <t>7.04</t>
  </si>
  <si>
    <t>13.1</t>
  </si>
  <si>
    <t>12.53</t>
  </si>
  <si>
    <t>sig_combibloc</t>
  </si>
  <si>
    <t>sika</t>
  </si>
  <si>
    <t>4.69</t>
  </si>
  <si>
    <t>5.3</t>
  </si>
  <si>
    <t>-90766.0</t>
  </si>
  <si>
    <t>schweizerische_nationalbank</t>
  </si>
  <si>
    <t>383129.0</t>
  </si>
  <si>
    <t>-232506.0</t>
  </si>
  <si>
    <t>244764.0</t>
  </si>
  <si>
    <t>543716.0</t>
  </si>
  <si>
    <t>-149340.0</t>
  </si>
  <si>
    <t>488517.0</t>
  </si>
  <si>
    <t>softwareone</t>
  </si>
  <si>
    <t>-0.86</t>
  </si>
  <si>
    <t>spice_private_equity</t>
  </si>
  <si>
    <t>-4.14</t>
  </si>
  <si>
    <t>-2.53</t>
  </si>
  <si>
    <t>3.97</t>
  </si>
  <si>
    <t>starrag</t>
  </si>
  <si>
    <t>3.58</t>
  </si>
  <si>
    <t>6.89</t>
  </si>
  <si>
    <t>sulzer</t>
  </si>
  <si>
    <t>8.09</t>
  </si>
  <si>
    <t>8.05</t>
  </si>
  <si>
    <t>sunrise_communications_group_1</t>
  </si>
  <si>
    <t>-0.68</t>
  </si>
  <si>
    <t>7.08</t>
  </si>
  <si>
    <t>the_swatch_group</t>
  </si>
  <si>
    <t>5.59</t>
  </si>
  <si>
    <t>swiss_prime_site</t>
  </si>
  <si>
    <t>5.26</t>
  </si>
  <si>
    <t>swissquote</t>
  </si>
  <si>
    <t>tecan</t>
  </si>
  <si>
    <t>6.02</t>
  </si>
  <si>
    <t>6.18</t>
  </si>
  <si>
    <t>4.96</t>
  </si>
  <si>
    <t>temenos</t>
  </si>
  <si>
    <t>39.93</t>
  </si>
  <si>
    <t>thurgauer_kantonalbank</t>
  </si>
  <si>
    <t>44.85</t>
  </si>
  <si>
    <t>30.6</t>
  </si>
  <si>
    <t>31.48</t>
  </si>
  <si>
    <t>32.35</t>
  </si>
  <si>
    <t>33.54</t>
  </si>
  <si>
    <t>33.77</t>
  </si>
  <si>
    <t>-2.59</t>
  </si>
  <si>
    <t>tornos</t>
  </si>
  <si>
    <t>10.68</t>
  </si>
  <si>
    <t>tx_group</t>
  </si>
  <si>
    <t>13.81</t>
  </si>
  <si>
    <t>30.32</t>
  </si>
  <si>
    <t>13.87</t>
  </si>
  <si>
    <t>6.11</t>
  </si>
  <si>
    <t>10.67</t>
  </si>
  <si>
    <t>13.79</t>
  </si>
  <si>
    <t>30.27</t>
  </si>
  <si>
    <t>9.86</t>
  </si>
  <si>
    <t>9.08</t>
  </si>
  <si>
    <t>u-blox</t>
  </si>
  <si>
    <t>5.55</t>
  </si>
  <si>
    <t>5.58</t>
  </si>
  <si>
    <t>6.62</t>
  </si>
  <si>
    <t>valartis_group</t>
  </si>
  <si>
    <t>-14.92</t>
  </si>
  <si>
    <t>-12.18</t>
  </si>
  <si>
    <t>-9.15</t>
  </si>
  <si>
    <t>-1.11</t>
  </si>
  <si>
    <t>7.46</t>
  </si>
  <si>
    <t>7.55</t>
  </si>
  <si>
    <t>7.62</t>
  </si>
  <si>
    <t>valora</t>
  </si>
  <si>
    <t>-8.84</t>
  </si>
  <si>
    <t>16.87</t>
  </si>
  <si>
    <t>15.27</t>
  </si>
  <si>
    <t>13.98</t>
  </si>
  <si>
    <t>18.7</t>
  </si>
  <si>
    <t>varia_us_properties</t>
  </si>
  <si>
    <t>4.08</t>
  </si>
  <si>
    <t>32.64</t>
  </si>
  <si>
    <t>banque_cantonale_vaudoise</t>
  </si>
  <si>
    <t>39.23</t>
  </si>
  <si>
    <t>36.11</t>
  </si>
  <si>
    <t>37.34</t>
  </si>
  <si>
    <t>40.77</t>
  </si>
  <si>
    <t>42.31</t>
  </si>
  <si>
    <t>32.0</t>
  </si>
  <si>
    <t>142.25</t>
  </si>
  <si>
    <t>vetropack_a</t>
  </si>
  <si>
    <t>124.09</t>
  </si>
  <si>
    <t>106.2</t>
  </si>
  <si>
    <t>107.4</t>
  </si>
  <si>
    <t>71.88</t>
  </si>
  <si>
    <t>73.27</t>
  </si>
  <si>
    <t>92.06</t>
  </si>
  <si>
    <t>37.5</t>
  </si>
  <si>
    <t>38.5</t>
  </si>
  <si>
    <t>36.73</t>
  </si>
  <si>
    <t>villars</t>
  </si>
  <si>
    <t>26.12</t>
  </si>
  <si>
    <t>25.83</t>
  </si>
  <si>
    <t>27.47</t>
  </si>
  <si>
    <t>17.39</t>
  </si>
  <si>
    <t>13.02</t>
  </si>
  <si>
    <t>25.81</t>
  </si>
  <si>
    <t>26.24</t>
  </si>
  <si>
    <t>von_roll</t>
  </si>
  <si>
    <t>vp_bank</t>
  </si>
  <si>
    <t>10.17</t>
  </si>
  <si>
    <t>9.61</t>
  </si>
  <si>
    <t>10.89</t>
  </si>
  <si>
    <t>9.04</t>
  </si>
  <si>
    <t>12.28</t>
  </si>
  <si>
    <t>walliser_kantonalbank</t>
  </si>
  <si>
    <t>69.49</t>
  </si>
  <si>
    <t>warteck_invest</t>
  </si>
  <si>
    <t>75.36</t>
  </si>
  <si>
    <t>90.31</t>
  </si>
  <si>
    <t>73.67</t>
  </si>
  <si>
    <t>80.12</t>
  </si>
  <si>
    <t>91.05</t>
  </si>
  <si>
    <t>151.28</t>
  </si>
  <si>
    <t>62.7</t>
  </si>
  <si>
    <t>65.61</t>
  </si>
  <si>
    <t>67.54</t>
  </si>
  <si>
    <t>-0.55</t>
  </si>
  <si>
    <t>wisekey_international</t>
  </si>
  <si>
    <t>-3.58</t>
  </si>
  <si>
    <t>-3.98</t>
  </si>
  <si>
    <t>-4.12</t>
  </si>
  <si>
    <t>-2.41</t>
  </si>
  <si>
    <t>-3.33</t>
  </si>
  <si>
    <t>zehnder</t>
  </si>
  <si>
    <t>89.99</t>
  </si>
  <si>
    <t>zug_estates</t>
  </si>
  <si>
    <t>91.75</t>
  </si>
  <si>
    <t>136.69</t>
  </si>
  <si>
    <t>98.06</t>
  </si>
  <si>
    <t>68.32</t>
  </si>
  <si>
    <t>76.35</t>
  </si>
  <si>
    <t>149.11</t>
  </si>
  <si>
    <t>20.5</t>
  </si>
  <si>
    <t>25.5</t>
  </si>
  <si>
    <t>28.0</t>
  </si>
  <si>
    <t>44.0</t>
  </si>
  <si>
    <t>213.19</t>
  </si>
  <si>
    <t>zuger_kantonalbank_1</t>
  </si>
  <si>
    <t>213.09</t>
  </si>
  <si>
    <t>214.0</t>
  </si>
  <si>
    <t>237.0</t>
  </si>
  <si>
    <t>259.81</t>
  </si>
  <si>
    <t>259.72</t>
  </si>
  <si>
    <t>175.0</t>
  </si>
  <si>
    <t>200.0</t>
  </si>
  <si>
    <t>220.0</t>
  </si>
  <si>
    <t>zwahlen_et_mayr</t>
  </si>
  <si>
    <t>16.52</t>
  </si>
  <si>
    <t>22.1</t>
  </si>
  <si>
    <t>dormakaba</t>
  </si>
  <si>
    <t>22.3</t>
  </si>
  <si>
    <t>25.6</t>
  </si>
  <si>
    <t>12.9</t>
  </si>
  <si>
    <t>27.8</t>
  </si>
  <si>
    <t>29.6</t>
  </si>
  <si>
    <t>31.63</t>
  </si>
  <si>
    <t>22.2</t>
  </si>
  <si>
    <t>12.8</t>
  </si>
  <si>
    <t>27.7</t>
  </si>
  <si>
    <t>29.5</t>
  </si>
  <si>
    <t>31.53</t>
  </si>
  <si>
    <t>-1.36</t>
  </si>
  <si>
    <t>american_express</t>
  </si>
  <si>
    <t>5.66</t>
  </si>
  <si>
    <t>8.01</t>
  </si>
  <si>
    <t>5.65</t>
  </si>
  <si>
    <t>7.99</t>
  </si>
  <si>
    <t>apple</t>
  </si>
  <si>
    <t>6.49</t>
  </si>
  <si>
    <t>9.27</t>
  </si>
  <si>
    <t>12.01</t>
  </si>
  <si>
    <t>11.97</t>
  </si>
  <si>
    <t>6.45</t>
  </si>
  <si>
    <t>9.22</t>
  </si>
  <si>
    <t>8.31</t>
  </si>
  <si>
    <t>9.21</t>
  </si>
  <si>
    <t>11.91</t>
  </si>
  <si>
    <t>11.89</t>
  </si>
  <si>
    <t>kraft_heinz</t>
  </si>
  <si>
    <t>9.03</t>
  </si>
  <si>
    <t>-8.36</t>
  </si>
  <si>
    <t>8.96</t>
  </si>
  <si>
    <t>caterpillar</t>
  </si>
  <si>
    <t>5.99</t>
  </si>
  <si>
    <t>10.39</t>
  </si>
  <si>
    <t>10.85</t>
  </si>
  <si>
    <t>5.88</t>
  </si>
  <si>
    <t>10.26</t>
  </si>
  <si>
    <t>10.74</t>
  </si>
  <si>
    <t>dow</t>
  </si>
  <si>
    <t>-1.84</t>
  </si>
  <si>
    <t>intellabridge_technology</t>
  </si>
  <si>
    <t>jpmorgan</t>
  </si>
  <si>
    <t>5.34</t>
  </si>
  <si>
    <t>6.05</t>
  </si>
  <si>
    <t>6.24</t>
  </si>
  <si>
    <t>6.35</t>
  </si>
  <si>
    <t>10.75</t>
  </si>
  <si>
    <t>6.31</t>
  </si>
  <si>
    <t>8.99</t>
  </si>
  <si>
    <t>10.72</t>
  </si>
  <si>
    <t>metso</t>
  </si>
  <si>
    <t>pfizer</t>
  </si>
  <si>
    <t>guangzhou_development_grou_a</t>
  </si>
  <si>
    <t>verizon_communications_1</t>
  </si>
  <si>
    <t>7.36</t>
  </si>
  <si>
    <t>2.23</t>
  </si>
  <si>
    <t>disney</t>
  </si>
  <si>
    <t>6.68</t>
  </si>
  <si>
    <t>5.69</t>
  </si>
  <si>
    <t>8.36</t>
  </si>
  <si>
    <t>onoff_aktiengesellschaft</t>
  </si>
  <si>
    <t>covestro</t>
  </si>
  <si>
    <t>9.93</t>
  </si>
  <si>
    <t>9.46</t>
  </si>
  <si>
    <t>defama_deutsche_fachmarkt_aktiengesellschaft</t>
  </si>
  <si>
    <t>henkel_1</t>
  </si>
  <si>
    <t>vonovia</t>
  </si>
  <si>
    <t>5.06</t>
  </si>
  <si>
    <t>verianos_real_estate</t>
  </si>
  <si>
    <t>deutsche_telekom</t>
  </si>
  <si>
    <t>adidas_3</t>
  </si>
  <si>
    <t>4.34</t>
  </si>
  <si>
    <t>4.41</t>
  </si>
  <si>
    <t>6.61</t>
  </si>
  <si>
    <t>deutsche_boerse</t>
  </si>
  <si>
    <t>6.81</t>
  </si>
  <si>
    <t>4.68</t>
  </si>
  <si>
    <t>4.46</t>
  </si>
  <si>
    <t>sap</t>
  </si>
  <si>
    <t>5.94</t>
  </si>
  <si>
    <t>13.11</t>
  </si>
  <si>
    <t>merck_co</t>
  </si>
  <si>
    <t>-2.71</t>
  </si>
  <si>
    <t>wirecard</t>
  </si>
  <si>
    <t>11.93</t>
  </si>
  <si>
    <t>volkswagen_4</t>
  </si>
  <si>
    <t>-0.7</t>
  </si>
  <si>
    <t>5.11</t>
  </si>
  <si>
    <t>5.57</t>
  </si>
  <si>
    <t>13.23</t>
  </si>
  <si>
    <t>allianz_2</t>
  </si>
  <si>
    <t>13.71</t>
  </si>
  <si>
    <t>14.56</t>
  </si>
  <si>
    <t>15.24</t>
  </si>
  <si>
    <t>17.43</t>
  </si>
  <si>
    <t>18.9</t>
  </si>
  <si>
    <t>13.05</t>
  </si>
  <si>
    <t>13.64</t>
  </si>
  <si>
    <t>14.55</t>
  </si>
  <si>
    <t>15.23</t>
  </si>
  <si>
    <t>17.3</t>
  </si>
  <si>
    <t>18.83</t>
  </si>
  <si>
    <t>7.3</t>
  </si>
  <si>
    <t>infineon_technologies_3</t>
  </si>
  <si>
    <t>bayerische_motoren_werke</t>
  </si>
  <si>
    <t>daimler</t>
  </si>
  <si>
    <t>7.87</t>
  </si>
  <si>
    <t>9.84</t>
  </si>
  <si>
    <t>6.78</t>
  </si>
  <si>
    <t>-1.64</t>
  </si>
  <si>
    <t>-3.6</t>
  </si>
  <si>
    <t>-4.33</t>
  </si>
  <si>
    <t>deutsche_post</t>
  </si>
  <si>
    <t>exact_sciences</t>
  </si>
  <si>
    <t>-1.25</t>
  </si>
  <si>
    <t>-1.71</t>
  </si>
  <si>
    <t>-1.63</t>
  </si>
  <si>
    <t>-0.99</t>
  </si>
  <si>
    <t>-1.43</t>
  </si>
  <si>
    <t>-0.64</t>
  </si>
  <si>
    <t>-1.61</t>
  </si>
  <si>
    <t>twist_bioscience</t>
  </si>
  <si>
    <t>-2.17</t>
  </si>
  <si>
    <t>-2.68</t>
  </si>
  <si>
    <t>-3.92</t>
  </si>
  <si>
    <t>silicon_laboratories</t>
  </si>
  <si>
    <t>inflarx</t>
  </si>
  <si>
    <t>-2.93</t>
  </si>
  <si>
    <t>-1.4</t>
  </si>
  <si>
    <t>-2.29</t>
  </si>
  <si>
    <t>novocure</t>
  </si>
  <si>
    <t>-6.35</t>
  </si>
  <si>
    <t>-3.67</t>
  </si>
  <si>
    <t>-1.54</t>
  </si>
  <si>
    <t>farmer_brothers</t>
  </si>
  <si>
    <t>5.45</t>
  </si>
  <si>
    <t>-4.36</t>
  </si>
  <si>
    <t>-140.0</t>
  </si>
  <si>
    <t>neovasc_1</t>
  </si>
  <si>
    <t>-360.0</t>
  </si>
  <si>
    <t>-524.54</t>
  </si>
  <si>
    <t>-1695.9</t>
  </si>
  <si>
    <t>-363.44</t>
  </si>
  <si>
    <t>-98.9</t>
  </si>
  <si>
    <t>-7.16</t>
  </si>
  <si>
    <t>iberiabank</t>
  </si>
  <si>
    <t>2.61</t>
  </si>
  <si>
    <t>6.46</t>
  </si>
  <si>
    <t>nemaura_medical</t>
  </si>
  <si>
    <t>-256.5</t>
  </si>
  <si>
    <t>superconductor_technologies_4</t>
  </si>
  <si>
    <t>-96.0</t>
  </si>
  <si>
    <t>-66.0</t>
  </si>
  <si>
    <t>-35.3</t>
  </si>
  <si>
    <t>-9.05</t>
  </si>
  <si>
    <t>-4.03</t>
  </si>
  <si>
    <t>centrica</t>
  </si>
  <si>
    <t>20.3</t>
  </si>
  <si>
    <t>auto_trader_group</t>
  </si>
  <si>
    <t>smiths_group_3</t>
  </si>
  <si>
    <t>vodafone</t>
  </si>
  <si>
    <t>antofagasta</t>
  </si>
  <si>
    <t>ashtead</t>
  </si>
  <si>
    <t>reckitt_benckiser_group_2</t>
  </si>
  <si>
    <t>-1.33</t>
  </si>
  <si>
    <t>coca-cola_hbc_1</t>
  </si>
  <si>
    <t>british_american_tobacco_(malaysia)_bhd</t>
  </si>
  <si>
    <t>2.06</t>
  </si>
  <si>
    <t>just_eat_takeaway</t>
  </si>
  <si>
    <t>-0.84</t>
  </si>
  <si>
    <t>-1.99</t>
  </si>
  <si>
    <t>bae_systems</t>
  </si>
  <si>
    <t>scottish_mortgage_investment_trust</t>
  </si>
  <si>
    <t>schroders</t>
  </si>
  <si>
    <t>compass</t>
  </si>
  <si>
    <t>tesco</t>
  </si>
  <si>
    <t>rentokil_initial</t>
  </si>
  <si>
    <t>rightmove_3</t>
  </si>
  <si>
    <t>rolls-royce_holdings</t>
  </si>
  <si>
    <t>-2.97</t>
  </si>
  <si>
    <t>-1.72</t>
  </si>
  <si>
    <t>-0.88</t>
  </si>
  <si>
    <t>experian_1</t>
  </si>
  <si>
    <t>persimmon</t>
  </si>
  <si>
    <t>2.67</t>
  </si>
  <si>
    <t>prudential</t>
  </si>
  <si>
    <t>vinci_9</t>
  </si>
  <si>
    <t>carrefour</t>
  </si>
  <si>
    <t>-0.73</t>
  </si>
  <si>
    <t>veolia_environnement</t>
  </si>
  <si>
    <t>-3.94</t>
  </si>
  <si>
    <t>engie_6</t>
  </si>
  <si>
    <t>-3.91</t>
  </si>
  <si>
    <t>total</t>
  </si>
  <si>
    <t>bnp_paribas</t>
  </si>
  <si>
    <t>crédit_agricole</t>
  </si>
  <si>
    <t>kering</t>
  </si>
  <si>
    <t>14.17</t>
  </si>
  <si>
    <t>20.13</t>
  </si>
  <si>
    <t>10.5</t>
  </si>
  <si>
    <t>saint-gobain</t>
  </si>
  <si>
    <t>vivendi_2</t>
  </si>
  <si>
    <t>societe_generale__(spons_adrs)</t>
  </si>
  <si>
    <t>thales</t>
  </si>
  <si>
    <t>5.28</t>
  </si>
  <si>
    <t>worldline_sa</t>
  </si>
  <si>
    <t>pernod_ricard</t>
  </si>
  <si>
    <t>5.97</t>
  </si>
  <si>
    <t>sodexo</t>
  </si>
  <si>
    <t>4.54</t>
  </si>
  <si>
    <t>schneider_electric</t>
  </si>
  <si>
    <t>capgemini</t>
  </si>
  <si>
    <t>-2.37</t>
  </si>
  <si>
    <t>bouygues</t>
  </si>
  <si>
    <t>-5.6</t>
  </si>
  <si>
    <t>peugeot</t>
  </si>
  <si>
    <t>-1.15</t>
  </si>
  <si>
    <t>ageas_nv</t>
  </si>
  <si>
    <t>ubisoft_entertainment</t>
  </si>
  <si>
    <t>srteleperformance</t>
  </si>
  <si>
    <t>6.87</t>
  </si>
  <si>
    <t>koninklijke_dsm_nv__(spons_adrs)</t>
  </si>
  <si>
    <t>aegon</t>
  </si>
  <si>
    <t>natixis_banques_populaires</t>
  </si>
  <si>
    <t>koninklijke_volkerwessels</t>
  </si>
  <si>
    <t>groupe_bruxelles_lambert</t>
  </si>
  <si>
    <t>-2.95</t>
  </si>
  <si>
    <t>-0.62</t>
  </si>
  <si>
    <t>electricite_de_france_2</t>
  </si>
  <si>
    <t>ipsen</t>
  </si>
  <si>
    <t>kbc_groep</t>
  </si>
  <si>
    <t>5.98</t>
  </si>
  <si>
    <t>edenred_sa</t>
  </si>
  <si>
    <t>scor_se_prov_regpt</t>
  </si>
  <si>
    <t>ab_inbev</t>
  </si>
  <si>
    <t>artifex_mundi</t>
  </si>
  <si>
    <t>-0.96</t>
  </si>
  <si>
    <t>philips</t>
  </si>
  <si>
    <t>sartorius_stedim_biotech_1</t>
  </si>
  <si>
    <t>solvay_3</t>
  </si>
  <si>
    <t>biomerieux_sa_1</t>
  </si>
  <si>
    <t>bendigo_and_adelaide_bank_8</t>
  </si>
  <si>
    <t>orora</t>
  </si>
  <si>
    <t>aurizon_holdings</t>
  </si>
  <si>
    <t>iph</t>
  </si>
  <si>
    <t>harvey_norman</t>
  </si>
  <si>
    <t>insurance_australia_group</t>
  </si>
  <si>
    <t>iress</t>
  </si>
  <si>
    <t>brickworks</t>
  </si>
  <si>
    <t>bingo_industries</t>
  </si>
  <si>
    <t>charter_hall_retail_reit</t>
  </si>
  <si>
    <t>technology_one</t>
  </si>
  <si>
    <t>themac_resources_group</t>
  </si>
  <si>
    <t>tpg_telecom</t>
  </si>
  <si>
    <t>super_retail_group</t>
  </si>
  <si>
    <t>platinum_asset_management</t>
  </si>
  <si>
    <t>the_star_entertainment_group</t>
  </si>
  <si>
    <t>cromwell_property_group</t>
  </si>
  <si>
    <t>blackmores</t>
  </si>
  <si>
    <t>5.81</t>
  </si>
  <si>
    <t>oil_search</t>
  </si>
  <si>
    <t>fletcher_building</t>
  </si>
  <si>
    <t>-0.26</t>
  </si>
  <si>
    <t>flight_centre</t>
  </si>
  <si>
    <t>-7.74</t>
  </si>
  <si>
    <t>newcrest_mining_1</t>
  </si>
  <si>
    <t>-2.66</t>
  </si>
  <si>
    <t>hudson_investment_group</t>
  </si>
  <si>
    <t>-0.58</t>
  </si>
  <si>
    <t>cooper_energy</t>
  </si>
  <si>
    <t>hub24</t>
  </si>
  <si>
    <t>g8_education</t>
  </si>
  <si>
    <t>qantas_airways</t>
  </si>
  <si>
    <t>nearmap</t>
  </si>
  <si>
    <t>3.95</t>
  </si>
  <si>
    <t>wells_fargo</t>
  </si>
  <si>
    <t>4.17</t>
  </si>
  <si>
    <t>4.03</t>
  </si>
  <si>
    <t>7.31</t>
  </si>
  <si>
    <t>8.92</t>
  </si>
  <si>
    <t>10.69</t>
  </si>
  <si>
    <t>7.19</t>
  </si>
  <si>
    <t>10.54</t>
  </si>
  <si>
    <t>13.44</t>
  </si>
  <si>
    <t>national_grid</t>
  </si>
  <si>
    <t>southern_copper</t>
  </si>
  <si>
    <t>first_republic_bank_1</t>
  </si>
  <si>
    <t>forecastagility</t>
  </si>
  <si>
    <t>5.38</t>
  </si>
  <si>
    <t>teva</t>
  </si>
  <si>
    <t>12.81</t>
  </si>
  <si>
    <t>-58.5</t>
  </si>
  <si>
    <t>-8.45</t>
  </si>
  <si>
    <t>12.73</t>
  </si>
  <si>
    <t>7.07</t>
  </si>
  <si>
    <t>stanley_blackdecker</t>
  </si>
  <si>
    <t>6.44</t>
  </si>
  <si>
    <t>concho_resources</t>
  </si>
  <si>
    <t>-10.85</t>
  </si>
  <si>
    <t>13.27</t>
  </si>
  <si>
    <t>-3.55</t>
  </si>
  <si>
    <t>13.25</t>
  </si>
  <si>
    <t>-9.29</t>
  </si>
  <si>
    <t>-2.16</t>
  </si>
  <si>
    <t>kimco_realty</t>
  </si>
  <si>
    <t>sociedad_quimica_y_minera_de_chile</t>
  </si>
  <si>
    <t>135.1</t>
  </si>
  <si>
    <t>takeda_pharmaceutical</t>
  </si>
  <si>
    <t>-185.37</t>
  </si>
  <si>
    <t>102.26</t>
  </si>
  <si>
    <t>147.15</t>
  </si>
  <si>
    <t>239.35</t>
  </si>
  <si>
    <t>113.5</t>
  </si>
  <si>
    <t>28.41</t>
  </si>
  <si>
    <t>134.95</t>
  </si>
  <si>
    <t>101.71</t>
  </si>
  <si>
    <t>146.25</t>
  </si>
  <si>
    <t>237.55</t>
  </si>
  <si>
    <t>112.86</t>
  </si>
  <si>
    <t>180.0</t>
  </si>
  <si>
    <t>biontech</t>
  </si>
  <si>
    <t>-5.34</t>
  </si>
  <si>
    <t>-0.95</t>
  </si>
  <si>
    <t>-10.43</t>
  </si>
  <si>
    <t>abbott_laboratories</t>
  </si>
  <si>
    <t>abbvie</t>
  </si>
  <si>
    <t>3.66</t>
  </si>
  <si>
    <t>accenture</t>
  </si>
  <si>
    <t>adobe</t>
  </si>
  <si>
    <t>6.07</t>
  </si>
  <si>
    <t>heska</t>
  </si>
  <si>
    <t>allegion</t>
  </si>
  <si>
    <t>10.09</t>
  </si>
  <si>
    <t>alliance_data_systems</t>
  </si>
  <si>
    <t>8.72</t>
  </si>
  <si>
    <t>8.91</t>
  </si>
  <si>
    <t>7.38</t>
  </si>
  <si>
    <t>14.16</t>
  </si>
  <si>
    <t>17.54</t>
  </si>
  <si>
    <t>-4.88</t>
  </si>
  <si>
    <t>8.85</t>
  </si>
  <si>
    <t>14.11</t>
  </si>
  <si>
    <t>alliant_energy</t>
  </si>
  <si>
    <t>allstate</t>
  </si>
  <si>
    <t>14.25</t>
  </si>
  <si>
    <t>6.27</t>
  </si>
  <si>
    <t>14.03</t>
  </si>
  <si>
    <t>alphabe_a_1</t>
  </si>
  <si>
    <t>20.22</t>
  </si>
  <si>
    <t>23.12</t>
  </si>
  <si>
    <t>28.32</t>
  </si>
  <si>
    <t>18.27</t>
  </si>
  <si>
    <t>49.59</t>
  </si>
  <si>
    <t>19.11</t>
  </si>
  <si>
    <t>22.84</t>
  </si>
  <si>
    <t>27.88</t>
  </si>
  <si>
    <t>43.7</t>
  </si>
  <si>
    <t>49.16</t>
  </si>
  <si>
    <t>ameren</t>
  </si>
  <si>
    <t>5850.0</t>
  </si>
  <si>
    <t>tosei_reit_investment</t>
  </si>
  <si>
    <t>6701.0</t>
  </si>
  <si>
    <t>6973.96</t>
  </si>
  <si>
    <t>6966.92</t>
  </si>
  <si>
    <t>7934.67</t>
  </si>
  <si>
    <t>4924.0</t>
  </si>
  <si>
    <t>6579.0</t>
  </si>
  <si>
    <t>6974.0</t>
  </si>
  <si>
    <t>6966.0</t>
  </si>
  <si>
    <t>7727.0</t>
  </si>
  <si>
    <t>amerisourcebergen</t>
  </si>
  <si>
    <t>6.73</t>
  </si>
  <si>
    <t>7.61</t>
  </si>
  <si>
    <t>amgen</t>
  </si>
  <si>
    <t>9.15</t>
  </si>
  <si>
    <t>10.32</t>
  </si>
  <si>
    <t>12.7</t>
  </si>
  <si>
    <t>12.96</t>
  </si>
  <si>
    <t>9.06</t>
  </si>
  <si>
    <t>12.62</t>
  </si>
  <si>
    <t>12.88</t>
  </si>
  <si>
    <t>amphenol</t>
  </si>
  <si>
    <t>6.56</t>
  </si>
  <si>
    <t>10.91</t>
  </si>
  <si>
    <t>12.36</t>
  </si>
  <si>
    <t>5.54</t>
  </si>
  <si>
    <t>apache</t>
  </si>
  <si>
    <t>-14.07</t>
  </si>
  <si>
    <t>-61.16</t>
  </si>
  <si>
    <t>-3.71</t>
  </si>
  <si>
    <t>-9.42</t>
  </si>
  <si>
    <t>7.86</t>
  </si>
  <si>
    <t>12.42</t>
  </si>
  <si>
    <t>15.38</t>
  </si>
  <si>
    <t>16.95</t>
  </si>
  <si>
    <t>11.94</t>
  </si>
  <si>
    <t>21.62</t>
  </si>
  <si>
    <t>31.47</t>
  </si>
  <si>
    <t>12.37</t>
  </si>
  <si>
    <t>15.34</t>
  </si>
  <si>
    <t>21.58</t>
  </si>
  <si>
    <t>31.42</t>
  </si>
  <si>
    <t>37.17</t>
  </si>
  <si>
    <t>booking_1</t>
  </si>
  <si>
    <t>46.3</t>
  </si>
  <si>
    <t>50.09</t>
  </si>
  <si>
    <t>43.14</t>
  </si>
  <si>
    <t>47.78</t>
  </si>
  <si>
    <t>84.26</t>
  </si>
  <si>
    <t>112.92</t>
  </si>
  <si>
    <t>45.67</t>
  </si>
  <si>
    <t>49.45</t>
  </si>
  <si>
    <t>42.65</t>
  </si>
  <si>
    <t>46.86</t>
  </si>
  <si>
    <t>83.26</t>
  </si>
  <si>
    <t>111.82</t>
  </si>
  <si>
    <t>borgwarner</t>
  </si>
  <si>
    <t>boston_scientific</t>
  </si>
  <si>
    <t>bristol-myers_squibb</t>
  </si>
  <si>
    <t>cabot_oilgas</t>
  </si>
  <si>
    <t>campbell_soup</t>
  </si>
  <si>
    <t>capital_one_financial</t>
  </si>
  <si>
    <t>7.71</t>
  </si>
  <si>
    <t>6.96</t>
  </si>
  <si>
    <t>11.9</t>
  </si>
  <si>
    <t>11.1</t>
  </si>
  <si>
    <t>inc_research_a</t>
  </si>
  <si>
    <t>-1.85</t>
  </si>
  <si>
    <t>centene</t>
  </si>
  <si>
    <t>cerner</t>
  </si>
  <si>
    <t>charles_schwab</t>
  </si>
  <si>
    <t>cimarex_energy</t>
  </si>
  <si>
    <t>-25.9</t>
  </si>
  <si>
    <t>-4.38</t>
  </si>
  <si>
    <t>8.32</t>
  </si>
  <si>
    <t>citigroup</t>
  </si>
  <si>
    <t>-2.98</t>
  </si>
  <si>
    <t>6.69</t>
  </si>
  <si>
    <t>8.08</t>
  </si>
  <si>
    <t>cme</t>
  </si>
  <si>
    <t>cms_energy</t>
  </si>
  <si>
    <t>comerica</t>
  </si>
  <si>
    <t>7.94</t>
  </si>
  <si>
    <t>7.89</t>
  </si>
  <si>
    <t>-3.57</t>
  </si>
  <si>
    <t>-2.9</t>
  </si>
  <si>
    <t>corning</t>
  </si>
  <si>
    <t>costco_wholesale</t>
  </si>
  <si>
    <t>8.26</t>
  </si>
  <si>
    <t>8.9</t>
  </si>
  <si>
    <t>coty</t>
  </si>
  <si>
    <t>-5.04</t>
  </si>
  <si>
    <t>crown_castle</t>
  </si>
  <si>
    <t>csr_a_2</t>
  </si>
  <si>
    <t>cummins</t>
  </si>
  <si>
    <t>8.25</t>
  </si>
  <si>
    <t>13.2</t>
  </si>
  <si>
    <t>14.54</t>
  </si>
  <si>
    <t>7.91</t>
  </si>
  <si>
    <t>9.02</t>
  </si>
  <si>
    <t>7.84</t>
  </si>
  <si>
    <t>13.15</t>
  </si>
  <si>
    <t>14.48</t>
  </si>
  <si>
    <t>cvs</t>
  </si>
  <si>
    <t>6.47</t>
  </si>
  <si>
    <t>-0.57</t>
  </si>
  <si>
    <t>danaher</t>
  </si>
  <si>
    <t>9.18</t>
  </si>
  <si>
    <t>deere</t>
  </si>
  <si>
    <t>8.71</t>
  </si>
  <si>
    <t>6.76</t>
  </si>
  <si>
    <t>8.63</t>
  </si>
  <si>
    <t>dentsply_sirona</t>
  </si>
  <si>
    <t>-6.76</t>
  </si>
  <si>
    <t>devin_energy</t>
  </si>
  <si>
    <t>discover_financial_service</t>
  </si>
  <si>
    <t>7.79</t>
  </si>
  <si>
    <t>dish_network</t>
  </si>
  <si>
    <t>dollar_general_1</t>
  </si>
  <si>
    <t>dte_energy</t>
  </si>
  <si>
    <t>duke_energy</t>
  </si>
  <si>
    <t>duke_realty</t>
  </si>
  <si>
    <t>dxc_technology</t>
  </si>
  <si>
    <t>6.15</t>
  </si>
  <si>
    <t>e_trade_financial</t>
  </si>
  <si>
    <t>eastman_chemical_company</t>
  </si>
  <si>
    <t>9.56</t>
  </si>
  <si>
    <t>5.52</t>
  </si>
  <si>
    <t>9.47</t>
  </si>
  <si>
    <t>7.56</t>
  </si>
  <si>
    <t>eaton_1</t>
  </si>
  <si>
    <t>ebay</t>
  </si>
  <si>
    <t>edison_international</t>
  </si>
  <si>
    <t>edwards_lifesciences</t>
  </si>
  <si>
    <t>electronic_arts</t>
  </si>
  <si>
    <t>10.37</t>
  </si>
  <si>
    <t>entergy</t>
  </si>
  <si>
    <t>-3.56</t>
  </si>
  <si>
    <t>healthcare</t>
  </si>
  <si>
    <t>eqt</t>
  </si>
  <si>
    <t>-8.6</t>
  </si>
  <si>
    <t>-4.79</t>
  </si>
  <si>
    <t>equifax</t>
  </si>
  <si>
    <t>-3.3</t>
  </si>
  <si>
    <t>-0.63</t>
  </si>
  <si>
    <t>equity_residential</t>
  </si>
  <si>
    <t>ford</t>
  </si>
  <si>
    <t>fortive</t>
  </si>
  <si>
    <t>8.33</t>
  </si>
  <si>
    <t>8.21</t>
  </si>
  <si>
    <t>freeport_mcmoran</t>
  </si>
  <si>
    <t>-11.31</t>
  </si>
  <si>
    <t>-3.0</t>
  </si>
  <si>
    <t>gap</t>
  </si>
  <si>
    <t>general_motors</t>
  </si>
  <si>
    <t>-1.16</t>
  </si>
  <si>
    <t>goodyear_tirerubber</t>
  </si>
  <si>
    <t>9.13</t>
  </si>
  <si>
    <t>hanesbrands</t>
  </si>
  <si>
    <t>honeywell_international_1</t>
  </si>
  <si>
    <t>8.52</t>
  </si>
  <si>
    <t>8.98</t>
  </si>
  <si>
    <t>8.41</t>
  </si>
  <si>
    <t>hp</t>
  </si>
  <si>
    <t>humana</t>
  </si>
  <si>
    <t>8.54</t>
  </si>
  <si>
    <t>16.94</t>
  </si>
  <si>
    <t>20.19</t>
  </si>
  <si>
    <t>8.44</t>
  </si>
  <si>
    <t>16.81</t>
  </si>
  <si>
    <t>12.16</t>
  </si>
  <si>
    <t>20.09</t>
  </si>
  <si>
    <t>huntington_bancshares</t>
  </si>
  <si>
    <t>markit_1</t>
  </si>
  <si>
    <t>incyte</t>
  </si>
  <si>
    <t>-1.53</t>
  </si>
  <si>
    <t>ingersoll_rand</t>
  </si>
  <si>
    <t>elan_2</t>
  </si>
  <si>
    <t>10.49</t>
  </si>
  <si>
    <t>22.11</t>
  </si>
  <si>
    <t>28.78</t>
  </si>
  <si>
    <t>32.66</t>
  </si>
  <si>
    <t>12.03</t>
  </si>
  <si>
    <t>21.73</t>
  </si>
  <si>
    <t>28.56</t>
  </si>
  <si>
    <t>kroger</t>
  </si>
  <si>
    <t>laboratory</t>
  </si>
  <si>
    <t>8.61</t>
  </si>
  <si>
    <t>lam_research</t>
  </si>
  <si>
    <t>10.47</t>
  </si>
  <si>
    <t>14.73</t>
  </si>
  <si>
    <t>14.37</t>
  </si>
  <si>
    <t>9.24</t>
  </si>
  <si>
    <t>13.7</t>
  </si>
  <si>
    <t>lennar</t>
  </si>
  <si>
    <t>5.74</t>
  </si>
  <si>
    <t>eli_lilly</t>
  </si>
  <si>
    <t>lincoln_national</t>
  </si>
  <si>
    <t>9.19</t>
  </si>
  <si>
    <t>7.47</t>
  </si>
  <si>
    <t>lkq</t>
  </si>
  <si>
    <t>lockheed_martin</t>
  </si>
  <si>
    <t>11.41</t>
  </si>
  <si>
    <t>11.62</t>
  </si>
  <si>
    <t>13.56</t>
  </si>
  <si>
    <t>17.74</t>
  </si>
  <si>
    <t>22.09</t>
  </si>
  <si>
    <t>11.21</t>
  </si>
  <si>
    <t>11.46</t>
  </si>
  <si>
    <t>13.39</t>
  </si>
  <si>
    <t>17.59</t>
  </si>
  <si>
    <t>21.95</t>
  </si>
  <si>
    <t>4.78</t>
  </si>
  <si>
    <t>5.49</t>
  </si>
  <si>
    <t>6.77</t>
  </si>
  <si>
    <t>loews</t>
  </si>
  <si>
    <t>lyondellbasell_industries</t>
  </si>
  <si>
    <t>12.04</t>
  </si>
  <si>
    <t>9.59</t>
  </si>
  <si>
    <t>macerich</t>
  </si>
  <si>
    <t>marathon_petroleum</t>
  </si>
  <si>
    <t>masco</t>
  </si>
  <si>
    <t>mannatech_1</t>
  </si>
  <si>
    <t>capri_holdings</t>
  </si>
  <si>
    <t>microchip_technology</t>
  </si>
  <si>
    <t>molson_coors_brewing_company_(mcbc)</t>
  </si>
  <si>
    <t>9.32</t>
  </si>
  <si>
    <t>9.26</t>
  </si>
  <si>
    <t>6.53</t>
  </si>
  <si>
    <t>navient</t>
  </si>
  <si>
    <t>nektar_therapeutics</t>
  </si>
  <si>
    <t>-1.1</t>
  </si>
  <si>
    <t>-2.52</t>
  </si>
  <si>
    <t>newfield_resources</t>
  </si>
  <si>
    <t>emcore</t>
  </si>
  <si>
    <t>nielsen_1</t>
  </si>
  <si>
    <t>-2.0</t>
  </si>
  <si>
    <t>-1.17</t>
  </si>
  <si>
    <t>occidental_petroleum</t>
  </si>
  <si>
    <t>-10.23</t>
  </si>
  <si>
    <t>-0.75</t>
  </si>
  <si>
    <t>omnicom_group</t>
  </si>
  <si>
    <t>6.09</t>
  </si>
  <si>
    <t>5.83</t>
  </si>
  <si>
    <t>oracle</t>
  </si>
  <si>
    <t>paccar</t>
  </si>
  <si>
    <t>6.88</t>
  </si>
  <si>
    <t>packaging</t>
  </si>
  <si>
    <t>7.35</t>
  </si>
  <si>
    <t>parker_hannifin</t>
  </si>
  <si>
    <t>6.98</t>
  </si>
  <si>
    <t>7.98</t>
  </si>
  <si>
    <t>11.63</t>
  </si>
  <si>
    <t>5.89</t>
  </si>
  <si>
    <t>7.25</t>
  </si>
  <si>
    <t>pentair_2</t>
  </si>
  <si>
    <t>4.71</t>
  </si>
  <si>
    <t>perrigo_company_2</t>
  </si>
  <si>
    <t>-28.0</t>
  </si>
  <si>
    <t>philip_morris</t>
  </si>
  <si>
    <t>pinnacle_west_capital</t>
  </si>
  <si>
    <t>-6.16</t>
  </si>
  <si>
    <t>pioneer_natural_resources</t>
  </si>
  <si>
    <t>-1.83</t>
  </si>
  <si>
    <t>-3.35</t>
  </si>
  <si>
    <t>ralph_lauren_a</t>
  </si>
  <si>
    <t>7.96</t>
  </si>
  <si>
    <t>-1.2</t>
  </si>
  <si>
    <t>8.43</t>
  </si>
  <si>
    <t>7.88</t>
  </si>
  <si>
    <t>ppl</t>
  </si>
  <si>
    <t>progressive</t>
  </si>
  <si>
    <t>sba_communications_reit</t>
  </si>
  <si>
    <t>sl_green_realty_3</t>
  </si>
  <si>
    <t>-30.5</t>
  </si>
  <si>
    <t>southern_kuzbass_coal_company</t>
  </si>
  <si>
    <t>-561.78</t>
  </si>
  <si>
    <t>-732.0</t>
  </si>
  <si>
    <t>217.0</t>
  </si>
  <si>
    <t>95.0</t>
  </si>
  <si>
    <t>-210.4</t>
  </si>
  <si>
    <t>185.25</t>
  </si>
  <si>
    <t>southwest_airlines</t>
  </si>
  <si>
    <t>state_street</t>
  </si>
  <si>
    <t>stryker</t>
  </si>
  <si>
    <t>9.34</t>
  </si>
  <si>
    <t>svb_financial_group</t>
  </si>
  <si>
    <t>9.33</t>
  </si>
  <si>
    <t>18.35</t>
  </si>
  <si>
    <t>21.9</t>
  </si>
  <si>
    <t>9.2</t>
  </si>
  <si>
    <t>18.11</t>
  </si>
  <si>
    <t>synchrony_financial</t>
  </si>
  <si>
    <t>te_connectivity</t>
  </si>
  <si>
    <t>technipfmc</t>
  </si>
  <si>
    <t>-4.2</t>
  </si>
  <si>
    <t>-5.39</t>
  </si>
  <si>
    <t>texas_instruments</t>
  </si>
  <si>
    <t>textron</t>
  </si>
  <si>
    <t>bank_of_new_york_mellon</t>
  </si>
  <si>
    <t>the_hershey_1</t>
  </si>
  <si>
    <t>the_mosaic_1</t>
  </si>
  <si>
    <t>thermo_fisher_scientific</t>
  </si>
  <si>
    <t>9.17</t>
  </si>
  <si>
    <t>unum_group</t>
  </si>
  <si>
    <t>valero_energy</t>
  </si>
  <si>
    <t>9.16</t>
  </si>
  <si>
    <t>7.29</t>
  </si>
  <si>
    <t>-1.98</t>
  </si>
  <si>
    <t>vertex_pharmaceuticals</t>
  </si>
  <si>
    <t>-3.14</t>
  </si>
  <si>
    <t>-2.31</t>
  </si>
  <si>
    <t>-0.46</t>
  </si>
  <si>
    <t>8.24</t>
  </si>
  <si>
    <t>vornado_realty_trust</t>
  </si>
  <si>
    <t>16.23</t>
  </si>
  <si>
    <t>16.21</t>
  </si>
  <si>
    <t>vulcan_materials</t>
  </si>
  <si>
    <t>waters</t>
  </si>
  <si>
    <t>8.76</t>
  </si>
  <si>
    <t>welltower_1</t>
  </si>
  <si>
    <t>western_digital</t>
  </si>
  <si>
    <t>the_western_union_company</t>
  </si>
  <si>
    <t>westrock</t>
  </si>
  <si>
    <t>-1.56</t>
  </si>
  <si>
    <t>weyerhaeuser</t>
  </si>
  <si>
    <t>whirlpool</t>
  </si>
  <si>
    <t>9.95</t>
  </si>
  <si>
    <t>-2.72</t>
  </si>
  <si>
    <t>18.44</t>
  </si>
  <si>
    <t>genesis_emerging_markets_fund</t>
  </si>
  <si>
    <t>msci</t>
  </si>
  <si>
    <t>6.59</t>
  </si>
  <si>
    <t>first_potomac_realty_trust</t>
  </si>
  <si>
    <t>-0.38</t>
  </si>
  <si>
    <t>-0.8</t>
  </si>
  <si>
    <t>invesco_1</t>
  </si>
  <si>
    <t>elmos_semiconductor</t>
  </si>
  <si>
    <t>global_value_fund</t>
  </si>
  <si>
    <t>ultra_electronics</t>
  </si>
  <si>
    <t>pacific_edge</t>
  </si>
  <si>
    <t>west_high_yield_resources</t>
  </si>
  <si>
    <t>shareholder_value_beteiligungen_1</t>
  </si>
  <si>
    <t>14.91</t>
  </si>
  <si>
    <t>14.97</t>
  </si>
  <si>
    <t>27.09</t>
  </si>
  <si>
    <t>-10.81</t>
  </si>
  <si>
    <t>41.92</t>
  </si>
  <si>
    <t>zero</t>
  </si>
  <si>
    <t>88.35</t>
  </si>
  <si>
    <t>109.88</t>
  </si>
  <si>
    <t>207.54</t>
  </si>
  <si>
    <t>207.69</t>
  </si>
  <si>
    <t>128.29</t>
  </si>
  <si>
    <t>99.72</t>
  </si>
  <si>
    <t>207.15</t>
  </si>
  <si>
    <t>207.3</t>
  </si>
  <si>
    <t>128.14</t>
  </si>
  <si>
    <t>99.56</t>
  </si>
  <si>
    <t>50.4</t>
  </si>
  <si>
    <t>51.9</t>
  </si>
  <si>
    <t>32.1</t>
  </si>
  <si>
    <t>24.9</t>
  </si>
  <si>
    <t>-3.15</t>
  </si>
  <si>
    <t>sector_10_1</t>
  </si>
  <si>
    <t>-3.51</t>
  </si>
  <si>
    <t>-3.72</t>
  </si>
  <si>
    <t>-3.99</t>
  </si>
  <si>
    <t>-4.27</t>
  </si>
  <si>
    <t>first_mid-illinois_bancshares</t>
  </si>
  <si>
    <t>tankerska_next_generation_dd</t>
  </si>
  <si>
    <t>cambria_automobiles</t>
  </si>
  <si>
    <t>morningstar</t>
  </si>
  <si>
    <t>national_quality_care</t>
  </si>
  <si>
    <t>consumer_portfolio_services</t>
  </si>
  <si>
    <t>australian_leaders_fund</t>
  </si>
  <si>
    <t>contango_midcap</t>
  </si>
  <si>
    <t>core</t>
  </si>
  <si>
    <t>26.96</t>
  </si>
  <si>
    <t>37.13</t>
  </si>
  <si>
    <t>57.48</t>
  </si>
  <si>
    <t>65.56</t>
  </si>
  <si>
    <t>87.94</t>
  </si>
  <si>
    <t>82.84</t>
  </si>
  <si>
    <t>65.48</t>
  </si>
  <si>
    <t>87.86</t>
  </si>
  <si>
    <t>82.77</t>
  </si>
  <si>
    <t>fidelity_national_information_services</t>
  </si>
  <si>
    <t>kaufman_et_broad</t>
  </si>
  <si>
    <t>innovative_tech_pack</t>
  </si>
  <si>
    <t>watermark_market_neutral_fund</t>
  </si>
  <si>
    <t>s_p_global</t>
  </si>
  <si>
    <t>-1.01</t>
  </si>
  <si>
    <t>5.84</t>
  </si>
  <si>
    <t>8.65</t>
  </si>
  <si>
    <t>14.9</t>
  </si>
  <si>
    <t>small_cap_danmark</t>
  </si>
  <si>
    <t>-9.9</t>
  </si>
  <si>
    <t>29.1</t>
  </si>
  <si>
    <t>-9.74</t>
  </si>
  <si>
    <t>treasury_wine_estates</t>
  </si>
  <si>
    <t>sandridge_permian_trust_trust_units</t>
  </si>
  <si>
    <t>cover_50</t>
  </si>
  <si>
    <t>first_internet_bancorp</t>
  </si>
  <si>
    <t>momentum_biofuels</t>
  </si>
  <si>
    <t>harvest</t>
  </si>
  <si>
    <t>tips_industries</t>
  </si>
  <si>
    <t>-10.57</t>
  </si>
  <si>
    <t>emvision_medical_devices</t>
  </si>
  <si>
    <t>us_residential_fund_stapled_security</t>
  </si>
  <si>
    <t>computertech</t>
  </si>
  <si>
    <t>oceanagold</t>
  </si>
  <si>
    <t>mfs_technology</t>
  </si>
  <si>
    <t>mlp</t>
  </si>
  <si>
    <t>first_hartford</t>
  </si>
  <si>
    <t>-1.93</t>
  </si>
  <si>
    <t>80.79</t>
  </si>
  <si>
    <t>sho-bond</t>
  </si>
  <si>
    <t>93.03</t>
  </si>
  <si>
    <t>110.08</t>
  </si>
  <si>
    <t>116.43</t>
  </si>
  <si>
    <t>129.99</t>
  </si>
  <si>
    <t>135.64</t>
  </si>
  <si>
    <t>150.11</t>
  </si>
  <si>
    <t>39.0</t>
  </si>
  <si>
    <t>43.5</t>
  </si>
  <si>
    <t>52.0</t>
  </si>
  <si>
    <t>62.5</t>
  </si>
  <si>
    <t>67.5</t>
  </si>
  <si>
    <t>orava_residential_real_estate_investment_trust</t>
  </si>
  <si>
    <t>global_bioenergies</t>
  </si>
  <si>
    <t>-2.73</t>
  </si>
  <si>
    <t>-3.17</t>
  </si>
  <si>
    <t>-3.18</t>
  </si>
  <si>
    <t>-2.69</t>
  </si>
  <si>
    <t>-1.65</t>
  </si>
  <si>
    <t>q-free_asa</t>
  </si>
  <si>
    <t>-0.42</t>
  </si>
  <si>
    <t>-2.79</t>
  </si>
  <si>
    <t>global_energy_2</t>
  </si>
  <si>
    <t>-15.8</t>
  </si>
  <si>
    <t>hancock_fabrics</t>
  </si>
  <si>
    <t>accentro_real_estate</t>
  </si>
  <si>
    <t>wealth_defender_equities</t>
  </si>
  <si>
    <t>china_enterprises</t>
  </si>
  <si>
    <t>ripasso_energy_paid_subscription_unit_consisting_of_1_convertible_bond</t>
  </si>
  <si>
    <t>-1.59</t>
  </si>
  <si>
    <t>intermediate_capital_group_2</t>
  </si>
  <si>
    <t>chemtrade_logistics</t>
  </si>
  <si>
    <t>-1.42</t>
  </si>
  <si>
    <t>-1.08</t>
  </si>
  <si>
    <t>abengoa_yield</t>
  </si>
  <si>
    <t>whitefield_1</t>
  </si>
  <si>
    <t>fidelity_southern</t>
  </si>
  <si>
    <t>barclays</t>
  </si>
  <si>
    <t>ccb_real_estate_fund_reit</t>
  </si>
  <si>
    <t>17.32</t>
  </si>
  <si>
    <t>iq_partners</t>
  </si>
  <si>
    <t>pharma_mar_sa</t>
  </si>
  <si>
    <t>pennantpark_floating_rate_capital</t>
  </si>
  <si>
    <t>nagreeka_capitalinfrastructure</t>
  </si>
  <si>
    <t>18.88</t>
  </si>
  <si>
    <t>-13.96</t>
  </si>
  <si>
    <t>-13.6</t>
  </si>
  <si>
    <t>-32.05</t>
  </si>
  <si>
    <t>aims_property_securities_fund</t>
  </si>
  <si>
    <t>investec_australia_property_fund_reit</t>
  </si>
  <si>
    <t>130.64</t>
  </si>
  <si>
    <t>bank_of_the_ryukyus</t>
  </si>
  <si>
    <t>146.22</t>
  </si>
  <si>
    <t>271.45</t>
  </si>
  <si>
    <t>170.48</t>
  </si>
  <si>
    <t>230.32</t>
  </si>
  <si>
    <t>149.14</t>
  </si>
  <si>
    <t>115.38</t>
  </si>
  <si>
    <t>130.5</t>
  </si>
  <si>
    <t>145.56</t>
  </si>
  <si>
    <t>270.29</t>
  </si>
  <si>
    <t>169.65</t>
  </si>
  <si>
    <t>229.19</t>
  </si>
  <si>
    <t>148.39</t>
  </si>
  <si>
    <t>114.85</t>
  </si>
  <si>
    <t>42.0</t>
  </si>
  <si>
    <t>impera_total_return</t>
  </si>
  <si>
    <t>-2.46</t>
  </si>
  <si>
    <t>-5.46</t>
  </si>
  <si>
    <t>connect_1</t>
  </si>
  <si>
    <t>-16.35</t>
  </si>
  <si>
    <t>19.45</t>
  </si>
  <si>
    <t>36.3</t>
  </si>
  <si>
    <t>18.36</t>
  </si>
  <si>
    <t>34.6</t>
  </si>
  <si>
    <t>euromicron_3</t>
  </si>
  <si>
    <t>-0.5</t>
  </si>
  <si>
    <t>-1.51</t>
  </si>
  <si>
    <t>public_storage_depositary</t>
  </si>
  <si>
    <t>6.84</t>
  </si>
  <si>
    <t>staples</t>
  </si>
  <si>
    <t>-2.13</t>
  </si>
  <si>
    <t>central_china_real_estate</t>
  </si>
  <si>
    <t>first_colombia_gold_2</t>
  </si>
  <si>
    <t>-20.0</t>
  </si>
  <si>
    <t>-100.0</t>
  </si>
  <si>
    <t>-5.0</t>
  </si>
  <si>
    <t>media_sentiment_1</t>
  </si>
  <si>
    <t>cibox_inter_active</t>
  </si>
  <si>
    <t>ark_mines</t>
  </si>
  <si>
    <t>dividend_select_15</t>
  </si>
  <si>
    <t>lithium</t>
  </si>
  <si>
    <t>direct_equity_international</t>
  </si>
  <si>
    <t>imi_3</t>
  </si>
  <si>
    <t>genting_hong_kong</t>
  </si>
  <si>
    <t>t-mobile</t>
  </si>
  <si>
    <t>british_empire_securities_and_general_trust</t>
  </si>
  <si>
    <t>-0.48</t>
  </si>
  <si>
    <t>ecosolutions_intl_2</t>
  </si>
  <si>
    <t>kennedy_wilson_europe_real_estate</t>
  </si>
  <si>
    <t>jordan_international_insurance_company</t>
  </si>
  <si>
    <t>absolute_equity_performance_fund</t>
  </si>
  <si>
    <t>wisdomtree_investments</t>
  </si>
  <si>
    <t>first_real_estate_investment_trust</t>
  </si>
  <si>
    <t>adaptive_ad_systems</t>
  </si>
  <si>
    <t>ag_growth_international</t>
  </si>
  <si>
    <t>-1.81</t>
  </si>
  <si>
    <t>samko_timber</t>
  </si>
  <si>
    <t>charisma_energy</t>
  </si>
  <si>
    <t>-0.87</t>
  </si>
  <si>
    <t>iq_international</t>
  </si>
  <si>
    <t>-41.53</t>
  </si>
  <si>
    <t>jpx_global</t>
  </si>
  <si>
    <t>nordic_leisure</t>
  </si>
  <si>
    <t>-0.33</t>
  </si>
  <si>
    <t>ten_alps_1</t>
  </si>
  <si>
    <t>virtus_oilgas_1</t>
  </si>
  <si>
    <t>-1.0</t>
  </si>
  <si>
    <t>goldman_sachs</t>
  </si>
  <si>
    <t>17.6</t>
  </si>
  <si>
    <t>21.25</t>
  </si>
  <si>
    <t>15.46</t>
  </si>
  <si>
    <t>17.07</t>
  </si>
  <si>
    <t>12.14</t>
  </si>
  <si>
    <t>9.01</t>
  </si>
  <si>
    <t>25.27</t>
  </si>
  <si>
    <t>21.03</t>
  </si>
  <si>
    <t>nutritional_high_international</t>
  </si>
  <si>
    <t>biotech_products_services_and_research</t>
  </si>
  <si>
    <t>csi_properties</t>
  </si>
  <si>
    <t>6515.4</t>
  </si>
  <si>
    <t>japan_logistics_fund</t>
  </si>
  <si>
    <t>7526.0</t>
  </si>
  <si>
    <t>10440.0</t>
  </si>
  <si>
    <t>8140.86</t>
  </si>
  <si>
    <t>8260.51</t>
  </si>
  <si>
    <t>8922.81</t>
  </si>
  <si>
    <t>9814.38</t>
  </si>
  <si>
    <t>7382.2</t>
  </si>
  <si>
    <t>7766.0</t>
  </si>
  <si>
    <t>8081.0</t>
  </si>
  <si>
    <t>8261.0</t>
  </si>
  <si>
    <t>8879.0</t>
  </si>
  <si>
    <t>9410.0</t>
  </si>
  <si>
    <t>motor_oil</t>
  </si>
  <si>
    <t>quantitative_alpha_trading</t>
  </si>
  <si>
    <t>FinanzeName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</si>
</sst>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6" x14ac:knownFonts="1"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b/>
      <sz val="10"/>
      <color theme="1"/>
      <name val="Arial"/>
      <family val="2"/>
    </font>
    <font>
      <b/>
      <sz val="10"/>
      <color theme="0"/>
      <name val="Arial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4">
    <xf numFmtId="0" fontId="0" fillId="0" borderId="0" xfId="0"/>
    <xf numFmtId="4" fontId="0" fillId="0" borderId="0" xfId="0" applyNumberFormat="1"/>
    <xf numFmtId="10" fontId="0" fillId="0" borderId="0" xfId="1" applyNumberFormat="1" applyFont="1"/>
    <xf numFmtId="0" fontId="1" fillId="2" borderId="2" xfId="0" applyFont="1" applyFill="1" applyBorder="1" applyAlignment="1">
      <alignment horizontal="center" vertical="center" wrapText="1"/>
    </xf>
    <xf numFmtId="10" fontId="0" fillId="0" borderId="0" xfId="1" applyNumberFormat="1" applyFont="1" applyAlignment="1">
      <alignment horizontal="right"/>
    </xf>
    <xf numFmtId="49" fontId="0" fillId="0" borderId="0" xfId="0" applyNumberFormat="1"/>
    <xf numFmtId="0" fontId="0" fillId="4" borderId="5" xfId="0" applyFont="1" applyFill="1" applyBorder="1"/>
    <xf numFmtId="0" fontId="0" fillId="0" borderId="5" xfId="0" applyFont="1" applyBorder="1"/>
    <xf numFmtId="4" fontId="0" fillId="0" borderId="0" xfId="0" applyNumberFormat="1" applyAlignment="1">
      <alignment horizontal="right"/>
    </xf>
    <xf numFmtId="4" fontId="0" fillId="0" borderId="0" xfId="1" applyNumberFormat="1" applyFont="1" applyAlignment="1">
      <alignment horizontal="right"/>
    </xf>
    <xf numFmtId="10" fontId="0" fillId="0" borderId="0" xfId="0" applyNumberFormat="1" applyAlignment="1">
      <alignment horizontal="right"/>
    </xf>
    <xf numFmtId="9" fontId="0" fillId="0" borderId="0" xfId="1" applyFont="1" applyAlignment="1">
      <alignment horizontal="right"/>
    </xf>
    <xf numFmtId="0" fontId="1" fillId="5" borderId="1" xfId="0" applyFont="1" applyFill="1" applyBorder="1"/>
    <xf numFmtId="0" fontId="1" fillId="5" borderId="1" xfId="0" applyFont="1" applyFill="1" applyBorder="1" applyAlignment="1">
      <alignment horizontal="center"/>
    </xf>
    <xf numFmtId="3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4" fontId="4" fillId="6" borderId="3" xfId="0" applyNumberFormat="1" applyFont="1" applyFill="1" applyBorder="1" applyAlignment="1">
      <alignment horizontal="center" vertical="center"/>
    </xf>
    <xf numFmtId="164" fontId="0" fillId="0" borderId="0" xfId="1" applyNumberFormat="1" applyFont="1" applyAlignment="1"/>
    <xf numFmtId="10" fontId="0" fillId="0" borderId="0" xfId="1" applyNumberFormat="1" applyFont="1" applyAlignment="1"/>
    <xf numFmtId="164" fontId="0" fillId="0" borderId="0" xfId="1" applyNumberFormat="1" applyFont="1" applyAlignment="1">
      <alignment horizontal="left"/>
    </xf>
    <xf numFmtId="164" fontId="0" fillId="0" borderId="0" xfId="0" applyNumberFormat="1" applyAlignment="1">
      <alignment horizontal="left"/>
    </xf>
    <xf numFmtId="164" fontId="4" fillId="6" borderId="0" xfId="0" applyNumberFormat="1" applyFont="1" applyFill="1" applyBorder="1" applyAlignment="1">
      <alignment horizontal="left" vertical="center"/>
    </xf>
    <xf numFmtId="4" fontId="4" fillId="6" borderId="0" xfId="0" applyNumberFormat="1" applyFont="1" applyFill="1" applyBorder="1" applyAlignment="1">
      <alignment horizontal="center" vertical="center"/>
    </xf>
    <xf numFmtId="3" fontId="4" fillId="6" borderId="0" xfId="0" applyNumberFormat="1" applyFont="1" applyFill="1" applyBorder="1" applyAlignment="1">
      <alignment horizontal="left" vertical="center"/>
    </xf>
    <xf numFmtId="3" fontId="0" fillId="0" borderId="0" xfId="0" applyNumberFormat="1" applyAlignment="1">
      <alignment horizontal="left"/>
    </xf>
    <xf numFmtId="0" fontId="1" fillId="2" borderId="6" xfId="0" applyFont="1" applyFill="1" applyBorder="1" applyAlignment="1">
      <alignment horizontal="center" vertical="center" wrapText="1"/>
    </xf>
    <xf numFmtId="164" fontId="4" fillId="6" borderId="7" xfId="0" applyNumberFormat="1" applyFont="1" applyFill="1" applyBorder="1" applyAlignment="1">
      <alignment horizontal="left" vertical="center"/>
    </xf>
    <xf numFmtId="4" fontId="4" fillId="6" borderId="7" xfId="0" applyNumberFormat="1" applyFont="1" applyFill="1" applyBorder="1" applyAlignment="1">
      <alignment horizontal="center" vertical="center"/>
    </xf>
    <xf numFmtId="4" fontId="4" fillId="6" borderId="3" xfId="0" applyNumberFormat="1" applyFont="1" applyFill="1" applyBorder="1" applyAlignment="1">
      <alignment horizontal="center" vertical="center"/>
    </xf>
    <xf numFmtId="3" fontId="4" fillId="6" borderId="7" xfId="0" applyNumberFormat="1" applyFont="1" applyFill="1" applyBorder="1" applyAlignment="1">
      <alignment horizontal="center" vertical="center"/>
    </xf>
    <xf numFmtId="4" fontId="1" fillId="3" borderId="1" xfId="0" applyNumberFormat="1" applyFont="1" applyFill="1" applyBorder="1" applyAlignment="1">
      <alignment horizontal="center" vertical="center" wrapText="1"/>
    </xf>
    <xf numFmtId="10" fontId="1" fillId="3" borderId="1" xfId="0" applyNumberFormat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0" fillId="0" borderId="0" xfId="0" applyNumberFormat="1"/>
    <xf numFmtId="0" fontId="5" fillId="2" borderId="6" xfId="0" applyFont="1" applyFill="1" applyBorder="1" applyAlignment="1">
      <alignment horizontal="center" vertical="center" wrapText="1"/>
    </xf>
  </cellXfs>
  <cellStyles count="2">
    <cellStyle name="Prozent" xfId="1" builtinId="5"/>
    <cellStyle name="Standard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00000000-0016-0000-0200-000000000000}" autoFormatId="16" applyNumberFormats="0" applyBorderFormats="0" applyFontFormats="0" applyPatternFormats="0" applyAlignmentFormats="0" applyWidthHeightFormats="0">
  <queryTableRefresh nextId="127">
    <queryTableFields count="67">
      <queryTableField id="1" name="Ticker" tableColumnId="1"/>
      <queryTableField id="2" name="Titel" tableColumnId="2"/>
      <queryTableField id="3" name="language" tableColumnId="3"/>
      <queryTableField id="4" name="region" tableColumnId="4"/>
      <queryTableField id="5" name="quoteType" tableColumnId="5"/>
      <queryTableField id="6" name="triggerable" tableColumnId="6"/>
      <queryTableField id="31" name="currency" tableColumnId="31"/>
      <queryTableField id="9" name="exchange" tableColumnId="9"/>
      <queryTableField id="29" name="shortName" tableColumnId="29"/>
      <queryTableField id="32" name="longName" tableColumnId="32"/>
      <queryTableField id="33" name="messageBoardId" tableColumnId="33"/>
      <queryTableField id="10" name="exchangeTimezoneName" tableColumnId="10"/>
      <queryTableField id="11" name="exchangeTimezoneShortName" tableColumnId="11"/>
      <queryTableField id="12" name="gmtOffSetMilliseconds" tableColumnId="12"/>
      <queryTableField id="13" name="market" tableColumnId="13"/>
      <queryTableField id="14" name="esgPopulated" tableColumnId="14"/>
      <queryTableField id="34" name="regularMarketChange" tableColumnId="34"/>
      <queryTableField id="35" name="regularMarketChangePercent" tableColumnId="35"/>
      <queryTableField id="30" name="regularMarketTime" tableColumnId="30"/>
      <queryTableField id="36" name="regularMarketPrice" tableColumnId="36"/>
      <queryTableField id="37" name="regularMarketDayHigh" tableColumnId="37"/>
      <queryTableField id="38" name="regularMarketDayRange" tableColumnId="38"/>
      <queryTableField id="39" name="regularMarketDayLow" tableColumnId="39"/>
      <queryTableField id="40" name="regularMarketVolume" tableColumnId="40"/>
      <queryTableField id="41" name="regularMarketPreviousClose" tableColumnId="41"/>
      <queryTableField id="42" name="bid" tableColumnId="42"/>
      <queryTableField id="43" name="ask" tableColumnId="43"/>
      <queryTableField id="44" name="bidSize" tableColumnId="44"/>
      <queryTableField id="45" name="askSize" tableColumnId="45"/>
      <queryTableField id="15" name="fullExchangeName" tableColumnId="15"/>
      <queryTableField id="46" name="financialCurrency" tableColumnId="46"/>
      <queryTableField id="47" name="regularMarketOpen" tableColumnId="47"/>
      <queryTableField id="16" name="averageDailyVolume3Month" tableColumnId="16"/>
      <queryTableField id="17" name="averageDailyVolume10Day" tableColumnId="17"/>
      <queryTableField id="48" name="fiftyTwoWeekLowChange" tableColumnId="48"/>
      <queryTableField id="49" name="fiftyTwoWeekLowChangePercent" tableColumnId="49"/>
      <queryTableField id="18" name="fiftyTwoWeekRange" tableColumnId="18"/>
      <queryTableField id="50" name="fiftyTwoWeekHighChange" tableColumnId="50"/>
      <queryTableField id="51" name="fiftyTwoWeekHighChangePercent" tableColumnId="51"/>
      <queryTableField id="19" name="fiftyTwoWeekLow" tableColumnId="19"/>
      <queryTableField id="20" name="fiftyTwoWeekHigh" tableColumnId="20"/>
      <queryTableField id="52" name="dividendDate" tableColumnId="52"/>
      <queryTableField id="53" name="earningsTimestamp" tableColumnId="53"/>
      <queryTableField id="54" name="earningsTimestampStart" tableColumnId="54"/>
      <queryTableField id="55" name="earningsTimestampEnd" tableColumnId="55"/>
      <queryTableField id="56" name="trailingAnnualDividendRate" tableColumnId="56"/>
      <queryTableField id="57" name="trailingPE" tableColumnId="57"/>
      <queryTableField id="58" name="trailingAnnualDividendYield" tableColumnId="58"/>
      <queryTableField id="21" name="marketState" tableColumnId="21"/>
      <queryTableField id="59" name="epsTrailingTwelveMonths" tableColumnId="59"/>
      <queryTableField id="60" name="sharesOutstanding" tableColumnId="60"/>
      <queryTableField id="61" name="bookValue" tableColumnId="61"/>
      <queryTableField id="22" name="fiftyDayAverage" tableColumnId="22"/>
      <queryTableField id="62" name="fiftyDayAverageChange" tableColumnId="62"/>
      <queryTableField id="63" name="fiftyDayAverageChangePercent" tableColumnId="63"/>
      <queryTableField id="23" name="twoHundredDayAverage" tableColumnId="23"/>
      <queryTableField id="64" name="twoHundredDayAverageChange" tableColumnId="64"/>
      <queryTableField id="65" name="twoHundredDayAverageChangePercent" tableColumnId="65"/>
      <queryTableField id="66" name="marketCap" tableColumnId="66"/>
      <queryTableField id="67" name="priceToBook" tableColumnId="67"/>
      <queryTableField id="24" name="sourceInterval" tableColumnId="24"/>
      <queryTableField id="25" name="exchangeDataDelayedBy" tableColumnId="25"/>
      <queryTableField id="26" name="tradeable" tableColumnId="26"/>
      <queryTableField id="8" name="priceHint" tableColumnId="8"/>
      <queryTableField id="7" name="firstTradeDateMilliseconds" tableColumnId="7"/>
      <queryTableField id="27" name="symbol" tableColumnId="27"/>
      <queryTableField id="68" name="error" tableColumnId="6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80ACFBBE-3BCC-4563-A45F-52C1D2CD519B}" autoFormatId="16" applyNumberFormats="0" applyBorderFormats="0" applyFontFormats="0" applyPatternFormats="0" applyAlignmentFormats="0" applyWidthHeightFormats="0">
  <queryTableRefresh nextId="7">
    <queryTableFields count="6">
      <queryTableField id="1" name="Ticker" tableColumnId="1"/>
      <queryTableField id="2" name="Type" tableColumnId="2"/>
      <queryTableField id="3" name="Year" tableColumnId="3"/>
      <queryTableField id="4" name="Value" tableColumnId="4"/>
      <queryTableField id="5" name="Found" tableColumnId="5"/>
      <queryTableField id="6" name="FoundName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ickers" displayName="Tickers" ref="A1:D1689" totalsRowShown="0" headerRowDxfId="33">
  <autoFilter ref="A1:D1689" xr:uid="{00000000-0009-0000-0100-000001000000}"/>
  <tableColumns count="4">
    <tableColumn id="1" xr3:uid="{00000000-0010-0000-0000-000001000000}" name="Ticker"/>
    <tableColumn id="2" xr3:uid="{00000000-0010-0000-0000-000002000000}" name="Titel"/>
    <tableColumn id="3" xr3:uid="{9E1690FA-63E8-45FF-AEA7-1E616F350D8F}" name="LongName" dataDxfId="32">
      <calculatedColumnFormula>INDEX(YahooFinanceInfos!$J:$J,MATCH(Tickers[[#This Row],[Ticker]],YahooFinanceInfos!$A:$A,0))</calculatedColumnFormula>
    </tableColumn>
    <tableColumn id="4" xr3:uid="{44C83CCB-B519-47AA-9E24-5751A8D59AB8}" name="FinanzeName" dataDxfId="0">
      <calculatedColumnFormula>INDEX(Fundamentals!$F:$F,MATCH(Tickers[[#This Row],[Ticker]],Fundamentals!$A:$A,0))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YahooFinanceInfos" displayName="YahooFinanceInfos" ref="A1:BO1667" tableType="queryTable" totalsRowShown="0">
  <autoFilter ref="A1:BO1667" xr:uid="{00000000-0009-0000-0100-000002000000}"/>
  <tableColumns count="67">
    <tableColumn id="1" xr3:uid="{00000000-0010-0000-0100-000001000000}" uniqueName="1" name="Ticker" queryTableFieldId="1"/>
    <tableColumn id="2" xr3:uid="{00000000-0010-0000-0100-000002000000}" uniqueName="2" name="Titel" queryTableFieldId="2"/>
    <tableColumn id="3" xr3:uid="{00000000-0010-0000-0100-000003000000}" uniqueName="3" name="language" queryTableFieldId="3"/>
    <tableColumn id="4" xr3:uid="{00000000-0010-0000-0100-000004000000}" uniqueName="4" name="region" queryTableFieldId="4"/>
    <tableColumn id="5" xr3:uid="{00000000-0010-0000-0100-000005000000}" uniqueName="5" name="quoteType" queryTableFieldId="5"/>
    <tableColumn id="6" xr3:uid="{00000000-0010-0000-0100-000006000000}" uniqueName="6" name="triggerable" queryTableFieldId="6"/>
    <tableColumn id="31" xr3:uid="{00000000-0010-0000-0100-00001F000000}" uniqueName="31" name="currency" queryTableFieldId="31"/>
    <tableColumn id="9" xr3:uid="{00000000-0010-0000-0100-000009000000}" uniqueName="9" name="exchange" queryTableFieldId="9"/>
    <tableColumn id="29" xr3:uid="{00000000-0010-0000-0100-00001D000000}" uniqueName="29" name="shortName" queryTableFieldId="29"/>
    <tableColumn id="32" xr3:uid="{00000000-0010-0000-0100-000020000000}" uniqueName="32" name="longName" queryTableFieldId="32"/>
    <tableColumn id="33" xr3:uid="{00000000-0010-0000-0100-000021000000}" uniqueName="33" name="messageBoardId" queryTableFieldId="33"/>
    <tableColumn id="10" xr3:uid="{00000000-0010-0000-0100-00000A000000}" uniqueName="10" name="exchangeTimezoneName" queryTableFieldId="10"/>
    <tableColumn id="11" xr3:uid="{00000000-0010-0000-0100-00000B000000}" uniqueName="11" name="exchangeTimezoneShortName" queryTableFieldId="11"/>
    <tableColumn id="12" xr3:uid="{00000000-0010-0000-0100-00000C000000}" uniqueName="12" name="gmtOffSetMilliseconds" queryTableFieldId="12"/>
    <tableColumn id="13" xr3:uid="{00000000-0010-0000-0100-00000D000000}" uniqueName="13" name="market" queryTableFieldId="13"/>
    <tableColumn id="14" xr3:uid="{00000000-0010-0000-0100-00000E000000}" uniqueName="14" name="esgPopulated" queryTableFieldId="14"/>
    <tableColumn id="34" xr3:uid="{00000000-0010-0000-0100-000022000000}" uniqueName="34" name="regularMarketChange" queryTableFieldId="34"/>
    <tableColumn id="35" xr3:uid="{00000000-0010-0000-0100-000023000000}" uniqueName="35" name="regularMarketChangePercent" queryTableFieldId="35"/>
    <tableColumn id="30" xr3:uid="{00000000-0010-0000-0100-00001E000000}" uniqueName="30" name="regularMarketTime" queryTableFieldId="30"/>
    <tableColumn id="36" xr3:uid="{00000000-0010-0000-0100-000024000000}" uniqueName="36" name="regularMarketPrice" queryTableFieldId="36"/>
    <tableColumn id="37" xr3:uid="{00000000-0010-0000-0100-000025000000}" uniqueName="37" name="regularMarketDayHigh" queryTableFieldId="37"/>
    <tableColumn id="38" xr3:uid="{00000000-0010-0000-0100-000026000000}" uniqueName="38" name="regularMarketDayRange" queryTableFieldId="38"/>
    <tableColumn id="39" xr3:uid="{00000000-0010-0000-0100-000027000000}" uniqueName="39" name="regularMarketDayLow" queryTableFieldId="39"/>
    <tableColumn id="40" xr3:uid="{00000000-0010-0000-0100-000028000000}" uniqueName="40" name="regularMarketVolume" queryTableFieldId="40"/>
    <tableColumn id="41" xr3:uid="{00000000-0010-0000-0100-000029000000}" uniqueName="41" name="regularMarketPreviousClose" queryTableFieldId="41"/>
    <tableColumn id="42" xr3:uid="{00000000-0010-0000-0100-00002A000000}" uniqueName="42" name="bid" queryTableFieldId="42"/>
    <tableColumn id="43" xr3:uid="{00000000-0010-0000-0100-00002B000000}" uniqueName="43" name="ask" queryTableFieldId="43"/>
    <tableColumn id="44" xr3:uid="{00000000-0010-0000-0100-00002C000000}" uniqueName="44" name="bidSize" queryTableFieldId="44"/>
    <tableColumn id="45" xr3:uid="{00000000-0010-0000-0100-00002D000000}" uniqueName="45" name="askSize" queryTableFieldId="45"/>
    <tableColumn id="15" xr3:uid="{00000000-0010-0000-0100-00000F000000}" uniqueName="15" name="fullExchangeName" queryTableFieldId="15"/>
    <tableColumn id="46" xr3:uid="{00000000-0010-0000-0100-00002E000000}" uniqueName="46" name="financialCurrency" queryTableFieldId="46"/>
    <tableColumn id="47" xr3:uid="{00000000-0010-0000-0100-00002F000000}" uniqueName="47" name="regularMarketOpen" queryTableFieldId="47"/>
    <tableColumn id="16" xr3:uid="{00000000-0010-0000-0100-000010000000}" uniqueName="16" name="averageDailyVolume3Month" queryTableFieldId="16"/>
    <tableColumn id="17" xr3:uid="{00000000-0010-0000-0100-000011000000}" uniqueName="17" name="averageDailyVolume10Day" queryTableFieldId="17"/>
    <tableColumn id="48" xr3:uid="{00000000-0010-0000-0100-000030000000}" uniqueName="48" name="fiftyTwoWeekLowChange" queryTableFieldId="48"/>
    <tableColumn id="49" xr3:uid="{00000000-0010-0000-0100-000031000000}" uniqueName="49" name="fiftyTwoWeekLowChangePercent" queryTableFieldId="49"/>
    <tableColumn id="18" xr3:uid="{00000000-0010-0000-0100-000012000000}" uniqueName="18" name="fiftyTwoWeekRange" queryTableFieldId="18"/>
    <tableColumn id="50" xr3:uid="{00000000-0010-0000-0100-000032000000}" uniqueName="50" name="fiftyTwoWeekHighChange" queryTableFieldId="50"/>
    <tableColumn id="51" xr3:uid="{00000000-0010-0000-0100-000033000000}" uniqueName="51" name="fiftyTwoWeekHighChangePercent" queryTableFieldId="51"/>
    <tableColumn id="19" xr3:uid="{00000000-0010-0000-0100-000013000000}" uniqueName="19" name="fiftyTwoWeekLow" queryTableFieldId="19"/>
    <tableColumn id="20" xr3:uid="{00000000-0010-0000-0100-000014000000}" uniqueName="20" name="fiftyTwoWeekHigh" queryTableFieldId="20"/>
    <tableColumn id="52" xr3:uid="{00000000-0010-0000-0100-000034000000}" uniqueName="52" name="dividendDate" queryTableFieldId="52"/>
    <tableColumn id="53" xr3:uid="{00000000-0010-0000-0100-000035000000}" uniqueName="53" name="earningsTimestamp" queryTableFieldId="53"/>
    <tableColumn id="54" xr3:uid="{00000000-0010-0000-0100-000036000000}" uniqueName="54" name="earningsTimestampStart" queryTableFieldId="54"/>
    <tableColumn id="55" xr3:uid="{00000000-0010-0000-0100-000037000000}" uniqueName="55" name="earningsTimestampEnd" queryTableFieldId="55"/>
    <tableColumn id="56" xr3:uid="{00000000-0010-0000-0100-000038000000}" uniqueName="56" name="trailingAnnualDividendRate" queryTableFieldId="56"/>
    <tableColumn id="57" xr3:uid="{00000000-0010-0000-0100-000039000000}" uniqueName="57" name="trailingPE" queryTableFieldId="57"/>
    <tableColumn id="58" xr3:uid="{00000000-0010-0000-0100-00003A000000}" uniqueName="58" name="trailingAnnualDividendYield" queryTableFieldId="58"/>
    <tableColumn id="21" xr3:uid="{00000000-0010-0000-0100-000015000000}" uniqueName="21" name="marketState" queryTableFieldId="21"/>
    <tableColumn id="59" xr3:uid="{00000000-0010-0000-0100-00003B000000}" uniqueName="59" name="epsTrailingTwelveMonths" queryTableFieldId="59"/>
    <tableColumn id="60" xr3:uid="{00000000-0010-0000-0100-00003C000000}" uniqueName="60" name="sharesOutstanding" queryTableFieldId="60"/>
    <tableColumn id="61" xr3:uid="{00000000-0010-0000-0100-00003D000000}" uniqueName="61" name="bookValue" queryTableFieldId="61"/>
    <tableColumn id="22" xr3:uid="{00000000-0010-0000-0100-000016000000}" uniqueName="22" name="fiftyDayAverage" queryTableFieldId="22"/>
    <tableColumn id="62" xr3:uid="{00000000-0010-0000-0100-00003E000000}" uniqueName="62" name="fiftyDayAverageChange" queryTableFieldId="62"/>
    <tableColumn id="63" xr3:uid="{00000000-0010-0000-0100-00003F000000}" uniqueName="63" name="fiftyDayAverageChangePercent" queryTableFieldId="63"/>
    <tableColumn id="23" xr3:uid="{00000000-0010-0000-0100-000017000000}" uniqueName="23" name="twoHundredDayAverage" queryTableFieldId="23"/>
    <tableColumn id="64" xr3:uid="{00000000-0010-0000-0100-000040000000}" uniqueName="64" name="twoHundredDayAverageChange" queryTableFieldId="64"/>
    <tableColumn id="65" xr3:uid="{00000000-0010-0000-0100-000041000000}" uniqueName="65" name="twoHundredDayAverageChangePercent" queryTableFieldId="65"/>
    <tableColumn id="66" xr3:uid="{00000000-0010-0000-0100-000042000000}" uniqueName="66" name="marketCap" queryTableFieldId="66"/>
    <tableColumn id="67" xr3:uid="{00000000-0010-0000-0100-000043000000}" uniqueName="67" name="priceToBook" queryTableFieldId="67"/>
    <tableColumn id="24" xr3:uid="{00000000-0010-0000-0100-000018000000}" uniqueName="24" name="sourceInterval" queryTableFieldId="24"/>
    <tableColumn id="25" xr3:uid="{00000000-0010-0000-0100-000019000000}" uniqueName="25" name="exchangeDataDelayedBy" queryTableFieldId="25"/>
    <tableColumn id="26" xr3:uid="{00000000-0010-0000-0100-00001A000000}" uniqueName="26" name="tradeable" queryTableFieldId="26"/>
    <tableColumn id="8" xr3:uid="{00000000-0010-0000-0100-000008000000}" uniqueName="8" name="priceHint" queryTableFieldId="8"/>
    <tableColumn id="7" xr3:uid="{00000000-0010-0000-0100-000007000000}" uniqueName="7" name="firstTradeDateMilliseconds" queryTableFieldId="7"/>
    <tableColumn id="27" xr3:uid="{00000000-0010-0000-0100-00001B000000}" uniqueName="27" name="symbol" queryTableFieldId="27"/>
    <tableColumn id="68" xr3:uid="{00000000-0010-0000-0100-000044000000}" uniqueName="68" name="error" queryTableFieldId="6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137A3A-4BC0-4584-BF9D-853CE1026DC2}" name="Fundamentals" displayName="Fundamentals" ref="A1:F22234" tableType="queryTable" totalsRowShown="0">
  <autoFilter ref="A1:F22234" xr:uid="{2159236A-247E-4F17-8D5F-A9DC0D053931}"/>
  <tableColumns count="6">
    <tableColumn id="1" xr3:uid="{13CF3095-AD9F-4CF6-A6E5-7F2929E9C901}" uniqueName="1" name="Ticker" queryTableFieldId="1" dataDxfId="4"/>
    <tableColumn id="2" xr3:uid="{7059A011-6297-4DF1-B121-636A1F7BCBF8}" uniqueName="2" name="Type" queryTableFieldId="2" dataDxfId="3"/>
    <tableColumn id="3" xr3:uid="{530A3C99-AA2A-49A4-B6ED-7844A627DE66}" uniqueName="3" name="Year" queryTableFieldId="3"/>
    <tableColumn id="4" xr3:uid="{B7D58F63-C4C7-4D6D-B97E-BC351ACF024C}" uniqueName="4" name="Value" queryTableFieldId="4" dataDxfId="2"/>
    <tableColumn id="5" xr3:uid="{B94A3855-63B5-4FB6-8D1C-0354B5029AC5}" uniqueName="5" name="Found" queryTableFieldId="5"/>
    <tableColumn id="6" xr3:uid="{1C7878D6-F0D8-4355-97BE-5EE4EF5750A0}" uniqueName="6" name="FoundName" queryTableFieldId="6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89"/>
  <sheetViews>
    <sheetView tabSelected="1" workbookViewId="0">
      <selection activeCell="D1658" sqref="D1658"/>
    </sheetView>
  </sheetViews>
  <sheetFormatPr baseColWidth="10" defaultRowHeight="12.75" x14ac:dyDescent="0.2"/>
  <cols>
    <col min="1" max="1" width="14.42578125" customWidth="1"/>
    <col min="2" max="2" width="22.85546875" customWidth="1"/>
    <col min="3" max="3" width="80.85546875" bestFit="1" customWidth="1"/>
    <col min="4" max="4" width="70.85546875" bestFit="1" customWidth="1"/>
  </cols>
  <sheetData>
    <row r="1" spans="1:4" ht="12.6" customHeight="1" x14ac:dyDescent="0.2">
      <c r="A1" s="3" t="s">
        <v>114</v>
      </c>
      <c r="B1" s="3" t="s">
        <v>40</v>
      </c>
      <c r="C1" s="27" t="s">
        <v>8447</v>
      </c>
      <c r="D1" s="43" t="s">
        <v>11133</v>
      </c>
    </row>
    <row r="2" spans="1:4" x14ac:dyDescent="0.2">
      <c r="A2" t="s">
        <v>222</v>
      </c>
      <c r="B2" t="s">
        <v>1</v>
      </c>
      <c r="C2" t="str">
        <f>INDEX(YahooFinanceInfos!$J:$J,MATCH(Tickers[[#This Row],[Ticker]],YahooFinanceInfos!$A:$A,0))</f>
        <v>LafargeHolcim Ltd</v>
      </c>
      <c r="D2" t="str">
        <f>INDEX(Fundamentals!$F:$F,MATCH(Tickers[[#This Row],[Ticker]],Fundamentals!$A:$A,0))</f>
        <v>LafargeHolcim Ltd</v>
      </c>
    </row>
    <row r="3" spans="1:4" x14ac:dyDescent="0.2">
      <c r="A3" t="s">
        <v>326</v>
      </c>
      <c r="B3" t="s">
        <v>2</v>
      </c>
      <c r="C3" t="s">
        <v>8448</v>
      </c>
      <c r="D3" t="str">
        <f>INDEX(Fundamentals!$F:$F,MATCH(Tickers[[#This Row],[Ticker]],Fundamentals!$A:$A,0))</f>
        <v>ems-chemie</v>
      </c>
    </row>
    <row r="4" spans="1:4" x14ac:dyDescent="0.2">
      <c r="A4" t="s">
        <v>327</v>
      </c>
      <c r="B4" t="s">
        <v>3</v>
      </c>
      <c r="C4" t="s">
        <v>345</v>
      </c>
      <c r="D4" t="str">
        <f>INDEX(Fundamentals!$F:$F,MATCH(Tickers[[#This Row],[Ticker]],Fundamentals!$A:$A,0))</f>
        <v>abb_india</v>
      </c>
    </row>
    <row r="5" spans="1:4" x14ac:dyDescent="0.2">
      <c r="A5" t="s">
        <v>230</v>
      </c>
      <c r="B5" t="s">
        <v>4</v>
      </c>
      <c r="C5" t="str">
        <f>INDEX(YahooFinanceInfos!$J:$J,MATCH(Tickers[[#This Row],[Ticker]],YahooFinanceInfos!$A:$A,0))</f>
        <v>Adecco Group AG</v>
      </c>
      <c r="D5" t="str">
        <f>INDEX(Fundamentals!$F:$F,MATCH(Tickers[[#This Row],[Ticker]],Fundamentals!$A:$A,0))</f>
        <v>adecco_group</v>
      </c>
    </row>
    <row r="6" spans="1:4" x14ac:dyDescent="0.2">
      <c r="A6" t="s">
        <v>328</v>
      </c>
      <c r="B6" t="s">
        <v>5</v>
      </c>
      <c r="C6" t="str">
        <f>INDEX(YahooFinanceInfos!$J:$J,MATCH(Tickers[[#This Row],[Ticker]],YahooFinanceInfos!$A:$A,0))</f>
        <v>Vontobel Holding AG</v>
      </c>
      <c r="D6" t="str">
        <f>INDEX(Fundamentals!$F:$F,MATCH(Tickers[[#This Row],[Ticker]],Fundamentals!$A:$A,0))</f>
        <v>vontobel</v>
      </c>
    </row>
    <row r="7" spans="1:4" x14ac:dyDescent="0.2">
      <c r="A7" t="s">
        <v>329</v>
      </c>
      <c r="B7" t="s">
        <v>6</v>
      </c>
      <c r="C7" t="str">
        <f>INDEX(YahooFinanceInfos!$J:$J,MATCH(Tickers[[#This Row],[Ticker]],YahooFinanceInfos!$A:$A,0))</f>
        <v>Helvetia Holding AG</v>
      </c>
      <c r="D7" t="str">
        <f>INDEX(Fundamentals!$F:$F,MATCH(Tickers[[#This Row],[Ticker]],Fundamentals!$A:$A,0))</f>
        <v>helvetia_2</v>
      </c>
    </row>
    <row r="8" spans="1:4" x14ac:dyDescent="0.2">
      <c r="A8" t="s">
        <v>330</v>
      </c>
      <c r="B8" t="s">
        <v>7</v>
      </c>
      <c r="C8" t="str">
        <f>INDEX(YahooFinanceInfos!$J:$J,MATCH(Tickers[[#This Row],[Ticker]],YahooFinanceInfos!$A:$A,0))</f>
        <v>Zurich Insurance Group AG</v>
      </c>
      <c r="D8" t="str">
        <f>INDEX(Fundamentals!$F:$F,MATCH(Tickers[[#This Row],[Ticker]],Fundamentals!$A:$A,0))</f>
        <v>zurich_insurance_group</v>
      </c>
    </row>
    <row r="9" spans="1:4" x14ac:dyDescent="0.2">
      <c r="A9" t="s">
        <v>331</v>
      </c>
      <c r="B9" t="s">
        <v>8</v>
      </c>
      <c r="C9" t="str">
        <f>INDEX(YahooFinanceInfos!$J:$J,MATCH(Tickers[[#This Row],[Ticker]],YahooFinanceInfos!$A:$A,0))</f>
        <v>Swiss Life Holding AG</v>
      </c>
      <c r="D9" t="str">
        <f>INDEX(Fundamentals!$F:$F,MATCH(Tickers[[#This Row],[Ticker]],Fundamentals!$A:$A,0))</f>
        <v>swiss_life_2</v>
      </c>
    </row>
    <row r="10" spans="1:4" x14ac:dyDescent="0.2">
      <c r="A10" t="s">
        <v>332</v>
      </c>
      <c r="B10" t="s">
        <v>9</v>
      </c>
      <c r="C10" t="str">
        <f>INDEX(YahooFinanceInfos!$J:$J,MATCH(Tickers[[#This Row],[Ticker]],YahooFinanceInfos!$A:$A,0))</f>
        <v>UBS Group AG</v>
      </c>
      <c r="D10" t="str">
        <f>INDEX(Fundamentals!$F:$F,MATCH(Tickers[[#This Row],[Ticker]],Fundamentals!$A:$A,0))</f>
        <v>ubs_group_1</v>
      </c>
    </row>
    <row r="11" spans="1:4" x14ac:dyDescent="0.2">
      <c r="A11" t="s">
        <v>333</v>
      </c>
      <c r="B11" t="s">
        <v>0</v>
      </c>
      <c r="C11" t="str">
        <f>INDEX(YahooFinanceInfos!$J:$J,MATCH(Tickers[[#This Row],[Ticker]],YahooFinanceInfos!$A:$A,0))</f>
        <v>Swiss Re AG</v>
      </c>
      <c r="D11" t="str">
        <f>INDEX(Fundamentals!$F:$F,MATCH(Tickers[[#This Row],[Ticker]],Fundamentals!$A:$A,0))</f>
        <v>swiss_re</v>
      </c>
    </row>
    <row r="12" spans="1:4" x14ac:dyDescent="0.2">
      <c r="A12" t="s">
        <v>334</v>
      </c>
      <c r="B12" t="s">
        <v>29</v>
      </c>
      <c r="C12" t="str">
        <f>INDEX(YahooFinanceInfos!$J:$J,MATCH(Tickers[[#This Row],[Ticker]],YahooFinanceInfos!$A:$A,0))</f>
        <v>Schindler Holding AG</v>
      </c>
      <c r="D12" t="str">
        <f>INDEX(Fundamentals!$F:$F,MATCH(Tickers[[#This Row],[Ticker]],Fundamentals!$A:$A,0))</f>
        <v>Schindler Holding AG</v>
      </c>
    </row>
    <row r="13" spans="1:4" x14ac:dyDescent="0.2">
      <c r="A13" t="s">
        <v>335</v>
      </c>
      <c r="B13" t="s">
        <v>30</v>
      </c>
      <c r="C13" t="str">
        <f>INDEX(YahooFinanceInfos!$J:$J,MATCH(Tickers[[#This Row],[Ticker]],YahooFinanceInfos!$A:$A,0))</f>
        <v>Comet Holding AG</v>
      </c>
      <c r="D13" t="str">
        <f>INDEX(Fundamentals!$F:$F,MATCH(Tickers[[#This Row],[Ticker]],Fundamentals!$A:$A,0))</f>
        <v>comet</v>
      </c>
    </row>
    <row r="14" spans="1:4" x14ac:dyDescent="0.2">
      <c r="A14" t="s">
        <v>336</v>
      </c>
      <c r="B14" t="s">
        <v>31</v>
      </c>
      <c r="C14" t="str">
        <f>INDEX(YahooFinanceInfos!$J:$J,MATCH(Tickers[[#This Row],[Ticker]],YahooFinanceInfos!$A:$A,0))</f>
        <v>Vifor Pharma AG</v>
      </c>
      <c r="D14" t="str">
        <f>INDEX(Fundamentals!$F:$F,MATCH(Tickers[[#This Row],[Ticker]],Fundamentals!$A:$A,0))</f>
        <v>vifor_pharma</v>
      </c>
    </row>
    <row r="15" spans="1:4" x14ac:dyDescent="0.2">
      <c r="A15" t="s">
        <v>337</v>
      </c>
      <c r="B15" t="s">
        <v>32</v>
      </c>
      <c r="C15" t="str">
        <f>INDEX(YahooFinanceInfos!$J:$J,MATCH(Tickers[[#This Row],[Ticker]],YahooFinanceInfos!$A:$A,0))</f>
        <v>VAT Group AG</v>
      </c>
      <c r="D15" t="str">
        <f>INDEX(Fundamentals!$F:$F,MATCH(Tickers[[#This Row],[Ticker]],Fundamentals!$A:$A,0))</f>
        <v>vat_group</v>
      </c>
    </row>
    <row r="16" spans="1:4" x14ac:dyDescent="0.2">
      <c r="A16" t="s">
        <v>338</v>
      </c>
      <c r="B16" t="s">
        <v>33</v>
      </c>
      <c r="C16" t="str">
        <f>INDEX(YahooFinanceInfos!$J:$J,MATCH(Tickers[[#This Row],[Ticker]],YahooFinanceInfos!$A:$A,0))</f>
        <v>Lonza Group Ltd</v>
      </c>
      <c r="D16" t="str">
        <f>INDEX(Fundamentals!$F:$F,MATCH(Tickers[[#This Row],[Ticker]],Fundamentals!$A:$A,0))</f>
        <v>lonza</v>
      </c>
    </row>
    <row r="17" spans="1:4" x14ac:dyDescent="0.2">
      <c r="A17" t="s">
        <v>339</v>
      </c>
      <c r="B17" t="s">
        <v>10</v>
      </c>
      <c r="C17" t="str">
        <f>INDEX(YahooFinanceInfos!$J:$J,MATCH(Tickers[[#This Row],[Ticker]],YahooFinanceInfos!$A:$A,0))</f>
        <v>UBS ETF (CH) – SMI (CHF) A-dis</v>
      </c>
      <c r="D17" t="str">
        <f>INDEX(Fundamentals!$F:$F,MATCH(Tickers[[#This Row],[Ticker]],Fundamentals!$A:$A,0))</f>
        <v>ch_offshore</v>
      </c>
    </row>
    <row r="18" spans="1:4" x14ac:dyDescent="0.2">
      <c r="A18" t="s">
        <v>340</v>
      </c>
      <c r="B18" t="s">
        <v>28</v>
      </c>
      <c r="C18" t="str">
        <f>INDEX(YahooFinanceInfos!$J:$J,MATCH(Tickers[[#This Row],[Ticker]],YahooFinanceInfos!$A:$A,0))</f>
        <v>UBS ETF (CH) – SMIM (CHF) A-dis</v>
      </c>
      <c r="D18" t="str">
        <f>INDEX(Fundamentals!$F:$F,MATCH(Tickers[[#This Row],[Ticker]],Fundamentals!$A:$A,0))</f>
        <v>ch_offshore</v>
      </c>
    </row>
    <row r="19" spans="1:4" x14ac:dyDescent="0.2">
      <c r="A19" t="s">
        <v>539</v>
      </c>
      <c r="C19" t="str">
        <f>INDEX(YahooFinanceInfos!$J:$J,MATCH(Tickers[[#This Row],[Ticker]],YahooFinanceInfos!$A:$A,0))</f>
        <v>iShares Swiss Dividend (CH)</v>
      </c>
      <c r="D19" t="str">
        <f>INDEX(Fundamentals!$F:$F,MATCH(Tickers[[#This Row],[Ticker]],Fundamentals!$A:$A,0))</f>
        <v>ch_offshore</v>
      </c>
    </row>
    <row r="20" spans="1:4" x14ac:dyDescent="0.2">
      <c r="A20" t="s">
        <v>540</v>
      </c>
      <c r="C20" t="str">
        <f>INDEX(YahooFinanceInfos!$J:$J,MATCH(Tickers[[#This Row],[Ticker]],YahooFinanceInfos!$A:$A,0))</f>
        <v>UBS ETF (CH) – SLI (CHF) A-dis</v>
      </c>
      <c r="D20" t="str">
        <f>INDEX(Fundamentals!$F:$F,MATCH(Tickers[[#This Row],[Ticker]],Fundamentals!$A:$A,0))</f>
        <v>sli_systems</v>
      </c>
    </row>
    <row r="21" spans="1:4" x14ac:dyDescent="0.2">
      <c r="A21" t="s">
        <v>34</v>
      </c>
      <c r="B21" t="s">
        <v>25</v>
      </c>
      <c r="C21" t="str">
        <f>INDEX(YahooFinanceInfos!$J:$J,MATCH(Tickers[[#This Row],[Ticker]],YahooFinanceInfos!$A:$A,0))</f>
        <v>Vanguard S&amp;P 500 ETF</v>
      </c>
      <c r="D21" t="str">
        <f>INDEX(Fundamentals!$F:$F,MATCH(Tickers[[#This Row],[Ticker]],Fundamentals!$A:$A,0))</f>
        <v>vanguard_natural_resources_llc</v>
      </c>
    </row>
    <row r="22" spans="1:4" x14ac:dyDescent="0.2">
      <c r="A22" t="s">
        <v>35</v>
      </c>
      <c r="B22" t="s">
        <v>37</v>
      </c>
      <c r="C22" t="str">
        <f>INDEX(YahooFinanceInfos!$J:$J,MATCH(Tickers[[#This Row],[Ticker]],YahooFinanceInfos!$A:$A,0))</f>
        <v>iShares Dow Jones U.S. ETF</v>
      </c>
      <c r="D22" t="str">
        <f>INDEX(Fundamentals!$F:$F,MATCH(Tickers[[#This Row],[Ticker]],Fundamentals!$A:$A,0))</f>
        <v>us_bancorp</v>
      </c>
    </row>
    <row r="23" spans="1:4" x14ac:dyDescent="0.2">
      <c r="A23" t="s">
        <v>36</v>
      </c>
      <c r="B23" t="s">
        <v>38</v>
      </c>
      <c r="C23" t="str">
        <f>INDEX(YahooFinanceInfos!$J:$J,MATCH(Tickers[[#This Row],[Ticker]],YahooFinanceInfos!$A:$A,0))</f>
        <v>iShares Russell 2000 ETF</v>
      </c>
      <c r="D23" t="str">
        <f>INDEX(Fundamentals!$F:$F,MATCH(Tickers[[#This Row],[Ticker]],Fundamentals!$A:$A,0))</f>
        <v>foodfest_international_2000</v>
      </c>
    </row>
    <row r="24" spans="1:4" x14ac:dyDescent="0.2">
      <c r="A24" t="s">
        <v>401</v>
      </c>
      <c r="B24" t="s">
        <v>39</v>
      </c>
      <c r="C24" t="str">
        <f>INDEX(YahooFinanceInfos!$J:$J,MATCH(Tickers[[#This Row],[Ticker]],YahooFinanceInfos!$A:$A,0))</f>
        <v>SPDR S&amp;amp;P US Dividend Aristocrats UCITS ETF Dis</v>
      </c>
      <c r="D24" t="str">
        <f>INDEX(Fundamentals!$F:$F,MATCH(Tickers[[#This Row],[Ticker]],Fundamentals!$A:$A,0))</f>
        <v>at_s</v>
      </c>
    </row>
    <row r="25" spans="1:4" x14ac:dyDescent="0.2">
      <c r="A25" s="5" t="s">
        <v>530</v>
      </c>
      <c r="B25" t="s">
        <v>79</v>
      </c>
      <c r="C25" t="str">
        <f>INDEX(YahooFinanceInfos!$J:$J,MATCH(Tickers[[#This Row],[Ticker]],YahooFinanceInfos!$A:$A,0))</f>
        <v>Roche Holding AG</v>
      </c>
      <c r="D25" t="str">
        <f>INDEX(Fundamentals!$F:$F,MATCH(Tickers[[#This Row],[Ticker]],Fundamentals!$A:$A,0))</f>
        <v>Roche Holding AG</v>
      </c>
    </row>
    <row r="26" spans="1:4" x14ac:dyDescent="0.2">
      <c r="A26" t="s">
        <v>531</v>
      </c>
      <c r="B26" t="s">
        <v>80</v>
      </c>
      <c r="C26" t="str">
        <f>INDEX(YahooFinanceInfos!$J:$J,MATCH(Tickers[[#This Row],[Ticker]],YahooFinanceInfos!$A:$A,0))</f>
        <v>Novartis AG</v>
      </c>
      <c r="D26" t="str">
        <f>INDEX(Fundamentals!$F:$F,MATCH(Tickers[[#This Row],[Ticker]],Fundamentals!$A:$A,0))</f>
        <v>novartis</v>
      </c>
    </row>
    <row r="27" spans="1:4" x14ac:dyDescent="0.2">
      <c r="A27" t="s">
        <v>402</v>
      </c>
      <c r="B27" t="s">
        <v>81</v>
      </c>
      <c r="C27" t="str">
        <f>INDEX(YahooFinanceInfos!$J:$J,MATCH(Tickers[[#This Row],[Ticker]],YahooFinanceInfos!$A:$A,0))</f>
        <v>Nestle S.A.</v>
      </c>
      <c r="D27" t="str">
        <f>INDEX(Fundamentals!$F:$F,MATCH(Tickers[[#This Row],[Ticker]],Fundamentals!$A:$A,0))</f>
        <v>Nestle S.A.</v>
      </c>
    </row>
    <row r="28" spans="1:4" x14ac:dyDescent="0.2">
      <c r="A28" t="s">
        <v>403</v>
      </c>
      <c r="B28" t="s">
        <v>82</v>
      </c>
      <c r="C28" t="str">
        <f>INDEX(YahooFinanceInfos!$J:$J,MATCH(Tickers[[#This Row],[Ticker]],YahooFinanceInfos!$A:$A,0))</f>
        <v>Flughafen Zurich AG</v>
      </c>
      <c r="D28" t="str">
        <f>INDEX(Fundamentals!$F:$F,MATCH(Tickers[[#This Row],[Ticker]],Fundamentals!$A:$A,0))</f>
        <v>flughafen_zuerich_2</v>
      </c>
    </row>
    <row r="29" spans="1:4" x14ac:dyDescent="0.2">
      <c r="A29" t="s">
        <v>404</v>
      </c>
      <c r="B29" t="s">
        <v>83</v>
      </c>
      <c r="C29" t="str">
        <f>INDEX(YahooFinanceInfos!$J:$J,MATCH(Tickers[[#This Row],[Ticker]],YahooFinanceInfos!$A:$A,0))</f>
        <v>Baloise Holding AG</v>
      </c>
      <c r="D29" t="str">
        <f>INDEX(Fundamentals!$F:$F,MATCH(Tickers[[#This Row],[Ticker]],Fundamentals!$A:$A,0))</f>
        <v>bâloise</v>
      </c>
    </row>
    <row r="30" spans="1:4" x14ac:dyDescent="0.2">
      <c r="A30" t="s">
        <v>405</v>
      </c>
      <c r="B30" t="s">
        <v>84</v>
      </c>
      <c r="C30" t="str">
        <f>INDEX(YahooFinanceInfos!$J:$J,MATCH(Tickers[[#This Row],[Ticker]],YahooFinanceInfos!$A:$A,0))</f>
        <v>Autoneum Holding AG</v>
      </c>
      <c r="D30" t="str">
        <f>INDEX(Fundamentals!$F:$F,MATCH(Tickers[[#This Row],[Ticker]],Fundamentals!$A:$A,0))</f>
        <v>autoneum</v>
      </c>
    </row>
    <row r="31" spans="1:4" x14ac:dyDescent="0.2">
      <c r="A31" t="s">
        <v>406</v>
      </c>
      <c r="B31" t="s">
        <v>85</v>
      </c>
      <c r="C31" t="str">
        <f>INDEX(YahooFinanceInfos!$J:$J,MATCH(Tickers[[#This Row],[Ticker]],YahooFinanceInfos!$A:$A,0))</f>
        <v>Credit Suisse Group AG</v>
      </c>
      <c r="D31" t="str">
        <f>INDEX(Fundamentals!$F:$F,MATCH(Tickers[[#This Row],[Ticker]],Fundamentals!$A:$A,0))</f>
        <v>credit_suisse_group_1</v>
      </c>
    </row>
    <row r="32" spans="1:4" x14ac:dyDescent="0.2">
      <c r="A32" t="s">
        <v>407</v>
      </c>
      <c r="B32" t="s">
        <v>86</v>
      </c>
      <c r="C32" t="str">
        <f>INDEX(YahooFinanceInfos!$J:$J,MATCH(Tickers[[#This Row],[Ticker]],YahooFinanceInfos!$A:$A,0))</f>
        <v>Cembra Money Bank AG</v>
      </c>
      <c r="D32" t="str">
        <f>INDEX(Fundamentals!$F:$F,MATCH(Tickers[[#This Row],[Ticker]],Fundamentals!$A:$A,0))</f>
        <v>cembra_money_bank</v>
      </c>
    </row>
    <row r="33" spans="1:4" x14ac:dyDescent="0.2">
      <c r="A33" t="s">
        <v>408</v>
      </c>
      <c r="B33" t="s">
        <v>87</v>
      </c>
      <c r="C33" t="str">
        <f>INDEX(YahooFinanceInfos!$J:$J,MATCH(Tickers[[#This Row],[Ticker]],YahooFinanceInfos!$A:$A,0))</f>
        <v>Basilea Pharmaceutica AG</v>
      </c>
      <c r="D33" t="str">
        <f>INDEX(Fundamentals!$F:$F,MATCH(Tickers[[#This Row],[Ticker]],Fundamentals!$A:$A,0))</f>
        <v>basilea</v>
      </c>
    </row>
    <row r="34" spans="1:4" x14ac:dyDescent="0.2">
      <c r="A34" t="s">
        <v>409</v>
      </c>
      <c r="B34" t="s">
        <v>88</v>
      </c>
      <c r="C34" t="str">
        <f>INDEX(YahooFinanceInfos!$J:$J,MATCH(Tickers[[#This Row],[Ticker]],YahooFinanceInfos!$A:$A,0))</f>
        <v>Stadler Rail AG</v>
      </c>
      <c r="D34" t="str">
        <f>INDEX(Fundamentals!$F:$F,MATCH(Tickers[[#This Row],[Ticker]],Fundamentals!$A:$A,0))</f>
        <v>stadler_rail</v>
      </c>
    </row>
    <row r="35" spans="1:4" x14ac:dyDescent="0.2">
      <c r="A35" t="s">
        <v>410</v>
      </c>
      <c r="B35" t="s">
        <v>89</v>
      </c>
      <c r="C35" t="str">
        <f>INDEX(YahooFinanceInfos!$J:$J,MATCH(Tickers[[#This Row],[Ticker]],YahooFinanceInfos!$A:$A,0))</f>
        <v>St. Galler Kantonalbank AG</v>
      </c>
      <c r="D35" t="str">
        <f>INDEX(Fundamentals!$F:$F,MATCH(Tickers[[#This Row],[Ticker]],Fundamentals!$A:$A,0))</f>
        <v>sankt_galler_kantonalbank</v>
      </c>
    </row>
    <row r="36" spans="1:4" x14ac:dyDescent="0.2">
      <c r="A36" t="s">
        <v>411</v>
      </c>
      <c r="B36" t="s">
        <v>90</v>
      </c>
      <c r="C36" t="str">
        <f>INDEX(YahooFinanceInfos!$J:$J,MATCH(Tickers[[#This Row],[Ticker]],YahooFinanceInfos!$A:$A,0))</f>
        <v>Givaudan SA</v>
      </c>
      <c r="D36" t="str">
        <f>INDEX(Fundamentals!$F:$F,MATCH(Tickers[[#This Row],[Ticker]],Fundamentals!$A:$A,0))</f>
        <v>givaudan</v>
      </c>
    </row>
    <row r="37" spans="1:4" x14ac:dyDescent="0.2">
      <c r="A37" t="s">
        <v>412</v>
      </c>
      <c r="B37" t="s">
        <v>91</v>
      </c>
      <c r="C37" t="str">
        <f>INDEX(YahooFinanceInfos!$J:$J,MATCH(Tickers[[#This Row],[Ticker]],YahooFinanceInfos!$A:$A,0))</f>
        <v>Geberit AG</v>
      </c>
      <c r="D37" t="str">
        <f>INDEX(Fundamentals!$F:$F,MATCH(Tickers[[#This Row],[Ticker]],Fundamentals!$A:$A,0))</f>
        <v>geberit_5</v>
      </c>
    </row>
    <row r="38" spans="1:4" x14ac:dyDescent="0.2">
      <c r="A38" t="s">
        <v>413</v>
      </c>
      <c r="B38" t="s">
        <v>92</v>
      </c>
      <c r="C38" t="str">
        <f>INDEX(YahooFinanceInfos!$J:$J,MATCH(Tickers[[#This Row],[Ticker]],YahooFinanceInfos!$A:$A,0))</f>
        <v>Straumann Holding AG</v>
      </c>
      <c r="D38" t="str">
        <f>INDEX(Fundamentals!$F:$F,MATCH(Tickers[[#This Row],[Ticker]],Fundamentals!$A:$A,0))</f>
        <v>straumann</v>
      </c>
    </row>
    <row r="39" spans="1:4" x14ac:dyDescent="0.2">
      <c r="A39" t="s">
        <v>414</v>
      </c>
      <c r="B39" t="s">
        <v>93</v>
      </c>
      <c r="C39" t="str">
        <f>INDEX(YahooFinanceInfos!$J:$J,MATCH(Tickers[[#This Row],[Ticker]],YahooFinanceInfos!$A:$A,0))</f>
        <v>OC Oerlikon Corporation AG</v>
      </c>
      <c r="D39" t="str">
        <f>INDEX(Fundamentals!$F:$F,MATCH(Tickers[[#This Row],[Ticker]],Fundamentals!$A:$A,0))</f>
        <v>oc_oerlikon</v>
      </c>
    </row>
    <row r="40" spans="1:4" x14ac:dyDescent="0.2">
      <c r="A40" t="s">
        <v>415</v>
      </c>
      <c r="B40" t="s">
        <v>94</v>
      </c>
      <c r="C40" t="str">
        <f>INDEX(YahooFinanceInfos!$J:$J,MATCH(Tickers[[#This Row],[Ticker]],YahooFinanceInfos!$A:$A,0))</f>
        <v>Swisscom AG</v>
      </c>
      <c r="D40" t="str">
        <f>INDEX(Fundamentals!$F:$F,MATCH(Tickers[[#This Row],[Ticker]],Fundamentals!$A:$A,0))</f>
        <v>swisscom</v>
      </c>
    </row>
    <row r="41" spans="1:4" x14ac:dyDescent="0.2">
      <c r="A41" t="s">
        <v>416</v>
      </c>
      <c r="B41" t="s">
        <v>95</v>
      </c>
      <c r="C41" t="str">
        <f>INDEX(YahooFinanceInfos!$J:$J,MATCH(Tickers[[#This Row],[Ticker]],YahooFinanceInfos!$A:$A,0))</f>
        <v>HOCHDORF Holding AG</v>
      </c>
      <c r="D41" t="str">
        <f>INDEX(Fundamentals!$F:$F,MATCH(Tickers[[#This Row],[Ticker]],Fundamentals!$A:$A,0))</f>
        <v>hochdorf</v>
      </c>
    </row>
    <row r="42" spans="1:4" x14ac:dyDescent="0.2">
      <c r="A42" t="s">
        <v>484</v>
      </c>
      <c r="B42" t="s">
        <v>11</v>
      </c>
      <c r="C42" t="str">
        <f>INDEX(YahooFinanceInfos!$J:$J,MATCH(Tickers[[#This Row],[Ticker]],YahooFinanceInfos!$A:$A,0))</f>
        <v>Deutsche Lufthansa AG</v>
      </c>
      <c r="D42" t="str">
        <f>INDEX(Fundamentals!$F:$F,MATCH(Tickers[[#This Row],[Ticker]],Fundamentals!$A:$A,0))</f>
        <v>deutsche_lufthansa</v>
      </c>
    </row>
    <row r="43" spans="1:4" x14ac:dyDescent="0.2">
      <c r="A43" t="s">
        <v>485</v>
      </c>
      <c r="B43" t="s">
        <v>12</v>
      </c>
      <c r="C43" t="str">
        <f>INDEX(YahooFinanceInfos!$J:$J,MATCH(Tickers[[#This Row],[Ticker]],YahooFinanceInfos!$A:$A,0))</f>
        <v>easyJet plc</v>
      </c>
      <c r="D43" t="str">
        <f>INDEX(Fundamentals!$F:$F,MATCH(Tickers[[#This Row],[Ticker]],Fundamentals!$A:$A,0))</f>
        <v>easyJet plc</v>
      </c>
    </row>
    <row r="44" spans="1:4" x14ac:dyDescent="0.2">
      <c r="A44" t="s">
        <v>486</v>
      </c>
      <c r="B44" t="s">
        <v>13</v>
      </c>
      <c r="C44" t="str">
        <f>INDEX(YahooFinanceInfos!$J:$J,MATCH(Tickers[[#This Row],[Ticker]],YahooFinanceInfos!$A:$A,0))</f>
        <v>TUI AG</v>
      </c>
      <c r="D44" t="str">
        <f>INDEX(Fundamentals!$F:$F,MATCH(Tickers[[#This Row],[Ticker]],Fundamentals!$A:$A,0))</f>
        <v>tui_3</v>
      </c>
    </row>
    <row r="45" spans="1:4" x14ac:dyDescent="0.2">
      <c r="A45" t="s">
        <v>487</v>
      </c>
      <c r="B45" t="s">
        <v>14</v>
      </c>
      <c r="C45" t="str">
        <f>INDEX(YahooFinanceInfos!$J:$J,MATCH(Tickers[[#This Row],[Ticker]],YahooFinanceInfos!$A:$A,0))</f>
        <v>Munchener Ruckversicherungs-Gesellschaft Aktiengesellschaft</v>
      </c>
      <c r="D45" t="str">
        <f>INDEX(Fundamentals!$F:$F,MATCH(Tickers[[#This Row],[Ticker]],Fundamentals!$A:$A,0))</f>
        <v>muenchener_rueckversicherungs-gesellschaft_aktiengesellschaft_in_muenchen_un</v>
      </c>
    </row>
    <row r="46" spans="1:4" x14ac:dyDescent="0.2">
      <c r="A46" t="s">
        <v>488</v>
      </c>
      <c r="B46" t="s">
        <v>15</v>
      </c>
      <c r="C46" t="str">
        <f>INDEX(YahooFinanceInfos!$J:$J,MATCH(Tickers[[#This Row],[Ticker]],YahooFinanceInfos!$A:$A,0))</f>
        <v>Royal Dutch Shell plc</v>
      </c>
      <c r="D46" t="str">
        <f>INDEX(Fundamentals!$F:$F,MATCH(Tickers[[#This Row],[Ticker]],Fundamentals!$A:$A,0))</f>
        <v>shell_b</v>
      </c>
    </row>
    <row r="47" spans="1:4" x14ac:dyDescent="0.2">
      <c r="A47" t="s">
        <v>62</v>
      </c>
      <c r="B47" t="s">
        <v>16</v>
      </c>
      <c r="C47" t="str">
        <f>INDEX(YahooFinanceInfos!$J:$J,MATCH(Tickers[[#This Row],[Ticker]],YahooFinanceInfos!$A:$A,0))</f>
        <v>Marathon Oil Corporation</v>
      </c>
      <c r="D47" t="str">
        <f>INDEX(Fundamentals!$F:$F,MATCH(Tickers[[#This Row],[Ticker]],Fundamentals!$A:$A,0))</f>
        <v>marathon_oil</v>
      </c>
    </row>
    <row r="48" spans="1:4" x14ac:dyDescent="0.2">
      <c r="A48" t="s">
        <v>489</v>
      </c>
      <c r="B48" t="s">
        <v>17</v>
      </c>
      <c r="C48" t="str">
        <f>INDEX(YahooFinanceInfos!$J:$J,MATCH(Tickers[[#This Row],[Ticker]],YahooFinanceInfos!$A:$A,0))</f>
        <v>Glencore plc</v>
      </c>
      <c r="D48" t="str">
        <f>INDEX(Fundamentals!$F:$F,MATCH(Tickers[[#This Row],[Ticker]],Fundamentals!$A:$A,0))</f>
        <v>glencore</v>
      </c>
    </row>
    <row r="49" spans="1:4" x14ac:dyDescent="0.2">
      <c r="A49" t="s">
        <v>63</v>
      </c>
      <c r="B49" t="s">
        <v>18</v>
      </c>
      <c r="C49" t="str">
        <f>INDEX(YahooFinanceInfos!$J:$J,MATCH(Tickers[[#This Row],[Ticker]],YahooFinanceInfos!$A:$A,0))</f>
        <v>CNA Financial Corporation</v>
      </c>
      <c r="D49" t="e">
        <f>INDEX(Fundamentals!$F:$F,MATCH(Tickers[[#This Row],[Ticker]],Fundamentals!$A:$A,0))</f>
        <v>#N/A</v>
      </c>
    </row>
    <row r="50" spans="1:4" x14ac:dyDescent="0.2">
      <c r="A50" t="s">
        <v>525</v>
      </c>
      <c r="B50" t="s">
        <v>19</v>
      </c>
      <c r="C50" t="str">
        <f>INDEX(YahooFinanceInfos!$J:$J,MATCH(Tickers[[#This Row],[Ticker]],YahooFinanceInfos!$A:$A,0))</f>
        <v>Meggitt PLC</v>
      </c>
      <c r="D50" t="str">
        <f>INDEX(Fundamentals!$F:$F,MATCH(Tickers[[#This Row],[Ticker]],Fundamentals!$A:$A,0))</f>
        <v>meggitt</v>
      </c>
    </row>
    <row r="51" spans="1:4" x14ac:dyDescent="0.2">
      <c r="A51" t="s">
        <v>64</v>
      </c>
      <c r="B51" t="s">
        <v>20</v>
      </c>
      <c r="C51" t="str">
        <f>INDEX(YahooFinanceInfos!$J:$J,MATCH(Tickers[[#This Row],[Ticker]],YahooFinanceInfos!$A:$A,0))</f>
        <v>Netflix, Inc.</v>
      </c>
      <c r="D51" t="e">
        <f>INDEX(Fundamentals!$F:$F,MATCH(Tickers[[#This Row],[Ticker]],Fundamentals!$A:$A,0))</f>
        <v>#N/A</v>
      </c>
    </row>
    <row r="52" spans="1:4" x14ac:dyDescent="0.2">
      <c r="A52" t="s">
        <v>65</v>
      </c>
      <c r="B52" t="s">
        <v>26</v>
      </c>
      <c r="C52" t="str">
        <f>INDEX(YahooFinanceInfos!$J:$J,MATCH(Tickers[[#This Row],[Ticker]],YahooFinanceInfos!$A:$A,0))</f>
        <v>Schlumberger Limited</v>
      </c>
      <c r="D52" t="str">
        <f>INDEX(Fundamentals!$F:$F,MATCH(Tickers[[#This Row],[Ticker]],Fundamentals!$A:$A,0))</f>
        <v>asiaphos</v>
      </c>
    </row>
    <row r="53" spans="1:4" x14ac:dyDescent="0.2">
      <c r="A53" t="s">
        <v>66</v>
      </c>
      <c r="B53" t="s">
        <v>27</v>
      </c>
      <c r="C53" t="str">
        <f>INDEX(YahooFinanceInfos!$J:$J,MATCH(Tickers[[#This Row],[Ticker]],YahooFinanceInfos!$A:$A,0))</f>
        <v>Halliburton Company</v>
      </c>
      <c r="D53" t="str">
        <f>INDEX(Fundamentals!$F:$F,MATCH(Tickers[[#This Row],[Ticker]],Fundamentals!$A:$A,0))</f>
        <v>halliburton</v>
      </c>
    </row>
    <row r="54" spans="1:4" x14ac:dyDescent="0.2">
      <c r="A54" t="s">
        <v>67</v>
      </c>
      <c r="B54" t="s">
        <v>21</v>
      </c>
      <c r="C54" t="str">
        <f>INDEX(YahooFinanceInfos!$J:$J,MATCH(Tickers[[#This Row],[Ticker]],YahooFinanceInfos!$A:$A,0))</f>
        <v>Tesla, Inc.</v>
      </c>
      <c r="D54" t="e">
        <f>INDEX(Fundamentals!$F:$F,MATCH(Tickers[[#This Row],[Ticker]],Fundamentals!$A:$A,0))</f>
        <v>#N/A</v>
      </c>
    </row>
    <row r="55" spans="1:4" x14ac:dyDescent="0.2">
      <c r="A55" t="s">
        <v>68</v>
      </c>
      <c r="B55" t="s">
        <v>22</v>
      </c>
      <c r="C55" t="str">
        <f>INDEX(YahooFinanceInfos!$J:$J,MATCH(Tickers[[#This Row],[Ticker]],YahooFinanceInfos!$A:$A,0))</f>
        <v>Exxon Mobil Corporation</v>
      </c>
      <c r="D55" t="str">
        <f>INDEX(Fundamentals!$F:$F,MATCH(Tickers[[#This Row],[Ticker]],Fundamentals!$A:$A,0))</f>
        <v>exxonmobil</v>
      </c>
    </row>
    <row r="56" spans="1:4" x14ac:dyDescent="0.2">
      <c r="A56" t="s">
        <v>69</v>
      </c>
      <c r="B56" t="s">
        <v>23</v>
      </c>
      <c r="C56" t="str">
        <f>INDEX(YahooFinanceInfos!$J:$J,MATCH(Tickers[[#This Row],[Ticker]],YahooFinanceInfos!$A:$A,0))</f>
        <v>Carnival Corporation &amp; Plc</v>
      </c>
      <c r="D56" t="str">
        <f>INDEX(Fundamentals!$F:$F,MATCH(Tickers[[#This Row],[Ticker]],Fundamentals!$A:$A,0))</f>
        <v>carnival</v>
      </c>
    </row>
    <row r="57" spans="1:4" x14ac:dyDescent="0.2">
      <c r="A57" t="s">
        <v>70</v>
      </c>
      <c r="B57" t="s">
        <v>24</v>
      </c>
      <c r="C57" t="str">
        <f>INDEX(YahooFinanceInfos!$J:$J,MATCH(Tickers[[#This Row],[Ticker]],YahooFinanceInfos!$A:$A,0))</f>
        <v>Park Hotels &amp; Resorts Inc.</v>
      </c>
      <c r="D57" t="str">
        <f>INDEX(Fundamentals!$F:$F,MATCH(Tickers[[#This Row],[Ticker]],Fundamentals!$A:$A,0))</f>
        <v>park_hotelsresorts</v>
      </c>
    </row>
    <row r="58" spans="1:4" x14ac:dyDescent="0.2">
      <c r="A58" t="s">
        <v>72</v>
      </c>
      <c r="B58" t="s">
        <v>73</v>
      </c>
      <c r="C58" t="str">
        <f>INDEX(YahooFinanceInfos!$J:$J,MATCH(Tickers[[#This Row],[Ticker]],YahooFinanceInfos!$A:$A,0))</f>
        <v>Caesars Entertainment Corporation</v>
      </c>
      <c r="D58" t="str">
        <f>INDEX(Fundamentals!$F:$F,MATCH(Tickers[[#This Row],[Ticker]],Fundamentals!$A:$A,0))</f>
        <v>caesars_entertainment_1</v>
      </c>
    </row>
    <row r="59" spans="1:4" x14ac:dyDescent="0.2">
      <c r="A59" t="s">
        <v>74</v>
      </c>
      <c r="B59" t="s">
        <v>77</v>
      </c>
      <c r="C59" t="str">
        <f>INDEX(YahooFinanceInfos!$J:$J,MATCH(Tickers[[#This Row],[Ticker]],YahooFinanceInfos!$A:$A,0))</f>
        <v>Teladoc Health, Inc.</v>
      </c>
      <c r="D59" t="e">
        <f>INDEX(Fundamentals!$F:$F,MATCH(Tickers[[#This Row],[Ticker]],Fundamentals!$A:$A,0))</f>
        <v>#N/A</v>
      </c>
    </row>
    <row r="60" spans="1:4" x14ac:dyDescent="0.2">
      <c r="A60" t="s">
        <v>75</v>
      </c>
      <c r="B60" t="s">
        <v>75</v>
      </c>
      <c r="C60" t="str">
        <f>INDEX(YahooFinanceInfos!$J:$J,MATCH(Tickers[[#This Row],[Ticker]],YahooFinanceInfos!$A:$A,0))</f>
        <v>International Business Machines Corporation</v>
      </c>
      <c r="D60" t="str">
        <f>INDEX(Fundamentals!$F:$F,MATCH(Tickers[[#This Row],[Ticker]],Fundamentals!$A:$A,0))</f>
        <v>ibm</v>
      </c>
    </row>
    <row r="61" spans="1:4" x14ac:dyDescent="0.2">
      <c r="A61" t="s">
        <v>76</v>
      </c>
      <c r="B61" t="s">
        <v>78</v>
      </c>
      <c r="C61" t="str">
        <f>INDEX(YahooFinanceInfos!$J:$J,MATCH(Tickers[[#This Row],[Ticker]],YahooFinanceInfos!$A:$A,0))</f>
        <v>Amazon.com, Inc.</v>
      </c>
      <c r="D61" t="e">
        <f>INDEX(Fundamentals!$F:$F,MATCH(Tickers[[#This Row],[Ticker]],Fundamentals!$A:$A,0))</f>
        <v>#N/A</v>
      </c>
    </row>
    <row r="62" spans="1:4" x14ac:dyDescent="0.2">
      <c r="A62" t="s">
        <v>96</v>
      </c>
      <c r="B62" t="s">
        <v>97</v>
      </c>
      <c r="C62" t="str">
        <f>INDEX(YahooFinanceInfos!$J:$J,MATCH(Tickers[[#This Row],[Ticker]],YahooFinanceInfos!$A:$A,0))</f>
        <v>Las Vegas Sands Corp.</v>
      </c>
      <c r="D62" t="str">
        <f>INDEX(Fundamentals!$F:$F,MATCH(Tickers[[#This Row],[Ticker]],Fundamentals!$A:$A,0))</f>
        <v>las_vegas_sands</v>
      </c>
    </row>
    <row r="63" spans="1:4" x14ac:dyDescent="0.2">
      <c r="A63" t="s">
        <v>98</v>
      </c>
      <c r="B63" t="s">
        <v>98</v>
      </c>
      <c r="C63" t="str">
        <f>INDEX(YahooFinanceInfos!$J:$J,MATCH(Tickers[[#This Row],[Ticker]],YahooFinanceInfos!$A:$A,0))</f>
        <v>MGM Resorts International</v>
      </c>
      <c r="D63" t="str">
        <f>INDEX(Fundamentals!$F:$F,MATCH(Tickers[[#This Row],[Ticker]],Fundamentals!$A:$A,0))</f>
        <v>mgm_resorts_international</v>
      </c>
    </row>
    <row r="64" spans="1:4" x14ac:dyDescent="0.2">
      <c r="A64" t="s">
        <v>99</v>
      </c>
      <c r="B64" t="s">
        <v>100</v>
      </c>
      <c r="C64" t="str">
        <f>INDEX(YahooFinanceInfos!$J:$J,MATCH(Tickers[[#This Row],[Ticker]],YahooFinanceInfos!$A:$A,0))</f>
        <v>Wynn Resorts, Limited</v>
      </c>
      <c r="D64" t="e">
        <f>INDEX(Fundamentals!$F:$F,MATCH(Tickers[[#This Row],[Ticker]],Fundamentals!$A:$A,0))</f>
        <v>#N/A</v>
      </c>
    </row>
    <row r="65" spans="1:4" x14ac:dyDescent="0.2">
      <c r="A65" t="s">
        <v>101</v>
      </c>
      <c r="B65" t="s">
        <v>102</v>
      </c>
      <c r="C65" t="str">
        <f>INDEX(YahooFinanceInfos!$J:$J,MATCH(Tickers[[#This Row],[Ticker]],YahooFinanceInfos!$A:$A,0))</f>
        <v>Macy's, Inc.</v>
      </c>
      <c r="D65" t="e">
        <f>INDEX(Fundamentals!$F:$F,MATCH(Tickers[[#This Row],[Ticker]],Fundamentals!$A:$A,0))</f>
        <v>#N/A</v>
      </c>
    </row>
    <row r="66" spans="1:4" x14ac:dyDescent="0.2">
      <c r="A66" t="s">
        <v>103</v>
      </c>
      <c r="B66" t="s">
        <v>104</v>
      </c>
      <c r="C66" t="str">
        <f>INDEX(YahooFinanceInfos!$J:$J,MATCH(Tickers[[#This Row],[Ticker]],YahooFinanceInfos!$A:$A,0))</f>
        <v>Tanger Factory Outlet Centers, Inc.</v>
      </c>
      <c r="D66" t="e">
        <f>INDEX(Fundamentals!$F:$F,MATCH(Tickers[[#This Row],[Ticker]],Fundamentals!$A:$A,0))</f>
        <v>#N/A</v>
      </c>
    </row>
    <row r="67" spans="1:4" x14ac:dyDescent="0.2">
      <c r="A67" t="s">
        <v>105</v>
      </c>
      <c r="B67" t="s">
        <v>106</v>
      </c>
      <c r="C67" t="str">
        <f>INDEX(YahooFinanceInfos!$J:$J,MATCH(Tickers[[#This Row],[Ticker]],YahooFinanceInfos!$A:$A,0))</f>
        <v>Royal Caribbean Cruises Ltd.</v>
      </c>
      <c r="D67" t="str">
        <f>INDEX(Fundamentals!$F:$F,MATCH(Tickers[[#This Row],[Ticker]],Fundamentals!$A:$A,0))</f>
        <v>royal_caribbean_cruises</v>
      </c>
    </row>
    <row r="68" spans="1:4" x14ac:dyDescent="0.2">
      <c r="A68" t="s">
        <v>107</v>
      </c>
      <c r="B68" t="s">
        <v>108</v>
      </c>
      <c r="C68" t="str">
        <f>INDEX(YahooFinanceInfos!$J:$J,MATCH(Tickers[[#This Row],[Ticker]],YahooFinanceInfos!$A:$A,0))</f>
        <v>Delta Air Lines, Inc.</v>
      </c>
      <c r="D68" t="e">
        <f>INDEX(Fundamentals!$F:$F,MATCH(Tickers[[#This Row],[Ticker]],Fundamentals!$A:$A,0))</f>
        <v>#N/A</v>
      </c>
    </row>
    <row r="69" spans="1:4" x14ac:dyDescent="0.2">
      <c r="A69" t="s">
        <v>109</v>
      </c>
      <c r="B69" t="s">
        <v>110</v>
      </c>
      <c r="C69" t="str">
        <f>INDEX(YahooFinanceInfos!$J:$J,MATCH(Tickers[[#This Row],[Ticker]],YahooFinanceInfos!$A:$A,0))</f>
        <v>United Airlines Holdings, Inc.</v>
      </c>
      <c r="D69" t="e">
        <f>INDEX(Fundamentals!$F:$F,MATCH(Tickers[[#This Row],[Ticker]],Fundamentals!$A:$A,0))</f>
        <v>#N/A</v>
      </c>
    </row>
    <row r="70" spans="1:4" x14ac:dyDescent="0.2">
      <c r="A70" t="s">
        <v>111</v>
      </c>
      <c r="B70" t="s">
        <v>112</v>
      </c>
      <c r="C70" t="str">
        <f>INDEX(YahooFinanceInfos!$J:$J,MATCH(Tickers[[#This Row],[Ticker]],YahooFinanceInfos!$A:$A,0))</f>
        <v>American Airlines Group Inc.</v>
      </c>
      <c r="D70" t="str">
        <f>INDEX(Fundamentals!$F:$F,MATCH(Tickers[[#This Row],[Ticker]],Fundamentals!$A:$A,0))</f>
        <v>american_airlines</v>
      </c>
    </row>
    <row r="71" spans="1:4" x14ac:dyDescent="0.2">
      <c r="A71" t="s">
        <v>1071</v>
      </c>
      <c r="B71" t="s">
        <v>113</v>
      </c>
      <c r="C71" t="str">
        <f>INDEX(YahooFinanceInfos!$J:$J,MATCH(Tickers[[#This Row],[Ticker]],YahooFinanceInfos!$A:$A,0))</f>
        <v>Aston Martin Lagonda Global Holdings plc</v>
      </c>
      <c r="D71" t="str">
        <f>INDEX(Fundamentals!$F:$F,MATCH(Tickers[[#This Row],[Ticker]],Fundamentals!$A:$A,0))</f>
        <v>aston_martin_lagonda_global_2</v>
      </c>
    </row>
    <row r="72" spans="1:4" x14ac:dyDescent="0.2">
      <c r="C72" t="e">
        <f>INDEX(YahooFinanceInfos!$J:$J,MATCH(Tickers[[#This Row],[Ticker]],YahooFinanceInfos!$A:$A,0))</f>
        <v>#N/A</v>
      </c>
      <c r="D72" t="e">
        <f>INDEX(Fundamentals!$F:$F,MATCH(Tickers[[#This Row],[Ticker]],Fundamentals!$A:$A,0))</f>
        <v>#N/A</v>
      </c>
    </row>
    <row r="73" spans="1:4" x14ac:dyDescent="0.2">
      <c r="A73" t="s">
        <v>233</v>
      </c>
      <c r="C73" t="str">
        <f>INDEX(YahooFinanceInfos!$J:$J,MATCH(Tickers[[#This Row],[Ticker]],YahooFinanceInfos!$A:$A,0))</f>
        <v>ABM Industries Incorporated</v>
      </c>
      <c r="D73" t="str">
        <f>INDEX(Fundamentals!$F:$F,MATCH(Tickers[[#This Row],[Ticker]],Fundamentals!$A:$A,0))</f>
        <v>abm_industries</v>
      </c>
    </row>
    <row r="74" spans="1:4" x14ac:dyDescent="0.2">
      <c r="A74" t="s">
        <v>557</v>
      </c>
      <c r="C74" t="str">
        <f>INDEX(YahooFinanceInfos!$J:$J,MATCH(Tickers[[#This Row],[Ticker]],YahooFinanceInfos!$A:$A,0))</f>
        <v>Archer-Daniels-Midland Company</v>
      </c>
      <c r="D74" t="str">
        <f>INDEX(Fundamentals!$F:$F,MATCH(Tickers[[#This Row],[Ticker]],Fundamentals!$A:$A,0))</f>
        <v>archer_daniels_midland</v>
      </c>
    </row>
    <row r="75" spans="1:4" x14ac:dyDescent="0.2">
      <c r="A75" t="s">
        <v>558</v>
      </c>
      <c r="C75" t="str">
        <f>INDEX(YahooFinanceInfos!$J:$J,MATCH(Tickers[[#This Row],[Ticker]],YahooFinanceInfos!$A:$A,0))</f>
        <v>Automatic Data Processing, Inc.</v>
      </c>
      <c r="D75" t="e">
        <f>INDEX(Fundamentals!$F:$F,MATCH(Tickers[[#This Row],[Ticker]],Fundamentals!$A:$A,0))</f>
        <v>#N/A</v>
      </c>
    </row>
    <row r="76" spans="1:4" x14ac:dyDescent="0.2">
      <c r="A76" t="s">
        <v>559</v>
      </c>
      <c r="C76" t="str">
        <f>INDEX(YahooFinanceInfos!$J:$J,MATCH(Tickers[[#This Row],[Ticker]],YahooFinanceInfos!$A:$A,0))</f>
        <v>Aflac Incorporated</v>
      </c>
      <c r="D76" t="str">
        <f>INDEX(Fundamentals!$F:$F,MATCH(Tickers[[#This Row],[Ticker]],Fundamentals!$A:$A,0))</f>
        <v>Aflac Incorporated</v>
      </c>
    </row>
    <row r="77" spans="1:4" x14ac:dyDescent="0.2">
      <c r="A77" t="s">
        <v>560</v>
      </c>
      <c r="C77" t="str">
        <f>INDEX(YahooFinanceInfos!$J:$J,MATCH(Tickers[[#This Row],[Ticker]],YahooFinanceInfos!$A:$A,0))</f>
        <v>Albemarle Corporation</v>
      </c>
      <c r="D77" t="str">
        <f>INDEX(Fundamentals!$F:$F,MATCH(Tickers[[#This Row],[Ticker]],Fundamentals!$A:$A,0))</f>
        <v>albemarle</v>
      </c>
    </row>
    <row r="78" spans="1:4" x14ac:dyDescent="0.2">
      <c r="A78" t="s">
        <v>561</v>
      </c>
      <c r="C78" t="str">
        <f>INDEX(YahooFinanceInfos!$J:$J,MATCH(Tickers[[#This Row],[Ticker]],YahooFinanceInfos!$A:$A,0))</f>
        <v>A. O. Smith Corporation</v>
      </c>
      <c r="D78" t="str">
        <f>INDEX(Fundamentals!$F:$F,MATCH(Tickers[[#This Row],[Ticker]],Fundamentals!$A:$A,0))</f>
        <v>o-well</v>
      </c>
    </row>
    <row r="79" spans="1:4" x14ac:dyDescent="0.2">
      <c r="A79" t="s">
        <v>562</v>
      </c>
      <c r="C79" t="str">
        <f>INDEX(YahooFinanceInfos!$J:$J,MATCH(Tickers[[#This Row],[Ticker]],YahooFinanceInfos!$A:$A,0))</f>
        <v>Air Products and Chemicals, Inc.</v>
      </c>
      <c r="D79" t="e">
        <f>INDEX(Fundamentals!$F:$F,MATCH(Tickers[[#This Row],[Ticker]],Fundamentals!$A:$A,0))</f>
        <v>#N/A</v>
      </c>
    </row>
    <row r="80" spans="1:4" x14ac:dyDescent="0.2">
      <c r="A80" t="s">
        <v>592</v>
      </c>
      <c r="C80" t="str">
        <f>INDEX(YahooFinanceInfos!$J:$J,MATCH(Tickers[[#This Row],[Ticker]],YahooFinanceInfos!$A:$A,0))</f>
        <v>Arrow Financial Corporation</v>
      </c>
      <c r="D80" t="str">
        <f>INDEX(Fundamentals!$F:$F,MATCH(Tickers[[#This Row],[Ticker]],Fundamentals!$A:$A,0))</f>
        <v>arrow_financial</v>
      </c>
    </row>
    <row r="81" spans="1:4" x14ac:dyDescent="0.2">
      <c r="A81" t="s">
        <v>593</v>
      </c>
      <c r="C81" t="str">
        <f>INDEX(YahooFinanceInfos!$J:$J,MATCH(Tickers[[#This Row],[Ticker]],YahooFinanceInfos!$A:$A,0))</f>
        <v>Artesian Resources Corporation</v>
      </c>
      <c r="D81" t="str">
        <f>INDEX(Fundamentals!$F:$F,MATCH(Tickers[[#This Row],[Ticker]],Fundamentals!$A:$A,0))</f>
        <v>artesian_resources_b</v>
      </c>
    </row>
    <row r="82" spans="1:4" x14ac:dyDescent="0.2">
      <c r="A82" t="s">
        <v>594</v>
      </c>
      <c r="C82" t="str">
        <f>INDEX(YahooFinanceInfos!$J:$J,MATCH(Tickers[[#This Row],[Ticker]],YahooFinanceInfos!$A:$A,0))</f>
        <v>Atmos Energy Corporation</v>
      </c>
      <c r="D82" t="str">
        <f>INDEX(Fundamentals!$F:$F,MATCH(Tickers[[#This Row],[Ticker]],Fundamentals!$A:$A,0))</f>
        <v>atmos_energy</v>
      </c>
    </row>
    <row r="83" spans="1:4" x14ac:dyDescent="0.2">
      <c r="A83" t="s">
        <v>595</v>
      </c>
      <c r="C83" t="str">
        <f>INDEX(YahooFinanceInfos!$J:$J,MATCH(Tickers[[#This Row],[Ticker]],YahooFinanceInfos!$A:$A,0))</f>
        <v>AptarGroup, Inc.</v>
      </c>
      <c r="D83" t="e">
        <f>INDEX(Fundamentals!$F:$F,MATCH(Tickers[[#This Row],[Ticker]],Fundamentals!$A:$A,0))</f>
        <v>#N/A</v>
      </c>
    </row>
    <row r="84" spans="1:4" x14ac:dyDescent="0.2">
      <c r="A84" t="s">
        <v>596</v>
      </c>
      <c r="C84">
        <f>INDEX(YahooFinanceInfos!$J:$J,MATCH(Tickers[[#This Row],[Ticker]],YahooFinanceInfos!$A:$A,0))</f>
        <v>0</v>
      </c>
      <c r="D84" t="str">
        <f>INDEX(Fundamentals!$F:$F,MATCH(Tickers[[#This Row],[Ticker]],Fundamentals!$A:$A,0))</f>
        <v>qualcomm_1</v>
      </c>
    </row>
    <row r="85" spans="1:4" x14ac:dyDescent="0.2">
      <c r="A85" t="s">
        <v>597</v>
      </c>
      <c r="C85" t="str">
        <f>INDEX(YahooFinanceInfos!$J:$J,MATCH(Tickers[[#This Row],[Ticker]],YahooFinanceInfos!$A:$A,0))</f>
        <v>BancFirst Corporation</v>
      </c>
      <c r="D85" t="str">
        <f>INDEX(Fundamentals!$F:$F,MATCH(Tickers[[#This Row],[Ticker]],Fundamentals!$A:$A,0))</f>
        <v>bancfirst</v>
      </c>
    </row>
    <row r="86" spans="1:4" x14ac:dyDescent="0.2">
      <c r="A86" t="s">
        <v>598</v>
      </c>
      <c r="C86" t="str">
        <f>INDEX(YahooFinanceInfos!$J:$J,MATCH(Tickers[[#This Row],[Ticker]],YahooFinanceInfos!$A:$A,0))</f>
        <v>Becton, Dickinson and Company</v>
      </c>
      <c r="D86" t="e">
        <f>INDEX(Fundamentals!$F:$F,MATCH(Tickers[[#This Row],[Ticker]],Fundamentals!$A:$A,0))</f>
        <v>#N/A</v>
      </c>
    </row>
    <row r="87" spans="1:4" x14ac:dyDescent="0.2">
      <c r="A87" t="s">
        <v>599</v>
      </c>
      <c r="C87" t="str">
        <f>INDEX(YahooFinanceInfos!$J:$J,MATCH(Tickers[[#This Row],[Ticker]],YahooFinanceInfos!$A:$A,0))</f>
        <v>Franklin Resources, Inc.</v>
      </c>
      <c r="D87" t="e">
        <f>INDEX(Fundamentals!$F:$F,MATCH(Tickers[[#This Row],[Ticker]],Fundamentals!$A:$A,0))</f>
        <v>#N/A</v>
      </c>
    </row>
    <row r="88" spans="1:4" x14ac:dyDescent="0.2">
      <c r="A88" t="s">
        <v>600</v>
      </c>
      <c r="C88">
        <f>INDEX(YahooFinanceInfos!$J:$J,MATCH(Tickers[[#This Row],[Ticker]],YahooFinanceInfos!$A:$A,0))</f>
        <v>0</v>
      </c>
      <c r="D88" t="str">
        <f>INDEX(Fundamentals!$F:$F,MATCH(Tickers[[#This Row],[Ticker]],Fundamentals!$A:$A,0))</f>
        <v>qualcomm_1</v>
      </c>
    </row>
    <row r="89" spans="1:4" x14ac:dyDescent="0.2">
      <c r="A89" t="s">
        <v>601</v>
      </c>
      <c r="C89">
        <f>INDEX(YahooFinanceInfos!$J:$J,MATCH(Tickers[[#This Row],[Ticker]],YahooFinanceInfos!$A:$A,0))</f>
        <v>0</v>
      </c>
      <c r="D89" t="str">
        <f>INDEX(Fundamentals!$F:$F,MATCH(Tickers[[#This Row],[Ticker]],Fundamentals!$A:$A,0))</f>
        <v>qualcomm_1</v>
      </c>
    </row>
    <row r="90" spans="1:4" x14ac:dyDescent="0.2">
      <c r="A90" t="s">
        <v>602</v>
      </c>
      <c r="C90" t="str">
        <f>INDEX(YahooFinanceInfos!$J:$J,MATCH(Tickers[[#This Row],[Ticker]],YahooFinanceInfos!$A:$A,0))</f>
        <v>Black Hills Corporation</v>
      </c>
      <c r="D90" t="str">
        <f>INDEX(Fundamentals!$F:$F,MATCH(Tickers[[#This Row],[Ticker]],Fundamentals!$A:$A,0))</f>
        <v>black_hills</v>
      </c>
    </row>
    <row r="91" spans="1:4" x14ac:dyDescent="0.2">
      <c r="A91" t="s">
        <v>603</v>
      </c>
      <c r="C91" t="str">
        <f>INDEX(YahooFinanceInfos!$J:$J,MATCH(Tickers[[#This Row],[Ticker]],YahooFinanceInfos!$A:$A,0))</f>
        <v>Badger Meter, Inc.</v>
      </c>
      <c r="D91" t="e">
        <f>INDEX(Fundamentals!$F:$F,MATCH(Tickers[[#This Row],[Ticker]],Fundamentals!$A:$A,0))</f>
        <v>#N/A</v>
      </c>
    </row>
    <row r="92" spans="1:4" x14ac:dyDescent="0.2">
      <c r="A92" t="s">
        <v>604</v>
      </c>
      <c r="C92" t="str">
        <f>INDEX(YahooFinanceInfos!$J:$J,MATCH(Tickers[[#This Row],[Ticker]],YahooFinanceInfos!$A:$A,0))</f>
        <v>Brady Corporation</v>
      </c>
      <c r="D92" t="str">
        <f>INDEX(Fundamentals!$F:$F,MATCH(Tickers[[#This Row],[Ticker]],Fundamentals!$A:$A,0))</f>
        <v>brady_1</v>
      </c>
    </row>
    <row r="93" spans="1:4" x14ac:dyDescent="0.2">
      <c r="A93" t="s">
        <v>605</v>
      </c>
      <c r="C93" t="str">
        <f>INDEX(YahooFinanceInfos!$J:$J,MATCH(Tickers[[#This Row],[Ticker]],YahooFinanceInfos!$A:$A,0))</f>
        <v>Brown &amp; Brown, Inc.</v>
      </c>
      <c r="D93" t="e">
        <f>INDEX(Fundamentals!$F:$F,MATCH(Tickers[[#This Row],[Ticker]],Fundamentals!$A:$A,0))</f>
        <v>#N/A</v>
      </c>
    </row>
    <row r="94" spans="1:4" x14ac:dyDescent="0.2">
      <c r="A94" t="s">
        <v>606</v>
      </c>
      <c r="C94" t="str">
        <f>INDEX(YahooFinanceInfos!$J:$J,MATCH(Tickers[[#This Row],[Ticker]],YahooFinanceInfos!$A:$A,0))</f>
        <v>Cardinal Health, Inc.</v>
      </c>
      <c r="D94" t="e">
        <f>INDEX(Fundamentals!$F:$F,MATCH(Tickers[[#This Row],[Ticker]],Fundamentals!$A:$A,0))</f>
        <v>#N/A</v>
      </c>
    </row>
    <row r="95" spans="1:4" x14ac:dyDescent="0.2">
      <c r="A95" t="s">
        <v>607</v>
      </c>
      <c r="C95" t="str">
        <f>INDEX(YahooFinanceInfos!$J:$J,MATCH(Tickers[[#This Row],[Ticker]],YahooFinanceInfos!$A:$A,0))</f>
        <v>Chubb Limited</v>
      </c>
      <c r="D95" t="str">
        <f>INDEX(Fundamentals!$F:$F,MATCH(Tickers[[#This Row],[Ticker]],Fundamentals!$A:$A,0))</f>
        <v>chubb_3</v>
      </c>
    </row>
    <row r="96" spans="1:4" x14ac:dyDescent="0.2">
      <c r="A96" t="s">
        <v>608</v>
      </c>
      <c r="C96" t="str">
        <f>INDEX(YahooFinanceInfos!$J:$J,MATCH(Tickers[[#This Row],[Ticker]],YahooFinanceInfos!$A:$A,0))</f>
        <v>Commerce Bancshares, Inc.</v>
      </c>
      <c r="D96" t="e">
        <f>INDEX(Fundamentals!$F:$F,MATCH(Tickers[[#This Row],[Ticker]],Fundamentals!$A:$A,0))</f>
        <v>#N/A</v>
      </c>
    </row>
    <row r="97" spans="1:4" x14ac:dyDescent="0.2">
      <c r="A97" t="s">
        <v>609</v>
      </c>
      <c r="C97" t="str">
        <f>INDEX(YahooFinanceInfos!$J:$J,MATCH(Tickers[[#This Row],[Ticker]],YahooFinanceInfos!$A:$A,0))</f>
        <v>Community Bank System, Inc.</v>
      </c>
      <c r="D97" t="e">
        <f>INDEX(Fundamentals!$F:$F,MATCH(Tickers[[#This Row],[Ticker]],Fundamentals!$A:$A,0))</f>
        <v>#N/A</v>
      </c>
    </row>
    <row r="98" spans="1:4" x14ac:dyDescent="0.2">
      <c r="A98" t="s">
        <v>610</v>
      </c>
      <c r="C98" t="str">
        <f>INDEX(YahooFinanceInfos!$J:$J,MATCH(Tickers[[#This Row],[Ticker]],YahooFinanceInfos!$A:$A,0))</f>
        <v>Cullen/Frost Bankers, Inc.</v>
      </c>
      <c r="D98" t="e">
        <f>INDEX(Fundamentals!$F:$F,MATCH(Tickers[[#This Row],[Ticker]],Fundamentals!$A:$A,0))</f>
        <v>#N/A</v>
      </c>
    </row>
    <row r="99" spans="1:4" x14ac:dyDescent="0.2">
      <c r="A99" t="s">
        <v>611</v>
      </c>
      <c r="C99" t="str">
        <f>INDEX(YahooFinanceInfos!$J:$J,MATCH(Tickers[[#This Row],[Ticker]],YahooFinanceInfos!$A:$A,0))</f>
        <v>Cincinnati Financial Corporation</v>
      </c>
      <c r="D99" t="str">
        <f>INDEX(Fundamentals!$F:$F,MATCH(Tickers[[#This Row],[Ticker]],Fundamentals!$A:$A,0))</f>
        <v>cincinnati_financial</v>
      </c>
    </row>
    <row r="100" spans="1:4" x14ac:dyDescent="0.2">
      <c r="A100" t="s">
        <v>612</v>
      </c>
      <c r="C100" t="str">
        <f>INDEX(YahooFinanceInfos!$J:$J,MATCH(Tickers[[#This Row],[Ticker]],YahooFinanceInfos!$A:$A,0))</f>
        <v>Colgate-Palmolive Company</v>
      </c>
      <c r="D100" t="str">
        <f>INDEX(Fundamentals!$F:$F,MATCH(Tickers[[#This Row],[Ticker]],Fundamentals!$A:$A,0))</f>
        <v>colgate-palmolive</v>
      </c>
    </row>
    <row r="101" spans="1:4" x14ac:dyDescent="0.2">
      <c r="A101" t="s">
        <v>613</v>
      </c>
      <c r="C101" t="str">
        <f>INDEX(YahooFinanceInfos!$J:$J,MATCH(Tickers[[#This Row],[Ticker]],YahooFinanceInfos!$A:$A,0))</f>
        <v>The Clorox Company</v>
      </c>
      <c r="D101" t="str">
        <f>INDEX(Fundamentals!$F:$F,MATCH(Tickers[[#This Row],[Ticker]],Fundamentals!$A:$A,0))</f>
        <v>clorox</v>
      </c>
    </row>
    <row r="102" spans="1:4" x14ac:dyDescent="0.2">
      <c r="A102" t="s">
        <v>1987</v>
      </c>
      <c r="C102" t="str">
        <f>INDEX(YahooFinanceInfos!$J:$J,MATCH(Tickers[[#This Row],[Ticker]],YahooFinanceInfos!$A:$A,0))</f>
        <v>Croda International Plc</v>
      </c>
      <c r="D102" t="str">
        <f>INDEX(Fundamentals!$F:$F,MATCH(Tickers[[#This Row],[Ticker]],Fundamentals!$A:$A,0))</f>
        <v>croda_international_5</v>
      </c>
    </row>
    <row r="103" spans="1:4" x14ac:dyDescent="0.2">
      <c r="A103" t="s">
        <v>614</v>
      </c>
      <c r="C103" t="str">
        <f>INDEX(YahooFinanceInfos!$J:$J,MATCH(Tickers[[#This Row],[Ticker]],YahooFinanceInfos!$A:$A,0))</f>
        <v>Carlisle Companies Incorporated</v>
      </c>
      <c r="D103" t="str">
        <f>INDEX(Fundamentals!$F:$F,MATCH(Tickers[[#This Row],[Ticker]],Fundamentals!$A:$A,0))</f>
        <v>carlisle_companies</v>
      </c>
    </row>
    <row r="104" spans="1:4" x14ac:dyDescent="0.2">
      <c r="A104" t="s">
        <v>615</v>
      </c>
      <c r="C104" t="str">
        <f>INDEX(YahooFinanceInfos!$J:$J,MATCH(Tickers[[#This Row],[Ticker]],YahooFinanceInfos!$A:$A,0))</f>
        <v>Cintas Corporation</v>
      </c>
      <c r="D104" t="str">
        <f>INDEX(Fundamentals!$F:$F,MATCH(Tickers[[#This Row],[Ticker]],Fundamentals!$A:$A,0))</f>
        <v>cintas</v>
      </c>
    </row>
    <row r="105" spans="1:4" x14ac:dyDescent="0.2">
      <c r="A105" t="s">
        <v>616</v>
      </c>
      <c r="C105" t="str">
        <f>INDEX(YahooFinanceInfos!$J:$J,MATCH(Tickers[[#This Row],[Ticker]],YahooFinanceInfos!$A:$A,0))</f>
        <v>Community Trust Bancorp, Inc.</v>
      </c>
      <c r="D105" t="e">
        <f>INDEX(Fundamentals!$F:$F,MATCH(Tickers[[#This Row],[Ticker]],Fundamentals!$A:$A,0))</f>
        <v>#N/A</v>
      </c>
    </row>
    <row r="106" spans="1:4" x14ac:dyDescent="0.2">
      <c r="A106" t="s">
        <v>617</v>
      </c>
      <c r="C106" t="str">
        <f>INDEX(YahooFinanceInfos!$J:$J,MATCH(Tickers[[#This Row],[Ticker]],YahooFinanceInfos!$A:$A,0))</f>
        <v>Chevron Corporation</v>
      </c>
      <c r="D106" t="str">
        <f>INDEX(Fundamentals!$F:$F,MATCH(Tickers[[#This Row],[Ticker]],Fundamentals!$A:$A,0))</f>
        <v>chevron_2</v>
      </c>
    </row>
    <row r="107" spans="1:4" x14ac:dyDescent="0.2">
      <c r="A107" t="s">
        <v>618</v>
      </c>
      <c r="C107" t="str">
        <f>INDEX(YahooFinanceInfos!$J:$J,MATCH(Tickers[[#This Row],[Ticker]],YahooFinanceInfos!$A:$A,0))</f>
        <v>California Water Service Group</v>
      </c>
      <c r="D107" t="str">
        <f>INDEX(Fundamentals!$F:$F,MATCH(Tickers[[#This Row],[Ticker]],Fundamentals!$A:$A,0))</f>
        <v>california_water_service_group</v>
      </c>
    </row>
    <row r="108" spans="1:4" x14ac:dyDescent="0.2">
      <c r="A108" t="s">
        <v>619</v>
      </c>
      <c r="C108" t="str">
        <f>INDEX(YahooFinanceInfos!$J:$J,MATCH(Tickers[[#This Row],[Ticker]],YahooFinanceInfos!$A:$A,0))</f>
        <v>Donaldson Company, Inc.</v>
      </c>
      <c r="D108" t="e">
        <f>INDEX(Fundamentals!$F:$F,MATCH(Tickers[[#This Row],[Ticker]],Fundamentals!$A:$A,0))</f>
        <v>#N/A</v>
      </c>
    </row>
    <row r="109" spans="1:4" x14ac:dyDescent="0.2">
      <c r="A109" t="s">
        <v>620</v>
      </c>
      <c r="C109" t="str">
        <f>INDEX(YahooFinanceInfos!$J:$J,MATCH(Tickers[[#This Row],[Ticker]],YahooFinanceInfos!$A:$A,0))</f>
        <v>WisdomTree U.S. LargeCap Dividend Fund</v>
      </c>
      <c r="D109" t="str">
        <f>INDEX(Fundamentals!$F:$F,MATCH(Tickers[[#This Row],[Ticker]],Fundamentals!$A:$A,0))</f>
        <v>us_bancorp</v>
      </c>
    </row>
    <row r="110" spans="1:4" x14ac:dyDescent="0.2">
      <c r="A110" t="s">
        <v>621</v>
      </c>
      <c r="C110" t="str">
        <f>INDEX(YahooFinanceInfos!$J:$J,MATCH(Tickers[[#This Row],[Ticker]],YahooFinanceInfos!$A:$A,0))</f>
        <v>Dover Corporation</v>
      </c>
      <c r="D110" t="str">
        <f>INDEX(Fundamentals!$F:$F,MATCH(Tickers[[#This Row],[Ticker]],Fundamentals!$A:$A,0))</f>
        <v>dover</v>
      </c>
    </row>
    <row r="111" spans="1:4" x14ac:dyDescent="0.2">
      <c r="A111" t="s">
        <v>622</v>
      </c>
      <c r="C111" t="str">
        <f>INDEX(YahooFinanceInfos!$J:$J,MATCH(Tickers[[#This Row],[Ticker]],YahooFinanceInfos!$A:$A,0))</f>
        <v>Ecolab Inc.</v>
      </c>
      <c r="D111" t="str">
        <f>INDEX(Fundamentals!$F:$F,MATCH(Tickers[[#This Row],[Ticker]],Fundamentals!$A:$A,0))</f>
        <v>ecolab</v>
      </c>
    </row>
    <row r="112" spans="1:4" x14ac:dyDescent="0.2">
      <c r="A112" t="s">
        <v>623</v>
      </c>
      <c r="C112" t="str">
        <f>INDEX(YahooFinanceInfos!$J:$J,MATCH(Tickers[[#This Row],[Ticker]],YahooFinanceInfos!$A:$A,0))</f>
        <v>Consolidated Edison, Inc.</v>
      </c>
      <c r="D112" t="e">
        <f>INDEX(Fundamentals!$F:$F,MATCH(Tickers[[#This Row],[Ticker]],Fundamentals!$A:$A,0))</f>
        <v>#N/A</v>
      </c>
    </row>
    <row r="113" spans="1:4" x14ac:dyDescent="0.2">
      <c r="A113" t="s">
        <v>624</v>
      </c>
      <c r="C113" t="str">
        <f>INDEX(YahooFinanceInfos!$J:$J,MATCH(Tickers[[#This Row],[Ticker]],YahooFinanceInfos!$A:$A,0))</f>
        <v>Emerson Electric Co.</v>
      </c>
      <c r="D113" t="str">
        <f>INDEX(Fundamentals!$F:$F,MATCH(Tickers[[#This Row],[Ticker]],Fundamentals!$A:$A,0))</f>
        <v>emerson_electric</v>
      </c>
    </row>
    <row r="114" spans="1:4" x14ac:dyDescent="0.2">
      <c r="A114" t="s">
        <v>625</v>
      </c>
      <c r="C114" t="str">
        <f>INDEX(YahooFinanceInfos!$J:$J,MATCH(Tickers[[#This Row],[Ticker]],YahooFinanceInfos!$A:$A,0))</f>
        <v>Erie Indemnity Company</v>
      </c>
      <c r="D114" t="str">
        <f>INDEX(Fundamentals!$F:$F,MATCH(Tickers[[#This Row],[Ticker]],Fundamentals!$A:$A,0))</f>
        <v>erie_indemnity</v>
      </c>
    </row>
    <row r="115" spans="1:4" x14ac:dyDescent="0.2">
      <c r="A115" t="s">
        <v>626</v>
      </c>
      <c r="C115" t="str">
        <f>INDEX(YahooFinanceInfos!$J:$J,MATCH(Tickers[[#This Row],[Ticker]],YahooFinanceInfos!$A:$A,0))</f>
        <v>Essex Property Trust, Inc.</v>
      </c>
      <c r="D115" t="e">
        <f>INDEX(Fundamentals!$F:$F,MATCH(Tickers[[#This Row],[Ticker]],Fundamentals!$A:$A,0))</f>
        <v>#N/A</v>
      </c>
    </row>
    <row r="116" spans="1:4" x14ac:dyDescent="0.2">
      <c r="A116" t="s">
        <v>627</v>
      </c>
      <c r="C116" t="str">
        <f>INDEX(YahooFinanceInfos!$J:$J,MATCH(Tickers[[#This Row],[Ticker]],YahooFinanceInfos!$A:$A,0))</f>
        <v>Eaton Vance Corp.</v>
      </c>
      <c r="D116" t="str">
        <f>INDEX(Fundamentals!$F:$F,MATCH(Tickers[[#This Row],[Ticker]],Fundamentals!$A:$A,0))</f>
        <v>eaton_vance</v>
      </c>
    </row>
    <row r="117" spans="1:4" x14ac:dyDescent="0.2">
      <c r="A117" t="s">
        <v>628</v>
      </c>
      <c r="C117" t="str">
        <f>INDEX(YahooFinanceInfos!$J:$J,MATCH(Tickers[[#This Row],[Ticker]],YahooFinanceInfos!$A:$A,0))</f>
        <v>Expeditors International of Washington, Inc.</v>
      </c>
      <c r="D117" t="e">
        <f>INDEX(Fundamentals!$F:$F,MATCH(Tickers[[#This Row],[Ticker]],Fundamentals!$A:$A,0))</f>
        <v>#N/A</v>
      </c>
    </row>
    <row r="118" spans="1:4" x14ac:dyDescent="0.2">
      <c r="A118" t="s">
        <v>629</v>
      </c>
      <c r="C118" t="str">
        <f>INDEX(YahooFinanceInfos!$J:$J,MATCH(Tickers[[#This Row],[Ticker]],YahooFinanceInfos!$A:$A,0))</f>
        <v>Franklin Electric Co., Inc.</v>
      </c>
      <c r="D118" t="e">
        <f>INDEX(Fundamentals!$F:$F,MATCH(Tickers[[#This Row],[Ticker]],Fundamentals!$A:$A,0))</f>
        <v>#N/A</v>
      </c>
    </row>
    <row r="119" spans="1:4" x14ac:dyDescent="0.2">
      <c r="A119" t="s">
        <v>630</v>
      </c>
      <c r="C119" t="str">
        <f>INDEX(YahooFinanceInfos!$J:$J,MATCH(Tickers[[#This Row],[Ticker]],YahooFinanceInfos!$A:$A,0))</f>
        <v>Federal Realty Investment Trust</v>
      </c>
      <c r="D119" t="str">
        <f>INDEX(Fundamentals!$F:$F,MATCH(Tickers[[#This Row],[Ticker]],Fundamentals!$A:$A,0))</f>
        <v>federal_realty_investment_trust</v>
      </c>
    </row>
    <row r="120" spans="1:4" x14ac:dyDescent="0.2">
      <c r="A120" t="s">
        <v>1988</v>
      </c>
      <c r="C120" t="str">
        <f>INDEX(YahooFinanceInfos!$J:$J,MATCH(Tickers[[#This Row],[Ticker]],YahooFinanceInfos!$A:$A,0))</f>
        <v>James Fisher and Sons plc</v>
      </c>
      <c r="D120" t="str">
        <f>INDEX(Fundamentals!$F:$F,MATCH(Tickers[[#This Row],[Ticker]],Fundamentals!$A:$A,0))</f>
        <v>james_fishersons</v>
      </c>
    </row>
    <row r="121" spans="1:4" x14ac:dyDescent="0.2">
      <c r="A121" t="s">
        <v>631</v>
      </c>
      <c r="C121" t="str">
        <f>INDEX(YahooFinanceInfos!$J:$J,MATCH(Tickers[[#This Row],[Ticker]],YahooFinanceInfos!$A:$A,0))</f>
        <v>H.B. Fuller Company</v>
      </c>
      <c r="D121" t="str">
        <f>INDEX(Fundamentals!$F:$F,MATCH(Tickers[[#This Row],[Ticker]],Fundamentals!$A:$A,0))</f>
        <v>h_b_fuller</v>
      </c>
    </row>
    <row r="122" spans="1:4" x14ac:dyDescent="0.2">
      <c r="A122" t="s">
        <v>632</v>
      </c>
      <c r="C122" t="str">
        <f>INDEX(YahooFinanceInfos!$J:$J,MATCH(Tickers[[#This Row],[Ticker]],YahooFinanceInfos!$A:$A,0))</f>
        <v>Genuine Parts Company</v>
      </c>
      <c r="D122" t="str">
        <f>INDEX(Fundamentals!$F:$F,MATCH(Tickers[[#This Row],[Ticker]],Fundamentals!$A:$A,0))</f>
        <v>genuine_parts</v>
      </c>
    </row>
    <row r="123" spans="1:4" x14ac:dyDescent="0.2">
      <c r="A123" t="s">
        <v>633</v>
      </c>
      <c r="C123" t="str">
        <f>INDEX(YahooFinanceInfos!$J:$J,MATCH(Tickers[[#This Row],[Ticker]],YahooFinanceInfos!$A:$A,0))</f>
        <v>The Gorman-Rupp Company</v>
      </c>
      <c r="D123" t="str">
        <f>INDEX(Fundamentals!$F:$F,MATCH(Tickers[[#This Row],[Ticker]],Fundamentals!$A:$A,0))</f>
        <v>gorman-rupp</v>
      </c>
    </row>
    <row r="124" spans="1:4" x14ac:dyDescent="0.2">
      <c r="A124" t="s">
        <v>634</v>
      </c>
      <c r="C124" t="str">
        <f>INDEX(YahooFinanceInfos!$J:$J,MATCH(Tickers[[#This Row],[Ticker]],YahooFinanceInfos!$A:$A,0))</f>
        <v>W.W. Grainger, Inc.</v>
      </c>
      <c r="D124" t="e">
        <f>INDEX(Fundamentals!$F:$F,MATCH(Tickers[[#This Row],[Ticker]],Fundamentals!$A:$A,0))</f>
        <v>#N/A</v>
      </c>
    </row>
    <row r="125" spans="1:4" x14ac:dyDescent="0.2">
      <c r="A125" t="s">
        <v>635</v>
      </c>
      <c r="C125" t="str">
        <f>INDEX(YahooFinanceInfos!$J:$J,MATCH(Tickers[[#This Row],[Ticker]],YahooFinanceInfos!$A:$A,0))</f>
        <v>Hunt Companies Finance Trust, Inc.</v>
      </c>
      <c r="D125" t="e">
        <f>INDEX(Fundamentals!$F:$F,MATCH(Tickers[[#This Row],[Ticker]],Fundamentals!$A:$A,0))</f>
        <v>#N/A</v>
      </c>
    </row>
    <row r="126" spans="1:4" x14ac:dyDescent="0.2">
      <c r="A126" t="s">
        <v>636</v>
      </c>
      <c r="C126" t="str">
        <f>INDEX(YahooFinanceInfos!$J:$J,MATCH(Tickers[[#This Row],[Ticker]],YahooFinanceInfos!$A:$A,0))</f>
        <v>Helmerich &amp; Payne, Inc.</v>
      </c>
      <c r="D126" t="e">
        <f>INDEX(Fundamentals!$F:$F,MATCH(Tickers[[#This Row],[Ticker]],Fundamentals!$A:$A,0))</f>
        <v>#N/A</v>
      </c>
    </row>
    <row r="127" spans="1:4" x14ac:dyDescent="0.2">
      <c r="A127" t="s">
        <v>637</v>
      </c>
      <c r="C127" t="str">
        <f>INDEX(YahooFinanceInfos!$J:$J,MATCH(Tickers[[#This Row],[Ticker]],YahooFinanceInfos!$A:$A,0))</f>
        <v>Hormel Foods Corporation</v>
      </c>
      <c r="D127" t="str">
        <f>INDEX(Fundamentals!$F:$F,MATCH(Tickers[[#This Row],[Ticker]],Fundamentals!$A:$A,0))</f>
        <v>hormel_foods</v>
      </c>
    </row>
    <row r="128" spans="1:4" x14ac:dyDescent="0.2">
      <c r="A128" t="s">
        <v>75</v>
      </c>
      <c r="C128" t="str">
        <f>INDEX(YahooFinanceInfos!$J:$J,MATCH(Tickers[[#This Row],[Ticker]],YahooFinanceInfos!$A:$A,0))</f>
        <v>International Business Machines Corporation</v>
      </c>
      <c r="D128" t="str">
        <f>INDEX(Fundamentals!$F:$F,MATCH(Tickers[[#This Row],[Ticker]],Fundamentals!$A:$A,0))</f>
        <v>ibm</v>
      </c>
    </row>
    <row r="129" spans="1:4" x14ac:dyDescent="0.2">
      <c r="A129" t="s">
        <v>638</v>
      </c>
      <c r="C129" t="str">
        <f>INDEX(YahooFinanceInfos!$J:$J,MATCH(Tickers[[#This Row],[Ticker]],YahooFinanceInfos!$A:$A,0))</f>
        <v>Illinois Tool Works Inc.</v>
      </c>
      <c r="D129" t="str">
        <f>INDEX(Fundamentals!$F:$F,MATCH(Tickers[[#This Row],[Ticker]],Fundamentals!$A:$A,0))</f>
        <v>illinois_tool_works</v>
      </c>
    </row>
    <row r="130" spans="1:4" x14ac:dyDescent="0.2">
      <c r="A130" t="s">
        <v>639</v>
      </c>
      <c r="C130" t="str">
        <f>INDEX(YahooFinanceInfos!$J:$J,MATCH(Tickers[[#This Row],[Ticker]],YahooFinanceInfos!$A:$A,0))</f>
        <v>Johnson &amp; Johnson</v>
      </c>
      <c r="D130" t="str">
        <f>INDEX(Fundamentals!$F:$F,MATCH(Tickers[[#This Row],[Ticker]],Fundamentals!$A:$A,0))</f>
        <v>Johnson &amp; Johnson</v>
      </c>
    </row>
    <row r="131" spans="1:4" x14ac:dyDescent="0.2">
      <c r="A131" t="s">
        <v>1989</v>
      </c>
      <c r="C131">
        <f>INDEX(YahooFinanceInfos!$J:$J,MATCH(Tickers[[#This Row],[Ticker]],YahooFinanceInfos!$A:$A,0))</f>
        <v>0</v>
      </c>
      <c r="D131" t="str">
        <f>INDEX(Fundamentals!$F:$F,MATCH(Tickers[[#This Row],[Ticker]],Fundamentals!$A:$A,0))</f>
        <v>qualcomm_1</v>
      </c>
    </row>
    <row r="132" spans="1:4" x14ac:dyDescent="0.2">
      <c r="A132" t="s">
        <v>55</v>
      </c>
      <c r="C132" t="str">
        <f>INDEX(YahooFinanceInfos!$J:$J,MATCH(Tickers[[#This Row],[Ticker]],YahooFinanceInfos!$A:$A,0))</f>
        <v>The Coca-Cola Company</v>
      </c>
      <c r="D132" t="str">
        <f>INDEX(Fundamentals!$F:$F,MATCH(Tickers[[#This Row],[Ticker]],Fundamentals!$A:$A,0))</f>
        <v>coca-cola</v>
      </c>
    </row>
    <row r="133" spans="1:4" x14ac:dyDescent="0.2">
      <c r="A133" t="s">
        <v>1990</v>
      </c>
      <c r="C133" t="str">
        <f>INDEX(YahooFinanceInfos!$J:$J,MATCH(Tickers[[#This Row],[Ticker]],YahooFinanceInfos!$A:$A,0))</f>
        <v>Kerry Group plc</v>
      </c>
      <c r="D133" t="str">
        <f>INDEX(Fundamentals!$F:$F,MATCH(Tickers[[#This Row],[Ticker]],Fundamentals!$A:$A,0))</f>
        <v>kerry_group</v>
      </c>
    </row>
    <row r="134" spans="1:4" x14ac:dyDescent="0.2">
      <c r="A134" t="s">
        <v>640</v>
      </c>
      <c r="C134" t="str">
        <f>INDEX(YahooFinanceInfos!$J:$J,MATCH(Tickers[[#This Row],[Ticker]],YahooFinanceInfos!$A:$A,0))</f>
        <v>Lancaster Colony Corporation</v>
      </c>
      <c r="D134" t="str">
        <f>INDEX(Fundamentals!$F:$F,MATCH(Tickers[[#This Row],[Ticker]],Fundamentals!$A:$A,0))</f>
        <v>lancaster_colony</v>
      </c>
    </row>
    <row r="135" spans="1:4" x14ac:dyDescent="0.2">
      <c r="A135" t="s">
        <v>641</v>
      </c>
      <c r="C135" t="str">
        <f>INDEX(YahooFinanceInfos!$J:$J,MATCH(Tickers[[#This Row],[Ticker]],YahooFinanceInfos!$A:$A,0))</f>
        <v>Lincoln Electric Holdings, Inc.</v>
      </c>
      <c r="D135" t="e">
        <f>INDEX(Fundamentals!$F:$F,MATCH(Tickers[[#This Row],[Ticker]],Fundamentals!$A:$A,0))</f>
        <v>#N/A</v>
      </c>
    </row>
    <row r="136" spans="1:4" x14ac:dyDescent="0.2">
      <c r="A136" t="s">
        <v>642</v>
      </c>
      <c r="C136" t="str">
        <f>INDEX(YahooFinanceInfos!$J:$J,MATCH(Tickers[[#This Row],[Ticker]],YahooFinanceInfos!$A:$A,0))</f>
        <v>Leggett &amp; Platt, Incorporated</v>
      </c>
      <c r="D136" t="e">
        <f>INDEX(Fundamentals!$F:$F,MATCH(Tickers[[#This Row],[Ticker]],Fundamentals!$A:$A,0))</f>
        <v>#N/A</v>
      </c>
    </row>
    <row r="137" spans="1:4" x14ac:dyDescent="0.2">
      <c r="A137" t="s">
        <v>643</v>
      </c>
      <c r="C137" t="str">
        <f>INDEX(YahooFinanceInfos!$J:$J,MATCH(Tickers[[#This Row],[Ticker]],YahooFinanceInfos!$A:$A,0))</f>
        <v>Lowe's Companies, Inc.</v>
      </c>
      <c r="D137" t="e">
        <f>INDEX(Fundamentals!$F:$F,MATCH(Tickers[[#This Row],[Ticker]],Fundamentals!$A:$A,0))</f>
        <v>#N/A</v>
      </c>
    </row>
    <row r="138" spans="1:4" x14ac:dyDescent="0.2">
      <c r="A138" t="s">
        <v>644</v>
      </c>
      <c r="C138" t="str">
        <f>INDEX(YahooFinanceInfos!$J:$J,MATCH(Tickers[[#This Row],[Ticker]],YahooFinanceInfos!$A:$A,0))</f>
        <v>Mercury General Corporation</v>
      </c>
      <c r="D138" t="str">
        <f>INDEX(Fundamentals!$F:$F,MATCH(Tickers[[#This Row],[Ticker]],Fundamentals!$A:$A,0))</f>
        <v>mercury_general</v>
      </c>
    </row>
    <row r="139" spans="1:4" x14ac:dyDescent="0.2">
      <c r="A139" t="s">
        <v>645</v>
      </c>
      <c r="C139" t="str">
        <f>INDEX(YahooFinanceInfos!$J:$J,MATCH(Tickers[[#This Row],[Ticker]],YahooFinanceInfos!$A:$A,0))</f>
        <v>Meredith Corporation</v>
      </c>
      <c r="D139" t="str">
        <f>INDEX(Fundamentals!$F:$F,MATCH(Tickers[[#This Row],[Ticker]],Fundamentals!$A:$A,0))</f>
        <v>meredith</v>
      </c>
    </row>
    <row r="140" spans="1:4" x14ac:dyDescent="0.2">
      <c r="A140" t="s">
        <v>646</v>
      </c>
      <c r="C140" t="str">
        <f>INDEX(YahooFinanceInfos!$J:$J,MATCH(Tickers[[#This Row],[Ticker]],YahooFinanceInfos!$A:$A,0))</f>
        <v>Medtronic plc</v>
      </c>
      <c r="D140" t="str">
        <f>INDEX(Fundamentals!$F:$F,MATCH(Tickers[[#This Row],[Ticker]],Fundamentals!$A:$A,0))</f>
        <v>medtronic_2</v>
      </c>
    </row>
    <row r="141" spans="1:4" x14ac:dyDescent="0.2">
      <c r="A141" t="s">
        <v>647</v>
      </c>
      <c r="C141" t="str">
        <f>INDEX(YahooFinanceInfos!$J:$J,MATCH(Tickers[[#This Row],[Ticker]],YahooFinanceInfos!$A:$A,0))</f>
        <v>MDU Resources Group, Inc.</v>
      </c>
      <c r="D141" t="e">
        <f>INDEX(Fundamentals!$F:$F,MATCH(Tickers[[#This Row],[Ticker]],Fundamentals!$A:$A,0))</f>
        <v>#N/A</v>
      </c>
    </row>
    <row r="142" spans="1:4" x14ac:dyDescent="0.2">
      <c r="A142" t="s">
        <v>648</v>
      </c>
      <c r="C142" t="str">
        <f>INDEX(YahooFinanceInfos!$J:$J,MATCH(Tickers[[#This Row],[Ticker]],YahooFinanceInfos!$A:$A,0))</f>
        <v>MGE Energy, Inc.</v>
      </c>
      <c r="D142" t="e">
        <f>INDEX(Fundamentals!$F:$F,MATCH(Tickers[[#This Row],[Ticker]],Fundamentals!$A:$A,0))</f>
        <v>#N/A</v>
      </c>
    </row>
    <row r="143" spans="1:4" x14ac:dyDescent="0.2">
      <c r="A143" t="s">
        <v>649</v>
      </c>
      <c r="C143" t="str">
        <f>INDEX(YahooFinanceInfos!$J:$J,MATCH(Tickers[[#This Row],[Ticker]],YahooFinanceInfos!$A:$A,0))</f>
        <v>McGrath RentCorp</v>
      </c>
      <c r="D143" t="str">
        <f>INDEX(Fundamentals!$F:$F,MATCH(Tickers[[#This Row],[Ticker]],Fundamentals!$A:$A,0))</f>
        <v>mcgrath</v>
      </c>
    </row>
    <row r="144" spans="1:4" x14ac:dyDescent="0.2">
      <c r="A144" t="s">
        <v>650</v>
      </c>
      <c r="C144" t="str">
        <f>INDEX(YahooFinanceInfos!$J:$J,MATCH(Tickers[[#This Row],[Ticker]],YahooFinanceInfos!$A:$A,0))</f>
        <v>McCormick &amp; Company, Incorporated</v>
      </c>
      <c r="D144" t="e">
        <f>INDEX(Fundamentals!$F:$F,MATCH(Tickers[[#This Row],[Ticker]],Fundamentals!$A:$A,0))</f>
        <v>#N/A</v>
      </c>
    </row>
    <row r="145" spans="1:4" x14ac:dyDescent="0.2">
      <c r="A145" t="s">
        <v>651</v>
      </c>
      <c r="C145" t="str">
        <f>INDEX(YahooFinanceInfos!$J:$J,MATCH(Tickers[[#This Row],[Ticker]],YahooFinanceInfos!$A:$A,0))</f>
        <v>3M Company</v>
      </c>
      <c r="D145" t="str">
        <f>INDEX(Fundamentals!$F:$F,MATCH(Tickers[[#This Row],[Ticker]],Fundamentals!$A:$A,0))</f>
        <v>3m</v>
      </c>
    </row>
    <row r="146" spans="1:4" x14ac:dyDescent="0.2">
      <c r="A146" t="s">
        <v>652</v>
      </c>
      <c r="C146" t="str">
        <f>INDEX(YahooFinanceInfos!$J:$J,MATCH(Tickers[[#This Row],[Ticker]],YahooFinanceInfos!$A:$A,0))</f>
        <v>MSA Safety Incorporated</v>
      </c>
      <c r="D146" t="str">
        <f>INDEX(Fundamentals!$F:$F,MATCH(Tickers[[#This Row],[Ticker]],Fundamentals!$A:$A,0))</f>
        <v>msa_safety_1</v>
      </c>
    </row>
    <row r="147" spans="1:4" x14ac:dyDescent="0.2">
      <c r="A147" t="s">
        <v>653</v>
      </c>
      <c r="C147" t="str">
        <f>INDEX(YahooFinanceInfos!$J:$J,MATCH(Tickers[[#This Row],[Ticker]],YahooFinanceInfos!$A:$A,0))</f>
        <v>Middlesex Water Company</v>
      </c>
      <c r="D147" t="str">
        <f>INDEX(Fundamentals!$F:$F,MATCH(Tickers[[#This Row],[Ticker]],Fundamentals!$A:$A,0))</f>
        <v>middlesex_water</v>
      </c>
    </row>
    <row r="148" spans="1:4" x14ac:dyDescent="0.2">
      <c r="A148" t="s">
        <v>654</v>
      </c>
      <c r="C148" t="str">
        <f>INDEX(YahooFinanceInfos!$J:$J,MATCH(Tickers[[#This Row],[Ticker]],YahooFinanceInfos!$A:$A,0))</f>
        <v>Nordson Corporation</v>
      </c>
      <c r="D148" t="str">
        <f>INDEX(Fundamentals!$F:$F,MATCH(Tickers[[#This Row],[Ticker]],Fundamentals!$A:$A,0))</f>
        <v>nordson</v>
      </c>
    </row>
    <row r="149" spans="1:4" x14ac:dyDescent="0.2">
      <c r="A149" t="s">
        <v>655</v>
      </c>
      <c r="C149" t="str">
        <f>INDEX(YahooFinanceInfos!$J:$J,MATCH(Tickers[[#This Row],[Ticker]],YahooFinanceInfos!$A:$A,0))</f>
        <v>NextEra Energy, Inc.</v>
      </c>
      <c r="D149" t="e">
        <f>INDEX(Fundamentals!$F:$F,MATCH(Tickers[[#This Row],[Ticker]],Fundamentals!$A:$A,0))</f>
        <v>#N/A</v>
      </c>
    </row>
    <row r="150" spans="1:4" x14ac:dyDescent="0.2">
      <c r="A150" t="s">
        <v>656</v>
      </c>
      <c r="C150" t="str">
        <f>INDEX(YahooFinanceInfos!$J:$J,MATCH(Tickers[[#This Row],[Ticker]],YahooFinanceInfos!$A:$A,0))</f>
        <v>National Fuel Gas Company</v>
      </c>
      <c r="D150" t="str">
        <f>INDEX(Fundamentals!$F:$F,MATCH(Tickers[[#This Row],[Ticker]],Fundamentals!$A:$A,0))</f>
        <v>national_fuel_gas</v>
      </c>
    </row>
    <row r="151" spans="1:4" x14ac:dyDescent="0.2">
      <c r="A151" t="s">
        <v>657</v>
      </c>
      <c r="C151" t="str">
        <f>INDEX(YahooFinanceInfos!$J:$J,MATCH(Tickers[[#This Row],[Ticker]],YahooFinanceInfos!$A:$A,0))</f>
        <v>Northeast Indiana Bancorp, Inc.</v>
      </c>
      <c r="D151" t="e">
        <f>INDEX(Fundamentals!$F:$F,MATCH(Tickers[[#This Row],[Ticker]],Fundamentals!$A:$A,0))</f>
        <v>#N/A</v>
      </c>
    </row>
    <row r="152" spans="1:4" x14ac:dyDescent="0.2">
      <c r="A152" t="s">
        <v>658</v>
      </c>
      <c r="C152" t="str">
        <f>INDEX(YahooFinanceInfos!$J:$J,MATCH(Tickers[[#This Row],[Ticker]],YahooFinanceInfos!$A:$A,0))</f>
        <v>New Jersey Resources Corporation</v>
      </c>
      <c r="D152" t="str">
        <f>INDEX(Fundamentals!$F:$F,MATCH(Tickers[[#This Row],[Ticker]],Fundamentals!$A:$A,0))</f>
        <v>new_jersey_resources</v>
      </c>
    </row>
    <row r="153" spans="1:4" x14ac:dyDescent="0.2">
      <c r="A153" t="s">
        <v>659</v>
      </c>
      <c r="C153" t="str">
        <f>INDEX(YahooFinanceInfos!$J:$J,MATCH(Tickers[[#This Row],[Ticker]],YahooFinanceInfos!$A:$A,0))</f>
        <v>National Bankshares, Inc.</v>
      </c>
      <c r="D153" t="e">
        <f>INDEX(Fundamentals!$F:$F,MATCH(Tickers[[#This Row],[Ticker]],Fundamentals!$A:$A,0))</f>
        <v>#N/A</v>
      </c>
    </row>
    <row r="154" spans="1:4" x14ac:dyDescent="0.2">
      <c r="A154" t="s">
        <v>660</v>
      </c>
      <c r="C154" t="str">
        <f>INDEX(YahooFinanceInfos!$J:$J,MATCH(Tickers[[#This Row],[Ticker]],YahooFinanceInfos!$A:$A,0))</f>
        <v>National Retail Properties, Inc.</v>
      </c>
      <c r="D154" t="e">
        <f>INDEX(Fundamentals!$F:$F,MATCH(Tickers[[#This Row],[Ticker]],Fundamentals!$A:$A,0))</f>
        <v>#N/A</v>
      </c>
    </row>
    <row r="155" spans="1:4" x14ac:dyDescent="0.2">
      <c r="A155" t="s">
        <v>661</v>
      </c>
      <c r="C155" t="str">
        <f>INDEX(YahooFinanceInfos!$J:$J,MATCH(Tickers[[#This Row],[Ticker]],YahooFinanceInfos!$A:$A,0))</f>
        <v>Nucor Corporation</v>
      </c>
      <c r="D155" t="str">
        <f>INDEX(Fundamentals!$F:$F,MATCH(Tickers[[#This Row],[Ticker]],Fundamentals!$A:$A,0))</f>
        <v>nucor</v>
      </c>
    </row>
    <row r="156" spans="1:4" x14ac:dyDescent="0.2">
      <c r="A156" t="s">
        <v>662</v>
      </c>
      <c r="C156" t="str">
        <f>INDEX(YahooFinanceInfos!$J:$J,MATCH(Tickers[[#This Row],[Ticker]],YahooFinanceInfos!$A:$A,0))</f>
        <v>Northwest Natural Holding Company</v>
      </c>
      <c r="D156" t="str">
        <f>INDEX(Fundamentals!$F:$F,MATCH(Tickers[[#This Row],[Ticker]],Fundamentals!$A:$A,0))</f>
        <v>northwest_natural</v>
      </c>
    </row>
    <row r="157" spans="1:4" x14ac:dyDescent="0.2">
      <c r="A157" t="s">
        <v>663</v>
      </c>
      <c r="C157" t="str">
        <f>INDEX(YahooFinanceInfos!$J:$J,MATCH(Tickers[[#This Row],[Ticker]],YahooFinanceInfos!$A:$A,0))</f>
        <v>Old Republic International Corporation</v>
      </c>
      <c r="D157" t="str">
        <f>INDEX(Fundamentals!$F:$F,MATCH(Tickers[[#This Row],[Ticker]],Fundamentals!$A:$A,0))</f>
        <v>old_republic_international</v>
      </c>
    </row>
    <row r="158" spans="1:4" x14ac:dyDescent="0.2">
      <c r="A158" t="s">
        <v>664</v>
      </c>
      <c r="C158" t="str">
        <f>INDEX(YahooFinanceInfos!$J:$J,MATCH(Tickers[[#This Row],[Ticker]],YahooFinanceInfos!$A:$A,0))</f>
        <v>People's United Financial, Inc.</v>
      </c>
      <c r="D158" t="e">
        <f>INDEX(Fundamentals!$F:$F,MATCH(Tickers[[#This Row],[Ticker]],Fundamentals!$A:$A,0))</f>
        <v>#N/A</v>
      </c>
    </row>
    <row r="159" spans="1:4" x14ac:dyDescent="0.2">
      <c r="A159" t="s">
        <v>665</v>
      </c>
      <c r="C159" t="str">
        <f>INDEX(YahooFinanceInfos!$J:$J,MATCH(Tickers[[#This Row],[Ticker]],YahooFinanceInfos!$A:$A,0))</f>
        <v>PepsiCo, Inc.</v>
      </c>
      <c r="D159" t="e">
        <f>INDEX(Fundamentals!$F:$F,MATCH(Tickers[[#This Row],[Ticker]],Fundamentals!$A:$A,0))</f>
        <v>#N/A</v>
      </c>
    </row>
    <row r="160" spans="1:4" x14ac:dyDescent="0.2">
      <c r="A160" t="s">
        <v>666</v>
      </c>
      <c r="C160" t="str">
        <f>INDEX(YahooFinanceInfos!$J:$J,MATCH(Tickers[[#This Row],[Ticker]],YahooFinanceInfos!$A:$A,0))</f>
        <v>The Procter &amp; Gamble Company</v>
      </c>
      <c r="D160" t="str">
        <f>INDEX(Fundamentals!$F:$F,MATCH(Tickers[[#This Row],[Ticker]],Fundamentals!$A:$A,0))</f>
        <v>proctergamble_hygienehealth_care</v>
      </c>
    </row>
    <row r="161" spans="1:4" x14ac:dyDescent="0.2">
      <c r="A161" t="s">
        <v>667</v>
      </c>
      <c r="C161" t="str">
        <f>INDEX(YahooFinanceInfos!$J:$J,MATCH(Tickers[[#This Row],[Ticker]],YahooFinanceInfos!$A:$A,0))</f>
        <v>Polaris Inc.</v>
      </c>
      <c r="D161" t="str">
        <f>INDEX(Fundamentals!$F:$F,MATCH(Tickers[[#This Row],[Ticker]],Fundamentals!$A:$A,0))</f>
        <v>polaris_industries</v>
      </c>
    </row>
    <row r="162" spans="1:4" x14ac:dyDescent="0.2">
      <c r="A162" t="s">
        <v>668</v>
      </c>
      <c r="C162" t="str">
        <f>INDEX(YahooFinanceInfos!$J:$J,MATCH(Tickers[[#This Row],[Ticker]],YahooFinanceInfos!$A:$A,0))</f>
        <v>PPG Industries, Inc.</v>
      </c>
      <c r="D162" t="e">
        <f>INDEX(Fundamentals!$F:$F,MATCH(Tickers[[#This Row],[Ticker]],Fundamentals!$A:$A,0))</f>
        <v>#N/A</v>
      </c>
    </row>
    <row r="163" spans="1:4" x14ac:dyDescent="0.2">
      <c r="A163" t="s">
        <v>669</v>
      </c>
      <c r="C163" t="str">
        <f>INDEX(YahooFinanceInfos!$J:$J,MATCH(Tickers[[#This Row],[Ticker]],YahooFinanceInfos!$A:$A,0))</f>
        <v>RLI Corp.</v>
      </c>
      <c r="D163" t="str">
        <f>INDEX(Fundamentals!$F:$F,MATCH(Tickers[[#This Row],[Ticker]],Fundamentals!$A:$A,0))</f>
        <v>rli</v>
      </c>
    </row>
    <row r="164" spans="1:4" x14ac:dyDescent="0.2">
      <c r="A164" t="s">
        <v>670</v>
      </c>
      <c r="C164" t="str">
        <f>INDEX(YahooFinanceInfos!$J:$J,MATCH(Tickers[[#This Row],[Ticker]],YahooFinanceInfos!$A:$A,0))</f>
        <v>RenaissanceRe Holdings Ltd.</v>
      </c>
      <c r="D164" t="str">
        <f>INDEX(Fundamentals!$F:$F,MATCH(Tickers[[#This Row],[Ticker]],Fundamentals!$A:$A,0))</f>
        <v>renaissancere</v>
      </c>
    </row>
    <row r="165" spans="1:4" x14ac:dyDescent="0.2">
      <c r="A165" t="s">
        <v>530</v>
      </c>
      <c r="C165" t="str">
        <f>INDEX(YahooFinanceInfos!$J:$J,MATCH(Tickers[[#This Row],[Ticker]],YahooFinanceInfos!$A:$A,0))</f>
        <v>Roche Holding AG</v>
      </c>
      <c r="D165" t="str">
        <f>INDEX(Fundamentals!$F:$F,MATCH(Tickers[[#This Row],[Ticker]],Fundamentals!$A:$A,0))</f>
        <v>Roche Holding AG</v>
      </c>
    </row>
    <row r="166" spans="1:4" x14ac:dyDescent="0.2">
      <c r="A166" t="s">
        <v>671</v>
      </c>
      <c r="C166" t="str">
        <f>INDEX(YahooFinanceInfos!$J:$J,MATCH(Tickers[[#This Row],[Ticker]],YahooFinanceInfos!$A:$A,0))</f>
        <v>RPM International Inc.</v>
      </c>
      <c r="D166" t="str">
        <f>INDEX(Fundamentals!$F:$F,MATCH(Tickers[[#This Row],[Ticker]],Fundamentals!$A:$A,0))</f>
        <v>rpm_international</v>
      </c>
    </row>
    <row r="167" spans="1:4" x14ac:dyDescent="0.2">
      <c r="A167" t="s">
        <v>672</v>
      </c>
      <c r="C167" t="str">
        <f>INDEX(YahooFinanceInfos!$J:$J,MATCH(Tickers[[#This Row],[Ticker]],YahooFinanceInfos!$A:$A,0))</f>
        <v>Stepan Company</v>
      </c>
      <c r="D167" t="str">
        <f>INDEX(Fundamentals!$F:$F,MATCH(Tickers[[#This Row],[Ticker]],Fundamentals!$A:$A,0))</f>
        <v>stepan</v>
      </c>
    </row>
    <row r="168" spans="1:4" x14ac:dyDescent="0.2">
      <c r="A168" t="s">
        <v>673</v>
      </c>
      <c r="C168" t="str">
        <f>INDEX(YahooFinanceInfos!$J:$J,MATCH(Tickers[[#This Row],[Ticker]],YahooFinanceInfos!$A:$A,0))</f>
        <v>SEI Investments Company</v>
      </c>
      <c r="D168" t="str">
        <f>INDEX(Fundamentals!$F:$F,MATCH(Tickers[[#This Row],[Ticker]],Fundamentals!$A:$A,0))</f>
        <v>sei_investments</v>
      </c>
    </row>
    <row r="169" spans="1:4" x14ac:dyDescent="0.2">
      <c r="A169" t="s">
        <v>674</v>
      </c>
      <c r="C169" t="str">
        <f>INDEX(YahooFinanceInfos!$J:$J,MATCH(Tickers[[#This Row],[Ticker]],YahooFinanceInfos!$A:$A,0))</f>
        <v>The Sherwin-Williams Company</v>
      </c>
      <c r="D169" t="str">
        <f>INDEX(Fundamentals!$F:$F,MATCH(Tickers[[#This Row],[Ticker]],Fundamentals!$A:$A,0))</f>
        <v>sherwin-williams</v>
      </c>
    </row>
    <row r="170" spans="1:4" x14ac:dyDescent="0.2">
      <c r="A170" t="s">
        <v>675</v>
      </c>
      <c r="C170" t="str">
        <f>INDEX(YahooFinanceInfos!$J:$J,MATCH(Tickers[[#This Row],[Ticker]],YahooFinanceInfos!$A:$A,0))</f>
        <v>SJW Group</v>
      </c>
      <c r="D170" t="str">
        <f>INDEX(Fundamentals!$F:$F,MATCH(Tickers[[#This Row],[Ticker]],Fundamentals!$A:$A,0))</f>
        <v>sjw</v>
      </c>
    </row>
    <row r="171" spans="1:4" x14ac:dyDescent="0.2">
      <c r="A171" t="s">
        <v>103</v>
      </c>
      <c r="C171" t="str">
        <f>INDEX(YahooFinanceInfos!$J:$J,MATCH(Tickers[[#This Row],[Ticker]],YahooFinanceInfos!$A:$A,0))</f>
        <v>Tanger Factory Outlet Centers, Inc.</v>
      </c>
      <c r="D171" t="e">
        <f>INDEX(Fundamentals!$F:$F,MATCH(Tickers[[#This Row],[Ticker]],Fundamentals!$A:$A,0))</f>
        <v>#N/A</v>
      </c>
    </row>
    <row r="172" spans="1:4" x14ac:dyDescent="0.2">
      <c r="A172" t="s">
        <v>530</v>
      </c>
      <c r="C172" t="str">
        <f>INDEX(YahooFinanceInfos!$J:$J,MATCH(Tickers[[#This Row],[Ticker]],YahooFinanceInfos!$A:$A,0))</f>
        <v>Roche Holding AG</v>
      </c>
      <c r="D172" t="str">
        <f>INDEX(Fundamentals!$F:$F,MATCH(Tickers[[#This Row],[Ticker]],Fundamentals!$A:$A,0))</f>
        <v>Roche Holding AG</v>
      </c>
    </row>
    <row r="173" spans="1:4" x14ac:dyDescent="0.2">
      <c r="A173" t="s">
        <v>1044</v>
      </c>
      <c r="C173" t="str">
        <f>INDEX(YahooFinanceInfos!$J:$J,MATCH(Tickers[[#This Row],[Ticker]],YahooFinanceInfos!$A:$A,0))</f>
        <v>J. Smart &amp; Co. (Contractors) PLC</v>
      </c>
      <c r="D173" t="str">
        <f>INDEX(Fundamentals!$F:$F,MATCH(Tickers[[#This Row],[Ticker]],Fundamentals!$A:$A,0))</f>
        <v>j_smartco_(contractors)</v>
      </c>
    </row>
    <row r="174" spans="1:4" x14ac:dyDescent="0.2">
      <c r="A174" t="s">
        <v>676</v>
      </c>
      <c r="C174" t="str">
        <f>INDEX(YahooFinanceInfos!$J:$J,MATCH(Tickers[[#This Row],[Ticker]],YahooFinanceInfos!$A:$A,0))</f>
        <v>Sonoco Products Company</v>
      </c>
      <c r="D174" t="str">
        <f>INDEX(Fundamentals!$F:$F,MATCH(Tickers[[#This Row],[Ticker]],Fundamentals!$A:$A,0))</f>
        <v>sonoco_products</v>
      </c>
    </row>
    <row r="175" spans="1:4" x14ac:dyDescent="0.2">
      <c r="A175" t="s">
        <v>677</v>
      </c>
      <c r="C175" t="str">
        <f>INDEX(YahooFinanceInfos!$J:$J,MATCH(Tickers[[#This Row],[Ticker]],YahooFinanceInfos!$A:$A,0))</f>
        <v>S&amp;P Global Inc.</v>
      </c>
      <c r="D175" t="e">
        <f>INDEX(Fundamentals!$F:$F,MATCH(Tickers[[#This Row],[Ticker]],Fundamentals!$A:$A,0))</f>
        <v>#N/A</v>
      </c>
    </row>
    <row r="176" spans="1:4" x14ac:dyDescent="0.2">
      <c r="A176" t="s">
        <v>1062</v>
      </c>
      <c r="C176" t="str">
        <f>INDEX(YahooFinanceInfos!$J:$J,MATCH(Tickers[[#This Row],[Ticker]],YahooFinanceInfos!$A:$A,0))</f>
        <v>Spirax-Sarco Engineering plc</v>
      </c>
      <c r="D176" t="str">
        <f>INDEX(Fundamentals!$F:$F,MATCH(Tickers[[#This Row],[Ticker]],Fundamentals!$A:$A,0))</f>
        <v>spirax-sarco_engineering_4</v>
      </c>
    </row>
    <row r="177" spans="1:4" x14ac:dyDescent="0.2">
      <c r="A177" t="s">
        <v>678</v>
      </c>
      <c r="C177" t="str">
        <f>INDEX(YahooFinanceInfos!$J:$J,MATCH(Tickers[[#This Row],[Ticker]],YahooFinanceInfos!$A:$A,0))</f>
        <v>1st Source Corporation</v>
      </c>
      <c r="D177" t="str">
        <f>INDEX(Fundamentals!$F:$F,MATCH(Tickers[[#This Row],[Ticker]],Fundamentals!$A:$A,0))</f>
        <v>1st_source</v>
      </c>
    </row>
    <row r="178" spans="1:4" x14ac:dyDescent="0.2">
      <c r="A178" t="s">
        <v>679</v>
      </c>
      <c r="C178" t="str">
        <f>INDEX(YahooFinanceInfos!$J:$J,MATCH(Tickers[[#This Row],[Ticker]],YahooFinanceInfos!$A:$A,0))</f>
        <v>Stanley Black &amp; Decker, Inc.</v>
      </c>
      <c r="D178" t="e">
        <f>INDEX(Fundamentals!$F:$F,MATCH(Tickers[[#This Row],[Ticker]],Fundamentals!$A:$A,0))</f>
        <v>#N/A</v>
      </c>
    </row>
    <row r="179" spans="1:4" x14ac:dyDescent="0.2">
      <c r="A179" t="s">
        <v>1045</v>
      </c>
      <c r="C179" t="str">
        <f>INDEX(YahooFinanceInfos!$J:$J,MATCH(Tickers[[#This Row],[Ticker]],YahooFinanceInfos!$A:$A,0))</f>
        <v>Spectris plc</v>
      </c>
      <c r="D179" t="str">
        <f>INDEX(Fundamentals!$F:$F,MATCH(Tickers[[#This Row],[Ticker]],Fundamentals!$A:$A,0))</f>
        <v>spectris</v>
      </c>
    </row>
    <row r="180" spans="1:4" x14ac:dyDescent="0.2">
      <c r="A180" t="s">
        <v>680</v>
      </c>
      <c r="C180" t="str">
        <f>INDEX(YahooFinanceInfos!$J:$J,MATCH(Tickers[[#This Row],[Ticker]],YahooFinanceInfos!$A:$A,0))</f>
        <v>Sysco Corporation</v>
      </c>
      <c r="D180" t="str">
        <f>INDEX(Fundamentals!$F:$F,MATCH(Tickers[[#This Row],[Ticker]],Fundamentals!$A:$A,0))</f>
        <v>sysco</v>
      </c>
    </row>
    <row r="181" spans="1:4" x14ac:dyDescent="0.2">
      <c r="A181" t="s">
        <v>681</v>
      </c>
      <c r="C181" t="str">
        <f>INDEX(YahooFinanceInfos!$J:$J,MATCH(Tickers[[#This Row],[Ticker]],YahooFinanceInfos!$A:$A,0))</f>
        <v>AT&amp;T Inc.</v>
      </c>
      <c r="D181" t="str">
        <f>INDEX(Fundamentals!$F:$F,MATCH(Tickers[[#This Row],[Ticker]],Fundamentals!$A:$A,0))</f>
        <v>atlantic_power</v>
      </c>
    </row>
    <row r="182" spans="1:4" x14ac:dyDescent="0.2">
      <c r="A182" t="s">
        <v>682</v>
      </c>
      <c r="C182" t="str">
        <f>INDEX(YahooFinanceInfos!$J:$J,MATCH(Tickers[[#This Row],[Ticker]],YahooFinanceInfos!$A:$A,0))</f>
        <v>Telephone and Data Systems, Inc.</v>
      </c>
      <c r="D182" t="e">
        <f>INDEX(Fundamentals!$F:$F,MATCH(Tickers[[#This Row],[Ticker]],Fundamentals!$A:$A,0))</f>
        <v>#N/A</v>
      </c>
    </row>
    <row r="183" spans="1:4" x14ac:dyDescent="0.2">
      <c r="A183" t="s">
        <v>683</v>
      </c>
      <c r="C183" t="str">
        <f>INDEX(YahooFinanceInfos!$J:$J,MATCH(Tickers[[#This Row],[Ticker]],YahooFinanceInfos!$A:$A,0))</f>
        <v>Target Corporation</v>
      </c>
      <c r="D183" t="str">
        <f>INDEX(Fundamentals!$F:$F,MATCH(Tickers[[#This Row],[Ticker]],Fundamentals!$A:$A,0))</f>
        <v>target</v>
      </c>
    </row>
    <row r="184" spans="1:4" x14ac:dyDescent="0.2">
      <c r="A184" t="s">
        <v>684</v>
      </c>
      <c r="C184" t="str">
        <f>INDEX(YahooFinanceInfos!$J:$J,MATCH(Tickers[[#This Row],[Ticker]],YahooFinanceInfos!$A:$A,0))</f>
        <v>First Financial Corporation</v>
      </c>
      <c r="D184" t="str">
        <f>INDEX(Fundamentals!$F:$F,MATCH(Tickers[[#This Row],[Ticker]],Fundamentals!$A:$A,0))</f>
        <v>first_robinson_financial</v>
      </c>
    </row>
    <row r="185" spans="1:4" x14ac:dyDescent="0.2">
      <c r="A185" t="s">
        <v>685</v>
      </c>
      <c r="C185" t="str">
        <f>INDEX(YahooFinanceInfos!$J:$J,MATCH(Tickers[[#This Row],[Ticker]],YahooFinanceInfos!$A:$A,0))</f>
        <v>Tompkins Financial Corporation</v>
      </c>
      <c r="D185" t="str">
        <f>INDEX(Fundamentals!$F:$F,MATCH(Tickers[[#This Row],[Ticker]],Fundamentals!$A:$A,0))</f>
        <v>tompkins_financial</v>
      </c>
    </row>
    <row r="186" spans="1:4" x14ac:dyDescent="0.2">
      <c r="A186" t="s">
        <v>686</v>
      </c>
      <c r="C186" t="str">
        <f>INDEX(YahooFinanceInfos!$J:$J,MATCH(Tickers[[#This Row],[Ticker]],YahooFinanceInfos!$A:$A,0))</f>
        <v>Tennant Company</v>
      </c>
      <c r="D186" t="str">
        <f>INDEX(Fundamentals!$F:$F,MATCH(Tickers[[#This Row],[Ticker]],Fundamentals!$A:$A,0))</f>
        <v>tennant</v>
      </c>
    </row>
    <row r="187" spans="1:4" x14ac:dyDescent="0.2">
      <c r="A187" t="s">
        <v>687</v>
      </c>
      <c r="C187" t="str">
        <f>INDEX(YahooFinanceInfos!$J:$J,MATCH(Tickers[[#This Row],[Ticker]],YahooFinanceInfos!$A:$A,0))</f>
        <v>T. Rowe Price Group, Inc.</v>
      </c>
      <c r="D187" t="e">
        <f>INDEX(Fundamentals!$F:$F,MATCH(Tickers[[#This Row],[Ticker]],Fundamentals!$A:$A,0))</f>
        <v>#N/A</v>
      </c>
    </row>
    <row r="188" spans="1:4" x14ac:dyDescent="0.2">
      <c r="A188" t="s">
        <v>688</v>
      </c>
      <c r="C188" t="str">
        <f>INDEX(YahooFinanceInfos!$J:$J,MATCH(Tickers[[#This Row],[Ticker]],YahooFinanceInfos!$A:$A,0))</f>
        <v>UGI Corporation</v>
      </c>
      <c r="D188" t="str">
        <f>INDEX(Fundamentals!$F:$F,MATCH(Tickers[[#This Row],[Ticker]],Fundamentals!$A:$A,0))</f>
        <v>ugi</v>
      </c>
    </row>
    <row r="189" spans="1:4" x14ac:dyDescent="0.2">
      <c r="A189" t="s">
        <v>689</v>
      </c>
      <c r="C189" t="str">
        <f>INDEX(YahooFinanceInfos!$J:$J,MATCH(Tickers[[#This Row],[Ticker]],YahooFinanceInfos!$A:$A,0))</f>
        <v>Universal Health Realty Income Trust</v>
      </c>
      <c r="D189" t="str">
        <f>INDEX(Fundamentals!$F:$F,MATCH(Tickers[[#This Row],[Ticker]],Fundamentals!$A:$A,0))</f>
        <v>universal_health_realty</v>
      </c>
    </row>
    <row r="190" spans="1:4" x14ac:dyDescent="0.2">
      <c r="A190" t="s">
        <v>690</v>
      </c>
      <c r="C190" t="str">
        <f>INDEX(YahooFinanceInfos!$J:$J,MATCH(Tickers[[#This Row],[Ticker]],YahooFinanceInfos!$A:$A,0))</f>
        <v>Raytheon Technologies Corporation</v>
      </c>
      <c r="D190" t="str">
        <f>INDEX(Fundamentals!$F:$F,MATCH(Tickers[[#This Row],[Ticker]],Fundamentals!$A:$A,0))</f>
        <v>raytheon_technologies</v>
      </c>
    </row>
    <row r="191" spans="1:4" x14ac:dyDescent="0.2">
      <c r="A191" t="s">
        <v>691</v>
      </c>
      <c r="C191" t="str">
        <f>INDEX(YahooFinanceInfos!$J:$J,MATCH(Tickers[[#This Row],[Ticker]],YahooFinanceInfos!$A:$A,0))</f>
        <v>Universal Corporation</v>
      </c>
      <c r="D191" t="e">
        <f>INDEX(Fundamentals!$F:$F,MATCH(Tickers[[#This Row],[Ticker]],Fundamentals!$A:$A,0))</f>
        <v>#N/A</v>
      </c>
    </row>
    <row r="192" spans="1:4" x14ac:dyDescent="0.2">
      <c r="A192" t="s">
        <v>692</v>
      </c>
      <c r="C192" t="str">
        <f>INDEX(YahooFinanceInfos!$J:$J,MATCH(Tickers[[#This Row],[Ticker]],YahooFinanceInfos!$A:$A,0))</f>
        <v>V.F. Corporation</v>
      </c>
      <c r="D192" t="str">
        <f>INDEX(Fundamentals!$F:$F,MATCH(Tickers[[#This Row],[Ticker]],Fundamentals!$A:$A,0))</f>
        <v>vf</v>
      </c>
    </row>
    <row r="193" spans="1:4" x14ac:dyDescent="0.2">
      <c r="A193" t="s">
        <v>693</v>
      </c>
      <c r="C193" t="str">
        <f>INDEX(YahooFinanceInfos!$J:$J,MATCH(Tickers[[#This Row],[Ticker]],YahooFinanceInfos!$A:$A,0))</f>
        <v>Westamerica Bancorporation</v>
      </c>
      <c r="D193" t="e">
        <f>INDEX(Fundamentals!$F:$F,MATCH(Tickers[[#This Row],[Ticker]],Fundamentals!$A:$A,0))</f>
        <v>#N/A</v>
      </c>
    </row>
    <row r="194" spans="1:4" x14ac:dyDescent="0.2">
      <c r="A194" t="s">
        <v>694</v>
      </c>
      <c r="C194" t="str">
        <f>INDEX(YahooFinanceInfos!$J:$J,MATCH(Tickers[[#This Row],[Ticker]],YahooFinanceInfos!$A:$A,0))</f>
        <v>Walgreens Boots Alliance, Inc.</v>
      </c>
      <c r="D194" t="e">
        <f>INDEX(Fundamentals!$F:$F,MATCH(Tickers[[#This Row],[Ticker]],Fundamentals!$A:$A,0))</f>
        <v>#N/A</v>
      </c>
    </row>
    <row r="195" spans="1:4" x14ac:dyDescent="0.2">
      <c r="A195" t="s">
        <v>695</v>
      </c>
      <c r="C195" t="str">
        <f>INDEX(YahooFinanceInfos!$J:$J,MATCH(Tickers[[#This Row],[Ticker]],YahooFinanceInfos!$A:$A,0))</f>
        <v>Weyco Group, Inc.</v>
      </c>
      <c r="D195" t="e">
        <f>INDEX(Fundamentals!$F:$F,MATCH(Tickers[[#This Row],[Ticker]],Fundamentals!$A:$A,0))</f>
        <v>#N/A</v>
      </c>
    </row>
    <row r="196" spans="1:4" x14ac:dyDescent="0.2">
      <c r="A196" t="s">
        <v>696</v>
      </c>
      <c r="C196" t="str">
        <f>INDEX(YahooFinanceInfos!$J:$J,MATCH(Tickers[[#This Row],[Ticker]],YahooFinanceInfos!$A:$A,0))</f>
        <v>Walmart Inc.</v>
      </c>
      <c r="D196" t="str">
        <f>INDEX(Fundamentals!$F:$F,MATCH(Tickers[[#This Row],[Ticker]],Fundamentals!$A:$A,0))</f>
        <v>walmart</v>
      </c>
    </row>
    <row r="197" spans="1:4" x14ac:dyDescent="0.2">
      <c r="A197" t="s">
        <v>697</v>
      </c>
      <c r="C197" t="str">
        <f>INDEX(YahooFinanceInfos!$J:$J,MATCH(Tickers[[#This Row],[Ticker]],YahooFinanceInfos!$A:$A,0))</f>
        <v>West Pharmaceutical Services, Inc.</v>
      </c>
      <c r="D197" t="e">
        <f>INDEX(Fundamentals!$F:$F,MATCH(Tickers[[#This Row],[Ticker]],Fundamentals!$A:$A,0))</f>
        <v>#N/A</v>
      </c>
    </row>
    <row r="198" spans="1:4" x14ac:dyDescent="0.2">
      <c r="A198" t="s">
        <v>698</v>
      </c>
      <c r="C198" t="str">
        <f>INDEX(YahooFinanceInfos!$J:$J,MATCH(Tickers[[#This Row],[Ticker]],YahooFinanceInfos!$A:$A,0))</f>
        <v>Essential Utilities, Inc.</v>
      </c>
      <c r="D198" t="e">
        <f>INDEX(Fundamentals!$F:$F,MATCH(Tickers[[#This Row],[Ticker]],Fundamentals!$A:$A,0))</f>
        <v>#N/A</v>
      </c>
    </row>
    <row r="199" spans="1:4" x14ac:dyDescent="0.2">
      <c r="A199" t="s">
        <v>68</v>
      </c>
      <c r="C199" t="str">
        <f>INDEX(YahooFinanceInfos!$J:$J,MATCH(Tickers[[#This Row],[Ticker]],YahooFinanceInfos!$A:$A,0))</f>
        <v>Exxon Mobil Corporation</v>
      </c>
      <c r="D199" t="str">
        <f>INDEX(Fundamentals!$F:$F,MATCH(Tickers[[#This Row],[Ticker]],Fundamentals!$A:$A,0))</f>
        <v>exxonmobil</v>
      </c>
    </row>
    <row r="200" spans="1:4" x14ac:dyDescent="0.2">
      <c r="A200" t="s">
        <v>1046</v>
      </c>
      <c r="C200" t="str">
        <f>INDEX(YahooFinanceInfos!$J:$J,MATCH(Tickers[[#This Row],[Ticker]],YahooFinanceInfos!$A:$A,0))</f>
        <v>Young &amp; Co.'s Brewery, P.L.C.</v>
      </c>
      <c r="D200" t="str">
        <f>INDEX(Fundamentals!$F:$F,MATCH(Tickers[[#This Row],[Ticker]],Fundamentals!$A:$A,0))</f>
        <v>young_heung_ironsteel</v>
      </c>
    </row>
    <row r="201" spans="1:4" x14ac:dyDescent="0.2">
      <c r="C201" t="e">
        <f>INDEX(YahooFinanceInfos!$J:$J,MATCH(Tickers[[#This Row],[Ticker]],YahooFinanceInfos!$A:$A,0))</f>
        <v>#N/A</v>
      </c>
      <c r="D201" t="e">
        <f>INDEX(Fundamentals!$F:$F,MATCH(Tickers[[#This Row],[Ticker]],Fundamentals!$A:$A,0))</f>
        <v>#N/A</v>
      </c>
    </row>
    <row r="202" spans="1:4" x14ac:dyDescent="0.2">
      <c r="A202" t="s">
        <v>327</v>
      </c>
      <c r="C202" t="str">
        <f>INDEX(YahooFinanceInfos!$J:$J,MATCH(Tickers[[#This Row],[Ticker]],YahooFinanceInfos!$A:$A,0))</f>
        <v>ABB Ltd</v>
      </c>
      <c r="D202" t="str">
        <f>INDEX(Fundamentals!$F:$F,MATCH(Tickers[[#This Row],[Ticker]],Fundamentals!$A:$A,0))</f>
        <v>abb_india</v>
      </c>
    </row>
    <row r="203" spans="1:4" x14ac:dyDescent="0.2">
      <c r="A203" t="s">
        <v>1077</v>
      </c>
      <c r="C203" t="str">
        <f>INDEX(YahooFinanceInfos!$J:$J,MATCH(Tickers[[#This Row],[Ticker]],YahooFinanceInfos!$A:$A,0))</f>
        <v>Addex Therapeutics Ltd</v>
      </c>
      <c r="D203" t="str">
        <f>INDEX(Fundamentals!$F:$F,MATCH(Tickers[[#This Row],[Ticker]],Fundamentals!$A:$A,0))</f>
        <v>addex_therapeutics</v>
      </c>
    </row>
    <row r="204" spans="1:4" x14ac:dyDescent="0.2">
      <c r="A204" t="s">
        <v>230</v>
      </c>
      <c r="C204" t="str">
        <f>INDEX(YahooFinanceInfos!$J:$J,MATCH(Tickers[[#This Row],[Ticker]],YahooFinanceInfos!$A:$A,0))</f>
        <v>Adecco Group AG</v>
      </c>
      <c r="D204" t="str">
        <f>INDEX(Fundamentals!$F:$F,MATCH(Tickers[[#This Row],[Ticker]],Fundamentals!$A:$A,0))</f>
        <v>adecco_group</v>
      </c>
    </row>
    <row r="205" spans="1:4" x14ac:dyDescent="0.2">
      <c r="A205" t="s">
        <v>1078</v>
      </c>
      <c r="C205" t="str">
        <f>INDEX(YahooFinanceInfos!$J:$J,MATCH(Tickers[[#This Row],[Ticker]],YahooFinanceInfos!$A:$A,0))</f>
        <v>Adval Tech Holding AG</v>
      </c>
      <c r="D205" t="str">
        <f>INDEX(Fundamentals!$F:$F,MATCH(Tickers[[#This Row],[Ticker]],Fundamentals!$A:$A,0))</f>
        <v>adval_tech</v>
      </c>
    </row>
    <row r="206" spans="1:4" x14ac:dyDescent="0.2">
      <c r="A206" t="s">
        <v>1079</v>
      </c>
      <c r="C206" t="str">
        <f>INDEX(YahooFinanceInfos!$J:$J,MATCH(Tickers[[#This Row],[Ticker]],YahooFinanceInfos!$A:$A,0))</f>
        <v>Aevis Victoria SA</v>
      </c>
      <c r="D206" t="str">
        <f>INDEX(Fundamentals!$F:$F,MATCH(Tickers[[#This Row],[Ticker]],Fundamentals!$A:$A,0))</f>
        <v>aevis_victoria_sa</v>
      </c>
    </row>
    <row r="207" spans="1:4" x14ac:dyDescent="0.2">
      <c r="A207" t="s">
        <v>1108</v>
      </c>
      <c r="C207" t="str">
        <f>INDEX(YahooFinanceInfos!$J:$J,MATCH(Tickers[[#This Row],[Ticker]],YahooFinanceInfos!$A:$A,0))</f>
        <v>Airesis SA</v>
      </c>
      <c r="D207" t="str">
        <f>INDEX(Fundamentals!$F:$F,MATCH(Tickers[[#This Row],[Ticker]],Fundamentals!$A:$A,0))</f>
        <v>airesis</v>
      </c>
    </row>
    <row r="208" spans="1:4" x14ac:dyDescent="0.2">
      <c r="A208" t="s">
        <v>1109</v>
      </c>
      <c r="C208" t="str">
        <f>INDEX(YahooFinanceInfos!$J:$J,MATCH(Tickers[[#This Row],[Ticker]],YahooFinanceInfos!$A:$A,0))</f>
        <v>Alcon Inc.</v>
      </c>
      <c r="D208" t="str">
        <f>INDEX(Fundamentals!$F:$F,MATCH(Tickers[[#This Row],[Ticker]],Fundamentals!$A:$A,0))</f>
        <v>Alcon Inc.</v>
      </c>
    </row>
    <row r="209" spans="1:4" x14ac:dyDescent="0.2">
      <c r="A209" t="s">
        <v>1110</v>
      </c>
      <c r="C209" t="str">
        <f>INDEX(YahooFinanceInfos!$J:$J,MATCH(Tickers[[#This Row],[Ticker]],YahooFinanceInfos!$A:$A,0))</f>
        <v>Allreal Holding AG</v>
      </c>
      <c r="D209" t="str">
        <f>INDEX(Fundamentals!$F:$F,MATCH(Tickers[[#This Row],[Ticker]],Fundamentals!$A:$A,0))</f>
        <v>allreal</v>
      </c>
    </row>
    <row r="210" spans="1:4" x14ac:dyDescent="0.2">
      <c r="A210" t="s">
        <v>1111</v>
      </c>
      <c r="C210" t="str">
        <f>INDEX(YahooFinanceInfos!$J:$J,MATCH(Tickers[[#This Row],[Ticker]],YahooFinanceInfos!$A:$A,0))</f>
        <v>ALSO Holding AG</v>
      </c>
      <c r="D210" t="e">
        <f>INDEX(Fundamentals!$F:$F,MATCH(Tickers[[#This Row],[Ticker]],Fundamentals!$A:$A,0))</f>
        <v>#N/A</v>
      </c>
    </row>
    <row r="211" spans="1:4" x14ac:dyDescent="0.2">
      <c r="A211" t="s">
        <v>1112</v>
      </c>
      <c r="C211" t="str">
        <f>INDEX(YahooFinanceInfos!$J:$J,MATCH(Tickers[[#This Row],[Ticker]],YahooFinanceInfos!$A:$A,0))</f>
        <v>Aluflexpack AG</v>
      </c>
      <c r="D211" t="str">
        <f>INDEX(Fundamentals!$F:$F,MATCH(Tickers[[#This Row],[Ticker]],Fundamentals!$A:$A,0))</f>
        <v>aluflexpack</v>
      </c>
    </row>
    <row r="212" spans="1:4" x14ac:dyDescent="0.2">
      <c r="A212" t="s">
        <v>1113</v>
      </c>
      <c r="C212" t="str">
        <f>INDEX(YahooFinanceInfos!$J:$J,MATCH(Tickers[[#This Row],[Ticker]],YahooFinanceInfos!$A:$A,0))</f>
        <v>ams AG</v>
      </c>
      <c r="D212" t="str">
        <f>INDEX(Fundamentals!$F:$F,MATCH(Tickers[[#This Row],[Ticker]],Fundamentals!$A:$A,0))</f>
        <v>ams AG</v>
      </c>
    </row>
    <row r="213" spans="1:4" x14ac:dyDescent="0.2">
      <c r="A213" t="s">
        <v>1114</v>
      </c>
      <c r="C213" t="str">
        <f>INDEX(YahooFinanceInfos!$J:$J,MATCH(Tickers[[#This Row],[Ticker]],YahooFinanceInfos!$A:$A,0))</f>
        <v>APG|SGA SA</v>
      </c>
      <c r="D213" t="str">
        <f>INDEX(Fundamentals!$F:$F,MATCH(Tickers[[#This Row],[Ticker]],Fundamentals!$A:$A,0))</f>
        <v>apg_sga</v>
      </c>
    </row>
    <row r="214" spans="1:4" x14ac:dyDescent="0.2">
      <c r="A214" t="s">
        <v>1115</v>
      </c>
      <c r="C214" t="str">
        <f>INDEX(YahooFinanceInfos!$J:$J,MATCH(Tickers[[#This Row],[Ticker]],YahooFinanceInfos!$A:$A,0))</f>
        <v>Arbonia AG</v>
      </c>
      <c r="D214" t="str">
        <f>INDEX(Fundamentals!$F:$F,MATCH(Tickers[[#This Row],[Ticker]],Fundamentals!$A:$A,0))</f>
        <v>arbonia</v>
      </c>
    </row>
    <row r="215" spans="1:4" x14ac:dyDescent="0.2">
      <c r="A215" t="s">
        <v>1116</v>
      </c>
      <c r="C215" t="str">
        <f>INDEX(YahooFinanceInfos!$J:$J,MATCH(Tickers[[#This Row],[Ticker]],YahooFinanceInfos!$A:$A,0))</f>
        <v>ARYZTA AG</v>
      </c>
      <c r="D215" t="str">
        <f>INDEX(Fundamentals!$F:$F,MATCH(Tickers[[#This Row],[Ticker]],Fundamentals!$A:$A,0))</f>
        <v>ARYZTA AG</v>
      </c>
    </row>
    <row r="216" spans="1:4" x14ac:dyDescent="0.2">
      <c r="A216" t="s">
        <v>1117</v>
      </c>
      <c r="C216" t="str">
        <f>INDEX(YahooFinanceInfos!$J:$J,MATCH(Tickers[[#This Row],[Ticker]],YahooFinanceInfos!$A:$A,0))</f>
        <v>Ascom Holding AG</v>
      </c>
      <c r="D216" t="e">
        <f>INDEX(Fundamentals!$F:$F,MATCH(Tickers[[#This Row],[Ticker]],Fundamentals!$A:$A,0))</f>
        <v>#N/A</v>
      </c>
    </row>
    <row r="217" spans="1:4" x14ac:dyDescent="0.2">
      <c r="A217" t="s">
        <v>1118</v>
      </c>
      <c r="C217" t="str">
        <f>INDEX(YahooFinanceInfos!$J:$J,MATCH(Tickers[[#This Row],[Ticker]],YahooFinanceInfos!$A:$A,0))</f>
        <v>Asmallworld AG</v>
      </c>
      <c r="D217" t="e">
        <f>INDEX(Fundamentals!$F:$F,MATCH(Tickers[[#This Row],[Ticker]],Fundamentals!$A:$A,0))</f>
        <v>#N/A</v>
      </c>
    </row>
    <row r="218" spans="1:4" x14ac:dyDescent="0.2">
      <c r="A218" t="s">
        <v>405</v>
      </c>
      <c r="C218" t="str">
        <f>INDEX(YahooFinanceInfos!$J:$J,MATCH(Tickers[[#This Row],[Ticker]],YahooFinanceInfos!$A:$A,0))</f>
        <v>Autoneum Holding AG</v>
      </c>
      <c r="D218" t="str">
        <f>INDEX(Fundamentals!$F:$F,MATCH(Tickers[[#This Row],[Ticker]],Fundamentals!$A:$A,0))</f>
        <v>autoneum</v>
      </c>
    </row>
    <row r="219" spans="1:4" x14ac:dyDescent="0.2">
      <c r="A219" t="s">
        <v>1119</v>
      </c>
      <c r="C219" t="str">
        <f>INDEX(YahooFinanceInfos!$J:$J,MATCH(Tickers[[#This Row],[Ticker]],YahooFinanceInfos!$A:$A,0))</f>
        <v>Arundel AG</v>
      </c>
      <c r="D219" t="e">
        <f>INDEX(Fundamentals!$F:$F,MATCH(Tickers[[#This Row],[Ticker]],Fundamentals!$A:$A,0))</f>
        <v>#N/A</v>
      </c>
    </row>
    <row r="220" spans="1:4" x14ac:dyDescent="0.2">
      <c r="A220" t="s">
        <v>1120</v>
      </c>
      <c r="C220" t="str">
        <f>INDEX(YahooFinanceInfos!$J:$J,MATCH(Tickers[[#This Row],[Ticker]],YahooFinanceInfos!$A:$A,0))</f>
        <v>21Shares Binance BNB ETP</v>
      </c>
      <c r="D220" t="e">
        <f>INDEX(Fundamentals!$F:$F,MATCH(Tickers[[#This Row],[Ticker]],Fundamentals!$A:$A,0))</f>
        <v>#N/A</v>
      </c>
    </row>
    <row r="221" spans="1:4" x14ac:dyDescent="0.2">
      <c r="A221" t="s">
        <v>404</v>
      </c>
      <c r="C221" t="str">
        <f>INDEX(YahooFinanceInfos!$J:$J,MATCH(Tickers[[#This Row],[Ticker]],YahooFinanceInfos!$A:$A,0))</f>
        <v>Baloise Holding AG</v>
      </c>
      <c r="D221" t="str">
        <f>INDEX(Fundamentals!$F:$F,MATCH(Tickers[[#This Row],[Ticker]],Fundamentals!$A:$A,0))</f>
        <v>bâloise</v>
      </c>
    </row>
    <row r="222" spans="1:4" x14ac:dyDescent="0.2">
      <c r="A222" t="s">
        <v>1121</v>
      </c>
      <c r="C222" t="str">
        <f>INDEX(YahooFinanceInfos!$J:$J,MATCH(Tickers[[#This Row],[Ticker]],YahooFinanceInfos!$A:$A,0))</f>
        <v>Banque Profil de Gestion SA</v>
      </c>
      <c r="D222" t="e">
        <f>INDEX(Fundamentals!$F:$F,MATCH(Tickers[[#This Row],[Ticker]],Fundamentals!$A:$A,0))</f>
        <v>#N/A</v>
      </c>
    </row>
    <row r="223" spans="1:4" x14ac:dyDescent="0.2">
      <c r="A223" t="s">
        <v>1122</v>
      </c>
      <c r="C223" t="str">
        <f>INDEX(YahooFinanceInfos!$J:$J,MATCH(Tickers[[#This Row],[Ticker]],YahooFinanceInfos!$A:$A,0))</f>
        <v>Barry Callebaut AG</v>
      </c>
      <c r="D223" t="str">
        <f>INDEX(Fundamentals!$F:$F,MATCH(Tickers[[#This Row],[Ticker]],Fundamentals!$A:$A,0))</f>
        <v>barry_callebaut</v>
      </c>
    </row>
    <row r="224" spans="1:4" x14ac:dyDescent="0.2">
      <c r="A224" t="s">
        <v>1123</v>
      </c>
      <c r="C224" t="str">
        <f>INDEX(YahooFinanceInfos!$J:$J,MATCH(Tickers[[#This Row],[Ticker]],YahooFinanceInfos!$A:$A,0))</f>
        <v>Basellandschaftliche Kantonalbank</v>
      </c>
      <c r="D224" t="e">
        <f>INDEX(Fundamentals!$F:$F,MATCH(Tickers[[#This Row],[Ticker]],Fundamentals!$A:$A,0))</f>
        <v>#N/A</v>
      </c>
    </row>
    <row r="225" spans="1:4" x14ac:dyDescent="0.2">
      <c r="A225" t="s">
        <v>408</v>
      </c>
      <c r="C225" t="str">
        <f>INDEX(YahooFinanceInfos!$J:$J,MATCH(Tickers[[#This Row],[Ticker]],YahooFinanceInfos!$A:$A,0))</f>
        <v>Basilea Pharmaceutica AG</v>
      </c>
      <c r="D225" t="str">
        <f>INDEX(Fundamentals!$F:$F,MATCH(Tickers[[#This Row],[Ticker]],Fundamentals!$A:$A,0))</f>
        <v>basilea</v>
      </c>
    </row>
    <row r="226" spans="1:4" x14ac:dyDescent="0.2">
      <c r="A226" t="s">
        <v>1124</v>
      </c>
      <c r="C226" t="str">
        <f>INDEX(YahooFinanceInfos!$J:$J,MATCH(Tickers[[#This Row],[Ticker]],YahooFinanceInfos!$A:$A,0))</f>
        <v>Basler Kantonalbank</v>
      </c>
      <c r="D226" t="str">
        <f>INDEX(Fundamentals!$F:$F,MATCH(Tickers[[#This Row],[Ticker]],Fundamentals!$A:$A,0))</f>
        <v>basler_kantonalbank</v>
      </c>
    </row>
    <row r="227" spans="1:4" x14ac:dyDescent="0.2">
      <c r="A227" t="s">
        <v>1125</v>
      </c>
      <c r="C227" t="str">
        <f>INDEX(YahooFinanceInfos!$J:$J,MATCH(Tickers[[#This Row],[Ticker]],YahooFinanceInfos!$A:$A,0))</f>
        <v>BB Biotech AG</v>
      </c>
      <c r="D227" t="e">
        <f>INDEX(Fundamentals!$F:$F,MATCH(Tickers[[#This Row],[Ticker]],Fundamentals!$A:$A,0))</f>
        <v>#N/A</v>
      </c>
    </row>
    <row r="228" spans="1:4" x14ac:dyDescent="0.2">
      <c r="A228" t="s">
        <v>1126</v>
      </c>
      <c r="C228" t="str">
        <f>INDEX(YahooFinanceInfos!$J:$J,MATCH(Tickers[[#This Row],[Ticker]],YahooFinanceInfos!$A:$A,0))</f>
        <v>Banque Cantonale de Geneve SA</v>
      </c>
      <c r="D228" t="e">
        <f>INDEX(Fundamentals!$F:$F,MATCH(Tickers[[#This Row],[Ticker]],Fundamentals!$A:$A,0))</f>
        <v>#N/A</v>
      </c>
    </row>
    <row r="229" spans="1:4" x14ac:dyDescent="0.2">
      <c r="A229" t="s">
        <v>1127</v>
      </c>
      <c r="C229" t="str">
        <f>INDEX(YahooFinanceInfos!$J:$J,MATCH(Tickers[[#This Row],[Ticker]],YahooFinanceInfos!$A:$A,0))</f>
        <v>Banque Cantonale du Jura SA</v>
      </c>
      <c r="D229" t="e">
        <f>INDEX(Fundamentals!$F:$F,MATCH(Tickers[[#This Row],[Ticker]],Fundamentals!$A:$A,0))</f>
        <v>#N/A</v>
      </c>
    </row>
    <row r="230" spans="1:4" x14ac:dyDescent="0.2">
      <c r="A230" t="s">
        <v>1128</v>
      </c>
      <c r="C230" t="str">
        <f>INDEX(YahooFinanceInfos!$J:$J,MATCH(Tickers[[#This Row],[Ticker]],YahooFinanceInfos!$A:$A,0))</f>
        <v>Banque Cantonale Vaudoise</v>
      </c>
      <c r="D230" t="e">
        <f>INDEX(Fundamentals!$F:$F,MATCH(Tickers[[#This Row],[Ticker]],Fundamentals!$A:$A,0))</f>
        <v>#N/A</v>
      </c>
    </row>
    <row r="231" spans="1:4" x14ac:dyDescent="0.2">
      <c r="A231" t="s">
        <v>1129</v>
      </c>
      <c r="C231" t="str">
        <f>INDEX(YahooFinanceInfos!$J:$J,MATCH(Tickers[[#This Row],[Ticker]],YahooFinanceInfos!$A:$A,0))</f>
        <v>Berner Kantonalbank AG</v>
      </c>
      <c r="D231" t="str">
        <f>INDEX(Fundamentals!$F:$F,MATCH(Tickers[[#This Row],[Ticker]],Fundamentals!$A:$A,0))</f>
        <v>berner_kantonalbank</v>
      </c>
    </row>
    <row r="232" spans="1:4" x14ac:dyDescent="0.2">
      <c r="A232" t="s">
        <v>1130</v>
      </c>
      <c r="C232" t="str">
        <f>INDEX(YahooFinanceInfos!$J:$J,MATCH(Tickers[[#This Row],[Ticker]],YahooFinanceInfos!$A:$A,0))</f>
        <v>BELIMO Holding AG</v>
      </c>
      <c r="D232" t="e">
        <f>INDEX(Fundamentals!$F:$F,MATCH(Tickers[[#This Row],[Ticker]],Fundamentals!$A:$A,0))</f>
        <v>#N/A</v>
      </c>
    </row>
    <row r="233" spans="1:4" x14ac:dyDescent="0.2">
      <c r="A233" t="s">
        <v>1131</v>
      </c>
      <c r="C233" t="str">
        <f>INDEX(YahooFinanceInfos!$J:$J,MATCH(Tickers[[#This Row],[Ticker]],YahooFinanceInfos!$A:$A,0))</f>
        <v>Bell Food Group AG</v>
      </c>
      <c r="D233" t="str">
        <f>INDEX(Fundamentals!$F:$F,MATCH(Tickers[[#This Row],[Ticker]],Fundamentals!$A:$A,0))</f>
        <v>bell</v>
      </c>
    </row>
    <row r="234" spans="1:4" x14ac:dyDescent="0.2">
      <c r="A234" t="s">
        <v>1132</v>
      </c>
      <c r="C234" t="str">
        <f>INDEX(YahooFinanceInfos!$J:$J,MATCH(Tickers[[#This Row],[Ticker]],YahooFinanceInfos!$A:$A,0))</f>
        <v>Bellevue Group AG</v>
      </c>
      <c r="D234" t="str">
        <f>INDEX(Fundamentals!$F:$F,MATCH(Tickers[[#This Row],[Ticker]],Fundamentals!$A:$A,0))</f>
        <v>bellevue</v>
      </c>
    </row>
    <row r="235" spans="1:4" x14ac:dyDescent="0.2">
      <c r="A235" t="s">
        <v>1133</v>
      </c>
      <c r="C235" t="str">
        <f>INDEX(YahooFinanceInfos!$J:$J,MATCH(Tickers[[#This Row],[Ticker]],YahooFinanceInfos!$A:$A,0))</f>
        <v>BFW Liegenschaften AG</v>
      </c>
      <c r="D235" t="str">
        <f>INDEX(Fundamentals!$F:$F,MATCH(Tickers[[#This Row],[Ticker]],Fundamentals!$A:$A,0))</f>
        <v>bfw_liegenschaften</v>
      </c>
    </row>
    <row r="236" spans="1:4" x14ac:dyDescent="0.2">
      <c r="A236" t="s">
        <v>1134</v>
      </c>
      <c r="C236" t="str">
        <f>INDEX(YahooFinanceInfos!$J:$J,MATCH(Tickers[[#This Row],[Ticker]],YahooFinanceInfos!$A:$A,0))</f>
        <v>Bank Linth LLB AG</v>
      </c>
      <c r="D236" t="str">
        <f>INDEX(Fundamentals!$F:$F,MATCH(Tickers[[#This Row],[Ticker]],Fundamentals!$A:$A,0))</f>
        <v>bank_linth_llb</v>
      </c>
    </row>
    <row r="237" spans="1:4" x14ac:dyDescent="0.2">
      <c r="A237" t="s">
        <v>1135</v>
      </c>
      <c r="C237" t="str">
        <f>INDEX(YahooFinanceInfos!$J:$J,MATCH(Tickers[[#This Row],[Ticker]],YahooFinanceInfos!$A:$A,0))</f>
        <v>BKW AG</v>
      </c>
      <c r="D237" t="str">
        <f>INDEX(Fundamentals!$F:$F,MATCH(Tickers[[#This Row],[Ticker]],Fundamentals!$A:$A,0))</f>
        <v>bkw</v>
      </c>
    </row>
    <row r="238" spans="1:4" x14ac:dyDescent="0.2">
      <c r="A238" t="s">
        <v>1136</v>
      </c>
      <c r="C238" t="str">
        <f>INDEX(YahooFinanceInfos!$J:$J,MATCH(Tickers[[#This Row],[Ticker]],YahooFinanceInfos!$A:$A,0))</f>
        <v>Bobst Group SA</v>
      </c>
      <c r="D238" t="str">
        <f>INDEX(Fundamentals!$F:$F,MATCH(Tickers[[#This Row],[Ticker]],Fundamentals!$A:$A,0))</f>
        <v>bobst</v>
      </c>
    </row>
    <row r="239" spans="1:4" x14ac:dyDescent="0.2">
      <c r="A239" t="s">
        <v>1137</v>
      </c>
      <c r="C239" t="str">
        <f>INDEX(YahooFinanceInfos!$J:$J,MATCH(Tickers[[#This Row],[Ticker]],YahooFinanceInfos!$A:$A,0))</f>
        <v>Bossard Holding AG</v>
      </c>
      <c r="D239" t="str">
        <f>INDEX(Fundamentals!$F:$F,MATCH(Tickers[[#This Row],[Ticker]],Fundamentals!$A:$A,0))</f>
        <v>Bossard Holding AG</v>
      </c>
    </row>
    <row r="240" spans="1:4" x14ac:dyDescent="0.2">
      <c r="A240" t="s">
        <v>1138</v>
      </c>
      <c r="C240" t="str">
        <f>INDEX(YahooFinanceInfos!$J:$J,MATCH(Tickers[[#This Row],[Ticker]],YahooFinanceInfos!$A:$A,0))</f>
        <v>Bucher Industries AG</v>
      </c>
      <c r="D240" t="str">
        <f>INDEX(Fundamentals!$F:$F,MATCH(Tickers[[#This Row],[Ticker]],Fundamentals!$A:$A,0))</f>
        <v>bucher_industries</v>
      </c>
    </row>
    <row r="241" spans="1:4" x14ac:dyDescent="0.2">
      <c r="A241" t="s">
        <v>1139</v>
      </c>
      <c r="C241" t="str">
        <f>INDEX(YahooFinanceInfos!$J:$J,MATCH(Tickers[[#This Row],[Ticker]],YahooFinanceInfos!$A:$A,0))</f>
        <v>Burckhardt Compression Holding AG</v>
      </c>
      <c r="D241" t="str">
        <f>INDEX(Fundamentals!$F:$F,MATCH(Tickers[[#This Row],[Ticker]],Fundamentals!$A:$A,0))</f>
        <v>burckhardt_compression</v>
      </c>
    </row>
    <row r="242" spans="1:4" x14ac:dyDescent="0.2">
      <c r="A242" t="s">
        <v>1140</v>
      </c>
      <c r="C242" t="str">
        <f>INDEX(YahooFinanceInfos!$J:$J,MATCH(Tickers[[#This Row],[Ticker]],YahooFinanceInfos!$A:$A,0))</f>
        <v>Burkhalter Holding AG</v>
      </c>
      <c r="D242" t="str">
        <f>INDEX(Fundamentals!$F:$F,MATCH(Tickers[[#This Row],[Ticker]],Fundamentals!$A:$A,0))</f>
        <v>Burkhalter Holding AG</v>
      </c>
    </row>
    <row r="243" spans="1:4" x14ac:dyDescent="0.2">
      <c r="A243" t="s">
        <v>1141</v>
      </c>
      <c r="C243" t="str">
        <f>INDEX(YahooFinanceInfos!$J:$J,MATCH(Tickers[[#This Row],[Ticker]],YahooFinanceInfos!$A:$A,0))</f>
        <v>BVZ Holding AG</v>
      </c>
      <c r="D243" t="str">
        <f>INDEX(Fundamentals!$F:$F,MATCH(Tickers[[#This Row],[Ticker]],Fundamentals!$A:$A,0))</f>
        <v>bvz</v>
      </c>
    </row>
    <row r="244" spans="1:4" x14ac:dyDescent="0.2">
      <c r="A244" t="s">
        <v>1142</v>
      </c>
      <c r="C244" t="str">
        <f>INDEX(YahooFinanceInfos!$J:$J,MATCH(Tickers[[#This Row],[Ticker]],YahooFinanceInfos!$A:$A,0))</f>
        <v>Blackstone Resources AG</v>
      </c>
      <c r="D244" t="str">
        <f>INDEX(Fundamentals!$F:$F,MATCH(Tickers[[#This Row],[Ticker]],Fundamentals!$A:$A,0))</f>
        <v>blackstone_resources_1</v>
      </c>
    </row>
    <row r="245" spans="1:4" x14ac:dyDescent="0.2">
      <c r="A245" t="s">
        <v>1972</v>
      </c>
      <c r="C245" t="str">
        <f>INDEX(YahooFinanceInfos!$J:$J,MATCH(Tickers[[#This Row],[Ticker]],YahooFinanceInfos!$A:$A,0))</f>
        <v>CALIDA Holding AG</v>
      </c>
      <c r="D245" t="str">
        <f>INDEX(Fundamentals!$F:$F,MATCH(Tickers[[#This Row],[Ticker]],Fundamentals!$A:$A,0))</f>
        <v>calida</v>
      </c>
    </row>
    <row r="246" spans="1:4" x14ac:dyDescent="0.2">
      <c r="A246" t="s">
        <v>1143</v>
      </c>
      <c r="C246" t="str">
        <f>INDEX(YahooFinanceInfos!$J:$J,MATCH(Tickers[[#This Row],[Ticker]],YahooFinanceInfos!$A:$A,0))</f>
        <v>Cassiopea S.p.A.</v>
      </c>
      <c r="D246" t="str">
        <f>INDEX(Fundamentals!$F:$F,MATCH(Tickers[[#This Row],[Ticker]],Fundamentals!$A:$A,0))</f>
        <v>cassiopea</v>
      </c>
    </row>
    <row r="247" spans="1:4" x14ac:dyDescent="0.2">
      <c r="A247" t="s">
        <v>407</v>
      </c>
      <c r="C247" t="str">
        <f>INDEX(YahooFinanceInfos!$J:$J,MATCH(Tickers[[#This Row],[Ticker]],YahooFinanceInfos!$A:$A,0))</f>
        <v>Cembra Money Bank AG</v>
      </c>
      <c r="D247" t="str">
        <f>INDEX(Fundamentals!$F:$F,MATCH(Tickers[[#This Row],[Ticker]],Fundamentals!$A:$A,0))</f>
        <v>cembra_money_bank</v>
      </c>
    </row>
    <row r="248" spans="1:4" x14ac:dyDescent="0.2">
      <c r="A248" t="s">
        <v>1144</v>
      </c>
      <c r="C248" t="str">
        <f>INDEX(YahooFinanceInfos!$J:$J,MATCH(Tickers[[#This Row],[Ticker]],YahooFinanceInfos!$A:$A,0))</f>
        <v>Compagnie Internationale pour la Communication</v>
      </c>
      <c r="D248" t="str">
        <f>INDEX(Fundamentals!$F:$F,MATCH(Tickers[[#This Row],[Ticker]],Fundamentals!$A:$A,0))</f>
        <v>compagnie_fonciere_internationale</v>
      </c>
    </row>
    <row r="249" spans="1:4" x14ac:dyDescent="0.2">
      <c r="A249" t="s">
        <v>1145</v>
      </c>
      <c r="C249" t="str">
        <f>INDEX(YahooFinanceInfos!$J:$J,MATCH(Tickers[[#This Row],[Ticker]],YahooFinanceInfos!$A:$A,0))</f>
        <v>Cicor Technologies Ltd.</v>
      </c>
      <c r="D249" t="str">
        <f>INDEX(Fundamentals!$F:$F,MATCH(Tickers[[#This Row],[Ticker]],Fundamentals!$A:$A,0))</f>
        <v>cicor_technologies</v>
      </c>
    </row>
    <row r="250" spans="1:4" x14ac:dyDescent="0.2">
      <c r="A250" t="s">
        <v>1146</v>
      </c>
      <c r="C250" t="str">
        <f>INDEX(YahooFinanceInfos!$J:$J,MATCH(Tickers[[#This Row],[Ticker]],YahooFinanceInfos!$A:$A,0))</f>
        <v>Compagnie Financiere Tradition SA</v>
      </c>
      <c r="D250" t="str">
        <f>INDEX(Fundamentals!$F:$F,MATCH(Tickers[[#This Row],[Ticker]],Fundamentals!$A:$A,0))</f>
        <v>compagnie_financiere_tradition</v>
      </c>
    </row>
    <row r="251" spans="1:4" x14ac:dyDescent="0.2">
      <c r="A251" t="s">
        <v>1146</v>
      </c>
      <c r="C251" t="str">
        <f>INDEX(YahooFinanceInfos!$J:$J,MATCH(Tickers[[#This Row],[Ticker]],YahooFinanceInfos!$A:$A,0))</f>
        <v>Compagnie Financiere Tradition SA</v>
      </c>
      <c r="D251" t="str">
        <f>INDEX(Fundamentals!$F:$F,MATCH(Tickers[[#This Row],[Ticker]],Fundamentals!$A:$A,0))</f>
        <v>compagnie_financiere_tradition</v>
      </c>
    </row>
    <row r="252" spans="1:4" x14ac:dyDescent="0.2">
      <c r="A252" t="s">
        <v>1147</v>
      </c>
      <c r="C252" t="str">
        <f>INDEX(YahooFinanceInfos!$J:$J,MATCH(Tickers[[#This Row],[Ticker]],YahooFinanceInfos!$A:$A,0))</f>
        <v>Clariant AG</v>
      </c>
      <c r="D252" t="str">
        <f>INDEX(Fundamentals!$F:$F,MATCH(Tickers[[#This Row],[Ticker]],Fundamentals!$A:$A,0))</f>
        <v>clariant</v>
      </c>
    </row>
    <row r="253" spans="1:4" x14ac:dyDescent="0.2">
      <c r="A253" t="s">
        <v>335</v>
      </c>
      <c r="C253" t="str">
        <f>INDEX(YahooFinanceInfos!$J:$J,MATCH(Tickers[[#This Row],[Ticker]],YahooFinanceInfos!$A:$A,0))</f>
        <v>Comet Holding AG</v>
      </c>
      <c r="D253" t="str">
        <f>INDEX(Fundamentals!$F:$F,MATCH(Tickers[[#This Row],[Ticker]],Fundamentals!$A:$A,0))</f>
        <v>comet</v>
      </c>
    </row>
    <row r="254" spans="1:4" x14ac:dyDescent="0.2">
      <c r="A254" t="s">
        <v>1148</v>
      </c>
      <c r="C254" t="str">
        <f>INDEX(YahooFinanceInfos!$J:$J,MATCH(Tickers[[#This Row],[Ticker]],YahooFinanceInfos!$A:$A,0))</f>
        <v>Conzzeta AG</v>
      </c>
      <c r="D254" t="str">
        <f>INDEX(Fundamentals!$F:$F,MATCH(Tickers[[#This Row],[Ticker]],Fundamentals!$A:$A,0))</f>
        <v>Conzzeta AG</v>
      </c>
    </row>
    <row r="255" spans="1:4" x14ac:dyDescent="0.2">
      <c r="A255" t="s">
        <v>1149</v>
      </c>
      <c r="C255" t="str">
        <f>INDEX(YahooFinanceInfos!$J:$J,MATCH(Tickers[[#This Row],[Ticker]],YahooFinanceInfos!$A:$A,0))</f>
        <v>Cosmo Pharmaceuticals N.V.</v>
      </c>
      <c r="D255" t="str">
        <f>INDEX(Fundamentals!$F:$F,MATCH(Tickers[[#This Row],[Ticker]],Fundamentals!$A:$A,0))</f>
        <v>cosmo_pharmaceuticals</v>
      </c>
    </row>
    <row r="256" spans="1:4" x14ac:dyDescent="0.2">
      <c r="A256" t="s">
        <v>1150</v>
      </c>
      <c r="C256" t="str">
        <f>INDEX(YahooFinanceInfos!$J:$J,MATCH(Tickers[[#This Row],[Ticker]],YahooFinanceInfos!$A:$A,0))</f>
        <v>CPH Chemie + Papier Holding AG</v>
      </c>
      <c r="D256" t="str">
        <f>INDEX(Fundamentals!$F:$F,MATCH(Tickers[[#This Row],[Ticker]],Fundamentals!$A:$A,0))</f>
        <v>cph_chemie_papier</v>
      </c>
    </row>
    <row r="257" spans="1:4" x14ac:dyDescent="0.2">
      <c r="A257" t="s">
        <v>1151</v>
      </c>
      <c r="C257" t="str">
        <f>INDEX(YahooFinanceInfos!$J:$J,MATCH(Tickers[[#This Row],[Ticker]],YahooFinanceInfos!$A:$A,0))</f>
        <v>Crealogix Holding AG</v>
      </c>
      <c r="D257" t="str">
        <f>INDEX(Fundamentals!$F:$F,MATCH(Tickers[[#This Row],[Ticker]],Fundamentals!$A:$A,0))</f>
        <v>crealogix</v>
      </c>
    </row>
    <row r="258" spans="1:4" x14ac:dyDescent="0.2">
      <c r="A258" t="s">
        <v>406</v>
      </c>
      <c r="C258" t="str">
        <f>INDEX(YahooFinanceInfos!$J:$J,MATCH(Tickers[[#This Row],[Ticker]],YahooFinanceInfos!$A:$A,0))</f>
        <v>Credit Suisse Group AG</v>
      </c>
      <c r="D258" t="str">
        <f>INDEX(Fundamentals!$F:$F,MATCH(Tickers[[#This Row],[Ticker]],Fundamentals!$A:$A,0))</f>
        <v>credit_suisse_group_1</v>
      </c>
    </row>
    <row r="259" spans="1:4" x14ac:dyDescent="0.2">
      <c r="A259" t="s">
        <v>1152</v>
      </c>
      <c r="C259" t="str">
        <f>INDEX(YahooFinanceInfos!$J:$J,MATCH(Tickers[[#This Row],[Ticker]],YahooFinanceInfos!$A:$A,0))</f>
        <v>Datwyler Holding AG</v>
      </c>
      <c r="D259" t="str">
        <f>INDEX(Fundamentals!$F:$F,MATCH(Tickers[[#This Row],[Ticker]],Fundamentals!$A:$A,0))</f>
        <v>roche_2</v>
      </c>
    </row>
    <row r="260" spans="1:4" x14ac:dyDescent="0.2">
      <c r="A260" t="s">
        <v>1153</v>
      </c>
      <c r="C260" t="str">
        <f>INDEX(YahooFinanceInfos!$J:$J,MATCH(Tickers[[#This Row],[Ticker]],YahooFinanceInfos!$A:$A,0))</f>
        <v>DKSH Holding AG</v>
      </c>
      <c r="D260" t="e">
        <f>INDEX(Fundamentals!$F:$F,MATCH(Tickers[[#This Row],[Ticker]],Fundamentals!$A:$A,0))</f>
        <v>#N/A</v>
      </c>
    </row>
    <row r="261" spans="1:4" x14ac:dyDescent="0.2">
      <c r="A261" t="s">
        <v>1154</v>
      </c>
      <c r="C261" t="str">
        <f>INDEX(YahooFinanceInfos!$J:$J,MATCH(Tickers[[#This Row],[Ticker]],YahooFinanceInfos!$A:$A,0))</f>
        <v>Dufry AG</v>
      </c>
      <c r="D261" t="e">
        <f>INDEX(Fundamentals!$F:$F,MATCH(Tickers[[#This Row],[Ticker]],Fundamentals!$A:$A,0))</f>
        <v>#N/A</v>
      </c>
    </row>
    <row r="262" spans="1:4" x14ac:dyDescent="0.2">
      <c r="A262" t="s">
        <v>1155</v>
      </c>
      <c r="C262" t="str">
        <f>INDEX(YahooFinanceInfos!$J:$J,MATCH(Tickers[[#This Row],[Ticker]],YahooFinanceInfos!$A:$A,0))</f>
        <v>Edisun Power Europe AG</v>
      </c>
      <c r="D262" t="e">
        <f>INDEX(Fundamentals!$F:$F,MATCH(Tickers[[#This Row],[Ticker]],Fundamentals!$A:$A,0))</f>
        <v>#N/A</v>
      </c>
    </row>
    <row r="263" spans="1:4" x14ac:dyDescent="0.2">
      <c r="A263" t="s">
        <v>1156</v>
      </c>
      <c r="C263" t="str">
        <f>INDEX(YahooFinanceInfos!$J:$J,MATCH(Tickers[[#This Row],[Ticker]],YahooFinanceInfos!$A:$A,0))</f>
        <v>EFG International AG</v>
      </c>
      <c r="D263" t="str">
        <f>INDEX(Fundamentals!$F:$F,MATCH(Tickers[[#This Row],[Ticker]],Fundamentals!$A:$A,0))</f>
        <v>efg_international</v>
      </c>
    </row>
    <row r="264" spans="1:4" x14ac:dyDescent="0.2">
      <c r="A264" t="s">
        <v>1157</v>
      </c>
      <c r="C264" t="str">
        <f>INDEX(YahooFinanceInfos!$J:$J,MATCH(Tickers[[#This Row],[Ticker]],YahooFinanceInfos!$A:$A,0))</f>
        <v>Elma Electronic AG</v>
      </c>
      <c r="D264" t="str">
        <f>INDEX(Fundamentals!$F:$F,MATCH(Tickers[[#This Row],[Ticker]],Fundamentals!$A:$A,0))</f>
        <v>elma_electronic</v>
      </c>
    </row>
    <row r="265" spans="1:4" x14ac:dyDescent="0.2">
      <c r="A265" t="s">
        <v>1158</v>
      </c>
      <c r="C265" t="str">
        <f>INDEX(YahooFinanceInfos!$J:$J,MATCH(Tickers[[#This Row],[Ticker]],YahooFinanceInfos!$A:$A,0))</f>
        <v>Emmi AG</v>
      </c>
      <c r="D265" t="str">
        <f>INDEX(Fundamentals!$F:$F,MATCH(Tickers[[#This Row],[Ticker]],Fundamentals!$A:$A,0))</f>
        <v>emmi</v>
      </c>
    </row>
    <row r="266" spans="1:4" x14ac:dyDescent="0.2">
      <c r="A266" t="s">
        <v>1159</v>
      </c>
      <c r="C266" t="str">
        <f>INDEX(YahooFinanceInfos!$J:$J,MATCH(Tickers[[#This Row],[Ticker]],YahooFinanceInfos!$A:$A,0))</f>
        <v>Evolva Holding SA</v>
      </c>
      <c r="D266" t="str">
        <f>INDEX(Fundamentals!$F:$F,MATCH(Tickers[[#This Row],[Ticker]],Fundamentals!$A:$A,0))</f>
        <v>evolva_1</v>
      </c>
    </row>
    <row r="267" spans="1:4" x14ac:dyDescent="0.2">
      <c r="A267" t="s">
        <v>1160</v>
      </c>
      <c r="C267" t="str">
        <f>INDEX(YahooFinanceInfos!$J:$J,MATCH(Tickers[[#This Row],[Ticker]],YahooFinanceInfos!$A:$A,0))</f>
        <v>Feintool International Holding AG</v>
      </c>
      <c r="D267" t="str">
        <f>INDEX(Fundamentals!$F:$F,MATCH(Tickers[[#This Row],[Ticker]],Fundamentals!$A:$A,0))</f>
        <v>feintool_international</v>
      </c>
    </row>
    <row r="268" spans="1:4" x14ac:dyDescent="0.2">
      <c r="A268" t="s">
        <v>1161</v>
      </c>
      <c r="C268" t="str">
        <f>INDEX(YahooFinanceInfos!$J:$J,MATCH(Tickers[[#This Row],[Ticker]],YahooFinanceInfos!$A:$A,0))</f>
        <v>Georg Fischer AG</v>
      </c>
      <c r="D268" t="str">
        <f>INDEX(Fundamentals!$F:$F,MATCH(Tickers[[#This Row],[Ticker]],Fundamentals!$A:$A,0))</f>
        <v>georg_fischer</v>
      </c>
    </row>
    <row r="269" spans="1:4" x14ac:dyDescent="0.2">
      <c r="A269" t="s">
        <v>403</v>
      </c>
      <c r="C269" t="str">
        <f>INDEX(YahooFinanceInfos!$J:$J,MATCH(Tickers[[#This Row],[Ticker]],YahooFinanceInfos!$A:$A,0))</f>
        <v>Flughafen Zurich AG</v>
      </c>
      <c r="D269" t="str">
        <f>INDEX(Fundamentals!$F:$F,MATCH(Tickers[[#This Row],[Ticker]],Fundamentals!$A:$A,0))</f>
        <v>flughafen_zuerich_2</v>
      </c>
    </row>
    <row r="270" spans="1:4" x14ac:dyDescent="0.2">
      <c r="A270" t="s">
        <v>1162</v>
      </c>
      <c r="C270" t="str">
        <f>INDEX(YahooFinanceInfos!$J:$J,MATCH(Tickers[[#This Row],[Ticker]],YahooFinanceInfos!$A:$A,0))</f>
        <v>Forbo Holding AG</v>
      </c>
      <c r="D270" t="str">
        <f>INDEX(Fundamentals!$F:$F,MATCH(Tickers[[#This Row],[Ticker]],Fundamentals!$A:$A,0))</f>
        <v>forbo_1</v>
      </c>
    </row>
    <row r="271" spans="1:4" x14ac:dyDescent="0.2">
      <c r="A271" t="s">
        <v>1163</v>
      </c>
      <c r="C271" t="str">
        <f>INDEX(YahooFinanceInfos!$J:$J,MATCH(Tickers[[#This Row],[Ticker]],YahooFinanceInfos!$A:$A,0))</f>
        <v>Fundamenta Real Estate AG</v>
      </c>
      <c r="D271" t="str">
        <f>INDEX(Fundamentals!$F:$F,MATCH(Tickers[[#This Row],[Ticker]],Fundamentals!$A:$A,0))</f>
        <v>fundamenta_real_estate</v>
      </c>
    </row>
    <row r="272" spans="1:4" x14ac:dyDescent="0.2">
      <c r="A272" t="s">
        <v>1164</v>
      </c>
      <c r="C272" t="str">
        <f>INDEX(YahooFinanceInfos!$J:$J,MATCH(Tickers[[#This Row],[Ticker]],YahooFinanceInfos!$A:$A,0))</f>
        <v>Galenica AG</v>
      </c>
      <c r="D272" t="str">
        <f>INDEX(Fundamentals!$F:$F,MATCH(Tickers[[#This Row],[Ticker]],Fundamentals!$A:$A,0))</f>
        <v>Galenica AG</v>
      </c>
    </row>
    <row r="273" spans="1:4" x14ac:dyDescent="0.2">
      <c r="A273" t="s">
        <v>1165</v>
      </c>
      <c r="C273" t="str">
        <f>INDEX(YahooFinanceInfos!$J:$J,MATCH(Tickers[[#This Row],[Ticker]],YahooFinanceInfos!$A:$A,0))</f>
        <v>GAM Holding AG</v>
      </c>
      <c r="D273" t="str">
        <f>INDEX(Fundamentals!$F:$F,MATCH(Tickers[[#This Row],[Ticker]],Fundamentals!$A:$A,0))</f>
        <v>GAM Holding AG</v>
      </c>
    </row>
    <row r="274" spans="1:4" x14ac:dyDescent="0.2">
      <c r="A274" t="s">
        <v>1166</v>
      </c>
      <c r="C274" t="str">
        <f>INDEX(YahooFinanceInfos!$J:$J,MATCH(Tickers[[#This Row],[Ticker]],YahooFinanceInfos!$A:$A,0))</f>
        <v>Carlo Gavazzi Holding AG</v>
      </c>
      <c r="D274" t="str">
        <f>INDEX(Fundamentals!$F:$F,MATCH(Tickers[[#This Row],[Ticker]],Fundamentals!$A:$A,0))</f>
        <v>carlo_gavazzi</v>
      </c>
    </row>
    <row r="275" spans="1:4" x14ac:dyDescent="0.2">
      <c r="A275" t="s">
        <v>412</v>
      </c>
      <c r="C275" t="str">
        <f>INDEX(YahooFinanceInfos!$J:$J,MATCH(Tickers[[#This Row],[Ticker]],YahooFinanceInfos!$A:$A,0))</f>
        <v>Geberit AG</v>
      </c>
      <c r="D275" t="str">
        <f>INDEX(Fundamentals!$F:$F,MATCH(Tickers[[#This Row],[Ticker]],Fundamentals!$A:$A,0))</f>
        <v>geberit_5</v>
      </c>
    </row>
    <row r="276" spans="1:4" x14ac:dyDescent="0.2">
      <c r="A276" t="s">
        <v>411</v>
      </c>
      <c r="C276" t="str">
        <f>INDEX(YahooFinanceInfos!$J:$J,MATCH(Tickers[[#This Row],[Ticker]],YahooFinanceInfos!$A:$A,0))</f>
        <v>Givaudan SA</v>
      </c>
      <c r="D276" t="str">
        <f>INDEX(Fundamentals!$F:$F,MATCH(Tickers[[#This Row],[Ticker]],Fundamentals!$A:$A,0))</f>
        <v>givaudan</v>
      </c>
    </row>
    <row r="277" spans="1:4" x14ac:dyDescent="0.2">
      <c r="A277" t="s">
        <v>1167</v>
      </c>
      <c r="C277" t="str">
        <f>INDEX(YahooFinanceInfos!$J:$J,MATCH(Tickers[[#This Row],[Ticker]],YahooFinanceInfos!$A:$A,0))</f>
        <v>Glarner Kantonalbank</v>
      </c>
      <c r="D277" t="str">
        <f>INDEX(Fundamentals!$F:$F,MATCH(Tickers[[#This Row],[Ticker]],Fundamentals!$A:$A,0))</f>
        <v>glarner_kantonalbank</v>
      </c>
    </row>
    <row r="278" spans="1:4" x14ac:dyDescent="0.2">
      <c r="A278" t="s">
        <v>1168</v>
      </c>
      <c r="C278" t="str">
        <f>INDEX(YahooFinanceInfos!$J:$J,MATCH(Tickers[[#This Row],[Ticker]],YahooFinanceInfos!$A:$A,0))</f>
        <v>Groupe Minoteries SA</v>
      </c>
      <c r="D278" t="str">
        <f>INDEX(Fundamentals!$F:$F,MATCH(Tickers[[#This Row],[Ticker]],Fundamentals!$A:$A,0))</f>
        <v>groupe_minoteries</v>
      </c>
    </row>
    <row r="279" spans="1:4" x14ac:dyDescent="0.2">
      <c r="A279" t="s">
        <v>1169</v>
      </c>
      <c r="C279" t="str">
        <f>INDEX(YahooFinanceInfos!$J:$J,MATCH(Tickers[[#This Row],[Ticker]],YahooFinanceInfos!$A:$A,0))</f>
        <v>Graubundner Kantonalbank</v>
      </c>
      <c r="D279" t="str">
        <f>INDEX(Fundamentals!$F:$F,MATCH(Tickers[[#This Row],[Ticker]],Fundamentals!$A:$A,0))</f>
        <v>graubuendner_kantonalbank</v>
      </c>
    </row>
    <row r="280" spans="1:4" x14ac:dyDescent="0.2">
      <c r="A280" t="s">
        <v>1170</v>
      </c>
      <c r="C280" t="str">
        <f>INDEX(YahooFinanceInfos!$J:$J,MATCH(Tickers[[#This Row],[Ticker]],YahooFinanceInfos!$A:$A,0))</f>
        <v>Gurit Holding AG</v>
      </c>
      <c r="D280" t="str">
        <f>INDEX(Fundamentals!$F:$F,MATCH(Tickers[[#This Row],[Ticker]],Fundamentals!$A:$A,0))</f>
        <v>gurit</v>
      </c>
    </row>
    <row r="281" spans="1:4" x14ac:dyDescent="0.2">
      <c r="A281" t="s">
        <v>329</v>
      </c>
      <c r="C281" t="str">
        <f>INDEX(YahooFinanceInfos!$J:$J,MATCH(Tickers[[#This Row],[Ticker]],YahooFinanceInfos!$A:$A,0))</f>
        <v>Helvetia Holding AG</v>
      </c>
      <c r="D281" t="str">
        <f>INDEX(Fundamentals!$F:$F,MATCH(Tickers[[#This Row],[Ticker]],Fundamentals!$A:$A,0))</f>
        <v>helvetia_2</v>
      </c>
    </row>
    <row r="282" spans="1:4" x14ac:dyDescent="0.2">
      <c r="A282" t="s">
        <v>1171</v>
      </c>
      <c r="C282" t="str">
        <f>INDEX(YahooFinanceInfos!$J:$J,MATCH(Tickers[[#This Row],[Ticker]],YahooFinanceInfos!$A:$A,0))</f>
        <v>HIAG Immobilien Holding AG</v>
      </c>
      <c r="D282" t="str">
        <f>INDEX(Fundamentals!$F:$F,MATCH(Tickers[[#This Row],[Ticker]],Fundamentals!$A:$A,0))</f>
        <v>hiag_immobilien</v>
      </c>
    </row>
    <row r="283" spans="1:4" x14ac:dyDescent="0.2">
      <c r="A283" t="s">
        <v>1172</v>
      </c>
      <c r="C283" t="str">
        <f>INDEX(YahooFinanceInfos!$J:$J,MATCH(Tickers[[#This Row],[Ticker]],YahooFinanceInfos!$A:$A,0))</f>
        <v>Highlight Event and Entertainment AG</v>
      </c>
      <c r="D283" t="str">
        <f>INDEX(Fundamentals!$F:$F,MATCH(Tickers[[#This Row],[Ticker]],Fundamentals!$A:$A,0))</f>
        <v>highlight_event_and_entertainment</v>
      </c>
    </row>
    <row r="284" spans="1:4" x14ac:dyDescent="0.2">
      <c r="A284" t="s">
        <v>416</v>
      </c>
      <c r="C284" t="str">
        <f>INDEX(YahooFinanceInfos!$J:$J,MATCH(Tickers[[#This Row],[Ticker]],YahooFinanceInfos!$A:$A,0))</f>
        <v>HOCHDORF Holding AG</v>
      </c>
      <c r="D284" t="str">
        <f>INDEX(Fundamentals!$F:$F,MATCH(Tickers[[#This Row],[Ticker]],Fundamentals!$A:$A,0))</f>
        <v>hochdorf</v>
      </c>
    </row>
    <row r="285" spans="1:4" x14ac:dyDescent="0.2">
      <c r="A285" t="s">
        <v>1173</v>
      </c>
      <c r="C285" t="str">
        <f>INDEX(YahooFinanceInfos!$J:$J,MATCH(Tickers[[#This Row],[Ticker]],YahooFinanceInfos!$A:$A,0))</f>
        <v>Huber+Suhner AG</v>
      </c>
      <c r="D285" t="str">
        <f>INDEX(Fundamentals!$F:$F,MATCH(Tickers[[#This Row],[Ticker]],Fundamentals!$A:$A,0))</f>
        <v>Huber+Suhner AG</v>
      </c>
    </row>
    <row r="286" spans="1:4" x14ac:dyDescent="0.2">
      <c r="A286" t="s">
        <v>1174</v>
      </c>
      <c r="C286" t="str">
        <f>INDEX(YahooFinanceInfos!$J:$J,MATCH(Tickers[[#This Row],[Ticker]],YahooFinanceInfos!$A:$A,0))</f>
        <v>Hypothekarbank Lenzburg AG</v>
      </c>
      <c r="D286" t="str">
        <f>INDEX(Fundamentals!$F:$F,MATCH(Tickers[[#This Row],[Ticker]],Fundamentals!$A:$A,0))</f>
        <v>hypothekarbank_lenzburg</v>
      </c>
    </row>
    <row r="287" spans="1:4" x14ac:dyDescent="0.2">
      <c r="A287" t="s">
        <v>1175</v>
      </c>
      <c r="C287" t="str">
        <f>INDEX(YahooFinanceInfos!$J:$J,MATCH(Tickers[[#This Row],[Ticker]],YahooFinanceInfos!$A:$A,0))</f>
        <v>Idorsia Ltd</v>
      </c>
      <c r="D287" t="str">
        <f>INDEX(Fundamentals!$F:$F,MATCH(Tickers[[#This Row],[Ticker]],Fundamentals!$A:$A,0))</f>
        <v>idorsia</v>
      </c>
    </row>
    <row r="288" spans="1:4" x14ac:dyDescent="0.2">
      <c r="A288" t="s">
        <v>1176</v>
      </c>
      <c r="C288" t="str">
        <f>INDEX(YahooFinanceInfos!$J:$J,MATCH(Tickers[[#This Row],[Ticker]],YahooFinanceInfos!$A:$A,0))</f>
        <v>Implenia AG</v>
      </c>
      <c r="D288" t="e">
        <f>INDEX(Fundamentals!$F:$F,MATCH(Tickers[[#This Row],[Ticker]],Fundamentals!$A:$A,0))</f>
        <v>#N/A</v>
      </c>
    </row>
    <row r="289" spans="1:4" x14ac:dyDescent="0.2">
      <c r="A289" t="s">
        <v>1177</v>
      </c>
      <c r="C289" t="str">
        <f>INDEX(YahooFinanceInfos!$J:$J,MATCH(Tickers[[#This Row],[Ticker]],YahooFinanceInfos!$A:$A,0))</f>
        <v>INFICON Holding AG</v>
      </c>
      <c r="D289" t="str">
        <f>INDEX(Fundamentals!$F:$F,MATCH(Tickers[[#This Row],[Ticker]],Fundamentals!$A:$A,0))</f>
        <v>inficon</v>
      </c>
    </row>
    <row r="290" spans="1:4" x14ac:dyDescent="0.2">
      <c r="A290" t="s">
        <v>1178</v>
      </c>
      <c r="C290" t="str">
        <f>INDEX(YahooFinanceInfos!$J:$J,MATCH(Tickers[[#This Row],[Ticker]],YahooFinanceInfos!$A:$A,0))</f>
        <v>Interroll Holding AG</v>
      </c>
      <c r="D290" t="str">
        <f>INDEX(Fundamentals!$F:$F,MATCH(Tickers[[#This Row],[Ticker]],Fundamentals!$A:$A,0))</f>
        <v>Interroll Holding AG</v>
      </c>
    </row>
    <row r="291" spans="1:4" x14ac:dyDescent="0.2">
      <c r="A291" t="s">
        <v>1179</v>
      </c>
      <c r="C291" t="str">
        <f>INDEX(YahooFinanceInfos!$J:$J,MATCH(Tickers[[#This Row],[Ticker]],YahooFinanceInfos!$A:$A,0))</f>
        <v>Intershop Holding AG</v>
      </c>
      <c r="D291" t="str">
        <f>INDEX(Fundamentals!$F:$F,MATCH(Tickers[[#This Row],[Ticker]],Fundamentals!$A:$A,0))</f>
        <v>intershop</v>
      </c>
    </row>
    <row r="292" spans="1:4" x14ac:dyDescent="0.2">
      <c r="A292" t="s">
        <v>1180</v>
      </c>
      <c r="C292" t="str">
        <f>INDEX(YahooFinanceInfos!$J:$J,MATCH(Tickers[[#This Row],[Ticker]],YahooFinanceInfos!$A:$A,0))</f>
        <v>Investis Holding SA</v>
      </c>
      <c r="D292" t="str">
        <f>INDEX(Fundamentals!$F:$F,MATCH(Tickers[[#This Row],[Ticker]],Fundamentals!$A:$A,0))</f>
        <v>investis</v>
      </c>
    </row>
    <row r="293" spans="1:4" x14ac:dyDescent="0.2">
      <c r="A293" t="s">
        <v>1181</v>
      </c>
      <c r="C293" t="str">
        <f>INDEX(YahooFinanceInfos!$J:$J,MATCH(Tickers[[#This Row],[Ticker]],YahooFinanceInfos!$A:$A,0))</f>
        <v>IVF Hartmann Holding AG</v>
      </c>
      <c r="D293" t="str">
        <f>INDEX(Fundamentals!$F:$F,MATCH(Tickers[[#This Row],[Ticker]],Fundamentals!$A:$A,0))</f>
        <v>ivf_hartmann</v>
      </c>
    </row>
    <row r="294" spans="1:4" x14ac:dyDescent="0.2">
      <c r="A294" t="s">
        <v>1182</v>
      </c>
      <c r="C294" t="str">
        <f>INDEX(YahooFinanceInfos!$J:$J,MATCH(Tickers[[#This Row],[Ticker]],YahooFinanceInfos!$A:$A,0))</f>
        <v>Julius Bar Gruppe AG</v>
      </c>
      <c r="D294" t="str">
        <f>INDEX(Fundamentals!$F:$F,MATCH(Tickers[[#This Row],[Ticker]],Fundamentals!$A:$A,0))</f>
        <v>julius_baer_gruppe_2</v>
      </c>
    </row>
    <row r="295" spans="1:4" x14ac:dyDescent="0.2">
      <c r="A295" t="s">
        <v>1183</v>
      </c>
      <c r="C295" t="str">
        <f>INDEX(YahooFinanceInfos!$J:$J,MATCH(Tickers[[#This Row],[Ticker]],YahooFinanceInfos!$A:$A,0))</f>
        <v>Jungfraubahn Holding AG</v>
      </c>
      <c r="D295" t="str">
        <f>INDEX(Fundamentals!$F:$F,MATCH(Tickers[[#This Row],[Ticker]],Fundamentals!$A:$A,0))</f>
        <v>jungfraubahn</v>
      </c>
    </row>
    <row r="296" spans="1:4" x14ac:dyDescent="0.2">
      <c r="A296" t="s">
        <v>1184</v>
      </c>
      <c r="C296" t="str">
        <f>INDEX(YahooFinanceInfos!$J:$J,MATCH(Tickers[[#This Row],[Ticker]],YahooFinanceInfos!$A:$A,0))</f>
        <v>Kardex AG</v>
      </c>
      <c r="D296" t="str">
        <f>INDEX(Fundamentals!$F:$F,MATCH(Tickers[[#This Row],[Ticker]],Fundamentals!$A:$A,0))</f>
        <v>kardex</v>
      </c>
    </row>
    <row r="297" spans="1:4" x14ac:dyDescent="0.2">
      <c r="A297" t="s">
        <v>1185</v>
      </c>
      <c r="C297" t="str">
        <f>INDEX(YahooFinanceInfos!$J:$J,MATCH(Tickers[[#This Row],[Ticker]],YahooFinanceInfos!$A:$A,0))</f>
        <v>Klingelnberg AG</v>
      </c>
      <c r="D297" t="str">
        <f>INDEX(Fundamentals!$F:$F,MATCH(Tickers[[#This Row],[Ticker]],Fundamentals!$A:$A,0))</f>
        <v>klingelnberg</v>
      </c>
    </row>
    <row r="298" spans="1:4" x14ac:dyDescent="0.2">
      <c r="A298" t="s">
        <v>1186</v>
      </c>
      <c r="C298" t="str">
        <f>INDEX(YahooFinanceInfos!$J:$J,MATCH(Tickers[[#This Row],[Ticker]],YahooFinanceInfos!$A:$A,0))</f>
        <v>Komax Holding AG</v>
      </c>
      <c r="D298" t="str">
        <f>INDEX(Fundamentals!$F:$F,MATCH(Tickers[[#This Row],[Ticker]],Fundamentals!$A:$A,0))</f>
        <v>komax</v>
      </c>
    </row>
    <row r="299" spans="1:4" x14ac:dyDescent="0.2">
      <c r="A299" t="s">
        <v>1187</v>
      </c>
      <c r="C299" t="str">
        <f>INDEX(YahooFinanceInfos!$J:$J,MATCH(Tickers[[#This Row],[Ticker]],YahooFinanceInfos!$A:$A,0))</f>
        <v>Kudelski SA</v>
      </c>
      <c r="D299" t="str">
        <f>INDEX(Fundamentals!$F:$F,MATCH(Tickers[[#This Row],[Ticker]],Fundamentals!$A:$A,0))</f>
        <v>kudelski</v>
      </c>
    </row>
    <row r="300" spans="1:4" x14ac:dyDescent="0.2">
      <c r="A300" t="s">
        <v>1188</v>
      </c>
      <c r="C300" t="str">
        <f>INDEX(YahooFinanceInfos!$J:$J,MATCH(Tickers[[#This Row],[Ticker]],YahooFinanceInfos!$A:$A,0))</f>
        <v>Kuehne + Nagel International AG</v>
      </c>
      <c r="D300" t="str">
        <f>INDEX(Fundamentals!$F:$F,MATCH(Tickers[[#This Row],[Ticker]],Fundamentals!$A:$A,0))</f>
        <v>kuehne_+_nagel_international_1</v>
      </c>
    </row>
    <row r="301" spans="1:4" x14ac:dyDescent="0.2">
      <c r="A301" t="s">
        <v>1189</v>
      </c>
      <c r="C301" t="str">
        <f>INDEX(YahooFinanceInfos!$J:$J,MATCH(Tickers[[#This Row],[Ticker]],YahooFinanceInfos!$A:$A,0))</f>
        <v>Kuros Biosciences AG</v>
      </c>
      <c r="D301" t="str">
        <f>INDEX(Fundamentals!$F:$F,MATCH(Tickers[[#This Row],[Ticker]],Fundamentals!$A:$A,0))</f>
        <v>kuros</v>
      </c>
    </row>
    <row r="302" spans="1:4" x14ac:dyDescent="0.2">
      <c r="A302" t="s">
        <v>222</v>
      </c>
      <c r="C302" t="str">
        <f>INDEX(YahooFinanceInfos!$J:$J,MATCH(Tickers[[#This Row],[Ticker]],YahooFinanceInfos!$A:$A,0))</f>
        <v>LafargeHolcim Ltd</v>
      </c>
      <c r="D302" t="str">
        <f>INDEX(Fundamentals!$F:$F,MATCH(Tickers[[#This Row],[Ticker]],Fundamentals!$A:$A,0))</f>
        <v>LafargeHolcim Ltd</v>
      </c>
    </row>
    <row r="303" spans="1:4" x14ac:dyDescent="0.2">
      <c r="A303" t="s">
        <v>1190</v>
      </c>
      <c r="C303" t="str">
        <f>INDEX(YahooFinanceInfos!$J:$J,MATCH(Tickers[[#This Row],[Ticker]],YahooFinanceInfos!$A:$A,0))</f>
        <v>Lalique Group SA</v>
      </c>
      <c r="D303" t="str">
        <f>INDEX(Fundamentals!$F:$F,MATCH(Tickers[[#This Row],[Ticker]],Fundamentals!$A:$A,0))</f>
        <v>lalique</v>
      </c>
    </row>
    <row r="304" spans="1:4" x14ac:dyDescent="0.2">
      <c r="A304" t="s">
        <v>1191</v>
      </c>
      <c r="C304" t="str">
        <f>INDEX(YahooFinanceInfos!$J:$J,MATCH(Tickers[[#This Row],[Ticker]],YahooFinanceInfos!$A:$A,0))</f>
        <v>Leclanche SA</v>
      </c>
      <c r="D304" t="e">
        <f>INDEX(Fundamentals!$F:$F,MATCH(Tickers[[#This Row],[Ticker]],Fundamentals!$A:$A,0))</f>
        <v>#N/A</v>
      </c>
    </row>
    <row r="305" spans="1:4" x14ac:dyDescent="0.2">
      <c r="A305" t="s">
        <v>1192</v>
      </c>
      <c r="C305" t="str">
        <f>INDEX(YahooFinanceInfos!$J:$J,MATCH(Tickers[[#This Row],[Ticker]],YahooFinanceInfos!$A:$A,0))</f>
        <v>LEM Holding SA</v>
      </c>
      <c r="D305" t="e">
        <f>INDEX(Fundamentals!$F:$F,MATCH(Tickers[[#This Row],[Ticker]],Fundamentals!$A:$A,0))</f>
        <v>#N/A</v>
      </c>
    </row>
    <row r="306" spans="1:4" x14ac:dyDescent="0.2">
      <c r="A306" t="s">
        <v>1193</v>
      </c>
      <c r="C306" t="str">
        <f>INDEX(YahooFinanceInfos!$J:$J,MATCH(Tickers[[#This Row],[Ticker]],YahooFinanceInfos!$A:$A,0))</f>
        <v>Leonteq AG</v>
      </c>
      <c r="D306" t="e">
        <f>INDEX(Fundamentals!$F:$F,MATCH(Tickers[[#This Row],[Ticker]],Fundamentals!$A:$A,0))</f>
        <v>#N/A</v>
      </c>
    </row>
    <row r="307" spans="1:4" x14ac:dyDescent="0.2">
      <c r="A307" t="s">
        <v>1194</v>
      </c>
      <c r="C307" t="str">
        <f>INDEX(YahooFinanceInfos!$J:$J,MATCH(Tickers[[#This Row],[Ticker]],YahooFinanceInfos!$A:$A,0))</f>
        <v>Liechtensteinische Landesbank Aktiengesellschaft</v>
      </c>
      <c r="D307" t="e">
        <f>INDEX(Fundamentals!$F:$F,MATCH(Tickers[[#This Row],[Ticker]],Fundamentals!$A:$A,0))</f>
        <v>#N/A</v>
      </c>
    </row>
    <row r="308" spans="1:4" x14ac:dyDescent="0.2">
      <c r="A308" t="s">
        <v>1195</v>
      </c>
      <c r="C308" t="str">
        <f>INDEX(YahooFinanceInfos!$J:$J,MATCH(Tickers[[#This Row],[Ticker]],YahooFinanceInfos!$A:$A,0))</f>
        <v>Chocoladefabriken Lindt &amp; Sprungli AG</v>
      </c>
      <c r="D308" t="e">
        <f>INDEX(Fundamentals!$F:$F,MATCH(Tickers[[#This Row],[Ticker]],Fundamentals!$A:$A,0))</f>
        <v>#N/A</v>
      </c>
    </row>
    <row r="309" spans="1:4" x14ac:dyDescent="0.2">
      <c r="A309" t="s">
        <v>1196</v>
      </c>
      <c r="C309" t="str">
        <f>INDEX(YahooFinanceInfos!$J:$J,MATCH(Tickers[[#This Row],[Ticker]],YahooFinanceInfos!$A:$A,0))</f>
        <v>Chocoladefabriken Lindt &amp; Sprungli AG</v>
      </c>
      <c r="D309" t="e">
        <f>INDEX(Fundamentals!$F:$F,MATCH(Tickers[[#This Row],[Ticker]],Fundamentals!$A:$A,0))</f>
        <v>#N/A</v>
      </c>
    </row>
    <row r="310" spans="1:4" x14ac:dyDescent="0.2">
      <c r="A310" t="s">
        <v>1197</v>
      </c>
      <c r="C310" t="str">
        <f>INDEX(YahooFinanceInfos!$J:$J,MATCH(Tickers[[#This Row],[Ticker]],YahooFinanceInfos!$A:$A,0))</f>
        <v>Logitech International S.A.</v>
      </c>
      <c r="D310" t="e">
        <f>INDEX(Fundamentals!$F:$F,MATCH(Tickers[[#This Row],[Ticker]],Fundamentals!$A:$A,0))</f>
        <v>#N/A</v>
      </c>
    </row>
    <row r="311" spans="1:4" x14ac:dyDescent="0.2">
      <c r="A311" t="s">
        <v>338</v>
      </c>
      <c r="C311" t="str">
        <f>INDEX(YahooFinanceInfos!$J:$J,MATCH(Tickers[[#This Row],[Ticker]],YahooFinanceInfos!$A:$A,0))</f>
        <v>Lonza Group Ltd</v>
      </c>
      <c r="D311" t="str">
        <f>INDEX(Fundamentals!$F:$F,MATCH(Tickers[[#This Row],[Ticker]],Fundamentals!$A:$A,0))</f>
        <v>lonza</v>
      </c>
    </row>
    <row r="312" spans="1:4" x14ac:dyDescent="0.2">
      <c r="A312" t="s">
        <v>1198</v>
      </c>
      <c r="C312" t="str">
        <f>INDEX(YahooFinanceInfos!$J:$J,MATCH(Tickers[[#This Row],[Ticker]],YahooFinanceInfos!$A:$A,0))</f>
        <v>LumX Group Limited</v>
      </c>
      <c r="D312" t="str">
        <f>INDEX(Fundamentals!$F:$F,MATCH(Tickers[[#This Row],[Ticker]],Fundamentals!$A:$A,0))</f>
        <v>lumx</v>
      </c>
    </row>
    <row r="313" spans="1:4" x14ac:dyDescent="0.2">
      <c r="A313" t="s">
        <v>1199</v>
      </c>
      <c r="C313" t="str">
        <f>INDEX(YahooFinanceInfos!$J:$J,MATCH(Tickers[[#This Row],[Ticker]],YahooFinanceInfos!$A:$A,0))</f>
        <v>Luzerner Kantonalbank AG</v>
      </c>
      <c r="D313" t="e">
        <f>INDEX(Fundamentals!$F:$F,MATCH(Tickers[[#This Row],[Ticker]],Fundamentals!$A:$A,0))</f>
        <v>#N/A</v>
      </c>
    </row>
    <row r="314" spans="1:4" x14ac:dyDescent="0.2">
      <c r="A314" t="s">
        <v>1200</v>
      </c>
      <c r="C314" t="str">
        <f>INDEX(YahooFinanceInfos!$J:$J,MATCH(Tickers[[#This Row],[Ticker]],YahooFinanceInfos!$A:$A,0))</f>
        <v>Landis+Gyr Group AG</v>
      </c>
      <c r="D314" t="e">
        <f>INDEX(Fundamentals!$F:$F,MATCH(Tickers[[#This Row],[Ticker]],Fundamentals!$A:$A,0))</f>
        <v>#N/A</v>
      </c>
    </row>
    <row r="315" spans="1:4" x14ac:dyDescent="0.2">
      <c r="A315" t="s">
        <v>1201</v>
      </c>
      <c r="C315" t="str">
        <f>INDEX(YahooFinanceInfos!$J:$J,MATCH(Tickers[[#This Row],[Ticker]],YahooFinanceInfos!$A:$A,0))</f>
        <v>MCH Group AG</v>
      </c>
      <c r="D315" t="e">
        <f>INDEX(Fundamentals!$F:$F,MATCH(Tickers[[#This Row],[Ticker]],Fundamentals!$A:$A,0))</f>
        <v>#N/A</v>
      </c>
    </row>
    <row r="316" spans="1:4" x14ac:dyDescent="0.2">
      <c r="A316" t="s">
        <v>1202</v>
      </c>
      <c r="C316" t="str">
        <f>INDEX(YahooFinanceInfos!$J:$J,MATCH(Tickers[[#This Row],[Ticker]],YahooFinanceInfos!$A:$A,0))</f>
        <v>Medacta Group SA</v>
      </c>
      <c r="D316" t="str">
        <f>INDEX(Fundamentals!$F:$F,MATCH(Tickers[[#This Row],[Ticker]],Fundamentals!$A:$A,0))</f>
        <v>medacta</v>
      </c>
    </row>
    <row r="317" spans="1:4" x14ac:dyDescent="0.2">
      <c r="A317" t="s">
        <v>1203</v>
      </c>
      <c r="C317" t="str">
        <f>INDEX(YahooFinanceInfos!$J:$J,MATCH(Tickers[[#This Row],[Ticker]],YahooFinanceInfos!$A:$A,0))</f>
        <v>Medartis Holding AG</v>
      </c>
      <c r="D317" t="str">
        <f>INDEX(Fundamentals!$F:$F,MATCH(Tickers[[#This Row],[Ticker]],Fundamentals!$A:$A,0))</f>
        <v>medartis</v>
      </c>
    </row>
    <row r="318" spans="1:4" x14ac:dyDescent="0.2">
      <c r="A318" t="s">
        <v>1204</v>
      </c>
      <c r="C318" t="str">
        <f>INDEX(YahooFinanceInfos!$J:$J,MATCH(Tickers[[#This Row],[Ticker]],YahooFinanceInfos!$A:$A,0))</f>
        <v>Meier Tobler Group AG</v>
      </c>
      <c r="D318" t="str">
        <f>INDEX(Fundamentals!$F:$F,MATCH(Tickers[[#This Row],[Ticker]],Fundamentals!$A:$A,0))</f>
        <v>meier_tobler</v>
      </c>
    </row>
    <row r="319" spans="1:4" x14ac:dyDescent="0.2">
      <c r="A319" t="s">
        <v>1205</v>
      </c>
      <c r="C319" t="str">
        <f>INDEX(YahooFinanceInfos!$J:$J,MATCH(Tickers[[#This Row],[Ticker]],YahooFinanceInfos!$A:$A,0))</f>
        <v>Meyer Burger Technology AG</v>
      </c>
      <c r="D319" t="str">
        <f>INDEX(Fundamentals!$F:$F,MATCH(Tickers[[#This Row],[Ticker]],Fundamentals!$A:$A,0))</f>
        <v>meyer_burger_technology</v>
      </c>
    </row>
    <row r="320" spans="1:4" x14ac:dyDescent="0.2">
      <c r="A320" t="s">
        <v>1206</v>
      </c>
      <c r="C320" t="str">
        <f>INDEX(YahooFinanceInfos!$J:$J,MATCH(Tickers[[#This Row],[Ticker]],YahooFinanceInfos!$A:$A,0))</f>
        <v>Mikron Holding AG</v>
      </c>
      <c r="D320" t="str">
        <f>INDEX(Fundamentals!$F:$F,MATCH(Tickers[[#This Row],[Ticker]],Fundamentals!$A:$A,0))</f>
        <v>mikron</v>
      </c>
    </row>
    <row r="321" spans="1:4" x14ac:dyDescent="0.2">
      <c r="A321" t="s">
        <v>1207</v>
      </c>
      <c r="C321" t="str">
        <f>INDEX(YahooFinanceInfos!$J:$J,MATCH(Tickers[[#This Row],[Ticker]],YahooFinanceInfos!$A:$A,0))</f>
        <v>mobilezone holding ag</v>
      </c>
      <c r="D321" t="str">
        <f>INDEX(Fundamentals!$F:$F,MATCH(Tickers[[#This Row],[Ticker]],Fundamentals!$A:$A,0))</f>
        <v>mobilezone holding ag</v>
      </c>
    </row>
    <row r="322" spans="1:4" x14ac:dyDescent="0.2">
      <c r="A322" t="s">
        <v>1208</v>
      </c>
      <c r="C322" t="str">
        <f>INDEX(YahooFinanceInfos!$J:$J,MATCH(Tickers[[#This Row],[Ticker]],YahooFinanceInfos!$A:$A,0))</f>
        <v>Mobimo Holding AG</v>
      </c>
      <c r="D322" t="str">
        <f>INDEX(Fundamentals!$F:$F,MATCH(Tickers[[#This Row],[Ticker]],Fundamentals!$A:$A,0))</f>
        <v>mobimo</v>
      </c>
    </row>
    <row r="323" spans="1:4" x14ac:dyDescent="0.2">
      <c r="A323" t="s">
        <v>1209</v>
      </c>
      <c r="C323" t="str">
        <f>INDEX(YahooFinanceInfos!$J:$J,MATCH(Tickers[[#This Row],[Ticker]],YahooFinanceInfos!$A:$A,0))</f>
        <v>Molecular Partners AG</v>
      </c>
      <c r="D323" t="str">
        <f>INDEX(Fundamentals!$F:$F,MATCH(Tickers[[#This Row],[Ticker]],Fundamentals!$A:$A,0))</f>
        <v>molecular_partners</v>
      </c>
    </row>
    <row r="324" spans="1:4" x14ac:dyDescent="0.2">
      <c r="A324" t="s">
        <v>1210</v>
      </c>
      <c r="C324" t="str">
        <f>INDEX(YahooFinanceInfos!$J:$J,MATCH(Tickers[[#This Row],[Ticker]],YahooFinanceInfos!$A:$A,0))</f>
        <v>Metall Zug AG</v>
      </c>
      <c r="D324" t="str">
        <f>INDEX(Fundamentals!$F:$F,MATCH(Tickers[[#This Row],[Ticker]],Fundamentals!$A:$A,0))</f>
        <v>metall_zug_b</v>
      </c>
    </row>
    <row r="325" spans="1:4" x14ac:dyDescent="0.2">
      <c r="A325" t="s">
        <v>402</v>
      </c>
      <c r="C325" t="str">
        <f>INDEX(YahooFinanceInfos!$J:$J,MATCH(Tickers[[#This Row],[Ticker]],YahooFinanceInfos!$A:$A,0))</f>
        <v>Nestle S.A.</v>
      </c>
      <c r="D325" t="str">
        <f>INDEX(Fundamentals!$F:$F,MATCH(Tickers[[#This Row],[Ticker]],Fundamentals!$A:$A,0))</f>
        <v>Nestle S.A.</v>
      </c>
    </row>
    <row r="326" spans="1:4" x14ac:dyDescent="0.2">
      <c r="A326" t="s">
        <v>1211</v>
      </c>
      <c r="C326" t="str">
        <f>INDEX(YahooFinanceInfos!$J:$J,MATCH(Tickers[[#This Row],[Ticker]],YahooFinanceInfos!$A:$A,0))</f>
        <v>Newron Pharmaceuticals S.p.A.</v>
      </c>
      <c r="D326" t="str">
        <f>INDEX(Fundamentals!$F:$F,MATCH(Tickers[[#This Row],[Ticker]],Fundamentals!$A:$A,0))</f>
        <v>newron_pharmaceuticals</v>
      </c>
    </row>
    <row r="327" spans="1:4" x14ac:dyDescent="0.2">
      <c r="A327" t="s">
        <v>531</v>
      </c>
      <c r="C327" t="str">
        <f>INDEX(YahooFinanceInfos!$J:$J,MATCH(Tickers[[#This Row],[Ticker]],YahooFinanceInfos!$A:$A,0))</f>
        <v>Novartis AG</v>
      </c>
      <c r="D327" t="str">
        <f>INDEX(Fundamentals!$F:$F,MATCH(Tickers[[#This Row],[Ticker]],Fundamentals!$A:$A,0))</f>
        <v>novartis</v>
      </c>
    </row>
    <row r="328" spans="1:4" x14ac:dyDescent="0.2">
      <c r="A328" t="s">
        <v>1212</v>
      </c>
      <c r="C328" t="str">
        <f>INDEX(YahooFinanceInfos!$J:$J,MATCH(Tickers[[#This Row],[Ticker]],YahooFinanceInfos!$A:$A,0))</f>
        <v>Novavest Real Estate AG</v>
      </c>
      <c r="D328" t="str">
        <f>INDEX(Fundamentals!$F:$F,MATCH(Tickers[[#This Row],[Ticker]],Fundamentals!$A:$A,0))</f>
        <v>novavest_real_estate</v>
      </c>
    </row>
    <row r="329" spans="1:4" x14ac:dyDescent="0.2">
      <c r="A329" t="s">
        <v>1213</v>
      </c>
      <c r="C329" t="str">
        <f>INDEX(YahooFinanceInfos!$J:$J,MATCH(Tickers[[#This Row],[Ticker]],YahooFinanceInfos!$A:$A,0))</f>
        <v>Orell Fussli Holding AG</v>
      </c>
      <c r="D329" t="str">
        <f>INDEX(Fundamentals!$F:$F,MATCH(Tickers[[#This Row],[Ticker]],Fundamentals!$A:$A,0))</f>
        <v>orell_fuessli</v>
      </c>
    </row>
    <row r="330" spans="1:4" x14ac:dyDescent="0.2">
      <c r="A330" t="s">
        <v>1214</v>
      </c>
      <c r="C330" t="str">
        <f>INDEX(YahooFinanceInfos!$J:$J,MATCH(Tickers[[#This Row],[Ticker]],YahooFinanceInfos!$A:$A,0))</f>
        <v>ObsEva SA</v>
      </c>
      <c r="D330" t="str">
        <f>INDEX(Fundamentals!$F:$F,MATCH(Tickers[[#This Row],[Ticker]],Fundamentals!$A:$A,0))</f>
        <v>obseva</v>
      </c>
    </row>
    <row r="331" spans="1:4" x14ac:dyDescent="0.2">
      <c r="A331" t="s">
        <v>414</v>
      </c>
      <c r="C331" t="str">
        <f>INDEX(YahooFinanceInfos!$J:$J,MATCH(Tickers[[#This Row],[Ticker]],YahooFinanceInfos!$A:$A,0))</f>
        <v>OC Oerlikon Corporation AG</v>
      </c>
      <c r="D331" t="str">
        <f>INDEX(Fundamentals!$F:$F,MATCH(Tickers[[#This Row],[Ticker]],Fundamentals!$A:$A,0))</f>
        <v>oc_oerlikon</v>
      </c>
    </row>
    <row r="332" spans="1:4" x14ac:dyDescent="0.2">
      <c r="A332" t="s">
        <v>1215</v>
      </c>
      <c r="C332" t="str">
        <f>INDEX(YahooFinanceInfos!$J:$J,MATCH(Tickers[[#This Row],[Ticker]],YahooFinanceInfos!$A:$A,0))</f>
        <v>Orascom Development Holding AG</v>
      </c>
      <c r="D332" t="str">
        <f>INDEX(Fundamentals!$F:$F,MATCH(Tickers[[#This Row],[Ticker]],Fundamentals!$A:$A,0))</f>
        <v>orascom_development_1</v>
      </c>
    </row>
    <row r="333" spans="1:4" x14ac:dyDescent="0.2">
      <c r="A333" t="s">
        <v>1216</v>
      </c>
      <c r="C333" t="str">
        <f>INDEX(YahooFinanceInfos!$J:$J,MATCH(Tickers[[#This Row],[Ticker]],YahooFinanceInfos!$A:$A,0))</f>
        <v>ORIOR AG</v>
      </c>
      <c r="D333" t="str">
        <f>INDEX(Fundamentals!$F:$F,MATCH(Tickers[[#This Row],[Ticker]],Fundamentals!$A:$A,0))</f>
        <v>orior</v>
      </c>
    </row>
    <row r="334" spans="1:4" x14ac:dyDescent="0.2">
      <c r="A334" t="s">
        <v>1217</v>
      </c>
      <c r="C334" t="str">
        <f>INDEX(YahooFinanceInfos!$J:$J,MATCH(Tickers[[#This Row],[Ticker]],YahooFinanceInfos!$A:$A,0))</f>
        <v>Pargesa Holding SA</v>
      </c>
      <c r="D334" t="e">
        <f>INDEX(Fundamentals!$F:$F,MATCH(Tickers[[#This Row],[Ticker]],Fundamentals!$A:$A,0))</f>
        <v>#N/A</v>
      </c>
    </row>
    <row r="335" spans="1:4" x14ac:dyDescent="0.2">
      <c r="A335" t="s">
        <v>1218</v>
      </c>
      <c r="C335" t="str">
        <f>INDEX(YahooFinanceInfos!$J:$J,MATCH(Tickers[[#This Row],[Ticker]],YahooFinanceInfos!$A:$A,0))</f>
        <v>Partners Group Holding AG</v>
      </c>
      <c r="D335" t="e">
        <f>INDEX(Fundamentals!$F:$F,MATCH(Tickers[[#This Row],[Ticker]],Fundamentals!$A:$A,0))</f>
        <v>#N/A</v>
      </c>
    </row>
    <row r="336" spans="1:4" x14ac:dyDescent="0.2">
      <c r="A336" t="s">
        <v>1219</v>
      </c>
      <c r="C336" t="str">
        <f>INDEX(YahooFinanceInfos!$J:$J,MATCH(Tickers[[#This Row],[Ticker]],YahooFinanceInfos!$A:$A,0))</f>
        <v>Perfect Holding SA</v>
      </c>
      <c r="D336" t="str">
        <f>INDEX(Fundamentals!$F:$F,MATCH(Tickers[[#This Row],[Ticker]],Fundamentals!$A:$A,0))</f>
        <v>perfect</v>
      </c>
    </row>
    <row r="337" spans="1:4" x14ac:dyDescent="0.2">
      <c r="A337" t="s">
        <v>1220</v>
      </c>
      <c r="C337" t="str">
        <f>INDEX(YahooFinanceInfos!$J:$J,MATCH(Tickers[[#This Row],[Ticker]],YahooFinanceInfos!$A:$A,0))</f>
        <v>Perrot Duval Holding S.A.</v>
      </c>
      <c r="D337" t="str">
        <f>INDEX(Fundamentals!$F:$F,MATCH(Tickers[[#This Row],[Ticker]],Fundamentals!$A:$A,0))</f>
        <v>perrot_duval</v>
      </c>
    </row>
    <row r="338" spans="1:4" x14ac:dyDescent="0.2">
      <c r="A338" t="s">
        <v>1221</v>
      </c>
      <c r="C338" t="str">
        <f>INDEX(YahooFinanceInfos!$J:$J,MATCH(Tickers[[#This Row],[Ticker]],YahooFinanceInfos!$A:$A,0))</f>
        <v>Phoenix Mecano AG</v>
      </c>
      <c r="D338" t="e">
        <f>INDEX(Fundamentals!$F:$F,MATCH(Tickers[[#This Row],[Ticker]],Fundamentals!$A:$A,0))</f>
        <v>#N/A</v>
      </c>
    </row>
    <row r="339" spans="1:4" x14ac:dyDescent="0.2">
      <c r="A339" t="s">
        <v>1222</v>
      </c>
      <c r="C339" t="str">
        <f>INDEX(YahooFinanceInfos!$J:$J,MATCH(Tickers[[#This Row],[Ticker]],YahooFinanceInfos!$A:$A,0))</f>
        <v>PIERER Mobility AG</v>
      </c>
      <c r="D339" t="str">
        <f>INDEX(Fundamentals!$F:$F,MATCH(Tickers[[#This Row],[Ticker]],Fundamentals!$A:$A,0))</f>
        <v>pierer_mobility</v>
      </c>
    </row>
    <row r="340" spans="1:4" x14ac:dyDescent="0.2">
      <c r="A340" t="s">
        <v>1223</v>
      </c>
      <c r="C340" t="str">
        <f>INDEX(YahooFinanceInfos!$J:$J,MATCH(Tickers[[#This Row],[Ticker]],YahooFinanceInfos!$A:$A,0))</f>
        <v>Plazza AG</v>
      </c>
      <c r="D340" t="str">
        <f>INDEX(Fundamentals!$F:$F,MATCH(Tickers[[#This Row],[Ticker]],Fundamentals!$A:$A,0))</f>
        <v>plazza</v>
      </c>
    </row>
    <row r="341" spans="1:4" x14ac:dyDescent="0.2">
      <c r="A341" t="s">
        <v>1224</v>
      </c>
      <c r="C341" t="str">
        <f>INDEX(YahooFinanceInfos!$J:$J,MATCH(Tickers[[#This Row],[Ticker]],YahooFinanceInfos!$A:$A,0))</f>
        <v>Poenina Holding AG</v>
      </c>
      <c r="D341" t="str">
        <f>INDEX(Fundamentals!$F:$F,MATCH(Tickers[[#This Row],[Ticker]],Fundamentals!$A:$A,0))</f>
        <v>poenina</v>
      </c>
    </row>
    <row r="342" spans="1:4" x14ac:dyDescent="0.2">
      <c r="A342" t="s">
        <v>1225</v>
      </c>
      <c r="C342" t="str">
        <f>INDEX(YahooFinanceInfos!$J:$J,MATCH(Tickers[[#This Row],[Ticker]],YahooFinanceInfos!$A:$A,0))</f>
        <v>Private Equity Holding AG</v>
      </c>
      <c r="D342" t="str">
        <f>INDEX(Fundamentals!$F:$F,MATCH(Tickers[[#This Row],[Ticker]],Fundamentals!$A:$A,0))</f>
        <v>private_equity</v>
      </c>
    </row>
    <row r="343" spans="1:4" x14ac:dyDescent="0.2">
      <c r="A343" t="s">
        <v>1226</v>
      </c>
      <c r="C343" t="str">
        <f>INDEX(YahooFinanceInfos!$J:$J,MATCH(Tickers[[#This Row],[Ticker]],YahooFinanceInfos!$A:$A,0))</f>
        <v>PSP Swiss Property AG</v>
      </c>
      <c r="D343" t="str">
        <f>INDEX(Fundamentals!$F:$F,MATCH(Tickers[[#This Row],[Ticker]],Fundamentals!$A:$A,0))</f>
        <v>psp_swiss_property</v>
      </c>
    </row>
    <row r="344" spans="1:4" x14ac:dyDescent="0.2">
      <c r="A344" t="s">
        <v>1227</v>
      </c>
      <c r="C344" t="str">
        <f>INDEX(YahooFinanceInfos!$J:$J,MATCH(Tickers[[#This Row],[Ticker]],YahooFinanceInfos!$A:$A,0))</f>
        <v>Peach Property Group AG</v>
      </c>
      <c r="D344" t="str">
        <f>INDEX(Fundamentals!$F:$F,MATCH(Tickers[[#This Row],[Ticker]],Fundamentals!$A:$A,0))</f>
        <v>peach_property_group</v>
      </c>
    </row>
    <row r="345" spans="1:4" x14ac:dyDescent="0.2">
      <c r="A345" t="s">
        <v>1228</v>
      </c>
      <c r="C345" t="str">
        <f>INDEX(YahooFinanceInfos!$J:$J,MATCH(Tickers[[#This Row],[Ticker]],YahooFinanceInfos!$A:$A,0))</f>
        <v>Polyphor AG</v>
      </c>
      <c r="D345" t="str">
        <f>INDEX(Fundamentals!$F:$F,MATCH(Tickers[[#This Row],[Ticker]],Fundamentals!$A:$A,0))</f>
        <v>polyphor</v>
      </c>
    </row>
    <row r="346" spans="1:4" x14ac:dyDescent="0.2">
      <c r="A346" t="s">
        <v>1229</v>
      </c>
      <c r="C346" t="str">
        <f>INDEX(YahooFinanceInfos!$J:$J,MATCH(Tickers[[#This Row],[Ticker]],YahooFinanceInfos!$A:$A,0))</f>
        <v>Relief Therapeutics Holding AG</v>
      </c>
      <c r="D346" t="str">
        <f>INDEX(Fundamentals!$F:$F,MATCH(Tickers[[#This Row],[Ticker]],Fundamentals!$A:$A,0))</f>
        <v>relief_therapeutics</v>
      </c>
    </row>
    <row r="347" spans="1:4" x14ac:dyDescent="0.2">
      <c r="A347" t="s">
        <v>1230</v>
      </c>
      <c r="C347" t="str">
        <f>INDEX(YahooFinanceInfos!$J:$J,MATCH(Tickers[[#This Row],[Ticker]],YahooFinanceInfos!$A:$A,0))</f>
        <v>Compagnie Financiere Richemont SA</v>
      </c>
      <c r="D347" t="str">
        <f>INDEX(Fundamentals!$F:$F,MATCH(Tickers[[#This Row],[Ticker]],Fundamentals!$A:$A,0))</f>
        <v>compagnie_financiere_richemont_sa</v>
      </c>
    </row>
    <row r="348" spans="1:4" x14ac:dyDescent="0.2">
      <c r="A348" t="s">
        <v>1230</v>
      </c>
      <c r="C348" t="str">
        <f>INDEX(YahooFinanceInfos!$J:$J,MATCH(Tickers[[#This Row],[Ticker]],YahooFinanceInfos!$A:$A,0))</f>
        <v>Compagnie Financiere Richemont SA</v>
      </c>
      <c r="D348" t="str">
        <f>INDEX(Fundamentals!$F:$F,MATCH(Tickers[[#This Row],[Ticker]],Fundamentals!$A:$A,0))</f>
        <v>compagnie_financiere_richemont_sa</v>
      </c>
    </row>
    <row r="349" spans="1:4" x14ac:dyDescent="0.2">
      <c r="A349" t="s">
        <v>1231</v>
      </c>
      <c r="C349" t="str">
        <f>INDEX(YahooFinanceInfos!$J:$J,MATCH(Tickers[[#This Row],[Ticker]],YahooFinanceInfos!$A:$A,0))</f>
        <v>Rieter Holding AG</v>
      </c>
      <c r="D349" t="e">
        <f>INDEX(Fundamentals!$F:$F,MATCH(Tickers[[#This Row],[Ticker]],Fundamentals!$A:$A,0))</f>
        <v>#N/A</v>
      </c>
    </row>
    <row r="350" spans="1:4" x14ac:dyDescent="0.2">
      <c r="A350" t="s">
        <v>530</v>
      </c>
      <c r="C350" t="str">
        <f>INDEX(YahooFinanceInfos!$J:$J,MATCH(Tickers[[#This Row],[Ticker]],YahooFinanceInfos!$A:$A,0))</f>
        <v>Roche Holding AG</v>
      </c>
      <c r="D350" t="str">
        <f>INDEX(Fundamentals!$F:$F,MATCH(Tickers[[#This Row],[Ticker]],Fundamentals!$A:$A,0))</f>
        <v>Roche Holding AG</v>
      </c>
    </row>
    <row r="351" spans="1:4" x14ac:dyDescent="0.2">
      <c r="A351" t="s">
        <v>1232</v>
      </c>
      <c r="C351" t="str">
        <f>INDEX(YahooFinanceInfos!$J:$J,MATCH(Tickers[[#This Row],[Ticker]],YahooFinanceInfos!$A:$A,0))</f>
        <v>Romande Energie Holding SA</v>
      </c>
      <c r="D351" t="str">
        <f>INDEX(Fundamentals!$F:$F,MATCH(Tickers[[#This Row],[Ticker]],Fundamentals!$A:$A,0))</f>
        <v>romande_energie</v>
      </c>
    </row>
    <row r="352" spans="1:4" x14ac:dyDescent="0.2">
      <c r="A352" t="s">
        <v>1233</v>
      </c>
      <c r="C352" t="str">
        <f>INDEX(YahooFinanceInfos!$J:$J,MATCH(Tickers[[#This Row],[Ticker]],YahooFinanceInfos!$A:$A,0))</f>
        <v>Santhera Pharmaceuticals Holding AG</v>
      </c>
      <c r="D352" t="str">
        <f>INDEX(Fundamentals!$F:$F,MATCH(Tickers[[#This Row],[Ticker]],Fundamentals!$A:$A,0))</f>
        <v>santhera</v>
      </c>
    </row>
    <row r="353" spans="1:4" x14ac:dyDescent="0.2">
      <c r="A353" t="s">
        <v>1234</v>
      </c>
      <c r="C353" t="str">
        <f>INDEX(YahooFinanceInfos!$J:$J,MATCH(Tickers[[#This Row],[Ticker]],YahooFinanceInfos!$A:$A,0))</f>
        <v>Schindler Holding AG</v>
      </c>
      <c r="D353" t="str">
        <f>INDEX(Fundamentals!$F:$F,MATCH(Tickers[[#This Row],[Ticker]],Fundamentals!$A:$A,0))</f>
        <v>Schindler Holding AG</v>
      </c>
    </row>
    <row r="354" spans="1:4" x14ac:dyDescent="0.2">
      <c r="A354" t="s">
        <v>334</v>
      </c>
      <c r="C354" t="str">
        <f>INDEX(YahooFinanceInfos!$J:$J,MATCH(Tickers[[#This Row],[Ticker]],YahooFinanceInfos!$A:$A,0))</f>
        <v>Schindler Holding AG</v>
      </c>
      <c r="D354" t="str">
        <f>INDEX(Fundamentals!$F:$F,MATCH(Tickers[[#This Row],[Ticker]],Fundamentals!$A:$A,0))</f>
        <v>Schindler Holding AG</v>
      </c>
    </row>
    <row r="355" spans="1:4" x14ac:dyDescent="0.2">
      <c r="A355" t="s">
        <v>1235</v>
      </c>
      <c r="C355" t="str">
        <f>INDEX(YahooFinanceInfos!$J:$J,MATCH(Tickers[[#This Row],[Ticker]],YahooFinanceInfos!$A:$A,0))</f>
        <v>Schlatter Industries AG</v>
      </c>
      <c r="D355" t="str">
        <f>INDEX(Fundamentals!$F:$F,MATCH(Tickers[[#This Row],[Ticker]],Fundamentals!$A:$A,0))</f>
        <v>schlatter</v>
      </c>
    </row>
    <row r="356" spans="1:4" x14ac:dyDescent="0.2">
      <c r="A356" t="s">
        <v>1236</v>
      </c>
      <c r="C356" t="str">
        <f>INDEX(YahooFinanceInfos!$J:$J,MATCH(Tickers[[#This Row],[Ticker]],YahooFinanceInfos!$A:$A,0))</f>
        <v>Schmolz + Bickenbach AG</v>
      </c>
      <c r="D356" t="str">
        <f>INDEX(Fundamentals!$F:$F,MATCH(Tickers[[#This Row],[Ticker]],Fundamentals!$A:$A,0))</f>
        <v>Schmolz + Bickenbach AG</v>
      </c>
    </row>
    <row r="357" spans="1:4" x14ac:dyDescent="0.2">
      <c r="A357" t="s">
        <v>1237</v>
      </c>
      <c r="C357" t="str">
        <f>INDEX(YahooFinanceInfos!$J:$J,MATCH(Tickers[[#This Row],[Ticker]],YahooFinanceInfos!$A:$A,0))</f>
        <v>Schweiter Technologies AG</v>
      </c>
      <c r="D357" t="str">
        <f>INDEX(Fundamentals!$F:$F,MATCH(Tickers[[#This Row],[Ticker]],Fundamentals!$A:$A,0))</f>
        <v>schweiter</v>
      </c>
    </row>
    <row r="358" spans="1:4" x14ac:dyDescent="0.2">
      <c r="A358" t="s">
        <v>1238</v>
      </c>
      <c r="C358" t="str">
        <f>INDEX(YahooFinanceInfos!$J:$J,MATCH(Tickers[[#This Row],[Ticker]],YahooFinanceInfos!$A:$A,0))</f>
        <v>Sensirion Holding AG</v>
      </c>
      <c r="D358" t="str">
        <f>INDEX(Fundamentals!$F:$F,MATCH(Tickers[[#This Row],[Ticker]],Fundamentals!$A:$A,0))</f>
        <v>sensirion</v>
      </c>
    </row>
    <row r="359" spans="1:4" x14ac:dyDescent="0.2">
      <c r="A359" t="s">
        <v>1239</v>
      </c>
      <c r="C359" t="str">
        <f>INDEX(YahooFinanceInfos!$J:$J,MATCH(Tickers[[#This Row],[Ticker]],YahooFinanceInfos!$A:$A,0))</f>
        <v>SF Urban Properties AG</v>
      </c>
      <c r="D359" t="str">
        <f>INDEX(Fundamentals!$F:$F,MATCH(Tickers[[#This Row],[Ticker]],Fundamentals!$A:$A,0))</f>
        <v>urban_edge_properties_when_issued</v>
      </c>
    </row>
    <row r="360" spans="1:4" x14ac:dyDescent="0.2">
      <c r="A360" t="s">
        <v>1240</v>
      </c>
      <c r="C360" t="str">
        <f>INDEX(YahooFinanceInfos!$J:$J,MATCH(Tickers[[#This Row],[Ticker]],YahooFinanceInfos!$A:$A,0))</f>
        <v>SFS Group AG</v>
      </c>
      <c r="D360" t="str">
        <f>INDEX(Fundamentals!$F:$F,MATCH(Tickers[[#This Row],[Ticker]],Fundamentals!$A:$A,0))</f>
        <v>sfs</v>
      </c>
    </row>
    <row r="361" spans="1:4" x14ac:dyDescent="0.2">
      <c r="A361" t="s">
        <v>1241</v>
      </c>
      <c r="C361" t="str">
        <f>INDEX(YahooFinanceInfos!$J:$J,MATCH(Tickers[[#This Row],[Ticker]],YahooFinanceInfos!$A:$A,0))</f>
        <v>SGS SA</v>
      </c>
      <c r="D361" t="str">
        <f>INDEX(Fundamentals!$F:$F,MATCH(Tickers[[#This Row],[Ticker]],Fundamentals!$A:$A,0))</f>
        <v>sgs</v>
      </c>
    </row>
    <row r="362" spans="1:4" x14ac:dyDescent="0.2">
      <c r="A362" t="s">
        <v>1242</v>
      </c>
      <c r="C362" t="str">
        <f>INDEX(YahooFinanceInfos!$J:$J,MATCH(Tickers[[#This Row],[Ticker]],YahooFinanceInfos!$A:$A,0))</f>
        <v>Siegfried Holding AG</v>
      </c>
      <c r="D362" t="str">
        <f>INDEX(Fundamentals!$F:$F,MATCH(Tickers[[#This Row],[Ticker]],Fundamentals!$A:$A,0))</f>
        <v>siegfried</v>
      </c>
    </row>
    <row r="363" spans="1:4" x14ac:dyDescent="0.2">
      <c r="A363" t="s">
        <v>1243</v>
      </c>
      <c r="C363" t="str">
        <f>INDEX(YahooFinanceInfos!$J:$J,MATCH(Tickers[[#This Row],[Ticker]],YahooFinanceInfos!$A:$A,0))</f>
        <v>SIG Combibloc Group AG</v>
      </c>
      <c r="D363" t="str">
        <f>INDEX(Fundamentals!$F:$F,MATCH(Tickers[[#This Row],[Ticker]],Fundamentals!$A:$A,0))</f>
        <v>sig_combibloc</v>
      </c>
    </row>
    <row r="364" spans="1:4" x14ac:dyDescent="0.2">
      <c r="A364" t="s">
        <v>1244</v>
      </c>
      <c r="C364" t="str">
        <f>INDEX(YahooFinanceInfos!$J:$J,MATCH(Tickers[[#This Row],[Ticker]],YahooFinanceInfos!$A:$A,0))</f>
        <v>Sika AG</v>
      </c>
      <c r="D364" t="str">
        <f>INDEX(Fundamentals!$F:$F,MATCH(Tickers[[#This Row],[Ticker]],Fundamentals!$A:$A,0))</f>
        <v>sika</v>
      </c>
    </row>
    <row r="365" spans="1:4" x14ac:dyDescent="0.2">
      <c r="A365" t="s">
        <v>1245</v>
      </c>
      <c r="C365" t="str">
        <f>INDEX(YahooFinanceInfos!$J:$J,MATCH(Tickers[[#This Row],[Ticker]],YahooFinanceInfos!$A:$A,0))</f>
        <v>Schweizerische Nationalbank</v>
      </c>
      <c r="D365" t="str">
        <f>INDEX(Fundamentals!$F:$F,MATCH(Tickers[[#This Row],[Ticker]],Fundamentals!$A:$A,0))</f>
        <v>schweizerische_nationalbank</v>
      </c>
    </row>
    <row r="366" spans="1:4" x14ac:dyDescent="0.2">
      <c r="A366" t="s">
        <v>1246</v>
      </c>
      <c r="C366" t="str">
        <f>INDEX(YahooFinanceInfos!$J:$J,MATCH(Tickers[[#This Row],[Ticker]],YahooFinanceInfos!$A:$A,0))</f>
        <v>SoftwareONE Holding AG</v>
      </c>
      <c r="D366" t="str">
        <f>INDEX(Fundamentals!$F:$F,MATCH(Tickers[[#This Row],[Ticker]],Fundamentals!$A:$A,0))</f>
        <v>softwareone</v>
      </c>
    </row>
    <row r="367" spans="1:4" x14ac:dyDescent="0.2">
      <c r="A367" t="s">
        <v>1247</v>
      </c>
      <c r="C367" t="str">
        <f>INDEX(YahooFinanceInfos!$J:$J,MATCH(Tickers[[#This Row],[Ticker]],YahooFinanceInfos!$A:$A,0))</f>
        <v>Sonova Holding AG</v>
      </c>
      <c r="D367" t="str">
        <f>INDEX(Fundamentals!$F:$F,MATCH(Tickers[[#This Row],[Ticker]],Fundamentals!$A:$A,0))</f>
        <v>Sonova Holding AG</v>
      </c>
    </row>
    <row r="368" spans="1:4" x14ac:dyDescent="0.2">
      <c r="A368" t="s">
        <v>1248</v>
      </c>
      <c r="C368" t="str">
        <f>INDEX(YahooFinanceInfos!$J:$J,MATCH(Tickers[[#This Row],[Ticker]],YahooFinanceInfos!$A:$A,0))</f>
        <v>Spice Private Equity AG</v>
      </c>
      <c r="D368" t="str">
        <f>INDEX(Fundamentals!$F:$F,MATCH(Tickers[[#This Row],[Ticker]],Fundamentals!$A:$A,0))</f>
        <v>spice_private_equity</v>
      </c>
    </row>
    <row r="369" spans="1:4" x14ac:dyDescent="0.2">
      <c r="A369" t="s">
        <v>410</v>
      </c>
      <c r="C369" t="str">
        <f>INDEX(YahooFinanceInfos!$J:$J,MATCH(Tickers[[#This Row],[Ticker]],YahooFinanceInfos!$A:$A,0))</f>
        <v>St. Galler Kantonalbank AG</v>
      </c>
      <c r="D369" t="str">
        <f>INDEX(Fundamentals!$F:$F,MATCH(Tickers[[#This Row],[Ticker]],Fundamentals!$A:$A,0))</f>
        <v>sankt_galler_kantonalbank</v>
      </c>
    </row>
    <row r="370" spans="1:4" x14ac:dyDescent="0.2">
      <c r="A370" t="s">
        <v>409</v>
      </c>
      <c r="C370" t="str">
        <f>INDEX(YahooFinanceInfos!$J:$J,MATCH(Tickers[[#This Row],[Ticker]],YahooFinanceInfos!$A:$A,0))</f>
        <v>Stadler Rail AG</v>
      </c>
      <c r="D370" t="str">
        <f>INDEX(Fundamentals!$F:$F,MATCH(Tickers[[#This Row],[Ticker]],Fundamentals!$A:$A,0))</f>
        <v>stadler_rail</v>
      </c>
    </row>
    <row r="371" spans="1:4" x14ac:dyDescent="0.2">
      <c r="A371" t="s">
        <v>1249</v>
      </c>
      <c r="C371" t="str">
        <f>INDEX(YahooFinanceInfos!$J:$J,MATCH(Tickers[[#This Row],[Ticker]],YahooFinanceInfos!$A:$A,0))</f>
        <v>Starrag Group Holding AG</v>
      </c>
      <c r="D371" t="str">
        <f>INDEX(Fundamentals!$F:$F,MATCH(Tickers[[#This Row],[Ticker]],Fundamentals!$A:$A,0))</f>
        <v>starrag</v>
      </c>
    </row>
    <row r="372" spans="1:4" x14ac:dyDescent="0.2">
      <c r="A372" t="s">
        <v>413</v>
      </c>
      <c r="C372" t="str">
        <f>INDEX(YahooFinanceInfos!$J:$J,MATCH(Tickers[[#This Row],[Ticker]],YahooFinanceInfos!$A:$A,0))</f>
        <v>Straumann Holding AG</v>
      </c>
      <c r="D372" t="str">
        <f>INDEX(Fundamentals!$F:$F,MATCH(Tickers[[#This Row],[Ticker]],Fundamentals!$A:$A,0))</f>
        <v>straumann</v>
      </c>
    </row>
    <row r="373" spans="1:4" x14ac:dyDescent="0.2">
      <c r="A373" t="s">
        <v>1250</v>
      </c>
      <c r="C373" t="str">
        <f>INDEX(YahooFinanceInfos!$J:$J,MATCH(Tickers[[#This Row],[Ticker]],YahooFinanceInfos!$A:$A,0))</f>
        <v>Sulzer Ltd</v>
      </c>
      <c r="D373" t="str">
        <f>INDEX(Fundamentals!$F:$F,MATCH(Tickers[[#This Row],[Ticker]],Fundamentals!$A:$A,0))</f>
        <v>sulzer</v>
      </c>
    </row>
    <row r="374" spans="1:4" x14ac:dyDescent="0.2">
      <c r="A374" t="s">
        <v>1251</v>
      </c>
      <c r="C374" t="str">
        <f>INDEX(YahooFinanceInfos!$J:$J,MATCH(Tickers[[#This Row],[Ticker]],YahooFinanceInfos!$A:$A,0))</f>
        <v>Sunrise Communications Group AG</v>
      </c>
      <c r="D374" t="str">
        <f>INDEX(Fundamentals!$F:$F,MATCH(Tickers[[#This Row],[Ticker]],Fundamentals!$A:$A,0))</f>
        <v>sunrise_communications_group_1</v>
      </c>
    </row>
    <row r="375" spans="1:4" x14ac:dyDescent="0.2">
      <c r="A375" t="s">
        <v>1252</v>
      </c>
      <c r="C375" t="str">
        <f>INDEX(YahooFinanceInfos!$J:$J,MATCH(Tickers[[#This Row],[Ticker]],YahooFinanceInfos!$A:$A,0))</f>
        <v>The Swatch Group AG</v>
      </c>
      <c r="D375" t="str">
        <f>INDEX(Fundamentals!$F:$F,MATCH(Tickers[[#This Row],[Ticker]],Fundamentals!$A:$A,0))</f>
        <v>the_swatch_group</v>
      </c>
    </row>
    <row r="376" spans="1:4" x14ac:dyDescent="0.2">
      <c r="A376" t="s">
        <v>1253</v>
      </c>
      <c r="C376" t="str">
        <f>INDEX(YahooFinanceInfos!$J:$J,MATCH(Tickers[[#This Row],[Ticker]],YahooFinanceInfos!$A:$A,0))</f>
        <v>The Swatch Group AG</v>
      </c>
      <c r="D376" t="str">
        <f>INDEX(Fundamentals!$F:$F,MATCH(Tickers[[#This Row],[Ticker]],Fundamentals!$A:$A,0))</f>
        <v>the_swatch_group</v>
      </c>
    </row>
    <row r="377" spans="1:4" x14ac:dyDescent="0.2">
      <c r="A377" t="s">
        <v>331</v>
      </c>
      <c r="C377" t="str">
        <f>INDEX(YahooFinanceInfos!$J:$J,MATCH(Tickers[[#This Row],[Ticker]],YahooFinanceInfos!$A:$A,0))</f>
        <v>Swiss Life Holding AG</v>
      </c>
      <c r="D377" t="str">
        <f>INDEX(Fundamentals!$F:$F,MATCH(Tickers[[#This Row],[Ticker]],Fundamentals!$A:$A,0))</f>
        <v>swiss_life_2</v>
      </c>
    </row>
    <row r="378" spans="1:4" x14ac:dyDescent="0.2">
      <c r="A378" t="s">
        <v>1254</v>
      </c>
      <c r="C378" t="str">
        <f>INDEX(YahooFinanceInfos!$J:$J,MATCH(Tickers[[#This Row],[Ticker]],YahooFinanceInfos!$A:$A,0))</f>
        <v>Swiss Prime Site AG</v>
      </c>
      <c r="D378" t="str">
        <f>INDEX(Fundamentals!$F:$F,MATCH(Tickers[[#This Row],[Ticker]],Fundamentals!$A:$A,0))</f>
        <v>swiss_prime_site</v>
      </c>
    </row>
    <row r="379" spans="1:4" x14ac:dyDescent="0.2">
      <c r="A379" t="s">
        <v>333</v>
      </c>
      <c r="C379" t="str">
        <f>INDEX(YahooFinanceInfos!$J:$J,MATCH(Tickers[[#This Row],[Ticker]],YahooFinanceInfos!$A:$A,0))</f>
        <v>Swiss Re AG</v>
      </c>
      <c r="D379" t="str">
        <f>INDEX(Fundamentals!$F:$F,MATCH(Tickers[[#This Row],[Ticker]],Fundamentals!$A:$A,0))</f>
        <v>swiss_re</v>
      </c>
    </row>
    <row r="380" spans="1:4" x14ac:dyDescent="0.2">
      <c r="A380" t="s">
        <v>415</v>
      </c>
      <c r="C380" t="str">
        <f>INDEX(YahooFinanceInfos!$J:$J,MATCH(Tickers[[#This Row],[Ticker]],YahooFinanceInfos!$A:$A,0))</f>
        <v>Swisscom AG</v>
      </c>
      <c r="D380" t="str">
        <f>INDEX(Fundamentals!$F:$F,MATCH(Tickers[[#This Row],[Ticker]],Fundamentals!$A:$A,0))</f>
        <v>swisscom</v>
      </c>
    </row>
    <row r="381" spans="1:4" x14ac:dyDescent="0.2">
      <c r="A381" t="s">
        <v>1255</v>
      </c>
      <c r="C381" t="str">
        <f>INDEX(YahooFinanceInfos!$J:$J,MATCH(Tickers[[#This Row],[Ticker]],YahooFinanceInfos!$A:$A,0))</f>
        <v>Swissquote Group Holding Ltd</v>
      </c>
      <c r="D381" t="str">
        <f>INDEX(Fundamentals!$F:$F,MATCH(Tickers[[#This Row],[Ticker]],Fundamentals!$A:$A,0))</f>
        <v>swissquote</v>
      </c>
    </row>
    <row r="382" spans="1:4" x14ac:dyDescent="0.2">
      <c r="A382" t="s">
        <v>1256</v>
      </c>
      <c r="C382" t="str">
        <f>INDEX(YahooFinanceInfos!$J:$J,MATCH(Tickers[[#This Row],[Ticker]],YahooFinanceInfos!$A:$A,0))</f>
        <v>Tecan Group Ltd.</v>
      </c>
      <c r="D382" t="str">
        <f>INDEX(Fundamentals!$F:$F,MATCH(Tickers[[#This Row],[Ticker]],Fundamentals!$A:$A,0))</f>
        <v>tecan</v>
      </c>
    </row>
    <row r="383" spans="1:4" x14ac:dyDescent="0.2">
      <c r="A383" t="s">
        <v>1257</v>
      </c>
      <c r="C383" t="str">
        <f>INDEX(YahooFinanceInfos!$J:$J,MATCH(Tickers[[#This Row],[Ticker]],YahooFinanceInfos!$A:$A,0))</f>
        <v>Temenos AG</v>
      </c>
      <c r="D383" t="str">
        <f>INDEX(Fundamentals!$F:$F,MATCH(Tickers[[#This Row],[Ticker]],Fundamentals!$A:$A,0))</f>
        <v>temenos</v>
      </c>
    </row>
    <row r="384" spans="1:4" x14ac:dyDescent="0.2">
      <c r="A384" t="s">
        <v>1258</v>
      </c>
      <c r="C384" t="str">
        <f>INDEX(YahooFinanceInfos!$J:$J,MATCH(Tickers[[#This Row],[Ticker]],YahooFinanceInfos!$A:$A,0))</f>
        <v>Thurgauer Kantonalbank</v>
      </c>
      <c r="D384" t="str">
        <f>INDEX(Fundamentals!$F:$F,MATCH(Tickers[[#This Row],[Ticker]],Fundamentals!$A:$A,0))</f>
        <v>thurgauer_kantonalbank</v>
      </c>
    </row>
    <row r="385" spans="1:4" x14ac:dyDescent="0.2">
      <c r="A385" t="s">
        <v>1259</v>
      </c>
      <c r="C385" t="str">
        <f>INDEX(YahooFinanceInfos!$J:$J,MATCH(Tickers[[#This Row],[Ticker]],YahooFinanceInfos!$A:$A,0))</f>
        <v>Bergbahnen Engelberg-Trubsee-Titlis AG</v>
      </c>
      <c r="D385" t="e">
        <f>INDEX(Fundamentals!$F:$F,MATCH(Tickers[[#This Row],[Ticker]],Fundamentals!$A:$A,0))</f>
        <v>#N/A</v>
      </c>
    </row>
    <row r="386" spans="1:4" x14ac:dyDescent="0.2">
      <c r="A386" t="s">
        <v>1260</v>
      </c>
      <c r="C386" t="str">
        <f>INDEX(YahooFinanceInfos!$J:$J,MATCH(Tickers[[#This Row],[Ticker]],YahooFinanceInfos!$A:$A,0))</f>
        <v>Tornos Holding AG</v>
      </c>
      <c r="D386" t="str">
        <f>INDEX(Fundamentals!$F:$F,MATCH(Tickers[[#This Row],[Ticker]],Fundamentals!$A:$A,0))</f>
        <v>tornos</v>
      </c>
    </row>
    <row r="387" spans="1:4" x14ac:dyDescent="0.2">
      <c r="A387" t="s">
        <v>1973</v>
      </c>
      <c r="C387" t="str">
        <f>INDEX(YahooFinanceInfos!$J:$J,MATCH(Tickers[[#This Row],[Ticker]],YahooFinanceInfos!$A:$A,0))</f>
        <v>TX Group AG</v>
      </c>
      <c r="D387" t="str">
        <f>INDEX(Fundamentals!$F:$F,MATCH(Tickers[[#This Row],[Ticker]],Fundamentals!$A:$A,0))</f>
        <v>tx_group</v>
      </c>
    </row>
    <row r="388" spans="1:4" x14ac:dyDescent="0.2">
      <c r="A388" t="s">
        <v>1261</v>
      </c>
      <c r="C388" t="str">
        <f>INDEX(YahooFinanceInfos!$J:$J,MATCH(Tickers[[#This Row],[Ticker]],YahooFinanceInfos!$A:$A,0))</f>
        <v>u-blox Holding AG</v>
      </c>
      <c r="D388" t="str">
        <f>INDEX(Fundamentals!$F:$F,MATCH(Tickers[[#This Row],[Ticker]],Fundamentals!$A:$A,0))</f>
        <v>u-blox</v>
      </c>
    </row>
    <row r="389" spans="1:4" x14ac:dyDescent="0.2">
      <c r="A389" t="s">
        <v>332</v>
      </c>
      <c r="C389" t="str">
        <f>INDEX(YahooFinanceInfos!$J:$J,MATCH(Tickers[[#This Row],[Ticker]],YahooFinanceInfos!$A:$A,0))</f>
        <v>UBS Group AG</v>
      </c>
      <c r="D389" t="str">
        <f>INDEX(Fundamentals!$F:$F,MATCH(Tickers[[#This Row],[Ticker]],Fundamentals!$A:$A,0))</f>
        <v>ubs_group_1</v>
      </c>
    </row>
    <row r="390" spans="1:4" x14ac:dyDescent="0.2">
      <c r="A390" t="s">
        <v>1262</v>
      </c>
      <c r="C390" t="str">
        <f>INDEX(YahooFinanceInfos!$J:$J,MATCH(Tickers[[#This Row],[Ticker]],YahooFinanceInfos!$A:$A,0))</f>
        <v>Valartis Group AG</v>
      </c>
      <c r="D390" t="str">
        <f>INDEX(Fundamentals!$F:$F,MATCH(Tickers[[#This Row],[Ticker]],Fundamentals!$A:$A,0))</f>
        <v>valartis_group</v>
      </c>
    </row>
    <row r="391" spans="1:4" x14ac:dyDescent="0.2">
      <c r="A391" t="s">
        <v>1263</v>
      </c>
      <c r="C391" t="str">
        <f>INDEX(YahooFinanceInfos!$J:$J,MATCH(Tickers[[#This Row],[Ticker]],YahooFinanceInfos!$A:$A,0))</f>
        <v>Valiant Holding AG</v>
      </c>
      <c r="D391" t="str">
        <f>INDEX(Fundamentals!$F:$F,MATCH(Tickers[[#This Row],[Ticker]],Fundamentals!$A:$A,0))</f>
        <v>Valiant Holding AG</v>
      </c>
    </row>
    <row r="392" spans="1:4" x14ac:dyDescent="0.2">
      <c r="A392" t="s">
        <v>1264</v>
      </c>
      <c r="C392" t="str">
        <f>INDEX(YahooFinanceInfos!$J:$J,MATCH(Tickers[[#This Row],[Ticker]],YahooFinanceInfos!$A:$A,0))</f>
        <v>Valora Holding AG</v>
      </c>
      <c r="D392" t="str">
        <f>INDEX(Fundamentals!$F:$F,MATCH(Tickers[[#This Row],[Ticker]],Fundamentals!$A:$A,0))</f>
        <v>valora</v>
      </c>
    </row>
    <row r="393" spans="1:4" x14ac:dyDescent="0.2">
      <c r="A393" t="s">
        <v>1265</v>
      </c>
      <c r="C393" t="str">
        <f>INDEX(YahooFinanceInfos!$J:$J,MATCH(Tickers[[#This Row],[Ticker]],YahooFinanceInfos!$A:$A,0))</f>
        <v>Varia US Properties AG</v>
      </c>
      <c r="D393" t="str">
        <f>INDEX(Fundamentals!$F:$F,MATCH(Tickers[[#This Row],[Ticker]],Fundamentals!$A:$A,0))</f>
        <v>varia_us_properties</v>
      </c>
    </row>
    <row r="394" spans="1:4" x14ac:dyDescent="0.2">
      <c r="A394" t="s">
        <v>337</v>
      </c>
      <c r="C394" t="str">
        <f>INDEX(YahooFinanceInfos!$J:$J,MATCH(Tickers[[#This Row],[Ticker]],YahooFinanceInfos!$A:$A,0))</f>
        <v>VAT Group AG</v>
      </c>
      <c r="D394" t="str">
        <f>INDEX(Fundamentals!$F:$F,MATCH(Tickers[[#This Row],[Ticker]],Fundamentals!$A:$A,0))</f>
        <v>vat_group</v>
      </c>
    </row>
    <row r="395" spans="1:4" x14ac:dyDescent="0.2">
      <c r="A395" t="s">
        <v>1266</v>
      </c>
      <c r="C395" t="str">
        <f>INDEX(YahooFinanceInfos!$J:$J,MATCH(Tickers[[#This Row],[Ticker]],YahooFinanceInfos!$A:$A,0))</f>
        <v>Vaudoise Assurances Holding SA</v>
      </c>
      <c r="D395" t="str">
        <f>INDEX(Fundamentals!$F:$F,MATCH(Tickers[[#This Row],[Ticker]],Fundamentals!$A:$A,0))</f>
        <v>banque_cantonale_vaudoise</v>
      </c>
    </row>
    <row r="396" spans="1:4" x14ac:dyDescent="0.2">
      <c r="A396" t="s">
        <v>1267</v>
      </c>
      <c r="C396" t="str">
        <f>INDEX(YahooFinanceInfos!$J:$J,MATCH(Tickers[[#This Row],[Ticker]],YahooFinanceInfos!$A:$A,0))</f>
        <v>Vetropack Holding AG</v>
      </c>
      <c r="D396" t="str">
        <f>INDEX(Fundamentals!$F:$F,MATCH(Tickers[[#This Row],[Ticker]],Fundamentals!$A:$A,0))</f>
        <v>vetropack_a</v>
      </c>
    </row>
    <row r="397" spans="1:4" x14ac:dyDescent="0.2">
      <c r="A397" t="s">
        <v>336</v>
      </c>
      <c r="C397" t="str">
        <f>INDEX(YahooFinanceInfos!$J:$J,MATCH(Tickers[[#This Row],[Ticker]],YahooFinanceInfos!$A:$A,0))</f>
        <v>Vifor Pharma AG</v>
      </c>
      <c r="D397" t="str">
        <f>INDEX(Fundamentals!$F:$F,MATCH(Tickers[[#This Row],[Ticker]],Fundamentals!$A:$A,0))</f>
        <v>vifor_pharma</v>
      </c>
    </row>
    <row r="398" spans="1:4" x14ac:dyDescent="0.2">
      <c r="A398" t="s">
        <v>1268</v>
      </c>
      <c r="C398" t="str">
        <f>INDEX(YahooFinanceInfos!$J:$J,MATCH(Tickers[[#This Row],[Ticker]],YahooFinanceInfos!$A:$A,0))</f>
        <v>Villars Holding S.A.</v>
      </c>
      <c r="D398" t="str">
        <f>INDEX(Fundamentals!$F:$F,MATCH(Tickers[[#This Row],[Ticker]],Fundamentals!$A:$A,0))</f>
        <v>villars</v>
      </c>
    </row>
    <row r="399" spans="1:4" x14ac:dyDescent="0.2">
      <c r="A399" t="s">
        <v>1269</v>
      </c>
      <c r="C399" t="str">
        <f>INDEX(YahooFinanceInfos!$J:$J,MATCH(Tickers[[#This Row],[Ticker]],YahooFinanceInfos!$A:$A,0))</f>
        <v>Von Roll Holding AG</v>
      </c>
      <c r="D399" t="str">
        <f>INDEX(Fundamentals!$F:$F,MATCH(Tickers[[#This Row],[Ticker]],Fundamentals!$A:$A,0))</f>
        <v>von_roll</v>
      </c>
    </row>
    <row r="400" spans="1:4" x14ac:dyDescent="0.2">
      <c r="A400" t="s">
        <v>328</v>
      </c>
      <c r="C400" t="str">
        <f>INDEX(YahooFinanceInfos!$J:$J,MATCH(Tickers[[#This Row],[Ticker]],YahooFinanceInfos!$A:$A,0))</f>
        <v>Vontobel Holding AG</v>
      </c>
      <c r="D400" t="str">
        <f>INDEX(Fundamentals!$F:$F,MATCH(Tickers[[#This Row],[Ticker]],Fundamentals!$A:$A,0))</f>
        <v>vontobel</v>
      </c>
    </row>
    <row r="401" spans="1:4" x14ac:dyDescent="0.2">
      <c r="A401" t="s">
        <v>1270</v>
      </c>
      <c r="C401" t="str">
        <f>INDEX(YahooFinanceInfos!$J:$J,MATCH(Tickers[[#This Row],[Ticker]],YahooFinanceInfos!$A:$A,0))</f>
        <v>VP Bank AG</v>
      </c>
      <c r="D401" t="str">
        <f>INDEX(Fundamentals!$F:$F,MATCH(Tickers[[#This Row],[Ticker]],Fundamentals!$A:$A,0))</f>
        <v>vp_bank</v>
      </c>
    </row>
    <row r="402" spans="1:4" x14ac:dyDescent="0.2">
      <c r="A402" t="s">
        <v>1271</v>
      </c>
      <c r="C402" t="str">
        <f>INDEX(YahooFinanceInfos!$J:$J,MATCH(Tickers[[#This Row],[Ticker]],YahooFinanceInfos!$A:$A,0))</f>
        <v>VZ Holding AG</v>
      </c>
      <c r="D402" t="str">
        <f>INDEX(Fundamentals!$F:$F,MATCH(Tickers[[#This Row],[Ticker]],Fundamentals!$A:$A,0))</f>
        <v>VZ Holding AG</v>
      </c>
    </row>
    <row r="403" spans="1:4" x14ac:dyDescent="0.2">
      <c r="A403" t="s">
        <v>1272</v>
      </c>
      <c r="C403" t="str">
        <f>INDEX(YahooFinanceInfos!$J:$J,MATCH(Tickers[[#This Row],[Ticker]],YahooFinanceInfos!$A:$A,0))</f>
        <v>Walliser Kantonalbank</v>
      </c>
      <c r="D403" t="str">
        <f>INDEX(Fundamentals!$F:$F,MATCH(Tickers[[#This Row],[Ticker]],Fundamentals!$A:$A,0))</f>
        <v>walliser_kantonalbank</v>
      </c>
    </row>
    <row r="404" spans="1:4" x14ac:dyDescent="0.2">
      <c r="A404" t="s">
        <v>1273</v>
      </c>
      <c r="C404" t="str">
        <f>INDEX(YahooFinanceInfos!$J:$J,MATCH(Tickers[[#This Row],[Ticker]],YahooFinanceInfos!$A:$A,0))</f>
        <v>Warteck Invest AG</v>
      </c>
      <c r="D404" t="str">
        <f>INDEX(Fundamentals!$F:$F,MATCH(Tickers[[#This Row],[Ticker]],Fundamentals!$A:$A,0))</f>
        <v>warteck_invest</v>
      </c>
    </row>
    <row r="405" spans="1:4" x14ac:dyDescent="0.2">
      <c r="A405" t="s">
        <v>1274</v>
      </c>
      <c r="C405" t="str">
        <f>INDEX(YahooFinanceInfos!$J:$J,MATCH(Tickers[[#This Row],[Ticker]],YahooFinanceInfos!$A:$A,0))</f>
        <v>WISeKey International Holding AG</v>
      </c>
      <c r="D405" t="str">
        <f>INDEX(Fundamentals!$F:$F,MATCH(Tickers[[#This Row],[Ticker]],Fundamentals!$A:$A,0))</f>
        <v>wisekey_international</v>
      </c>
    </row>
    <row r="406" spans="1:4" x14ac:dyDescent="0.2">
      <c r="A406" t="s">
        <v>1974</v>
      </c>
      <c r="C406" t="str">
        <f>INDEX(YahooFinanceInfos!$J:$J,MATCH(Tickers[[#This Row],[Ticker]],YahooFinanceInfos!$A:$A,0))</f>
        <v>Ypsomed Holding AG</v>
      </c>
      <c r="D406" t="e">
        <f>INDEX(Fundamentals!$F:$F,MATCH(Tickers[[#This Row],[Ticker]],Fundamentals!$A:$A,0))</f>
        <v>#N/A</v>
      </c>
    </row>
    <row r="407" spans="1:4" x14ac:dyDescent="0.2">
      <c r="A407" t="s">
        <v>1275</v>
      </c>
      <c r="C407" t="str">
        <f>INDEX(YahooFinanceInfos!$J:$J,MATCH(Tickers[[#This Row],[Ticker]],YahooFinanceInfos!$A:$A,0))</f>
        <v>Zehnder Group AG</v>
      </c>
      <c r="D407" t="str">
        <f>INDEX(Fundamentals!$F:$F,MATCH(Tickers[[#This Row],[Ticker]],Fundamentals!$A:$A,0))</f>
        <v>zehnder</v>
      </c>
    </row>
    <row r="408" spans="1:4" x14ac:dyDescent="0.2">
      <c r="A408" t="s">
        <v>1276</v>
      </c>
      <c r="C408" t="str">
        <f>INDEX(YahooFinanceInfos!$J:$J,MATCH(Tickers[[#This Row],[Ticker]],YahooFinanceInfos!$A:$A,0))</f>
        <v>Zug Estates Holding AG</v>
      </c>
      <c r="D408" t="str">
        <f>INDEX(Fundamentals!$F:$F,MATCH(Tickers[[#This Row],[Ticker]],Fundamentals!$A:$A,0))</f>
        <v>zug_estates</v>
      </c>
    </row>
    <row r="409" spans="1:4" x14ac:dyDescent="0.2">
      <c r="A409" t="s">
        <v>1277</v>
      </c>
      <c r="C409" t="str">
        <f>INDEX(YahooFinanceInfos!$J:$J,MATCH(Tickers[[#This Row],[Ticker]],YahooFinanceInfos!$A:$A,0))</f>
        <v>Zuger Kantonalbank</v>
      </c>
      <c r="D409" t="str">
        <f>INDEX(Fundamentals!$F:$F,MATCH(Tickers[[#This Row],[Ticker]],Fundamentals!$A:$A,0))</f>
        <v>zuger_kantonalbank_1</v>
      </c>
    </row>
    <row r="410" spans="1:4" x14ac:dyDescent="0.2">
      <c r="A410" t="s">
        <v>1278</v>
      </c>
      <c r="C410" t="str">
        <f>INDEX(YahooFinanceInfos!$J:$J,MATCH(Tickers[[#This Row],[Ticker]],YahooFinanceInfos!$A:$A,0))</f>
        <v>Zur Rose Group AG</v>
      </c>
      <c r="D410" t="e">
        <f>INDEX(Fundamentals!$F:$F,MATCH(Tickers[[#This Row],[Ticker]],Fundamentals!$A:$A,0))</f>
        <v>#N/A</v>
      </c>
    </row>
    <row r="411" spans="1:4" x14ac:dyDescent="0.2">
      <c r="A411" t="s">
        <v>330</v>
      </c>
      <c r="C411" t="str">
        <f>INDEX(YahooFinanceInfos!$J:$J,MATCH(Tickers[[#This Row],[Ticker]],YahooFinanceInfos!$A:$A,0))</f>
        <v>Zurich Insurance Group AG</v>
      </c>
      <c r="D411" t="str">
        <f>INDEX(Fundamentals!$F:$F,MATCH(Tickers[[#This Row],[Ticker]],Fundamentals!$A:$A,0))</f>
        <v>zurich_insurance_group</v>
      </c>
    </row>
    <row r="412" spans="1:4" x14ac:dyDescent="0.2">
      <c r="A412" t="s">
        <v>1279</v>
      </c>
      <c r="C412" t="str">
        <f>INDEX(YahooFinanceInfos!$J:$J,MATCH(Tickers[[#This Row],[Ticker]],YahooFinanceInfos!$A:$A,0))</f>
        <v>Zwahlen &amp; Mayr SA</v>
      </c>
      <c r="D412" t="str">
        <f>INDEX(Fundamentals!$F:$F,MATCH(Tickers[[#This Row],[Ticker]],Fundamentals!$A:$A,0))</f>
        <v>zwahlen_et_mayr</v>
      </c>
    </row>
    <row r="413" spans="1:4" x14ac:dyDescent="0.2">
      <c r="A413" t="s">
        <v>1280</v>
      </c>
      <c r="C413" t="str">
        <f>INDEX(YahooFinanceInfos!$J:$J,MATCH(Tickers[[#This Row],[Ticker]],YahooFinanceInfos!$A:$A,0))</f>
        <v>dormakaba Holding AG</v>
      </c>
      <c r="D413" t="str">
        <f>INDEX(Fundamentals!$F:$F,MATCH(Tickers[[#This Row],[Ticker]],Fundamentals!$A:$A,0))</f>
        <v>dormakaba</v>
      </c>
    </row>
    <row r="414" spans="1:4" x14ac:dyDescent="0.2">
      <c r="A414" t="s">
        <v>1281</v>
      </c>
      <c r="C414" t="str">
        <f>INDEX(YahooFinanceInfos!$J:$J,MATCH(Tickers[[#This Row],[Ticker]],YahooFinanceInfos!$A:$A,0))</f>
        <v>lastminute.com N.V.</v>
      </c>
      <c r="D414" t="str">
        <f>INDEX(Fundamentals!$F:$F,MATCH(Tickers[[#This Row],[Ticker]],Fundamentals!$A:$A,0))</f>
        <v>lastminute.com N.V.</v>
      </c>
    </row>
    <row r="415" spans="1:4" x14ac:dyDescent="0.2">
      <c r="C415" t="e">
        <f>INDEX(YahooFinanceInfos!$J:$J,MATCH(Tickers[[#This Row],[Ticker]],YahooFinanceInfos!$A:$A,0))</f>
        <v>#N/A</v>
      </c>
      <c r="D415" t="e">
        <f>INDEX(Fundamentals!$F:$F,MATCH(Tickers[[#This Row],[Ticker]],Fundamentals!$A:$A,0))</f>
        <v>#N/A</v>
      </c>
    </row>
    <row r="416" spans="1:4" x14ac:dyDescent="0.2">
      <c r="C416" t="e">
        <f>INDEX(YahooFinanceInfos!$J:$J,MATCH(Tickers[[#This Row],[Ticker]],YahooFinanceInfos!$A:$A,0))</f>
        <v>#N/A</v>
      </c>
      <c r="D416" t="e">
        <f>INDEX(Fundamentals!$F:$F,MATCH(Tickers[[#This Row],[Ticker]],Fundamentals!$A:$A,0))</f>
        <v>#N/A</v>
      </c>
    </row>
    <row r="417" spans="1:4" x14ac:dyDescent="0.2">
      <c r="A417" t="s">
        <v>651</v>
      </c>
      <c r="C417" t="str">
        <f>INDEX(YahooFinanceInfos!$J:$J,MATCH(Tickers[[#This Row],[Ticker]],YahooFinanceInfos!$A:$A,0))</f>
        <v>3M Company</v>
      </c>
      <c r="D417" t="str">
        <f>INDEX(Fundamentals!$F:$F,MATCH(Tickers[[#This Row],[Ticker]],Fundamentals!$A:$A,0))</f>
        <v>3m</v>
      </c>
    </row>
    <row r="418" spans="1:4" x14ac:dyDescent="0.2">
      <c r="A418" t="s">
        <v>53</v>
      </c>
      <c r="C418" t="str">
        <f>INDEX(YahooFinanceInfos!$J:$J,MATCH(Tickers[[#This Row],[Ticker]],YahooFinanceInfos!$A:$A,0))</f>
        <v>American Express Company</v>
      </c>
      <c r="D418" t="str">
        <f>INDEX(Fundamentals!$F:$F,MATCH(Tickers[[#This Row],[Ticker]],Fundamentals!$A:$A,0))</f>
        <v>american_express</v>
      </c>
    </row>
    <row r="419" spans="1:4" x14ac:dyDescent="0.2">
      <c r="A419" t="s">
        <v>2086</v>
      </c>
      <c r="C419" t="str">
        <f>INDEX(YahooFinanceInfos!$J:$J,MATCH(Tickers[[#This Row],[Ticker]],YahooFinanceInfos!$A:$A,0))</f>
        <v>Apple Inc.</v>
      </c>
      <c r="D419" t="str">
        <f>INDEX(Fundamentals!$F:$F,MATCH(Tickers[[#This Row],[Ticker]],Fundamentals!$A:$A,0))</f>
        <v>apple</v>
      </c>
    </row>
    <row r="420" spans="1:4" x14ac:dyDescent="0.2">
      <c r="A420" t="s">
        <v>2008</v>
      </c>
      <c r="C420" t="str">
        <f>INDEX(YahooFinanceInfos!$J:$J,MATCH(Tickers[[#This Row],[Ticker]],YahooFinanceInfos!$A:$A,0))</f>
        <v>The Boeing Company</v>
      </c>
      <c r="D420" t="str">
        <f>INDEX(Fundamentals!$F:$F,MATCH(Tickers[[#This Row],[Ticker]],Fundamentals!$A:$A,0))</f>
        <v>kraft_heinz</v>
      </c>
    </row>
    <row r="421" spans="1:4" x14ac:dyDescent="0.2">
      <c r="A421" t="s">
        <v>2009</v>
      </c>
      <c r="C421" t="str">
        <f>INDEX(YahooFinanceInfos!$J:$J,MATCH(Tickers[[#This Row],[Ticker]],YahooFinanceInfos!$A:$A,0))</f>
        <v>Caterpillar Inc.</v>
      </c>
      <c r="D421" t="str">
        <f>INDEX(Fundamentals!$F:$F,MATCH(Tickers[[#This Row],[Ticker]],Fundamentals!$A:$A,0))</f>
        <v>caterpillar</v>
      </c>
    </row>
    <row r="422" spans="1:4" x14ac:dyDescent="0.2">
      <c r="A422" t="s">
        <v>617</v>
      </c>
      <c r="C422" t="str">
        <f>INDEX(YahooFinanceInfos!$J:$J,MATCH(Tickers[[#This Row],[Ticker]],YahooFinanceInfos!$A:$A,0))</f>
        <v>Chevron Corporation</v>
      </c>
      <c r="D422" t="str">
        <f>INDEX(Fundamentals!$F:$F,MATCH(Tickers[[#This Row],[Ticker]],Fundamentals!$A:$A,0))</f>
        <v>chevron_2</v>
      </c>
    </row>
    <row r="423" spans="1:4" x14ac:dyDescent="0.2">
      <c r="A423" t="s">
        <v>2010</v>
      </c>
      <c r="C423" t="str">
        <f>INDEX(YahooFinanceInfos!$J:$J,MATCH(Tickers[[#This Row],[Ticker]],YahooFinanceInfos!$A:$A,0))</f>
        <v>Cisco Systems, Inc.</v>
      </c>
      <c r="D423" t="e">
        <f>INDEX(Fundamentals!$F:$F,MATCH(Tickers[[#This Row],[Ticker]],Fundamentals!$A:$A,0))</f>
        <v>#N/A</v>
      </c>
    </row>
    <row r="424" spans="1:4" x14ac:dyDescent="0.2">
      <c r="A424" t="s">
        <v>55</v>
      </c>
      <c r="C424" t="str">
        <f>INDEX(YahooFinanceInfos!$J:$J,MATCH(Tickers[[#This Row],[Ticker]],YahooFinanceInfos!$A:$A,0))</f>
        <v>The Coca-Cola Company</v>
      </c>
      <c r="D424" t="str">
        <f>INDEX(Fundamentals!$F:$F,MATCH(Tickers[[#This Row],[Ticker]],Fundamentals!$A:$A,0))</f>
        <v>coca-cola</v>
      </c>
    </row>
    <row r="425" spans="1:4" x14ac:dyDescent="0.2">
      <c r="A425" t="s">
        <v>2011</v>
      </c>
      <c r="C425" t="str">
        <f>INDEX(YahooFinanceInfos!$J:$J,MATCH(Tickers[[#This Row],[Ticker]],YahooFinanceInfos!$A:$A,0))</f>
        <v>Dow Inc.</v>
      </c>
      <c r="D425" t="str">
        <f>INDEX(Fundamentals!$F:$F,MATCH(Tickers[[#This Row],[Ticker]],Fundamentals!$A:$A,0))</f>
        <v>dow</v>
      </c>
    </row>
    <row r="426" spans="1:4" x14ac:dyDescent="0.2">
      <c r="A426" t="s">
        <v>68</v>
      </c>
      <c r="C426" t="str">
        <f>INDEX(YahooFinanceInfos!$J:$J,MATCH(Tickers[[#This Row],[Ticker]],YahooFinanceInfos!$A:$A,0))</f>
        <v>Exxon Mobil Corporation</v>
      </c>
      <c r="D426" t="str">
        <f>INDEX(Fundamentals!$F:$F,MATCH(Tickers[[#This Row],[Ticker]],Fundamentals!$A:$A,0))</f>
        <v>exxonmobil</v>
      </c>
    </row>
    <row r="427" spans="1:4" x14ac:dyDescent="0.2">
      <c r="A427" t="s">
        <v>2012</v>
      </c>
      <c r="C427" t="str">
        <f>INDEX(YahooFinanceInfos!$J:$J,MATCH(Tickers[[#This Row],[Ticker]],YahooFinanceInfos!$A:$A,0))</f>
        <v>The Goldman Sachs Group, Inc.</v>
      </c>
      <c r="D427" t="e">
        <f>INDEX(Fundamentals!$F:$F,MATCH(Tickers[[#This Row],[Ticker]],Fundamentals!$A:$A,0))</f>
        <v>#N/A</v>
      </c>
    </row>
    <row r="428" spans="1:4" x14ac:dyDescent="0.2">
      <c r="A428" t="s">
        <v>2013</v>
      </c>
      <c r="C428" t="str">
        <f>INDEX(YahooFinanceInfos!$J:$J,MATCH(Tickers[[#This Row],[Ticker]],YahooFinanceInfos!$A:$A,0))</f>
        <v>The Home Depot, Inc.</v>
      </c>
      <c r="D428" t="e">
        <f>INDEX(Fundamentals!$F:$F,MATCH(Tickers[[#This Row],[Ticker]],Fundamentals!$A:$A,0))</f>
        <v>#N/A</v>
      </c>
    </row>
    <row r="429" spans="1:4" x14ac:dyDescent="0.2">
      <c r="A429" t="s">
        <v>2014</v>
      </c>
      <c r="C429" t="str">
        <f>INDEX(YahooFinanceInfos!$J:$J,MATCH(Tickers[[#This Row],[Ticker]],YahooFinanceInfos!$A:$A,0))</f>
        <v>Intel Corporation</v>
      </c>
      <c r="D429" t="str">
        <f>INDEX(Fundamentals!$F:$F,MATCH(Tickers[[#This Row],[Ticker]],Fundamentals!$A:$A,0))</f>
        <v>intellabridge_technology</v>
      </c>
    </row>
    <row r="430" spans="1:4" x14ac:dyDescent="0.2">
      <c r="A430" t="s">
        <v>75</v>
      </c>
      <c r="C430" t="str">
        <f>INDEX(YahooFinanceInfos!$J:$J,MATCH(Tickers[[#This Row],[Ticker]],YahooFinanceInfos!$A:$A,0))</f>
        <v>International Business Machines Corporation</v>
      </c>
      <c r="D430" t="str">
        <f>INDEX(Fundamentals!$F:$F,MATCH(Tickers[[#This Row],[Ticker]],Fundamentals!$A:$A,0))</f>
        <v>ibm</v>
      </c>
    </row>
    <row r="431" spans="1:4" x14ac:dyDescent="0.2">
      <c r="A431" t="s">
        <v>639</v>
      </c>
      <c r="C431" t="str">
        <f>INDEX(YahooFinanceInfos!$J:$J,MATCH(Tickers[[#This Row],[Ticker]],YahooFinanceInfos!$A:$A,0))</f>
        <v>Johnson &amp; Johnson</v>
      </c>
      <c r="D431" t="str">
        <f>INDEX(Fundamentals!$F:$F,MATCH(Tickers[[#This Row],[Ticker]],Fundamentals!$A:$A,0))</f>
        <v>Johnson &amp; Johnson</v>
      </c>
    </row>
    <row r="432" spans="1:4" x14ac:dyDescent="0.2">
      <c r="A432" t="s">
        <v>54</v>
      </c>
      <c r="C432" t="str">
        <f>INDEX(YahooFinanceInfos!$J:$J,MATCH(Tickers[[#This Row],[Ticker]],YahooFinanceInfos!$A:$A,0))</f>
        <v>JPMorgan Chase &amp; Co.</v>
      </c>
      <c r="D432" t="str">
        <f>INDEX(Fundamentals!$F:$F,MATCH(Tickers[[#This Row],[Ticker]],Fundamentals!$A:$A,0))</f>
        <v>jpmorgan</v>
      </c>
    </row>
    <row r="433" spans="1:4" x14ac:dyDescent="0.2">
      <c r="A433" t="s">
        <v>2015</v>
      </c>
      <c r="C433" t="str">
        <f>INDEX(YahooFinanceInfos!$J:$J,MATCH(Tickers[[#This Row],[Ticker]],YahooFinanceInfos!$A:$A,0))</f>
        <v>McDonald's Corporation</v>
      </c>
      <c r="D433" t="e">
        <f>INDEX(Fundamentals!$F:$F,MATCH(Tickers[[#This Row],[Ticker]],Fundamentals!$A:$A,0))</f>
        <v>#N/A</v>
      </c>
    </row>
    <row r="434" spans="1:4" x14ac:dyDescent="0.2">
      <c r="A434" t="s">
        <v>2016</v>
      </c>
      <c r="C434" t="str">
        <f>INDEX(YahooFinanceInfos!$J:$J,MATCH(Tickers[[#This Row],[Ticker]],YahooFinanceInfos!$A:$A,0))</f>
        <v>Merck &amp; Co., Inc.</v>
      </c>
      <c r="D434" t="e">
        <f>INDEX(Fundamentals!$F:$F,MATCH(Tickers[[#This Row],[Ticker]],Fundamentals!$A:$A,0))</f>
        <v>#N/A</v>
      </c>
    </row>
    <row r="435" spans="1:4" x14ac:dyDescent="0.2">
      <c r="A435" t="s">
        <v>2017</v>
      </c>
      <c r="C435" t="str">
        <f>INDEX(YahooFinanceInfos!$J:$J,MATCH(Tickers[[#This Row],[Ticker]],YahooFinanceInfos!$A:$A,0))</f>
        <v>Microsoft Corporation</v>
      </c>
      <c r="D435" t="str">
        <f>INDEX(Fundamentals!$F:$F,MATCH(Tickers[[#This Row],[Ticker]],Fundamentals!$A:$A,0))</f>
        <v>metso</v>
      </c>
    </row>
    <row r="436" spans="1:4" x14ac:dyDescent="0.2">
      <c r="A436" t="s">
        <v>2018</v>
      </c>
      <c r="C436" t="str">
        <f>INDEX(YahooFinanceInfos!$J:$J,MATCH(Tickers[[#This Row],[Ticker]],YahooFinanceInfos!$A:$A,0))</f>
        <v>NIKE, Inc.</v>
      </c>
      <c r="D436" t="e">
        <f>INDEX(Fundamentals!$F:$F,MATCH(Tickers[[#This Row],[Ticker]],Fundamentals!$A:$A,0))</f>
        <v>#N/A</v>
      </c>
    </row>
    <row r="437" spans="1:4" x14ac:dyDescent="0.2">
      <c r="A437" t="s">
        <v>2019</v>
      </c>
      <c r="C437" t="str">
        <f>INDEX(YahooFinanceInfos!$J:$J,MATCH(Tickers[[#This Row],[Ticker]],YahooFinanceInfos!$A:$A,0))</f>
        <v>Pfizer Inc.</v>
      </c>
      <c r="D437" t="str">
        <f>INDEX(Fundamentals!$F:$F,MATCH(Tickers[[#This Row],[Ticker]],Fundamentals!$A:$A,0))</f>
        <v>pfizer</v>
      </c>
    </row>
    <row r="438" spans="1:4" x14ac:dyDescent="0.2">
      <c r="A438" t="s">
        <v>666</v>
      </c>
      <c r="C438" t="str">
        <f>INDEX(YahooFinanceInfos!$J:$J,MATCH(Tickers[[#This Row],[Ticker]],YahooFinanceInfos!$A:$A,0))</f>
        <v>The Procter &amp; Gamble Company</v>
      </c>
      <c r="D438" t="str">
        <f>INDEX(Fundamentals!$F:$F,MATCH(Tickers[[#This Row],[Ticker]],Fundamentals!$A:$A,0))</f>
        <v>proctergamble_hygienehealth_care</v>
      </c>
    </row>
    <row r="439" spans="1:4" x14ac:dyDescent="0.2">
      <c r="A439" t="s">
        <v>2020</v>
      </c>
      <c r="C439" t="str">
        <f>INDEX(YahooFinanceInfos!$J:$J,MATCH(Tickers[[#This Row],[Ticker]],YahooFinanceInfos!$A:$A,0))</f>
        <v>Raytheon Technologies Corporation</v>
      </c>
      <c r="D439" t="str">
        <f>INDEX(Fundamentals!$F:$F,MATCH(Tickers[[#This Row],[Ticker]],Fundamentals!$A:$A,0))</f>
        <v>raytheon_technologies</v>
      </c>
    </row>
    <row r="440" spans="1:4" x14ac:dyDescent="0.2">
      <c r="A440" t="s">
        <v>2021</v>
      </c>
      <c r="C440" t="str">
        <f>INDEX(YahooFinanceInfos!$J:$J,MATCH(Tickers[[#This Row],[Ticker]],YahooFinanceInfos!$A:$A,0))</f>
        <v>The Travelers Companies, Inc.</v>
      </c>
      <c r="D440" t="e">
        <f>INDEX(Fundamentals!$F:$F,MATCH(Tickers[[#This Row],[Ticker]],Fundamentals!$A:$A,0))</f>
        <v>#N/A</v>
      </c>
    </row>
    <row r="441" spans="1:4" x14ac:dyDescent="0.2">
      <c r="A441" t="s">
        <v>2022</v>
      </c>
      <c r="C441" t="str">
        <f>INDEX(YahooFinanceInfos!$J:$J,MATCH(Tickers[[#This Row],[Ticker]],YahooFinanceInfos!$A:$A,0))</f>
        <v>UnitedHealth Group Incorporated</v>
      </c>
      <c r="D441" t="str">
        <f>INDEX(Fundamentals!$F:$F,MATCH(Tickers[[#This Row],[Ticker]],Fundamentals!$A:$A,0))</f>
        <v>guangzhou_development_grou_a</v>
      </c>
    </row>
    <row r="442" spans="1:4" x14ac:dyDescent="0.2">
      <c r="A442" t="s">
        <v>2023</v>
      </c>
      <c r="C442" t="str">
        <f>INDEX(YahooFinanceInfos!$J:$J,MATCH(Tickers[[#This Row],[Ticker]],YahooFinanceInfos!$A:$A,0))</f>
        <v>Verizon Communications Inc.</v>
      </c>
      <c r="D442" t="str">
        <f>INDEX(Fundamentals!$F:$F,MATCH(Tickers[[#This Row],[Ticker]],Fundamentals!$A:$A,0))</f>
        <v>verizon_communications_1</v>
      </c>
    </row>
    <row r="443" spans="1:4" x14ac:dyDescent="0.2">
      <c r="A443" t="s">
        <v>2023</v>
      </c>
      <c r="C443" t="str">
        <f>INDEX(YahooFinanceInfos!$J:$J,MATCH(Tickers[[#This Row],[Ticker]],YahooFinanceInfos!$A:$A,0))</f>
        <v>Verizon Communications Inc.</v>
      </c>
      <c r="D443" t="str">
        <f>INDEX(Fundamentals!$F:$F,MATCH(Tickers[[#This Row],[Ticker]],Fundamentals!$A:$A,0))</f>
        <v>verizon_communications_1</v>
      </c>
    </row>
    <row r="444" spans="1:4" x14ac:dyDescent="0.2">
      <c r="A444" t="s">
        <v>694</v>
      </c>
      <c r="C444" t="str">
        <f>INDEX(YahooFinanceInfos!$J:$J,MATCH(Tickers[[#This Row],[Ticker]],YahooFinanceInfos!$A:$A,0))</f>
        <v>Walgreens Boots Alliance, Inc.</v>
      </c>
      <c r="D444" t="e">
        <f>INDEX(Fundamentals!$F:$F,MATCH(Tickers[[#This Row],[Ticker]],Fundamentals!$A:$A,0))</f>
        <v>#N/A</v>
      </c>
    </row>
    <row r="445" spans="1:4" x14ac:dyDescent="0.2">
      <c r="A445" t="s">
        <v>696</v>
      </c>
      <c r="C445" t="str">
        <f>INDEX(YahooFinanceInfos!$J:$J,MATCH(Tickers[[#This Row],[Ticker]],YahooFinanceInfos!$A:$A,0))</f>
        <v>Walmart Inc.</v>
      </c>
      <c r="D445" t="str">
        <f>INDEX(Fundamentals!$F:$F,MATCH(Tickers[[#This Row],[Ticker]],Fundamentals!$A:$A,0))</f>
        <v>walmart</v>
      </c>
    </row>
    <row r="446" spans="1:4" x14ac:dyDescent="0.2">
      <c r="A446" t="s">
        <v>2024</v>
      </c>
      <c r="C446" t="str">
        <f>INDEX(YahooFinanceInfos!$J:$J,MATCH(Tickers[[#This Row],[Ticker]],YahooFinanceInfos!$A:$A,0))</f>
        <v>The Walt Disney Company</v>
      </c>
      <c r="D446" t="str">
        <f>INDEX(Fundamentals!$F:$F,MATCH(Tickers[[#This Row],[Ticker]],Fundamentals!$A:$A,0))</f>
        <v>disney</v>
      </c>
    </row>
    <row r="447" spans="1:4" x14ac:dyDescent="0.2">
      <c r="C447" t="e">
        <f>INDEX(YahooFinanceInfos!$J:$J,MATCH(Tickers[[#This Row],[Ticker]],YahooFinanceInfos!$A:$A,0))</f>
        <v>#N/A</v>
      </c>
      <c r="D447" t="e">
        <f>INDEX(Fundamentals!$F:$F,MATCH(Tickers[[#This Row],[Ticker]],Fundamentals!$A:$A,0))</f>
        <v>#N/A</v>
      </c>
    </row>
    <row r="448" spans="1:4" x14ac:dyDescent="0.2">
      <c r="A448" t="s">
        <v>2090</v>
      </c>
      <c r="C448" t="str">
        <f>INDEX(YahooFinanceInfos!$J:$J,MATCH(Tickers[[#This Row],[Ticker]],YahooFinanceInfos!$A:$A,0))</f>
        <v>HeidelbergCement AG</v>
      </c>
      <c r="D448" t="e">
        <f>INDEX(Fundamentals!$F:$F,MATCH(Tickers[[#This Row],[Ticker]],Fundamentals!$A:$A,0))</f>
        <v>#N/A</v>
      </c>
    </row>
    <row r="449" spans="1:4" x14ac:dyDescent="0.2">
      <c r="A449" t="s">
        <v>2092</v>
      </c>
      <c r="C449" t="str">
        <f>INDEX(YahooFinanceInfos!$J:$J,MATCH(Tickers[[#This Row],[Ticker]],YahooFinanceInfos!$A:$A,0))</f>
        <v>Fresenius Medical Care AG &amp; Co. KGaA</v>
      </c>
      <c r="D449" t="e">
        <f>INDEX(Fundamentals!$F:$F,MATCH(Tickers[[#This Row],[Ticker]],Fundamentals!$A:$A,0))</f>
        <v>#N/A</v>
      </c>
    </row>
    <row r="450" spans="1:4" x14ac:dyDescent="0.2">
      <c r="A450" t="s">
        <v>2094</v>
      </c>
      <c r="C450" t="str">
        <f>INDEX(YahooFinanceInfos!$J:$J,MATCH(Tickers[[#This Row],[Ticker]],YahooFinanceInfos!$A:$A,0))</f>
        <v>Continental Aktiengesellschaft</v>
      </c>
      <c r="D450" t="str">
        <f>INDEX(Fundamentals!$F:$F,MATCH(Tickers[[#This Row],[Ticker]],Fundamentals!$A:$A,0))</f>
        <v>onoff_aktiengesellschaft</v>
      </c>
    </row>
    <row r="451" spans="1:4" x14ac:dyDescent="0.2">
      <c r="A451" t="s">
        <v>2096</v>
      </c>
      <c r="C451" t="str">
        <f>INDEX(YahooFinanceInfos!$J:$J,MATCH(Tickers[[#This Row],[Ticker]],YahooFinanceInfos!$A:$A,0))</f>
        <v>Covestro AG</v>
      </c>
      <c r="D451" t="str">
        <f>INDEX(Fundamentals!$F:$F,MATCH(Tickers[[#This Row],[Ticker]],Fundamentals!$A:$A,0))</f>
        <v>covestro</v>
      </c>
    </row>
    <row r="452" spans="1:4" x14ac:dyDescent="0.2">
      <c r="A452" t="s">
        <v>2098</v>
      </c>
      <c r="C452" t="str">
        <f>INDEX(YahooFinanceInfos!$J:$J,MATCH(Tickers[[#This Row],[Ticker]],YahooFinanceInfos!$A:$A,0))</f>
        <v>Deutsche Bank Aktiengesellschaft</v>
      </c>
      <c r="D452" t="str">
        <f>INDEX(Fundamentals!$F:$F,MATCH(Tickers[[#This Row],[Ticker]],Fundamentals!$A:$A,0))</f>
        <v>defama_deutsche_fachmarkt_aktiengesellschaft</v>
      </c>
    </row>
    <row r="453" spans="1:4" x14ac:dyDescent="0.2">
      <c r="A453" t="s">
        <v>2100</v>
      </c>
      <c r="C453" t="str">
        <f>INDEX(YahooFinanceInfos!$J:$J,MATCH(Tickers[[#This Row],[Ticker]],YahooFinanceInfos!$A:$A,0))</f>
        <v>Henkel AG &amp; Co. KGaA</v>
      </c>
      <c r="D453" t="str">
        <f>INDEX(Fundamentals!$F:$F,MATCH(Tickers[[#This Row],[Ticker]],Fundamentals!$A:$A,0))</f>
        <v>henkel_1</v>
      </c>
    </row>
    <row r="454" spans="1:4" x14ac:dyDescent="0.2">
      <c r="A454" t="s">
        <v>2102</v>
      </c>
      <c r="C454" t="str">
        <f>INDEX(YahooFinanceInfos!$J:$J,MATCH(Tickers[[#This Row],[Ticker]],YahooFinanceInfos!$A:$A,0))</f>
        <v>Vonovia SE</v>
      </c>
      <c r="D454" t="str">
        <f>INDEX(Fundamentals!$F:$F,MATCH(Tickers[[#This Row],[Ticker]],Fundamentals!$A:$A,0))</f>
        <v>vonovia</v>
      </c>
    </row>
    <row r="455" spans="1:4" x14ac:dyDescent="0.2">
      <c r="A455" t="s">
        <v>2104</v>
      </c>
      <c r="C455" t="str">
        <f>INDEX(YahooFinanceInfos!$J:$J,MATCH(Tickers[[#This Row],[Ticker]],YahooFinanceInfos!$A:$A,0))</f>
        <v>RWE Aktiengesellschaft</v>
      </c>
      <c r="D455" t="str">
        <f>INDEX(Fundamentals!$F:$F,MATCH(Tickers[[#This Row],[Ticker]],Fundamentals!$A:$A,0))</f>
        <v>verianos_real_estate</v>
      </c>
    </row>
    <row r="456" spans="1:4" x14ac:dyDescent="0.2">
      <c r="A456" t="s">
        <v>2106</v>
      </c>
      <c r="C456" t="str">
        <f>INDEX(YahooFinanceInfos!$J:$J,MATCH(Tickers[[#This Row],[Ticker]],YahooFinanceInfos!$A:$A,0))</f>
        <v>Deutsche Telekom AG</v>
      </c>
      <c r="D456" t="str">
        <f>INDEX(Fundamentals!$F:$F,MATCH(Tickers[[#This Row],[Ticker]],Fundamentals!$A:$A,0))</f>
        <v>deutsche_telekom</v>
      </c>
    </row>
    <row r="457" spans="1:4" x14ac:dyDescent="0.2">
      <c r="A457" t="s">
        <v>2108</v>
      </c>
      <c r="C457" t="str">
        <f>INDEX(YahooFinanceInfos!$J:$J,MATCH(Tickers[[#This Row],[Ticker]],YahooFinanceInfos!$A:$A,0))</f>
        <v>Beiersdorf Aktiengesellschaft</v>
      </c>
      <c r="D457" t="str">
        <f>INDEX(Fundamentals!$F:$F,MATCH(Tickers[[#This Row],[Ticker]],Fundamentals!$A:$A,0))</f>
        <v>onoff_aktiengesellschaft</v>
      </c>
    </row>
    <row r="458" spans="1:4" x14ac:dyDescent="0.2">
      <c r="A458" t="s">
        <v>2110</v>
      </c>
      <c r="C458" t="str">
        <f>INDEX(YahooFinanceInfos!$J:$J,MATCH(Tickers[[#This Row],[Ticker]],YahooFinanceInfos!$A:$A,0))</f>
        <v>adidas AG</v>
      </c>
      <c r="D458" t="str">
        <f>INDEX(Fundamentals!$F:$F,MATCH(Tickers[[#This Row],[Ticker]],Fundamentals!$A:$A,0))</f>
        <v>adidas_3</v>
      </c>
    </row>
    <row r="459" spans="1:4" x14ac:dyDescent="0.2">
      <c r="A459" t="s">
        <v>2112</v>
      </c>
      <c r="C459" t="str">
        <f>INDEX(YahooFinanceInfos!$J:$J,MATCH(Tickers[[#This Row],[Ticker]],YahooFinanceInfos!$A:$A,0))</f>
        <v>Fresenius SE &amp; Co. KGaA</v>
      </c>
      <c r="D459" t="str">
        <f>INDEX(Fundamentals!$F:$F,MATCH(Tickers[[#This Row],[Ticker]],Fundamentals!$A:$A,0))</f>
        <v>Fresenius SE &amp; Co. KGaA</v>
      </c>
    </row>
    <row r="460" spans="1:4" x14ac:dyDescent="0.2">
      <c r="A460" t="s">
        <v>2114</v>
      </c>
      <c r="C460" t="str">
        <f>INDEX(YahooFinanceInfos!$J:$J,MATCH(Tickers[[#This Row],[Ticker]],YahooFinanceInfos!$A:$A,0))</f>
        <v>BASF SE</v>
      </c>
      <c r="D460" t="str">
        <f>INDEX(Fundamentals!$F:$F,MATCH(Tickers[[#This Row],[Ticker]],Fundamentals!$A:$A,0))</f>
        <v>BASF SE</v>
      </c>
    </row>
    <row r="461" spans="1:4" x14ac:dyDescent="0.2">
      <c r="A461" t="s">
        <v>2116</v>
      </c>
      <c r="C461" t="str">
        <f>INDEX(YahooFinanceInfos!$J:$J,MATCH(Tickers[[#This Row],[Ticker]],YahooFinanceInfos!$A:$A,0))</f>
        <v>Deutsche Borse AG</v>
      </c>
      <c r="D461" t="str">
        <f>INDEX(Fundamentals!$F:$F,MATCH(Tickers[[#This Row],[Ticker]],Fundamentals!$A:$A,0))</f>
        <v>deutsche_boerse</v>
      </c>
    </row>
    <row r="462" spans="1:4" x14ac:dyDescent="0.2">
      <c r="A462" t="s">
        <v>2118</v>
      </c>
      <c r="C462" t="str">
        <f>INDEX(YahooFinanceInfos!$J:$J,MATCH(Tickers[[#This Row],[Ticker]],YahooFinanceInfos!$A:$A,0))</f>
        <v>SAP SE</v>
      </c>
      <c r="D462" t="str">
        <f>INDEX(Fundamentals!$F:$F,MATCH(Tickers[[#This Row],[Ticker]],Fundamentals!$A:$A,0))</f>
        <v>sap</v>
      </c>
    </row>
    <row r="463" spans="1:4" x14ac:dyDescent="0.2">
      <c r="A463" t="s">
        <v>2120</v>
      </c>
      <c r="C463" t="str">
        <f>INDEX(YahooFinanceInfos!$J:$J,MATCH(Tickers[[#This Row],[Ticker]],YahooFinanceInfos!$A:$A,0))</f>
        <v>Linde plc</v>
      </c>
      <c r="D463" t="str">
        <f>INDEX(Fundamentals!$F:$F,MATCH(Tickers[[#This Row],[Ticker]],Fundamentals!$A:$A,0))</f>
        <v>Linde plc</v>
      </c>
    </row>
    <row r="464" spans="1:4" x14ac:dyDescent="0.2">
      <c r="A464" t="s">
        <v>2122</v>
      </c>
      <c r="C464" t="str">
        <f>INDEX(YahooFinanceInfos!$J:$J,MATCH(Tickers[[#This Row],[Ticker]],YahooFinanceInfos!$A:$A,0))</f>
        <v>Siemens Aktiengesellschaft</v>
      </c>
      <c r="D464" t="str">
        <f>INDEX(Fundamentals!$F:$F,MATCH(Tickers[[#This Row],[Ticker]],Fundamentals!$A:$A,0))</f>
        <v>onoff_aktiengesellschaft</v>
      </c>
    </row>
    <row r="465" spans="1:4" x14ac:dyDescent="0.2">
      <c r="A465" t="s">
        <v>2124</v>
      </c>
      <c r="C465" t="str">
        <f>INDEX(YahooFinanceInfos!$J:$J,MATCH(Tickers[[#This Row],[Ticker]],YahooFinanceInfos!$A:$A,0))</f>
        <v>MERCK Kommanditgesellschaft auf Aktien</v>
      </c>
      <c r="D465" t="str">
        <f>INDEX(Fundamentals!$F:$F,MATCH(Tickers[[#This Row],[Ticker]],Fundamentals!$A:$A,0))</f>
        <v>merck_co</v>
      </c>
    </row>
    <row r="466" spans="1:4" x14ac:dyDescent="0.2">
      <c r="A466" t="s">
        <v>484</v>
      </c>
      <c r="C466" t="str">
        <f>INDEX(YahooFinanceInfos!$J:$J,MATCH(Tickers[[#This Row],[Ticker]],YahooFinanceInfos!$A:$A,0))</f>
        <v>Deutsche Lufthansa AG</v>
      </c>
      <c r="D466" t="str">
        <f>INDEX(Fundamentals!$F:$F,MATCH(Tickers[[#This Row],[Ticker]],Fundamentals!$A:$A,0))</f>
        <v>deutsche_lufthansa</v>
      </c>
    </row>
    <row r="467" spans="1:4" x14ac:dyDescent="0.2">
      <c r="A467" t="s">
        <v>2126</v>
      </c>
      <c r="C467" t="str">
        <f>INDEX(YahooFinanceInfos!$J:$J,MATCH(Tickers[[#This Row],[Ticker]],YahooFinanceInfos!$A:$A,0))</f>
        <v>thyssenkrupp AG</v>
      </c>
      <c r="D467" t="str">
        <f>INDEX(Fundamentals!$F:$F,MATCH(Tickers[[#This Row],[Ticker]],Fundamentals!$A:$A,0))</f>
        <v>thyssenkrupp AG</v>
      </c>
    </row>
    <row r="468" spans="1:4" x14ac:dyDescent="0.2">
      <c r="A468" t="s">
        <v>2128</v>
      </c>
      <c r="C468" t="str">
        <f>INDEX(YahooFinanceInfos!$J:$J,MATCH(Tickers[[#This Row],[Ticker]],YahooFinanceInfos!$A:$A,0))</f>
        <v>Wirecard AG</v>
      </c>
      <c r="D468" t="str">
        <f>INDEX(Fundamentals!$F:$F,MATCH(Tickers[[#This Row],[Ticker]],Fundamentals!$A:$A,0))</f>
        <v>wirecard</v>
      </c>
    </row>
    <row r="469" spans="1:4" x14ac:dyDescent="0.2">
      <c r="A469" t="s">
        <v>2130</v>
      </c>
      <c r="C469" t="str">
        <f>INDEX(YahooFinanceInfos!$J:$J,MATCH(Tickers[[#This Row],[Ticker]],YahooFinanceInfos!$A:$A,0))</f>
        <v>Volkswagen AG</v>
      </c>
      <c r="D469" t="str">
        <f>INDEX(Fundamentals!$F:$F,MATCH(Tickers[[#This Row],[Ticker]],Fundamentals!$A:$A,0))</f>
        <v>volkswagen_4</v>
      </c>
    </row>
    <row r="470" spans="1:4" x14ac:dyDescent="0.2">
      <c r="A470" t="s">
        <v>487</v>
      </c>
      <c r="C470" t="str">
        <f>INDEX(YahooFinanceInfos!$J:$J,MATCH(Tickers[[#This Row],[Ticker]],YahooFinanceInfos!$A:$A,0))</f>
        <v>Munchener Ruckversicherungs-Gesellschaft Aktiengesellschaft</v>
      </c>
      <c r="D470" t="str">
        <f>INDEX(Fundamentals!$F:$F,MATCH(Tickers[[#This Row],[Ticker]],Fundamentals!$A:$A,0))</f>
        <v>muenchener_rueckversicherungs-gesellschaft_aktiengesellschaft_in_muenchen_un</v>
      </c>
    </row>
    <row r="471" spans="1:4" x14ac:dyDescent="0.2">
      <c r="A471" t="s">
        <v>2132</v>
      </c>
      <c r="C471" t="str">
        <f>INDEX(YahooFinanceInfos!$J:$J,MATCH(Tickers[[#This Row],[Ticker]],YahooFinanceInfos!$A:$A,0))</f>
        <v>Bayer Aktiengesellschaft</v>
      </c>
      <c r="D471" t="str">
        <f>INDEX(Fundamentals!$F:$F,MATCH(Tickers[[#This Row],[Ticker]],Fundamentals!$A:$A,0))</f>
        <v>onoff_aktiengesellschaft</v>
      </c>
    </row>
    <row r="472" spans="1:4" x14ac:dyDescent="0.2">
      <c r="A472" t="s">
        <v>2134</v>
      </c>
      <c r="C472" t="str">
        <f>INDEX(YahooFinanceInfos!$J:$J,MATCH(Tickers[[#This Row],[Ticker]],YahooFinanceInfos!$A:$A,0))</f>
        <v>Allianz SE</v>
      </c>
      <c r="D472" t="str">
        <f>INDEX(Fundamentals!$F:$F,MATCH(Tickers[[#This Row],[Ticker]],Fundamentals!$A:$A,0))</f>
        <v>allianz_2</v>
      </c>
    </row>
    <row r="473" spans="1:4" x14ac:dyDescent="0.2">
      <c r="A473" t="s">
        <v>2136</v>
      </c>
      <c r="C473" t="str">
        <f>INDEX(YahooFinanceInfos!$J:$J,MATCH(Tickers[[#This Row],[Ticker]],YahooFinanceInfos!$A:$A,0))</f>
        <v>Infineon Technologies AG</v>
      </c>
      <c r="D473" t="str">
        <f>INDEX(Fundamentals!$F:$F,MATCH(Tickers[[#This Row],[Ticker]],Fundamentals!$A:$A,0))</f>
        <v>infineon_technologies_3</v>
      </c>
    </row>
    <row r="474" spans="1:4" x14ac:dyDescent="0.2">
      <c r="A474" t="s">
        <v>2138</v>
      </c>
      <c r="C474" t="str">
        <f>INDEX(YahooFinanceInfos!$J:$J,MATCH(Tickers[[#This Row],[Ticker]],YahooFinanceInfos!$A:$A,0))</f>
        <v>Bayerische Motoren Werke Aktiengesellschaft</v>
      </c>
      <c r="D474" t="str">
        <f>INDEX(Fundamentals!$F:$F,MATCH(Tickers[[#This Row],[Ticker]],Fundamentals!$A:$A,0))</f>
        <v>bayerische_motoren_werke</v>
      </c>
    </row>
    <row r="475" spans="1:4" x14ac:dyDescent="0.2">
      <c r="A475" t="s">
        <v>2140</v>
      </c>
      <c r="C475" t="str">
        <f>INDEX(YahooFinanceInfos!$J:$J,MATCH(Tickers[[#This Row],[Ticker]],YahooFinanceInfos!$A:$A,0))</f>
        <v>Daimler AG</v>
      </c>
      <c r="D475" t="str">
        <f>INDEX(Fundamentals!$F:$F,MATCH(Tickers[[#This Row],[Ticker]],Fundamentals!$A:$A,0))</f>
        <v>daimler</v>
      </c>
    </row>
    <row r="476" spans="1:4" x14ac:dyDescent="0.2">
      <c r="A476" t="s">
        <v>2142</v>
      </c>
      <c r="C476" t="str">
        <f>INDEX(YahooFinanceInfos!$J:$J,MATCH(Tickers[[#This Row],[Ticker]],YahooFinanceInfos!$A:$A,0))</f>
        <v>E.ON SE</v>
      </c>
      <c r="D476" t="str">
        <f>INDEX(Fundamentals!$F:$F,MATCH(Tickers[[#This Row],[Ticker]],Fundamentals!$A:$A,0))</f>
        <v>E.ON SE</v>
      </c>
    </row>
    <row r="477" spans="1:4" x14ac:dyDescent="0.2">
      <c r="A477" t="s">
        <v>2144</v>
      </c>
      <c r="C477" t="str">
        <f>INDEX(YahooFinanceInfos!$J:$J,MATCH(Tickers[[#This Row],[Ticker]],YahooFinanceInfos!$A:$A,0))</f>
        <v>Deutsche Post AG</v>
      </c>
      <c r="D477" t="str">
        <f>INDEX(Fundamentals!$F:$F,MATCH(Tickers[[#This Row],[Ticker]],Fundamentals!$A:$A,0))</f>
        <v>deutsche_post</v>
      </c>
    </row>
    <row r="478" spans="1:4" x14ac:dyDescent="0.2">
      <c r="A478" t="s">
        <v>2234</v>
      </c>
      <c r="C478" t="str">
        <f>INDEX(YahooFinanceInfos!$J:$J,MATCH(Tickers[[#This Row],[Ticker]],YahooFinanceInfos!$A:$A,0))</f>
        <v>CIIG Merger Corp.</v>
      </c>
      <c r="D478" t="e">
        <f>INDEX(Fundamentals!$F:$F,MATCH(Tickers[[#This Row],[Ticker]],Fundamentals!$A:$A,0))</f>
        <v>#N/A</v>
      </c>
    </row>
    <row r="479" spans="1:4" x14ac:dyDescent="0.2">
      <c r="A479" t="s">
        <v>67</v>
      </c>
      <c r="C479" t="str">
        <f>INDEX(YahooFinanceInfos!$J:$J,MATCH(Tickers[[#This Row],[Ticker]],YahooFinanceInfos!$A:$A,0))</f>
        <v>Tesla, Inc.</v>
      </c>
      <c r="D479" t="e">
        <f>INDEX(Fundamentals!$F:$F,MATCH(Tickers[[#This Row],[Ticker]],Fundamentals!$A:$A,0))</f>
        <v>#N/A</v>
      </c>
    </row>
    <row r="480" spans="1:4" x14ac:dyDescent="0.2">
      <c r="A480" t="s">
        <v>2236</v>
      </c>
      <c r="C480" t="str">
        <f>INDEX(YahooFinanceInfos!$J:$J,MATCH(Tickers[[#This Row],[Ticker]],YahooFinanceInfos!$A:$A,0))</f>
        <v>Exact Sciences Corporation</v>
      </c>
      <c r="D480" t="str">
        <f>INDEX(Fundamentals!$F:$F,MATCH(Tickers[[#This Row],[Ticker]],Fundamentals!$A:$A,0))</f>
        <v>exact_sciences</v>
      </c>
    </row>
    <row r="481" spans="1:4" x14ac:dyDescent="0.2">
      <c r="A481" t="s">
        <v>2238</v>
      </c>
      <c r="C481" t="str">
        <f>INDEX(YahooFinanceInfos!$J:$J,MATCH(Tickers[[#This Row],[Ticker]],YahooFinanceInfos!$A:$A,0))</f>
        <v>Twist Bioscience Corporation</v>
      </c>
      <c r="D481" t="str">
        <f>INDEX(Fundamentals!$F:$F,MATCH(Tickers[[#This Row],[Ticker]],Fundamentals!$A:$A,0))</f>
        <v>twist_bioscience</v>
      </c>
    </row>
    <row r="482" spans="1:4" x14ac:dyDescent="0.2">
      <c r="A482" t="s">
        <v>2240</v>
      </c>
      <c r="C482" t="str">
        <f>INDEX(YahooFinanceInfos!$J:$J,MATCH(Tickers[[#This Row],[Ticker]],YahooFinanceInfos!$A:$A,0))</f>
        <v>Silicon Laboratories Inc.</v>
      </c>
      <c r="D482" t="str">
        <f>INDEX(Fundamentals!$F:$F,MATCH(Tickers[[#This Row],[Ticker]],Fundamentals!$A:$A,0))</f>
        <v>silicon_laboratories</v>
      </c>
    </row>
    <row r="483" spans="1:4" x14ac:dyDescent="0.2">
      <c r="A483" t="s">
        <v>2242</v>
      </c>
      <c r="C483" t="str">
        <f>INDEX(YahooFinanceInfos!$J:$J,MATCH(Tickers[[#This Row],[Ticker]],YahooFinanceInfos!$A:$A,0))</f>
        <v>Alphatec Holdings, Inc.</v>
      </c>
      <c r="D483" t="e">
        <f>INDEX(Fundamentals!$F:$F,MATCH(Tickers[[#This Row],[Ticker]],Fundamentals!$A:$A,0))</f>
        <v>#N/A</v>
      </c>
    </row>
    <row r="484" spans="1:4" x14ac:dyDescent="0.2">
      <c r="A484" t="s">
        <v>2244</v>
      </c>
      <c r="C484" t="str">
        <f>INDEX(YahooFinanceInfos!$J:$J,MATCH(Tickers[[#This Row],[Ticker]],YahooFinanceInfos!$A:$A,0))</f>
        <v>Cavco Industries, Inc.</v>
      </c>
      <c r="D484" t="e">
        <f>INDEX(Fundamentals!$F:$F,MATCH(Tickers[[#This Row],[Ticker]],Fundamentals!$A:$A,0))</f>
        <v>#N/A</v>
      </c>
    </row>
    <row r="485" spans="1:4" x14ac:dyDescent="0.2">
      <c r="A485" t="s">
        <v>2246</v>
      </c>
      <c r="C485" t="str">
        <f>INDEX(YahooFinanceInfos!$J:$J,MATCH(Tickers[[#This Row],[Ticker]],YahooFinanceInfos!$A:$A,0))</f>
        <v>InflaRx N.V.</v>
      </c>
      <c r="D485" t="str">
        <f>INDEX(Fundamentals!$F:$F,MATCH(Tickers[[#This Row],[Ticker]],Fundamentals!$A:$A,0))</f>
        <v>inflarx</v>
      </c>
    </row>
    <row r="486" spans="1:4" x14ac:dyDescent="0.2">
      <c r="A486" t="s">
        <v>2248</v>
      </c>
      <c r="C486" t="str">
        <f>INDEX(YahooFinanceInfos!$J:$J,MATCH(Tickers[[#This Row],[Ticker]],YahooFinanceInfos!$A:$A,0))</f>
        <v>Finjan Holdings, Inc.</v>
      </c>
      <c r="D486" t="e">
        <f>INDEX(Fundamentals!$F:$F,MATCH(Tickers[[#This Row],[Ticker]],Fundamentals!$A:$A,0))</f>
        <v>#N/A</v>
      </c>
    </row>
    <row r="487" spans="1:4" x14ac:dyDescent="0.2">
      <c r="A487" t="s">
        <v>2250</v>
      </c>
      <c r="C487" t="str">
        <f>INDEX(YahooFinanceInfos!$J:$J,MATCH(Tickers[[#This Row],[Ticker]],YahooFinanceInfos!$A:$A,0))</f>
        <v>KLX Energy Services Holdings, Inc.</v>
      </c>
      <c r="D487" t="e">
        <f>INDEX(Fundamentals!$F:$F,MATCH(Tickers[[#This Row],[Ticker]],Fundamentals!$A:$A,0))</f>
        <v>#N/A</v>
      </c>
    </row>
    <row r="488" spans="1:4" x14ac:dyDescent="0.2">
      <c r="A488" t="s">
        <v>2252</v>
      </c>
      <c r="C488" t="str">
        <f>INDEX(YahooFinanceInfos!$J:$J,MATCH(Tickers[[#This Row],[Ticker]],YahooFinanceInfos!$A:$A,0))</f>
        <v>NovoCure Limited</v>
      </c>
      <c r="D488" t="str">
        <f>INDEX(Fundamentals!$F:$F,MATCH(Tickers[[#This Row],[Ticker]],Fundamentals!$A:$A,0))</f>
        <v>novocure</v>
      </c>
    </row>
    <row r="489" spans="1:4" x14ac:dyDescent="0.2">
      <c r="A489" t="s">
        <v>2254</v>
      </c>
      <c r="C489" t="str">
        <f>INDEX(YahooFinanceInfos!$J:$J,MATCH(Tickers[[#This Row],[Ticker]],YahooFinanceInfos!$A:$A,0))</f>
        <v>Newmark Group, Inc.</v>
      </c>
      <c r="D489" t="e">
        <f>INDEX(Fundamentals!$F:$F,MATCH(Tickers[[#This Row],[Ticker]],Fundamentals!$A:$A,0))</f>
        <v>#N/A</v>
      </c>
    </row>
    <row r="490" spans="1:4" x14ac:dyDescent="0.2">
      <c r="A490" t="s">
        <v>2256</v>
      </c>
      <c r="C490" t="str">
        <f>INDEX(YahooFinanceInfos!$J:$J,MATCH(Tickers[[#This Row],[Ticker]],YahooFinanceInfos!$A:$A,0))</f>
        <v>BBQ Holdings, Inc.</v>
      </c>
      <c r="D490" t="e">
        <f>INDEX(Fundamentals!$F:$F,MATCH(Tickers[[#This Row],[Ticker]],Fundamentals!$A:$A,0))</f>
        <v>#N/A</v>
      </c>
    </row>
    <row r="491" spans="1:4" x14ac:dyDescent="0.2">
      <c r="A491" t="s">
        <v>2258</v>
      </c>
      <c r="C491" t="str">
        <f>INDEX(YahooFinanceInfos!$J:$J,MATCH(Tickers[[#This Row],[Ticker]],YahooFinanceInfos!$A:$A,0))</f>
        <v>Aeglea BioTherapeutics, Inc.</v>
      </c>
      <c r="D491" t="e">
        <f>INDEX(Fundamentals!$F:$F,MATCH(Tickers[[#This Row],[Ticker]],Fundamentals!$A:$A,0))</f>
        <v>#N/A</v>
      </c>
    </row>
    <row r="492" spans="1:4" x14ac:dyDescent="0.2">
      <c r="A492" t="s">
        <v>2260</v>
      </c>
      <c r="C492" t="str">
        <f>INDEX(YahooFinanceInfos!$J:$J,MATCH(Tickers[[#This Row],[Ticker]],YahooFinanceInfos!$A:$A,0))</f>
        <v>Funko, Inc.</v>
      </c>
      <c r="D492" t="e">
        <f>INDEX(Fundamentals!$F:$F,MATCH(Tickers[[#This Row],[Ticker]],Fundamentals!$A:$A,0))</f>
        <v>#N/A</v>
      </c>
    </row>
    <row r="493" spans="1:4" x14ac:dyDescent="0.2">
      <c r="A493" t="s">
        <v>2262</v>
      </c>
      <c r="C493" t="str">
        <f>INDEX(YahooFinanceInfos!$J:$J,MATCH(Tickers[[#This Row],[Ticker]],YahooFinanceInfos!$A:$A,0))</f>
        <v>FireEye, Inc.</v>
      </c>
      <c r="D493" t="e">
        <f>INDEX(Fundamentals!$F:$F,MATCH(Tickers[[#This Row],[Ticker]],Fundamentals!$A:$A,0))</f>
        <v>#N/A</v>
      </c>
    </row>
    <row r="494" spans="1:4" x14ac:dyDescent="0.2">
      <c r="A494" t="s">
        <v>2264</v>
      </c>
      <c r="C494" t="str">
        <f>INDEX(YahooFinanceInfos!$J:$J,MATCH(Tickers[[#This Row],[Ticker]],YahooFinanceInfos!$A:$A,0))</f>
        <v>Farmer Bros. Co.</v>
      </c>
      <c r="D494" t="str">
        <f>INDEX(Fundamentals!$F:$F,MATCH(Tickers[[#This Row],[Ticker]],Fundamentals!$A:$A,0))</f>
        <v>farmer_brothers</v>
      </c>
    </row>
    <row r="495" spans="1:4" x14ac:dyDescent="0.2">
      <c r="A495" t="s">
        <v>2266</v>
      </c>
      <c r="C495" t="str">
        <f>INDEX(YahooFinanceInfos!$J:$J,MATCH(Tickers[[#This Row],[Ticker]],YahooFinanceInfos!$A:$A,0))</f>
        <v>Neovasc Inc.</v>
      </c>
      <c r="D495" t="str">
        <f>INDEX(Fundamentals!$F:$F,MATCH(Tickers[[#This Row],[Ticker]],Fundamentals!$A:$A,0))</f>
        <v>neovasc_1</v>
      </c>
    </row>
    <row r="496" spans="1:4" x14ac:dyDescent="0.2">
      <c r="A496" t="s">
        <v>2268</v>
      </c>
      <c r="C496" t="str">
        <f>INDEX(YahooFinanceInfos!$J:$J,MATCH(Tickers[[#This Row],[Ticker]],YahooFinanceInfos!$A:$A,0))</f>
        <v>Ocean Power Technologies, Inc.</v>
      </c>
      <c r="D496" t="e">
        <f>INDEX(Fundamentals!$F:$F,MATCH(Tickers[[#This Row],[Ticker]],Fundamentals!$A:$A,0))</f>
        <v>#N/A</v>
      </c>
    </row>
    <row r="497" spans="1:4" x14ac:dyDescent="0.2">
      <c r="A497" t="s">
        <v>2270</v>
      </c>
      <c r="C497" t="str">
        <f>INDEX(YahooFinanceInfos!$J:$J,MATCH(Tickers[[#This Row],[Ticker]],YahooFinanceInfos!$A:$A,0))</f>
        <v>IBERIABANK Corporation</v>
      </c>
      <c r="D497" t="str">
        <f>INDEX(Fundamentals!$F:$F,MATCH(Tickers[[#This Row],[Ticker]],Fundamentals!$A:$A,0))</f>
        <v>iberiabank</v>
      </c>
    </row>
    <row r="498" spans="1:4" x14ac:dyDescent="0.2">
      <c r="A498" t="s">
        <v>2272</v>
      </c>
      <c r="C498" t="str">
        <f>INDEX(YahooFinanceInfos!$J:$J,MATCH(Tickers[[#This Row],[Ticker]],YahooFinanceInfos!$A:$A,0))</f>
        <v>The First Bancorp, Inc.</v>
      </c>
      <c r="D498" t="e">
        <f>INDEX(Fundamentals!$F:$F,MATCH(Tickers[[#This Row],[Ticker]],Fundamentals!$A:$A,0))</f>
        <v>#N/A</v>
      </c>
    </row>
    <row r="499" spans="1:4" x14ac:dyDescent="0.2">
      <c r="A499" t="s">
        <v>2274</v>
      </c>
      <c r="C499" t="str">
        <f>INDEX(YahooFinanceInfos!$J:$J,MATCH(Tickers[[#This Row],[Ticker]],YahooFinanceInfos!$A:$A,0))</f>
        <v>FARO Technologies, Inc.</v>
      </c>
      <c r="D499" t="e">
        <f>INDEX(Fundamentals!$F:$F,MATCH(Tickers[[#This Row],[Ticker]],Fundamentals!$A:$A,0))</f>
        <v>#N/A</v>
      </c>
    </row>
    <row r="500" spans="1:4" x14ac:dyDescent="0.2">
      <c r="A500" t="s">
        <v>2276</v>
      </c>
      <c r="C500" t="str">
        <f>INDEX(YahooFinanceInfos!$J:$J,MATCH(Tickers[[#This Row],[Ticker]],YahooFinanceInfos!$A:$A,0))</f>
        <v>Nemaura Medical Inc.</v>
      </c>
      <c r="D500" t="str">
        <f>INDEX(Fundamentals!$F:$F,MATCH(Tickers[[#This Row],[Ticker]],Fundamentals!$A:$A,0))</f>
        <v>nemaura_medical</v>
      </c>
    </row>
    <row r="501" spans="1:4" x14ac:dyDescent="0.2">
      <c r="A501" t="s">
        <v>2278</v>
      </c>
      <c r="C501" t="str">
        <f>INDEX(YahooFinanceInfos!$J:$J,MATCH(Tickers[[#This Row],[Ticker]],YahooFinanceInfos!$A:$A,0))</f>
        <v>Chimerix, Inc.</v>
      </c>
      <c r="D501" t="e">
        <f>INDEX(Fundamentals!$F:$F,MATCH(Tickers[[#This Row],[Ticker]],Fundamentals!$A:$A,0))</f>
        <v>#N/A</v>
      </c>
    </row>
    <row r="502" spans="1:4" x14ac:dyDescent="0.2">
      <c r="A502" t="s">
        <v>2280</v>
      </c>
      <c r="C502" t="str">
        <f>INDEX(YahooFinanceInfos!$J:$J,MATCH(Tickers[[#This Row],[Ticker]],YahooFinanceInfos!$A:$A,0))</f>
        <v>Foresight Autonomous Holdings Ltd.</v>
      </c>
      <c r="D502" t="e">
        <f>INDEX(Fundamentals!$F:$F,MATCH(Tickers[[#This Row],[Ticker]],Fundamentals!$A:$A,0))</f>
        <v>#N/A</v>
      </c>
    </row>
    <row r="503" spans="1:4" x14ac:dyDescent="0.2">
      <c r="A503" t="s">
        <v>2282</v>
      </c>
      <c r="C503" t="str">
        <f>INDEX(YahooFinanceInfos!$J:$J,MATCH(Tickers[[#This Row],[Ticker]],YahooFinanceInfos!$A:$A,0))</f>
        <v>SmileDirectClub, Inc.</v>
      </c>
      <c r="D503" t="e">
        <f>INDEX(Fundamentals!$F:$F,MATCH(Tickers[[#This Row],[Ticker]],Fundamentals!$A:$A,0))</f>
        <v>#N/A</v>
      </c>
    </row>
    <row r="504" spans="1:4" x14ac:dyDescent="0.2">
      <c r="A504" t="s">
        <v>2284</v>
      </c>
      <c r="C504" t="str">
        <f>INDEX(YahooFinanceInfos!$J:$J,MATCH(Tickers[[#This Row],[Ticker]],YahooFinanceInfos!$A:$A,0))</f>
        <v>Forterra, Inc.</v>
      </c>
      <c r="D504" t="e">
        <f>INDEX(Fundamentals!$F:$F,MATCH(Tickers[[#This Row],[Ticker]],Fundamentals!$A:$A,0))</f>
        <v>#N/A</v>
      </c>
    </row>
    <row r="505" spans="1:4" x14ac:dyDescent="0.2">
      <c r="A505" t="s">
        <v>2286</v>
      </c>
      <c r="C505" t="str">
        <f>INDEX(YahooFinanceInfos!$J:$J,MATCH(Tickers[[#This Row],[Ticker]],YahooFinanceInfos!$A:$A,0))</f>
        <v>comScore, Inc.</v>
      </c>
      <c r="D505" t="e">
        <f>INDEX(Fundamentals!$F:$F,MATCH(Tickers[[#This Row],[Ticker]],Fundamentals!$A:$A,0))</f>
        <v>#N/A</v>
      </c>
    </row>
    <row r="506" spans="1:4" x14ac:dyDescent="0.2">
      <c r="A506" t="s">
        <v>2288</v>
      </c>
      <c r="C506" t="str">
        <f>INDEX(YahooFinanceInfos!$J:$J,MATCH(Tickers[[#This Row],[Ticker]],YahooFinanceInfos!$A:$A,0))</f>
        <v>Brickell Biotech, Inc.</v>
      </c>
      <c r="D506" t="e">
        <f>INDEX(Fundamentals!$F:$F,MATCH(Tickers[[#This Row],[Ticker]],Fundamentals!$A:$A,0))</f>
        <v>#N/A</v>
      </c>
    </row>
    <row r="507" spans="1:4" x14ac:dyDescent="0.2">
      <c r="A507" t="s">
        <v>2290</v>
      </c>
      <c r="C507" t="str">
        <f>INDEX(YahooFinanceInfos!$J:$J,MATCH(Tickers[[#This Row],[Ticker]],YahooFinanceInfos!$A:$A,0))</f>
        <v>Superconductor Technologies Inc.</v>
      </c>
      <c r="D507" t="str">
        <f>INDEX(Fundamentals!$F:$F,MATCH(Tickers[[#This Row],[Ticker]],Fundamentals!$A:$A,0))</f>
        <v>superconductor_technologies_4</v>
      </c>
    </row>
    <row r="508" spans="1:4" x14ac:dyDescent="0.2">
      <c r="C508" t="e">
        <f>INDEX(YahooFinanceInfos!$J:$J,MATCH(Tickers[[#This Row],[Ticker]],YahooFinanceInfos!$A:$A,0))</f>
        <v>#N/A</v>
      </c>
      <c r="D508" t="e">
        <f>INDEX(Fundamentals!$F:$F,MATCH(Tickers[[#This Row],[Ticker]],Fundamentals!$A:$A,0))</f>
        <v>#N/A</v>
      </c>
    </row>
    <row r="509" spans="1:4" x14ac:dyDescent="0.2">
      <c r="C509" t="e">
        <f>INDEX(YahooFinanceInfos!$J:$J,MATCH(Tickers[[#This Row],[Ticker]],YahooFinanceInfos!$A:$A,0))</f>
        <v>#N/A</v>
      </c>
      <c r="D509" t="e">
        <f>INDEX(Fundamentals!$F:$F,MATCH(Tickers[[#This Row],[Ticker]],Fundamentals!$A:$A,0))</f>
        <v>#N/A</v>
      </c>
    </row>
    <row r="510" spans="1:4" x14ac:dyDescent="0.2">
      <c r="A510" t="s">
        <v>2293</v>
      </c>
      <c r="C510" t="str">
        <f>INDEX(YahooFinanceInfos!$J:$J,MATCH(Tickers[[#This Row],[Ticker]],YahooFinanceInfos!$A:$A,0))</f>
        <v>Centrica plc</v>
      </c>
      <c r="D510" t="str">
        <f>INDEX(Fundamentals!$F:$F,MATCH(Tickers[[#This Row],[Ticker]],Fundamentals!$A:$A,0))</f>
        <v>centrica</v>
      </c>
    </row>
    <row r="511" spans="1:4" x14ac:dyDescent="0.2">
      <c r="A511" t="s">
        <v>2295</v>
      </c>
      <c r="C511" t="str">
        <f>INDEX(YahooFinanceInfos!$J:$J,MATCH(Tickers[[#This Row],[Ticker]],YahooFinanceInfos!$A:$A,0))</f>
        <v>Auto Trader Group plc</v>
      </c>
      <c r="D511" t="str">
        <f>INDEX(Fundamentals!$F:$F,MATCH(Tickers[[#This Row],[Ticker]],Fundamentals!$A:$A,0))</f>
        <v>auto_trader_group</v>
      </c>
    </row>
    <row r="512" spans="1:4" x14ac:dyDescent="0.2">
      <c r="A512" t="s">
        <v>2297</v>
      </c>
      <c r="C512" t="str">
        <f>INDEX(YahooFinanceInfos!$J:$J,MATCH(Tickers[[#This Row],[Ticker]],YahooFinanceInfos!$A:$A,0))</f>
        <v>easyJet plc</v>
      </c>
      <c r="D512" t="str">
        <f>INDEX(Fundamentals!$F:$F,MATCH(Tickers[[#This Row],[Ticker]],Fundamentals!$A:$A,0))</f>
        <v>easyJet plc</v>
      </c>
    </row>
    <row r="513" spans="1:4" x14ac:dyDescent="0.2">
      <c r="A513" t="s">
        <v>2298</v>
      </c>
      <c r="C513" t="str">
        <f>INDEX(YahooFinanceInfos!$J:$J,MATCH(Tickers[[#This Row],[Ticker]],YahooFinanceInfos!$A:$A,0))</f>
        <v>Carnival Corporation &amp; Plc</v>
      </c>
      <c r="D513" t="str">
        <f>INDEX(Fundamentals!$F:$F,MATCH(Tickers[[#This Row],[Ticker]],Fundamentals!$A:$A,0))</f>
        <v>carnival</v>
      </c>
    </row>
    <row r="514" spans="1:4" x14ac:dyDescent="0.2">
      <c r="A514" t="s">
        <v>2299</v>
      </c>
      <c r="C514" t="str">
        <f>INDEX(YahooFinanceInfos!$J:$J,MATCH(Tickers[[#This Row],[Ticker]],YahooFinanceInfos!$A:$A,0))</f>
        <v>Smiths Group plc</v>
      </c>
      <c r="D514" t="str">
        <f>INDEX(Fundamentals!$F:$F,MATCH(Tickers[[#This Row],[Ticker]],Fundamentals!$A:$A,0))</f>
        <v>smiths_group_3</v>
      </c>
    </row>
    <row r="515" spans="1:4" x14ac:dyDescent="0.2">
      <c r="A515" t="s">
        <v>2301</v>
      </c>
      <c r="C515" t="str">
        <f>INDEX(YahooFinanceInfos!$J:$J,MATCH(Tickers[[#This Row],[Ticker]],YahooFinanceInfos!$A:$A,0))</f>
        <v>Vodafone Group Plc</v>
      </c>
      <c r="D515" t="str">
        <f>INDEX(Fundamentals!$F:$F,MATCH(Tickers[[#This Row],[Ticker]],Fundamentals!$A:$A,0))</f>
        <v>vodafone</v>
      </c>
    </row>
    <row r="516" spans="1:4" x14ac:dyDescent="0.2">
      <c r="A516" t="s">
        <v>2303</v>
      </c>
      <c r="C516" t="str">
        <f>INDEX(YahooFinanceInfos!$J:$J,MATCH(Tickers[[#This Row],[Ticker]],YahooFinanceInfos!$A:$A,0))</f>
        <v>Antofagasta plc</v>
      </c>
      <c r="D516" t="str">
        <f>INDEX(Fundamentals!$F:$F,MATCH(Tickers[[#This Row],[Ticker]],Fundamentals!$A:$A,0))</f>
        <v>antofagasta</v>
      </c>
    </row>
    <row r="517" spans="1:4" x14ac:dyDescent="0.2">
      <c r="A517" t="s">
        <v>2305</v>
      </c>
      <c r="C517" t="str">
        <f>INDEX(YahooFinanceInfos!$J:$J,MATCH(Tickers[[#This Row],[Ticker]],YahooFinanceInfos!$A:$A,0))</f>
        <v>Ashtead Group plc</v>
      </c>
      <c r="D517" t="str">
        <f>INDEX(Fundamentals!$F:$F,MATCH(Tickers[[#This Row],[Ticker]],Fundamentals!$A:$A,0))</f>
        <v>ashtead</v>
      </c>
    </row>
    <row r="518" spans="1:4" x14ac:dyDescent="0.2">
      <c r="A518" t="s">
        <v>2307</v>
      </c>
      <c r="C518" t="str">
        <f>INDEX(YahooFinanceInfos!$J:$J,MATCH(Tickers[[#This Row],[Ticker]],YahooFinanceInfos!$A:$A,0))</f>
        <v>Reckitt Benckiser Group plc</v>
      </c>
      <c r="D518" t="str">
        <f>INDEX(Fundamentals!$F:$F,MATCH(Tickers[[#This Row],[Ticker]],Fundamentals!$A:$A,0))</f>
        <v>reckitt_benckiser_group_2</v>
      </c>
    </row>
    <row r="519" spans="1:4" x14ac:dyDescent="0.2">
      <c r="A519" t="s">
        <v>2309</v>
      </c>
      <c r="C519" t="str">
        <f>INDEX(YahooFinanceInfos!$J:$J,MATCH(Tickers[[#This Row],[Ticker]],YahooFinanceInfos!$A:$A,0))</f>
        <v>Coca-Cola HBC AG</v>
      </c>
      <c r="D519" t="str">
        <f>INDEX(Fundamentals!$F:$F,MATCH(Tickers[[#This Row],[Ticker]],Fundamentals!$A:$A,0))</f>
        <v>coca-cola_hbc_1</v>
      </c>
    </row>
    <row r="520" spans="1:4" x14ac:dyDescent="0.2">
      <c r="A520" t="s">
        <v>2311</v>
      </c>
      <c r="C520" t="str">
        <f>INDEX(YahooFinanceInfos!$J:$J,MATCH(Tickers[[#This Row],[Ticker]],YahooFinanceInfos!$A:$A,0))</f>
        <v>British American Tobacco p.l.c.</v>
      </c>
      <c r="D520" t="str">
        <f>INDEX(Fundamentals!$F:$F,MATCH(Tickers[[#This Row],[Ticker]],Fundamentals!$A:$A,0))</f>
        <v>british_american_tobacco_(malaysia)_bhd</v>
      </c>
    </row>
    <row r="521" spans="1:4" x14ac:dyDescent="0.2">
      <c r="A521" t="s">
        <v>2313</v>
      </c>
      <c r="C521" t="str">
        <f>INDEX(YahooFinanceInfos!$J:$J,MATCH(Tickers[[#This Row],[Ticker]],YahooFinanceInfos!$A:$A,0))</f>
        <v>SSE plc</v>
      </c>
      <c r="D521" t="str">
        <f>INDEX(Fundamentals!$F:$F,MATCH(Tickers[[#This Row],[Ticker]],Fundamentals!$A:$A,0))</f>
        <v>SSE plc</v>
      </c>
    </row>
    <row r="522" spans="1:4" x14ac:dyDescent="0.2">
      <c r="A522" t="s">
        <v>2315</v>
      </c>
      <c r="C522" t="str">
        <f>INDEX(YahooFinanceInfos!$J:$J,MATCH(Tickers[[#This Row],[Ticker]],YahooFinanceInfos!$A:$A,0))</f>
        <v>Just Eat Takeaway.com N.V.</v>
      </c>
      <c r="D522" t="str">
        <f>INDEX(Fundamentals!$F:$F,MATCH(Tickers[[#This Row],[Ticker]],Fundamentals!$A:$A,0))</f>
        <v>just_eat_takeaway</v>
      </c>
    </row>
    <row r="523" spans="1:4" x14ac:dyDescent="0.2">
      <c r="A523" t="s">
        <v>2317</v>
      </c>
      <c r="C523" t="str">
        <f>INDEX(YahooFinanceInfos!$J:$J,MATCH(Tickers[[#This Row],[Ticker]],YahooFinanceInfos!$A:$A,0))</f>
        <v>BAE Systems plc</v>
      </c>
      <c r="D523" t="str">
        <f>INDEX(Fundamentals!$F:$F,MATCH(Tickers[[#This Row],[Ticker]],Fundamentals!$A:$A,0))</f>
        <v>bae_systems</v>
      </c>
    </row>
    <row r="524" spans="1:4" x14ac:dyDescent="0.2">
      <c r="A524" t="s">
        <v>525</v>
      </c>
      <c r="C524" t="str">
        <f>INDEX(YahooFinanceInfos!$J:$J,MATCH(Tickers[[#This Row],[Ticker]],YahooFinanceInfos!$A:$A,0))</f>
        <v>Meggitt PLC</v>
      </c>
      <c r="D524" t="str">
        <f>INDEX(Fundamentals!$F:$F,MATCH(Tickers[[#This Row],[Ticker]],Fundamentals!$A:$A,0))</f>
        <v>meggitt</v>
      </c>
    </row>
    <row r="525" spans="1:4" x14ac:dyDescent="0.2">
      <c r="A525" t="s">
        <v>2319</v>
      </c>
      <c r="C525" t="str">
        <f>INDEX(YahooFinanceInfos!$J:$J,MATCH(Tickers[[#This Row],[Ticker]],YahooFinanceInfos!$A:$A,0))</f>
        <v>Scottish Mortgage Investment Trust plc</v>
      </c>
      <c r="D525" t="str">
        <f>INDEX(Fundamentals!$F:$F,MATCH(Tickers[[#This Row],[Ticker]],Fundamentals!$A:$A,0))</f>
        <v>scottish_mortgage_investment_trust</v>
      </c>
    </row>
    <row r="526" spans="1:4" x14ac:dyDescent="0.2">
      <c r="A526" t="s">
        <v>2321</v>
      </c>
      <c r="C526" t="str">
        <f>INDEX(YahooFinanceInfos!$J:$J,MATCH(Tickers[[#This Row],[Ticker]],YahooFinanceInfos!$A:$A,0))</f>
        <v>Schroders plc</v>
      </c>
      <c r="D526" t="str">
        <f>INDEX(Fundamentals!$F:$F,MATCH(Tickers[[#This Row],[Ticker]],Fundamentals!$A:$A,0))</f>
        <v>schroders</v>
      </c>
    </row>
    <row r="527" spans="1:4" x14ac:dyDescent="0.2">
      <c r="A527" t="s">
        <v>2323</v>
      </c>
      <c r="C527" t="str">
        <f>INDEX(YahooFinanceInfos!$J:$J,MATCH(Tickers[[#This Row],[Ticker]],YahooFinanceInfos!$A:$A,0))</f>
        <v>Compass Group PLC</v>
      </c>
      <c r="D527" t="str">
        <f>INDEX(Fundamentals!$F:$F,MATCH(Tickers[[#This Row],[Ticker]],Fundamentals!$A:$A,0))</f>
        <v>compass</v>
      </c>
    </row>
    <row r="528" spans="1:4" x14ac:dyDescent="0.2">
      <c r="A528" t="s">
        <v>2325</v>
      </c>
      <c r="C528" t="str">
        <f>INDEX(YahooFinanceInfos!$J:$J,MATCH(Tickers[[#This Row],[Ticker]],YahooFinanceInfos!$A:$A,0))</f>
        <v>St. James's Place plc</v>
      </c>
      <c r="D528" t="e">
        <f>INDEX(Fundamentals!$F:$F,MATCH(Tickers[[#This Row],[Ticker]],Fundamentals!$A:$A,0))</f>
        <v>#N/A</v>
      </c>
    </row>
    <row r="529" spans="1:4" x14ac:dyDescent="0.2">
      <c r="A529" t="s">
        <v>2327</v>
      </c>
      <c r="C529" t="str">
        <f>INDEX(YahooFinanceInfos!$J:$J,MATCH(Tickers[[#This Row],[Ticker]],YahooFinanceInfos!$A:$A,0))</f>
        <v>Tesco PLC</v>
      </c>
      <c r="D529" t="str">
        <f>INDEX(Fundamentals!$F:$F,MATCH(Tickers[[#This Row],[Ticker]],Fundamentals!$A:$A,0))</f>
        <v>tesco</v>
      </c>
    </row>
    <row r="530" spans="1:4" x14ac:dyDescent="0.2">
      <c r="A530" t="s">
        <v>2329</v>
      </c>
      <c r="C530" t="str">
        <f>INDEX(YahooFinanceInfos!$J:$J,MATCH(Tickers[[#This Row],[Ticker]],YahooFinanceInfos!$A:$A,0))</f>
        <v>Rentokil Initial plc</v>
      </c>
      <c r="D530" t="str">
        <f>INDEX(Fundamentals!$F:$F,MATCH(Tickers[[#This Row],[Ticker]],Fundamentals!$A:$A,0))</f>
        <v>rentokil_initial</v>
      </c>
    </row>
    <row r="531" spans="1:4" x14ac:dyDescent="0.2">
      <c r="A531" t="s">
        <v>2331</v>
      </c>
      <c r="C531" t="str">
        <f>INDEX(YahooFinanceInfos!$J:$J,MATCH(Tickers[[#This Row],[Ticker]],YahooFinanceInfos!$A:$A,0))</f>
        <v>Rightmove plc</v>
      </c>
      <c r="D531" t="str">
        <f>INDEX(Fundamentals!$F:$F,MATCH(Tickers[[#This Row],[Ticker]],Fundamentals!$A:$A,0))</f>
        <v>rightmove_3</v>
      </c>
    </row>
    <row r="532" spans="1:4" x14ac:dyDescent="0.2">
      <c r="A532" t="s">
        <v>2333</v>
      </c>
      <c r="C532" t="str">
        <f>INDEX(YahooFinanceInfos!$J:$J,MATCH(Tickers[[#This Row],[Ticker]],YahooFinanceInfos!$A:$A,0))</f>
        <v>Rolls-Royce Holdings plc</v>
      </c>
      <c r="D532" t="str">
        <f>INDEX(Fundamentals!$F:$F,MATCH(Tickers[[#This Row],[Ticker]],Fundamentals!$A:$A,0))</f>
        <v>rolls-royce_holdings</v>
      </c>
    </row>
    <row r="533" spans="1:4" x14ac:dyDescent="0.2">
      <c r="A533" t="s">
        <v>2335</v>
      </c>
      <c r="C533" t="str">
        <f>INDEX(YahooFinanceInfos!$J:$J,MATCH(Tickers[[#This Row],[Ticker]],YahooFinanceInfos!$A:$A,0))</f>
        <v>Experian plc</v>
      </c>
      <c r="D533" t="str">
        <f>INDEX(Fundamentals!$F:$F,MATCH(Tickers[[#This Row],[Ticker]],Fundamentals!$A:$A,0))</f>
        <v>experian_1</v>
      </c>
    </row>
    <row r="534" spans="1:4" x14ac:dyDescent="0.2">
      <c r="A534" t="s">
        <v>2337</v>
      </c>
      <c r="C534" t="str">
        <f>INDEX(YahooFinanceInfos!$J:$J,MATCH(Tickers[[#This Row],[Ticker]],YahooFinanceInfos!$A:$A,0))</f>
        <v>Persimmon Plc</v>
      </c>
      <c r="D534" t="str">
        <f>INDEX(Fundamentals!$F:$F,MATCH(Tickers[[#This Row],[Ticker]],Fundamentals!$A:$A,0))</f>
        <v>persimmon</v>
      </c>
    </row>
    <row r="535" spans="1:4" x14ac:dyDescent="0.2">
      <c r="A535" t="s">
        <v>2339</v>
      </c>
      <c r="C535" t="str">
        <f>INDEX(YahooFinanceInfos!$J:$J,MATCH(Tickers[[#This Row],[Ticker]],YahooFinanceInfos!$A:$A,0))</f>
        <v>Royal Dutch Shell plc</v>
      </c>
      <c r="D535" t="str">
        <f>INDEX(Fundamentals!$F:$F,MATCH(Tickers[[#This Row],[Ticker]],Fundamentals!$A:$A,0))</f>
        <v>shell_b</v>
      </c>
    </row>
    <row r="536" spans="1:4" x14ac:dyDescent="0.2">
      <c r="A536" t="s">
        <v>2340</v>
      </c>
      <c r="C536" t="str">
        <f>INDEX(YahooFinanceInfos!$J:$J,MATCH(Tickers[[#This Row],[Ticker]],YahooFinanceInfos!$A:$A,0))</f>
        <v>M&amp;G plc</v>
      </c>
      <c r="D536" t="e">
        <f>INDEX(Fundamentals!$F:$F,MATCH(Tickers[[#This Row],[Ticker]],Fundamentals!$A:$A,0))</f>
        <v>#N/A</v>
      </c>
    </row>
    <row r="537" spans="1:4" x14ac:dyDescent="0.2">
      <c r="A537" t="s">
        <v>2342</v>
      </c>
      <c r="C537" t="str">
        <f>INDEX(YahooFinanceInfos!$J:$J,MATCH(Tickers[[#This Row],[Ticker]],YahooFinanceInfos!$A:$A,0))</f>
        <v>Royal Dutch Shell plc</v>
      </c>
      <c r="D537" t="str">
        <f>INDEX(Fundamentals!$F:$F,MATCH(Tickers[[#This Row],[Ticker]],Fundamentals!$A:$A,0))</f>
        <v>shell_b</v>
      </c>
    </row>
    <row r="538" spans="1:4" x14ac:dyDescent="0.2">
      <c r="A538" t="s">
        <v>2343</v>
      </c>
      <c r="C538" t="str">
        <f>INDEX(YahooFinanceInfos!$J:$J,MATCH(Tickers[[#This Row],[Ticker]],YahooFinanceInfos!$A:$A,0))</f>
        <v>Prudential plc</v>
      </c>
      <c r="D538" t="str">
        <f>INDEX(Fundamentals!$F:$F,MATCH(Tickers[[#This Row],[Ticker]],Fundamentals!$A:$A,0))</f>
        <v>prudential</v>
      </c>
    </row>
    <row r="539" spans="1:4" x14ac:dyDescent="0.2">
      <c r="A539" t="s">
        <v>1062</v>
      </c>
      <c r="C539" t="str">
        <f>INDEX(YahooFinanceInfos!$J:$J,MATCH(Tickers[[#This Row],[Ticker]],YahooFinanceInfos!$A:$A,0))</f>
        <v>Spirax-Sarco Engineering plc</v>
      </c>
      <c r="D539" t="str">
        <f>INDEX(Fundamentals!$F:$F,MATCH(Tickers[[#This Row],[Ticker]],Fundamentals!$A:$A,0))</f>
        <v>spirax-sarco_engineering_4</v>
      </c>
    </row>
    <row r="540" spans="1:4" x14ac:dyDescent="0.2">
      <c r="C540" t="e">
        <f>INDEX(YahooFinanceInfos!$J:$J,MATCH(Tickers[[#This Row],[Ticker]],YahooFinanceInfos!$A:$A,0))</f>
        <v>#N/A</v>
      </c>
      <c r="D540" t="e">
        <f>INDEX(Fundamentals!$F:$F,MATCH(Tickers[[#This Row],[Ticker]],Fundamentals!$A:$A,0))</f>
        <v>#N/A</v>
      </c>
    </row>
    <row r="541" spans="1:4" x14ac:dyDescent="0.2">
      <c r="A541" t="s">
        <v>2346</v>
      </c>
      <c r="C541" t="str">
        <f>INDEX(YahooFinanceInfos!$J:$J,MATCH(Tickers[[#This Row],[Ticker]],YahooFinanceInfos!$A:$A,0))</f>
        <v>Airbus SE</v>
      </c>
      <c r="D541" t="str">
        <f>INDEX(Fundamentals!$F:$F,MATCH(Tickers[[#This Row],[Ticker]],Fundamentals!$A:$A,0))</f>
        <v>Airbus SE</v>
      </c>
    </row>
    <row r="542" spans="1:4" x14ac:dyDescent="0.2">
      <c r="A542" t="s">
        <v>2348</v>
      </c>
      <c r="C542" t="str">
        <f>INDEX(YahooFinanceInfos!$J:$J,MATCH(Tickers[[#This Row],[Ticker]],YahooFinanceInfos!$A:$A,0))</f>
        <v>VINCI SA</v>
      </c>
      <c r="D542" t="str">
        <f>INDEX(Fundamentals!$F:$F,MATCH(Tickers[[#This Row],[Ticker]],Fundamentals!$A:$A,0))</f>
        <v>vinci_9</v>
      </c>
    </row>
    <row r="543" spans="1:4" x14ac:dyDescent="0.2">
      <c r="A543" t="s">
        <v>2350</v>
      </c>
      <c r="C543" t="str">
        <f>INDEX(YahooFinanceInfos!$J:$J,MATCH(Tickers[[#This Row],[Ticker]],YahooFinanceInfos!$A:$A,0))</f>
        <v>Carrefour SA</v>
      </c>
      <c r="D543" t="str">
        <f>INDEX(Fundamentals!$F:$F,MATCH(Tickers[[#This Row],[Ticker]],Fundamentals!$A:$A,0))</f>
        <v>carrefour</v>
      </c>
    </row>
    <row r="544" spans="1:4" x14ac:dyDescent="0.2">
      <c r="A544" t="s">
        <v>2352</v>
      </c>
      <c r="C544" t="str">
        <f>INDEX(YahooFinanceInfos!$J:$J,MATCH(Tickers[[#This Row],[Ticker]],YahooFinanceInfos!$A:$A,0))</f>
        <v>Veolia Environnement S.A.</v>
      </c>
      <c r="D544" t="str">
        <f>INDEX(Fundamentals!$F:$F,MATCH(Tickers[[#This Row],[Ticker]],Fundamentals!$A:$A,0))</f>
        <v>veolia_environnement</v>
      </c>
    </row>
    <row r="545" spans="1:4" x14ac:dyDescent="0.2">
      <c r="A545" t="s">
        <v>2354</v>
      </c>
      <c r="C545" t="str">
        <f>INDEX(YahooFinanceInfos!$J:$J,MATCH(Tickers[[#This Row],[Ticker]],YahooFinanceInfos!$A:$A,0))</f>
        <v>ENGIE SA</v>
      </c>
      <c r="D545" t="str">
        <f>INDEX(Fundamentals!$F:$F,MATCH(Tickers[[#This Row],[Ticker]],Fundamentals!$A:$A,0))</f>
        <v>engie_6</v>
      </c>
    </row>
    <row r="546" spans="1:4" x14ac:dyDescent="0.2">
      <c r="A546" t="s">
        <v>2356</v>
      </c>
      <c r="C546" t="str">
        <f>INDEX(YahooFinanceInfos!$J:$J,MATCH(Tickers[[#This Row],[Ticker]],YahooFinanceInfos!$A:$A,0))</f>
        <v>TOTAL S.A.</v>
      </c>
      <c r="D546" t="str">
        <f>INDEX(Fundamentals!$F:$F,MATCH(Tickers[[#This Row],[Ticker]],Fundamentals!$A:$A,0))</f>
        <v>total</v>
      </c>
    </row>
    <row r="547" spans="1:4" x14ac:dyDescent="0.2">
      <c r="A547" t="s">
        <v>2358</v>
      </c>
      <c r="C547" t="str">
        <f>INDEX(YahooFinanceInfos!$J:$J,MATCH(Tickers[[#This Row],[Ticker]],YahooFinanceInfos!$A:$A,0))</f>
        <v>BNP Paribas SA</v>
      </c>
      <c r="D547" t="str">
        <f>INDEX(Fundamentals!$F:$F,MATCH(Tickers[[#This Row],[Ticker]],Fundamentals!$A:$A,0))</f>
        <v>bnp_paribas</v>
      </c>
    </row>
    <row r="548" spans="1:4" x14ac:dyDescent="0.2">
      <c r="A548" t="s">
        <v>2360</v>
      </c>
      <c r="C548" t="str">
        <f>INDEX(YahooFinanceInfos!$J:$J,MATCH(Tickers[[#This Row],[Ticker]],YahooFinanceInfos!$A:$A,0))</f>
        <v>LVMH Moet Hennessy - Louis Vuitton, Societe Europeenne</v>
      </c>
      <c r="D548" t="e">
        <f>INDEX(Fundamentals!$F:$F,MATCH(Tickers[[#This Row],[Ticker]],Fundamentals!$A:$A,0))</f>
        <v>#N/A</v>
      </c>
    </row>
    <row r="549" spans="1:4" x14ac:dyDescent="0.2">
      <c r="A549" t="s">
        <v>2362</v>
      </c>
      <c r="C549" t="str">
        <f>INDEX(YahooFinanceInfos!$J:$J,MATCH(Tickers[[#This Row],[Ticker]],YahooFinanceInfos!$A:$A,0))</f>
        <v>Credit Agricole S.A.</v>
      </c>
      <c r="D549" t="str">
        <f>INDEX(Fundamentals!$F:$F,MATCH(Tickers[[#This Row],[Ticker]],Fundamentals!$A:$A,0))</f>
        <v>crédit_agricole</v>
      </c>
    </row>
    <row r="550" spans="1:4" x14ac:dyDescent="0.2">
      <c r="A550" t="s">
        <v>2364</v>
      </c>
      <c r="C550" t="str">
        <f>INDEX(YahooFinanceInfos!$J:$J,MATCH(Tickers[[#This Row],[Ticker]],YahooFinanceInfos!$A:$A,0))</f>
        <v>Sanofi</v>
      </c>
      <c r="D550" t="str">
        <f>INDEX(Fundamentals!$F:$F,MATCH(Tickers[[#This Row],[Ticker]],Fundamentals!$A:$A,0))</f>
        <v>Sanofi</v>
      </c>
    </row>
    <row r="551" spans="1:4" x14ac:dyDescent="0.2">
      <c r="A551" t="s">
        <v>2366</v>
      </c>
      <c r="C551" t="str">
        <f>INDEX(YahooFinanceInfos!$J:$J,MATCH(Tickers[[#This Row],[Ticker]],YahooFinanceInfos!$A:$A,0))</f>
        <v>L'Oreal S.A.</v>
      </c>
      <c r="D551" t="e">
        <f>INDEX(Fundamentals!$F:$F,MATCH(Tickers[[#This Row],[Ticker]],Fundamentals!$A:$A,0))</f>
        <v>#N/A</v>
      </c>
    </row>
    <row r="552" spans="1:4" x14ac:dyDescent="0.2">
      <c r="A552" t="s">
        <v>2368</v>
      </c>
      <c r="C552" t="str">
        <f>INDEX(YahooFinanceInfos!$J:$J,MATCH(Tickers[[#This Row],[Ticker]],YahooFinanceInfos!$A:$A,0))</f>
        <v>Orange S.A.</v>
      </c>
      <c r="D552" t="e">
        <f>INDEX(Fundamentals!$F:$F,MATCH(Tickers[[#This Row],[Ticker]],Fundamentals!$A:$A,0))</f>
        <v>#N/A</v>
      </c>
    </row>
    <row r="553" spans="1:4" x14ac:dyDescent="0.2">
      <c r="A553" t="s">
        <v>2370</v>
      </c>
      <c r="C553" t="str">
        <f>INDEX(YahooFinanceInfos!$J:$J,MATCH(Tickers[[#This Row],[Ticker]],YahooFinanceInfos!$A:$A,0))</f>
        <v>Kering SA</v>
      </c>
      <c r="D553" t="str">
        <f>INDEX(Fundamentals!$F:$F,MATCH(Tickers[[#This Row],[Ticker]],Fundamentals!$A:$A,0))</f>
        <v>kering</v>
      </c>
    </row>
    <row r="554" spans="1:4" x14ac:dyDescent="0.2">
      <c r="A554" t="s">
        <v>2372</v>
      </c>
      <c r="C554" t="str">
        <f>INDEX(YahooFinanceInfos!$J:$J,MATCH(Tickers[[#This Row],[Ticker]],YahooFinanceInfos!$A:$A,0))</f>
        <v>Compagnie de Saint-Gobain S.A.</v>
      </c>
      <c r="D554" t="str">
        <f>INDEX(Fundamentals!$F:$F,MATCH(Tickers[[#This Row],[Ticker]],Fundamentals!$A:$A,0))</f>
        <v>saint-gobain</v>
      </c>
    </row>
    <row r="555" spans="1:4" x14ac:dyDescent="0.2">
      <c r="A555" t="s">
        <v>2374</v>
      </c>
      <c r="C555" t="str">
        <f>INDEX(YahooFinanceInfos!$J:$J,MATCH(Tickers[[#This Row],[Ticker]],YahooFinanceInfos!$A:$A,0))</f>
        <v>Vivendi SA</v>
      </c>
      <c r="D555" t="str">
        <f>INDEX(Fundamentals!$F:$F,MATCH(Tickers[[#This Row],[Ticker]],Fundamentals!$A:$A,0))</f>
        <v>vivendi_2</v>
      </c>
    </row>
    <row r="556" spans="1:4" x14ac:dyDescent="0.2">
      <c r="A556" t="s">
        <v>2376</v>
      </c>
      <c r="C556" t="str">
        <f>INDEX(YahooFinanceInfos!$J:$J,MATCH(Tickers[[#This Row],[Ticker]],YahooFinanceInfos!$A:$A,0))</f>
        <v>Societe Generale Societe anonyme</v>
      </c>
      <c r="D556" t="str">
        <f>INDEX(Fundamentals!$F:$F,MATCH(Tickers[[#This Row],[Ticker]],Fundamentals!$A:$A,0))</f>
        <v>societe_generale__(spons_adrs)</v>
      </c>
    </row>
    <row r="557" spans="1:4" x14ac:dyDescent="0.2">
      <c r="A557" t="s">
        <v>2378</v>
      </c>
      <c r="C557" t="str">
        <f>INDEX(YahooFinanceInfos!$J:$J,MATCH(Tickers[[#This Row],[Ticker]],YahooFinanceInfos!$A:$A,0))</f>
        <v>Legrand SA</v>
      </c>
      <c r="D557" t="e">
        <f>INDEX(Fundamentals!$F:$F,MATCH(Tickers[[#This Row],[Ticker]],Fundamentals!$A:$A,0))</f>
        <v>#N/A</v>
      </c>
    </row>
    <row r="558" spans="1:4" x14ac:dyDescent="0.2">
      <c r="A558" t="s">
        <v>2380</v>
      </c>
      <c r="C558" t="str">
        <f>INDEX(YahooFinanceInfos!$J:$J,MATCH(Tickers[[#This Row],[Ticker]],YahooFinanceInfos!$A:$A,0))</f>
        <v>Atos SE</v>
      </c>
      <c r="D558" t="str">
        <f>INDEX(Fundamentals!$F:$F,MATCH(Tickers[[#This Row],[Ticker]],Fundamentals!$A:$A,0))</f>
        <v>Atos SE</v>
      </c>
    </row>
    <row r="559" spans="1:4" x14ac:dyDescent="0.2">
      <c r="A559" t="s">
        <v>2382</v>
      </c>
      <c r="C559" t="str">
        <f>INDEX(YahooFinanceInfos!$J:$J,MATCH(Tickers[[#This Row],[Ticker]],YahooFinanceInfos!$A:$A,0))</f>
        <v>L'Air Liquide S.A.</v>
      </c>
      <c r="D559" t="e">
        <f>INDEX(Fundamentals!$F:$F,MATCH(Tickers[[#This Row],[Ticker]],Fundamentals!$A:$A,0))</f>
        <v>#N/A</v>
      </c>
    </row>
    <row r="560" spans="1:4" x14ac:dyDescent="0.2">
      <c r="A560" t="s">
        <v>2384</v>
      </c>
      <c r="C560" t="str">
        <f>INDEX(YahooFinanceInfos!$J:$J,MATCH(Tickers[[#This Row],[Ticker]],YahooFinanceInfos!$A:$A,0))</f>
        <v>Compagnie Generale des Etablissements Michelin Societe en commandite par actions</v>
      </c>
      <c r="D560" t="e">
        <f>INDEX(Fundamentals!$F:$F,MATCH(Tickers[[#This Row],[Ticker]],Fundamentals!$A:$A,0))</f>
        <v>#N/A</v>
      </c>
    </row>
    <row r="561" spans="1:4" x14ac:dyDescent="0.2">
      <c r="A561" t="s">
        <v>2386</v>
      </c>
      <c r="C561" t="str">
        <f>INDEX(YahooFinanceInfos!$J:$J,MATCH(Tickers[[#This Row],[Ticker]],YahooFinanceInfos!$A:$A,0))</f>
        <v>Accor SA</v>
      </c>
      <c r="D561" t="e">
        <f>INDEX(Fundamentals!$F:$F,MATCH(Tickers[[#This Row],[Ticker]],Fundamentals!$A:$A,0))</f>
        <v>#N/A</v>
      </c>
    </row>
    <row r="562" spans="1:4" x14ac:dyDescent="0.2">
      <c r="A562" t="s">
        <v>2388</v>
      </c>
      <c r="C562" t="str">
        <f>INDEX(YahooFinanceInfos!$J:$J,MATCH(Tickers[[#This Row],[Ticker]],YahooFinanceInfos!$A:$A,0))</f>
        <v>Thales S.A.</v>
      </c>
      <c r="D562" t="str">
        <f>INDEX(Fundamentals!$F:$F,MATCH(Tickers[[#This Row],[Ticker]],Fundamentals!$A:$A,0))</f>
        <v>thales</v>
      </c>
    </row>
    <row r="563" spans="1:4" x14ac:dyDescent="0.2">
      <c r="A563" t="s">
        <v>2390</v>
      </c>
      <c r="C563" t="str">
        <f>INDEX(YahooFinanceInfos!$J:$J,MATCH(Tickers[[#This Row],[Ticker]],YahooFinanceInfos!$A:$A,0))</f>
        <v>Worldline S.A.</v>
      </c>
      <c r="D563" t="str">
        <f>INDEX(Fundamentals!$F:$F,MATCH(Tickers[[#This Row],[Ticker]],Fundamentals!$A:$A,0))</f>
        <v>worldline_sa</v>
      </c>
    </row>
    <row r="564" spans="1:4" x14ac:dyDescent="0.2">
      <c r="A564" t="s">
        <v>2392</v>
      </c>
      <c r="C564" t="str">
        <f>INDEX(YahooFinanceInfos!$J:$J,MATCH(Tickers[[#This Row],[Ticker]],YahooFinanceInfos!$A:$A,0))</f>
        <v>Pernod Ricard SA</v>
      </c>
      <c r="D564" t="str">
        <f>INDEX(Fundamentals!$F:$F,MATCH(Tickers[[#This Row],[Ticker]],Fundamentals!$A:$A,0))</f>
        <v>pernod_ricard</v>
      </c>
    </row>
    <row r="565" spans="1:4" x14ac:dyDescent="0.2">
      <c r="A565" t="s">
        <v>2394</v>
      </c>
      <c r="C565" t="str">
        <f>INDEX(YahooFinanceInfos!$J:$J,MATCH(Tickers[[#This Row],[Ticker]],YahooFinanceInfos!$A:$A,0))</f>
        <v>Sodexo S.A.</v>
      </c>
      <c r="D565" t="str">
        <f>INDEX(Fundamentals!$F:$F,MATCH(Tickers[[#This Row],[Ticker]],Fundamentals!$A:$A,0))</f>
        <v>sodexo</v>
      </c>
    </row>
    <row r="566" spans="1:4" x14ac:dyDescent="0.2">
      <c r="A566" t="s">
        <v>2396</v>
      </c>
      <c r="C566" t="str">
        <f>INDEX(YahooFinanceInfos!$J:$J,MATCH(Tickers[[#This Row],[Ticker]],YahooFinanceInfos!$A:$A,0))</f>
        <v>Danone S.A.</v>
      </c>
      <c r="D566" t="str">
        <f>INDEX(Fundamentals!$F:$F,MATCH(Tickers[[#This Row],[Ticker]],Fundamentals!$A:$A,0))</f>
        <v>Danone S.A.</v>
      </c>
    </row>
    <row r="567" spans="1:4" x14ac:dyDescent="0.2">
      <c r="A567" t="s">
        <v>2398</v>
      </c>
      <c r="C567" t="str">
        <f>INDEX(YahooFinanceInfos!$J:$J,MATCH(Tickers[[#This Row],[Ticker]],YahooFinanceInfos!$A:$A,0))</f>
        <v>Schneider Electric S.E.</v>
      </c>
      <c r="D567" t="str">
        <f>INDEX(Fundamentals!$F:$F,MATCH(Tickers[[#This Row],[Ticker]],Fundamentals!$A:$A,0))</f>
        <v>schneider_electric</v>
      </c>
    </row>
    <row r="568" spans="1:4" x14ac:dyDescent="0.2">
      <c r="A568" t="s">
        <v>2400</v>
      </c>
      <c r="C568" t="str">
        <f>INDEX(YahooFinanceInfos!$J:$J,MATCH(Tickers[[#This Row],[Ticker]],YahooFinanceInfos!$A:$A,0))</f>
        <v>Capgemini SE</v>
      </c>
      <c r="D568" t="str">
        <f>INDEX(Fundamentals!$F:$F,MATCH(Tickers[[#This Row],[Ticker]],Fundamentals!$A:$A,0))</f>
        <v>capgemini</v>
      </c>
    </row>
    <row r="569" spans="1:4" x14ac:dyDescent="0.2">
      <c r="A569" t="s">
        <v>2402</v>
      </c>
      <c r="C569" t="str">
        <f>INDEX(YahooFinanceInfos!$J:$J,MATCH(Tickers[[#This Row],[Ticker]],YahooFinanceInfos!$A:$A,0))</f>
        <v>Bouygues SA</v>
      </c>
      <c r="D569" t="str">
        <f>INDEX(Fundamentals!$F:$F,MATCH(Tickers[[#This Row],[Ticker]],Fundamentals!$A:$A,0))</f>
        <v>bouygues</v>
      </c>
    </row>
    <row r="570" spans="1:4" x14ac:dyDescent="0.2">
      <c r="A570" t="s">
        <v>2404</v>
      </c>
      <c r="C570" t="str">
        <f>INDEX(YahooFinanceInfos!$J:$J,MATCH(Tickers[[#This Row],[Ticker]],YahooFinanceInfos!$A:$A,0))</f>
        <v>Peugeot S.A.</v>
      </c>
      <c r="D570" t="str">
        <f>INDEX(Fundamentals!$F:$F,MATCH(Tickers[[#This Row],[Ticker]],Fundamentals!$A:$A,0))</f>
        <v>peugeot</v>
      </c>
    </row>
    <row r="571" spans="1:4" x14ac:dyDescent="0.2">
      <c r="C571" t="e">
        <f>INDEX(YahooFinanceInfos!$J:$J,MATCH(Tickers[[#This Row],[Ticker]],YahooFinanceInfos!$A:$A,0))</f>
        <v>#N/A</v>
      </c>
      <c r="D571" t="e">
        <f>INDEX(Fundamentals!$F:$F,MATCH(Tickers[[#This Row],[Ticker]],Fundamentals!$A:$A,0))</f>
        <v>#N/A</v>
      </c>
    </row>
    <row r="572" spans="1:4" x14ac:dyDescent="0.2">
      <c r="C572" t="e">
        <f>INDEX(YahooFinanceInfos!$J:$J,MATCH(Tickers[[#This Row],[Ticker]],YahooFinanceInfos!$A:$A,0))</f>
        <v>#N/A</v>
      </c>
      <c r="D572" t="e">
        <f>INDEX(Fundamentals!$F:$F,MATCH(Tickers[[#This Row],[Ticker]],Fundamentals!$A:$A,0))</f>
        <v>#N/A</v>
      </c>
    </row>
    <row r="573" spans="1:4" x14ac:dyDescent="0.2">
      <c r="A573" t="s">
        <v>2407</v>
      </c>
      <c r="C573" t="str">
        <f>INDEX(YahooFinanceInfos!$J:$J,MATCH(Tickers[[#This Row],[Ticker]],YahooFinanceInfos!$A:$A,0))</f>
        <v>ageas SA/NV</v>
      </c>
      <c r="D573" t="str">
        <f>INDEX(Fundamentals!$F:$F,MATCH(Tickers[[#This Row],[Ticker]],Fundamentals!$A:$A,0))</f>
        <v>ageas_nv</v>
      </c>
    </row>
    <row r="574" spans="1:4" x14ac:dyDescent="0.2">
      <c r="A574" t="s">
        <v>2409</v>
      </c>
      <c r="C574" t="str">
        <f>INDEX(YahooFinanceInfos!$J:$J,MATCH(Tickers[[#This Row],[Ticker]],YahooFinanceInfos!$A:$A,0))</f>
        <v>Ubisoft Entertainment SA</v>
      </c>
      <c r="D574" t="str">
        <f>INDEX(Fundamentals!$F:$F,MATCH(Tickers[[#This Row],[Ticker]],Fundamentals!$A:$A,0))</f>
        <v>ubisoft_entertainment</v>
      </c>
    </row>
    <row r="575" spans="1:4" x14ac:dyDescent="0.2">
      <c r="A575" t="s">
        <v>2346</v>
      </c>
      <c r="C575" t="str">
        <f>INDEX(YahooFinanceInfos!$J:$J,MATCH(Tickers[[#This Row],[Ticker]],YahooFinanceInfos!$A:$A,0))</f>
        <v>Airbus SE</v>
      </c>
      <c r="D575" t="str">
        <f>INDEX(Fundamentals!$F:$F,MATCH(Tickers[[#This Row],[Ticker]],Fundamentals!$A:$A,0))</f>
        <v>Airbus SE</v>
      </c>
    </row>
    <row r="576" spans="1:4" x14ac:dyDescent="0.2">
      <c r="A576" t="s">
        <v>2411</v>
      </c>
      <c r="C576" t="str">
        <f>INDEX(YahooFinanceInfos!$J:$J,MATCH(Tickers[[#This Row],[Ticker]],YahooFinanceInfos!$A:$A,0))</f>
        <v>Teleperformance SE</v>
      </c>
      <c r="D576" t="str">
        <f>INDEX(Fundamentals!$F:$F,MATCH(Tickers[[#This Row],[Ticker]],Fundamentals!$A:$A,0))</f>
        <v>srteleperformance</v>
      </c>
    </row>
    <row r="577" spans="1:4" x14ac:dyDescent="0.2">
      <c r="A577" t="s">
        <v>2413</v>
      </c>
      <c r="C577" t="str">
        <f>INDEX(YahooFinanceInfos!$J:$J,MATCH(Tickers[[#This Row],[Ticker]],YahooFinanceInfos!$A:$A,0))</f>
        <v>Koninklijke DSM N.V.</v>
      </c>
      <c r="D577" t="str">
        <f>INDEX(Fundamentals!$F:$F,MATCH(Tickers[[#This Row],[Ticker]],Fundamentals!$A:$A,0))</f>
        <v>koninklijke_dsm_nv__(spons_adrs)</v>
      </c>
    </row>
    <row r="578" spans="1:4" x14ac:dyDescent="0.2">
      <c r="A578" t="s">
        <v>2415</v>
      </c>
      <c r="C578" t="str">
        <f>INDEX(YahooFinanceInfos!$J:$J,MATCH(Tickers[[#This Row],[Ticker]],YahooFinanceInfos!$A:$A,0))</f>
        <v>Aegon N.V.</v>
      </c>
      <c r="D578" t="str">
        <f>INDEX(Fundamentals!$F:$F,MATCH(Tickers[[#This Row],[Ticker]],Fundamentals!$A:$A,0))</f>
        <v>aegon</v>
      </c>
    </row>
    <row r="579" spans="1:4" x14ac:dyDescent="0.2">
      <c r="A579" t="s">
        <v>2417</v>
      </c>
      <c r="C579" t="str">
        <f>INDEX(YahooFinanceInfos!$J:$J,MATCH(Tickers[[#This Row],[Ticker]],YahooFinanceInfos!$A:$A,0))</f>
        <v>Natixis S.A.</v>
      </c>
      <c r="D579" t="str">
        <f>INDEX(Fundamentals!$F:$F,MATCH(Tickers[[#This Row],[Ticker]],Fundamentals!$A:$A,0))</f>
        <v>natixis_banques_populaires</v>
      </c>
    </row>
    <row r="580" spans="1:4" x14ac:dyDescent="0.2">
      <c r="A580" t="s">
        <v>2360</v>
      </c>
      <c r="C580" t="str">
        <f>INDEX(YahooFinanceInfos!$J:$J,MATCH(Tickers[[#This Row],[Ticker]],YahooFinanceInfos!$A:$A,0))</f>
        <v>LVMH Moet Hennessy - Louis Vuitton, Societe Europeenne</v>
      </c>
      <c r="D580" t="e">
        <f>INDEX(Fundamentals!$F:$F,MATCH(Tickers[[#This Row],[Ticker]],Fundamentals!$A:$A,0))</f>
        <v>#N/A</v>
      </c>
    </row>
    <row r="581" spans="1:4" x14ac:dyDescent="0.2">
      <c r="A581" t="s">
        <v>2419</v>
      </c>
      <c r="C581" t="str">
        <f>INDEX(YahooFinanceInfos!$J:$J,MATCH(Tickers[[#This Row],[Ticker]],YahooFinanceInfos!$A:$A,0))</f>
        <v>Koninklijke KPN N.V.</v>
      </c>
      <c r="D581" t="str">
        <f>INDEX(Fundamentals!$F:$F,MATCH(Tickers[[#This Row],[Ticker]],Fundamentals!$A:$A,0))</f>
        <v>koninklijke_volkerwessels</v>
      </c>
    </row>
    <row r="582" spans="1:4" x14ac:dyDescent="0.2">
      <c r="A582" t="s">
        <v>2421</v>
      </c>
      <c r="C582" t="str">
        <f>INDEX(YahooFinanceInfos!$J:$J,MATCH(Tickers[[#This Row],[Ticker]],YahooFinanceInfos!$A:$A,0))</f>
        <v>Groupe Bruxelles Lambert SA</v>
      </c>
      <c r="D582" t="str">
        <f>INDEX(Fundamentals!$F:$F,MATCH(Tickers[[#This Row],[Ticker]],Fundamentals!$A:$A,0))</f>
        <v>groupe_bruxelles_lambert</v>
      </c>
    </row>
    <row r="583" spans="1:4" x14ac:dyDescent="0.2">
      <c r="A583" t="s">
        <v>2423</v>
      </c>
      <c r="C583" t="str">
        <f>INDEX(YahooFinanceInfos!$J:$J,MATCH(Tickers[[#This Row],[Ticker]],YahooFinanceInfos!$A:$A,0))</f>
        <v>Covivio</v>
      </c>
      <c r="D583" t="str">
        <f>INDEX(Fundamentals!$F:$F,MATCH(Tickers[[#This Row],[Ticker]],Fundamentals!$A:$A,0))</f>
        <v>Covivio</v>
      </c>
    </row>
    <row r="584" spans="1:4" x14ac:dyDescent="0.2">
      <c r="A584" t="s">
        <v>2425</v>
      </c>
      <c r="C584" t="str">
        <f>INDEX(YahooFinanceInfos!$J:$J,MATCH(Tickers[[#This Row],[Ticker]],YahooFinanceInfos!$A:$A,0))</f>
        <v>Electricite de France S.A.</v>
      </c>
      <c r="D584" t="str">
        <f>INDEX(Fundamentals!$F:$F,MATCH(Tickers[[#This Row],[Ticker]],Fundamentals!$A:$A,0))</f>
        <v>electricite_de_france_2</v>
      </c>
    </row>
    <row r="585" spans="1:4" x14ac:dyDescent="0.2">
      <c r="A585" t="s">
        <v>2378</v>
      </c>
      <c r="C585" t="str">
        <f>INDEX(YahooFinanceInfos!$J:$J,MATCH(Tickers[[#This Row],[Ticker]],YahooFinanceInfos!$A:$A,0))</f>
        <v>Legrand SA</v>
      </c>
      <c r="D585" t="e">
        <f>INDEX(Fundamentals!$F:$F,MATCH(Tickers[[#This Row],[Ticker]],Fundamentals!$A:$A,0))</f>
        <v>#N/A</v>
      </c>
    </row>
    <row r="586" spans="1:4" x14ac:dyDescent="0.2">
      <c r="A586" t="s">
        <v>2380</v>
      </c>
      <c r="C586" t="str">
        <f>INDEX(YahooFinanceInfos!$J:$J,MATCH(Tickers[[#This Row],[Ticker]],YahooFinanceInfos!$A:$A,0))</f>
        <v>Atos SE</v>
      </c>
      <c r="D586" t="str">
        <f>INDEX(Fundamentals!$F:$F,MATCH(Tickers[[#This Row],[Ticker]],Fundamentals!$A:$A,0))</f>
        <v>Atos SE</v>
      </c>
    </row>
    <row r="587" spans="1:4" x14ac:dyDescent="0.2">
      <c r="A587" t="s">
        <v>2427</v>
      </c>
      <c r="C587" t="str">
        <f>INDEX(YahooFinanceInfos!$J:$J,MATCH(Tickers[[#This Row],[Ticker]],YahooFinanceInfos!$A:$A,0))</f>
        <v>Ipsen S.A.</v>
      </c>
      <c r="D587" t="str">
        <f>INDEX(Fundamentals!$F:$F,MATCH(Tickers[[#This Row],[Ticker]],Fundamentals!$A:$A,0))</f>
        <v>ipsen</v>
      </c>
    </row>
    <row r="588" spans="1:4" x14ac:dyDescent="0.2">
      <c r="A588" t="s">
        <v>2429</v>
      </c>
      <c r="C588" t="str">
        <f>INDEX(YahooFinanceInfos!$J:$J,MATCH(Tickers[[#This Row],[Ticker]],YahooFinanceInfos!$A:$A,0))</f>
        <v>ING Groep N.V.</v>
      </c>
      <c r="D588" t="str">
        <f>INDEX(Fundamentals!$F:$F,MATCH(Tickers[[#This Row],[Ticker]],Fundamentals!$A:$A,0))</f>
        <v>kbc_groep</v>
      </c>
    </row>
    <row r="589" spans="1:4" x14ac:dyDescent="0.2">
      <c r="A589" t="s">
        <v>2388</v>
      </c>
      <c r="C589" t="str">
        <f>INDEX(YahooFinanceInfos!$J:$J,MATCH(Tickers[[#This Row],[Ticker]],YahooFinanceInfos!$A:$A,0))</f>
        <v>Thales S.A.</v>
      </c>
      <c r="D589" t="str">
        <f>INDEX(Fundamentals!$F:$F,MATCH(Tickers[[#This Row],[Ticker]],Fundamentals!$A:$A,0))</f>
        <v>thales</v>
      </c>
    </row>
    <row r="590" spans="1:4" x14ac:dyDescent="0.2">
      <c r="A590" t="s">
        <v>2431</v>
      </c>
      <c r="C590" t="str">
        <f>INDEX(YahooFinanceInfos!$J:$J,MATCH(Tickers[[#This Row],[Ticker]],YahooFinanceInfos!$A:$A,0))</f>
        <v>Edenred SA</v>
      </c>
      <c r="D590" t="str">
        <f>INDEX(Fundamentals!$F:$F,MATCH(Tickers[[#This Row],[Ticker]],Fundamentals!$A:$A,0))</f>
        <v>edenred_sa</v>
      </c>
    </row>
    <row r="591" spans="1:4" x14ac:dyDescent="0.2">
      <c r="A591" t="s">
        <v>2390</v>
      </c>
      <c r="C591" t="str">
        <f>INDEX(YahooFinanceInfos!$J:$J,MATCH(Tickers[[#This Row],[Ticker]],YahooFinanceInfos!$A:$A,0))</f>
        <v>Worldline S.A.</v>
      </c>
      <c r="D591" t="str">
        <f>INDEX(Fundamentals!$F:$F,MATCH(Tickers[[#This Row],[Ticker]],Fundamentals!$A:$A,0))</f>
        <v>worldline_sa</v>
      </c>
    </row>
    <row r="592" spans="1:4" x14ac:dyDescent="0.2">
      <c r="A592" t="s">
        <v>2394</v>
      </c>
      <c r="C592" t="str">
        <f>INDEX(YahooFinanceInfos!$J:$J,MATCH(Tickers[[#This Row],[Ticker]],YahooFinanceInfos!$A:$A,0))</f>
        <v>Sodexo S.A.</v>
      </c>
      <c r="D592" t="str">
        <f>INDEX(Fundamentals!$F:$F,MATCH(Tickers[[#This Row],[Ticker]],Fundamentals!$A:$A,0))</f>
        <v>sodexo</v>
      </c>
    </row>
    <row r="593" spans="1:4" x14ac:dyDescent="0.2">
      <c r="A593" t="s">
        <v>2396</v>
      </c>
      <c r="C593" t="str">
        <f>INDEX(YahooFinanceInfos!$J:$J,MATCH(Tickers[[#This Row],[Ticker]],YahooFinanceInfos!$A:$A,0))</f>
        <v>Danone S.A.</v>
      </c>
      <c r="D593" t="str">
        <f>INDEX(Fundamentals!$F:$F,MATCH(Tickers[[#This Row],[Ticker]],Fundamentals!$A:$A,0))</f>
        <v>Danone S.A.</v>
      </c>
    </row>
    <row r="594" spans="1:4" x14ac:dyDescent="0.2">
      <c r="A594" t="s">
        <v>2433</v>
      </c>
      <c r="C594" t="str">
        <f>INDEX(YahooFinanceInfos!$J:$J,MATCH(Tickers[[#This Row],[Ticker]],YahooFinanceInfos!$A:$A,0))</f>
        <v>SCOR SE</v>
      </c>
      <c r="D594" t="str">
        <f>INDEX(Fundamentals!$F:$F,MATCH(Tickers[[#This Row],[Ticker]],Fundamentals!$A:$A,0))</f>
        <v>scor_se_prov_regpt</v>
      </c>
    </row>
    <row r="595" spans="1:4" x14ac:dyDescent="0.2">
      <c r="A595" t="s">
        <v>2435</v>
      </c>
      <c r="C595" t="str">
        <f>INDEX(YahooFinanceInfos!$J:$J,MATCH(Tickers[[#This Row],[Ticker]],YahooFinanceInfos!$A:$A,0))</f>
        <v>Anheuser-Busch InBev SA/NV</v>
      </c>
      <c r="D595" t="str">
        <f>INDEX(Fundamentals!$F:$F,MATCH(Tickers[[#This Row],[Ticker]],Fundamentals!$A:$A,0))</f>
        <v>ab_inbev</v>
      </c>
    </row>
    <row r="596" spans="1:4" x14ac:dyDescent="0.2">
      <c r="A596" t="s">
        <v>2437</v>
      </c>
      <c r="C596" t="str">
        <f>INDEX(YahooFinanceInfos!$J:$J,MATCH(Tickers[[#This Row],[Ticker]],YahooFinanceInfos!$A:$A,0))</f>
        <v>Amundi</v>
      </c>
      <c r="D596" t="str">
        <f>INDEX(Fundamentals!$F:$F,MATCH(Tickers[[#This Row],[Ticker]],Fundamentals!$A:$A,0))</f>
        <v>artifex_mundi</v>
      </c>
    </row>
    <row r="597" spans="1:4" x14ac:dyDescent="0.2">
      <c r="A597" t="s">
        <v>2439</v>
      </c>
      <c r="C597" t="str">
        <f>INDEX(YahooFinanceInfos!$J:$J,MATCH(Tickers[[#This Row],[Ticker]],YahooFinanceInfos!$A:$A,0))</f>
        <v>Koninklijke Philips N.V.</v>
      </c>
      <c r="D597" t="str">
        <f>INDEX(Fundamentals!$F:$F,MATCH(Tickers[[#This Row],[Ticker]],Fundamentals!$A:$A,0))</f>
        <v>philips</v>
      </c>
    </row>
    <row r="598" spans="1:4" x14ac:dyDescent="0.2">
      <c r="A598" t="s">
        <v>2441</v>
      </c>
      <c r="C598" t="str">
        <f>INDEX(YahooFinanceInfos!$J:$J,MATCH(Tickers[[#This Row],[Ticker]],YahooFinanceInfos!$A:$A,0))</f>
        <v>Sartorius Stedim Biotech S.A.</v>
      </c>
      <c r="D598" t="str">
        <f>INDEX(Fundamentals!$F:$F,MATCH(Tickers[[#This Row],[Ticker]],Fundamentals!$A:$A,0))</f>
        <v>sartorius_stedim_biotech_1</v>
      </c>
    </row>
    <row r="599" spans="1:4" x14ac:dyDescent="0.2">
      <c r="A599" t="s">
        <v>2443</v>
      </c>
      <c r="C599" t="str">
        <f>INDEX(YahooFinanceInfos!$J:$J,MATCH(Tickers[[#This Row],[Ticker]],YahooFinanceInfos!$A:$A,0))</f>
        <v>Solvay SA</v>
      </c>
      <c r="D599" t="str">
        <f>INDEX(Fundamentals!$F:$F,MATCH(Tickers[[#This Row],[Ticker]],Fundamentals!$A:$A,0))</f>
        <v>solvay_3</v>
      </c>
    </row>
    <row r="600" spans="1:4" x14ac:dyDescent="0.2">
      <c r="A600" t="s">
        <v>2404</v>
      </c>
      <c r="C600" t="str">
        <f>INDEX(YahooFinanceInfos!$J:$J,MATCH(Tickers[[#This Row],[Ticker]],YahooFinanceInfos!$A:$A,0))</f>
        <v>Peugeot S.A.</v>
      </c>
      <c r="D600" t="str">
        <f>INDEX(Fundamentals!$F:$F,MATCH(Tickers[[#This Row],[Ticker]],Fundamentals!$A:$A,0))</f>
        <v>peugeot</v>
      </c>
    </row>
    <row r="601" spans="1:4" x14ac:dyDescent="0.2">
      <c r="A601" t="s">
        <v>2445</v>
      </c>
      <c r="C601" t="str">
        <f>INDEX(YahooFinanceInfos!$J:$J,MATCH(Tickers[[#This Row],[Ticker]],YahooFinanceInfos!$A:$A,0))</f>
        <v>bioMerieux S.A.</v>
      </c>
      <c r="D601" t="str">
        <f>INDEX(Fundamentals!$F:$F,MATCH(Tickers[[#This Row],[Ticker]],Fundamentals!$A:$A,0))</f>
        <v>biomerieux_sa_1</v>
      </c>
    </row>
    <row r="602" spans="1:4" x14ac:dyDescent="0.2">
      <c r="A602" t="s">
        <v>2447</v>
      </c>
      <c r="C602" t="str">
        <f>INDEX(YahooFinanceInfos!$J:$J,MATCH(Tickers[[#This Row],[Ticker]],YahooFinanceInfos!$A:$A,0))</f>
        <v>KBC Group NV</v>
      </c>
      <c r="D602" t="str">
        <f>INDEX(Fundamentals!$F:$F,MATCH(Tickers[[#This Row],[Ticker]],Fundamentals!$A:$A,0))</f>
        <v>kbc_groep</v>
      </c>
    </row>
    <row r="603" spans="1:4" x14ac:dyDescent="0.2">
      <c r="C603" t="e">
        <f>INDEX(YahooFinanceInfos!$J:$J,MATCH(Tickers[[#This Row],[Ticker]],YahooFinanceInfos!$A:$A,0))</f>
        <v>#N/A</v>
      </c>
      <c r="D603" t="e">
        <f>INDEX(Fundamentals!$F:$F,MATCH(Tickers[[#This Row],[Ticker]],Fundamentals!$A:$A,0))</f>
        <v>#N/A</v>
      </c>
    </row>
    <row r="604" spans="1:4" x14ac:dyDescent="0.2">
      <c r="C604" t="e">
        <f>INDEX(YahooFinanceInfos!$J:$J,MATCH(Tickers[[#This Row],[Ticker]],YahooFinanceInfos!$A:$A,0))</f>
        <v>#N/A</v>
      </c>
      <c r="D604" t="e">
        <f>INDEX(Fundamentals!$F:$F,MATCH(Tickers[[#This Row],[Ticker]],Fundamentals!$A:$A,0))</f>
        <v>#N/A</v>
      </c>
    </row>
    <row r="605" spans="1:4" x14ac:dyDescent="0.2">
      <c r="C605" t="e">
        <f>INDEX(YahooFinanceInfos!$J:$J,MATCH(Tickers[[#This Row],[Ticker]],YahooFinanceInfos!$A:$A,0))</f>
        <v>#N/A</v>
      </c>
      <c r="D605" t="e">
        <f>INDEX(Fundamentals!$F:$F,MATCH(Tickers[[#This Row],[Ticker]],Fundamentals!$A:$A,0))</f>
        <v>#N/A</v>
      </c>
    </row>
    <row r="606" spans="1:4" x14ac:dyDescent="0.2">
      <c r="A606" t="s">
        <v>2450</v>
      </c>
      <c r="C606" t="str">
        <f>INDEX(YahooFinanceInfos!$J:$J,MATCH(Tickers[[#This Row],[Ticker]],YahooFinanceInfos!$A:$A,0))</f>
        <v>Bendigo and Adelaide Bank Limited</v>
      </c>
      <c r="D606" t="str">
        <f>INDEX(Fundamentals!$F:$F,MATCH(Tickers[[#This Row],[Ticker]],Fundamentals!$A:$A,0))</f>
        <v>bendigo_and_adelaide_bank_8</v>
      </c>
    </row>
    <row r="607" spans="1:4" x14ac:dyDescent="0.2">
      <c r="A607" t="s">
        <v>2452</v>
      </c>
      <c r="C607" t="str">
        <f>INDEX(YahooFinanceInfos!$J:$J,MATCH(Tickers[[#This Row],[Ticker]],YahooFinanceInfos!$A:$A,0))</f>
        <v>Orora Limited</v>
      </c>
      <c r="D607" t="str">
        <f>INDEX(Fundamentals!$F:$F,MATCH(Tickers[[#This Row],[Ticker]],Fundamentals!$A:$A,0))</f>
        <v>orora</v>
      </c>
    </row>
    <row r="608" spans="1:4" x14ac:dyDescent="0.2">
      <c r="A608" t="s">
        <v>2454</v>
      </c>
      <c r="C608" t="str">
        <f>INDEX(YahooFinanceInfos!$J:$J,MATCH(Tickers[[#This Row],[Ticker]],YahooFinanceInfos!$A:$A,0))</f>
        <v>Aurizon Holdings Limited</v>
      </c>
      <c r="D608" t="str">
        <f>INDEX(Fundamentals!$F:$F,MATCH(Tickers[[#This Row],[Ticker]],Fundamentals!$A:$A,0))</f>
        <v>aurizon_holdings</v>
      </c>
    </row>
    <row r="609" spans="1:4" x14ac:dyDescent="0.2">
      <c r="A609" t="s">
        <v>2456</v>
      </c>
      <c r="C609" t="str">
        <f>INDEX(YahooFinanceInfos!$J:$J,MATCH(Tickers[[#This Row],[Ticker]],YahooFinanceInfos!$A:$A,0))</f>
        <v>Altium Limited</v>
      </c>
      <c r="D609" t="str">
        <f>INDEX(Fundamentals!$F:$F,MATCH(Tickers[[#This Row],[Ticker]],Fundamentals!$A:$A,0))</f>
        <v>asiaphos</v>
      </c>
    </row>
    <row r="610" spans="1:4" x14ac:dyDescent="0.2">
      <c r="A610" t="s">
        <v>2458</v>
      </c>
      <c r="C610" t="str">
        <f>INDEX(YahooFinanceInfos!$J:$J,MATCH(Tickers[[#This Row],[Ticker]],YahooFinanceInfos!$A:$A,0))</f>
        <v>IPH Limited</v>
      </c>
      <c r="D610" t="str">
        <f>INDEX(Fundamentals!$F:$F,MATCH(Tickers[[#This Row],[Ticker]],Fundamentals!$A:$A,0))</f>
        <v>iph</v>
      </c>
    </row>
    <row r="611" spans="1:4" x14ac:dyDescent="0.2">
      <c r="A611" t="s">
        <v>2460</v>
      </c>
      <c r="C611" t="str">
        <f>INDEX(YahooFinanceInfos!$J:$J,MATCH(Tickers[[#This Row],[Ticker]],YahooFinanceInfos!$A:$A,0))</f>
        <v>Harvey Norman Holdings Limited</v>
      </c>
      <c r="D611" t="str">
        <f>INDEX(Fundamentals!$F:$F,MATCH(Tickers[[#This Row],[Ticker]],Fundamentals!$A:$A,0))</f>
        <v>harvey_norman</v>
      </c>
    </row>
    <row r="612" spans="1:4" x14ac:dyDescent="0.2">
      <c r="A612" t="s">
        <v>2462</v>
      </c>
      <c r="C612" t="str">
        <f>INDEX(YahooFinanceInfos!$J:$J,MATCH(Tickers[[#This Row],[Ticker]],YahooFinanceInfos!$A:$A,0))</f>
        <v>Insurance Australia Group Limited</v>
      </c>
      <c r="D612" t="str">
        <f>INDEX(Fundamentals!$F:$F,MATCH(Tickers[[#This Row],[Ticker]],Fundamentals!$A:$A,0))</f>
        <v>insurance_australia_group</v>
      </c>
    </row>
    <row r="613" spans="1:4" x14ac:dyDescent="0.2">
      <c r="A613" t="s">
        <v>2464</v>
      </c>
      <c r="C613" t="str">
        <f>INDEX(YahooFinanceInfos!$J:$J,MATCH(Tickers[[#This Row],[Ticker]],YahooFinanceInfos!$A:$A,0))</f>
        <v>IRESS Limited</v>
      </c>
      <c r="D613" t="str">
        <f>INDEX(Fundamentals!$F:$F,MATCH(Tickers[[#This Row],[Ticker]],Fundamentals!$A:$A,0))</f>
        <v>iress</v>
      </c>
    </row>
    <row r="614" spans="1:4" x14ac:dyDescent="0.2">
      <c r="A614" t="s">
        <v>2466</v>
      </c>
      <c r="C614" t="str">
        <f>INDEX(YahooFinanceInfos!$J:$J,MATCH(Tickers[[#This Row],[Ticker]],YahooFinanceInfos!$A:$A,0))</f>
        <v>Brickworks Limited</v>
      </c>
      <c r="D614" t="str">
        <f>INDEX(Fundamentals!$F:$F,MATCH(Tickers[[#This Row],[Ticker]],Fundamentals!$A:$A,0))</f>
        <v>brickworks</v>
      </c>
    </row>
    <row r="615" spans="1:4" x14ac:dyDescent="0.2">
      <c r="A615" t="s">
        <v>2468</v>
      </c>
      <c r="C615" t="str">
        <f>INDEX(YahooFinanceInfos!$J:$J,MATCH(Tickers[[#This Row],[Ticker]],YahooFinanceInfos!$A:$A,0))</f>
        <v>Bingo Industries Limited</v>
      </c>
      <c r="D615" t="str">
        <f>INDEX(Fundamentals!$F:$F,MATCH(Tickers[[#This Row],[Ticker]],Fundamentals!$A:$A,0))</f>
        <v>bingo_industries</v>
      </c>
    </row>
    <row r="616" spans="1:4" x14ac:dyDescent="0.2">
      <c r="A616" t="s">
        <v>2470</v>
      </c>
      <c r="C616" t="str">
        <f>INDEX(YahooFinanceInfos!$J:$J,MATCH(Tickers[[#This Row],[Ticker]],YahooFinanceInfos!$A:$A,0))</f>
        <v>Charter Hall Retail Real Estate Investment Trust</v>
      </c>
      <c r="D616" t="str">
        <f>INDEX(Fundamentals!$F:$F,MATCH(Tickers[[#This Row],[Ticker]],Fundamentals!$A:$A,0))</f>
        <v>charter_hall_retail_reit</v>
      </c>
    </row>
    <row r="617" spans="1:4" x14ac:dyDescent="0.2">
      <c r="A617" t="s">
        <v>2472</v>
      </c>
      <c r="C617" t="str">
        <f>INDEX(YahooFinanceInfos!$J:$J,MATCH(Tickers[[#This Row],[Ticker]],YahooFinanceInfos!$A:$A,0))</f>
        <v>Technology One Limited</v>
      </c>
      <c r="D617" t="str">
        <f>INDEX(Fundamentals!$F:$F,MATCH(Tickers[[#This Row],[Ticker]],Fundamentals!$A:$A,0))</f>
        <v>technology_one</v>
      </c>
    </row>
    <row r="618" spans="1:4" x14ac:dyDescent="0.2">
      <c r="A618" t="s">
        <v>2474</v>
      </c>
      <c r="C618" t="str">
        <f>INDEX(YahooFinanceInfos!$J:$J,MATCH(Tickers[[#This Row],[Ticker]],YahooFinanceInfos!$A:$A,0))</f>
        <v>REA Group Limited</v>
      </c>
      <c r="D618" t="str">
        <f>INDEX(Fundamentals!$F:$F,MATCH(Tickers[[#This Row],[Ticker]],Fundamentals!$A:$A,0))</f>
        <v>themac_resources_group</v>
      </c>
    </row>
    <row r="619" spans="1:4" x14ac:dyDescent="0.2">
      <c r="A619" t="s">
        <v>2476</v>
      </c>
      <c r="C619" t="str">
        <f>INDEX(YahooFinanceInfos!$J:$J,MATCH(Tickers[[#This Row],[Ticker]],YahooFinanceInfos!$A:$A,0))</f>
        <v>TPG Telecom Limited</v>
      </c>
      <c r="D619" t="str">
        <f>INDEX(Fundamentals!$F:$F,MATCH(Tickers[[#This Row],[Ticker]],Fundamentals!$A:$A,0))</f>
        <v>tpg_telecom</v>
      </c>
    </row>
    <row r="620" spans="1:4" x14ac:dyDescent="0.2">
      <c r="A620" t="s">
        <v>2478</v>
      </c>
      <c r="C620" t="str">
        <f>INDEX(YahooFinanceInfos!$J:$J,MATCH(Tickers[[#This Row],[Ticker]],YahooFinanceInfos!$A:$A,0))</f>
        <v>Super Retail Group Limited</v>
      </c>
      <c r="D620" t="str">
        <f>INDEX(Fundamentals!$F:$F,MATCH(Tickers[[#This Row],[Ticker]],Fundamentals!$A:$A,0))</f>
        <v>super_retail_group</v>
      </c>
    </row>
    <row r="621" spans="1:4" x14ac:dyDescent="0.2">
      <c r="A621" t="s">
        <v>2480</v>
      </c>
      <c r="C621" t="str">
        <f>INDEX(YahooFinanceInfos!$J:$J,MATCH(Tickers[[#This Row],[Ticker]],YahooFinanceInfos!$A:$A,0))</f>
        <v>Platinum Investment Management Limited</v>
      </c>
      <c r="D621" t="str">
        <f>INDEX(Fundamentals!$F:$F,MATCH(Tickers[[#This Row],[Ticker]],Fundamentals!$A:$A,0))</f>
        <v>platinum_asset_management</v>
      </c>
    </row>
    <row r="622" spans="1:4" x14ac:dyDescent="0.2">
      <c r="A622" t="s">
        <v>2482</v>
      </c>
      <c r="C622" t="str">
        <f>INDEX(YahooFinanceInfos!$J:$J,MATCH(Tickers[[#This Row],[Ticker]],YahooFinanceInfos!$A:$A,0))</f>
        <v>The Star Entertainment Group Limited</v>
      </c>
      <c r="D622" t="str">
        <f>INDEX(Fundamentals!$F:$F,MATCH(Tickers[[#This Row],[Ticker]],Fundamentals!$A:$A,0))</f>
        <v>the_star_entertainment_group</v>
      </c>
    </row>
    <row r="623" spans="1:4" x14ac:dyDescent="0.2">
      <c r="A623" t="s">
        <v>2484</v>
      </c>
      <c r="C623" t="str">
        <f>INDEX(YahooFinanceInfos!$J:$J,MATCH(Tickers[[#This Row],[Ticker]],YahooFinanceInfos!$A:$A,0))</f>
        <v>Cromwell Property Group</v>
      </c>
      <c r="D623" t="str">
        <f>INDEX(Fundamentals!$F:$F,MATCH(Tickers[[#This Row],[Ticker]],Fundamentals!$A:$A,0))</f>
        <v>cromwell_property_group</v>
      </c>
    </row>
    <row r="624" spans="1:4" x14ac:dyDescent="0.2">
      <c r="A624" t="s">
        <v>2486</v>
      </c>
      <c r="C624" t="str">
        <f>INDEX(YahooFinanceInfos!$J:$J,MATCH(Tickers[[#This Row],[Ticker]],YahooFinanceInfos!$A:$A,0))</f>
        <v>Blackmores Limited</v>
      </c>
      <c r="D624" t="str">
        <f>INDEX(Fundamentals!$F:$F,MATCH(Tickers[[#This Row],[Ticker]],Fundamentals!$A:$A,0))</f>
        <v>blackmores</v>
      </c>
    </row>
    <row r="625" spans="1:4" x14ac:dyDescent="0.2">
      <c r="A625" t="s">
        <v>2488</v>
      </c>
      <c r="C625" t="str">
        <f>INDEX(YahooFinanceInfos!$J:$J,MATCH(Tickers[[#This Row],[Ticker]],YahooFinanceInfos!$A:$A,0))</f>
        <v>Oil Search Limited</v>
      </c>
      <c r="D625" t="str">
        <f>INDEX(Fundamentals!$F:$F,MATCH(Tickers[[#This Row],[Ticker]],Fundamentals!$A:$A,0))</f>
        <v>oil_search</v>
      </c>
    </row>
    <row r="626" spans="1:4" x14ac:dyDescent="0.2">
      <c r="A626" t="s">
        <v>2490</v>
      </c>
      <c r="C626" t="str">
        <f>INDEX(YahooFinanceInfos!$J:$J,MATCH(Tickers[[#This Row],[Ticker]],YahooFinanceInfos!$A:$A,0))</f>
        <v>Fletcher Building Limited</v>
      </c>
      <c r="D626" t="str">
        <f>INDEX(Fundamentals!$F:$F,MATCH(Tickers[[#This Row],[Ticker]],Fundamentals!$A:$A,0))</f>
        <v>fletcher_building</v>
      </c>
    </row>
    <row r="627" spans="1:4" x14ac:dyDescent="0.2">
      <c r="A627" t="s">
        <v>2492</v>
      </c>
      <c r="C627" t="str">
        <f>INDEX(YahooFinanceInfos!$J:$J,MATCH(Tickers[[#This Row],[Ticker]],YahooFinanceInfos!$A:$A,0))</f>
        <v>Flight Centre Travel Group Limited</v>
      </c>
      <c r="D627" t="str">
        <f>INDEX(Fundamentals!$F:$F,MATCH(Tickers[[#This Row],[Ticker]],Fundamentals!$A:$A,0))</f>
        <v>flight_centre</v>
      </c>
    </row>
    <row r="628" spans="1:4" x14ac:dyDescent="0.2">
      <c r="A628" t="s">
        <v>2494</v>
      </c>
      <c r="C628" t="str">
        <f>INDEX(YahooFinanceInfos!$J:$J,MATCH(Tickers[[#This Row],[Ticker]],YahooFinanceInfos!$A:$A,0))</f>
        <v>Newcrest Mining Limited</v>
      </c>
      <c r="D628" t="str">
        <f>INDEX(Fundamentals!$F:$F,MATCH(Tickers[[#This Row],[Ticker]],Fundamentals!$A:$A,0))</f>
        <v>newcrest_mining_1</v>
      </c>
    </row>
    <row r="629" spans="1:4" x14ac:dyDescent="0.2">
      <c r="A629" t="s">
        <v>2496</v>
      </c>
      <c r="C629" t="str">
        <f>INDEX(YahooFinanceInfos!$J:$J,MATCH(Tickers[[#This Row],[Ticker]],YahooFinanceInfos!$A:$A,0))</f>
        <v>Pinnacle Investment Management Group Limited</v>
      </c>
      <c r="D629" t="str">
        <f>INDEX(Fundamentals!$F:$F,MATCH(Tickers[[#This Row],[Ticker]],Fundamentals!$A:$A,0))</f>
        <v>hudson_investment_group</v>
      </c>
    </row>
    <row r="630" spans="1:4" x14ac:dyDescent="0.2">
      <c r="A630" t="s">
        <v>2498</v>
      </c>
      <c r="C630" t="str">
        <f>INDEX(YahooFinanceInfos!$J:$J,MATCH(Tickers[[#This Row],[Ticker]],YahooFinanceInfos!$A:$A,0))</f>
        <v>Cooper Energy Limited</v>
      </c>
      <c r="D630" t="str">
        <f>INDEX(Fundamentals!$F:$F,MATCH(Tickers[[#This Row],[Ticker]],Fundamentals!$A:$A,0))</f>
        <v>cooper_energy</v>
      </c>
    </row>
    <row r="631" spans="1:4" x14ac:dyDescent="0.2">
      <c r="A631" t="s">
        <v>2500</v>
      </c>
      <c r="C631" t="str">
        <f>INDEX(YahooFinanceInfos!$J:$J,MATCH(Tickers[[#This Row],[Ticker]],YahooFinanceInfos!$A:$A,0))</f>
        <v>HUB24 Limited</v>
      </c>
      <c r="D631" t="str">
        <f>INDEX(Fundamentals!$F:$F,MATCH(Tickers[[#This Row],[Ticker]],Fundamentals!$A:$A,0))</f>
        <v>hub24</v>
      </c>
    </row>
    <row r="632" spans="1:4" x14ac:dyDescent="0.2">
      <c r="A632" t="s">
        <v>2502</v>
      </c>
      <c r="C632" t="str">
        <f>INDEX(YahooFinanceInfos!$J:$J,MATCH(Tickers[[#This Row],[Ticker]],YahooFinanceInfos!$A:$A,0))</f>
        <v>A.P. Eagers Limited</v>
      </c>
      <c r="D632" t="e">
        <f>INDEX(Fundamentals!$F:$F,MATCH(Tickers[[#This Row],[Ticker]],Fundamentals!$A:$A,0))</f>
        <v>#N/A</v>
      </c>
    </row>
    <row r="633" spans="1:4" x14ac:dyDescent="0.2">
      <c r="A633" t="s">
        <v>2504</v>
      </c>
      <c r="C633" t="str">
        <f>INDEX(YahooFinanceInfos!$J:$J,MATCH(Tickers[[#This Row],[Ticker]],YahooFinanceInfos!$A:$A,0))</f>
        <v>G8 Education Limited</v>
      </c>
      <c r="D633" t="str">
        <f>INDEX(Fundamentals!$F:$F,MATCH(Tickers[[#This Row],[Ticker]],Fundamentals!$A:$A,0))</f>
        <v>g8_education</v>
      </c>
    </row>
    <row r="634" spans="1:4" x14ac:dyDescent="0.2">
      <c r="A634" t="s">
        <v>2506</v>
      </c>
      <c r="C634" t="str">
        <f>INDEX(YahooFinanceInfos!$J:$J,MATCH(Tickers[[#This Row],[Ticker]],YahooFinanceInfos!$A:$A,0))</f>
        <v>Qantas Airways Limited</v>
      </c>
      <c r="D634" t="str">
        <f>INDEX(Fundamentals!$F:$F,MATCH(Tickers[[#This Row],[Ticker]],Fundamentals!$A:$A,0))</f>
        <v>qantas_airways</v>
      </c>
    </row>
    <row r="635" spans="1:4" x14ac:dyDescent="0.2">
      <c r="A635" t="s">
        <v>2508</v>
      </c>
      <c r="C635" t="str">
        <f>INDEX(YahooFinanceInfos!$J:$J,MATCH(Tickers[[#This Row],[Ticker]],YahooFinanceInfos!$A:$A,0))</f>
        <v>Nearmap Ltd</v>
      </c>
      <c r="D635" t="str">
        <f>INDEX(Fundamentals!$F:$F,MATCH(Tickers[[#This Row],[Ticker]],Fundamentals!$A:$A,0))</f>
        <v>nearmap</v>
      </c>
    </row>
    <row r="636" spans="1:4" x14ac:dyDescent="0.2">
      <c r="C636" t="e">
        <f>INDEX(YahooFinanceInfos!$J:$J,MATCH(Tickers[[#This Row],[Ticker]],YahooFinanceInfos!$A:$A,0))</f>
        <v>#N/A</v>
      </c>
      <c r="D636" t="e">
        <f>INDEX(Fundamentals!$F:$F,MATCH(Tickers[[#This Row],[Ticker]],Fundamentals!$A:$A,0))</f>
        <v>#N/A</v>
      </c>
    </row>
    <row r="637" spans="1:4" x14ac:dyDescent="0.2">
      <c r="C637" t="e">
        <f>INDEX(YahooFinanceInfos!$J:$J,MATCH(Tickers[[#This Row],[Ticker]],YahooFinanceInfos!$A:$A,0))</f>
        <v>#N/A</v>
      </c>
      <c r="D637" t="e">
        <f>INDEX(Fundamentals!$F:$F,MATCH(Tickers[[#This Row],[Ticker]],Fundamentals!$A:$A,0))</f>
        <v>#N/A</v>
      </c>
    </row>
    <row r="638" spans="1:4" x14ac:dyDescent="0.2">
      <c r="A638" t="s">
        <v>2922</v>
      </c>
      <c r="C638" t="str">
        <f>INDEX(YahooFinanceInfos!$J:$J,MATCH(Tickers[[#This Row],[Ticker]],YahooFinanceInfos!$A:$A,0))</f>
        <v>Wells Fargo &amp; Company</v>
      </c>
      <c r="D638" t="str">
        <f>INDEX(Fundamentals!$F:$F,MATCH(Tickers[[#This Row],[Ticker]],Fundamentals!$A:$A,0))</f>
        <v>wells_fargo</v>
      </c>
    </row>
    <row r="639" spans="1:4" x14ac:dyDescent="0.2">
      <c r="A639" t="s">
        <v>2923</v>
      </c>
      <c r="C639" t="str">
        <f>INDEX(YahooFinanceInfos!$J:$J,MATCH(Tickers[[#This Row],[Ticker]],YahooFinanceInfos!$A:$A,0))</f>
        <v>Cigna Corporation</v>
      </c>
      <c r="D639" t="str">
        <f>INDEX(Fundamentals!$F:$F,MATCH(Tickers[[#This Row],[Ticker]],Fundamentals!$A:$A,0))</f>
        <v>Cigna Corporation</v>
      </c>
    </row>
    <row r="640" spans="1:4" x14ac:dyDescent="0.2">
      <c r="A640" t="s">
        <v>2925</v>
      </c>
      <c r="C640" t="str">
        <f>INDEX(YahooFinanceInfos!$J:$J,MATCH(Tickers[[#This Row],[Ticker]],YahooFinanceInfos!$A:$A,0))</f>
        <v>Coca-Cola FEMSA, S.A.B. de C.V.</v>
      </c>
      <c r="D640" t="e">
        <f>INDEX(Fundamentals!$F:$F,MATCH(Tickers[[#This Row],[Ticker]],Fundamentals!$A:$A,0))</f>
        <v>#N/A</v>
      </c>
    </row>
    <row r="641" spans="1:4" x14ac:dyDescent="0.2">
      <c r="A641" t="s">
        <v>2927</v>
      </c>
      <c r="C641" t="str">
        <f>INDEX(YahooFinanceInfos!$J:$J,MATCH(Tickers[[#This Row],[Ticker]],YahooFinanceInfos!$A:$A,0))</f>
        <v>National Grid plc</v>
      </c>
      <c r="D641" t="str">
        <f>INDEX(Fundamentals!$F:$F,MATCH(Tickers[[#This Row],[Ticker]],Fundamentals!$A:$A,0))</f>
        <v>national_grid</v>
      </c>
    </row>
    <row r="642" spans="1:4" x14ac:dyDescent="0.2">
      <c r="A642" t="s">
        <v>2929</v>
      </c>
      <c r="C642" t="str">
        <f>INDEX(YahooFinanceInfos!$J:$J,MATCH(Tickers[[#This Row],[Ticker]],YahooFinanceInfos!$A:$A,0))</f>
        <v>Digital Realty Trust, Inc.</v>
      </c>
      <c r="D642" t="e">
        <f>INDEX(Fundamentals!$F:$F,MATCH(Tickers[[#This Row],[Ticker]],Fundamentals!$A:$A,0))</f>
        <v>#N/A</v>
      </c>
    </row>
    <row r="643" spans="1:4" x14ac:dyDescent="0.2">
      <c r="A643" t="s">
        <v>2931</v>
      </c>
      <c r="C643" t="str">
        <f>INDEX(YahooFinanceInfos!$J:$J,MATCH(Tickers[[#This Row],[Ticker]],YahooFinanceInfos!$A:$A,0))</f>
        <v>Southern Copper Corporation</v>
      </c>
      <c r="D643" t="str">
        <f>INDEX(Fundamentals!$F:$F,MATCH(Tickers[[#This Row],[Ticker]],Fundamentals!$A:$A,0))</f>
        <v>southern_copper</v>
      </c>
    </row>
    <row r="644" spans="1:4" x14ac:dyDescent="0.2">
      <c r="A644" t="s">
        <v>2933</v>
      </c>
      <c r="C644" t="str">
        <f>INDEX(YahooFinanceInfos!$J:$J,MATCH(Tickers[[#This Row],[Ticker]],YahooFinanceInfos!$A:$A,0))</f>
        <v>First Republic Bank</v>
      </c>
      <c r="D644" t="str">
        <f>INDEX(Fundamentals!$F:$F,MATCH(Tickers[[#This Row],[Ticker]],Fundamentals!$A:$A,0))</f>
        <v>first_republic_bank_1</v>
      </c>
    </row>
    <row r="645" spans="1:4" x14ac:dyDescent="0.2">
      <c r="A645" t="s">
        <v>2935</v>
      </c>
      <c r="C645" t="str">
        <f>INDEX(YahooFinanceInfos!$J:$J,MATCH(Tickers[[#This Row],[Ticker]],YahooFinanceInfos!$A:$A,0))</f>
        <v>Fox Corporation</v>
      </c>
      <c r="D645" t="str">
        <f>INDEX(Fundamentals!$F:$F,MATCH(Tickers[[#This Row],[Ticker]],Fundamentals!$A:$A,0))</f>
        <v>forecastagility</v>
      </c>
    </row>
    <row r="646" spans="1:4" x14ac:dyDescent="0.2">
      <c r="A646" t="s">
        <v>2937</v>
      </c>
      <c r="C646" t="str">
        <f>INDEX(YahooFinanceInfos!$J:$J,MATCH(Tickers[[#This Row],[Ticker]],YahooFinanceInfos!$A:$A,0))</f>
        <v>Teva Pharmaceutical Industries Limited</v>
      </c>
      <c r="D646" t="str">
        <f>INDEX(Fundamentals!$F:$F,MATCH(Tickers[[#This Row],[Ticker]],Fundamentals!$A:$A,0))</f>
        <v>teva</v>
      </c>
    </row>
    <row r="647" spans="1:4" x14ac:dyDescent="0.2">
      <c r="A647" t="s">
        <v>2939</v>
      </c>
      <c r="C647" t="str">
        <f>INDEX(YahooFinanceInfos!$J:$J,MATCH(Tickers[[#This Row],[Ticker]],YahooFinanceInfos!$A:$A,0))</f>
        <v>Stanley Black &amp;amp; Decker, Inc. CORP UNIT 2017</v>
      </c>
      <c r="D647" t="str">
        <f>INDEX(Fundamentals!$F:$F,MATCH(Tickers[[#This Row],[Ticker]],Fundamentals!$A:$A,0))</f>
        <v>stanley_blackdecker</v>
      </c>
    </row>
    <row r="648" spans="1:4" x14ac:dyDescent="0.2">
      <c r="A648" t="s">
        <v>2940</v>
      </c>
      <c r="C648" t="str">
        <f>INDEX(YahooFinanceInfos!$J:$J,MATCH(Tickers[[#This Row],[Ticker]],YahooFinanceInfos!$A:$A,0))</f>
        <v>Concho Resources Inc.</v>
      </c>
      <c r="D648" t="str">
        <f>INDEX(Fundamentals!$F:$F,MATCH(Tickers[[#This Row],[Ticker]],Fundamentals!$A:$A,0))</f>
        <v>concho_resources</v>
      </c>
    </row>
    <row r="649" spans="1:4" x14ac:dyDescent="0.2">
      <c r="A649" t="s">
        <v>2942</v>
      </c>
      <c r="C649" t="str">
        <f>INDEX(YahooFinanceInfos!$J:$J,MATCH(Tickers[[#This Row],[Ticker]],YahooFinanceInfos!$A:$A,0))</f>
        <v>ArcelorMittal</v>
      </c>
      <c r="D649" t="str">
        <f>INDEX(Fundamentals!$F:$F,MATCH(Tickers[[#This Row],[Ticker]],Fundamentals!$A:$A,0))</f>
        <v>ArcelorMittal</v>
      </c>
    </row>
    <row r="650" spans="1:4" x14ac:dyDescent="0.2">
      <c r="A650" t="s">
        <v>2944</v>
      </c>
      <c r="C650" t="str">
        <f>INDEX(YahooFinanceInfos!$J:$J,MATCH(Tickers[[#This Row],[Ticker]],YahooFinanceInfos!$A:$A,0))</f>
        <v>Mobile TeleSystems Public Joint Stock Company</v>
      </c>
      <c r="D650" t="e">
        <f>INDEX(Fundamentals!$F:$F,MATCH(Tickers[[#This Row],[Ticker]],Fundamentals!$A:$A,0))</f>
        <v>#N/A</v>
      </c>
    </row>
    <row r="651" spans="1:4" x14ac:dyDescent="0.2">
      <c r="A651" t="s">
        <v>2946</v>
      </c>
      <c r="C651" t="str">
        <f>INDEX(YahooFinanceInfos!$J:$J,MATCH(Tickers[[#This Row],[Ticker]],YahooFinanceInfos!$A:$A,0))</f>
        <v>Cabot Oil &amp; Gas Corporation</v>
      </c>
      <c r="D651" t="str">
        <f>INDEX(Fundamentals!$F:$F,MATCH(Tickers[[#This Row],[Ticker]],Fundamentals!$A:$A,0))</f>
        <v>cabot_oilgas</v>
      </c>
    </row>
    <row r="652" spans="1:4" x14ac:dyDescent="0.2">
      <c r="A652" t="s">
        <v>2948</v>
      </c>
      <c r="C652" t="str">
        <f>INDEX(YahooFinanceInfos!$J:$J,MATCH(Tickers[[#This Row],[Ticker]],YahooFinanceInfos!$A:$A,0))</f>
        <v>Kimco Realty Corporation</v>
      </c>
      <c r="D652" t="str">
        <f>INDEX(Fundamentals!$F:$F,MATCH(Tickers[[#This Row],[Ticker]],Fundamentals!$A:$A,0))</f>
        <v>kimco_realty</v>
      </c>
    </row>
    <row r="653" spans="1:4" x14ac:dyDescent="0.2">
      <c r="A653" t="s">
        <v>2950</v>
      </c>
      <c r="C653" t="str">
        <f>INDEX(YahooFinanceInfos!$J:$J,MATCH(Tickers[[#This Row],[Ticker]],YahooFinanceInfos!$A:$A,0))</f>
        <v>InterContinental Hotels Group PLC</v>
      </c>
      <c r="D653" t="e">
        <f>INDEX(Fundamentals!$F:$F,MATCH(Tickers[[#This Row],[Ticker]],Fundamentals!$A:$A,0))</f>
        <v>#N/A</v>
      </c>
    </row>
    <row r="654" spans="1:4" x14ac:dyDescent="0.2">
      <c r="A654" t="s">
        <v>2952</v>
      </c>
      <c r="C654" t="str">
        <f>INDEX(YahooFinanceInfos!$J:$J,MATCH(Tickers[[#This Row],[Ticker]],YahooFinanceInfos!$A:$A,0))</f>
        <v>WestRock Company</v>
      </c>
      <c r="D654" t="str">
        <f>INDEX(Fundamentals!$F:$F,MATCH(Tickers[[#This Row],[Ticker]],Fundamentals!$A:$A,0))</f>
        <v>westrock</v>
      </c>
    </row>
    <row r="655" spans="1:4" x14ac:dyDescent="0.2">
      <c r="A655" t="s">
        <v>2954</v>
      </c>
      <c r="C655" t="str">
        <f>INDEX(YahooFinanceInfos!$J:$J,MATCH(Tickers[[#This Row],[Ticker]],YahooFinanceInfos!$A:$A,0))</f>
        <v>Sociedad Quimica y Minera de Chile S.A.</v>
      </c>
      <c r="D655" t="str">
        <f>INDEX(Fundamentals!$F:$F,MATCH(Tickers[[#This Row],[Ticker]],Fundamentals!$A:$A,0))</f>
        <v>sociedad_quimica_y_minera_de_chile</v>
      </c>
    </row>
    <row r="656" spans="1:4" x14ac:dyDescent="0.2">
      <c r="A656" t="s">
        <v>2956</v>
      </c>
      <c r="C656" t="str">
        <f>INDEX(YahooFinanceInfos!$J:$J,MATCH(Tickers[[#This Row],[Ticker]],YahooFinanceInfos!$A:$A,0))</f>
        <v>Bausch Health Companies Inc.</v>
      </c>
      <c r="D656" t="e">
        <f>INDEX(Fundamentals!$F:$F,MATCH(Tickers[[#This Row],[Ticker]],Fundamentals!$A:$A,0))</f>
        <v>#N/A</v>
      </c>
    </row>
    <row r="657" spans="1:4" x14ac:dyDescent="0.2">
      <c r="A657" t="s">
        <v>2958</v>
      </c>
      <c r="C657" t="str">
        <f>INDEX(YahooFinanceInfos!$J:$J,MATCH(Tickers[[#This Row],[Ticker]],YahooFinanceInfos!$A:$A,0))</f>
        <v>Bancolombia S.A.</v>
      </c>
      <c r="D657" t="str">
        <f>INDEX(Fundamentals!$F:$F,MATCH(Tickers[[#This Row],[Ticker]],Fundamentals!$A:$A,0))</f>
        <v>Bancolombia S.A.</v>
      </c>
    </row>
    <row r="658" spans="1:4" x14ac:dyDescent="0.2">
      <c r="A658" t="s">
        <v>2960</v>
      </c>
      <c r="C658" t="str">
        <f>INDEX(YahooFinanceInfos!$J:$J,MATCH(Tickers[[#This Row],[Ticker]],YahooFinanceInfos!$A:$A,0))</f>
        <v>CF Industries Holdings, Inc.</v>
      </c>
      <c r="D658" t="e">
        <f>INDEX(Fundamentals!$F:$F,MATCH(Tickers[[#This Row],[Ticker]],Fundamentals!$A:$A,0))</f>
        <v>#N/A</v>
      </c>
    </row>
    <row r="659" spans="1:4" x14ac:dyDescent="0.2">
      <c r="A659" t="s">
        <v>2962</v>
      </c>
      <c r="C659" t="str">
        <f>INDEX(YahooFinanceInfos!$J:$J,MATCH(Tickers[[#This Row],[Ticker]],YahooFinanceInfos!$A:$A,0))</f>
        <v>Continental Resources, Inc.</v>
      </c>
      <c r="D659" t="e">
        <f>INDEX(Fundamentals!$F:$F,MATCH(Tickers[[#This Row],[Ticker]],Fundamentals!$A:$A,0))</f>
        <v>#N/A</v>
      </c>
    </row>
    <row r="660" spans="1:4" x14ac:dyDescent="0.2">
      <c r="A660" t="s">
        <v>2964</v>
      </c>
      <c r="C660" t="str">
        <f>INDEX(YahooFinanceInfos!$J:$J,MATCH(Tickers[[#This Row],[Ticker]],YahooFinanceInfos!$A:$A,0))</f>
        <v>Zions Bancorporation, National Association</v>
      </c>
      <c r="D660" t="e">
        <f>INDEX(Fundamentals!$F:$F,MATCH(Tickers[[#This Row],[Ticker]],Fundamentals!$A:$A,0))</f>
        <v>#N/A</v>
      </c>
    </row>
    <row r="661" spans="1:4" x14ac:dyDescent="0.2">
      <c r="A661" t="s">
        <v>2966</v>
      </c>
      <c r="C661" t="str">
        <f>INDEX(YahooFinanceInfos!$J:$J,MATCH(Tickers[[#This Row],[Ticker]],YahooFinanceInfos!$A:$A,0))</f>
        <v>Grupo Aval Acciones y Valores S.A.</v>
      </c>
      <c r="D661" t="e">
        <f>INDEX(Fundamentals!$F:$F,MATCH(Tickers[[#This Row],[Ticker]],Fundamentals!$A:$A,0))</f>
        <v>#N/A</v>
      </c>
    </row>
    <row r="662" spans="1:4" x14ac:dyDescent="0.2">
      <c r="A662" t="s">
        <v>2968</v>
      </c>
      <c r="C662" t="str">
        <f>INDEX(YahooFinanceInfos!$J:$J,MATCH(Tickers[[#This Row],[Ticker]],YahooFinanceInfos!$A:$A,0))</f>
        <v>New York Community Bancorp, Inc.</v>
      </c>
      <c r="D662" t="e">
        <f>INDEX(Fundamentals!$F:$F,MATCH(Tickers[[#This Row],[Ticker]],Fundamentals!$A:$A,0))</f>
        <v>#N/A</v>
      </c>
    </row>
    <row r="663" spans="1:4" x14ac:dyDescent="0.2">
      <c r="A663" t="s">
        <v>2970</v>
      </c>
      <c r="C663" t="str">
        <f>INDEX(YahooFinanceInfos!$J:$J,MATCH(Tickers[[#This Row],[Ticker]],YahooFinanceInfos!$A:$A,0))</f>
        <v>Xerox Holdings Corporation</v>
      </c>
      <c r="D663" t="e">
        <f>INDEX(Fundamentals!$F:$F,MATCH(Tickers[[#This Row],[Ticker]],Fundamentals!$A:$A,0))</f>
        <v>#N/A</v>
      </c>
    </row>
    <row r="664" spans="1:4" x14ac:dyDescent="0.2">
      <c r="A664" t="s">
        <v>2972</v>
      </c>
      <c r="C664" t="str">
        <f>INDEX(YahooFinanceInfos!$J:$J,MATCH(Tickers[[#This Row],[Ticker]],YahooFinanceInfos!$A:$A,0))</f>
        <v>WPX Energy, Inc.</v>
      </c>
      <c r="D664" t="e">
        <f>INDEX(Fundamentals!$F:$F,MATCH(Tickers[[#This Row],[Ticker]],Fundamentals!$A:$A,0))</f>
        <v>#N/A</v>
      </c>
    </row>
    <row r="665" spans="1:4" x14ac:dyDescent="0.2">
      <c r="A665" t="s">
        <v>2974</v>
      </c>
      <c r="C665" t="str">
        <f>INDEX(YahooFinanceInfos!$J:$J,MATCH(Tickers[[#This Row],[Ticker]],YahooFinanceInfos!$A:$A,0))</f>
        <v>VEON Ltd.</v>
      </c>
      <c r="D665" t="e">
        <f>INDEX(Fundamentals!$F:$F,MATCH(Tickers[[#This Row],[Ticker]],Fundamentals!$A:$A,0))</f>
        <v>#N/A</v>
      </c>
    </row>
    <row r="666" spans="1:4" x14ac:dyDescent="0.2">
      <c r="A666" t="s">
        <v>2976</v>
      </c>
      <c r="C666" t="str">
        <f>INDEX(YahooFinanceInfos!$J:$J,MATCH(Tickers[[#This Row],[Ticker]],YahooFinanceInfos!$A:$A,0))</f>
        <v>Cimarex Energy Co.</v>
      </c>
      <c r="D666" t="str">
        <f>INDEX(Fundamentals!$F:$F,MATCH(Tickers[[#This Row],[Ticker]],Fundamentals!$A:$A,0))</f>
        <v>cimarex_energy</v>
      </c>
    </row>
    <row r="667" spans="1:4" x14ac:dyDescent="0.2">
      <c r="A667" t="s">
        <v>2978</v>
      </c>
      <c r="C667" t="str">
        <f>INDEX(YahooFinanceInfos!$J:$J,MATCH(Tickers[[#This Row],[Ticker]],YahooFinanceInfos!$A:$A,0))</f>
        <v>TEGNA Inc.</v>
      </c>
      <c r="D667" t="e">
        <f>INDEX(Fundamentals!$F:$F,MATCH(Tickers[[#This Row],[Ticker]],Fundamentals!$A:$A,0))</f>
        <v>#N/A</v>
      </c>
    </row>
    <row r="668" spans="1:4" x14ac:dyDescent="0.2">
      <c r="C668" t="e">
        <f>INDEX(YahooFinanceInfos!$J:$J,MATCH(Tickers[[#This Row],[Ticker]],YahooFinanceInfos!$A:$A,0))</f>
        <v>#N/A</v>
      </c>
      <c r="D668" t="e">
        <f>INDEX(Fundamentals!$F:$F,MATCH(Tickers[[#This Row],[Ticker]],Fundamentals!$A:$A,0))</f>
        <v>#N/A</v>
      </c>
    </row>
    <row r="669" spans="1:4" x14ac:dyDescent="0.2">
      <c r="A669" t="s">
        <v>639</v>
      </c>
      <c r="C669" t="str">
        <f>INDEX(YahooFinanceInfos!$J:$J,MATCH(Tickers[[#This Row],[Ticker]],YahooFinanceInfos!$A:$A,0))</f>
        <v>Johnson &amp; Johnson</v>
      </c>
      <c r="D669" t="str">
        <f>INDEX(Fundamentals!$F:$F,MATCH(Tickers[[#This Row],[Ticker]],Fundamentals!$A:$A,0))</f>
        <v>Johnson &amp; Johnson</v>
      </c>
    </row>
    <row r="670" spans="1:4" x14ac:dyDescent="0.2">
      <c r="A670" t="s">
        <v>2019</v>
      </c>
      <c r="C670" t="str">
        <f>INDEX(YahooFinanceInfos!$J:$J,MATCH(Tickers[[#This Row],[Ticker]],YahooFinanceInfos!$A:$A,0))</f>
        <v>Pfizer Inc.</v>
      </c>
      <c r="D670" t="str">
        <f>INDEX(Fundamentals!$F:$F,MATCH(Tickers[[#This Row],[Ticker]],Fundamentals!$A:$A,0))</f>
        <v>pfizer</v>
      </c>
    </row>
    <row r="671" spans="1:4" x14ac:dyDescent="0.2">
      <c r="A671" t="s">
        <v>3242</v>
      </c>
      <c r="C671" t="str">
        <f>INDEX(YahooFinanceInfos!$J:$J,MATCH(Tickers[[#This Row],[Ticker]],YahooFinanceInfos!$A:$A,0))</f>
        <v>AbbVie Inc.</v>
      </c>
      <c r="D671" t="str">
        <f>INDEX(Fundamentals!$F:$F,MATCH(Tickers[[#This Row],[Ticker]],Fundamentals!$A:$A,0))</f>
        <v>abbvie</v>
      </c>
    </row>
    <row r="672" spans="1:4" x14ac:dyDescent="0.2">
      <c r="A672" t="s">
        <v>3244</v>
      </c>
      <c r="C672" t="str">
        <f>INDEX(YahooFinanceInfos!$J:$J,MATCH(Tickers[[#This Row],[Ticker]],YahooFinanceInfos!$A:$A,0))</f>
        <v>Sanofi</v>
      </c>
      <c r="D672" t="str">
        <f>INDEX(Fundamentals!$F:$F,MATCH(Tickers[[#This Row],[Ticker]],Fundamentals!$A:$A,0))</f>
        <v>Sanofi</v>
      </c>
    </row>
    <row r="673" spans="1:4" x14ac:dyDescent="0.2">
      <c r="A673" t="s">
        <v>3245</v>
      </c>
      <c r="C673" t="str">
        <f>INDEX(YahooFinanceInfos!$J:$J,MATCH(Tickers[[#This Row],[Ticker]],YahooFinanceInfos!$A:$A,0))</f>
        <v>GlaxoSmithKline plc</v>
      </c>
      <c r="D673" t="e">
        <f>INDEX(Fundamentals!$F:$F,MATCH(Tickers[[#This Row],[Ticker]],Fundamentals!$A:$A,0))</f>
        <v>#N/A</v>
      </c>
    </row>
    <row r="674" spans="1:4" x14ac:dyDescent="0.2">
      <c r="A674" t="s">
        <v>3247</v>
      </c>
      <c r="C674" t="str">
        <f>INDEX(YahooFinanceInfos!$J:$J,MATCH(Tickers[[#This Row],[Ticker]],YahooFinanceInfos!$A:$A,0))</f>
        <v>Gilead Sciences, Inc.</v>
      </c>
      <c r="D674" t="e">
        <f>INDEX(Fundamentals!$F:$F,MATCH(Tickers[[#This Row],[Ticker]],Fundamentals!$A:$A,0))</f>
        <v>#N/A</v>
      </c>
    </row>
    <row r="675" spans="1:4" x14ac:dyDescent="0.2">
      <c r="A675" t="s">
        <v>3249</v>
      </c>
      <c r="C675" t="str">
        <f>INDEX(YahooFinanceInfos!$J:$J,MATCH(Tickers[[#This Row],[Ticker]],YahooFinanceInfos!$A:$A,0))</f>
        <v>Regeneron Pharmaceuticals, Inc.</v>
      </c>
      <c r="D675" t="e">
        <f>INDEX(Fundamentals!$F:$F,MATCH(Tickers[[#This Row],[Ticker]],Fundamentals!$A:$A,0))</f>
        <v>#N/A</v>
      </c>
    </row>
    <row r="676" spans="1:4" x14ac:dyDescent="0.2">
      <c r="A676" t="s">
        <v>3251</v>
      </c>
      <c r="C676" t="str">
        <f>INDEX(YahooFinanceInfos!$J:$J,MATCH(Tickers[[#This Row],[Ticker]],YahooFinanceInfos!$A:$A,0))</f>
        <v>Takeda Pharmaceutical Company Limited</v>
      </c>
      <c r="D676" t="str">
        <f>INDEX(Fundamentals!$F:$F,MATCH(Tickers[[#This Row],[Ticker]],Fundamentals!$A:$A,0))</f>
        <v>takeda_pharmaceutical</v>
      </c>
    </row>
    <row r="677" spans="1:4" x14ac:dyDescent="0.2">
      <c r="A677" t="s">
        <v>3253</v>
      </c>
      <c r="C677" t="str">
        <f>INDEX(YahooFinanceInfos!$J:$J,MATCH(Tickers[[#This Row],[Ticker]],YahooFinanceInfos!$A:$A,0))</f>
        <v>Moderna, Inc.</v>
      </c>
      <c r="D677" t="e">
        <f>INDEX(Fundamentals!$F:$F,MATCH(Tickers[[#This Row],[Ticker]],Fundamentals!$A:$A,0))</f>
        <v>#N/A</v>
      </c>
    </row>
    <row r="678" spans="1:4" x14ac:dyDescent="0.2">
      <c r="A678" t="s">
        <v>3255</v>
      </c>
      <c r="C678" t="str">
        <f>INDEX(YahooFinanceInfos!$J:$J,MATCH(Tickers[[#This Row],[Ticker]],YahooFinanceInfos!$A:$A,0))</f>
        <v>BioNTech SE</v>
      </c>
      <c r="D678" t="str">
        <f>INDEX(Fundamentals!$F:$F,MATCH(Tickers[[#This Row],[Ticker]],Fundamentals!$A:$A,0))</f>
        <v>biontech</v>
      </c>
    </row>
    <row r="679" spans="1:4" x14ac:dyDescent="0.2">
      <c r="A679" t="s">
        <v>3257</v>
      </c>
      <c r="C679" t="str">
        <f>INDEX(YahooFinanceInfos!$J:$J,MATCH(Tickers[[#This Row],[Ticker]],YahooFinanceInfos!$A:$A,0))</f>
        <v>Vir Biotechnology, Inc.</v>
      </c>
      <c r="D679" t="e">
        <f>INDEX(Fundamentals!$F:$F,MATCH(Tickers[[#This Row],[Ticker]],Fundamentals!$A:$A,0))</f>
        <v>#N/A</v>
      </c>
    </row>
    <row r="680" spans="1:4" x14ac:dyDescent="0.2">
      <c r="A680" t="s">
        <v>3259</v>
      </c>
      <c r="C680" t="str">
        <f>INDEX(YahooFinanceInfos!$J:$J,MATCH(Tickers[[#This Row],[Ticker]],YahooFinanceInfos!$A:$A,0))</f>
        <v>Novavax, Inc.</v>
      </c>
      <c r="D680" t="e">
        <f>INDEX(Fundamentals!$F:$F,MATCH(Tickers[[#This Row],[Ticker]],Fundamentals!$A:$A,0))</f>
        <v>#N/A</v>
      </c>
    </row>
    <row r="681" spans="1:4" x14ac:dyDescent="0.2">
      <c r="A681" t="s">
        <v>3261</v>
      </c>
      <c r="C681" t="str">
        <f>INDEX(YahooFinanceInfos!$J:$J,MATCH(Tickers[[#This Row],[Ticker]],YahooFinanceInfos!$A:$A,0))</f>
        <v>Inovio Pharmaceuticals, Inc.</v>
      </c>
      <c r="D681" t="e">
        <f>INDEX(Fundamentals!$F:$F,MATCH(Tickers[[#This Row],[Ticker]],Fundamentals!$A:$A,0))</f>
        <v>#N/A</v>
      </c>
    </row>
    <row r="682" spans="1:4" x14ac:dyDescent="0.2">
      <c r="C682" t="e">
        <f>INDEX(YahooFinanceInfos!$J:$J,MATCH(Tickers[[#This Row],[Ticker]],YahooFinanceInfos!$A:$A,0))</f>
        <v>#N/A</v>
      </c>
      <c r="D682" t="e">
        <f>INDEX(Fundamentals!$F:$F,MATCH(Tickers[[#This Row],[Ticker]],Fundamentals!$A:$A,0))</f>
        <v>#N/A</v>
      </c>
    </row>
    <row r="683" spans="1:4" x14ac:dyDescent="0.2">
      <c r="C683" t="e">
        <f>INDEX(YahooFinanceInfos!$J:$J,MATCH(Tickers[[#This Row],[Ticker]],YahooFinanceInfos!$A:$A,0))</f>
        <v>#N/A</v>
      </c>
      <c r="D683" t="e">
        <f>INDEX(Fundamentals!$F:$F,MATCH(Tickers[[#This Row],[Ticker]],Fundamentals!$A:$A,0))</f>
        <v>#N/A</v>
      </c>
    </row>
    <row r="684" spans="1:4" x14ac:dyDescent="0.2">
      <c r="A684" t="s">
        <v>651</v>
      </c>
      <c r="C684" t="str">
        <f>INDEX(YahooFinanceInfos!$J:$J,MATCH(Tickers[[#This Row],[Ticker]],YahooFinanceInfos!$A:$A,0))</f>
        <v>3M Company</v>
      </c>
      <c r="D684" t="str">
        <f>INDEX(Fundamentals!$F:$F,MATCH(Tickers[[#This Row],[Ticker]],Fundamentals!$A:$A,0))</f>
        <v>3m</v>
      </c>
    </row>
    <row r="685" spans="1:4" x14ac:dyDescent="0.2">
      <c r="A685" t="s">
        <v>561</v>
      </c>
      <c r="C685" t="str">
        <f>INDEX(YahooFinanceInfos!$J:$J,MATCH(Tickers[[#This Row],[Ticker]],YahooFinanceInfos!$A:$A,0))</f>
        <v>A. O. Smith Corporation</v>
      </c>
      <c r="D685" t="str">
        <f>INDEX(Fundamentals!$F:$F,MATCH(Tickers[[#This Row],[Ticker]],Fundamentals!$A:$A,0))</f>
        <v>o-well</v>
      </c>
    </row>
    <row r="686" spans="1:4" x14ac:dyDescent="0.2">
      <c r="A686" t="s">
        <v>3314</v>
      </c>
      <c r="C686" t="str">
        <f>INDEX(YahooFinanceInfos!$J:$J,MATCH(Tickers[[#This Row],[Ticker]],YahooFinanceInfos!$A:$A,0))</f>
        <v>Abbott Laboratories</v>
      </c>
      <c r="D686" t="str">
        <f>INDEX(Fundamentals!$F:$F,MATCH(Tickers[[#This Row],[Ticker]],Fundamentals!$A:$A,0))</f>
        <v>abbott_laboratories</v>
      </c>
    </row>
    <row r="687" spans="1:4" x14ac:dyDescent="0.2">
      <c r="A687" t="s">
        <v>3242</v>
      </c>
      <c r="C687" t="str">
        <f>INDEX(YahooFinanceInfos!$J:$J,MATCH(Tickers[[#This Row],[Ticker]],YahooFinanceInfos!$A:$A,0))</f>
        <v>AbbVie Inc.</v>
      </c>
      <c r="D687" t="str">
        <f>INDEX(Fundamentals!$F:$F,MATCH(Tickers[[#This Row],[Ticker]],Fundamentals!$A:$A,0))</f>
        <v>abbvie</v>
      </c>
    </row>
    <row r="688" spans="1:4" x14ac:dyDescent="0.2">
      <c r="A688" t="s">
        <v>3315</v>
      </c>
      <c r="C688" t="str">
        <f>INDEX(YahooFinanceInfos!$J:$J,MATCH(Tickers[[#This Row],[Ticker]],YahooFinanceInfos!$A:$A,0))</f>
        <v>Accenture plc</v>
      </c>
      <c r="D688" t="str">
        <f>INDEX(Fundamentals!$F:$F,MATCH(Tickers[[#This Row],[Ticker]],Fundamentals!$A:$A,0))</f>
        <v>accenture</v>
      </c>
    </row>
    <row r="689" spans="1:4" x14ac:dyDescent="0.2">
      <c r="A689" t="s">
        <v>3316</v>
      </c>
      <c r="C689" t="str">
        <f>INDEX(YahooFinanceInfos!$J:$J,MATCH(Tickers[[#This Row],[Ticker]],YahooFinanceInfos!$A:$A,0))</f>
        <v>Activision Blizzard, Inc.</v>
      </c>
      <c r="D689" t="e">
        <f>INDEX(Fundamentals!$F:$F,MATCH(Tickers[[#This Row],[Ticker]],Fundamentals!$A:$A,0))</f>
        <v>#N/A</v>
      </c>
    </row>
    <row r="690" spans="1:4" x14ac:dyDescent="0.2">
      <c r="A690" t="s">
        <v>3317</v>
      </c>
      <c r="C690" t="str">
        <f>INDEX(YahooFinanceInfos!$J:$J,MATCH(Tickers[[#This Row],[Ticker]],YahooFinanceInfos!$A:$A,0))</f>
        <v>Acuity Brands, Inc.</v>
      </c>
      <c r="D690" t="e">
        <f>INDEX(Fundamentals!$F:$F,MATCH(Tickers[[#This Row],[Ticker]],Fundamentals!$A:$A,0))</f>
        <v>#N/A</v>
      </c>
    </row>
    <row r="691" spans="1:4" x14ac:dyDescent="0.2">
      <c r="A691" t="s">
        <v>3318</v>
      </c>
      <c r="C691" t="str">
        <f>INDEX(YahooFinanceInfos!$J:$J,MATCH(Tickers[[#This Row],[Ticker]],YahooFinanceInfos!$A:$A,0))</f>
        <v>Adobe Inc.</v>
      </c>
      <c r="D691" t="str">
        <f>INDEX(Fundamentals!$F:$F,MATCH(Tickers[[#This Row],[Ticker]],Fundamentals!$A:$A,0))</f>
        <v>adobe</v>
      </c>
    </row>
    <row r="692" spans="1:4" x14ac:dyDescent="0.2">
      <c r="A692" t="s">
        <v>3319</v>
      </c>
      <c r="C692" t="str">
        <f>INDEX(YahooFinanceInfos!$J:$J,MATCH(Tickers[[#This Row],[Ticker]],YahooFinanceInfos!$A:$A,0))</f>
        <v>Advance Auto Parts, Inc.</v>
      </c>
      <c r="D692" t="e">
        <f>INDEX(Fundamentals!$F:$F,MATCH(Tickers[[#This Row],[Ticker]],Fundamentals!$A:$A,0))</f>
        <v>#N/A</v>
      </c>
    </row>
    <row r="693" spans="1:4" x14ac:dyDescent="0.2">
      <c r="A693" t="s">
        <v>3320</v>
      </c>
      <c r="C693" t="str">
        <f>INDEX(YahooFinanceInfos!$J:$J,MATCH(Tickers[[#This Row],[Ticker]],YahooFinanceInfos!$A:$A,0))</f>
        <v>Advanced Micro Devices, Inc.</v>
      </c>
      <c r="D693" t="e">
        <f>INDEX(Fundamentals!$F:$F,MATCH(Tickers[[#This Row],[Ticker]],Fundamentals!$A:$A,0))</f>
        <v>#N/A</v>
      </c>
    </row>
    <row r="694" spans="1:4" x14ac:dyDescent="0.2">
      <c r="A694" t="s">
        <v>3321</v>
      </c>
      <c r="C694" t="str">
        <f>INDEX(YahooFinanceInfos!$J:$J,MATCH(Tickers[[#This Row],[Ticker]],YahooFinanceInfos!$A:$A,0))</f>
        <v>The AES Corporation</v>
      </c>
      <c r="D694" t="str">
        <f>INDEX(Fundamentals!$F:$F,MATCH(Tickers[[#This Row],[Ticker]],Fundamentals!$A:$A,0))</f>
        <v>heska</v>
      </c>
    </row>
    <row r="695" spans="1:4" x14ac:dyDescent="0.2">
      <c r="A695" t="s">
        <v>3322</v>
      </c>
      <c r="C695" t="str">
        <f>INDEX(YahooFinanceInfos!$J:$J,MATCH(Tickers[[#This Row],[Ticker]],YahooFinanceInfos!$A:$A,0))</f>
        <v>Affiliated Managers Group, Inc.</v>
      </c>
      <c r="D695" t="e">
        <f>INDEX(Fundamentals!$F:$F,MATCH(Tickers[[#This Row],[Ticker]],Fundamentals!$A:$A,0))</f>
        <v>#N/A</v>
      </c>
    </row>
    <row r="696" spans="1:4" x14ac:dyDescent="0.2">
      <c r="A696" t="s">
        <v>559</v>
      </c>
      <c r="C696" t="str">
        <f>INDEX(YahooFinanceInfos!$J:$J,MATCH(Tickers[[#This Row],[Ticker]],YahooFinanceInfos!$A:$A,0))</f>
        <v>Aflac Incorporated</v>
      </c>
      <c r="D696" t="str">
        <f>INDEX(Fundamentals!$F:$F,MATCH(Tickers[[#This Row],[Ticker]],Fundamentals!$A:$A,0))</f>
        <v>Aflac Incorporated</v>
      </c>
    </row>
    <row r="697" spans="1:4" x14ac:dyDescent="0.2">
      <c r="A697" t="s">
        <v>3323</v>
      </c>
      <c r="C697" t="str">
        <f>INDEX(YahooFinanceInfos!$J:$J,MATCH(Tickers[[#This Row],[Ticker]],YahooFinanceInfos!$A:$A,0))</f>
        <v>Agilent Technologies, Inc.</v>
      </c>
      <c r="D697" t="e">
        <f>INDEX(Fundamentals!$F:$F,MATCH(Tickers[[#This Row],[Ticker]],Fundamentals!$A:$A,0))</f>
        <v>#N/A</v>
      </c>
    </row>
    <row r="698" spans="1:4" x14ac:dyDescent="0.2">
      <c r="A698" t="s">
        <v>562</v>
      </c>
      <c r="C698" t="str">
        <f>INDEX(YahooFinanceInfos!$J:$J,MATCH(Tickers[[#This Row],[Ticker]],YahooFinanceInfos!$A:$A,0))</f>
        <v>Air Products and Chemicals, Inc.</v>
      </c>
      <c r="D698" t="e">
        <f>INDEX(Fundamentals!$F:$F,MATCH(Tickers[[#This Row],[Ticker]],Fundamentals!$A:$A,0))</f>
        <v>#N/A</v>
      </c>
    </row>
    <row r="699" spans="1:4" x14ac:dyDescent="0.2">
      <c r="A699" t="s">
        <v>3324</v>
      </c>
      <c r="C699" t="str">
        <f>INDEX(YahooFinanceInfos!$J:$J,MATCH(Tickers[[#This Row],[Ticker]],YahooFinanceInfos!$A:$A,0))</f>
        <v>Alaska Air Group, Inc.</v>
      </c>
      <c r="D699" t="e">
        <f>INDEX(Fundamentals!$F:$F,MATCH(Tickers[[#This Row],[Ticker]],Fundamentals!$A:$A,0))</f>
        <v>#N/A</v>
      </c>
    </row>
    <row r="700" spans="1:4" x14ac:dyDescent="0.2">
      <c r="A700" t="s">
        <v>3325</v>
      </c>
      <c r="C700" t="str">
        <f>INDEX(YahooFinanceInfos!$J:$J,MATCH(Tickers[[#This Row],[Ticker]],YahooFinanceInfos!$A:$A,0))</f>
        <v>Akamai Technologies, Inc.</v>
      </c>
      <c r="D700" t="e">
        <f>INDEX(Fundamentals!$F:$F,MATCH(Tickers[[#This Row],[Ticker]],Fundamentals!$A:$A,0))</f>
        <v>#N/A</v>
      </c>
    </row>
    <row r="701" spans="1:4" x14ac:dyDescent="0.2">
      <c r="A701" t="s">
        <v>560</v>
      </c>
      <c r="C701" t="str">
        <f>INDEX(YahooFinanceInfos!$J:$J,MATCH(Tickers[[#This Row],[Ticker]],YahooFinanceInfos!$A:$A,0))</f>
        <v>Albemarle Corporation</v>
      </c>
      <c r="D701" t="str">
        <f>INDEX(Fundamentals!$F:$F,MATCH(Tickers[[#This Row],[Ticker]],Fundamentals!$A:$A,0))</f>
        <v>albemarle</v>
      </c>
    </row>
    <row r="702" spans="1:4" x14ac:dyDescent="0.2">
      <c r="A702" t="s">
        <v>3326</v>
      </c>
      <c r="C702" t="str">
        <f>INDEX(YahooFinanceInfos!$J:$J,MATCH(Tickers[[#This Row],[Ticker]],YahooFinanceInfos!$A:$A,0))</f>
        <v>Alexandria Real Estate Equities, Inc.</v>
      </c>
      <c r="D702" t="e">
        <f>INDEX(Fundamentals!$F:$F,MATCH(Tickers[[#This Row],[Ticker]],Fundamentals!$A:$A,0))</f>
        <v>#N/A</v>
      </c>
    </row>
    <row r="703" spans="1:4" x14ac:dyDescent="0.2">
      <c r="A703" t="s">
        <v>3327</v>
      </c>
      <c r="C703" t="str">
        <f>INDEX(YahooFinanceInfos!$J:$J,MATCH(Tickers[[#This Row],[Ticker]],YahooFinanceInfos!$A:$A,0))</f>
        <v>Alexion Pharmaceuticals, Inc.</v>
      </c>
      <c r="D703" t="e">
        <f>INDEX(Fundamentals!$F:$F,MATCH(Tickers[[#This Row],[Ticker]],Fundamentals!$A:$A,0))</f>
        <v>#N/A</v>
      </c>
    </row>
    <row r="704" spans="1:4" x14ac:dyDescent="0.2">
      <c r="A704" t="s">
        <v>3328</v>
      </c>
      <c r="C704" t="str">
        <f>INDEX(YahooFinanceInfos!$J:$J,MATCH(Tickers[[#This Row],[Ticker]],YahooFinanceInfos!$A:$A,0))</f>
        <v>Align Technology, Inc.</v>
      </c>
      <c r="D704" t="e">
        <f>INDEX(Fundamentals!$F:$F,MATCH(Tickers[[#This Row],[Ticker]],Fundamentals!$A:$A,0))</f>
        <v>#N/A</v>
      </c>
    </row>
    <row r="705" spans="1:4" x14ac:dyDescent="0.2">
      <c r="A705" t="s">
        <v>3329</v>
      </c>
      <c r="C705" t="str">
        <f>INDEX(YahooFinanceInfos!$J:$J,MATCH(Tickers[[#This Row],[Ticker]],YahooFinanceInfos!$A:$A,0))</f>
        <v>Allegion plc</v>
      </c>
      <c r="D705" t="str">
        <f>INDEX(Fundamentals!$F:$F,MATCH(Tickers[[#This Row],[Ticker]],Fundamentals!$A:$A,0))</f>
        <v>allegion</v>
      </c>
    </row>
    <row r="706" spans="1:4" x14ac:dyDescent="0.2">
      <c r="A706" t="s">
        <v>3330</v>
      </c>
      <c r="C706" t="str">
        <f>INDEX(YahooFinanceInfos!$J:$J,MATCH(Tickers[[#This Row],[Ticker]],YahooFinanceInfos!$A:$A,0))</f>
        <v>Allergan plc</v>
      </c>
      <c r="D706" t="str">
        <f>INDEX(Fundamentals!$F:$F,MATCH(Tickers[[#This Row],[Ticker]],Fundamentals!$A:$A,0))</f>
        <v>Allergan plc</v>
      </c>
    </row>
    <row r="707" spans="1:4" x14ac:dyDescent="0.2">
      <c r="A707" t="s">
        <v>3331</v>
      </c>
      <c r="C707" t="str">
        <f>INDEX(YahooFinanceInfos!$J:$J,MATCH(Tickers[[#This Row],[Ticker]],YahooFinanceInfos!$A:$A,0))</f>
        <v>Alliance Data Systems Corporation</v>
      </c>
      <c r="D707" t="str">
        <f>INDEX(Fundamentals!$F:$F,MATCH(Tickers[[#This Row],[Ticker]],Fundamentals!$A:$A,0))</f>
        <v>alliance_data_systems</v>
      </c>
    </row>
    <row r="708" spans="1:4" x14ac:dyDescent="0.2">
      <c r="A708" t="s">
        <v>3332</v>
      </c>
      <c r="C708" t="str">
        <f>INDEX(YahooFinanceInfos!$J:$J,MATCH(Tickers[[#This Row],[Ticker]],YahooFinanceInfos!$A:$A,0))</f>
        <v>Alliant Energy Corporation</v>
      </c>
      <c r="D708" t="str">
        <f>INDEX(Fundamentals!$F:$F,MATCH(Tickers[[#This Row],[Ticker]],Fundamentals!$A:$A,0))</f>
        <v>alliant_energy</v>
      </c>
    </row>
    <row r="709" spans="1:4" x14ac:dyDescent="0.2">
      <c r="A709" t="s">
        <v>3333</v>
      </c>
      <c r="C709" t="str">
        <f>INDEX(YahooFinanceInfos!$J:$J,MATCH(Tickers[[#This Row],[Ticker]],YahooFinanceInfos!$A:$A,0))</f>
        <v>The Allstate Corporation</v>
      </c>
      <c r="D709" t="str">
        <f>INDEX(Fundamentals!$F:$F,MATCH(Tickers[[#This Row],[Ticker]],Fundamentals!$A:$A,0))</f>
        <v>allstate</v>
      </c>
    </row>
    <row r="710" spans="1:4" x14ac:dyDescent="0.2">
      <c r="A710" t="s">
        <v>3334</v>
      </c>
      <c r="C710" t="str">
        <f>INDEX(YahooFinanceInfos!$J:$J,MATCH(Tickers[[#This Row],[Ticker]],YahooFinanceInfos!$A:$A,0))</f>
        <v>Alphabet Inc.</v>
      </c>
      <c r="D710" t="str">
        <f>INDEX(Fundamentals!$F:$F,MATCH(Tickers[[#This Row],[Ticker]],Fundamentals!$A:$A,0))</f>
        <v>alphabe_a_1</v>
      </c>
    </row>
    <row r="711" spans="1:4" x14ac:dyDescent="0.2">
      <c r="A711" t="s">
        <v>3335</v>
      </c>
      <c r="C711" t="str">
        <f>INDEX(YahooFinanceInfos!$J:$J,MATCH(Tickers[[#This Row],[Ticker]],YahooFinanceInfos!$A:$A,0))</f>
        <v>Alphabet Inc.</v>
      </c>
      <c r="D711" t="str">
        <f>INDEX(Fundamentals!$F:$F,MATCH(Tickers[[#This Row],[Ticker]],Fundamentals!$A:$A,0))</f>
        <v>alphabe_a_1</v>
      </c>
    </row>
    <row r="712" spans="1:4" x14ac:dyDescent="0.2">
      <c r="A712" t="s">
        <v>3336</v>
      </c>
      <c r="C712" t="str">
        <f>INDEX(YahooFinanceInfos!$J:$J,MATCH(Tickers[[#This Row],[Ticker]],YahooFinanceInfos!$A:$A,0))</f>
        <v>Altria Group, Inc.</v>
      </c>
      <c r="D712" t="e">
        <f>INDEX(Fundamentals!$F:$F,MATCH(Tickers[[#This Row],[Ticker]],Fundamentals!$A:$A,0))</f>
        <v>#N/A</v>
      </c>
    </row>
    <row r="713" spans="1:4" x14ac:dyDescent="0.2">
      <c r="A713" t="s">
        <v>76</v>
      </c>
      <c r="C713" t="str">
        <f>INDEX(YahooFinanceInfos!$J:$J,MATCH(Tickers[[#This Row],[Ticker]],YahooFinanceInfos!$A:$A,0))</f>
        <v>Amazon.com, Inc.</v>
      </c>
      <c r="D713" t="e">
        <f>INDEX(Fundamentals!$F:$F,MATCH(Tickers[[#This Row],[Ticker]],Fundamentals!$A:$A,0))</f>
        <v>#N/A</v>
      </c>
    </row>
    <row r="714" spans="1:4" x14ac:dyDescent="0.2">
      <c r="A714" t="s">
        <v>3337</v>
      </c>
      <c r="C714" t="str">
        <f>INDEX(YahooFinanceInfos!$J:$J,MATCH(Tickers[[#This Row],[Ticker]],YahooFinanceInfos!$A:$A,0))</f>
        <v>Ameren Corporation</v>
      </c>
      <c r="D714" t="str">
        <f>INDEX(Fundamentals!$F:$F,MATCH(Tickers[[#This Row],[Ticker]],Fundamentals!$A:$A,0))</f>
        <v>ameren</v>
      </c>
    </row>
    <row r="715" spans="1:4" x14ac:dyDescent="0.2">
      <c r="A715" t="s">
        <v>111</v>
      </c>
      <c r="C715" t="str">
        <f>INDEX(YahooFinanceInfos!$J:$J,MATCH(Tickers[[#This Row],[Ticker]],YahooFinanceInfos!$A:$A,0))</f>
        <v>American Airlines Group Inc.</v>
      </c>
      <c r="D715" t="str">
        <f>INDEX(Fundamentals!$F:$F,MATCH(Tickers[[#This Row],[Ticker]],Fundamentals!$A:$A,0))</f>
        <v>american_airlines</v>
      </c>
    </row>
    <row r="716" spans="1:4" x14ac:dyDescent="0.2">
      <c r="A716" t="s">
        <v>3338</v>
      </c>
      <c r="C716" t="str">
        <f>INDEX(YahooFinanceInfos!$J:$J,MATCH(Tickers[[#This Row],[Ticker]],YahooFinanceInfos!$A:$A,0))</f>
        <v>American Electric Power Company, Inc.</v>
      </c>
      <c r="D716" t="e">
        <f>INDEX(Fundamentals!$F:$F,MATCH(Tickers[[#This Row],[Ticker]],Fundamentals!$A:$A,0))</f>
        <v>#N/A</v>
      </c>
    </row>
    <row r="717" spans="1:4" x14ac:dyDescent="0.2">
      <c r="A717" t="s">
        <v>53</v>
      </c>
      <c r="C717" t="str">
        <f>INDEX(YahooFinanceInfos!$J:$J,MATCH(Tickers[[#This Row],[Ticker]],YahooFinanceInfos!$A:$A,0))</f>
        <v>American Express Company</v>
      </c>
      <c r="D717" t="str">
        <f>INDEX(Fundamentals!$F:$F,MATCH(Tickers[[#This Row],[Ticker]],Fundamentals!$A:$A,0))</f>
        <v>american_express</v>
      </c>
    </row>
    <row r="718" spans="1:4" x14ac:dyDescent="0.2">
      <c r="A718" t="s">
        <v>3339</v>
      </c>
      <c r="C718" t="str">
        <f>INDEX(YahooFinanceInfos!$J:$J,MATCH(Tickers[[#This Row],[Ticker]],YahooFinanceInfos!$A:$A,0))</f>
        <v>American International Group, Inc.</v>
      </c>
      <c r="D718" t="e">
        <f>INDEX(Fundamentals!$F:$F,MATCH(Tickers[[#This Row],[Ticker]],Fundamentals!$A:$A,0))</f>
        <v>#N/A</v>
      </c>
    </row>
    <row r="719" spans="1:4" x14ac:dyDescent="0.2">
      <c r="A719" t="s">
        <v>3340</v>
      </c>
      <c r="C719" t="str">
        <f>INDEX(YahooFinanceInfos!$J:$J,MATCH(Tickers[[#This Row],[Ticker]],YahooFinanceInfos!$A:$A,0))</f>
        <v>American Tower Corporation (REIT)</v>
      </c>
      <c r="D719" t="str">
        <f>INDEX(Fundamentals!$F:$F,MATCH(Tickers[[#This Row],[Ticker]],Fundamentals!$A:$A,0))</f>
        <v>tosei_reit_investment</v>
      </c>
    </row>
    <row r="720" spans="1:4" x14ac:dyDescent="0.2">
      <c r="A720" t="s">
        <v>3341</v>
      </c>
      <c r="C720" t="str">
        <f>INDEX(YahooFinanceInfos!$J:$J,MATCH(Tickers[[#This Row],[Ticker]],YahooFinanceInfos!$A:$A,0))</f>
        <v>American Water Works Company, Inc.</v>
      </c>
      <c r="D720" t="e">
        <f>INDEX(Fundamentals!$F:$F,MATCH(Tickers[[#This Row],[Ticker]],Fundamentals!$A:$A,0))</f>
        <v>#N/A</v>
      </c>
    </row>
    <row r="721" spans="1:4" x14ac:dyDescent="0.2">
      <c r="A721" t="s">
        <v>3342</v>
      </c>
      <c r="C721" t="str">
        <f>INDEX(YahooFinanceInfos!$J:$J,MATCH(Tickers[[#This Row],[Ticker]],YahooFinanceInfos!$A:$A,0))</f>
        <v>Ameriprise Financial, Inc.</v>
      </c>
      <c r="D721" t="e">
        <f>INDEX(Fundamentals!$F:$F,MATCH(Tickers[[#This Row],[Ticker]],Fundamentals!$A:$A,0))</f>
        <v>#N/A</v>
      </c>
    </row>
    <row r="722" spans="1:4" x14ac:dyDescent="0.2">
      <c r="A722" t="s">
        <v>3343</v>
      </c>
      <c r="C722" t="str">
        <f>INDEX(YahooFinanceInfos!$J:$J,MATCH(Tickers[[#This Row],[Ticker]],YahooFinanceInfos!$A:$A,0))</f>
        <v>AmerisourceBergen Corporation</v>
      </c>
      <c r="D722" t="str">
        <f>INDEX(Fundamentals!$F:$F,MATCH(Tickers[[#This Row],[Ticker]],Fundamentals!$A:$A,0))</f>
        <v>amerisourcebergen</v>
      </c>
    </row>
    <row r="723" spans="1:4" x14ac:dyDescent="0.2">
      <c r="A723" t="s">
        <v>3344</v>
      </c>
      <c r="C723" t="str">
        <f>INDEX(YahooFinanceInfos!$J:$J,MATCH(Tickers[[#This Row],[Ticker]],YahooFinanceInfos!$A:$A,0))</f>
        <v>AMETEK, Inc.</v>
      </c>
      <c r="D723" t="e">
        <f>INDEX(Fundamentals!$F:$F,MATCH(Tickers[[#This Row],[Ticker]],Fundamentals!$A:$A,0))</f>
        <v>#N/A</v>
      </c>
    </row>
    <row r="724" spans="1:4" x14ac:dyDescent="0.2">
      <c r="A724" t="s">
        <v>3345</v>
      </c>
      <c r="C724" t="str">
        <f>INDEX(YahooFinanceInfos!$J:$J,MATCH(Tickers[[#This Row],[Ticker]],YahooFinanceInfos!$A:$A,0))</f>
        <v>Amgen Inc.</v>
      </c>
      <c r="D724" t="str">
        <f>INDEX(Fundamentals!$F:$F,MATCH(Tickers[[#This Row],[Ticker]],Fundamentals!$A:$A,0))</f>
        <v>amgen</v>
      </c>
    </row>
    <row r="725" spans="1:4" x14ac:dyDescent="0.2">
      <c r="A725" t="s">
        <v>3346</v>
      </c>
      <c r="C725" t="str">
        <f>INDEX(YahooFinanceInfos!$J:$J,MATCH(Tickers[[#This Row],[Ticker]],YahooFinanceInfos!$A:$A,0))</f>
        <v>Amphenol Corporation</v>
      </c>
      <c r="D725" t="str">
        <f>INDEX(Fundamentals!$F:$F,MATCH(Tickers[[#This Row],[Ticker]],Fundamentals!$A:$A,0))</f>
        <v>amphenol</v>
      </c>
    </row>
    <row r="726" spans="1:4" x14ac:dyDescent="0.2">
      <c r="A726" t="s">
        <v>3347</v>
      </c>
      <c r="C726">
        <f>INDEX(YahooFinanceInfos!$J:$J,MATCH(Tickers[[#This Row],[Ticker]],YahooFinanceInfos!$A:$A,0))</f>
        <v>0</v>
      </c>
      <c r="D726" t="str">
        <f>INDEX(Fundamentals!$F:$F,MATCH(Tickers[[#This Row],[Ticker]],Fundamentals!$A:$A,0))</f>
        <v>qualcomm_1</v>
      </c>
    </row>
    <row r="727" spans="1:4" x14ac:dyDescent="0.2">
      <c r="A727" t="s">
        <v>3348</v>
      </c>
      <c r="C727" t="str">
        <f>INDEX(YahooFinanceInfos!$J:$J,MATCH(Tickers[[#This Row],[Ticker]],YahooFinanceInfos!$A:$A,0))</f>
        <v>Analog Devices, Inc.</v>
      </c>
      <c r="D727" t="e">
        <f>INDEX(Fundamentals!$F:$F,MATCH(Tickers[[#This Row],[Ticker]],Fundamentals!$A:$A,0))</f>
        <v>#N/A</v>
      </c>
    </row>
    <row r="728" spans="1:4" x14ac:dyDescent="0.2">
      <c r="A728" t="s">
        <v>3349</v>
      </c>
      <c r="C728" t="str">
        <f>INDEX(YahooFinanceInfos!$J:$J,MATCH(Tickers[[#This Row],[Ticker]],YahooFinanceInfos!$A:$A,0))</f>
        <v>Andeavor</v>
      </c>
      <c r="D728" t="str">
        <f>INDEX(Fundamentals!$F:$F,MATCH(Tickers[[#This Row],[Ticker]],Fundamentals!$A:$A,0))</f>
        <v>Andeavor</v>
      </c>
    </row>
    <row r="729" spans="1:4" x14ac:dyDescent="0.2">
      <c r="A729" t="s">
        <v>3350</v>
      </c>
      <c r="C729" t="str">
        <f>INDEX(YahooFinanceInfos!$J:$J,MATCH(Tickers[[#This Row],[Ticker]],YahooFinanceInfos!$A:$A,0))</f>
        <v>ANSYS, Inc.</v>
      </c>
      <c r="D729" t="e">
        <f>INDEX(Fundamentals!$F:$F,MATCH(Tickers[[#This Row],[Ticker]],Fundamentals!$A:$A,0))</f>
        <v>#N/A</v>
      </c>
    </row>
    <row r="730" spans="1:4" x14ac:dyDescent="0.2">
      <c r="A730" t="s">
        <v>3351</v>
      </c>
      <c r="C730" t="str">
        <f>INDEX(YahooFinanceInfos!$J:$J,MATCH(Tickers[[#This Row],[Ticker]],YahooFinanceInfos!$A:$A,0))</f>
        <v>Anthem, Inc.</v>
      </c>
      <c r="D730" t="e">
        <f>INDEX(Fundamentals!$F:$F,MATCH(Tickers[[#This Row],[Ticker]],Fundamentals!$A:$A,0))</f>
        <v>#N/A</v>
      </c>
    </row>
    <row r="731" spans="1:4" x14ac:dyDescent="0.2">
      <c r="A731" t="s">
        <v>3352</v>
      </c>
      <c r="C731" t="str">
        <f>INDEX(YahooFinanceInfos!$J:$J,MATCH(Tickers[[#This Row],[Ticker]],YahooFinanceInfos!$A:$A,0))</f>
        <v>Aon Plc</v>
      </c>
      <c r="D731" t="e">
        <f>INDEX(Fundamentals!$F:$F,MATCH(Tickers[[#This Row],[Ticker]],Fundamentals!$A:$A,0))</f>
        <v>#N/A</v>
      </c>
    </row>
    <row r="732" spans="1:4" x14ac:dyDescent="0.2">
      <c r="A732" t="s">
        <v>3353</v>
      </c>
      <c r="C732" t="str">
        <f>INDEX(YahooFinanceInfos!$J:$J,MATCH(Tickers[[#This Row],[Ticker]],YahooFinanceInfos!$A:$A,0))</f>
        <v>Apache Corporation</v>
      </c>
      <c r="D732" t="str">
        <f>INDEX(Fundamentals!$F:$F,MATCH(Tickers[[#This Row],[Ticker]],Fundamentals!$A:$A,0))</f>
        <v>apache</v>
      </c>
    </row>
    <row r="733" spans="1:4" x14ac:dyDescent="0.2">
      <c r="A733" t="s">
        <v>3354</v>
      </c>
      <c r="C733" t="str">
        <f>INDEX(YahooFinanceInfos!$J:$J,MATCH(Tickers[[#This Row],[Ticker]],YahooFinanceInfos!$A:$A,0))</f>
        <v>Apartment Investment and Management Company</v>
      </c>
      <c r="D733" t="e">
        <f>INDEX(Fundamentals!$F:$F,MATCH(Tickers[[#This Row],[Ticker]],Fundamentals!$A:$A,0))</f>
        <v>#N/A</v>
      </c>
    </row>
    <row r="734" spans="1:4" x14ac:dyDescent="0.2">
      <c r="A734" t="s">
        <v>2086</v>
      </c>
      <c r="C734" t="str">
        <f>INDEX(YahooFinanceInfos!$J:$J,MATCH(Tickers[[#This Row],[Ticker]],YahooFinanceInfos!$A:$A,0))</f>
        <v>Apple Inc.</v>
      </c>
      <c r="D734" t="str">
        <f>INDEX(Fundamentals!$F:$F,MATCH(Tickers[[#This Row],[Ticker]],Fundamentals!$A:$A,0))</f>
        <v>apple</v>
      </c>
    </row>
    <row r="735" spans="1:4" x14ac:dyDescent="0.2">
      <c r="A735" t="s">
        <v>3355</v>
      </c>
      <c r="C735" t="str">
        <f>INDEX(YahooFinanceInfos!$J:$J,MATCH(Tickers[[#This Row],[Ticker]],YahooFinanceInfos!$A:$A,0))</f>
        <v>Applied Materials, Inc.</v>
      </c>
      <c r="D735" t="e">
        <f>INDEX(Fundamentals!$F:$F,MATCH(Tickers[[#This Row],[Ticker]],Fundamentals!$A:$A,0))</f>
        <v>#N/A</v>
      </c>
    </row>
    <row r="736" spans="1:4" x14ac:dyDescent="0.2">
      <c r="A736" t="s">
        <v>3356</v>
      </c>
      <c r="C736" t="str">
        <f>INDEX(YahooFinanceInfos!$J:$J,MATCH(Tickers[[#This Row],[Ticker]],YahooFinanceInfos!$A:$A,0))</f>
        <v>Aptiv PLC</v>
      </c>
      <c r="D736" t="e">
        <f>INDEX(Fundamentals!$F:$F,MATCH(Tickers[[#This Row],[Ticker]],Fundamentals!$A:$A,0))</f>
        <v>#N/A</v>
      </c>
    </row>
    <row r="737" spans="1:4" x14ac:dyDescent="0.2">
      <c r="A737" t="s">
        <v>557</v>
      </c>
      <c r="C737" t="str">
        <f>INDEX(YahooFinanceInfos!$J:$J,MATCH(Tickers[[#This Row],[Ticker]],YahooFinanceInfos!$A:$A,0))</f>
        <v>Archer-Daniels-Midland Company</v>
      </c>
      <c r="D737" t="str">
        <f>INDEX(Fundamentals!$F:$F,MATCH(Tickers[[#This Row],[Ticker]],Fundamentals!$A:$A,0))</f>
        <v>archer_daniels_midland</v>
      </c>
    </row>
    <row r="738" spans="1:4" x14ac:dyDescent="0.2">
      <c r="A738" t="s">
        <v>3357</v>
      </c>
      <c r="C738" t="str">
        <f>INDEX(YahooFinanceInfos!$J:$J,MATCH(Tickers[[#This Row],[Ticker]],YahooFinanceInfos!$A:$A,0))</f>
        <v>Arconic Corporation</v>
      </c>
      <c r="D738" t="str">
        <f>INDEX(Fundamentals!$F:$F,MATCH(Tickers[[#This Row],[Ticker]],Fundamentals!$A:$A,0))</f>
        <v>Arconic Corporation</v>
      </c>
    </row>
    <row r="739" spans="1:4" x14ac:dyDescent="0.2">
      <c r="A739" t="s">
        <v>3358</v>
      </c>
      <c r="C739" t="str">
        <f>INDEX(YahooFinanceInfos!$J:$J,MATCH(Tickers[[#This Row],[Ticker]],YahooFinanceInfos!$A:$A,0))</f>
        <v>Arthur J. Gallagher &amp; Co.</v>
      </c>
      <c r="D739" t="e">
        <f>INDEX(Fundamentals!$F:$F,MATCH(Tickers[[#This Row],[Ticker]],Fundamentals!$A:$A,0))</f>
        <v>#N/A</v>
      </c>
    </row>
    <row r="740" spans="1:4" x14ac:dyDescent="0.2">
      <c r="A740" t="s">
        <v>3359</v>
      </c>
      <c r="C740" t="str">
        <f>INDEX(YahooFinanceInfos!$J:$J,MATCH(Tickers[[#This Row],[Ticker]],YahooFinanceInfos!$A:$A,0))</f>
        <v>Assurant, Inc.</v>
      </c>
      <c r="D740" t="e">
        <f>INDEX(Fundamentals!$F:$F,MATCH(Tickers[[#This Row],[Ticker]],Fundamentals!$A:$A,0))</f>
        <v>#N/A</v>
      </c>
    </row>
    <row r="741" spans="1:4" x14ac:dyDescent="0.2">
      <c r="A741" t="s">
        <v>681</v>
      </c>
      <c r="C741" t="str">
        <f>INDEX(YahooFinanceInfos!$J:$J,MATCH(Tickers[[#This Row],[Ticker]],YahooFinanceInfos!$A:$A,0))</f>
        <v>AT&amp;T Inc.</v>
      </c>
      <c r="D741" t="str">
        <f>INDEX(Fundamentals!$F:$F,MATCH(Tickers[[#This Row],[Ticker]],Fundamentals!$A:$A,0))</f>
        <v>atlantic_power</v>
      </c>
    </row>
    <row r="742" spans="1:4" x14ac:dyDescent="0.2">
      <c r="A742" t="s">
        <v>3360</v>
      </c>
      <c r="C742" t="str">
        <f>INDEX(YahooFinanceInfos!$J:$J,MATCH(Tickers[[#This Row],[Ticker]],YahooFinanceInfos!$A:$A,0))</f>
        <v>Autodesk, Inc.</v>
      </c>
      <c r="D742" t="e">
        <f>INDEX(Fundamentals!$F:$F,MATCH(Tickers[[#This Row],[Ticker]],Fundamentals!$A:$A,0))</f>
        <v>#N/A</v>
      </c>
    </row>
    <row r="743" spans="1:4" x14ac:dyDescent="0.2">
      <c r="A743" t="s">
        <v>558</v>
      </c>
      <c r="C743" t="str">
        <f>INDEX(YahooFinanceInfos!$J:$J,MATCH(Tickers[[#This Row],[Ticker]],YahooFinanceInfos!$A:$A,0))</f>
        <v>Automatic Data Processing, Inc.</v>
      </c>
      <c r="D743" t="e">
        <f>INDEX(Fundamentals!$F:$F,MATCH(Tickers[[#This Row],[Ticker]],Fundamentals!$A:$A,0))</f>
        <v>#N/A</v>
      </c>
    </row>
    <row r="744" spans="1:4" x14ac:dyDescent="0.2">
      <c r="A744" t="s">
        <v>3361</v>
      </c>
      <c r="C744" t="str">
        <f>INDEX(YahooFinanceInfos!$J:$J,MATCH(Tickers[[#This Row],[Ticker]],YahooFinanceInfos!$A:$A,0))</f>
        <v>AutoZone, Inc.</v>
      </c>
      <c r="D744" t="e">
        <f>INDEX(Fundamentals!$F:$F,MATCH(Tickers[[#This Row],[Ticker]],Fundamentals!$A:$A,0))</f>
        <v>#N/A</v>
      </c>
    </row>
    <row r="745" spans="1:4" x14ac:dyDescent="0.2">
      <c r="A745" t="s">
        <v>3362</v>
      </c>
      <c r="C745" t="str">
        <f>INDEX(YahooFinanceInfos!$J:$J,MATCH(Tickers[[#This Row],[Ticker]],YahooFinanceInfos!$A:$A,0))</f>
        <v>AvalonBay Communities, Inc.</v>
      </c>
      <c r="D745" t="e">
        <f>INDEX(Fundamentals!$F:$F,MATCH(Tickers[[#This Row],[Ticker]],Fundamentals!$A:$A,0))</f>
        <v>#N/A</v>
      </c>
    </row>
    <row r="746" spans="1:4" x14ac:dyDescent="0.2">
      <c r="A746" t="s">
        <v>3363</v>
      </c>
      <c r="C746" t="str">
        <f>INDEX(YahooFinanceInfos!$J:$J,MATCH(Tickers[[#This Row],[Ticker]],YahooFinanceInfos!$A:$A,0))</f>
        <v>Avery Dennison Corporation</v>
      </c>
      <c r="D746" t="e">
        <f>INDEX(Fundamentals!$F:$F,MATCH(Tickers[[#This Row],[Ticker]],Fundamentals!$A:$A,0))</f>
        <v>#N/A</v>
      </c>
    </row>
    <row r="747" spans="1:4" x14ac:dyDescent="0.2">
      <c r="A747" t="s">
        <v>3364</v>
      </c>
      <c r="C747">
        <f>INDEX(YahooFinanceInfos!$J:$J,MATCH(Tickers[[#This Row],[Ticker]],YahooFinanceInfos!$A:$A,0))</f>
        <v>0</v>
      </c>
      <c r="D747" t="str">
        <f>INDEX(Fundamentals!$F:$F,MATCH(Tickers[[#This Row],[Ticker]],Fundamentals!$A:$A,0))</f>
        <v>qualcomm_1</v>
      </c>
    </row>
    <row r="748" spans="1:4" x14ac:dyDescent="0.2">
      <c r="A748" t="s">
        <v>3365</v>
      </c>
      <c r="C748" t="str">
        <f>INDEX(YahooFinanceInfos!$J:$J,MATCH(Tickers[[#This Row],[Ticker]],YahooFinanceInfos!$A:$A,0))</f>
        <v>Ball Corporation</v>
      </c>
      <c r="D748" t="e">
        <f>INDEX(Fundamentals!$F:$F,MATCH(Tickers[[#This Row],[Ticker]],Fundamentals!$A:$A,0))</f>
        <v>#N/A</v>
      </c>
    </row>
    <row r="749" spans="1:4" x14ac:dyDescent="0.2">
      <c r="A749" t="s">
        <v>3366</v>
      </c>
      <c r="C749" t="str">
        <f>INDEX(YahooFinanceInfos!$J:$J,MATCH(Tickers[[#This Row],[Ticker]],YahooFinanceInfos!$A:$A,0))</f>
        <v>Bank of America Corporation</v>
      </c>
      <c r="D749" t="e">
        <f>INDEX(Fundamentals!$F:$F,MATCH(Tickers[[#This Row],[Ticker]],Fundamentals!$A:$A,0))</f>
        <v>#N/A</v>
      </c>
    </row>
    <row r="750" spans="1:4" x14ac:dyDescent="0.2">
      <c r="A750" t="s">
        <v>3367</v>
      </c>
      <c r="C750" t="str">
        <f>INDEX(YahooFinanceInfos!$J:$J,MATCH(Tickers[[#This Row],[Ticker]],YahooFinanceInfos!$A:$A,0))</f>
        <v>Baxter International Inc.</v>
      </c>
      <c r="D750" t="e">
        <f>INDEX(Fundamentals!$F:$F,MATCH(Tickers[[#This Row],[Ticker]],Fundamentals!$A:$A,0))</f>
        <v>#N/A</v>
      </c>
    </row>
    <row r="751" spans="1:4" x14ac:dyDescent="0.2">
      <c r="A751" t="s">
        <v>3368</v>
      </c>
      <c r="C751">
        <f>INDEX(YahooFinanceInfos!$J:$J,MATCH(Tickers[[#This Row],[Ticker]],YahooFinanceInfos!$A:$A,0))</f>
        <v>0</v>
      </c>
      <c r="D751" t="str">
        <f>INDEX(Fundamentals!$F:$F,MATCH(Tickers[[#This Row],[Ticker]],Fundamentals!$A:$A,0))</f>
        <v>qualcomm_1</v>
      </c>
    </row>
    <row r="752" spans="1:4" x14ac:dyDescent="0.2">
      <c r="A752" t="s">
        <v>598</v>
      </c>
      <c r="C752" t="str">
        <f>INDEX(YahooFinanceInfos!$J:$J,MATCH(Tickers[[#This Row],[Ticker]],YahooFinanceInfos!$A:$A,0))</f>
        <v>Becton, Dickinson and Company</v>
      </c>
      <c r="D752" t="e">
        <f>INDEX(Fundamentals!$F:$F,MATCH(Tickers[[#This Row],[Ticker]],Fundamentals!$A:$A,0))</f>
        <v>#N/A</v>
      </c>
    </row>
    <row r="753" spans="1:4" x14ac:dyDescent="0.2">
      <c r="A753" t="s">
        <v>3369</v>
      </c>
      <c r="C753">
        <f>INDEX(YahooFinanceInfos!$J:$J,MATCH(Tickers[[#This Row],[Ticker]],YahooFinanceInfos!$A:$A,0))</f>
        <v>0</v>
      </c>
      <c r="D753" t="str">
        <f>INDEX(Fundamentals!$F:$F,MATCH(Tickers[[#This Row],[Ticker]],Fundamentals!$A:$A,0))</f>
        <v>qualcomm_1</v>
      </c>
    </row>
    <row r="754" spans="1:4" x14ac:dyDescent="0.2">
      <c r="A754" t="s">
        <v>3370</v>
      </c>
      <c r="C754" t="str">
        <f>INDEX(YahooFinanceInfos!$J:$J,MATCH(Tickers[[#This Row],[Ticker]],YahooFinanceInfos!$A:$A,0))</f>
        <v>Best Buy Co., Inc.</v>
      </c>
      <c r="D754" t="e">
        <f>INDEX(Fundamentals!$F:$F,MATCH(Tickers[[#This Row],[Ticker]],Fundamentals!$A:$A,0))</f>
        <v>#N/A</v>
      </c>
    </row>
    <row r="755" spans="1:4" x14ac:dyDescent="0.2">
      <c r="A755" t="s">
        <v>52</v>
      </c>
      <c r="C755" t="str">
        <f>INDEX(YahooFinanceInfos!$J:$J,MATCH(Tickers[[#This Row],[Ticker]],YahooFinanceInfos!$A:$A,0))</f>
        <v>Biogen Inc.</v>
      </c>
      <c r="D755" t="str">
        <f>INDEX(Fundamentals!$F:$F,MATCH(Tickers[[#This Row],[Ticker]],Fundamentals!$A:$A,0))</f>
        <v>Biogen Inc.</v>
      </c>
    </row>
    <row r="756" spans="1:4" x14ac:dyDescent="0.2">
      <c r="A756" t="s">
        <v>3371</v>
      </c>
      <c r="C756" t="str">
        <f>INDEX(YahooFinanceInfos!$J:$J,MATCH(Tickers[[#This Row],[Ticker]],YahooFinanceInfos!$A:$A,0))</f>
        <v>BlackRock, Inc.</v>
      </c>
      <c r="D756" t="e">
        <f>INDEX(Fundamentals!$F:$F,MATCH(Tickers[[#This Row],[Ticker]],Fundamentals!$A:$A,0))</f>
        <v>#N/A</v>
      </c>
    </row>
    <row r="757" spans="1:4" x14ac:dyDescent="0.2">
      <c r="A757" t="s">
        <v>3372</v>
      </c>
      <c r="C757" t="str">
        <f>INDEX(YahooFinanceInfos!$J:$J,MATCH(Tickers[[#This Row],[Ticker]],YahooFinanceInfos!$A:$A,0))</f>
        <v>H&amp;R Block, Inc.</v>
      </c>
      <c r="D757" t="e">
        <f>INDEX(Fundamentals!$F:$F,MATCH(Tickers[[#This Row],[Ticker]],Fundamentals!$A:$A,0))</f>
        <v>#N/A</v>
      </c>
    </row>
    <row r="758" spans="1:4" x14ac:dyDescent="0.2">
      <c r="A758" t="s">
        <v>2008</v>
      </c>
      <c r="C758" t="str">
        <f>INDEX(YahooFinanceInfos!$J:$J,MATCH(Tickers[[#This Row],[Ticker]],YahooFinanceInfos!$A:$A,0))</f>
        <v>The Boeing Company</v>
      </c>
      <c r="D758" t="str">
        <f>INDEX(Fundamentals!$F:$F,MATCH(Tickers[[#This Row],[Ticker]],Fundamentals!$A:$A,0))</f>
        <v>kraft_heinz</v>
      </c>
    </row>
    <row r="759" spans="1:4" x14ac:dyDescent="0.2">
      <c r="A759" t="s">
        <v>3373</v>
      </c>
      <c r="C759" t="str">
        <f>INDEX(YahooFinanceInfos!$J:$J,MATCH(Tickers[[#This Row],[Ticker]],YahooFinanceInfos!$A:$A,0))</f>
        <v>Booking Holdings Inc.</v>
      </c>
      <c r="D759" t="str">
        <f>INDEX(Fundamentals!$F:$F,MATCH(Tickers[[#This Row],[Ticker]],Fundamentals!$A:$A,0))</f>
        <v>booking_1</v>
      </c>
    </row>
    <row r="760" spans="1:4" x14ac:dyDescent="0.2">
      <c r="A760" t="s">
        <v>3374</v>
      </c>
      <c r="C760" t="str">
        <f>INDEX(YahooFinanceInfos!$J:$J,MATCH(Tickers[[#This Row],[Ticker]],YahooFinanceInfos!$A:$A,0))</f>
        <v>BorgWarner Inc.</v>
      </c>
      <c r="D760" t="str">
        <f>INDEX(Fundamentals!$F:$F,MATCH(Tickers[[#This Row],[Ticker]],Fundamentals!$A:$A,0))</f>
        <v>borgwarner</v>
      </c>
    </row>
    <row r="761" spans="1:4" x14ac:dyDescent="0.2">
      <c r="A761" t="s">
        <v>3375</v>
      </c>
      <c r="C761" t="str">
        <f>INDEX(YahooFinanceInfos!$J:$J,MATCH(Tickers[[#This Row],[Ticker]],YahooFinanceInfos!$A:$A,0))</f>
        <v>Boston Properties, Inc.</v>
      </c>
      <c r="D761" t="e">
        <f>INDEX(Fundamentals!$F:$F,MATCH(Tickers[[#This Row],[Ticker]],Fundamentals!$A:$A,0))</f>
        <v>#N/A</v>
      </c>
    </row>
    <row r="762" spans="1:4" x14ac:dyDescent="0.2">
      <c r="A762" t="s">
        <v>3376</v>
      </c>
      <c r="C762" t="str">
        <f>INDEX(YahooFinanceInfos!$J:$J,MATCH(Tickers[[#This Row],[Ticker]],YahooFinanceInfos!$A:$A,0))</f>
        <v>Boston Scientific Corporation</v>
      </c>
      <c r="D762" t="str">
        <f>INDEX(Fundamentals!$F:$F,MATCH(Tickers[[#This Row],[Ticker]],Fundamentals!$A:$A,0))</f>
        <v>boston_scientific</v>
      </c>
    </row>
    <row r="763" spans="1:4" x14ac:dyDescent="0.2">
      <c r="A763" t="s">
        <v>3377</v>
      </c>
      <c r="C763" t="str">
        <f>INDEX(YahooFinanceInfos!$J:$J,MATCH(Tickers[[#This Row],[Ticker]],YahooFinanceInfos!$A:$A,0))</f>
        <v>Brighthouse Financial, Inc.</v>
      </c>
      <c r="D763" t="e">
        <f>INDEX(Fundamentals!$F:$F,MATCH(Tickers[[#This Row],[Ticker]],Fundamentals!$A:$A,0))</f>
        <v>#N/A</v>
      </c>
    </row>
    <row r="764" spans="1:4" x14ac:dyDescent="0.2">
      <c r="A764" t="s">
        <v>3378</v>
      </c>
      <c r="C764" t="str">
        <f>INDEX(YahooFinanceInfos!$J:$J,MATCH(Tickers[[#This Row],[Ticker]],YahooFinanceInfos!$A:$A,0))</f>
        <v>Bristol-Myers Squibb Company</v>
      </c>
      <c r="D764" t="str">
        <f>INDEX(Fundamentals!$F:$F,MATCH(Tickers[[#This Row],[Ticker]],Fundamentals!$A:$A,0))</f>
        <v>bristol-myers_squibb</v>
      </c>
    </row>
    <row r="765" spans="1:4" x14ac:dyDescent="0.2">
      <c r="A765" t="s">
        <v>3379</v>
      </c>
      <c r="C765" t="str">
        <f>INDEX(YahooFinanceInfos!$J:$J,MATCH(Tickers[[#This Row],[Ticker]],YahooFinanceInfos!$A:$A,0))</f>
        <v>Broadcom Inc.</v>
      </c>
      <c r="D765" t="e">
        <f>INDEX(Fundamentals!$F:$F,MATCH(Tickers[[#This Row],[Ticker]],Fundamentals!$A:$A,0))</f>
        <v>#N/A</v>
      </c>
    </row>
    <row r="766" spans="1:4" x14ac:dyDescent="0.2">
      <c r="A766" t="s">
        <v>601</v>
      </c>
      <c r="C766">
        <f>INDEX(YahooFinanceInfos!$J:$J,MATCH(Tickers[[#This Row],[Ticker]],YahooFinanceInfos!$A:$A,0))</f>
        <v>0</v>
      </c>
      <c r="D766" t="str">
        <f>INDEX(Fundamentals!$F:$F,MATCH(Tickers[[#This Row],[Ticker]],Fundamentals!$A:$A,0))</f>
        <v>qualcomm_1</v>
      </c>
    </row>
    <row r="767" spans="1:4" x14ac:dyDescent="0.2">
      <c r="A767" t="s">
        <v>3380</v>
      </c>
      <c r="C767" t="str">
        <f>INDEX(YahooFinanceInfos!$J:$J,MATCH(Tickers[[#This Row],[Ticker]],YahooFinanceInfos!$A:$A,0))</f>
        <v>C.H. Robinson Worldwide, Inc.</v>
      </c>
      <c r="D767" t="e">
        <f>INDEX(Fundamentals!$F:$F,MATCH(Tickers[[#This Row],[Ticker]],Fundamentals!$A:$A,0))</f>
        <v>#N/A</v>
      </c>
    </row>
    <row r="768" spans="1:4" x14ac:dyDescent="0.2">
      <c r="A768" t="s">
        <v>3381</v>
      </c>
      <c r="C768" t="str">
        <f>INDEX(YahooFinanceInfos!$J:$J,MATCH(Tickers[[#This Row],[Ticker]],YahooFinanceInfos!$A:$A,0))</f>
        <v>CA, Inc.</v>
      </c>
      <c r="D768" t="e">
        <f>INDEX(Fundamentals!$F:$F,MATCH(Tickers[[#This Row],[Ticker]],Fundamentals!$A:$A,0))</f>
        <v>#N/A</v>
      </c>
    </row>
    <row r="769" spans="1:4" x14ac:dyDescent="0.2">
      <c r="A769" t="s">
        <v>2946</v>
      </c>
      <c r="C769" t="str">
        <f>INDEX(YahooFinanceInfos!$J:$J,MATCH(Tickers[[#This Row],[Ticker]],YahooFinanceInfos!$A:$A,0))</f>
        <v>Cabot Oil &amp; Gas Corporation</v>
      </c>
      <c r="D769" t="str">
        <f>INDEX(Fundamentals!$F:$F,MATCH(Tickers[[#This Row],[Ticker]],Fundamentals!$A:$A,0))</f>
        <v>cabot_oilgas</v>
      </c>
    </row>
    <row r="770" spans="1:4" x14ac:dyDescent="0.2">
      <c r="A770" t="s">
        <v>3382</v>
      </c>
      <c r="C770" t="str">
        <f>INDEX(YahooFinanceInfos!$J:$J,MATCH(Tickers[[#This Row],[Ticker]],YahooFinanceInfos!$A:$A,0))</f>
        <v>Cadence Design Systems, Inc.</v>
      </c>
      <c r="D770" t="e">
        <f>INDEX(Fundamentals!$F:$F,MATCH(Tickers[[#This Row],[Ticker]],Fundamentals!$A:$A,0))</f>
        <v>#N/A</v>
      </c>
    </row>
    <row r="771" spans="1:4" x14ac:dyDescent="0.2">
      <c r="A771" t="s">
        <v>3383</v>
      </c>
      <c r="C771" t="str">
        <f>INDEX(YahooFinanceInfos!$J:$J,MATCH(Tickers[[#This Row],[Ticker]],YahooFinanceInfos!$A:$A,0))</f>
        <v>Campbell Soup Company</v>
      </c>
      <c r="D771" t="str">
        <f>INDEX(Fundamentals!$F:$F,MATCH(Tickers[[#This Row],[Ticker]],Fundamentals!$A:$A,0))</f>
        <v>campbell_soup</v>
      </c>
    </row>
    <row r="772" spans="1:4" x14ac:dyDescent="0.2">
      <c r="A772" t="s">
        <v>3384</v>
      </c>
      <c r="C772" t="str">
        <f>INDEX(YahooFinanceInfos!$J:$J,MATCH(Tickers[[#This Row],[Ticker]],YahooFinanceInfos!$A:$A,0))</f>
        <v>Capital One Financial Corporation</v>
      </c>
      <c r="D772" t="str">
        <f>INDEX(Fundamentals!$F:$F,MATCH(Tickers[[#This Row],[Ticker]],Fundamentals!$A:$A,0))</f>
        <v>capital_one_financial</v>
      </c>
    </row>
    <row r="773" spans="1:4" x14ac:dyDescent="0.2">
      <c r="A773" t="s">
        <v>606</v>
      </c>
      <c r="C773" t="str">
        <f>INDEX(YahooFinanceInfos!$J:$J,MATCH(Tickers[[#This Row],[Ticker]],YahooFinanceInfos!$A:$A,0))</f>
        <v>Cardinal Health, Inc.</v>
      </c>
      <c r="D773" t="e">
        <f>INDEX(Fundamentals!$F:$F,MATCH(Tickers[[#This Row],[Ticker]],Fundamentals!$A:$A,0))</f>
        <v>#N/A</v>
      </c>
    </row>
    <row r="774" spans="1:4" x14ac:dyDescent="0.2">
      <c r="A774" t="s">
        <v>3385</v>
      </c>
      <c r="C774" t="str">
        <f>INDEX(YahooFinanceInfos!$J:$J,MATCH(Tickers[[#This Row],[Ticker]],YahooFinanceInfos!$A:$A,0))</f>
        <v>CarMax, Inc.</v>
      </c>
      <c r="D774" t="e">
        <f>INDEX(Fundamentals!$F:$F,MATCH(Tickers[[#This Row],[Ticker]],Fundamentals!$A:$A,0))</f>
        <v>#N/A</v>
      </c>
    </row>
    <row r="775" spans="1:4" x14ac:dyDescent="0.2">
      <c r="A775" t="s">
        <v>69</v>
      </c>
      <c r="C775" t="str">
        <f>INDEX(YahooFinanceInfos!$J:$J,MATCH(Tickers[[#This Row],[Ticker]],YahooFinanceInfos!$A:$A,0))</f>
        <v>Carnival Corporation &amp; Plc</v>
      </c>
      <c r="D775" t="str">
        <f>INDEX(Fundamentals!$F:$F,MATCH(Tickers[[#This Row],[Ticker]],Fundamentals!$A:$A,0))</f>
        <v>carnival</v>
      </c>
    </row>
    <row r="776" spans="1:4" x14ac:dyDescent="0.2">
      <c r="A776" t="s">
        <v>2009</v>
      </c>
      <c r="C776" t="str">
        <f>INDEX(YahooFinanceInfos!$J:$J,MATCH(Tickers[[#This Row],[Ticker]],YahooFinanceInfos!$A:$A,0))</f>
        <v>Caterpillar Inc.</v>
      </c>
      <c r="D776" t="str">
        <f>INDEX(Fundamentals!$F:$F,MATCH(Tickers[[#This Row],[Ticker]],Fundamentals!$A:$A,0))</f>
        <v>caterpillar</v>
      </c>
    </row>
    <row r="777" spans="1:4" x14ac:dyDescent="0.2">
      <c r="A777" t="s">
        <v>3386</v>
      </c>
      <c r="C777" t="str">
        <f>INDEX(YahooFinanceInfos!$J:$J,MATCH(Tickers[[#This Row],[Ticker]],YahooFinanceInfos!$A:$A,0))</f>
        <v>Cboe Global Markets, Inc.</v>
      </c>
      <c r="D777" t="e">
        <f>INDEX(Fundamentals!$F:$F,MATCH(Tickers[[#This Row],[Ticker]],Fundamentals!$A:$A,0))</f>
        <v>#N/A</v>
      </c>
    </row>
    <row r="778" spans="1:4" x14ac:dyDescent="0.2">
      <c r="A778" t="s">
        <v>3387</v>
      </c>
      <c r="C778" t="str">
        <f>INDEX(YahooFinanceInfos!$J:$J,MATCH(Tickers[[#This Row],[Ticker]],YahooFinanceInfos!$A:$A,0))</f>
        <v>CBRE Group, Inc.</v>
      </c>
      <c r="D778" t="e">
        <f>INDEX(Fundamentals!$F:$F,MATCH(Tickers[[#This Row],[Ticker]],Fundamentals!$A:$A,0))</f>
        <v>#N/A</v>
      </c>
    </row>
    <row r="779" spans="1:4" x14ac:dyDescent="0.2">
      <c r="A779" t="s">
        <v>3388</v>
      </c>
      <c r="C779" t="str">
        <f>INDEX(YahooFinanceInfos!$J:$J,MATCH(Tickers[[#This Row],[Ticker]],YahooFinanceInfos!$A:$A,0))</f>
        <v>ViacomCBS Inc.</v>
      </c>
      <c r="D779" t="str">
        <f>INDEX(Fundamentals!$F:$F,MATCH(Tickers[[#This Row],[Ticker]],Fundamentals!$A:$A,0))</f>
        <v>inc_research_a</v>
      </c>
    </row>
    <row r="780" spans="1:4" x14ac:dyDescent="0.2">
      <c r="A780" t="s">
        <v>3389</v>
      </c>
      <c r="C780">
        <f>INDEX(YahooFinanceInfos!$J:$J,MATCH(Tickers[[#This Row],[Ticker]],YahooFinanceInfos!$A:$A,0))</f>
        <v>0</v>
      </c>
      <c r="D780" t="str">
        <f>INDEX(Fundamentals!$F:$F,MATCH(Tickers[[#This Row],[Ticker]],Fundamentals!$A:$A,0))</f>
        <v>qualcomm_1</v>
      </c>
    </row>
    <row r="781" spans="1:4" x14ac:dyDescent="0.2">
      <c r="A781" t="s">
        <v>3390</v>
      </c>
      <c r="C781" t="str">
        <f>INDEX(YahooFinanceInfos!$J:$J,MATCH(Tickers[[#This Row],[Ticker]],YahooFinanceInfos!$A:$A,0))</f>
        <v>Centene Corporation</v>
      </c>
      <c r="D781" t="str">
        <f>INDEX(Fundamentals!$F:$F,MATCH(Tickers[[#This Row],[Ticker]],Fundamentals!$A:$A,0))</f>
        <v>centene</v>
      </c>
    </row>
    <row r="782" spans="1:4" x14ac:dyDescent="0.2">
      <c r="A782" t="s">
        <v>3391</v>
      </c>
      <c r="C782" t="str">
        <f>INDEX(YahooFinanceInfos!$J:$J,MATCH(Tickers[[#This Row],[Ticker]],YahooFinanceInfos!$A:$A,0))</f>
        <v>CenterPoint Energy, Inc.</v>
      </c>
      <c r="D782" t="e">
        <f>INDEX(Fundamentals!$F:$F,MATCH(Tickers[[#This Row],[Ticker]],Fundamentals!$A:$A,0))</f>
        <v>#N/A</v>
      </c>
    </row>
    <row r="783" spans="1:4" x14ac:dyDescent="0.2">
      <c r="A783" t="s">
        <v>3392</v>
      </c>
      <c r="C783" t="str">
        <f>INDEX(YahooFinanceInfos!$J:$J,MATCH(Tickers[[#This Row],[Ticker]],YahooFinanceInfos!$A:$A,0))</f>
        <v>CenturyLink, Inc.</v>
      </c>
      <c r="D783" t="e">
        <f>INDEX(Fundamentals!$F:$F,MATCH(Tickers[[#This Row],[Ticker]],Fundamentals!$A:$A,0))</f>
        <v>#N/A</v>
      </c>
    </row>
    <row r="784" spans="1:4" x14ac:dyDescent="0.2">
      <c r="A784" t="s">
        <v>3393</v>
      </c>
      <c r="C784" t="str">
        <f>INDEX(YahooFinanceInfos!$J:$J,MATCH(Tickers[[#This Row],[Ticker]],YahooFinanceInfos!$A:$A,0))</f>
        <v>Cerner Corporation</v>
      </c>
      <c r="D784" t="str">
        <f>INDEX(Fundamentals!$F:$F,MATCH(Tickers[[#This Row],[Ticker]],Fundamentals!$A:$A,0))</f>
        <v>cerner</v>
      </c>
    </row>
    <row r="785" spans="1:4" x14ac:dyDescent="0.2">
      <c r="A785" t="s">
        <v>2960</v>
      </c>
      <c r="C785" t="str">
        <f>INDEX(YahooFinanceInfos!$J:$J,MATCH(Tickers[[#This Row],[Ticker]],YahooFinanceInfos!$A:$A,0))</f>
        <v>CF Industries Holdings, Inc.</v>
      </c>
      <c r="D785" t="e">
        <f>INDEX(Fundamentals!$F:$F,MATCH(Tickers[[#This Row],[Ticker]],Fundamentals!$A:$A,0))</f>
        <v>#N/A</v>
      </c>
    </row>
    <row r="786" spans="1:4" x14ac:dyDescent="0.2">
      <c r="A786" t="s">
        <v>3394</v>
      </c>
      <c r="C786" t="str">
        <f>INDEX(YahooFinanceInfos!$J:$J,MATCH(Tickers[[#This Row],[Ticker]],YahooFinanceInfos!$A:$A,0))</f>
        <v>The Charles Schwab Corporation</v>
      </c>
      <c r="D786" t="str">
        <f>INDEX(Fundamentals!$F:$F,MATCH(Tickers[[#This Row],[Ticker]],Fundamentals!$A:$A,0))</f>
        <v>charles_schwab</v>
      </c>
    </row>
    <row r="787" spans="1:4" x14ac:dyDescent="0.2">
      <c r="A787" t="s">
        <v>3395</v>
      </c>
      <c r="C787" t="str">
        <f>INDEX(YahooFinanceInfos!$J:$J,MATCH(Tickers[[#This Row],[Ticker]],YahooFinanceInfos!$A:$A,0))</f>
        <v>Charter Communications, Inc.</v>
      </c>
      <c r="D787" t="e">
        <f>INDEX(Fundamentals!$F:$F,MATCH(Tickers[[#This Row],[Ticker]],Fundamentals!$A:$A,0))</f>
        <v>#N/A</v>
      </c>
    </row>
    <row r="788" spans="1:4" x14ac:dyDescent="0.2">
      <c r="A788" t="s">
        <v>617</v>
      </c>
      <c r="C788" t="str">
        <f>INDEX(YahooFinanceInfos!$J:$J,MATCH(Tickers[[#This Row],[Ticker]],YahooFinanceInfos!$A:$A,0))</f>
        <v>Chevron Corporation</v>
      </c>
      <c r="D788" t="str">
        <f>INDEX(Fundamentals!$F:$F,MATCH(Tickers[[#This Row],[Ticker]],Fundamentals!$A:$A,0))</f>
        <v>chevron_2</v>
      </c>
    </row>
    <row r="789" spans="1:4" x14ac:dyDescent="0.2">
      <c r="A789" t="s">
        <v>3396</v>
      </c>
      <c r="C789" t="str">
        <f>INDEX(YahooFinanceInfos!$J:$J,MATCH(Tickers[[#This Row],[Ticker]],YahooFinanceInfos!$A:$A,0))</f>
        <v>Chipotle Mexican Grill, Inc.</v>
      </c>
      <c r="D789" t="e">
        <f>INDEX(Fundamentals!$F:$F,MATCH(Tickers[[#This Row],[Ticker]],Fundamentals!$A:$A,0))</f>
        <v>#N/A</v>
      </c>
    </row>
    <row r="790" spans="1:4" x14ac:dyDescent="0.2">
      <c r="A790" t="s">
        <v>607</v>
      </c>
      <c r="C790" t="str">
        <f>INDEX(YahooFinanceInfos!$J:$J,MATCH(Tickers[[#This Row],[Ticker]],YahooFinanceInfos!$A:$A,0))</f>
        <v>Chubb Limited</v>
      </c>
      <c r="D790" t="str">
        <f>INDEX(Fundamentals!$F:$F,MATCH(Tickers[[#This Row],[Ticker]],Fundamentals!$A:$A,0))</f>
        <v>chubb_3</v>
      </c>
    </row>
    <row r="791" spans="1:4" x14ac:dyDescent="0.2">
      <c r="A791" t="s">
        <v>3397</v>
      </c>
      <c r="C791" t="str">
        <f>INDEX(YahooFinanceInfos!$J:$J,MATCH(Tickers[[#This Row],[Ticker]],YahooFinanceInfos!$A:$A,0))</f>
        <v>Church &amp; Dwight Co., Inc.</v>
      </c>
      <c r="D791" t="e">
        <f>INDEX(Fundamentals!$F:$F,MATCH(Tickers[[#This Row],[Ticker]],Fundamentals!$A:$A,0))</f>
        <v>#N/A</v>
      </c>
    </row>
    <row r="792" spans="1:4" x14ac:dyDescent="0.2">
      <c r="A792" t="s">
        <v>2923</v>
      </c>
      <c r="C792" t="str">
        <f>INDEX(YahooFinanceInfos!$J:$J,MATCH(Tickers[[#This Row],[Ticker]],YahooFinanceInfos!$A:$A,0))</f>
        <v>Cigna Corporation</v>
      </c>
      <c r="D792" t="str">
        <f>INDEX(Fundamentals!$F:$F,MATCH(Tickers[[#This Row],[Ticker]],Fundamentals!$A:$A,0))</f>
        <v>Cigna Corporation</v>
      </c>
    </row>
    <row r="793" spans="1:4" x14ac:dyDescent="0.2">
      <c r="A793" t="s">
        <v>2976</v>
      </c>
      <c r="C793" t="str">
        <f>INDEX(YahooFinanceInfos!$J:$J,MATCH(Tickers[[#This Row],[Ticker]],YahooFinanceInfos!$A:$A,0))</f>
        <v>Cimarex Energy Co.</v>
      </c>
      <c r="D793" t="str">
        <f>INDEX(Fundamentals!$F:$F,MATCH(Tickers[[#This Row],[Ticker]],Fundamentals!$A:$A,0))</f>
        <v>cimarex_energy</v>
      </c>
    </row>
    <row r="794" spans="1:4" x14ac:dyDescent="0.2">
      <c r="A794" t="s">
        <v>611</v>
      </c>
      <c r="C794" t="str">
        <f>INDEX(YahooFinanceInfos!$J:$J,MATCH(Tickers[[#This Row],[Ticker]],YahooFinanceInfos!$A:$A,0))</f>
        <v>Cincinnati Financial Corporation</v>
      </c>
      <c r="D794" t="str">
        <f>INDEX(Fundamentals!$F:$F,MATCH(Tickers[[#This Row],[Ticker]],Fundamentals!$A:$A,0))</f>
        <v>cincinnati_financial</v>
      </c>
    </row>
    <row r="795" spans="1:4" x14ac:dyDescent="0.2">
      <c r="A795" t="s">
        <v>615</v>
      </c>
      <c r="C795" t="str">
        <f>INDEX(YahooFinanceInfos!$J:$J,MATCH(Tickers[[#This Row],[Ticker]],YahooFinanceInfos!$A:$A,0))</f>
        <v>Cintas Corporation</v>
      </c>
      <c r="D795" t="str">
        <f>INDEX(Fundamentals!$F:$F,MATCH(Tickers[[#This Row],[Ticker]],Fundamentals!$A:$A,0))</f>
        <v>cintas</v>
      </c>
    </row>
    <row r="796" spans="1:4" x14ac:dyDescent="0.2">
      <c r="A796" t="s">
        <v>2010</v>
      </c>
      <c r="C796" t="str">
        <f>INDEX(YahooFinanceInfos!$J:$J,MATCH(Tickers[[#This Row],[Ticker]],YahooFinanceInfos!$A:$A,0))</f>
        <v>Cisco Systems, Inc.</v>
      </c>
      <c r="D796" t="e">
        <f>INDEX(Fundamentals!$F:$F,MATCH(Tickers[[#This Row],[Ticker]],Fundamentals!$A:$A,0))</f>
        <v>#N/A</v>
      </c>
    </row>
    <row r="797" spans="1:4" x14ac:dyDescent="0.2">
      <c r="A797" t="s">
        <v>3398</v>
      </c>
      <c r="C797" t="str">
        <f>INDEX(YahooFinanceInfos!$J:$J,MATCH(Tickers[[#This Row],[Ticker]],YahooFinanceInfos!$A:$A,0))</f>
        <v>Citigroup Inc.</v>
      </c>
      <c r="D797" t="str">
        <f>INDEX(Fundamentals!$F:$F,MATCH(Tickers[[#This Row],[Ticker]],Fundamentals!$A:$A,0))</f>
        <v>citigroup</v>
      </c>
    </row>
    <row r="798" spans="1:4" x14ac:dyDescent="0.2">
      <c r="A798" t="s">
        <v>3399</v>
      </c>
      <c r="C798" t="str">
        <f>INDEX(YahooFinanceInfos!$J:$J,MATCH(Tickers[[#This Row],[Ticker]],YahooFinanceInfos!$A:$A,0))</f>
        <v>Citizens Financial Group, Inc.</v>
      </c>
      <c r="D798" t="e">
        <f>INDEX(Fundamentals!$F:$F,MATCH(Tickers[[#This Row],[Ticker]],Fundamentals!$A:$A,0))</f>
        <v>#N/A</v>
      </c>
    </row>
    <row r="799" spans="1:4" x14ac:dyDescent="0.2">
      <c r="A799" t="s">
        <v>3400</v>
      </c>
      <c r="C799" t="str">
        <f>INDEX(YahooFinanceInfos!$J:$J,MATCH(Tickers[[#This Row],[Ticker]],YahooFinanceInfos!$A:$A,0))</f>
        <v>Citrix Systems, Inc.</v>
      </c>
      <c r="D799" t="e">
        <f>INDEX(Fundamentals!$F:$F,MATCH(Tickers[[#This Row],[Ticker]],Fundamentals!$A:$A,0))</f>
        <v>#N/A</v>
      </c>
    </row>
    <row r="800" spans="1:4" x14ac:dyDescent="0.2">
      <c r="A800" t="s">
        <v>3401</v>
      </c>
      <c r="C800" t="str">
        <f>INDEX(YahooFinanceInfos!$J:$J,MATCH(Tickers[[#This Row],[Ticker]],YahooFinanceInfos!$A:$A,0))</f>
        <v>CME Group Inc.</v>
      </c>
      <c r="D800" t="str">
        <f>INDEX(Fundamentals!$F:$F,MATCH(Tickers[[#This Row],[Ticker]],Fundamentals!$A:$A,0))</f>
        <v>cme</v>
      </c>
    </row>
    <row r="801" spans="1:4" x14ac:dyDescent="0.2">
      <c r="A801" t="s">
        <v>3402</v>
      </c>
      <c r="C801" t="str">
        <f>INDEX(YahooFinanceInfos!$J:$J,MATCH(Tickers[[#This Row],[Ticker]],YahooFinanceInfos!$A:$A,0))</f>
        <v>CMS Energy Corporation</v>
      </c>
      <c r="D801" t="str">
        <f>INDEX(Fundamentals!$F:$F,MATCH(Tickers[[#This Row],[Ticker]],Fundamentals!$A:$A,0))</f>
        <v>cms_energy</v>
      </c>
    </row>
    <row r="802" spans="1:4" x14ac:dyDescent="0.2">
      <c r="A802" t="s">
        <v>55</v>
      </c>
      <c r="C802" t="str">
        <f>INDEX(YahooFinanceInfos!$J:$J,MATCH(Tickers[[#This Row],[Ticker]],YahooFinanceInfos!$A:$A,0))</f>
        <v>The Coca-Cola Company</v>
      </c>
      <c r="D802" t="str">
        <f>INDEX(Fundamentals!$F:$F,MATCH(Tickers[[#This Row],[Ticker]],Fundamentals!$A:$A,0))</f>
        <v>coca-cola</v>
      </c>
    </row>
    <row r="803" spans="1:4" x14ac:dyDescent="0.2">
      <c r="A803" t="s">
        <v>3403</v>
      </c>
      <c r="C803" t="str">
        <f>INDEX(YahooFinanceInfos!$J:$J,MATCH(Tickers[[#This Row],[Ticker]],YahooFinanceInfos!$A:$A,0))</f>
        <v>Cognizant Technology Solutions Corporation</v>
      </c>
      <c r="D803" t="e">
        <f>INDEX(Fundamentals!$F:$F,MATCH(Tickers[[#This Row],[Ticker]],Fundamentals!$A:$A,0))</f>
        <v>#N/A</v>
      </c>
    </row>
    <row r="804" spans="1:4" x14ac:dyDescent="0.2">
      <c r="A804" t="s">
        <v>612</v>
      </c>
      <c r="C804" t="str">
        <f>INDEX(YahooFinanceInfos!$J:$J,MATCH(Tickers[[#This Row],[Ticker]],YahooFinanceInfos!$A:$A,0))</f>
        <v>Colgate-Palmolive Company</v>
      </c>
      <c r="D804" t="str">
        <f>INDEX(Fundamentals!$F:$F,MATCH(Tickers[[#This Row],[Ticker]],Fundamentals!$A:$A,0))</f>
        <v>colgate-palmolive</v>
      </c>
    </row>
    <row r="805" spans="1:4" x14ac:dyDescent="0.2">
      <c r="A805" t="s">
        <v>3404</v>
      </c>
      <c r="C805" t="str">
        <f>INDEX(YahooFinanceInfos!$J:$J,MATCH(Tickers[[#This Row],[Ticker]],YahooFinanceInfos!$A:$A,0))</f>
        <v>Comcast Corporation</v>
      </c>
      <c r="D805" t="e">
        <f>INDEX(Fundamentals!$F:$F,MATCH(Tickers[[#This Row],[Ticker]],Fundamentals!$A:$A,0))</f>
        <v>#N/A</v>
      </c>
    </row>
    <row r="806" spans="1:4" x14ac:dyDescent="0.2">
      <c r="A806" t="s">
        <v>3405</v>
      </c>
      <c r="C806" t="str">
        <f>INDEX(YahooFinanceInfos!$J:$J,MATCH(Tickers[[#This Row],[Ticker]],YahooFinanceInfos!$A:$A,0))</f>
        <v>Comerica Incorporated</v>
      </c>
      <c r="D806" t="str">
        <f>INDEX(Fundamentals!$F:$F,MATCH(Tickers[[#This Row],[Ticker]],Fundamentals!$A:$A,0))</f>
        <v>comerica</v>
      </c>
    </row>
    <row r="807" spans="1:4" x14ac:dyDescent="0.2">
      <c r="A807" t="s">
        <v>3406</v>
      </c>
      <c r="C807" t="str">
        <f>INDEX(YahooFinanceInfos!$J:$J,MATCH(Tickers[[#This Row],[Ticker]],YahooFinanceInfos!$A:$A,0))</f>
        <v>Conagra Brands, Inc.</v>
      </c>
      <c r="D807" t="e">
        <f>INDEX(Fundamentals!$F:$F,MATCH(Tickers[[#This Row],[Ticker]],Fundamentals!$A:$A,0))</f>
        <v>#N/A</v>
      </c>
    </row>
    <row r="808" spans="1:4" x14ac:dyDescent="0.2">
      <c r="A808" t="s">
        <v>2940</v>
      </c>
      <c r="C808" t="str">
        <f>INDEX(YahooFinanceInfos!$J:$J,MATCH(Tickers[[#This Row],[Ticker]],YahooFinanceInfos!$A:$A,0))</f>
        <v>Concho Resources Inc.</v>
      </c>
      <c r="D808" t="str">
        <f>INDEX(Fundamentals!$F:$F,MATCH(Tickers[[#This Row],[Ticker]],Fundamentals!$A:$A,0))</f>
        <v>concho_resources</v>
      </c>
    </row>
    <row r="809" spans="1:4" x14ac:dyDescent="0.2">
      <c r="A809" t="s">
        <v>3204</v>
      </c>
      <c r="C809" t="str">
        <f>INDEX(YahooFinanceInfos!$J:$J,MATCH(Tickers[[#This Row],[Ticker]],YahooFinanceInfos!$A:$A,0))</f>
        <v>ConocoPhillips</v>
      </c>
      <c r="D809" t="str">
        <f>INDEX(Fundamentals!$F:$F,MATCH(Tickers[[#This Row],[Ticker]],Fundamentals!$A:$A,0))</f>
        <v>ConocoPhillips</v>
      </c>
    </row>
    <row r="810" spans="1:4" x14ac:dyDescent="0.2">
      <c r="A810" t="s">
        <v>623</v>
      </c>
      <c r="C810" t="str">
        <f>INDEX(YahooFinanceInfos!$J:$J,MATCH(Tickers[[#This Row],[Ticker]],YahooFinanceInfos!$A:$A,0))</f>
        <v>Consolidated Edison, Inc.</v>
      </c>
      <c r="D810" t="e">
        <f>INDEX(Fundamentals!$F:$F,MATCH(Tickers[[#This Row],[Ticker]],Fundamentals!$A:$A,0))</f>
        <v>#N/A</v>
      </c>
    </row>
    <row r="811" spans="1:4" x14ac:dyDescent="0.2">
      <c r="A811" t="s">
        <v>3407</v>
      </c>
      <c r="C811" t="str">
        <f>INDEX(YahooFinanceInfos!$J:$J,MATCH(Tickers[[#This Row],[Ticker]],YahooFinanceInfos!$A:$A,0))</f>
        <v>Constellation Brands, Inc.</v>
      </c>
      <c r="D811" t="e">
        <f>INDEX(Fundamentals!$F:$F,MATCH(Tickers[[#This Row],[Ticker]],Fundamentals!$A:$A,0))</f>
        <v>#N/A</v>
      </c>
    </row>
    <row r="812" spans="1:4" x14ac:dyDescent="0.2">
      <c r="A812" t="s">
        <v>3408</v>
      </c>
      <c r="C812" t="str">
        <f>INDEX(YahooFinanceInfos!$J:$J,MATCH(Tickers[[#This Row],[Ticker]],YahooFinanceInfos!$A:$A,0))</f>
        <v>Corning Incorporated</v>
      </c>
      <c r="D812" t="str">
        <f>INDEX(Fundamentals!$F:$F,MATCH(Tickers[[#This Row],[Ticker]],Fundamentals!$A:$A,0))</f>
        <v>corning</v>
      </c>
    </row>
    <row r="813" spans="1:4" x14ac:dyDescent="0.2">
      <c r="A813" t="s">
        <v>3409</v>
      </c>
      <c r="C813" t="str">
        <f>INDEX(YahooFinanceInfos!$J:$J,MATCH(Tickers[[#This Row],[Ticker]],YahooFinanceInfos!$A:$A,0))</f>
        <v>Costco Wholesale Corporation</v>
      </c>
      <c r="D813" t="str">
        <f>INDEX(Fundamentals!$F:$F,MATCH(Tickers[[#This Row],[Ticker]],Fundamentals!$A:$A,0))</f>
        <v>costco_wholesale</v>
      </c>
    </row>
    <row r="814" spans="1:4" x14ac:dyDescent="0.2">
      <c r="A814" t="s">
        <v>3410</v>
      </c>
      <c r="C814" t="str">
        <f>INDEX(YahooFinanceInfos!$J:$J,MATCH(Tickers[[#This Row],[Ticker]],YahooFinanceInfos!$A:$A,0))</f>
        <v>Coty Inc.</v>
      </c>
      <c r="D814" t="str">
        <f>INDEX(Fundamentals!$F:$F,MATCH(Tickers[[#This Row],[Ticker]],Fundamentals!$A:$A,0))</f>
        <v>coty</v>
      </c>
    </row>
    <row r="815" spans="1:4" x14ac:dyDescent="0.2">
      <c r="A815" t="s">
        <v>3411</v>
      </c>
      <c r="C815" t="str">
        <f>INDEX(YahooFinanceInfos!$J:$J,MATCH(Tickers[[#This Row],[Ticker]],YahooFinanceInfos!$A:$A,0))</f>
        <v>Crown Castle International Corp. (REIT)</v>
      </c>
      <c r="D815" t="str">
        <f>INDEX(Fundamentals!$F:$F,MATCH(Tickers[[#This Row],[Ticker]],Fundamentals!$A:$A,0))</f>
        <v>crown_castle</v>
      </c>
    </row>
    <row r="816" spans="1:4" x14ac:dyDescent="0.2">
      <c r="A816" t="s">
        <v>3412</v>
      </c>
      <c r="C816">
        <f>INDEX(YahooFinanceInfos!$J:$J,MATCH(Tickers[[#This Row],[Ticker]],YahooFinanceInfos!$A:$A,0))</f>
        <v>0</v>
      </c>
      <c r="D816" t="str">
        <f>INDEX(Fundamentals!$F:$F,MATCH(Tickers[[#This Row],[Ticker]],Fundamentals!$A:$A,0))</f>
        <v>qualcomm_1</v>
      </c>
    </row>
    <row r="817" spans="1:4" x14ac:dyDescent="0.2">
      <c r="A817" t="s">
        <v>3413</v>
      </c>
      <c r="C817" t="str">
        <f>INDEX(YahooFinanceInfos!$J:$J,MATCH(Tickers[[#This Row],[Ticker]],YahooFinanceInfos!$A:$A,0))</f>
        <v>CSX Corporation</v>
      </c>
      <c r="D817" t="str">
        <f>INDEX(Fundamentals!$F:$F,MATCH(Tickers[[#This Row],[Ticker]],Fundamentals!$A:$A,0))</f>
        <v>csr_a_2</v>
      </c>
    </row>
    <row r="818" spans="1:4" x14ac:dyDescent="0.2">
      <c r="A818" t="s">
        <v>3414</v>
      </c>
      <c r="C818" t="str">
        <f>INDEX(YahooFinanceInfos!$J:$J,MATCH(Tickers[[#This Row],[Ticker]],YahooFinanceInfos!$A:$A,0))</f>
        <v>Cummins Inc.</v>
      </c>
      <c r="D818" t="str">
        <f>INDEX(Fundamentals!$F:$F,MATCH(Tickers[[#This Row],[Ticker]],Fundamentals!$A:$A,0))</f>
        <v>cummins</v>
      </c>
    </row>
    <row r="819" spans="1:4" x14ac:dyDescent="0.2">
      <c r="A819" t="s">
        <v>3415</v>
      </c>
      <c r="C819" t="str">
        <f>INDEX(YahooFinanceInfos!$J:$J,MATCH(Tickers[[#This Row],[Ticker]],YahooFinanceInfos!$A:$A,0))</f>
        <v>CVS Health Corporation</v>
      </c>
      <c r="D819" t="str">
        <f>INDEX(Fundamentals!$F:$F,MATCH(Tickers[[#This Row],[Ticker]],Fundamentals!$A:$A,0))</f>
        <v>cvs</v>
      </c>
    </row>
    <row r="820" spans="1:4" x14ac:dyDescent="0.2">
      <c r="A820" t="s">
        <v>3416</v>
      </c>
      <c r="C820" t="str">
        <f>INDEX(YahooFinanceInfos!$J:$J,MATCH(Tickers[[#This Row],[Ticker]],YahooFinanceInfos!$A:$A,0))</f>
        <v>D.R. Horton, Inc.</v>
      </c>
      <c r="D820" t="e">
        <f>INDEX(Fundamentals!$F:$F,MATCH(Tickers[[#This Row],[Ticker]],Fundamentals!$A:$A,0))</f>
        <v>#N/A</v>
      </c>
    </row>
    <row r="821" spans="1:4" x14ac:dyDescent="0.2">
      <c r="A821" t="s">
        <v>3417</v>
      </c>
      <c r="C821" t="str">
        <f>INDEX(YahooFinanceInfos!$J:$J,MATCH(Tickers[[#This Row],[Ticker]],YahooFinanceInfos!$A:$A,0))</f>
        <v>Danaher Corporation</v>
      </c>
      <c r="D821" t="str">
        <f>INDEX(Fundamentals!$F:$F,MATCH(Tickers[[#This Row],[Ticker]],Fundamentals!$A:$A,0))</f>
        <v>danaher</v>
      </c>
    </row>
    <row r="822" spans="1:4" x14ac:dyDescent="0.2">
      <c r="A822" t="s">
        <v>3418</v>
      </c>
      <c r="C822" t="str">
        <f>INDEX(YahooFinanceInfos!$J:$J,MATCH(Tickers[[#This Row],[Ticker]],YahooFinanceInfos!$A:$A,0))</f>
        <v>Darden Restaurants, Inc.</v>
      </c>
      <c r="D822" t="e">
        <f>INDEX(Fundamentals!$F:$F,MATCH(Tickers[[#This Row],[Ticker]],Fundamentals!$A:$A,0))</f>
        <v>#N/A</v>
      </c>
    </row>
    <row r="823" spans="1:4" x14ac:dyDescent="0.2">
      <c r="A823" t="s">
        <v>3419</v>
      </c>
      <c r="C823" t="str">
        <f>INDEX(YahooFinanceInfos!$J:$J,MATCH(Tickers[[#This Row],[Ticker]],YahooFinanceInfos!$A:$A,0))</f>
        <v>DaVita Inc.</v>
      </c>
      <c r="D823" t="str">
        <f>INDEX(Fundamentals!$F:$F,MATCH(Tickers[[#This Row],[Ticker]],Fundamentals!$A:$A,0))</f>
        <v>DaVita Inc.</v>
      </c>
    </row>
    <row r="824" spans="1:4" x14ac:dyDescent="0.2">
      <c r="A824" t="s">
        <v>3420</v>
      </c>
      <c r="C824" t="str">
        <f>INDEX(YahooFinanceInfos!$J:$J,MATCH(Tickers[[#This Row],[Ticker]],YahooFinanceInfos!$A:$A,0))</f>
        <v>Deere &amp; Company</v>
      </c>
      <c r="D824" t="str">
        <f>INDEX(Fundamentals!$F:$F,MATCH(Tickers[[#This Row],[Ticker]],Fundamentals!$A:$A,0))</f>
        <v>deere</v>
      </c>
    </row>
    <row r="825" spans="1:4" x14ac:dyDescent="0.2">
      <c r="A825" t="s">
        <v>107</v>
      </c>
      <c r="C825" t="str">
        <f>INDEX(YahooFinanceInfos!$J:$J,MATCH(Tickers[[#This Row],[Ticker]],YahooFinanceInfos!$A:$A,0))</f>
        <v>Delta Air Lines, Inc.</v>
      </c>
      <c r="D825" t="e">
        <f>INDEX(Fundamentals!$F:$F,MATCH(Tickers[[#This Row],[Ticker]],Fundamentals!$A:$A,0))</f>
        <v>#N/A</v>
      </c>
    </row>
    <row r="826" spans="1:4" x14ac:dyDescent="0.2">
      <c r="A826" t="s">
        <v>3421</v>
      </c>
      <c r="C826" t="str">
        <f>INDEX(YahooFinanceInfos!$J:$J,MATCH(Tickers[[#This Row],[Ticker]],YahooFinanceInfos!$A:$A,0))</f>
        <v>DENTSPLY SIRONA Inc.</v>
      </c>
      <c r="D826" t="str">
        <f>INDEX(Fundamentals!$F:$F,MATCH(Tickers[[#This Row],[Ticker]],Fundamentals!$A:$A,0))</f>
        <v>dentsply_sirona</v>
      </c>
    </row>
    <row r="827" spans="1:4" x14ac:dyDescent="0.2">
      <c r="A827" t="s">
        <v>3422</v>
      </c>
      <c r="C827" t="str">
        <f>INDEX(YahooFinanceInfos!$J:$J,MATCH(Tickers[[#This Row],[Ticker]],YahooFinanceInfos!$A:$A,0))</f>
        <v>Devon Energy Corporation</v>
      </c>
      <c r="D827" t="str">
        <f>INDEX(Fundamentals!$F:$F,MATCH(Tickers[[#This Row],[Ticker]],Fundamentals!$A:$A,0))</f>
        <v>devin_energy</v>
      </c>
    </row>
    <row r="828" spans="1:4" x14ac:dyDescent="0.2">
      <c r="A828" t="s">
        <v>3423</v>
      </c>
      <c r="C828" t="str">
        <f>INDEX(YahooFinanceInfos!$J:$J,MATCH(Tickers[[#This Row],[Ticker]],YahooFinanceInfos!$A:$A,0))</f>
        <v>Digital Realty Trust, Inc.</v>
      </c>
      <c r="D828" t="e">
        <f>INDEX(Fundamentals!$F:$F,MATCH(Tickers[[#This Row],[Ticker]],Fundamentals!$A:$A,0))</f>
        <v>#N/A</v>
      </c>
    </row>
    <row r="829" spans="1:4" x14ac:dyDescent="0.2">
      <c r="A829" t="s">
        <v>3424</v>
      </c>
      <c r="C829" t="str">
        <f>INDEX(YahooFinanceInfos!$J:$J,MATCH(Tickers[[#This Row],[Ticker]],YahooFinanceInfos!$A:$A,0))</f>
        <v>Discover Financial Services</v>
      </c>
      <c r="D829" t="str">
        <f>INDEX(Fundamentals!$F:$F,MATCH(Tickers[[#This Row],[Ticker]],Fundamentals!$A:$A,0))</f>
        <v>discover_financial_service</v>
      </c>
    </row>
    <row r="830" spans="1:4" x14ac:dyDescent="0.2">
      <c r="A830" t="s">
        <v>3425</v>
      </c>
      <c r="C830" t="str">
        <f>INDEX(YahooFinanceInfos!$J:$J,MATCH(Tickers[[#This Row],[Ticker]],YahooFinanceInfos!$A:$A,0))</f>
        <v>Discovery, Inc.</v>
      </c>
      <c r="D830" t="e">
        <f>INDEX(Fundamentals!$F:$F,MATCH(Tickers[[#This Row],[Ticker]],Fundamentals!$A:$A,0))</f>
        <v>#N/A</v>
      </c>
    </row>
    <row r="831" spans="1:4" x14ac:dyDescent="0.2">
      <c r="A831" t="s">
        <v>3426</v>
      </c>
      <c r="C831" t="str">
        <f>INDEX(YahooFinanceInfos!$J:$J,MATCH(Tickers[[#This Row],[Ticker]],YahooFinanceInfos!$A:$A,0))</f>
        <v>Discovery, Inc.</v>
      </c>
      <c r="D831" t="e">
        <f>INDEX(Fundamentals!$F:$F,MATCH(Tickers[[#This Row],[Ticker]],Fundamentals!$A:$A,0))</f>
        <v>#N/A</v>
      </c>
    </row>
    <row r="832" spans="1:4" x14ac:dyDescent="0.2">
      <c r="A832" t="s">
        <v>3427</v>
      </c>
      <c r="C832" t="str">
        <f>INDEX(YahooFinanceInfos!$J:$J,MATCH(Tickers[[#This Row],[Ticker]],YahooFinanceInfos!$A:$A,0))</f>
        <v>DISH Network Corporation</v>
      </c>
      <c r="D832" t="str">
        <f>INDEX(Fundamentals!$F:$F,MATCH(Tickers[[#This Row],[Ticker]],Fundamentals!$A:$A,0))</f>
        <v>dish_network</v>
      </c>
    </row>
    <row r="833" spans="1:4" x14ac:dyDescent="0.2">
      <c r="A833" t="s">
        <v>3428</v>
      </c>
      <c r="C833" t="str">
        <f>INDEX(YahooFinanceInfos!$J:$J,MATCH(Tickers[[#This Row],[Ticker]],YahooFinanceInfos!$A:$A,0))</f>
        <v>Dollar General Corporation</v>
      </c>
      <c r="D833" t="str">
        <f>INDEX(Fundamentals!$F:$F,MATCH(Tickers[[#This Row],[Ticker]],Fundamentals!$A:$A,0))</f>
        <v>dollar_general_1</v>
      </c>
    </row>
    <row r="834" spans="1:4" x14ac:dyDescent="0.2">
      <c r="A834" t="s">
        <v>3429</v>
      </c>
      <c r="C834" t="str">
        <f>INDEX(YahooFinanceInfos!$J:$J,MATCH(Tickers[[#This Row],[Ticker]],YahooFinanceInfos!$A:$A,0))</f>
        <v>Dollar Tree, Inc.</v>
      </c>
      <c r="D834" t="e">
        <f>INDEX(Fundamentals!$F:$F,MATCH(Tickers[[#This Row],[Ticker]],Fundamentals!$A:$A,0))</f>
        <v>#N/A</v>
      </c>
    </row>
    <row r="835" spans="1:4" x14ac:dyDescent="0.2">
      <c r="A835" t="s">
        <v>3430</v>
      </c>
      <c r="C835" t="str">
        <f>INDEX(YahooFinanceInfos!$J:$J,MATCH(Tickers[[#This Row],[Ticker]],YahooFinanceInfos!$A:$A,0))</f>
        <v>Dominion Energy, Inc.</v>
      </c>
      <c r="D835" t="e">
        <f>INDEX(Fundamentals!$F:$F,MATCH(Tickers[[#This Row],[Ticker]],Fundamentals!$A:$A,0))</f>
        <v>#N/A</v>
      </c>
    </row>
    <row r="836" spans="1:4" x14ac:dyDescent="0.2">
      <c r="A836" t="s">
        <v>621</v>
      </c>
      <c r="C836" t="str">
        <f>INDEX(YahooFinanceInfos!$J:$J,MATCH(Tickers[[#This Row],[Ticker]],YahooFinanceInfos!$A:$A,0))</f>
        <v>Dover Corporation</v>
      </c>
      <c r="D836" t="str">
        <f>INDEX(Fundamentals!$F:$F,MATCH(Tickers[[#This Row],[Ticker]],Fundamentals!$A:$A,0))</f>
        <v>dover</v>
      </c>
    </row>
    <row r="837" spans="1:4" x14ac:dyDescent="0.2">
      <c r="A837" t="s">
        <v>3431</v>
      </c>
      <c r="C837">
        <f>INDEX(YahooFinanceInfos!$J:$J,MATCH(Tickers[[#This Row],[Ticker]],YahooFinanceInfos!$A:$A,0))</f>
        <v>0</v>
      </c>
      <c r="D837" t="str">
        <f>INDEX(Fundamentals!$F:$F,MATCH(Tickers[[#This Row],[Ticker]],Fundamentals!$A:$A,0))</f>
        <v>qualcomm_1</v>
      </c>
    </row>
    <row r="838" spans="1:4" x14ac:dyDescent="0.2">
      <c r="A838" t="s">
        <v>3432</v>
      </c>
      <c r="C838" t="str">
        <f>INDEX(YahooFinanceInfos!$J:$J,MATCH(Tickers[[#This Row],[Ticker]],YahooFinanceInfos!$A:$A,0))</f>
        <v>Dr Pepper Snapple Group, Inc.</v>
      </c>
      <c r="D838" t="e">
        <f>INDEX(Fundamentals!$F:$F,MATCH(Tickers[[#This Row],[Ticker]],Fundamentals!$A:$A,0))</f>
        <v>#N/A</v>
      </c>
    </row>
    <row r="839" spans="1:4" x14ac:dyDescent="0.2">
      <c r="A839" t="s">
        <v>3433</v>
      </c>
      <c r="C839" t="str">
        <f>INDEX(YahooFinanceInfos!$J:$J,MATCH(Tickers[[#This Row],[Ticker]],YahooFinanceInfos!$A:$A,0))</f>
        <v>DTE Energy Company</v>
      </c>
      <c r="D839" t="str">
        <f>INDEX(Fundamentals!$F:$F,MATCH(Tickers[[#This Row],[Ticker]],Fundamentals!$A:$A,0))</f>
        <v>dte_energy</v>
      </c>
    </row>
    <row r="840" spans="1:4" x14ac:dyDescent="0.2">
      <c r="A840" t="s">
        <v>3434</v>
      </c>
      <c r="C840" t="str">
        <f>INDEX(YahooFinanceInfos!$J:$J,MATCH(Tickers[[#This Row],[Ticker]],YahooFinanceInfos!$A:$A,0))</f>
        <v>Duke Energy Corporation</v>
      </c>
      <c r="D840" t="str">
        <f>INDEX(Fundamentals!$F:$F,MATCH(Tickers[[#This Row],[Ticker]],Fundamentals!$A:$A,0))</f>
        <v>duke_energy</v>
      </c>
    </row>
    <row r="841" spans="1:4" x14ac:dyDescent="0.2">
      <c r="A841" t="s">
        <v>3435</v>
      </c>
      <c r="C841" t="str">
        <f>INDEX(YahooFinanceInfos!$J:$J,MATCH(Tickers[[#This Row],[Ticker]],YahooFinanceInfos!$A:$A,0))</f>
        <v>Duke Realty Corporation</v>
      </c>
      <c r="D841" t="str">
        <f>INDEX(Fundamentals!$F:$F,MATCH(Tickers[[#This Row],[Ticker]],Fundamentals!$A:$A,0))</f>
        <v>duke_realty</v>
      </c>
    </row>
    <row r="842" spans="1:4" x14ac:dyDescent="0.2">
      <c r="A842" t="s">
        <v>3436</v>
      </c>
      <c r="C842" t="str">
        <f>INDEX(YahooFinanceInfos!$J:$J,MATCH(Tickers[[#This Row],[Ticker]],YahooFinanceInfos!$A:$A,0))</f>
        <v>DXC Technology Company</v>
      </c>
      <c r="D842" t="str">
        <f>INDEX(Fundamentals!$F:$F,MATCH(Tickers[[#This Row],[Ticker]],Fundamentals!$A:$A,0))</f>
        <v>dxc_technology</v>
      </c>
    </row>
    <row r="843" spans="1:4" x14ac:dyDescent="0.2">
      <c r="A843" t="s">
        <v>3437</v>
      </c>
      <c r="C843" t="str">
        <f>INDEX(YahooFinanceInfos!$J:$J,MATCH(Tickers[[#This Row],[Ticker]],YahooFinanceInfos!$A:$A,0))</f>
        <v>E*TRADE Financial Corporation</v>
      </c>
      <c r="D843" t="str">
        <f>INDEX(Fundamentals!$F:$F,MATCH(Tickers[[#This Row],[Ticker]],Fundamentals!$A:$A,0))</f>
        <v>e_trade_financial</v>
      </c>
    </row>
    <row r="844" spans="1:4" x14ac:dyDescent="0.2">
      <c r="A844" t="s">
        <v>3438</v>
      </c>
      <c r="C844" t="str">
        <f>INDEX(YahooFinanceInfos!$J:$J,MATCH(Tickers[[#This Row],[Ticker]],YahooFinanceInfos!$A:$A,0))</f>
        <v>Eastman Chemical Company</v>
      </c>
      <c r="D844" t="str">
        <f>INDEX(Fundamentals!$F:$F,MATCH(Tickers[[#This Row],[Ticker]],Fundamentals!$A:$A,0))</f>
        <v>eastman_chemical_company</v>
      </c>
    </row>
    <row r="845" spans="1:4" x14ac:dyDescent="0.2">
      <c r="A845" t="s">
        <v>3439</v>
      </c>
      <c r="C845" t="str">
        <f>INDEX(YahooFinanceInfos!$J:$J,MATCH(Tickers[[#This Row],[Ticker]],YahooFinanceInfos!$A:$A,0))</f>
        <v>Eaton Corporation plc</v>
      </c>
      <c r="D845" t="str">
        <f>INDEX(Fundamentals!$F:$F,MATCH(Tickers[[#This Row],[Ticker]],Fundamentals!$A:$A,0))</f>
        <v>eaton_1</v>
      </c>
    </row>
    <row r="846" spans="1:4" x14ac:dyDescent="0.2">
      <c r="A846" t="s">
        <v>3440</v>
      </c>
      <c r="C846" t="str">
        <f>INDEX(YahooFinanceInfos!$J:$J,MATCH(Tickers[[#This Row],[Ticker]],YahooFinanceInfos!$A:$A,0))</f>
        <v>eBay Inc.</v>
      </c>
      <c r="D846" t="str">
        <f>INDEX(Fundamentals!$F:$F,MATCH(Tickers[[#This Row],[Ticker]],Fundamentals!$A:$A,0))</f>
        <v>ebay</v>
      </c>
    </row>
    <row r="847" spans="1:4" x14ac:dyDescent="0.2">
      <c r="A847" t="s">
        <v>622</v>
      </c>
      <c r="C847" t="str">
        <f>INDEX(YahooFinanceInfos!$J:$J,MATCH(Tickers[[#This Row],[Ticker]],YahooFinanceInfos!$A:$A,0))</f>
        <v>Ecolab Inc.</v>
      </c>
      <c r="D847" t="str">
        <f>INDEX(Fundamentals!$F:$F,MATCH(Tickers[[#This Row],[Ticker]],Fundamentals!$A:$A,0))</f>
        <v>ecolab</v>
      </c>
    </row>
    <row r="848" spans="1:4" x14ac:dyDescent="0.2">
      <c r="A848" t="s">
        <v>3441</v>
      </c>
      <c r="C848" t="str">
        <f>INDEX(YahooFinanceInfos!$J:$J,MATCH(Tickers[[#This Row],[Ticker]],YahooFinanceInfos!$A:$A,0))</f>
        <v>Edison International</v>
      </c>
      <c r="D848" t="str">
        <f>INDEX(Fundamentals!$F:$F,MATCH(Tickers[[#This Row],[Ticker]],Fundamentals!$A:$A,0))</f>
        <v>edison_international</v>
      </c>
    </row>
    <row r="849" spans="1:4" x14ac:dyDescent="0.2">
      <c r="A849" t="s">
        <v>3442</v>
      </c>
      <c r="C849" t="str">
        <f>INDEX(YahooFinanceInfos!$J:$J,MATCH(Tickers[[#This Row],[Ticker]],YahooFinanceInfos!$A:$A,0))</f>
        <v>Edwards Lifesciences Corporation</v>
      </c>
      <c r="D849" t="str">
        <f>INDEX(Fundamentals!$F:$F,MATCH(Tickers[[#This Row],[Ticker]],Fundamentals!$A:$A,0))</f>
        <v>edwards_lifesciences</v>
      </c>
    </row>
    <row r="850" spans="1:4" x14ac:dyDescent="0.2">
      <c r="A850" t="s">
        <v>3443</v>
      </c>
      <c r="C850" t="str">
        <f>INDEX(YahooFinanceInfos!$J:$J,MATCH(Tickers[[#This Row],[Ticker]],YahooFinanceInfos!$A:$A,0))</f>
        <v>Electronic Arts Inc.</v>
      </c>
      <c r="D850" t="str">
        <f>INDEX(Fundamentals!$F:$F,MATCH(Tickers[[#This Row],[Ticker]],Fundamentals!$A:$A,0))</f>
        <v>electronic_arts</v>
      </c>
    </row>
    <row r="851" spans="1:4" x14ac:dyDescent="0.2">
      <c r="A851" t="s">
        <v>624</v>
      </c>
      <c r="C851" t="str">
        <f>INDEX(YahooFinanceInfos!$J:$J,MATCH(Tickers[[#This Row],[Ticker]],YahooFinanceInfos!$A:$A,0))</f>
        <v>Emerson Electric Co.</v>
      </c>
      <c r="D851" t="str">
        <f>INDEX(Fundamentals!$F:$F,MATCH(Tickers[[#This Row],[Ticker]],Fundamentals!$A:$A,0))</f>
        <v>emerson_electric</v>
      </c>
    </row>
    <row r="852" spans="1:4" x14ac:dyDescent="0.2">
      <c r="A852" t="s">
        <v>3444</v>
      </c>
      <c r="C852" t="str">
        <f>INDEX(YahooFinanceInfos!$J:$J,MATCH(Tickers[[#This Row],[Ticker]],YahooFinanceInfos!$A:$A,0))</f>
        <v>Entergy Corporation</v>
      </c>
      <c r="D852" t="str">
        <f>INDEX(Fundamentals!$F:$F,MATCH(Tickers[[#This Row],[Ticker]],Fundamentals!$A:$A,0))</f>
        <v>entergy</v>
      </c>
    </row>
    <row r="853" spans="1:4" x14ac:dyDescent="0.2">
      <c r="A853" t="s">
        <v>3445</v>
      </c>
      <c r="C853" t="str">
        <f>INDEX(YahooFinanceInfos!$J:$J,MATCH(Tickers[[#This Row],[Ticker]],YahooFinanceInfos!$A:$A,0))</f>
        <v>Envision Healthcare Corporation</v>
      </c>
      <c r="D853" t="str">
        <f>INDEX(Fundamentals!$F:$F,MATCH(Tickers[[#This Row],[Ticker]],Fundamentals!$A:$A,0))</f>
        <v>healthcare</v>
      </c>
    </row>
    <row r="854" spans="1:4" x14ac:dyDescent="0.2">
      <c r="A854" t="s">
        <v>3446</v>
      </c>
      <c r="C854" t="str">
        <f>INDEX(YahooFinanceInfos!$J:$J,MATCH(Tickers[[#This Row],[Ticker]],YahooFinanceInfos!$A:$A,0))</f>
        <v>EOG Resources, Inc.</v>
      </c>
      <c r="D854" t="e">
        <f>INDEX(Fundamentals!$F:$F,MATCH(Tickers[[#This Row],[Ticker]],Fundamentals!$A:$A,0))</f>
        <v>#N/A</v>
      </c>
    </row>
    <row r="855" spans="1:4" x14ac:dyDescent="0.2">
      <c r="A855" t="s">
        <v>3447</v>
      </c>
      <c r="C855" t="str">
        <f>INDEX(YahooFinanceInfos!$J:$J,MATCH(Tickers[[#This Row],[Ticker]],YahooFinanceInfos!$A:$A,0))</f>
        <v>EQT Corporation</v>
      </c>
      <c r="D855" t="str">
        <f>INDEX(Fundamentals!$F:$F,MATCH(Tickers[[#This Row],[Ticker]],Fundamentals!$A:$A,0))</f>
        <v>eqt</v>
      </c>
    </row>
    <row r="856" spans="1:4" x14ac:dyDescent="0.2">
      <c r="A856" t="s">
        <v>3448</v>
      </c>
      <c r="C856" t="str">
        <f>INDEX(YahooFinanceInfos!$J:$J,MATCH(Tickers[[#This Row],[Ticker]],YahooFinanceInfos!$A:$A,0))</f>
        <v>Equifax Inc.</v>
      </c>
      <c r="D856" t="str">
        <f>INDEX(Fundamentals!$F:$F,MATCH(Tickers[[#This Row],[Ticker]],Fundamentals!$A:$A,0))</f>
        <v>equifax</v>
      </c>
    </row>
    <row r="857" spans="1:4" x14ac:dyDescent="0.2">
      <c r="A857" t="s">
        <v>3449</v>
      </c>
      <c r="C857" t="str">
        <f>INDEX(YahooFinanceInfos!$J:$J,MATCH(Tickers[[#This Row],[Ticker]],YahooFinanceInfos!$A:$A,0))</f>
        <v>Equinix, Inc. (REIT)</v>
      </c>
      <c r="D857" t="e">
        <f>INDEX(Fundamentals!$F:$F,MATCH(Tickers[[#This Row],[Ticker]],Fundamentals!$A:$A,0))</f>
        <v>#N/A</v>
      </c>
    </row>
    <row r="858" spans="1:4" x14ac:dyDescent="0.2">
      <c r="A858" t="s">
        <v>3450</v>
      </c>
      <c r="C858" t="str">
        <f>INDEX(YahooFinanceInfos!$J:$J,MATCH(Tickers[[#This Row],[Ticker]],YahooFinanceInfos!$A:$A,0))</f>
        <v>Equity Residential</v>
      </c>
      <c r="D858" t="str">
        <f>INDEX(Fundamentals!$F:$F,MATCH(Tickers[[#This Row],[Ticker]],Fundamentals!$A:$A,0))</f>
        <v>equity_residential</v>
      </c>
    </row>
    <row r="859" spans="1:4" x14ac:dyDescent="0.2">
      <c r="A859" t="s">
        <v>626</v>
      </c>
      <c r="C859" t="str">
        <f>INDEX(YahooFinanceInfos!$J:$J,MATCH(Tickers[[#This Row],[Ticker]],YahooFinanceInfos!$A:$A,0))</f>
        <v>Essex Property Trust, Inc.</v>
      </c>
      <c r="D859" t="e">
        <f>INDEX(Fundamentals!$F:$F,MATCH(Tickers[[#This Row],[Ticker]],Fundamentals!$A:$A,0))</f>
        <v>#N/A</v>
      </c>
    </row>
    <row r="860" spans="1:4" x14ac:dyDescent="0.2">
      <c r="A860" t="s">
        <v>3451</v>
      </c>
      <c r="C860" t="str">
        <f>INDEX(YahooFinanceInfos!$J:$J,MATCH(Tickers[[#This Row],[Ticker]],YahooFinanceInfos!$A:$A,0))</f>
        <v>The Estee Lauder Companies Inc.</v>
      </c>
      <c r="D860" t="e">
        <f>INDEX(Fundamentals!$F:$F,MATCH(Tickers[[#This Row],[Ticker]],Fundamentals!$A:$A,0))</f>
        <v>#N/A</v>
      </c>
    </row>
    <row r="861" spans="1:4" x14ac:dyDescent="0.2">
      <c r="A861" t="s">
        <v>3452</v>
      </c>
      <c r="C861" t="str">
        <f>INDEX(YahooFinanceInfos!$J:$J,MATCH(Tickers[[#This Row],[Ticker]],YahooFinanceInfos!$A:$A,0))</f>
        <v>Everest Re Group, Ltd.</v>
      </c>
      <c r="D861" t="e">
        <f>INDEX(Fundamentals!$F:$F,MATCH(Tickers[[#This Row],[Ticker]],Fundamentals!$A:$A,0))</f>
        <v>#N/A</v>
      </c>
    </row>
    <row r="862" spans="1:4" x14ac:dyDescent="0.2">
      <c r="A862" t="s">
        <v>3453</v>
      </c>
      <c r="C862" t="str">
        <f>INDEX(YahooFinanceInfos!$J:$J,MATCH(Tickers[[#This Row],[Ticker]],YahooFinanceInfos!$A:$A,0))</f>
        <v>Eversource Energy</v>
      </c>
      <c r="D862" t="e">
        <f>INDEX(Fundamentals!$F:$F,MATCH(Tickers[[#This Row],[Ticker]],Fundamentals!$A:$A,0))</f>
        <v>#N/A</v>
      </c>
    </row>
    <row r="863" spans="1:4" x14ac:dyDescent="0.2">
      <c r="A863" t="s">
        <v>3454</v>
      </c>
      <c r="C863" t="str">
        <f>INDEX(YahooFinanceInfos!$J:$J,MATCH(Tickers[[#This Row],[Ticker]],YahooFinanceInfos!$A:$A,0))</f>
        <v>Exelon Corporation</v>
      </c>
      <c r="D863" t="e">
        <f>INDEX(Fundamentals!$F:$F,MATCH(Tickers[[#This Row],[Ticker]],Fundamentals!$A:$A,0))</f>
        <v>#N/A</v>
      </c>
    </row>
    <row r="864" spans="1:4" x14ac:dyDescent="0.2">
      <c r="A864" t="s">
        <v>3455</v>
      </c>
      <c r="C864" t="str">
        <f>INDEX(YahooFinanceInfos!$J:$J,MATCH(Tickers[[#This Row],[Ticker]],YahooFinanceInfos!$A:$A,0))</f>
        <v>Expedia Group, Inc.</v>
      </c>
      <c r="D864" t="e">
        <f>INDEX(Fundamentals!$F:$F,MATCH(Tickers[[#This Row],[Ticker]],Fundamentals!$A:$A,0))</f>
        <v>#N/A</v>
      </c>
    </row>
    <row r="865" spans="1:4" x14ac:dyDescent="0.2">
      <c r="A865" t="s">
        <v>628</v>
      </c>
      <c r="C865" t="str">
        <f>INDEX(YahooFinanceInfos!$J:$J,MATCH(Tickers[[#This Row],[Ticker]],YahooFinanceInfos!$A:$A,0))</f>
        <v>Expeditors International of Washington, Inc.</v>
      </c>
      <c r="D865" t="e">
        <f>INDEX(Fundamentals!$F:$F,MATCH(Tickers[[#This Row],[Ticker]],Fundamentals!$A:$A,0))</f>
        <v>#N/A</v>
      </c>
    </row>
    <row r="866" spans="1:4" x14ac:dyDescent="0.2">
      <c r="A866" t="s">
        <v>3456</v>
      </c>
      <c r="C866" t="str">
        <f>INDEX(YahooFinanceInfos!$J:$J,MATCH(Tickers[[#This Row],[Ticker]],YahooFinanceInfos!$A:$A,0))</f>
        <v>Express Scripts Holding Company</v>
      </c>
      <c r="D866" t="e">
        <f>INDEX(Fundamentals!$F:$F,MATCH(Tickers[[#This Row],[Ticker]],Fundamentals!$A:$A,0))</f>
        <v>#N/A</v>
      </c>
    </row>
    <row r="867" spans="1:4" x14ac:dyDescent="0.2">
      <c r="A867" t="s">
        <v>3457</v>
      </c>
      <c r="C867" t="str">
        <f>INDEX(YahooFinanceInfos!$J:$J,MATCH(Tickers[[#This Row],[Ticker]],YahooFinanceInfos!$A:$A,0))</f>
        <v>Extra Space Storage Inc.</v>
      </c>
      <c r="D867" t="e">
        <f>INDEX(Fundamentals!$F:$F,MATCH(Tickers[[#This Row],[Ticker]],Fundamentals!$A:$A,0))</f>
        <v>#N/A</v>
      </c>
    </row>
    <row r="868" spans="1:4" x14ac:dyDescent="0.2">
      <c r="A868" t="s">
        <v>68</v>
      </c>
      <c r="C868" t="str">
        <f>INDEX(YahooFinanceInfos!$J:$J,MATCH(Tickers[[#This Row],[Ticker]],YahooFinanceInfos!$A:$A,0))</f>
        <v>Exxon Mobil Corporation</v>
      </c>
      <c r="D868" t="str">
        <f>INDEX(Fundamentals!$F:$F,MATCH(Tickers[[#This Row],[Ticker]],Fundamentals!$A:$A,0))</f>
        <v>exxonmobil</v>
      </c>
    </row>
    <row r="869" spans="1:4" x14ac:dyDescent="0.2">
      <c r="A869" t="s">
        <v>3458</v>
      </c>
      <c r="C869" t="str">
        <f>INDEX(YahooFinanceInfos!$J:$J,MATCH(Tickers[[#This Row],[Ticker]],YahooFinanceInfos!$A:$A,0))</f>
        <v>F5 Networks, Inc.</v>
      </c>
      <c r="D869" t="e">
        <f>INDEX(Fundamentals!$F:$F,MATCH(Tickers[[#This Row],[Ticker]],Fundamentals!$A:$A,0))</f>
        <v>#N/A</v>
      </c>
    </row>
    <row r="870" spans="1:4" x14ac:dyDescent="0.2">
      <c r="A870" t="s">
        <v>3459</v>
      </c>
      <c r="C870" t="str">
        <f>INDEX(YahooFinanceInfos!$J:$J,MATCH(Tickers[[#This Row],[Ticker]],YahooFinanceInfos!$A:$A,0))</f>
        <v>Facebook, Inc.</v>
      </c>
      <c r="D870" t="e">
        <f>INDEX(Fundamentals!$F:$F,MATCH(Tickers[[#This Row],[Ticker]],Fundamentals!$A:$A,0))</f>
        <v>#N/A</v>
      </c>
    </row>
    <row r="871" spans="1:4" x14ac:dyDescent="0.2">
      <c r="A871" t="s">
        <v>3460</v>
      </c>
      <c r="C871" t="str">
        <f>INDEX(YahooFinanceInfos!$J:$J,MATCH(Tickers[[#This Row],[Ticker]],YahooFinanceInfos!$A:$A,0))</f>
        <v>Fastenal Company</v>
      </c>
      <c r="D871" t="e">
        <f>INDEX(Fundamentals!$F:$F,MATCH(Tickers[[#This Row],[Ticker]],Fundamentals!$A:$A,0))</f>
        <v>#N/A</v>
      </c>
    </row>
    <row r="872" spans="1:4" x14ac:dyDescent="0.2">
      <c r="A872" t="s">
        <v>630</v>
      </c>
      <c r="C872" t="str">
        <f>INDEX(YahooFinanceInfos!$J:$J,MATCH(Tickers[[#This Row],[Ticker]],YahooFinanceInfos!$A:$A,0))</f>
        <v>Federal Realty Investment Trust</v>
      </c>
      <c r="D872" t="str">
        <f>INDEX(Fundamentals!$F:$F,MATCH(Tickers[[#This Row],[Ticker]],Fundamentals!$A:$A,0))</f>
        <v>federal_realty_investment_trust</v>
      </c>
    </row>
    <row r="873" spans="1:4" x14ac:dyDescent="0.2">
      <c r="A873" t="s">
        <v>3461</v>
      </c>
      <c r="C873" t="str">
        <f>INDEX(YahooFinanceInfos!$J:$J,MATCH(Tickers[[#This Row],[Ticker]],YahooFinanceInfos!$A:$A,0))</f>
        <v>FedEx Corporation</v>
      </c>
      <c r="D873" t="e">
        <f>INDEX(Fundamentals!$F:$F,MATCH(Tickers[[#This Row],[Ticker]],Fundamentals!$A:$A,0))</f>
        <v>#N/A</v>
      </c>
    </row>
    <row r="874" spans="1:4" x14ac:dyDescent="0.2">
      <c r="A874" t="s">
        <v>3462</v>
      </c>
      <c r="C874" t="str">
        <f>INDEX(YahooFinanceInfos!$J:$J,MATCH(Tickers[[#This Row],[Ticker]],YahooFinanceInfos!$A:$A,0))</f>
        <v>Fidelity National Information Services, Inc.</v>
      </c>
      <c r="D874" t="e">
        <f>INDEX(Fundamentals!$F:$F,MATCH(Tickers[[#This Row],[Ticker]],Fundamentals!$A:$A,0))</f>
        <v>#N/A</v>
      </c>
    </row>
    <row r="875" spans="1:4" x14ac:dyDescent="0.2">
      <c r="A875" t="s">
        <v>3463</v>
      </c>
      <c r="C875" t="str">
        <f>INDEX(YahooFinanceInfos!$J:$J,MATCH(Tickers[[#This Row],[Ticker]],YahooFinanceInfos!$A:$A,0))</f>
        <v>Fifth Third Bancorp</v>
      </c>
      <c r="D875" t="e">
        <f>INDEX(Fundamentals!$F:$F,MATCH(Tickers[[#This Row],[Ticker]],Fundamentals!$A:$A,0))</f>
        <v>#N/A</v>
      </c>
    </row>
    <row r="876" spans="1:4" x14ac:dyDescent="0.2">
      <c r="A876" t="s">
        <v>3464</v>
      </c>
      <c r="C876" t="str">
        <f>INDEX(YahooFinanceInfos!$J:$J,MATCH(Tickers[[#This Row],[Ticker]],YahooFinanceInfos!$A:$A,0))</f>
        <v>FirstEnergy Corp.</v>
      </c>
      <c r="D876" t="e">
        <f>INDEX(Fundamentals!$F:$F,MATCH(Tickers[[#This Row],[Ticker]],Fundamentals!$A:$A,0))</f>
        <v>#N/A</v>
      </c>
    </row>
    <row r="877" spans="1:4" x14ac:dyDescent="0.2">
      <c r="A877" t="s">
        <v>3465</v>
      </c>
      <c r="C877" t="str">
        <f>INDEX(YahooFinanceInfos!$J:$J,MATCH(Tickers[[#This Row],[Ticker]],YahooFinanceInfos!$A:$A,0))</f>
        <v>Fiserv, Inc.</v>
      </c>
      <c r="D877" t="e">
        <f>INDEX(Fundamentals!$F:$F,MATCH(Tickers[[#This Row],[Ticker]],Fundamentals!$A:$A,0))</f>
        <v>#N/A</v>
      </c>
    </row>
    <row r="878" spans="1:4" x14ac:dyDescent="0.2">
      <c r="A878" t="s">
        <v>3466</v>
      </c>
      <c r="C878" t="str">
        <f>INDEX(YahooFinanceInfos!$J:$J,MATCH(Tickers[[#This Row],[Ticker]],YahooFinanceInfos!$A:$A,0))</f>
        <v>FLIR Systems, Inc.</v>
      </c>
      <c r="D878" t="e">
        <f>INDEX(Fundamentals!$F:$F,MATCH(Tickers[[#This Row],[Ticker]],Fundamentals!$A:$A,0))</f>
        <v>#N/A</v>
      </c>
    </row>
    <row r="879" spans="1:4" x14ac:dyDescent="0.2">
      <c r="A879" t="s">
        <v>3467</v>
      </c>
      <c r="C879" t="str">
        <f>INDEX(YahooFinanceInfos!$J:$J,MATCH(Tickers[[#This Row],[Ticker]],YahooFinanceInfos!$A:$A,0))</f>
        <v>Flowserve Corporation</v>
      </c>
      <c r="D879" t="e">
        <f>INDEX(Fundamentals!$F:$F,MATCH(Tickers[[#This Row],[Ticker]],Fundamentals!$A:$A,0))</f>
        <v>#N/A</v>
      </c>
    </row>
    <row r="880" spans="1:4" x14ac:dyDescent="0.2">
      <c r="A880" t="s">
        <v>3468</v>
      </c>
      <c r="C880" t="str">
        <f>INDEX(YahooFinanceInfos!$J:$J,MATCH(Tickers[[#This Row],[Ticker]],YahooFinanceInfos!$A:$A,0))</f>
        <v>Fluor Corporation</v>
      </c>
      <c r="D880" t="e">
        <f>INDEX(Fundamentals!$F:$F,MATCH(Tickers[[#This Row],[Ticker]],Fundamentals!$A:$A,0))</f>
        <v>#N/A</v>
      </c>
    </row>
    <row r="881" spans="1:4" x14ac:dyDescent="0.2">
      <c r="A881" t="s">
        <v>3469</v>
      </c>
      <c r="C881" t="str">
        <f>INDEX(YahooFinanceInfos!$J:$J,MATCH(Tickers[[#This Row],[Ticker]],YahooFinanceInfos!$A:$A,0))</f>
        <v>FMC Corporation</v>
      </c>
      <c r="D881" t="e">
        <f>INDEX(Fundamentals!$F:$F,MATCH(Tickers[[#This Row],[Ticker]],Fundamentals!$A:$A,0))</f>
        <v>#N/A</v>
      </c>
    </row>
    <row r="882" spans="1:4" x14ac:dyDescent="0.2">
      <c r="A882" t="s">
        <v>3470</v>
      </c>
      <c r="C882" t="str">
        <f>INDEX(YahooFinanceInfos!$J:$J,MATCH(Tickers[[#This Row],[Ticker]],YahooFinanceInfos!$A:$A,0))</f>
        <v>Foot Locker, Inc.</v>
      </c>
      <c r="D882" t="e">
        <f>INDEX(Fundamentals!$F:$F,MATCH(Tickers[[#This Row],[Ticker]],Fundamentals!$A:$A,0))</f>
        <v>#N/A</v>
      </c>
    </row>
    <row r="883" spans="1:4" x14ac:dyDescent="0.2">
      <c r="A883" t="s">
        <v>3471</v>
      </c>
      <c r="C883" t="str">
        <f>INDEX(YahooFinanceInfos!$J:$J,MATCH(Tickers[[#This Row],[Ticker]],YahooFinanceInfos!$A:$A,0))</f>
        <v>Ford Motor Company</v>
      </c>
      <c r="D883" t="str">
        <f>INDEX(Fundamentals!$F:$F,MATCH(Tickers[[#This Row],[Ticker]],Fundamentals!$A:$A,0))</f>
        <v>ford</v>
      </c>
    </row>
    <row r="884" spans="1:4" x14ac:dyDescent="0.2">
      <c r="A884" t="s">
        <v>3472</v>
      </c>
      <c r="C884" t="str">
        <f>INDEX(YahooFinanceInfos!$J:$J,MATCH(Tickers[[#This Row],[Ticker]],YahooFinanceInfos!$A:$A,0))</f>
        <v>Fortive Corporation</v>
      </c>
      <c r="D884" t="str">
        <f>INDEX(Fundamentals!$F:$F,MATCH(Tickers[[#This Row],[Ticker]],Fundamentals!$A:$A,0))</f>
        <v>fortive</v>
      </c>
    </row>
    <row r="885" spans="1:4" x14ac:dyDescent="0.2">
      <c r="A885" t="s">
        <v>3473</v>
      </c>
      <c r="C885" t="str">
        <f>INDEX(YahooFinanceInfos!$J:$J,MATCH(Tickers[[#This Row],[Ticker]],YahooFinanceInfos!$A:$A,0))</f>
        <v>Fortune Brands Home &amp; Security, Inc.</v>
      </c>
      <c r="D885" t="e">
        <f>INDEX(Fundamentals!$F:$F,MATCH(Tickers[[#This Row],[Ticker]],Fundamentals!$A:$A,0))</f>
        <v>#N/A</v>
      </c>
    </row>
    <row r="886" spans="1:4" x14ac:dyDescent="0.2">
      <c r="A886" t="s">
        <v>599</v>
      </c>
      <c r="C886" t="str">
        <f>INDEX(YahooFinanceInfos!$J:$J,MATCH(Tickers[[#This Row],[Ticker]],YahooFinanceInfos!$A:$A,0))</f>
        <v>Franklin Resources, Inc.</v>
      </c>
      <c r="D886" t="e">
        <f>INDEX(Fundamentals!$F:$F,MATCH(Tickers[[#This Row],[Ticker]],Fundamentals!$A:$A,0))</f>
        <v>#N/A</v>
      </c>
    </row>
    <row r="887" spans="1:4" x14ac:dyDescent="0.2">
      <c r="A887" t="s">
        <v>3474</v>
      </c>
      <c r="C887" t="str">
        <f>INDEX(YahooFinanceInfos!$J:$J,MATCH(Tickers[[#This Row],[Ticker]],YahooFinanceInfos!$A:$A,0))</f>
        <v>Freeport-McMoRan Inc.</v>
      </c>
      <c r="D887" t="str">
        <f>INDEX(Fundamentals!$F:$F,MATCH(Tickers[[#This Row],[Ticker]],Fundamentals!$A:$A,0))</f>
        <v>freeport_mcmoran</v>
      </c>
    </row>
    <row r="888" spans="1:4" x14ac:dyDescent="0.2">
      <c r="A888" t="s">
        <v>3475</v>
      </c>
      <c r="C888" t="str">
        <f>INDEX(YahooFinanceInfos!$J:$J,MATCH(Tickers[[#This Row],[Ticker]],YahooFinanceInfos!$A:$A,0))</f>
        <v>The Gap, Inc.</v>
      </c>
      <c r="D888" t="e">
        <f>INDEX(Fundamentals!$F:$F,MATCH(Tickers[[#This Row],[Ticker]],Fundamentals!$A:$A,0))</f>
        <v>#N/A</v>
      </c>
    </row>
    <row r="889" spans="1:4" x14ac:dyDescent="0.2">
      <c r="A889" t="s">
        <v>3476</v>
      </c>
      <c r="C889" t="str">
        <f>INDEX(YahooFinanceInfos!$J:$J,MATCH(Tickers[[#This Row],[Ticker]],YahooFinanceInfos!$A:$A,0))</f>
        <v>Garmin Ltd.</v>
      </c>
      <c r="D889" t="e">
        <f>INDEX(Fundamentals!$F:$F,MATCH(Tickers[[#This Row],[Ticker]],Fundamentals!$A:$A,0))</f>
        <v>#N/A</v>
      </c>
    </row>
    <row r="890" spans="1:4" x14ac:dyDescent="0.2">
      <c r="A890" t="s">
        <v>3477</v>
      </c>
      <c r="C890" t="str">
        <f>INDEX(YahooFinanceInfos!$J:$J,MATCH(Tickers[[#This Row],[Ticker]],YahooFinanceInfos!$A:$A,0))</f>
        <v>Gartner, Inc.</v>
      </c>
      <c r="D890" t="e">
        <f>INDEX(Fundamentals!$F:$F,MATCH(Tickers[[#This Row],[Ticker]],Fundamentals!$A:$A,0))</f>
        <v>#N/A</v>
      </c>
    </row>
    <row r="891" spans="1:4" x14ac:dyDescent="0.2">
      <c r="A891" t="s">
        <v>3478</v>
      </c>
      <c r="C891" t="str">
        <f>INDEX(YahooFinanceInfos!$J:$J,MATCH(Tickers[[#This Row],[Ticker]],YahooFinanceInfos!$A:$A,0))</f>
        <v>General Dynamics Corporation</v>
      </c>
      <c r="D891" t="e">
        <f>INDEX(Fundamentals!$F:$F,MATCH(Tickers[[#This Row],[Ticker]],Fundamentals!$A:$A,0))</f>
        <v>#N/A</v>
      </c>
    </row>
    <row r="892" spans="1:4" x14ac:dyDescent="0.2">
      <c r="A892" t="s">
        <v>3479</v>
      </c>
      <c r="C892" t="str">
        <f>INDEX(YahooFinanceInfos!$J:$J,MATCH(Tickers[[#This Row],[Ticker]],YahooFinanceInfos!$A:$A,0))</f>
        <v>General Electric Company</v>
      </c>
      <c r="D892" t="e">
        <f>INDEX(Fundamentals!$F:$F,MATCH(Tickers[[#This Row],[Ticker]],Fundamentals!$A:$A,0))</f>
        <v>#N/A</v>
      </c>
    </row>
    <row r="893" spans="1:4" x14ac:dyDescent="0.2">
      <c r="A893" t="s">
        <v>3480</v>
      </c>
      <c r="C893" t="str">
        <f>INDEX(YahooFinanceInfos!$J:$J,MATCH(Tickers[[#This Row],[Ticker]],YahooFinanceInfos!$A:$A,0))</f>
        <v>GGP Inc.</v>
      </c>
      <c r="D893" t="str">
        <f>INDEX(Fundamentals!$F:$F,MATCH(Tickers[[#This Row],[Ticker]],Fundamentals!$A:$A,0))</f>
        <v>gap</v>
      </c>
    </row>
    <row r="894" spans="1:4" x14ac:dyDescent="0.2">
      <c r="A894" t="s">
        <v>3481</v>
      </c>
      <c r="C894" t="str">
        <f>INDEX(YahooFinanceInfos!$J:$J,MATCH(Tickers[[#This Row],[Ticker]],YahooFinanceInfos!$A:$A,0))</f>
        <v>General Mills, Inc.</v>
      </c>
      <c r="D894" t="e">
        <f>INDEX(Fundamentals!$F:$F,MATCH(Tickers[[#This Row],[Ticker]],Fundamentals!$A:$A,0))</f>
        <v>#N/A</v>
      </c>
    </row>
    <row r="895" spans="1:4" x14ac:dyDescent="0.2">
      <c r="A895" t="s">
        <v>3482</v>
      </c>
      <c r="C895" t="str">
        <f>INDEX(YahooFinanceInfos!$J:$J,MATCH(Tickers[[#This Row],[Ticker]],YahooFinanceInfos!$A:$A,0))</f>
        <v>General Motors Company</v>
      </c>
      <c r="D895" t="str">
        <f>INDEX(Fundamentals!$F:$F,MATCH(Tickers[[#This Row],[Ticker]],Fundamentals!$A:$A,0))</f>
        <v>general_motors</v>
      </c>
    </row>
    <row r="896" spans="1:4" x14ac:dyDescent="0.2">
      <c r="A896" t="s">
        <v>632</v>
      </c>
      <c r="C896" t="str">
        <f>INDEX(YahooFinanceInfos!$J:$J,MATCH(Tickers[[#This Row],[Ticker]],YahooFinanceInfos!$A:$A,0))</f>
        <v>Genuine Parts Company</v>
      </c>
      <c r="D896" t="str">
        <f>INDEX(Fundamentals!$F:$F,MATCH(Tickers[[#This Row],[Ticker]],Fundamentals!$A:$A,0))</f>
        <v>genuine_parts</v>
      </c>
    </row>
    <row r="897" spans="1:4" x14ac:dyDescent="0.2">
      <c r="A897" t="s">
        <v>3247</v>
      </c>
      <c r="C897" t="str">
        <f>INDEX(YahooFinanceInfos!$J:$J,MATCH(Tickers[[#This Row],[Ticker]],YahooFinanceInfos!$A:$A,0))</f>
        <v>Gilead Sciences, Inc.</v>
      </c>
      <c r="D897" t="e">
        <f>INDEX(Fundamentals!$F:$F,MATCH(Tickers[[#This Row],[Ticker]],Fundamentals!$A:$A,0))</f>
        <v>#N/A</v>
      </c>
    </row>
    <row r="898" spans="1:4" x14ac:dyDescent="0.2">
      <c r="A898" t="s">
        <v>3483</v>
      </c>
      <c r="C898" t="str">
        <f>INDEX(YahooFinanceInfos!$J:$J,MATCH(Tickers[[#This Row],[Ticker]],YahooFinanceInfos!$A:$A,0))</f>
        <v>Global Payments Inc.</v>
      </c>
      <c r="D898" t="e">
        <f>INDEX(Fundamentals!$F:$F,MATCH(Tickers[[#This Row],[Ticker]],Fundamentals!$A:$A,0))</f>
        <v>#N/A</v>
      </c>
    </row>
    <row r="899" spans="1:4" x14ac:dyDescent="0.2">
      <c r="A899" t="s">
        <v>2012</v>
      </c>
      <c r="C899" t="str">
        <f>INDEX(YahooFinanceInfos!$J:$J,MATCH(Tickers[[#This Row],[Ticker]],YahooFinanceInfos!$A:$A,0))</f>
        <v>The Goldman Sachs Group, Inc.</v>
      </c>
      <c r="D899" t="e">
        <f>INDEX(Fundamentals!$F:$F,MATCH(Tickers[[#This Row],[Ticker]],Fundamentals!$A:$A,0))</f>
        <v>#N/A</v>
      </c>
    </row>
    <row r="900" spans="1:4" x14ac:dyDescent="0.2">
      <c r="A900" t="s">
        <v>3484</v>
      </c>
      <c r="C900" t="str">
        <f>INDEX(YahooFinanceInfos!$J:$J,MATCH(Tickers[[#This Row],[Ticker]],YahooFinanceInfos!$A:$A,0))</f>
        <v>The Goodyear Tire &amp; Rubber Company</v>
      </c>
      <c r="D900" t="str">
        <f>INDEX(Fundamentals!$F:$F,MATCH(Tickers[[#This Row],[Ticker]],Fundamentals!$A:$A,0))</f>
        <v>goodyear_tirerubber</v>
      </c>
    </row>
    <row r="901" spans="1:4" x14ac:dyDescent="0.2">
      <c r="A901" t="s">
        <v>634</v>
      </c>
      <c r="C901" t="str">
        <f>INDEX(YahooFinanceInfos!$J:$J,MATCH(Tickers[[#This Row],[Ticker]],YahooFinanceInfos!$A:$A,0))</f>
        <v>W.W. Grainger, Inc.</v>
      </c>
      <c r="D901" t="e">
        <f>INDEX(Fundamentals!$F:$F,MATCH(Tickers[[#This Row],[Ticker]],Fundamentals!$A:$A,0))</f>
        <v>#N/A</v>
      </c>
    </row>
    <row r="902" spans="1:4" x14ac:dyDescent="0.2">
      <c r="A902" t="s">
        <v>66</v>
      </c>
      <c r="C902" t="str">
        <f>INDEX(YahooFinanceInfos!$J:$J,MATCH(Tickers[[#This Row],[Ticker]],YahooFinanceInfos!$A:$A,0))</f>
        <v>Halliburton Company</v>
      </c>
      <c r="D902" t="str">
        <f>INDEX(Fundamentals!$F:$F,MATCH(Tickers[[#This Row],[Ticker]],Fundamentals!$A:$A,0))</f>
        <v>halliburton</v>
      </c>
    </row>
    <row r="903" spans="1:4" x14ac:dyDescent="0.2">
      <c r="A903" t="s">
        <v>3485</v>
      </c>
      <c r="C903" t="str">
        <f>INDEX(YahooFinanceInfos!$J:$J,MATCH(Tickers[[#This Row],[Ticker]],YahooFinanceInfos!$A:$A,0))</f>
        <v>Hanesbrands Inc.</v>
      </c>
      <c r="D903" t="str">
        <f>INDEX(Fundamentals!$F:$F,MATCH(Tickers[[#This Row],[Ticker]],Fundamentals!$A:$A,0))</f>
        <v>hanesbrands</v>
      </c>
    </row>
    <row r="904" spans="1:4" x14ac:dyDescent="0.2">
      <c r="A904" t="s">
        <v>3486</v>
      </c>
      <c r="C904" t="str">
        <f>INDEX(YahooFinanceInfos!$J:$J,MATCH(Tickers[[#This Row],[Ticker]],YahooFinanceInfos!$A:$A,0))</f>
        <v>Harley-Davidson, Inc.</v>
      </c>
      <c r="D904" t="e">
        <f>INDEX(Fundamentals!$F:$F,MATCH(Tickers[[#This Row],[Ticker]],Fundamentals!$A:$A,0))</f>
        <v>#N/A</v>
      </c>
    </row>
    <row r="905" spans="1:4" x14ac:dyDescent="0.2">
      <c r="A905" t="s">
        <v>3487</v>
      </c>
      <c r="C905">
        <f>INDEX(YahooFinanceInfos!$J:$J,MATCH(Tickers[[#This Row],[Ticker]],YahooFinanceInfos!$A:$A,0))</f>
        <v>0</v>
      </c>
      <c r="D905" t="str">
        <f>INDEX(Fundamentals!$F:$F,MATCH(Tickers[[#This Row],[Ticker]],Fundamentals!$A:$A,0))</f>
        <v>qualcomm_1</v>
      </c>
    </row>
    <row r="906" spans="1:4" x14ac:dyDescent="0.2">
      <c r="A906" t="s">
        <v>3488</v>
      </c>
      <c r="C906" t="str">
        <f>INDEX(YahooFinanceInfos!$J:$J,MATCH(Tickers[[#This Row],[Ticker]],YahooFinanceInfos!$A:$A,0))</f>
        <v>The Hartford Financial Services Group, Inc.</v>
      </c>
      <c r="D906" t="e">
        <f>INDEX(Fundamentals!$F:$F,MATCH(Tickers[[#This Row],[Ticker]],Fundamentals!$A:$A,0))</f>
        <v>#N/A</v>
      </c>
    </row>
    <row r="907" spans="1:4" x14ac:dyDescent="0.2">
      <c r="A907" t="s">
        <v>3489</v>
      </c>
      <c r="C907" t="str">
        <f>INDEX(YahooFinanceInfos!$J:$J,MATCH(Tickers[[#This Row],[Ticker]],YahooFinanceInfos!$A:$A,0))</f>
        <v>Hasbro, Inc.</v>
      </c>
      <c r="D907" t="e">
        <f>INDEX(Fundamentals!$F:$F,MATCH(Tickers[[#This Row],[Ticker]],Fundamentals!$A:$A,0))</f>
        <v>#N/A</v>
      </c>
    </row>
    <row r="908" spans="1:4" x14ac:dyDescent="0.2">
      <c r="A908" t="s">
        <v>3490</v>
      </c>
      <c r="C908" t="str">
        <f>INDEX(YahooFinanceInfos!$J:$J,MATCH(Tickers[[#This Row],[Ticker]],YahooFinanceInfos!$A:$A,0))</f>
        <v>HCA Healthcare, Inc.</v>
      </c>
      <c r="D908" t="e">
        <f>INDEX(Fundamentals!$F:$F,MATCH(Tickers[[#This Row],[Ticker]],Fundamentals!$A:$A,0))</f>
        <v>#N/A</v>
      </c>
    </row>
    <row r="909" spans="1:4" x14ac:dyDescent="0.2">
      <c r="A909" t="s">
        <v>3491</v>
      </c>
      <c r="C909">
        <f>INDEX(YahooFinanceInfos!$J:$J,MATCH(Tickers[[#This Row],[Ticker]],YahooFinanceInfos!$A:$A,0))</f>
        <v>0</v>
      </c>
      <c r="D909" t="str">
        <f>INDEX(Fundamentals!$F:$F,MATCH(Tickers[[#This Row],[Ticker]],Fundamentals!$A:$A,0))</f>
        <v>qualcomm_1</v>
      </c>
    </row>
    <row r="910" spans="1:4" x14ac:dyDescent="0.2">
      <c r="A910" t="s">
        <v>636</v>
      </c>
      <c r="C910" t="str">
        <f>INDEX(YahooFinanceInfos!$J:$J,MATCH(Tickers[[#This Row],[Ticker]],YahooFinanceInfos!$A:$A,0))</f>
        <v>Helmerich &amp; Payne, Inc.</v>
      </c>
      <c r="D910" t="e">
        <f>INDEX(Fundamentals!$F:$F,MATCH(Tickers[[#This Row],[Ticker]],Fundamentals!$A:$A,0))</f>
        <v>#N/A</v>
      </c>
    </row>
    <row r="911" spans="1:4" x14ac:dyDescent="0.2">
      <c r="A911" t="s">
        <v>3492</v>
      </c>
      <c r="C911" t="str">
        <f>INDEX(YahooFinanceInfos!$J:$J,MATCH(Tickers[[#This Row],[Ticker]],YahooFinanceInfos!$A:$A,0))</f>
        <v>Henry Schein, Inc.</v>
      </c>
      <c r="D911" t="e">
        <f>INDEX(Fundamentals!$F:$F,MATCH(Tickers[[#This Row],[Ticker]],Fundamentals!$A:$A,0))</f>
        <v>#N/A</v>
      </c>
    </row>
    <row r="912" spans="1:4" x14ac:dyDescent="0.2">
      <c r="A912" t="s">
        <v>3493</v>
      </c>
      <c r="C912" t="str">
        <f>INDEX(YahooFinanceInfos!$J:$J,MATCH(Tickers[[#This Row],[Ticker]],YahooFinanceInfos!$A:$A,0))</f>
        <v>Hess Corporation</v>
      </c>
      <c r="D912" t="str">
        <f>INDEX(Fundamentals!$F:$F,MATCH(Tickers[[#This Row],[Ticker]],Fundamentals!$A:$A,0))</f>
        <v>heska</v>
      </c>
    </row>
    <row r="913" spans="1:4" x14ac:dyDescent="0.2">
      <c r="A913" t="s">
        <v>3494</v>
      </c>
      <c r="C913" t="str">
        <f>INDEX(YahooFinanceInfos!$J:$J,MATCH(Tickers[[#This Row],[Ticker]],YahooFinanceInfos!$A:$A,0))</f>
        <v>Hewlett Packard Enterprise Company</v>
      </c>
      <c r="D913" t="e">
        <f>INDEX(Fundamentals!$F:$F,MATCH(Tickers[[#This Row],[Ticker]],Fundamentals!$A:$A,0))</f>
        <v>#N/A</v>
      </c>
    </row>
    <row r="914" spans="1:4" x14ac:dyDescent="0.2">
      <c r="A914" t="s">
        <v>3495</v>
      </c>
      <c r="C914" t="str">
        <f>INDEX(YahooFinanceInfos!$J:$J,MATCH(Tickers[[#This Row],[Ticker]],YahooFinanceInfos!$A:$A,0))</f>
        <v>Hilton Worldwide Holdings Inc.</v>
      </c>
      <c r="D914" t="e">
        <f>INDEX(Fundamentals!$F:$F,MATCH(Tickers[[#This Row],[Ticker]],Fundamentals!$A:$A,0))</f>
        <v>#N/A</v>
      </c>
    </row>
    <row r="915" spans="1:4" x14ac:dyDescent="0.2">
      <c r="A915" t="s">
        <v>3496</v>
      </c>
      <c r="C915" t="str">
        <f>INDEX(YahooFinanceInfos!$J:$J,MATCH(Tickers[[#This Row],[Ticker]],YahooFinanceInfos!$A:$A,0))</f>
        <v>Hologic, Inc.</v>
      </c>
      <c r="D915" t="e">
        <f>INDEX(Fundamentals!$F:$F,MATCH(Tickers[[#This Row],[Ticker]],Fundamentals!$A:$A,0))</f>
        <v>#N/A</v>
      </c>
    </row>
    <row r="916" spans="1:4" x14ac:dyDescent="0.2">
      <c r="A916" t="s">
        <v>2013</v>
      </c>
      <c r="C916" t="str">
        <f>INDEX(YahooFinanceInfos!$J:$J,MATCH(Tickers[[#This Row],[Ticker]],YahooFinanceInfos!$A:$A,0))</f>
        <v>The Home Depot, Inc.</v>
      </c>
      <c r="D916" t="e">
        <f>INDEX(Fundamentals!$F:$F,MATCH(Tickers[[#This Row],[Ticker]],Fundamentals!$A:$A,0))</f>
        <v>#N/A</v>
      </c>
    </row>
    <row r="917" spans="1:4" x14ac:dyDescent="0.2">
      <c r="A917" t="s">
        <v>3497</v>
      </c>
      <c r="C917" t="str">
        <f>INDEX(YahooFinanceInfos!$J:$J,MATCH(Tickers[[#This Row],[Ticker]],YahooFinanceInfos!$A:$A,0))</f>
        <v>Honeywell International Inc.</v>
      </c>
      <c r="D917" t="str">
        <f>INDEX(Fundamentals!$F:$F,MATCH(Tickers[[#This Row],[Ticker]],Fundamentals!$A:$A,0))</f>
        <v>honeywell_international_1</v>
      </c>
    </row>
    <row r="918" spans="1:4" x14ac:dyDescent="0.2">
      <c r="A918" t="s">
        <v>637</v>
      </c>
      <c r="C918" t="str">
        <f>INDEX(YahooFinanceInfos!$J:$J,MATCH(Tickers[[#This Row],[Ticker]],YahooFinanceInfos!$A:$A,0))</f>
        <v>Hormel Foods Corporation</v>
      </c>
      <c r="D918" t="str">
        <f>INDEX(Fundamentals!$F:$F,MATCH(Tickers[[#This Row],[Ticker]],Fundamentals!$A:$A,0))</f>
        <v>hormel_foods</v>
      </c>
    </row>
    <row r="919" spans="1:4" x14ac:dyDescent="0.2">
      <c r="A919" t="s">
        <v>3498</v>
      </c>
      <c r="C919" t="str">
        <f>INDEX(YahooFinanceInfos!$J:$J,MATCH(Tickers[[#This Row],[Ticker]],YahooFinanceInfos!$A:$A,0))</f>
        <v>Host Hotels &amp; Resorts, Inc.</v>
      </c>
      <c r="D919" t="e">
        <f>INDEX(Fundamentals!$F:$F,MATCH(Tickers[[#This Row],[Ticker]],Fundamentals!$A:$A,0))</f>
        <v>#N/A</v>
      </c>
    </row>
    <row r="920" spans="1:4" x14ac:dyDescent="0.2">
      <c r="A920" t="s">
        <v>3499</v>
      </c>
      <c r="C920" t="str">
        <f>INDEX(YahooFinanceInfos!$J:$J,MATCH(Tickers[[#This Row],[Ticker]],YahooFinanceInfos!$A:$A,0))</f>
        <v>HP Inc.</v>
      </c>
      <c r="D920" t="str">
        <f>INDEX(Fundamentals!$F:$F,MATCH(Tickers[[#This Row],[Ticker]],Fundamentals!$A:$A,0))</f>
        <v>hp</v>
      </c>
    </row>
    <row r="921" spans="1:4" x14ac:dyDescent="0.2">
      <c r="A921" t="s">
        <v>3500</v>
      </c>
      <c r="C921" t="str">
        <f>INDEX(YahooFinanceInfos!$J:$J,MATCH(Tickers[[#This Row],[Ticker]],YahooFinanceInfos!$A:$A,0))</f>
        <v>Humana Inc.</v>
      </c>
      <c r="D921" t="str">
        <f>INDEX(Fundamentals!$F:$F,MATCH(Tickers[[#This Row],[Ticker]],Fundamentals!$A:$A,0))</f>
        <v>humana</v>
      </c>
    </row>
    <row r="922" spans="1:4" x14ac:dyDescent="0.2">
      <c r="A922" t="s">
        <v>3501</v>
      </c>
      <c r="C922" t="str">
        <f>INDEX(YahooFinanceInfos!$J:$J,MATCH(Tickers[[#This Row],[Ticker]],YahooFinanceInfos!$A:$A,0))</f>
        <v>Huntington Bancshares Incorporated</v>
      </c>
      <c r="D922" t="str">
        <f>INDEX(Fundamentals!$F:$F,MATCH(Tickers[[#This Row],[Ticker]],Fundamentals!$A:$A,0))</f>
        <v>huntington_bancshares</v>
      </c>
    </row>
    <row r="923" spans="1:4" x14ac:dyDescent="0.2">
      <c r="A923" t="s">
        <v>3502</v>
      </c>
      <c r="C923" t="str">
        <f>INDEX(YahooFinanceInfos!$J:$J,MATCH(Tickers[[#This Row],[Ticker]],YahooFinanceInfos!$A:$A,0))</f>
        <v>Huntington Ingalls Industries, Inc.</v>
      </c>
      <c r="D923" t="e">
        <f>INDEX(Fundamentals!$F:$F,MATCH(Tickers[[#This Row],[Ticker]],Fundamentals!$A:$A,0))</f>
        <v>#N/A</v>
      </c>
    </row>
    <row r="924" spans="1:4" x14ac:dyDescent="0.2">
      <c r="A924" t="s">
        <v>3503</v>
      </c>
      <c r="C924" t="str">
        <f>INDEX(YahooFinanceInfos!$J:$J,MATCH(Tickers[[#This Row],[Ticker]],YahooFinanceInfos!$A:$A,0))</f>
        <v>IDEXX Laboratories, Inc.</v>
      </c>
      <c r="D924" t="e">
        <f>INDEX(Fundamentals!$F:$F,MATCH(Tickers[[#This Row],[Ticker]],Fundamentals!$A:$A,0))</f>
        <v>#N/A</v>
      </c>
    </row>
    <row r="925" spans="1:4" x14ac:dyDescent="0.2">
      <c r="A925" t="s">
        <v>3504</v>
      </c>
      <c r="C925" t="str">
        <f>INDEX(YahooFinanceInfos!$J:$J,MATCH(Tickers[[#This Row],[Ticker]],YahooFinanceInfos!$A:$A,0))</f>
        <v>IHS Markit Ltd.</v>
      </c>
      <c r="D925" t="str">
        <f>INDEX(Fundamentals!$F:$F,MATCH(Tickers[[#This Row],[Ticker]],Fundamentals!$A:$A,0))</f>
        <v>markit_1</v>
      </c>
    </row>
    <row r="926" spans="1:4" x14ac:dyDescent="0.2">
      <c r="A926" t="s">
        <v>638</v>
      </c>
      <c r="C926" t="str">
        <f>INDEX(YahooFinanceInfos!$J:$J,MATCH(Tickers[[#This Row],[Ticker]],YahooFinanceInfos!$A:$A,0))</f>
        <v>Illinois Tool Works Inc.</v>
      </c>
      <c r="D926" t="str">
        <f>INDEX(Fundamentals!$F:$F,MATCH(Tickers[[#This Row],[Ticker]],Fundamentals!$A:$A,0))</f>
        <v>illinois_tool_works</v>
      </c>
    </row>
    <row r="927" spans="1:4" x14ac:dyDescent="0.2">
      <c r="A927" t="s">
        <v>3505</v>
      </c>
      <c r="C927" t="str">
        <f>INDEX(YahooFinanceInfos!$J:$J,MATCH(Tickers[[#This Row],[Ticker]],YahooFinanceInfos!$A:$A,0))</f>
        <v>Illumina, Inc.</v>
      </c>
      <c r="D927" t="e">
        <f>INDEX(Fundamentals!$F:$F,MATCH(Tickers[[#This Row],[Ticker]],Fundamentals!$A:$A,0))</f>
        <v>#N/A</v>
      </c>
    </row>
    <row r="928" spans="1:4" x14ac:dyDescent="0.2">
      <c r="A928" t="s">
        <v>3506</v>
      </c>
      <c r="C928" t="str">
        <f>INDEX(YahooFinanceInfos!$J:$J,MATCH(Tickers[[#This Row],[Ticker]],YahooFinanceInfos!$A:$A,0))</f>
        <v>Incyte Corporation</v>
      </c>
      <c r="D928" t="str">
        <f>INDEX(Fundamentals!$F:$F,MATCH(Tickers[[#This Row],[Ticker]],Fundamentals!$A:$A,0))</f>
        <v>incyte</v>
      </c>
    </row>
    <row r="929" spans="1:4" x14ac:dyDescent="0.2">
      <c r="A929" t="s">
        <v>3507</v>
      </c>
      <c r="C929" t="str">
        <f>INDEX(YahooFinanceInfos!$J:$J,MATCH(Tickers[[#This Row],[Ticker]],YahooFinanceInfos!$A:$A,0))</f>
        <v>Ingersoll Rand Inc.</v>
      </c>
      <c r="D929" t="str">
        <f>INDEX(Fundamentals!$F:$F,MATCH(Tickers[[#This Row],[Ticker]],Fundamentals!$A:$A,0))</f>
        <v>ingersoll_rand</v>
      </c>
    </row>
    <row r="930" spans="1:4" x14ac:dyDescent="0.2">
      <c r="A930" t="s">
        <v>2014</v>
      </c>
      <c r="C930" t="str">
        <f>INDEX(YahooFinanceInfos!$J:$J,MATCH(Tickers[[#This Row],[Ticker]],YahooFinanceInfos!$A:$A,0))</f>
        <v>Intel Corporation</v>
      </c>
      <c r="D930" t="str">
        <f>INDEX(Fundamentals!$F:$F,MATCH(Tickers[[#This Row],[Ticker]],Fundamentals!$A:$A,0))</f>
        <v>intellabridge_technology</v>
      </c>
    </row>
    <row r="931" spans="1:4" x14ac:dyDescent="0.2">
      <c r="A931" t="s">
        <v>3508</v>
      </c>
      <c r="C931" t="str">
        <f>INDEX(YahooFinanceInfos!$J:$J,MATCH(Tickers[[#This Row],[Ticker]],YahooFinanceInfos!$A:$A,0))</f>
        <v>Intercontinental Exchange, Inc.</v>
      </c>
      <c r="D931" t="e">
        <f>INDEX(Fundamentals!$F:$F,MATCH(Tickers[[#This Row],[Ticker]],Fundamentals!$A:$A,0))</f>
        <v>#N/A</v>
      </c>
    </row>
    <row r="932" spans="1:4" x14ac:dyDescent="0.2">
      <c r="A932" t="s">
        <v>75</v>
      </c>
      <c r="C932" t="str">
        <f>INDEX(YahooFinanceInfos!$J:$J,MATCH(Tickers[[#This Row],[Ticker]],YahooFinanceInfos!$A:$A,0))</f>
        <v>International Business Machines Corporation</v>
      </c>
      <c r="D932" t="str">
        <f>INDEX(Fundamentals!$F:$F,MATCH(Tickers[[#This Row],[Ticker]],Fundamentals!$A:$A,0))</f>
        <v>ibm</v>
      </c>
    </row>
    <row r="933" spans="1:4" x14ac:dyDescent="0.2">
      <c r="A933" t="s">
        <v>3509</v>
      </c>
      <c r="C933" t="str">
        <f>INDEX(YahooFinanceInfos!$J:$J,MATCH(Tickers[[#This Row],[Ticker]],YahooFinanceInfos!$A:$A,0))</f>
        <v>International Paper Company</v>
      </c>
      <c r="D933" t="e">
        <f>INDEX(Fundamentals!$F:$F,MATCH(Tickers[[#This Row],[Ticker]],Fundamentals!$A:$A,0))</f>
        <v>#N/A</v>
      </c>
    </row>
    <row r="934" spans="1:4" x14ac:dyDescent="0.2">
      <c r="A934" t="s">
        <v>3510</v>
      </c>
      <c r="C934" t="str">
        <f>INDEX(YahooFinanceInfos!$J:$J,MATCH(Tickers[[#This Row],[Ticker]],YahooFinanceInfos!$A:$A,0))</f>
        <v>The Interpublic Group of Companies, Inc.</v>
      </c>
      <c r="D934" t="e">
        <f>INDEX(Fundamentals!$F:$F,MATCH(Tickers[[#This Row],[Ticker]],Fundamentals!$A:$A,0))</f>
        <v>#N/A</v>
      </c>
    </row>
    <row r="935" spans="1:4" x14ac:dyDescent="0.2">
      <c r="A935" t="s">
        <v>3511</v>
      </c>
      <c r="C935" t="str">
        <f>INDEX(YahooFinanceInfos!$J:$J,MATCH(Tickers[[#This Row],[Ticker]],YahooFinanceInfos!$A:$A,0))</f>
        <v>International Flavors &amp; Fragrances Inc.</v>
      </c>
      <c r="D935" t="e">
        <f>INDEX(Fundamentals!$F:$F,MATCH(Tickers[[#This Row],[Ticker]],Fundamentals!$A:$A,0))</f>
        <v>#N/A</v>
      </c>
    </row>
    <row r="936" spans="1:4" x14ac:dyDescent="0.2">
      <c r="A936" t="s">
        <v>3512</v>
      </c>
      <c r="C936" t="str">
        <f>INDEX(YahooFinanceInfos!$J:$J,MATCH(Tickers[[#This Row],[Ticker]],YahooFinanceInfos!$A:$A,0))</f>
        <v>Intuit Inc.</v>
      </c>
      <c r="D936" t="e">
        <f>INDEX(Fundamentals!$F:$F,MATCH(Tickers[[#This Row],[Ticker]],Fundamentals!$A:$A,0))</f>
        <v>#N/A</v>
      </c>
    </row>
    <row r="937" spans="1:4" x14ac:dyDescent="0.2">
      <c r="A937" t="s">
        <v>3513</v>
      </c>
      <c r="C937" t="str">
        <f>INDEX(YahooFinanceInfos!$J:$J,MATCH(Tickers[[#This Row],[Ticker]],YahooFinanceInfos!$A:$A,0))</f>
        <v>Intuitive Surgical, Inc.</v>
      </c>
      <c r="D937" t="e">
        <f>INDEX(Fundamentals!$F:$F,MATCH(Tickers[[#This Row],[Ticker]],Fundamentals!$A:$A,0))</f>
        <v>#N/A</v>
      </c>
    </row>
    <row r="938" spans="1:4" x14ac:dyDescent="0.2">
      <c r="A938" t="s">
        <v>3514</v>
      </c>
      <c r="C938" t="str">
        <f>INDEX(YahooFinanceInfos!$J:$J,MATCH(Tickers[[#This Row],[Ticker]],YahooFinanceInfos!$A:$A,0))</f>
        <v>Invesco Ltd.</v>
      </c>
      <c r="D938" t="e">
        <f>INDEX(Fundamentals!$F:$F,MATCH(Tickers[[#This Row],[Ticker]],Fundamentals!$A:$A,0))</f>
        <v>#N/A</v>
      </c>
    </row>
    <row r="939" spans="1:4" x14ac:dyDescent="0.2">
      <c r="A939" t="s">
        <v>3515</v>
      </c>
      <c r="C939" t="str">
        <f>INDEX(YahooFinanceInfos!$J:$J,MATCH(Tickers[[#This Row],[Ticker]],YahooFinanceInfos!$A:$A,0))</f>
        <v>IPG Photonics Corporation</v>
      </c>
      <c r="D939" t="e">
        <f>INDEX(Fundamentals!$F:$F,MATCH(Tickers[[#This Row],[Ticker]],Fundamentals!$A:$A,0))</f>
        <v>#N/A</v>
      </c>
    </row>
    <row r="940" spans="1:4" x14ac:dyDescent="0.2">
      <c r="A940" t="s">
        <v>3516</v>
      </c>
      <c r="C940" t="str">
        <f>INDEX(YahooFinanceInfos!$J:$J,MATCH(Tickers[[#This Row],[Ticker]],YahooFinanceInfos!$A:$A,0))</f>
        <v>IQVIA Holdings Inc.</v>
      </c>
      <c r="D940" t="e">
        <f>INDEX(Fundamentals!$F:$F,MATCH(Tickers[[#This Row],[Ticker]],Fundamentals!$A:$A,0))</f>
        <v>#N/A</v>
      </c>
    </row>
    <row r="941" spans="1:4" x14ac:dyDescent="0.2">
      <c r="A941" t="s">
        <v>3517</v>
      </c>
      <c r="C941" t="str">
        <f>INDEX(YahooFinanceInfos!$J:$J,MATCH(Tickers[[#This Row],[Ticker]],YahooFinanceInfos!$A:$A,0))</f>
        <v>Iron Mountain Incorporated</v>
      </c>
      <c r="D941" t="e">
        <f>INDEX(Fundamentals!$F:$F,MATCH(Tickers[[#This Row],[Ticker]],Fundamentals!$A:$A,0))</f>
        <v>#N/A</v>
      </c>
    </row>
    <row r="942" spans="1:4" x14ac:dyDescent="0.2">
      <c r="A942" t="s">
        <v>3518</v>
      </c>
      <c r="C942" t="str">
        <f>INDEX(YahooFinanceInfos!$J:$J,MATCH(Tickers[[#This Row],[Ticker]],YahooFinanceInfos!$A:$A,0))</f>
        <v>J.B. Hunt Transport Services, Inc.</v>
      </c>
      <c r="D942" t="e">
        <f>INDEX(Fundamentals!$F:$F,MATCH(Tickers[[#This Row],[Ticker]],Fundamentals!$A:$A,0))</f>
        <v>#N/A</v>
      </c>
    </row>
    <row r="943" spans="1:4" x14ac:dyDescent="0.2">
      <c r="A943" t="s">
        <v>3519</v>
      </c>
      <c r="C943" t="str">
        <f>INDEX(YahooFinanceInfos!$J:$J,MATCH(Tickers[[#This Row],[Ticker]],YahooFinanceInfos!$A:$A,0))</f>
        <v>Jacobs Engineering Group Inc.</v>
      </c>
      <c r="D943" t="e">
        <f>INDEX(Fundamentals!$F:$F,MATCH(Tickers[[#This Row],[Ticker]],Fundamentals!$A:$A,0))</f>
        <v>#N/A</v>
      </c>
    </row>
    <row r="944" spans="1:4" x14ac:dyDescent="0.2">
      <c r="A944" t="s">
        <v>3520</v>
      </c>
      <c r="C944" t="str">
        <f>INDEX(YahooFinanceInfos!$J:$J,MATCH(Tickers[[#This Row],[Ticker]],YahooFinanceInfos!$A:$A,0))</f>
        <v>The J. M. Smucker Company</v>
      </c>
      <c r="D944" t="e">
        <f>INDEX(Fundamentals!$F:$F,MATCH(Tickers[[#This Row],[Ticker]],Fundamentals!$A:$A,0))</f>
        <v>#N/A</v>
      </c>
    </row>
    <row r="945" spans="1:4" x14ac:dyDescent="0.2">
      <c r="A945" t="s">
        <v>639</v>
      </c>
      <c r="C945" t="str">
        <f>INDEX(YahooFinanceInfos!$J:$J,MATCH(Tickers[[#This Row],[Ticker]],YahooFinanceInfos!$A:$A,0))</f>
        <v>Johnson &amp; Johnson</v>
      </c>
      <c r="D945" t="str">
        <f>INDEX(Fundamentals!$F:$F,MATCH(Tickers[[#This Row],[Ticker]],Fundamentals!$A:$A,0))</f>
        <v>Johnson &amp; Johnson</v>
      </c>
    </row>
    <row r="946" spans="1:4" x14ac:dyDescent="0.2">
      <c r="A946" t="s">
        <v>3521</v>
      </c>
      <c r="C946" t="str">
        <f>INDEX(YahooFinanceInfos!$J:$J,MATCH(Tickers[[#This Row],[Ticker]],YahooFinanceInfos!$A:$A,0))</f>
        <v>Johnson Controls International plc</v>
      </c>
      <c r="D946" t="e">
        <f>INDEX(Fundamentals!$F:$F,MATCH(Tickers[[#This Row],[Ticker]],Fundamentals!$A:$A,0))</f>
        <v>#N/A</v>
      </c>
    </row>
    <row r="947" spans="1:4" x14ac:dyDescent="0.2">
      <c r="A947" t="s">
        <v>54</v>
      </c>
      <c r="C947" t="str">
        <f>INDEX(YahooFinanceInfos!$J:$J,MATCH(Tickers[[#This Row],[Ticker]],YahooFinanceInfos!$A:$A,0))</f>
        <v>JPMorgan Chase &amp; Co.</v>
      </c>
      <c r="D947" t="str">
        <f>INDEX(Fundamentals!$F:$F,MATCH(Tickers[[#This Row],[Ticker]],Fundamentals!$A:$A,0))</f>
        <v>jpmorgan</v>
      </c>
    </row>
    <row r="948" spans="1:4" x14ac:dyDescent="0.2">
      <c r="A948" t="s">
        <v>3522</v>
      </c>
      <c r="C948" t="str">
        <f>INDEX(YahooFinanceInfos!$J:$J,MATCH(Tickers[[#This Row],[Ticker]],YahooFinanceInfos!$A:$A,0))</f>
        <v>Juniper Networks, Inc.</v>
      </c>
      <c r="D948" t="e">
        <f>INDEX(Fundamentals!$F:$F,MATCH(Tickers[[#This Row],[Ticker]],Fundamentals!$A:$A,0))</f>
        <v>#N/A</v>
      </c>
    </row>
    <row r="949" spans="1:4" x14ac:dyDescent="0.2">
      <c r="A949" t="s">
        <v>3523</v>
      </c>
      <c r="C949" t="str">
        <f>INDEX(YahooFinanceInfos!$J:$J,MATCH(Tickers[[#This Row],[Ticker]],YahooFinanceInfos!$A:$A,0))</f>
        <v>Kansas City Southern</v>
      </c>
      <c r="D949" t="e">
        <f>INDEX(Fundamentals!$F:$F,MATCH(Tickers[[#This Row],[Ticker]],Fundamentals!$A:$A,0))</f>
        <v>#N/A</v>
      </c>
    </row>
    <row r="950" spans="1:4" x14ac:dyDescent="0.2">
      <c r="A950" t="s">
        <v>3524</v>
      </c>
      <c r="C950" t="str">
        <f>INDEX(YahooFinanceInfos!$J:$J,MATCH(Tickers[[#This Row],[Ticker]],YahooFinanceInfos!$A:$A,0))</f>
        <v>Kellogg Company</v>
      </c>
      <c r="D950" t="e">
        <f>INDEX(Fundamentals!$F:$F,MATCH(Tickers[[#This Row],[Ticker]],Fundamentals!$A:$A,0))</f>
        <v>#N/A</v>
      </c>
    </row>
    <row r="951" spans="1:4" x14ac:dyDescent="0.2">
      <c r="A951" t="s">
        <v>3525</v>
      </c>
      <c r="C951" t="str">
        <f>INDEX(YahooFinanceInfos!$J:$J,MATCH(Tickers[[#This Row],[Ticker]],YahooFinanceInfos!$A:$A,0))</f>
        <v>KeyCorp</v>
      </c>
      <c r="D951" t="str">
        <f>INDEX(Fundamentals!$F:$F,MATCH(Tickers[[#This Row],[Ticker]],Fundamentals!$A:$A,0))</f>
        <v>KeyCorp</v>
      </c>
    </row>
    <row r="952" spans="1:4" x14ac:dyDescent="0.2">
      <c r="A952" t="s">
        <v>3526</v>
      </c>
      <c r="C952" t="str">
        <f>INDEX(YahooFinanceInfos!$J:$J,MATCH(Tickers[[#This Row],[Ticker]],YahooFinanceInfos!$A:$A,0))</f>
        <v>Kimberly-Clark Corporation</v>
      </c>
      <c r="D952" t="e">
        <f>INDEX(Fundamentals!$F:$F,MATCH(Tickers[[#This Row],[Ticker]],Fundamentals!$A:$A,0))</f>
        <v>#N/A</v>
      </c>
    </row>
    <row r="953" spans="1:4" x14ac:dyDescent="0.2">
      <c r="A953" t="s">
        <v>3527</v>
      </c>
      <c r="C953" t="str">
        <f>INDEX(YahooFinanceInfos!$J:$J,MATCH(Tickers[[#This Row],[Ticker]],YahooFinanceInfos!$A:$A,0))</f>
        <v>Kimco Realty Corporation</v>
      </c>
      <c r="D953" t="str">
        <f>INDEX(Fundamentals!$F:$F,MATCH(Tickers[[#This Row],[Ticker]],Fundamentals!$A:$A,0))</f>
        <v>kimco_realty</v>
      </c>
    </row>
    <row r="954" spans="1:4" x14ac:dyDescent="0.2">
      <c r="A954" t="s">
        <v>3528</v>
      </c>
      <c r="C954" t="str">
        <f>INDEX(YahooFinanceInfos!$J:$J,MATCH(Tickers[[#This Row],[Ticker]],YahooFinanceInfos!$A:$A,0))</f>
        <v>Kinder Morgan, Inc.</v>
      </c>
      <c r="D954" t="e">
        <f>INDEX(Fundamentals!$F:$F,MATCH(Tickers[[#This Row],[Ticker]],Fundamentals!$A:$A,0))</f>
        <v>#N/A</v>
      </c>
    </row>
    <row r="955" spans="1:4" x14ac:dyDescent="0.2">
      <c r="A955" t="s">
        <v>3529</v>
      </c>
      <c r="C955" t="str">
        <f>INDEX(YahooFinanceInfos!$J:$J,MATCH(Tickers[[#This Row],[Ticker]],YahooFinanceInfos!$A:$A,0))</f>
        <v>KLA Corporation</v>
      </c>
      <c r="D955" t="str">
        <f>INDEX(Fundamentals!$F:$F,MATCH(Tickers[[#This Row],[Ticker]],Fundamentals!$A:$A,0))</f>
        <v>elan_2</v>
      </c>
    </row>
    <row r="956" spans="1:4" x14ac:dyDescent="0.2">
      <c r="A956" t="s">
        <v>3530</v>
      </c>
      <c r="C956" t="str">
        <f>INDEX(YahooFinanceInfos!$J:$J,MATCH(Tickers[[#This Row],[Ticker]],YahooFinanceInfos!$A:$A,0))</f>
        <v>Kohl's Corporation</v>
      </c>
      <c r="D956" t="e">
        <f>INDEX(Fundamentals!$F:$F,MATCH(Tickers[[#This Row],[Ticker]],Fundamentals!$A:$A,0))</f>
        <v>#N/A</v>
      </c>
    </row>
    <row r="957" spans="1:4" x14ac:dyDescent="0.2">
      <c r="A957" t="s">
        <v>3531</v>
      </c>
      <c r="C957" t="str">
        <f>INDEX(YahooFinanceInfos!$J:$J,MATCH(Tickers[[#This Row],[Ticker]],YahooFinanceInfos!$A:$A,0))</f>
        <v>The Kraft Heinz Company</v>
      </c>
      <c r="D957" t="str">
        <f>INDEX(Fundamentals!$F:$F,MATCH(Tickers[[#This Row],[Ticker]],Fundamentals!$A:$A,0))</f>
        <v>kraft_heinz</v>
      </c>
    </row>
    <row r="958" spans="1:4" x14ac:dyDescent="0.2">
      <c r="A958" t="s">
        <v>3532</v>
      </c>
      <c r="C958" t="str">
        <f>INDEX(YahooFinanceInfos!$J:$J,MATCH(Tickers[[#This Row],[Ticker]],YahooFinanceInfos!$A:$A,0))</f>
        <v>The Kroger Co.</v>
      </c>
      <c r="D958" t="str">
        <f>INDEX(Fundamentals!$F:$F,MATCH(Tickers[[#This Row],[Ticker]],Fundamentals!$A:$A,0))</f>
        <v>kroger</v>
      </c>
    </row>
    <row r="959" spans="1:4" x14ac:dyDescent="0.2">
      <c r="A959" t="s">
        <v>3533</v>
      </c>
      <c r="C959" t="str">
        <f>INDEX(YahooFinanceInfos!$J:$J,MATCH(Tickers[[#This Row],[Ticker]],YahooFinanceInfos!$A:$A,0))</f>
        <v>L Brands, Inc.</v>
      </c>
      <c r="D959" t="e">
        <f>INDEX(Fundamentals!$F:$F,MATCH(Tickers[[#This Row],[Ticker]],Fundamentals!$A:$A,0))</f>
        <v>#N/A</v>
      </c>
    </row>
    <row r="960" spans="1:4" x14ac:dyDescent="0.2">
      <c r="A960" t="s">
        <v>3534</v>
      </c>
      <c r="C960">
        <f>INDEX(YahooFinanceInfos!$J:$J,MATCH(Tickers[[#This Row],[Ticker]],YahooFinanceInfos!$A:$A,0))</f>
        <v>0</v>
      </c>
      <c r="D960" t="str">
        <f>INDEX(Fundamentals!$F:$F,MATCH(Tickers[[#This Row],[Ticker]],Fundamentals!$A:$A,0))</f>
        <v>qualcomm_1</v>
      </c>
    </row>
    <row r="961" spans="1:4" x14ac:dyDescent="0.2">
      <c r="A961" t="s">
        <v>3535</v>
      </c>
      <c r="C961" t="str">
        <f>INDEX(YahooFinanceInfos!$J:$J,MATCH(Tickers[[#This Row],[Ticker]],YahooFinanceInfos!$A:$A,0))</f>
        <v>Laboratory Corporation of America Holdings</v>
      </c>
      <c r="D961" t="str">
        <f>INDEX(Fundamentals!$F:$F,MATCH(Tickers[[#This Row],[Ticker]],Fundamentals!$A:$A,0))</f>
        <v>laboratory</v>
      </c>
    </row>
    <row r="962" spans="1:4" x14ac:dyDescent="0.2">
      <c r="A962" t="s">
        <v>3536</v>
      </c>
      <c r="C962" t="str">
        <f>INDEX(YahooFinanceInfos!$J:$J,MATCH(Tickers[[#This Row],[Ticker]],YahooFinanceInfos!$A:$A,0))</f>
        <v>Lam Research Corporation</v>
      </c>
      <c r="D962" t="str">
        <f>INDEX(Fundamentals!$F:$F,MATCH(Tickers[[#This Row],[Ticker]],Fundamentals!$A:$A,0))</f>
        <v>lam_research</v>
      </c>
    </row>
    <row r="963" spans="1:4" x14ac:dyDescent="0.2">
      <c r="A963" t="s">
        <v>642</v>
      </c>
      <c r="C963" t="str">
        <f>INDEX(YahooFinanceInfos!$J:$J,MATCH(Tickers[[#This Row],[Ticker]],YahooFinanceInfos!$A:$A,0))</f>
        <v>Leggett &amp; Platt, Incorporated</v>
      </c>
      <c r="D963" t="e">
        <f>INDEX(Fundamentals!$F:$F,MATCH(Tickers[[#This Row],[Ticker]],Fundamentals!$A:$A,0))</f>
        <v>#N/A</v>
      </c>
    </row>
    <row r="964" spans="1:4" x14ac:dyDescent="0.2">
      <c r="A964" t="s">
        <v>3537</v>
      </c>
      <c r="C964" t="str">
        <f>INDEX(YahooFinanceInfos!$J:$J,MATCH(Tickers[[#This Row],[Ticker]],YahooFinanceInfos!$A:$A,0))</f>
        <v>Lennar Corporation</v>
      </c>
      <c r="D964" t="str">
        <f>INDEX(Fundamentals!$F:$F,MATCH(Tickers[[#This Row],[Ticker]],Fundamentals!$A:$A,0))</f>
        <v>lennar</v>
      </c>
    </row>
    <row r="965" spans="1:4" x14ac:dyDescent="0.2">
      <c r="A965" t="s">
        <v>3538</v>
      </c>
      <c r="C965">
        <f>INDEX(YahooFinanceInfos!$J:$J,MATCH(Tickers[[#This Row],[Ticker]],YahooFinanceInfos!$A:$A,0))</f>
        <v>0</v>
      </c>
      <c r="D965" t="str">
        <f>INDEX(Fundamentals!$F:$F,MATCH(Tickers[[#This Row],[Ticker]],Fundamentals!$A:$A,0))</f>
        <v>qualcomm_1</v>
      </c>
    </row>
    <row r="966" spans="1:4" x14ac:dyDescent="0.2">
      <c r="A966" t="s">
        <v>3539</v>
      </c>
      <c r="C966" t="str">
        <f>INDEX(YahooFinanceInfos!$J:$J,MATCH(Tickers[[#This Row],[Ticker]],YahooFinanceInfos!$A:$A,0))</f>
        <v>Eli Lilly and Company</v>
      </c>
      <c r="D966" t="str">
        <f>INDEX(Fundamentals!$F:$F,MATCH(Tickers[[#This Row],[Ticker]],Fundamentals!$A:$A,0))</f>
        <v>eli_lilly</v>
      </c>
    </row>
    <row r="967" spans="1:4" x14ac:dyDescent="0.2">
      <c r="A967" t="s">
        <v>3540</v>
      </c>
      <c r="C967" t="str">
        <f>INDEX(YahooFinanceInfos!$J:$J,MATCH(Tickers[[#This Row],[Ticker]],YahooFinanceInfos!$A:$A,0))</f>
        <v>Lincoln National Corporation</v>
      </c>
      <c r="D967" t="str">
        <f>INDEX(Fundamentals!$F:$F,MATCH(Tickers[[#This Row],[Ticker]],Fundamentals!$A:$A,0))</f>
        <v>lincoln_national</v>
      </c>
    </row>
    <row r="968" spans="1:4" x14ac:dyDescent="0.2">
      <c r="A968" t="s">
        <v>3541</v>
      </c>
      <c r="C968" t="str">
        <f>INDEX(YahooFinanceInfos!$J:$J,MATCH(Tickers[[#This Row],[Ticker]],YahooFinanceInfos!$A:$A,0))</f>
        <v>LKQ Corporation</v>
      </c>
      <c r="D968" t="str">
        <f>INDEX(Fundamentals!$F:$F,MATCH(Tickers[[#This Row],[Ticker]],Fundamentals!$A:$A,0))</f>
        <v>lkq</v>
      </c>
    </row>
    <row r="969" spans="1:4" x14ac:dyDescent="0.2">
      <c r="A969" t="s">
        <v>3542</v>
      </c>
      <c r="C969" t="str">
        <f>INDEX(YahooFinanceInfos!$J:$J,MATCH(Tickers[[#This Row],[Ticker]],YahooFinanceInfos!$A:$A,0))</f>
        <v>Lockheed Martin Corporation</v>
      </c>
      <c r="D969" t="str">
        <f>INDEX(Fundamentals!$F:$F,MATCH(Tickers[[#This Row],[Ticker]],Fundamentals!$A:$A,0))</f>
        <v>lockheed_martin</v>
      </c>
    </row>
    <row r="970" spans="1:4" x14ac:dyDescent="0.2">
      <c r="A970" t="s">
        <v>3543</v>
      </c>
      <c r="C970" t="str">
        <f>INDEX(YahooFinanceInfos!$J:$J,MATCH(Tickers[[#This Row],[Ticker]],YahooFinanceInfos!$A:$A,0))</f>
        <v>Loews Corporation</v>
      </c>
      <c r="D970" t="str">
        <f>INDEX(Fundamentals!$F:$F,MATCH(Tickers[[#This Row],[Ticker]],Fundamentals!$A:$A,0))</f>
        <v>loews</v>
      </c>
    </row>
    <row r="971" spans="1:4" x14ac:dyDescent="0.2">
      <c r="A971" t="s">
        <v>643</v>
      </c>
      <c r="C971" t="str">
        <f>INDEX(YahooFinanceInfos!$J:$J,MATCH(Tickers[[#This Row],[Ticker]],YahooFinanceInfos!$A:$A,0))</f>
        <v>Lowe's Companies, Inc.</v>
      </c>
      <c r="D971" t="e">
        <f>INDEX(Fundamentals!$F:$F,MATCH(Tickers[[#This Row],[Ticker]],Fundamentals!$A:$A,0))</f>
        <v>#N/A</v>
      </c>
    </row>
    <row r="972" spans="1:4" x14ac:dyDescent="0.2">
      <c r="A972" t="s">
        <v>3544</v>
      </c>
      <c r="C972" t="str">
        <f>INDEX(YahooFinanceInfos!$J:$J,MATCH(Tickers[[#This Row],[Ticker]],YahooFinanceInfos!$A:$A,0))</f>
        <v>LyondellBasell Industries N.V.</v>
      </c>
      <c r="D972" t="str">
        <f>INDEX(Fundamentals!$F:$F,MATCH(Tickers[[#This Row],[Ticker]],Fundamentals!$A:$A,0))</f>
        <v>lyondellbasell_industries</v>
      </c>
    </row>
    <row r="973" spans="1:4" x14ac:dyDescent="0.2">
      <c r="A973" t="s">
        <v>3545</v>
      </c>
      <c r="C973" t="str">
        <f>INDEX(YahooFinanceInfos!$J:$J,MATCH(Tickers[[#This Row],[Ticker]],YahooFinanceInfos!$A:$A,0))</f>
        <v>M&amp;T Bank Corporation</v>
      </c>
      <c r="D973" t="e">
        <f>INDEX(Fundamentals!$F:$F,MATCH(Tickers[[#This Row],[Ticker]],Fundamentals!$A:$A,0))</f>
        <v>#N/A</v>
      </c>
    </row>
    <row r="974" spans="1:4" x14ac:dyDescent="0.2">
      <c r="A974" t="s">
        <v>3546</v>
      </c>
      <c r="C974" t="str">
        <f>INDEX(YahooFinanceInfos!$J:$J,MATCH(Tickers[[#This Row],[Ticker]],YahooFinanceInfos!$A:$A,0))</f>
        <v>The Macerich Company</v>
      </c>
      <c r="D974" t="str">
        <f>INDEX(Fundamentals!$F:$F,MATCH(Tickers[[#This Row],[Ticker]],Fundamentals!$A:$A,0))</f>
        <v>macerich</v>
      </c>
    </row>
    <row r="975" spans="1:4" x14ac:dyDescent="0.2">
      <c r="A975" t="s">
        <v>101</v>
      </c>
      <c r="C975" t="str">
        <f>INDEX(YahooFinanceInfos!$J:$J,MATCH(Tickers[[#This Row],[Ticker]],YahooFinanceInfos!$A:$A,0))</f>
        <v>Macy's, Inc.</v>
      </c>
      <c r="D975" t="e">
        <f>INDEX(Fundamentals!$F:$F,MATCH(Tickers[[#This Row],[Ticker]],Fundamentals!$A:$A,0))</f>
        <v>#N/A</v>
      </c>
    </row>
    <row r="976" spans="1:4" x14ac:dyDescent="0.2">
      <c r="A976" t="s">
        <v>62</v>
      </c>
      <c r="C976" t="str">
        <f>INDEX(YahooFinanceInfos!$J:$J,MATCH(Tickers[[#This Row],[Ticker]],YahooFinanceInfos!$A:$A,0))</f>
        <v>Marathon Oil Corporation</v>
      </c>
      <c r="D976" t="str">
        <f>INDEX(Fundamentals!$F:$F,MATCH(Tickers[[#This Row],[Ticker]],Fundamentals!$A:$A,0))</f>
        <v>marathon_oil</v>
      </c>
    </row>
    <row r="977" spans="1:4" x14ac:dyDescent="0.2">
      <c r="A977" t="s">
        <v>3547</v>
      </c>
      <c r="C977" t="str">
        <f>INDEX(YahooFinanceInfos!$J:$J,MATCH(Tickers[[#This Row],[Ticker]],YahooFinanceInfos!$A:$A,0))</f>
        <v>Marathon Petroleum Corporation</v>
      </c>
      <c r="D977" t="str">
        <f>INDEX(Fundamentals!$F:$F,MATCH(Tickers[[#This Row],[Ticker]],Fundamentals!$A:$A,0))</f>
        <v>marathon_petroleum</v>
      </c>
    </row>
    <row r="978" spans="1:4" x14ac:dyDescent="0.2">
      <c r="A978" t="s">
        <v>3548</v>
      </c>
      <c r="C978" t="str">
        <f>INDEX(YahooFinanceInfos!$J:$J,MATCH(Tickers[[#This Row],[Ticker]],YahooFinanceInfos!$A:$A,0))</f>
        <v>Marriott International, Inc.</v>
      </c>
      <c r="D978" t="e">
        <f>INDEX(Fundamentals!$F:$F,MATCH(Tickers[[#This Row],[Ticker]],Fundamentals!$A:$A,0))</f>
        <v>#N/A</v>
      </c>
    </row>
    <row r="979" spans="1:4" x14ac:dyDescent="0.2">
      <c r="A979" t="s">
        <v>3549</v>
      </c>
      <c r="C979" t="str">
        <f>INDEX(YahooFinanceInfos!$J:$J,MATCH(Tickers[[#This Row],[Ticker]],YahooFinanceInfos!$A:$A,0))</f>
        <v>Marsh &amp; McLennan Companies, Inc.</v>
      </c>
      <c r="D979" t="e">
        <f>INDEX(Fundamentals!$F:$F,MATCH(Tickers[[#This Row],[Ticker]],Fundamentals!$A:$A,0))</f>
        <v>#N/A</v>
      </c>
    </row>
    <row r="980" spans="1:4" x14ac:dyDescent="0.2">
      <c r="A980" t="s">
        <v>3550</v>
      </c>
      <c r="C980" t="str">
        <f>INDEX(YahooFinanceInfos!$J:$J,MATCH(Tickers[[#This Row],[Ticker]],YahooFinanceInfos!$A:$A,0))</f>
        <v>Martin Marietta Materials, Inc.</v>
      </c>
      <c r="D980" t="e">
        <f>INDEX(Fundamentals!$F:$F,MATCH(Tickers[[#This Row],[Ticker]],Fundamentals!$A:$A,0))</f>
        <v>#N/A</v>
      </c>
    </row>
    <row r="981" spans="1:4" x14ac:dyDescent="0.2">
      <c r="A981" t="s">
        <v>3551</v>
      </c>
      <c r="C981" t="str">
        <f>INDEX(YahooFinanceInfos!$J:$J,MATCH(Tickers[[#This Row],[Ticker]],YahooFinanceInfos!$A:$A,0))</f>
        <v>Masco Corporation</v>
      </c>
      <c r="D981" t="str">
        <f>INDEX(Fundamentals!$F:$F,MATCH(Tickers[[#This Row],[Ticker]],Fundamentals!$A:$A,0))</f>
        <v>masco</v>
      </c>
    </row>
    <row r="982" spans="1:4" x14ac:dyDescent="0.2">
      <c r="A982" t="s">
        <v>56</v>
      </c>
      <c r="C982" t="str">
        <f>INDEX(YahooFinanceInfos!$J:$J,MATCH(Tickers[[#This Row],[Ticker]],YahooFinanceInfos!$A:$A,0))</f>
        <v>Mastercard Incorporated</v>
      </c>
      <c r="D982" t="str">
        <f>INDEX(Fundamentals!$F:$F,MATCH(Tickers[[#This Row],[Ticker]],Fundamentals!$A:$A,0))</f>
        <v>mannatech_1</v>
      </c>
    </row>
    <row r="983" spans="1:4" x14ac:dyDescent="0.2">
      <c r="A983" t="s">
        <v>3552</v>
      </c>
      <c r="C983" t="str">
        <f>INDEX(YahooFinanceInfos!$J:$J,MATCH(Tickers[[#This Row],[Ticker]],YahooFinanceInfos!$A:$A,0))</f>
        <v>Mattel, Inc.</v>
      </c>
      <c r="D983" t="e">
        <f>INDEX(Fundamentals!$F:$F,MATCH(Tickers[[#This Row],[Ticker]],Fundamentals!$A:$A,0))</f>
        <v>#N/A</v>
      </c>
    </row>
    <row r="984" spans="1:4" x14ac:dyDescent="0.2">
      <c r="A984" t="s">
        <v>650</v>
      </c>
      <c r="C984" t="str">
        <f>INDEX(YahooFinanceInfos!$J:$J,MATCH(Tickers[[#This Row],[Ticker]],YahooFinanceInfos!$A:$A,0))</f>
        <v>McCormick &amp; Company, Incorporated</v>
      </c>
      <c r="D984" t="e">
        <f>INDEX(Fundamentals!$F:$F,MATCH(Tickers[[#This Row],[Ticker]],Fundamentals!$A:$A,0))</f>
        <v>#N/A</v>
      </c>
    </row>
    <row r="985" spans="1:4" x14ac:dyDescent="0.2">
      <c r="A985" t="s">
        <v>2015</v>
      </c>
      <c r="C985" t="str">
        <f>INDEX(YahooFinanceInfos!$J:$J,MATCH(Tickers[[#This Row],[Ticker]],YahooFinanceInfos!$A:$A,0))</f>
        <v>McDonald's Corporation</v>
      </c>
      <c r="D985" t="e">
        <f>INDEX(Fundamentals!$F:$F,MATCH(Tickers[[#This Row],[Ticker]],Fundamentals!$A:$A,0))</f>
        <v>#N/A</v>
      </c>
    </row>
    <row r="986" spans="1:4" x14ac:dyDescent="0.2">
      <c r="A986" t="s">
        <v>3553</v>
      </c>
      <c r="C986" t="str">
        <f>INDEX(YahooFinanceInfos!$J:$J,MATCH(Tickers[[#This Row],[Ticker]],YahooFinanceInfos!$A:$A,0))</f>
        <v>McKesson Corporation</v>
      </c>
      <c r="D986" t="e">
        <f>INDEX(Fundamentals!$F:$F,MATCH(Tickers[[#This Row],[Ticker]],Fundamentals!$A:$A,0))</f>
        <v>#N/A</v>
      </c>
    </row>
    <row r="987" spans="1:4" x14ac:dyDescent="0.2">
      <c r="A987" t="s">
        <v>646</v>
      </c>
      <c r="C987" t="str">
        <f>INDEX(YahooFinanceInfos!$J:$J,MATCH(Tickers[[#This Row],[Ticker]],YahooFinanceInfos!$A:$A,0))</f>
        <v>Medtronic plc</v>
      </c>
      <c r="D987" t="str">
        <f>INDEX(Fundamentals!$F:$F,MATCH(Tickers[[#This Row],[Ticker]],Fundamentals!$A:$A,0))</f>
        <v>medtronic_2</v>
      </c>
    </row>
    <row r="988" spans="1:4" x14ac:dyDescent="0.2">
      <c r="A988" t="s">
        <v>2016</v>
      </c>
      <c r="C988" t="str">
        <f>INDEX(YahooFinanceInfos!$J:$J,MATCH(Tickers[[#This Row],[Ticker]],YahooFinanceInfos!$A:$A,0))</f>
        <v>Merck &amp; Co., Inc.</v>
      </c>
      <c r="D988" t="e">
        <f>INDEX(Fundamentals!$F:$F,MATCH(Tickers[[#This Row],[Ticker]],Fundamentals!$A:$A,0))</f>
        <v>#N/A</v>
      </c>
    </row>
    <row r="989" spans="1:4" x14ac:dyDescent="0.2">
      <c r="A989" t="s">
        <v>3554</v>
      </c>
      <c r="C989" t="str">
        <f>INDEX(YahooFinanceInfos!$J:$J,MATCH(Tickers[[#This Row],[Ticker]],YahooFinanceInfos!$A:$A,0))</f>
        <v>MetLife, Inc.</v>
      </c>
      <c r="D989" t="e">
        <f>INDEX(Fundamentals!$F:$F,MATCH(Tickers[[#This Row],[Ticker]],Fundamentals!$A:$A,0))</f>
        <v>#N/A</v>
      </c>
    </row>
    <row r="990" spans="1:4" x14ac:dyDescent="0.2">
      <c r="A990" t="s">
        <v>3555</v>
      </c>
      <c r="C990" t="str">
        <f>INDEX(YahooFinanceInfos!$J:$J,MATCH(Tickers[[#This Row],[Ticker]],YahooFinanceInfos!$A:$A,0))</f>
        <v>Mettler-Toledo International Inc.</v>
      </c>
      <c r="D990" t="e">
        <f>INDEX(Fundamentals!$F:$F,MATCH(Tickers[[#This Row],[Ticker]],Fundamentals!$A:$A,0))</f>
        <v>#N/A</v>
      </c>
    </row>
    <row r="991" spans="1:4" x14ac:dyDescent="0.2">
      <c r="A991" t="s">
        <v>98</v>
      </c>
      <c r="C991" t="str">
        <f>INDEX(YahooFinanceInfos!$J:$J,MATCH(Tickers[[#This Row],[Ticker]],YahooFinanceInfos!$A:$A,0))</f>
        <v>MGM Resorts International</v>
      </c>
      <c r="D991" t="str">
        <f>INDEX(Fundamentals!$F:$F,MATCH(Tickers[[#This Row],[Ticker]],Fundamentals!$A:$A,0))</f>
        <v>mgm_resorts_international</v>
      </c>
    </row>
    <row r="992" spans="1:4" x14ac:dyDescent="0.2">
      <c r="A992" t="s">
        <v>3556</v>
      </c>
      <c r="C992" t="str">
        <f>INDEX(YahooFinanceInfos!$J:$J,MATCH(Tickers[[#This Row],[Ticker]],YahooFinanceInfos!$A:$A,0))</f>
        <v>Michael Kors Holdings Limited</v>
      </c>
      <c r="D992" t="str">
        <f>INDEX(Fundamentals!$F:$F,MATCH(Tickers[[#This Row],[Ticker]],Fundamentals!$A:$A,0))</f>
        <v>capri_holdings</v>
      </c>
    </row>
    <row r="993" spans="1:4" x14ac:dyDescent="0.2">
      <c r="A993" t="s">
        <v>3557</v>
      </c>
      <c r="C993" t="str">
        <f>INDEX(YahooFinanceInfos!$J:$J,MATCH(Tickers[[#This Row],[Ticker]],YahooFinanceInfos!$A:$A,0))</f>
        <v>Microchip Technology Incorporated</v>
      </c>
      <c r="D993" t="str">
        <f>INDEX(Fundamentals!$F:$F,MATCH(Tickers[[#This Row],[Ticker]],Fundamentals!$A:$A,0))</f>
        <v>microchip_technology</v>
      </c>
    </row>
    <row r="994" spans="1:4" x14ac:dyDescent="0.2">
      <c r="A994" t="s">
        <v>3558</v>
      </c>
      <c r="C994" t="str">
        <f>INDEX(YahooFinanceInfos!$J:$J,MATCH(Tickers[[#This Row],[Ticker]],YahooFinanceInfos!$A:$A,0))</f>
        <v>Micron Technology, Inc.</v>
      </c>
      <c r="D994" t="e">
        <f>INDEX(Fundamentals!$F:$F,MATCH(Tickers[[#This Row],[Ticker]],Fundamentals!$A:$A,0))</f>
        <v>#N/A</v>
      </c>
    </row>
    <row r="995" spans="1:4" x14ac:dyDescent="0.2">
      <c r="A995" t="s">
        <v>2017</v>
      </c>
      <c r="C995" t="str">
        <f>INDEX(YahooFinanceInfos!$J:$J,MATCH(Tickers[[#This Row],[Ticker]],YahooFinanceInfos!$A:$A,0))</f>
        <v>Microsoft Corporation</v>
      </c>
      <c r="D995" t="str">
        <f>INDEX(Fundamentals!$F:$F,MATCH(Tickers[[#This Row],[Ticker]],Fundamentals!$A:$A,0))</f>
        <v>metso</v>
      </c>
    </row>
    <row r="996" spans="1:4" x14ac:dyDescent="0.2">
      <c r="A996" t="s">
        <v>3559</v>
      </c>
      <c r="C996" t="str">
        <f>INDEX(YahooFinanceInfos!$J:$J,MATCH(Tickers[[#This Row],[Ticker]],YahooFinanceInfos!$A:$A,0))</f>
        <v>Mid-America Apartment Communities, Inc.</v>
      </c>
      <c r="D996" t="e">
        <f>INDEX(Fundamentals!$F:$F,MATCH(Tickers[[#This Row],[Ticker]],Fundamentals!$A:$A,0))</f>
        <v>#N/A</v>
      </c>
    </row>
    <row r="997" spans="1:4" x14ac:dyDescent="0.2">
      <c r="A997" t="s">
        <v>3560</v>
      </c>
      <c r="C997" t="str">
        <f>INDEX(YahooFinanceInfos!$J:$J,MATCH(Tickers[[#This Row],[Ticker]],YahooFinanceInfos!$A:$A,0))</f>
        <v>Mohawk Industries, Inc.</v>
      </c>
      <c r="D997" t="e">
        <f>INDEX(Fundamentals!$F:$F,MATCH(Tickers[[#This Row],[Ticker]],Fundamentals!$A:$A,0))</f>
        <v>#N/A</v>
      </c>
    </row>
    <row r="998" spans="1:4" x14ac:dyDescent="0.2">
      <c r="A998" t="s">
        <v>3561</v>
      </c>
      <c r="C998" t="str">
        <f>INDEX(YahooFinanceInfos!$J:$J,MATCH(Tickers[[#This Row],[Ticker]],YahooFinanceInfos!$A:$A,0))</f>
        <v>Molson Coors Beverage Company</v>
      </c>
      <c r="D998" t="str">
        <f>INDEX(Fundamentals!$F:$F,MATCH(Tickers[[#This Row],[Ticker]],Fundamentals!$A:$A,0))</f>
        <v>molson_coors_brewing_company_(mcbc)</v>
      </c>
    </row>
    <row r="999" spans="1:4" x14ac:dyDescent="0.2">
      <c r="A999" t="s">
        <v>3562</v>
      </c>
      <c r="C999" t="str">
        <f>INDEX(YahooFinanceInfos!$J:$J,MATCH(Tickers[[#This Row],[Ticker]],YahooFinanceInfos!$A:$A,0))</f>
        <v>Mondelez International, Inc.</v>
      </c>
      <c r="D999" t="e">
        <f>INDEX(Fundamentals!$F:$F,MATCH(Tickers[[#This Row],[Ticker]],Fundamentals!$A:$A,0))</f>
        <v>#N/A</v>
      </c>
    </row>
    <row r="1000" spans="1:4" x14ac:dyDescent="0.2">
      <c r="A1000" t="s">
        <v>3563</v>
      </c>
      <c r="C1000">
        <f>INDEX(YahooFinanceInfos!$J:$J,MATCH(Tickers[[#This Row],[Ticker]],YahooFinanceInfos!$A:$A,0))</f>
        <v>0</v>
      </c>
      <c r="D1000" t="str">
        <f>INDEX(Fundamentals!$F:$F,MATCH(Tickers[[#This Row],[Ticker]],Fundamentals!$A:$A,0))</f>
        <v>qualcomm_1</v>
      </c>
    </row>
    <row r="1001" spans="1:4" x14ac:dyDescent="0.2">
      <c r="A1001" t="s">
        <v>3564</v>
      </c>
      <c r="C1001" t="str">
        <f>INDEX(YahooFinanceInfos!$J:$J,MATCH(Tickers[[#This Row],[Ticker]],YahooFinanceInfos!$A:$A,0))</f>
        <v>Monster Beverage Corporation</v>
      </c>
      <c r="D1001" t="e">
        <f>INDEX(Fundamentals!$F:$F,MATCH(Tickers[[#This Row],[Ticker]],Fundamentals!$A:$A,0))</f>
        <v>#N/A</v>
      </c>
    </row>
    <row r="1002" spans="1:4" x14ac:dyDescent="0.2">
      <c r="A1002" t="s">
        <v>57</v>
      </c>
      <c r="C1002" t="str">
        <f>INDEX(YahooFinanceInfos!$J:$J,MATCH(Tickers[[#This Row],[Ticker]],YahooFinanceInfos!$A:$A,0))</f>
        <v>Moody's Corporation</v>
      </c>
      <c r="D1002" t="e">
        <f>INDEX(Fundamentals!$F:$F,MATCH(Tickers[[#This Row],[Ticker]],Fundamentals!$A:$A,0))</f>
        <v>#N/A</v>
      </c>
    </row>
    <row r="1003" spans="1:4" x14ac:dyDescent="0.2">
      <c r="A1003" t="s">
        <v>3565</v>
      </c>
      <c r="C1003" t="str">
        <f>INDEX(YahooFinanceInfos!$J:$J,MATCH(Tickers[[#This Row],[Ticker]],YahooFinanceInfos!$A:$A,0))</f>
        <v>Morgan Stanley</v>
      </c>
      <c r="D1003" t="e">
        <f>INDEX(Fundamentals!$F:$F,MATCH(Tickers[[#This Row],[Ticker]],Fundamentals!$A:$A,0))</f>
        <v>#N/A</v>
      </c>
    </row>
    <row r="1004" spans="1:4" x14ac:dyDescent="0.2">
      <c r="A1004" t="s">
        <v>3566</v>
      </c>
      <c r="C1004" t="str">
        <f>INDEX(YahooFinanceInfos!$J:$J,MATCH(Tickers[[#This Row],[Ticker]],YahooFinanceInfos!$A:$A,0))</f>
        <v>Motorola Solutions, Inc.</v>
      </c>
      <c r="D1004" t="e">
        <f>INDEX(Fundamentals!$F:$F,MATCH(Tickers[[#This Row],[Ticker]],Fundamentals!$A:$A,0))</f>
        <v>#N/A</v>
      </c>
    </row>
    <row r="1005" spans="1:4" x14ac:dyDescent="0.2">
      <c r="A1005" t="s">
        <v>3567</v>
      </c>
      <c r="C1005" t="str">
        <f>INDEX(YahooFinanceInfos!$J:$J,MATCH(Tickers[[#This Row],[Ticker]],YahooFinanceInfos!$A:$A,0))</f>
        <v>Mylan N.V.</v>
      </c>
      <c r="D1005" t="e">
        <f>INDEX(Fundamentals!$F:$F,MATCH(Tickers[[#This Row],[Ticker]],Fundamentals!$A:$A,0))</f>
        <v>#N/A</v>
      </c>
    </row>
    <row r="1006" spans="1:4" x14ac:dyDescent="0.2">
      <c r="A1006" t="s">
        <v>3568</v>
      </c>
      <c r="C1006" t="str">
        <f>INDEX(YahooFinanceInfos!$J:$J,MATCH(Tickers[[#This Row],[Ticker]],YahooFinanceInfos!$A:$A,0))</f>
        <v>Nasdaq, Inc.</v>
      </c>
      <c r="D1006" t="str">
        <f>INDEX(Fundamentals!$F:$F,MATCH(Tickers[[#This Row],[Ticker]],Fundamentals!$A:$A,0))</f>
        <v>Nasdaq, Inc.</v>
      </c>
    </row>
    <row r="1007" spans="1:4" x14ac:dyDescent="0.2">
      <c r="A1007" t="s">
        <v>3569</v>
      </c>
      <c r="C1007" t="str">
        <f>INDEX(YahooFinanceInfos!$J:$J,MATCH(Tickers[[#This Row],[Ticker]],YahooFinanceInfos!$A:$A,0))</f>
        <v>National Oilwell Varco, Inc.</v>
      </c>
      <c r="D1007" t="e">
        <f>INDEX(Fundamentals!$F:$F,MATCH(Tickers[[#This Row],[Ticker]],Fundamentals!$A:$A,0))</f>
        <v>#N/A</v>
      </c>
    </row>
    <row r="1008" spans="1:4" x14ac:dyDescent="0.2">
      <c r="A1008" t="s">
        <v>3570</v>
      </c>
      <c r="C1008" t="str">
        <f>INDEX(YahooFinanceInfos!$J:$J,MATCH(Tickers[[#This Row],[Ticker]],YahooFinanceInfos!$A:$A,0))</f>
        <v>Navient Corporation</v>
      </c>
      <c r="D1008" t="str">
        <f>INDEX(Fundamentals!$F:$F,MATCH(Tickers[[#This Row],[Ticker]],Fundamentals!$A:$A,0))</f>
        <v>navient</v>
      </c>
    </row>
    <row r="1009" spans="1:4" x14ac:dyDescent="0.2">
      <c r="A1009" t="s">
        <v>3571</v>
      </c>
      <c r="C1009" t="str">
        <f>INDEX(YahooFinanceInfos!$J:$J,MATCH(Tickers[[#This Row],[Ticker]],YahooFinanceInfos!$A:$A,0))</f>
        <v>Nektar Therapeutics</v>
      </c>
      <c r="D1009" t="str">
        <f>INDEX(Fundamentals!$F:$F,MATCH(Tickers[[#This Row],[Ticker]],Fundamentals!$A:$A,0))</f>
        <v>nektar_therapeutics</v>
      </c>
    </row>
    <row r="1010" spans="1:4" x14ac:dyDescent="0.2">
      <c r="A1010" t="s">
        <v>3572</v>
      </c>
      <c r="C1010" t="str">
        <f>INDEX(YahooFinanceInfos!$J:$J,MATCH(Tickers[[#This Row],[Ticker]],YahooFinanceInfos!$A:$A,0))</f>
        <v>NetApp, Inc.</v>
      </c>
      <c r="D1010" t="e">
        <f>INDEX(Fundamentals!$F:$F,MATCH(Tickers[[#This Row],[Ticker]],Fundamentals!$A:$A,0))</f>
        <v>#N/A</v>
      </c>
    </row>
    <row r="1011" spans="1:4" x14ac:dyDescent="0.2">
      <c r="A1011" t="s">
        <v>64</v>
      </c>
      <c r="C1011" t="str">
        <f>INDEX(YahooFinanceInfos!$J:$J,MATCH(Tickers[[#This Row],[Ticker]],YahooFinanceInfos!$A:$A,0))</f>
        <v>Netflix, Inc.</v>
      </c>
      <c r="D1011" t="e">
        <f>INDEX(Fundamentals!$F:$F,MATCH(Tickers[[#This Row],[Ticker]],Fundamentals!$A:$A,0))</f>
        <v>#N/A</v>
      </c>
    </row>
    <row r="1012" spans="1:4" x14ac:dyDescent="0.2">
      <c r="A1012" t="s">
        <v>3573</v>
      </c>
      <c r="C1012" t="str">
        <f>INDEX(YahooFinanceInfos!$J:$J,MATCH(Tickers[[#This Row],[Ticker]],YahooFinanceInfos!$A:$A,0))</f>
        <v>Newell Brands Inc.</v>
      </c>
      <c r="D1012" t="e">
        <f>INDEX(Fundamentals!$F:$F,MATCH(Tickers[[#This Row],[Ticker]],Fundamentals!$A:$A,0))</f>
        <v>#N/A</v>
      </c>
    </row>
    <row r="1013" spans="1:4" x14ac:dyDescent="0.2">
      <c r="A1013" t="s">
        <v>3574</v>
      </c>
      <c r="C1013" t="str">
        <f>INDEX(YahooFinanceInfos!$J:$J,MATCH(Tickers[[#This Row],[Ticker]],YahooFinanceInfos!$A:$A,0))</f>
        <v>Newfield Exploration Company</v>
      </c>
      <c r="D1013" t="str">
        <f>INDEX(Fundamentals!$F:$F,MATCH(Tickers[[#This Row],[Ticker]],Fundamentals!$A:$A,0))</f>
        <v>newfield_resources</v>
      </c>
    </row>
    <row r="1014" spans="1:4" x14ac:dyDescent="0.2">
      <c r="A1014" t="s">
        <v>3575</v>
      </c>
      <c r="C1014" t="str">
        <f>INDEX(YahooFinanceInfos!$J:$J,MATCH(Tickers[[#This Row],[Ticker]],YahooFinanceInfos!$A:$A,0))</f>
        <v>Newmont Corporation</v>
      </c>
      <c r="D1014" t="str">
        <f>INDEX(Fundamentals!$F:$F,MATCH(Tickers[[#This Row],[Ticker]],Fundamentals!$A:$A,0))</f>
        <v>emcore</v>
      </c>
    </row>
    <row r="1015" spans="1:4" x14ac:dyDescent="0.2">
      <c r="A1015" t="s">
        <v>3576</v>
      </c>
      <c r="C1015" t="str">
        <f>INDEX(YahooFinanceInfos!$J:$J,MATCH(Tickers[[#This Row],[Ticker]],YahooFinanceInfos!$A:$A,0))</f>
        <v>News Corporation</v>
      </c>
      <c r="D1015" t="str">
        <f>INDEX(Fundamentals!$F:$F,MATCH(Tickers[[#This Row],[Ticker]],Fundamentals!$A:$A,0))</f>
        <v>News Corporation</v>
      </c>
    </row>
    <row r="1016" spans="1:4" x14ac:dyDescent="0.2">
      <c r="A1016" t="s">
        <v>3577</v>
      </c>
      <c r="C1016" t="str">
        <f>INDEX(YahooFinanceInfos!$J:$J,MATCH(Tickers[[#This Row],[Ticker]],YahooFinanceInfos!$A:$A,0))</f>
        <v>News Corporation</v>
      </c>
      <c r="D1016" t="str">
        <f>INDEX(Fundamentals!$F:$F,MATCH(Tickers[[#This Row],[Ticker]],Fundamentals!$A:$A,0))</f>
        <v>News Corporation</v>
      </c>
    </row>
    <row r="1017" spans="1:4" x14ac:dyDescent="0.2">
      <c r="A1017" t="s">
        <v>655</v>
      </c>
      <c r="C1017" t="str">
        <f>INDEX(YahooFinanceInfos!$J:$J,MATCH(Tickers[[#This Row],[Ticker]],YahooFinanceInfos!$A:$A,0))</f>
        <v>NextEra Energy, Inc.</v>
      </c>
      <c r="D1017" t="e">
        <f>INDEX(Fundamentals!$F:$F,MATCH(Tickers[[#This Row],[Ticker]],Fundamentals!$A:$A,0))</f>
        <v>#N/A</v>
      </c>
    </row>
    <row r="1018" spans="1:4" x14ac:dyDescent="0.2">
      <c r="A1018" t="s">
        <v>3578</v>
      </c>
      <c r="C1018" t="str">
        <f>INDEX(YahooFinanceInfos!$J:$J,MATCH(Tickers[[#This Row],[Ticker]],YahooFinanceInfos!$A:$A,0))</f>
        <v>Nielsen Holdings plc</v>
      </c>
      <c r="D1018" t="str">
        <f>INDEX(Fundamentals!$F:$F,MATCH(Tickers[[#This Row],[Ticker]],Fundamentals!$A:$A,0))</f>
        <v>nielsen_1</v>
      </c>
    </row>
    <row r="1019" spans="1:4" x14ac:dyDescent="0.2">
      <c r="A1019" t="s">
        <v>2018</v>
      </c>
      <c r="C1019" t="str">
        <f>INDEX(YahooFinanceInfos!$J:$J,MATCH(Tickers[[#This Row],[Ticker]],YahooFinanceInfos!$A:$A,0))</f>
        <v>NIKE, Inc.</v>
      </c>
      <c r="D1019" t="e">
        <f>INDEX(Fundamentals!$F:$F,MATCH(Tickers[[#This Row],[Ticker]],Fundamentals!$A:$A,0))</f>
        <v>#N/A</v>
      </c>
    </row>
    <row r="1020" spans="1:4" x14ac:dyDescent="0.2">
      <c r="A1020" t="s">
        <v>3579</v>
      </c>
      <c r="C1020" t="str">
        <f>INDEX(YahooFinanceInfos!$J:$J,MATCH(Tickers[[#This Row],[Ticker]],YahooFinanceInfos!$A:$A,0))</f>
        <v>NiSource Inc.</v>
      </c>
      <c r="D1020" t="e">
        <f>INDEX(Fundamentals!$F:$F,MATCH(Tickers[[#This Row],[Ticker]],Fundamentals!$A:$A,0))</f>
        <v>#N/A</v>
      </c>
    </row>
    <row r="1021" spans="1:4" x14ac:dyDescent="0.2">
      <c r="A1021" t="s">
        <v>3580</v>
      </c>
      <c r="C1021" t="str">
        <f>INDEX(YahooFinanceInfos!$J:$J,MATCH(Tickers[[#This Row],[Ticker]],YahooFinanceInfos!$A:$A,0))</f>
        <v>Noble Energy, Inc.</v>
      </c>
      <c r="D1021" t="e">
        <f>INDEX(Fundamentals!$F:$F,MATCH(Tickers[[#This Row],[Ticker]],Fundamentals!$A:$A,0))</f>
        <v>#N/A</v>
      </c>
    </row>
    <row r="1022" spans="1:4" x14ac:dyDescent="0.2">
      <c r="A1022" t="s">
        <v>3581</v>
      </c>
      <c r="C1022" t="str">
        <f>INDEX(YahooFinanceInfos!$J:$J,MATCH(Tickers[[#This Row],[Ticker]],YahooFinanceInfos!$A:$A,0))</f>
        <v>Nordstrom, Inc.</v>
      </c>
      <c r="D1022" t="e">
        <f>INDEX(Fundamentals!$F:$F,MATCH(Tickers[[#This Row],[Ticker]],Fundamentals!$A:$A,0))</f>
        <v>#N/A</v>
      </c>
    </row>
    <row r="1023" spans="1:4" x14ac:dyDescent="0.2">
      <c r="A1023" t="s">
        <v>3582</v>
      </c>
      <c r="C1023" t="str">
        <f>INDEX(YahooFinanceInfos!$J:$J,MATCH(Tickers[[#This Row],[Ticker]],YahooFinanceInfos!$A:$A,0))</f>
        <v>Norfolk Southern Corporation</v>
      </c>
      <c r="D1023" t="e">
        <f>INDEX(Fundamentals!$F:$F,MATCH(Tickers[[#This Row],[Ticker]],Fundamentals!$A:$A,0))</f>
        <v>#N/A</v>
      </c>
    </row>
    <row r="1024" spans="1:4" x14ac:dyDescent="0.2">
      <c r="A1024" t="s">
        <v>3583</v>
      </c>
      <c r="C1024" t="str">
        <f>INDEX(YahooFinanceInfos!$J:$J,MATCH(Tickers[[#This Row],[Ticker]],YahooFinanceInfos!$A:$A,0))</f>
        <v>Northern Trust Corporation</v>
      </c>
      <c r="D1024" t="e">
        <f>INDEX(Fundamentals!$F:$F,MATCH(Tickers[[#This Row],[Ticker]],Fundamentals!$A:$A,0))</f>
        <v>#N/A</v>
      </c>
    </row>
    <row r="1025" spans="1:4" x14ac:dyDescent="0.2">
      <c r="A1025" t="s">
        <v>3584</v>
      </c>
      <c r="C1025" t="str">
        <f>INDEX(YahooFinanceInfos!$J:$J,MATCH(Tickers[[#This Row],[Ticker]],YahooFinanceInfos!$A:$A,0))</f>
        <v>Northrop Grumman Corporation</v>
      </c>
      <c r="D1025" t="e">
        <f>INDEX(Fundamentals!$F:$F,MATCH(Tickers[[#This Row],[Ticker]],Fundamentals!$A:$A,0))</f>
        <v>#N/A</v>
      </c>
    </row>
    <row r="1026" spans="1:4" x14ac:dyDescent="0.2">
      <c r="A1026" t="s">
        <v>3585</v>
      </c>
      <c r="C1026" t="str">
        <f>INDEX(YahooFinanceInfos!$J:$J,MATCH(Tickers[[#This Row],[Ticker]],YahooFinanceInfos!$A:$A,0))</f>
        <v>Norwegian Cruise Line Holdings Ltd.</v>
      </c>
      <c r="D1026" t="e">
        <f>INDEX(Fundamentals!$F:$F,MATCH(Tickers[[#This Row],[Ticker]],Fundamentals!$A:$A,0))</f>
        <v>#N/A</v>
      </c>
    </row>
    <row r="1027" spans="1:4" x14ac:dyDescent="0.2">
      <c r="A1027" t="s">
        <v>3586</v>
      </c>
      <c r="C1027" t="str">
        <f>INDEX(YahooFinanceInfos!$J:$J,MATCH(Tickers[[#This Row],[Ticker]],YahooFinanceInfos!$A:$A,0))</f>
        <v>NRG Energy, Inc.</v>
      </c>
      <c r="D1027" t="e">
        <f>INDEX(Fundamentals!$F:$F,MATCH(Tickers[[#This Row],[Ticker]],Fundamentals!$A:$A,0))</f>
        <v>#N/A</v>
      </c>
    </row>
    <row r="1028" spans="1:4" x14ac:dyDescent="0.2">
      <c r="A1028" t="s">
        <v>661</v>
      </c>
      <c r="C1028" t="str">
        <f>INDEX(YahooFinanceInfos!$J:$J,MATCH(Tickers[[#This Row],[Ticker]],YahooFinanceInfos!$A:$A,0))</f>
        <v>Nucor Corporation</v>
      </c>
      <c r="D1028" t="str">
        <f>INDEX(Fundamentals!$F:$F,MATCH(Tickers[[#This Row],[Ticker]],Fundamentals!$A:$A,0))</f>
        <v>nucor</v>
      </c>
    </row>
    <row r="1029" spans="1:4" x14ac:dyDescent="0.2">
      <c r="A1029" t="s">
        <v>3587</v>
      </c>
      <c r="C1029" t="str">
        <f>INDEX(YahooFinanceInfos!$J:$J,MATCH(Tickers[[#This Row],[Ticker]],YahooFinanceInfos!$A:$A,0))</f>
        <v>NVIDIA Corporation</v>
      </c>
      <c r="D1029" t="str">
        <f>INDEX(Fundamentals!$F:$F,MATCH(Tickers[[#This Row],[Ticker]],Fundamentals!$A:$A,0))</f>
        <v>emcore</v>
      </c>
    </row>
    <row r="1030" spans="1:4" x14ac:dyDescent="0.2">
      <c r="A1030" t="s">
        <v>3588</v>
      </c>
      <c r="C1030" t="str">
        <f>INDEX(YahooFinanceInfos!$J:$J,MATCH(Tickers[[#This Row],[Ticker]],YahooFinanceInfos!$A:$A,0))</f>
        <v>O'Reilly Automotive, Inc.</v>
      </c>
      <c r="D1030" t="e">
        <f>INDEX(Fundamentals!$F:$F,MATCH(Tickers[[#This Row],[Ticker]],Fundamentals!$A:$A,0))</f>
        <v>#N/A</v>
      </c>
    </row>
    <row r="1031" spans="1:4" x14ac:dyDescent="0.2">
      <c r="A1031" t="s">
        <v>51</v>
      </c>
      <c r="C1031" t="str">
        <f>INDEX(YahooFinanceInfos!$J:$J,MATCH(Tickers[[#This Row],[Ticker]],YahooFinanceInfos!$A:$A,0))</f>
        <v>Occidental Petroleum Corporation</v>
      </c>
      <c r="D1031" t="str">
        <f>INDEX(Fundamentals!$F:$F,MATCH(Tickers[[#This Row],[Ticker]],Fundamentals!$A:$A,0))</f>
        <v>occidental_petroleum</v>
      </c>
    </row>
    <row r="1032" spans="1:4" x14ac:dyDescent="0.2">
      <c r="A1032" t="s">
        <v>3589</v>
      </c>
      <c r="C1032" t="str">
        <f>INDEX(YahooFinanceInfos!$J:$J,MATCH(Tickers[[#This Row],[Ticker]],YahooFinanceInfos!$A:$A,0))</f>
        <v>Omnicom Group Inc.</v>
      </c>
      <c r="D1032" t="str">
        <f>INDEX(Fundamentals!$F:$F,MATCH(Tickers[[#This Row],[Ticker]],Fundamentals!$A:$A,0))</f>
        <v>omnicom_group</v>
      </c>
    </row>
    <row r="1033" spans="1:4" x14ac:dyDescent="0.2">
      <c r="A1033" t="s">
        <v>3590</v>
      </c>
      <c r="C1033" t="str">
        <f>INDEX(YahooFinanceInfos!$J:$J,MATCH(Tickers[[#This Row],[Ticker]],YahooFinanceInfos!$A:$A,0))</f>
        <v>ONEOK, Inc.</v>
      </c>
      <c r="D1033" t="e">
        <f>INDEX(Fundamentals!$F:$F,MATCH(Tickers[[#This Row],[Ticker]],Fundamentals!$A:$A,0))</f>
        <v>#N/A</v>
      </c>
    </row>
    <row r="1034" spans="1:4" x14ac:dyDescent="0.2">
      <c r="A1034" t="s">
        <v>3591</v>
      </c>
      <c r="C1034" t="str">
        <f>INDEX(YahooFinanceInfos!$J:$J,MATCH(Tickers[[#This Row],[Ticker]],YahooFinanceInfos!$A:$A,0))</f>
        <v>Oracle Corporation</v>
      </c>
      <c r="D1034" t="str">
        <f>INDEX(Fundamentals!$F:$F,MATCH(Tickers[[#This Row],[Ticker]],Fundamentals!$A:$A,0))</f>
        <v>oracle</v>
      </c>
    </row>
    <row r="1035" spans="1:4" x14ac:dyDescent="0.2">
      <c r="A1035" t="s">
        <v>3592</v>
      </c>
      <c r="C1035" t="str">
        <f>INDEX(YahooFinanceInfos!$J:$J,MATCH(Tickers[[#This Row],[Ticker]],YahooFinanceInfos!$A:$A,0))</f>
        <v>PACCAR Inc</v>
      </c>
      <c r="D1035" t="str">
        <f>INDEX(Fundamentals!$F:$F,MATCH(Tickers[[#This Row],[Ticker]],Fundamentals!$A:$A,0))</f>
        <v>paccar</v>
      </c>
    </row>
    <row r="1036" spans="1:4" x14ac:dyDescent="0.2">
      <c r="A1036" t="s">
        <v>3593</v>
      </c>
      <c r="C1036" t="str">
        <f>INDEX(YahooFinanceInfos!$J:$J,MATCH(Tickers[[#This Row],[Ticker]],YahooFinanceInfos!$A:$A,0))</f>
        <v>Packaging Corporation of America</v>
      </c>
      <c r="D1036" t="str">
        <f>INDEX(Fundamentals!$F:$F,MATCH(Tickers[[#This Row],[Ticker]],Fundamentals!$A:$A,0))</f>
        <v>packaging</v>
      </c>
    </row>
    <row r="1037" spans="1:4" x14ac:dyDescent="0.2">
      <c r="A1037" t="s">
        <v>3594</v>
      </c>
      <c r="C1037" t="str">
        <f>INDEX(YahooFinanceInfos!$J:$J,MATCH(Tickers[[#This Row],[Ticker]],YahooFinanceInfos!$A:$A,0))</f>
        <v>Parker-Hannifin Corporation</v>
      </c>
      <c r="D1037" t="str">
        <f>INDEX(Fundamentals!$F:$F,MATCH(Tickers[[#This Row],[Ticker]],Fundamentals!$A:$A,0))</f>
        <v>parker_hannifin</v>
      </c>
    </row>
    <row r="1038" spans="1:4" x14ac:dyDescent="0.2">
      <c r="A1038" t="s">
        <v>3595</v>
      </c>
      <c r="C1038" t="str">
        <f>INDEX(YahooFinanceInfos!$J:$J,MATCH(Tickers[[#This Row],[Ticker]],YahooFinanceInfos!$A:$A,0))</f>
        <v>Paychex, Inc.</v>
      </c>
      <c r="D1038" t="e">
        <f>INDEX(Fundamentals!$F:$F,MATCH(Tickers[[#This Row],[Ticker]],Fundamentals!$A:$A,0))</f>
        <v>#N/A</v>
      </c>
    </row>
    <row r="1039" spans="1:4" x14ac:dyDescent="0.2">
      <c r="A1039" t="s">
        <v>3596</v>
      </c>
      <c r="C1039" t="str">
        <f>INDEX(YahooFinanceInfos!$J:$J,MATCH(Tickers[[#This Row],[Ticker]],YahooFinanceInfos!$A:$A,0))</f>
        <v>PayPal Holdings, Inc.</v>
      </c>
      <c r="D1039" t="e">
        <f>INDEX(Fundamentals!$F:$F,MATCH(Tickers[[#This Row],[Ticker]],Fundamentals!$A:$A,0))</f>
        <v>#N/A</v>
      </c>
    </row>
    <row r="1040" spans="1:4" x14ac:dyDescent="0.2">
      <c r="A1040" t="s">
        <v>3597</v>
      </c>
      <c r="C1040" t="str">
        <f>INDEX(YahooFinanceInfos!$J:$J,MATCH(Tickers[[#This Row],[Ticker]],YahooFinanceInfos!$A:$A,0))</f>
        <v>Pentair plc</v>
      </c>
      <c r="D1040" t="str">
        <f>INDEX(Fundamentals!$F:$F,MATCH(Tickers[[#This Row],[Ticker]],Fundamentals!$A:$A,0))</f>
        <v>pentair_2</v>
      </c>
    </row>
    <row r="1041" spans="1:4" x14ac:dyDescent="0.2">
      <c r="A1041" t="s">
        <v>664</v>
      </c>
      <c r="C1041" t="str">
        <f>INDEX(YahooFinanceInfos!$J:$J,MATCH(Tickers[[#This Row],[Ticker]],YahooFinanceInfos!$A:$A,0))</f>
        <v>People's United Financial, Inc.</v>
      </c>
      <c r="D1041" t="e">
        <f>INDEX(Fundamentals!$F:$F,MATCH(Tickers[[#This Row],[Ticker]],Fundamentals!$A:$A,0))</f>
        <v>#N/A</v>
      </c>
    </row>
    <row r="1042" spans="1:4" x14ac:dyDescent="0.2">
      <c r="A1042" t="s">
        <v>665</v>
      </c>
      <c r="C1042" t="str">
        <f>INDEX(YahooFinanceInfos!$J:$J,MATCH(Tickers[[#This Row],[Ticker]],YahooFinanceInfos!$A:$A,0))</f>
        <v>PepsiCo, Inc.</v>
      </c>
      <c r="D1042" t="e">
        <f>INDEX(Fundamentals!$F:$F,MATCH(Tickers[[#This Row],[Ticker]],Fundamentals!$A:$A,0))</f>
        <v>#N/A</v>
      </c>
    </row>
    <row r="1043" spans="1:4" x14ac:dyDescent="0.2">
      <c r="A1043" t="s">
        <v>3598</v>
      </c>
      <c r="C1043" t="str">
        <f>INDEX(YahooFinanceInfos!$J:$J,MATCH(Tickers[[#This Row],[Ticker]],YahooFinanceInfos!$A:$A,0))</f>
        <v>PerkinElmer, Inc.</v>
      </c>
      <c r="D1043" t="e">
        <f>INDEX(Fundamentals!$F:$F,MATCH(Tickers[[#This Row],[Ticker]],Fundamentals!$A:$A,0))</f>
        <v>#N/A</v>
      </c>
    </row>
    <row r="1044" spans="1:4" x14ac:dyDescent="0.2">
      <c r="A1044" t="s">
        <v>3599</v>
      </c>
      <c r="C1044" t="str">
        <f>INDEX(YahooFinanceInfos!$J:$J,MATCH(Tickers[[#This Row],[Ticker]],YahooFinanceInfos!$A:$A,0))</f>
        <v>Perrigo Company plc</v>
      </c>
      <c r="D1044" t="str">
        <f>INDEX(Fundamentals!$F:$F,MATCH(Tickers[[#This Row],[Ticker]],Fundamentals!$A:$A,0))</f>
        <v>perrigo_company_2</v>
      </c>
    </row>
    <row r="1045" spans="1:4" x14ac:dyDescent="0.2">
      <c r="A1045" t="s">
        <v>2019</v>
      </c>
      <c r="C1045" t="str">
        <f>INDEX(YahooFinanceInfos!$J:$J,MATCH(Tickers[[#This Row],[Ticker]],YahooFinanceInfos!$A:$A,0))</f>
        <v>Pfizer Inc.</v>
      </c>
      <c r="D1045" t="str">
        <f>INDEX(Fundamentals!$F:$F,MATCH(Tickers[[#This Row],[Ticker]],Fundamentals!$A:$A,0))</f>
        <v>pfizer</v>
      </c>
    </row>
    <row r="1046" spans="1:4" x14ac:dyDescent="0.2">
      <c r="A1046" t="s">
        <v>3600</v>
      </c>
      <c r="C1046" t="str">
        <f>INDEX(YahooFinanceInfos!$J:$J,MATCH(Tickers[[#This Row],[Ticker]],YahooFinanceInfos!$A:$A,0))</f>
        <v>PG&amp;E Corporation</v>
      </c>
      <c r="D1046" t="e">
        <f>INDEX(Fundamentals!$F:$F,MATCH(Tickers[[#This Row],[Ticker]],Fundamentals!$A:$A,0))</f>
        <v>#N/A</v>
      </c>
    </row>
    <row r="1047" spans="1:4" x14ac:dyDescent="0.2">
      <c r="A1047" t="s">
        <v>3601</v>
      </c>
      <c r="C1047" t="str">
        <f>INDEX(YahooFinanceInfos!$J:$J,MATCH(Tickers[[#This Row],[Ticker]],YahooFinanceInfos!$A:$A,0))</f>
        <v>Philip Morris International Inc.</v>
      </c>
      <c r="D1047" t="str">
        <f>INDEX(Fundamentals!$F:$F,MATCH(Tickers[[#This Row],[Ticker]],Fundamentals!$A:$A,0))</f>
        <v>philip_morris</v>
      </c>
    </row>
    <row r="1048" spans="1:4" x14ac:dyDescent="0.2">
      <c r="A1048" t="s">
        <v>3602</v>
      </c>
      <c r="C1048" t="str">
        <f>INDEX(YahooFinanceInfos!$J:$J,MATCH(Tickers[[#This Row],[Ticker]],YahooFinanceInfos!$A:$A,0))</f>
        <v>Phillips 66</v>
      </c>
      <c r="D1048" t="e">
        <f>INDEX(Fundamentals!$F:$F,MATCH(Tickers[[#This Row],[Ticker]],Fundamentals!$A:$A,0))</f>
        <v>#N/A</v>
      </c>
    </row>
    <row r="1049" spans="1:4" x14ac:dyDescent="0.2">
      <c r="A1049" t="s">
        <v>3603</v>
      </c>
      <c r="C1049" t="str">
        <f>INDEX(YahooFinanceInfos!$J:$J,MATCH(Tickers[[#This Row],[Ticker]],YahooFinanceInfos!$A:$A,0))</f>
        <v>Pinnacle West Capital Corporation</v>
      </c>
      <c r="D1049" t="str">
        <f>INDEX(Fundamentals!$F:$F,MATCH(Tickers[[#This Row],[Ticker]],Fundamentals!$A:$A,0))</f>
        <v>pinnacle_west_capital</v>
      </c>
    </row>
    <row r="1050" spans="1:4" x14ac:dyDescent="0.2">
      <c r="A1050" t="s">
        <v>3604</v>
      </c>
      <c r="C1050" t="str">
        <f>INDEX(YahooFinanceInfos!$J:$J,MATCH(Tickers[[#This Row],[Ticker]],YahooFinanceInfos!$A:$A,0))</f>
        <v>Pioneer Natural Resources Company</v>
      </c>
      <c r="D1050" t="str">
        <f>INDEX(Fundamentals!$F:$F,MATCH(Tickers[[#This Row],[Ticker]],Fundamentals!$A:$A,0))</f>
        <v>pioneer_natural_resources</v>
      </c>
    </row>
    <row r="1051" spans="1:4" x14ac:dyDescent="0.2">
      <c r="A1051" t="s">
        <v>3605</v>
      </c>
      <c r="C1051" t="str">
        <f>INDEX(YahooFinanceInfos!$J:$J,MATCH(Tickers[[#This Row],[Ticker]],YahooFinanceInfos!$A:$A,0))</f>
        <v>The PNC Financial Services Group, Inc.</v>
      </c>
      <c r="D1051" t="e">
        <f>INDEX(Fundamentals!$F:$F,MATCH(Tickers[[#This Row],[Ticker]],Fundamentals!$A:$A,0))</f>
        <v>#N/A</v>
      </c>
    </row>
    <row r="1052" spans="1:4" x14ac:dyDescent="0.2">
      <c r="A1052" t="s">
        <v>3606</v>
      </c>
      <c r="C1052" t="str">
        <f>INDEX(YahooFinanceInfos!$J:$J,MATCH(Tickers[[#This Row],[Ticker]],YahooFinanceInfos!$A:$A,0))</f>
        <v>Ralph Lauren Corporation</v>
      </c>
      <c r="D1052" t="str">
        <f>INDEX(Fundamentals!$F:$F,MATCH(Tickers[[#This Row],[Ticker]],Fundamentals!$A:$A,0))</f>
        <v>ralph_lauren_a</v>
      </c>
    </row>
    <row r="1053" spans="1:4" x14ac:dyDescent="0.2">
      <c r="A1053" t="s">
        <v>668</v>
      </c>
      <c r="C1053" t="str">
        <f>INDEX(YahooFinanceInfos!$J:$J,MATCH(Tickers[[#This Row],[Ticker]],YahooFinanceInfos!$A:$A,0))</f>
        <v>PPG Industries, Inc.</v>
      </c>
      <c r="D1053" t="e">
        <f>INDEX(Fundamentals!$F:$F,MATCH(Tickers[[#This Row],[Ticker]],Fundamentals!$A:$A,0))</f>
        <v>#N/A</v>
      </c>
    </row>
    <row r="1054" spans="1:4" x14ac:dyDescent="0.2">
      <c r="A1054" t="s">
        <v>3607</v>
      </c>
      <c r="C1054" t="str">
        <f>INDEX(YahooFinanceInfos!$J:$J,MATCH(Tickers[[#This Row],[Ticker]],YahooFinanceInfos!$A:$A,0))</f>
        <v>PPL Corporation</v>
      </c>
      <c r="D1054" t="str">
        <f>INDEX(Fundamentals!$F:$F,MATCH(Tickers[[#This Row],[Ticker]],Fundamentals!$A:$A,0))</f>
        <v>ppl</v>
      </c>
    </row>
    <row r="1055" spans="1:4" x14ac:dyDescent="0.2">
      <c r="A1055" t="s">
        <v>3608</v>
      </c>
      <c r="C1055" t="str">
        <f>INDEX(YahooFinanceInfos!$J:$J,MATCH(Tickers[[#This Row],[Ticker]],YahooFinanceInfos!$A:$A,0))</f>
        <v>Praxair, Inc.</v>
      </c>
      <c r="D1055" t="e">
        <f>INDEX(Fundamentals!$F:$F,MATCH(Tickers[[#This Row],[Ticker]],Fundamentals!$A:$A,0))</f>
        <v>#N/A</v>
      </c>
    </row>
    <row r="1056" spans="1:4" x14ac:dyDescent="0.2">
      <c r="A1056" t="s">
        <v>3609</v>
      </c>
      <c r="C1056" t="str">
        <f>INDEX(YahooFinanceInfos!$J:$J,MATCH(Tickers[[#This Row],[Ticker]],YahooFinanceInfos!$A:$A,0))</f>
        <v>Principal Financial Group, Inc.</v>
      </c>
      <c r="D1056" t="e">
        <f>INDEX(Fundamentals!$F:$F,MATCH(Tickers[[#This Row],[Ticker]],Fundamentals!$A:$A,0))</f>
        <v>#N/A</v>
      </c>
    </row>
    <row r="1057" spans="1:4" x14ac:dyDescent="0.2">
      <c r="A1057" t="s">
        <v>666</v>
      </c>
      <c r="C1057" t="str">
        <f>INDEX(YahooFinanceInfos!$J:$J,MATCH(Tickers[[#This Row],[Ticker]],YahooFinanceInfos!$A:$A,0))</f>
        <v>The Procter &amp; Gamble Company</v>
      </c>
      <c r="D1057" t="str">
        <f>INDEX(Fundamentals!$F:$F,MATCH(Tickers[[#This Row],[Ticker]],Fundamentals!$A:$A,0))</f>
        <v>proctergamble_hygienehealth_care</v>
      </c>
    </row>
    <row r="1058" spans="1:4" x14ac:dyDescent="0.2">
      <c r="A1058" t="s">
        <v>3610</v>
      </c>
      <c r="C1058" t="str">
        <f>INDEX(YahooFinanceInfos!$J:$J,MATCH(Tickers[[#This Row],[Ticker]],YahooFinanceInfos!$A:$A,0))</f>
        <v>The Progressive Corporation</v>
      </c>
      <c r="D1058" t="str">
        <f>INDEX(Fundamentals!$F:$F,MATCH(Tickers[[#This Row],[Ticker]],Fundamentals!$A:$A,0))</f>
        <v>progressive</v>
      </c>
    </row>
    <row r="1059" spans="1:4" x14ac:dyDescent="0.2">
      <c r="A1059" t="s">
        <v>3611</v>
      </c>
      <c r="C1059" t="str">
        <f>INDEX(YahooFinanceInfos!$J:$J,MATCH(Tickers[[#This Row],[Ticker]],YahooFinanceInfos!$A:$A,0))</f>
        <v>Prologis, Inc.</v>
      </c>
      <c r="D1059" t="str">
        <f>INDEX(Fundamentals!$F:$F,MATCH(Tickers[[#This Row],[Ticker]],Fundamentals!$A:$A,0))</f>
        <v>Prologis, Inc.</v>
      </c>
    </row>
    <row r="1060" spans="1:4" x14ac:dyDescent="0.2">
      <c r="A1060" t="s">
        <v>3612</v>
      </c>
      <c r="C1060" t="str">
        <f>INDEX(YahooFinanceInfos!$J:$J,MATCH(Tickers[[#This Row],[Ticker]],YahooFinanceInfos!$A:$A,0))</f>
        <v>Prudential Financial, Inc.</v>
      </c>
      <c r="D1060" t="e">
        <f>INDEX(Fundamentals!$F:$F,MATCH(Tickers[[#This Row],[Ticker]],Fundamentals!$A:$A,0))</f>
        <v>#N/A</v>
      </c>
    </row>
    <row r="1061" spans="1:4" x14ac:dyDescent="0.2">
      <c r="A1061" t="s">
        <v>3613</v>
      </c>
      <c r="C1061" t="str">
        <f>INDEX(YahooFinanceInfos!$J:$J,MATCH(Tickers[[#This Row],[Ticker]],YahooFinanceInfos!$A:$A,0))</f>
        <v>Public Service Enterprise Group Incorporated</v>
      </c>
      <c r="D1061" t="e">
        <f>INDEX(Fundamentals!$F:$F,MATCH(Tickers[[#This Row],[Ticker]],Fundamentals!$A:$A,0))</f>
        <v>#N/A</v>
      </c>
    </row>
    <row r="1062" spans="1:4" x14ac:dyDescent="0.2">
      <c r="A1062" t="s">
        <v>3614</v>
      </c>
      <c r="C1062" t="str">
        <f>INDEX(YahooFinanceInfos!$J:$J,MATCH(Tickers[[#This Row],[Ticker]],YahooFinanceInfos!$A:$A,0))</f>
        <v>Public Storage</v>
      </c>
      <c r="D1062" t="e">
        <f>INDEX(Fundamentals!$F:$F,MATCH(Tickers[[#This Row],[Ticker]],Fundamentals!$A:$A,0))</f>
        <v>#N/A</v>
      </c>
    </row>
    <row r="1063" spans="1:4" x14ac:dyDescent="0.2">
      <c r="A1063" t="s">
        <v>3615</v>
      </c>
      <c r="C1063" t="str">
        <f>INDEX(YahooFinanceInfos!$J:$J,MATCH(Tickers[[#This Row],[Ticker]],YahooFinanceInfos!$A:$A,0))</f>
        <v>PulteGroup, Inc.</v>
      </c>
      <c r="D1063" t="e">
        <f>INDEX(Fundamentals!$F:$F,MATCH(Tickers[[#This Row],[Ticker]],Fundamentals!$A:$A,0))</f>
        <v>#N/A</v>
      </c>
    </row>
    <row r="1064" spans="1:4" x14ac:dyDescent="0.2">
      <c r="A1064" t="s">
        <v>3616</v>
      </c>
      <c r="C1064" t="str">
        <f>INDEX(YahooFinanceInfos!$J:$J,MATCH(Tickers[[#This Row],[Ticker]],YahooFinanceInfos!$A:$A,0))</f>
        <v>PVH Corp.</v>
      </c>
      <c r="D1064" t="e">
        <f>INDEX(Fundamentals!$F:$F,MATCH(Tickers[[#This Row],[Ticker]],Fundamentals!$A:$A,0))</f>
        <v>#N/A</v>
      </c>
    </row>
    <row r="1065" spans="1:4" x14ac:dyDescent="0.2">
      <c r="A1065" t="s">
        <v>3617</v>
      </c>
      <c r="C1065" t="str">
        <f>INDEX(YahooFinanceInfos!$J:$J,MATCH(Tickers[[#This Row],[Ticker]],YahooFinanceInfos!$A:$A,0))</f>
        <v>Qorvo, Inc.</v>
      </c>
      <c r="D1065" t="e">
        <f>INDEX(Fundamentals!$F:$F,MATCH(Tickers[[#This Row],[Ticker]],Fundamentals!$A:$A,0))</f>
        <v>#N/A</v>
      </c>
    </row>
    <row r="1066" spans="1:4" x14ac:dyDescent="0.2">
      <c r="A1066" t="s">
        <v>3618</v>
      </c>
      <c r="C1066" t="str">
        <f>INDEX(YahooFinanceInfos!$J:$J,MATCH(Tickers[[#This Row],[Ticker]],YahooFinanceInfos!$A:$A,0))</f>
        <v>QUALCOMM Incorporated</v>
      </c>
      <c r="D1066" t="e">
        <f>INDEX(Fundamentals!$F:$F,MATCH(Tickers[[#This Row],[Ticker]],Fundamentals!$A:$A,0))</f>
        <v>#N/A</v>
      </c>
    </row>
    <row r="1067" spans="1:4" x14ac:dyDescent="0.2">
      <c r="A1067" t="s">
        <v>3619</v>
      </c>
      <c r="C1067" t="str">
        <f>INDEX(YahooFinanceInfos!$J:$J,MATCH(Tickers[[#This Row],[Ticker]],YahooFinanceInfos!$A:$A,0))</f>
        <v>Quanta Services, Inc.</v>
      </c>
      <c r="D1067" t="e">
        <f>INDEX(Fundamentals!$F:$F,MATCH(Tickers[[#This Row],[Ticker]],Fundamentals!$A:$A,0))</f>
        <v>#N/A</v>
      </c>
    </row>
    <row r="1068" spans="1:4" x14ac:dyDescent="0.2">
      <c r="A1068" t="s">
        <v>3620</v>
      </c>
      <c r="C1068" t="str">
        <f>INDEX(YahooFinanceInfos!$J:$J,MATCH(Tickers[[#This Row],[Ticker]],YahooFinanceInfos!$A:$A,0))</f>
        <v>Quest Diagnostics Incorporated</v>
      </c>
      <c r="D1068" t="e">
        <f>INDEX(Fundamentals!$F:$F,MATCH(Tickers[[#This Row],[Ticker]],Fundamentals!$A:$A,0))</f>
        <v>#N/A</v>
      </c>
    </row>
    <row r="1069" spans="1:4" x14ac:dyDescent="0.2">
      <c r="A1069" t="s">
        <v>3621</v>
      </c>
      <c r="C1069" t="str">
        <f>INDEX(YahooFinanceInfos!$J:$J,MATCH(Tickers[[#This Row],[Ticker]],YahooFinanceInfos!$A:$A,0))</f>
        <v>Range Resources Corporation</v>
      </c>
      <c r="D1069" t="e">
        <f>INDEX(Fundamentals!$F:$F,MATCH(Tickers[[#This Row],[Ticker]],Fundamentals!$A:$A,0))</f>
        <v>#N/A</v>
      </c>
    </row>
    <row r="1070" spans="1:4" x14ac:dyDescent="0.2">
      <c r="A1070" t="s">
        <v>3622</v>
      </c>
      <c r="C1070" t="str">
        <f>INDEX(YahooFinanceInfos!$J:$J,MATCH(Tickers[[#This Row],[Ticker]],YahooFinanceInfos!$A:$A,0))</f>
        <v>Raymond James Financial, Inc.</v>
      </c>
      <c r="D1070" t="e">
        <f>INDEX(Fundamentals!$F:$F,MATCH(Tickers[[#This Row],[Ticker]],Fundamentals!$A:$A,0))</f>
        <v>#N/A</v>
      </c>
    </row>
    <row r="1071" spans="1:4" x14ac:dyDescent="0.2">
      <c r="A1071" t="s">
        <v>3623</v>
      </c>
      <c r="C1071" t="str">
        <f>INDEX(YahooFinanceInfos!$J:$J,MATCH(Tickers[[#This Row],[Ticker]],YahooFinanceInfos!$A:$A,0))</f>
        <v>Raytheon Company</v>
      </c>
      <c r="D1071" t="e">
        <f>INDEX(Fundamentals!$F:$F,MATCH(Tickers[[#This Row],[Ticker]],Fundamentals!$A:$A,0))</f>
        <v>#N/A</v>
      </c>
    </row>
    <row r="1072" spans="1:4" x14ac:dyDescent="0.2">
      <c r="A1072" t="s">
        <v>3624</v>
      </c>
      <c r="C1072" t="str">
        <f>INDEX(YahooFinanceInfos!$J:$J,MATCH(Tickers[[#This Row],[Ticker]],YahooFinanceInfos!$A:$A,0))</f>
        <v>Realty Income Corporation</v>
      </c>
      <c r="D1072" t="e">
        <f>INDEX(Fundamentals!$F:$F,MATCH(Tickers[[#This Row],[Ticker]],Fundamentals!$A:$A,0))</f>
        <v>#N/A</v>
      </c>
    </row>
    <row r="1073" spans="1:4" x14ac:dyDescent="0.2">
      <c r="A1073" t="s">
        <v>3625</v>
      </c>
      <c r="C1073">
        <f>INDEX(YahooFinanceInfos!$J:$J,MATCH(Tickers[[#This Row],[Ticker]],YahooFinanceInfos!$A:$A,0))</f>
        <v>0</v>
      </c>
      <c r="D1073" t="str">
        <f>INDEX(Fundamentals!$F:$F,MATCH(Tickers[[#This Row],[Ticker]],Fundamentals!$A:$A,0))</f>
        <v>qualcomm_1</v>
      </c>
    </row>
    <row r="1074" spans="1:4" x14ac:dyDescent="0.2">
      <c r="A1074" t="s">
        <v>3626</v>
      </c>
      <c r="C1074" t="str">
        <f>INDEX(YahooFinanceInfos!$J:$J,MATCH(Tickers[[#This Row],[Ticker]],YahooFinanceInfos!$A:$A,0))</f>
        <v>Regency Centers Corporation</v>
      </c>
      <c r="D1074" t="e">
        <f>INDEX(Fundamentals!$F:$F,MATCH(Tickers[[#This Row],[Ticker]],Fundamentals!$A:$A,0))</f>
        <v>#N/A</v>
      </c>
    </row>
    <row r="1075" spans="1:4" x14ac:dyDescent="0.2">
      <c r="A1075" t="s">
        <v>3249</v>
      </c>
      <c r="C1075" t="str">
        <f>INDEX(YahooFinanceInfos!$J:$J,MATCH(Tickers[[#This Row],[Ticker]],YahooFinanceInfos!$A:$A,0))</f>
        <v>Regeneron Pharmaceuticals, Inc.</v>
      </c>
      <c r="D1075" t="e">
        <f>INDEX(Fundamentals!$F:$F,MATCH(Tickers[[#This Row],[Ticker]],Fundamentals!$A:$A,0))</f>
        <v>#N/A</v>
      </c>
    </row>
    <row r="1076" spans="1:4" x14ac:dyDescent="0.2">
      <c r="A1076" t="s">
        <v>3627</v>
      </c>
      <c r="C1076" t="str">
        <f>INDEX(YahooFinanceInfos!$J:$J,MATCH(Tickers[[#This Row],[Ticker]],YahooFinanceInfos!$A:$A,0))</f>
        <v>Regions Financial Corporation</v>
      </c>
      <c r="D1076" t="e">
        <f>INDEX(Fundamentals!$F:$F,MATCH(Tickers[[#This Row],[Ticker]],Fundamentals!$A:$A,0))</f>
        <v>#N/A</v>
      </c>
    </row>
    <row r="1077" spans="1:4" x14ac:dyDescent="0.2">
      <c r="A1077" t="s">
        <v>3628</v>
      </c>
      <c r="C1077" t="str">
        <f>INDEX(YahooFinanceInfos!$J:$J,MATCH(Tickers[[#This Row],[Ticker]],YahooFinanceInfos!$A:$A,0))</f>
        <v>Republic Services, Inc.</v>
      </c>
      <c r="D1077" t="e">
        <f>INDEX(Fundamentals!$F:$F,MATCH(Tickers[[#This Row],[Ticker]],Fundamentals!$A:$A,0))</f>
        <v>#N/A</v>
      </c>
    </row>
    <row r="1078" spans="1:4" x14ac:dyDescent="0.2">
      <c r="A1078" t="s">
        <v>3629</v>
      </c>
      <c r="C1078" t="str">
        <f>INDEX(YahooFinanceInfos!$J:$J,MATCH(Tickers[[#This Row],[Ticker]],YahooFinanceInfos!$A:$A,0))</f>
        <v>ResMed Inc.</v>
      </c>
      <c r="D1078" t="e">
        <f>INDEX(Fundamentals!$F:$F,MATCH(Tickers[[#This Row],[Ticker]],Fundamentals!$A:$A,0))</f>
        <v>#N/A</v>
      </c>
    </row>
    <row r="1079" spans="1:4" x14ac:dyDescent="0.2">
      <c r="A1079" t="s">
        <v>3630</v>
      </c>
      <c r="C1079" t="str">
        <f>INDEX(YahooFinanceInfos!$J:$J,MATCH(Tickers[[#This Row],[Ticker]],YahooFinanceInfos!$A:$A,0))</f>
        <v>Robert Half International Inc.</v>
      </c>
      <c r="D1079" t="e">
        <f>INDEX(Fundamentals!$F:$F,MATCH(Tickers[[#This Row],[Ticker]],Fundamentals!$A:$A,0))</f>
        <v>#N/A</v>
      </c>
    </row>
    <row r="1080" spans="1:4" x14ac:dyDescent="0.2">
      <c r="A1080" t="s">
        <v>3631</v>
      </c>
      <c r="C1080" t="str">
        <f>INDEX(YahooFinanceInfos!$J:$J,MATCH(Tickers[[#This Row],[Ticker]],YahooFinanceInfos!$A:$A,0))</f>
        <v>Rockwell Automation, Inc.</v>
      </c>
      <c r="D1080" t="e">
        <f>INDEX(Fundamentals!$F:$F,MATCH(Tickers[[#This Row],[Ticker]],Fundamentals!$A:$A,0))</f>
        <v>#N/A</v>
      </c>
    </row>
    <row r="1081" spans="1:4" x14ac:dyDescent="0.2">
      <c r="A1081" t="s">
        <v>3632</v>
      </c>
      <c r="C1081" t="str">
        <f>INDEX(YahooFinanceInfos!$J:$J,MATCH(Tickers[[#This Row],[Ticker]],YahooFinanceInfos!$A:$A,0))</f>
        <v>Rockwell Collins, Inc.</v>
      </c>
      <c r="D1081" t="e">
        <f>INDEX(Fundamentals!$F:$F,MATCH(Tickers[[#This Row],[Ticker]],Fundamentals!$A:$A,0))</f>
        <v>#N/A</v>
      </c>
    </row>
    <row r="1082" spans="1:4" x14ac:dyDescent="0.2">
      <c r="A1082" t="s">
        <v>3633</v>
      </c>
      <c r="C1082" t="str">
        <f>INDEX(YahooFinanceInfos!$J:$J,MATCH(Tickers[[#This Row],[Ticker]],YahooFinanceInfos!$A:$A,0))</f>
        <v>Roper Technologies, Inc.</v>
      </c>
      <c r="D1082" t="e">
        <f>INDEX(Fundamentals!$F:$F,MATCH(Tickers[[#This Row],[Ticker]],Fundamentals!$A:$A,0))</f>
        <v>#N/A</v>
      </c>
    </row>
    <row r="1083" spans="1:4" x14ac:dyDescent="0.2">
      <c r="A1083" t="s">
        <v>3634</v>
      </c>
      <c r="C1083" t="str">
        <f>INDEX(YahooFinanceInfos!$J:$J,MATCH(Tickers[[#This Row],[Ticker]],YahooFinanceInfos!$A:$A,0))</f>
        <v>Ross Stores, Inc.</v>
      </c>
      <c r="D1083" t="e">
        <f>INDEX(Fundamentals!$F:$F,MATCH(Tickers[[#This Row],[Ticker]],Fundamentals!$A:$A,0))</f>
        <v>#N/A</v>
      </c>
    </row>
    <row r="1084" spans="1:4" x14ac:dyDescent="0.2">
      <c r="A1084" t="s">
        <v>105</v>
      </c>
      <c r="C1084" t="str">
        <f>INDEX(YahooFinanceInfos!$J:$J,MATCH(Tickers[[#This Row],[Ticker]],YahooFinanceInfos!$A:$A,0))</f>
        <v>Royal Caribbean Cruises Ltd.</v>
      </c>
      <c r="D1084" t="str">
        <f>INDEX(Fundamentals!$F:$F,MATCH(Tickers[[#This Row],[Ticker]],Fundamentals!$A:$A,0))</f>
        <v>royal_caribbean_cruises</v>
      </c>
    </row>
    <row r="1085" spans="1:4" x14ac:dyDescent="0.2">
      <c r="A1085" t="s">
        <v>677</v>
      </c>
      <c r="C1085" t="str">
        <f>INDEX(YahooFinanceInfos!$J:$J,MATCH(Tickers[[#This Row],[Ticker]],YahooFinanceInfos!$A:$A,0))</f>
        <v>S&amp;P Global Inc.</v>
      </c>
      <c r="D1085" t="e">
        <f>INDEX(Fundamentals!$F:$F,MATCH(Tickers[[#This Row],[Ticker]],Fundamentals!$A:$A,0))</f>
        <v>#N/A</v>
      </c>
    </row>
    <row r="1086" spans="1:4" x14ac:dyDescent="0.2">
      <c r="A1086" t="s">
        <v>3635</v>
      </c>
      <c r="C1086" t="str">
        <f>INDEX(YahooFinanceInfos!$J:$J,MATCH(Tickers[[#This Row],[Ticker]],YahooFinanceInfos!$A:$A,0))</f>
        <v>salesforce.com, inc.</v>
      </c>
      <c r="D1086" t="e">
        <f>INDEX(Fundamentals!$F:$F,MATCH(Tickers[[#This Row],[Ticker]],Fundamentals!$A:$A,0))</f>
        <v>#N/A</v>
      </c>
    </row>
    <row r="1087" spans="1:4" x14ac:dyDescent="0.2">
      <c r="A1087" t="s">
        <v>3636</v>
      </c>
      <c r="C1087" t="str">
        <f>INDEX(YahooFinanceInfos!$J:$J,MATCH(Tickers[[#This Row],[Ticker]],YahooFinanceInfos!$A:$A,0))</f>
        <v>SBA Communications Corporation</v>
      </c>
      <c r="D1087" t="str">
        <f>INDEX(Fundamentals!$F:$F,MATCH(Tickers[[#This Row],[Ticker]],Fundamentals!$A:$A,0))</f>
        <v>sba_communications_reit</v>
      </c>
    </row>
    <row r="1088" spans="1:4" x14ac:dyDescent="0.2">
      <c r="A1088" t="s">
        <v>3637</v>
      </c>
      <c r="C1088" t="str">
        <f>INDEX(YahooFinanceInfos!$J:$J,MATCH(Tickers[[#This Row],[Ticker]],YahooFinanceInfos!$A:$A,0))</f>
        <v>SCANA Corporation</v>
      </c>
      <c r="D1088" t="e">
        <f>INDEX(Fundamentals!$F:$F,MATCH(Tickers[[#This Row],[Ticker]],Fundamentals!$A:$A,0))</f>
        <v>#N/A</v>
      </c>
    </row>
    <row r="1089" spans="1:4" x14ac:dyDescent="0.2">
      <c r="A1089" t="s">
        <v>65</v>
      </c>
      <c r="C1089" t="str">
        <f>INDEX(YahooFinanceInfos!$J:$J,MATCH(Tickers[[#This Row],[Ticker]],YahooFinanceInfos!$A:$A,0))</f>
        <v>Schlumberger Limited</v>
      </c>
      <c r="D1089" t="str">
        <f>INDEX(Fundamentals!$F:$F,MATCH(Tickers[[#This Row],[Ticker]],Fundamentals!$A:$A,0))</f>
        <v>asiaphos</v>
      </c>
    </row>
    <row r="1090" spans="1:4" x14ac:dyDescent="0.2">
      <c r="A1090" t="s">
        <v>3638</v>
      </c>
      <c r="C1090" t="str">
        <f>INDEX(YahooFinanceInfos!$J:$J,MATCH(Tickers[[#This Row],[Ticker]],YahooFinanceInfos!$A:$A,0))</f>
        <v>Seagate Technology plc</v>
      </c>
      <c r="D1090" t="e">
        <f>INDEX(Fundamentals!$F:$F,MATCH(Tickers[[#This Row],[Ticker]],Fundamentals!$A:$A,0))</f>
        <v>#N/A</v>
      </c>
    </row>
    <row r="1091" spans="1:4" x14ac:dyDescent="0.2">
      <c r="A1091" t="s">
        <v>3639</v>
      </c>
      <c r="C1091" t="str">
        <f>INDEX(YahooFinanceInfos!$J:$J,MATCH(Tickers[[#This Row],[Ticker]],YahooFinanceInfos!$A:$A,0))</f>
        <v>Sealed Air Corporation</v>
      </c>
      <c r="D1091" t="e">
        <f>INDEX(Fundamentals!$F:$F,MATCH(Tickers[[#This Row],[Ticker]],Fundamentals!$A:$A,0))</f>
        <v>#N/A</v>
      </c>
    </row>
    <row r="1092" spans="1:4" x14ac:dyDescent="0.2">
      <c r="A1092" t="s">
        <v>3640</v>
      </c>
      <c r="C1092" t="str">
        <f>INDEX(YahooFinanceInfos!$J:$J,MATCH(Tickers[[#This Row],[Ticker]],YahooFinanceInfos!$A:$A,0))</f>
        <v>Sempra Energy</v>
      </c>
      <c r="D1092" t="e">
        <f>INDEX(Fundamentals!$F:$F,MATCH(Tickers[[#This Row],[Ticker]],Fundamentals!$A:$A,0))</f>
        <v>#N/A</v>
      </c>
    </row>
    <row r="1093" spans="1:4" x14ac:dyDescent="0.2">
      <c r="A1093" t="s">
        <v>674</v>
      </c>
      <c r="C1093" t="str">
        <f>INDEX(YahooFinanceInfos!$J:$J,MATCH(Tickers[[#This Row],[Ticker]],YahooFinanceInfos!$A:$A,0))</f>
        <v>The Sherwin-Williams Company</v>
      </c>
      <c r="D1093" t="str">
        <f>INDEX(Fundamentals!$F:$F,MATCH(Tickers[[#This Row],[Ticker]],Fundamentals!$A:$A,0))</f>
        <v>sherwin-williams</v>
      </c>
    </row>
    <row r="1094" spans="1:4" x14ac:dyDescent="0.2">
      <c r="A1094" t="s">
        <v>3641</v>
      </c>
      <c r="C1094" t="str">
        <f>INDEX(YahooFinanceInfos!$J:$J,MATCH(Tickers[[#This Row],[Ticker]],YahooFinanceInfos!$A:$A,0))</f>
        <v>Simon Property Group, Inc.</v>
      </c>
      <c r="D1094" t="e">
        <f>INDEX(Fundamentals!$F:$F,MATCH(Tickers[[#This Row],[Ticker]],Fundamentals!$A:$A,0))</f>
        <v>#N/A</v>
      </c>
    </row>
    <row r="1095" spans="1:4" x14ac:dyDescent="0.2">
      <c r="A1095" t="s">
        <v>3642</v>
      </c>
      <c r="C1095" t="str">
        <f>INDEX(YahooFinanceInfos!$J:$J,MATCH(Tickers[[#This Row],[Ticker]],YahooFinanceInfos!$A:$A,0))</f>
        <v>Skyworks Solutions, Inc.</v>
      </c>
      <c r="D1095" t="e">
        <f>INDEX(Fundamentals!$F:$F,MATCH(Tickers[[#This Row],[Ticker]],Fundamentals!$A:$A,0))</f>
        <v>#N/A</v>
      </c>
    </row>
    <row r="1096" spans="1:4" x14ac:dyDescent="0.2">
      <c r="A1096" t="s">
        <v>3643</v>
      </c>
      <c r="C1096" t="str">
        <f>INDEX(YahooFinanceInfos!$J:$J,MATCH(Tickers[[#This Row],[Ticker]],YahooFinanceInfos!$A:$A,0))</f>
        <v>SL Green Realty Corp.</v>
      </c>
      <c r="D1096" t="str">
        <f>INDEX(Fundamentals!$F:$F,MATCH(Tickers[[#This Row],[Ticker]],Fundamentals!$A:$A,0))</f>
        <v>sl_green_realty_3</v>
      </c>
    </row>
    <row r="1097" spans="1:4" x14ac:dyDescent="0.2">
      <c r="A1097" t="s">
        <v>3644</v>
      </c>
      <c r="C1097" t="str">
        <f>INDEX(YahooFinanceInfos!$J:$J,MATCH(Tickers[[#This Row],[Ticker]],YahooFinanceInfos!$A:$A,0))</f>
        <v>Snap-on Incorporated</v>
      </c>
      <c r="D1097" t="e">
        <f>INDEX(Fundamentals!$F:$F,MATCH(Tickers[[#This Row],[Ticker]],Fundamentals!$A:$A,0))</f>
        <v>#N/A</v>
      </c>
    </row>
    <row r="1098" spans="1:4" x14ac:dyDescent="0.2">
      <c r="A1098" t="s">
        <v>3645</v>
      </c>
      <c r="C1098" t="str">
        <f>INDEX(YahooFinanceInfos!$J:$J,MATCH(Tickers[[#This Row],[Ticker]],YahooFinanceInfos!$A:$A,0))</f>
        <v>The Southern Company</v>
      </c>
      <c r="D1098" t="str">
        <f>INDEX(Fundamentals!$F:$F,MATCH(Tickers[[#This Row],[Ticker]],Fundamentals!$A:$A,0))</f>
        <v>southern_kuzbass_coal_company</v>
      </c>
    </row>
    <row r="1099" spans="1:4" x14ac:dyDescent="0.2">
      <c r="A1099" t="s">
        <v>3646</v>
      </c>
      <c r="C1099" t="str">
        <f>INDEX(YahooFinanceInfos!$J:$J,MATCH(Tickers[[#This Row],[Ticker]],YahooFinanceInfos!$A:$A,0))</f>
        <v>Southwest Airlines Co.</v>
      </c>
      <c r="D1099" t="str">
        <f>INDEX(Fundamentals!$F:$F,MATCH(Tickers[[#This Row],[Ticker]],Fundamentals!$A:$A,0))</f>
        <v>southwest_airlines</v>
      </c>
    </row>
    <row r="1100" spans="1:4" x14ac:dyDescent="0.2">
      <c r="A1100" t="s">
        <v>679</v>
      </c>
      <c r="C1100" t="str">
        <f>INDEX(YahooFinanceInfos!$J:$J,MATCH(Tickers[[#This Row],[Ticker]],YahooFinanceInfos!$A:$A,0))</f>
        <v>Stanley Black &amp; Decker, Inc.</v>
      </c>
      <c r="D1100" t="e">
        <f>INDEX(Fundamentals!$F:$F,MATCH(Tickers[[#This Row],[Ticker]],Fundamentals!$A:$A,0))</f>
        <v>#N/A</v>
      </c>
    </row>
    <row r="1101" spans="1:4" x14ac:dyDescent="0.2">
      <c r="A1101" t="s">
        <v>3647</v>
      </c>
      <c r="C1101" t="str">
        <f>INDEX(YahooFinanceInfos!$J:$J,MATCH(Tickers[[#This Row],[Ticker]],YahooFinanceInfos!$A:$A,0))</f>
        <v>Starbucks Corporation</v>
      </c>
      <c r="D1101" t="str">
        <f>INDEX(Fundamentals!$F:$F,MATCH(Tickers[[#This Row],[Ticker]],Fundamentals!$A:$A,0))</f>
        <v>emcore</v>
      </c>
    </row>
    <row r="1102" spans="1:4" x14ac:dyDescent="0.2">
      <c r="A1102" t="s">
        <v>3648</v>
      </c>
      <c r="C1102" t="str">
        <f>INDEX(YahooFinanceInfos!$J:$J,MATCH(Tickers[[#This Row],[Ticker]],YahooFinanceInfos!$A:$A,0))</f>
        <v>State Street Corporation</v>
      </c>
      <c r="D1102" t="str">
        <f>INDEX(Fundamentals!$F:$F,MATCH(Tickers[[#This Row],[Ticker]],Fundamentals!$A:$A,0))</f>
        <v>state_street</v>
      </c>
    </row>
    <row r="1103" spans="1:4" x14ac:dyDescent="0.2">
      <c r="A1103" t="s">
        <v>3649</v>
      </c>
      <c r="C1103" t="str">
        <f>INDEX(YahooFinanceInfos!$J:$J,MATCH(Tickers[[#This Row],[Ticker]],YahooFinanceInfos!$A:$A,0))</f>
        <v>Stericycle, Inc.</v>
      </c>
      <c r="D1103" t="e">
        <f>INDEX(Fundamentals!$F:$F,MATCH(Tickers[[#This Row],[Ticker]],Fundamentals!$A:$A,0))</f>
        <v>#N/A</v>
      </c>
    </row>
    <row r="1104" spans="1:4" x14ac:dyDescent="0.2">
      <c r="A1104" t="s">
        <v>3650</v>
      </c>
      <c r="C1104" t="str">
        <f>INDEX(YahooFinanceInfos!$J:$J,MATCH(Tickers[[#This Row],[Ticker]],YahooFinanceInfos!$A:$A,0))</f>
        <v>Stryker Corporation</v>
      </c>
      <c r="D1104" t="str">
        <f>INDEX(Fundamentals!$F:$F,MATCH(Tickers[[#This Row],[Ticker]],Fundamentals!$A:$A,0))</f>
        <v>stryker</v>
      </c>
    </row>
    <row r="1105" spans="1:4" x14ac:dyDescent="0.2">
      <c r="A1105" t="s">
        <v>3651</v>
      </c>
      <c r="C1105" t="str">
        <f>INDEX(YahooFinanceInfos!$J:$J,MATCH(Tickers[[#This Row],[Ticker]],YahooFinanceInfos!$A:$A,0))</f>
        <v>SunTrust Banks, Inc.</v>
      </c>
      <c r="D1105" t="e">
        <f>INDEX(Fundamentals!$F:$F,MATCH(Tickers[[#This Row],[Ticker]],Fundamentals!$A:$A,0))</f>
        <v>#N/A</v>
      </c>
    </row>
    <row r="1106" spans="1:4" x14ac:dyDescent="0.2">
      <c r="A1106" t="s">
        <v>3652</v>
      </c>
      <c r="C1106" t="str">
        <f>INDEX(YahooFinanceInfos!$J:$J,MATCH(Tickers[[#This Row],[Ticker]],YahooFinanceInfos!$A:$A,0))</f>
        <v>SVB Financial Group</v>
      </c>
      <c r="D1106" t="str">
        <f>INDEX(Fundamentals!$F:$F,MATCH(Tickers[[#This Row],[Ticker]],Fundamentals!$A:$A,0))</f>
        <v>svb_financial_group</v>
      </c>
    </row>
    <row r="1107" spans="1:4" x14ac:dyDescent="0.2">
      <c r="A1107" t="s">
        <v>3653</v>
      </c>
      <c r="C1107">
        <f>INDEX(YahooFinanceInfos!$J:$J,MATCH(Tickers[[#This Row],[Ticker]],YahooFinanceInfos!$A:$A,0))</f>
        <v>0</v>
      </c>
      <c r="D1107" t="str">
        <f>INDEX(Fundamentals!$F:$F,MATCH(Tickers[[#This Row],[Ticker]],Fundamentals!$A:$A,0))</f>
        <v>qualcomm_1</v>
      </c>
    </row>
    <row r="1108" spans="1:4" x14ac:dyDescent="0.2">
      <c r="A1108" t="s">
        <v>3654</v>
      </c>
      <c r="C1108" t="str">
        <f>INDEX(YahooFinanceInfos!$J:$J,MATCH(Tickers[[#This Row],[Ticker]],YahooFinanceInfos!$A:$A,0))</f>
        <v>Synchrony Financial</v>
      </c>
      <c r="D1108" t="str">
        <f>INDEX(Fundamentals!$F:$F,MATCH(Tickers[[#This Row],[Ticker]],Fundamentals!$A:$A,0))</f>
        <v>synchrony_financial</v>
      </c>
    </row>
    <row r="1109" spans="1:4" x14ac:dyDescent="0.2">
      <c r="A1109" t="s">
        <v>3655</v>
      </c>
      <c r="C1109" t="str">
        <f>INDEX(YahooFinanceInfos!$J:$J,MATCH(Tickers[[#This Row],[Ticker]],YahooFinanceInfos!$A:$A,0))</f>
        <v>Synopsys, Inc.</v>
      </c>
      <c r="D1109" t="e">
        <f>INDEX(Fundamentals!$F:$F,MATCH(Tickers[[#This Row],[Ticker]],Fundamentals!$A:$A,0))</f>
        <v>#N/A</v>
      </c>
    </row>
    <row r="1110" spans="1:4" x14ac:dyDescent="0.2">
      <c r="A1110" t="s">
        <v>680</v>
      </c>
      <c r="C1110" t="str">
        <f>INDEX(YahooFinanceInfos!$J:$J,MATCH(Tickers[[#This Row],[Ticker]],YahooFinanceInfos!$A:$A,0))</f>
        <v>Sysco Corporation</v>
      </c>
      <c r="D1110" t="str">
        <f>INDEX(Fundamentals!$F:$F,MATCH(Tickers[[#This Row],[Ticker]],Fundamentals!$A:$A,0))</f>
        <v>sysco</v>
      </c>
    </row>
    <row r="1111" spans="1:4" x14ac:dyDescent="0.2">
      <c r="A1111" t="s">
        <v>687</v>
      </c>
      <c r="C1111" t="str">
        <f>INDEX(YahooFinanceInfos!$J:$J,MATCH(Tickers[[#This Row],[Ticker]],YahooFinanceInfos!$A:$A,0))</f>
        <v>T. Rowe Price Group, Inc.</v>
      </c>
      <c r="D1111" t="e">
        <f>INDEX(Fundamentals!$F:$F,MATCH(Tickers[[#This Row],[Ticker]],Fundamentals!$A:$A,0))</f>
        <v>#N/A</v>
      </c>
    </row>
    <row r="1112" spans="1:4" x14ac:dyDescent="0.2">
      <c r="A1112" t="s">
        <v>3656</v>
      </c>
      <c r="C1112" t="str">
        <f>INDEX(YahooFinanceInfos!$J:$J,MATCH(Tickers[[#This Row],[Ticker]],YahooFinanceInfos!$A:$A,0))</f>
        <v>Take-Two Interactive Software, Inc.</v>
      </c>
      <c r="D1112" t="e">
        <f>INDEX(Fundamentals!$F:$F,MATCH(Tickers[[#This Row],[Ticker]],Fundamentals!$A:$A,0))</f>
        <v>#N/A</v>
      </c>
    </row>
    <row r="1113" spans="1:4" x14ac:dyDescent="0.2">
      <c r="A1113" t="s">
        <v>3657</v>
      </c>
      <c r="C1113" t="str">
        <f>INDEX(YahooFinanceInfos!$J:$J,MATCH(Tickers[[#This Row],[Ticker]],YahooFinanceInfos!$A:$A,0))</f>
        <v>Tapestry, Inc.</v>
      </c>
      <c r="D1113" t="e">
        <f>INDEX(Fundamentals!$F:$F,MATCH(Tickers[[#This Row],[Ticker]],Fundamentals!$A:$A,0))</f>
        <v>#N/A</v>
      </c>
    </row>
    <row r="1114" spans="1:4" x14ac:dyDescent="0.2">
      <c r="A1114" t="s">
        <v>683</v>
      </c>
      <c r="C1114" t="str">
        <f>INDEX(YahooFinanceInfos!$J:$J,MATCH(Tickers[[#This Row],[Ticker]],YahooFinanceInfos!$A:$A,0))</f>
        <v>Target Corporation</v>
      </c>
      <c r="D1114" t="str">
        <f>INDEX(Fundamentals!$F:$F,MATCH(Tickers[[#This Row],[Ticker]],Fundamentals!$A:$A,0))</f>
        <v>target</v>
      </c>
    </row>
    <row r="1115" spans="1:4" x14ac:dyDescent="0.2">
      <c r="A1115" t="s">
        <v>3658</v>
      </c>
      <c r="C1115" t="str">
        <f>INDEX(YahooFinanceInfos!$J:$J,MATCH(Tickers[[#This Row],[Ticker]],YahooFinanceInfos!$A:$A,0))</f>
        <v>TE Connectivity Ltd.</v>
      </c>
      <c r="D1115" t="str">
        <f>INDEX(Fundamentals!$F:$F,MATCH(Tickers[[#This Row],[Ticker]],Fundamentals!$A:$A,0))</f>
        <v>te_connectivity</v>
      </c>
    </row>
    <row r="1116" spans="1:4" x14ac:dyDescent="0.2">
      <c r="A1116" t="s">
        <v>3659</v>
      </c>
      <c r="C1116" t="str">
        <f>INDEX(YahooFinanceInfos!$J:$J,MATCH(Tickers[[#This Row],[Ticker]],YahooFinanceInfos!$A:$A,0))</f>
        <v>TechnipFMC plc</v>
      </c>
      <c r="D1116" t="str">
        <f>INDEX(Fundamentals!$F:$F,MATCH(Tickers[[#This Row],[Ticker]],Fundamentals!$A:$A,0))</f>
        <v>technipfmc</v>
      </c>
    </row>
    <row r="1117" spans="1:4" x14ac:dyDescent="0.2">
      <c r="A1117" t="s">
        <v>3660</v>
      </c>
      <c r="C1117" t="str">
        <f>INDEX(YahooFinanceInfos!$J:$J,MATCH(Tickers[[#This Row],[Ticker]],YahooFinanceInfos!$A:$A,0))</f>
        <v>Texas Instruments Incorporated</v>
      </c>
      <c r="D1117" t="str">
        <f>INDEX(Fundamentals!$F:$F,MATCH(Tickers[[#This Row],[Ticker]],Fundamentals!$A:$A,0))</f>
        <v>texas_instruments</v>
      </c>
    </row>
    <row r="1118" spans="1:4" x14ac:dyDescent="0.2">
      <c r="A1118" t="s">
        <v>3661</v>
      </c>
      <c r="C1118" t="str">
        <f>INDEX(YahooFinanceInfos!$J:$J,MATCH(Tickers[[#This Row],[Ticker]],YahooFinanceInfos!$A:$A,0))</f>
        <v>Textron Inc.</v>
      </c>
      <c r="D1118" t="str">
        <f>INDEX(Fundamentals!$F:$F,MATCH(Tickers[[#This Row],[Ticker]],Fundamentals!$A:$A,0))</f>
        <v>textron</v>
      </c>
    </row>
    <row r="1119" spans="1:4" x14ac:dyDescent="0.2">
      <c r="A1119" t="s">
        <v>3662</v>
      </c>
      <c r="C1119" t="str">
        <f>INDEX(YahooFinanceInfos!$J:$J,MATCH(Tickers[[#This Row],[Ticker]],YahooFinanceInfos!$A:$A,0))</f>
        <v>The Bank of New York Mellon Corporation</v>
      </c>
      <c r="D1119" t="str">
        <f>INDEX(Fundamentals!$F:$F,MATCH(Tickers[[#This Row],[Ticker]],Fundamentals!$A:$A,0))</f>
        <v>bank_of_new_york_mellon</v>
      </c>
    </row>
    <row r="1120" spans="1:4" x14ac:dyDescent="0.2">
      <c r="A1120" t="s">
        <v>613</v>
      </c>
      <c r="C1120" t="str">
        <f>INDEX(YahooFinanceInfos!$J:$J,MATCH(Tickers[[#This Row],[Ticker]],YahooFinanceInfos!$A:$A,0))</f>
        <v>The Clorox Company</v>
      </c>
      <c r="D1120" t="str">
        <f>INDEX(Fundamentals!$F:$F,MATCH(Tickers[[#This Row],[Ticker]],Fundamentals!$A:$A,0))</f>
        <v>clorox</v>
      </c>
    </row>
    <row r="1121" spans="1:4" x14ac:dyDescent="0.2">
      <c r="A1121" t="s">
        <v>3663</v>
      </c>
      <c r="C1121" t="str">
        <f>INDEX(YahooFinanceInfos!$J:$J,MATCH(Tickers[[#This Row],[Ticker]],YahooFinanceInfos!$A:$A,0))</f>
        <v>The Cooper Companies, Inc.</v>
      </c>
      <c r="D1121" t="e">
        <f>INDEX(Fundamentals!$F:$F,MATCH(Tickers[[#This Row],[Ticker]],Fundamentals!$A:$A,0))</f>
        <v>#N/A</v>
      </c>
    </row>
    <row r="1122" spans="1:4" x14ac:dyDescent="0.2">
      <c r="A1122" t="s">
        <v>3664</v>
      </c>
      <c r="C1122" t="str">
        <f>INDEX(YahooFinanceInfos!$J:$J,MATCH(Tickers[[#This Row],[Ticker]],YahooFinanceInfos!$A:$A,0))</f>
        <v>The Hershey Company</v>
      </c>
      <c r="D1122" t="str">
        <f>INDEX(Fundamentals!$F:$F,MATCH(Tickers[[#This Row],[Ticker]],Fundamentals!$A:$A,0))</f>
        <v>the_hershey_1</v>
      </c>
    </row>
    <row r="1123" spans="1:4" x14ac:dyDescent="0.2">
      <c r="A1123" t="s">
        <v>3665</v>
      </c>
      <c r="C1123" t="str">
        <f>INDEX(YahooFinanceInfos!$J:$J,MATCH(Tickers[[#This Row],[Ticker]],YahooFinanceInfos!$A:$A,0))</f>
        <v>The Mosaic Company</v>
      </c>
      <c r="D1123" t="str">
        <f>INDEX(Fundamentals!$F:$F,MATCH(Tickers[[#This Row],[Ticker]],Fundamentals!$A:$A,0))</f>
        <v>the_mosaic_1</v>
      </c>
    </row>
    <row r="1124" spans="1:4" x14ac:dyDescent="0.2">
      <c r="A1124" t="s">
        <v>2021</v>
      </c>
      <c r="C1124" t="str">
        <f>INDEX(YahooFinanceInfos!$J:$J,MATCH(Tickers[[#This Row],[Ticker]],YahooFinanceInfos!$A:$A,0))</f>
        <v>The Travelers Companies, Inc.</v>
      </c>
      <c r="D1124" t="e">
        <f>INDEX(Fundamentals!$F:$F,MATCH(Tickers[[#This Row],[Ticker]],Fundamentals!$A:$A,0))</f>
        <v>#N/A</v>
      </c>
    </row>
    <row r="1125" spans="1:4" x14ac:dyDescent="0.2">
      <c r="A1125" t="s">
        <v>2024</v>
      </c>
      <c r="C1125" t="str">
        <f>INDEX(YahooFinanceInfos!$J:$J,MATCH(Tickers[[#This Row],[Ticker]],YahooFinanceInfos!$A:$A,0))</f>
        <v>The Walt Disney Company</v>
      </c>
      <c r="D1125" t="str">
        <f>INDEX(Fundamentals!$F:$F,MATCH(Tickers[[#This Row],[Ticker]],Fundamentals!$A:$A,0))</f>
        <v>disney</v>
      </c>
    </row>
    <row r="1126" spans="1:4" x14ac:dyDescent="0.2">
      <c r="A1126" t="s">
        <v>3666</v>
      </c>
      <c r="C1126" t="str">
        <f>INDEX(YahooFinanceInfos!$J:$J,MATCH(Tickers[[#This Row],[Ticker]],YahooFinanceInfos!$A:$A,0))</f>
        <v>Thermo Fisher Scientific Inc.</v>
      </c>
      <c r="D1126" t="str">
        <f>INDEX(Fundamentals!$F:$F,MATCH(Tickers[[#This Row],[Ticker]],Fundamentals!$A:$A,0))</f>
        <v>thermo_fisher_scientific</v>
      </c>
    </row>
    <row r="1127" spans="1:4" x14ac:dyDescent="0.2">
      <c r="A1127" t="s">
        <v>3667</v>
      </c>
      <c r="C1127" t="str">
        <f>INDEX(YahooFinanceInfos!$J:$J,MATCH(Tickers[[#This Row],[Ticker]],YahooFinanceInfos!$A:$A,0))</f>
        <v>Tiffany &amp; Co.</v>
      </c>
      <c r="D1127" t="e">
        <f>INDEX(Fundamentals!$F:$F,MATCH(Tickers[[#This Row],[Ticker]],Fundamentals!$A:$A,0))</f>
        <v>#N/A</v>
      </c>
    </row>
    <row r="1128" spans="1:4" x14ac:dyDescent="0.2">
      <c r="A1128" t="s">
        <v>3668</v>
      </c>
      <c r="C1128">
        <f>INDEX(YahooFinanceInfos!$J:$J,MATCH(Tickers[[#This Row],[Ticker]],YahooFinanceInfos!$A:$A,0))</f>
        <v>0</v>
      </c>
      <c r="D1128" t="str">
        <f>INDEX(Fundamentals!$F:$F,MATCH(Tickers[[#This Row],[Ticker]],Fundamentals!$A:$A,0))</f>
        <v>qualcomm_1</v>
      </c>
    </row>
    <row r="1129" spans="1:4" x14ac:dyDescent="0.2">
      <c r="A1129" t="s">
        <v>3669</v>
      </c>
      <c r="C1129" t="str">
        <f>INDEX(YahooFinanceInfos!$J:$J,MATCH(Tickers[[#This Row],[Ticker]],YahooFinanceInfos!$A:$A,0))</f>
        <v>The TJX Companies, Inc.</v>
      </c>
      <c r="D1129" t="e">
        <f>INDEX(Fundamentals!$F:$F,MATCH(Tickers[[#This Row],[Ticker]],Fundamentals!$A:$A,0))</f>
        <v>#N/A</v>
      </c>
    </row>
    <row r="1130" spans="1:4" x14ac:dyDescent="0.2">
      <c r="A1130" t="s">
        <v>3670</v>
      </c>
      <c r="C1130">
        <f>INDEX(YahooFinanceInfos!$J:$J,MATCH(Tickers[[#This Row],[Ticker]],YahooFinanceInfos!$A:$A,0))</f>
        <v>0</v>
      </c>
      <c r="D1130" t="str">
        <f>INDEX(Fundamentals!$F:$F,MATCH(Tickers[[#This Row],[Ticker]],Fundamentals!$A:$A,0))</f>
        <v>qualcomm_1</v>
      </c>
    </row>
    <row r="1131" spans="1:4" x14ac:dyDescent="0.2">
      <c r="A1131" t="s">
        <v>3671</v>
      </c>
      <c r="C1131">
        <f>INDEX(YahooFinanceInfos!$J:$J,MATCH(Tickers[[#This Row],[Ticker]],YahooFinanceInfos!$A:$A,0))</f>
        <v>0</v>
      </c>
      <c r="D1131" t="str">
        <f>INDEX(Fundamentals!$F:$F,MATCH(Tickers[[#This Row],[Ticker]],Fundamentals!$A:$A,0))</f>
        <v>qualcomm_1</v>
      </c>
    </row>
    <row r="1132" spans="1:4" x14ac:dyDescent="0.2">
      <c r="A1132" t="s">
        <v>3672</v>
      </c>
      <c r="C1132" t="str">
        <f>INDEX(YahooFinanceInfos!$J:$J,MATCH(Tickers[[#This Row],[Ticker]],YahooFinanceInfos!$A:$A,0))</f>
        <v>Tractor Supply Company</v>
      </c>
      <c r="D1132" t="e">
        <f>INDEX(Fundamentals!$F:$F,MATCH(Tickers[[#This Row],[Ticker]],Fundamentals!$A:$A,0))</f>
        <v>#N/A</v>
      </c>
    </row>
    <row r="1133" spans="1:4" x14ac:dyDescent="0.2">
      <c r="A1133" t="s">
        <v>3673</v>
      </c>
      <c r="C1133" t="str">
        <f>INDEX(YahooFinanceInfos!$J:$J,MATCH(Tickers[[#This Row],[Ticker]],YahooFinanceInfos!$A:$A,0))</f>
        <v>TransDigm Group Incorporated</v>
      </c>
      <c r="D1133" t="e">
        <f>INDEX(Fundamentals!$F:$F,MATCH(Tickers[[#This Row],[Ticker]],Fundamentals!$A:$A,0))</f>
        <v>#N/A</v>
      </c>
    </row>
    <row r="1134" spans="1:4" x14ac:dyDescent="0.2">
      <c r="A1134" t="s">
        <v>3674</v>
      </c>
      <c r="C1134" t="str">
        <f>INDEX(YahooFinanceInfos!$J:$J,MATCH(Tickers[[#This Row],[Ticker]],YahooFinanceInfos!$A:$A,0))</f>
        <v>TripAdvisor, Inc.</v>
      </c>
      <c r="D1134" t="e">
        <f>INDEX(Fundamentals!$F:$F,MATCH(Tickers[[#This Row],[Ticker]],Fundamentals!$A:$A,0))</f>
        <v>#N/A</v>
      </c>
    </row>
    <row r="1135" spans="1:4" x14ac:dyDescent="0.2">
      <c r="A1135" t="s">
        <v>2935</v>
      </c>
      <c r="C1135" t="str">
        <f>INDEX(YahooFinanceInfos!$J:$J,MATCH(Tickers[[#This Row],[Ticker]],YahooFinanceInfos!$A:$A,0))</f>
        <v>Fox Corporation</v>
      </c>
      <c r="D1135" t="str">
        <f>INDEX(Fundamentals!$F:$F,MATCH(Tickers[[#This Row],[Ticker]],Fundamentals!$A:$A,0))</f>
        <v>forecastagility</v>
      </c>
    </row>
    <row r="1136" spans="1:4" x14ac:dyDescent="0.2">
      <c r="A1136" t="s">
        <v>3675</v>
      </c>
      <c r="C1136" t="str">
        <f>INDEX(YahooFinanceInfos!$J:$J,MATCH(Tickers[[#This Row],[Ticker]],YahooFinanceInfos!$A:$A,0))</f>
        <v>Fox Corporation</v>
      </c>
      <c r="D1136" t="str">
        <f>INDEX(Fundamentals!$F:$F,MATCH(Tickers[[#This Row],[Ticker]],Fundamentals!$A:$A,0))</f>
        <v>forecastagility</v>
      </c>
    </row>
    <row r="1137" spans="1:4" x14ac:dyDescent="0.2">
      <c r="A1137" t="s">
        <v>3676</v>
      </c>
      <c r="C1137" t="str">
        <f>INDEX(YahooFinanceInfos!$J:$J,MATCH(Tickers[[#This Row],[Ticker]],YahooFinanceInfos!$A:$A,0))</f>
        <v>Tyson Foods, Inc.</v>
      </c>
      <c r="D1137" t="e">
        <f>INDEX(Fundamentals!$F:$F,MATCH(Tickers[[#This Row],[Ticker]],Fundamentals!$A:$A,0))</f>
        <v>#N/A</v>
      </c>
    </row>
    <row r="1138" spans="1:4" x14ac:dyDescent="0.2">
      <c r="A1138" t="s">
        <v>3677</v>
      </c>
      <c r="C1138" t="str">
        <f>INDEX(YahooFinanceInfos!$J:$J,MATCH(Tickers[[#This Row],[Ticker]],YahooFinanceInfos!$A:$A,0))</f>
        <v>U.S. Bancorp</v>
      </c>
      <c r="D1138" t="e">
        <f>INDEX(Fundamentals!$F:$F,MATCH(Tickers[[#This Row],[Ticker]],Fundamentals!$A:$A,0))</f>
        <v>#N/A</v>
      </c>
    </row>
    <row r="1139" spans="1:4" x14ac:dyDescent="0.2">
      <c r="A1139" t="s">
        <v>3678</v>
      </c>
      <c r="C1139" t="str">
        <f>INDEX(YahooFinanceInfos!$J:$J,MATCH(Tickers[[#This Row],[Ticker]],YahooFinanceInfos!$A:$A,0))</f>
        <v>UDR, Inc.</v>
      </c>
      <c r="D1139" t="e">
        <f>INDEX(Fundamentals!$F:$F,MATCH(Tickers[[#This Row],[Ticker]],Fundamentals!$A:$A,0))</f>
        <v>#N/A</v>
      </c>
    </row>
    <row r="1140" spans="1:4" x14ac:dyDescent="0.2">
      <c r="A1140" t="s">
        <v>3679</v>
      </c>
      <c r="C1140" t="str">
        <f>INDEX(YahooFinanceInfos!$J:$J,MATCH(Tickers[[#This Row],[Ticker]],YahooFinanceInfos!$A:$A,0))</f>
        <v>Ulta Beauty, Inc.</v>
      </c>
      <c r="D1140" t="e">
        <f>INDEX(Fundamentals!$F:$F,MATCH(Tickers[[#This Row],[Ticker]],Fundamentals!$A:$A,0))</f>
        <v>#N/A</v>
      </c>
    </row>
    <row r="1141" spans="1:4" x14ac:dyDescent="0.2">
      <c r="A1141" t="s">
        <v>3680</v>
      </c>
      <c r="C1141" t="str">
        <f>INDEX(YahooFinanceInfos!$J:$J,MATCH(Tickers[[#This Row],[Ticker]],YahooFinanceInfos!$A:$A,0))</f>
        <v>Under Armour, Inc.</v>
      </c>
      <c r="D1141" t="e">
        <f>INDEX(Fundamentals!$F:$F,MATCH(Tickers[[#This Row],[Ticker]],Fundamentals!$A:$A,0))</f>
        <v>#N/A</v>
      </c>
    </row>
    <row r="1142" spans="1:4" x14ac:dyDescent="0.2">
      <c r="A1142" t="s">
        <v>3681</v>
      </c>
      <c r="C1142" t="str">
        <f>INDEX(YahooFinanceInfos!$J:$J,MATCH(Tickers[[#This Row],[Ticker]],YahooFinanceInfos!$A:$A,0))</f>
        <v>Under Armour, Inc.</v>
      </c>
      <c r="D1142" t="e">
        <f>INDEX(Fundamentals!$F:$F,MATCH(Tickers[[#This Row],[Ticker]],Fundamentals!$A:$A,0))</f>
        <v>#N/A</v>
      </c>
    </row>
    <row r="1143" spans="1:4" x14ac:dyDescent="0.2">
      <c r="A1143" t="s">
        <v>3682</v>
      </c>
      <c r="C1143" t="str">
        <f>INDEX(YahooFinanceInfos!$J:$J,MATCH(Tickers[[#This Row],[Ticker]],YahooFinanceInfos!$A:$A,0))</f>
        <v>Union Pacific Corporation</v>
      </c>
      <c r="D1143" t="e">
        <f>INDEX(Fundamentals!$F:$F,MATCH(Tickers[[#This Row],[Ticker]],Fundamentals!$A:$A,0))</f>
        <v>#N/A</v>
      </c>
    </row>
    <row r="1144" spans="1:4" x14ac:dyDescent="0.2">
      <c r="A1144" t="s">
        <v>109</v>
      </c>
      <c r="C1144" t="str">
        <f>INDEX(YahooFinanceInfos!$J:$J,MATCH(Tickers[[#This Row],[Ticker]],YahooFinanceInfos!$A:$A,0))</f>
        <v>United Airlines Holdings, Inc.</v>
      </c>
      <c r="D1144" t="e">
        <f>INDEX(Fundamentals!$F:$F,MATCH(Tickers[[#This Row],[Ticker]],Fundamentals!$A:$A,0))</f>
        <v>#N/A</v>
      </c>
    </row>
    <row r="1145" spans="1:4" x14ac:dyDescent="0.2">
      <c r="A1145" t="s">
        <v>2022</v>
      </c>
      <c r="C1145" t="str">
        <f>INDEX(YahooFinanceInfos!$J:$J,MATCH(Tickers[[#This Row],[Ticker]],YahooFinanceInfos!$A:$A,0))</f>
        <v>UnitedHealth Group Incorporated</v>
      </c>
      <c r="D1145" t="str">
        <f>INDEX(Fundamentals!$F:$F,MATCH(Tickers[[#This Row],[Ticker]],Fundamentals!$A:$A,0))</f>
        <v>guangzhou_development_grou_a</v>
      </c>
    </row>
    <row r="1146" spans="1:4" x14ac:dyDescent="0.2">
      <c r="A1146" t="s">
        <v>3683</v>
      </c>
      <c r="C1146" t="str">
        <f>INDEX(YahooFinanceInfos!$J:$J,MATCH(Tickers[[#This Row],[Ticker]],YahooFinanceInfos!$A:$A,0))</f>
        <v>United Parcel Service, Inc.</v>
      </c>
      <c r="D1146" t="e">
        <f>INDEX(Fundamentals!$F:$F,MATCH(Tickers[[#This Row],[Ticker]],Fundamentals!$A:$A,0))</f>
        <v>#N/A</v>
      </c>
    </row>
    <row r="1147" spans="1:4" x14ac:dyDescent="0.2">
      <c r="A1147" t="s">
        <v>3684</v>
      </c>
      <c r="C1147" t="str">
        <f>INDEX(YahooFinanceInfos!$J:$J,MATCH(Tickers[[#This Row],[Ticker]],YahooFinanceInfos!$A:$A,0))</f>
        <v>United Rentals, Inc.</v>
      </c>
      <c r="D1147" t="e">
        <f>INDEX(Fundamentals!$F:$F,MATCH(Tickers[[#This Row],[Ticker]],Fundamentals!$A:$A,0))</f>
        <v>#N/A</v>
      </c>
    </row>
    <row r="1148" spans="1:4" x14ac:dyDescent="0.2">
      <c r="A1148" t="s">
        <v>690</v>
      </c>
      <c r="C1148" t="str">
        <f>INDEX(YahooFinanceInfos!$J:$J,MATCH(Tickers[[#This Row],[Ticker]],YahooFinanceInfos!$A:$A,0))</f>
        <v>Raytheon Technologies Corporation</v>
      </c>
      <c r="D1148" t="str">
        <f>INDEX(Fundamentals!$F:$F,MATCH(Tickers[[#This Row],[Ticker]],Fundamentals!$A:$A,0))</f>
        <v>raytheon_technologies</v>
      </c>
    </row>
    <row r="1149" spans="1:4" x14ac:dyDescent="0.2">
      <c r="A1149" t="s">
        <v>3685</v>
      </c>
      <c r="C1149" t="str">
        <f>INDEX(YahooFinanceInfos!$J:$J,MATCH(Tickers[[#This Row],[Ticker]],YahooFinanceInfos!$A:$A,0))</f>
        <v>Universal Health Services, Inc.</v>
      </c>
      <c r="D1149" t="e">
        <f>INDEX(Fundamentals!$F:$F,MATCH(Tickers[[#This Row],[Ticker]],Fundamentals!$A:$A,0))</f>
        <v>#N/A</v>
      </c>
    </row>
    <row r="1150" spans="1:4" x14ac:dyDescent="0.2">
      <c r="A1150" t="s">
        <v>3686</v>
      </c>
      <c r="C1150" t="str">
        <f>INDEX(YahooFinanceInfos!$J:$J,MATCH(Tickers[[#This Row],[Ticker]],YahooFinanceInfos!$A:$A,0))</f>
        <v>Unum Group</v>
      </c>
      <c r="D1150" t="str">
        <f>INDEX(Fundamentals!$F:$F,MATCH(Tickers[[#This Row],[Ticker]],Fundamentals!$A:$A,0))</f>
        <v>unum_group</v>
      </c>
    </row>
    <row r="1151" spans="1:4" x14ac:dyDescent="0.2">
      <c r="A1151" t="s">
        <v>692</v>
      </c>
      <c r="C1151" t="str">
        <f>INDEX(YahooFinanceInfos!$J:$J,MATCH(Tickers[[#This Row],[Ticker]],YahooFinanceInfos!$A:$A,0))</f>
        <v>V.F. Corporation</v>
      </c>
      <c r="D1151" t="str">
        <f>INDEX(Fundamentals!$F:$F,MATCH(Tickers[[#This Row],[Ticker]],Fundamentals!$A:$A,0))</f>
        <v>vf</v>
      </c>
    </row>
    <row r="1152" spans="1:4" x14ac:dyDescent="0.2">
      <c r="A1152" t="s">
        <v>3687</v>
      </c>
      <c r="C1152" t="str">
        <f>INDEX(YahooFinanceInfos!$J:$J,MATCH(Tickers[[#This Row],[Ticker]],YahooFinanceInfos!$A:$A,0))</f>
        <v>Valero Energy Corporation</v>
      </c>
      <c r="D1152" t="str">
        <f>INDEX(Fundamentals!$F:$F,MATCH(Tickers[[#This Row],[Ticker]],Fundamentals!$A:$A,0))</f>
        <v>valero_energy</v>
      </c>
    </row>
    <row r="1153" spans="1:4" x14ac:dyDescent="0.2">
      <c r="A1153" t="s">
        <v>3688</v>
      </c>
      <c r="C1153" t="str">
        <f>INDEX(YahooFinanceInfos!$J:$J,MATCH(Tickers[[#This Row],[Ticker]],YahooFinanceInfos!$A:$A,0))</f>
        <v>Varian Medical Systems, Inc.</v>
      </c>
      <c r="D1153" t="e">
        <f>INDEX(Fundamentals!$F:$F,MATCH(Tickers[[#This Row],[Ticker]],Fundamentals!$A:$A,0))</f>
        <v>#N/A</v>
      </c>
    </row>
    <row r="1154" spans="1:4" x14ac:dyDescent="0.2">
      <c r="A1154" t="s">
        <v>3689</v>
      </c>
      <c r="C1154" t="str">
        <f>INDEX(YahooFinanceInfos!$J:$J,MATCH(Tickers[[#This Row],[Ticker]],YahooFinanceInfos!$A:$A,0))</f>
        <v>Ventas, Inc.</v>
      </c>
      <c r="D1154" t="e">
        <f>INDEX(Fundamentals!$F:$F,MATCH(Tickers[[#This Row],[Ticker]],Fundamentals!$A:$A,0))</f>
        <v>#N/A</v>
      </c>
    </row>
    <row r="1155" spans="1:4" x14ac:dyDescent="0.2">
      <c r="A1155" t="s">
        <v>60</v>
      </c>
      <c r="C1155" t="str">
        <f>INDEX(YahooFinanceInfos!$J:$J,MATCH(Tickers[[#This Row],[Ticker]],YahooFinanceInfos!$A:$A,0))</f>
        <v>VeriSign, Inc.</v>
      </c>
      <c r="D1155" t="e">
        <f>INDEX(Fundamentals!$F:$F,MATCH(Tickers[[#This Row],[Ticker]],Fundamentals!$A:$A,0))</f>
        <v>#N/A</v>
      </c>
    </row>
    <row r="1156" spans="1:4" x14ac:dyDescent="0.2">
      <c r="A1156" t="s">
        <v>3690</v>
      </c>
      <c r="C1156" t="str">
        <f>INDEX(YahooFinanceInfos!$J:$J,MATCH(Tickers[[#This Row],[Ticker]],YahooFinanceInfos!$A:$A,0))</f>
        <v>Verisk Analytics, Inc.</v>
      </c>
      <c r="D1156" t="e">
        <f>INDEX(Fundamentals!$F:$F,MATCH(Tickers[[#This Row],[Ticker]],Fundamentals!$A:$A,0))</f>
        <v>#N/A</v>
      </c>
    </row>
    <row r="1157" spans="1:4" x14ac:dyDescent="0.2">
      <c r="A1157" t="s">
        <v>2023</v>
      </c>
      <c r="C1157" t="str">
        <f>INDEX(YahooFinanceInfos!$J:$J,MATCH(Tickers[[#This Row],[Ticker]],YahooFinanceInfos!$A:$A,0))</f>
        <v>Verizon Communications Inc.</v>
      </c>
      <c r="D1157" t="str">
        <f>INDEX(Fundamentals!$F:$F,MATCH(Tickers[[#This Row],[Ticker]],Fundamentals!$A:$A,0))</f>
        <v>verizon_communications_1</v>
      </c>
    </row>
    <row r="1158" spans="1:4" x14ac:dyDescent="0.2">
      <c r="A1158" t="s">
        <v>3691</v>
      </c>
      <c r="C1158" t="str">
        <f>INDEX(YahooFinanceInfos!$J:$J,MATCH(Tickers[[#This Row],[Ticker]],YahooFinanceInfos!$A:$A,0))</f>
        <v>Vertex Pharmaceuticals Incorporated</v>
      </c>
      <c r="D1158" t="str">
        <f>INDEX(Fundamentals!$F:$F,MATCH(Tickers[[#This Row],[Ticker]],Fundamentals!$A:$A,0))</f>
        <v>vertex_pharmaceuticals</v>
      </c>
    </row>
    <row r="1159" spans="1:4" x14ac:dyDescent="0.2">
      <c r="A1159" t="s">
        <v>3692</v>
      </c>
      <c r="C1159">
        <f>INDEX(YahooFinanceInfos!$J:$J,MATCH(Tickers[[#This Row],[Ticker]],YahooFinanceInfos!$A:$A,0))</f>
        <v>0</v>
      </c>
      <c r="D1159" t="str">
        <f>INDEX(Fundamentals!$F:$F,MATCH(Tickers[[#This Row],[Ticker]],Fundamentals!$A:$A,0))</f>
        <v>qualcomm_1</v>
      </c>
    </row>
    <row r="1160" spans="1:4" x14ac:dyDescent="0.2">
      <c r="A1160" t="s">
        <v>59</v>
      </c>
      <c r="C1160" t="str">
        <f>INDEX(YahooFinanceInfos!$J:$J,MATCH(Tickers[[#This Row],[Ticker]],YahooFinanceInfos!$A:$A,0))</f>
        <v>Visa Inc.</v>
      </c>
      <c r="D1160" t="e">
        <f>INDEX(Fundamentals!$F:$F,MATCH(Tickers[[#This Row],[Ticker]],Fundamentals!$A:$A,0))</f>
        <v>#N/A</v>
      </c>
    </row>
    <row r="1161" spans="1:4" x14ac:dyDescent="0.2">
      <c r="A1161" t="s">
        <v>3693</v>
      </c>
      <c r="C1161" t="str">
        <f>INDEX(YahooFinanceInfos!$J:$J,MATCH(Tickers[[#This Row],[Ticker]],YahooFinanceInfos!$A:$A,0))</f>
        <v>Vornado Realty Trust</v>
      </c>
      <c r="D1161" t="str">
        <f>INDEX(Fundamentals!$F:$F,MATCH(Tickers[[#This Row],[Ticker]],Fundamentals!$A:$A,0))</f>
        <v>vornado_realty_trust</v>
      </c>
    </row>
    <row r="1162" spans="1:4" x14ac:dyDescent="0.2">
      <c r="A1162" t="s">
        <v>3694</v>
      </c>
      <c r="C1162" t="str">
        <f>INDEX(YahooFinanceInfos!$J:$J,MATCH(Tickers[[#This Row],[Ticker]],YahooFinanceInfos!$A:$A,0))</f>
        <v>Vulcan Materials Company</v>
      </c>
      <c r="D1162" t="str">
        <f>INDEX(Fundamentals!$F:$F,MATCH(Tickers[[#This Row],[Ticker]],Fundamentals!$A:$A,0))</f>
        <v>vulcan_materials</v>
      </c>
    </row>
    <row r="1163" spans="1:4" x14ac:dyDescent="0.2">
      <c r="A1163" t="s">
        <v>696</v>
      </c>
      <c r="C1163" t="str">
        <f>INDEX(YahooFinanceInfos!$J:$J,MATCH(Tickers[[#This Row],[Ticker]],YahooFinanceInfos!$A:$A,0))</f>
        <v>Walmart Inc.</v>
      </c>
      <c r="D1163" t="str">
        <f>INDEX(Fundamentals!$F:$F,MATCH(Tickers[[#This Row],[Ticker]],Fundamentals!$A:$A,0))</f>
        <v>walmart</v>
      </c>
    </row>
    <row r="1164" spans="1:4" x14ac:dyDescent="0.2">
      <c r="A1164" t="s">
        <v>694</v>
      </c>
      <c r="C1164" t="str">
        <f>INDEX(YahooFinanceInfos!$J:$J,MATCH(Tickers[[#This Row],[Ticker]],YahooFinanceInfos!$A:$A,0))</f>
        <v>Walgreens Boots Alliance, Inc.</v>
      </c>
      <c r="D1164" t="e">
        <f>INDEX(Fundamentals!$F:$F,MATCH(Tickers[[#This Row],[Ticker]],Fundamentals!$A:$A,0))</f>
        <v>#N/A</v>
      </c>
    </row>
    <row r="1165" spans="1:4" x14ac:dyDescent="0.2">
      <c r="A1165" t="s">
        <v>3695</v>
      </c>
      <c r="C1165" t="str">
        <f>INDEX(YahooFinanceInfos!$J:$J,MATCH(Tickers[[#This Row],[Ticker]],YahooFinanceInfos!$A:$A,0))</f>
        <v>Waste Management, Inc.</v>
      </c>
      <c r="D1165" t="e">
        <f>INDEX(Fundamentals!$F:$F,MATCH(Tickers[[#This Row],[Ticker]],Fundamentals!$A:$A,0))</f>
        <v>#N/A</v>
      </c>
    </row>
    <row r="1166" spans="1:4" x14ac:dyDescent="0.2">
      <c r="A1166" t="s">
        <v>3696</v>
      </c>
      <c r="C1166" t="str">
        <f>INDEX(YahooFinanceInfos!$J:$J,MATCH(Tickers[[#This Row],[Ticker]],YahooFinanceInfos!$A:$A,0))</f>
        <v>Waters Corporation</v>
      </c>
      <c r="D1166" t="str">
        <f>INDEX(Fundamentals!$F:$F,MATCH(Tickers[[#This Row],[Ticker]],Fundamentals!$A:$A,0))</f>
        <v>waters</v>
      </c>
    </row>
    <row r="1167" spans="1:4" x14ac:dyDescent="0.2">
      <c r="A1167" t="s">
        <v>3697</v>
      </c>
      <c r="C1167" t="str">
        <f>INDEX(YahooFinanceInfos!$J:$J,MATCH(Tickers[[#This Row],[Ticker]],YahooFinanceInfos!$A:$A,0))</f>
        <v>WEC Energy Group, Inc.</v>
      </c>
      <c r="D1167" t="e">
        <f>INDEX(Fundamentals!$F:$F,MATCH(Tickers[[#This Row],[Ticker]],Fundamentals!$A:$A,0))</f>
        <v>#N/A</v>
      </c>
    </row>
    <row r="1168" spans="1:4" x14ac:dyDescent="0.2">
      <c r="A1168" t="s">
        <v>61</v>
      </c>
      <c r="C1168" t="str">
        <f>INDEX(YahooFinanceInfos!$J:$J,MATCH(Tickers[[#This Row],[Ticker]],YahooFinanceInfos!$A:$A,0))</f>
        <v>Wells Fargo &amp; Company</v>
      </c>
      <c r="D1168" t="str">
        <f>INDEX(Fundamentals!$F:$F,MATCH(Tickers[[#This Row],[Ticker]],Fundamentals!$A:$A,0))</f>
        <v>wells_fargo</v>
      </c>
    </row>
    <row r="1169" spans="1:4" x14ac:dyDescent="0.2">
      <c r="A1169" t="s">
        <v>3698</v>
      </c>
      <c r="C1169" t="str">
        <f>INDEX(YahooFinanceInfos!$J:$J,MATCH(Tickers[[#This Row],[Ticker]],YahooFinanceInfos!$A:$A,0))</f>
        <v>Welltower Inc.</v>
      </c>
      <c r="D1169" t="str">
        <f>INDEX(Fundamentals!$F:$F,MATCH(Tickers[[#This Row],[Ticker]],Fundamentals!$A:$A,0))</f>
        <v>welltower_1</v>
      </c>
    </row>
    <row r="1170" spans="1:4" x14ac:dyDescent="0.2">
      <c r="A1170" t="s">
        <v>3699</v>
      </c>
      <c r="C1170" t="str">
        <f>INDEX(YahooFinanceInfos!$J:$J,MATCH(Tickers[[#This Row],[Ticker]],YahooFinanceInfos!$A:$A,0))</f>
        <v>Western Digital Corporation</v>
      </c>
      <c r="D1170" t="str">
        <f>INDEX(Fundamentals!$F:$F,MATCH(Tickers[[#This Row],[Ticker]],Fundamentals!$A:$A,0))</f>
        <v>western_digital</v>
      </c>
    </row>
    <row r="1171" spans="1:4" x14ac:dyDescent="0.2">
      <c r="A1171" t="s">
        <v>3700</v>
      </c>
      <c r="C1171" t="str">
        <f>INDEX(YahooFinanceInfos!$J:$J,MATCH(Tickers[[#This Row],[Ticker]],YahooFinanceInfos!$A:$A,0))</f>
        <v>The Western Union Company</v>
      </c>
      <c r="D1171" t="str">
        <f>INDEX(Fundamentals!$F:$F,MATCH(Tickers[[#This Row],[Ticker]],Fundamentals!$A:$A,0))</f>
        <v>the_western_union_company</v>
      </c>
    </row>
    <row r="1172" spans="1:4" x14ac:dyDescent="0.2">
      <c r="A1172" t="s">
        <v>2952</v>
      </c>
      <c r="C1172" t="str">
        <f>INDEX(YahooFinanceInfos!$J:$J,MATCH(Tickers[[#This Row],[Ticker]],YahooFinanceInfos!$A:$A,0))</f>
        <v>WestRock Company</v>
      </c>
      <c r="D1172" t="str">
        <f>INDEX(Fundamentals!$F:$F,MATCH(Tickers[[#This Row],[Ticker]],Fundamentals!$A:$A,0))</f>
        <v>westrock</v>
      </c>
    </row>
    <row r="1173" spans="1:4" x14ac:dyDescent="0.2">
      <c r="A1173" t="s">
        <v>3701</v>
      </c>
      <c r="C1173" t="str">
        <f>INDEX(YahooFinanceInfos!$J:$J,MATCH(Tickers[[#This Row],[Ticker]],YahooFinanceInfos!$A:$A,0))</f>
        <v>Weyerhaeuser Company</v>
      </c>
      <c r="D1173" t="str">
        <f>INDEX(Fundamentals!$F:$F,MATCH(Tickers[[#This Row],[Ticker]],Fundamentals!$A:$A,0))</f>
        <v>weyerhaeuser</v>
      </c>
    </row>
    <row r="1174" spans="1:4" x14ac:dyDescent="0.2">
      <c r="A1174" t="s">
        <v>3702</v>
      </c>
      <c r="C1174" t="str">
        <f>INDEX(YahooFinanceInfos!$J:$J,MATCH(Tickers[[#This Row],[Ticker]],YahooFinanceInfos!$A:$A,0))</f>
        <v>Whirlpool Corporation</v>
      </c>
      <c r="D1174" t="str">
        <f>INDEX(Fundamentals!$F:$F,MATCH(Tickers[[#This Row],[Ticker]],Fundamentals!$A:$A,0))</f>
        <v>whirlpool</v>
      </c>
    </row>
    <row r="1175" spans="1:4" x14ac:dyDescent="0.2">
      <c r="A1175" t="s">
        <v>3703</v>
      </c>
      <c r="C1175" t="str">
        <f>INDEX(YahooFinanceInfos!$J:$J,MATCH(Tickers[[#This Row],[Ticker]],YahooFinanceInfos!$A:$A,0))</f>
        <v>The Williams Companies, Inc.</v>
      </c>
      <c r="D1175" t="e">
        <f>INDEX(Fundamentals!$F:$F,MATCH(Tickers[[#This Row],[Ticker]],Fundamentals!$A:$A,0))</f>
        <v>#N/A</v>
      </c>
    </row>
    <row r="1176" spans="1:4" x14ac:dyDescent="0.2">
      <c r="A1176" t="s">
        <v>3704</v>
      </c>
      <c r="C1176" t="str">
        <f>INDEX(YahooFinanceInfos!$J:$J,MATCH(Tickers[[#This Row],[Ticker]],YahooFinanceInfos!$A:$A,0))</f>
        <v>Willis Towers Watson Public Limited Company</v>
      </c>
      <c r="D1176" t="e">
        <f>INDEX(Fundamentals!$F:$F,MATCH(Tickers[[#This Row],[Ticker]],Fundamentals!$A:$A,0))</f>
        <v>#N/A</v>
      </c>
    </row>
    <row r="1177" spans="1:4" x14ac:dyDescent="0.2">
      <c r="A1177" t="s">
        <v>3705</v>
      </c>
      <c r="C1177">
        <f>INDEX(YahooFinanceInfos!$J:$J,MATCH(Tickers[[#This Row],[Ticker]],YahooFinanceInfos!$A:$A,0))</f>
        <v>0</v>
      </c>
      <c r="D1177" t="str">
        <f>INDEX(Fundamentals!$F:$F,MATCH(Tickers[[#This Row],[Ticker]],Fundamentals!$A:$A,0))</f>
        <v>qualcomm_1</v>
      </c>
    </row>
    <row r="1178" spans="1:4" x14ac:dyDescent="0.2">
      <c r="A1178" t="s">
        <v>99</v>
      </c>
      <c r="C1178" t="str">
        <f>INDEX(YahooFinanceInfos!$J:$J,MATCH(Tickers[[#This Row],[Ticker]],YahooFinanceInfos!$A:$A,0))</f>
        <v>Wynn Resorts, Limited</v>
      </c>
      <c r="D1178" t="e">
        <f>INDEX(Fundamentals!$F:$F,MATCH(Tickers[[#This Row],[Ticker]],Fundamentals!$A:$A,0))</f>
        <v>#N/A</v>
      </c>
    </row>
    <row r="1179" spans="1:4" x14ac:dyDescent="0.2">
      <c r="A1179" t="s">
        <v>3706</v>
      </c>
      <c r="C1179" t="str">
        <f>INDEX(YahooFinanceInfos!$J:$J,MATCH(Tickers[[#This Row],[Ticker]],YahooFinanceInfos!$A:$A,0))</f>
        <v>Xcel Energy Inc.</v>
      </c>
      <c r="D1179" t="e">
        <f>INDEX(Fundamentals!$F:$F,MATCH(Tickers[[#This Row],[Ticker]],Fundamentals!$A:$A,0))</f>
        <v>#N/A</v>
      </c>
    </row>
    <row r="1180" spans="1:4" x14ac:dyDescent="0.2">
      <c r="A1180" t="s">
        <v>2970</v>
      </c>
      <c r="C1180" t="str">
        <f>INDEX(YahooFinanceInfos!$J:$J,MATCH(Tickers[[#This Row],[Ticker]],YahooFinanceInfos!$A:$A,0))</f>
        <v>Xerox Holdings Corporation</v>
      </c>
      <c r="D1180" t="e">
        <f>INDEX(Fundamentals!$F:$F,MATCH(Tickers[[#This Row],[Ticker]],Fundamentals!$A:$A,0))</f>
        <v>#N/A</v>
      </c>
    </row>
    <row r="1181" spans="1:4" x14ac:dyDescent="0.2">
      <c r="A1181" t="s">
        <v>3707</v>
      </c>
      <c r="C1181" t="str">
        <f>INDEX(YahooFinanceInfos!$J:$J,MATCH(Tickers[[#This Row],[Ticker]],YahooFinanceInfos!$A:$A,0))</f>
        <v>Xilinx, Inc.</v>
      </c>
      <c r="D1181" t="e">
        <f>INDEX(Fundamentals!$F:$F,MATCH(Tickers[[#This Row],[Ticker]],Fundamentals!$A:$A,0))</f>
        <v>#N/A</v>
      </c>
    </row>
    <row r="1182" spans="1:4" x14ac:dyDescent="0.2">
      <c r="A1182" t="s">
        <v>3708</v>
      </c>
      <c r="C1182" t="str">
        <f>INDEX(YahooFinanceInfos!$J:$J,MATCH(Tickers[[#This Row],[Ticker]],YahooFinanceInfos!$A:$A,0))</f>
        <v>XL Group Ltd</v>
      </c>
      <c r="D1182" t="e">
        <f>INDEX(Fundamentals!$F:$F,MATCH(Tickers[[#This Row],[Ticker]],Fundamentals!$A:$A,0))</f>
        <v>#N/A</v>
      </c>
    </row>
    <row r="1183" spans="1:4" x14ac:dyDescent="0.2">
      <c r="A1183" t="s">
        <v>3709</v>
      </c>
      <c r="C1183" t="str">
        <f>INDEX(YahooFinanceInfos!$J:$J,MATCH(Tickers[[#This Row],[Ticker]],YahooFinanceInfos!$A:$A,0))</f>
        <v>Xylem Inc.</v>
      </c>
      <c r="D1183" t="e">
        <f>INDEX(Fundamentals!$F:$F,MATCH(Tickers[[#This Row],[Ticker]],Fundamentals!$A:$A,0))</f>
        <v>#N/A</v>
      </c>
    </row>
    <row r="1184" spans="1:4" x14ac:dyDescent="0.2">
      <c r="A1184" t="s">
        <v>3710</v>
      </c>
      <c r="C1184" t="str">
        <f>INDEX(YahooFinanceInfos!$J:$J,MATCH(Tickers[[#This Row],[Ticker]],YahooFinanceInfos!$A:$A,0))</f>
        <v>Yum! Brands, Inc.</v>
      </c>
      <c r="D1184" t="e">
        <f>INDEX(Fundamentals!$F:$F,MATCH(Tickers[[#This Row],[Ticker]],Fundamentals!$A:$A,0))</f>
        <v>#N/A</v>
      </c>
    </row>
    <row r="1185" spans="1:4" x14ac:dyDescent="0.2">
      <c r="A1185" t="s">
        <v>3711</v>
      </c>
      <c r="C1185" t="str">
        <f>INDEX(YahooFinanceInfos!$J:$J,MATCH(Tickers[[#This Row],[Ticker]],YahooFinanceInfos!$A:$A,0))</f>
        <v>Zimmer Biomet Holdings, Inc.</v>
      </c>
      <c r="D1185" t="e">
        <f>INDEX(Fundamentals!$F:$F,MATCH(Tickers[[#This Row],[Ticker]],Fundamentals!$A:$A,0))</f>
        <v>#N/A</v>
      </c>
    </row>
    <row r="1186" spans="1:4" x14ac:dyDescent="0.2">
      <c r="A1186" t="s">
        <v>2964</v>
      </c>
      <c r="C1186" t="str">
        <f>INDEX(YahooFinanceInfos!$J:$J,MATCH(Tickers[[#This Row],[Ticker]],YahooFinanceInfos!$A:$A,0))</f>
        <v>Zions Bancorporation, National Association</v>
      </c>
      <c r="D1186" t="e">
        <f>INDEX(Fundamentals!$F:$F,MATCH(Tickers[[#This Row],[Ticker]],Fundamentals!$A:$A,0))</f>
        <v>#N/A</v>
      </c>
    </row>
    <row r="1187" spans="1:4" x14ac:dyDescent="0.2">
      <c r="A1187" t="s">
        <v>3712</v>
      </c>
      <c r="C1187" t="str">
        <f>INDEX(YahooFinanceInfos!$J:$J,MATCH(Tickers[[#This Row],[Ticker]],YahooFinanceInfos!$A:$A,0))</f>
        <v>Zoetis Inc.</v>
      </c>
      <c r="D1187" t="e">
        <f>INDEX(Fundamentals!$F:$F,MATCH(Tickers[[#This Row],[Ticker]],Fundamentals!$A:$A,0))</f>
        <v>#N/A</v>
      </c>
    </row>
    <row r="1188" spans="1:4" x14ac:dyDescent="0.2">
      <c r="C1188" t="e">
        <f>INDEX(YahooFinanceInfos!$J:$J,MATCH(Tickers[[#This Row],[Ticker]],YahooFinanceInfos!$A:$A,0))</f>
        <v>#N/A</v>
      </c>
      <c r="D1188" t="e">
        <f>INDEX(Fundamentals!$F:$F,MATCH(Tickers[[#This Row],[Ticker]],Fundamentals!$A:$A,0))</f>
        <v>#N/A</v>
      </c>
    </row>
    <row r="1189" spans="1:4" x14ac:dyDescent="0.2">
      <c r="A1189" t="s">
        <v>76</v>
      </c>
      <c r="C1189" t="str">
        <f>INDEX(YahooFinanceInfos!$J:$J,MATCH(Tickers[[#This Row],[Ticker]],YahooFinanceInfos!$A:$A,0))</f>
        <v>Amazon.com, Inc.</v>
      </c>
      <c r="D1189" t="e">
        <f>INDEX(Fundamentals!$F:$F,MATCH(Tickers[[#This Row],[Ticker]],Fundamentals!$A:$A,0))</f>
        <v>#N/A</v>
      </c>
    </row>
    <row r="1190" spans="1:4" x14ac:dyDescent="0.2">
      <c r="A1190" t="s">
        <v>54</v>
      </c>
      <c r="C1190" t="str">
        <f>INDEX(YahooFinanceInfos!$J:$J,MATCH(Tickers[[#This Row],[Ticker]],YahooFinanceInfos!$A:$A,0))</f>
        <v>JPMorgan Chase &amp; Co.</v>
      </c>
      <c r="D1190" t="str">
        <f>INDEX(Fundamentals!$F:$F,MATCH(Tickers[[#This Row],[Ticker]],Fundamentals!$A:$A,0))</f>
        <v>jpmorgan</v>
      </c>
    </row>
    <row r="1191" spans="1:4" x14ac:dyDescent="0.2">
      <c r="A1191" t="s">
        <v>3409</v>
      </c>
      <c r="C1191" t="str">
        <f>INDEX(YahooFinanceInfos!$J:$J,MATCH(Tickers[[#This Row],[Ticker]],YahooFinanceInfos!$A:$A,0))</f>
        <v>Costco Wholesale Corporation</v>
      </c>
      <c r="D1191" t="str">
        <f>INDEX(Fundamentals!$F:$F,MATCH(Tickers[[#This Row],[Ticker]],Fundamentals!$A:$A,0))</f>
        <v>costco_wholesale</v>
      </c>
    </row>
    <row r="1192" spans="1:4" x14ac:dyDescent="0.2">
      <c r="A1192" t="s">
        <v>3395</v>
      </c>
      <c r="C1192" t="str">
        <f>INDEX(YahooFinanceInfos!$J:$J,MATCH(Tickers[[#This Row],[Ticker]],YahooFinanceInfos!$A:$A,0))</f>
        <v>Charter Communications, Inc.</v>
      </c>
      <c r="D1192" t="e">
        <f>INDEX(Fundamentals!$F:$F,MATCH(Tickers[[#This Row],[Ticker]],Fundamentals!$A:$A,0))</f>
        <v>#N/A</v>
      </c>
    </row>
    <row r="1193" spans="1:4" x14ac:dyDescent="0.2">
      <c r="A1193" t="s">
        <v>3683</v>
      </c>
      <c r="C1193" t="str">
        <f>INDEX(YahooFinanceInfos!$J:$J,MATCH(Tickers[[#This Row],[Ticker]],YahooFinanceInfos!$A:$A,0))</f>
        <v>United Parcel Service, Inc.</v>
      </c>
      <c r="D1193" t="e">
        <f>INDEX(Fundamentals!$F:$F,MATCH(Tickers[[#This Row],[Ticker]],Fundamentals!$A:$A,0))</f>
        <v>#N/A</v>
      </c>
    </row>
    <row r="1194" spans="1:4" x14ac:dyDescent="0.2">
      <c r="A1194" t="s">
        <v>53</v>
      </c>
      <c r="C1194" t="str">
        <f>INDEX(YahooFinanceInfos!$J:$J,MATCH(Tickers[[#This Row],[Ticker]],YahooFinanceInfos!$A:$A,0))</f>
        <v>American Express Company</v>
      </c>
      <c r="D1194" t="str">
        <f>INDEX(Fundamentals!$F:$F,MATCH(Tickers[[#This Row],[Ticker]],Fundamentals!$A:$A,0))</f>
        <v>american_express</v>
      </c>
    </row>
    <row r="1195" spans="1:4" x14ac:dyDescent="0.2">
      <c r="A1195" t="s">
        <v>52</v>
      </c>
      <c r="C1195" t="str">
        <f>INDEX(YahooFinanceInfos!$J:$J,MATCH(Tickers[[#This Row],[Ticker]],YahooFinanceInfos!$A:$A,0))</f>
        <v>Biogen Inc.</v>
      </c>
      <c r="D1195" t="str">
        <f>INDEX(Fundamentals!$F:$F,MATCH(Tickers[[#This Row],[Ticker]],Fundamentals!$A:$A,0))</f>
        <v>Biogen Inc.</v>
      </c>
    </row>
    <row r="1196" spans="1:4" x14ac:dyDescent="0.2">
      <c r="A1196" t="s">
        <v>3677</v>
      </c>
      <c r="C1196" t="str">
        <f>INDEX(YahooFinanceInfos!$J:$J,MATCH(Tickers[[#This Row],[Ticker]],YahooFinanceInfos!$A:$A,0))</f>
        <v>U.S. Bancorp</v>
      </c>
      <c r="D1196" t="e">
        <f>INDEX(Fundamentals!$F:$F,MATCH(Tickers[[#This Row],[Ticker]],Fundamentals!$A:$A,0))</f>
        <v>#N/A</v>
      </c>
    </row>
    <row r="1197" spans="1:4" x14ac:dyDescent="0.2">
      <c r="A1197" t="s">
        <v>3662</v>
      </c>
      <c r="C1197" t="str">
        <f>INDEX(YahooFinanceInfos!$J:$J,MATCH(Tickers[[#This Row],[Ticker]],YahooFinanceInfos!$A:$A,0))</f>
        <v>The Bank of New York Mellon Corporation</v>
      </c>
      <c r="D1197" t="str">
        <f>INDEX(Fundamentals!$F:$F,MATCH(Tickers[[#This Row],[Ticker]],Fundamentals!$A:$A,0))</f>
        <v>bank_of_new_york_mellon</v>
      </c>
    </row>
    <row r="1198" spans="1:4" x14ac:dyDescent="0.2">
      <c r="A1198" t="s">
        <v>3532</v>
      </c>
      <c r="C1198" t="str">
        <f>INDEX(YahooFinanceInfos!$J:$J,MATCH(Tickers[[#This Row],[Ticker]],YahooFinanceInfos!$A:$A,0))</f>
        <v>The Kroger Co.</v>
      </c>
      <c r="D1198" t="str">
        <f>INDEX(Fundamentals!$F:$F,MATCH(Tickers[[#This Row],[Ticker]],Fundamentals!$A:$A,0))</f>
        <v>kroger</v>
      </c>
    </row>
    <row r="1199" spans="1:4" x14ac:dyDescent="0.2">
      <c r="A1199" t="s">
        <v>5289</v>
      </c>
      <c r="C1199" t="str">
        <f>INDEX(YahooFinanceInfos!$J:$J,MATCH(Tickers[[#This Row],[Ticker]],YahooFinanceInfos!$A:$A,0))</f>
        <v>Sirius XM Holdings Inc.</v>
      </c>
      <c r="D1199" t="e">
        <f>INDEX(Fundamentals!$F:$F,MATCH(Tickers[[#This Row],[Ticker]],Fundamentals!$A:$A,0))</f>
        <v>#N/A</v>
      </c>
    </row>
    <row r="1200" spans="1:4" x14ac:dyDescent="0.2">
      <c r="A1200" t="s">
        <v>2021</v>
      </c>
      <c r="C1200" t="str">
        <f>INDEX(YahooFinanceInfos!$J:$J,MATCH(Tickers[[#This Row],[Ticker]],YahooFinanceInfos!$A:$A,0))</f>
        <v>The Travelers Companies, Inc.</v>
      </c>
      <c r="D1200" t="e">
        <f>INDEX(Fundamentals!$F:$F,MATCH(Tickers[[#This Row],[Ticker]],Fundamentals!$A:$A,0))</f>
        <v>#N/A</v>
      </c>
    </row>
    <row r="1201" spans="1:4" x14ac:dyDescent="0.2">
      <c r="A1201" t="s">
        <v>5290</v>
      </c>
      <c r="C1201" t="str">
        <f>INDEX(YahooFinanceInfos!$J:$J,MATCH(Tickers[[#This Row],[Ticker]],YahooFinanceInfos!$A:$A,0))</f>
        <v>Liberty Global plc</v>
      </c>
      <c r="D1201" t="e">
        <f>INDEX(Fundamentals!$F:$F,MATCH(Tickers[[#This Row],[Ticker]],Fundamentals!$A:$A,0))</f>
        <v>#N/A</v>
      </c>
    </row>
    <row r="1202" spans="1:4" x14ac:dyDescent="0.2">
      <c r="A1202" t="s">
        <v>5291</v>
      </c>
      <c r="C1202" t="str">
        <f>INDEX(YahooFinanceInfos!$J:$J,MATCH(Tickers[[#This Row],[Ticker]],YahooFinanceInfos!$A:$A,0))</f>
        <v>Liberty Global plc</v>
      </c>
      <c r="D1202" t="e">
        <f>INDEX(Fundamentals!$F:$F,MATCH(Tickers[[#This Row],[Ticker]],Fundamentals!$A:$A,0))</f>
        <v>#N/A</v>
      </c>
    </row>
    <row r="1203" spans="1:4" x14ac:dyDescent="0.2">
      <c r="A1203" t="s">
        <v>5292</v>
      </c>
      <c r="C1203" t="str">
        <f>INDEX(YahooFinanceInfos!$J:$J,MATCH(Tickers[[#This Row],[Ticker]],YahooFinanceInfos!$A:$A,0))</f>
        <v>The Liberty SiriusXM Group</v>
      </c>
      <c r="D1203" t="e">
        <f>INDEX(Fundamentals!$F:$F,MATCH(Tickers[[#This Row],[Ticker]],Fundamentals!$A:$A,0))</f>
        <v>#N/A</v>
      </c>
    </row>
    <row r="1204" spans="1:4" x14ac:dyDescent="0.2">
      <c r="A1204" t="s">
        <v>58</v>
      </c>
      <c r="C1204" t="str">
        <f>INDEX(YahooFinanceInfos!$J:$J,MATCH(Tickers[[#This Row],[Ticker]],YahooFinanceInfos!$A:$A,0))</f>
        <v>StoneCo Ltd.</v>
      </c>
      <c r="D1204" t="e">
        <f>INDEX(Fundamentals!$F:$F,MATCH(Tickers[[#This Row],[Ticker]],Fundamentals!$A:$A,0))</f>
        <v>#N/A</v>
      </c>
    </row>
    <row r="1205" spans="1:4" x14ac:dyDescent="0.2">
      <c r="A1205" t="s">
        <v>5293</v>
      </c>
      <c r="C1205" t="str">
        <f>INDEX(YahooFinanceInfos!$J:$J,MATCH(Tickers[[#This Row],[Ticker]],YahooFinanceInfos!$A:$A,0))</f>
        <v>STORE Capital Corporation</v>
      </c>
      <c r="D1205" t="e">
        <f>INDEX(Fundamentals!$F:$F,MATCH(Tickers[[#This Row],[Ticker]],Fundamentals!$A:$A,0))</f>
        <v>#N/A</v>
      </c>
    </row>
    <row r="1206" spans="1:4" x14ac:dyDescent="0.2">
      <c r="A1206" t="s">
        <v>111</v>
      </c>
      <c r="C1206" t="str">
        <f>INDEX(YahooFinanceInfos!$J:$J,MATCH(Tickers[[#This Row],[Ticker]],YahooFinanceInfos!$A:$A,0))</f>
        <v>American Airlines Group Inc.</v>
      </c>
      <c r="D1206" t="str">
        <f>INDEX(Fundamentals!$F:$F,MATCH(Tickers[[#This Row],[Ticker]],Fundamentals!$A:$A,0))</f>
        <v>american_airlines</v>
      </c>
    </row>
    <row r="1207" spans="1:4" x14ac:dyDescent="0.2">
      <c r="A1207" t="s">
        <v>5294</v>
      </c>
      <c r="C1207" t="str">
        <f>INDEX(YahooFinanceInfos!$J:$J,MATCH(Tickers[[#This Row],[Ticker]],YahooFinanceInfos!$A:$A,0))</f>
        <v>RH</v>
      </c>
      <c r="D1207" t="e">
        <f>INDEX(Fundamentals!$F:$F,MATCH(Tickers[[#This Row],[Ticker]],Fundamentals!$A:$A,0))</f>
        <v>#N/A</v>
      </c>
    </row>
    <row r="1208" spans="1:4" x14ac:dyDescent="0.2">
      <c r="A1208" t="s">
        <v>5295</v>
      </c>
      <c r="C1208" t="str">
        <f>INDEX(YahooFinanceInfos!$J:$J,MATCH(Tickers[[#This Row],[Ticker]],YahooFinanceInfos!$A:$A,0))</f>
        <v>Liberty Latin America Ltd.</v>
      </c>
      <c r="D1208" t="e">
        <f>INDEX(Fundamentals!$F:$F,MATCH(Tickers[[#This Row],[Ticker]],Fundamentals!$A:$A,0))</f>
        <v>#N/A</v>
      </c>
    </row>
    <row r="1209" spans="1:4" x14ac:dyDescent="0.2">
      <c r="C1209" t="e">
        <f>INDEX(YahooFinanceInfos!$J:$J,MATCH(Tickers[[#This Row],[Ticker]],YahooFinanceInfos!$A:$A,0))</f>
        <v>#N/A</v>
      </c>
      <c r="D1209" t="e">
        <f>INDEX(Fundamentals!$F:$F,MATCH(Tickers[[#This Row],[Ticker]],Fundamentals!$A:$A,0))</f>
        <v>#N/A</v>
      </c>
    </row>
    <row r="1210" spans="1:4" x14ac:dyDescent="0.2">
      <c r="C1210" t="e">
        <f>INDEX(YahooFinanceInfos!$J:$J,MATCH(Tickers[[#This Row],[Ticker]],YahooFinanceInfos!$A:$A,0))</f>
        <v>#N/A</v>
      </c>
      <c r="D1210" t="e">
        <f>INDEX(Fundamentals!$F:$F,MATCH(Tickers[[#This Row],[Ticker]],Fundamentals!$A:$A,0))</f>
        <v>#N/A</v>
      </c>
    </row>
    <row r="1211" spans="1:4" x14ac:dyDescent="0.2">
      <c r="A1211" t="s">
        <v>639</v>
      </c>
      <c r="B1211" t="s">
        <v>840</v>
      </c>
      <c r="C1211" t="str">
        <f>INDEX(YahooFinanceInfos!$J:$J,MATCH(Tickers[[#This Row],[Ticker]],YahooFinanceInfos!$A:$A,0))</f>
        <v>Johnson &amp; Johnson</v>
      </c>
      <c r="D1211" t="str">
        <f>INDEX(Fundamentals!$F:$F,MATCH(Tickers[[#This Row],[Ticker]],Fundamentals!$A:$A,0))</f>
        <v>Johnson &amp; Johnson</v>
      </c>
    </row>
    <row r="1212" spans="1:4" x14ac:dyDescent="0.2">
      <c r="A1212" t="s">
        <v>55</v>
      </c>
      <c r="B1212" t="s">
        <v>317</v>
      </c>
      <c r="C1212" t="str">
        <f>INDEX(YahooFinanceInfos!$J:$J,MATCH(Tickers[[#This Row],[Ticker]],YahooFinanceInfos!$A:$A,0))</f>
        <v>The Coca-Cola Company</v>
      </c>
      <c r="D1212" t="str">
        <f>INDEX(Fundamentals!$F:$F,MATCH(Tickers[[#This Row],[Ticker]],Fundamentals!$A:$A,0))</f>
        <v>coca-cola</v>
      </c>
    </row>
    <row r="1213" spans="1:4" x14ac:dyDescent="0.2">
      <c r="A1213" t="s">
        <v>68</v>
      </c>
      <c r="B1213" t="s">
        <v>175</v>
      </c>
      <c r="C1213" t="str">
        <f>INDEX(YahooFinanceInfos!$J:$J,MATCH(Tickers[[#This Row],[Ticker]],YahooFinanceInfos!$A:$A,0))</f>
        <v>Exxon Mobil Corporation</v>
      </c>
      <c r="D1213" t="str">
        <f>INDEX(Fundamentals!$F:$F,MATCH(Tickers[[#This Row],[Ticker]],Fundamentals!$A:$A,0))</f>
        <v>exxonmobil</v>
      </c>
    </row>
    <row r="1214" spans="1:4" x14ac:dyDescent="0.2">
      <c r="A1214" t="s">
        <v>2015</v>
      </c>
      <c r="B1214" t="s">
        <v>2052</v>
      </c>
      <c r="C1214" t="str">
        <f>INDEX(YahooFinanceInfos!$J:$J,MATCH(Tickers[[#This Row],[Ticker]],YahooFinanceInfos!$A:$A,0))</f>
        <v>McDonald's Corporation</v>
      </c>
      <c r="D1214" t="e">
        <f>INDEX(Fundamentals!$F:$F,MATCH(Tickers[[#This Row],[Ticker]],Fundamentals!$A:$A,0))</f>
        <v>#N/A</v>
      </c>
    </row>
    <row r="1215" spans="1:4" x14ac:dyDescent="0.2">
      <c r="A1215" t="s">
        <v>646</v>
      </c>
      <c r="B1215" t="s">
        <v>862</v>
      </c>
      <c r="C1215" t="str">
        <f>INDEX(YahooFinanceInfos!$J:$J,MATCH(Tickers[[#This Row],[Ticker]],YahooFinanceInfos!$A:$A,0))</f>
        <v>Medtronic plc</v>
      </c>
      <c r="D1215" t="str">
        <f>INDEX(Fundamentals!$F:$F,MATCH(Tickers[[#This Row],[Ticker]],Fundamentals!$A:$A,0))</f>
        <v>medtronic_2</v>
      </c>
    </row>
    <row r="1216" spans="1:4" x14ac:dyDescent="0.2">
      <c r="A1216" t="s">
        <v>674</v>
      </c>
      <c r="B1216" t="s">
        <v>960</v>
      </c>
      <c r="C1216" t="str">
        <f>INDEX(YahooFinanceInfos!$J:$J,MATCH(Tickers[[#This Row],[Ticker]],YahooFinanceInfos!$A:$A,0))</f>
        <v>The Sherwin-Williams Company</v>
      </c>
      <c r="D1216" t="str">
        <f>INDEX(Fundamentals!$F:$F,MATCH(Tickers[[#This Row],[Ticker]],Fundamentals!$A:$A,0))</f>
        <v>sherwin-williams</v>
      </c>
    </row>
    <row r="1217" spans="1:4" x14ac:dyDescent="0.2">
      <c r="A1217" t="s">
        <v>624</v>
      </c>
      <c r="B1217" t="s">
        <v>790</v>
      </c>
      <c r="C1217" t="str">
        <f>INDEX(YahooFinanceInfos!$J:$J,MATCH(Tickers[[#This Row],[Ticker]],YahooFinanceInfos!$A:$A,0))</f>
        <v>Emerson Electric Co.</v>
      </c>
      <c r="D1217" t="str">
        <f>INDEX(Fundamentals!$F:$F,MATCH(Tickers[[#This Row],[Ticker]],Fundamentals!$A:$A,0))</f>
        <v>emerson_electric</v>
      </c>
    </row>
    <row r="1218" spans="1:4" x14ac:dyDescent="0.2">
      <c r="A1218" t="s">
        <v>615</v>
      </c>
      <c r="B1218" t="s">
        <v>761</v>
      </c>
      <c r="C1218" t="str">
        <f>INDEX(YahooFinanceInfos!$J:$J,MATCH(Tickers[[#This Row],[Ticker]],YahooFinanceInfos!$A:$A,0))</f>
        <v>Cintas Corporation</v>
      </c>
      <c r="D1218" t="str">
        <f>INDEX(Fundamentals!$F:$F,MATCH(Tickers[[#This Row],[Ticker]],Fundamentals!$A:$A,0))</f>
        <v>cintas</v>
      </c>
    </row>
    <row r="1219" spans="1:4" x14ac:dyDescent="0.2">
      <c r="A1219" t="s">
        <v>559</v>
      </c>
      <c r="B1219" t="s">
        <v>578</v>
      </c>
      <c r="C1219" t="str">
        <f>INDEX(YahooFinanceInfos!$J:$J,MATCH(Tickers[[#This Row],[Ticker]],YahooFinanceInfos!$A:$A,0))</f>
        <v>Aflac Incorporated</v>
      </c>
      <c r="D1219" t="str">
        <f>INDEX(Fundamentals!$F:$F,MATCH(Tickers[[#This Row],[Ticker]],Fundamentals!$A:$A,0))</f>
        <v>Aflac Incorporated</v>
      </c>
    </row>
    <row r="1220" spans="1:4" x14ac:dyDescent="0.2">
      <c r="A1220" t="s">
        <v>650</v>
      </c>
      <c r="B1220" t="s">
        <v>876</v>
      </c>
      <c r="C1220" t="str">
        <f>INDEX(YahooFinanceInfos!$J:$J,MATCH(Tickers[[#This Row],[Ticker]],YahooFinanceInfos!$A:$A,0))</f>
        <v>McCormick &amp; Company, Incorporated</v>
      </c>
      <c r="D1220" t="e">
        <f>INDEX(Fundamentals!$F:$F,MATCH(Tickers[[#This Row],[Ticker]],Fundamentals!$A:$A,0))</f>
        <v>#N/A</v>
      </c>
    </row>
    <row r="1221" spans="1:4" x14ac:dyDescent="0.2">
      <c r="C1221" t="e">
        <f>INDEX(YahooFinanceInfos!$J:$J,MATCH(Tickers[[#This Row],[Ticker]],YahooFinanceInfos!$A:$A,0))</f>
        <v>#N/A</v>
      </c>
      <c r="D1221" t="e">
        <f>INDEX(Fundamentals!$F:$F,MATCH(Tickers[[#This Row],[Ticker]],Fundamentals!$A:$A,0))</f>
        <v>#N/A</v>
      </c>
    </row>
    <row r="1222" spans="1:4" x14ac:dyDescent="0.2">
      <c r="A1222" t="s">
        <v>5298</v>
      </c>
      <c r="B1222" t="s">
        <v>5299</v>
      </c>
      <c r="C1222" t="str">
        <f>INDEX(YahooFinanceInfos!$J:$J,MATCH(Tickers[[#This Row],[Ticker]],YahooFinanceInfos!$A:$A,0))</f>
        <v>WisdomTree Emerging Markets ESG Fund</v>
      </c>
      <c r="D1222" t="str">
        <f>INDEX(Fundamentals!$F:$F,MATCH(Tickers[[#This Row],[Ticker]],Fundamentals!$A:$A,0))</f>
        <v>genesis_emerging_markets_fund</v>
      </c>
    </row>
    <row r="1223" spans="1:4" x14ac:dyDescent="0.2">
      <c r="A1223" t="s">
        <v>5300</v>
      </c>
      <c r="B1223" t="s">
        <v>5301</v>
      </c>
      <c r="C1223" t="str">
        <f>INDEX(YahooFinanceInfos!$J:$J,MATCH(Tickers[[#This Row],[Ticker]],YahooFinanceInfos!$A:$A,0))</f>
        <v>WisdomTree U.S. ESG Fund</v>
      </c>
      <c r="D1223" t="str">
        <f>INDEX(Fundamentals!$F:$F,MATCH(Tickers[[#This Row],[Ticker]],Fundamentals!$A:$A,0))</f>
        <v>us_bancorp</v>
      </c>
    </row>
    <row r="1224" spans="1:4" x14ac:dyDescent="0.2">
      <c r="A1224" t="s">
        <v>5302</v>
      </c>
      <c r="B1224" t="s">
        <v>5303</v>
      </c>
      <c r="C1224" t="str">
        <f>INDEX(YahooFinanceInfos!$J:$J,MATCH(Tickers[[#This Row],[Ticker]],YahooFinanceInfos!$A:$A,0))</f>
        <v>iShares MSCI Global Gold Miners ETF</v>
      </c>
      <c r="D1224" t="str">
        <f>INDEX(Fundamentals!$F:$F,MATCH(Tickers[[#This Row],[Ticker]],Fundamentals!$A:$A,0))</f>
        <v>msci</v>
      </c>
    </row>
    <row r="1225" spans="1:4" x14ac:dyDescent="0.2">
      <c r="A1225" t="s">
        <v>5304</v>
      </c>
      <c r="B1225" t="s">
        <v>5305</v>
      </c>
      <c r="C1225" t="str">
        <f>INDEX(YahooFinanceInfos!$J:$J,MATCH(Tickers[[#This Row],[Ticker]],YahooFinanceInfos!$A:$A,0))</f>
        <v>First Trust Financials AlphaDEX Fund</v>
      </c>
      <c r="D1225" t="str">
        <f>INDEX(Fundamentals!$F:$F,MATCH(Tickers[[#This Row],[Ticker]],Fundamentals!$A:$A,0))</f>
        <v>first_potomac_realty_trust</v>
      </c>
    </row>
    <row r="1226" spans="1:4" x14ac:dyDescent="0.2">
      <c r="A1226" t="s">
        <v>5306</v>
      </c>
      <c r="B1226" t="s">
        <v>5307</v>
      </c>
      <c r="C1226" t="str">
        <f>INDEX(YahooFinanceInfos!$J:$J,MATCH(Tickers[[#This Row],[Ticker]],YahooFinanceInfos!$A:$A,0))</f>
        <v>SPDR S&amp;P Regional Banking ETF</v>
      </c>
      <c r="D1226" t="str">
        <f>INDEX(Fundamentals!$F:$F,MATCH(Tickers[[#This Row],[Ticker]],Fundamentals!$A:$A,0))</f>
        <v>at_s</v>
      </c>
    </row>
    <row r="1227" spans="1:4" x14ac:dyDescent="0.2">
      <c r="A1227" t="s">
        <v>5308</v>
      </c>
      <c r="B1227" t="s">
        <v>5309</v>
      </c>
      <c r="C1227" t="str">
        <f>INDEX(YahooFinanceInfos!$J:$J,MATCH(Tickers[[#This Row],[Ticker]],YahooFinanceInfos!$A:$A,0))</f>
        <v>Invesco Dynamic Semiconductors ETF</v>
      </c>
      <c r="D1227" t="str">
        <f>INDEX(Fundamentals!$F:$F,MATCH(Tickers[[#This Row],[Ticker]],Fundamentals!$A:$A,0))</f>
        <v>invesco_1</v>
      </c>
    </row>
    <row r="1228" spans="1:4" x14ac:dyDescent="0.2">
      <c r="A1228" t="s">
        <v>5310</v>
      </c>
      <c r="B1228" t="s">
        <v>5311</v>
      </c>
      <c r="C1228" t="str">
        <f>INDEX(YahooFinanceInfos!$J:$J,MATCH(Tickers[[#This Row],[Ticker]],YahooFinanceInfos!$A:$A,0))</f>
        <v>Invesco S&amp;P 500 Equal Weight Financials ETF</v>
      </c>
      <c r="D1228" t="str">
        <f>INDEX(Fundamentals!$F:$F,MATCH(Tickers[[#This Row],[Ticker]],Fundamentals!$A:$A,0))</f>
        <v>invesco_1</v>
      </c>
    </row>
    <row r="1229" spans="1:4" x14ac:dyDescent="0.2">
      <c r="A1229" t="s">
        <v>5312</v>
      </c>
      <c r="B1229" t="s">
        <v>5313</v>
      </c>
      <c r="C1229" t="str">
        <f>INDEX(YahooFinanceInfos!$J:$J,MATCH(Tickers[[#This Row],[Ticker]],YahooFinanceInfos!$A:$A,0))</f>
        <v>VanEck Vectors Semiconductor ETF</v>
      </c>
      <c r="D1229" t="str">
        <f>INDEX(Fundamentals!$F:$F,MATCH(Tickers[[#This Row],[Ticker]],Fundamentals!$A:$A,0))</f>
        <v>elmos_semiconductor</v>
      </c>
    </row>
    <row r="1230" spans="1:4" x14ac:dyDescent="0.2">
      <c r="A1230" t="s">
        <v>5314</v>
      </c>
      <c r="B1230" t="s">
        <v>5315</v>
      </c>
      <c r="C1230" t="str">
        <f>INDEX(YahooFinanceInfos!$J:$J,MATCH(Tickers[[#This Row],[Ticker]],YahooFinanceInfos!$A:$A,0))</f>
        <v>Global X Gold Explorers ETF</v>
      </c>
      <c r="D1230" t="e">
        <f>INDEX(Fundamentals!$F:$F,MATCH(Tickers[[#This Row],[Ticker]],Fundamentals!$A:$A,0))</f>
        <v>#N/A</v>
      </c>
    </row>
    <row r="1231" spans="1:4" x14ac:dyDescent="0.2">
      <c r="A1231" t="s">
        <v>5316</v>
      </c>
      <c r="B1231" t="s">
        <v>5317</v>
      </c>
      <c r="C1231" t="str">
        <f>INDEX(YahooFinanceInfos!$J:$J,MATCH(Tickers[[#This Row],[Ticker]],YahooFinanceInfos!$A:$A,0))</f>
        <v>iShares PHLX Semiconductor ETF</v>
      </c>
      <c r="D1231" t="e">
        <f>INDEX(Fundamentals!$F:$F,MATCH(Tickers[[#This Row],[Ticker]],Fundamentals!$A:$A,0))</f>
        <v>#N/A</v>
      </c>
    </row>
    <row r="1232" spans="1:4" x14ac:dyDescent="0.2">
      <c r="A1232" t="s">
        <v>5318</v>
      </c>
      <c r="B1232" t="s">
        <v>5319</v>
      </c>
      <c r="C1232" t="str">
        <f>INDEX(YahooFinanceInfos!$J:$J,MATCH(Tickers[[#This Row],[Ticker]],YahooFinanceInfos!$A:$A,0))</f>
        <v>Vanguard Financials Index Fund ETF Shares</v>
      </c>
      <c r="D1232" t="e">
        <f>INDEX(Fundamentals!$F:$F,MATCH(Tickers[[#This Row],[Ticker]],Fundamentals!$A:$A,0))</f>
        <v>#N/A</v>
      </c>
    </row>
    <row r="1233" spans="1:4" x14ac:dyDescent="0.2">
      <c r="B1233" t="s">
        <v>5321</v>
      </c>
      <c r="C1233" t="e">
        <f>INDEX(YahooFinanceInfos!$J:$J,MATCH(Tickers[[#This Row],[Ticker]],YahooFinanceInfos!$A:$A,0))</f>
        <v>#N/A</v>
      </c>
      <c r="D1233" t="e">
        <f>INDEX(Fundamentals!$F:$F,MATCH(Tickers[[#This Row],[Ticker]],Fundamentals!$A:$A,0))</f>
        <v>#N/A</v>
      </c>
    </row>
    <row r="1234" spans="1:4" x14ac:dyDescent="0.2">
      <c r="A1234" t="s">
        <v>5322</v>
      </c>
      <c r="B1234" t="s">
        <v>5323</v>
      </c>
      <c r="C1234" t="str">
        <f>INDEX(YahooFinanceInfos!$J:$J,MATCH(Tickers[[#This Row],[Ticker]],YahooFinanceInfos!$A:$A,0))</f>
        <v>Fidelity MSCI Financials Index ETF</v>
      </c>
      <c r="D1234" t="e">
        <f>INDEX(Fundamentals!$F:$F,MATCH(Tickers[[#This Row],[Ticker]],Fundamentals!$A:$A,0))</f>
        <v>#N/A</v>
      </c>
    </row>
    <row r="1235" spans="1:4" x14ac:dyDescent="0.2">
      <c r="A1235" t="s">
        <v>5324</v>
      </c>
      <c r="B1235" t="s">
        <v>5325</v>
      </c>
      <c r="C1235" t="str">
        <f>INDEX(YahooFinanceInfos!$J:$J,MATCH(Tickers[[#This Row],[Ticker]],YahooFinanceInfos!$A:$A,0))</f>
        <v>Invesco S&amp;P Ultra Dividend Revenue ETF</v>
      </c>
      <c r="D1235" t="str">
        <f>INDEX(Fundamentals!$F:$F,MATCH(Tickers[[#This Row],[Ticker]],Fundamentals!$A:$A,0))</f>
        <v>invesco_1</v>
      </c>
    </row>
    <row r="1236" spans="1:4" x14ac:dyDescent="0.2">
      <c r="A1236" t="s">
        <v>5326</v>
      </c>
      <c r="B1236" t="s">
        <v>5327</v>
      </c>
      <c r="C1236" t="str">
        <f>INDEX(YahooFinanceInfos!$J:$J,MATCH(Tickers[[#This Row],[Ticker]],YahooFinanceInfos!$A:$A,0))</f>
        <v>First Trust Rising Dividend Achievers ETF</v>
      </c>
      <c r="D1236" t="e">
        <f>INDEX(Fundamentals!$F:$F,MATCH(Tickers[[#This Row],[Ticker]],Fundamentals!$A:$A,0))</f>
        <v>#N/A</v>
      </c>
    </row>
    <row r="1237" spans="1:4" x14ac:dyDescent="0.2">
      <c r="A1237" t="s">
        <v>5328</v>
      </c>
      <c r="B1237" t="s">
        <v>5329</v>
      </c>
      <c r="C1237" t="str">
        <f>INDEX(YahooFinanceInfos!$J:$J,MATCH(Tickers[[#This Row],[Ticker]],YahooFinanceInfos!$A:$A,0))</f>
        <v>First Trust Large Cap Value AlphaDEX Fund</v>
      </c>
      <c r="D1237" t="str">
        <f>INDEX(Fundamentals!$F:$F,MATCH(Tickers[[#This Row],[Ticker]],Fundamentals!$A:$A,0))</f>
        <v>global_value_fund</v>
      </c>
    </row>
    <row r="1238" spans="1:4" x14ac:dyDescent="0.2">
      <c r="A1238" t="s">
        <v>5330</v>
      </c>
      <c r="B1238" t="s">
        <v>5331</v>
      </c>
      <c r="C1238" t="str">
        <f>INDEX(YahooFinanceInfos!$J:$J,MATCH(Tickers[[#This Row],[Ticker]],YahooFinanceInfos!$A:$A,0))</f>
        <v>ProShares Ultra QQQ</v>
      </c>
      <c r="D1238" t="str">
        <f>INDEX(Fundamentals!$F:$F,MATCH(Tickers[[#This Row],[Ticker]],Fundamentals!$A:$A,0))</f>
        <v>ultra_electronics</v>
      </c>
    </row>
    <row r="1239" spans="1:4" x14ac:dyDescent="0.2">
      <c r="A1239" t="s">
        <v>5332</v>
      </c>
      <c r="B1239" t="s">
        <v>5333</v>
      </c>
      <c r="C1239" t="str">
        <f>INDEX(YahooFinanceInfos!$J:$J,MATCH(Tickers[[#This Row],[Ticker]],YahooFinanceInfos!$A:$A,0))</f>
        <v>Invesco BuyBack Achievers ETF</v>
      </c>
      <c r="D1239" t="str">
        <f>INDEX(Fundamentals!$F:$F,MATCH(Tickers[[#This Row],[Ticker]],Fundamentals!$A:$A,0))</f>
        <v>invesco_1</v>
      </c>
    </row>
    <row r="1240" spans="1:4" x14ac:dyDescent="0.2">
      <c r="A1240" t="s">
        <v>5334</v>
      </c>
      <c r="B1240" t="s">
        <v>5335</v>
      </c>
      <c r="C1240" t="str">
        <f>INDEX(YahooFinanceInfos!$J:$J,MATCH(Tickers[[#This Row],[Ticker]],YahooFinanceInfos!$A:$A,0))</f>
        <v>iShares Edge MSCI USA Value Factor ETF</v>
      </c>
      <c r="D1240" t="str">
        <f>INDEX(Fundamentals!$F:$F,MATCH(Tickers[[#This Row],[Ticker]],Fundamentals!$A:$A,0))</f>
        <v>pacific_edge</v>
      </c>
    </row>
    <row r="1241" spans="1:4" x14ac:dyDescent="0.2">
      <c r="A1241" t="s">
        <v>5336</v>
      </c>
      <c r="B1241" t="s">
        <v>5337</v>
      </c>
      <c r="C1241" t="str">
        <f>INDEX(YahooFinanceInfos!$J:$J,MATCH(Tickers[[#This Row],[Ticker]],YahooFinanceInfos!$A:$A,0))</f>
        <v>First Trust NASDAQ-100-Technology Sector Index Fund</v>
      </c>
      <c r="D1241" t="str">
        <f>INDEX(Fundamentals!$F:$F,MATCH(Tickers[[#This Row],[Ticker]],Fundamentals!$A:$A,0))</f>
        <v>first_potomac_realty_trust</v>
      </c>
    </row>
    <row r="1242" spans="1:4" x14ac:dyDescent="0.2">
      <c r="A1242" t="s">
        <v>5338</v>
      </c>
      <c r="B1242" t="s">
        <v>5339</v>
      </c>
      <c r="C1242" t="str">
        <f>INDEX(YahooFinanceInfos!$J:$J,MATCH(Tickers[[#This Row],[Ticker]],YahooFinanceInfos!$A:$A,0))</f>
        <v>Invesco S&amp;P 500 GARP ETF</v>
      </c>
      <c r="D1242" t="str">
        <f>INDEX(Fundamentals!$F:$F,MATCH(Tickers[[#This Row],[Ticker]],Fundamentals!$A:$A,0))</f>
        <v>invesco_1</v>
      </c>
    </row>
    <row r="1243" spans="1:4" x14ac:dyDescent="0.2">
      <c r="A1243" t="s">
        <v>5340</v>
      </c>
      <c r="B1243" t="s">
        <v>5341</v>
      </c>
      <c r="C1243" t="str">
        <f>INDEX(YahooFinanceInfos!$J:$J,MATCH(Tickers[[#This Row],[Ticker]],YahooFinanceInfos!$A:$A,0))</f>
        <v>Invesco Optimum Yield Diversified Commodity Strategy No K-1 ETF</v>
      </c>
      <c r="D1243" t="e">
        <f>INDEX(Fundamentals!$F:$F,MATCH(Tickers[[#This Row],[Ticker]],Fundamentals!$A:$A,0))</f>
        <v>#N/A</v>
      </c>
    </row>
    <row r="1244" spans="1:4" x14ac:dyDescent="0.2">
      <c r="A1244" t="s">
        <v>5342</v>
      </c>
      <c r="B1244" t="s">
        <v>5343</v>
      </c>
      <c r="C1244" t="str">
        <f>INDEX(YahooFinanceInfos!$J:$J,MATCH(Tickers[[#This Row],[Ticker]],YahooFinanceInfos!$A:$A,0))</f>
        <v>Invesco S&amp;P 500 Pure Value ETF</v>
      </c>
      <c r="D1244" t="str">
        <f>INDEX(Fundamentals!$F:$F,MATCH(Tickers[[#This Row],[Ticker]],Fundamentals!$A:$A,0))</f>
        <v>invesco_1</v>
      </c>
    </row>
    <row r="1245" spans="1:4" x14ac:dyDescent="0.2">
      <c r="A1245" t="s">
        <v>5344</v>
      </c>
      <c r="B1245" t="s">
        <v>5345</v>
      </c>
      <c r="C1245" t="str">
        <f>INDEX(YahooFinanceInfos!$J:$J,MATCH(Tickers[[#This Row],[Ticker]],YahooFinanceInfos!$A:$A,0))</f>
        <v>VanEck Vectors Emerging Markets High Yield Bond ETF</v>
      </c>
      <c r="D1245" t="str">
        <f>INDEX(Fundamentals!$F:$F,MATCH(Tickers[[#This Row],[Ticker]],Fundamentals!$A:$A,0))</f>
        <v>west_high_yield_resources</v>
      </c>
    </row>
    <row r="1246" spans="1:4" x14ac:dyDescent="0.2">
      <c r="A1246" t="s">
        <v>5346</v>
      </c>
      <c r="B1246" t="s">
        <v>5347</v>
      </c>
      <c r="C1246" t="str">
        <f>INDEX(YahooFinanceInfos!$J:$J,MATCH(Tickers[[#This Row],[Ticker]],YahooFinanceInfos!$A:$A,0))</f>
        <v>Deep Value ETF</v>
      </c>
      <c r="D1246" t="str">
        <f>INDEX(Fundamentals!$F:$F,MATCH(Tickers[[#This Row],[Ticker]],Fundamentals!$A:$A,0))</f>
        <v>shareholder_value_beteiligungen_1</v>
      </c>
    </row>
    <row r="1247" spans="1:4" x14ac:dyDescent="0.2">
      <c r="A1247" t="s">
        <v>5348</v>
      </c>
      <c r="B1247" t="s">
        <v>5349</v>
      </c>
      <c r="C1247" t="str">
        <f>INDEX(YahooFinanceInfos!$J:$J,MATCH(Tickers[[#This Row],[Ticker]],YahooFinanceInfos!$A:$A,0))</f>
        <v>PIMCO 25+ Year Zero Coupon U.S. Treasury Index Exchange-Traded Fund</v>
      </c>
      <c r="D1247" t="str">
        <f>INDEX(Fundamentals!$F:$F,MATCH(Tickers[[#This Row],[Ticker]],Fundamentals!$A:$A,0))</f>
        <v>zero</v>
      </c>
    </row>
    <row r="1248" spans="1:4" x14ac:dyDescent="0.2">
      <c r="A1248" t="s">
        <v>5350</v>
      </c>
      <c r="B1248" t="s">
        <v>5351</v>
      </c>
      <c r="C1248" t="str">
        <f>INDEX(YahooFinanceInfos!$J:$J,MATCH(Tickers[[#This Row],[Ticker]],YahooFinanceInfos!$A:$A,0))</f>
        <v>Vanguard Mid-Cap Value Index Fund ETF Shares</v>
      </c>
      <c r="D1248" t="str">
        <f>INDEX(Fundamentals!$F:$F,MATCH(Tickers[[#This Row],[Ticker]],Fundamentals!$A:$A,0))</f>
        <v>global_value_fund</v>
      </c>
    </row>
    <row r="1249" spans="1:4" x14ac:dyDescent="0.2">
      <c r="A1249" t="s">
        <v>5352</v>
      </c>
      <c r="B1249" t="s">
        <v>5353</v>
      </c>
      <c r="C1249" t="str">
        <f>INDEX(YahooFinanceInfos!$J:$J,MATCH(Tickers[[#This Row],[Ticker]],YahooFinanceInfos!$A:$A,0))</f>
        <v>iShares Morningstar Mid-Cap Value ETF</v>
      </c>
      <c r="D1249" t="e">
        <f>INDEX(Fundamentals!$F:$F,MATCH(Tickers[[#This Row],[Ticker]],Fundamentals!$A:$A,0))</f>
        <v>#N/A</v>
      </c>
    </row>
    <row r="1250" spans="1:4" x14ac:dyDescent="0.2">
      <c r="A1250" t="s">
        <v>5354</v>
      </c>
      <c r="B1250" t="s">
        <v>5355</v>
      </c>
      <c r="C1250" t="str">
        <f>INDEX(YahooFinanceInfos!$J:$J,MATCH(Tickers[[#This Row],[Ticker]],YahooFinanceInfos!$A:$A,0))</f>
        <v>Invesco Dynamic Large Cap Value ETF</v>
      </c>
      <c r="D1250" t="str">
        <f>INDEX(Fundamentals!$F:$F,MATCH(Tickers[[#This Row],[Ticker]],Fundamentals!$A:$A,0))</f>
        <v>invesco_1</v>
      </c>
    </row>
    <row r="1251" spans="1:4" x14ac:dyDescent="0.2">
      <c r="A1251" t="s">
        <v>5356</v>
      </c>
      <c r="B1251" t="s">
        <v>5357</v>
      </c>
      <c r="C1251" t="str">
        <f>INDEX(YahooFinanceInfos!$J:$J,MATCH(Tickers[[#This Row],[Ticker]],YahooFinanceInfos!$A:$A,0))</f>
        <v>SPDR Dow Jones Industrial Average ETF Trust</v>
      </c>
      <c r="D1251" t="e">
        <f>INDEX(Fundamentals!$F:$F,MATCH(Tickers[[#This Row],[Ticker]],Fundamentals!$A:$A,0))</f>
        <v>#N/A</v>
      </c>
    </row>
    <row r="1252" spans="1:4" x14ac:dyDescent="0.2">
      <c r="A1252" t="s">
        <v>5358</v>
      </c>
      <c r="B1252" t="s">
        <v>5359</v>
      </c>
      <c r="C1252" t="str">
        <f>INDEX(YahooFinanceInfos!$J:$J,MATCH(Tickers[[#This Row],[Ticker]],YahooFinanceInfos!$A:$A,0))</f>
        <v>SPDR S&amp;P Insurance ETF</v>
      </c>
      <c r="D1252" t="str">
        <f>INDEX(Fundamentals!$F:$F,MATCH(Tickers[[#This Row],[Ticker]],Fundamentals!$A:$A,0))</f>
        <v>at_s</v>
      </c>
    </row>
    <row r="1253" spans="1:4" x14ac:dyDescent="0.2">
      <c r="A1253" t="s">
        <v>5360</v>
      </c>
      <c r="B1253" t="s">
        <v>5361</v>
      </c>
      <c r="C1253" t="str">
        <f>INDEX(YahooFinanceInfos!$J:$J,MATCH(Tickers[[#This Row],[Ticker]],YahooFinanceInfos!$A:$A,0))</f>
        <v>iShares Core Dividend Growth ETF</v>
      </c>
      <c r="D1253" t="e">
        <f>INDEX(Fundamentals!$F:$F,MATCH(Tickers[[#This Row],[Ticker]],Fundamentals!$A:$A,0))</f>
        <v>#N/A</v>
      </c>
    </row>
    <row r="1254" spans="1:4" x14ac:dyDescent="0.2">
      <c r="A1254" t="s">
        <v>5362</v>
      </c>
      <c r="B1254" t="s">
        <v>5363</v>
      </c>
      <c r="C1254" t="str">
        <f>INDEX(YahooFinanceInfos!$J:$J,MATCH(Tickers[[#This Row],[Ticker]],YahooFinanceInfos!$A:$A,0))</f>
        <v>iShares MSCI Turkey ETF</v>
      </c>
      <c r="D1254" t="e">
        <f>INDEX(Fundamentals!$F:$F,MATCH(Tickers[[#This Row],[Ticker]],Fundamentals!$A:$A,0))</f>
        <v>#N/A</v>
      </c>
    </row>
    <row r="1255" spans="1:4" x14ac:dyDescent="0.2">
      <c r="A1255" t="s">
        <v>5364</v>
      </c>
      <c r="B1255" t="s">
        <v>5365</v>
      </c>
      <c r="C1255" t="str">
        <f>INDEX(YahooFinanceInfos!$J:$J,MATCH(Tickers[[#This Row],[Ticker]],YahooFinanceInfos!$A:$A,0))</f>
        <v>Janus Henderson Small/Mid Cap Growth Alpha ETF</v>
      </c>
      <c r="D1255" t="e">
        <f>INDEX(Fundamentals!$F:$F,MATCH(Tickers[[#This Row],[Ticker]],Fundamentals!$A:$A,0))</f>
        <v>#N/A</v>
      </c>
    </row>
    <row r="1256" spans="1:4" x14ac:dyDescent="0.2">
      <c r="A1256" t="s">
        <v>5366</v>
      </c>
      <c r="B1256" t="s">
        <v>5367</v>
      </c>
      <c r="C1256" t="str">
        <f>INDEX(YahooFinanceInfos!$J:$J,MATCH(Tickers[[#This Row],[Ticker]],YahooFinanceInfos!$A:$A,0))</f>
        <v>Invesco S&amp;P 500 Equal Weight ETF</v>
      </c>
      <c r="D1256" t="str">
        <f>INDEX(Fundamentals!$F:$F,MATCH(Tickers[[#This Row],[Ticker]],Fundamentals!$A:$A,0))</f>
        <v>invesco_1</v>
      </c>
    </row>
    <row r="1257" spans="1:4" x14ac:dyDescent="0.2">
      <c r="A1257" t="s">
        <v>5368</v>
      </c>
      <c r="B1257" t="s">
        <v>5369</v>
      </c>
      <c r="C1257" t="str">
        <f>INDEX(YahooFinanceInfos!$J:$J,MATCH(Tickers[[#This Row],[Ticker]],YahooFinanceInfos!$A:$A,0))</f>
        <v>Vanguard Long-Term Corporate Bond Index Fund ETF Shares</v>
      </c>
      <c r="D1257" t="str">
        <f>INDEX(Fundamentals!$F:$F,MATCH(Tickers[[#This Row],[Ticker]],Fundamentals!$A:$A,0))</f>
        <v>vanguard_natural_resources_llc</v>
      </c>
    </row>
    <row r="1258" spans="1:4" x14ac:dyDescent="0.2">
      <c r="A1258" t="s">
        <v>5370</v>
      </c>
      <c r="B1258" t="s">
        <v>5371</v>
      </c>
      <c r="C1258" t="str">
        <f>INDEX(YahooFinanceInfos!$J:$J,MATCH(Tickers[[#This Row],[Ticker]],YahooFinanceInfos!$A:$A,0))</f>
        <v>Vanguard Value Index Fund ETF Shares</v>
      </c>
      <c r="D1258" t="str">
        <f>INDEX(Fundamentals!$F:$F,MATCH(Tickers[[#This Row],[Ticker]],Fundamentals!$A:$A,0))</f>
        <v>global_value_fund</v>
      </c>
    </row>
    <row r="1259" spans="1:4" x14ac:dyDescent="0.2">
      <c r="A1259" t="s">
        <v>5372</v>
      </c>
      <c r="B1259" t="s">
        <v>5373</v>
      </c>
      <c r="C1259" t="str">
        <f>INDEX(YahooFinanceInfos!$J:$J,MATCH(Tickers[[#This Row],[Ticker]],YahooFinanceInfos!$A:$A,0))</f>
        <v>Consumer Discretionary Select Sector SPDR Fund</v>
      </c>
      <c r="D1259" t="str">
        <f>INDEX(Fundamentals!$F:$F,MATCH(Tickers[[#This Row],[Ticker]],Fundamentals!$A:$A,0))</f>
        <v>sector_10_1</v>
      </c>
    </row>
    <row r="1260" spans="1:4" x14ac:dyDescent="0.2">
      <c r="A1260" t="s">
        <v>5374</v>
      </c>
      <c r="B1260" t="s">
        <v>5375</v>
      </c>
      <c r="C1260" t="str">
        <f>INDEX(YahooFinanceInfos!$J:$J,MATCH(Tickers[[#This Row],[Ticker]],YahooFinanceInfos!$A:$A,0))</f>
        <v>First Trust Mid Cap Core AlphaDEX Fund</v>
      </c>
      <c r="D1260" t="str">
        <f>INDEX(Fundamentals!$F:$F,MATCH(Tickers[[#This Row],[Ticker]],Fundamentals!$A:$A,0))</f>
        <v>first_mid-illinois_bancshares</v>
      </c>
    </row>
    <row r="1261" spans="1:4" x14ac:dyDescent="0.2">
      <c r="A1261" t="s">
        <v>5376</v>
      </c>
      <c r="B1261" t="s">
        <v>5377</v>
      </c>
      <c r="C1261" t="str">
        <f>INDEX(YahooFinanceInfos!$J:$J,MATCH(Tickers[[#This Row],[Ticker]],YahooFinanceInfos!$A:$A,0))</f>
        <v>ARK Next Generation Internet ETF</v>
      </c>
      <c r="D1261" t="str">
        <f>INDEX(Fundamentals!$F:$F,MATCH(Tickers[[#This Row],[Ticker]],Fundamentals!$A:$A,0))</f>
        <v>tankerska_next_generation_dd</v>
      </c>
    </row>
    <row r="1262" spans="1:4" x14ac:dyDescent="0.2">
      <c r="A1262" t="s">
        <v>5378</v>
      </c>
      <c r="B1262" t="s">
        <v>5379</v>
      </c>
      <c r="C1262" t="str">
        <f>INDEX(YahooFinanceInfos!$J:$J,MATCH(Tickers[[#This Row],[Ticker]],YahooFinanceInfos!$A:$A,0))</f>
        <v>First Trust Large Cap Core AlphaDEX Fund</v>
      </c>
      <c r="D1262" t="str">
        <f>INDEX(Fundamentals!$F:$F,MATCH(Tickers[[#This Row],[Ticker]],Fundamentals!$A:$A,0))</f>
        <v>first_potomac_realty_trust</v>
      </c>
    </row>
    <row r="1263" spans="1:4" x14ac:dyDescent="0.2">
      <c r="A1263" t="s">
        <v>5380</v>
      </c>
      <c r="B1263" t="s">
        <v>5381</v>
      </c>
      <c r="C1263" t="str">
        <f>INDEX(YahooFinanceInfos!$J:$J,MATCH(Tickers[[#This Row],[Ticker]],YahooFinanceInfos!$A:$A,0))</f>
        <v>SPDR S&amp;P 500 Buyback ETF</v>
      </c>
      <c r="D1263" t="str">
        <f>INDEX(Fundamentals!$F:$F,MATCH(Tickers[[#This Row],[Ticker]],Fundamentals!$A:$A,0))</f>
        <v>at_s</v>
      </c>
    </row>
    <row r="1264" spans="1:4" x14ac:dyDescent="0.2">
      <c r="A1264" t="s">
        <v>5382</v>
      </c>
      <c r="B1264" t="s">
        <v>5383</v>
      </c>
      <c r="C1264" t="str">
        <f>INDEX(YahooFinanceInfos!$J:$J,MATCH(Tickers[[#This Row],[Ticker]],YahooFinanceInfos!$A:$A,0))</f>
        <v>VictoryShares US Large Cap High Div Volatility Wtd ETF</v>
      </c>
      <c r="D1264" t="e">
        <f>INDEX(Fundamentals!$F:$F,MATCH(Tickers[[#This Row],[Ticker]],Fundamentals!$A:$A,0))</f>
        <v>#N/A</v>
      </c>
    </row>
    <row r="1265" spans="1:4" x14ac:dyDescent="0.2">
      <c r="A1265" t="s">
        <v>5384</v>
      </c>
      <c r="B1265" t="s">
        <v>5385</v>
      </c>
      <c r="C1265" t="str">
        <f>INDEX(YahooFinanceInfos!$J:$J,MATCH(Tickers[[#This Row],[Ticker]],YahooFinanceInfos!$A:$A,0))</f>
        <v>WisdomTree U.S. MidCap Dividend Fund</v>
      </c>
      <c r="D1265" t="e">
        <f>INDEX(Fundamentals!$F:$F,MATCH(Tickers[[#This Row],[Ticker]],Fundamentals!$A:$A,0))</f>
        <v>#N/A</v>
      </c>
    </row>
    <row r="1266" spans="1:4" x14ac:dyDescent="0.2">
      <c r="A1266" t="s">
        <v>5386</v>
      </c>
      <c r="B1266" t="s">
        <v>5387</v>
      </c>
      <c r="C1266" t="str">
        <f>INDEX(YahooFinanceInfos!$J:$J,MATCH(Tickers[[#This Row],[Ticker]],YahooFinanceInfos!$A:$A,0))</f>
        <v>First Trust NASDAQ-100 Equal Weighted Index Fund</v>
      </c>
      <c r="D1266" t="e">
        <f>INDEX(Fundamentals!$F:$F,MATCH(Tickers[[#This Row],[Ticker]],Fundamentals!$A:$A,0))</f>
        <v>#N/A</v>
      </c>
    </row>
    <row r="1267" spans="1:4" x14ac:dyDescent="0.2">
      <c r="A1267" t="s">
        <v>5388</v>
      </c>
      <c r="B1267" t="s">
        <v>5389</v>
      </c>
      <c r="C1267" t="str">
        <f>INDEX(YahooFinanceInfos!$J:$J,MATCH(Tickers[[#This Row],[Ticker]],YahooFinanceInfos!$A:$A,0))</f>
        <v>SPDR Russell 1000 Yield Focus ETF</v>
      </c>
      <c r="D1267" t="e">
        <f>INDEX(Fundamentals!$F:$F,MATCH(Tickers[[#This Row],[Ticker]],Fundamentals!$A:$A,0))</f>
        <v>#N/A</v>
      </c>
    </row>
    <row r="1268" spans="1:4" x14ac:dyDescent="0.2">
      <c r="A1268" t="s">
        <v>5390</v>
      </c>
      <c r="B1268" t="s">
        <v>5391</v>
      </c>
      <c r="C1268" t="str">
        <f>INDEX(YahooFinanceInfos!$J:$J,MATCH(Tickers[[#This Row],[Ticker]],YahooFinanceInfos!$A:$A,0))</f>
        <v>iShares Long-Term Corporate Bond ETF</v>
      </c>
      <c r="D1268" t="e">
        <f>INDEX(Fundamentals!$F:$F,MATCH(Tickers[[#This Row],[Ticker]],Fundamentals!$A:$A,0))</f>
        <v>#N/A</v>
      </c>
    </row>
    <row r="1269" spans="1:4" x14ac:dyDescent="0.2">
      <c r="A1269" t="s">
        <v>5392</v>
      </c>
      <c r="B1269" t="s">
        <v>5393</v>
      </c>
      <c r="C1269" t="str">
        <f>INDEX(YahooFinanceInfos!$J:$J,MATCH(Tickers[[#This Row],[Ticker]],YahooFinanceInfos!$A:$A,0))</f>
        <v>Xtrackers MSCI Eurozone Hedged Equity ETF</v>
      </c>
      <c r="D1269" t="e">
        <f>INDEX(Fundamentals!$F:$F,MATCH(Tickers[[#This Row],[Ticker]],Fundamentals!$A:$A,0))</f>
        <v>#N/A</v>
      </c>
    </row>
    <row r="1270" spans="1:4" x14ac:dyDescent="0.2">
      <c r="A1270" t="s">
        <v>5394</v>
      </c>
      <c r="B1270" t="s">
        <v>5395</v>
      </c>
      <c r="C1270" t="str">
        <f>INDEX(YahooFinanceInfos!$J:$J,MATCH(Tickers[[#This Row],[Ticker]],YahooFinanceInfos!$A:$A,0))</f>
        <v>Invesco S&amp;P 500 Value with Momentum ETF</v>
      </c>
      <c r="D1270" t="str">
        <f>INDEX(Fundamentals!$F:$F,MATCH(Tickers[[#This Row],[Ticker]],Fundamentals!$A:$A,0))</f>
        <v>invesco_1</v>
      </c>
    </row>
    <row r="1271" spans="1:4" x14ac:dyDescent="0.2">
      <c r="A1271" t="s">
        <v>5396</v>
      </c>
      <c r="B1271" t="s">
        <v>5397</v>
      </c>
      <c r="C1271" t="str">
        <f>INDEX(YahooFinanceInfos!$J:$J,MATCH(Tickers[[#This Row],[Ticker]],YahooFinanceInfos!$A:$A,0))</f>
        <v>First Trust Utilities AlphaDEX Fund</v>
      </c>
      <c r="D1271" t="str">
        <f>INDEX(Fundamentals!$F:$F,MATCH(Tickers[[#This Row],[Ticker]],Fundamentals!$A:$A,0))</f>
        <v>first_potomac_realty_trust</v>
      </c>
    </row>
    <row r="1272" spans="1:4" x14ac:dyDescent="0.2">
      <c r="A1272" t="s">
        <v>5398</v>
      </c>
      <c r="B1272" t="s">
        <v>5399</v>
      </c>
      <c r="C1272" t="str">
        <f>INDEX(YahooFinanceInfos!$J:$J,MATCH(Tickers[[#This Row],[Ticker]],YahooFinanceInfos!$A:$A,0))</f>
        <v>Vanguard Consumer Discretionary Index Fund ETF Shares</v>
      </c>
      <c r="D1272" t="str">
        <f>INDEX(Fundamentals!$F:$F,MATCH(Tickers[[#This Row],[Ticker]],Fundamentals!$A:$A,0))</f>
        <v>vanguard_natural_resources_llc</v>
      </c>
    </row>
    <row r="1273" spans="1:4" x14ac:dyDescent="0.2">
      <c r="A1273" t="s">
        <v>5400</v>
      </c>
      <c r="B1273" t="s">
        <v>5401</v>
      </c>
      <c r="C1273" t="str">
        <f>INDEX(YahooFinanceInfos!$J:$J,MATCH(Tickers[[#This Row],[Ticker]],YahooFinanceInfos!$A:$A,0))</f>
        <v>Cambria Shareholder Yield ETF</v>
      </c>
      <c r="D1273" t="str">
        <f>INDEX(Fundamentals!$F:$F,MATCH(Tickers[[#This Row],[Ticker]],Fundamentals!$A:$A,0))</f>
        <v>cambria_automobiles</v>
      </c>
    </row>
    <row r="1274" spans="1:4" x14ac:dyDescent="0.2">
      <c r="A1274" t="s">
        <v>5402</v>
      </c>
      <c r="B1274" t="s">
        <v>5403</v>
      </c>
      <c r="C1274" t="str">
        <f>INDEX(YahooFinanceInfos!$J:$J,MATCH(Tickers[[#This Row],[Ticker]],YahooFinanceInfos!$A:$A,0))</f>
        <v>Schwab U.S. Large-Cap Value ETF</v>
      </c>
      <c r="D1274" t="e">
        <f>INDEX(Fundamentals!$F:$F,MATCH(Tickers[[#This Row],[Ticker]],Fundamentals!$A:$A,0))</f>
        <v>#N/A</v>
      </c>
    </row>
    <row r="1275" spans="1:4" x14ac:dyDescent="0.2">
      <c r="A1275" t="s">
        <v>5404</v>
      </c>
      <c r="B1275" t="s">
        <v>5405</v>
      </c>
      <c r="C1275" t="str">
        <f>INDEX(YahooFinanceInfos!$J:$J,MATCH(Tickers[[#This Row],[Ticker]],YahooFinanceInfos!$A:$A,0))</f>
        <v>Vanguard Mega Cap Value Index Fund ETF Shares</v>
      </c>
      <c r="D1275" t="e">
        <f>INDEX(Fundamentals!$F:$F,MATCH(Tickers[[#This Row],[Ticker]],Fundamentals!$A:$A,0))</f>
        <v>#N/A</v>
      </c>
    </row>
    <row r="1276" spans="1:4" x14ac:dyDescent="0.2">
      <c r="A1276" t="s">
        <v>5406</v>
      </c>
      <c r="B1276" t="s">
        <v>5407</v>
      </c>
      <c r="C1276" t="str">
        <f>INDEX(YahooFinanceInfos!$J:$J,MATCH(Tickers[[#This Row],[Ticker]],YahooFinanceInfos!$A:$A,0))</f>
        <v>Vanguard Small-Cap Value Index Fund ETF Shares</v>
      </c>
      <c r="D1276" t="e">
        <f>INDEX(Fundamentals!$F:$F,MATCH(Tickers[[#This Row],[Ticker]],Fundamentals!$A:$A,0))</f>
        <v>#N/A</v>
      </c>
    </row>
    <row r="1277" spans="1:4" x14ac:dyDescent="0.2">
      <c r="A1277" t="s">
        <v>5408</v>
      </c>
      <c r="B1277" t="s">
        <v>5409</v>
      </c>
      <c r="C1277" t="str">
        <f>INDEX(YahooFinanceInfos!$J:$J,MATCH(Tickers[[#This Row],[Ticker]],YahooFinanceInfos!$A:$A,0))</f>
        <v>Invesco FTSE RAFI US 1000 ETF</v>
      </c>
      <c r="D1277" t="str">
        <f>INDEX(Fundamentals!$F:$F,MATCH(Tickers[[#This Row],[Ticker]],Fundamentals!$A:$A,0))</f>
        <v>invesco_1</v>
      </c>
    </row>
    <row r="1278" spans="1:4" x14ac:dyDescent="0.2">
      <c r="A1278" t="s">
        <v>5410</v>
      </c>
      <c r="B1278" t="s">
        <v>5411</v>
      </c>
      <c r="C1278" t="str">
        <f>INDEX(YahooFinanceInfos!$J:$J,MATCH(Tickers[[#This Row],[Ticker]],YahooFinanceInfos!$A:$A,0))</f>
        <v>VanEck Vectors Morningstar Wide Moat ETF</v>
      </c>
      <c r="D1278" t="str">
        <f>INDEX(Fundamentals!$F:$F,MATCH(Tickers[[#This Row],[Ticker]],Fundamentals!$A:$A,0))</f>
        <v>morningstar</v>
      </c>
    </row>
    <row r="1279" spans="1:4" x14ac:dyDescent="0.2">
      <c r="A1279" t="s">
        <v>5412</v>
      </c>
      <c r="B1279" t="s">
        <v>5413</v>
      </c>
      <c r="C1279" t="str">
        <f>INDEX(YahooFinanceInfos!$J:$J,MATCH(Tickers[[#This Row],[Ticker]],YahooFinanceInfos!$A:$A,0))</f>
        <v>FlexShares Quality Dividend Index Fund</v>
      </c>
      <c r="D1279" t="str">
        <f>INDEX(Fundamentals!$F:$F,MATCH(Tickers[[#This Row],[Ticker]],Fundamentals!$A:$A,0))</f>
        <v>national_quality_care</v>
      </c>
    </row>
    <row r="1280" spans="1:4" x14ac:dyDescent="0.2">
      <c r="A1280" t="s">
        <v>5414</v>
      </c>
      <c r="B1280" t="s">
        <v>5415</v>
      </c>
      <c r="C1280" t="str">
        <f>INDEX(YahooFinanceInfos!$J:$J,MATCH(Tickers[[#This Row],[Ticker]],YahooFinanceInfos!$A:$A,0))</f>
        <v>iShares Core S&amp;P U.S. Value ETF</v>
      </c>
      <c r="D1280" t="e">
        <f>INDEX(Fundamentals!$F:$F,MATCH(Tickers[[#This Row],[Ticker]],Fundamentals!$A:$A,0))</f>
        <v>#N/A</v>
      </c>
    </row>
    <row r="1281" spans="1:4" x14ac:dyDescent="0.2">
      <c r="A1281" t="s">
        <v>5416</v>
      </c>
      <c r="B1281" t="s">
        <v>5417</v>
      </c>
      <c r="C1281" t="str">
        <f>INDEX(YahooFinanceInfos!$J:$J,MATCH(Tickers[[#This Row],[Ticker]],YahooFinanceInfos!$A:$A,0))</f>
        <v>Invesco S&amp;P 500 Quality ETF</v>
      </c>
      <c r="D1281" t="str">
        <f>INDEX(Fundamentals!$F:$F,MATCH(Tickers[[#This Row],[Ticker]],Fundamentals!$A:$A,0))</f>
        <v>invesco_1</v>
      </c>
    </row>
    <row r="1282" spans="1:4" x14ac:dyDescent="0.2">
      <c r="A1282" t="s">
        <v>5418</v>
      </c>
      <c r="B1282" t="s">
        <v>5419</v>
      </c>
      <c r="C1282" t="str">
        <f>INDEX(YahooFinanceInfos!$J:$J,MATCH(Tickers[[#This Row],[Ticker]],YahooFinanceInfos!$A:$A,0))</f>
        <v>SPDR S&amp;P Dividend ETF</v>
      </c>
      <c r="D1282" t="str">
        <f>INDEX(Fundamentals!$F:$F,MATCH(Tickers[[#This Row],[Ticker]],Fundamentals!$A:$A,0))</f>
        <v>at_s</v>
      </c>
    </row>
    <row r="1283" spans="1:4" x14ac:dyDescent="0.2">
      <c r="A1283" t="s">
        <v>5420</v>
      </c>
      <c r="B1283" t="s">
        <v>5421</v>
      </c>
      <c r="C1283" t="str">
        <f>INDEX(YahooFinanceInfos!$J:$J,MATCH(Tickers[[#This Row],[Ticker]],YahooFinanceInfos!$A:$A,0))</f>
        <v>FlexShares Quality Dividend Defensive Index Fund</v>
      </c>
      <c r="D1283" t="str">
        <f>INDEX(Fundamentals!$F:$F,MATCH(Tickers[[#This Row],[Ticker]],Fundamentals!$A:$A,0))</f>
        <v>national_quality_care</v>
      </c>
    </row>
    <row r="1284" spans="1:4" x14ac:dyDescent="0.2">
      <c r="A1284" t="s">
        <v>5422</v>
      </c>
      <c r="B1284" t="s">
        <v>5423</v>
      </c>
      <c r="C1284" t="str">
        <f>INDEX(YahooFinanceInfos!$J:$J,MATCH(Tickers[[#This Row],[Ticker]],YahooFinanceInfos!$A:$A,0))</f>
        <v>Vanguard Extended Duration Treasury Index Fund ETF Shares</v>
      </c>
      <c r="D1284" t="str">
        <f>INDEX(Fundamentals!$F:$F,MATCH(Tickers[[#This Row],[Ticker]],Fundamentals!$A:$A,0))</f>
        <v>vanguard_natural_resources_llc</v>
      </c>
    </row>
    <row r="1285" spans="1:4" x14ac:dyDescent="0.2">
      <c r="A1285" t="s">
        <v>5424</v>
      </c>
      <c r="B1285" t="s">
        <v>5425</v>
      </c>
      <c r="C1285" t="str">
        <f>INDEX(YahooFinanceInfos!$J:$J,MATCH(Tickers[[#This Row],[Ticker]],YahooFinanceInfos!$A:$A,0))</f>
        <v>iShares U.S. Consumer Services ETF</v>
      </c>
      <c r="D1285" t="str">
        <f>INDEX(Fundamentals!$F:$F,MATCH(Tickers[[#This Row],[Ticker]],Fundamentals!$A:$A,0))</f>
        <v>consumer_portfolio_services</v>
      </c>
    </row>
    <row r="1286" spans="1:4" x14ac:dyDescent="0.2">
      <c r="A1286" t="s">
        <v>5426</v>
      </c>
      <c r="B1286" t="s">
        <v>5427</v>
      </c>
      <c r="C1286" t="str">
        <f>INDEX(YahooFinanceInfos!$J:$J,MATCH(Tickers[[#This Row],[Ticker]],YahooFinanceInfos!$A:$A,0))</f>
        <v>iShares MSCI Chile Capped ETF</v>
      </c>
      <c r="D1286" t="str">
        <f>INDEX(Fundamentals!$F:$F,MATCH(Tickers[[#This Row],[Ticker]],Fundamentals!$A:$A,0))</f>
        <v>msci</v>
      </c>
    </row>
    <row r="1287" spans="1:4" x14ac:dyDescent="0.2">
      <c r="A1287" t="s">
        <v>5428</v>
      </c>
      <c r="B1287" t="s">
        <v>5429</v>
      </c>
      <c r="C1287" t="str">
        <f>INDEX(YahooFinanceInfos!$J:$J,MATCH(Tickers[[#This Row],[Ticker]],YahooFinanceInfos!$A:$A,0))</f>
        <v>Invesco High Yield Equity Dividend Achievers ETF</v>
      </c>
      <c r="D1287" t="str">
        <f>INDEX(Fundamentals!$F:$F,MATCH(Tickers[[#This Row],[Ticker]],Fundamentals!$A:$A,0))</f>
        <v>west_high_yield_resources</v>
      </c>
    </row>
    <row r="1288" spans="1:4" x14ac:dyDescent="0.2">
      <c r="A1288" t="s">
        <v>5430</v>
      </c>
      <c r="B1288" t="s">
        <v>5431</v>
      </c>
      <c r="C1288" t="str">
        <f>INDEX(YahooFinanceInfos!$J:$J,MATCH(Tickers[[#This Row],[Ticker]],YahooFinanceInfos!$A:$A,0))</f>
        <v>Vanguard High Dividend Yield Index Fund ETF Shares</v>
      </c>
      <c r="D1288" t="str">
        <f>INDEX(Fundamentals!$F:$F,MATCH(Tickers[[#This Row],[Ticker]],Fundamentals!$A:$A,0))</f>
        <v>west_high_yield_resources</v>
      </c>
    </row>
    <row r="1289" spans="1:4" x14ac:dyDescent="0.2">
      <c r="A1289" t="s">
        <v>5432</v>
      </c>
      <c r="B1289" t="s">
        <v>5433</v>
      </c>
      <c r="C1289" t="str">
        <f>INDEX(YahooFinanceInfos!$J:$J,MATCH(Tickers[[#This Row],[Ticker]],YahooFinanceInfos!$A:$A,0))</f>
        <v>First Trust Materials AlphaDEX Fund</v>
      </c>
      <c r="D1289" t="str">
        <f>INDEX(Fundamentals!$F:$F,MATCH(Tickers[[#This Row],[Ticker]],Fundamentals!$A:$A,0))</f>
        <v>first_potomac_realty_trust</v>
      </c>
    </row>
    <row r="1290" spans="1:4" x14ac:dyDescent="0.2">
      <c r="A1290" t="s">
        <v>5434</v>
      </c>
      <c r="B1290" t="s">
        <v>5435</v>
      </c>
      <c r="C1290" t="str">
        <f>INDEX(YahooFinanceInfos!$J:$J,MATCH(Tickers[[#This Row],[Ticker]],YahooFinanceInfos!$A:$A,0))</f>
        <v>iShares Edge MSCI Multifactor USA ETF</v>
      </c>
      <c r="D1290" t="str">
        <f>INDEX(Fundamentals!$F:$F,MATCH(Tickers[[#This Row],[Ticker]],Fundamentals!$A:$A,0))</f>
        <v>pacific_edge</v>
      </c>
    </row>
    <row r="1291" spans="1:4" x14ac:dyDescent="0.2">
      <c r="A1291" t="s">
        <v>5436</v>
      </c>
      <c r="B1291" t="s">
        <v>5437</v>
      </c>
      <c r="C1291" t="str">
        <f>INDEX(YahooFinanceInfos!$J:$J,MATCH(Tickers[[#This Row],[Ticker]],YahooFinanceInfos!$A:$A,0))</f>
        <v>Invesco S&amp;P 500 Enhanced Value ETF</v>
      </c>
      <c r="D1291" t="str">
        <f>INDEX(Fundamentals!$F:$F,MATCH(Tickers[[#This Row],[Ticker]],Fundamentals!$A:$A,0))</f>
        <v>invesco_1</v>
      </c>
    </row>
    <row r="1292" spans="1:4" x14ac:dyDescent="0.2">
      <c r="A1292" t="s">
        <v>5438</v>
      </c>
      <c r="B1292" t="s">
        <v>5439</v>
      </c>
      <c r="C1292" t="str">
        <f>INDEX(YahooFinanceInfos!$J:$J,MATCH(Tickers[[#This Row],[Ticker]],YahooFinanceInfos!$A:$A,0))</f>
        <v>iShares MSCI Mexico Capped ETF</v>
      </c>
      <c r="D1292" t="e">
        <f>INDEX(Fundamentals!$F:$F,MATCH(Tickers[[#This Row],[Ticker]],Fundamentals!$A:$A,0))</f>
        <v>#N/A</v>
      </c>
    </row>
    <row r="1293" spans="1:4" x14ac:dyDescent="0.2">
      <c r="A1293" t="s">
        <v>5440</v>
      </c>
      <c r="B1293" t="s">
        <v>5441</v>
      </c>
      <c r="C1293" t="str">
        <f>INDEX(YahooFinanceInfos!$J:$J,MATCH(Tickers[[#This Row],[Ticker]],YahooFinanceInfos!$A:$A,0))</f>
        <v>Fidelity MSCI Consumer Discretionary Index ETF</v>
      </c>
      <c r="D1293" t="e">
        <f>INDEX(Fundamentals!$F:$F,MATCH(Tickers[[#This Row],[Ticker]],Fundamentals!$A:$A,0))</f>
        <v>#N/A</v>
      </c>
    </row>
    <row r="1294" spans="1:4" x14ac:dyDescent="0.2">
      <c r="A1294" t="s">
        <v>5442</v>
      </c>
      <c r="B1294" t="s">
        <v>5443</v>
      </c>
      <c r="C1294" t="str">
        <f>INDEX(YahooFinanceInfos!$J:$J,MATCH(Tickers[[#This Row],[Ticker]],YahooFinanceInfos!$A:$A,0))</f>
        <v>SPDR Russell 1000 Low Volatility Focus ETF</v>
      </c>
      <c r="D1294" t="e">
        <f>INDEX(Fundamentals!$F:$F,MATCH(Tickers[[#This Row],[Ticker]],Fundamentals!$A:$A,0))</f>
        <v>#N/A</v>
      </c>
    </row>
    <row r="1295" spans="1:4" x14ac:dyDescent="0.2">
      <c r="A1295" t="s">
        <v>5444</v>
      </c>
      <c r="B1295" t="s">
        <v>5445</v>
      </c>
      <c r="C1295" t="str">
        <f>INDEX(YahooFinanceInfos!$J:$J,MATCH(Tickers[[#This Row],[Ticker]],YahooFinanceInfos!$A:$A,0))</f>
        <v>Invesco S&amp;P 500 Equal Weight Technology ETF</v>
      </c>
      <c r="D1295" t="str">
        <f>INDEX(Fundamentals!$F:$F,MATCH(Tickers[[#This Row],[Ticker]],Fundamentals!$A:$A,0))</f>
        <v>invesco_1</v>
      </c>
    </row>
    <row r="1296" spans="1:4" x14ac:dyDescent="0.2">
      <c r="A1296" t="s">
        <v>5446</v>
      </c>
      <c r="B1296" t="s">
        <v>5447</v>
      </c>
      <c r="C1296" t="str">
        <f>INDEX(YahooFinanceInfos!$J:$J,MATCH(Tickers[[#This Row],[Ticker]],YahooFinanceInfos!$A:$A,0))</f>
        <v>Vanguard Mid-Cap Index Fund ETF Shares</v>
      </c>
      <c r="D1296" t="e">
        <f>INDEX(Fundamentals!$F:$F,MATCH(Tickers[[#This Row],[Ticker]],Fundamentals!$A:$A,0))</f>
        <v>#N/A</v>
      </c>
    </row>
    <row r="1297" spans="1:4" x14ac:dyDescent="0.2">
      <c r="A1297" t="s">
        <v>620</v>
      </c>
      <c r="B1297" t="s">
        <v>777</v>
      </c>
      <c r="C1297" t="str">
        <f>INDEX(YahooFinanceInfos!$J:$J,MATCH(Tickers[[#This Row],[Ticker]],YahooFinanceInfos!$A:$A,0))</f>
        <v>WisdomTree U.S. LargeCap Dividend Fund</v>
      </c>
      <c r="D1297" t="str">
        <f>INDEX(Fundamentals!$F:$F,MATCH(Tickers[[#This Row],[Ticker]],Fundamentals!$A:$A,0))</f>
        <v>us_bancorp</v>
      </c>
    </row>
    <row r="1298" spans="1:4" x14ac:dyDescent="0.2">
      <c r="A1298" t="s">
        <v>5448</v>
      </c>
      <c r="B1298" t="s">
        <v>5449</v>
      </c>
      <c r="C1298" t="str">
        <f>INDEX(YahooFinanceInfos!$J:$J,MATCH(Tickers[[#This Row],[Ticker]],YahooFinanceInfos!$A:$A,0))</f>
        <v>iShares Expanded Tech Sector ETF</v>
      </c>
      <c r="D1298" t="e">
        <f>INDEX(Fundamentals!$F:$F,MATCH(Tickers[[#This Row],[Ticker]],Fundamentals!$A:$A,0))</f>
        <v>#N/A</v>
      </c>
    </row>
    <row r="1299" spans="1:4" x14ac:dyDescent="0.2">
      <c r="A1299" t="s">
        <v>34</v>
      </c>
      <c r="B1299" t="s">
        <v>157</v>
      </c>
      <c r="C1299" t="str">
        <f>INDEX(YahooFinanceInfos!$J:$J,MATCH(Tickers[[#This Row],[Ticker]],YahooFinanceInfos!$A:$A,0))</f>
        <v>Vanguard S&amp;P 500 ETF</v>
      </c>
      <c r="D1299" t="str">
        <f>INDEX(Fundamentals!$F:$F,MATCH(Tickers[[#This Row],[Ticker]],Fundamentals!$A:$A,0))</f>
        <v>vanguard_natural_resources_llc</v>
      </c>
    </row>
    <row r="1300" spans="1:4" x14ac:dyDescent="0.2">
      <c r="A1300" t="s">
        <v>5450</v>
      </c>
      <c r="B1300" t="s">
        <v>5451</v>
      </c>
      <c r="C1300" t="str">
        <f>INDEX(YahooFinanceInfos!$J:$J,MATCH(Tickers[[#This Row],[Ticker]],YahooFinanceInfos!$A:$A,0))</f>
        <v>Invesco S&amp;P 500 ex-Rate Sensitive Low Volatility ETF</v>
      </c>
      <c r="D1300" t="str">
        <f>INDEX(Fundamentals!$F:$F,MATCH(Tickers[[#This Row],[Ticker]],Fundamentals!$A:$A,0))</f>
        <v>invesco_1</v>
      </c>
    </row>
    <row r="1301" spans="1:4" x14ac:dyDescent="0.2">
      <c r="A1301" t="s">
        <v>5452</v>
      </c>
      <c r="B1301" t="s">
        <v>5453</v>
      </c>
      <c r="C1301" t="str">
        <f>INDEX(YahooFinanceInfos!$J:$J,MATCH(Tickers[[#This Row],[Ticker]],YahooFinanceInfos!$A:$A,0))</f>
        <v>Vanguard Large-Cap Index Fund ETF Shares</v>
      </c>
      <c r="D1301" t="e">
        <f>INDEX(Fundamentals!$F:$F,MATCH(Tickers[[#This Row],[Ticker]],Fundamentals!$A:$A,0))</f>
        <v>#N/A</v>
      </c>
    </row>
    <row r="1302" spans="1:4" x14ac:dyDescent="0.2">
      <c r="A1302" t="s">
        <v>5454</v>
      </c>
      <c r="B1302" t="s">
        <v>5455</v>
      </c>
      <c r="C1302" t="str">
        <f>INDEX(YahooFinanceInfos!$J:$J,MATCH(Tickers[[#This Row],[Ticker]],YahooFinanceInfos!$A:$A,0))</f>
        <v>First Trust Morningstar Dividend Leaders Index Fund</v>
      </c>
      <c r="D1302" t="str">
        <f>INDEX(Fundamentals!$F:$F,MATCH(Tickers[[#This Row],[Ticker]],Fundamentals!$A:$A,0))</f>
        <v>australian_leaders_fund</v>
      </c>
    </row>
    <row r="1303" spans="1:4" x14ac:dyDescent="0.2">
      <c r="A1303" t="s">
        <v>5456</v>
      </c>
      <c r="B1303" t="s">
        <v>5457</v>
      </c>
      <c r="C1303" t="str">
        <f>INDEX(YahooFinanceInfos!$J:$J,MATCH(Tickers[[#This Row],[Ticker]],YahooFinanceInfos!$A:$A,0))</f>
        <v>WisdomTree U.S. MidCap Earnings Fund</v>
      </c>
      <c r="D1303" t="str">
        <f>INDEX(Fundamentals!$F:$F,MATCH(Tickers[[#This Row],[Ticker]],Fundamentals!$A:$A,0))</f>
        <v>contango_midcap</v>
      </c>
    </row>
    <row r="1304" spans="1:4" x14ac:dyDescent="0.2">
      <c r="A1304" t="s">
        <v>5458</v>
      </c>
      <c r="B1304" t="s">
        <v>5459</v>
      </c>
      <c r="C1304" t="str">
        <f>INDEX(YahooFinanceInfos!$J:$J,MATCH(Tickers[[#This Row],[Ticker]],YahooFinanceInfos!$A:$A,0))</f>
        <v>iShares Russell 3000 ETF</v>
      </c>
      <c r="D1304" t="e">
        <f>INDEX(Fundamentals!$F:$F,MATCH(Tickers[[#This Row],[Ticker]],Fundamentals!$A:$A,0))</f>
        <v>#N/A</v>
      </c>
    </row>
    <row r="1305" spans="1:4" x14ac:dyDescent="0.2">
      <c r="A1305" t="s">
        <v>5460</v>
      </c>
      <c r="B1305" t="s">
        <v>5461</v>
      </c>
      <c r="C1305" t="str">
        <f>INDEX(YahooFinanceInfos!$J:$J,MATCH(Tickers[[#This Row],[Ticker]],YahooFinanceInfos!$A:$A,0))</f>
        <v>Schwab Fundamental U.S. Large Company Index ETF</v>
      </c>
      <c r="D1305" t="str">
        <f>INDEX(Fundamentals!$F:$F,MATCH(Tickers[[#This Row],[Ticker]],Fundamentals!$A:$A,0))</f>
        <v>charles_schwab</v>
      </c>
    </row>
    <row r="1306" spans="1:4" x14ac:dyDescent="0.2">
      <c r="A1306" t="s">
        <v>5462</v>
      </c>
      <c r="B1306" t="s">
        <v>5463</v>
      </c>
      <c r="C1306" t="str">
        <f>INDEX(YahooFinanceInfos!$J:$J,MATCH(Tickers[[#This Row],[Ticker]],YahooFinanceInfos!$A:$A,0))</f>
        <v>SPDR S&amp;P 500 ETF Trust</v>
      </c>
      <c r="D1306" t="str">
        <f>INDEX(Fundamentals!$F:$F,MATCH(Tickers[[#This Row],[Ticker]],Fundamentals!$A:$A,0))</f>
        <v>at_s</v>
      </c>
    </row>
    <row r="1307" spans="1:4" x14ac:dyDescent="0.2">
      <c r="A1307" t="s">
        <v>5464</v>
      </c>
      <c r="B1307" t="s">
        <v>5465</v>
      </c>
      <c r="C1307" t="str">
        <f>INDEX(YahooFinanceInfos!$J:$J,MATCH(Tickers[[#This Row],[Ticker]],YahooFinanceInfos!$A:$A,0))</f>
        <v>Invesco S&amp;P MidCap 400 Revenue ETF</v>
      </c>
      <c r="D1307" t="str">
        <f>INDEX(Fundamentals!$F:$F,MATCH(Tickers[[#This Row],[Ticker]],Fundamentals!$A:$A,0))</f>
        <v>invesco_1</v>
      </c>
    </row>
    <row r="1308" spans="1:4" x14ac:dyDescent="0.2">
      <c r="A1308" t="s">
        <v>5466</v>
      </c>
      <c r="B1308" t="s">
        <v>5467</v>
      </c>
      <c r="C1308" t="str">
        <f>INDEX(YahooFinanceInfos!$J:$J,MATCH(Tickers[[#This Row],[Ticker]],YahooFinanceInfos!$A:$A,0))</f>
        <v>iShares Russell 1000 ETF</v>
      </c>
      <c r="D1308" t="e">
        <f>INDEX(Fundamentals!$F:$F,MATCH(Tickers[[#This Row],[Ticker]],Fundamentals!$A:$A,0))</f>
        <v>#N/A</v>
      </c>
    </row>
    <row r="1309" spans="1:4" x14ac:dyDescent="0.2">
      <c r="A1309" t="s">
        <v>5468</v>
      </c>
      <c r="B1309" t="s">
        <v>5469</v>
      </c>
      <c r="C1309" t="str">
        <f>INDEX(YahooFinanceInfos!$J:$J,MATCH(Tickers[[#This Row],[Ticker]],YahooFinanceInfos!$A:$A,0))</f>
        <v>iShares S&amp;P Mid-Cap 400 Value ETF</v>
      </c>
      <c r="D1309" t="str">
        <f>INDEX(Fundamentals!$F:$F,MATCH(Tickers[[#This Row],[Ticker]],Fundamentals!$A:$A,0))</f>
        <v>at_s</v>
      </c>
    </row>
    <row r="1310" spans="1:4" x14ac:dyDescent="0.2">
      <c r="A1310" t="s">
        <v>5470</v>
      </c>
      <c r="B1310" t="s">
        <v>5471</v>
      </c>
      <c r="C1310" t="str">
        <f>INDEX(YahooFinanceInfos!$J:$J,MATCH(Tickers[[#This Row],[Ticker]],YahooFinanceInfos!$A:$A,0))</f>
        <v>iShares Core S&amp;P 500 ETF</v>
      </c>
      <c r="D1310" t="str">
        <f>INDEX(Fundamentals!$F:$F,MATCH(Tickers[[#This Row],[Ticker]],Fundamentals!$A:$A,0))</f>
        <v>core</v>
      </c>
    </row>
    <row r="1311" spans="1:4" x14ac:dyDescent="0.2">
      <c r="A1311" t="s">
        <v>5472</v>
      </c>
      <c r="B1311" t="s">
        <v>5473</v>
      </c>
      <c r="C1311" t="str">
        <f>INDEX(YahooFinanceInfos!$J:$J,MATCH(Tickers[[#This Row],[Ticker]],YahooFinanceInfos!$A:$A,0))</f>
        <v>Fidelity MSCI Information Technology Index ETF</v>
      </c>
      <c r="D1311" t="str">
        <f>INDEX(Fundamentals!$F:$F,MATCH(Tickers[[#This Row],[Ticker]],Fundamentals!$A:$A,0))</f>
        <v>fidelity_national_information_services</v>
      </c>
    </row>
    <row r="1312" spans="1:4" x14ac:dyDescent="0.2">
      <c r="A1312" t="s">
        <v>5474</v>
      </c>
      <c r="B1312" t="s">
        <v>5475</v>
      </c>
      <c r="C1312" t="str">
        <f>INDEX(YahooFinanceInfos!$J:$J,MATCH(Tickers[[#This Row],[Ticker]],YahooFinanceInfos!$A:$A,0))</f>
        <v>Schwab U.S. Broad Market ETF</v>
      </c>
      <c r="D1312" t="str">
        <f>INDEX(Fundamentals!$F:$F,MATCH(Tickers[[#This Row],[Ticker]],Fundamentals!$A:$A,0))</f>
        <v>kaufman_et_broad</v>
      </c>
    </row>
    <row r="1313" spans="1:4" x14ac:dyDescent="0.2">
      <c r="A1313" t="s">
        <v>5476</v>
      </c>
      <c r="B1313" t="s">
        <v>5477</v>
      </c>
      <c r="C1313" t="str">
        <f>INDEX(YahooFinanceInfos!$J:$J,MATCH(Tickers[[#This Row],[Ticker]],YahooFinanceInfos!$A:$A,0))</f>
        <v>Schwab U.S. Large-Cap ETF</v>
      </c>
      <c r="D1313" t="str">
        <f>INDEX(Fundamentals!$F:$F,MATCH(Tickers[[#This Row],[Ticker]],Fundamentals!$A:$A,0))</f>
        <v>charles_schwab</v>
      </c>
    </row>
    <row r="1314" spans="1:4" x14ac:dyDescent="0.2">
      <c r="A1314" t="s">
        <v>5478</v>
      </c>
      <c r="B1314" t="s">
        <v>5479</v>
      </c>
      <c r="C1314" t="str">
        <f>INDEX(YahooFinanceInfos!$J:$J,MATCH(Tickers[[#This Row],[Ticker]],YahooFinanceInfos!$A:$A,0))</f>
        <v>iShares Russell Mid-Cap Growth ETF</v>
      </c>
      <c r="D1314" t="e">
        <f>INDEX(Fundamentals!$F:$F,MATCH(Tickers[[#This Row],[Ticker]],Fundamentals!$A:$A,0))</f>
        <v>#N/A</v>
      </c>
    </row>
    <row r="1315" spans="1:4" x14ac:dyDescent="0.2">
      <c r="A1315" t="s">
        <v>5480</v>
      </c>
      <c r="B1315" t="s">
        <v>5481</v>
      </c>
      <c r="C1315" t="str">
        <f>INDEX(YahooFinanceInfos!$J:$J,MATCH(Tickers[[#This Row],[Ticker]],YahooFinanceInfos!$A:$A,0))</f>
        <v>iShares MSCI India Small-Cap ETF</v>
      </c>
      <c r="D1315" t="str">
        <f>INDEX(Fundamentals!$F:$F,MATCH(Tickers[[#This Row],[Ticker]],Fundamentals!$A:$A,0))</f>
        <v>msci</v>
      </c>
    </row>
    <row r="1316" spans="1:4" x14ac:dyDescent="0.2">
      <c r="A1316" t="s">
        <v>5482</v>
      </c>
      <c r="B1316" t="s">
        <v>5483</v>
      </c>
      <c r="C1316" t="str">
        <f>INDEX(YahooFinanceInfos!$J:$J,MATCH(Tickers[[#This Row],[Ticker]],YahooFinanceInfos!$A:$A,0))</f>
        <v>SPDR Portfolio S&amp;P 500 ETF</v>
      </c>
      <c r="D1316" t="str">
        <f>INDEX(Fundamentals!$F:$F,MATCH(Tickers[[#This Row],[Ticker]],Fundamentals!$A:$A,0))</f>
        <v>consumer_portfolio_services</v>
      </c>
    </row>
    <row r="1317" spans="1:4" x14ac:dyDescent="0.2">
      <c r="A1317" t="s">
        <v>5484</v>
      </c>
      <c r="B1317" t="s">
        <v>5485</v>
      </c>
      <c r="C1317" t="str">
        <f>INDEX(YahooFinanceInfos!$J:$J,MATCH(Tickers[[#This Row],[Ticker]],YahooFinanceInfos!$A:$A,0))</f>
        <v>Vanguard Mega Cap Index Fund ETF Shares</v>
      </c>
      <c r="D1317" t="e">
        <f>INDEX(Fundamentals!$F:$F,MATCH(Tickers[[#This Row],[Ticker]],Fundamentals!$A:$A,0))</f>
        <v>#N/A</v>
      </c>
    </row>
    <row r="1318" spans="1:4" x14ac:dyDescent="0.2">
      <c r="A1318" t="s">
        <v>5486</v>
      </c>
      <c r="B1318" t="s">
        <v>5487</v>
      </c>
      <c r="C1318" t="str">
        <f>INDEX(YahooFinanceInfos!$J:$J,MATCH(Tickers[[#This Row],[Ticker]],YahooFinanceInfos!$A:$A,0))</f>
        <v>Materials Select Sector SPDR Fund</v>
      </c>
      <c r="D1318" t="str">
        <f>INDEX(Fundamentals!$F:$F,MATCH(Tickers[[#This Row],[Ticker]],Fundamentals!$A:$A,0))</f>
        <v>sector_10_1</v>
      </c>
    </row>
    <row r="1319" spans="1:4" x14ac:dyDescent="0.2">
      <c r="A1319" t="s">
        <v>5488</v>
      </c>
      <c r="B1319" t="s">
        <v>5489</v>
      </c>
      <c r="C1319" t="str">
        <f>INDEX(YahooFinanceInfos!$J:$J,MATCH(Tickers[[#This Row],[Ticker]],YahooFinanceInfos!$A:$A,0))</f>
        <v>iShares Edge MSCI USA Quality Factor ETF</v>
      </c>
      <c r="D1319" t="str">
        <f>INDEX(Fundamentals!$F:$F,MATCH(Tickers[[#This Row],[Ticker]],Fundamentals!$A:$A,0))</f>
        <v>pacific_edge</v>
      </c>
    </row>
    <row r="1320" spans="1:4" x14ac:dyDescent="0.2">
      <c r="A1320" t="s">
        <v>5490</v>
      </c>
      <c r="B1320" t="s">
        <v>5491</v>
      </c>
      <c r="C1320" t="str">
        <f>INDEX(YahooFinanceInfos!$J:$J,MATCH(Tickers[[#This Row],[Ticker]],YahooFinanceInfos!$A:$A,0))</f>
        <v>Invesco S&amp;P 500 Equal Weight Utilities ETF</v>
      </c>
      <c r="D1320" t="str">
        <f>INDEX(Fundamentals!$F:$F,MATCH(Tickers[[#This Row],[Ticker]],Fundamentals!$A:$A,0))</f>
        <v>invesco_1</v>
      </c>
    </row>
    <row r="1321" spans="1:4" x14ac:dyDescent="0.2">
      <c r="A1321" t="s">
        <v>5492</v>
      </c>
      <c r="B1321" t="s">
        <v>5493</v>
      </c>
      <c r="C1321" t="str">
        <f>INDEX(YahooFinanceInfos!$J:$J,MATCH(Tickers[[#This Row],[Ticker]],YahooFinanceInfos!$A:$A,0))</f>
        <v>Invesco S&amp;P MidCap 400 Pure Value ETF</v>
      </c>
      <c r="D1321" t="str">
        <f>INDEX(Fundamentals!$F:$F,MATCH(Tickers[[#This Row],[Ticker]],Fundamentals!$A:$A,0))</f>
        <v>invesco_1</v>
      </c>
    </row>
    <row r="1322" spans="1:4" x14ac:dyDescent="0.2">
      <c r="A1322" t="s">
        <v>5495</v>
      </c>
      <c r="B1322" t="s">
        <v>5496</v>
      </c>
      <c r="C1322" t="str">
        <f>INDEX(YahooFinanceInfos!$J:$J,MATCH(Tickers[[#This Row],[Ticker]],YahooFinanceInfos!$A:$A,0))</f>
        <v>iShares Edge MSCI USA Size Factor ETF</v>
      </c>
      <c r="D1322" t="e">
        <f>INDEX(Fundamentals!$F:$F,MATCH(Tickers[[#This Row],[Ticker]],Fundamentals!$A:$A,0))</f>
        <v>#N/A</v>
      </c>
    </row>
    <row r="1323" spans="1:4" x14ac:dyDescent="0.2">
      <c r="A1323" t="s">
        <v>5497</v>
      </c>
      <c r="B1323" t="s">
        <v>5498</v>
      </c>
      <c r="C1323" t="str">
        <f>INDEX(YahooFinanceInfos!$J:$J,MATCH(Tickers[[#This Row],[Ticker]],YahooFinanceInfos!$A:$A,0))</f>
        <v>SPDR Portfolio S&amp;P 1500 Composite Stock Market ETF</v>
      </c>
      <c r="D1323" t="str">
        <f>INDEX(Fundamentals!$F:$F,MATCH(Tickers[[#This Row],[Ticker]],Fundamentals!$A:$A,0))</f>
        <v>consumer_portfolio_services</v>
      </c>
    </row>
    <row r="1324" spans="1:4" x14ac:dyDescent="0.2">
      <c r="A1324" t="s">
        <v>5499</v>
      </c>
      <c r="B1324" t="s">
        <v>5500</v>
      </c>
      <c r="C1324" t="str">
        <f>INDEX(YahooFinanceInfos!$J:$J,MATCH(Tickers[[#This Row],[Ticker]],YahooFinanceInfos!$A:$A,0))</f>
        <v>SPDR FactSet Innovative Technology ETF</v>
      </c>
      <c r="D1324" t="str">
        <f>INDEX(Fundamentals!$F:$F,MATCH(Tickers[[#This Row],[Ticker]],Fundamentals!$A:$A,0))</f>
        <v>innovative_tech_pack</v>
      </c>
    </row>
    <row r="1325" spans="1:4" x14ac:dyDescent="0.2">
      <c r="A1325" t="s">
        <v>5501</v>
      </c>
      <c r="B1325" t="s">
        <v>5502</v>
      </c>
      <c r="C1325" t="str">
        <f>INDEX(YahooFinanceInfos!$J:$J,MATCH(Tickers[[#This Row],[Ticker]],YahooFinanceInfos!$A:$A,0))</f>
        <v>WisdomTree Middle East Dividend Fund</v>
      </c>
      <c r="D1325" t="e">
        <f>INDEX(Fundamentals!$F:$F,MATCH(Tickers[[#This Row],[Ticker]],Fundamentals!$A:$A,0))</f>
        <v>#N/A</v>
      </c>
    </row>
    <row r="1326" spans="1:4" x14ac:dyDescent="0.2">
      <c r="A1326" t="s">
        <v>5503</v>
      </c>
      <c r="B1326" t="s">
        <v>5504</v>
      </c>
      <c r="C1326" t="str">
        <f>INDEX(YahooFinanceInfos!$J:$J,MATCH(Tickers[[#This Row],[Ticker]],YahooFinanceInfos!$A:$A,0))</f>
        <v>Vanguard Russell 3000 Index Fund ETF Shares</v>
      </c>
      <c r="D1326" t="e">
        <f>INDEX(Fundamentals!$F:$F,MATCH(Tickers[[#This Row],[Ticker]],Fundamentals!$A:$A,0))</f>
        <v>#N/A</v>
      </c>
    </row>
    <row r="1327" spans="1:4" x14ac:dyDescent="0.2">
      <c r="A1327" t="s">
        <v>5505</v>
      </c>
      <c r="B1327" t="s">
        <v>5506</v>
      </c>
      <c r="C1327" t="str">
        <f>INDEX(YahooFinanceInfos!$J:$J,MATCH(Tickers[[#This Row],[Ticker]],YahooFinanceInfos!$A:$A,0))</f>
        <v>ProShares S&amp;P 500 Dividend Aristocrats ETF</v>
      </c>
      <c r="D1327" t="str">
        <f>INDEX(Fundamentals!$F:$F,MATCH(Tickers[[#This Row],[Ticker]],Fundamentals!$A:$A,0))</f>
        <v>at_s</v>
      </c>
    </row>
    <row r="1328" spans="1:4" x14ac:dyDescent="0.2">
      <c r="A1328" t="s">
        <v>5507</v>
      </c>
      <c r="B1328" t="s">
        <v>5508</v>
      </c>
      <c r="C1328" t="str">
        <f>INDEX(YahooFinanceInfos!$J:$J,MATCH(Tickers[[#This Row],[Ticker]],YahooFinanceInfos!$A:$A,0))</f>
        <v>Vanguard Russell 1000 Index Fund ETF Shares</v>
      </c>
      <c r="D1328" t="e">
        <f>INDEX(Fundamentals!$F:$F,MATCH(Tickers[[#This Row],[Ticker]],Fundamentals!$A:$A,0))</f>
        <v>#N/A</v>
      </c>
    </row>
    <row r="1329" spans="1:4" x14ac:dyDescent="0.2">
      <c r="A1329" t="s">
        <v>5509</v>
      </c>
      <c r="B1329" t="s">
        <v>5510</v>
      </c>
      <c r="C1329" t="str">
        <f>INDEX(YahooFinanceInfos!$J:$J,MATCH(Tickers[[#This Row],[Ticker]],YahooFinanceInfos!$A:$A,0))</f>
        <v>SPDR S&amp;P Semiconductor ETF</v>
      </c>
      <c r="D1329" t="str">
        <f>INDEX(Fundamentals!$F:$F,MATCH(Tickers[[#This Row],[Ticker]],Fundamentals!$A:$A,0))</f>
        <v>at_s</v>
      </c>
    </row>
    <row r="1330" spans="1:4" x14ac:dyDescent="0.2">
      <c r="A1330" t="s">
        <v>5511</v>
      </c>
      <c r="B1330" t="s">
        <v>5512</v>
      </c>
      <c r="C1330" t="str">
        <f>INDEX(YahooFinanceInfos!$J:$J,MATCH(Tickers[[#This Row],[Ticker]],YahooFinanceInfos!$A:$A,0))</f>
        <v>Schwab U.S. Mid-Cap ETF</v>
      </c>
      <c r="D1330" t="str">
        <f>INDEX(Fundamentals!$F:$F,MATCH(Tickers[[#This Row],[Ticker]],Fundamentals!$A:$A,0))</f>
        <v>charles_schwab</v>
      </c>
    </row>
    <row r="1331" spans="1:4" x14ac:dyDescent="0.2">
      <c r="A1331" t="s">
        <v>5513</v>
      </c>
      <c r="B1331" t="s">
        <v>5514</v>
      </c>
      <c r="C1331" t="str">
        <f>INDEX(YahooFinanceInfos!$J:$J,MATCH(Tickers[[#This Row],[Ticker]],YahooFinanceInfos!$A:$A,0))</f>
        <v>Invesco QQQ Trust</v>
      </c>
      <c r="D1331" t="str">
        <f>INDEX(Fundamentals!$F:$F,MATCH(Tickers[[#This Row],[Ticker]],Fundamentals!$A:$A,0))</f>
        <v>invesco_1</v>
      </c>
    </row>
    <row r="1332" spans="1:4" x14ac:dyDescent="0.2">
      <c r="A1332" t="s">
        <v>5515</v>
      </c>
      <c r="B1332" t="s">
        <v>5516</v>
      </c>
      <c r="C1332" t="str">
        <f>INDEX(YahooFinanceInfos!$J:$J,MATCH(Tickers[[#This Row],[Ticker]],YahooFinanceInfos!$A:$A,0))</f>
        <v>SPDR S&amp;P MIDCAP 400 ETF Trust</v>
      </c>
      <c r="D1332" t="str">
        <f>INDEX(Fundamentals!$F:$F,MATCH(Tickers[[#This Row],[Ticker]],Fundamentals!$A:$A,0))</f>
        <v>at_s</v>
      </c>
    </row>
    <row r="1333" spans="1:4" x14ac:dyDescent="0.2">
      <c r="A1333" t="s">
        <v>5517</v>
      </c>
      <c r="B1333" t="s">
        <v>5518</v>
      </c>
      <c r="C1333" t="str">
        <f>INDEX(YahooFinanceInfos!$J:$J,MATCH(Tickers[[#This Row],[Ticker]],YahooFinanceInfos!$A:$A,0))</f>
        <v>SPDR MSCI USA StrategicFactors ETF</v>
      </c>
      <c r="D1333" t="str">
        <f>INDEX(Fundamentals!$F:$F,MATCH(Tickers[[#This Row],[Ticker]],Fundamentals!$A:$A,0))</f>
        <v>msci</v>
      </c>
    </row>
    <row r="1334" spans="1:4" x14ac:dyDescent="0.2">
      <c r="A1334" t="s">
        <v>5519</v>
      </c>
      <c r="B1334" t="s">
        <v>5520</v>
      </c>
      <c r="C1334" t="str">
        <f>INDEX(YahooFinanceInfos!$J:$J,MATCH(Tickers[[#This Row],[Ticker]],YahooFinanceInfos!$A:$A,0))</f>
        <v>Schwab U.S. Dividend Equity ETF</v>
      </c>
      <c r="D1334" t="str">
        <f>INDEX(Fundamentals!$F:$F,MATCH(Tickers[[#This Row],[Ticker]],Fundamentals!$A:$A,0))</f>
        <v>charles_schwab</v>
      </c>
    </row>
    <row r="1335" spans="1:4" x14ac:dyDescent="0.2">
      <c r="A1335" t="s">
        <v>5521</v>
      </c>
      <c r="B1335" t="s">
        <v>5522</v>
      </c>
      <c r="C1335" t="str">
        <f>INDEX(YahooFinanceInfos!$J:$J,MATCH(Tickers[[#This Row],[Ticker]],YahooFinanceInfos!$A:$A,0))</f>
        <v>WisdomTree U.S. Quality Dividend Growth Fund</v>
      </c>
      <c r="D1335" t="str">
        <f>INDEX(Fundamentals!$F:$F,MATCH(Tickers[[#This Row],[Ticker]],Fundamentals!$A:$A,0))</f>
        <v>us_bancorp</v>
      </c>
    </row>
    <row r="1336" spans="1:4" x14ac:dyDescent="0.2">
      <c r="A1336" t="s">
        <v>5523</v>
      </c>
      <c r="B1336" t="s">
        <v>5524</v>
      </c>
      <c r="C1336" t="str">
        <f>INDEX(YahooFinanceInfos!$J:$J,MATCH(Tickers[[#This Row],[Ticker]],YahooFinanceInfos!$A:$A,0))</f>
        <v>Vanguard Materials Index Fund ETF Shares</v>
      </c>
      <c r="D1336" t="str">
        <f>INDEX(Fundamentals!$F:$F,MATCH(Tickers[[#This Row],[Ticker]],Fundamentals!$A:$A,0))</f>
        <v>vanguard_natural_resources_llc</v>
      </c>
    </row>
    <row r="1337" spans="1:4" x14ac:dyDescent="0.2">
      <c r="A1337" t="s">
        <v>5525</v>
      </c>
      <c r="B1337" t="s">
        <v>5526</v>
      </c>
      <c r="C1337" t="str">
        <f>INDEX(YahooFinanceInfos!$J:$J,MATCH(Tickers[[#This Row],[Ticker]],YahooFinanceInfos!$A:$A,0))</f>
        <v>Utilities Select Sector SPDR Fund</v>
      </c>
      <c r="D1337" t="str">
        <f>INDEX(Fundamentals!$F:$F,MATCH(Tickers[[#This Row],[Ticker]],Fundamentals!$A:$A,0))</f>
        <v>sector_10_1</v>
      </c>
    </row>
    <row r="1338" spans="1:4" x14ac:dyDescent="0.2">
      <c r="A1338" t="s">
        <v>5527</v>
      </c>
      <c r="B1338" t="s">
        <v>5528</v>
      </c>
      <c r="C1338" t="str">
        <f>INDEX(YahooFinanceInfos!$J:$J,MATCH(Tickers[[#This Row],[Ticker]],YahooFinanceInfos!$A:$A,0))</f>
        <v>Vanguard Russell 1000 Growth Index Fund ETF Shares</v>
      </c>
      <c r="D1338" t="e">
        <f>INDEX(Fundamentals!$F:$F,MATCH(Tickers[[#This Row],[Ticker]],Fundamentals!$A:$A,0))</f>
        <v>#N/A</v>
      </c>
    </row>
    <row r="1339" spans="1:4" x14ac:dyDescent="0.2">
      <c r="A1339" t="s">
        <v>5529</v>
      </c>
      <c r="B1339" t="s">
        <v>5530</v>
      </c>
      <c r="C1339" t="str">
        <f>INDEX(YahooFinanceInfos!$J:$J,MATCH(Tickers[[#This Row],[Ticker]],YahooFinanceInfos!$A:$A,0))</f>
        <v>Vanguard Total Stock Market Index Fund ETF Shares</v>
      </c>
      <c r="D1339" t="e">
        <f>INDEX(Fundamentals!$F:$F,MATCH(Tickers[[#This Row],[Ticker]],Fundamentals!$A:$A,0))</f>
        <v>#N/A</v>
      </c>
    </row>
    <row r="1340" spans="1:4" x14ac:dyDescent="0.2">
      <c r="A1340" t="s">
        <v>5531</v>
      </c>
      <c r="B1340" t="s">
        <v>5532</v>
      </c>
      <c r="C1340" t="str">
        <f>INDEX(YahooFinanceInfos!$J:$J,MATCH(Tickers[[#This Row],[Ticker]],YahooFinanceInfos!$A:$A,0))</f>
        <v>SPDR Portfolio S&amp;P 400 Mid Cap ETF</v>
      </c>
      <c r="D1340" t="str">
        <f>INDEX(Fundamentals!$F:$F,MATCH(Tickers[[#This Row],[Ticker]],Fundamentals!$A:$A,0))</f>
        <v>consumer_portfolio_services</v>
      </c>
    </row>
    <row r="1341" spans="1:4" x14ac:dyDescent="0.2">
      <c r="A1341" t="s">
        <v>5533</v>
      </c>
      <c r="B1341" t="s">
        <v>5534</v>
      </c>
      <c r="C1341" t="str">
        <f>INDEX(YahooFinanceInfos!$J:$J,MATCH(Tickers[[#This Row],[Ticker]],YahooFinanceInfos!$A:$A,0))</f>
        <v>John Hancock Multifactor Mid Cap ETF</v>
      </c>
      <c r="D1341" t="e">
        <f>INDEX(Fundamentals!$F:$F,MATCH(Tickers[[#This Row],[Ticker]],Fundamentals!$A:$A,0))</f>
        <v>#N/A</v>
      </c>
    </row>
    <row r="1342" spans="1:4" x14ac:dyDescent="0.2">
      <c r="A1342" t="s">
        <v>5535</v>
      </c>
      <c r="B1342" t="s">
        <v>5536</v>
      </c>
      <c r="C1342" t="str">
        <f>INDEX(YahooFinanceInfos!$J:$J,MATCH(Tickers[[#This Row],[Ticker]],YahooFinanceInfos!$A:$A,0))</f>
        <v>John Hancock Multifactor Industrials ETF</v>
      </c>
      <c r="D1342" t="e">
        <f>INDEX(Fundamentals!$F:$F,MATCH(Tickers[[#This Row],[Ticker]],Fundamentals!$A:$A,0))</f>
        <v>#N/A</v>
      </c>
    </row>
    <row r="1343" spans="1:4" x14ac:dyDescent="0.2">
      <c r="A1343" t="s">
        <v>5537</v>
      </c>
      <c r="B1343" t="s">
        <v>5538</v>
      </c>
      <c r="C1343" t="str">
        <f>INDEX(YahooFinanceInfos!$J:$J,MATCH(Tickers[[#This Row],[Ticker]],YahooFinanceInfos!$A:$A,0))</f>
        <v>iShares Core S&amp;P Total U.S. Stock Market ETF</v>
      </c>
      <c r="D1343" t="str">
        <f>INDEX(Fundamentals!$F:$F,MATCH(Tickers[[#This Row],[Ticker]],Fundamentals!$A:$A,0))</f>
        <v>core</v>
      </c>
    </row>
    <row r="1344" spans="1:4" x14ac:dyDescent="0.2">
      <c r="A1344" t="s">
        <v>5539</v>
      </c>
      <c r="B1344" t="s">
        <v>5540</v>
      </c>
      <c r="C1344" t="str">
        <f>INDEX(YahooFinanceInfos!$J:$J,MATCH(Tickers[[#This Row],[Ticker]],YahooFinanceInfos!$A:$A,0))</f>
        <v>Schwab Fundamental U.S. Broad Market Index ETF</v>
      </c>
      <c r="D1344" t="e">
        <f>INDEX(Fundamentals!$F:$F,MATCH(Tickers[[#This Row],[Ticker]],Fundamentals!$A:$A,0))</f>
        <v>#N/A</v>
      </c>
    </row>
    <row r="1345" spans="1:4" x14ac:dyDescent="0.2">
      <c r="A1345" t="s">
        <v>5541</v>
      </c>
      <c r="B1345" t="s">
        <v>5542</v>
      </c>
      <c r="C1345" t="str">
        <f>INDEX(YahooFinanceInfos!$J:$J,MATCH(Tickers[[#This Row],[Ticker]],YahooFinanceInfos!$A:$A,0))</f>
        <v>Invesco S&amp;P 500 Revenue ETF</v>
      </c>
      <c r="D1345" t="str">
        <f>INDEX(Fundamentals!$F:$F,MATCH(Tickers[[#This Row],[Ticker]],Fundamentals!$A:$A,0))</f>
        <v>invesco_1</v>
      </c>
    </row>
    <row r="1346" spans="1:4" x14ac:dyDescent="0.2">
      <c r="A1346" t="s">
        <v>5543</v>
      </c>
      <c r="B1346" t="s">
        <v>5544</v>
      </c>
      <c r="C1346" t="str">
        <f>INDEX(YahooFinanceInfos!$J:$J,MATCH(Tickers[[#This Row],[Ticker]],YahooFinanceInfos!$A:$A,0))</f>
        <v>Vanguard S&amp;P Mid-Cap 400 Value Index Fund ETF Shares</v>
      </c>
      <c r="D1346" t="str">
        <f>INDEX(Fundamentals!$F:$F,MATCH(Tickers[[#This Row],[Ticker]],Fundamentals!$A:$A,0))</f>
        <v>vanguard_natural_resources_llc</v>
      </c>
    </row>
    <row r="1347" spans="1:4" x14ac:dyDescent="0.2">
      <c r="A1347" t="s">
        <v>35</v>
      </c>
      <c r="B1347" t="s">
        <v>159</v>
      </c>
      <c r="C1347" t="str">
        <f>INDEX(YahooFinanceInfos!$J:$J,MATCH(Tickers[[#This Row],[Ticker]],YahooFinanceInfos!$A:$A,0))</f>
        <v>iShares Dow Jones U.S. ETF</v>
      </c>
      <c r="D1347" t="str">
        <f>INDEX(Fundamentals!$F:$F,MATCH(Tickers[[#This Row],[Ticker]],Fundamentals!$A:$A,0))</f>
        <v>us_bancorp</v>
      </c>
    </row>
    <row r="1348" spans="1:4" x14ac:dyDescent="0.2">
      <c r="A1348" t="s">
        <v>5545</v>
      </c>
      <c r="B1348" t="s">
        <v>5546</v>
      </c>
      <c r="C1348" t="str">
        <f>INDEX(YahooFinanceInfos!$J:$J,MATCH(Tickers[[#This Row],[Ticker]],YahooFinanceInfos!$A:$A,0))</f>
        <v>iShares S&amp;P 500 Growth ETF</v>
      </c>
      <c r="D1348" t="str">
        <f>INDEX(Fundamentals!$F:$F,MATCH(Tickers[[#This Row],[Ticker]],Fundamentals!$A:$A,0))</f>
        <v>at_s</v>
      </c>
    </row>
    <row r="1349" spans="1:4" x14ac:dyDescent="0.2">
      <c r="A1349" t="s">
        <v>5547</v>
      </c>
      <c r="B1349" t="s">
        <v>5548</v>
      </c>
      <c r="C1349" t="str">
        <f>INDEX(YahooFinanceInfos!$J:$J,MATCH(Tickers[[#This Row],[Ticker]],YahooFinanceInfos!$A:$A,0))</f>
        <v>iShares Russell 1000 Growth ETF</v>
      </c>
      <c r="D1349" t="e">
        <f>INDEX(Fundamentals!$F:$F,MATCH(Tickers[[#This Row],[Ticker]],Fundamentals!$A:$A,0))</f>
        <v>#N/A</v>
      </c>
    </row>
    <row r="1350" spans="1:4" x14ac:dyDescent="0.2">
      <c r="A1350" t="s">
        <v>5549</v>
      </c>
      <c r="B1350" t="s">
        <v>5550</v>
      </c>
      <c r="C1350" t="str">
        <f>INDEX(YahooFinanceInfos!$J:$J,MATCH(Tickers[[#This Row],[Ticker]],YahooFinanceInfos!$A:$A,0))</f>
        <v>iShares Core S&amp;P U.S. Growth ETF</v>
      </c>
      <c r="D1350" t="str">
        <f>INDEX(Fundamentals!$F:$F,MATCH(Tickers[[#This Row],[Ticker]],Fundamentals!$A:$A,0))</f>
        <v>core</v>
      </c>
    </row>
    <row r="1351" spans="1:4" x14ac:dyDescent="0.2">
      <c r="A1351" t="s">
        <v>5551</v>
      </c>
      <c r="B1351" t="s">
        <v>5552</v>
      </c>
      <c r="C1351" t="str">
        <f>INDEX(YahooFinanceInfos!$J:$J,MATCH(Tickers[[#This Row],[Ticker]],YahooFinanceInfos!$A:$A,0))</f>
        <v>Invesco S&amp;P SmallCap Low Volatility ETF</v>
      </c>
      <c r="D1351" t="str">
        <f>INDEX(Fundamentals!$F:$F,MATCH(Tickers[[#This Row],[Ticker]],Fundamentals!$A:$A,0))</f>
        <v>invesco_1</v>
      </c>
    </row>
    <row r="1352" spans="1:4" x14ac:dyDescent="0.2">
      <c r="A1352" t="s">
        <v>5553</v>
      </c>
      <c r="B1352" t="s">
        <v>5554</v>
      </c>
      <c r="C1352" t="str">
        <f>INDEX(YahooFinanceInfos!$J:$J,MATCH(Tickers[[#This Row],[Ticker]],YahooFinanceInfos!$A:$A,0))</f>
        <v>Vanguard Mid-Cap Growth Index Fund ETF Shares</v>
      </c>
      <c r="D1352" t="e">
        <f>INDEX(Fundamentals!$F:$F,MATCH(Tickers[[#This Row],[Ticker]],Fundamentals!$A:$A,0))</f>
        <v>#N/A</v>
      </c>
    </row>
    <row r="1353" spans="1:4" x14ac:dyDescent="0.2">
      <c r="A1353" t="s">
        <v>5555</v>
      </c>
      <c r="B1353" t="s">
        <v>5556</v>
      </c>
      <c r="C1353" t="str">
        <f>INDEX(YahooFinanceInfos!$J:$J,MATCH(Tickers[[#This Row],[Ticker]],YahooFinanceInfos!$A:$A,0))</f>
        <v>Invesco S&amp;P 500 Top 50 ETF</v>
      </c>
      <c r="D1353" t="str">
        <f>INDEX(Fundamentals!$F:$F,MATCH(Tickers[[#This Row],[Ticker]],Fundamentals!$A:$A,0))</f>
        <v>invesco_1</v>
      </c>
    </row>
    <row r="1354" spans="1:4" x14ac:dyDescent="0.2">
      <c r="A1354" t="s">
        <v>5557</v>
      </c>
      <c r="B1354" t="s">
        <v>5558</v>
      </c>
      <c r="C1354" t="str">
        <f>INDEX(YahooFinanceInfos!$J:$J,MATCH(Tickers[[#This Row],[Ticker]],YahooFinanceInfos!$A:$A,0))</f>
        <v>iShares Core S&amp;P Mid-Cap ETF</v>
      </c>
      <c r="D1354" t="str">
        <f>INDEX(Fundamentals!$F:$F,MATCH(Tickers[[#This Row],[Ticker]],Fundamentals!$A:$A,0))</f>
        <v>core</v>
      </c>
    </row>
    <row r="1355" spans="1:4" x14ac:dyDescent="0.2">
      <c r="A1355" t="s">
        <v>5559</v>
      </c>
      <c r="B1355" t="s">
        <v>5560</v>
      </c>
      <c r="C1355" t="str">
        <f>INDEX(YahooFinanceInfos!$J:$J,MATCH(Tickers[[#This Row],[Ticker]],YahooFinanceInfos!$A:$A,0))</f>
        <v>iShares Commodities Select Strategy ETF</v>
      </c>
      <c r="D1355" t="e">
        <f>INDEX(Fundamentals!$F:$F,MATCH(Tickers[[#This Row],[Ticker]],Fundamentals!$A:$A,0))</f>
        <v>#N/A</v>
      </c>
    </row>
    <row r="1356" spans="1:4" x14ac:dyDescent="0.2">
      <c r="A1356" t="s">
        <v>5561</v>
      </c>
      <c r="B1356" t="s">
        <v>5562</v>
      </c>
      <c r="C1356" t="str">
        <f>INDEX(YahooFinanceInfos!$J:$J,MATCH(Tickers[[#This Row],[Ticker]],YahooFinanceInfos!$A:$A,0))</f>
        <v>Fidelity MSCI Materials Index ETF</v>
      </c>
      <c r="D1356" t="str">
        <f>INDEX(Fundamentals!$F:$F,MATCH(Tickers[[#This Row],[Ticker]],Fundamentals!$A:$A,0))</f>
        <v>msci</v>
      </c>
    </row>
    <row r="1357" spans="1:4" x14ac:dyDescent="0.2">
      <c r="A1357" t="s">
        <v>5563</v>
      </c>
      <c r="B1357" t="s">
        <v>5564</v>
      </c>
      <c r="C1357" t="str">
        <f>INDEX(YahooFinanceInfos!$J:$J,MATCH(Tickers[[#This Row],[Ticker]],YahooFinanceInfos!$A:$A,0))</f>
        <v>Energy Select Sector SPDR Fund</v>
      </c>
      <c r="D1357" t="e">
        <f>INDEX(Fundamentals!$F:$F,MATCH(Tickers[[#This Row],[Ticker]],Fundamentals!$A:$A,0))</f>
        <v>#N/A</v>
      </c>
    </row>
    <row r="1358" spans="1:4" x14ac:dyDescent="0.2">
      <c r="A1358" t="s">
        <v>5565</v>
      </c>
      <c r="B1358" t="s">
        <v>5566</v>
      </c>
      <c r="C1358" t="str">
        <f>INDEX(YahooFinanceInfos!$J:$J,MATCH(Tickers[[#This Row],[Ticker]],YahooFinanceInfos!$A:$A,0))</f>
        <v>SPDR S&amp;P 400 Mid Cap Value ETF</v>
      </c>
      <c r="D1358" t="str">
        <f>INDEX(Fundamentals!$F:$F,MATCH(Tickers[[#This Row],[Ticker]],Fundamentals!$A:$A,0))</f>
        <v>at_s</v>
      </c>
    </row>
    <row r="1359" spans="1:4" x14ac:dyDescent="0.2">
      <c r="A1359" t="s">
        <v>5567</v>
      </c>
      <c r="B1359" t="s">
        <v>5568</v>
      </c>
      <c r="C1359" t="str">
        <f>INDEX(YahooFinanceInfos!$J:$J,MATCH(Tickers[[#This Row],[Ticker]],YahooFinanceInfos!$A:$A,0))</f>
        <v>iShares Russell Top 200 Growth ETF</v>
      </c>
      <c r="D1359" t="e">
        <f>INDEX(Fundamentals!$F:$F,MATCH(Tickers[[#This Row],[Ticker]],Fundamentals!$A:$A,0))</f>
        <v>#N/A</v>
      </c>
    </row>
    <row r="1360" spans="1:4" x14ac:dyDescent="0.2">
      <c r="A1360" t="s">
        <v>5569</v>
      </c>
      <c r="B1360" t="s">
        <v>5570</v>
      </c>
      <c r="C1360" t="str">
        <f>INDEX(YahooFinanceInfos!$J:$J,MATCH(Tickers[[#This Row],[Ticker]],YahooFinanceInfos!$A:$A,0))</f>
        <v>Alerian Energy Infrastructure ETF</v>
      </c>
      <c r="D1360" t="e">
        <f>INDEX(Fundamentals!$F:$F,MATCH(Tickers[[#This Row],[Ticker]],Fundamentals!$A:$A,0))</f>
        <v>#N/A</v>
      </c>
    </row>
    <row r="1361" spans="1:4" x14ac:dyDescent="0.2">
      <c r="A1361" t="s">
        <v>5571</v>
      </c>
      <c r="B1361" t="s">
        <v>5572</v>
      </c>
      <c r="C1361" t="str">
        <f>INDEX(YahooFinanceInfos!$J:$J,MATCH(Tickers[[#This Row],[Ticker]],YahooFinanceInfos!$A:$A,0))</f>
        <v>ProShares S&amp;P 500 ex-Health Care ETF</v>
      </c>
      <c r="D1361" t="str">
        <f>INDEX(Fundamentals!$F:$F,MATCH(Tickers[[#This Row],[Ticker]],Fundamentals!$A:$A,0))</f>
        <v>at_s</v>
      </c>
    </row>
    <row r="1362" spans="1:4" x14ac:dyDescent="0.2">
      <c r="A1362" t="s">
        <v>5573</v>
      </c>
      <c r="B1362" t="s">
        <v>5574</v>
      </c>
      <c r="C1362" t="str">
        <f>INDEX(YahooFinanceInfos!$J:$J,MATCH(Tickers[[#This Row],[Ticker]],YahooFinanceInfos!$A:$A,0))</f>
        <v>iShares Morningstar Mid-Cap ETF</v>
      </c>
      <c r="D1362" t="str">
        <f>INDEX(Fundamentals!$F:$F,MATCH(Tickers[[#This Row],[Ticker]],Fundamentals!$A:$A,0))</f>
        <v>morningstar</v>
      </c>
    </row>
    <row r="1363" spans="1:4" x14ac:dyDescent="0.2">
      <c r="A1363" t="s">
        <v>5575</v>
      </c>
      <c r="B1363" t="s">
        <v>5576</v>
      </c>
      <c r="C1363" t="str">
        <f>INDEX(YahooFinanceInfos!$J:$J,MATCH(Tickers[[#This Row],[Ticker]],YahooFinanceInfos!$A:$A,0))</f>
        <v>Vanguard Extended Market Index Fund ETF Shares</v>
      </c>
      <c r="D1363" t="str">
        <f>INDEX(Fundamentals!$F:$F,MATCH(Tickers[[#This Row],[Ticker]],Fundamentals!$A:$A,0))</f>
        <v>watermark_market_neutral_fund</v>
      </c>
    </row>
    <row r="1364" spans="1:4" x14ac:dyDescent="0.2">
      <c r="A1364" t="s">
        <v>5577</v>
      </c>
      <c r="B1364" t="s">
        <v>5578</v>
      </c>
      <c r="C1364" t="str">
        <f>INDEX(YahooFinanceInfos!$J:$J,MATCH(Tickers[[#This Row],[Ticker]],YahooFinanceInfos!$A:$A,0))</f>
        <v>Global X S&amp;P 500 Covered Call ETF</v>
      </c>
      <c r="D1364" t="str">
        <f>INDEX(Fundamentals!$F:$F,MATCH(Tickers[[#This Row],[Ticker]],Fundamentals!$A:$A,0))</f>
        <v>s_p_global</v>
      </c>
    </row>
    <row r="1365" spans="1:4" x14ac:dyDescent="0.2">
      <c r="A1365" t="s">
        <v>5579</v>
      </c>
      <c r="B1365" t="s">
        <v>5580</v>
      </c>
      <c r="C1365" t="str">
        <f>INDEX(YahooFinanceInfos!$J:$J,MATCH(Tickers[[#This Row],[Ticker]],YahooFinanceInfos!$A:$A,0))</f>
        <v>Vanguard Small-Cap Index Fund ETF Shares</v>
      </c>
      <c r="D1365" t="str">
        <f>INDEX(Fundamentals!$F:$F,MATCH(Tickers[[#This Row],[Ticker]],Fundamentals!$A:$A,0))</f>
        <v>small_cap_danmark</v>
      </c>
    </row>
    <row r="1366" spans="1:4" x14ac:dyDescent="0.2">
      <c r="A1366" t="s">
        <v>5581</v>
      </c>
      <c r="B1366" t="s">
        <v>5582</v>
      </c>
      <c r="C1366" t="str">
        <f>INDEX(YahooFinanceInfos!$J:$J,MATCH(Tickers[[#This Row],[Ticker]],YahooFinanceInfos!$A:$A,0))</f>
        <v>Vanguard S&amp;P 500 Growth Index Fund ETF Shares</v>
      </c>
      <c r="D1366" t="str">
        <f>INDEX(Fundamentals!$F:$F,MATCH(Tickers[[#This Row],[Ticker]],Fundamentals!$A:$A,0))</f>
        <v>vanguard_natural_resources_llc</v>
      </c>
    </row>
    <row r="1367" spans="1:4" x14ac:dyDescent="0.2">
      <c r="A1367" t="s">
        <v>5583</v>
      </c>
      <c r="B1367" t="s">
        <v>5584</v>
      </c>
      <c r="C1367" t="str">
        <f>INDEX(YahooFinanceInfos!$J:$J,MATCH(Tickers[[#This Row],[Ticker]],YahooFinanceInfos!$A:$A,0))</f>
        <v>iShares Morningstar Mid-Cap Growth ETF</v>
      </c>
      <c r="D1367" t="e">
        <f>INDEX(Fundamentals!$F:$F,MATCH(Tickers[[#This Row],[Ticker]],Fundamentals!$A:$A,0))</f>
        <v>#N/A</v>
      </c>
    </row>
    <row r="1368" spans="1:4" x14ac:dyDescent="0.2">
      <c r="A1368" t="s">
        <v>5585</v>
      </c>
      <c r="B1368" t="s">
        <v>5586</v>
      </c>
      <c r="C1368" t="str">
        <f>INDEX(YahooFinanceInfos!$J:$J,MATCH(Tickers[[#This Row],[Ticker]],YahooFinanceInfos!$A:$A,0))</f>
        <v>iShares 20+ Year Treasury Bond ETF</v>
      </c>
      <c r="D1368" t="str">
        <f>INDEX(Fundamentals!$F:$F,MATCH(Tickers[[#This Row],[Ticker]],Fundamentals!$A:$A,0))</f>
        <v>treasury_wine_estates</v>
      </c>
    </row>
    <row r="1369" spans="1:4" x14ac:dyDescent="0.2">
      <c r="A1369" t="s">
        <v>5587</v>
      </c>
      <c r="B1369" t="s">
        <v>5588</v>
      </c>
      <c r="C1369" t="str">
        <f>INDEX(YahooFinanceInfos!$J:$J,MATCH(Tickers[[#This Row],[Ticker]],YahooFinanceInfos!$A:$A,0))</f>
        <v>iShares Gold Trust</v>
      </c>
      <c r="D1369" t="str">
        <f>INDEX(Fundamentals!$F:$F,MATCH(Tickers[[#This Row],[Ticker]],Fundamentals!$A:$A,0))</f>
        <v>sandridge_permian_trust_trust_units</v>
      </c>
    </row>
    <row r="1370" spans="1:4" x14ac:dyDescent="0.2">
      <c r="A1370" t="s">
        <v>5589</v>
      </c>
      <c r="B1370" t="s">
        <v>5590</v>
      </c>
      <c r="C1370" t="str">
        <f>INDEX(YahooFinanceInfos!$J:$J,MATCH(Tickers[[#This Row],[Ticker]],YahooFinanceInfos!$A:$A,0))</f>
        <v>Vanguard S&amp;P Mid-Cap 400 Index Fund ETF Shares</v>
      </c>
      <c r="D1370" t="str">
        <f>INDEX(Fundamentals!$F:$F,MATCH(Tickers[[#This Row],[Ticker]],Fundamentals!$A:$A,0))</f>
        <v>vanguard_natural_resources_llc</v>
      </c>
    </row>
    <row r="1371" spans="1:4" x14ac:dyDescent="0.2">
      <c r="A1371" t="s">
        <v>5591</v>
      </c>
      <c r="B1371" t="s">
        <v>5592</v>
      </c>
      <c r="C1371" t="str">
        <f>INDEX(YahooFinanceInfos!$J:$J,MATCH(Tickers[[#This Row],[Ticker]],YahooFinanceInfos!$A:$A,0))</f>
        <v>iShares U.S. Basic Materials ETF</v>
      </c>
      <c r="D1371" t="e">
        <f>INDEX(Fundamentals!$F:$F,MATCH(Tickers[[#This Row],[Ticker]],Fundamentals!$A:$A,0))</f>
        <v>#N/A</v>
      </c>
    </row>
    <row r="1372" spans="1:4" x14ac:dyDescent="0.2">
      <c r="A1372" t="s">
        <v>5593</v>
      </c>
      <c r="B1372" t="s">
        <v>5594</v>
      </c>
      <c r="C1372" t="str">
        <f>INDEX(YahooFinanceInfos!$J:$J,MATCH(Tickers[[#This Row],[Ticker]],YahooFinanceInfos!$A:$A,0))</f>
        <v>Invesco S&amp;P Spin-Off ETF</v>
      </c>
      <c r="D1372" t="str">
        <f>INDEX(Fundamentals!$F:$F,MATCH(Tickers[[#This Row],[Ticker]],Fundamentals!$A:$A,0))</f>
        <v>invesco_1</v>
      </c>
    </row>
    <row r="1373" spans="1:4" x14ac:dyDescent="0.2">
      <c r="A1373" t="s">
        <v>5595</v>
      </c>
      <c r="B1373" t="s">
        <v>5596</v>
      </c>
      <c r="C1373" t="str">
        <f>INDEX(YahooFinanceInfos!$J:$J,MATCH(Tickers[[#This Row],[Ticker]],YahooFinanceInfos!$A:$A,0))</f>
        <v>SPDR Portfolio S&amp;P 500 Growth ETF</v>
      </c>
      <c r="D1373" t="str">
        <f>INDEX(Fundamentals!$F:$F,MATCH(Tickers[[#This Row],[Ticker]],Fundamentals!$A:$A,0))</f>
        <v>consumer_portfolio_services</v>
      </c>
    </row>
    <row r="1374" spans="1:4" x14ac:dyDescent="0.2">
      <c r="A1374" t="s">
        <v>5597</v>
      </c>
      <c r="B1374" t="s">
        <v>5598</v>
      </c>
      <c r="C1374" t="str">
        <f>INDEX(YahooFinanceInfos!$J:$J,MATCH(Tickers[[#This Row],[Ticker]],YahooFinanceInfos!$A:$A,0))</f>
        <v>SPDR MFS Systematic Core Equity ETF</v>
      </c>
      <c r="D1374" t="str">
        <f>INDEX(Fundamentals!$F:$F,MATCH(Tickers[[#This Row],[Ticker]],Fundamentals!$A:$A,0))</f>
        <v>core</v>
      </c>
    </row>
    <row r="1375" spans="1:4" x14ac:dyDescent="0.2">
      <c r="A1375" t="s">
        <v>5599</v>
      </c>
      <c r="B1375" t="s">
        <v>5600</v>
      </c>
      <c r="C1375" t="str">
        <f>INDEX(YahooFinanceInfos!$J:$J,MATCH(Tickers[[#This Row],[Ticker]],YahooFinanceInfos!$A:$A,0))</f>
        <v>iShares Emerging Markets Dividend ETF</v>
      </c>
      <c r="D1375" t="str">
        <f>INDEX(Fundamentals!$F:$F,MATCH(Tickers[[#This Row],[Ticker]],Fundamentals!$A:$A,0))</f>
        <v>genesis_emerging_markets_fund</v>
      </c>
    </row>
    <row r="1376" spans="1:4" x14ac:dyDescent="0.2">
      <c r="A1376" t="s">
        <v>5601</v>
      </c>
      <c r="B1376" t="s">
        <v>5602</v>
      </c>
      <c r="C1376" t="str">
        <f>INDEX(YahooFinanceInfos!$J:$J,MATCH(Tickers[[#This Row],[Ticker]],YahooFinanceInfos!$A:$A,0))</f>
        <v>First Trust BuyWrite Income ETF</v>
      </c>
      <c r="D1376" t="e">
        <f>INDEX(Fundamentals!$F:$F,MATCH(Tickers[[#This Row],[Ticker]],Fundamentals!$A:$A,0))</f>
        <v>#N/A</v>
      </c>
    </row>
    <row r="1377" spans="1:4" x14ac:dyDescent="0.2">
      <c r="A1377" t="s">
        <v>5603</v>
      </c>
      <c r="B1377" t="s">
        <v>5604</v>
      </c>
      <c r="C1377" t="str">
        <f>INDEX(YahooFinanceInfos!$J:$J,MATCH(Tickers[[#This Row],[Ticker]],YahooFinanceInfos!$A:$A,0))</f>
        <v>SPDR Portfolio Long Term Corporate Bond ETF</v>
      </c>
      <c r="D1377" t="e">
        <f>INDEX(Fundamentals!$F:$F,MATCH(Tickers[[#This Row],[Ticker]],Fundamentals!$A:$A,0))</f>
        <v>#N/A</v>
      </c>
    </row>
    <row r="1378" spans="1:4" x14ac:dyDescent="0.2">
      <c r="A1378" t="s">
        <v>5605</v>
      </c>
      <c r="B1378" t="s">
        <v>5606</v>
      </c>
      <c r="C1378" t="str">
        <f>INDEX(YahooFinanceInfos!$J:$J,MATCH(Tickers[[#This Row],[Ticker]],YahooFinanceInfos!$A:$A,0))</f>
        <v>Cohen &amp; Steers Global Realty Majors ETF</v>
      </c>
      <c r="D1378" t="e">
        <f>INDEX(Fundamentals!$F:$F,MATCH(Tickers[[#This Row],[Ticker]],Fundamentals!$A:$A,0))</f>
        <v>#N/A</v>
      </c>
    </row>
    <row r="1379" spans="1:4" x14ac:dyDescent="0.2">
      <c r="A1379" t="s">
        <v>5607</v>
      </c>
      <c r="B1379" t="s">
        <v>5608</v>
      </c>
      <c r="C1379" t="str">
        <f>INDEX(YahooFinanceInfos!$J:$J,MATCH(Tickers[[#This Row],[Ticker]],YahooFinanceInfos!$A:$A,0))</f>
        <v>Vanguard Energy Index Fund ETF Shares</v>
      </c>
      <c r="D1379" t="e">
        <f>INDEX(Fundamentals!$F:$F,MATCH(Tickers[[#This Row],[Ticker]],Fundamentals!$A:$A,0))</f>
        <v>#N/A</v>
      </c>
    </row>
    <row r="1380" spans="1:4" x14ac:dyDescent="0.2">
      <c r="A1380" t="s">
        <v>5609</v>
      </c>
      <c r="B1380" t="s">
        <v>5610</v>
      </c>
      <c r="C1380" t="str">
        <f>INDEX(YahooFinanceInfos!$J:$J,MATCH(Tickers[[#This Row],[Ticker]],YahooFinanceInfos!$A:$A,0))</f>
        <v>iShares Edge MSCI Min Vol USA ETF</v>
      </c>
      <c r="D1380" t="e">
        <f>INDEX(Fundamentals!$F:$F,MATCH(Tickers[[#This Row],[Ticker]],Fundamentals!$A:$A,0))</f>
        <v>#N/A</v>
      </c>
    </row>
    <row r="1381" spans="1:4" x14ac:dyDescent="0.2">
      <c r="A1381" t="s">
        <v>5611</v>
      </c>
      <c r="B1381" t="s">
        <v>5612</v>
      </c>
      <c r="C1381" t="str">
        <f>INDEX(YahooFinanceInfos!$J:$J,MATCH(Tickers[[#This Row],[Ticker]],YahooFinanceInfos!$A:$A,0))</f>
        <v>SPDR S&amp;P 500 Fossil Fuel Reserves Free ETF</v>
      </c>
      <c r="D1381" t="str">
        <f>INDEX(Fundamentals!$F:$F,MATCH(Tickers[[#This Row],[Ticker]],Fundamentals!$A:$A,0))</f>
        <v>at_s</v>
      </c>
    </row>
    <row r="1382" spans="1:4" x14ac:dyDescent="0.2">
      <c r="A1382" t="s">
        <v>5613</v>
      </c>
      <c r="B1382" t="s">
        <v>5614</v>
      </c>
      <c r="C1382" t="str">
        <f>INDEX(YahooFinanceInfos!$J:$J,MATCH(Tickers[[#This Row],[Ticker]],YahooFinanceInfos!$A:$A,0))</f>
        <v>Schwab U.S. Small-Cap ETF</v>
      </c>
      <c r="D1382" t="str">
        <f>INDEX(Fundamentals!$F:$F,MATCH(Tickers[[#This Row],[Ticker]],Fundamentals!$A:$A,0))</f>
        <v>charles_schwab</v>
      </c>
    </row>
    <row r="1383" spans="1:4" x14ac:dyDescent="0.2">
      <c r="A1383" t="s">
        <v>5615</v>
      </c>
      <c r="B1383" t="s">
        <v>5616</v>
      </c>
      <c r="C1383" t="str">
        <f>INDEX(YahooFinanceInfos!$J:$J,MATCH(Tickers[[#This Row],[Ticker]],YahooFinanceInfos!$A:$A,0))</f>
        <v>iShares Morningstar Large-Cap ETF</v>
      </c>
      <c r="D1383" t="str">
        <f>INDEX(Fundamentals!$F:$F,MATCH(Tickers[[#This Row],[Ticker]],Fundamentals!$A:$A,0))</f>
        <v>morningstar</v>
      </c>
    </row>
    <row r="1384" spans="1:4" x14ac:dyDescent="0.2">
      <c r="A1384" t="s">
        <v>5617</v>
      </c>
      <c r="B1384" t="s">
        <v>5618</v>
      </c>
      <c r="C1384" t="str">
        <f>INDEX(YahooFinanceInfos!$J:$J,MATCH(Tickers[[#This Row],[Ticker]],YahooFinanceInfos!$A:$A,0))</f>
        <v>Innovator IBD 50 ETF</v>
      </c>
      <c r="D1384" t="str">
        <f>INDEX(Fundamentals!$F:$F,MATCH(Tickers[[#This Row],[Ticker]],Fundamentals!$A:$A,0))</f>
        <v>cover_50</v>
      </c>
    </row>
    <row r="1385" spans="1:4" x14ac:dyDescent="0.2">
      <c r="A1385" t="s">
        <v>5619</v>
      </c>
      <c r="B1385" t="s">
        <v>5620</v>
      </c>
      <c r="C1385" t="str">
        <f>INDEX(YahooFinanceInfos!$J:$J,MATCH(Tickers[[#This Row],[Ticker]],YahooFinanceInfos!$A:$A,0))</f>
        <v>iShares S&amp;P Mid-Cap 400 Growth ETF</v>
      </c>
      <c r="D1385" t="str">
        <f>INDEX(Fundamentals!$F:$F,MATCH(Tickers[[#This Row],[Ticker]],Fundamentals!$A:$A,0))</f>
        <v>at_s</v>
      </c>
    </row>
    <row r="1386" spans="1:4" x14ac:dyDescent="0.2">
      <c r="A1386" t="s">
        <v>5621</v>
      </c>
      <c r="B1386" t="s">
        <v>5622</v>
      </c>
      <c r="C1386" t="str">
        <f>INDEX(YahooFinanceInfos!$J:$J,MATCH(Tickers[[#This Row],[Ticker]],YahooFinanceInfos!$A:$A,0))</f>
        <v>First Trust North American Energy Infrastructure Fund</v>
      </c>
      <c r="D1386" t="e">
        <f>INDEX(Fundamentals!$F:$F,MATCH(Tickers[[#This Row],[Ticker]],Fundamentals!$A:$A,0))</f>
        <v>#N/A</v>
      </c>
    </row>
    <row r="1387" spans="1:4" x14ac:dyDescent="0.2">
      <c r="A1387" t="s">
        <v>5623</v>
      </c>
      <c r="B1387" t="s">
        <v>5624</v>
      </c>
      <c r="C1387" t="str">
        <f>INDEX(YahooFinanceInfos!$J:$J,MATCH(Tickers[[#This Row],[Ticker]],YahooFinanceInfos!$A:$A,0))</f>
        <v>Invesco KBW Property &amp; Casualty Insurance ETF</v>
      </c>
      <c r="D1387" t="e">
        <f>INDEX(Fundamentals!$F:$F,MATCH(Tickers[[#This Row],[Ticker]],Fundamentals!$A:$A,0))</f>
        <v>#N/A</v>
      </c>
    </row>
    <row r="1388" spans="1:4" x14ac:dyDescent="0.2">
      <c r="A1388" t="s">
        <v>5625</v>
      </c>
      <c r="B1388" t="s">
        <v>5626</v>
      </c>
      <c r="C1388" t="str">
        <f>INDEX(YahooFinanceInfos!$J:$J,MATCH(Tickers[[#This Row],[Ticker]],YahooFinanceInfos!$A:$A,0))</f>
        <v>SPDR SSGA US Small Cap Low Volatility Index ETF</v>
      </c>
      <c r="D1388" t="e">
        <f>INDEX(Fundamentals!$F:$F,MATCH(Tickers[[#This Row],[Ticker]],Fundamentals!$A:$A,0))</f>
        <v>#N/A</v>
      </c>
    </row>
    <row r="1389" spans="1:4" x14ac:dyDescent="0.2">
      <c r="A1389" t="s">
        <v>5627</v>
      </c>
      <c r="B1389" t="s">
        <v>5628</v>
      </c>
      <c r="C1389" t="str">
        <f>INDEX(YahooFinanceInfos!$J:$J,MATCH(Tickers[[#This Row],[Ticker]],YahooFinanceInfos!$A:$A,0))</f>
        <v>Vanguard Growth Index Fund ETF Shares</v>
      </c>
      <c r="D1389" t="e">
        <f>INDEX(Fundamentals!$F:$F,MATCH(Tickers[[#This Row],[Ticker]],Fundamentals!$A:$A,0))</f>
        <v>#N/A</v>
      </c>
    </row>
    <row r="1390" spans="1:4" x14ac:dyDescent="0.2">
      <c r="A1390" t="s">
        <v>5629</v>
      </c>
      <c r="B1390" t="s">
        <v>5630</v>
      </c>
      <c r="C1390" t="str">
        <f>INDEX(YahooFinanceInfos!$J:$J,MATCH(Tickers[[#This Row],[Ticker]],YahooFinanceInfos!$A:$A,0))</f>
        <v>iShares U.S. Energy ETF</v>
      </c>
      <c r="D1390" t="e">
        <f>INDEX(Fundamentals!$F:$F,MATCH(Tickers[[#This Row],[Ticker]],Fundamentals!$A:$A,0))</f>
        <v>#N/A</v>
      </c>
    </row>
    <row r="1391" spans="1:4" x14ac:dyDescent="0.2">
      <c r="A1391" t="s">
        <v>5631</v>
      </c>
      <c r="B1391" t="s">
        <v>5632</v>
      </c>
      <c r="C1391" t="str">
        <f>INDEX(YahooFinanceInfos!$J:$J,MATCH(Tickers[[#This Row],[Ticker]],YahooFinanceInfos!$A:$A,0))</f>
        <v>Invesco S&amp;P 500 Low Volatility ETF</v>
      </c>
      <c r="D1391" t="str">
        <f>INDEX(Fundamentals!$F:$F,MATCH(Tickers[[#This Row],[Ticker]],Fundamentals!$A:$A,0))</f>
        <v>invesco_1</v>
      </c>
    </row>
    <row r="1392" spans="1:4" x14ac:dyDescent="0.2">
      <c r="A1392" t="s">
        <v>5633</v>
      </c>
      <c r="B1392" t="s">
        <v>5634</v>
      </c>
      <c r="C1392" t="str">
        <f>INDEX(YahooFinanceInfos!$J:$J,MATCH(Tickers[[#This Row],[Ticker]],YahooFinanceInfos!$A:$A,0))</f>
        <v>iShares Edge MSCI Multifactor USA Small-Cap ETF</v>
      </c>
      <c r="D1392" t="e">
        <f>INDEX(Fundamentals!$F:$F,MATCH(Tickers[[#This Row],[Ticker]],Fundamentals!$A:$A,0))</f>
        <v>#N/A</v>
      </c>
    </row>
    <row r="1393" spans="1:4" x14ac:dyDescent="0.2">
      <c r="A1393" t="s">
        <v>5635</v>
      </c>
      <c r="B1393" t="s">
        <v>5636</v>
      </c>
      <c r="C1393" t="str">
        <f>INDEX(YahooFinanceInfos!$J:$J,MATCH(Tickers[[#This Row],[Ticker]],YahooFinanceInfos!$A:$A,0))</f>
        <v>SPDR SSGA US Large Cap Low Volatility Index ETF</v>
      </c>
      <c r="D1393" t="e">
        <f>INDEX(Fundamentals!$F:$F,MATCH(Tickers[[#This Row],[Ticker]],Fundamentals!$A:$A,0))</f>
        <v>#N/A</v>
      </c>
    </row>
    <row r="1394" spans="1:4" x14ac:dyDescent="0.2">
      <c r="A1394" t="s">
        <v>5637</v>
      </c>
      <c r="B1394" t="s">
        <v>5638</v>
      </c>
      <c r="C1394" t="str">
        <f>INDEX(YahooFinanceInfos!$J:$J,MATCH(Tickers[[#This Row],[Ticker]],YahooFinanceInfos!$A:$A,0))</f>
        <v>iShares Morningstar Large-Cap Growth ETF</v>
      </c>
      <c r="D1394" t="e">
        <f>INDEX(Fundamentals!$F:$F,MATCH(Tickers[[#This Row],[Ticker]],Fundamentals!$A:$A,0))</f>
        <v>#N/A</v>
      </c>
    </row>
    <row r="1395" spans="1:4" x14ac:dyDescent="0.2">
      <c r="A1395" t="s">
        <v>5639</v>
      </c>
      <c r="B1395" t="s">
        <v>5640</v>
      </c>
      <c r="C1395" t="str">
        <f>INDEX(YahooFinanceInfos!$J:$J,MATCH(Tickers[[#This Row],[Ticker]],YahooFinanceInfos!$A:$A,0))</f>
        <v>First Trust Value Line Dividend Index Fund</v>
      </c>
      <c r="D1395" t="e">
        <f>INDEX(Fundamentals!$F:$F,MATCH(Tickers[[#This Row],[Ticker]],Fundamentals!$A:$A,0))</f>
        <v>#N/A</v>
      </c>
    </row>
    <row r="1396" spans="1:4" x14ac:dyDescent="0.2">
      <c r="A1396" t="s">
        <v>5641</v>
      </c>
      <c r="B1396" t="s">
        <v>5642</v>
      </c>
      <c r="C1396" t="str">
        <f>INDEX(YahooFinanceInfos!$J:$J,MATCH(Tickers[[#This Row],[Ticker]],YahooFinanceInfos!$A:$A,0))</f>
        <v>SPDR S&amp;P 400 Mid Cap Growth ETF</v>
      </c>
      <c r="D1396" t="str">
        <f>INDEX(Fundamentals!$F:$F,MATCH(Tickers[[#This Row],[Ticker]],Fundamentals!$A:$A,0))</f>
        <v>at_s</v>
      </c>
    </row>
    <row r="1397" spans="1:4" x14ac:dyDescent="0.2">
      <c r="A1397" t="s">
        <v>5643</v>
      </c>
      <c r="B1397" t="s">
        <v>5644</v>
      </c>
      <c r="C1397" t="str">
        <f>INDEX(YahooFinanceInfos!$J:$J,MATCH(Tickers[[#This Row],[Ticker]],YahooFinanceInfos!$A:$A,0))</f>
        <v>Invesco S&amp;P MidCap Momentum ETF</v>
      </c>
      <c r="D1397" t="str">
        <f>INDEX(Fundamentals!$F:$F,MATCH(Tickers[[#This Row],[Ticker]],Fundamentals!$A:$A,0))</f>
        <v>invesco_1</v>
      </c>
    </row>
    <row r="1398" spans="1:4" x14ac:dyDescent="0.2">
      <c r="A1398" t="s">
        <v>5645</v>
      </c>
      <c r="B1398" t="s">
        <v>5646</v>
      </c>
      <c r="C1398" t="str">
        <f>INDEX(YahooFinanceInfos!$J:$J,MATCH(Tickers[[#This Row],[Ticker]],YahooFinanceInfos!$A:$A,0))</f>
        <v>First Trust Emerging Markets Small Cap AlphaDEX Fund</v>
      </c>
      <c r="D1398" t="e">
        <f>INDEX(Fundamentals!$F:$F,MATCH(Tickers[[#This Row],[Ticker]],Fundamentals!$A:$A,0))</f>
        <v>#N/A</v>
      </c>
    </row>
    <row r="1399" spans="1:4" x14ac:dyDescent="0.2">
      <c r="A1399" t="s">
        <v>5647</v>
      </c>
      <c r="B1399" t="s">
        <v>5648</v>
      </c>
      <c r="C1399" t="str">
        <f>INDEX(YahooFinanceInfos!$J:$J,MATCH(Tickers[[#This Row],[Ticker]],YahooFinanceInfos!$A:$A,0))</f>
        <v>iShares MSCI Global Metals &amp;amp; Mining Producers ETF</v>
      </c>
      <c r="D1399" t="e">
        <f>INDEX(Fundamentals!$F:$F,MATCH(Tickers[[#This Row],[Ticker]],Fundamentals!$A:$A,0))</f>
        <v>#N/A</v>
      </c>
    </row>
    <row r="1400" spans="1:4" x14ac:dyDescent="0.2">
      <c r="A1400" t="s">
        <v>5649</v>
      </c>
      <c r="B1400" t="s">
        <v>5650</v>
      </c>
      <c r="C1400" t="str">
        <f>INDEX(YahooFinanceInfos!$J:$J,MATCH(Tickers[[#This Row],[Ticker]],YahooFinanceInfos!$A:$A,0))</f>
        <v>iShares U.S. Utilities ETF</v>
      </c>
      <c r="D1400" t="e">
        <f>INDEX(Fundamentals!$F:$F,MATCH(Tickers[[#This Row],[Ticker]],Fundamentals!$A:$A,0))</f>
        <v>#N/A</v>
      </c>
    </row>
    <row r="1401" spans="1:4" x14ac:dyDescent="0.2">
      <c r="A1401" t="s">
        <v>5651</v>
      </c>
      <c r="B1401" t="s">
        <v>5652</v>
      </c>
      <c r="C1401" t="str">
        <f>INDEX(YahooFinanceInfos!$J:$J,MATCH(Tickers[[#This Row],[Ticker]],YahooFinanceInfos!$A:$A,0))</f>
        <v>First Trust Capital Strength ETF</v>
      </c>
      <c r="D1401" t="e">
        <f>INDEX(Fundamentals!$F:$F,MATCH(Tickers[[#This Row],[Ticker]],Fundamentals!$A:$A,0))</f>
        <v>#N/A</v>
      </c>
    </row>
    <row r="1402" spans="1:4" x14ac:dyDescent="0.2">
      <c r="A1402" t="s">
        <v>5653</v>
      </c>
      <c r="B1402" t="s">
        <v>5654</v>
      </c>
      <c r="C1402" t="str">
        <f>INDEX(YahooFinanceInfos!$J:$J,MATCH(Tickers[[#This Row],[Ticker]],YahooFinanceInfos!$A:$A,0))</f>
        <v>Fidelity MSCI Communication Services Index ETF</v>
      </c>
      <c r="D1402" t="e">
        <f>INDEX(Fundamentals!$F:$F,MATCH(Tickers[[#This Row],[Ticker]],Fundamentals!$A:$A,0))</f>
        <v>#N/A</v>
      </c>
    </row>
    <row r="1403" spans="1:4" x14ac:dyDescent="0.2">
      <c r="A1403" t="s">
        <v>5655</v>
      </c>
      <c r="B1403" t="s">
        <v>5656</v>
      </c>
      <c r="C1403" t="str">
        <f>INDEX(YahooFinanceInfos!$J:$J,MATCH(Tickers[[#This Row],[Ticker]],YahooFinanceInfos!$A:$A,0))</f>
        <v>Fidelity MSCI Utilities Index ETF</v>
      </c>
      <c r="D1403" t="e">
        <f>INDEX(Fundamentals!$F:$F,MATCH(Tickers[[#This Row],[Ticker]],Fundamentals!$A:$A,0))</f>
        <v>#N/A</v>
      </c>
    </row>
    <row r="1404" spans="1:4" x14ac:dyDescent="0.2">
      <c r="A1404" t="s">
        <v>5657</v>
      </c>
      <c r="B1404" t="s">
        <v>5658</v>
      </c>
      <c r="C1404" t="str">
        <f>INDEX(YahooFinanceInfos!$J:$J,MATCH(Tickers[[#This Row],[Ticker]],YahooFinanceInfos!$A:$A,0))</f>
        <v>Invesco DWA Energy Momentum ETF</v>
      </c>
      <c r="D1404" t="e">
        <f>INDEX(Fundamentals!$F:$F,MATCH(Tickers[[#This Row],[Ticker]],Fundamentals!$A:$A,0))</f>
        <v>#N/A</v>
      </c>
    </row>
    <row r="1405" spans="1:4" x14ac:dyDescent="0.2">
      <c r="A1405" t="s">
        <v>5659</v>
      </c>
      <c r="B1405" t="s">
        <v>5660</v>
      </c>
      <c r="C1405" t="str">
        <f>INDEX(YahooFinanceInfos!$J:$J,MATCH(Tickers[[#This Row],[Ticker]],YahooFinanceInfos!$A:$A,0))</f>
        <v>Invesco NASDAQ Internet ETF</v>
      </c>
      <c r="D1405" t="str">
        <f>INDEX(Fundamentals!$F:$F,MATCH(Tickers[[#This Row],[Ticker]],Fundamentals!$A:$A,0))</f>
        <v>invesco_1</v>
      </c>
    </row>
    <row r="1406" spans="1:4" x14ac:dyDescent="0.2">
      <c r="A1406" t="s">
        <v>5661</v>
      </c>
      <c r="B1406" t="s">
        <v>5662</v>
      </c>
      <c r="C1406" t="str">
        <f>INDEX(YahooFinanceInfos!$J:$J,MATCH(Tickers[[#This Row],[Ticker]],YahooFinanceInfos!$A:$A,0))</f>
        <v>Invesco Dynamic Large Cap Growth ETF</v>
      </c>
      <c r="D1406" t="str">
        <f>INDEX(Fundamentals!$F:$F,MATCH(Tickers[[#This Row],[Ticker]],Fundamentals!$A:$A,0))</f>
        <v>invesco_1</v>
      </c>
    </row>
    <row r="1407" spans="1:4" x14ac:dyDescent="0.2">
      <c r="A1407" t="s">
        <v>5663</v>
      </c>
      <c r="B1407" t="s">
        <v>5664</v>
      </c>
      <c r="C1407" t="str">
        <f>INDEX(YahooFinanceInfos!$J:$J,MATCH(Tickers[[#This Row],[Ticker]],YahooFinanceInfos!$A:$A,0))</f>
        <v>iShares Morningstar Multi-Asset Income ETF</v>
      </c>
      <c r="D1407" t="str">
        <f>INDEX(Fundamentals!$F:$F,MATCH(Tickers[[#This Row],[Ticker]],Fundamentals!$A:$A,0))</f>
        <v>morningstar</v>
      </c>
    </row>
    <row r="1408" spans="1:4" x14ac:dyDescent="0.2">
      <c r="A1408" t="s">
        <v>5665</v>
      </c>
      <c r="B1408" t="s">
        <v>5666</v>
      </c>
      <c r="C1408" t="str">
        <f>INDEX(YahooFinanceInfos!$J:$J,MATCH(Tickers[[#This Row],[Ticker]],YahooFinanceInfos!$A:$A,0))</f>
        <v>Vanguard Utilities Index Fund ETF Shares</v>
      </c>
      <c r="D1408" t="str">
        <f>INDEX(Fundamentals!$F:$F,MATCH(Tickers[[#This Row],[Ticker]],Fundamentals!$A:$A,0))</f>
        <v>vanguard_natural_resources_llc</v>
      </c>
    </row>
    <row r="1409" spans="1:4" x14ac:dyDescent="0.2">
      <c r="A1409" t="s">
        <v>5667</v>
      </c>
      <c r="B1409" t="s">
        <v>5668</v>
      </c>
      <c r="C1409" t="str">
        <f>INDEX(YahooFinanceInfos!$J:$J,MATCH(Tickers[[#This Row],[Ticker]],YahooFinanceInfos!$A:$A,0))</f>
        <v>ProShares S&amp;P 500 ex-Financials ETF</v>
      </c>
      <c r="D1409" t="str">
        <f>INDEX(Fundamentals!$F:$F,MATCH(Tickers[[#This Row],[Ticker]],Fundamentals!$A:$A,0))</f>
        <v>at_s</v>
      </c>
    </row>
    <row r="1410" spans="1:4" x14ac:dyDescent="0.2">
      <c r="A1410" t="s">
        <v>5669</v>
      </c>
      <c r="B1410" t="s">
        <v>5670</v>
      </c>
      <c r="C1410" t="str">
        <f>INDEX(YahooFinanceInfos!$J:$J,MATCH(Tickers[[#This Row],[Ticker]],YahooFinanceInfos!$A:$A,0))</f>
        <v>First Trust Dow Jones Internet Index Fund</v>
      </c>
      <c r="D1410" t="str">
        <f>INDEX(Fundamentals!$F:$F,MATCH(Tickers[[#This Row],[Ticker]],Fundamentals!$A:$A,0))</f>
        <v>first_internet_bancorp</v>
      </c>
    </row>
    <row r="1411" spans="1:4" x14ac:dyDescent="0.2">
      <c r="A1411" t="s">
        <v>5671</v>
      </c>
      <c r="B1411" t="s">
        <v>5672</v>
      </c>
      <c r="C1411" t="str">
        <f>INDEX(YahooFinanceInfos!$J:$J,MATCH(Tickers[[#This Row],[Ticker]],YahooFinanceInfos!$A:$A,0))</f>
        <v>Invesco Zacks Mid-Cap ETF</v>
      </c>
      <c r="D1411" t="str">
        <f>INDEX(Fundamentals!$F:$F,MATCH(Tickers[[#This Row],[Ticker]],Fundamentals!$A:$A,0))</f>
        <v>invesco_1</v>
      </c>
    </row>
    <row r="1412" spans="1:4" x14ac:dyDescent="0.2">
      <c r="A1412" t="s">
        <v>5673</v>
      </c>
      <c r="B1412" t="s">
        <v>5674</v>
      </c>
      <c r="C1412" t="str">
        <f>INDEX(YahooFinanceInfos!$J:$J,MATCH(Tickers[[#This Row],[Ticker]],YahooFinanceInfos!$A:$A,0))</f>
        <v>iShares Edge MSCI USA Momentum Factor ETF</v>
      </c>
      <c r="D1412" t="str">
        <f>INDEX(Fundamentals!$F:$F,MATCH(Tickers[[#This Row],[Ticker]],Fundamentals!$A:$A,0))</f>
        <v>momentum_biofuels</v>
      </c>
    </row>
    <row r="1413" spans="1:4" x14ac:dyDescent="0.2">
      <c r="A1413" t="s">
        <v>5675</v>
      </c>
      <c r="B1413" t="s">
        <v>5676</v>
      </c>
      <c r="C1413" t="str">
        <f>INDEX(YahooFinanceInfos!$J:$J,MATCH(Tickers[[#This Row],[Ticker]],YahooFinanceInfos!$A:$A,0))</f>
        <v>Invesco Dow Jones Industrial Average Dividend ETF</v>
      </c>
      <c r="D1413" t="e">
        <f>INDEX(Fundamentals!$F:$F,MATCH(Tickers[[#This Row],[Ticker]],Fundamentals!$A:$A,0))</f>
        <v>#N/A</v>
      </c>
    </row>
    <row r="1414" spans="1:4" x14ac:dyDescent="0.2">
      <c r="A1414" t="s">
        <v>5677</v>
      </c>
      <c r="B1414" t="s">
        <v>5678</v>
      </c>
      <c r="C1414" t="str">
        <f>INDEX(YahooFinanceInfos!$J:$J,MATCH(Tickers[[#This Row],[Ticker]],YahooFinanceInfos!$A:$A,0))</f>
        <v>ProShares Large Cap Core Plus</v>
      </c>
      <c r="D1414" t="e">
        <f>INDEX(Fundamentals!$F:$F,MATCH(Tickers[[#This Row],[Ticker]],Fundamentals!$A:$A,0))</f>
        <v>#N/A</v>
      </c>
    </row>
    <row r="1415" spans="1:4" x14ac:dyDescent="0.2">
      <c r="A1415" t="s">
        <v>5679</v>
      </c>
      <c r="B1415" t="s">
        <v>5680</v>
      </c>
      <c r="C1415" t="str">
        <f>INDEX(YahooFinanceInfos!$J:$J,MATCH(Tickers[[#This Row],[Ticker]],YahooFinanceInfos!$A:$A,0))</f>
        <v>Fidelity MSCI Health Care Index ETF</v>
      </c>
      <c r="D1415" t="e">
        <f>INDEX(Fundamentals!$F:$F,MATCH(Tickers[[#This Row],[Ticker]],Fundamentals!$A:$A,0))</f>
        <v>#N/A</v>
      </c>
    </row>
    <row r="1416" spans="1:4" x14ac:dyDescent="0.2">
      <c r="A1416" t="s">
        <v>5681</v>
      </c>
      <c r="B1416" t="s">
        <v>5682</v>
      </c>
      <c r="C1416" t="str">
        <f>INDEX(YahooFinanceInfos!$J:$J,MATCH(Tickers[[#This Row],[Ticker]],YahooFinanceInfos!$A:$A,0))</f>
        <v>Fidelity NASDAQ Composite Index Tracking Stock Fund</v>
      </c>
      <c r="D1416" t="e">
        <f>INDEX(Fundamentals!$F:$F,MATCH(Tickers[[#This Row],[Ticker]],Fundamentals!$A:$A,0))</f>
        <v>#N/A</v>
      </c>
    </row>
    <row r="1417" spans="1:4" x14ac:dyDescent="0.2">
      <c r="A1417" t="s">
        <v>5683</v>
      </c>
      <c r="B1417" t="s">
        <v>5684</v>
      </c>
      <c r="C1417" t="str">
        <f>INDEX(YahooFinanceInfos!$J:$J,MATCH(Tickers[[#This Row],[Ticker]],YahooFinanceInfos!$A:$A,0))</f>
        <v>SPDR S&amp;P Health Care Equipment ETF</v>
      </c>
      <c r="D1417" t="str">
        <f>INDEX(Fundamentals!$F:$F,MATCH(Tickers[[#This Row],[Ticker]],Fundamentals!$A:$A,0))</f>
        <v>at_s</v>
      </c>
    </row>
    <row r="1418" spans="1:4" x14ac:dyDescent="0.2">
      <c r="A1418" t="s">
        <v>5685</v>
      </c>
      <c r="B1418" t="s">
        <v>5686</v>
      </c>
      <c r="C1418" t="str">
        <f>INDEX(YahooFinanceInfos!$J:$J,MATCH(Tickers[[#This Row],[Ticker]],YahooFinanceInfos!$A:$A,0))</f>
        <v>iShares MSCI Canada ETF</v>
      </c>
      <c r="D1418" t="e">
        <f>INDEX(Fundamentals!$F:$F,MATCH(Tickers[[#This Row],[Ticker]],Fundamentals!$A:$A,0))</f>
        <v>#N/A</v>
      </c>
    </row>
    <row r="1419" spans="1:4" x14ac:dyDescent="0.2">
      <c r="A1419" t="s">
        <v>5687</v>
      </c>
      <c r="B1419" t="s">
        <v>5688</v>
      </c>
      <c r="C1419" t="str">
        <f>INDEX(YahooFinanceInfos!$J:$J,MATCH(Tickers[[#This Row],[Ticker]],YahooFinanceInfos!$A:$A,0))</f>
        <v>SPDR Bloomberg Barclays Convertible Securities ETF</v>
      </c>
      <c r="D1419" t="e">
        <f>INDEX(Fundamentals!$F:$F,MATCH(Tickers[[#This Row],[Ticker]],Fundamentals!$A:$A,0))</f>
        <v>#N/A</v>
      </c>
    </row>
    <row r="1420" spans="1:4" x14ac:dyDescent="0.2">
      <c r="A1420" t="s">
        <v>5689</v>
      </c>
      <c r="B1420" t="s">
        <v>5690</v>
      </c>
      <c r="C1420" t="str">
        <f>INDEX(YahooFinanceInfos!$J:$J,MATCH(Tickers[[#This Row],[Ticker]],YahooFinanceInfos!$A:$A,0))</f>
        <v>Invesco DWA Basic Materials Momentum ETF</v>
      </c>
      <c r="D1420" t="e">
        <f>INDEX(Fundamentals!$F:$F,MATCH(Tickers[[#This Row],[Ticker]],Fundamentals!$A:$A,0))</f>
        <v>#N/A</v>
      </c>
    </row>
    <row r="1421" spans="1:4" x14ac:dyDescent="0.2">
      <c r="A1421" t="s">
        <v>5691</v>
      </c>
      <c r="B1421" t="s">
        <v>5692</v>
      </c>
      <c r="C1421" t="str">
        <f>INDEX(YahooFinanceInfos!$J:$J,MATCH(Tickers[[#This Row],[Ticker]],YahooFinanceInfos!$A:$A,0))</f>
        <v>Xtrackers Harvest CSI 300 China A-Shares ETF</v>
      </c>
      <c r="D1421" t="str">
        <f>INDEX(Fundamentals!$F:$F,MATCH(Tickers[[#This Row],[Ticker]],Fundamentals!$A:$A,0))</f>
        <v>harvest</v>
      </c>
    </row>
    <row r="1422" spans="1:4" x14ac:dyDescent="0.2">
      <c r="A1422" t="s">
        <v>5693</v>
      </c>
      <c r="B1422" t="s">
        <v>5694</v>
      </c>
      <c r="C1422" t="str">
        <f>INDEX(YahooFinanceInfos!$J:$J,MATCH(Tickers[[#This Row],[Ticker]],YahooFinanceInfos!$A:$A,0))</f>
        <v>Invesco S&amp;P MidCap Low Volatility ETF</v>
      </c>
      <c r="D1422" t="str">
        <f>INDEX(Fundamentals!$F:$F,MATCH(Tickers[[#This Row],[Ticker]],Fundamentals!$A:$A,0))</f>
        <v>invesco_1</v>
      </c>
    </row>
    <row r="1423" spans="1:4" x14ac:dyDescent="0.2">
      <c r="A1423" t="s">
        <v>5695</v>
      </c>
      <c r="B1423" t="s">
        <v>5696</v>
      </c>
      <c r="C1423" t="str">
        <f>INDEX(YahooFinanceInfos!$J:$J,MATCH(Tickers[[#This Row],[Ticker]],YahooFinanceInfos!$A:$A,0))</f>
        <v>SPDR Bloomberg Barclays TIPS ETF</v>
      </c>
      <c r="D1423" t="str">
        <f>INDEX(Fundamentals!$F:$F,MATCH(Tickers[[#This Row],[Ticker]],Fundamentals!$A:$A,0))</f>
        <v>tips_industries</v>
      </c>
    </row>
    <row r="1424" spans="1:4" x14ac:dyDescent="0.2">
      <c r="A1424" t="s">
        <v>5697</v>
      </c>
      <c r="B1424" t="s">
        <v>5698</v>
      </c>
      <c r="C1424" t="str">
        <f>INDEX(YahooFinanceInfos!$J:$J,MATCH(Tickers[[#This Row],[Ticker]],YahooFinanceInfos!$A:$A,0))</f>
        <v>First Trust Small Cap Core AlphaDEX Fund</v>
      </c>
      <c r="D1424" t="str">
        <f>INDEX(Fundamentals!$F:$F,MATCH(Tickers[[#This Row],[Ticker]],Fundamentals!$A:$A,0))</f>
        <v>first_potomac_realty_trust</v>
      </c>
    </row>
    <row r="1425" spans="1:4" x14ac:dyDescent="0.2">
      <c r="A1425" t="s">
        <v>5699</v>
      </c>
      <c r="B1425" t="s">
        <v>5700</v>
      </c>
      <c r="C1425" t="str">
        <f>INDEX(YahooFinanceInfos!$J:$J,MATCH(Tickers[[#This Row],[Ticker]],YahooFinanceInfos!$A:$A,0))</f>
        <v>iShares U.S. Medical Devices ETF</v>
      </c>
      <c r="D1425" t="str">
        <f>INDEX(Fundamentals!$F:$F,MATCH(Tickers[[#This Row],[Ticker]],Fundamentals!$A:$A,0))</f>
        <v>emvision_medical_devices</v>
      </c>
    </row>
    <row r="1426" spans="1:4" x14ac:dyDescent="0.2">
      <c r="A1426" t="s">
        <v>5701</v>
      </c>
      <c r="B1426" t="s">
        <v>5702</v>
      </c>
      <c r="C1426" t="str">
        <f>INDEX(YahooFinanceInfos!$J:$J,MATCH(Tickers[[#This Row],[Ticker]],YahooFinanceInfos!$A:$A,0))</f>
        <v>Global X S&amp;P 500 Catholic Values ETF</v>
      </c>
      <c r="D1426" t="str">
        <f>INDEX(Fundamentals!$F:$F,MATCH(Tickers[[#This Row],[Ticker]],Fundamentals!$A:$A,0))</f>
        <v>s_p_global</v>
      </c>
    </row>
    <row r="1427" spans="1:4" x14ac:dyDescent="0.2">
      <c r="A1427" t="s">
        <v>5703</v>
      </c>
      <c r="B1427" t="s">
        <v>5704</v>
      </c>
      <c r="C1427" t="str">
        <f>INDEX(YahooFinanceInfos!$J:$J,MATCH(Tickers[[#This Row],[Ticker]],YahooFinanceInfos!$A:$A,0))</f>
        <v>FlexShares Credit-Scored US Long Corporate Bond Index Fund</v>
      </c>
      <c r="D1427" t="str">
        <f>INDEX(Fundamentals!$F:$F,MATCH(Tickers[[#This Row],[Ticker]],Fundamentals!$A:$A,0))</f>
        <v>us_residential_fund_stapled_security</v>
      </c>
    </row>
    <row r="1428" spans="1:4" x14ac:dyDescent="0.2">
      <c r="A1428" t="s">
        <v>5705</v>
      </c>
      <c r="B1428" t="s">
        <v>5706</v>
      </c>
      <c r="C1428" t="str">
        <f>INDEX(YahooFinanceInfos!$J:$J,MATCH(Tickers[[#This Row],[Ticker]],YahooFinanceInfos!$A:$A,0))</f>
        <v>iShares MSCI Taiwan Capped ETF</v>
      </c>
      <c r="D1428" t="str">
        <f>INDEX(Fundamentals!$F:$F,MATCH(Tickers[[#This Row],[Ticker]],Fundamentals!$A:$A,0))</f>
        <v>msci</v>
      </c>
    </row>
    <row r="1429" spans="1:4" x14ac:dyDescent="0.2">
      <c r="A1429" t="s">
        <v>5707</v>
      </c>
      <c r="B1429" t="s">
        <v>5708</v>
      </c>
      <c r="C1429" t="str">
        <f>INDEX(YahooFinanceInfos!$J:$J,MATCH(Tickers[[#This Row],[Ticker]],YahooFinanceInfos!$A:$A,0))</f>
        <v>iShares Expanded Tech-Software Sector ETF</v>
      </c>
      <c r="D1429" t="str">
        <f>INDEX(Fundamentals!$F:$F,MATCH(Tickers[[#This Row],[Ticker]],Fundamentals!$A:$A,0))</f>
        <v>computertech</v>
      </c>
    </row>
    <row r="1430" spans="1:4" x14ac:dyDescent="0.2">
      <c r="A1430" t="s">
        <v>5709</v>
      </c>
      <c r="B1430" t="s">
        <v>5710</v>
      </c>
      <c r="C1430" t="str">
        <f>INDEX(YahooFinanceInfos!$J:$J,MATCH(Tickers[[#This Row],[Ticker]],YahooFinanceInfos!$A:$A,0))</f>
        <v>iShares Interest Rate Hedged Long-Term Corporate Bond ETF</v>
      </c>
      <c r="D1430" t="str">
        <f>INDEX(Fundamentals!$F:$F,MATCH(Tickers[[#This Row],[Ticker]],Fundamentals!$A:$A,0))</f>
        <v>oceanagold</v>
      </c>
    </row>
    <row r="1431" spans="1:4" x14ac:dyDescent="0.2">
      <c r="A1431" t="s">
        <v>5711</v>
      </c>
      <c r="B1431" t="s">
        <v>5712</v>
      </c>
      <c r="C1431" t="str">
        <f>INDEX(YahooFinanceInfos!$J:$J,MATCH(Tickers[[#This Row],[Ticker]],YahooFinanceInfos!$A:$A,0))</f>
        <v>iShares ESG MSCI EM ETF</v>
      </c>
      <c r="D1431" t="str">
        <f>INDEX(Fundamentals!$F:$F,MATCH(Tickers[[#This Row],[Ticker]],Fundamentals!$A:$A,0))</f>
        <v>msci</v>
      </c>
    </row>
    <row r="1432" spans="1:4" x14ac:dyDescent="0.2">
      <c r="A1432" t="s">
        <v>5713</v>
      </c>
      <c r="B1432" t="s">
        <v>5714</v>
      </c>
      <c r="C1432" t="str">
        <f>INDEX(YahooFinanceInfos!$J:$J,MATCH(Tickers[[#This Row],[Ticker]],YahooFinanceInfos!$A:$A,0))</f>
        <v>iShares MSCI World ETF</v>
      </c>
      <c r="D1432" t="str">
        <f>INDEX(Fundamentals!$F:$F,MATCH(Tickers[[#This Row],[Ticker]],Fundamentals!$A:$A,0))</f>
        <v>msci</v>
      </c>
    </row>
    <row r="1433" spans="1:4" x14ac:dyDescent="0.2">
      <c r="A1433" t="s">
        <v>5715</v>
      </c>
      <c r="B1433" t="s">
        <v>5716</v>
      </c>
      <c r="C1433" t="str">
        <f>INDEX(YahooFinanceInfos!$J:$J,MATCH(Tickers[[#This Row],[Ticker]],YahooFinanceInfos!$A:$A,0))</f>
        <v>First Trust US Equity Opportunities ETF</v>
      </c>
      <c r="D1433" t="str">
        <f>INDEX(Fundamentals!$F:$F,MATCH(Tickers[[#This Row],[Ticker]],Fundamentals!$A:$A,0))</f>
        <v>first_potomac_realty_trust</v>
      </c>
    </row>
    <row r="1434" spans="1:4" x14ac:dyDescent="0.2">
      <c r="A1434" t="s">
        <v>5717</v>
      </c>
      <c r="B1434" t="s">
        <v>5718</v>
      </c>
      <c r="C1434" t="str">
        <f>INDEX(YahooFinanceInfos!$J:$J,MATCH(Tickers[[#This Row],[Ticker]],YahooFinanceInfos!$A:$A,0))</f>
        <v>SPDR MFS Systematic Value Equity ETF</v>
      </c>
      <c r="D1434" t="str">
        <f>INDEX(Fundamentals!$F:$F,MATCH(Tickers[[#This Row],[Ticker]],Fundamentals!$A:$A,0))</f>
        <v>mfs_technology</v>
      </c>
    </row>
    <row r="1435" spans="1:4" x14ac:dyDescent="0.2">
      <c r="A1435" t="s">
        <v>5719</v>
      </c>
      <c r="B1435" t="s">
        <v>5720</v>
      </c>
      <c r="C1435" t="str">
        <f>INDEX(YahooFinanceInfos!$J:$J,MATCH(Tickers[[#This Row],[Ticker]],YahooFinanceInfos!$A:$A,0))</f>
        <v>Invesco Emerging Markets Sovereign Debt ETF</v>
      </c>
      <c r="D1435" t="str">
        <f>INDEX(Fundamentals!$F:$F,MATCH(Tickers[[#This Row],[Ticker]],Fundamentals!$A:$A,0))</f>
        <v>genesis_emerging_markets_fund</v>
      </c>
    </row>
    <row r="1436" spans="1:4" x14ac:dyDescent="0.2">
      <c r="A1436" t="s">
        <v>5721</v>
      </c>
      <c r="B1436" t="s">
        <v>5722</v>
      </c>
      <c r="C1436" t="str">
        <f>INDEX(YahooFinanceInfos!$J:$J,MATCH(Tickers[[#This Row],[Ticker]],YahooFinanceInfos!$A:$A,0))</f>
        <v>Global X MLP &amp; Energy Infrastructure ETF</v>
      </c>
      <c r="D1436" t="str">
        <f>INDEX(Fundamentals!$F:$F,MATCH(Tickers[[#This Row],[Ticker]],Fundamentals!$A:$A,0))</f>
        <v>mlp</v>
      </c>
    </row>
    <row r="1437" spans="1:4" x14ac:dyDescent="0.2">
      <c r="A1437" t="s">
        <v>5723</v>
      </c>
      <c r="B1437" t="s">
        <v>5724</v>
      </c>
      <c r="C1437" t="str">
        <f>INDEX(YahooFinanceInfos!$J:$J,MATCH(Tickers[[#This Row],[Ticker]],YahooFinanceInfos!$A:$A,0))</f>
        <v>iShares U.S. Oil &amp; Gas Exploration &amp; Production ETF</v>
      </c>
      <c r="D1437" t="e">
        <f>INDEX(Fundamentals!$F:$F,MATCH(Tickers[[#This Row],[Ticker]],Fundamentals!$A:$A,0))</f>
        <v>#N/A</v>
      </c>
    </row>
    <row r="1438" spans="1:4" x14ac:dyDescent="0.2">
      <c r="A1438" t="s">
        <v>5725</v>
      </c>
      <c r="B1438" t="s">
        <v>5726</v>
      </c>
      <c r="C1438" t="str">
        <f>INDEX(YahooFinanceInfos!$J:$J,MATCH(Tickers[[#This Row],[Ticker]],YahooFinanceInfos!$A:$A,0))</f>
        <v>PIMCO 15+ Year U.S. TIPS Index Exchange-Traded Fund</v>
      </c>
      <c r="D1438" t="e">
        <f>INDEX(Fundamentals!$F:$F,MATCH(Tickers[[#This Row],[Ticker]],Fundamentals!$A:$A,0))</f>
        <v>#N/A</v>
      </c>
    </row>
    <row r="1439" spans="1:4" x14ac:dyDescent="0.2">
      <c r="A1439" t="s">
        <v>5727</v>
      </c>
      <c r="B1439" t="s">
        <v>5728</v>
      </c>
      <c r="C1439" t="str">
        <f>INDEX(YahooFinanceInfos!$J:$J,MATCH(Tickers[[#This Row],[Ticker]],YahooFinanceInfos!$A:$A,0))</f>
        <v>Vanguard Russell 2000 Value Index Fund ETF Shares</v>
      </c>
      <c r="D1439" t="e">
        <f>INDEX(Fundamentals!$F:$F,MATCH(Tickers[[#This Row],[Ticker]],Fundamentals!$A:$A,0))</f>
        <v>#N/A</v>
      </c>
    </row>
    <row r="1440" spans="1:4" x14ac:dyDescent="0.2">
      <c r="A1440" t="s">
        <v>5729</v>
      </c>
      <c r="B1440" t="s">
        <v>5730</v>
      </c>
      <c r="C1440" t="str">
        <f>INDEX(YahooFinanceInfos!$J:$J,MATCH(Tickers[[#This Row],[Ticker]],YahooFinanceInfos!$A:$A,0))</f>
        <v>IQ Merger Arbitrage ETF</v>
      </c>
      <c r="D1440" t="e">
        <f>INDEX(Fundamentals!$F:$F,MATCH(Tickers[[#This Row],[Ticker]],Fundamentals!$A:$A,0))</f>
        <v>#N/A</v>
      </c>
    </row>
    <row r="1441" spans="1:4" x14ac:dyDescent="0.2">
      <c r="A1441" t="s">
        <v>5731</v>
      </c>
      <c r="B1441" t="s">
        <v>5732</v>
      </c>
      <c r="C1441" t="str">
        <f>INDEX(YahooFinanceInfos!$J:$J,MATCH(Tickers[[#This Row],[Ticker]],YahooFinanceInfos!$A:$A,0))</f>
        <v>SPDR S&amp;P 600 Small Cap Value ETF</v>
      </c>
      <c r="D1441" t="str">
        <f>INDEX(Fundamentals!$F:$F,MATCH(Tickers[[#This Row],[Ticker]],Fundamentals!$A:$A,0))</f>
        <v>at_s</v>
      </c>
    </row>
    <row r="1442" spans="1:4" x14ac:dyDescent="0.2">
      <c r="A1442" t="s">
        <v>5733</v>
      </c>
      <c r="B1442" t="s">
        <v>5734</v>
      </c>
      <c r="C1442" t="str">
        <f>INDEX(YahooFinanceInfos!$J:$J,MATCH(Tickers[[#This Row],[Ticker]],YahooFinanceInfos!$A:$A,0))</f>
        <v>iShares S&amp;P Small-Cap 600 Value ETF</v>
      </c>
      <c r="D1442" t="str">
        <f>INDEX(Fundamentals!$F:$F,MATCH(Tickers[[#This Row],[Ticker]],Fundamentals!$A:$A,0))</f>
        <v>at_s</v>
      </c>
    </row>
    <row r="1443" spans="1:4" x14ac:dyDescent="0.2">
      <c r="A1443" t="s">
        <v>5735</v>
      </c>
      <c r="B1443" t="s">
        <v>5736</v>
      </c>
      <c r="C1443" t="str">
        <f>INDEX(YahooFinanceInfos!$J:$J,MATCH(Tickers[[#This Row],[Ticker]],YahooFinanceInfos!$A:$A,0))</f>
        <v>Invesco S&amp;P 500 Equal Weight Energy ETF</v>
      </c>
      <c r="D1443" t="str">
        <f>INDEX(Fundamentals!$F:$F,MATCH(Tickers[[#This Row],[Ticker]],Fundamentals!$A:$A,0))</f>
        <v>invesco_1</v>
      </c>
    </row>
    <row r="1444" spans="1:4" x14ac:dyDescent="0.2">
      <c r="A1444" t="s">
        <v>5737</v>
      </c>
      <c r="B1444" t="s">
        <v>5738</v>
      </c>
      <c r="C1444" t="str">
        <f>INDEX(YahooFinanceInfos!$J:$J,MATCH(Tickers[[#This Row],[Ticker]],YahooFinanceInfos!$A:$A,0))</f>
        <v>SPDR Portfolio Emerging Markets ETF</v>
      </c>
      <c r="D1444" t="e">
        <f>INDEX(Fundamentals!$F:$F,MATCH(Tickers[[#This Row],[Ticker]],Fundamentals!$A:$A,0))</f>
        <v>#N/A</v>
      </c>
    </row>
    <row r="1445" spans="1:4" x14ac:dyDescent="0.2">
      <c r="A1445" t="s">
        <v>5739</v>
      </c>
      <c r="B1445" t="s">
        <v>5740</v>
      </c>
      <c r="C1445" t="str">
        <f>INDEX(YahooFinanceInfos!$J:$J,MATCH(Tickers[[#This Row],[Ticker]],YahooFinanceInfos!$A:$A,0))</f>
        <v>iShares Core S&amp;P Small-Cap ETF</v>
      </c>
      <c r="D1445" t="str">
        <f>INDEX(Fundamentals!$F:$F,MATCH(Tickers[[#This Row],[Ticker]],Fundamentals!$A:$A,0))</f>
        <v>core</v>
      </c>
    </row>
    <row r="1446" spans="1:4" x14ac:dyDescent="0.2">
      <c r="A1446" t="s">
        <v>5741</v>
      </c>
      <c r="B1446" t="s">
        <v>5742</v>
      </c>
      <c r="C1446" t="str">
        <f>INDEX(YahooFinanceInfos!$J:$J,MATCH(Tickers[[#This Row],[Ticker]],YahooFinanceInfos!$A:$A,0))</f>
        <v>FlexShares US Quality Large Cap Index Fund</v>
      </c>
      <c r="D1446" t="e">
        <f>INDEX(Fundamentals!$F:$F,MATCH(Tickers[[#This Row],[Ticker]],Fundamentals!$A:$A,0))</f>
        <v>#N/A</v>
      </c>
    </row>
    <row r="1447" spans="1:4" x14ac:dyDescent="0.2">
      <c r="A1447" t="s">
        <v>5743</v>
      </c>
      <c r="B1447" t="s">
        <v>5744</v>
      </c>
      <c r="C1447" t="str">
        <f>INDEX(YahooFinanceInfos!$J:$J,MATCH(Tickers[[#This Row],[Ticker]],YahooFinanceInfos!$A:$A,0))</f>
        <v>Schwab Emerging Markets Equity ETF</v>
      </c>
      <c r="D1447" t="e">
        <f>INDEX(Fundamentals!$F:$F,MATCH(Tickers[[#This Row],[Ticker]],Fundamentals!$A:$A,0))</f>
        <v>#N/A</v>
      </c>
    </row>
    <row r="1448" spans="1:4" x14ac:dyDescent="0.2">
      <c r="A1448" t="s">
        <v>5745</v>
      </c>
      <c r="B1448" t="s">
        <v>5746</v>
      </c>
      <c r="C1448" t="str">
        <f>INDEX(YahooFinanceInfos!$J:$J,MATCH(Tickers[[#This Row],[Ticker]],YahooFinanceInfos!$A:$A,0))</f>
        <v>First Trust Long/Short Equity ETF</v>
      </c>
      <c r="D1448" t="e">
        <f>INDEX(Fundamentals!$F:$F,MATCH(Tickers[[#This Row],[Ticker]],Fundamentals!$A:$A,0))</f>
        <v>#N/A</v>
      </c>
    </row>
    <row r="1449" spans="1:4" x14ac:dyDescent="0.2">
      <c r="A1449" t="s">
        <v>5747</v>
      </c>
      <c r="B1449" t="s">
        <v>5748</v>
      </c>
      <c r="C1449" t="str">
        <f>INDEX(YahooFinanceInfos!$J:$J,MATCH(Tickers[[#This Row],[Ticker]],YahooFinanceInfos!$A:$A,0))</f>
        <v>First Trust Health Care AlphaDEX Fund</v>
      </c>
      <c r="D1449" t="e">
        <f>INDEX(Fundamentals!$F:$F,MATCH(Tickers[[#This Row],[Ticker]],Fundamentals!$A:$A,0))</f>
        <v>#N/A</v>
      </c>
    </row>
    <row r="1450" spans="1:4" x14ac:dyDescent="0.2">
      <c r="A1450" t="s">
        <v>5749</v>
      </c>
      <c r="B1450" t="s">
        <v>5750</v>
      </c>
      <c r="C1450" t="str">
        <f>INDEX(YahooFinanceInfos!$J:$J,MATCH(Tickers[[#This Row],[Ticker]],YahooFinanceInfos!$A:$A,0))</f>
        <v>Invesco FTSE RAFI US 1500 Small-Mid ETF</v>
      </c>
      <c r="D1450" t="e">
        <f>INDEX(Fundamentals!$F:$F,MATCH(Tickers[[#This Row],[Ticker]],Fundamentals!$A:$A,0))</f>
        <v>#N/A</v>
      </c>
    </row>
    <row r="1451" spans="1:4" x14ac:dyDescent="0.2">
      <c r="A1451" t="s">
        <v>5751</v>
      </c>
      <c r="B1451" t="s">
        <v>5752</v>
      </c>
      <c r="C1451" t="str">
        <f>INDEX(YahooFinanceInfos!$J:$J,MATCH(Tickers[[#This Row],[Ticker]],YahooFinanceInfos!$A:$A,0))</f>
        <v>Barclays ETN+ Shiller Capet ETN</v>
      </c>
      <c r="D1451" t="e">
        <f>INDEX(Fundamentals!$F:$F,MATCH(Tickers[[#This Row],[Ticker]],Fundamentals!$A:$A,0))</f>
        <v>#N/A</v>
      </c>
    </row>
    <row r="1452" spans="1:4" x14ac:dyDescent="0.2">
      <c r="A1452" t="s">
        <v>5753</v>
      </c>
      <c r="B1452" t="s">
        <v>5754</v>
      </c>
      <c r="C1452" t="str">
        <f>INDEX(YahooFinanceInfos!$J:$J,MATCH(Tickers[[#This Row],[Ticker]],YahooFinanceInfos!$A:$A,0))</f>
        <v>WisdomTree U.S. SmallCap Dividend Fund</v>
      </c>
      <c r="D1452" t="e">
        <f>INDEX(Fundamentals!$F:$F,MATCH(Tickers[[#This Row],[Ticker]],Fundamentals!$A:$A,0))</f>
        <v>#N/A</v>
      </c>
    </row>
    <row r="1453" spans="1:4" x14ac:dyDescent="0.2">
      <c r="A1453" t="s">
        <v>5755</v>
      </c>
      <c r="B1453" t="s">
        <v>5756</v>
      </c>
      <c r="C1453" t="str">
        <f>INDEX(YahooFinanceInfos!$J:$J,MATCH(Tickers[[#This Row],[Ticker]],YahooFinanceInfos!$A:$A,0))</f>
        <v>PIMCO Active Bond Exchange-Traded Fund</v>
      </c>
      <c r="D1453" t="e">
        <f>INDEX(Fundamentals!$F:$F,MATCH(Tickers[[#This Row],[Ticker]],Fundamentals!$A:$A,0))</f>
        <v>#N/A</v>
      </c>
    </row>
    <row r="1454" spans="1:4" x14ac:dyDescent="0.2">
      <c r="A1454" t="s">
        <v>5757</v>
      </c>
      <c r="B1454" t="s">
        <v>5758</v>
      </c>
      <c r="C1454" t="str">
        <f>INDEX(YahooFinanceInfos!$J:$J,MATCH(Tickers[[#This Row],[Ticker]],YahooFinanceInfos!$A:$A,0))</f>
        <v>SPDR Portfolio S&amp;P 600 Small Cap ETF</v>
      </c>
      <c r="D1454" t="str">
        <f>INDEX(Fundamentals!$F:$F,MATCH(Tickers[[#This Row],[Ticker]],Fundamentals!$A:$A,0))</f>
        <v>consumer_portfolio_services</v>
      </c>
    </row>
    <row r="1455" spans="1:4" x14ac:dyDescent="0.2">
      <c r="A1455" t="s">
        <v>5759</v>
      </c>
      <c r="B1455" t="s">
        <v>5760</v>
      </c>
      <c r="C1455" t="str">
        <f>INDEX(YahooFinanceInfos!$J:$J,MATCH(Tickers[[#This Row],[Ticker]],YahooFinanceInfos!$A:$A,0))</f>
        <v>iShares Russell 2000 Growth ETF</v>
      </c>
      <c r="D1455" t="e">
        <f>INDEX(Fundamentals!$F:$F,MATCH(Tickers[[#This Row],[Ticker]],Fundamentals!$A:$A,0))</f>
        <v>#N/A</v>
      </c>
    </row>
    <row r="1456" spans="1:4" x14ac:dyDescent="0.2">
      <c r="A1456" t="s">
        <v>5761</v>
      </c>
      <c r="B1456" t="s">
        <v>5762</v>
      </c>
      <c r="C1456" t="str">
        <f>INDEX(YahooFinanceInfos!$J:$J,MATCH(Tickers[[#This Row],[Ticker]],YahooFinanceInfos!$A:$A,0))</f>
        <v>Invesco International Dividend Achievers ETF</v>
      </c>
      <c r="D1456" t="e">
        <f>INDEX(Fundamentals!$F:$F,MATCH(Tickers[[#This Row],[Ticker]],Fundamentals!$A:$A,0))</f>
        <v>#N/A</v>
      </c>
    </row>
    <row r="1457" spans="1:4" x14ac:dyDescent="0.2">
      <c r="A1457" t="s">
        <v>5763</v>
      </c>
      <c r="B1457" t="s">
        <v>5764</v>
      </c>
      <c r="C1457" t="str">
        <f>INDEX(YahooFinanceInfos!$J:$J,MATCH(Tickers[[#This Row],[Ticker]],YahooFinanceInfos!$A:$A,0))</f>
        <v>Vanguard Emerging Markets Government Bond Index Fund ETF Shares</v>
      </c>
      <c r="D1457" t="str">
        <f>INDEX(Fundamentals!$F:$F,MATCH(Tickers[[#This Row],[Ticker]],Fundamentals!$A:$A,0))</f>
        <v>genesis_emerging_markets_fund</v>
      </c>
    </row>
    <row r="1458" spans="1:4" x14ac:dyDescent="0.2">
      <c r="A1458" t="s">
        <v>5765</v>
      </c>
      <c r="B1458" t="s">
        <v>5766</v>
      </c>
      <c r="C1458" t="str">
        <f>INDEX(YahooFinanceInfos!$J:$J,MATCH(Tickers[[#This Row],[Ticker]],YahooFinanceInfos!$A:$A,0))</f>
        <v>Hartford Multifactor US Equity ETF</v>
      </c>
      <c r="D1458" t="str">
        <f>INDEX(Fundamentals!$F:$F,MATCH(Tickers[[#This Row],[Ticker]],Fundamentals!$A:$A,0))</f>
        <v>first_hartford</v>
      </c>
    </row>
    <row r="1459" spans="1:4" x14ac:dyDescent="0.2">
      <c r="A1459" t="s">
        <v>5767</v>
      </c>
      <c r="B1459" t="s">
        <v>5768</v>
      </c>
      <c r="C1459" t="str">
        <f>INDEX(YahooFinanceInfos!$J:$J,MATCH(Tickers[[#This Row],[Ticker]],YahooFinanceInfos!$A:$A,0))</f>
        <v>Vanguard S&amp;P Small-Cap 600 Index Fund ETF Shares</v>
      </c>
      <c r="D1459" t="str">
        <f>INDEX(Fundamentals!$F:$F,MATCH(Tickers[[#This Row],[Ticker]],Fundamentals!$A:$A,0))</f>
        <v>vanguard_natural_resources_llc</v>
      </c>
    </row>
    <row r="1460" spans="1:4" x14ac:dyDescent="0.2">
      <c r="A1460" t="s">
        <v>5769</v>
      </c>
      <c r="B1460" t="s">
        <v>5770</v>
      </c>
      <c r="C1460" t="str">
        <f>INDEX(YahooFinanceInfos!$J:$J,MATCH(Tickers[[#This Row],[Ticker]],YahooFinanceInfos!$A:$A,0))</f>
        <v>WisdomTree U.S. Total Dividend Fund</v>
      </c>
      <c r="D1460" t="e">
        <f>INDEX(Fundamentals!$F:$F,MATCH(Tickers[[#This Row],[Ticker]],Fundamentals!$A:$A,0))</f>
        <v>#N/A</v>
      </c>
    </row>
    <row r="1461" spans="1:4" x14ac:dyDescent="0.2">
      <c r="A1461" t="s">
        <v>5771</v>
      </c>
      <c r="B1461" t="s">
        <v>5772</v>
      </c>
      <c r="C1461" t="str">
        <f>INDEX(YahooFinanceInfos!$J:$J,MATCH(Tickers[[#This Row],[Ticker]],YahooFinanceInfos!$A:$A,0))</f>
        <v>WisdomTree Yield Enhanced U.S. Aggregate Bond Fund</v>
      </c>
      <c r="D1461" t="str">
        <f>INDEX(Fundamentals!$F:$F,MATCH(Tickers[[#This Row],[Ticker]],Fundamentals!$A:$A,0))</f>
        <v>us_bancorp</v>
      </c>
    </row>
    <row r="1462" spans="1:4" x14ac:dyDescent="0.2">
      <c r="A1462" t="s">
        <v>5773</v>
      </c>
      <c r="B1462" t="s">
        <v>5774</v>
      </c>
      <c r="C1462" t="str">
        <f>INDEX(YahooFinanceInfos!$J:$J,MATCH(Tickers[[#This Row],[Ticker]],YahooFinanceInfos!$A:$A,0))</f>
        <v>First Trust Hedged BuyWrite Income ETF</v>
      </c>
      <c r="D1462" t="str">
        <f>INDEX(Fundamentals!$F:$F,MATCH(Tickers[[#This Row],[Ticker]],Fundamentals!$A:$A,0))</f>
        <v>first_potomac_realty_trust</v>
      </c>
    </row>
    <row r="1463" spans="1:4" x14ac:dyDescent="0.2">
      <c r="A1463" t="s">
        <v>5775</v>
      </c>
      <c r="B1463" t="s">
        <v>5776</v>
      </c>
      <c r="C1463" t="str">
        <f>INDEX(YahooFinanceInfos!$J:$J,MATCH(Tickers[[#This Row],[Ticker]],YahooFinanceInfos!$A:$A,0))</f>
        <v>VanEck Vectors Agribusiness ETF</v>
      </c>
      <c r="D1463" t="e">
        <f>INDEX(Fundamentals!$F:$F,MATCH(Tickers[[#This Row],[Ticker]],Fundamentals!$A:$A,0))</f>
        <v>#N/A</v>
      </c>
    </row>
    <row r="1464" spans="1:4" x14ac:dyDescent="0.2">
      <c r="A1464" t="s">
        <v>5777</v>
      </c>
      <c r="B1464" t="s">
        <v>5778</v>
      </c>
      <c r="C1464" t="str">
        <f>INDEX(YahooFinanceInfos!$J:$J,MATCH(Tickers[[#This Row],[Ticker]],YahooFinanceInfos!$A:$A,0))</f>
        <v>Vanguard Real Estate Index Fund ETF Shares</v>
      </c>
      <c r="D1464" t="e">
        <f>INDEX(Fundamentals!$F:$F,MATCH(Tickers[[#This Row],[Ticker]],Fundamentals!$A:$A,0))</f>
        <v>#N/A</v>
      </c>
    </row>
    <row r="1465" spans="1:4" x14ac:dyDescent="0.2">
      <c r="A1465" t="s">
        <v>5779</v>
      </c>
      <c r="B1465" t="s">
        <v>5780</v>
      </c>
      <c r="C1465" t="str">
        <f>INDEX(YahooFinanceInfos!$J:$J,MATCH(Tickers[[#This Row],[Ticker]],YahooFinanceInfos!$A:$A,0))</f>
        <v>SPDR Portfolio Mortgage Backed Bond ETF</v>
      </c>
      <c r="D1465" t="str">
        <f>INDEX(Fundamentals!$F:$F,MATCH(Tickers[[#This Row],[Ticker]],Fundamentals!$A:$A,0))</f>
        <v>consumer_portfolio_services</v>
      </c>
    </row>
    <row r="1466" spans="1:4" x14ac:dyDescent="0.2">
      <c r="A1466" t="s">
        <v>5781</v>
      </c>
      <c r="B1466" t="s">
        <v>5782</v>
      </c>
      <c r="C1466" t="str">
        <f>INDEX(YahooFinanceInfos!$J:$J,MATCH(Tickers[[#This Row],[Ticker]],YahooFinanceInfos!$A:$A,0))</f>
        <v>SPDR S&amp;P 600 Small Cap Growth ETF</v>
      </c>
      <c r="D1466" t="str">
        <f>INDEX(Fundamentals!$F:$F,MATCH(Tickers[[#This Row],[Ticker]],Fundamentals!$A:$A,0))</f>
        <v>at_s</v>
      </c>
    </row>
    <row r="1467" spans="1:4" x14ac:dyDescent="0.2">
      <c r="A1467" t="s">
        <v>5783</v>
      </c>
      <c r="B1467" t="s">
        <v>5784</v>
      </c>
      <c r="C1467" t="str">
        <f>INDEX(YahooFinanceInfos!$J:$J,MATCH(Tickers[[#This Row],[Ticker]],YahooFinanceInfos!$A:$A,0))</f>
        <v>iShares GNMA Bond ETF</v>
      </c>
      <c r="D1467" t="str">
        <f>INDEX(Fundamentals!$F:$F,MATCH(Tickers[[#This Row],[Ticker]],Fundamentals!$A:$A,0))</f>
        <v>sho-bond</v>
      </c>
    </row>
    <row r="1468" spans="1:4" x14ac:dyDescent="0.2">
      <c r="A1468" t="s">
        <v>5785</v>
      </c>
      <c r="B1468" t="s">
        <v>5786</v>
      </c>
      <c r="C1468" t="str">
        <f>INDEX(YahooFinanceInfos!$J:$J,MATCH(Tickers[[#This Row],[Ticker]],YahooFinanceInfos!$A:$A,0))</f>
        <v>WisdomTree Emerging Markets ex-State-Owned Enterprises Fund</v>
      </c>
      <c r="D1468" t="e">
        <f>INDEX(Fundamentals!$F:$F,MATCH(Tickers[[#This Row],[Ticker]],Fundamentals!$A:$A,0))</f>
        <v>#N/A</v>
      </c>
    </row>
    <row r="1469" spans="1:4" x14ac:dyDescent="0.2">
      <c r="A1469" t="s">
        <v>5787</v>
      </c>
      <c r="B1469" t="s">
        <v>5788</v>
      </c>
      <c r="C1469" t="str">
        <f>INDEX(YahooFinanceInfos!$J:$J,MATCH(Tickers[[#This Row],[Ticker]],YahooFinanceInfos!$A:$A,0))</f>
        <v>iShares S&amp;P Small-Cap 600 Growth ETF</v>
      </c>
      <c r="D1469" t="str">
        <f>INDEX(Fundamentals!$F:$F,MATCH(Tickers[[#This Row],[Ticker]],Fundamentals!$A:$A,0))</f>
        <v>at_s</v>
      </c>
    </row>
    <row r="1470" spans="1:4" x14ac:dyDescent="0.2">
      <c r="A1470" t="s">
        <v>5789</v>
      </c>
      <c r="B1470" t="s">
        <v>5790</v>
      </c>
      <c r="C1470" t="str">
        <f>INDEX(YahooFinanceInfos!$J:$J,MATCH(Tickers[[#This Row],[Ticker]],YahooFinanceInfos!$A:$A,0))</f>
        <v>iShares Residential Real Estate Capped ETF</v>
      </c>
      <c r="D1470" t="str">
        <f>INDEX(Fundamentals!$F:$F,MATCH(Tickers[[#This Row],[Ticker]],Fundamentals!$A:$A,0))</f>
        <v>orava_residential_real_estate_investment_trust</v>
      </c>
    </row>
    <row r="1471" spans="1:4" x14ac:dyDescent="0.2">
      <c r="A1471" t="s">
        <v>5791</v>
      </c>
      <c r="B1471" t="s">
        <v>5792</v>
      </c>
      <c r="C1471" t="str">
        <f>INDEX(YahooFinanceInfos!$J:$J,MATCH(Tickers[[#This Row],[Ticker]],YahooFinanceInfos!$A:$A,0))</f>
        <v>Global X NASDAQ 100 Covered Call ETF</v>
      </c>
      <c r="D1471" t="str">
        <f>INDEX(Fundamentals!$F:$F,MATCH(Tickers[[#This Row],[Ticker]],Fundamentals!$A:$A,0))</f>
        <v>global_bioenergies</v>
      </c>
    </row>
    <row r="1472" spans="1:4" x14ac:dyDescent="0.2">
      <c r="A1472" t="s">
        <v>5793</v>
      </c>
      <c r="B1472" t="s">
        <v>5794</v>
      </c>
      <c r="C1472" t="str">
        <f>INDEX(YahooFinanceInfos!$J:$J,MATCH(Tickers[[#This Row],[Ticker]],YahooFinanceInfos!$A:$A,0))</f>
        <v>iShares Edge U.S. Fixed Income Balanced Risk ETF</v>
      </c>
      <c r="D1472" t="str">
        <f>INDEX(Fundamentals!$F:$F,MATCH(Tickers[[#This Row],[Ticker]],Fundamentals!$A:$A,0))</f>
        <v>pacific_edge</v>
      </c>
    </row>
    <row r="1473" spans="1:4" x14ac:dyDescent="0.2">
      <c r="A1473" t="s">
        <v>5795</v>
      </c>
      <c r="B1473" t="s">
        <v>5796</v>
      </c>
      <c r="C1473" t="str">
        <f>INDEX(YahooFinanceInfos!$J:$J,MATCH(Tickers[[#This Row],[Ticker]],YahooFinanceInfos!$A:$A,0))</f>
        <v>iShares Asia 50 ETF</v>
      </c>
      <c r="D1473" t="e">
        <f>INDEX(Fundamentals!$F:$F,MATCH(Tickers[[#This Row],[Ticker]],Fundamentals!$A:$A,0))</f>
        <v>#N/A</v>
      </c>
    </row>
    <row r="1474" spans="1:4" x14ac:dyDescent="0.2">
      <c r="A1474" t="s">
        <v>5797</v>
      </c>
      <c r="B1474" t="s">
        <v>5798</v>
      </c>
      <c r="C1474" t="str">
        <f>INDEX(YahooFinanceInfos!$J:$J,MATCH(Tickers[[#This Row],[Ticker]],YahooFinanceInfos!$A:$A,0))</f>
        <v>Invesco National AMT-Free Municipal Bond ETF</v>
      </c>
      <c r="D1474" t="str">
        <f>INDEX(Fundamentals!$F:$F,MATCH(Tickers[[#This Row],[Ticker]],Fundamentals!$A:$A,0))</f>
        <v>q-free_asa</v>
      </c>
    </row>
    <row r="1475" spans="1:4" x14ac:dyDescent="0.2">
      <c r="A1475" t="s">
        <v>5799</v>
      </c>
      <c r="B1475" t="s">
        <v>5800</v>
      </c>
      <c r="C1475" t="str">
        <f>INDEX(YahooFinanceInfos!$J:$J,MATCH(Tickers[[#This Row],[Ticker]],YahooFinanceInfos!$A:$A,0))</f>
        <v>iShares Global Energy ETF</v>
      </c>
      <c r="D1475" t="str">
        <f>INDEX(Fundamentals!$F:$F,MATCH(Tickers[[#This Row],[Ticker]],Fundamentals!$A:$A,0))</f>
        <v>global_energy_2</v>
      </c>
    </row>
    <row r="1476" spans="1:4" x14ac:dyDescent="0.2">
      <c r="A1476" t="s">
        <v>5801</v>
      </c>
      <c r="B1476" t="s">
        <v>5802</v>
      </c>
      <c r="C1476" t="str">
        <f>INDEX(YahooFinanceInfos!$J:$J,MATCH(Tickers[[#This Row],[Ticker]],YahooFinanceInfos!$A:$A,0))</f>
        <v>iShares Core Aggressive Allocation ETF</v>
      </c>
      <c r="D1476" t="str">
        <f>INDEX(Fundamentals!$F:$F,MATCH(Tickers[[#This Row],[Ticker]],Fundamentals!$A:$A,0))</f>
        <v>core</v>
      </c>
    </row>
    <row r="1477" spans="1:4" x14ac:dyDescent="0.2">
      <c r="A1477" t="s">
        <v>5803</v>
      </c>
      <c r="B1477" t="s">
        <v>5804</v>
      </c>
      <c r="C1477" t="str">
        <f>INDEX(YahooFinanceInfos!$J:$J,MATCH(Tickers[[#This Row],[Ticker]],YahooFinanceInfos!$A:$A,0))</f>
        <v>Tortoise North American Pipeline Fund</v>
      </c>
      <c r="D1477" t="e">
        <f>INDEX(Fundamentals!$F:$F,MATCH(Tickers[[#This Row],[Ticker]],Fundamentals!$A:$A,0))</f>
        <v>#N/A</v>
      </c>
    </row>
    <row r="1478" spans="1:4" x14ac:dyDescent="0.2">
      <c r="A1478" t="s">
        <v>5805</v>
      </c>
      <c r="B1478" t="s">
        <v>5806</v>
      </c>
      <c r="C1478" t="str">
        <f>INDEX(YahooFinanceInfos!$J:$J,MATCH(Tickers[[#This Row],[Ticker]],YahooFinanceInfos!$A:$A,0))</f>
        <v>John Hancock Multifactor Energy ETF</v>
      </c>
      <c r="D1478" t="str">
        <f>INDEX(Fundamentals!$F:$F,MATCH(Tickers[[#This Row],[Ticker]],Fundamentals!$A:$A,0))</f>
        <v>hancock_fabrics</v>
      </c>
    </row>
    <row r="1479" spans="1:4" x14ac:dyDescent="0.2">
      <c r="A1479" t="s">
        <v>5807</v>
      </c>
      <c r="B1479" t="s">
        <v>5808</v>
      </c>
      <c r="C1479" t="str">
        <f>INDEX(YahooFinanceInfos!$J:$J,MATCH(Tickers[[#This Row],[Ticker]],YahooFinanceInfos!$A:$A,0))</f>
        <v>iShares U.S. Treasury Bond ETF</v>
      </c>
      <c r="D1479" t="str">
        <f>INDEX(Fundamentals!$F:$F,MATCH(Tickers[[#This Row],[Ticker]],Fundamentals!$A:$A,0))</f>
        <v>us_bancorp</v>
      </c>
    </row>
    <row r="1480" spans="1:4" x14ac:dyDescent="0.2">
      <c r="A1480" t="s">
        <v>5809</v>
      </c>
      <c r="B1480" t="s">
        <v>5810</v>
      </c>
      <c r="C1480" t="str">
        <f>INDEX(YahooFinanceInfos!$J:$J,MATCH(Tickers[[#This Row],[Ticker]],YahooFinanceInfos!$A:$A,0))</f>
        <v>Fidelity MSCI Real Estate Index ETF</v>
      </c>
      <c r="D1480" t="str">
        <f>INDEX(Fundamentals!$F:$F,MATCH(Tickers[[#This Row],[Ticker]],Fundamentals!$A:$A,0))</f>
        <v>accentro_real_estate</v>
      </c>
    </row>
    <row r="1481" spans="1:4" x14ac:dyDescent="0.2">
      <c r="A1481" t="s">
        <v>5811</v>
      </c>
      <c r="B1481" t="s">
        <v>5812</v>
      </c>
      <c r="C1481" t="str">
        <f>INDEX(YahooFinanceInfos!$J:$J,MATCH(Tickers[[#This Row],[Ticker]],YahooFinanceInfos!$A:$A,0))</f>
        <v>Reality Shares Divcon Dividend Defender ETF</v>
      </c>
      <c r="D1481" t="str">
        <f>INDEX(Fundamentals!$F:$F,MATCH(Tickers[[#This Row],[Ticker]],Fundamentals!$A:$A,0))</f>
        <v>wealth_defender_equities</v>
      </c>
    </row>
    <row r="1482" spans="1:4" x14ac:dyDescent="0.2">
      <c r="A1482" t="s">
        <v>5813</v>
      </c>
      <c r="B1482" t="s">
        <v>5814</v>
      </c>
      <c r="C1482" t="str">
        <f>INDEX(YahooFinanceInfos!$J:$J,MATCH(Tickers[[#This Row],[Ticker]],YahooFinanceInfos!$A:$A,0))</f>
        <v>SPDR S&amp;P 600 Small Cap ETF</v>
      </c>
      <c r="D1482" t="str">
        <f>INDEX(Fundamentals!$F:$F,MATCH(Tickers[[#This Row],[Ticker]],Fundamentals!$A:$A,0))</f>
        <v>at_s</v>
      </c>
    </row>
    <row r="1483" spans="1:4" x14ac:dyDescent="0.2">
      <c r="A1483" t="s">
        <v>5815</v>
      </c>
      <c r="B1483" t="s">
        <v>5816</v>
      </c>
      <c r="C1483" t="str">
        <f>INDEX(YahooFinanceInfos!$J:$J,MATCH(Tickers[[#This Row],[Ticker]],YahooFinanceInfos!$A:$A,0))</f>
        <v>WisdomTree China ex-State-Owned Enterprises Fund</v>
      </c>
      <c r="D1483" t="str">
        <f>INDEX(Fundamentals!$F:$F,MATCH(Tickers[[#This Row],[Ticker]],Fundamentals!$A:$A,0))</f>
        <v>china_enterprises</v>
      </c>
    </row>
    <row r="1484" spans="1:4" x14ac:dyDescent="0.2">
      <c r="A1484" t="s">
        <v>5817</v>
      </c>
      <c r="B1484" t="s">
        <v>5818</v>
      </c>
      <c r="C1484" t="str">
        <f>INDEX(YahooFinanceInfos!$J:$J,MATCH(Tickers[[#This Row],[Ticker]],YahooFinanceInfos!$A:$A,0))</f>
        <v>EMQQ The Emerging Markets Internet &amp; Ecommerce ETF</v>
      </c>
      <c r="D1484" t="str">
        <f>INDEX(Fundamentals!$F:$F,MATCH(Tickers[[#This Row],[Ticker]],Fundamentals!$A:$A,0))</f>
        <v>genesis_emerging_markets_fund</v>
      </c>
    </row>
    <row r="1485" spans="1:4" x14ac:dyDescent="0.2">
      <c r="A1485" t="s">
        <v>5819</v>
      </c>
      <c r="B1485" t="s">
        <v>5820</v>
      </c>
      <c r="C1485" t="str">
        <f>INDEX(YahooFinanceInfos!$J:$J,MATCH(Tickers[[#This Row],[Ticker]],YahooFinanceInfos!$A:$A,0))</f>
        <v>iShares Convertible Bond ETF</v>
      </c>
      <c r="D1485" t="str">
        <f>INDEX(Fundamentals!$F:$F,MATCH(Tickers[[#This Row],[Ticker]],Fundamentals!$A:$A,0))</f>
        <v>ripasso_energy_paid_subscription_unit_consisting_of_1_convertible_bond</v>
      </c>
    </row>
    <row r="1486" spans="1:4" x14ac:dyDescent="0.2">
      <c r="A1486" t="s">
        <v>5821</v>
      </c>
      <c r="B1486" t="s">
        <v>5822</v>
      </c>
      <c r="C1486" t="str">
        <f>INDEX(YahooFinanceInfos!$J:$J,MATCH(Tickers[[#This Row],[Ticker]],YahooFinanceInfos!$A:$A,0))</f>
        <v>Vanguard Intermediate-Term Corporate Bond Index Fund ETF Shares</v>
      </c>
      <c r="D1486" t="str">
        <f>INDEX(Fundamentals!$F:$F,MATCH(Tickers[[#This Row],[Ticker]],Fundamentals!$A:$A,0))</f>
        <v>intermediate_capital_group_2</v>
      </c>
    </row>
    <row r="1487" spans="1:4" x14ac:dyDescent="0.2">
      <c r="A1487" t="s">
        <v>5823</v>
      </c>
      <c r="B1487" t="s">
        <v>5824</v>
      </c>
      <c r="C1487" t="str">
        <f>INDEX(YahooFinanceInfos!$J:$J,MATCH(Tickers[[#This Row],[Ticker]],YahooFinanceInfos!$A:$A,0))</f>
        <v>Invesco S&amp;P SmallCap Health Care ETF</v>
      </c>
      <c r="D1487" t="str">
        <f>INDEX(Fundamentals!$F:$F,MATCH(Tickers[[#This Row],[Ticker]],Fundamentals!$A:$A,0))</f>
        <v>invesco_1</v>
      </c>
    </row>
    <row r="1488" spans="1:4" x14ac:dyDescent="0.2">
      <c r="A1488" t="s">
        <v>5825</v>
      </c>
      <c r="B1488" t="s">
        <v>5826</v>
      </c>
      <c r="C1488" t="str">
        <f>INDEX(YahooFinanceInfos!$J:$J,MATCH(Tickers[[#This Row],[Ticker]],YahooFinanceInfos!$A:$A,0))</f>
        <v>RiverFront Strategic Income Fund</v>
      </c>
      <c r="D1488" t="str">
        <f>INDEX(Fundamentals!$F:$F,MATCH(Tickers[[#This Row],[Ticker]],Fundamentals!$A:$A,0))</f>
        <v>chemtrade_logistics</v>
      </c>
    </row>
    <row r="1489" spans="1:4" x14ac:dyDescent="0.2">
      <c r="A1489" t="s">
        <v>5827</v>
      </c>
      <c r="B1489" t="s">
        <v>5828</v>
      </c>
      <c r="C1489" t="str">
        <f>INDEX(YahooFinanceInfos!$J:$J,MATCH(Tickers[[#This Row],[Ticker]],YahooFinanceInfos!$A:$A,0))</f>
        <v>iShares J.P. Morgan EM High Yield Bond ETF</v>
      </c>
      <c r="D1489" t="str">
        <f>INDEX(Fundamentals!$F:$F,MATCH(Tickers[[#This Row],[Ticker]],Fundamentals!$A:$A,0))</f>
        <v>west_high_yield_resources</v>
      </c>
    </row>
    <row r="1490" spans="1:4" x14ac:dyDescent="0.2">
      <c r="A1490" t="s">
        <v>5829</v>
      </c>
      <c r="B1490" t="s">
        <v>5830</v>
      </c>
      <c r="C1490" t="str">
        <f>INDEX(YahooFinanceInfos!$J:$J,MATCH(Tickers[[#This Row],[Ticker]],YahooFinanceInfos!$A:$A,0))</f>
        <v>WisdomTree Emerging Markets SmallCap Dividend Fund</v>
      </c>
      <c r="D1490" t="str">
        <f>INDEX(Fundamentals!$F:$F,MATCH(Tickers[[#This Row],[Ticker]],Fundamentals!$A:$A,0))</f>
        <v>genesis_emerging_markets_fund</v>
      </c>
    </row>
    <row r="1491" spans="1:4" x14ac:dyDescent="0.2">
      <c r="A1491" t="s">
        <v>5831</v>
      </c>
      <c r="B1491" t="s">
        <v>5832</v>
      </c>
      <c r="C1491" t="str">
        <f>INDEX(YahooFinanceInfos!$J:$J,MATCH(Tickers[[#This Row],[Ticker]],YahooFinanceInfos!$A:$A,0))</f>
        <v>Invesco DWA Utilities Momentum ETF</v>
      </c>
      <c r="D1491" t="str">
        <f>INDEX(Fundamentals!$F:$F,MATCH(Tickers[[#This Row],[Ticker]],Fundamentals!$A:$A,0))</f>
        <v>momentum_biofuels</v>
      </c>
    </row>
    <row r="1492" spans="1:4" x14ac:dyDescent="0.2">
      <c r="A1492" t="s">
        <v>5833</v>
      </c>
      <c r="B1492" t="s">
        <v>5834</v>
      </c>
      <c r="C1492" t="str">
        <f>INDEX(YahooFinanceInfos!$J:$J,MATCH(Tickers[[#This Row],[Ticker]],YahooFinanceInfos!$A:$A,0))</f>
        <v>Schwab U.S. Aggregate Bond ETF</v>
      </c>
      <c r="D1492" t="str">
        <f>INDEX(Fundamentals!$F:$F,MATCH(Tickers[[#This Row],[Ticker]],Fundamentals!$A:$A,0))</f>
        <v>charles_schwab</v>
      </c>
    </row>
    <row r="1493" spans="1:4" x14ac:dyDescent="0.2">
      <c r="A1493" t="s">
        <v>5835</v>
      </c>
      <c r="B1493" t="s">
        <v>5836</v>
      </c>
      <c r="C1493" t="str">
        <f>INDEX(YahooFinanceInfos!$J:$J,MATCH(Tickers[[#This Row],[Ticker]],YahooFinanceInfos!$A:$A,0))</f>
        <v>Invesco Total Return Bond ETF</v>
      </c>
      <c r="D1493" t="e">
        <f>INDEX(Fundamentals!$F:$F,MATCH(Tickers[[#This Row],[Ticker]],Fundamentals!$A:$A,0))</f>
        <v>#N/A</v>
      </c>
    </row>
    <row r="1494" spans="1:4" x14ac:dyDescent="0.2">
      <c r="A1494" t="s">
        <v>5837</v>
      </c>
      <c r="B1494" t="s">
        <v>5838</v>
      </c>
      <c r="C1494" t="str">
        <f>INDEX(YahooFinanceInfos!$J:$J,MATCH(Tickers[[#This Row],[Ticker]],YahooFinanceInfos!$A:$A,0))</f>
        <v>iShares MSCI Kokusai ETF</v>
      </c>
      <c r="D1494" t="e">
        <f>INDEX(Fundamentals!$F:$F,MATCH(Tickers[[#This Row],[Ticker]],Fundamentals!$A:$A,0))</f>
        <v>#N/A</v>
      </c>
    </row>
    <row r="1495" spans="1:4" x14ac:dyDescent="0.2">
      <c r="A1495" t="s">
        <v>5839</v>
      </c>
      <c r="B1495" t="s">
        <v>5840</v>
      </c>
      <c r="C1495" t="str">
        <f>INDEX(YahooFinanceInfos!$J:$J,MATCH(Tickers[[#This Row],[Ticker]],YahooFinanceInfos!$A:$A,0))</f>
        <v>Vanguard Intermediate-Term Bond Index Fund ETF Shares</v>
      </c>
      <c r="D1495" t="e">
        <f>INDEX(Fundamentals!$F:$F,MATCH(Tickers[[#This Row],[Ticker]],Fundamentals!$A:$A,0))</f>
        <v>#N/A</v>
      </c>
    </row>
    <row r="1496" spans="1:4" x14ac:dyDescent="0.2">
      <c r="A1496" t="s">
        <v>5841</v>
      </c>
      <c r="B1496" t="s">
        <v>5842</v>
      </c>
      <c r="C1496" t="str">
        <f>INDEX(YahooFinanceInfos!$J:$J,MATCH(Tickers[[#This Row],[Ticker]],YahooFinanceInfos!$A:$A,0))</f>
        <v>First Trust Managed Municipal ETF</v>
      </c>
      <c r="D1496" t="e">
        <f>INDEX(Fundamentals!$F:$F,MATCH(Tickers[[#This Row],[Ticker]],Fundamentals!$A:$A,0))</f>
        <v>#N/A</v>
      </c>
    </row>
    <row r="1497" spans="1:4" x14ac:dyDescent="0.2">
      <c r="A1497" t="s">
        <v>5843</v>
      </c>
      <c r="B1497" t="s">
        <v>5844</v>
      </c>
      <c r="C1497" t="str">
        <f>INDEX(YahooFinanceInfos!$J:$J,MATCH(Tickers[[#This Row],[Ticker]],YahooFinanceInfos!$A:$A,0))</f>
        <v>Invesco New York AMT-Free Municipal Bond ETF</v>
      </c>
      <c r="D1497" t="e">
        <f>INDEX(Fundamentals!$F:$F,MATCH(Tickers[[#This Row],[Ticker]],Fundamentals!$A:$A,0))</f>
        <v>#N/A</v>
      </c>
    </row>
    <row r="1498" spans="1:4" x14ac:dyDescent="0.2">
      <c r="A1498" t="s">
        <v>5845</v>
      </c>
      <c r="B1498" t="s">
        <v>5846</v>
      </c>
      <c r="C1498" t="str">
        <f>INDEX(YahooFinanceInfos!$J:$J,MATCH(Tickers[[#This Row],[Ticker]],YahooFinanceInfos!$A:$A,0))</f>
        <v>iShares Yield Optimized Bond ETF</v>
      </c>
      <c r="D1498" t="str">
        <f>INDEX(Fundamentals!$F:$F,MATCH(Tickers[[#This Row],[Ticker]],Fundamentals!$A:$A,0))</f>
        <v>abengoa_yield</v>
      </c>
    </row>
    <row r="1499" spans="1:4" x14ac:dyDescent="0.2">
      <c r="A1499" t="s">
        <v>5847</v>
      </c>
      <c r="B1499" t="s">
        <v>5848</v>
      </c>
      <c r="C1499" t="str">
        <f>INDEX(YahooFinanceInfos!$J:$J,MATCH(Tickers[[#This Row],[Ticker]],YahooFinanceInfos!$A:$A,0))</f>
        <v>iShares Short Maturity Bond ETF</v>
      </c>
      <c r="D1499" t="str">
        <f>INDEX(Fundamentals!$F:$F,MATCH(Tickers[[#This Row],[Ticker]],Fundamentals!$A:$A,0))</f>
        <v>whitefield_1</v>
      </c>
    </row>
    <row r="1500" spans="1:4" x14ac:dyDescent="0.2">
      <c r="A1500" t="s">
        <v>5849</v>
      </c>
      <c r="B1500" t="s">
        <v>5850</v>
      </c>
      <c r="C1500" t="str">
        <f>INDEX(YahooFinanceInfos!$J:$J,MATCH(Tickers[[#This Row],[Ticker]],YahooFinanceInfos!$A:$A,0))</f>
        <v>Vanguard S&amp;P Small-Cap 600 Value Index Fund ETF Shares</v>
      </c>
      <c r="D1500" t="str">
        <f>INDEX(Fundamentals!$F:$F,MATCH(Tickers[[#This Row],[Ticker]],Fundamentals!$A:$A,0))</f>
        <v>vanguard_natural_resources_llc</v>
      </c>
    </row>
    <row r="1501" spans="1:4" x14ac:dyDescent="0.2">
      <c r="A1501" t="s">
        <v>5851</v>
      </c>
      <c r="B1501" t="s">
        <v>5852</v>
      </c>
      <c r="C1501" t="str">
        <f>INDEX(YahooFinanceInfos!$J:$J,MATCH(Tickers[[#This Row],[Ticker]],YahooFinanceInfos!$A:$A,0))</f>
        <v>Fidelity Total Bond ETF</v>
      </c>
      <c r="D1501" t="str">
        <f>INDEX(Fundamentals!$F:$F,MATCH(Tickers[[#This Row],[Ticker]],Fundamentals!$A:$A,0))</f>
        <v>fidelity_southern</v>
      </c>
    </row>
    <row r="1502" spans="1:4" x14ac:dyDescent="0.2">
      <c r="A1502" t="s">
        <v>5853</v>
      </c>
      <c r="B1502" t="s">
        <v>5854</v>
      </c>
      <c r="C1502" t="str">
        <f>INDEX(YahooFinanceInfos!$J:$J,MATCH(Tickers[[#This Row],[Ticker]],YahooFinanceInfos!$A:$A,0))</f>
        <v>WisdomTree U.S. SmallCap Earnings Fund</v>
      </c>
      <c r="D1502" t="str">
        <f>INDEX(Fundamentals!$F:$F,MATCH(Tickers[[#This Row],[Ticker]],Fundamentals!$A:$A,0))</f>
        <v>us_bancorp</v>
      </c>
    </row>
    <row r="1503" spans="1:4" x14ac:dyDescent="0.2">
      <c r="A1503" t="s">
        <v>5855</v>
      </c>
      <c r="B1503" t="s">
        <v>5856</v>
      </c>
      <c r="C1503" t="str">
        <f>INDEX(YahooFinanceInfos!$J:$J,MATCH(Tickers[[#This Row],[Ticker]],YahooFinanceInfos!$A:$A,0))</f>
        <v>iShares TIPS Bond ETF</v>
      </c>
      <c r="D1503" t="str">
        <f>INDEX(Fundamentals!$F:$F,MATCH(Tickers[[#This Row],[Ticker]],Fundamentals!$A:$A,0))</f>
        <v>tips_industries</v>
      </c>
    </row>
    <row r="1504" spans="1:4" x14ac:dyDescent="0.2">
      <c r="A1504" t="s">
        <v>5857</v>
      </c>
      <c r="B1504" t="s">
        <v>5858</v>
      </c>
      <c r="C1504" t="str">
        <f>INDEX(YahooFinanceInfos!$J:$J,MATCH(Tickers[[#This Row],[Ticker]],YahooFinanceInfos!$A:$A,0))</f>
        <v>SPDR Bloomberg Barclays Mortgage Backed Bond ETF</v>
      </c>
      <c r="D1504" t="str">
        <f>INDEX(Fundamentals!$F:$F,MATCH(Tickers[[#This Row],[Ticker]],Fundamentals!$A:$A,0))</f>
        <v>barclays</v>
      </c>
    </row>
    <row r="1505" spans="1:4" x14ac:dyDescent="0.2">
      <c r="A1505" t="s">
        <v>5859</v>
      </c>
      <c r="B1505" t="s">
        <v>5860</v>
      </c>
      <c r="C1505" t="str">
        <f>INDEX(YahooFinanceInfos!$J:$J,MATCH(Tickers[[#This Row],[Ticker]],YahooFinanceInfos!$A:$A,0))</f>
        <v>Schwab U.S. TIPS ETF</v>
      </c>
      <c r="D1505" t="str">
        <f>INDEX(Fundamentals!$F:$F,MATCH(Tickers[[#This Row],[Ticker]],Fundamentals!$A:$A,0))</f>
        <v>tips_industries</v>
      </c>
    </row>
    <row r="1506" spans="1:4" x14ac:dyDescent="0.2">
      <c r="A1506" t="s">
        <v>5861</v>
      </c>
      <c r="B1506" t="s">
        <v>5862</v>
      </c>
      <c r="C1506" t="str">
        <f>INDEX(YahooFinanceInfos!$J:$J,MATCH(Tickers[[#This Row],[Ticker]],YahooFinanceInfos!$A:$A,0))</f>
        <v>Invesco Dynamic Software ETF</v>
      </c>
      <c r="D1506" t="str">
        <f>INDEX(Fundamentals!$F:$F,MATCH(Tickers[[#This Row],[Ticker]],Fundamentals!$A:$A,0))</f>
        <v>invesco_1</v>
      </c>
    </row>
    <row r="1507" spans="1:4" x14ac:dyDescent="0.2">
      <c r="A1507" t="s">
        <v>5863</v>
      </c>
      <c r="B1507" t="s">
        <v>5864</v>
      </c>
      <c r="C1507" t="str">
        <f>INDEX(YahooFinanceInfos!$J:$J,MATCH(Tickers[[#This Row],[Ticker]],YahooFinanceInfos!$A:$A,0))</f>
        <v>The Real Estate Select Sector SPDR Fund</v>
      </c>
      <c r="D1507" t="str">
        <f>INDEX(Fundamentals!$F:$F,MATCH(Tickers[[#This Row],[Ticker]],Fundamentals!$A:$A,0))</f>
        <v>ccb_real_estate_fund_reit</v>
      </c>
    </row>
    <row r="1508" spans="1:4" x14ac:dyDescent="0.2">
      <c r="A1508" t="s">
        <v>5865</v>
      </c>
      <c r="B1508" t="s">
        <v>5866</v>
      </c>
      <c r="C1508" t="str">
        <f>INDEX(YahooFinanceInfos!$J:$J,MATCH(Tickers[[#This Row],[Ticker]],YahooFinanceInfos!$A:$A,0))</f>
        <v>Invesco Taxable Municipal Bond ETF</v>
      </c>
      <c r="D1508" t="str">
        <f>INDEX(Fundamentals!$F:$F,MATCH(Tickers[[#This Row],[Ticker]],Fundamentals!$A:$A,0))</f>
        <v>invesco_1</v>
      </c>
    </row>
    <row r="1509" spans="1:4" x14ac:dyDescent="0.2">
      <c r="A1509" t="s">
        <v>5867</v>
      </c>
      <c r="B1509" t="s">
        <v>5868</v>
      </c>
      <c r="C1509" t="str">
        <f>INDEX(YahooFinanceInfos!$J:$J,MATCH(Tickers[[#This Row],[Ticker]],YahooFinanceInfos!$A:$A,0))</f>
        <v>Barclays ETN+ Select MLP ETN</v>
      </c>
      <c r="D1509" t="str">
        <f>INDEX(Fundamentals!$F:$F,MATCH(Tickers[[#This Row],[Ticker]],Fundamentals!$A:$A,0))</f>
        <v>mlp</v>
      </c>
    </row>
    <row r="1510" spans="1:4" x14ac:dyDescent="0.2">
      <c r="A1510" t="s">
        <v>5869</v>
      </c>
      <c r="B1510" t="s">
        <v>5870</v>
      </c>
      <c r="C1510" t="str">
        <f>INDEX(YahooFinanceInfos!$J:$J,MATCH(Tickers[[#This Row],[Ticker]],YahooFinanceInfos!$A:$A,0))</f>
        <v>SPDR Portfolio TIPS ETF</v>
      </c>
      <c r="D1510" t="str">
        <f>INDEX(Fundamentals!$F:$F,MATCH(Tickers[[#This Row],[Ticker]],Fundamentals!$A:$A,0))</f>
        <v>tips_industries</v>
      </c>
    </row>
    <row r="1511" spans="1:4" x14ac:dyDescent="0.2">
      <c r="A1511" t="s">
        <v>5871</v>
      </c>
      <c r="B1511" t="s">
        <v>5872</v>
      </c>
      <c r="C1511" t="str">
        <f>INDEX(YahooFinanceInfos!$J:$J,MATCH(Tickers[[#This Row],[Ticker]],YahooFinanceInfos!$A:$A,0))</f>
        <v>iShares iBonds Mar 2020 Term Corporate ETF</v>
      </c>
      <c r="D1511" t="e">
        <f>INDEX(Fundamentals!$F:$F,MATCH(Tickers[[#This Row],[Ticker]],Fundamentals!$A:$A,0))</f>
        <v>#N/A</v>
      </c>
    </row>
    <row r="1512" spans="1:4" x14ac:dyDescent="0.2">
      <c r="A1512" t="s">
        <v>5873</v>
      </c>
      <c r="B1512" t="s">
        <v>5874</v>
      </c>
      <c r="C1512" t="str">
        <f>INDEX(YahooFinanceInfos!$J:$J,MATCH(Tickers[[#This Row],[Ticker]],YahooFinanceInfos!$A:$A,0))</f>
        <v>IQ Hedge Event-Driven Tracker ETF</v>
      </c>
      <c r="D1512" t="str">
        <f>INDEX(Fundamentals!$F:$F,MATCH(Tickers[[#This Row],[Ticker]],Fundamentals!$A:$A,0))</f>
        <v>iq_partners</v>
      </c>
    </row>
    <row r="1513" spans="1:4" x14ac:dyDescent="0.2">
      <c r="A1513" t="s">
        <v>5875</v>
      </c>
      <c r="B1513" t="s">
        <v>5876</v>
      </c>
      <c r="C1513" t="str">
        <f>INDEX(YahooFinanceInfos!$J:$J,MATCH(Tickers[[#This Row],[Ticker]],YahooFinanceInfos!$A:$A,0))</f>
        <v>Invesco Russell 1000 Equal Weight ETF</v>
      </c>
      <c r="D1513" t="e">
        <f>INDEX(Fundamentals!$F:$F,MATCH(Tickers[[#This Row],[Ticker]],Fundamentals!$A:$A,0))</f>
        <v>#N/A</v>
      </c>
    </row>
    <row r="1514" spans="1:4" x14ac:dyDescent="0.2">
      <c r="A1514" t="s">
        <v>5877</v>
      </c>
      <c r="B1514" t="s">
        <v>5878</v>
      </c>
      <c r="C1514" t="str">
        <f>INDEX(YahooFinanceInfos!$J:$J,MATCH(Tickers[[#This Row],[Ticker]],YahooFinanceInfos!$A:$A,0))</f>
        <v>Vanguard Intermediate-Term Treasury Index Fund ETF Shares</v>
      </c>
      <c r="D1514" t="str">
        <f>INDEX(Fundamentals!$F:$F,MATCH(Tickers[[#This Row],[Ticker]],Fundamentals!$A:$A,0))</f>
        <v>intermediate_capital_group_2</v>
      </c>
    </row>
    <row r="1515" spans="1:4" x14ac:dyDescent="0.2">
      <c r="A1515" t="s">
        <v>5879</v>
      </c>
      <c r="B1515" t="s">
        <v>5880</v>
      </c>
      <c r="C1515" t="str">
        <f>INDEX(YahooFinanceInfos!$J:$J,MATCH(Tickers[[#This Row],[Ticker]],YahooFinanceInfos!$A:$A,0))</f>
        <v>iShares iBonds Mar 2020 Term Corporate ex-Financials ETF</v>
      </c>
      <c r="D1515" t="str">
        <f>INDEX(Fundamentals!$F:$F,MATCH(Tickers[[#This Row],[Ticker]],Fundamentals!$A:$A,0))</f>
        <v>pharma_mar_sa</v>
      </c>
    </row>
    <row r="1516" spans="1:4" x14ac:dyDescent="0.2">
      <c r="A1516" t="s">
        <v>5881</v>
      </c>
      <c r="B1516" t="s">
        <v>5882</v>
      </c>
      <c r="C1516" t="str">
        <f>INDEX(YahooFinanceInfos!$J:$J,MATCH(Tickers[[#This Row],[Ticker]],YahooFinanceInfos!$A:$A,0))</f>
        <v>First Trust Low Duration Opportunities ETF</v>
      </c>
      <c r="D1516" t="str">
        <f>INDEX(Fundamentals!$F:$F,MATCH(Tickers[[#This Row],[Ticker]],Fundamentals!$A:$A,0))</f>
        <v>first_potomac_realty_trust</v>
      </c>
    </row>
    <row r="1517" spans="1:4" x14ac:dyDescent="0.2">
      <c r="A1517" t="s">
        <v>5883</v>
      </c>
      <c r="B1517" t="s">
        <v>5884</v>
      </c>
      <c r="C1517" t="str">
        <f>INDEX(YahooFinanceInfos!$J:$J,MATCH(Tickers[[#This Row],[Ticker]],YahooFinanceInfos!$A:$A,0))</f>
        <v>Schwab Intermediate-Term U.S. Treasury ETF</v>
      </c>
      <c r="D1517" t="str">
        <f>INDEX(Fundamentals!$F:$F,MATCH(Tickers[[#This Row],[Ticker]],Fundamentals!$A:$A,0))</f>
        <v>intermediate_capital_group_2</v>
      </c>
    </row>
    <row r="1518" spans="1:4" x14ac:dyDescent="0.2">
      <c r="A1518" t="s">
        <v>5885</v>
      </c>
      <c r="B1518" t="s">
        <v>5886</v>
      </c>
      <c r="C1518" t="str">
        <f>INDEX(YahooFinanceInfos!$J:$J,MATCH(Tickers[[#This Row],[Ticker]],YahooFinanceInfos!$A:$A,0))</f>
        <v>SPDR Portfolio Short Term Corporate Bond ETF</v>
      </c>
      <c r="D1518" t="e">
        <f>INDEX(Fundamentals!$F:$F,MATCH(Tickers[[#This Row],[Ticker]],Fundamentals!$A:$A,0))</f>
        <v>#N/A</v>
      </c>
    </row>
    <row r="1519" spans="1:4" x14ac:dyDescent="0.2">
      <c r="A1519" t="s">
        <v>5887</v>
      </c>
      <c r="B1519" t="s">
        <v>5888</v>
      </c>
      <c r="C1519" t="str">
        <f>INDEX(YahooFinanceInfos!$J:$J,MATCH(Tickers[[#This Row],[Ticker]],YahooFinanceInfos!$A:$A,0))</f>
        <v>VanEck Vectors Investment Grade Floating Rate ETF</v>
      </c>
      <c r="D1519" t="str">
        <f>INDEX(Fundamentals!$F:$F,MATCH(Tickers[[#This Row],[Ticker]],Fundamentals!$A:$A,0))</f>
        <v>pennantpark_floating_rate_capital</v>
      </c>
    </row>
    <row r="1520" spans="1:4" x14ac:dyDescent="0.2">
      <c r="A1520" t="s">
        <v>5889</v>
      </c>
      <c r="B1520" t="s">
        <v>5890</v>
      </c>
      <c r="C1520" t="str">
        <f>INDEX(YahooFinanceInfos!$J:$J,MATCH(Tickers[[#This Row],[Ticker]],YahooFinanceInfos!$A:$A,0))</f>
        <v>iShares 0-5 Year Investment Grade Corporate Bond ETF</v>
      </c>
      <c r="D1520" t="e">
        <f>INDEX(Fundamentals!$F:$F,MATCH(Tickers[[#This Row],[Ticker]],Fundamentals!$A:$A,0))</f>
        <v>#N/A</v>
      </c>
    </row>
    <row r="1521" spans="1:4" x14ac:dyDescent="0.2">
      <c r="A1521" t="s">
        <v>5891</v>
      </c>
      <c r="B1521" t="s">
        <v>5892</v>
      </c>
      <c r="C1521" t="str">
        <f>INDEX(YahooFinanceInfos!$J:$J,MATCH(Tickers[[#This Row],[Ticker]],YahooFinanceInfos!$A:$A,0))</f>
        <v>Xtrackers Municipal Infrastructure Revenue Bond ETF</v>
      </c>
      <c r="D1521" t="str">
        <f>INDEX(Fundamentals!$F:$F,MATCH(Tickers[[#This Row],[Ticker]],Fundamentals!$A:$A,0))</f>
        <v>nagreeka_capitalinfrastructure</v>
      </c>
    </row>
    <row r="1522" spans="1:4" x14ac:dyDescent="0.2">
      <c r="A1522" t="s">
        <v>5893</v>
      </c>
      <c r="B1522" t="s">
        <v>5894</v>
      </c>
      <c r="C1522" t="str">
        <f>INDEX(YahooFinanceInfos!$J:$J,MATCH(Tickers[[#This Row],[Ticker]],YahooFinanceInfos!$A:$A,0))</f>
        <v>Vanguard Mortgage-Backed Securities Index Fund ETF Shares</v>
      </c>
      <c r="D1522" t="str">
        <f>INDEX(Fundamentals!$F:$F,MATCH(Tickers[[#This Row],[Ticker]],Fundamentals!$A:$A,0))</f>
        <v>aims_property_securities_fund</v>
      </c>
    </row>
    <row r="1523" spans="1:4" x14ac:dyDescent="0.2">
      <c r="A1523" t="s">
        <v>5895</v>
      </c>
      <c r="B1523" t="s">
        <v>5896</v>
      </c>
      <c r="C1523" t="str">
        <f>INDEX(YahooFinanceInfos!$J:$J,MATCH(Tickers[[#This Row],[Ticker]],YahooFinanceInfos!$A:$A,0))</f>
        <v>SPDR ICE BofAML Broad High Yield Bond ETF</v>
      </c>
      <c r="D1523" t="e">
        <f>INDEX(Fundamentals!$F:$F,MATCH(Tickers[[#This Row],[Ticker]],Fundamentals!$A:$A,0))</f>
        <v>#N/A</v>
      </c>
    </row>
    <row r="1524" spans="1:4" x14ac:dyDescent="0.2">
      <c r="A1524" t="s">
        <v>5897</v>
      </c>
      <c r="B1524" t="s">
        <v>5898</v>
      </c>
      <c r="C1524" t="str">
        <f>INDEX(YahooFinanceInfos!$J:$J,MATCH(Tickers[[#This Row],[Ticker]],YahooFinanceInfos!$A:$A,0))</f>
        <v>Vanguard Total International Bond Index Fund ETF Shares</v>
      </c>
      <c r="D1524" t="str">
        <f>INDEX(Fundamentals!$F:$F,MATCH(Tickers[[#This Row],[Ticker]],Fundamentals!$A:$A,0))</f>
        <v>vanguard_natural_resources_llc</v>
      </c>
    </row>
    <row r="1525" spans="1:4" x14ac:dyDescent="0.2">
      <c r="A1525" t="s">
        <v>5899</v>
      </c>
      <c r="B1525" t="s">
        <v>5900</v>
      </c>
      <c r="C1525" t="str">
        <f>INDEX(YahooFinanceInfos!$J:$J,MATCH(Tickers[[#This Row],[Ticker]],YahooFinanceInfos!$A:$A,0))</f>
        <v>SPDR Bloomberg Barclays Investment Grade Floating Rate ETF</v>
      </c>
      <c r="D1525" t="str">
        <f>INDEX(Fundamentals!$F:$F,MATCH(Tickers[[#This Row],[Ticker]],Fundamentals!$A:$A,0))</f>
        <v>pennantpark_floating_rate_capital</v>
      </c>
    </row>
    <row r="1526" spans="1:4" x14ac:dyDescent="0.2">
      <c r="A1526" t="s">
        <v>5901</v>
      </c>
      <c r="B1526" t="s">
        <v>5902</v>
      </c>
      <c r="C1526" t="str">
        <f>INDEX(YahooFinanceInfos!$J:$J,MATCH(Tickers[[#This Row],[Ticker]],YahooFinanceInfos!$A:$A,0))</f>
        <v>SPDR Portfolio Short Term Treasury ETF</v>
      </c>
      <c r="D1526" t="str">
        <f>INDEX(Fundamentals!$F:$F,MATCH(Tickers[[#This Row],[Ticker]],Fundamentals!$A:$A,0))</f>
        <v>treasury_wine_estates</v>
      </c>
    </row>
    <row r="1527" spans="1:4" x14ac:dyDescent="0.2">
      <c r="A1527" t="s">
        <v>5903</v>
      </c>
      <c r="B1527" t="s">
        <v>5904</v>
      </c>
      <c r="C1527" t="str">
        <f>INDEX(YahooFinanceInfos!$J:$J,MATCH(Tickers[[#This Row],[Ticker]],YahooFinanceInfos!$A:$A,0))</f>
        <v>PIMCO Enhanced Short Maturity Active Exchange-Traded Fund</v>
      </c>
      <c r="D1527" t="e">
        <f>INDEX(Fundamentals!$F:$F,MATCH(Tickers[[#This Row],[Ticker]],Fundamentals!$A:$A,0))</f>
        <v>#N/A</v>
      </c>
    </row>
    <row r="1528" spans="1:4" x14ac:dyDescent="0.2">
      <c r="A1528" t="s">
        <v>5905</v>
      </c>
      <c r="B1528" t="s">
        <v>5906</v>
      </c>
      <c r="C1528" t="str">
        <f>INDEX(YahooFinanceInfos!$J:$J,MATCH(Tickers[[#This Row],[Ticker]],YahooFinanceInfos!$A:$A,0))</f>
        <v>Invesco Ultra Short Duration ETF</v>
      </c>
      <c r="D1528" t="str">
        <f>INDEX(Fundamentals!$F:$F,MATCH(Tickers[[#This Row],[Ticker]],Fundamentals!$A:$A,0))</f>
        <v>ultra_electronics</v>
      </c>
    </row>
    <row r="1529" spans="1:4" x14ac:dyDescent="0.2">
      <c r="A1529" t="s">
        <v>5907</v>
      </c>
      <c r="B1529" t="s">
        <v>5908</v>
      </c>
      <c r="C1529" t="str">
        <f>INDEX(YahooFinanceInfos!$J:$J,MATCH(Tickers[[#This Row],[Ticker]],YahooFinanceInfos!$A:$A,0))</f>
        <v>First Trust Dorsey Wright People's Portfolio ETF</v>
      </c>
      <c r="D1529" t="e">
        <f>INDEX(Fundamentals!$F:$F,MATCH(Tickers[[#This Row],[Ticker]],Fundamentals!$A:$A,0))</f>
        <v>#N/A</v>
      </c>
    </row>
    <row r="1530" spans="1:4" x14ac:dyDescent="0.2">
      <c r="A1530" t="s">
        <v>5909</v>
      </c>
      <c r="B1530" t="s">
        <v>5910</v>
      </c>
      <c r="C1530" t="str">
        <f>INDEX(YahooFinanceInfos!$J:$J,MATCH(Tickers[[#This Row],[Ticker]],YahooFinanceInfos!$A:$A,0))</f>
        <v>Invesco LadderRite 0-5 Year Corporate Bond ETF</v>
      </c>
      <c r="D1530" t="str">
        <f>INDEX(Fundamentals!$F:$F,MATCH(Tickers[[#This Row],[Ticker]],Fundamentals!$A:$A,0))</f>
        <v>invesco_1</v>
      </c>
    </row>
    <row r="1531" spans="1:4" x14ac:dyDescent="0.2">
      <c r="A1531" t="s">
        <v>5911</v>
      </c>
      <c r="B1531" t="s">
        <v>5912</v>
      </c>
      <c r="C1531" t="str">
        <f>INDEX(YahooFinanceInfos!$J:$J,MATCH(Tickers[[#This Row],[Ticker]],YahooFinanceInfos!$A:$A,0))</f>
        <v>WisdomTree Australia Dividend Fund</v>
      </c>
      <c r="D1531" t="str">
        <f>INDEX(Fundamentals!$F:$F,MATCH(Tickers[[#This Row],[Ticker]],Fundamentals!$A:$A,0))</f>
        <v>investec_australia_property_fund_reit</v>
      </c>
    </row>
    <row r="1532" spans="1:4" x14ac:dyDescent="0.2">
      <c r="A1532" t="s">
        <v>5913</v>
      </c>
      <c r="B1532" t="s">
        <v>5914</v>
      </c>
      <c r="C1532" t="str">
        <f>INDEX(YahooFinanceInfos!$J:$J,MATCH(Tickers[[#This Row],[Ticker]],YahooFinanceInfos!$A:$A,0))</f>
        <v>ELEMENTS Dogs of the Dow Linked to the Dow Jones High Yield Select 10 Total Return Index</v>
      </c>
      <c r="D1532" t="str">
        <f>INDEX(Fundamentals!$F:$F,MATCH(Tickers[[#This Row],[Ticker]],Fundamentals!$A:$A,0))</f>
        <v>bank_of_the_ryukyus</v>
      </c>
    </row>
    <row r="1533" spans="1:4" x14ac:dyDescent="0.2">
      <c r="A1533" t="s">
        <v>5915</v>
      </c>
      <c r="B1533" t="s">
        <v>5916</v>
      </c>
      <c r="C1533" t="str">
        <f>INDEX(YahooFinanceInfos!$J:$J,MATCH(Tickers[[#This Row],[Ticker]],YahooFinanceInfos!$A:$A,0))</f>
        <v>ELEMENTS Linked to the Morningstar Wide Moat Focus Total Return Index</v>
      </c>
      <c r="D1533" t="str">
        <f>INDEX(Fundamentals!$F:$F,MATCH(Tickers[[#This Row],[Ticker]],Fundamentals!$A:$A,0))</f>
        <v>impera_total_return</v>
      </c>
    </row>
    <row r="1534" spans="1:4" x14ac:dyDescent="0.2">
      <c r="A1534" t="s">
        <v>5917</v>
      </c>
      <c r="B1534" t="s">
        <v>5918</v>
      </c>
      <c r="C1534" t="str">
        <f>INDEX(YahooFinanceInfos!$J:$J,MATCH(Tickers[[#This Row],[Ticker]],YahooFinanceInfos!$A:$A,0))</f>
        <v>Eaton Vance Global Income Builder NextShares</v>
      </c>
      <c r="D1534" t="str">
        <f>INDEX(Fundamentals!$F:$F,MATCH(Tickers[[#This Row],[Ticker]],Fundamentals!$A:$A,0))</f>
        <v>eaton_vance</v>
      </c>
    </row>
    <row r="1535" spans="1:4" x14ac:dyDescent="0.2">
      <c r="A1535" t="s">
        <v>5919</v>
      </c>
      <c r="B1535" t="s">
        <v>5920</v>
      </c>
      <c r="C1535" t="str">
        <f>INDEX(YahooFinanceInfos!$J:$J,MATCH(Tickers[[#This Row],[Ticker]],YahooFinanceInfos!$A:$A,0))</f>
        <v>Claymore CEF GS Connect ETN</v>
      </c>
      <c r="D1535" t="str">
        <f>INDEX(Fundamentals!$F:$F,MATCH(Tickers[[#This Row],[Ticker]],Fundamentals!$A:$A,0))</f>
        <v>connect_1</v>
      </c>
    </row>
    <row r="1536" spans="1:4" x14ac:dyDescent="0.2">
      <c r="A1536" t="s">
        <v>5921</v>
      </c>
      <c r="B1536" t="s">
        <v>5922</v>
      </c>
      <c r="C1536" t="str">
        <f>INDEX(YahooFinanceInfos!$J:$J,MATCH(Tickers[[#This Row],[Ticker]],YahooFinanceInfos!$A:$A,0))</f>
        <v>Vanguard Short-Term Corporate Bond Index Fund ETF Shares</v>
      </c>
      <c r="D1536" t="str">
        <f>INDEX(Fundamentals!$F:$F,MATCH(Tickers[[#This Row],[Ticker]],Fundamentals!$A:$A,0))</f>
        <v>vanguard_natural_resources_llc</v>
      </c>
    </row>
    <row r="1537" spans="1:4" x14ac:dyDescent="0.2">
      <c r="A1537" t="s">
        <v>5923</v>
      </c>
      <c r="B1537" t="s">
        <v>5924</v>
      </c>
      <c r="C1537" t="str">
        <f>INDEX(YahooFinanceInfos!$J:$J,MATCH(Tickers[[#This Row],[Ticker]],YahooFinanceInfos!$A:$A,0))</f>
        <v>SPDR S&amp;P 1500 Momentum Tilt ETF</v>
      </c>
      <c r="D1537" t="str">
        <f>INDEX(Fundamentals!$F:$F,MATCH(Tickers[[#This Row],[Ticker]],Fundamentals!$A:$A,0))</f>
        <v>at_s</v>
      </c>
    </row>
    <row r="1538" spans="1:4" x14ac:dyDescent="0.2">
      <c r="A1538" t="s">
        <v>5925</v>
      </c>
      <c r="B1538" t="s">
        <v>5926</v>
      </c>
      <c r="C1538" t="str">
        <f>INDEX(YahooFinanceInfos!$J:$J,MATCH(Tickers[[#This Row],[Ticker]],YahooFinanceInfos!$A:$A,0))</f>
        <v>iShares iBonds Sep 2019 Term Muni Bond ETF</v>
      </c>
      <c r="D1538" t="str">
        <f>INDEX(Fundamentals!$F:$F,MATCH(Tickers[[#This Row],[Ticker]],Fundamentals!$A:$A,0))</f>
        <v>euromicron_3</v>
      </c>
    </row>
    <row r="1539" spans="1:4" x14ac:dyDescent="0.2">
      <c r="A1539" t="s">
        <v>5927</v>
      </c>
      <c r="B1539" t="s">
        <v>5928</v>
      </c>
      <c r="C1539" t="str">
        <f>INDEX(YahooFinanceInfos!$J:$J,MATCH(Tickers[[#This Row],[Ticker]],YahooFinanceInfos!$A:$A,0))</f>
        <v>Invesco Golden Dragon China ETF</v>
      </c>
      <c r="D1539" t="e">
        <f>INDEX(Fundamentals!$F:$F,MATCH(Tickers[[#This Row],[Ticker]],Fundamentals!$A:$A,0))</f>
        <v>#N/A</v>
      </c>
    </row>
    <row r="1540" spans="1:4" x14ac:dyDescent="0.2">
      <c r="A1540" t="s">
        <v>5929</v>
      </c>
      <c r="B1540" t="s">
        <v>5930</v>
      </c>
      <c r="C1540" t="str">
        <f>INDEX(YahooFinanceInfos!$J:$J,MATCH(Tickers[[#This Row],[Ticker]],YahooFinanceInfos!$A:$A,0))</f>
        <v>iShares J.P. Morgan EM Local Currency Bond ETF</v>
      </c>
      <c r="D1540" t="e">
        <f>INDEX(Fundamentals!$F:$F,MATCH(Tickers[[#This Row],[Ticker]],Fundamentals!$A:$A,0))</f>
        <v>#N/A</v>
      </c>
    </row>
    <row r="1541" spans="1:4" x14ac:dyDescent="0.2">
      <c r="A1541" t="s">
        <v>5931</v>
      </c>
      <c r="B1541" t="s">
        <v>5395</v>
      </c>
      <c r="C1541" t="str">
        <f>INDEX(YahooFinanceInfos!$J:$J,MATCH(Tickers[[#This Row],[Ticker]],YahooFinanceInfos!$A:$A,0))</f>
        <v>Invesco S&amp;amp;P 500 Value with Momentum ETF</v>
      </c>
      <c r="D1541" t="str">
        <f>INDEX(Fundamentals!$F:$F,MATCH(Tickers[[#This Row],[Ticker]],Fundamentals!$A:$A,0))</f>
        <v>invesco_1</v>
      </c>
    </row>
    <row r="1542" spans="1:4" x14ac:dyDescent="0.2">
      <c r="A1542" t="s">
        <v>5932</v>
      </c>
      <c r="B1542" t="s">
        <v>5933</v>
      </c>
      <c r="C1542" t="str">
        <f>INDEX(YahooFinanceInfos!$J:$J,MATCH(Tickers[[#This Row],[Ticker]],YahooFinanceInfos!$A:$A,0))</f>
        <v>iShares Core 1-5 Year USD Bond ETF</v>
      </c>
      <c r="D1542" t="str">
        <f>INDEX(Fundamentals!$F:$F,MATCH(Tickers[[#This Row],[Ticker]],Fundamentals!$A:$A,0))</f>
        <v>public_storage_depositary</v>
      </c>
    </row>
    <row r="1543" spans="1:4" x14ac:dyDescent="0.2">
      <c r="A1543" t="s">
        <v>5934</v>
      </c>
      <c r="B1543" t="s">
        <v>5935</v>
      </c>
      <c r="C1543" t="str">
        <f>INDEX(YahooFinanceInfos!$J:$J,MATCH(Tickers[[#This Row],[Ticker]],YahooFinanceInfos!$A:$A,0))</f>
        <v>iShares MSCI Malaysia ETF</v>
      </c>
      <c r="D1543" t="str">
        <f>INDEX(Fundamentals!$F:$F,MATCH(Tickers[[#This Row],[Ticker]],Fundamentals!$A:$A,0))</f>
        <v>msci</v>
      </c>
    </row>
    <row r="1544" spans="1:4" x14ac:dyDescent="0.2">
      <c r="A1544" t="s">
        <v>5936</v>
      </c>
      <c r="B1544" t="s">
        <v>5937</v>
      </c>
      <c r="C1544" t="str">
        <f>INDEX(YahooFinanceInfos!$J:$J,MATCH(Tickers[[#This Row],[Ticker]],YahooFinanceInfos!$A:$A,0))</f>
        <v>iShares Core International Aggregate Bond ETF</v>
      </c>
      <c r="D1544" t="str">
        <f>INDEX(Fundamentals!$F:$F,MATCH(Tickers[[#This Row],[Ticker]],Fundamentals!$A:$A,0))</f>
        <v>core</v>
      </c>
    </row>
    <row r="1545" spans="1:4" x14ac:dyDescent="0.2">
      <c r="A1545" t="s">
        <v>5938</v>
      </c>
      <c r="B1545" t="s">
        <v>5939</v>
      </c>
      <c r="C1545" t="str">
        <f>INDEX(YahooFinanceInfos!$J:$J,MATCH(Tickers[[#This Row],[Ticker]],YahooFinanceInfos!$A:$A,0))</f>
        <v>Invesco S&amp;P Financials Revenue ETF</v>
      </c>
      <c r="D1545" t="str">
        <f>INDEX(Fundamentals!$F:$F,MATCH(Tickers[[#This Row],[Ticker]],Fundamentals!$A:$A,0))</f>
        <v>invesco_1</v>
      </c>
    </row>
    <row r="1546" spans="1:4" x14ac:dyDescent="0.2">
      <c r="A1546" t="s">
        <v>5940</v>
      </c>
      <c r="B1546" t="s">
        <v>5941</v>
      </c>
      <c r="C1546" t="str">
        <f>INDEX(YahooFinanceInfos!$J:$J,MATCH(Tickers[[#This Row],[Ticker]],YahooFinanceInfos!$A:$A,0))</f>
        <v>Global X YieldCo &amp; Renewable Energy Income ETF</v>
      </c>
      <c r="D1546" t="e">
        <f>INDEX(Fundamentals!$F:$F,MATCH(Tickers[[#This Row],[Ticker]],Fundamentals!$A:$A,0))</f>
        <v>#N/A</v>
      </c>
    </row>
    <row r="1547" spans="1:4" x14ac:dyDescent="0.2">
      <c r="A1547" t="s">
        <v>5942</v>
      </c>
      <c r="B1547" t="s">
        <v>5943</v>
      </c>
      <c r="C1547" t="str">
        <f>INDEX(YahooFinanceInfos!$J:$J,MATCH(Tickers[[#This Row],[Ticker]],YahooFinanceInfos!$A:$A,0))</f>
        <v>AdvisorShares Newfleet Multi-Sector Income ETF</v>
      </c>
      <c r="D1547" t="e">
        <f>INDEX(Fundamentals!$F:$F,MATCH(Tickers[[#This Row],[Ticker]],Fundamentals!$A:$A,0))</f>
        <v>#N/A</v>
      </c>
    </row>
    <row r="1548" spans="1:4" x14ac:dyDescent="0.2">
      <c r="A1548" t="s">
        <v>5944</v>
      </c>
      <c r="B1548" t="s">
        <v>5945</v>
      </c>
      <c r="C1548" t="str">
        <f>INDEX(YahooFinanceInfos!$J:$J,MATCH(Tickers[[#This Row],[Ticker]],YahooFinanceInfos!$A:$A,0))</f>
        <v>Invesco BulletShares 2020 Corporate Bond ETF</v>
      </c>
      <c r="D1548" t="e">
        <f>INDEX(Fundamentals!$F:$F,MATCH(Tickers[[#This Row],[Ticker]],Fundamentals!$A:$A,0))</f>
        <v>#N/A</v>
      </c>
    </row>
    <row r="1549" spans="1:4" x14ac:dyDescent="0.2">
      <c r="A1549" t="s">
        <v>5946</v>
      </c>
      <c r="B1549" t="s">
        <v>5947</v>
      </c>
      <c r="C1549" t="str">
        <f>INDEX(YahooFinanceInfos!$J:$J,MATCH(Tickers[[#This Row],[Ticker]],YahooFinanceInfos!$A:$A,0))</f>
        <v>Invesco S&amp;P SmallCap Value with Momentum ETF</v>
      </c>
      <c r="D1549" t="str">
        <f>INDEX(Fundamentals!$F:$F,MATCH(Tickers[[#This Row],[Ticker]],Fundamentals!$A:$A,0))</f>
        <v>invesco_1</v>
      </c>
    </row>
    <row r="1550" spans="1:4" x14ac:dyDescent="0.2">
      <c r="A1550" t="s">
        <v>5948</v>
      </c>
      <c r="B1550" t="s">
        <v>5949</v>
      </c>
      <c r="C1550" t="str">
        <f>INDEX(YahooFinanceInfos!$J:$J,MATCH(Tickers[[#This Row],[Ticker]],YahooFinanceInfos!$A:$A,0))</f>
        <v>AdvisorShares STAR Global Buy-Write ETF</v>
      </c>
      <c r="D1550" t="e">
        <f>INDEX(Fundamentals!$F:$F,MATCH(Tickers[[#This Row],[Ticker]],Fundamentals!$A:$A,0))</f>
        <v>#N/A</v>
      </c>
    </row>
    <row r="1551" spans="1:4" x14ac:dyDescent="0.2">
      <c r="A1551" t="s">
        <v>5950</v>
      </c>
      <c r="B1551" t="s">
        <v>5951</v>
      </c>
      <c r="C1551" t="str">
        <f>INDEX(YahooFinanceInfos!$J:$J,MATCH(Tickers[[#This Row],[Ticker]],YahooFinanceInfos!$A:$A,0))</f>
        <v>PIMCO Enhanced Low Duration Active Exchange-Traded Fund</v>
      </c>
      <c r="D1551" t="e">
        <f>INDEX(Fundamentals!$F:$F,MATCH(Tickers[[#This Row],[Ticker]],Fundamentals!$A:$A,0))</f>
        <v>#N/A</v>
      </c>
    </row>
    <row r="1552" spans="1:4" x14ac:dyDescent="0.2">
      <c r="A1552" t="s">
        <v>5952</v>
      </c>
      <c r="B1552" t="s">
        <v>5953</v>
      </c>
      <c r="C1552" t="str">
        <f>INDEX(YahooFinanceInfos!$J:$J,MATCH(Tickers[[#This Row],[Ticker]],YahooFinanceInfos!$A:$A,0))</f>
        <v>VanEck Vectors Indonesia Index ETF</v>
      </c>
      <c r="D1552" t="e">
        <f>INDEX(Fundamentals!$F:$F,MATCH(Tickers[[#This Row],[Ticker]],Fundamentals!$A:$A,0))</f>
        <v>#N/A</v>
      </c>
    </row>
    <row r="1553" spans="1:4" x14ac:dyDescent="0.2">
      <c r="A1553" t="s">
        <v>5954</v>
      </c>
      <c r="B1553" t="s">
        <v>5955</v>
      </c>
      <c r="C1553" t="str">
        <f>INDEX(YahooFinanceInfos!$J:$J,MATCH(Tickers[[#This Row],[Ticker]],YahooFinanceInfos!$A:$A,0))</f>
        <v>WisdomTree Interest Rate Hedged High Yield Bond Fund</v>
      </c>
      <c r="D1553" t="e">
        <f>INDEX(Fundamentals!$F:$F,MATCH(Tickers[[#This Row],[Ticker]],Fundamentals!$A:$A,0))</f>
        <v>#N/A</v>
      </c>
    </row>
    <row r="1554" spans="1:4" x14ac:dyDescent="0.2">
      <c r="A1554" t="s">
        <v>5956</v>
      </c>
      <c r="B1554" t="s">
        <v>5957</v>
      </c>
      <c r="C1554" t="str">
        <f>INDEX(YahooFinanceInfos!$J:$J,MATCH(Tickers[[#This Row],[Ticker]],YahooFinanceInfos!$A:$A,0))</f>
        <v>iShares Russell Top 200 ETF</v>
      </c>
      <c r="D1554" t="e">
        <f>INDEX(Fundamentals!$F:$F,MATCH(Tickers[[#This Row],[Ticker]],Fundamentals!$A:$A,0))</f>
        <v>#N/A</v>
      </c>
    </row>
    <row r="1555" spans="1:4" x14ac:dyDescent="0.2">
      <c r="A1555" t="s">
        <v>5958</v>
      </c>
      <c r="B1555" t="s">
        <v>5959</v>
      </c>
      <c r="C1555" t="str">
        <f>INDEX(YahooFinanceInfos!$J:$J,MATCH(Tickers[[#This Row],[Ticker]],YahooFinanceInfos!$A:$A,0))</f>
        <v>Invesco S&amp;P High Income Infrastructure ETF</v>
      </c>
      <c r="D1555" t="str">
        <f>INDEX(Fundamentals!$F:$F,MATCH(Tickers[[#This Row],[Ticker]],Fundamentals!$A:$A,0))</f>
        <v>invesco_1</v>
      </c>
    </row>
    <row r="1556" spans="1:4" x14ac:dyDescent="0.2">
      <c r="A1556" t="s">
        <v>5960</v>
      </c>
      <c r="B1556" t="s">
        <v>5961</v>
      </c>
      <c r="C1556" t="str">
        <f>INDEX(YahooFinanceInfos!$J:$J,MATCH(Tickers[[#This Row],[Ticker]],YahooFinanceInfos!$A:$A,0))</f>
        <v>Invesco Aerospace &amp; Defense ETF</v>
      </c>
      <c r="D1556" t="e">
        <f>INDEX(Fundamentals!$F:$F,MATCH(Tickers[[#This Row],[Ticker]],Fundamentals!$A:$A,0))</f>
        <v>#N/A</v>
      </c>
    </row>
    <row r="1557" spans="1:4" x14ac:dyDescent="0.2">
      <c r="A1557" t="s">
        <v>5962</v>
      </c>
      <c r="B1557" t="s">
        <v>5963</v>
      </c>
      <c r="C1557" t="str">
        <f>INDEX(YahooFinanceInfos!$J:$J,MATCH(Tickers[[#This Row],[Ticker]],YahooFinanceInfos!$A:$A,0))</f>
        <v>Invesco S&amp;P SmallCap Utilities &amp; Communication Services ETF</v>
      </c>
      <c r="D1557" t="str">
        <f>INDEX(Fundamentals!$F:$F,MATCH(Tickers[[#This Row],[Ticker]],Fundamentals!$A:$A,0))</f>
        <v>invesco_1</v>
      </c>
    </row>
    <row r="1558" spans="1:4" x14ac:dyDescent="0.2">
      <c r="A1558" t="s">
        <v>5964</v>
      </c>
      <c r="B1558" t="s">
        <v>5965</v>
      </c>
      <c r="C1558" t="str">
        <f>INDEX(YahooFinanceInfos!$J:$J,MATCH(Tickers[[#This Row],[Ticker]],YahooFinanceInfos!$A:$A,0))</f>
        <v>VictoryShares US Small Cap High Div Volatility Wtd ETF</v>
      </c>
      <c r="D1558" t="str">
        <f>INDEX(Fundamentals!$F:$F,MATCH(Tickers[[#This Row],[Ticker]],Fundamentals!$A:$A,0))</f>
        <v>small_cap_danmark</v>
      </c>
    </row>
    <row r="1559" spans="1:4" x14ac:dyDescent="0.2">
      <c r="A1559" t="s">
        <v>5966</v>
      </c>
      <c r="B1559" t="s">
        <v>5967</v>
      </c>
      <c r="C1559" t="str">
        <f>INDEX(YahooFinanceInfos!$J:$J,MATCH(Tickers[[#This Row],[Ticker]],YahooFinanceInfos!$A:$A,0))</f>
        <v>First Trust Consumer Staples AlphaDEX Fund</v>
      </c>
      <c r="D1559" t="str">
        <f>INDEX(Fundamentals!$F:$F,MATCH(Tickers[[#This Row],[Ticker]],Fundamentals!$A:$A,0))</f>
        <v>staples</v>
      </c>
    </row>
    <row r="1560" spans="1:4" x14ac:dyDescent="0.2">
      <c r="A1560" t="s">
        <v>5968</v>
      </c>
      <c r="B1560" t="s">
        <v>5969</v>
      </c>
      <c r="C1560" t="str">
        <f>INDEX(YahooFinanceInfos!$J:$J,MATCH(Tickers[[#This Row],[Ticker]],YahooFinanceInfos!$A:$A,0))</f>
        <v>Workplace Equality Portfolio</v>
      </c>
      <c r="D1560" t="str">
        <f>INDEX(Fundamentals!$F:$F,MATCH(Tickers[[#This Row],[Ticker]],Fundamentals!$A:$A,0))</f>
        <v>consumer_portfolio_services</v>
      </c>
    </row>
    <row r="1561" spans="1:4" x14ac:dyDescent="0.2">
      <c r="A1561" t="s">
        <v>5970</v>
      </c>
      <c r="B1561" t="s">
        <v>5971</v>
      </c>
      <c r="C1561" t="str">
        <f>INDEX(YahooFinanceInfos!$J:$J,MATCH(Tickers[[#This Row],[Ticker]],YahooFinanceInfos!$A:$A,0))</f>
        <v>VanEck Vectors AMT-Free Long Municipal Index ETF</v>
      </c>
      <c r="D1561" t="e">
        <f>INDEX(Fundamentals!$F:$F,MATCH(Tickers[[#This Row],[Ticker]],Fundamentals!$A:$A,0))</f>
        <v>#N/A</v>
      </c>
    </row>
    <row r="1562" spans="1:4" x14ac:dyDescent="0.2">
      <c r="A1562" t="s">
        <v>5972</v>
      </c>
      <c r="B1562" t="s">
        <v>5973</v>
      </c>
      <c r="C1562" t="str">
        <f>INDEX(YahooFinanceInfos!$J:$J,MATCH(Tickers[[#This Row],[Ticker]],YahooFinanceInfos!$A:$A,0))</f>
        <v>iShares MSCI Thailand Capped ETF</v>
      </c>
      <c r="D1562" t="str">
        <f>INDEX(Fundamentals!$F:$F,MATCH(Tickers[[#This Row],[Ticker]],Fundamentals!$A:$A,0))</f>
        <v>msci</v>
      </c>
    </row>
    <row r="1563" spans="1:4" x14ac:dyDescent="0.2">
      <c r="A1563" t="s">
        <v>5974</v>
      </c>
      <c r="B1563" t="s">
        <v>5975</v>
      </c>
      <c r="C1563" t="str">
        <f>INDEX(YahooFinanceInfos!$J:$J,MATCH(Tickers[[#This Row],[Ticker]],YahooFinanceInfos!$A:$A,0))</f>
        <v>Global X MSCI China Financials ETF</v>
      </c>
      <c r="D1563" t="e">
        <f>INDEX(Fundamentals!$F:$F,MATCH(Tickers[[#This Row],[Ticker]],Fundamentals!$A:$A,0))</f>
        <v>#N/A</v>
      </c>
    </row>
    <row r="1564" spans="1:4" x14ac:dyDescent="0.2">
      <c r="A1564" t="s">
        <v>5976</v>
      </c>
      <c r="B1564" t="s">
        <v>5977</v>
      </c>
      <c r="C1564" t="str">
        <f>INDEX(YahooFinanceInfos!$J:$J,MATCH(Tickers[[#This Row],[Ticker]],YahooFinanceInfos!$A:$A,0))</f>
        <v>Invesco China Real Estate ETF</v>
      </c>
      <c r="D1564" t="str">
        <f>INDEX(Fundamentals!$F:$F,MATCH(Tickers[[#This Row],[Ticker]],Fundamentals!$A:$A,0))</f>
        <v>central_china_real_estate</v>
      </c>
    </row>
    <row r="1565" spans="1:4" x14ac:dyDescent="0.2">
      <c r="A1565" t="s">
        <v>5978</v>
      </c>
      <c r="B1565" t="s">
        <v>5979</v>
      </c>
      <c r="C1565" t="str">
        <f>INDEX(YahooFinanceInfos!$J:$J,MATCH(Tickers[[#This Row],[Ticker]],YahooFinanceInfos!$A:$A,0))</f>
        <v>Global X MSCI Colombia ETF</v>
      </c>
      <c r="D1565" t="str">
        <f>INDEX(Fundamentals!$F:$F,MATCH(Tickers[[#This Row],[Ticker]],Fundamentals!$A:$A,0))</f>
        <v>first_colombia_gold_2</v>
      </c>
    </row>
    <row r="1566" spans="1:4" x14ac:dyDescent="0.2">
      <c r="A1566" t="s">
        <v>5980</v>
      </c>
      <c r="B1566" t="s">
        <v>5981</v>
      </c>
      <c r="C1566" t="str">
        <f>INDEX(YahooFinanceInfos!$J:$J,MATCH(Tickers[[#This Row],[Ticker]],YahooFinanceInfos!$A:$A,0))</f>
        <v>Invesco Insider Sentiment ETF</v>
      </c>
      <c r="D1566" t="str">
        <f>INDEX(Fundamentals!$F:$F,MATCH(Tickers[[#This Row],[Ticker]],Fundamentals!$A:$A,0))</f>
        <v>media_sentiment_1</v>
      </c>
    </row>
    <row r="1567" spans="1:4" x14ac:dyDescent="0.2">
      <c r="A1567" t="s">
        <v>5982</v>
      </c>
      <c r="B1567" t="s">
        <v>5983</v>
      </c>
      <c r="C1567" t="str">
        <f>INDEX(YahooFinanceInfos!$J:$J,MATCH(Tickers[[#This Row],[Ticker]],YahooFinanceInfos!$A:$A,0))</f>
        <v>FlexShares Quality Dividend Dynamic Index Fund</v>
      </c>
      <c r="D1567" t="e">
        <f>INDEX(Fundamentals!$F:$F,MATCH(Tickers[[#This Row],[Ticker]],Fundamentals!$A:$A,0))</f>
        <v>#N/A</v>
      </c>
    </row>
    <row r="1568" spans="1:4" x14ac:dyDescent="0.2">
      <c r="A1568" t="s">
        <v>5984</v>
      </c>
      <c r="B1568" t="s">
        <v>5985</v>
      </c>
      <c r="C1568" t="str">
        <f>INDEX(YahooFinanceInfos!$J:$J,MATCH(Tickers[[#This Row],[Ticker]],YahooFinanceInfos!$A:$A,0))</f>
        <v>PIMCO Diversified Income Active ETF</v>
      </c>
      <c r="D1568" t="str">
        <f>INDEX(Fundamentals!$F:$F,MATCH(Tickers[[#This Row],[Ticker]],Fundamentals!$A:$A,0))</f>
        <v>cibox_inter_active</v>
      </c>
    </row>
    <row r="1569" spans="1:4" x14ac:dyDescent="0.2">
      <c r="A1569" t="s">
        <v>5986</v>
      </c>
      <c r="B1569" t="s">
        <v>5987</v>
      </c>
      <c r="C1569" t="str">
        <f>INDEX(YahooFinanceInfos!$J:$J,MATCH(Tickers[[#This Row],[Ticker]],YahooFinanceInfos!$A:$A,0))</f>
        <v>VanEck Vectors Fallen Angel High Yield Bond ETF</v>
      </c>
      <c r="D1569" t="str">
        <f>INDEX(Fundamentals!$F:$F,MATCH(Tickers[[#This Row],[Ticker]],Fundamentals!$A:$A,0))</f>
        <v>west_high_yield_resources</v>
      </c>
    </row>
    <row r="1570" spans="1:4" x14ac:dyDescent="0.2">
      <c r="A1570" t="s">
        <v>5988</v>
      </c>
      <c r="B1570" t="s">
        <v>5989</v>
      </c>
      <c r="C1570" t="str">
        <f>INDEX(YahooFinanceInfos!$J:$J,MATCH(Tickers[[#This Row],[Ticker]],YahooFinanceInfos!$A:$A,0))</f>
        <v>Invesco Active U.S. Real Estate Fund</v>
      </c>
      <c r="D1570" t="str">
        <f>INDEX(Fundamentals!$F:$F,MATCH(Tickers[[#This Row],[Ticker]],Fundamentals!$A:$A,0))</f>
        <v>ccb_real_estate_fund_reit</v>
      </c>
    </row>
    <row r="1571" spans="1:4" x14ac:dyDescent="0.2">
      <c r="A1571" t="s">
        <v>5990</v>
      </c>
      <c r="B1571" t="s">
        <v>5991</v>
      </c>
      <c r="C1571" t="str">
        <f>INDEX(YahooFinanceInfos!$J:$J,MATCH(Tickers[[#This Row],[Ticker]],YahooFinanceInfos!$A:$A,0))</f>
        <v>First Trust Dow Jones Select MicroCap Index Fund</v>
      </c>
      <c r="D1571" t="str">
        <f>INDEX(Fundamentals!$F:$F,MATCH(Tickers[[#This Row],[Ticker]],Fundamentals!$A:$A,0))</f>
        <v>first_potomac_realty_trust</v>
      </c>
    </row>
    <row r="1572" spans="1:4" x14ac:dyDescent="0.2">
      <c r="A1572" t="s">
        <v>5992</v>
      </c>
      <c r="B1572" t="s">
        <v>5993</v>
      </c>
      <c r="C1572" t="str">
        <f>INDEX(YahooFinanceInfos!$J:$J,MATCH(Tickers[[#This Row],[Ticker]],YahooFinanceInfos!$A:$A,0))</f>
        <v>ARK Innovation ETF</v>
      </c>
      <c r="D1572" t="str">
        <f>INDEX(Fundamentals!$F:$F,MATCH(Tickers[[#This Row],[Ticker]],Fundamentals!$A:$A,0))</f>
        <v>ark_mines</v>
      </c>
    </row>
    <row r="1573" spans="1:4" x14ac:dyDescent="0.2">
      <c r="A1573" t="s">
        <v>5994</v>
      </c>
      <c r="B1573" t="s">
        <v>5995</v>
      </c>
      <c r="C1573" t="str">
        <f>INDEX(YahooFinanceInfos!$J:$J,MATCH(Tickers[[#This Row],[Ticker]],YahooFinanceInfos!$A:$A,0))</f>
        <v>ProShares Managed Futures Strategy ETF</v>
      </c>
      <c r="D1573" t="e">
        <f>INDEX(Fundamentals!$F:$F,MATCH(Tickers[[#This Row],[Ticker]],Fundamentals!$A:$A,0))</f>
        <v>#N/A</v>
      </c>
    </row>
    <row r="1574" spans="1:4" x14ac:dyDescent="0.2">
      <c r="A1574" t="s">
        <v>5996</v>
      </c>
      <c r="B1574" t="s">
        <v>5997</v>
      </c>
      <c r="C1574" t="str">
        <f>INDEX(YahooFinanceInfos!$J:$J,MATCH(Tickers[[#This Row],[Ticker]],YahooFinanceInfos!$A:$A,0))</f>
        <v>iShares Fallen Angels USD Bond ETF</v>
      </c>
      <c r="D1574" t="e">
        <f>INDEX(Fundamentals!$F:$F,MATCH(Tickers[[#This Row],[Ticker]],Fundamentals!$A:$A,0))</f>
        <v>#N/A</v>
      </c>
    </row>
    <row r="1575" spans="1:4" x14ac:dyDescent="0.2">
      <c r="A1575" t="s">
        <v>5998</v>
      </c>
      <c r="B1575" t="s">
        <v>5999</v>
      </c>
      <c r="C1575" t="str">
        <f>INDEX(YahooFinanceInfos!$J:$J,MATCH(Tickers[[#This Row],[Ticker]],YahooFinanceInfos!$A:$A,0))</f>
        <v>First Trust Dow Jones Global Select Dividend Index Fund</v>
      </c>
      <c r="D1575" t="str">
        <f>INDEX(Fundamentals!$F:$F,MATCH(Tickers[[#This Row],[Ticker]],Fundamentals!$A:$A,0))</f>
        <v>dividend_select_15</v>
      </c>
    </row>
    <row r="1576" spans="1:4" x14ac:dyDescent="0.2">
      <c r="A1576" t="s">
        <v>6000</v>
      </c>
      <c r="B1576" t="s">
        <v>6001</v>
      </c>
      <c r="C1576" t="str">
        <f>INDEX(YahooFinanceInfos!$J:$J,MATCH(Tickers[[#This Row],[Ticker]],YahooFinanceInfos!$A:$A,0))</f>
        <v>Global X Lithium &amp; Battery Tech ETF</v>
      </c>
      <c r="D1576" t="str">
        <f>INDEX(Fundamentals!$F:$F,MATCH(Tickers[[#This Row],[Ticker]],Fundamentals!$A:$A,0))</f>
        <v>lithium</v>
      </c>
    </row>
    <row r="1577" spans="1:4" x14ac:dyDescent="0.2">
      <c r="A1577" t="s">
        <v>6002</v>
      </c>
      <c r="B1577" t="s">
        <v>6003</v>
      </c>
      <c r="C1577" t="str">
        <f>INDEX(YahooFinanceInfos!$J:$J,MATCH(Tickers[[#This Row],[Ticker]],YahooFinanceInfos!$A:$A,0))</f>
        <v>Xtrackers MSCI Emerging Markets Hedged Equity ETF</v>
      </c>
      <c r="D1577" t="str">
        <f>INDEX(Fundamentals!$F:$F,MATCH(Tickers[[#This Row],[Ticker]],Fundamentals!$A:$A,0))</f>
        <v>genesis_emerging_markets_fund</v>
      </c>
    </row>
    <row r="1578" spans="1:4" x14ac:dyDescent="0.2">
      <c r="A1578" t="s">
        <v>6004</v>
      </c>
      <c r="B1578" t="s">
        <v>6005</v>
      </c>
      <c r="C1578" t="str">
        <f>INDEX(YahooFinanceInfos!$J:$J,MATCH(Tickers[[#This Row],[Ticker]],YahooFinanceInfos!$A:$A,0))</f>
        <v>Vident International Equity Fund</v>
      </c>
      <c r="D1578" t="str">
        <f>INDEX(Fundamentals!$F:$F,MATCH(Tickers[[#This Row],[Ticker]],Fundamentals!$A:$A,0))</f>
        <v>direct_equity_international</v>
      </c>
    </row>
    <row r="1579" spans="1:4" x14ac:dyDescent="0.2">
      <c r="A1579" t="s">
        <v>6006</v>
      </c>
      <c r="B1579" t="s">
        <v>6007</v>
      </c>
      <c r="C1579" t="str">
        <f>INDEX(YahooFinanceInfos!$J:$J,MATCH(Tickers[[#This Row],[Ticker]],YahooFinanceInfos!$A:$A,0))</f>
        <v>iShares MSCI South Africa ETF</v>
      </c>
      <c r="D1579" t="e">
        <f>INDEX(Fundamentals!$F:$F,MATCH(Tickers[[#This Row],[Ticker]],Fundamentals!$A:$A,0))</f>
        <v>#N/A</v>
      </c>
    </row>
    <row r="1580" spans="1:4" x14ac:dyDescent="0.2">
      <c r="A1580" t="s">
        <v>6008</v>
      </c>
      <c r="B1580" t="s">
        <v>6009</v>
      </c>
      <c r="C1580" t="str">
        <f>INDEX(YahooFinanceInfos!$J:$J,MATCH(Tickers[[#This Row],[Ticker]],YahooFinanceInfos!$A:$A,0))</f>
        <v>Invesco International BuyBack Achievers ETF</v>
      </c>
      <c r="D1580" t="e">
        <f>INDEX(Fundamentals!$F:$F,MATCH(Tickers[[#This Row],[Ticker]],Fundamentals!$A:$A,0))</f>
        <v>#N/A</v>
      </c>
    </row>
    <row r="1581" spans="1:4" x14ac:dyDescent="0.2">
      <c r="A1581" t="s">
        <v>6010</v>
      </c>
      <c r="B1581" t="s">
        <v>6011</v>
      </c>
      <c r="C1581" t="str">
        <f>INDEX(YahooFinanceInfos!$J:$J,MATCH(Tickers[[#This Row],[Ticker]],YahooFinanceInfos!$A:$A,0))</f>
        <v>Global X Copper Miners ETF</v>
      </c>
      <c r="D1581" t="e">
        <f>INDEX(Fundamentals!$F:$F,MATCH(Tickers[[#This Row],[Ticker]],Fundamentals!$A:$A,0))</f>
        <v>#N/A</v>
      </c>
    </row>
    <row r="1582" spans="1:4" x14ac:dyDescent="0.2">
      <c r="A1582" t="s">
        <v>6012</v>
      </c>
      <c r="B1582" t="s">
        <v>6013</v>
      </c>
      <c r="C1582" t="str">
        <f>INDEX(YahooFinanceInfos!$J:$J,MATCH(Tickers[[#This Row],[Ticker]],YahooFinanceInfos!$A:$A,0))</f>
        <v>VanEck Vectors CEF Municipal Income ETF</v>
      </c>
      <c r="D1582" t="e">
        <f>INDEX(Fundamentals!$F:$F,MATCH(Tickers[[#This Row],[Ticker]],Fundamentals!$A:$A,0))</f>
        <v>#N/A</v>
      </c>
    </row>
    <row r="1583" spans="1:4" x14ac:dyDescent="0.2">
      <c r="A1583" t="s">
        <v>6014</v>
      </c>
      <c r="B1583" t="s">
        <v>6015</v>
      </c>
      <c r="C1583" t="str">
        <f>INDEX(YahooFinanceInfos!$J:$J,MATCH(Tickers[[#This Row],[Ticker]],YahooFinanceInfos!$A:$A,0))</f>
        <v>Vanguard International High Dividend Yield Index Fund ETF Shares</v>
      </c>
      <c r="D1583" t="e">
        <f>INDEX(Fundamentals!$F:$F,MATCH(Tickers[[#This Row],[Ticker]],Fundamentals!$A:$A,0))</f>
        <v>#N/A</v>
      </c>
    </row>
    <row r="1584" spans="1:4" x14ac:dyDescent="0.2">
      <c r="A1584" t="s">
        <v>6016</v>
      </c>
      <c r="B1584" t="s">
        <v>6017</v>
      </c>
      <c r="C1584" t="str">
        <f>INDEX(YahooFinanceInfos!$J:$J,MATCH(Tickers[[#This Row],[Ticker]],YahooFinanceInfos!$A:$A,0))</f>
        <v>Xtrackers High Yield Corporate Bond - Interest Rate Hedged ETF</v>
      </c>
      <c r="D1584" t="e">
        <f>INDEX(Fundamentals!$F:$F,MATCH(Tickers[[#This Row],[Ticker]],Fundamentals!$A:$A,0))</f>
        <v>#N/A</v>
      </c>
    </row>
    <row r="1585" spans="1:4" x14ac:dyDescent="0.2">
      <c r="A1585" t="s">
        <v>6018</v>
      </c>
      <c r="B1585" t="s">
        <v>6019</v>
      </c>
      <c r="C1585" t="str">
        <f>INDEX(YahooFinanceInfos!$J:$J,MATCH(Tickers[[#This Row],[Ticker]],YahooFinanceInfos!$A:$A,0))</f>
        <v>SPDR Portfolio High Yield Bond ETF</v>
      </c>
      <c r="D1585" t="e">
        <f>INDEX(Fundamentals!$F:$F,MATCH(Tickers[[#This Row],[Ticker]],Fundamentals!$A:$A,0))</f>
        <v>#N/A</v>
      </c>
    </row>
    <row r="1586" spans="1:4" x14ac:dyDescent="0.2">
      <c r="A1586" t="s">
        <v>6020</v>
      </c>
      <c r="B1586" t="s">
        <v>6021</v>
      </c>
      <c r="C1586" t="str">
        <f>INDEX(YahooFinanceInfos!$J:$J,MATCH(Tickers[[#This Row],[Ticker]],YahooFinanceInfos!$A:$A,0))</f>
        <v>iShares U.S. Aerospace &amp; Defense ETF</v>
      </c>
      <c r="D1586" t="e">
        <f>INDEX(Fundamentals!$F:$F,MATCH(Tickers[[#This Row],[Ticker]],Fundamentals!$A:$A,0))</f>
        <v>#N/A</v>
      </c>
    </row>
    <row r="1587" spans="1:4" x14ac:dyDescent="0.2">
      <c r="A1587" t="s">
        <v>6022</v>
      </c>
      <c r="B1587" t="s">
        <v>6023</v>
      </c>
      <c r="C1587" t="str">
        <f>INDEX(YahooFinanceInfos!$J:$J,MATCH(Tickers[[#This Row],[Ticker]],YahooFinanceInfos!$A:$A,0))</f>
        <v>iShares Edge MSCI Multifactor Intl Small-Cap ETF</v>
      </c>
      <c r="D1587" t="e">
        <f>INDEX(Fundamentals!$F:$F,MATCH(Tickers[[#This Row],[Ticker]],Fundamentals!$A:$A,0))</f>
        <v>#N/A</v>
      </c>
    </row>
    <row r="1588" spans="1:4" x14ac:dyDescent="0.2">
      <c r="A1588" t="s">
        <v>6024</v>
      </c>
      <c r="B1588" t="s">
        <v>6025</v>
      </c>
      <c r="C1588" t="str">
        <f>INDEX(YahooFinanceInfos!$J:$J,MATCH(Tickers[[#This Row],[Ticker]],YahooFinanceInfos!$A:$A,0))</f>
        <v>First Trust International Equity Opportunities ETF</v>
      </c>
      <c r="D1588" t="str">
        <f>INDEX(Fundamentals!$F:$F,MATCH(Tickers[[#This Row],[Ticker]],Fundamentals!$A:$A,0))</f>
        <v>first_potomac_realty_trust</v>
      </c>
    </row>
    <row r="1589" spans="1:4" x14ac:dyDescent="0.2">
      <c r="A1589" t="s">
        <v>6026</v>
      </c>
      <c r="B1589" t="s">
        <v>6027</v>
      </c>
      <c r="C1589" t="str">
        <f>INDEX(YahooFinanceInfos!$J:$J,MATCH(Tickers[[#This Row],[Ticker]],YahooFinanceInfos!$A:$A,0))</f>
        <v>SPDR MSCI ACWI IMI ETF</v>
      </c>
      <c r="D1589" t="str">
        <f>INDEX(Fundamentals!$F:$F,MATCH(Tickers[[#This Row],[Ticker]],Fundamentals!$A:$A,0))</f>
        <v>imi_3</v>
      </c>
    </row>
    <row r="1590" spans="1:4" x14ac:dyDescent="0.2">
      <c r="A1590" t="s">
        <v>6028</v>
      </c>
      <c r="B1590" t="s">
        <v>6029</v>
      </c>
      <c r="C1590" t="str">
        <f>INDEX(YahooFinanceInfos!$J:$J,MATCH(Tickers[[#This Row],[Ticker]],YahooFinanceInfos!$A:$A,0))</f>
        <v>Invesco CEF Income Composite ETF</v>
      </c>
      <c r="D1590" t="e">
        <f>INDEX(Fundamentals!$F:$F,MATCH(Tickers[[#This Row],[Ticker]],Fundamentals!$A:$A,0))</f>
        <v>#N/A</v>
      </c>
    </row>
    <row r="1591" spans="1:4" x14ac:dyDescent="0.2">
      <c r="A1591" t="s">
        <v>6030</v>
      </c>
      <c r="B1591" t="s">
        <v>6031</v>
      </c>
      <c r="C1591" t="str">
        <f>INDEX(YahooFinanceInfos!$J:$J,MATCH(Tickers[[#This Row],[Ticker]],YahooFinanceInfos!$A:$A,0))</f>
        <v>iShares CMBS ETF</v>
      </c>
      <c r="D1591" t="e">
        <f>INDEX(Fundamentals!$F:$F,MATCH(Tickers[[#This Row],[Ticker]],Fundamentals!$A:$A,0))</f>
        <v>#N/A</v>
      </c>
    </row>
    <row r="1592" spans="1:4" x14ac:dyDescent="0.2">
      <c r="A1592" t="s">
        <v>6032</v>
      </c>
      <c r="B1592" t="s">
        <v>6033</v>
      </c>
      <c r="C1592" t="str">
        <f>INDEX(YahooFinanceInfos!$J:$J,MATCH(Tickers[[#This Row],[Ticker]],YahooFinanceInfos!$A:$A,0))</f>
        <v>First Trust Developed Markets Ex-US AlphaDEX Fund</v>
      </c>
      <c r="D1592" t="str">
        <f>INDEX(Fundamentals!$F:$F,MATCH(Tickers[[#This Row],[Ticker]],Fundamentals!$A:$A,0))</f>
        <v>first_potomac_realty_trust</v>
      </c>
    </row>
    <row r="1593" spans="1:4" x14ac:dyDescent="0.2">
      <c r="A1593" t="s">
        <v>6034</v>
      </c>
      <c r="B1593" t="s">
        <v>6035</v>
      </c>
      <c r="C1593" t="str">
        <f>INDEX(YahooFinanceInfos!$J:$J,MATCH(Tickers[[#This Row],[Ticker]],YahooFinanceInfos!$A:$A,0))</f>
        <v>iShares Nasdaq Biotechnology ETF</v>
      </c>
      <c r="D1593" t="e">
        <f>INDEX(Fundamentals!$F:$F,MATCH(Tickers[[#This Row],[Ticker]],Fundamentals!$A:$A,0))</f>
        <v>#N/A</v>
      </c>
    </row>
    <row r="1594" spans="1:4" x14ac:dyDescent="0.2">
      <c r="A1594" t="s">
        <v>6036</v>
      </c>
      <c r="B1594" t="s">
        <v>6037</v>
      </c>
      <c r="C1594" t="str">
        <f>INDEX(YahooFinanceInfos!$J:$J,MATCH(Tickers[[#This Row],[Ticker]],YahooFinanceInfos!$A:$A,0))</f>
        <v>iShares MSCI Hong Kong ETF</v>
      </c>
      <c r="D1594" t="str">
        <f>INDEX(Fundamentals!$F:$F,MATCH(Tickers[[#This Row],[Ticker]],Fundamentals!$A:$A,0))</f>
        <v>genting_hong_kong</v>
      </c>
    </row>
    <row r="1595" spans="1:4" x14ac:dyDescent="0.2">
      <c r="A1595" t="s">
        <v>6038</v>
      </c>
      <c r="B1595" t="s">
        <v>6039</v>
      </c>
      <c r="C1595" t="str">
        <f>INDEX(YahooFinanceInfos!$J:$J,MATCH(Tickers[[#This Row],[Ticker]],YahooFinanceInfos!$A:$A,0))</f>
        <v>Invesco S&amp;P SmallCap Materials ETF</v>
      </c>
      <c r="D1595" t="str">
        <f>INDEX(Fundamentals!$F:$F,MATCH(Tickers[[#This Row],[Ticker]],Fundamentals!$A:$A,0))</f>
        <v>invesco_1</v>
      </c>
    </row>
    <row r="1596" spans="1:4" x14ac:dyDescent="0.2">
      <c r="A1596" t="s">
        <v>6040</v>
      </c>
      <c r="B1596" t="s">
        <v>6041</v>
      </c>
      <c r="C1596" t="str">
        <f>INDEX(YahooFinanceInfos!$J:$J,MATCH(Tickers[[#This Row],[Ticker]],YahooFinanceInfos!$A:$A,0))</f>
        <v>Invesco S&amp;P 500 Equal Weight Consumer Staples ETF</v>
      </c>
      <c r="D1596" t="str">
        <f>INDEX(Fundamentals!$F:$F,MATCH(Tickers[[#This Row],[Ticker]],Fundamentals!$A:$A,0))</f>
        <v>invesco_1</v>
      </c>
    </row>
    <row r="1597" spans="1:4" x14ac:dyDescent="0.2">
      <c r="A1597" t="s">
        <v>6042</v>
      </c>
      <c r="B1597" t="s">
        <v>6043</v>
      </c>
      <c r="C1597" t="str">
        <f>INDEX(YahooFinanceInfos!$J:$J,MATCH(Tickers[[#This Row],[Ticker]],YahooFinanceInfos!$A:$A,0))</f>
        <v>iShares MSCI Global Energy Producers ETF</v>
      </c>
      <c r="D1597" t="str">
        <f>INDEX(Fundamentals!$F:$F,MATCH(Tickers[[#This Row],[Ticker]],Fundamentals!$A:$A,0))</f>
        <v>global_energy_2</v>
      </c>
    </row>
    <row r="1598" spans="1:4" x14ac:dyDescent="0.2">
      <c r="A1598" t="s">
        <v>6044</v>
      </c>
      <c r="B1598" t="s">
        <v>6045</v>
      </c>
      <c r="C1598" t="str">
        <f>INDEX(YahooFinanceInfos!$J:$J,MATCH(Tickers[[#This Row],[Ticker]],YahooFinanceInfos!$A:$A,0))</f>
        <v>ProShares High Yield—Interest Rate Hedged</v>
      </c>
      <c r="D1598" t="str">
        <f>INDEX(Fundamentals!$F:$F,MATCH(Tickers[[#This Row],[Ticker]],Fundamentals!$A:$A,0))</f>
        <v>west_high_yield_resources</v>
      </c>
    </row>
    <row r="1599" spans="1:4" x14ac:dyDescent="0.2">
      <c r="A1599" t="s">
        <v>6046</v>
      </c>
      <c r="B1599" t="s">
        <v>6047</v>
      </c>
      <c r="C1599" t="str">
        <f>INDEX(YahooFinanceInfos!$J:$J,MATCH(Tickers[[#This Row],[Ticker]],YahooFinanceInfos!$A:$A,0))</f>
        <v>SPDR MSCI ACWI ex-US ETF</v>
      </c>
      <c r="D1599" t="str">
        <f>INDEX(Fundamentals!$F:$F,MATCH(Tickers[[#This Row],[Ticker]],Fundamentals!$A:$A,0))</f>
        <v>t-mobile</v>
      </c>
    </row>
    <row r="1600" spans="1:4" x14ac:dyDescent="0.2">
      <c r="A1600" t="s">
        <v>6048</v>
      </c>
      <c r="B1600" t="s">
        <v>6049</v>
      </c>
      <c r="C1600" t="str">
        <f>INDEX(YahooFinanceInfos!$J:$J,MATCH(Tickers[[#This Row],[Ticker]],YahooFinanceInfos!$A:$A,0))</f>
        <v>iShares Edge MSCI Intl Quality Factor ETF</v>
      </c>
      <c r="D1600" t="str">
        <f>INDEX(Fundamentals!$F:$F,MATCH(Tickers[[#This Row],[Ticker]],Fundamentals!$A:$A,0))</f>
        <v>pacific_edge</v>
      </c>
    </row>
    <row r="1601" spans="1:4" x14ac:dyDescent="0.2">
      <c r="A1601" t="s">
        <v>6050</v>
      </c>
      <c r="B1601" t="s">
        <v>6051</v>
      </c>
      <c r="C1601" t="str">
        <f>INDEX(YahooFinanceInfos!$J:$J,MATCH(Tickers[[#This Row],[Ticker]],YahooFinanceInfos!$A:$A,0))</f>
        <v>First Trust Preferred Securities and Income ETF</v>
      </c>
      <c r="D1601" t="str">
        <f>INDEX(Fundamentals!$F:$F,MATCH(Tickers[[#This Row],[Ticker]],Fundamentals!$A:$A,0))</f>
        <v>british_empire_securities_and_general_trust</v>
      </c>
    </row>
    <row r="1602" spans="1:4" x14ac:dyDescent="0.2">
      <c r="A1602" t="s">
        <v>6052</v>
      </c>
      <c r="B1602" t="s">
        <v>6053</v>
      </c>
      <c r="C1602" t="str">
        <f>INDEX(YahooFinanceInfos!$J:$J,MATCH(Tickers[[#This Row],[Ticker]],YahooFinanceInfos!$A:$A,0))</f>
        <v>iShares Edge MSCI Multifactor Intl ETF</v>
      </c>
      <c r="D1602" t="str">
        <f>INDEX(Fundamentals!$F:$F,MATCH(Tickers[[#This Row],[Ticker]],Fundamentals!$A:$A,0))</f>
        <v>ecosolutions_intl_2</v>
      </c>
    </row>
    <row r="1603" spans="1:4" x14ac:dyDescent="0.2">
      <c r="A1603" t="s">
        <v>6054</v>
      </c>
      <c r="B1603" t="s">
        <v>6055</v>
      </c>
      <c r="C1603" t="str">
        <f>INDEX(YahooFinanceInfos!$J:$J,MATCH(Tickers[[#This Row],[Ticker]],YahooFinanceInfos!$A:$A,0))</f>
        <v>iShares Morningstar Small-Cap ETF</v>
      </c>
      <c r="D1603" t="str">
        <f>INDEX(Fundamentals!$F:$F,MATCH(Tickers[[#This Row],[Ticker]],Fundamentals!$A:$A,0))</f>
        <v>morningstar</v>
      </c>
    </row>
    <row r="1604" spans="1:4" x14ac:dyDescent="0.2">
      <c r="A1604" t="s">
        <v>6056</v>
      </c>
      <c r="B1604" t="s">
        <v>6057</v>
      </c>
      <c r="C1604" t="str">
        <f>INDEX(YahooFinanceInfos!$J:$J,MATCH(Tickers[[#This Row],[Ticker]],YahooFinanceInfos!$A:$A,0))</f>
        <v>Vanguard Consumer Staples Index Fund ETF Shares</v>
      </c>
      <c r="D1604" t="str">
        <f>INDEX(Fundamentals!$F:$F,MATCH(Tickers[[#This Row],[Ticker]],Fundamentals!$A:$A,0))</f>
        <v>staples</v>
      </c>
    </row>
    <row r="1605" spans="1:4" x14ac:dyDescent="0.2">
      <c r="A1605" t="s">
        <v>6058</v>
      </c>
      <c r="B1605" t="s">
        <v>6059</v>
      </c>
      <c r="C1605" t="str">
        <f>INDEX(YahooFinanceInfos!$J:$J,MATCH(Tickers[[#This Row],[Ticker]],YahooFinanceInfos!$A:$A,0))</f>
        <v>iShares Currency Hedged MSCI Eurozone ETF</v>
      </c>
      <c r="D1605" t="str">
        <f>INDEX(Fundamentals!$F:$F,MATCH(Tickers[[#This Row],[Ticker]],Fundamentals!$A:$A,0))</f>
        <v>msci</v>
      </c>
    </row>
    <row r="1606" spans="1:4" x14ac:dyDescent="0.2">
      <c r="A1606" t="s">
        <v>6060</v>
      </c>
      <c r="B1606" t="s">
        <v>6061</v>
      </c>
      <c r="C1606" t="str">
        <f>INDEX(YahooFinanceInfos!$J:$J,MATCH(Tickers[[#This Row],[Ticker]],YahooFinanceInfos!$A:$A,0))</f>
        <v>iShares ESG MSCI EAFE ETF</v>
      </c>
      <c r="D1606" t="str">
        <f>INDEX(Fundamentals!$F:$F,MATCH(Tickers[[#This Row],[Ticker]],Fundamentals!$A:$A,0))</f>
        <v>msci</v>
      </c>
    </row>
    <row r="1607" spans="1:4" x14ac:dyDescent="0.2">
      <c r="A1607" t="s">
        <v>6062</v>
      </c>
      <c r="B1607" t="s">
        <v>6063</v>
      </c>
      <c r="C1607" t="str">
        <f>INDEX(YahooFinanceInfos!$J:$J,MATCH(Tickers[[#This Row],[Ticker]],YahooFinanceInfos!$A:$A,0))</f>
        <v>FlexShares Currency Hedged Morningstar DM ex-US Factor Tilt Index Fund</v>
      </c>
      <c r="D1607" t="str">
        <f>INDEX(Fundamentals!$F:$F,MATCH(Tickers[[#This Row],[Ticker]],Fundamentals!$A:$A,0))</f>
        <v>morningstar</v>
      </c>
    </row>
    <row r="1608" spans="1:4" x14ac:dyDescent="0.2">
      <c r="A1608" t="s">
        <v>6064</v>
      </c>
      <c r="B1608" t="s">
        <v>6065</v>
      </c>
      <c r="C1608" t="str">
        <f>INDEX(YahooFinanceInfos!$J:$J,MATCH(Tickers[[#This Row],[Ticker]],YahooFinanceInfos!$A:$A,0))</f>
        <v>SPDR Portfolio Developed World ex-US ETF</v>
      </c>
      <c r="D1608" t="str">
        <f>INDEX(Fundamentals!$F:$F,MATCH(Tickers[[#This Row],[Ticker]],Fundamentals!$A:$A,0))</f>
        <v>t-mobile</v>
      </c>
    </row>
    <row r="1609" spans="1:4" x14ac:dyDescent="0.2">
      <c r="A1609" t="s">
        <v>6066</v>
      </c>
      <c r="B1609" t="s">
        <v>6067</v>
      </c>
      <c r="C1609" t="str">
        <f>INDEX(YahooFinanceInfos!$J:$J,MATCH(Tickers[[#This Row],[Ticker]],YahooFinanceInfos!$A:$A,0))</f>
        <v>iShares Europe Developed Real Estate ETF</v>
      </c>
      <c r="D1609" t="str">
        <f>INDEX(Fundamentals!$F:$F,MATCH(Tickers[[#This Row],[Ticker]],Fundamentals!$A:$A,0))</f>
        <v>kennedy_wilson_europe_real_estate</v>
      </c>
    </row>
    <row r="1610" spans="1:4" x14ac:dyDescent="0.2">
      <c r="A1610" t="s">
        <v>6068</v>
      </c>
      <c r="B1610" t="s">
        <v>6069</v>
      </c>
      <c r="C1610" t="str">
        <f>INDEX(YahooFinanceInfos!$J:$J,MATCH(Tickers[[#This Row],[Ticker]],YahooFinanceInfos!$A:$A,0))</f>
        <v>Vanguard FTSE Developed Markets Index Fund ETF Shares</v>
      </c>
      <c r="D1610" t="str">
        <f>INDEX(Fundamentals!$F:$F,MATCH(Tickers[[#This Row],[Ticker]],Fundamentals!$A:$A,0))</f>
        <v>genesis_emerging_markets_fund</v>
      </c>
    </row>
    <row r="1611" spans="1:4" x14ac:dyDescent="0.2">
      <c r="A1611" t="s">
        <v>6070</v>
      </c>
      <c r="B1611" t="s">
        <v>6071</v>
      </c>
      <c r="C1611" t="str">
        <f>INDEX(YahooFinanceInfos!$J:$J,MATCH(Tickers[[#This Row],[Ticker]],YahooFinanceInfos!$A:$A,0))</f>
        <v>iShares MSCI Peru ETF</v>
      </c>
      <c r="D1611" t="str">
        <f>INDEX(Fundamentals!$F:$F,MATCH(Tickers[[#This Row],[Ticker]],Fundamentals!$A:$A,0))</f>
        <v>msci</v>
      </c>
    </row>
    <row r="1612" spans="1:4" x14ac:dyDescent="0.2">
      <c r="A1612" t="s">
        <v>6072</v>
      </c>
      <c r="B1612" t="s">
        <v>6073</v>
      </c>
      <c r="C1612" t="str">
        <f>INDEX(YahooFinanceInfos!$J:$J,MATCH(Tickers[[#This Row],[Ticker]],YahooFinanceInfos!$A:$A,0))</f>
        <v>Schwab Fundamental International Large Company Index ETF</v>
      </c>
      <c r="D1612" t="str">
        <f>INDEX(Fundamentals!$F:$F,MATCH(Tickers[[#This Row],[Ticker]],Fundamentals!$A:$A,0))</f>
        <v>jordan_international_insurance_company</v>
      </c>
    </row>
    <row r="1613" spans="1:4" x14ac:dyDescent="0.2">
      <c r="A1613" t="s">
        <v>6074</v>
      </c>
      <c r="B1613" t="s">
        <v>6075</v>
      </c>
      <c r="C1613" t="str">
        <f>INDEX(YahooFinanceInfos!$J:$J,MATCH(Tickers[[#This Row],[Ticker]],YahooFinanceInfos!$A:$A,0))</f>
        <v>iShares MSCI Switzerland ETF</v>
      </c>
      <c r="D1613" t="str">
        <f>INDEX(Fundamentals!$F:$F,MATCH(Tickers[[#This Row],[Ticker]],Fundamentals!$A:$A,0))</f>
        <v>msci</v>
      </c>
    </row>
    <row r="1614" spans="1:4" x14ac:dyDescent="0.2">
      <c r="A1614" t="s">
        <v>6076</v>
      </c>
      <c r="B1614" t="s">
        <v>6077</v>
      </c>
      <c r="C1614" t="str">
        <f>INDEX(YahooFinanceInfos!$J:$J,MATCH(Tickers[[#This Row],[Ticker]],YahooFinanceInfos!$A:$A,0))</f>
        <v>WisdomTree Europe Hedged Equity Fund</v>
      </c>
      <c r="D1614" t="str">
        <f>INDEX(Fundamentals!$F:$F,MATCH(Tickers[[#This Row],[Ticker]],Fundamentals!$A:$A,0))</f>
        <v>absolute_equity_performance_fund</v>
      </c>
    </row>
    <row r="1615" spans="1:4" x14ac:dyDescent="0.2">
      <c r="A1615" t="s">
        <v>6078</v>
      </c>
      <c r="B1615" t="s">
        <v>6079</v>
      </c>
      <c r="C1615" t="str">
        <f>INDEX(YahooFinanceInfos!$J:$J,MATCH(Tickers[[#This Row],[Ticker]],YahooFinanceInfos!$A:$A,0))</f>
        <v>Goldman Sachs ActiveBeta International Equity ETF</v>
      </c>
      <c r="D1615" t="e">
        <f>INDEX(Fundamentals!$F:$F,MATCH(Tickers[[#This Row],[Ticker]],Fundamentals!$A:$A,0))</f>
        <v>#N/A</v>
      </c>
    </row>
    <row r="1616" spans="1:4" x14ac:dyDescent="0.2">
      <c r="A1616" t="s">
        <v>6080</v>
      </c>
      <c r="B1616" t="s">
        <v>6081</v>
      </c>
      <c r="C1616" t="str">
        <f>INDEX(YahooFinanceInfos!$J:$J,MATCH(Tickers[[#This Row],[Ticker]],YahooFinanceInfos!$A:$A,0))</f>
        <v>Xtrackers MSCI EAFE Hedged Equity ETF</v>
      </c>
      <c r="D1616" t="e">
        <f>INDEX(Fundamentals!$F:$F,MATCH(Tickers[[#This Row],[Ticker]],Fundamentals!$A:$A,0))</f>
        <v>#N/A</v>
      </c>
    </row>
    <row r="1617" spans="1:4" x14ac:dyDescent="0.2">
      <c r="A1617" t="s">
        <v>6082</v>
      </c>
      <c r="B1617" t="s">
        <v>6083</v>
      </c>
      <c r="C1617" t="str">
        <f>INDEX(YahooFinanceInfos!$J:$J,MATCH(Tickers[[#This Row],[Ticker]],YahooFinanceInfos!$A:$A,0))</f>
        <v>FlexShares International Quality Dividend Dynamic Index Fund</v>
      </c>
      <c r="D1617" t="e">
        <f>INDEX(Fundamentals!$F:$F,MATCH(Tickers[[#This Row],[Ticker]],Fundamentals!$A:$A,0))</f>
        <v>#N/A</v>
      </c>
    </row>
    <row r="1618" spans="1:4" x14ac:dyDescent="0.2">
      <c r="A1618" t="s">
        <v>6084</v>
      </c>
      <c r="B1618" t="s">
        <v>6085</v>
      </c>
      <c r="C1618" t="str">
        <f>INDEX(YahooFinanceInfos!$J:$J,MATCH(Tickers[[#This Row],[Ticker]],YahooFinanceInfos!$A:$A,0))</f>
        <v>Invesco DWA Consumer Staples Momentum ETF</v>
      </c>
      <c r="D1618" t="str">
        <f>INDEX(Fundamentals!$F:$F,MATCH(Tickers[[#This Row],[Ticker]],Fundamentals!$A:$A,0))</f>
        <v>staples</v>
      </c>
    </row>
    <row r="1619" spans="1:4" x14ac:dyDescent="0.2">
      <c r="A1619" t="s">
        <v>6086</v>
      </c>
      <c r="B1619" t="s">
        <v>6087</v>
      </c>
      <c r="C1619" t="str">
        <f>INDEX(YahooFinanceInfos!$J:$J,MATCH(Tickers[[#This Row],[Ticker]],YahooFinanceInfos!$A:$A,0))</f>
        <v>iShares Currency Hedged MSCI EAFE ETF</v>
      </c>
      <c r="D1619" t="str">
        <f>INDEX(Fundamentals!$F:$F,MATCH(Tickers[[#This Row],[Ticker]],Fundamentals!$A:$A,0))</f>
        <v>msci</v>
      </c>
    </row>
    <row r="1620" spans="1:4" x14ac:dyDescent="0.2">
      <c r="A1620" t="s">
        <v>6088</v>
      </c>
      <c r="B1620" t="s">
        <v>6089</v>
      </c>
      <c r="C1620" t="str">
        <f>INDEX(YahooFinanceInfos!$J:$J,MATCH(Tickers[[#This Row],[Ticker]],YahooFinanceInfos!$A:$A,0))</f>
        <v>WisdomTree International LargeCap Dividend Fund</v>
      </c>
      <c r="D1620" t="str">
        <f>INDEX(Fundamentals!$F:$F,MATCH(Tickers[[#This Row],[Ticker]],Fundamentals!$A:$A,0))</f>
        <v>wisdomtree_investments</v>
      </c>
    </row>
    <row r="1621" spans="1:4" x14ac:dyDescent="0.2">
      <c r="A1621" t="s">
        <v>6090</v>
      </c>
      <c r="B1621" t="s">
        <v>6091</v>
      </c>
      <c r="C1621" t="str">
        <f>INDEX(YahooFinanceInfos!$J:$J,MATCH(Tickers[[#This Row],[Ticker]],YahooFinanceInfos!$A:$A,0))</f>
        <v>Hartford Multifactor Developed Markets (ex-US) ETF</v>
      </c>
      <c r="D1621" t="e">
        <f>INDEX(Fundamentals!$F:$F,MATCH(Tickers[[#This Row],[Ticker]],Fundamentals!$A:$A,0))</f>
        <v>#N/A</v>
      </c>
    </row>
    <row r="1622" spans="1:4" x14ac:dyDescent="0.2">
      <c r="A1622" t="s">
        <v>6092</v>
      </c>
      <c r="B1622" t="s">
        <v>6093</v>
      </c>
      <c r="C1622" t="str">
        <f>INDEX(YahooFinanceInfos!$J:$J,MATCH(Tickers[[#This Row],[Ticker]],YahooFinanceInfos!$A:$A,0))</f>
        <v>Invesco FTSE RAFI Developed Markets ex-U.S. ETF</v>
      </c>
      <c r="D1622" t="str">
        <f>INDEX(Fundamentals!$F:$F,MATCH(Tickers[[#This Row],[Ticker]],Fundamentals!$A:$A,0))</f>
        <v>us_bancorp</v>
      </c>
    </row>
    <row r="1623" spans="1:4" x14ac:dyDescent="0.2">
      <c r="A1623" t="s">
        <v>6094</v>
      </c>
      <c r="B1623" t="s">
        <v>6095</v>
      </c>
      <c r="C1623" t="str">
        <f>INDEX(YahooFinanceInfos!$J:$J,MATCH(Tickers[[#This Row],[Ticker]],YahooFinanceInfos!$A:$A,0))</f>
        <v>IQ 50 Percent Hedged FTSE Europe ETF</v>
      </c>
      <c r="D1623" t="e">
        <f>INDEX(Fundamentals!$F:$F,MATCH(Tickers[[#This Row],[Ticker]],Fundamentals!$A:$A,0))</f>
        <v>#N/A</v>
      </c>
    </row>
    <row r="1624" spans="1:4" x14ac:dyDescent="0.2">
      <c r="A1624" t="s">
        <v>6096</v>
      </c>
      <c r="B1624" t="s">
        <v>6097</v>
      </c>
      <c r="C1624" t="str">
        <f>INDEX(YahooFinanceInfos!$J:$J,MATCH(Tickers[[#This Row],[Ticker]],YahooFinanceInfos!$A:$A,0))</f>
        <v>Reality Shares DIVS ETF</v>
      </c>
      <c r="D1624" t="e">
        <f>INDEX(Fundamentals!$F:$F,MATCH(Tickers[[#This Row],[Ticker]],Fundamentals!$A:$A,0))</f>
        <v>#N/A</v>
      </c>
    </row>
    <row r="1625" spans="1:4" x14ac:dyDescent="0.2">
      <c r="A1625" t="s">
        <v>6098</v>
      </c>
      <c r="B1625" t="s">
        <v>6099</v>
      </c>
      <c r="C1625" t="str">
        <f>INDEX(YahooFinanceInfos!$J:$J,MATCH(Tickers[[#This Row],[Ticker]],YahooFinanceInfos!$A:$A,0))</f>
        <v>Principal Active Income ETF</v>
      </c>
      <c r="D1625" t="e">
        <f>INDEX(Fundamentals!$F:$F,MATCH(Tickers[[#This Row],[Ticker]],Fundamentals!$A:$A,0))</f>
        <v>#N/A</v>
      </c>
    </row>
    <row r="1626" spans="1:4" x14ac:dyDescent="0.2">
      <c r="A1626" t="s">
        <v>6100</v>
      </c>
      <c r="B1626" t="s">
        <v>6101</v>
      </c>
      <c r="C1626" t="str">
        <f>INDEX(YahooFinanceInfos!$J:$J,MATCH(Tickers[[#This Row],[Ticker]],YahooFinanceInfos!$A:$A,0))</f>
        <v>WisdomTree Global ex-US Real Estate Fund</v>
      </c>
      <c r="D1626" t="e">
        <f>INDEX(Fundamentals!$F:$F,MATCH(Tickers[[#This Row],[Ticker]],Fundamentals!$A:$A,0))</f>
        <v>#N/A</v>
      </c>
    </row>
    <row r="1627" spans="1:4" x14ac:dyDescent="0.2">
      <c r="A1627" t="s">
        <v>6102</v>
      </c>
      <c r="B1627" t="s">
        <v>6103</v>
      </c>
      <c r="C1627" t="str">
        <f>INDEX(YahooFinanceInfos!$J:$J,MATCH(Tickers[[#This Row],[Ticker]],YahooFinanceInfos!$A:$A,0))</f>
        <v>First Trust FTSE EPRA/NAREIT Developed Markets Real Estate Index Fund</v>
      </c>
      <c r="D1627" t="str">
        <f>INDEX(Fundamentals!$F:$F,MATCH(Tickers[[#This Row],[Ticker]],Fundamentals!$A:$A,0))</f>
        <v>first_real_estate_investment_trust</v>
      </c>
    </row>
    <row r="1628" spans="1:4" x14ac:dyDescent="0.2">
      <c r="A1628" t="s">
        <v>6104</v>
      </c>
      <c r="B1628" t="s">
        <v>6105</v>
      </c>
      <c r="C1628" t="str">
        <f>INDEX(YahooFinanceInfos!$J:$J,MATCH(Tickers[[#This Row],[Ticker]],YahooFinanceInfos!$A:$A,0))</f>
        <v>iShares MSCI Global Agriculture Producers ETF</v>
      </c>
      <c r="D1628" t="e">
        <f>INDEX(Fundamentals!$F:$F,MATCH(Tickers[[#This Row],[Ticker]],Fundamentals!$A:$A,0))</f>
        <v>#N/A</v>
      </c>
    </row>
    <row r="1629" spans="1:4" x14ac:dyDescent="0.2">
      <c r="A1629" t="s">
        <v>6106</v>
      </c>
      <c r="B1629" t="s">
        <v>6107</v>
      </c>
      <c r="C1629" t="str">
        <f>INDEX(YahooFinanceInfos!$J:$J,MATCH(Tickers[[#This Row],[Ticker]],YahooFinanceInfos!$A:$A,0))</f>
        <v>Xtrackers MSCI All World ex U.S. Hedged Equity ETF</v>
      </c>
      <c r="D1629" t="e">
        <f>INDEX(Fundamentals!$F:$F,MATCH(Tickers[[#This Row],[Ticker]],Fundamentals!$A:$A,0))</f>
        <v>#N/A</v>
      </c>
    </row>
    <row r="1630" spans="1:4" x14ac:dyDescent="0.2">
      <c r="A1630" t="s">
        <v>6108</v>
      </c>
      <c r="B1630" t="s">
        <v>6109</v>
      </c>
      <c r="C1630" t="str">
        <f>INDEX(YahooFinanceInfos!$J:$J,MATCH(Tickers[[#This Row],[Ticker]],YahooFinanceInfos!$A:$A,0))</f>
        <v>Invesco S&amp;P International Developed Quality ETF</v>
      </c>
      <c r="D1630" t="str">
        <f>INDEX(Fundamentals!$F:$F,MATCH(Tickers[[#This Row],[Ticker]],Fundamentals!$A:$A,0))</f>
        <v>invesco_1</v>
      </c>
    </row>
    <row r="1631" spans="1:4" x14ac:dyDescent="0.2">
      <c r="A1631" t="s">
        <v>6110</v>
      </c>
      <c r="B1631" t="s">
        <v>6111</v>
      </c>
      <c r="C1631" t="str">
        <f>INDEX(YahooFinanceInfos!$J:$J,MATCH(Tickers[[#This Row],[Ticker]],YahooFinanceInfos!$A:$A,0))</f>
        <v>First Trust NYSE Arca Biotechnology Index Fund</v>
      </c>
      <c r="D1631" t="str">
        <f>INDEX(Fundamentals!$F:$F,MATCH(Tickers[[#This Row],[Ticker]],Fundamentals!$A:$A,0))</f>
        <v>first_potomac_realty_trust</v>
      </c>
    </row>
    <row r="1632" spans="1:4" x14ac:dyDescent="0.2">
      <c r="A1632" t="s">
        <v>6112</v>
      </c>
      <c r="B1632" t="s">
        <v>6113</v>
      </c>
      <c r="C1632" t="str">
        <f>INDEX(YahooFinanceInfos!$J:$J,MATCH(Tickers[[#This Row],[Ticker]],YahooFinanceInfos!$A:$A,0))</f>
        <v>WisdomTree Europe Multifactor Fund</v>
      </c>
      <c r="D1632" t="str">
        <f>INDEX(Fundamentals!$F:$F,MATCH(Tickers[[#This Row],[Ticker]],Fundamentals!$A:$A,0))</f>
        <v>wisdomtree_investments</v>
      </c>
    </row>
    <row r="1633" spans="1:4" x14ac:dyDescent="0.2">
      <c r="A1633" t="s">
        <v>6114</v>
      </c>
      <c r="B1633" t="s">
        <v>6115</v>
      </c>
      <c r="C1633" t="str">
        <f>INDEX(YahooFinanceInfos!$J:$J,MATCH(Tickers[[#This Row],[Ticker]],YahooFinanceInfos!$A:$A,0))</f>
        <v>iShares Edge MSCI Min Vol EAFE ETF</v>
      </c>
      <c r="D1633" t="str">
        <f>INDEX(Fundamentals!$F:$F,MATCH(Tickers[[#This Row],[Ticker]],Fundamentals!$A:$A,0))</f>
        <v>pacific_edge</v>
      </c>
    </row>
    <row r="1634" spans="1:4" x14ac:dyDescent="0.2">
      <c r="A1634" t="s">
        <v>6116</v>
      </c>
      <c r="B1634" t="s">
        <v>6117</v>
      </c>
      <c r="C1634" t="str">
        <f>INDEX(YahooFinanceInfos!$J:$J,MATCH(Tickers[[#This Row],[Ticker]],YahooFinanceInfos!$A:$A,0))</f>
        <v>iShares Adaptive Currency Hedged MSCI EAFE ETF</v>
      </c>
      <c r="D1634" t="str">
        <f>INDEX(Fundamentals!$F:$F,MATCH(Tickers[[#This Row],[Ticker]],Fundamentals!$A:$A,0))</f>
        <v>adaptive_ad_systems</v>
      </c>
    </row>
    <row r="1635" spans="1:4" x14ac:dyDescent="0.2">
      <c r="A1635" t="s">
        <v>6118</v>
      </c>
      <c r="B1635" t="s">
        <v>6119</v>
      </c>
      <c r="C1635" t="str">
        <f>INDEX(YahooFinanceInfos!$J:$J,MATCH(Tickers[[#This Row],[Ticker]],YahooFinanceInfos!$A:$A,0))</f>
        <v>SPDR S&amp;P Biotech ETF</v>
      </c>
      <c r="D1635" t="str">
        <f>INDEX(Fundamentals!$F:$F,MATCH(Tickers[[#This Row],[Ticker]],Fundamentals!$A:$A,0))</f>
        <v>at_s</v>
      </c>
    </row>
    <row r="1636" spans="1:4" x14ac:dyDescent="0.2">
      <c r="A1636" t="s">
        <v>6120</v>
      </c>
      <c r="B1636" t="s">
        <v>6121</v>
      </c>
      <c r="C1636" t="str">
        <f>INDEX(YahooFinanceInfos!$J:$J,MATCH(Tickers[[#This Row],[Ticker]],YahooFinanceInfos!$A:$A,0))</f>
        <v>iShares Core MSCI EAFE ETF</v>
      </c>
      <c r="D1636" t="str">
        <f>INDEX(Fundamentals!$F:$F,MATCH(Tickers[[#This Row],[Ticker]],Fundamentals!$A:$A,0))</f>
        <v>msci</v>
      </c>
    </row>
    <row r="1637" spans="1:4" x14ac:dyDescent="0.2">
      <c r="A1637" t="s">
        <v>6122</v>
      </c>
      <c r="B1637" t="s">
        <v>6123</v>
      </c>
      <c r="C1637" t="str">
        <f>INDEX(YahooFinanceInfos!$J:$J,MATCH(Tickers[[#This Row],[Ticker]],YahooFinanceInfos!$A:$A,0))</f>
        <v>WisdomTree International Hedged Quality Dividend Growth Fund</v>
      </c>
      <c r="D1637" t="str">
        <f>INDEX(Fundamentals!$F:$F,MATCH(Tickers[[#This Row],[Ticker]],Fundamentals!$A:$A,0))</f>
        <v>ag_growth_international</v>
      </c>
    </row>
    <row r="1638" spans="1:4" x14ac:dyDescent="0.2">
      <c r="A1638" t="s">
        <v>6124</v>
      </c>
      <c r="B1638" t="s">
        <v>6125</v>
      </c>
      <c r="C1638" t="str">
        <f>INDEX(YahooFinanceInfos!$J:$J,MATCH(Tickers[[#This Row],[Ticker]],YahooFinanceInfos!$A:$A,0))</f>
        <v>SPDR S&amp;P Aerospace &amp; Defense ETF</v>
      </c>
      <c r="D1638" t="str">
        <f>INDEX(Fundamentals!$F:$F,MATCH(Tickers[[#This Row],[Ticker]],Fundamentals!$A:$A,0))</f>
        <v>at_s</v>
      </c>
    </row>
    <row r="1639" spans="1:4" x14ac:dyDescent="0.2">
      <c r="A1639" t="s">
        <v>6126</v>
      </c>
      <c r="B1639" t="s">
        <v>6127</v>
      </c>
      <c r="C1639" t="str">
        <f>INDEX(YahooFinanceInfos!$J:$J,MATCH(Tickers[[#This Row],[Ticker]],YahooFinanceInfos!$A:$A,0))</f>
        <v>Invesco S&amp;P 500 BuyWrite ETF</v>
      </c>
      <c r="D1639" t="str">
        <f>INDEX(Fundamentals!$F:$F,MATCH(Tickers[[#This Row],[Ticker]],Fundamentals!$A:$A,0))</f>
        <v>invesco_1</v>
      </c>
    </row>
    <row r="1640" spans="1:4" x14ac:dyDescent="0.2">
      <c r="A1640" t="s">
        <v>6128</v>
      </c>
      <c r="B1640" t="s">
        <v>6129</v>
      </c>
      <c r="C1640" t="str">
        <f>INDEX(YahooFinanceInfos!$J:$J,MATCH(Tickers[[#This Row],[Ticker]],YahooFinanceInfos!$A:$A,0))</f>
        <v>WisdomTree International Equity Fund</v>
      </c>
      <c r="D1640" t="str">
        <f>INDEX(Fundamentals!$F:$F,MATCH(Tickers[[#This Row],[Ticker]],Fundamentals!$A:$A,0))</f>
        <v>direct_equity_international</v>
      </c>
    </row>
    <row r="1641" spans="1:4" x14ac:dyDescent="0.2">
      <c r="A1641" t="s">
        <v>6130</v>
      </c>
      <c r="B1641" t="s">
        <v>6131</v>
      </c>
      <c r="C1641" t="str">
        <f>INDEX(YahooFinanceInfos!$J:$J,MATCH(Tickers[[#This Row],[Ticker]],YahooFinanceInfos!$A:$A,0))</f>
        <v>Invesco S&amp;P International Developed Low Volatility ETF</v>
      </c>
      <c r="D1641" t="str">
        <f>INDEX(Fundamentals!$F:$F,MATCH(Tickers[[#This Row],[Ticker]],Fundamentals!$A:$A,0))</f>
        <v>invesco_1</v>
      </c>
    </row>
    <row r="1642" spans="1:4" x14ac:dyDescent="0.2">
      <c r="A1642" t="s">
        <v>6132</v>
      </c>
      <c r="B1642" t="s">
        <v>6133</v>
      </c>
      <c r="C1642" t="str">
        <f>INDEX(YahooFinanceInfos!$J:$J,MATCH(Tickers[[#This Row],[Ticker]],YahooFinanceInfos!$A:$A,0))</f>
        <v>Robo Global Robotics and Automation Index ETF</v>
      </c>
      <c r="D1642" t="e">
        <f>INDEX(Fundamentals!$F:$F,MATCH(Tickers[[#This Row],[Ticker]],Fundamentals!$A:$A,0))</f>
        <v>#N/A</v>
      </c>
    </row>
    <row r="1643" spans="1:4" x14ac:dyDescent="0.2">
      <c r="A1643" t="s">
        <v>6134</v>
      </c>
      <c r="B1643" t="s">
        <v>6135</v>
      </c>
      <c r="C1643" t="str">
        <f>INDEX(YahooFinanceInfos!$J:$J,MATCH(Tickers[[#This Row],[Ticker]],YahooFinanceInfos!$A:$A,0))</f>
        <v>iShares MSCI EAFE Small-Cap ETF</v>
      </c>
      <c r="D1643" t="str">
        <f>INDEX(Fundamentals!$F:$F,MATCH(Tickers[[#This Row],[Ticker]],Fundamentals!$A:$A,0))</f>
        <v>msci</v>
      </c>
    </row>
    <row r="1644" spans="1:4" x14ac:dyDescent="0.2">
      <c r="A1644" t="s">
        <v>6136</v>
      </c>
      <c r="B1644" t="s">
        <v>6137</v>
      </c>
      <c r="C1644" t="str">
        <f>INDEX(YahooFinanceInfos!$J:$J,MATCH(Tickers[[#This Row],[Ticker]],YahooFinanceInfos!$A:$A,0))</f>
        <v>iShares Global Timber &amp; Forestry ETF</v>
      </c>
      <c r="D1644" t="str">
        <f>INDEX(Fundamentals!$F:$F,MATCH(Tickers[[#This Row],[Ticker]],Fundamentals!$A:$A,0))</f>
        <v>samko_timber</v>
      </c>
    </row>
    <row r="1645" spans="1:4" x14ac:dyDescent="0.2">
      <c r="A1645" t="s">
        <v>6138</v>
      </c>
      <c r="B1645" t="s">
        <v>6139</v>
      </c>
      <c r="C1645" t="str">
        <f>INDEX(YahooFinanceInfos!$J:$J,MATCH(Tickers[[#This Row],[Ticker]],YahooFinanceInfos!$A:$A,0))</f>
        <v>Invesco MSCI Global Timber ETF</v>
      </c>
      <c r="D1645" t="str">
        <f>INDEX(Fundamentals!$F:$F,MATCH(Tickers[[#This Row],[Ticker]],Fundamentals!$A:$A,0))</f>
        <v>samko_timber</v>
      </c>
    </row>
    <row r="1646" spans="1:4" x14ac:dyDescent="0.2">
      <c r="A1646" t="s">
        <v>6140</v>
      </c>
      <c r="B1646" t="s">
        <v>6141</v>
      </c>
      <c r="C1646" t="str">
        <f>INDEX(YahooFinanceInfos!$J:$J,MATCH(Tickers[[#This Row],[Ticker]],YahooFinanceInfos!$A:$A,0))</f>
        <v>WisdomTree Dynamic Currency Hedged International Equity Fund</v>
      </c>
      <c r="D1646" t="str">
        <f>INDEX(Fundamentals!$F:$F,MATCH(Tickers[[#This Row],[Ticker]],Fundamentals!$A:$A,0))</f>
        <v>direct_equity_international</v>
      </c>
    </row>
    <row r="1647" spans="1:4" x14ac:dyDescent="0.2">
      <c r="A1647" t="s">
        <v>6142</v>
      </c>
      <c r="B1647" t="s">
        <v>6143</v>
      </c>
      <c r="C1647" t="str">
        <f>INDEX(YahooFinanceInfos!$J:$J,MATCH(Tickers[[#This Row],[Ticker]],YahooFinanceInfos!$A:$A,0))</f>
        <v>Schwab Fundamental International Small Company Index ETF</v>
      </c>
      <c r="D1647" t="str">
        <f>INDEX(Fundamentals!$F:$F,MATCH(Tickers[[#This Row],[Ticker]],Fundamentals!$A:$A,0))</f>
        <v>jordan_international_insurance_company</v>
      </c>
    </row>
    <row r="1648" spans="1:4" x14ac:dyDescent="0.2">
      <c r="A1648" t="s">
        <v>6144</v>
      </c>
      <c r="B1648" t="s">
        <v>6145</v>
      </c>
      <c r="C1648" t="str">
        <f>INDEX(YahooFinanceInfos!$J:$J,MATCH(Tickers[[#This Row],[Ticker]],YahooFinanceInfos!$A:$A,0))</f>
        <v>First Trust Eurozone AlphaDEX ETF</v>
      </c>
      <c r="D1648" t="str">
        <f>INDEX(Fundamentals!$F:$F,MATCH(Tickers[[#This Row],[Ticker]],Fundamentals!$A:$A,0))</f>
        <v>first_potomac_realty_trust</v>
      </c>
    </row>
    <row r="1649" spans="1:4" x14ac:dyDescent="0.2">
      <c r="A1649" t="s">
        <v>6146</v>
      </c>
      <c r="B1649" t="s">
        <v>6147</v>
      </c>
      <c r="C1649" t="str">
        <f>INDEX(YahooFinanceInfos!$J:$J,MATCH(Tickers[[#This Row],[Ticker]],YahooFinanceInfos!$A:$A,0))</f>
        <v>WisdomTree Europe Hedged SmallCap Equity Fund</v>
      </c>
      <c r="D1649" t="str">
        <f>INDEX(Fundamentals!$F:$F,MATCH(Tickers[[#This Row],[Ticker]],Fundamentals!$A:$A,0))</f>
        <v>absolute_equity_performance_fund</v>
      </c>
    </row>
    <row r="1650" spans="1:4" x14ac:dyDescent="0.2">
      <c r="A1650" t="s">
        <v>6148</v>
      </c>
      <c r="B1650" t="s">
        <v>6149</v>
      </c>
      <c r="C1650" t="str">
        <f>INDEX(YahooFinanceInfos!$J:$J,MATCH(Tickers[[#This Row],[Ticker]],YahooFinanceInfos!$A:$A,0))</f>
        <v>Columbia EM Core ex-China ETF</v>
      </c>
      <c r="D1650" t="str">
        <f>INDEX(Fundamentals!$F:$F,MATCH(Tickers[[#This Row],[Ticker]],Fundamentals!$A:$A,0))</f>
        <v>charisma_energy</v>
      </c>
    </row>
    <row r="1651" spans="1:4" x14ac:dyDescent="0.2">
      <c r="A1651" t="s">
        <v>6150</v>
      </c>
      <c r="B1651" t="s">
        <v>6151</v>
      </c>
      <c r="C1651" t="str">
        <f>INDEX(YahooFinanceInfos!$J:$J,MATCH(Tickers[[#This Row],[Ticker]],YahooFinanceInfos!$A:$A,0))</f>
        <v>IQ 50 Percent Hedged FTSE International ETF</v>
      </c>
      <c r="D1651" t="str">
        <f>INDEX(Fundamentals!$F:$F,MATCH(Tickers[[#This Row],[Ticker]],Fundamentals!$A:$A,0))</f>
        <v>iq_international</v>
      </c>
    </row>
    <row r="1652" spans="1:4" x14ac:dyDescent="0.2">
      <c r="A1652" t="s">
        <v>6152</v>
      </c>
      <c r="B1652" t="s">
        <v>6153</v>
      </c>
      <c r="C1652" t="str">
        <f>INDEX(YahooFinanceInfos!$J:$J,MATCH(Tickers[[#This Row],[Ticker]],YahooFinanceInfos!$A:$A,0))</f>
        <v>iShares Currency Hedged JPX-Nikkei 400 ETF</v>
      </c>
      <c r="D1652" t="str">
        <f>INDEX(Fundamentals!$F:$F,MATCH(Tickers[[#This Row],[Ticker]],Fundamentals!$A:$A,0))</f>
        <v>jpx_global</v>
      </c>
    </row>
    <row r="1653" spans="1:4" x14ac:dyDescent="0.2">
      <c r="A1653" t="s">
        <v>6154</v>
      </c>
      <c r="B1653" t="s">
        <v>6155</v>
      </c>
      <c r="C1653" t="str">
        <f>INDEX(YahooFinanceInfos!$J:$J,MATCH(Tickers[[#This Row],[Ticker]],YahooFinanceInfos!$A:$A,0))</f>
        <v>iShares MSCI Europe Small-Cap ETF</v>
      </c>
      <c r="D1653" t="str">
        <f>INDEX(Fundamentals!$F:$F,MATCH(Tickers[[#This Row],[Ticker]],Fundamentals!$A:$A,0))</f>
        <v>msci</v>
      </c>
    </row>
    <row r="1654" spans="1:4" x14ac:dyDescent="0.2">
      <c r="A1654" t="s">
        <v>6156</v>
      </c>
      <c r="B1654" t="s">
        <v>6157</v>
      </c>
      <c r="C1654" t="str">
        <f>INDEX(YahooFinanceInfos!$J:$J,MATCH(Tickers[[#This Row],[Ticker]],YahooFinanceInfos!$A:$A,0))</f>
        <v>Xtrackers MSCI Europe Hedged Equity ETF</v>
      </c>
      <c r="D1654" t="str">
        <f>INDEX(Fundamentals!$F:$F,MATCH(Tickers[[#This Row],[Ticker]],Fundamentals!$A:$A,0))</f>
        <v>msci</v>
      </c>
    </row>
    <row r="1655" spans="1:4" x14ac:dyDescent="0.2">
      <c r="A1655" t="s">
        <v>6158</v>
      </c>
      <c r="B1655" t="s">
        <v>6159</v>
      </c>
      <c r="C1655" t="str">
        <f>INDEX(YahooFinanceInfos!$J:$J,MATCH(Tickers[[#This Row],[Ticker]],YahooFinanceInfos!$A:$A,0))</f>
        <v>Global X FTSE Nordic Region ETF</v>
      </c>
      <c r="D1655" t="str">
        <f>INDEX(Fundamentals!$F:$F,MATCH(Tickers[[#This Row],[Ticker]],Fundamentals!$A:$A,0))</f>
        <v>nordic_leisure</v>
      </c>
    </row>
    <row r="1656" spans="1:4" x14ac:dyDescent="0.2">
      <c r="A1656" t="s">
        <v>6160</v>
      </c>
      <c r="B1656" t="s">
        <v>6161</v>
      </c>
      <c r="C1656" t="str">
        <f>INDEX(YahooFinanceInfos!$J:$J,MATCH(Tickers[[#This Row],[Ticker]],YahooFinanceInfos!$A:$A,0))</f>
        <v>ALPS Medical Breakthroughs ETF</v>
      </c>
      <c r="D1656" t="str">
        <f>INDEX(Fundamentals!$F:$F,MATCH(Tickers[[#This Row],[Ticker]],Fundamentals!$A:$A,0))</f>
        <v>ten_alps_1</v>
      </c>
    </row>
    <row r="1657" spans="1:4" x14ac:dyDescent="0.2">
      <c r="A1657" t="s">
        <v>6162</v>
      </c>
      <c r="B1657" t="s">
        <v>6163</v>
      </c>
      <c r="C1657" t="str">
        <f>INDEX(YahooFinanceInfos!$J:$J,MATCH(Tickers[[#This Row],[Ticker]],YahooFinanceInfos!$A:$A,0))</f>
        <v>iShares Edge MSCI Intl Value Factor ETF</v>
      </c>
      <c r="D1657" t="str">
        <f>INDEX(Fundamentals!$F:$F,MATCH(Tickers[[#This Row],[Ticker]],Fundamentals!$A:$A,0))</f>
        <v>ecosolutions_intl_2</v>
      </c>
    </row>
    <row r="1658" spans="1:4" x14ac:dyDescent="0.2">
      <c r="A1658" t="s">
        <v>6164</v>
      </c>
      <c r="B1658" t="s">
        <v>6165</v>
      </c>
      <c r="C1658" t="str">
        <f>INDEX(YahooFinanceInfos!$J:$J,MATCH(Tickers[[#This Row],[Ticker]],YahooFinanceInfos!$A:$A,0))</f>
        <v>iShares Currency Hedged MSCI EAFE Small-Cap ETF</v>
      </c>
      <c r="D1658" t="str">
        <f>INDEX(Fundamentals!$F:$F,MATCH(Tickers[[#This Row],[Ticker]],Fundamentals!$A:$A,0))</f>
        <v>msci</v>
      </c>
    </row>
    <row r="1659" spans="1:4" x14ac:dyDescent="0.2">
      <c r="A1659" t="s">
        <v>6166</v>
      </c>
      <c r="B1659" t="s">
        <v>6167</v>
      </c>
      <c r="C1659" t="str">
        <f>INDEX(YahooFinanceInfos!$J:$J,MATCH(Tickers[[#This Row],[Ticker]],YahooFinanceInfos!$A:$A,0))</f>
        <v>ARK Genomic Revolution ETF</v>
      </c>
      <c r="D1659" t="e">
        <f>INDEX(Fundamentals!$F:$F,MATCH(Tickers[[#This Row],[Ticker]],Fundamentals!$A:$A,0))</f>
        <v>#N/A</v>
      </c>
    </row>
    <row r="1660" spans="1:4" x14ac:dyDescent="0.2">
      <c r="A1660" t="s">
        <v>6168</v>
      </c>
      <c r="B1660" t="s">
        <v>6169</v>
      </c>
      <c r="C1660" t="str">
        <f>INDEX(YahooFinanceInfos!$J:$J,MATCH(Tickers[[#This Row],[Ticker]],YahooFinanceInfos!$A:$A,0))</f>
        <v>IQ 50 Percent Hedged FTSE Japan ETF</v>
      </c>
      <c r="D1660" t="e">
        <f>INDEX(Fundamentals!$F:$F,MATCH(Tickers[[#This Row],[Ticker]],Fundamentals!$A:$A,0))</f>
        <v>#N/A</v>
      </c>
    </row>
    <row r="1661" spans="1:4" x14ac:dyDescent="0.2">
      <c r="A1661" t="s">
        <v>6170</v>
      </c>
      <c r="B1661" t="s">
        <v>6171</v>
      </c>
      <c r="C1661" t="str">
        <f>INDEX(YahooFinanceInfos!$J:$J,MATCH(Tickers[[#This Row],[Ticker]],YahooFinanceInfos!$A:$A,0))</f>
        <v>ProShares S&amp;P 500 ex-Energy ETF</v>
      </c>
      <c r="D1661" t="str">
        <f>INDEX(Fundamentals!$F:$F,MATCH(Tickers[[#This Row],[Ticker]],Fundamentals!$A:$A,0))</f>
        <v>at_s</v>
      </c>
    </row>
    <row r="1662" spans="1:4" x14ac:dyDescent="0.2">
      <c r="A1662" t="s">
        <v>6172</v>
      </c>
      <c r="B1662" t="s">
        <v>6173</v>
      </c>
      <c r="C1662" t="str">
        <f>INDEX(YahooFinanceInfos!$J:$J,MATCH(Tickers[[#This Row],[Ticker]],YahooFinanceInfos!$A:$A,0))</f>
        <v>Virtus LifeSci Biotech Clinical Trials ETF</v>
      </c>
      <c r="D1662" t="str">
        <f>INDEX(Fundamentals!$F:$F,MATCH(Tickers[[#This Row],[Ticker]],Fundamentals!$A:$A,0))</f>
        <v>virtus_oilgas_1</v>
      </c>
    </row>
    <row r="1663" spans="1:4" x14ac:dyDescent="0.2">
      <c r="A1663" t="s">
        <v>6174</v>
      </c>
      <c r="B1663" t="s">
        <v>6175</v>
      </c>
      <c r="C1663" t="str">
        <f>INDEX(YahooFinanceInfos!$J:$J,MATCH(Tickers[[#This Row],[Ticker]],YahooFinanceInfos!$A:$A,0))</f>
        <v>Goldman Sachs ActiveBeta Europe Equity ETF</v>
      </c>
      <c r="D1663" t="str">
        <f>INDEX(Fundamentals!$F:$F,MATCH(Tickers[[#This Row],[Ticker]],Fundamentals!$A:$A,0))</f>
        <v>goldman_sachs</v>
      </c>
    </row>
    <row r="1664" spans="1:4" x14ac:dyDescent="0.2">
      <c r="A1664" t="s">
        <v>6176</v>
      </c>
      <c r="B1664" t="s">
        <v>6177</v>
      </c>
      <c r="C1664" t="str">
        <f>INDEX(YahooFinanceInfos!$J:$J,MATCH(Tickers[[#This Row],[Ticker]],YahooFinanceInfos!$A:$A,0))</f>
        <v>WisdomTree International High Dividend Fund</v>
      </c>
      <c r="D1664" t="str">
        <f>INDEX(Fundamentals!$F:$F,MATCH(Tickers[[#This Row],[Ticker]],Fundamentals!$A:$A,0))</f>
        <v>nutritional_high_international</v>
      </c>
    </row>
    <row r="1665" spans="1:4" x14ac:dyDescent="0.2">
      <c r="A1665" t="s">
        <v>6178</v>
      </c>
      <c r="B1665" t="s">
        <v>6179</v>
      </c>
      <c r="C1665" t="str">
        <f>INDEX(YahooFinanceInfos!$J:$J,MATCH(Tickers[[#This Row],[Ticker]],YahooFinanceInfos!$A:$A,0))</f>
        <v>VanEck Vectors Morningstar International Moat ETF</v>
      </c>
      <c r="D1665" t="str">
        <f>INDEX(Fundamentals!$F:$F,MATCH(Tickers[[#This Row],[Ticker]],Fundamentals!$A:$A,0))</f>
        <v>morningstar</v>
      </c>
    </row>
    <row r="1666" spans="1:4" x14ac:dyDescent="0.2">
      <c r="A1666" t="s">
        <v>6180</v>
      </c>
      <c r="B1666" t="s">
        <v>6181</v>
      </c>
      <c r="C1666" t="str">
        <f>INDEX(YahooFinanceInfos!$J:$J,MATCH(Tickers[[#This Row],[Ticker]],YahooFinanceInfos!$A:$A,0))</f>
        <v>Xtrackers Emerging Markets Bond - Interest Rate Hedged ETF</v>
      </c>
      <c r="D1666" t="str">
        <f>INDEX(Fundamentals!$F:$F,MATCH(Tickers[[#This Row],[Ticker]],Fundamentals!$A:$A,0))</f>
        <v>genesis_emerging_markets_fund</v>
      </c>
    </row>
    <row r="1667" spans="1:4" x14ac:dyDescent="0.2">
      <c r="A1667" t="s">
        <v>6182</v>
      </c>
      <c r="B1667" t="s">
        <v>6183</v>
      </c>
      <c r="C1667" t="str">
        <f>INDEX(YahooFinanceInfos!$J:$J,MATCH(Tickers[[#This Row],[Ticker]],YahooFinanceInfos!$A:$A,0))</f>
        <v>Virtus LifeSci Biotech Products ETF</v>
      </c>
      <c r="D1667" t="str">
        <f>INDEX(Fundamentals!$F:$F,MATCH(Tickers[[#This Row],[Ticker]],Fundamentals!$A:$A,0))</f>
        <v>biotech_products_services_and_research</v>
      </c>
    </row>
    <row r="1668" spans="1:4" x14ac:dyDescent="0.2">
      <c r="A1668" t="s">
        <v>6184</v>
      </c>
      <c r="B1668" t="s">
        <v>6185</v>
      </c>
      <c r="C1668" t="str">
        <f>INDEX(YahooFinanceInfos!$J:$J,MATCH(Tickers[[#This Row],[Ticker]],YahooFinanceInfos!$A:$A,0))</f>
        <v>WisdomTree International SmallCap Dividend Fund</v>
      </c>
      <c r="D1668" t="e">
        <f>INDEX(Fundamentals!$F:$F,MATCH(Tickers[[#This Row],[Ticker]],Fundamentals!$A:$A,0))</f>
        <v>#N/A</v>
      </c>
    </row>
    <row r="1669" spans="1:4" x14ac:dyDescent="0.2">
      <c r="A1669" t="s">
        <v>6186</v>
      </c>
      <c r="B1669" t="s">
        <v>6187</v>
      </c>
      <c r="C1669" t="str">
        <f>INDEX(YahooFinanceInfos!$J:$J,MATCH(Tickers[[#This Row],[Ticker]],YahooFinanceInfos!$A:$A,0))</f>
        <v>SPDR Portfolio MSCI Global Stock Market ETF</v>
      </c>
      <c r="D1669" t="e">
        <f>INDEX(Fundamentals!$F:$F,MATCH(Tickers[[#This Row],[Ticker]],Fundamentals!$A:$A,0))</f>
        <v>#N/A</v>
      </c>
    </row>
    <row r="1670" spans="1:4" x14ac:dyDescent="0.2">
      <c r="A1670" t="s">
        <v>6188</v>
      </c>
      <c r="B1670" t="s">
        <v>6189</v>
      </c>
      <c r="C1670" t="str">
        <f>INDEX(YahooFinanceInfos!$J:$J,MATCH(Tickers[[#This Row],[Ticker]],YahooFinanceInfos!$A:$A,0))</f>
        <v>Invesco S&amp;P 100 Equal Weight ETF</v>
      </c>
      <c r="D1670" t="str">
        <f>INDEX(Fundamentals!$F:$F,MATCH(Tickers[[#This Row],[Ticker]],Fundamentals!$A:$A,0))</f>
        <v>invesco_1</v>
      </c>
    </row>
    <row r="1671" spans="1:4" x14ac:dyDescent="0.2">
      <c r="A1671" t="s">
        <v>6190</v>
      </c>
      <c r="B1671" t="s">
        <v>6191</v>
      </c>
      <c r="C1671" t="str">
        <f>INDEX(YahooFinanceInfos!$J:$J,MATCH(Tickers[[#This Row],[Ticker]],YahooFinanceInfos!$A:$A,0))</f>
        <v>WisdomTree International MidCap Dividend Fund</v>
      </c>
      <c r="D1671" t="e">
        <f>INDEX(Fundamentals!$F:$F,MATCH(Tickers[[#This Row],[Ticker]],Fundamentals!$A:$A,0))</f>
        <v>#N/A</v>
      </c>
    </row>
    <row r="1672" spans="1:4" x14ac:dyDescent="0.2">
      <c r="A1672" t="s">
        <v>6192</v>
      </c>
      <c r="B1672" t="s">
        <v>6193</v>
      </c>
      <c r="C1672" t="str">
        <f>INDEX(YahooFinanceInfos!$J:$J,MATCH(Tickers[[#This Row],[Ticker]],YahooFinanceInfos!$A:$A,0))</f>
        <v>iShares MSCI Sweden ETF</v>
      </c>
      <c r="D1672" t="e">
        <f>INDEX(Fundamentals!$F:$F,MATCH(Tickers[[#This Row],[Ticker]],Fundamentals!$A:$A,0))</f>
        <v>#N/A</v>
      </c>
    </row>
    <row r="1673" spans="1:4" x14ac:dyDescent="0.2">
      <c r="A1673" t="s">
        <v>6194</v>
      </c>
      <c r="B1673" t="s">
        <v>6195</v>
      </c>
      <c r="C1673" t="str">
        <f>INDEX(YahooFinanceInfos!$J:$J,MATCH(Tickers[[#This Row],[Ticker]],YahooFinanceInfos!$A:$A,0))</f>
        <v>VanEck Vectors ChinaAMC CSI 300 ETF</v>
      </c>
      <c r="D1673" t="str">
        <f>INDEX(Fundamentals!$F:$F,MATCH(Tickers[[#This Row],[Ticker]],Fundamentals!$A:$A,0))</f>
        <v>csi_properties</v>
      </c>
    </row>
    <row r="1674" spans="1:4" x14ac:dyDescent="0.2">
      <c r="A1674" t="s">
        <v>6196</v>
      </c>
      <c r="B1674" t="s">
        <v>6197</v>
      </c>
      <c r="C1674" t="str">
        <f>INDEX(YahooFinanceInfos!$J:$J,MATCH(Tickers[[#This Row],[Ticker]],YahooFinanceInfos!$A:$A,0))</f>
        <v>WisdomTree Japan Hedged SmallCap Equity Fund</v>
      </c>
      <c r="D1674" t="e">
        <f>INDEX(Fundamentals!$F:$F,MATCH(Tickers[[#This Row],[Ticker]],Fundamentals!$A:$A,0))</f>
        <v>#N/A</v>
      </c>
    </row>
    <row r="1675" spans="1:4" x14ac:dyDescent="0.2">
      <c r="A1675" t="s">
        <v>6198</v>
      </c>
      <c r="B1675" t="s">
        <v>6199</v>
      </c>
      <c r="C1675" t="str">
        <f>INDEX(YahooFinanceInfos!$J:$J,MATCH(Tickers[[#This Row],[Ticker]],YahooFinanceInfos!$A:$A,0))</f>
        <v>WisdomTree Europe Quality Dividend Growth Fund</v>
      </c>
      <c r="D1675" t="e">
        <f>INDEX(Fundamentals!$F:$F,MATCH(Tickers[[#This Row],[Ticker]],Fundamentals!$A:$A,0))</f>
        <v>#N/A</v>
      </c>
    </row>
    <row r="1676" spans="1:4" x14ac:dyDescent="0.2">
      <c r="A1676" t="s">
        <v>6200</v>
      </c>
      <c r="B1676" t="s">
        <v>6201</v>
      </c>
      <c r="C1676" t="str">
        <f>INDEX(YahooFinanceInfos!$J:$J,MATCH(Tickers[[#This Row],[Ticker]],YahooFinanceInfos!$A:$A,0))</f>
        <v>Invesco Dynamic Market ETF</v>
      </c>
      <c r="D1676" t="str">
        <f>INDEX(Fundamentals!$F:$F,MATCH(Tickers[[#This Row],[Ticker]],Fundamentals!$A:$A,0))</f>
        <v>invesco_1</v>
      </c>
    </row>
    <row r="1677" spans="1:4" x14ac:dyDescent="0.2">
      <c r="A1677" t="s">
        <v>6202</v>
      </c>
      <c r="B1677" t="s">
        <v>6203</v>
      </c>
      <c r="C1677" t="str">
        <f>INDEX(YahooFinanceInfos!$J:$J,MATCH(Tickers[[#This Row],[Ticker]],YahooFinanceInfos!$A:$A,0))</f>
        <v>Virtus Reaves Utilities ETF</v>
      </c>
      <c r="D1677" t="e">
        <f>INDEX(Fundamentals!$F:$F,MATCH(Tickers[[#This Row],[Ticker]],Fundamentals!$A:$A,0))</f>
        <v>#N/A</v>
      </c>
    </row>
    <row r="1678" spans="1:4" x14ac:dyDescent="0.2">
      <c r="A1678" t="s">
        <v>6204</v>
      </c>
      <c r="B1678" t="s">
        <v>6205</v>
      </c>
      <c r="C1678" t="str">
        <f>INDEX(YahooFinanceInfos!$J:$J,MATCH(Tickers[[#This Row],[Ticker]],YahooFinanceInfos!$A:$A,0))</f>
        <v>iShares Currency Hedged MSCI ACWI ex U.S. ETF</v>
      </c>
      <c r="D1678" t="str">
        <f>INDEX(Fundamentals!$F:$F,MATCH(Tickers[[#This Row],[Ticker]],Fundamentals!$A:$A,0))</f>
        <v>msci</v>
      </c>
    </row>
    <row r="1679" spans="1:4" x14ac:dyDescent="0.2">
      <c r="A1679" t="s">
        <v>6206</v>
      </c>
      <c r="B1679" t="s">
        <v>6207</v>
      </c>
      <c r="C1679" t="str">
        <f>INDEX(YahooFinanceInfos!$J:$J,MATCH(Tickers[[#This Row],[Ticker]],YahooFinanceInfos!$A:$A,0))</f>
        <v>WisdomTree Europe SmallCap Dividend Fund</v>
      </c>
      <c r="D1679" t="str">
        <f>INDEX(Fundamentals!$F:$F,MATCH(Tickers[[#This Row],[Ticker]],Fundamentals!$A:$A,0))</f>
        <v>wisdomtree_investments</v>
      </c>
    </row>
    <row r="1680" spans="1:4" x14ac:dyDescent="0.2">
      <c r="A1680" t="s">
        <v>6208</v>
      </c>
      <c r="B1680" t="s">
        <v>6209</v>
      </c>
      <c r="C1680" t="str">
        <f>INDEX(YahooFinanceInfos!$J:$J,MATCH(Tickers[[#This Row],[Ticker]],YahooFinanceInfos!$A:$A,0))</f>
        <v>SPDR S&amp;P 1500 Value Tilt ETF</v>
      </c>
      <c r="D1680" t="str">
        <f>INDEX(Fundamentals!$F:$F,MATCH(Tickers[[#This Row],[Ticker]],Fundamentals!$A:$A,0))</f>
        <v>at_s</v>
      </c>
    </row>
    <row r="1681" spans="1:4" x14ac:dyDescent="0.2">
      <c r="A1681" t="s">
        <v>6210</v>
      </c>
      <c r="B1681" t="s">
        <v>6211</v>
      </c>
      <c r="C1681" t="str">
        <f>INDEX(YahooFinanceInfos!$J:$J,MATCH(Tickers[[#This Row],[Ticker]],YahooFinanceInfos!$A:$A,0))</f>
        <v>Invesco S&amp;P SmallCap Consumer Staples ETF</v>
      </c>
      <c r="D1681" t="str">
        <f>INDEX(Fundamentals!$F:$F,MATCH(Tickers[[#This Row],[Ticker]],Fundamentals!$A:$A,0))</f>
        <v>invesco_1</v>
      </c>
    </row>
    <row r="1682" spans="1:4" x14ac:dyDescent="0.2">
      <c r="A1682" t="s">
        <v>6212</v>
      </c>
      <c r="B1682" t="s">
        <v>6213</v>
      </c>
      <c r="C1682" t="str">
        <f>INDEX(YahooFinanceInfos!$J:$J,MATCH(Tickers[[#This Row],[Ticker]],YahooFinanceInfos!$A:$A,0))</f>
        <v>SPDR EURO STOXX Small Cap ETF</v>
      </c>
      <c r="D1682" t="str">
        <f>INDEX(Fundamentals!$F:$F,MATCH(Tickers[[#This Row],[Ticker]],Fundamentals!$A:$A,0))</f>
        <v>small_cap_danmark</v>
      </c>
    </row>
    <row r="1683" spans="1:4" x14ac:dyDescent="0.2">
      <c r="A1683" t="s">
        <v>6214</v>
      </c>
      <c r="B1683" t="s">
        <v>6215</v>
      </c>
      <c r="C1683" t="str">
        <f>INDEX(YahooFinanceInfos!$J:$J,MATCH(Tickers[[#This Row],[Ticker]],YahooFinanceInfos!$A:$A,0))</f>
        <v>WisdomTree Japan SmallCap Dividend Fund</v>
      </c>
      <c r="D1683" t="str">
        <f>INDEX(Fundamentals!$F:$F,MATCH(Tickers[[#This Row],[Ticker]],Fundamentals!$A:$A,0))</f>
        <v>japan_logistics_fund</v>
      </c>
    </row>
    <row r="1684" spans="1:4" x14ac:dyDescent="0.2">
      <c r="A1684" t="s">
        <v>6216</v>
      </c>
      <c r="B1684" t="s">
        <v>6217</v>
      </c>
      <c r="C1684" t="str">
        <f>INDEX(YahooFinanceInfos!$J:$J,MATCH(Tickers[[#This Row],[Ticker]],YahooFinanceInfos!$A:$A,0))</f>
        <v>IQ Leaders GTAA Tracker ETF</v>
      </c>
      <c r="D1684" t="str">
        <f>INDEX(Fundamentals!$F:$F,MATCH(Tickers[[#This Row],[Ticker]],Fundamentals!$A:$A,0))</f>
        <v>iq_partners</v>
      </c>
    </row>
    <row r="1685" spans="1:4" x14ac:dyDescent="0.2">
      <c r="A1685" t="s">
        <v>6218</v>
      </c>
      <c r="B1685" t="s">
        <v>6219</v>
      </c>
      <c r="C1685" t="str">
        <f>INDEX(YahooFinanceInfos!$J:$J,MATCH(Tickers[[#This Row],[Ticker]],YahooFinanceInfos!$A:$A,0))</f>
        <v>John Hancock Multifactor Financials ETF</v>
      </c>
      <c r="D1685" t="str">
        <f>INDEX(Fundamentals!$F:$F,MATCH(Tickers[[#This Row],[Ticker]],Fundamentals!$A:$A,0))</f>
        <v>hancock_fabrics</v>
      </c>
    </row>
    <row r="1686" spans="1:4" x14ac:dyDescent="0.2">
      <c r="A1686" t="s">
        <v>6220</v>
      </c>
      <c r="B1686" t="s">
        <v>6221</v>
      </c>
      <c r="C1686" t="str">
        <f>INDEX(YahooFinanceInfos!$J:$J,MATCH(Tickers[[#This Row],[Ticker]],YahooFinanceInfos!$A:$A,0))</f>
        <v>WisdomTree Dynamic Currency Hedged International SmallCap Equity Fund</v>
      </c>
      <c r="D1686" t="str">
        <f>INDEX(Fundamentals!$F:$F,MATCH(Tickers[[#This Row],[Ticker]],Fundamentals!$A:$A,0))</f>
        <v>direct_equity_international</v>
      </c>
    </row>
    <row r="1687" spans="1:4" x14ac:dyDescent="0.2">
      <c r="A1687" t="s">
        <v>6222</v>
      </c>
      <c r="B1687" t="s">
        <v>6223</v>
      </c>
      <c r="C1687" t="str">
        <f>INDEX(YahooFinanceInfos!$J:$J,MATCH(Tickers[[#This Row],[Ticker]],YahooFinanceInfos!$A:$A,0))</f>
        <v>VanEck Vectors Oil Refiners ETF</v>
      </c>
      <c r="D1687" t="str">
        <f>INDEX(Fundamentals!$F:$F,MATCH(Tickers[[#This Row],[Ticker]],Fundamentals!$A:$A,0))</f>
        <v>motor_oil</v>
      </c>
    </row>
    <row r="1688" spans="1:4" x14ac:dyDescent="0.2">
      <c r="A1688" t="s">
        <v>6224</v>
      </c>
      <c r="B1688" t="s">
        <v>6225</v>
      </c>
      <c r="C1688" t="str">
        <f>INDEX(YahooFinanceInfos!$J:$J,MATCH(Tickers[[#This Row],[Ticker]],YahooFinanceInfos!$A:$A,0))</f>
        <v>Alpha Architect International Quantitative Value ETF</v>
      </c>
      <c r="D1688" t="str">
        <f>INDEX(Fundamentals!$F:$F,MATCH(Tickers[[#This Row],[Ticker]],Fundamentals!$A:$A,0))</f>
        <v>quantitative_alpha_trading</v>
      </c>
    </row>
    <row r="1689" spans="1:4" x14ac:dyDescent="0.2">
      <c r="A1689" t="s">
        <v>6226</v>
      </c>
      <c r="B1689" t="s">
        <v>6227</v>
      </c>
      <c r="C1689" t="str">
        <f>INDEX(YahooFinanceInfos!$J:$J,MATCH(Tickers[[#This Row],[Ticker]],YahooFinanceInfos!$A:$A,0))</f>
        <v>Invesco S&amp;P 500 Equal Weight Materials ETF</v>
      </c>
      <c r="D1689" t="str">
        <f>INDEX(Fundamentals!$F:$F,MATCH(Tickers[[#This Row],[Ticker]],Fundamentals!$A:$A,0))</f>
        <v>invesco_1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AG1630"/>
  <sheetViews>
    <sheetView workbookViewId="0">
      <pane xSplit="4" ySplit="3" topLeftCell="F4" activePane="bottomRight" state="frozen"/>
      <selection pane="topRight" activeCell="J1" sqref="J1"/>
      <selection pane="bottomLeft" activeCell="A4" sqref="A4"/>
      <selection pane="bottomRight" activeCell="Q8" sqref="Q8"/>
    </sheetView>
  </sheetViews>
  <sheetFormatPr baseColWidth="10" defaultRowHeight="12.75" x14ac:dyDescent="0.2"/>
  <cols>
    <col min="1" max="1" width="5.5703125" customWidth="1"/>
    <col min="2" max="2" width="3.7109375" customWidth="1"/>
    <col min="3" max="3" width="30.85546875" customWidth="1"/>
    <col min="4" max="4" width="5.85546875" customWidth="1"/>
    <col min="5" max="5" width="10.85546875" style="1" customWidth="1"/>
    <col min="6" max="6" width="16.42578125" style="8" customWidth="1"/>
    <col min="7" max="7" width="14.28515625" style="8" customWidth="1"/>
    <col min="8" max="8" width="10.140625" style="8" customWidth="1"/>
    <col min="9" max="9" width="10.85546875" style="8" customWidth="1"/>
    <col min="10" max="11" width="10.85546875" style="10" customWidth="1"/>
    <col min="12" max="12" width="7.28515625" style="8" customWidth="1"/>
    <col min="13" max="13" width="10.85546875" style="8" customWidth="1"/>
    <col min="14" max="14" width="10.85546875" style="10" customWidth="1"/>
    <col min="15" max="15" width="15.7109375" style="10" customWidth="1"/>
    <col min="16" max="16" width="15.7109375" style="15" customWidth="1"/>
    <col min="17" max="17" width="11.7109375" style="15" customWidth="1"/>
    <col min="18" max="18" width="21.5703125" style="22" customWidth="1"/>
    <col min="19" max="19" width="16.28515625" style="22" customWidth="1"/>
    <col min="20" max="20" width="16.28515625" style="26" customWidth="1"/>
    <col min="21" max="26" width="7.140625" customWidth="1"/>
    <col min="27" max="27" width="8.7109375" style="2" customWidth="1"/>
    <col min="28" max="33" width="8.7109375" customWidth="1"/>
    <col min="34" max="34" width="7.5703125" customWidth="1"/>
  </cols>
  <sheetData>
    <row r="1" spans="1:33" ht="12.95" customHeight="1" x14ac:dyDescent="0.2">
      <c r="A1" s="39" t="s">
        <v>2232</v>
      </c>
      <c r="B1" s="39" t="s">
        <v>114</v>
      </c>
      <c r="C1" s="39" t="s">
        <v>549</v>
      </c>
      <c r="D1" s="39" t="s">
        <v>47</v>
      </c>
      <c r="E1" s="32" t="s">
        <v>325</v>
      </c>
      <c r="F1" s="32" t="s">
        <v>550</v>
      </c>
      <c r="G1" s="32" t="s">
        <v>2921</v>
      </c>
      <c r="H1" s="32" t="s">
        <v>554</v>
      </c>
      <c r="I1" s="32" t="s">
        <v>551</v>
      </c>
      <c r="J1" s="33" t="s">
        <v>552</v>
      </c>
      <c r="K1" s="33" t="s">
        <v>1069</v>
      </c>
      <c r="L1" s="32" t="s">
        <v>553</v>
      </c>
      <c r="M1" s="32" t="s">
        <v>555</v>
      </c>
      <c r="N1" s="33" t="s">
        <v>556</v>
      </c>
      <c r="O1" s="29" t="s">
        <v>2006</v>
      </c>
      <c r="P1" s="31" t="s">
        <v>8429</v>
      </c>
      <c r="Q1" s="31">
        <f>SUM(Q2:Q2000)</f>
        <v>200500</v>
      </c>
      <c r="R1" s="28" t="s">
        <v>6290</v>
      </c>
      <c r="S1" s="23">
        <f>SUM(S2:S2000)</f>
        <v>15144.565356000003</v>
      </c>
      <c r="T1" s="25">
        <f>SUM(T2:T2000)</f>
        <v>415077.22825234191</v>
      </c>
      <c r="U1" s="36" t="s">
        <v>41</v>
      </c>
      <c r="V1" s="36"/>
      <c r="W1" s="36"/>
      <c r="X1" s="36"/>
      <c r="Y1" s="36"/>
      <c r="Z1" s="36"/>
      <c r="AA1" s="38" t="s">
        <v>43</v>
      </c>
      <c r="AB1" s="38"/>
      <c r="AC1" s="38"/>
      <c r="AD1" s="38"/>
      <c r="AE1" s="38"/>
      <c r="AF1" s="38"/>
      <c r="AG1" s="38"/>
    </row>
    <row r="2" spans="1:33" ht="12.95" customHeight="1" x14ac:dyDescent="0.2">
      <c r="A2" s="40"/>
      <c r="B2" s="40"/>
      <c r="C2" s="40"/>
      <c r="D2" s="40"/>
      <c r="E2" s="32"/>
      <c r="F2" s="32"/>
      <c r="G2" s="32"/>
      <c r="H2" s="32"/>
      <c r="I2" s="32"/>
      <c r="J2" s="33"/>
      <c r="K2" s="33"/>
      <c r="L2" s="32"/>
      <c r="M2" s="32"/>
      <c r="N2" s="33"/>
      <c r="O2" s="29"/>
      <c r="P2" s="29"/>
      <c r="Q2" s="29"/>
      <c r="R2" s="29"/>
      <c r="S2" s="24"/>
      <c r="T2" s="24"/>
      <c r="U2" s="37"/>
      <c r="V2" s="37"/>
      <c r="W2" s="37"/>
      <c r="X2" s="37"/>
      <c r="Y2" s="37"/>
      <c r="Z2" s="37"/>
      <c r="AA2" s="35" t="s">
        <v>42</v>
      </c>
      <c r="AB2" s="35" t="s">
        <v>44</v>
      </c>
      <c r="AC2" s="34" t="s">
        <v>45</v>
      </c>
      <c r="AD2" s="34"/>
      <c r="AE2" s="34"/>
      <c r="AF2" s="34"/>
      <c r="AG2" s="34"/>
    </row>
    <row r="3" spans="1:33" x14ac:dyDescent="0.2">
      <c r="A3" s="41"/>
      <c r="B3" s="41"/>
      <c r="C3" s="41"/>
      <c r="D3" s="41"/>
      <c r="E3" s="32"/>
      <c r="F3" s="32"/>
      <c r="G3" s="32"/>
      <c r="H3" s="32"/>
      <c r="I3" s="32"/>
      <c r="J3" s="33"/>
      <c r="K3" s="33"/>
      <c r="L3" s="32"/>
      <c r="M3" s="32"/>
      <c r="N3" s="33"/>
      <c r="O3" s="30"/>
      <c r="P3" s="30"/>
      <c r="Q3" s="30"/>
      <c r="R3" s="30"/>
      <c r="S3" s="18"/>
      <c r="T3" s="18"/>
      <c r="U3" s="12">
        <v>2015</v>
      </c>
      <c r="V3" s="12">
        <v>2016</v>
      </c>
      <c r="W3" s="12">
        <v>2017</v>
      </c>
      <c r="X3" s="12">
        <v>2018</v>
      </c>
      <c r="Y3" s="12">
        <v>2019</v>
      </c>
      <c r="Z3" s="12">
        <v>2020</v>
      </c>
      <c r="AA3" s="35"/>
      <c r="AB3" s="35"/>
      <c r="AC3" s="13">
        <v>2016</v>
      </c>
      <c r="AD3" s="13">
        <v>2017</v>
      </c>
      <c r="AE3" s="13">
        <v>2018</v>
      </c>
      <c r="AF3" s="13">
        <v>2019</v>
      </c>
      <c r="AG3" s="13">
        <v>2020</v>
      </c>
    </row>
    <row r="4" spans="1:33" x14ac:dyDescent="0.2">
      <c r="A4" t="s">
        <v>71</v>
      </c>
      <c r="B4" s="7" t="s">
        <v>339</v>
      </c>
      <c r="C4" s="7" t="str">
        <f>VLOOKUP(B4,YahooFinanceInfos!A:T,9,FALSE)</f>
        <v>UBSETF SMI CHF DIS</v>
      </c>
      <c r="D4" t="str">
        <f>VLOOKUP(B4,YahooFinanceInfos!A:T,7,FALSE)</f>
        <v>CHF</v>
      </c>
      <c r="E4" s="1">
        <f>VLOOKUP(B4,YahooFinanceInfos!A:T,20,FALSE)</f>
        <v>98.5</v>
      </c>
      <c r="F4" s="4" t="str">
        <f>VLOOKUP(B4,YahooFinanceInfos!A:AK,37,FALSE)</f>
        <v>78.03 - 114.72</v>
      </c>
      <c r="G4" s="11">
        <f>(VLOOKUP(B4,YahooFinanceInfos!A:AO,41,FALSE)-E4)/E4</f>
        <v>0.1646700507614213</v>
      </c>
      <c r="H4" s="9">
        <f>VLOOKUP(B4,YahooFinanceInfos!A:AX,50,FALSE)</f>
        <v>0</v>
      </c>
      <c r="I4" s="9">
        <f>VLOOKUP(B4,YahooFinanceInfos!A:AT,46,FALSE)</f>
        <v>0</v>
      </c>
      <c r="J4" s="4">
        <f>VLOOKUP(B4,YahooFinanceInfos!A:AV,48,FALSE)</f>
        <v>0</v>
      </c>
      <c r="K4" s="4" t="str">
        <f t="shared" ref="K4:K5" si="0">IFERROR(I4/H4,"na")</f>
        <v>na</v>
      </c>
      <c r="L4" s="9">
        <f>VLOOKUP(B4,YahooFinanceInfos!A:AV,47,FALSE)</f>
        <v>0</v>
      </c>
      <c r="M4" s="9">
        <f>VLOOKUP(B4,YahooFinanceInfos!A:AZ,52,FALSE)</f>
        <v>0</v>
      </c>
      <c r="N4" s="4">
        <f>VLOOKUP(B4,YahooFinanceInfos!A:BH,60,FALSE)</f>
        <v>0</v>
      </c>
      <c r="O4" s="4" t="str">
        <f t="shared" ref="O4:O41" si="1">IF(G4&gt;30%,IF(J4&gt;3%,IF(K4&lt;100%,IF(K4&gt;0%,"invest","don't touch"),"don't touch"),"don't touch"),"don't touch")</f>
        <v>don't touch</v>
      </c>
      <c r="P4" s="4"/>
      <c r="Q4" s="4"/>
      <c r="R4" s="4"/>
      <c r="S4" s="4"/>
      <c r="T4" s="4"/>
      <c r="U4" s="1"/>
      <c r="V4" s="1">
        <v>2.62</v>
      </c>
      <c r="W4" s="1">
        <v>2.57</v>
      </c>
      <c r="X4" s="1">
        <v>2.86</v>
      </c>
      <c r="Y4" s="1">
        <v>2.87</v>
      </c>
      <c r="Z4" s="1">
        <v>2.98</v>
      </c>
      <c r="AA4" s="4" t="str">
        <f t="shared" ref="AA4:AA39" si="2">IFERROR((Z4-U4)/U4,"na")</f>
        <v>na</v>
      </c>
      <c r="AB4" s="4">
        <f t="shared" ref="AB4:AB39" si="3">IFERROR((Z4-W4)/W4,"na")</f>
        <v>0.15953307392996116</v>
      </c>
      <c r="AC4" s="4" t="str">
        <f t="shared" ref="AC4:AC39" si="4">IFERROR((V4-U4)/U4,"na")</f>
        <v>na</v>
      </c>
      <c r="AD4" s="4">
        <f t="shared" ref="AD4:AD39" si="5">IFERROR((W4-V4)/V4,"na")</f>
        <v>-1.9083969465648956E-2</v>
      </c>
      <c r="AE4" s="4">
        <f t="shared" ref="AE4:AE39" si="6">IFERROR((X4-W4)/W4,"na")</f>
        <v>0.11284046692607005</v>
      </c>
      <c r="AF4" s="4">
        <f t="shared" ref="AF4:AF39" si="7">IFERROR((Y4-X4)/X4,"na")</f>
        <v>3.4965034965035776E-3</v>
      </c>
      <c r="AG4" s="4">
        <f t="shared" ref="AG4:AG39" si="8">IFERROR((Z4-Y4)/Y4,"na")</f>
        <v>3.8327526132404137E-2</v>
      </c>
    </row>
    <row r="5" spans="1:33" x14ac:dyDescent="0.2">
      <c r="A5" t="s">
        <v>71</v>
      </c>
      <c r="B5" s="6" t="s">
        <v>340</v>
      </c>
      <c r="C5" s="6" t="str">
        <f>VLOOKUP(B5,YahooFinanceInfos!A:T,9,FALSE)</f>
        <v>UBSETF SMIM CHF DIS</v>
      </c>
      <c r="D5" t="str">
        <f>VLOOKUP(B5,YahooFinanceInfos!A:T,7,FALSE)</f>
        <v>CHF</v>
      </c>
      <c r="E5" s="1">
        <f>VLOOKUP(B5,YahooFinanceInfos!A:T,20,FALSE)</f>
        <v>230.65</v>
      </c>
      <c r="F5" s="4" t="str">
        <f>VLOOKUP(B5,YahooFinanceInfos!A:AK,37,FALSE)</f>
        <v>185.16 - 290.9</v>
      </c>
      <c r="G5" s="11">
        <f>(VLOOKUP(B5,YahooFinanceInfos!A:AO,41,FALSE)-E5)/E5</f>
        <v>0.26121829611966169</v>
      </c>
      <c r="H5" s="9">
        <f>VLOOKUP(B5,YahooFinanceInfos!A:AX,50,FALSE)</f>
        <v>0</v>
      </c>
      <c r="I5" s="9">
        <f>VLOOKUP(B5,YahooFinanceInfos!A:AT,46,FALSE)</f>
        <v>0</v>
      </c>
      <c r="J5" s="4">
        <f>VLOOKUP(B5,YahooFinanceInfos!A:AV,48,FALSE)</f>
        <v>0</v>
      </c>
      <c r="K5" s="4" t="str">
        <f t="shared" si="0"/>
        <v>na</v>
      </c>
      <c r="L5" s="9">
        <f>VLOOKUP(B5,YahooFinanceInfos!A:AV,47,FALSE)</f>
        <v>0</v>
      </c>
      <c r="M5" s="9">
        <f>VLOOKUP(B5,YahooFinanceInfos!A:AZ,52,FALSE)</f>
        <v>0</v>
      </c>
      <c r="N5" s="4">
        <f>VLOOKUP(B5,YahooFinanceInfos!A:BH,60,FALSE)</f>
        <v>0</v>
      </c>
      <c r="O5" s="4" t="str">
        <f t="shared" si="1"/>
        <v>don't touch</v>
      </c>
      <c r="P5" s="4"/>
      <c r="Q5" s="4"/>
      <c r="R5" s="4"/>
      <c r="S5" s="4"/>
      <c r="T5" s="4"/>
      <c r="U5" s="1"/>
      <c r="V5" s="1">
        <v>4.3499999999999996</v>
      </c>
      <c r="W5" s="1">
        <v>4.66</v>
      </c>
      <c r="X5" s="1">
        <v>5.07</v>
      </c>
      <c r="Y5" s="1">
        <v>6</v>
      </c>
      <c r="Z5" s="1">
        <v>6</v>
      </c>
      <c r="AA5" s="4" t="str">
        <f t="shared" si="2"/>
        <v>na</v>
      </c>
      <c r="AB5" s="4">
        <f t="shared" si="3"/>
        <v>0.28755364806866951</v>
      </c>
      <c r="AC5" s="4" t="str">
        <f t="shared" si="4"/>
        <v>na</v>
      </c>
      <c r="AD5" s="4">
        <f t="shared" si="5"/>
        <v>7.1264367816092078E-2</v>
      </c>
      <c r="AE5" s="4">
        <f t="shared" si="6"/>
        <v>8.798283261802578E-2</v>
      </c>
      <c r="AF5" s="4">
        <f t="shared" si="7"/>
        <v>0.18343195266272183</v>
      </c>
      <c r="AG5" s="4">
        <f t="shared" si="8"/>
        <v>0</v>
      </c>
    </row>
    <row r="6" spans="1:33" x14ac:dyDescent="0.2">
      <c r="A6" t="s">
        <v>71</v>
      </c>
      <c r="B6" s="7" t="s">
        <v>34</v>
      </c>
      <c r="C6" s="7" t="str">
        <f>VLOOKUP(B6,YahooFinanceInfos!A:T,9,FALSE)</f>
        <v>Vanguard S&amp;P 500 ETF</v>
      </c>
      <c r="D6" t="str">
        <f>VLOOKUP(B6,YahooFinanceInfos!A:T,7,FALSE)</f>
        <v>USD</v>
      </c>
      <c r="E6" s="1">
        <f>VLOOKUP(B6,YahooFinanceInfos!A:T,20,FALSE)</f>
        <v>261.86</v>
      </c>
      <c r="F6" s="4" t="str">
        <f>VLOOKUP(B6,YahooFinanceInfos!A:AK,37,FALSE)</f>
        <v>200.55 - 311.59</v>
      </c>
      <c r="G6" s="11">
        <f>(VLOOKUP(B6,YahooFinanceInfos!A:AO,41,FALSE)-E6)/E6</f>
        <v>0.18991063927289376</v>
      </c>
      <c r="H6" s="9">
        <f>VLOOKUP(B6,YahooFinanceInfos!A:AX,50,FALSE)</f>
        <v>0</v>
      </c>
      <c r="I6" s="9">
        <f>VLOOKUP(B6,YahooFinanceInfos!A:AT,46,FALSE)</f>
        <v>0</v>
      </c>
      <c r="J6" s="4">
        <f>VLOOKUP(B6,YahooFinanceInfos!A:AV,48,FALSE)</f>
        <v>0</v>
      </c>
      <c r="K6" s="4" t="str">
        <f>IFERROR(I6/H6,"na")</f>
        <v>na</v>
      </c>
      <c r="L6" s="9">
        <f>VLOOKUP(B6,YahooFinanceInfos!A:AV,47,FALSE)</f>
        <v>0</v>
      </c>
      <c r="M6" s="9">
        <f>VLOOKUP(B6,YahooFinanceInfos!A:AZ,52,FALSE)</f>
        <v>0</v>
      </c>
      <c r="N6" s="4">
        <f>VLOOKUP(B6,YahooFinanceInfos!A:BH,60,FALSE)</f>
        <v>0</v>
      </c>
      <c r="O6" s="4" t="str">
        <f t="shared" si="1"/>
        <v>don't touch</v>
      </c>
      <c r="P6" s="4"/>
      <c r="Q6" s="4"/>
      <c r="R6" s="4"/>
      <c r="S6" s="4"/>
      <c r="T6" s="4"/>
      <c r="U6" s="1">
        <f>0.984+0.902+0.953+1.092</f>
        <v>3.931</v>
      </c>
      <c r="V6" s="1">
        <f>1.006+0.953+0.883+1.296</f>
        <v>4.1379999999999999</v>
      </c>
      <c r="W6" s="1">
        <f>0.998+1.01+1.176+1.184</f>
        <v>4.3680000000000003</v>
      </c>
      <c r="X6" s="1">
        <f>1.084+1.157+1.207+1.289</f>
        <v>4.7370000000000001</v>
      </c>
      <c r="Y6" s="1">
        <f>1.455+1.386+1.301+1.429</f>
        <v>5.5710000000000006</v>
      </c>
      <c r="Z6" s="1"/>
      <c r="AA6" s="4">
        <f t="shared" si="2"/>
        <v>-1</v>
      </c>
      <c r="AB6" s="4">
        <f t="shared" si="3"/>
        <v>-1</v>
      </c>
      <c r="AC6" s="4">
        <f t="shared" si="4"/>
        <v>5.2658356652251298E-2</v>
      </c>
      <c r="AD6" s="4">
        <f t="shared" si="5"/>
        <v>5.5582406959884104E-2</v>
      </c>
      <c r="AE6" s="4">
        <f t="shared" si="6"/>
        <v>8.4478021978021914E-2</v>
      </c>
      <c r="AF6" s="4">
        <f t="shared" si="7"/>
        <v>0.17606079797340099</v>
      </c>
      <c r="AG6" s="4">
        <f t="shared" si="8"/>
        <v>-1</v>
      </c>
    </row>
    <row r="7" spans="1:33" x14ac:dyDescent="0.2">
      <c r="A7" t="s">
        <v>71</v>
      </c>
      <c r="B7" s="6" t="s">
        <v>35</v>
      </c>
      <c r="C7" s="6" t="str">
        <f>VLOOKUP(B7,YahooFinanceInfos!A:T,9,FALSE)</f>
        <v>iShares Dow Jones U.S. ETF</v>
      </c>
      <c r="D7" t="str">
        <f>VLOOKUP(B7,YahooFinanceInfos!A:T,7,FALSE)</f>
        <v>USD</v>
      </c>
      <c r="E7" s="1">
        <f>VLOOKUP(B7,YahooFinanceInfos!A:T,20,FALSE)</f>
        <v>140.11000000000001</v>
      </c>
      <c r="F7" s="4" t="str">
        <f>VLOOKUP(B7,YahooFinanceInfos!A:AK,37,FALSE)</f>
        <v>107.2 - 168.31</v>
      </c>
      <c r="G7" s="11">
        <f>(VLOOKUP(B7,YahooFinanceInfos!A:AO,41,FALSE)-E7)/E7</f>
        <v>0.20127043037613293</v>
      </c>
      <c r="H7" s="9">
        <f>VLOOKUP(B7,YahooFinanceInfos!A:AX,50,FALSE)</f>
        <v>0</v>
      </c>
      <c r="I7" s="9">
        <f>VLOOKUP(B7,YahooFinanceInfos!A:AT,46,FALSE)</f>
        <v>0</v>
      </c>
      <c r="J7" s="4">
        <f>VLOOKUP(B7,YahooFinanceInfos!A:AV,48,FALSE)</f>
        <v>0</v>
      </c>
      <c r="K7" s="4" t="str">
        <f>IFERROR(I7/H7,"na")</f>
        <v>na</v>
      </c>
      <c r="L7" s="9">
        <f>VLOOKUP(B7,YahooFinanceInfos!A:AV,47,FALSE)</f>
        <v>0</v>
      </c>
      <c r="M7" s="9">
        <f>VLOOKUP(B7,YahooFinanceInfos!A:AZ,52,FALSE)</f>
        <v>0</v>
      </c>
      <c r="N7" s="4">
        <f>VLOOKUP(B7,YahooFinanceInfos!A:BH,60,FALSE)</f>
        <v>0</v>
      </c>
      <c r="O7" s="4" t="str">
        <f t="shared" si="1"/>
        <v>don't touch</v>
      </c>
      <c r="P7" s="4"/>
      <c r="Q7" s="4"/>
      <c r="R7" s="4"/>
      <c r="S7" s="4"/>
      <c r="T7" s="4"/>
      <c r="U7" s="1"/>
      <c r="V7" s="1">
        <v>1.62</v>
      </c>
      <c r="W7" s="1">
        <v>1.95</v>
      </c>
      <c r="X7" s="1">
        <v>1.24</v>
      </c>
      <c r="Y7" s="1">
        <v>1.72</v>
      </c>
      <c r="Z7" s="1">
        <v>1.86</v>
      </c>
      <c r="AA7" s="4" t="str">
        <f t="shared" si="2"/>
        <v>na</v>
      </c>
      <c r="AB7" s="4">
        <f t="shared" si="3"/>
        <v>-4.615384615384608E-2</v>
      </c>
      <c r="AC7" s="4" t="str">
        <f t="shared" si="4"/>
        <v>na</v>
      </c>
      <c r="AD7" s="4">
        <f t="shared" si="5"/>
        <v>0.20370370370370361</v>
      </c>
      <c r="AE7" s="4">
        <f t="shared" si="6"/>
        <v>-0.36410256410256409</v>
      </c>
      <c r="AF7" s="4">
        <f t="shared" si="7"/>
        <v>0.38709677419354838</v>
      </c>
      <c r="AG7" s="4">
        <f t="shared" si="8"/>
        <v>8.1395348837209378E-2</v>
      </c>
    </row>
    <row r="8" spans="1:33" x14ac:dyDescent="0.2">
      <c r="A8" t="s">
        <v>71</v>
      </c>
      <c r="B8" s="7" t="s">
        <v>36</v>
      </c>
      <c r="C8" s="7" t="str">
        <f>VLOOKUP(B8,YahooFinanceInfos!A:T,9,FALSE)</f>
        <v>iShares Russell 2000 ETF</v>
      </c>
      <c r="D8" t="str">
        <f>VLOOKUP(B8,YahooFinanceInfos!A:T,7,FALSE)</f>
        <v>USD</v>
      </c>
      <c r="E8" s="1">
        <f>VLOOKUP(B8,YahooFinanceInfos!A:T,20,FALSE)</f>
        <v>123.25</v>
      </c>
      <c r="F8" s="4" t="str">
        <f>VLOOKUP(B8,YahooFinanceInfos!A:AK,37,FALSE)</f>
        <v>95.69 - 170.56</v>
      </c>
      <c r="G8" s="11">
        <f>(VLOOKUP(B8,YahooFinanceInfos!A:AO,41,FALSE)-E8)/E8</f>
        <v>0.38385395537525357</v>
      </c>
      <c r="H8" s="9">
        <f>VLOOKUP(B8,YahooFinanceInfos!A:AX,50,FALSE)</f>
        <v>0</v>
      </c>
      <c r="I8" s="9">
        <f>VLOOKUP(B8,YahooFinanceInfos!A:AT,46,FALSE)</f>
        <v>0</v>
      </c>
      <c r="J8" s="4">
        <f>VLOOKUP(B8,YahooFinanceInfos!A:AV,48,FALSE)</f>
        <v>0</v>
      </c>
      <c r="K8" s="4" t="str">
        <f>IFERROR(I8/H8,"na")</f>
        <v>na</v>
      </c>
      <c r="L8" s="9">
        <f>VLOOKUP(B8,YahooFinanceInfos!A:AV,47,FALSE)</f>
        <v>0</v>
      </c>
      <c r="M8" s="9">
        <f>VLOOKUP(B8,YahooFinanceInfos!A:AZ,52,FALSE)</f>
        <v>0</v>
      </c>
      <c r="N8" s="4">
        <f>VLOOKUP(B8,YahooFinanceInfos!A:BH,60,FALSE)</f>
        <v>0</v>
      </c>
      <c r="O8" s="4" t="str">
        <f t="shared" si="1"/>
        <v>don't touch</v>
      </c>
      <c r="P8" s="4"/>
      <c r="Q8" s="4"/>
      <c r="R8" s="4"/>
      <c r="S8" s="4"/>
      <c r="T8" s="4"/>
      <c r="U8" s="1">
        <f>0.38+0.53+0.32+0.5</f>
        <v>1.73</v>
      </c>
      <c r="V8" s="1">
        <f>0.33+0.62+0.34+0.56</f>
        <v>1.85</v>
      </c>
      <c r="W8" s="1">
        <f>0.39+0.61+0.35+0.58</f>
        <v>1.9300000000000002</v>
      </c>
      <c r="X8" s="1">
        <f>0.36+0.6+0.45+0.47</f>
        <v>1.88</v>
      </c>
      <c r="Y8" s="1">
        <f>0.41+0.53+0.54+0.6</f>
        <v>2.08</v>
      </c>
      <c r="Z8" s="1"/>
      <c r="AA8" s="4">
        <f t="shared" si="2"/>
        <v>-1</v>
      </c>
      <c r="AB8" s="4">
        <f t="shared" si="3"/>
        <v>-1</v>
      </c>
      <c r="AC8" s="4">
        <f t="shared" si="4"/>
        <v>6.9364161849711045E-2</v>
      </c>
      <c r="AD8" s="4">
        <f t="shared" si="5"/>
        <v>4.324324324324328E-2</v>
      </c>
      <c r="AE8" s="4">
        <f t="shared" si="6"/>
        <v>-2.5906735751295474E-2</v>
      </c>
      <c r="AF8" s="4">
        <f t="shared" si="7"/>
        <v>0.10638297872340435</v>
      </c>
      <c r="AG8" s="4">
        <f t="shared" si="8"/>
        <v>-1</v>
      </c>
    </row>
    <row r="9" spans="1:33" x14ac:dyDescent="0.2">
      <c r="A9" t="s">
        <v>71</v>
      </c>
      <c r="B9" s="6" t="s">
        <v>401</v>
      </c>
      <c r="C9" s="6" t="str">
        <f>VLOOKUP(B9,YahooFinanceInfos!A:T,9,FALSE)</f>
        <v>SSGA SPDR ETFS EUROPE I PLC SPD</v>
      </c>
      <c r="D9" t="str">
        <f>VLOOKUP(B9,YahooFinanceInfos!A:T,7,FALSE)</f>
        <v>USD</v>
      </c>
      <c r="E9" s="1">
        <f>VLOOKUP(B9,YahooFinanceInfos!A:T,20,FALSE)</f>
        <v>45.6</v>
      </c>
      <c r="F9" s="4" t="str">
        <f>VLOOKUP(B9,YahooFinanceInfos!A:AK,37,FALSE)</f>
        <v>37.6 - 60.35</v>
      </c>
      <c r="G9" s="11">
        <f>(VLOOKUP(B9,YahooFinanceInfos!A:AO,41,FALSE)-E9)/E9</f>
        <v>0.32346491228070173</v>
      </c>
      <c r="H9" s="9">
        <f>VLOOKUP(B9,YahooFinanceInfos!A:AX,50,FALSE)</f>
        <v>0</v>
      </c>
      <c r="I9" s="9">
        <f>VLOOKUP(B9,YahooFinanceInfos!A:AT,46,FALSE)</f>
        <v>0</v>
      </c>
      <c r="J9" s="4">
        <f>VLOOKUP(B9,YahooFinanceInfos!A:AV,48,FALSE)</f>
        <v>0</v>
      </c>
      <c r="K9" s="4" t="str">
        <f>IFERROR(I9/H9,"na")</f>
        <v>na</v>
      </c>
      <c r="L9" s="9">
        <f>VLOOKUP(B9,YahooFinanceInfos!A:AV,47,FALSE)</f>
        <v>0</v>
      </c>
      <c r="M9" s="9">
        <f>VLOOKUP(B9,YahooFinanceInfos!A:AZ,52,FALSE)</f>
        <v>0</v>
      </c>
      <c r="N9" s="4">
        <f>VLOOKUP(B9,YahooFinanceInfos!A:BH,60,FALSE)</f>
        <v>0</v>
      </c>
      <c r="O9" s="4" t="str">
        <f t="shared" si="1"/>
        <v>don't touch</v>
      </c>
      <c r="P9" s="4"/>
      <c r="Q9" s="4"/>
      <c r="R9" s="4"/>
      <c r="S9" s="4"/>
      <c r="T9" s="4"/>
      <c r="U9" s="1"/>
      <c r="V9" s="1"/>
      <c r="W9" s="1"/>
      <c r="X9" s="1"/>
      <c r="Y9" s="1"/>
      <c r="Z9" s="1"/>
      <c r="AA9" s="4" t="str">
        <f t="shared" si="2"/>
        <v>na</v>
      </c>
      <c r="AB9" s="4" t="str">
        <f t="shared" si="3"/>
        <v>na</v>
      </c>
      <c r="AC9" s="4" t="str">
        <f t="shared" si="4"/>
        <v>na</v>
      </c>
      <c r="AD9" s="4" t="str">
        <f t="shared" si="5"/>
        <v>na</v>
      </c>
      <c r="AE9" s="4" t="str">
        <f t="shared" si="6"/>
        <v>na</v>
      </c>
      <c r="AF9" s="4" t="str">
        <f t="shared" si="7"/>
        <v>na</v>
      </c>
      <c r="AG9" s="4" t="str">
        <f t="shared" si="8"/>
        <v>na</v>
      </c>
    </row>
    <row r="10" spans="1:33" x14ac:dyDescent="0.2">
      <c r="A10" t="s">
        <v>1070</v>
      </c>
      <c r="B10" s="6" t="s">
        <v>484</v>
      </c>
      <c r="C10" s="6" t="str">
        <f>VLOOKUP(B10,YahooFinanceInfos!A:T,9,FALSE)</f>
        <v>LUFTHANSA AG VNA O.N.</v>
      </c>
      <c r="D10" t="str">
        <f>VLOOKUP(B10,YahooFinanceInfos!A:T,7,FALSE)</f>
        <v>EUR</v>
      </c>
      <c r="E10" s="1">
        <f>VLOOKUP(B10,YahooFinanceInfos!A:T,20,FALSE)</f>
        <v>7.56</v>
      </c>
      <c r="F10" s="4" t="str">
        <f>VLOOKUP(B10,YahooFinanceInfos!A:AK,37,FALSE)</f>
        <v>7.02 - 18.33</v>
      </c>
      <c r="G10" s="11">
        <f>(VLOOKUP(B10,YahooFinanceInfos!A:AO,41,FALSE)-E10)/E10</f>
        <v>1.4246031746031746</v>
      </c>
      <c r="H10" s="9">
        <f>VLOOKUP(B10,YahooFinanceInfos!A:AX,50,FALSE)</f>
        <v>2.5499999999999998</v>
      </c>
      <c r="I10" s="9">
        <f>VLOOKUP(B10,YahooFinanceInfos!A:AT,46,FALSE)</f>
        <v>0.8</v>
      </c>
      <c r="J10" s="4">
        <f>VLOOKUP(B10,YahooFinanceInfos!A:AV,48,FALSE)</f>
        <v>0.10495932400000001</v>
      </c>
      <c r="K10" s="4">
        <f t="shared" ref="K10:K39" si="9">IFERROR(I10/H10,"na")</f>
        <v>0.31372549019607848</v>
      </c>
      <c r="L10" s="9">
        <f>VLOOKUP(B10,YahooFinanceInfos!A:AV,47,FALSE)</f>
        <v>2.9647060000000001</v>
      </c>
      <c r="M10" s="9">
        <f>VLOOKUP(B10,YahooFinanceInfos!A:AZ,52,FALSE)</f>
        <v>21.219000000000001</v>
      </c>
      <c r="N10" s="4">
        <f>VLOOKUP(B10,YahooFinanceInfos!A:BH,60,FALSE)</f>
        <v>0.35628447000000002</v>
      </c>
      <c r="O10" s="4" t="str">
        <f t="shared" si="1"/>
        <v>invest</v>
      </c>
      <c r="P10" s="4" t="s">
        <v>6293</v>
      </c>
      <c r="Q10" s="14">
        <v>2000</v>
      </c>
      <c r="R10" s="17"/>
      <c r="S10" s="17">
        <f>Q10*J10</f>
        <v>209.91864800000002</v>
      </c>
      <c r="T10" s="14">
        <f>Q10*(1+G10)</f>
        <v>4849.2063492063498</v>
      </c>
      <c r="U10">
        <v>0</v>
      </c>
      <c r="V10">
        <v>0.5</v>
      </c>
      <c r="W10">
        <v>1</v>
      </c>
      <c r="X10">
        <v>0.8</v>
      </c>
      <c r="Y10">
        <v>0.8</v>
      </c>
      <c r="AA10" s="4" t="str">
        <f t="shared" si="2"/>
        <v>na</v>
      </c>
      <c r="AB10" s="4">
        <f t="shared" si="3"/>
        <v>-1</v>
      </c>
      <c r="AC10" s="4" t="str">
        <f t="shared" si="4"/>
        <v>na</v>
      </c>
      <c r="AD10" s="4">
        <f t="shared" si="5"/>
        <v>1</v>
      </c>
      <c r="AE10" s="4">
        <f t="shared" si="6"/>
        <v>-0.19999999999999996</v>
      </c>
      <c r="AF10" s="4">
        <f t="shared" si="7"/>
        <v>0</v>
      </c>
      <c r="AG10" s="4">
        <f t="shared" si="8"/>
        <v>-1</v>
      </c>
    </row>
    <row r="11" spans="1:33" x14ac:dyDescent="0.2">
      <c r="A11" t="s">
        <v>1070</v>
      </c>
      <c r="B11" s="7" t="s">
        <v>485</v>
      </c>
      <c r="C11" s="7" t="str">
        <f>VLOOKUP(B11,YahooFinanceInfos!A:T,9,FALSE)</f>
        <v>EASYJET PLC  LS-,27285714</v>
      </c>
      <c r="D11" t="str">
        <f>VLOOKUP(B11,YahooFinanceInfos!A:T,7,FALSE)</f>
        <v>EUR</v>
      </c>
      <c r="E11" s="1">
        <f>VLOOKUP(B11,YahooFinanceInfos!A:T,20,FALSE)</f>
        <v>5.8</v>
      </c>
      <c r="F11" s="4" t="str">
        <f>VLOOKUP(B11,YahooFinanceInfos!A:AK,37,FALSE)</f>
        <v>4.55 - 18.505</v>
      </c>
      <c r="G11" s="11">
        <f>(VLOOKUP(B11,YahooFinanceInfos!A:AO,41,FALSE)-E11)/E11</f>
        <v>2.1905172413793101</v>
      </c>
      <c r="H11" s="9">
        <f>VLOOKUP(B11,YahooFinanceInfos!A:AX,50,FALSE)</f>
        <v>1.1919999999999999</v>
      </c>
      <c r="I11" s="9">
        <f>VLOOKUP(B11,YahooFinanceInfos!A:AT,46,FALSE)</f>
        <v>0.77500000000000002</v>
      </c>
      <c r="J11" s="4">
        <f>VLOOKUP(B11,YahooFinanceInfos!A:AV,48,FALSE)</f>
        <v>0.13994221000000001</v>
      </c>
      <c r="K11" s="4">
        <f t="shared" si="9"/>
        <v>0.65016778523489938</v>
      </c>
      <c r="L11" s="9">
        <f>VLOOKUP(B11,YahooFinanceInfos!A:AV,47,FALSE)</f>
        <v>4.8657719999999998</v>
      </c>
      <c r="M11" s="9">
        <f>VLOOKUP(B11,YahooFinanceInfos!A:AZ,52,FALSE)</f>
        <v>10.894</v>
      </c>
      <c r="N11" s="4">
        <f>VLOOKUP(B11,YahooFinanceInfos!A:BH,60,FALSE)</f>
        <v>0.53240319999999997</v>
      </c>
      <c r="O11" s="4" t="str">
        <f t="shared" si="1"/>
        <v>invest</v>
      </c>
      <c r="P11" s="4" t="s">
        <v>6293</v>
      </c>
      <c r="Q11" s="14">
        <v>2000</v>
      </c>
      <c r="R11" s="17"/>
      <c r="S11" s="17">
        <f t="shared" ref="S11:S12" si="10">Q11*J11</f>
        <v>279.88442000000003</v>
      </c>
      <c r="T11" s="14">
        <f t="shared" ref="T11:T12" si="11">Q11*(1+G11)</f>
        <v>6381.0344827586205</v>
      </c>
      <c r="U11">
        <v>0.45</v>
      </c>
      <c r="V11">
        <v>0.55000000000000004</v>
      </c>
      <c r="W11">
        <v>0.54</v>
      </c>
      <c r="Y11">
        <v>0.59</v>
      </c>
      <c r="AA11" s="4">
        <f t="shared" si="2"/>
        <v>-1</v>
      </c>
      <c r="AB11" s="4">
        <f t="shared" si="3"/>
        <v>-1</v>
      </c>
      <c r="AC11" s="4">
        <f t="shared" si="4"/>
        <v>0.22222222222222229</v>
      </c>
      <c r="AD11" s="4">
        <f t="shared" si="5"/>
        <v>-1.8181818181818195E-2</v>
      </c>
      <c r="AE11" s="4">
        <f t="shared" si="6"/>
        <v>-1</v>
      </c>
      <c r="AF11" s="4" t="str">
        <f t="shared" si="7"/>
        <v>na</v>
      </c>
      <c r="AG11" s="4">
        <f t="shared" si="8"/>
        <v>-1</v>
      </c>
    </row>
    <row r="12" spans="1:33" x14ac:dyDescent="0.2">
      <c r="A12" t="s">
        <v>1070</v>
      </c>
      <c r="B12" s="6" t="s">
        <v>486</v>
      </c>
      <c r="C12" s="6" t="str">
        <f>VLOOKUP(B12,YahooFinanceInfos!A:T,9,FALSE)</f>
        <v>TUI AG NA O.N.</v>
      </c>
      <c r="D12" t="str">
        <f>VLOOKUP(B12,YahooFinanceInfos!A:T,7,FALSE)</f>
        <v>EUR</v>
      </c>
      <c r="E12" s="1">
        <f>VLOOKUP(B12,YahooFinanceInfos!A:T,20,FALSE)</f>
        <v>2.8660000000000001</v>
      </c>
      <c r="F12" s="4" t="str">
        <f>VLOOKUP(B12,YahooFinanceInfos!A:AK,37,FALSE)</f>
        <v>2.423 - 12.715</v>
      </c>
      <c r="G12" s="11">
        <f>(VLOOKUP(B12,YahooFinanceInfos!A:AO,41,FALSE)-E12)/E12</f>
        <v>3.436496859734822</v>
      </c>
      <c r="H12" s="9">
        <f>VLOOKUP(B12,YahooFinanceInfos!A:AX,50,FALSE)</f>
        <v>0.72399999999999998</v>
      </c>
      <c r="I12" s="9">
        <f>VLOOKUP(B12,YahooFinanceInfos!A:AT,46,FALSE)</f>
        <v>0.54</v>
      </c>
      <c r="J12" s="4">
        <f>VLOOKUP(B12,YahooFinanceInfos!A:AV,48,FALSE)</f>
        <v>0.1869159</v>
      </c>
      <c r="K12" s="4">
        <f t="shared" si="9"/>
        <v>0.74585635359116031</v>
      </c>
      <c r="L12" s="9">
        <f>VLOOKUP(B12,YahooFinanceInfos!A:AV,47,FALSE)</f>
        <v>3.9585636000000002</v>
      </c>
      <c r="M12" s="9">
        <f>VLOOKUP(B12,YahooFinanceInfos!A:AZ,52,FALSE)</f>
        <v>5.41</v>
      </c>
      <c r="N12" s="4">
        <f>VLOOKUP(B12,YahooFinanceInfos!A:BH,60,FALSE)</f>
        <v>0.52975969999999994</v>
      </c>
      <c r="O12" s="4" t="str">
        <f t="shared" si="1"/>
        <v>invest</v>
      </c>
      <c r="P12" s="4" t="s">
        <v>6293</v>
      </c>
      <c r="Q12" s="14">
        <v>2000</v>
      </c>
      <c r="R12" s="17"/>
      <c r="S12" s="17">
        <f t="shared" si="10"/>
        <v>373.83179999999999</v>
      </c>
      <c r="T12" s="14">
        <f t="shared" si="11"/>
        <v>8872.9937194696431</v>
      </c>
      <c r="U12">
        <v>0.33</v>
      </c>
      <c r="V12">
        <v>0.56000000000000005</v>
      </c>
      <c r="W12">
        <v>0.63</v>
      </c>
      <c r="X12">
        <v>0.65</v>
      </c>
      <c r="Y12">
        <v>0.72</v>
      </c>
      <c r="Z12">
        <v>0.54</v>
      </c>
      <c r="AA12" s="4">
        <f t="shared" si="2"/>
        <v>0.63636363636363635</v>
      </c>
      <c r="AB12" s="4">
        <f t="shared" si="3"/>
        <v>-0.14285714285714279</v>
      </c>
      <c r="AC12" s="4">
        <f t="shared" si="4"/>
        <v>0.69696969696969702</v>
      </c>
      <c r="AD12" s="4">
        <f t="shared" si="5"/>
        <v>0.1249999999999999</v>
      </c>
      <c r="AE12" s="4">
        <f t="shared" si="6"/>
        <v>3.1746031746031772E-2</v>
      </c>
      <c r="AF12" s="4">
        <f t="shared" si="7"/>
        <v>0.10769230769230762</v>
      </c>
      <c r="AG12" s="4">
        <f t="shared" si="8"/>
        <v>-0.24999999999999992</v>
      </c>
    </row>
    <row r="13" spans="1:33" x14ac:dyDescent="0.2">
      <c r="A13" t="s">
        <v>1070</v>
      </c>
      <c r="B13" s="7" t="s">
        <v>487</v>
      </c>
      <c r="C13" s="7" t="str">
        <f>VLOOKUP(B13,YahooFinanceInfos!A:T,9,FALSE)</f>
        <v>MUENCH.RUECKVERS.VNA O.N.</v>
      </c>
      <c r="D13" t="str">
        <f>VLOOKUP(B13,YahooFinanceInfos!A:T,7,FALSE)</f>
        <v>EUR</v>
      </c>
      <c r="E13" s="1">
        <f>VLOOKUP(B13,YahooFinanceInfos!A:T,20,FALSE)</f>
        <v>180.25</v>
      </c>
      <c r="F13" s="4" t="str">
        <f>VLOOKUP(B13,YahooFinanceInfos!A:AK,37,FALSE)</f>
        <v>141.1 - 284.2</v>
      </c>
      <c r="G13" s="11">
        <f>(VLOOKUP(B13,YahooFinanceInfos!A:AO,41,FALSE)-E13)/E13</f>
        <v>0.57669902912621351</v>
      </c>
      <c r="H13" s="9">
        <f>VLOOKUP(B13,YahooFinanceInfos!A:AX,50,FALSE)</f>
        <v>18.963999999999999</v>
      </c>
      <c r="I13" s="9">
        <f>VLOOKUP(B13,YahooFinanceInfos!A:AT,46,FALSE)</f>
        <v>9.8000000000000007</v>
      </c>
      <c r="J13" s="4">
        <f>VLOOKUP(B13,YahooFinanceInfos!A:AV,48,FALSE)</f>
        <v>5.5195719999999997E-2</v>
      </c>
      <c r="K13" s="4">
        <f t="shared" si="9"/>
        <v>0.51676861421641007</v>
      </c>
      <c r="L13" s="9">
        <f>VLOOKUP(B13,YahooFinanceInfos!A:AV,47,FALSE)</f>
        <v>9.5048510000000004</v>
      </c>
      <c r="M13" s="9">
        <f>VLOOKUP(B13,YahooFinanceInfos!A:AZ,52,FALSE)</f>
        <v>215.31800000000001</v>
      </c>
      <c r="N13" s="4">
        <f>VLOOKUP(B13,YahooFinanceInfos!A:BH,60,FALSE)</f>
        <v>0.83713393999999997</v>
      </c>
      <c r="O13" s="4" t="str">
        <f t="shared" si="1"/>
        <v>invest</v>
      </c>
      <c r="P13" s="4"/>
      <c r="Q13" s="14"/>
      <c r="R13" s="16" t="s">
        <v>8430</v>
      </c>
      <c r="S13" s="16"/>
      <c r="T13" s="16"/>
      <c r="U13">
        <v>1.4</v>
      </c>
      <c r="V13">
        <v>1.5</v>
      </c>
      <c r="W13">
        <v>1.65</v>
      </c>
      <c r="X13">
        <v>1.65</v>
      </c>
      <c r="Y13">
        <v>1.75</v>
      </c>
      <c r="AA13" s="4">
        <f t="shared" si="2"/>
        <v>-1</v>
      </c>
      <c r="AB13" s="4">
        <f t="shared" si="3"/>
        <v>-1</v>
      </c>
      <c r="AC13" s="4">
        <f t="shared" si="4"/>
        <v>7.1428571428571494E-2</v>
      </c>
      <c r="AD13" s="4">
        <f t="shared" si="5"/>
        <v>9.9999999999999936E-2</v>
      </c>
      <c r="AE13" s="4">
        <f t="shared" si="6"/>
        <v>0</v>
      </c>
      <c r="AF13" s="4">
        <f t="shared" si="7"/>
        <v>6.0606060606060663E-2</v>
      </c>
      <c r="AG13" s="4">
        <f t="shared" si="8"/>
        <v>-1</v>
      </c>
    </row>
    <row r="14" spans="1:33" x14ac:dyDescent="0.2">
      <c r="A14" t="s">
        <v>1070</v>
      </c>
      <c r="B14" s="6" t="s">
        <v>488</v>
      </c>
      <c r="C14" s="6" t="str">
        <f>VLOOKUP(B14,YahooFinanceInfos!A:T,9,FALSE)</f>
        <v>ROYAL DUTCH SHELL B EO-07</v>
      </c>
      <c r="D14" t="str">
        <f>VLOOKUP(B14,YahooFinanceInfos!A:T,7,FALSE)</f>
        <v>EUR</v>
      </c>
      <c r="E14" s="1">
        <f>VLOOKUP(B14,YahooFinanceInfos!A:T,20,FALSE)</f>
        <v>13.25</v>
      </c>
      <c r="F14" s="4" t="str">
        <f>VLOOKUP(B14,YahooFinanceInfos!A:AK,37,FALSE)</f>
        <v>9.7 - 29.76</v>
      </c>
      <c r="G14" s="11">
        <f>(VLOOKUP(B14,YahooFinanceInfos!A:AO,41,FALSE)-E14)/E14</f>
        <v>1.2460377358490566</v>
      </c>
      <c r="H14" s="9">
        <f>VLOOKUP(B14,YahooFinanceInfos!A:AX,50,FALSE)</f>
        <v>1.2230000000000001</v>
      </c>
      <c r="I14" s="9">
        <f>VLOOKUP(B14,YahooFinanceInfos!A:AT,46,FALSE)</f>
        <v>1.57</v>
      </c>
      <c r="J14" s="4">
        <f>VLOOKUP(B14,YahooFinanceInfos!A:AV,48,FALSE)</f>
        <v>0.11944613599999999</v>
      </c>
      <c r="K14" s="4">
        <f t="shared" si="9"/>
        <v>1.2837285363859361</v>
      </c>
      <c r="L14" s="9">
        <f>VLOOKUP(B14,YahooFinanceInfos!A:AV,47,FALSE)</f>
        <v>10.834014</v>
      </c>
      <c r="M14" s="9">
        <f>VLOOKUP(B14,YahooFinanceInfos!A:AZ,52,FALSE)</f>
        <v>22.972000000000001</v>
      </c>
      <c r="N14" s="4">
        <f>VLOOKUP(B14,YahooFinanceInfos!A:BH,60,FALSE)</f>
        <v>0.57678914000000003</v>
      </c>
      <c r="O14" s="4" t="str">
        <f t="shared" si="1"/>
        <v>don't touch</v>
      </c>
      <c r="P14" s="4" t="s">
        <v>6293</v>
      </c>
      <c r="Q14" s="14">
        <v>2000</v>
      </c>
      <c r="R14" s="19"/>
      <c r="S14" s="17">
        <f t="shared" ref="S14:S15" si="12">Q14*J14</f>
        <v>238.89227199999999</v>
      </c>
      <c r="T14" s="14">
        <f t="shared" ref="T14:T15" si="13">Q14*(1+G14)</f>
        <v>4492.0754716981137</v>
      </c>
      <c r="U14">
        <v>7.75</v>
      </c>
      <c r="V14">
        <v>8.25</v>
      </c>
      <c r="W14">
        <v>8.6</v>
      </c>
      <c r="X14">
        <v>8.6</v>
      </c>
      <c r="Y14">
        <v>9.25</v>
      </c>
      <c r="Z14">
        <v>9.8000000000000007</v>
      </c>
      <c r="AA14" s="4">
        <f t="shared" si="2"/>
        <v>0.26451612903225813</v>
      </c>
      <c r="AB14" s="4">
        <f t="shared" si="3"/>
        <v>0.13953488372093037</v>
      </c>
      <c r="AC14" s="4">
        <f t="shared" si="4"/>
        <v>6.4516129032258063E-2</v>
      </c>
      <c r="AD14" s="4">
        <f t="shared" si="5"/>
        <v>4.2424242424242378E-2</v>
      </c>
      <c r="AE14" s="4">
        <f t="shared" si="6"/>
        <v>0</v>
      </c>
      <c r="AF14" s="4">
        <f t="shared" si="7"/>
        <v>7.558139534883726E-2</v>
      </c>
      <c r="AG14" s="4">
        <f t="shared" si="8"/>
        <v>5.9459459459459539E-2</v>
      </c>
    </row>
    <row r="15" spans="1:33" x14ac:dyDescent="0.2">
      <c r="A15" t="s">
        <v>1070</v>
      </c>
      <c r="B15" s="7" t="s">
        <v>70</v>
      </c>
      <c r="C15" s="7" t="str">
        <f>VLOOKUP(B15,YahooFinanceInfos!A:T,9,FALSE)</f>
        <v>Park Hotels &amp; Resorts Inc.</v>
      </c>
      <c r="D15" t="str">
        <f>VLOOKUP(B15,YahooFinanceInfos!A:T,7,FALSE)</f>
        <v>USD</v>
      </c>
      <c r="E15" s="1">
        <f>VLOOKUP(B15,YahooFinanceInfos!A:T,20,FALSE)</f>
        <v>7.32</v>
      </c>
      <c r="F15" s="4" t="str">
        <f>VLOOKUP(B15,YahooFinanceInfos!A:AK,37,FALSE)</f>
        <v>3.99 - 30.71</v>
      </c>
      <c r="G15" s="11">
        <f>(VLOOKUP(B15,YahooFinanceInfos!A:AO,41,FALSE)-E15)/E15</f>
        <v>3.1953551912568305</v>
      </c>
      <c r="H15" s="9">
        <f>VLOOKUP(B15,YahooFinanceInfos!A:AX,50,FALSE)</f>
        <v>1.4390000000000001</v>
      </c>
      <c r="I15" s="9">
        <f>VLOOKUP(B15,YahooFinanceInfos!A:AT,46,FALSE)</f>
        <v>1.9</v>
      </c>
      <c r="J15" s="4">
        <f>VLOOKUP(B15,YahooFinanceInfos!A:AV,48,FALSE)</f>
        <v>0.27417027999999999</v>
      </c>
      <c r="K15" s="4">
        <f t="shared" si="9"/>
        <v>1.3203613620569838</v>
      </c>
      <c r="L15" s="9">
        <f>VLOOKUP(B15,YahooFinanceInfos!A:AV,47,FALSE)</f>
        <v>5.0868659999999997</v>
      </c>
      <c r="M15" s="9">
        <f>VLOOKUP(B15,YahooFinanceInfos!A:AZ,52,FALSE)</f>
        <v>27.135999999999999</v>
      </c>
      <c r="N15" s="4">
        <f>VLOOKUP(B15,YahooFinanceInfos!A:BH,60,FALSE)</f>
        <v>0.26975234999999997</v>
      </c>
      <c r="O15" s="4" t="str">
        <f t="shared" si="1"/>
        <v>don't touch</v>
      </c>
      <c r="P15" s="4" t="s">
        <v>6293</v>
      </c>
      <c r="Q15" s="14">
        <v>2000</v>
      </c>
      <c r="R15" s="17"/>
      <c r="S15" s="17">
        <f t="shared" si="12"/>
        <v>548.34055999999998</v>
      </c>
      <c r="T15" s="14">
        <f t="shared" si="13"/>
        <v>8390.7103825136601</v>
      </c>
      <c r="V15">
        <v>1.1000000000000001</v>
      </c>
      <c r="W15">
        <v>1.35</v>
      </c>
      <c r="X15">
        <v>1.6</v>
      </c>
      <c r="Y15">
        <v>1.95</v>
      </c>
      <c r="Z15">
        <v>0</v>
      </c>
      <c r="AA15" s="4" t="str">
        <f t="shared" si="2"/>
        <v>na</v>
      </c>
      <c r="AB15" s="4">
        <f t="shared" si="3"/>
        <v>-1</v>
      </c>
      <c r="AC15" s="4" t="str">
        <f t="shared" si="4"/>
        <v>na</v>
      </c>
      <c r="AD15" s="4">
        <f t="shared" si="5"/>
        <v>0.22727272727272727</v>
      </c>
      <c r="AE15" s="4">
        <f t="shared" si="6"/>
        <v>0.18518518518518517</v>
      </c>
      <c r="AF15" s="4">
        <f t="shared" si="7"/>
        <v>0.21874999999999992</v>
      </c>
      <c r="AG15" s="4">
        <f t="shared" si="8"/>
        <v>-1</v>
      </c>
    </row>
    <row r="16" spans="1:33" x14ac:dyDescent="0.2">
      <c r="A16" t="s">
        <v>1070</v>
      </c>
      <c r="B16" s="6" t="s">
        <v>72</v>
      </c>
      <c r="C16" s="6" t="str">
        <f>VLOOKUP(B16,YahooFinanceInfos!A:T,9,FALSE)</f>
        <v>Caesars Entertainment Corporati</v>
      </c>
      <c r="D16" t="str">
        <f>VLOOKUP(B16,YahooFinanceInfos!A:T,7,FALSE)</f>
        <v>USD</v>
      </c>
      <c r="E16" s="1">
        <f>VLOOKUP(B16,YahooFinanceInfos!A:T,20,FALSE)</f>
        <v>9.86</v>
      </c>
      <c r="F16" s="4" t="str">
        <f>VLOOKUP(B16,YahooFinanceInfos!A:AK,37,FALSE)</f>
        <v>3.22 - 14.74</v>
      </c>
      <c r="G16" s="11">
        <f>(VLOOKUP(B16,YahooFinanceInfos!A:AO,41,FALSE)-E16)/E16</f>
        <v>0.4949290060851928</v>
      </c>
      <c r="H16" s="9">
        <f>VLOOKUP(B16,YahooFinanceInfos!A:AX,50,FALSE)</f>
        <v>-1.77</v>
      </c>
      <c r="I16" s="9">
        <f>VLOOKUP(B16,YahooFinanceInfos!A:AT,46,FALSE)</f>
        <v>0</v>
      </c>
      <c r="J16" s="4">
        <f>VLOOKUP(B16,YahooFinanceInfos!A:AV,48,FALSE)</f>
        <v>0</v>
      </c>
      <c r="K16" s="4">
        <f t="shared" si="9"/>
        <v>0</v>
      </c>
      <c r="L16" s="9">
        <f>VLOOKUP(B16,YahooFinanceInfos!A:AV,47,FALSE)</f>
        <v>0</v>
      </c>
      <c r="M16" s="9">
        <f>VLOOKUP(B16,YahooFinanceInfos!A:AZ,52,FALSE)</f>
        <v>3.125</v>
      </c>
      <c r="N16" s="4">
        <f>VLOOKUP(B16,YahooFinanceInfos!A:BH,60,FALSE)</f>
        <v>3.1551999999999998</v>
      </c>
      <c r="O16" s="4" t="str">
        <f t="shared" si="1"/>
        <v>don't touch</v>
      </c>
      <c r="P16" s="4"/>
      <c r="Q16" s="4"/>
      <c r="R16" s="4"/>
      <c r="S16" s="4"/>
      <c r="T16" s="4"/>
      <c r="W16">
        <v>4.08</v>
      </c>
      <c r="X16">
        <v>2.29</v>
      </c>
      <c r="Y16">
        <v>2.35</v>
      </c>
      <c r="AA16" s="4" t="str">
        <f t="shared" si="2"/>
        <v>na</v>
      </c>
      <c r="AB16" s="4">
        <f t="shared" si="3"/>
        <v>-1</v>
      </c>
      <c r="AC16" s="4" t="str">
        <f t="shared" si="4"/>
        <v>na</v>
      </c>
      <c r="AD16" s="4" t="str">
        <f t="shared" si="5"/>
        <v>na</v>
      </c>
      <c r="AE16" s="4">
        <f t="shared" si="6"/>
        <v>-0.43872549019607843</v>
      </c>
      <c r="AF16" s="4">
        <f t="shared" si="7"/>
        <v>2.6200873362445438E-2</v>
      </c>
      <c r="AG16" s="4">
        <f t="shared" si="8"/>
        <v>-1</v>
      </c>
    </row>
    <row r="17" spans="1:33" x14ac:dyDescent="0.2">
      <c r="A17" t="s">
        <v>1070</v>
      </c>
      <c r="B17" s="7" t="s">
        <v>75</v>
      </c>
      <c r="C17" s="7" t="str">
        <f>VLOOKUP(B17,YahooFinanceInfos!A:T,9,FALSE)</f>
        <v>International Business Machines</v>
      </c>
      <c r="D17" t="str">
        <f>VLOOKUP(B17,YahooFinanceInfos!A:T,7,FALSE)</f>
        <v>USD</v>
      </c>
      <c r="E17" s="1">
        <f>VLOOKUP(B17,YahooFinanceInfos!A:T,20,FALSE)</f>
        <v>116.95</v>
      </c>
      <c r="F17" s="4" t="str">
        <f>VLOOKUP(B17,YahooFinanceInfos!A:AK,37,FALSE)</f>
        <v>90.56 - 158.75</v>
      </c>
      <c r="G17" s="11">
        <f>(VLOOKUP(B17,YahooFinanceInfos!A:AO,41,FALSE)-E17)/E17</f>
        <v>0.35741769987174005</v>
      </c>
      <c r="H17" s="9">
        <f>VLOOKUP(B17,YahooFinanceInfos!A:AX,50,FALSE)</f>
        <v>10.096</v>
      </c>
      <c r="I17" s="9">
        <f>VLOOKUP(B17,YahooFinanceInfos!A:AT,46,FALSE)</f>
        <v>6.48</v>
      </c>
      <c r="J17" s="4">
        <f>VLOOKUP(B17,YahooFinanceInfos!A:AV,48,FALSE)</f>
        <v>5.5992395E-2</v>
      </c>
      <c r="K17" s="4">
        <f t="shared" si="9"/>
        <v>0.64183835182250404</v>
      </c>
      <c r="L17" s="9">
        <f>VLOOKUP(B17,YahooFinanceInfos!A:AV,47,FALSE)</f>
        <v>11.583796</v>
      </c>
      <c r="M17" s="9">
        <f>VLOOKUP(B17,YahooFinanceInfos!A:AZ,52,FALSE)</f>
        <v>22.524000000000001</v>
      </c>
      <c r="N17" s="4">
        <f>VLOOKUP(B17,YahooFinanceInfos!A:BH,60,FALSE)</f>
        <v>5.1922392999999998</v>
      </c>
      <c r="O17" s="4" t="str">
        <f t="shared" si="1"/>
        <v>invest</v>
      </c>
      <c r="P17" s="4"/>
      <c r="Q17" s="4"/>
      <c r="R17" s="4" t="s">
        <v>6292</v>
      </c>
      <c r="S17" s="4"/>
      <c r="T17" s="4"/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s="4" t="str">
        <f t="shared" ref="AA17:AA28" si="14">IFERROR((Z17-U17)/U17,"na")</f>
        <v>na</v>
      </c>
      <c r="AB17" s="4" t="str">
        <f t="shared" ref="AB17:AB28" si="15">IFERROR((Z17-W17)/W17,"na")</f>
        <v>na</v>
      </c>
      <c r="AC17" s="4" t="str">
        <f t="shared" ref="AC17:AC28" si="16">IFERROR((V17-U17)/U17,"na")</f>
        <v>na</v>
      </c>
      <c r="AD17" s="4" t="str">
        <f t="shared" ref="AD17:AD28" si="17">IFERROR((W17-V17)/V17,"na")</f>
        <v>na</v>
      </c>
      <c r="AE17" s="4" t="str">
        <f t="shared" ref="AE17:AE28" si="18">IFERROR((X17-W17)/W17,"na")</f>
        <v>na</v>
      </c>
      <c r="AF17" s="4" t="str">
        <f t="shared" ref="AF17:AF28" si="19">IFERROR((Y17-X17)/X17,"na")</f>
        <v>na</v>
      </c>
      <c r="AG17" s="4" t="str">
        <f t="shared" ref="AG17:AG28" si="20">IFERROR((Z17-Y17)/Y17,"na")</f>
        <v>na</v>
      </c>
    </row>
    <row r="18" spans="1:33" x14ac:dyDescent="0.2">
      <c r="A18" t="s">
        <v>1070</v>
      </c>
      <c r="B18" s="6" t="s">
        <v>76</v>
      </c>
      <c r="C18" s="6" t="str">
        <f>VLOOKUP(B18,YahooFinanceInfos!A:T,9,FALSE)</f>
        <v>Amazon.com, Inc.</v>
      </c>
      <c r="D18" t="str">
        <f>VLOOKUP(B18,YahooFinanceInfos!A:T,7,FALSE)</f>
        <v>USD</v>
      </c>
      <c r="E18" s="1">
        <f>VLOOKUP(B18,YahooFinanceInfos!A:T,20,FALSE)</f>
        <v>2388.85</v>
      </c>
      <c r="F18" s="4" t="str">
        <f>VLOOKUP(B18,YahooFinanceInfos!A:AK,37,FALSE)</f>
        <v>1626.03 - 2475.0</v>
      </c>
      <c r="G18" s="11">
        <f>(VLOOKUP(B18,YahooFinanceInfos!A:AO,41,FALSE)-E18)/E18</f>
        <v>3.6063377775917324E-2</v>
      </c>
      <c r="H18" s="9">
        <f>VLOOKUP(B18,YahooFinanceInfos!A:AX,50,FALSE)</f>
        <v>20.936</v>
      </c>
      <c r="I18" s="9">
        <f>VLOOKUP(B18,YahooFinanceInfos!A:AT,46,FALSE)</f>
        <v>0</v>
      </c>
      <c r="J18" s="4">
        <f>VLOOKUP(B18,YahooFinanceInfos!A:AV,48,FALSE)</f>
        <v>0</v>
      </c>
      <c r="K18" s="4">
        <f t="shared" si="9"/>
        <v>0</v>
      </c>
      <c r="L18" s="9">
        <f>VLOOKUP(B18,YahooFinanceInfos!A:AV,47,FALSE)</f>
        <v>114.10250000000001</v>
      </c>
      <c r="M18" s="9">
        <f>VLOOKUP(B18,YahooFinanceInfos!A:AZ,52,FALSE)</f>
        <v>130.80600000000001</v>
      </c>
      <c r="N18" s="4">
        <f>VLOOKUP(B18,YahooFinanceInfos!A:BH,60,FALSE)</f>
        <v>18.262543000000001</v>
      </c>
      <c r="O18" s="4" t="str">
        <f t="shared" si="1"/>
        <v>don't touch</v>
      </c>
      <c r="P18" s="4"/>
      <c r="Q18" s="4"/>
      <c r="R18" s="4" t="s">
        <v>6292</v>
      </c>
      <c r="S18" s="4"/>
      <c r="T18" s="4"/>
      <c r="U18">
        <v>4.25</v>
      </c>
      <c r="V18">
        <v>5</v>
      </c>
      <c r="W18">
        <v>5.5</v>
      </c>
      <c r="X18">
        <v>5.9</v>
      </c>
      <c r="Y18">
        <v>6.21</v>
      </c>
      <c r="Z18">
        <v>6.43</v>
      </c>
      <c r="AA18" s="4">
        <f t="shared" si="14"/>
        <v>0.51294117647058812</v>
      </c>
      <c r="AB18" s="4">
        <f t="shared" si="15"/>
        <v>0.16909090909090904</v>
      </c>
      <c r="AC18" s="4">
        <f t="shared" si="16"/>
        <v>0.17647058823529413</v>
      </c>
      <c r="AD18" s="4">
        <f t="shared" si="17"/>
        <v>0.1</v>
      </c>
      <c r="AE18" s="4">
        <f t="shared" si="18"/>
        <v>7.2727272727272793E-2</v>
      </c>
      <c r="AF18" s="4">
        <f t="shared" si="19"/>
        <v>5.254237288135586E-2</v>
      </c>
      <c r="AG18" s="4">
        <f t="shared" si="20"/>
        <v>3.5426731078904955E-2</v>
      </c>
    </row>
    <row r="19" spans="1:33" x14ac:dyDescent="0.2">
      <c r="A19" t="s">
        <v>1070</v>
      </c>
      <c r="B19" s="6" t="s">
        <v>96</v>
      </c>
      <c r="C19" s="6" t="str">
        <f>VLOOKUP(B19,YahooFinanceInfos!A:T,9,FALSE)</f>
        <v>Las Vegas Sands Corp.</v>
      </c>
      <c r="D19" t="str">
        <f>VLOOKUP(B19,YahooFinanceInfos!A:T,7,FALSE)</f>
        <v>USD</v>
      </c>
      <c r="E19" s="1">
        <f>VLOOKUP(B19,YahooFinanceInfos!A:T,20,FALSE)</f>
        <v>45.68</v>
      </c>
      <c r="F19" s="4" t="str">
        <f>VLOOKUP(B19,YahooFinanceInfos!A:AK,37,FALSE)</f>
        <v>33.3 - 74.29</v>
      </c>
      <c r="G19" s="11">
        <f>(VLOOKUP(B19,YahooFinanceInfos!A:AO,41,FALSE)-E19)/E19</f>
        <v>0.62631348511383556</v>
      </c>
      <c r="H19" s="9">
        <f>VLOOKUP(B19,YahooFinanceInfos!A:AX,50,FALSE)</f>
        <v>2.7519999999999998</v>
      </c>
      <c r="I19" s="9">
        <f>VLOOKUP(B19,YahooFinanceInfos!A:AT,46,FALSE)</f>
        <v>3.1</v>
      </c>
      <c r="J19" s="4">
        <f>VLOOKUP(B19,YahooFinanceInfos!A:AV,48,FALSE)</f>
        <v>6.9788379999999997E-2</v>
      </c>
      <c r="K19" s="4">
        <f t="shared" si="9"/>
        <v>1.1264534883720931</v>
      </c>
      <c r="L19" s="9">
        <f>VLOOKUP(B19,YahooFinanceInfos!A:AV,47,FALSE)</f>
        <v>16.598837</v>
      </c>
      <c r="M19" s="9">
        <f>VLOOKUP(B19,YahooFinanceInfos!A:AZ,52,FALSE)</f>
        <v>5.8760000000000003</v>
      </c>
      <c r="N19" s="4">
        <f>VLOOKUP(B19,YahooFinanceInfos!A:BH,60,FALSE)</f>
        <v>7.7739960000000004</v>
      </c>
      <c r="O19" s="4" t="str">
        <f t="shared" si="1"/>
        <v>don't touch</v>
      </c>
      <c r="P19" s="4" t="s">
        <v>6293</v>
      </c>
      <c r="Q19" s="14"/>
      <c r="R19" s="4" t="s">
        <v>8425</v>
      </c>
      <c r="S19" s="4"/>
      <c r="T19" s="4"/>
      <c r="U19">
        <v>2</v>
      </c>
      <c r="V19">
        <v>2.6</v>
      </c>
      <c r="W19">
        <v>2.88</v>
      </c>
      <c r="X19">
        <v>2.92</v>
      </c>
      <c r="Y19">
        <v>3</v>
      </c>
      <c r="Z19">
        <v>3.08</v>
      </c>
      <c r="AA19" s="4">
        <f t="shared" si="14"/>
        <v>0.54</v>
      </c>
      <c r="AB19" s="4">
        <f t="shared" si="15"/>
        <v>6.9444444444444503E-2</v>
      </c>
      <c r="AC19" s="4">
        <f t="shared" si="16"/>
        <v>0.30000000000000004</v>
      </c>
      <c r="AD19" s="4">
        <f t="shared" si="17"/>
        <v>0.10769230769230762</v>
      </c>
      <c r="AE19" s="4">
        <f t="shared" si="18"/>
        <v>1.3888888888888902E-2</v>
      </c>
      <c r="AF19" s="4">
        <f t="shared" si="19"/>
        <v>2.7397260273972629E-2</v>
      </c>
      <c r="AG19" s="4">
        <f t="shared" si="20"/>
        <v>2.6666666666666689E-2</v>
      </c>
    </row>
    <row r="20" spans="1:33" x14ac:dyDescent="0.2">
      <c r="A20" t="s">
        <v>1070</v>
      </c>
      <c r="B20" s="7" t="s">
        <v>98</v>
      </c>
      <c r="C20" s="7" t="str">
        <f>VLOOKUP(B20,YahooFinanceInfos!A:T,9,FALSE)</f>
        <v>MGM Resorts International</v>
      </c>
      <c r="D20" t="str">
        <f>VLOOKUP(B20,YahooFinanceInfos!A:T,7,FALSE)</f>
        <v>USD</v>
      </c>
      <c r="E20" s="1">
        <f>VLOOKUP(B20,YahooFinanceInfos!A:T,20,FALSE)</f>
        <v>13.52</v>
      </c>
      <c r="F20" s="4" t="str">
        <f>VLOOKUP(B20,YahooFinanceInfos!A:AK,37,FALSE)</f>
        <v>5.9 - 34.64</v>
      </c>
      <c r="G20" s="11">
        <f>(VLOOKUP(B20,YahooFinanceInfos!A:AO,41,FALSE)-E20)/E20</f>
        <v>1.5621301775147931</v>
      </c>
      <c r="H20" s="9">
        <f>VLOOKUP(B20,YahooFinanceInfos!A:AX,50,FALSE)</f>
        <v>5.476</v>
      </c>
      <c r="I20" s="9">
        <f>VLOOKUP(B20,YahooFinanceInfos!A:AT,46,FALSE)</f>
        <v>0.54</v>
      </c>
      <c r="J20" s="4">
        <f>VLOOKUP(B20,YahooFinanceInfos!A:AV,48,FALSE)</f>
        <v>4.258675E-2</v>
      </c>
      <c r="K20" s="4">
        <f t="shared" si="9"/>
        <v>9.861212563915267E-2</v>
      </c>
      <c r="L20" s="9">
        <f>VLOOKUP(B20,YahooFinanceInfos!A:AV,47,FALSE)</f>
        <v>2.4689554999999999</v>
      </c>
      <c r="M20" s="9">
        <f>VLOOKUP(B20,YahooFinanceInfos!A:AZ,52,FALSE)</f>
        <v>16.574999999999999</v>
      </c>
      <c r="N20" s="4">
        <f>VLOOKUP(B20,YahooFinanceInfos!A:BH,60,FALSE)</f>
        <v>0.81568629999999998</v>
      </c>
      <c r="O20" s="4" t="str">
        <f t="shared" si="1"/>
        <v>invest</v>
      </c>
      <c r="P20" s="4" t="s">
        <v>6293</v>
      </c>
      <c r="Q20" s="14"/>
      <c r="R20" s="17" t="s">
        <v>8425</v>
      </c>
      <c r="S20" s="17"/>
      <c r="T20" s="17"/>
      <c r="U20">
        <v>0</v>
      </c>
      <c r="V20">
        <v>0</v>
      </c>
      <c r="W20">
        <v>0</v>
      </c>
      <c r="X20">
        <v>0</v>
      </c>
      <c r="Y20">
        <v>0.48</v>
      </c>
      <c r="Z20">
        <v>0.52</v>
      </c>
      <c r="AA20" s="4" t="str">
        <f t="shared" si="14"/>
        <v>na</v>
      </c>
      <c r="AB20" s="4" t="str">
        <f t="shared" si="15"/>
        <v>na</v>
      </c>
      <c r="AC20" s="4" t="str">
        <f t="shared" si="16"/>
        <v>na</v>
      </c>
      <c r="AD20" s="4" t="str">
        <f t="shared" si="17"/>
        <v>na</v>
      </c>
      <c r="AE20" s="4" t="str">
        <f t="shared" si="18"/>
        <v>na</v>
      </c>
      <c r="AF20" s="4" t="str">
        <f t="shared" si="19"/>
        <v>na</v>
      </c>
      <c r="AG20" s="4">
        <f t="shared" si="20"/>
        <v>8.3333333333333412E-2</v>
      </c>
    </row>
    <row r="21" spans="1:33" x14ac:dyDescent="0.2">
      <c r="A21" t="s">
        <v>1070</v>
      </c>
      <c r="B21" s="6" t="s">
        <v>99</v>
      </c>
      <c r="C21" s="6" t="str">
        <f>VLOOKUP(B21,YahooFinanceInfos!A:T,9,FALSE)</f>
        <v>Wynn Resorts, Limited</v>
      </c>
      <c r="D21" t="str">
        <f>VLOOKUP(B21,YahooFinanceInfos!A:T,7,FALSE)</f>
        <v>USD</v>
      </c>
      <c r="E21" s="1">
        <f>VLOOKUP(B21,YahooFinanceInfos!A:T,20,FALSE)</f>
        <v>78.3</v>
      </c>
      <c r="F21" s="4" t="str">
        <f>VLOOKUP(B21,YahooFinanceInfos!A:AK,37,FALSE)</f>
        <v>35.84 - 153.41</v>
      </c>
      <c r="G21" s="11">
        <f>(VLOOKUP(B21,YahooFinanceInfos!A:AO,41,FALSE)-E21)/E21</f>
        <v>0.95925925925925926</v>
      </c>
      <c r="H21" s="9">
        <f>VLOOKUP(B21,YahooFinanceInfos!A:AX,50,FALSE)</f>
        <v>-3.5990000000000002</v>
      </c>
      <c r="I21" s="9">
        <f>VLOOKUP(B21,YahooFinanceInfos!A:AT,46,FALSE)</f>
        <v>3</v>
      </c>
      <c r="J21" s="4">
        <f>VLOOKUP(B21,YahooFinanceInfos!A:AV,48,FALSE)</f>
        <v>3.9077766E-2</v>
      </c>
      <c r="K21" s="4">
        <f t="shared" si="9"/>
        <v>-0.83356487913309252</v>
      </c>
      <c r="L21" s="9">
        <f>VLOOKUP(B21,YahooFinanceInfos!A:AV,47,FALSE)</f>
        <v>0</v>
      </c>
      <c r="M21" s="9">
        <f>VLOOKUP(B21,YahooFinanceInfos!A:AZ,52,FALSE)</f>
        <v>16.347999999999999</v>
      </c>
      <c r="N21" s="4">
        <f>VLOOKUP(B21,YahooFinanceInfos!A:BH,60,FALSE)</f>
        <v>4.7895770000000004</v>
      </c>
      <c r="O21" s="4" t="str">
        <f t="shared" si="1"/>
        <v>don't touch</v>
      </c>
      <c r="P21" s="4" t="s">
        <v>6293</v>
      </c>
      <c r="Q21" s="14"/>
      <c r="R21" s="4" t="s">
        <v>8425</v>
      </c>
      <c r="S21" s="4"/>
      <c r="T21" s="4"/>
      <c r="U21">
        <v>0</v>
      </c>
      <c r="V21">
        <v>3</v>
      </c>
      <c r="W21">
        <v>2</v>
      </c>
      <c r="X21">
        <v>2</v>
      </c>
      <c r="Y21">
        <v>2.75</v>
      </c>
      <c r="Z21">
        <v>0</v>
      </c>
      <c r="AA21" s="4" t="str">
        <f t="shared" si="14"/>
        <v>na</v>
      </c>
      <c r="AB21" s="4">
        <f t="shared" si="15"/>
        <v>-1</v>
      </c>
      <c r="AC21" s="4" t="str">
        <f t="shared" si="16"/>
        <v>na</v>
      </c>
      <c r="AD21" s="4">
        <f t="shared" si="17"/>
        <v>-0.33333333333333331</v>
      </c>
      <c r="AE21" s="4">
        <f t="shared" si="18"/>
        <v>0</v>
      </c>
      <c r="AF21" s="4">
        <f t="shared" si="19"/>
        <v>0.375</v>
      </c>
      <c r="AG21" s="4">
        <f t="shared" si="20"/>
        <v>-1</v>
      </c>
    </row>
    <row r="22" spans="1:33" x14ac:dyDescent="0.2">
      <c r="A22" t="s">
        <v>1070</v>
      </c>
      <c r="B22" s="7" t="s">
        <v>101</v>
      </c>
      <c r="C22" s="7" t="str">
        <f>VLOOKUP(B22,YahooFinanceInfos!A:T,9,FALSE)</f>
        <v>Macy's Inc</v>
      </c>
      <c r="D22" t="str">
        <f>VLOOKUP(B22,YahooFinanceInfos!A:T,7,FALSE)</f>
        <v>USD</v>
      </c>
      <c r="E22" s="1">
        <f>VLOOKUP(B22,YahooFinanceInfos!A:T,20,FALSE)</f>
        <v>5.01</v>
      </c>
      <c r="F22" s="4" t="str">
        <f>VLOOKUP(B22,YahooFinanceInfos!A:AK,37,FALSE)</f>
        <v>4.38 - 23.4</v>
      </c>
      <c r="G22" s="11">
        <f>(VLOOKUP(B22,YahooFinanceInfos!A:AO,41,FALSE)-E22)/E22</f>
        <v>3.6706586826347309</v>
      </c>
      <c r="H22" s="9">
        <f>VLOOKUP(B22,YahooFinanceInfos!A:AX,50,FALSE)</f>
        <v>1.81</v>
      </c>
      <c r="I22" s="9">
        <f>VLOOKUP(B22,YahooFinanceInfos!A:AT,46,FALSE)</f>
        <v>1.51</v>
      </c>
      <c r="J22" s="4">
        <f>VLOOKUP(B22,YahooFinanceInfos!A:AV,48,FALSE)</f>
        <v>0.30079679999999998</v>
      </c>
      <c r="K22" s="4">
        <f t="shared" si="9"/>
        <v>0.83425414364640882</v>
      </c>
      <c r="L22" s="9">
        <f>VLOOKUP(B22,YahooFinanceInfos!A:AV,47,FALSE)</f>
        <v>2.7679559999999999</v>
      </c>
      <c r="M22" s="9">
        <f>VLOOKUP(B22,YahooFinanceInfos!A:AZ,52,FALSE)</f>
        <v>20.635000000000002</v>
      </c>
      <c r="N22" s="4">
        <f>VLOOKUP(B22,YahooFinanceInfos!A:BH,60,FALSE)</f>
        <v>0.24279138</v>
      </c>
      <c r="O22" s="4" t="str">
        <f t="shared" si="1"/>
        <v>invest</v>
      </c>
      <c r="P22" s="4" t="s">
        <v>6293</v>
      </c>
      <c r="Q22" s="14"/>
      <c r="R22" s="17" t="s">
        <v>8425</v>
      </c>
      <c r="S22" s="17"/>
      <c r="T22" s="17"/>
      <c r="U22">
        <v>0</v>
      </c>
      <c r="V22">
        <v>1.39</v>
      </c>
      <c r="W22">
        <v>1.49</v>
      </c>
      <c r="X22">
        <v>1.51</v>
      </c>
      <c r="Y22">
        <v>1.51</v>
      </c>
      <c r="Z22">
        <v>1.51</v>
      </c>
      <c r="AA22" s="4" t="str">
        <f t="shared" si="14"/>
        <v>na</v>
      </c>
      <c r="AB22" s="4">
        <f t="shared" si="15"/>
        <v>1.3422818791946321E-2</v>
      </c>
      <c r="AC22" s="4" t="str">
        <f t="shared" si="16"/>
        <v>na</v>
      </c>
      <c r="AD22" s="4">
        <f t="shared" si="17"/>
        <v>7.1942446043165534E-2</v>
      </c>
      <c r="AE22" s="4">
        <f t="shared" si="18"/>
        <v>1.3422818791946321E-2</v>
      </c>
      <c r="AF22" s="4">
        <f t="shared" si="19"/>
        <v>0</v>
      </c>
      <c r="AG22" s="4">
        <f t="shared" si="20"/>
        <v>0</v>
      </c>
    </row>
    <row r="23" spans="1:33" x14ac:dyDescent="0.2">
      <c r="A23" t="s">
        <v>1070</v>
      </c>
      <c r="B23" s="6" t="s">
        <v>103</v>
      </c>
      <c r="C23" s="6" t="str">
        <f>VLOOKUP(B23,YahooFinanceInfos!A:T,9,FALSE)</f>
        <v xml:space="preserve">Tanger Factory Outlet Centers, </v>
      </c>
      <c r="D23" t="str">
        <f>VLOOKUP(B23,YahooFinanceInfos!A:T,7,FALSE)</f>
        <v>USD</v>
      </c>
      <c r="E23" s="1">
        <f>VLOOKUP(B23,YahooFinanceInfos!A:T,20,FALSE)</f>
        <v>5.88</v>
      </c>
      <c r="F23" s="4" t="str">
        <f>VLOOKUP(B23,YahooFinanceInfos!A:AK,37,FALSE)</f>
        <v>4.05 - 18.72</v>
      </c>
      <c r="G23" s="11">
        <f>(VLOOKUP(B23,YahooFinanceInfos!A:AO,41,FALSE)-E23)/E23</f>
        <v>2.1836734693877551</v>
      </c>
      <c r="H23" s="9">
        <f>VLOOKUP(B23,YahooFinanceInfos!A:AX,50,FALSE)</f>
        <v>0.93</v>
      </c>
      <c r="I23" s="9">
        <f>VLOOKUP(B23,YahooFinanceInfos!A:AT,46,FALSE)</f>
        <v>1.42</v>
      </c>
      <c r="J23" s="4">
        <f>VLOOKUP(B23,YahooFinanceInfos!A:AV,48,FALSE)</f>
        <v>0.25448027000000001</v>
      </c>
      <c r="K23" s="4">
        <f t="shared" si="9"/>
        <v>1.5268817204301073</v>
      </c>
      <c r="L23" s="9">
        <f>VLOOKUP(B23,YahooFinanceInfos!A:AV,47,FALSE)</f>
        <v>6.3225809999999996</v>
      </c>
      <c r="M23" s="9">
        <f>VLOOKUP(B23,YahooFinanceInfos!A:AZ,52,FALSE)</f>
        <v>4.6639999999999997</v>
      </c>
      <c r="N23" s="4">
        <f>VLOOKUP(B23,YahooFinanceInfos!A:BH,60,FALSE)</f>
        <v>1.2607204000000001</v>
      </c>
      <c r="O23" s="4" t="str">
        <f t="shared" si="1"/>
        <v>don't touch</v>
      </c>
      <c r="P23" s="4" t="s">
        <v>6293</v>
      </c>
      <c r="Q23" s="14"/>
      <c r="R23" s="17" t="s">
        <v>8425</v>
      </c>
      <c r="S23" s="17"/>
      <c r="T23" s="17"/>
      <c r="U23">
        <v>1.179</v>
      </c>
      <c r="V23">
        <v>1.143</v>
      </c>
      <c r="W23">
        <v>1.2050000000000001</v>
      </c>
      <c r="X23">
        <v>1.173</v>
      </c>
      <c r="Y23">
        <v>1.262</v>
      </c>
      <c r="AA23" s="4">
        <f t="shared" si="14"/>
        <v>-1</v>
      </c>
      <c r="AB23" s="4">
        <f t="shared" si="15"/>
        <v>-1</v>
      </c>
      <c r="AC23" s="4">
        <f t="shared" si="16"/>
        <v>-3.0534351145038195E-2</v>
      </c>
      <c r="AD23" s="4">
        <f t="shared" si="17"/>
        <v>5.4243219597550352E-2</v>
      </c>
      <c r="AE23" s="4">
        <f t="shared" si="18"/>
        <v>-2.6556016597510397E-2</v>
      </c>
      <c r="AF23" s="4">
        <f t="shared" si="19"/>
        <v>7.5873827791986329E-2</v>
      </c>
      <c r="AG23" s="4">
        <f t="shared" si="20"/>
        <v>-1</v>
      </c>
    </row>
    <row r="24" spans="1:33" x14ac:dyDescent="0.2">
      <c r="A24" t="s">
        <v>1070</v>
      </c>
      <c r="B24" s="7" t="s">
        <v>105</v>
      </c>
      <c r="C24" s="7" t="str">
        <f>VLOOKUP(B24,YahooFinanceInfos!A:T,9,FALSE)</f>
        <v>Royal Caribbean Cruises Ltd.</v>
      </c>
      <c r="D24" t="str">
        <f>VLOOKUP(B24,YahooFinanceInfos!A:T,7,FALSE)</f>
        <v>USD</v>
      </c>
      <c r="E24" s="1">
        <f>VLOOKUP(B24,YahooFinanceInfos!A:T,20,FALSE)</f>
        <v>35.15</v>
      </c>
      <c r="F24" s="4" t="str">
        <f>VLOOKUP(B24,YahooFinanceInfos!A:AK,37,FALSE)</f>
        <v>19.25 - 135.32</v>
      </c>
      <c r="G24" s="11">
        <f>(VLOOKUP(B24,YahooFinanceInfos!A:AO,41,FALSE)-E24)/E24</f>
        <v>2.8497866287339968</v>
      </c>
      <c r="H24" s="9">
        <f>VLOOKUP(B24,YahooFinanceInfos!A:AX,50,FALSE)</f>
        <v>8.9499999999999993</v>
      </c>
      <c r="I24" s="9">
        <f>VLOOKUP(B24,YahooFinanceInfos!A:AT,46,FALSE)</f>
        <v>2.96</v>
      </c>
      <c r="J24" s="4">
        <f>VLOOKUP(B24,YahooFinanceInfos!A:AV,48,FALSE)</f>
        <v>8.5722566E-2</v>
      </c>
      <c r="K24" s="4">
        <f t="shared" si="9"/>
        <v>0.33072625698324026</v>
      </c>
      <c r="L24" s="9">
        <f>VLOOKUP(B24,YahooFinanceInfos!A:AV,47,FALSE)</f>
        <v>3.9273745999999998</v>
      </c>
      <c r="M24" s="9">
        <f>VLOOKUP(B24,YahooFinanceInfos!A:AZ,52,FALSE)</f>
        <v>58.256</v>
      </c>
      <c r="N24" s="4">
        <f>VLOOKUP(B24,YahooFinanceInfos!A:BH,60,FALSE)</f>
        <v>0.60337130000000005</v>
      </c>
      <c r="O24" s="4" t="str">
        <f t="shared" si="1"/>
        <v>invest</v>
      </c>
      <c r="P24" s="4" t="s">
        <v>6293</v>
      </c>
      <c r="Q24" s="14"/>
      <c r="R24" s="17" t="s">
        <v>8425</v>
      </c>
      <c r="S24" s="17"/>
      <c r="T24" s="17"/>
      <c r="U24">
        <v>1.1000000000000001</v>
      </c>
      <c r="V24">
        <v>1.35</v>
      </c>
      <c r="W24">
        <v>1.71</v>
      </c>
      <c r="X24">
        <v>2.16</v>
      </c>
      <c r="Y24">
        <v>2.6</v>
      </c>
      <c r="Z24">
        <v>0</v>
      </c>
      <c r="AA24" s="4">
        <f t="shared" si="14"/>
        <v>-1</v>
      </c>
      <c r="AB24" s="4">
        <f t="shared" si="15"/>
        <v>-1</v>
      </c>
      <c r="AC24" s="4">
        <f t="shared" si="16"/>
        <v>0.22727272727272727</v>
      </c>
      <c r="AD24" s="4">
        <f t="shared" si="17"/>
        <v>0.26666666666666655</v>
      </c>
      <c r="AE24" s="4">
        <f t="shared" si="18"/>
        <v>0.2631578947368422</v>
      </c>
      <c r="AF24" s="4">
        <f t="shared" si="19"/>
        <v>0.20370370370370366</v>
      </c>
      <c r="AG24" s="4">
        <f t="shared" si="20"/>
        <v>-1</v>
      </c>
    </row>
    <row r="25" spans="1:33" x14ac:dyDescent="0.2">
      <c r="A25" t="s">
        <v>1070</v>
      </c>
      <c r="B25" s="6" t="s">
        <v>107</v>
      </c>
      <c r="C25" s="6" t="str">
        <f>VLOOKUP(B25,YahooFinanceInfos!A:T,9,FALSE)</f>
        <v>Delta Air Lines, Inc.</v>
      </c>
      <c r="D25" t="str">
        <f>VLOOKUP(B25,YahooFinanceInfos!A:T,7,FALSE)</f>
        <v>USD</v>
      </c>
      <c r="E25" s="1">
        <f>VLOOKUP(B25,YahooFinanceInfos!A:T,20,FALSE)</f>
        <v>19.38</v>
      </c>
      <c r="F25" s="4" t="str">
        <f>VLOOKUP(B25,YahooFinanceInfos!A:AK,37,FALSE)</f>
        <v>17.51 - 63.44</v>
      </c>
      <c r="G25" s="11">
        <f>(VLOOKUP(B25,YahooFinanceInfos!A:AO,41,FALSE)-E25)/E25</f>
        <v>2.2734778121775028</v>
      </c>
      <c r="H25" s="9">
        <f>VLOOKUP(B25,YahooFinanceInfos!A:AX,50,FALSE)</f>
        <v>5.43</v>
      </c>
      <c r="I25" s="9">
        <f>VLOOKUP(B25,YahooFinanceInfos!A:AT,46,FALSE)</f>
        <v>1.5580000000000001</v>
      </c>
      <c r="J25" s="4">
        <f>VLOOKUP(B25,YahooFinanceInfos!A:AV,48,FALSE)</f>
        <v>8.0267900000000003E-2</v>
      </c>
      <c r="K25" s="4">
        <f t="shared" si="9"/>
        <v>0.28692449355432781</v>
      </c>
      <c r="L25" s="9">
        <f>VLOOKUP(B25,YahooFinanceInfos!A:AV,47,FALSE)</f>
        <v>3.5690607999999999</v>
      </c>
      <c r="M25" s="9">
        <f>VLOOKUP(B25,YahooFinanceInfos!A:AZ,52,FALSE)</f>
        <v>22.524999999999999</v>
      </c>
      <c r="N25" s="4">
        <f>VLOOKUP(B25,YahooFinanceInfos!A:BH,60,FALSE)</f>
        <v>0.86037730000000001</v>
      </c>
      <c r="O25" s="4" t="str">
        <f t="shared" si="1"/>
        <v>invest</v>
      </c>
      <c r="P25" s="4" t="s">
        <v>6293</v>
      </c>
      <c r="Q25" s="14"/>
      <c r="R25" s="17" t="s">
        <v>8425</v>
      </c>
      <c r="S25" s="17"/>
      <c r="T25" s="17"/>
      <c r="U25">
        <v>0.3</v>
      </c>
      <c r="V25">
        <v>0.45</v>
      </c>
      <c r="W25">
        <v>0.68</v>
      </c>
      <c r="X25">
        <v>1.02</v>
      </c>
      <c r="Y25">
        <v>1.31</v>
      </c>
      <c r="Z25">
        <v>1.51</v>
      </c>
      <c r="AA25" s="4">
        <f t="shared" si="14"/>
        <v>4.0333333333333332</v>
      </c>
      <c r="AB25" s="4">
        <f t="shared" si="15"/>
        <v>1.2205882352941175</v>
      </c>
      <c r="AC25" s="4">
        <f t="shared" si="16"/>
        <v>0.50000000000000011</v>
      </c>
      <c r="AD25" s="4">
        <f t="shared" si="17"/>
        <v>0.51111111111111118</v>
      </c>
      <c r="AE25" s="4">
        <f t="shared" si="18"/>
        <v>0.49999999999999994</v>
      </c>
      <c r="AF25" s="4">
        <f t="shared" si="19"/>
        <v>0.28431372549019612</v>
      </c>
      <c r="AG25" s="4">
        <f t="shared" si="20"/>
        <v>0.15267175572519079</v>
      </c>
    </row>
    <row r="26" spans="1:33" x14ac:dyDescent="0.2">
      <c r="A26" t="s">
        <v>1070</v>
      </c>
      <c r="B26" s="7" t="s">
        <v>109</v>
      </c>
      <c r="C26" s="7" t="str">
        <f>VLOOKUP(B26,YahooFinanceInfos!A:T,9,FALSE)</f>
        <v>United Continental Holdings, In</v>
      </c>
      <c r="D26" t="str">
        <f>VLOOKUP(B26,YahooFinanceInfos!A:T,7,FALSE)</f>
        <v>USD</v>
      </c>
      <c r="E26" s="1">
        <f>VLOOKUP(B26,YahooFinanceInfos!A:T,20,FALSE)</f>
        <v>20.3</v>
      </c>
      <c r="F26" s="4" t="str">
        <f>VLOOKUP(B26,YahooFinanceInfos!A:AK,37,FALSE)</f>
        <v>17.8 - 96.03</v>
      </c>
      <c r="G26" s="11">
        <f>(VLOOKUP(B26,YahooFinanceInfos!A:AO,41,FALSE)-E26)/E26</f>
        <v>3.7305418719211825</v>
      </c>
      <c r="H26" s="9">
        <f>VLOOKUP(B26,YahooFinanceInfos!A:AX,50,FALSE)</f>
        <v>3.9710000000000001</v>
      </c>
      <c r="I26" s="9">
        <f>VLOOKUP(B26,YahooFinanceInfos!A:AT,46,FALSE)</f>
        <v>0</v>
      </c>
      <c r="J26" s="4">
        <f>VLOOKUP(B26,YahooFinanceInfos!A:AV,48,FALSE)</f>
        <v>0</v>
      </c>
      <c r="K26" s="4">
        <f t="shared" si="9"/>
        <v>0</v>
      </c>
      <c r="L26" s="9">
        <f>VLOOKUP(B26,YahooFinanceInfos!A:AV,47,FALSE)</f>
        <v>5.1120625000000004</v>
      </c>
      <c r="M26" s="9">
        <f>VLOOKUP(B26,YahooFinanceInfos!A:AZ,52,FALSE)</f>
        <v>38.090000000000003</v>
      </c>
      <c r="N26" s="4">
        <f>VLOOKUP(B26,YahooFinanceInfos!A:BH,60,FALSE)</f>
        <v>0.53294825999999995</v>
      </c>
      <c r="O26" s="4" t="str">
        <f t="shared" si="1"/>
        <v>don't touch</v>
      </c>
      <c r="P26" s="4" t="s">
        <v>6293</v>
      </c>
      <c r="Q26" s="14"/>
      <c r="R26" s="17" t="s">
        <v>8425</v>
      </c>
      <c r="S26" s="17"/>
      <c r="T26" s="17"/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s="4" t="str">
        <f t="shared" si="14"/>
        <v>na</v>
      </c>
      <c r="AB26" s="4" t="str">
        <f t="shared" si="15"/>
        <v>na</v>
      </c>
      <c r="AC26" s="4" t="str">
        <f t="shared" si="16"/>
        <v>na</v>
      </c>
      <c r="AD26" s="4" t="str">
        <f t="shared" si="17"/>
        <v>na</v>
      </c>
      <c r="AE26" s="4" t="str">
        <f t="shared" si="18"/>
        <v>na</v>
      </c>
      <c r="AF26" s="4" t="str">
        <f t="shared" si="19"/>
        <v>na</v>
      </c>
      <c r="AG26" s="4" t="str">
        <f t="shared" si="20"/>
        <v>na</v>
      </c>
    </row>
    <row r="27" spans="1:33" x14ac:dyDescent="0.2">
      <c r="A27" t="s">
        <v>1070</v>
      </c>
      <c r="B27" s="6" t="s">
        <v>111</v>
      </c>
      <c r="C27" s="6" t="str">
        <f>VLOOKUP(B27,YahooFinanceInfos!A:T,9,FALSE)</f>
        <v>American Airlines Group, Inc.</v>
      </c>
      <c r="D27" t="str">
        <f>VLOOKUP(B27,YahooFinanceInfos!A:T,7,FALSE)</f>
        <v>USD</v>
      </c>
      <c r="E27" s="1">
        <f>VLOOKUP(B27,YahooFinanceInfos!A:T,20,FALSE)</f>
        <v>9.15</v>
      </c>
      <c r="F27" s="4" t="str">
        <f>VLOOKUP(B27,YahooFinanceInfos!A:AK,37,FALSE)</f>
        <v>8.25 - 34.99</v>
      </c>
      <c r="G27" s="11">
        <f>(VLOOKUP(B27,YahooFinanceInfos!A:AO,41,FALSE)-E27)/E27</f>
        <v>2.8240437158469947</v>
      </c>
      <c r="H27" s="9">
        <f>VLOOKUP(B27,YahooFinanceInfos!A:AX,50,FALSE)</f>
        <v>-1.6970000000000001</v>
      </c>
      <c r="I27" s="9">
        <f>VLOOKUP(B27,YahooFinanceInfos!A:AT,46,FALSE)</f>
        <v>0.4</v>
      </c>
      <c r="J27" s="4">
        <f>VLOOKUP(B27,YahooFinanceInfos!A:AV,48,FALSE)</f>
        <v>4.3907794999999999E-2</v>
      </c>
      <c r="K27" s="4">
        <f t="shared" si="9"/>
        <v>-0.23571007660577489</v>
      </c>
      <c r="L27" s="9">
        <f>VLOOKUP(B27,YahooFinanceInfos!A:AV,47,FALSE)</f>
        <v>0</v>
      </c>
      <c r="M27" s="9">
        <f>VLOOKUP(B27,YahooFinanceInfos!A:AZ,52,FALSE)</f>
        <v>-6.2329999999999997</v>
      </c>
      <c r="N27" s="4">
        <f>VLOOKUP(B27,YahooFinanceInfos!A:BH,60,FALSE)</f>
        <v>-1.4679929</v>
      </c>
      <c r="O27" s="4" t="str">
        <f t="shared" si="1"/>
        <v>don't touch</v>
      </c>
      <c r="P27" s="4" t="s">
        <v>6293</v>
      </c>
      <c r="Q27" s="14"/>
      <c r="R27" s="17" t="s">
        <v>8425</v>
      </c>
      <c r="S27" s="17"/>
      <c r="T27" s="17"/>
      <c r="U27">
        <v>0.2</v>
      </c>
      <c r="V27">
        <v>0.4</v>
      </c>
      <c r="W27">
        <v>0.4</v>
      </c>
      <c r="X27">
        <v>0.4</v>
      </c>
      <c r="Y27">
        <v>0.4</v>
      </c>
      <c r="Z27">
        <v>0.4</v>
      </c>
      <c r="AA27" s="4">
        <f t="shared" si="14"/>
        <v>1</v>
      </c>
      <c r="AB27" s="4">
        <f t="shared" si="15"/>
        <v>0</v>
      </c>
      <c r="AC27" s="4">
        <f t="shared" si="16"/>
        <v>1</v>
      </c>
      <c r="AD27" s="4">
        <f t="shared" si="17"/>
        <v>0</v>
      </c>
      <c r="AE27" s="4">
        <f t="shared" si="18"/>
        <v>0</v>
      </c>
      <c r="AF27" s="4">
        <f t="shared" si="19"/>
        <v>0</v>
      </c>
      <c r="AG27" s="4">
        <f t="shared" si="20"/>
        <v>0</v>
      </c>
    </row>
    <row r="28" spans="1:33" x14ac:dyDescent="0.2">
      <c r="A28" t="s">
        <v>1070</v>
      </c>
      <c r="B28" s="7" t="s">
        <v>1071</v>
      </c>
      <c r="C28" s="7" t="str">
        <f>VLOOKUP(B28,YahooFinanceInfos!A:T,9,FALSE)</f>
        <v>ASTON MARTIN LAGONDA GLOBAL HOL</v>
      </c>
      <c r="D28" t="str">
        <f>VLOOKUP(B28,YahooFinanceInfos!A:T,7,FALSE)</f>
        <v>GBp</v>
      </c>
      <c r="E28" s="1">
        <f>VLOOKUP(B28,YahooFinanceInfos!A:T,20,FALSE)</f>
        <v>34.700000000000003</v>
      </c>
      <c r="F28" s="4" t="str">
        <f>VLOOKUP(B28,YahooFinanceInfos!A:AK,37,FALSE)</f>
        <v>1.444 - 353.132</v>
      </c>
      <c r="G28" s="11">
        <f>(VLOOKUP(B28,YahooFinanceInfos!A:AO,41,FALSE)-E28)/E28</f>
        <v>9.1767146974063394</v>
      </c>
      <c r="H28" s="9">
        <f>VLOOKUP(B28,YahooFinanceInfos!A:AX,50,FALSE)</f>
        <v>-49.6</v>
      </c>
      <c r="I28" s="9">
        <f>VLOOKUP(B28,YahooFinanceInfos!A:AT,46,FALSE)</f>
        <v>0</v>
      </c>
      <c r="J28" s="4">
        <f>VLOOKUP(B28,YahooFinanceInfos!A:AV,48,FALSE)</f>
        <v>0</v>
      </c>
      <c r="K28" s="4">
        <f t="shared" si="9"/>
        <v>0</v>
      </c>
      <c r="L28" s="9">
        <f>VLOOKUP(B28,YahooFinanceInfos!A:AV,47,FALSE)</f>
        <v>0</v>
      </c>
      <c r="M28" s="9">
        <f>VLOOKUP(B28,YahooFinanceInfos!A:AZ,52,FALSE)</f>
        <v>1.512</v>
      </c>
      <c r="N28" s="4">
        <f>VLOOKUP(B28,YahooFinanceInfos!A:BH,60,FALSE)</f>
        <v>22.949736000000001</v>
      </c>
      <c r="O28" s="4" t="str">
        <f t="shared" si="1"/>
        <v>don't touch</v>
      </c>
      <c r="P28" s="4" t="s">
        <v>6293</v>
      </c>
      <c r="Q28" s="14"/>
      <c r="R28" s="17" t="s">
        <v>8425</v>
      </c>
      <c r="S28" s="17"/>
      <c r="T28" s="17"/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s="4" t="str">
        <f t="shared" si="14"/>
        <v>na</v>
      </c>
      <c r="AB28" s="4" t="str">
        <f t="shared" si="15"/>
        <v>na</v>
      </c>
      <c r="AC28" s="4" t="str">
        <f t="shared" si="16"/>
        <v>na</v>
      </c>
      <c r="AD28" s="4" t="str">
        <f t="shared" si="17"/>
        <v>na</v>
      </c>
      <c r="AE28" s="4" t="str">
        <f t="shared" si="18"/>
        <v>na</v>
      </c>
      <c r="AF28" s="4" t="str">
        <f t="shared" si="19"/>
        <v>na</v>
      </c>
      <c r="AG28" s="4" t="str">
        <f t="shared" si="20"/>
        <v>na</v>
      </c>
    </row>
    <row r="29" spans="1:33" x14ac:dyDescent="0.2">
      <c r="A29" t="s">
        <v>2233</v>
      </c>
      <c r="B29" s="6" t="s">
        <v>51</v>
      </c>
      <c r="C29" s="6" t="str">
        <f>VLOOKUP(B29,YahooFinanceInfos!A:T,9,FALSE)</f>
        <v>Occidental Petroleum Corporatio</v>
      </c>
      <c r="D29" t="str">
        <f>VLOOKUP(B29,YahooFinanceInfos!A:T,7,FALSE)</f>
        <v>USD</v>
      </c>
      <c r="E29" s="1">
        <f>VLOOKUP(B29,YahooFinanceInfos!A:T,20,FALSE)</f>
        <v>13.76</v>
      </c>
      <c r="F29" s="4" t="str">
        <f>VLOOKUP(B29,YahooFinanceInfos!A:AK,37,FALSE)</f>
        <v>9.0 - 54.05</v>
      </c>
      <c r="G29" s="11">
        <f>(VLOOKUP(B29,YahooFinanceInfos!A:AO,41,FALSE)-E29)/E29</f>
        <v>2.9280523255813953</v>
      </c>
      <c r="H29" s="9">
        <f>VLOOKUP(B29,YahooFinanceInfos!A:AX,50,FALSE)</f>
        <v>-4.548</v>
      </c>
      <c r="I29" s="9">
        <f>VLOOKUP(B29,YahooFinanceInfos!A:AT,46,FALSE)</f>
        <v>3.15</v>
      </c>
      <c r="J29" s="4">
        <f>VLOOKUP(B29,YahooFinanceInfos!A:AV,48,FALSE)</f>
        <v>0.23437500999999999</v>
      </c>
      <c r="K29" s="4">
        <f t="shared" si="9"/>
        <v>-0.69261213720316617</v>
      </c>
      <c r="L29" s="9">
        <f>VLOOKUP(B29,YahooFinanceInfos!A:AV,47,FALSE)</f>
        <v>0</v>
      </c>
      <c r="M29" s="9">
        <f>VLOOKUP(B29,YahooFinanceInfos!A:AZ,52,FALSE)</f>
        <v>23.925000000000001</v>
      </c>
      <c r="N29" s="4">
        <f>VLOOKUP(B29,YahooFinanceInfos!A:BH,60,FALSE)</f>
        <v>0.57513064000000003</v>
      </c>
      <c r="O29" s="4" t="str">
        <f t="shared" si="1"/>
        <v>don't touch</v>
      </c>
      <c r="P29" s="4"/>
      <c r="Q29" s="14"/>
      <c r="R29" s="19" t="s">
        <v>8419</v>
      </c>
      <c r="S29" s="19"/>
      <c r="T29" s="19"/>
      <c r="U29">
        <v>2.88</v>
      </c>
      <c r="V29">
        <v>2.97</v>
      </c>
      <c r="W29">
        <v>3.02</v>
      </c>
      <c r="X29">
        <v>3.06</v>
      </c>
      <c r="Y29">
        <v>3.1</v>
      </c>
      <c r="Z29">
        <v>3.14</v>
      </c>
      <c r="AA29" s="4">
        <f t="shared" si="2"/>
        <v>9.027777777777786E-2</v>
      </c>
      <c r="AB29" s="4">
        <f t="shared" si="3"/>
        <v>3.9735099337748381E-2</v>
      </c>
      <c r="AC29" s="4">
        <f t="shared" si="4"/>
        <v>3.1250000000000104E-2</v>
      </c>
      <c r="AD29" s="4">
        <f t="shared" si="5"/>
        <v>1.6835016835016776E-2</v>
      </c>
      <c r="AE29" s="4">
        <f t="shared" si="6"/>
        <v>1.3245033112582794E-2</v>
      </c>
      <c r="AF29" s="4">
        <f t="shared" si="7"/>
        <v>1.3071895424836612E-2</v>
      </c>
      <c r="AG29" s="4">
        <f t="shared" si="8"/>
        <v>1.2903225806451623E-2</v>
      </c>
    </row>
    <row r="30" spans="1:33" x14ac:dyDescent="0.2">
      <c r="A30" t="s">
        <v>2233</v>
      </c>
      <c r="B30" s="7" t="s">
        <v>52</v>
      </c>
      <c r="C30" s="7" t="str">
        <f>VLOOKUP(B30,YahooFinanceInfos!A:T,9,FALSE)</f>
        <v>Biogen Inc.</v>
      </c>
      <c r="D30" t="str">
        <f>VLOOKUP(B30,YahooFinanceInfos!A:T,7,FALSE)</f>
        <v>USD</v>
      </c>
      <c r="E30" s="1">
        <f>VLOOKUP(B30,YahooFinanceInfos!A:T,20,FALSE)</f>
        <v>315.82</v>
      </c>
      <c r="F30" s="4" t="str">
        <f>VLOOKUP(B30,YahooFinanceInfos!A:AK,37,FALSE)</f>
        <v>215.78 - 374.99</v>
      </c>
      <c r="G30" s="11">
        <f>(VLOOKUP(B30,YahooFinanceInfos!A:AO,41,FALSE)-E30)/E30</f>
        <v>0.18735355582293717</v>
      </c>
      <c r="H30" s="9">
        <f>VLOOKUP(B30,YahooFinanceInfos!A:AX,50,FALSE)</f>
        <v>32.4</v>
      </c>
      <c r="I30" s="9">
        <f>VLOOKUP(B30,YahooFinanceInfos!A:AT,46,FALSE)</f>
        <v>0</v>
      </c>
      <c r="J30" s="4">
        <f>VLOOKUP(B30,YahooFinanceInfos!A:AV,48,FALSE)</f>
        <v>0</v>
      </c>
      <c r="K30" s="4">
        <f t="shared" si="9"/>
        <v>0</v>
      </c>
      <c r="L30" s="9">
        <f>VLOOKUP(B30,YahooFinanceInfos!A:AV,47,FALSE)</f>
        <v>9.7475310000000004</v>
      </c>
      <c r="M30" s="9">
        <f>VLOOKUP(B30,YahooFinanceInfos!A:AZ,52,FALSE)</f>
        <v>74.995999999999995</v>
      </c>
      <c r="N30" s="4">
        <f>VLOOKUP(B30,YahooFinanceInfos!A:BH,60,FALSE)</f>
        <v>4.2111580000000002</v>
      </c>
      <c r="O30" s="4" t="str">
        <f t="shared" si="1"/>
        <v>don't touch</v>
      </c>
      <c r="P30" s="4"/>
      <c r="Q30" s="4"/>
      <c r="R30" s="4"/>
      <c r="S30" s="4"/>
      <c r="T30" s="4"/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s="4" t="str">
        <f t="shared" si="2"/>
        <v>na</v>
      </c>
      <c r="AB30" s="4" t="str">
        <f t="shared" si="3"/>
        <v>na</v>
      </c>
      <c r="AC30" s="4" t="str">
        <f t="shared" si="4"/>
        <v>na</v>
      </c>
      <c r="AD30" s="4" t="str">
        <f t="shared" si="5"/>
        <v>na</v>
      </c>
      <c r="AE30" s="4" t="str">
        <f t="shared" si="6"/>
        <v>na</v>
      </c>
      <c r="AF30" s="4" t="str">
        <f t="shared" si="7"/>
        <v>na</v>
      </c>
      <c r="AG30" s="4" t="str">
        <f t="shared" si="8"/>
        <v>na</v>
      </c>
    </row>
    <row r="31" spans="1:33" x14ac:dyDescent="0.2">
      <c r="A31" t="s">
        <v>2233</v>
      </c>
      <c r="B31" s="6" t="s">
        <v>53</v>
      </c>
      <c r="C31" s="6" t="str">
        <f>VLOOKUP(B31,YahooFinanceInfos!A:T,9,FALSE)</f>
        <v>American Express Company</v>
      </c>
      <c r="D31" t="str">
        <f>VLOOKUP(B31,YahooFinanceInfos!A:T,7,FALSE)</f>
        <v>USD</v>
      </c>
      <c r="E31" s="1">
        <f>VLOOKUP(B31,YahooFinanceInfos!A:T,20,FALSE)</f>
        <v>83.81</v>
      </c>
      <c r="F31" s="4" t="str">
        <f>VLOOKUP(B31,YahooFinanceInfos!A:AK,37,FALSE)</f>
        <v>67.0 - 138.13</v>
      </c>
      <c r="G31" s="11">
        <f>(VLOOKUP(B31,YahooFinanceInfos!A:AO,41,FALSE)-E31)/E31</f>
        <v>0.64813268106431199</v>
      </c>
      <c r="H31" s="9">
        <f>VLOOKUP(B31,YahooFinanceInfos!A:AX,50,FALSE)</f>
        <v>6.6310000000000002</v>
      </c>
      <c r="I31" s="9">
        <f>VLOOKUP(B31,YahooFinanceInfos!A:AT,46,FALSE)</f>
        <v>1.68</v>
      </c>
      <c r="J31" s="4">
        <f>VLOOKUP(B31,YahooFinanceInfos!A:AV,48,FALSE)</f>
        <v>2.1530180999999999E-2</v>
      </c>
      <c r="K31" s="4">
        <f t="shared" si="9"/>
        <v>0.25335545166641532</v>
      </c>
      <c r="L31" s="9">
        <f>VLOOKUP(B31,YahooFinanceInfos!A:AV,47,FALSE)</f>
        <v>12.639119000000001</v>
      </c>
      <c r="M31" s="9">
        <f>VLOOKUP(B31,YahooFinanceInfos!A:AZ,52,FALSE)</f>
        <v>26.094000000000001</v>
      </c>
      <c r="N31" s="4">
        <f>VLOOKUP(B31,YahooFinanceInfos!A:BH,60,FALSE)</f>
        <v>3.2118495</v>
      </c>
      <c r="O31" s="4" t="str">
        <f t="shared" si="1"/>
        <v>don't touch</v>
      </c>
      <c r="P31" s="4"/>
      <c r="Q31" s="4"/>
      <c r="R31" s="4" t="s">
        <v>6292</v>
      </c>
      <c r="S31" s="4"/>
      <c r="T31" s="4"/>
      <c r="U31">
        <f>0.26+0.26+0.29+0.29</f>
        <v>1.1000000000000001</v>
      </c>
      <c r="V31">
        <f>0.29+0.29+0.29+0.32</f>
        <v>1.19</v>
      </c>
      <c r="W31">
        <f>0.32+0.32+0.32+0.35</f>
        <v>1.31</v>
      </c>
      <c r="X31">
        <f>0.35+0.35+0.35+0.39</f>
        <v>1.44</v>
      </c>
      <c r="Y31">
        <f>0.39+0.39+0.39+0.43</f>
        <v>1.5999999999999999</v>
      </c>
      <c r="AA31" s="4">
        <f t="shared" si="2"/>
        <v>-1</v>
      </c>
      <c r="AB31" s="4">
        <f t="shared" si="3"/>
        <v>-1</v>
      </c>
      <c r="AC31" s="4">
        <f t="shared" si="4"/>
        <v>8.1818181818181679E-2</v>
      </c>
      <c r="AD31" s="4">
        <f t="shared" si="5"/>
        <v>0.10084033613445388</v>
      </c>
      <c r="AE31" s="4">
        <f t="shared" si="6"/>
        <v>9.9236641221373961E-2</v>
      </c>
      <c r="AF31" s="4">
        <f t="shared" si="7"/>
        <v>0.11111111111111106</v>
      </c>
      <c r="AG31" s="4">
        <f t="shared" si="8"/>
        <v>-1</v>
      </c>
    </row>
    <row r="32" spans="1:33" x14ac:dyDescent="0.2">
      <c r="A32" t="s">
        <v>2233</v>
      </c>
      <c r="B32" s="7" t="s">
        <v>54</v>
      </c>
      <c r="C32" s="7" t="str">
        <f>VLOOKUP(B32,YahooFinanceInfos!A:T,9,FALSE)</f>
        <v>JP Morgan Chase &amp; Co.</v>
      </c>
      <c r="D32" t="str">
        <f>VLOOKUP(B32,YahooFinanceInfos!A:T,7,FALSE)</f>
        <v>USD</v>
      </c>
      <c r="E32" s="1">
        <f>VLOOKUP(B32,YahooFinanceInfos!A:T,20,FALSE)</f>
        <v>87.52</v>
      </c>
      <c r="F32" s="4" t="str">
        <f>VLOOKUP(B32,YahooFinanceInfos!A:AK,37,FALSE)</f>
        <v>76.91 - 141.1</v>
      </c>
      <c r="G32" s="11">
        <f>(VLOOKUP(B32,YahooFinanceInfos!A:AO,41,FALSE)-E32)/E32</f>
        <v>0.61220292504570384</v>
      </c>
      <c r="H32" s="9">
        <f>VLOOKUP(B32,YahooFinanceInfos!A:AX,50,FALSE)</f>
        <v>8.8979999999999997</v>
      </c>
      <c r="I32" s="9">
        <f>VLOOKUP(B32,YahooFinanceInfos!A:AT,46,FALSE)</f>
        <v>3.5</v>
      </c>
      <c r="J32" s="4">
        <f>VLOOKUP(B32,YahooFinanceInfos!A:AV,48,FALSE)</f>
        <v>4.1651792999999999E-2</v>
      </c>
      <c r="K32" s="4">
        <f t="shared" si="9"/>
        <v>0.39334681951000228</v>
      </c>
      <c r="L32" s="9">
        <f>VLOOKUP(B32,YahooFinanceInfos!A:AV,47,FALSE)</f>
        <v>9.8359179999999995</v>
      </c>
      <c r="M32" s="9">
        <f>VLOOKUP(B32,YahooFinanceInfos!A:AZ,52,FALSE)</f>
        <v>75.878</v>
      </c>
      <c r="N32" s="4">
        <f>VLOOKUP(B32,YahooFinanceInfos!A:BH,60,FALSE)</f>
        <v>1.1534305</v>
      </c>
      <c r="O32" s="4" t="str">
        <f t="shared" si="1"/>
        <v>invest</v>
      </c>
      <c r="P32" s="4" t="s">
        <v>8415</v>
      </c>
      <c r="Q32" s="14">
        <v>5000</v>
      </c>
      <c r="R32" s="4"/>
      <c r="S32" s="17">
        <f t="shared" ref="S32:S33" si="21">Q32*J32</f>
        <v>208.25896499999999</v>
      </c>
      <c r="T32" s="14">
        <f t="shared" ref="T32:T33" si="22">Q32*(1+G32)</f>
        <v>8061.0146252285194</v>
      </c>
      <c r="U32">
        <v>1.58</v>
      </c>
      <c r="V32">
        <v>1.72</v>
      </c>
      <c r="W32">
        <v>1.88</v>
      </c>
      <c r="X32">
        <v>2.12</v>
      </c>
      <c r="Y32">
        <v>2.72</v>
      </c>
      <c r="Z32">
        <v>3.4</v>
      </c>
      <c r="AA32" s="4">
        <f t="shared" si="2"/>
        <v>1.1518987341772151</v>
      </c>
      <c r="AB32" s="4">
        <f t="shared" si="3"/>
        <v>0.8085106382978724</v>
      </c>
      <c r="AC32" s="4">
        <f t="shared" si="4"/>
        <v>8.8607594936708792E-2</v>
      </c>
      <c r="AD32" s="4">
        <f t="shared" si="5"/>
        <v>9.3023255813953445E-2</v>
      </c>
      <c r="AE32" s="4">
        <f t="shared" si="6"/>
        <v>0.12765957446808524</v>
      </c>
      <c r="AF32" s="4">
        <f t="shared" si="7"/>
        <v>0.28301886792452835</v>
      </c>
      <c r="AG32" s="4">
        <f t="shared" si="8"/>
        <v>0.24999999999999989</v>
      </c>
    </row>
    <row r="33" spans="1:33" x14ac:dyDescent="0.2">
      <c r="A33" t="s">
        <v>2233</v>
      </c>
      <c r="B33" s="6" t="s">
        <v>55</v>
      </c>
      <c r="C33" s="6" t="str">
        <f>VLOOKUP(B33,YahooFinanceInfos!A:T,9,FALSE)</f>
        <v>Coca-Cola Company (The)</v>
      </c>
      <c r="D33" t="str">
        <f>VLOOKUP(B33,YahooFinanceInfos!A:T,7,FALSE)</f>
        <v>USD</v>
      </c>
      <c r="E33" s="1">
        <f>VLOOKUP(B33,YahooFinanceInfos!A:T,20,FALSE)</f>
        <v>43.7</v>
      </c>
      <c r="F33" s="4" t="str">
        <f>VLOOKUP(B33,YahooFinanceInfos!A:AK,37,FALSE)</f>
        <v>36.27 - 60.13</v>
      </c>
      <c r="G33" s="11">
        <f>(VLOOKUP(B33,YahooFinanceInfos!A:AO,41,FALSE)-E33)/E33</f>
        <v>0.37597254004576658</v>
      </c>
      <c r="H33" s="9">
        <f>VLOOKUP(B33,YahooFinanceInfos!A:AX,50,FALSE)</f>
        <v>2.3199999999999998</v>
      </c>
      <c r="I33" s="9">
        <f>VLOOKUP(B33,YahooFinanceInfos!A:AT,46,FALSE)</f>
        <v>1.61</v>
      </c>
      <c r="J33" s="4">
        <f>VLOOKUP(B33,YahooFinanceInfos!A:AV,48,FALSE)</f>
        <v>3.6640875000000003E-2</v>
      </c>
      <c r="K33" s="4">
        <f t="shared" si="9"/>
        <v>0.69396551724137945</v>
      </c>
      <c r="L33" s="9">
        <f>VLOOKUP(B33,YahooFinanceInfos!A:AV,47,FALSE)</f>
        <v>18.836207999999999</v>
      </c>
      <c r="M33" s="9">
        <f>VLOOKUP(B33,YahooFinanceInfos!A:AZ,52,FALSE)</f>
        <v>4.2290000000000001</v>
      </c>
      <c r="N33" s="4">
        <f>VLOOKUP(B33,YahooFinanceInfos!A:BH,60,FALSE)</f>
        <v>10.333411999999999</v>
      </c>
      <c r="O33" s="4" t="str">
        <f t="shared" si="1"/>
        <v>invest</v>
      </c>
      <c r="P33" s="4" t="s">
        <v>8415</v>
      </c>
      <c r="Q33" s="14">
        <v>5000</v>
      </c>
      <c r="R33" s="4"/>
      <c r="S33" s="17">
        <f t="shared" si="21"/>
        <v>183.20437500000003</v>
      </c>
      <c r="T33" s="14">
        <f t="shared" si="22"/>
        <v>6879.8627002288322</v>
      </c>
      <c r="U33">
        <v>1.1200000000000001</v>
      </c>
      <c r="V33">
        <v>1.32</v>
      </c>
      <c r="W33">
        <v>1.4</v>
      </c>
      <c r="X33">
        <v>1.48</v>
      </c>
      <c r="Y33">
        <v>1.56</v>
      </c>
      <c r="Z33">
        <v>1.6</v>
      </c>
      <c r="AA33" s="4">
        <f t="shared" si="2"/>
        <v>0.42857142857142849</v>
      </c>
      <c r="AB33" s="4">
        <f t="shared" si="3"/>
        <v>0.14285714285714299</v>
      </c>
      <c r="AC33" s="4">
        <f t="shared" si="4"/>
        <v>0.17857142857142852</v>
      </c>
      <c r="AD33" s="4">
        <f t="shared" si="5"/>
        <v>6.060606060606049E-2</v>
      </c>
      <c r="AE33" s="4">
        <f t="shared" si="6"/>
        <v>5.7142857142857197E-2</v>
      </c>
      <c r="AF33" s="4">
        <f t="shared" si="7"/>
        <v>5.4054054054054106E-2</v>
      </c>
      <c r="AG33" s="4">
        <f t="shared" si="8"/>
        <v>2.5641025641025664E-2</v>
      </c>
    </row>
    <row r="34" spans="1:33" x14ac:dyDescent="0.2">
      <c r="A34" t="s">
        <v>2233</v>
      </c>
      <c r="B34" s="7" t="s">
        <v>56</v>
      </c>
      <c r="C34" s="7" t="str">
        <f>VLOOKUP(B34,YahooFinanceInfos!A:T,9,FALSE)</f>
        <v>Mastercard Incorporated</v>
      </c>
      <c r="D34" t="str">
        <f>VLOOKUP(B34,YahooFinanceInfos!A:T,7,FALSE)</f>
        <v>USD</v>
      </c>
      <c r="E34" s="1">
        <f>VLOOKUP(B34,YahooFinanceInfos!A:T,20,FALSE)</f>
        <v>277.31</v>
      </c>
      <c r="F34" s="4" t="str">
        <f>VLOOKUP(B34,YahooFinanceInfos!A:AK,37,FALSE)</f>
        <v>199.99 - 347.25</v>
      </c>
      <c r="G34" s="11">
        <f>(VLOOKUP(B34,YahooFinanceInfos!A:AO,41,FALSE)-E34)/E34</f>
        <v>0.2522087194836104</v>
      </c>
      <c r="H34" s="9">
        <f>VLOOKUP(B34,YahooFinanceInfos!A:AX,50,FALSE)</f>
        <v>7.8250000000000002</v>
      </c>
      <c r="I34" s="9">
        <f>VLOOKUP(B34,YahooFinanceInfos!A:AT,46,FALSE)</f>
        <v>1.46</v>
      </c>
      <c r="J34" s="4">
        <f>VLOOKUP(B34,YahooFinanceInfos!A:AV,48,FALSE)</f>
        <v>5.4242830000000002E-3</v>
      </c>
      <c r="K34" s="4">
        <f t="shared" si="9"/>
        <v>0.18658146964856229</v>
      </c>
      <c r="L34" s="9">
        <f>VLOOKUP(B34,YahooFinanceInfos!A:AV,47,FALSE)</f>
        <v>35.438975999999997</v>
      </c>
      <c r="M34" s="9">
        <f>VLOOKUP(B34,YahooFinanceInfos!A:AZ,52,FALSE)</f>
        <v>5.3760000000000003</v>
      </c>
      <c r="N34" s="4">
        <f>VLOOKUP(B34,YahooFinanceInfos!A:BH,60,FALSE)</f>
        <v>51.582962000000002</v>
      </c>
      <c r="O34" s="4" t="str">
        <f t="shared" si="1"/>
        <v>don't touch</v>
      </c>
      <c r="P34" s="4"/>
      <c r="Q34" s="4"/>
      <c r="R34" s="4" t="s">
        <v>6292</v>
      </c>
      <c r="S34" s="4"/>
      <c r="T34" s="4"/>
      <c r="U34">
        <v>0.44</v>
      </c>
      <c r="V34">
        <v>0.64</v>
      </c>
      <c r="W34">
        <v>0.76</v>
      </c>
      <c r="X34">
        <v>0.88</v>
      </c>
      <c r="Y34">
        <v>1</v>
      </c>
      <c r="Z34">
        <v>1.32</v>
      </c>
      <c r="AA34" s="4">
        <f t="shared" si="2"/>
        <v>2.0000000000000004</v>
      </c>
      <c r="AB34" s="4">
        <f t="shared" si="3"/>
        <v>0.73684210526315796</v>
      </c>
      <c r="AC34" s="4">
        <f t="shared" si="4"/>
        <v>0.45454545454545459</v>
      </c>
      <c r="AD34" s="4">
        <f t="shared" si="5"/>
        <v>0.1875</v>
      </c>
      <c r="AE34" s="4">
        <f t="shared" si="6"/>
        <v>0.15789473684210525</v>
      </c>
      <c r="AF34" s="4">
        <f t="shared" si="7"/>
        <v>0.13636363636363635</v>
      </c>
      <c r="AG34" s="4">
        <f t="shared" si="8"/>
        <v>0.32000000000000006</v>
      </c>
    </row>
    <row r="35" spans="1:33" x14ac:dyDescent="0.2">
      <c r="A35" t="s">
        <v>2233</v>
      </c>
      <c r="B35" s="6" t="s">
        <v>57</v>
      </c>
      <c r="C35" s="6" t="str">
        <f>VLOOKUP(B35,YahooFinanceInfos!A:T,9,FALSE)</f>
        <v>Moody's Corporation</v>
      </c>
      <c r="D35" t="str">
        <f>VLOOKUP(B35,YahooFinanceInfos!A:T,7,FALSE)</f>
        <v>USD</v>
      </c>
      <c r="E35" s="1">
        <f>VLOOKUP(B35,YahooFinanceInfos!A:T,20,FALSE)</f>
        <v>253.87</v>
      </c>
      <c r="F35" s="4" t="str">
        <f>VLOOKUP(B35,YahooFinanceInfos!A:AK,37,FALSE)</f>
        <v>164.19 - 287.25</v>
      </c>
      <c r="G35" s="11">
        <f>(VLOOKUP(B35,YahooFinanceInfos!A:AO,41,FALSE)-E35)/E35</f>
        <v>0.13148461811163192</v>
      </c>
      <c r="H35" s="9">
        <f>VLOOKUP(B35,YahooFinanceInfos!A:AX,50,FALSE)</f>
        <v>8.0549999999999997</v>
      </c>
      <c r="I35" s="9">
        <f>VLOOKUP(B35,YahooFinanceInfos!A:AT,46,FALSE)</f>
        <v>2.06</v>
      </c>
      <c r="J35" s="4">
        <f>VLOOKUP(B35,YahooFinanceInfos!A:AV,48,FALSE)</f>
        <v>8.3158399999999997E-3</v>
      </c>
      <c r="K35" s="4">
        <f t="shared" si="9"/>
        <v>0.25574177529484793</v>
      </c>
      <c r="L35" s="9">
        <f>VLOOKUP(B35,YahooFinanceInfos!A:AV,47,FALSE)</f>
        <v>31.517068999999999</v>
      </c>
      <c r="M35" s="9">
        <f>VLOOKUP(B35,YahooFinanceInfos!A:AZ,52,FALSE)</f>
        <v>3.1040000000000001</v>
      </c>
      <c r="N35" s="4">
        <f>VLOOKUP(B35,YahooFinanceInfos!A:BH,60,FALSE)</f>
        <v>81.78801</v>
      </c>
      <c r="O35" s="4" t="str">
        <f t="shared" si="1"/>
        <v>don't touch</v>
      </c>
      <c r="P35" s="4"/>
      <c r="Q35" s="4"/>
      <c r="R35" s="4" t="s">
        <v>6292</v>
      </c>
      <c r="S35" s="4"/>
      <c r="T35" s="4"/>
      <c r="U35">
        <v>1.18</v>
      </c>
      <c r="V35">
        <v>1.36</v>
      </c>
      <c r="W35">
        <v>1.48</v>
      </c>
      <c r="X35">
        <v>1.52</v>
      </c>
      <c r="Y35">
        <v>1.76</v>
      </c>
      <c r="Z35">
        <v>2</v>
      </c>
      <c r="AA35" s="4">
        <f t="shared" si="2"/>
        <v>0.69491525423728817</v>
      </c>
      <c r="AB35" s="4">
        <f t="shared" si="3"/>
        <v>0.35135135135135137</v>
      </c>
      <c r="AC35" s="4">
        <f t="shared" si="4"/>
        <v>0.15254237288135608</v>
      </c>
      <c r="AD35" s="4">
        <f t="shared" si="5"/>
        <v>8.8235294117646967E-2</v>
      </c>
      <c r="AE35" s="4">
        <f t="shared" si="6"/>
        <v>2.7027027027027053E-2</v>
      </c>
      <c r="AF35" s="4">
        <f t="shared" si="7"/>
        <v>0.15789473684210525</v>
      </c>
      <c r="AG35" s="4">
        <f t="shared" si="8"/>
        <v>0.13636363636363635</v>
      </c>
    </row>
    <row r="36" spans="1:33" x14ac:dyDescent="0.2">
      <c r="A36" t="s">
        <v>2233</v>
      </c>
      <c r="B36" s="7" t="s">
        <v>58</v>
      </c>
      <c r="C36" s="7" t="str">
        <f>VLOOKUP(B36,YahooFinanceInfos!A:T,9,FALSE)</f>
        <v>StoneCo Ltd.</v>
      </c>
      <c r="D36" t="str">
        <f>VLOOKUP(B36,YahooFinanceInfos!A:T,7,FALSE)</f>
        <v>USD</v>
      </c>
      <c r="E36" s="1">
        <f>VLOOKUP(B36,YahooFinanceInfos!A:T,20,FALSE)</f>
        <v>22.1</v>
      </c>
      <c r="F36" s="4" t="str">
        <f>VLOOKUP(B36,YahooFinanceInfos!A:AK,37,FALSE)</f>
        <v>17.72 - 46.69</v>
      </c>
      <c r="G36" s="11">
        <f>(VLOOKUP(B36,YahooFinanceInfos!A:AO,41,FALSE)-E36)/E36</f>
        <v>1.1126696832579184</v>
      </c>
      <c r="H36" s="9">
        <f>VLOOKUP(B36,YahooFinanceInfos!A:AX,50,FALSE)</f>
        <v>0.188</v>
      </c>
      <c r="I36" s="9">
        <f>VLOOKUP(B36,YahooFinanceInfos!A:AT,46,FALSE)</f>
        <v>0</v>
      </c>
      <c r="J36" s="4">
        <f>VLOOKUP(B36,YahooFinanceInfos!A:AV,48,FALSE)</f>
        <v>0</v>
      </c>
      <c r="K36" s="4">
        <f t="shared" si="9"/>
        <v>0</v>
      </c>
      <c r="L36" s="9">
        <f>VLOOKUP(B36,YahooFinanceInfos!A:AV,47,FALSE)</f>
        <v>117.5532</v>
      </c>
      <c r="M36" s="9">
        <f>VLOOKUP(B36,YahooFinanceInfos!A:AZ,52,FALSE)</f>
        <v>0.81499999999999995</v>
      </c>
      <c r="N36" s="4">
        <f>VLOOKUP(B36,YahooFinanceInfos!A:BH,60,FALSE)</f>
        <v>27.116565999999999</v>
      </c>
      <c r="O36" s="4" t="str">
        <f t="shared" si="1"/>
        <v>don't touch</v>
      </c>
      <c r="P36" s="4"/>
      <c r="Q36" s="4"/>
      <c r="R36" s="4" t="s">
        <v>6292</v>
      </c>
      <c r="S36" s="4"/>
      <c r="T36" s="4"/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s="4" t="str">
        <f t="shared" si="2"/>
        <v>na</v>
      </c>
      <c r="AB36" s="4" t="str">
        <f t="shared" si="3"/>
        <v>na</v>
      </c>
      <c r="AC36" s="4" t="str">
        <f t="shared" si="4"/>
        <v>na</v>
      </c>
      <c r="AD36" s="4" t="str">
        <f t="shared" si="5"/>
        <v>na</v>
      </c>
      <c r="AE36" s="4" t="str">
        <f t="shared" si="6"/>
        <v>na</v>
      </c>
      <c r="AF36" s="4" t="str">
        <f t="shared" si="7"/>
        <v>na</v>
      </c>
      <c r="AG36" s="4" t="str">
        <f t="shared" si="8"/>
        <v>na</v>
      </c>
    </row>
    <row r="37" spans="1:33" x14ac:dyDescent="0.2">
      <c r="A37" t="s">
        <v>2233</v>
      </c>
      <c r="B37" s="6" t="s">
        <v>59</v>
      </c>
      <c r="C37" s="6" t="str">
        <f>VLOOKUP(B37,YahooFinanceInfos!A:T,9,FALSE)</f>
        <v>Visa Inc.</v>
      </c>
      <c r="D37" t="str">
        <f>VLOOKUP(B37,YahooFinanceInfos!A:T,7,FALSE)</f>
        <v>USD</v>
      </c>
      <c r="E37" s="1">
        <f>VLOOKUP(B37,YahooFinanceInfos!A:T,20,FALSE)</f>
        <v>180.9</v>
      </c>
      <c r="F37" s="4" t="str">
        <f>VLOOKUP(B37,YahooFinanceInfos!A:AK,37,FALSE)</f>
        <v>133.93 - 214.17</v>
      </c>
      <c r="G37" s="11">
        <f>(VLOOKUP(B37,YahooFinanceInfos!A:AO,41,FALSE)-E37)/E37</f>
        <v>0.18391376451077934</v>
      </c>
      <c r="H37" s="9">
        <f>VLOOKUP(B37,YahooFinanceInfos!A:AX,50,FALSE)</f>
        <v>5.556</v>
      </c>
      <c r="I37" s="9">
        <f>VLOOKUP(B37,YahooFinanceInfos!A:AT,46,FALSE)</f>
        <v>1.1499999999999999</v>
      </c>
      <c r="J37" s="4">
        <f>VLOOKUP(B37,YahooFinanceInfos!A:AV,48,FALSE)</f>
        <v>6.4938729999999998E-3</v>
      </c>
      <c r="K37" s="4">
        <f t="shared" si="9"/>
        <v>0.20698344132469401</v>
      </c>
      <c r="L37" s="9">
        <f>VLOOKUP(B37,YahooFinanceInfos!A:AV,47,FALSE)</f>
        <v>32.55939</v>
      </c>
      <c r="M37" s="9">
        <f>VLOOKUP(B37,YahooFinanceInfos!A:AZ,52,FALSE)</f>
        <v>13.643000000000001</v>
      </c>
      <c r="N37" s="4">
        <f>VLOOKUP(B37,YahooFinanceInfos!A:BH,60,FALSE)</f>
        <v>13.259547</v>
      </c>
      <c r="O37" s="4" t="str">
        <f t="shared" si="1"/>
        <v>don't touch</v>
      </c>
      <c r="P37" s="4"/>
      <c r="Q37" s="4"/>
      <c r="R37" s="4" t="s">
        <v>6292</v>
      </c>
      <c r="S37" s="4"/>
      <c r="T37" s="4"/>
      <c r="U37">
        <v>0.67</v>
      </c>
      <c r="V37">
        <v>0.81</v>
      </c>
      <c r="W37">
        <v>0.91</v>
      </c>
      <c r="X37">
        <v>1.08</v>
      </c>
      <c r="Y37">
        <v>1.39</v>
      </c>
      <c r="AA37" s="4">
        <f t="shared" si="2"/>
        <v>-1</v>
      </c>
      <c r="AB37" s="4">
        <f t="shared" si="3"/>
        <v>-1</v>
      </c>
      <c r="AC37" s="4">
        <f t="shared" si="4"/>
        <v>0.20895522388059704</v>
      </c>
      <c r="AD37" s="4">
        <f t="shared" si="5"/>
        <v>0.12345679012345676</v>
      </c>
      <c r="AE37" s="4">
        <f t="shared" si="6"/>
        <v>0.18681318681318684</v>
      </c>
      <c r="AF37" s="4">
        <f t="shared" si="7"/>
        <v>0.28703703703703687</v>
      </c>
      <c r="AG37" s="4">
        <f t="shared" si="8"/>
        <v>-1</v>
      </c>
    </row>
    <row r="38" spans="1:33" x14ac:dyDescent="0.2">
      <c r="A38" t="s">
        <v>2233</v>
      </c>
      <c r="B38" s="7" t="s">
        <v>60</v>
      </c>
      <c r="C38" s="7" t="str">
        <f>VLOOKUP(B38,YahooFinanceInfos!A:T,9,FALSE)</f>
        <v>VeriSign, Inc.</v>
      </c>
      <c r="D38" t="str">
        <f>VLOOKUP(B38,YahooFinanceInfos!A:T,7,FALSE)</f>
        <v>USD</v>
      </c>
      <c r="E38" s="1">
        <f>VLOOKUP(B38,YahooFinanceInfos!A:T,20,FALSE)</f>
        <v>214.96</v>
      </c>
      <c r="F38" s="4" t="str">
        <f>VLOOKUP(B38,YahooFinanceInfos!A:AK,37,FALSE)</f>
        <v>148.77 - 221.78</v>
      </c>
      <c r="G38" s="11">
        <f>(VLOOKUP(B38,YahooFinanceInfos!A:AO,41,FALSE)-E38)/E38</f>
        <v>3.1726832899143992E-2</v>
      </c>
      <c r="H38" s="9">
        <f>VLOOKUP(B38,YahooFinanceInfos!A:AX,50,FALSE)</f>
        <v>6.641</v>
      </c>
      <c r="I38" s="9">
        <f>VLOOKUP(B38,YahooFinanceInfos!A:AT,46,FALSE)</f>
        <v>0</v>
      </c>
      <c r="J38" s="4">
        <f>VLOOKUP(B38,YahooFinanceInfos!A:AV,48,FALSE)</f>
        <v>0</v>
      </c>
      <c r="K38" s="4">
        <f t="shared" si="9"/>
        <v>0</v>
      </c>
      <c r="L38" s="9">
        <f>VLOOKUP(B38,YahooFinanceInfos!A:AV,47,FALSE)</f>
        <v>32.36862</v>
      </c>
      <c r="M38" s="9">
        <f>VLOOKUP(B38,YahooFinanceInfos!A:AZ,52,FALSE)</f>
        <v>-12.179</v>
      </c>
      <c r="N38" s="4">
        <f>VLOOKUP(B38,YahooFinanceInfos!A:BH,60,FALSE)</f>
        <v>-17.650054999999998</v>
      </c>
      <c r="O38" s="4" t="str">
        <f t="shared" si="1"/>
        <v>don't touch</v>
      </c>
      <c r="P38" s="4"/>
      <c r="Q38" s="4"/>
      <c r="R38" s="4" t="s">
        <v>6292</v>
      </c>
      <c r="S38" s="4"/>
      <c r="T38" s="4"/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s="4" t="str">
        <f t="shared" si="2"/>
        <v>na</v>
      </c>
      <c r="AB38" s="4" t="str">
        <f t="shared" si="3"/>
        <v>na</v>
      </c>
      <c r="AC38" s="4" t="str">
        <f t="shared" si="4"/>
        <v>na</v>
      </c>
      <c r="AD38" s="4" t="str">
        <f t="shared" si="5"/>
        <v>na</v>
      </c>
      <c r="AE38" s="4" t="str">
        <f t="shared" si="6"/>
        <v>na</v>
      </c>
      <c r="AF38" s="4" t="str">
        <f t="shared" si="7"/>
        <v>na</v>
      </c>
      <c r="AG38" s="4" t="str">
        <f t="shared" si="8"/>
        <v>na</v>
      </c>
    </row>
    <row r="39" spans="1:33" x14ac:dyDescent="0.2">
      <c r="A39" t="s">
        <v>2233</v>
      </c>
      <c r="B39" s="6" t="s">
        <v>61</v>
      </c>
      <c r="C39" s="6" t="str">
        <f>VLOOKUP(B39,YahooFinanceInfos!A:T,9,FALSE)</f>
        <v>Wells Fargo &amp; Company</v>
      </c>
      <c r="D39" t="str">
        <f>VLOOKUP(B39,YahooFinanceInfos!A:T,7,FALSE)</f>
        <v>USD</v>
      </c>
      <c r="E39" s="1">
        <f>VLOOKUP(B39,YahooFinanceInfos!A:T,20,FALSE)</f>
        <v>24.06</v>
      </c>
      <c r="F39" s="4" t="str">
        <f>VLOOKUP(B39,YahooFinanceInfos!A:AK,37,FALSE)</f>
        <v>22.0 - 54.75</v>
      </c>
      <c r="G39" s="11">
        <f>(VLOOKUP(B39,YahooFinanceInfos!A:AO,41,FALSE)-E39)/E39</f>
        <v>1.2755610972568581</v>
      </c>
      <c r="H39" s="9">
        <f>VLOOKUP(B39,YahooFinanceInfos!A:AX,50,FALSE)</f>
        <v>2.89</v>
      </c>
      <c r="I39" s="9">
        <f>VLOOKUP(B39,YahooFinanceInfos!A:AT,46,FALSE)</f>
        <v>1.98</v>
      </c>
      <c r="J39" s="4">
        <f>VLOOKUP(B39,YahooFinanceInfos!A:AV,48,FALSE)</f>
        <v>8.7882823999999998E-2</v>
      </c>
      <c r="K39" s="4">
        <f t="shared" si="9"/>
        <v>0.68512110726643594</v>
      </c>
      <c r="L39" s="9">
        <f>VLOOKUP(B39,YahooFinanceInfos!A:AV,47,FALSE)</f>
        <v>8.3252590000000009</v>
      </c>
      <c r="M39" s="9">
        <f>VLOOKUP(B39,YahooFinanceInfos!A:AZ,52,FALSE)</f>
        <v>39.671999999999997</v>
      </c>
      <c r="N39" s="4">
        <f>VLOOKUP(B39,YahooFinanceInfos!A:BH,60,FALSE)</f>
        <v>0.60647300000000004</v>
      </c>
      <c r="O39" s="4" t="str">
        <f t="shared" si="1"/>
        <v>invest</v>
      </c>
      <c r="P39" s="4" t="s">
        <v>8415</v>
      </c>
      <c r="Q39" s="14">
        <v>7500</v>
      </c>
      <c r="R39" s="19"/>
      <c r="S39" s="17">
        <f>Q39*J39</f>
        <v>659.12117999999998</v>
      </c>
      <c r="T39" s="14">
        <f>Q39*(1+G39)</f>
        <v>17066.708229426436</v>
      </c>
      <c r="U39">
        <v>1.4750000000000001</v>
      </c>
      <c r="V39">
        <v>1.5149999999999999</v>
      </c>
      <c r="W39">
        <v>1.54</v>
      </c>
      <c r="X39">
        <v>1.64</v>
      </c>
      <c r="Y39">
        <v>1.92</v>
      </c>
      <c r="AA39" s="4">
        <f t="shared" si="2"/>
        <v>-1</v>
      </c>
      <c r="AB39" s="4">
        <f t="shared" si="3"/>
        <v>-1</v>
      </c>
      <c r="AC39" s="4">
        <f t="shared" si="4"/>
        <v>2.7118644067796481E-2</v>
      </c>
      <c r="AD39" s="4">
        <f t="shared" si="5"/>
        <v>1.650165016501659E-2</v>
      </c>
      <c r="AE39" s="4">
        <f t="shared" si="6"/>
        <v>6.4935064935064846E-2</v>
      </c>
      <c r="AF39" s="4">
        <f t="shared" si="7"/>
        <v>0.17073170731707318</v>
      </c>
      <c r="AG39" s="4">
        <f t="shared" si="8"/>
        <v>-1</v>
      </c>
    </row>
    <row r="40" spans="1:33" x14ac:dyDescent="0.2">
      <c r="A40" t="s">
        <v>2231</v>
      </c>
      <c r="B40" s="6" t="s">
        <v>233</v>
      </c>
      <c r="C40" s="6" t="str">
        <f>VLOOKUP(B40,YahooFinanceInfos!A:T,9,FALSE)</f>
        <v>ABM Industries Incorporated</v>
      </c>
      <c r="D40" t="str">
        <f>VLOOKUP(B40,YahooFinanceInfos!A:T,7,FALSE)</f>
        <v>USD</v>
      </c>
      <c r="E40" s="1">
        <f>VLOOKUP(B40,YahooFinanceInfos!A:T,20,FALSE)</f>
        <v>30.42</v>
      </c>
      <c r="F40" s="4" t="str">
        <f>VLOOKUP(B40,YahooFinanceInfos!A:AK,37,FALSE)</f>
        <v>19.79 - 42.67</v>
      </c>
      <c r="G40" s="11">
        <f>(VLOOKUP(B40,YahooFinanceInfos!A:AO,41,FALSE)-E40)/E40</f>
        <v>0.40269559500328728</v>
      </c>
      <c r="H40" s="9">
        <f>VLOOKUP(B40,YahooFinanceInfos!A:AX,50,FALSE)</f>
        <v>2.12</v>
      </c>
      <c r="I40" s="9">
        <f>VLOOKUP(B40,YahooFinanceInfos!A:AT,46,FALSE)</f>
        <v>0.72499999999999998</v>
      </c>
      <c r="J40" s="4">
        <f>VLOOKUP(B40,YahooFinanceInfos!A:AV,48,FALSE)</f>
        <v>2.4443695000000001E-2</v>
      </c>
      <c r="K40" s="4">
        <f t="shared" ref="K40:K100" si="23">IFERROR(I40/H40,"na")</f>
        <v>0.34198113207547165</v>
      </c>
      <c r="L40" s="9">
        <f>VLOOKUP(B40,YahooFinanceInfos!A:AV,47,FALSE)</f>
        <v>14.349057</v>
      </c>
      <c r="M40" s="9">
        <f>VLOOKUP(B40,YahooFinanceInfos!A:AZ,52,FALSE)</f>
        <v>23.364999999999998</v>
      </c>
      <c r="N40" s="4">
        <f>VLOOKUP(B40,YahooFinanceInfos!A:BH,60,FALSE)</f>
        <v>1.3019474</v>
      </c>
      <c r="O40" s="4" t="str">
        <f t="shared" si="1"/>
        <v>don't touch</v>
      </c>
      <c r="P40" s="4"/>
      <c r="Q40" s="4"/>
      <c r="R40" s="4"/>
      <c r="S40" s="4"/>
      <c r="T40" s="4"/>
      <c r="AA40" s="4" t="str">
        <f t="shared" ref="AA40:AA103" si="24">IFERROR((Z40-U40)/U40,"na")</f>
        <v>na</v>
      </c>
      <c r="AB40" s="4" t="str">
        <f t="shared" ref="AB40:AB103" si="25">IFERROR((Z40-W40)/W40,"na")</f>
        <v>na</v>
      </c>
      <c r="AC40" s="4" t="str">
        <f t="shared" ref="AC40:AC103" si="26">IFERROR((V40-U40)/U40,"na")</f>
        <v>na</v>
      </c>
      <c r="AD40" s="4" t="str">
        <f t="shared" ref="AD40:AD103" si="27">IFERROR((W40-V40)/V40,"na")</f>
        <v>na</v>
      </c>
      <c r="AE40" s="4" t="str">
        <f t="shared" ref="AE40:AE103" si="28">IFERROR((X40-W40)/W40,"na")</f>
        <v>na</v>
      </c>
      <c r="AF40" s="4" t="str">
        <f t="shared" ref="AF40:AF103" si="29">IFERROR((Y40-X40)/X40,"na")</f>
        <v>na</v>
      </c>
      <c r="AG40" s="4" t="str">
        <f t="shared" ref="AG40:AG103" si="30">IFERROR((Z40-Y40)/Y40,"na")</f>
        <v>na</v>
      </c>
    </row>
    <row r="41" spans="1:33" x14ac:dyDescent="0.2">
      <c r="A41" t="s">
        <v>2231</v>
      </c>
      <c r="B41" s="7" t="s">
        <v>557</v>
      </c>
      <c r="C41" s="7" t="str">
        <f>VLOOKUP(B41,YahooFinanceInfos!A:T,9,FALSE)</f>
        <v>Archer-Daniels-Midland Company</v>
      </c>
      <c r="D41" t="str">
        <f>VLOOKUP(B41,YahooFinanceInfos!A:T,7,FALSE)</f>
        <v>USD</v>
      </c>
      <c r="E41" s="1">
        <f>VLOOKUP(B41,YahooFinanceInfos!A:T,20,FALSE)</f>
        <v>34.159999999999997</v>
      </c>
      <c r="F41" s="4" t="str">
        <f>VLOOKUP(B41,YahooFinanceInfos!A:AK,37,FALSE)</f>
        <v>28.92 - 47.2</v>
      </c>
      <c r="G41" s="11">
        <f>(VLOOKUP(B41,YahooFinanceInfos!A:AO,41,FALSE)-E41)/E41</f>
        <v>0.38173302107728357</v>
      </c>
      <c r="H41" s="9">
        <f>VLOOKUP(B41,YahooFinanceInfos!A:AX,50,FALSE)</f>
        <v>2.72</v>
      </c>
      <c r="I41" s="9">
        <f>VLOOKUP(B41,YahooFinanceInfos!A:AT,46,FALSE)</f>
        <v>1.41</v>
      </c>
      <c r="J41" s="4">
        <f>VLOOKUP(B41,YahooFinanceInfos!A:AV,48,FALSE)</f>
        <v>4.1666663999999999E-2</v>
      </c>
      <c r="K41" s="4">
        <f t="shared" si="23"/>
        <v>0.51838235294117641</v>
      </c>
      <c r="L41" s="9">
        <f>VLOOKUP(B41,YahooFinanceInfos!A:AV,47,FALSE)</f>
        <v>12.558824</v>
      </c>
      <c r="M41" s="9">
        <f>VLOOKUP(B41,YahooFinanceInfos!A:AZ,52,FALSE)</f>
        <v>34.148000000000003</v>
      </c>
      <c r="N41" s="4">
        <f>VLOOKUP(B41,YahooFinanceInfos!A:BH,60,FALSE)</f>
        <v>1.0003514</v>
      </c>
      <c r="O41" s="4" t="str">
        <f t="shared" si="1"/>
        <v>invest</v>
      </c>
      <c r="P41" s="4"/>
      <c r="Q41" s="4"/>
      <c r="R41" s="4"/>
      <c r="S41" s="4"/>
      <c r="T41" s="4"/>
      <c r="AA41" s="4" t="str">
        <f t="shared" si="24"/>
        <v>na</v>
      </c>
      <c r="AB41" s="4" t="str">
        <f t="shared" si="25"/>
        <v>na</v>
      </c>
      <c r="AC41" s="4" t="str">
        <f t="shared" si="26"/>
        <v>na</v>
      </c>
      <c r="AD41" s="4" t="str">
        <f t="shared" si="27"/>
        <v>na</v>
      </c>
      <c r="AE41" s="4" t="str">
        <f t="shared" si="28"/>
        <v>na</v>
      </c>
      <c r="AF41" s="4" t="str">
        <f t="shared" si="29"/>
        <v>na</v>
      </c>
      <c r="AG41" s="4" t="str">
        <f t="shared" si="30"/>
        <v>na</v>
      </c>
    </row>
    <row r="42" spans="1:33" x14ac:dyDescent="0.2">
      <c r="A42" t="s">
        <v>2231</v>
      </c>
      <c r="B42" s="6" t="s">
        <v>558</v>
      </c>
      <c r="C42" s="6" t="str">
        <f>VLOOKUP(B42,YahooFinanceInfos!A:T,9,FALSE)</f>
        <v>Automatic Data Processing, Inc.</v>
      </c>
      <c r="D42" t="str">
        <f>VLOOKUP(B42,YahooFinanceInfos!A:T,7,FALSE)</f>
        <v>USD</v>
      </c>
      <c r="E42" s="1">
        <f>VLOOKUP(B42,YahooFinanceInfos!A:T,20,FALSE)</f>
        <v>134.94999999999999</v>
      </c>
      <c r="F42" s="4" t="str">
        <f>VLOOKUP(B42,YahooFinanceInfos!A:AK,37,FALSE)</f>
        <v>103.11 - 182.32</v>
      </c>
      <c r="G42" s="11">
        <f>(VLOOKUP(B42,YahooFinanceInfos!A:AO,41,FALSE)-E42)/E42</f>
        <v>0.35101889588736573</v>
      </c>
      <c r="H42" s="9">
        <f>VLOOKUP(B42,YahooFinanceInfos!A:AX,50,FALSE)</f>
        <v>5.827</v>
      </c>
      <c r="I42" s="9">
        <f>VLOOKUP(B42,YahooFinanceInfos!A:AT,46,FALSE)</f>
        <v>3.4</v>
      </c>
      <c r="J42" s="4">
        <f>VLOOKUP(B42,YahooFinanceInfos!A:AV,48,FALSE)</f>
        <v>2.5263784000000001E-2</v>
      </c>
      <c r="K42" s="4">
        <f t="shared" si="23"/>
        <v>0.58349064698815856</v>
      </c>
      <c r="L42" s="9">
        <f>VLOOKUP(B42,YahooFinanceInfos!A:AV,47,FALSE)</f>
        <v>23.15943</v>
      </c>
      <c r="M42" s="9">
        <f>VLOOKUP(B42,YahooFinanceInfos!A:AZ,52,FALSE)</f>
        <v>12.775</v>
      </c>
      <c r="N42" s="4">
        <f>VLOOKUP(B42,YahooFinanceInfos!A:BH,60,FALSE)</f>
        <v>10.563601</v>
      </c>
      <c r="O42" s="4" t="str">
        <f t="shared" ref="O42:O105" si="31">IF(G42&gt;30%,IF(J42&gt;3%,IF(K42&lt;100%,IF(K42&gt;0%,"invest","don't touch"),"don't touch"),"don't touch"),"don't touch")</f>
        <v>don't touch</v>
      </c>
      <c r="P42" s="4"/>
      <c r="Q42" s="4"/>
      <c r="R42" s="4"/>
      <c r="S42" s="4"/>
      <c r="T42" s="4"/>
      <c r="AA42" s="4" t="str">
        <f t="shared" si="24"/>
        <v>na</v>
      </c>
      <c r="AB42" s="4" t="str">
        <f t="shared" si="25"/>
        <v>na</v>
      </c>
      <c r="AC42" s="4" t="str">
        <f t="shared" si="26"/>
        <v>na</v>
      </c>
      <c r="AD42" s="4" t="str">
        <f t="shared" si="27"/>
        <v>na</v>
      </c>
      <c r="AE42" s="4" t="str">
        <f t="shared" si="28"/>
        <v>na</v>
      </c>
      <c r="AF42" s="4" t="str">
        <f t="shared" si="29"/>
        <v>na</v>
      </c>
      <c r="AG42" s="4" t="str">
        <f t="shared" si="30"/>
        <v>na</v>
      </c>
    </row>
    <row r="43" spans="1:33" x14ac:dyDescent="0.2">
      <c r="A43" t="s">
        <v>2231</v>
      </c>
      <c r="B43" s="7" t="s">
        <v>559</v>
      </c>
      <c r="C43" s="7" t="str">
        <f>VLOOKUP(B43,YahooFinanceInfos!A:T,9,FALSE)</f>
        <v>AFLAC Incorporated</v>
      </c>
      <c r="D43" t="str">
        <f>VLOOKUP(B43,YahooFinanceInfos!A:T,7,FALSE)</f>
        <v>USD</v>
      </c>
      <c r="E43" s="1">
        <f>VLOOKUP(B43,YahooFinanceInfos!A:T,20,FALSE)</f>
        <v>32.76</v>
      </c>
      <c r="F43" s="4" t="str">
        <f>VLOOKUP(B43,YahooFinanceInfos!A:AK,37,FALSE)</f>
        <v>23.07 - 57.18</v>
      </c>
      <c r="G43" s="11">
        <f>(VLOOKUP(B43,YahooFinanceInfos!A:AO,41,FALSE)-E43)/E43</f>
        <v>0.74542124542124555</v>
      </c>
      <c r="H43" s="9">
        <f>VLOOKUP(B43,YahooFinanceInfos!A:AX,50,FALSE)</f>
        <v>3.9830000000000001</v>
      </c>
      <c r="I43" s="9">
        <f>VLOOKUP(B43,YahooFinanceInfos!A:AT,46,FALSE)</f>
        <v>1.0900000000000001</v>
      </c>
      <c r="J43" s="4">
        <f>VLOOKUP(B43,YahooFinanceInfos!A:AV,48,FALSE)</f>
        <v>3.4073147999999998E-2</v>
      </c>
      <c r="K43" s="4">
        <f t="shared" si="23"/>
        <v>0.27366306803916646</v>
      </c>
      <c r="L43" s="9">
        <f>VLOOKUP(B43,YahooFinanceInfos!A:AV,47,FALSE)</f>
        <v>8.2249560000000006</v>
      </c>
      <c r="M43" s="9">
        <f>VLOOKUP(B43,YahooFinanceInfos!A:AZ,52,FALSE)</f>
        <v>36.752000000000002</v>
      </c>
      <c r="N43" s="4">
        <f>VLOOKUP(B43,YahooFinanceInfos!A:BH,60,FALSE)</f>
        <v>0.89138010000000001</v>
      </c>
      <c r="O43" s="4" t="str">
        <f t="shared" si="31"/>
        <v>invest</v>
      </c>
      <c r="P43" s="4"/>
      <c r="Q43" s="4"/>
      <c r="R43" s="4"/>
      <c r="S43" s="4"/>
      <c r="T43" s="4"/>
      <c r="AA43" s="4" t="str">
        <f t="shared" si="24"/>
        <v>na</v>
      </c>
      <c r="AB43" s="4" t="str">
        <f t="shared" si="25"/>
        <v>na</v>
      </c>
      <c r="AC43" s="4" t="str">
        <f t="shared" si="26"/>
        <v>na</v>
      </c>
      <c r="AD43" s="4" t="str">
        <f t="shared" si="27"/>
        <v>na</v>
      </c>
      <c r="AE43" s="4" t="str">
        <f t="shared" si="28"/>
        <v>na</v>
      </c>
      <c r="AF43" s="4" t="str">
        <f t="shared" si="29"/>
        <v>na</v>
      </c>
      <c r="AG43" s="4" t="str">
        <f t="shared" si="30"/>
        <v>na</v>
      </c>
    </row>
    <row r="44" spans="1:33" x14ac:dyDescent="0.2">
      <c r="A44" t="s">
        <v>2231</v>
      </c>
      <c r="B44" s="6" t="s">
        <v>560</v>
      </c>
      <c r="C44" s="6" t="str">
        <f>VLOOKUP(B44,YahooFinanceInfos!A:T,9,FALSE)</f>
        <v>Albemarle Corporation</v>
      </c>
      <c r="D44" t="str">
        <f>VLOOKUP(B44,YahooFinanceInfos!A:T,7,FALSE)</f>
        <v>USD</v>
      </c>
      <c r="E44" s="1">
        <f>VLOOKUP(B44,YahooFinanceInfos!A:T,20,FALSE)</f>
        <v>59.71</v>
      </c>
      <c r="F44" s="4" t="str">
        <f>VLOOKUP(B44,YahooFinanceInfos!A:AK,37,FALSE)</f>
        <v>48.89 - 99.4</v>
      </c>
      <c r="G44" s="11">
        <f>(VLOOKUP(B44,YahooFinanceInfos!A:AO,41,FALSE)-E44)/E44</f>
        <v>0.66471277842907395</v>
      </c>
      <c r="H44" s="9">
        <f>VLOOKUP(B44,YahooFinanceInfos!A:AX,50,FALSE)</f>
        <v>4.7699999999999996</v>
      </c>
      <c r="I44" s="9">
        <f>VLOOKUP(B44,YahooFinanceInfos!A:AT,46,FALSE)</f>
        <v>1.488</v>
      </c>
      <c r="J44" s="4">
        <f>VLOOKUP(B44,YahooFinanceInfos!A:AV,48,FALSE)</f>
        <v>2.4833113E-2</v>
      </c>
      <c r="K44" s="4">
        <f t="shared" si="23"/>
        <v>0.31194968553459124</v>
      </c>
      <c r="L44" s="9">
        <f>VLOOKUP(B44,YahooFinanceInfos!A:AV,47,FALSE)</f>
        <v>12.517818999999999</v>
      </c>
      <c r="M44" s="9">
        <f>VLOOKUP(B44,YahooFinanceInfos!A:AZ,52,FALSE)</f>
        <v>36.506999999999998</v>
      </c>
      <c r="N44" s="4">
        <f>VLOOKUP(B44,YahooFinanceInfos!A:BH,60,FALSE)</f>
        <v>1.6355767000000001</v>
      </c>
      <c r="O44" s="4" t="str">
        <f t="shared" si="31"/>
        <v>don't touch</v>
      </c>
      <c r="P44" s="4"/>
      <c r="Q44" s="4"/>
      <c r="R44" s="4"/>
      <c r="S44" s="4"/>
      <c r="T44" s="4"/>
      <c r="AA44" s="4" t="str">
        <f t="shared" si="24"/>
        <v>na</v>
      </c>
      <c r="AB44" s="4" t="str">
        <f t="shared" si="25"/>
        <v>na</v>
      </c>
      <c r="AC44" s="4" t="str">
        <f t="shared" si="26"/>
        <v>na</v>
      </c>
      <c r="AD44" s="4" t="str">
        <f t="shared" si="27"/>
        <v>na</v>
      </c>
      <c r="AE44" s="4" t="str">
        <f t="shared" si="28"/>
        <v>na</v>
      </c>
      <c r="AF44" s="4" t="str">
        <f t="shared" si="29"/>
        <v>na</v>
      </c>
      <c r="AG44" s="4" t="str">
        <f t="shared" si="30"/>
        <v>na</v>
      </c>
    </row>
    <row r="45" spans="1:33" x14ac:dyDescent="0.2">
      <c r="A45" t="s">
        <v>2231</v>
      </c>
      <c r="B45" s="7" t="s">
        <v>561</v>
      </c>
      <c r="C45" s="7" t="str">
        <f>VLOOKUP(B45,YahooFinanceInfos!A:T,9,FALSE)</f>
        <v>A.O. Smith Corporation</v>
      </c>
      <c r="D45" t="str">
        <f>VLOOKUP(B45,YahooFinanceInfos!A:T,7,FALSE)</f>
        <v>USD</v>
      </c>
      <c r="E45" s="1">
        <f>VLOOKUP(B45,YahooFinanceInfos!A:T,20,FALSE)</f>
        <v>40.28</v>
      </c>
      <c r="F45" s="4" t="str">
        <f>VLOOKUP(B45,YahooFinanceInfos!A:AK,37,FALSE)</f>
        <v>33.81 - 52.61</v>
      </c>
      <c r="G45" s="11">
        <f>(VLOOKUP(B45,YahooFinanceInfos!A:AO,41,FALSE)-E45)/E45</f>
        <v>0.30610724925521343</v>
      </c>
      <c r="H45" s="9">
        <f>VLOOKUP(B45,YahooFinanceInfos!A:AX,50,FALSE)</f>
        <v>2.0139999999999998</v>
      </c>
      <c r="I45" s="9">
        <f>VLOOKUP(B45,YahooFinanceInfos!A:AT,46,FALSE)</f>
        <v>0.92</v>
      </c>
      <c r="J45" s="4">
        <f>VLOOKUP(B45,YahooFinanceInfos!A:AV,48,FALSE)</f>
        <v>2.3011506000000001E-2</v>
      </c>
      <c r="K45" s="4">
        <f t="shared" si="23"/>
        <v>0.45680238331678258</v>
      </c>
      <c r="L45" s="9">
        <f>VLOOKUP(B45,YahooFinanceInfos!A:AV,47,FALSE)</f>
        <v>20</v>
      </c>
      <c r="M45" s="9">
        <f>VLOOKUP(B45,YahooFinanceInfos!A:AZ,52,FALSE)</f>
        <v>10.029999999999999</v>
      </c>
      <c r="N45" s="4">
        <f>VLOOKUP(B45,YahooFinanceInfos!A:BH,60,FALSE)</f>
        <v>4.0159520000000004</v>
      </c>
      <c r="O45" s="4" t="str">
        <f t="shared" si="31"/>
        <v>don't touch</v>
      </c>
      <c r="P45" s="4"/>
      <c r="Q45" s="4"/>
      <c r="R45" s="4"/>
      <c r="S45" s="4"/>
      <c r="T45" s="4"/>
      <c r="AA45" s="4" t="str">
        <f t="shared" si="24"/>
        <v>na</v>
      </c>
      <c r="AB45" s="4" t="str">
        <f t="shared" si="25"/>
        <v>na</v>
      </c>
      <c r="AC45" s="4" t="str">
        <f t="shared" si="26"/>
        <v>na</v>
      </c>
      <c r="AD45" s="4" t="str">
        <f t="shared" si="27"/>
        <v>na</v>
      </c>
      <c r="AE45" s="4" t="str">
        <f t="shared" si="28"/>
        <v>na</v>
      </c>
      <c r="AF45" s="4" t="str">
        <f t="shared" si="29"/>
        <v>na</v>
      </c>
      <c r="AG45" s="4" t="str">
        <f t="shared" si="30"/>
        <v>na</v>
      </c>
    </row>
    <row r="46" spans="1:33" x14ac:dyDescent="0.2">
      <c r="A46" t="s">
        <v>2231</v>
      </c>
      <c r="B46" s="6" t="s">
        <v>562</v>
      </c>
      <c r="C46" s="6" t="str">
        <f>VLOOKUP(B46,YahooFinanceInfos!A:T,9,FALSE)</f>
        <v>Air Products and Chemicals, Inc</v>
      </c>
      <c r="D46" t="str">
        <f>VLOOKUP(B46,YahooFinanceInfos!A:T,7,FALSE)</f>
        <v>USD</v>
      </c>
      <c r="E46" s="1">
        <f>VLOOKUP(B46,YahooFinanceInfos!A:T,20,FALSE)</f>
        <v>225.62</v>
      </c>
      <c r="F46" s="4" t="str">
        <f>VLOOKUP(B46,YahooFinanceInfos!A:AK,37,FALSE)</f>
        <v>167.43 - 257.01</v>
      </c>
      <c r="G46" s="11">
        <f>(VLOOKUP(B46,YahooFinanceInfos!A:AO,41,FALSE)-E46)/E46</f>
        <v>0.13912773690275679</v>
      </c>
      <c r="H46" s="9">
        <f>VLOOKUP(B46,YahooFinanceInfos!A:AX,50,FALSE)</f>
        <v>8.7539999999999996</v>
      </c>
      <c r="I46" s="9">
        <f>VLOOKUP(B46,YahooFinanceInfos!A:AT,46,FALSE)</f>
        <v>4.82</v>
      </c>
      <c r="J46" s="4">
        <f>VLOOKUP(B46,YahooFinanceInfos!A:AV,48,FALSE)</f>
        <v>2.1342544000000001E-2</v>
      </c>
      <c r="K46" s="4">
        <f t="shared" si="23"/>
        <v>0.55060543751427926</v>
      </c>
      <c r="L46" s="9">
        <f>VLOOKUP(B46,YahooFinanceInfos!A:AV,47,FALSE)</f>
        <v>25.773361000000001</v>
      </c>
      <c r="M46" s="9">
        <f>VLOOKUP(B46,YahooFinanceInfos!A:AZ,52,FALSE)</f>
        <v>51.49</v>
      </c>
      <c r="N46" s="4">
        <f>VLOOKUP(B46,YahooFinanceInfos!A:BH,60,FALSE)</f>
        <v>4.3818216000000003</v>
      </c>
      <c r="O46" s="4" t="str">
        <f t="shared" si="31"/>
        <v>don't touch</v>
      </c>
      <c r="P46" s="4"/>
      <c r="Q46" s="4"/>
      <c r="R46" s="4"/>
      <c r="S46" s="4"/>
      <c r="T46" s="4"/>
      <c r="AA46" s="4" t="str">
        <f t="shared" si="24"/>
        <v>na</v>
      </c>
      <c r="AB46" s="4" t="str">
        <f t="shared" si="25"/>
        <v>na</v>
      </c>
      <c r="AC46" s="4" t="str">
        <f t="shared" si="26"/>
        <v>na</v>
      </c>
      <c r="AD46" s="4" t="str">
        <f t="shared" si="27"/>
        <v>na</v>
      </c>
      <c r="AE46" s="4" t="str">
        <f t="shared" si="28"/>
        <v>na</v>
      </c>
      <c r="AF46" s="4" t="str">
        <f t="shared" si="29"/>
        <v>na</v>
      </c>
      <c r="AG46" s="4" t="str">
        <f t="shared" si="30"/>
        <v>na</v>
      </c>
    </row>
    <row r="47" spans="1:33" x14ac:dyDescent="0.2">
      <c r="A47" t="s">
        <v>2231</v>
      </c>
      <c r="B47" s="7" t="s">
        <v>592</v>
      </c>
      <c r="C47" s="7" t="str">
        <f>VLOOKUP(B47,YahooFinanceInfos!A:T,9,FALSE)</f>
        <v>Arrow Financial Corporation</v>
      </c>
      <c r="D47" t="str">
        <f>VLOOKUP(B47,YahooFinanceInfos!A:T,7,FALSE)</f>
        <v>USD</v>
      </c>
      <c r="E47" s="1">
        <f>VLOOKUP(B47,YahooFinanceInfos!A:T,20,FALSE)</f>
        <v>25.04</v>
      </c>
      <c r="F47" s="4" t="str">
        <f>VLOOKUP(B47,YahooFinanceInfos!A:AK,37,FALSE)</f>
        <v>20.79 - 38.31</v>
      </c>
      <c r="G47" s="11">
        <f>(VLOOKUP(B47,YahooFinanceInfos!A:AO,41,FALSE)-E47)/E47</f>
        <v>0.52995207667731647</v>
      </c>
      <c r="H47" s="9">
        <f>VLOOKUP(B47,YahooFinanceInfos!A:AX,50,FALSE)</f>
        <v>2.46</v>
      </c>
      <c r="I47" s="9">
        <f>VLOOKUP(B47,YahooFinanceInfos!A:AT,46,FALSE)</f>
        <v>1.024</v>
      </c>
      <c r="J47" s="4">
        <f>VLOOKUP(B47,YahooFinanceInfos!A:AV,48,FALSE)</f>
        <v>4.025157E-2</v>
      </c>
      <c r="K47" s="4">
        <f t="shared" si="23"/>
        <v>0.41626016260162602</v>
      </c>
      <c r="L47" s="9">
        <f>VLOOKUP(B47,YahooFinanceInfos!A:AV,47,FALSE)</f>
        <v>10.178862000000001</v>
      </c>
      <c r="M47" s="9">
        <f>VLOOKUP(B47,YahooFinanceInfos!A:AZ,52,FALSE)</f>
        <v>20.651</v>
      </c>
      <c r="N47" s="4">
        <f>VLOOKUP(B47,YahooFinanceInfos!A:BH,60,FALSE)</f>
        <v>1.2125322000000001</v>
      </c>
      <c r="O47" s="4" t="str">
        <f t="shared" si="31"/>
        <v>invest</v>
      </c>
      <c r="P47" s="4"/>
      <c r="Q47" s="4"/>
      <c r="R47" s="4"/>
      <c r="S47" s="4"/>
      <c r="T47" s="4"/>
      <c r="AA47" s="4" t="str">
        <f t="shared" si="24"/>
        <v>na</v>
      </c>
      <c r="AB47" s="4" t="str">
        <f t="shared" si="25"/>
        <v>na</v>
      </c>
      <c r="AC47" s="4" t="str">
        <f t="shared" si="26"/>
        <v>na</v>
      </c>
      <c r="AD47" s="4" t="str">
        <f t="shared" si="27"/>
        <v>na</v>
      </c>
      <c r="AE47" s="4" t="str">
        <f t="shared" si="28"/>
        <v>na</v>
      </c>
      <c r="AF47" s="4" t="str">
        <f t="shared" si="29"/>
        <v>na</v>
      </c>
      <c r="AG47" s="4" t="str">
        <f t="shared" si="30"/>
        <v>na</v>
      </c>
    </row>
    <row r="48" spans="1:33" x14ac:dyDescent="0.2">
      <c r="A48" t="s">
        <v>2231</v>
      </c>
      <c r="B48" s="6" t="s">
        <v>593</v>
      </c>
      <c r="C48" s="6" t="str">
        <f>VLOOKUP(B48,YahooFinanceInfos!A:T,9,FALSE)</f>
        <v>Artesian Resources Corporation</v>
      </c>
      <c r="D48" t="str">
        <f>VLOOKUP(B48,YahooFinanceInfos!A:T,7,FALSE)</f>
        <v>USD</v>
      </c>
      <c r="E48" s="1">
        <f>VLOOKUP(B48,YahooFinanceInfos!A:T,20,FALSE)</f>
        <v>32.97</v>
      </c>
      <c r="F48" s="4" t="str">
        <f>VLOOKUP(B48,YahooFinanceInfos!A:AK,37,FALSE)</f>
        <v>30.01 - 39.6</v>
      </c>
      <c r="G48" s="11">
        <f>(VLOOKUP(B48,YahooFinanceInfos!A:AO,41,FALSE)-E48)/E48</f>
        <v>0.2010919017288445</v>
      </c>
      <c r="H48" s="9">
        <f>VLOOKUP(B48,YahooFinanceInfos!A:AX,50,FALSE)</f>
        <v>1.65</v>
      </c>
      <c r="I48" s="9">
        <f>VLOOKUP(B48,YahooFinanceInfos!A:AT,46,FALSE)</f>
        <v>0.99099999999999999</v>
      </c>
      <c r="J48" s="4">
        <f>VLOOKUP(B48,YahooFinanceInfos!A:AV,48,FALSE)</f>
        <v>2.9582088999999999E-2</v>
      </c>
      <c r="K48" s="4">
        <f t="shared" si="23"/>
        <v>0.60060606060606059</v>
      </c>
      <c r="L48" s="9">
        <f>VLOOKUP(B48,YahooFinanceInfos!A:AV,47,FALSE)</f>
        <v>19.981819999999999</v>
      </c>
      <c r="M48" s="9">
        <f>VLOOKUP(B48,YahooFinanceInfos!A:AZ,52,FALSE)</f>
        <v>17.454000000000001</v>
      </c>
      <c r="N48" s="4">
        <f>VLOOKUP(B48,YahooFinanceInfos!A:BH,60,FALSE)</f>
        <v>1.8889651999999999</v>
      </c>
      <c r="O48" s="4" t="str">
        <f t="shared" si="31"/>
        <v>don't touch</v>
      </c>
      <c r="P48" s="4"/>
      <c r="Q48" s="4"/>
      <c r="R48" s="4"/>
      <c r="S48" s="4"/>
      <c r="T48" s="4"/>
      <c r="AA48" s="4" t="str">
        <f t="shared" si="24"/>
        <v>na</v>
      </c>
      <c r="AB48" s="4" t="str">
        <f t="shared" si="25"/>
        <v>na</v>
      </c>
      <c r="AC48" s="4" t="str">
        <f t="shared" si="26"/>
        <v>na</v>
      </c>
      <c r="AD48" s="4" t="str">
        <f t="shared" si="27"/>
        <v>na</v>
      </c>
      <c r="AE48" s="4" t="str">
        <f t="shared" si="28"/>
        <v>na</v>
      </c>
      <c r="AF48" s="4" t="str">
        <f t="shared" si="29"/>
        <v>na</v>
      </c>
      <c r="AG48" s="4" t="str">
        <f t="shared" si="30"/>
        <v>na</v>
      </c>
    </row>
    <row r="49" spans="1:33" x14ac:dyDescent="0.2">
      <c r="A49" t="s">
        <v>2231</v>
      </c>
      <c r="B49" s="7" t="s">
        <v>594</v>
      </c>
      <c r="C49" s="7" t="str">
        <f>VLOOKUP(B49,YahooFinanceInfos!A:T,9,FALSE)</f>
        <v>Atmos Energy Corporation</v>
      </c>
      <c r="D49" t="str">
        <f>VLOOKUP(B49,YahooFinanceInfos!A:T,7,FALSE)</f>
        <v>USD</v>
      </c>
      <c r="E49" s="1">
        <f>VLOOKUP(B49,YahooFinanceInfos!A:T,20,FALSE)</f>
        <v>94.89</v>
      </c>
      <c r="F49" s="4" t="str">
        <f>VLOOKUP(B49,YahooFinanceInfos!A:AK,37,FALSE)</f>
        <v>77.92 - 121.08</v>
      </c>
      <c r="G49" s="11">
        <f>(VLOOKUP(B49,YahooFinanceInfos!A:AO,41,FALSE)-E49)/E49</f>
        <v>0.27600379386658236</v>
      </c>
      <c r="H49" s="9">
        <f>VLOOKUP(B49,YahooFinanceInfos!A:AX,50,FALSE)</f>
        <v>4.617</v>
      </c>
      <c r="I49" s="9">
        <f>VLOOKUP(B49,YahooFinanceInfos!A:AT,46,FALSE)</f>
        <v>2.2000000000000002</v>
      </c>
      <c r="J49" s="4">
        <f>VLOOKUP(B49,YahooFinanceInfos!A:AV,48,FALSE)</f>
        <v>2.2812110999999999E-2</v>
      </c>
      <c r="K49" s="4">
        <f t="shared" si="23"/>
        <v>0.47649989170457013</v>
      </c>
      <c r="L49" s="9">
        <f>VLOOKUP(B49,YahooFinanceInfos!A:AV,47,FALSE)</f>
        <v>20.552305</v>
      </c>
      <c r="M49" s="9">
        <f>VLOOKUP(B49,YahooFinanceInfos!A:AZ,52,FALSE)</f>
        <v>51.545000000000002</v>
      </c>
      <c r="N49" s="4">
        <f>VLOOKUP(B49,YahooFinanceInfos!A:BH,60,FALSE)</f>
        <v>1.8409158000000001</v>
      </c>
      <c r="O49" s="4" t="str">
        <f t="shared" si="31"/>
        <v>don't touch</v>
      </c>
      <c r="P49" s="4"/>
      <c r="Q49" s="4"/>
      <c r="R49" s="4"/>
      <c r="S49" s="4"/>
      <c r="T49" s="4"/>
      <c r="AA49" s="4" t="str">
        <f t="shared" si="24"/>
        <v>na</v>
      </c>
      <c r="AB49" s="4" t="str">
        <f t="shared" si="25"/>
        <v>na</v>
      </c>
      <c r="AC49" s="4" t="str">
        <f t="shared" si="26"/>
        <v>na</v>
      </c>
      <c r="AD49" s="4" t="str">
        <f t="shared" si="27"/>
        <v>na</v>
      </c>
      <c r="AE49" s="4" t="str">
        <f t="shared" si="28"/>
        <v>na</v>
      </c>
      <c r="AF49" s="4" t="str">
        <f t="shared" si="29"/>
        <v>na</v>
      </c>
      <c r="AG49" s="4" t="str">
        <f t="shared" si="30"/>
        <v>na</v>
      </c>
    </row>
    <row r="50" spans="1:33" x14ac:dyDescent="0.2">
      <c r="A50" t="s">
        <v>2231</v>
      </c>
      <c r="B50" s="6" t="s">
        <v>595</v>
      </c>
      <c r="C50" s="6" t="str">
        <f>VLOOKUP(B50,YahooFinanceInfos!A:T,9,FALSE)</f>
        <v>AptarGroup, Inc.</v>
      </c>
      <c r="D50" t="str">
        <f>VLOOKUP(B50,YahooFinanceInfos!A:T,7,FALSE)</f>
        <v>USD</v>
      </c>
      <c r="E50" s="1">
        <f>VLOOKUP(B50,YahooFinanceInfos!A:T,20,FALSE)</f>
        <v>102.46</v>
      </c>
      <c r="F50" s="4" t="str">
        <f>VLOOKUP(B50,YahooFinanceInfos!A:AK,37,FALSE)</f>
        <v>79.84 - 126.2</v>
      </c>
      <c r="G50" s="11">
        <f>(VLOOKUP(B50,YahooFinanceInfos!A:AO,41,FALSE)-E50)/E50</f>
        <v>0.23170017567831358</v>
      </c>
      <c r="H50" s="9">
        <f>VLOOKUP(B50,YahooFinanceInfos!A:AX,50,FALSE)</f>
        <v>3.5409999999999999</v>
      </c>
      <c r="I50" s="9">
        <f>VLOOKUP(B50,YahooFinanceInfos!A:AT,46,FALSE)</f>
        <v>1.44</v>
      </c>
      <c r="J50" s="4">
        <f>VLOOKUP(B50,YahooFinanceInfos!A:AV,48,FALSE)</f>
        <v>1.4059755E-2</v>
      </c>
      <c r="K50" s="4">
        <f t="shared" si="23"/>
        <v>0.40666478395933353</v>
      </c>
      <c r="L50" s="9">
        <f>VLOOKUP(B50,YahooFinanceInfos!A:AV,47,FALSE)</f>
        <v>28.93533</v>
      </c>
      <c r="M50" s="9">
        <f>VLOOKUP(B50,YahooFinanceInfos!A:AZ,52,FALSE)</f>
        <v>24.724</v>
      </c>
      <c r="N50" s="4">
        <f>VLOOKUP(B50,YahooFinanceInfos!A:BH,60,FALSE)</f>
        <v>4.1441509999999999</v>
      </c>
      <c r="O50" s="4" t="str">
        <f t="shared" si="31"/>
        <v>don't touch</v>
      </c>
      <c r="P50" s="4"/>
      <c r="Q50" s="4"/>
      <c r="R50" s="4"/>
      <c r="S50" s="4"/>
      <c r="T50" s="4"/>
      <c r="AA50" s="4" t="str">
        <f t="shared" si="24"/>
        <v>na</v>
      </c>
      <c r="AB50" s="4" t="str">
        <f t="shared" si="25"/>
        <v>na</v>
      </c>
      <c r="AC50" s="4" t="str">
        <f t="shared" si="26"/>
        <v>na</v>
      </c>
      <c r="AD50" s="4" t="str">
        <f t="shared" si="27"/>
        <v>na</v>
      </c>
      <c r="AE50" s="4" t="str">
        <f t="shared" si="28"/>
        <v>na</v>
      </c>
      <c r="AF50" s="4" t="str">
        <f t="shared" si="29"/>
        <v>na</v>
      </c>
      <c r="AG50" s="4" t="str">
        <f t="shared" si="30"/>
        <v>na</v>
      </c>
    </row>
    <row r="51" spans="1:33" x14ac:dyDescent="0.2">
      <c r="A51" t="s">
        <v>2231</v>
      </c>
      <c r="B51" s="6" t="s">
        <v>597</v>
      </c>
      <c r="C51" s="6" t="str">
        <f>VLOOKUP(B51,YahooFinanceInfos!A:T,9,FALSE)</f>
        <v>BancFirst Corporation</v>
      </c>
      <c r="D51" t="str">
        <f>VLOOKUP(B51,YahooFinanceInfos!A:T,7,FALSE)</f>
        <v>USD</v>
      </c>
      <c r="E51" s="1">
        <f>VLOOKUP(B51,YahooFinanceInfos!A:T,20,FALSE)</f>
        <v>31.97</v>
      </c>
      <c r="F51" s="4" t="str">
        <f>VLOOKUP(B51,YahooFinanceInfos!A:AK,37,FALSE)</f>
        <v>26.0 - 63.96</v>
      </c>
      <c r="G51" s="11">
        <f>(VLOOKUP(B51,YahooFinanceInfos!A:AO,41,FALSE)-E51)/E51</f>
        <v>1.0006255864873319</v>
      </c>
      <c r="H51" s="9">
        <f>VLOOKUP(B51,YahooFinanceInfos!A:AX,50,FALSE)</f>
        <v>3.77</v>
      </c>
      <c r="I51" s="9">
        <f>VLOOKUP(B51,YahooFinanceInfos!A:AT,46,FALSE)</f>
        <v>1.26</v>
      </c>
      <c r="J51" s="4">
        <f>VLOOKUP(B51,YahooFinanceInfos!A:AV,48,FALSE)</f>
        <v>3.9710052000000003E-2</v>
      </c>
      <c r="K51" s="4">
        <f t="shared" si="23"/>
        <v>0.33421750663129973</v>
      </c>
      <c r="L51" s="9">
        <f>VLOOKUP(B51,YahooFinanceInfos!A:AV,47,FALSE)</f>
        <v>8.4801059999999993</v>
      </c>
      <c r="M51" s="9">
        <f>VLOOKUP(B51,YahooFinanceInfos!A:AZ,52,FALSE)</f>
        <v>30.739000000000001</v>
      </c>
      <c r="N51" s="4">
        <f>VLOOKUP(B51,YahooFinanceInfos!A:BH,60,FALSE)</f>
        <v>1.0400468</v>
      </c>
      <c r="O51" s="4" t="str">
        <f t="shared" si="31"/>
        <v>invest</v>
      </c>
      <c r="P51" s="4"/>
      <c r="Q51" s="4"/>
      <c r="R51" s="4"/>
      <c r="S51" s="4"/>
      <c r="T51" s="4"/>
      <c r="AA51" s="4" t="str">
        <f t="shared" si="24"/>
        <v>na</v>
      </c>
      <c r="AB51" s="4" t="str">
        <f t="shared" si="25"/>
        <v>na</v>
      </c>
      <c r="AC51" s="4" t="str">
        <f t="shared" si="26"/>
        <v>na</v>
      </c>
      <c r="AD51" s="4" t="str">
        <f t="shared" si="27"/>
        <v>na</v>
      </c>
      <c r="AE51" s="4" t="str">
        <f t="shared" si="28"/>
        <v>na</v>
      </c>
      <c r="AF51" s="4" t="str">
        <f t="shared" si="29"/>
        <v>na</v>
      </c>
      <c r="AG51" s="4" t="str">
        <f t="shared" si="30"/>
        <v>na</v>
      </c>
    </row>
    <row r="52" spans="1:33" x14ac:dyDescent="0.2">
      <c r="A52" t="s">
        <v>2231</v>
      </c>
      <c r="B52" s="7" t="s">
        <v>598</v>
      </c>
      <c r="C52" s="7" t="str">
        <f>VLOOKUP(B52,YahooFinanceInfos!A:T,9,FALSE)</f>
        <v>Becton, Dickinson and Company</v>
      </c>
      <c r="D52" t="str">
        <f>VLOOKUP(B52,YahooFinanceInfos!A:T,7,FALSE)</f>
        <v>USD</v>
      </c>
      <c r="E52" s="1">
        <f>VLOOKUP(B52,YahooFinanceInfos!A:T,20,FALSE)</f>
        <v>258.7</v>
      </c>
      <c r="F52" s="4" t="str">
        <f>VLOOKUP(B52,YahooFinanceInfos!A:AK,37,FALSE)</f>
        <v>197.75 - 286.72</v>
      </c>
      <c r="G52" s="11">
        <f>(VLOOKUP(B52,YahooFinanceInfos!A:AO,41,FALSE)-E52)/E52</f>
        <v>0.1083107846926944</v>
      </c>
      <c r="H52" s="9">
        <f>VLOOKUP(B52,YahooFinanceInfos!A:AX,50,FALSE)</f>
        <v>3.36</v>
      </c>
      <c r="I52" s="9">
        <f>VLOOKUP(B52,YahooFinanceInfos!A:AT,46,FALSE)</f>
        <v>3.12</v>
      </c>
      <c r="J52" s="4">
        <f>VLOOKUP(B52,YahooFinanceInfos!A:AV,48,FALSE)</f>
        <v>1.1912033000000001E-2</v>
      </c>
      <c r="K52" s="4">
        <f t="shared" si="23"/>
        <v>0.9285714285714286</v>
      </c>
      <c r="L52" s="9">
        <f>VLOOKUP(B52,YahooFinanceInfos!A:AV,47,FALSE)</f>
        <v>76.994060000000005</v>
      </c>
      <c r="M52" s="9">
        <f>VLOOKUP(B52,YahooFinanceInfos!A:AZ,52,FALSE)</f>
        <v>77.081999999999994</v>
      </c>
      <c r="N52" s="4">
        <f>VLOOKUP(B52,YahooFinanceInfos!A:BH,60,FALSE)</f>
        <v>3.3561664000000002</v>
      </c>
      <c r="O52" s="4" t="str">
        <f t="shared" si="31"/>
        <v>don't touch</v>
      </c>
      <c r="P52" s="4"/>
      <c r="Q52" s="4"/>
      <c r="R52" s="4"/>
      <c r="S52" s="4"/>
      <c r="T52" s="4"/>
      <c r="AA52" s="4" t="str">
        <f t="shared" si="24"/>
        <v>na</v>
      </c>
      <c r="AB52" s="4" t="str">
        <f t="shared" si="25"/>
        <v>na</v>
      </c>
      <c r="AC52" s="4" t="str">
        <f t="shared" si="26"/>
        <v>na</v>
      </c>
      <c r="AD52" s="4" t="str">
        <f t="shared" si="27"/>
        <v>na</v>
      </c>
      <c r="AE52" s="4" t="str">
        <f t="shared" si="28"/>
        <v>na</v>
      </c>
      <c r="AF52" s="4" t="str">
        <f t="shared" si="29"/>
        <v>na</v>
      </c>
      <c r="AG52" s="4" t="str">
        <f t="shared" si="30"/>
        <v>na</v>
      </c>
    </row>
    <row r="53" spans="1:33" x14ac:dyDescent="0.2">
      <c r="A53" t="s">
        <v>2231</v>
      </c>
      <c r="B53" s="6" t="s">
        <v>599</v>
      </c>
      <c r="C53" s="6" t="str">
        <f>VLOOKUP(B53,YahooFinanceInfos!A:T,9,FALSE)</f>
        <v>Franklin Resources, Inc.</v>
      </c>
      <c r="D53" t="str">
        <f>VLOOKUP(B53,YahooFinanceInfos!A:T,7,FALSE)</f>
        <v>USD</v>
      </c>
      <c r="E53" s="1">
        <f>VLOOKUP(B53,YahooFinanceInfos!A:T,20,FALSE)</f>
        <v>18.03</v>
      </c>
      <c r="F53" s="4" t="str">
        <f>VLOOKUP(B53,YahooFinanceInfos!A:AK,37,FALSE)</f>
        <v>14.91 - 35.77</v>
      </c>
      <c r="G53" s="11">
        <f>(VLOOKUP(B53,YahooFinanceInfos!A:AO,41,FALSE)-E53)/E53</f>
        <v>0.98391569606211871</v>
      </c>
      <c r="H53" s="9">
        <f>VLOOKUP(B53,YahooFinanceInfos!A:AX,50,FALSE)</f>
        <v>1.9570000000000001</v>
      </c>
      <c r="I53" s="9">
        <f>VLOOKUP(B53,YahooFinanceInfos!A:AT,46,FALSE)</f>
        <v>1.06</v>
      </c>
      <c r="J53" s="4">
        <f>VLOOKUP(B53,YahooFinanceInfos!A:AV,48,FALSE)</f>
        <v>6.1165604999999998E-2</v>
      </c>
      <c r="K53" s="4">
        <f t="shared" si="23"/>
        <v>0.54164537557485948</v>
      </c>
      <c r="L53" s="9">
        <f>VLOOKUP(B53,YahooFinanceInfos!A:AV,47,FALSE)</f>
        <v>9.2130810000000007</v>
      </c>
      <c r="M53" s="9">
        <f>VLOOKUP(B53,YahooFinanceInfos!A:AZ,52,FALSE)</f>
        <v>19.995000000000001</v>
      </c>
      <c r="N53" s="4">
        <f>VLOOKUP(B53,YahooFinanceInfos!A:BH,60,FALSE)</f>
        <v>0.90172540000000001</v>
      </c>
      <c r="O53" s="4" t="str">
        <f t="shared" si="31"/>
        <v>invest</v>
      </c>
      <c r="P53" s="4" t="s">
        <v>8415</v>
      </c>
      <c r="Q53" s="14">
        <v>5000</v>
      </c>
      <c r="R53" s="16"/>
      <c r="S53" s="17">
        <f>Q53*J53</f>
        <v>305.82802499999997</v>
      </c>
      <c r="T53" s="14">
        <f>Q53*(1+G53)</f>
        <v>9919.5784803105944</v>
      </c>
      <c r="U53">
        <v>0.48</v>
      </c>
      <c r="V53">
        <v>1.1299999999999999</v>
      </c>
      <c r="W53">
        <v>0.72</v>
      </c>
      <c r="X53">
        <v>0.8</v>
      </c>
      <c r="Y53">
        <v>0.92</v>
      </c>
      <c r="Z53">
        <v>1.04</v>
      </c>
      <c r="AA53" s="4">
        <f t="shared" si="24"/>
        <v>1.1666666666666667</v>
      </c>
      <c r="AB53" s="4">
        <f t="shared" si="25"/>
        <v>0.44444444444444453</v>
      </c>
      <c r="AC53" s="4">
        <f t="shared" si="26"/>
        <v>1.3541666666666665</v>
      </c>
      <c r="AD53" s="4">
        <f t="shared" si="27"/>
        <v>-0.3628318584070796</v>
      </c>
      <c r="AE53" s="4">
        <f t="shared" si="28"/>
        <v>0.11111111111111122</v>
      </c>
      <c r="AF53" s="4">
        <f t="shared" si="29"/>
        <v>0.15</v>
      </c>
      <c r="AG53" s="4">
        <f t="shared" si="30"/>
        <v>0.13043478260869565</v>
      </c>
    </row>
    <row r="54" spans="1:33" x14ac:dyDescent="0.2">
      <c r="A54" t="s">
        <v>2231</v>
      </c>
      <c r="B54" s="7" t="s">
        <v>602</v>
      </c>
      <c r="C54" s="7" t="str">
        <f>VLOOKUP(B54,YahooFinanceInfos!A:T,9,FALSE)</f>
        <v>Black Hills Corporation</v>
      </c>
      <c r="D54" t="str">
        <f>VLOOKUP(B54,YahooFinanceInfos!A:T,7,FALSE)</f>
        <v>USD</v>
      </c>
      <c r="E54" s="1">
        <f>VLOOKUP(B54,YahooFinanceInfos!A:T,20,FALSE)</f>
        <v>56.84</v>
      </c>
      <c r="F54" s="4" t="str">
        <f>VLOOKUP(B54,YahooFinanceInfos!A:AK,37,FALSE)</f>
        <v>48.07 - 87.12</v>
      </c>
      <c r="G54" s="11">
        <f>(VLOOKUP(B54,YahooFinanceInfos!A:AO,41,FALSE)-E54)/E54</f>
        <v>0.53272343420126667</v>
      </c>
      <c r="H54" s="9">
        <f>VLOOKUP(B54,YahooFinanceInfos!A:AX,50,FALSE)</f>
        <v>3.0840000000000001</v>
      </c>
      <c r="I54" s="9">
        <f>VLOOKUP(B54,YahooFinanceInfos!A:AT,46,FALSE)</f>
        <v>2.08</v>
      </c>
      <c r="J54" s="4">
        <f>VLOOKUP(B54,YahooFinanceInfos!A:AV,48,FALSE)</f>
        <v>3.6167619999999998E-2</v>
      </c>
      <c r="K54" s="4">
        <f t="shared" si="23"/>
        <v>0.67444876783398189</v>
      </c>
      <c r="L54" s="9">
        <f>VLOOKUP(B54,YahooFinanceInfos!A:AV,47,FALSE)</f>
        <v>18.430609</v>
      </c>
      <c r="M54" s="9">
        <f>VLOOKUP(B54,YahooFinanceInfos!A:AZ,52,FALSE)</f>
        <v>40.210999999999999</v>
      </c>
      <c r="N54" s="4">
        <f>VLOOKUP(B54,YahooFinanceInfos!A:BH,60,FALSE)</f>
        <v>1.4135435999999999</v>
      </c>
      <c r="O54" s="4" t="str">
        <f t="shared" si="31"/>
        <v>invest</v>
      </c>
      <c r="P54" s="4"/>
      <c r="Q54" s="4"/>
      <c r="R54" s="4"/>
      <c r="S54" s="4"/>
      <c r="T54" s="4"/>
      <c r="AA54" s="4" t="str">
        <f t="shared" si="24"/>
        <v>na</v>
      </c>
      <c r="AB54" s="4" t="str">
        <f t="shared" si="25"/>
        <v>na</v>
      </c>
      <c r="AC54" s="4" t="str">
        <f t="shared" si="26"/>
        <v>na</v>
      </c>
      <c r="AD54" s="4" t="str">
        <f t="shared" si="27"/>
        <v>na</v>
      </c>
      <c r="AE54" s="4" t="str">
        <f t="shared" si="28"/>
        <v>na</v>
      </c>
      <c r="AF54" s="4" t="str">
        <f t="shared" si="29"/>
        <v>na</v>
      </c>
      <c r="AG54" s="4" t="str">
        <f t="shared" si="30"/>
        <v>na</v>
      </c>
    </row>
    <row r="55" spans="1:33" x14ac:dyDescent="0.2">
      <c r="A55" t="s">
        <v>2231</v>
      </c>
      <c r="B55" s="6" t="s">
        <v>603</v>
      </c>
      <c r="C55" s="6" t="str">
        <f>VLOOKUP(B55,YahooFinanceInfos!A:T,9,FALSE)</f>
        <v>Badger Meter, Inc.</v>
      </c>
      <c r="D55" t="str">
        <f>VLOOKUP(B55,YahooFinanceInfos!A:T,7,FALSE)</f>
        <v>USD</v>
      </c>
      <c r="E55" s="1">
        <f>VLOOKUP(B55,YahooFinanceInfos!A:T,20,FALSE)</f>
        <v>54.63</v>
      </c>
      <c r="F55" s="4" t="str">
        <f>VLOOKUP(B55,YahooFinanceInfos!A:AK,37,FALSE)</f>
        <v>41.5 - 70.83</v>
      </c>
      <c r="G55" s="11">
        <f>(VLOOKUP(B55,YahooFinanceInfos!A:AO,41,FALSE)-E55)/E55</f>
        <v>0.29654036243822068</v>
      </c>
      <c r="H55" s="9">
        <f>VLOOKUP(B55,YahooFinanceInfos!A:AX,50,FALSE)</f>
        <v>1.65</v>
      </c>
      <c r="I55" s="9">
        <f>VLOOKUP(B55,YahooFinanceInfos!A:AT,46,FALSE)</f>
        <v>0.66</v>
      </c>
      <c r="J55" s="4">
        <f>VLOOKUP(B55,YahooFinanceInfos!A:AV,48,FALSE)</f>
        <v>1.1859839E-2</v>
      </c>
      <c r="K55" s="4">
        <f t="shared" si="23"/>
        <v>0.4</v>
      </c>
      <c r="L55" s="9">
        <f>VLOOKUP(B55,YahooFinanceInfos!A:AV,47,FALSE)</f>
        <v>33.109093000000001</v>
      </c>
      <c r="M55" s="9">
        <f>VLOOKUP(B55,YahooFinanceInfos!A:AZ,52,FALSE)</f>
        <v>11.53</v>
      </c>
      <c r="N55" s="4">
        <f>VLOOKUP(B55,YahooFinanceInfos!A:BH,60,FALSE)</f>
        <v>4.7380750000000003</v>
      </c>
      <c r="O55" s="4" t="str">
        <f t="shared" si="31"/>
        <v>don't touch</v>
      </c>
      <c r="P55" s="4"/>
      <c r="Q55" s="4"/>
      <c r="R55" s="4"/>
      <c r="S55" s="4"/>
      <c r="T55" s="4"/>
      <c r="AA55" s="4" t="str">
        <f t="shared" si="24"/>
        <v>na</v>
      </c>
      <c r="AB55" s="4" t="str">
        <f t="shared" si="25"/>
        <v>na</v>
      </c>
      <c r="AC55" s="4" t="str">
        <f t="shared" si="26"/>
        <v>na</v>
      </c>
      <c r="AD55" s="4" t="str">
        <f t="shared" si="27"/>
        <v>na</v>
      </c>
      <c r="AE55" s="4" t="str">
        <f t="shared" si="28"/>
        <v>na</v>
      </c>
      <c r="AF55" s="4" t="str">
        <f t="shared" si="29"/>
        <v>na</v>
      </c>
      <c r="AG55" s="4" t="str">
        <f t="shared" si="30"/>
        <v>na</v>
      </c>
    </row>
    <row r="56" spans="1:33" x14ac:dyDescent="0.2">
      <c r="A56" t="s">
        <v>2231</v>
      </c>
      <c r="B56" s="7" t="s">
        <v>604</v>
      </c>
      <c r="C56" s="7" t="str">
        <f>VLOOKUP(B56,YahooFinanceInfos!A:T,9,FALSE)</f>
        <v>Brady Corporation</v>
      </c>
      <c r="D56" t="str">
        <f>VLOOKUP(B56,YahooFinanceInfos!A:T,7,FALSE)</f>
        <v>USD</v>
      </c>
      <c r="E56" s="1">
        <f>VLOOKUP(B56,YahooFinanceInfos!A:T,20,FALSE)</f>
        <v>41.12</v>
      </c>
      <c r="F56" s="4" t="str">
        <f>VLOOKUP(B56,YahooFinanceInfos!A:AK,37,FALSE)</f>
        <v>33.0 - 59.11</v>
      </c>
      <c r="G56" s="11">
        <f>(VLOOKUP(B56,YahooFinanceInfos!A:AO,41,FALSE)-E56)/E56</f>
        <v>0.43750000000000006</v>
      </c>
      <c r="H56" s="9">
        <f>VLOOKUP(B56,YahooFinanceInfos!A:AX,50,FALSE)</f>
        <v>2.6379999999999999</v>
      </c>
      <c r="I56" s="9">
        <f>VLOOKUP(B56,YahooFinanceInfos!A:AT,46,FALSE)</f>
        <v>0.85499999999999998</v>
      </c>
      <c r="J56" s="4">
        <f>VLOOKUP(B56,YahooFinanceInfos!A:AV,48,FALSE)</f>
        <v>2.0777642999999998E-2</v>
      </c>
      <c r="K56" s="4">
        <f t="shared" si="23"/>
        <v>0.32410917361637603</v>
      </c>
      <c r="L56" s="9">
        <f>VLOOKUP(B56,YahooFinanceInfos!A:AV,47,FALSE)</f>
        <v>15.587565</v>
      </c>
      <c r="M56" s="9">
        <f>VLOOKUP(B56,YahooFinanceInfos!A:AZ,52,FALSE)</f>
        <v>16.869</v>
      </c>
      <c r="N56" s="4">
        <f>VLOOKUP(B56,YahooFinanceInfos!A:BH,60,FALSE)</f>
        <v>2.4376074999999999</v>
      </c>
      <c r="O56" s="4" t="str">
        <f t="shared" si="31"/>
        <v>don't touch</v>
      </c>
      <c r="P56" s="4"/>
      <c r="Q56" s="4"/>
      <c r="R56" s="4"/>
      <c r="S56" s="4"/>
      <c r="T56" s="4"/>
      <c r="AA56" s="4" t="str">
        <f t="shared" si="24"/>
        <v>na</v>
      </c>
      <c r="AB56" s="4" t="str">
        <f t="shared" si="25"/>
        <v>na</v>
      </c>
      <c r="AC56" s="4" t="str">
        <f t="shared" si="26"/>
        <v>na</v>
      </c>
      <c r="AD56" s="4" t="str">
        <f t="shared" si="27"/>
        <v>na</v>
      </c>
      <c r="AE56" s="4" t="str">
        <f t="shared" si="28"/>
        <v>na</v>
      </c>
      <c r="AF56" s="4" t="str">
        <f t="shared" si="29"/>
        <v>na</v>
      </c>
      <c r="AG56" s="4" t="str">
        <f t="shared" si="30"/>
        <v>na</v>
      </c>
    </row>
    <row r="57" spans="1:33" x14ac:dyDescent="0.2">
      <c r="A57" t="s">
        <v>2231</v>
      </c>
      <c r="B57" s="6" t="s">
        <v>605</v>
      </c>
      <c r="C57" s="6" t="str">
        <f>VLOOKUP(B57,YahooFinanceInfos!A:T,9,FALSE)</f>
        <v>Brown &amp; Brown, Inc.</v>
      </c>
      <c r="D57" t="str">
        <f>VLOOKUP(B57,YahooFinanceInfos!A:T,7,FALSE)</f>
        <v>USD</v>
      </c>
      <c r="E57" s="1">
        <f>VLOOKUP(B57,YahooFinanceInfos!A:T,20,FALSE)</f>
        <v>36.909999999999997</v>
      </c>
      <c r="F57" s="4" t="str">
        <f>VLOOKUP(B57,YahooFinanceInfos!A:AK,37,FALSE)</f>
        <v>30.7 - 48.69</v>
      </c>
      <c r="G57" s="11">
        <f>(VLOOKUP(B57,YahooFinanceInfos!A:AO,41,FALSE)-E57)/E57</f>
        <v>0.31915470062313744</v>
      </c>
      <c r="H57" s="9">
        <f>VLOOKUP(B57,YahooFinanceInfos!A:AX,50,FALSE)</f>
        <v>1.54</v>
      </c>
      <c r="I57" s="9">
        <f>VLOOKUP(B57,YahooFinanceInfos!A:AT,46,FALSE)</f>
        <v>0.33</v>
      </c>
      <c r="J57" s="4">
        <f>VLOOKUP(B57,YahooFinanceInfos!A:AV,48,FALSE)</f>
        <v>8.9844820000000002E-3</v>
      </c>
      <c r="K57" s="4">
        <f t="shared" si="23"/>
        <v>0.2142857142857143</v>
      </c>
      <c r="L57" s="9">
        <f>VLOOKUP(B57,YahooFinanceInfos!A:AV,47,FALSE)</f>
        <v>23.967533</v>
      </c>
      <c r="M57" s="9">
        <f>VLOOKUP(B57,YahooFinanceInfos!A:AZ,52,FALSE)</f>
        <v>12.276999999999999</v>
      </c>
      <c r="N57" s="4">
        <f>VLOOKUP(B57,YahooFinanceInfos!A:BH,60,FALSE)</f>
        <v>3.0064346999999998</v>
      </c>
      <c r="O57" s="4" t="str">
        <f t="shared" si="31"/>
        <v>don't touch</v>
      </c>
      <c r="P57" s="4"/>
      <c r="Q57" s="4"/>
      <c r="R57" s="4"/>
      <c r="S57" s="4"/>
      <c r="T57" s="4"/>
      <c r="AA57" s="4" t="str">
        <f t="shared" si="24"/>
        <v>na</v>
      </c>
      <c r="AB57" s="4" t="str">
        <f t="shared" si="25"/>
        <v>na</v>
      </c>
      <c r="AC57" s="4" t="str">
        <f t="shared" si="26"/>
        <v>na</v>
      </c>
      <c r="AD57" s="4" t="str">
        <f t="shared" si="27"/>
        <v>na</v>
      </c>
      <c r="AE57" s="4" t="str">
        <f t="shared" si="28"/>
        <v>na</v>
      </c>
      <c r="AF57" s="4" t="str">
        <f t="shared" si="29"/>
        <v>na</v>
      </c>
      <c r="AG57" s="4" t="str">
        <f t="shared" si="30"/>
        <v>na</v>
      </c>
    </row>
    <row r="58" spans="1:33" x14ac:dyDescent="0.2">
      <c r="A58" t="s">
        <v>2231</v>
      </c>
      <c r="B58" s="7" t="s">
        <v>606</v>
      </c>
      <c r="C58" s="7" t="str">
        <f>VLOOKUP(B58,YahooFinanceInfos!A:T,9,FALSE)</f>
        <v>Cardinal Health, Inc.</v>
      </c>
      <c r="D58" t="str">
        <f>VLOOKUP(B58,YahooFinanceInfos!A:T,7,FALSE)</f>
        <v>USD</v>
      </c>
      <c r="E58" s="1">
        <f>VLOOKUP(B58,YahooFinanceInfos!A:T,20,FALSE)</f>
        <v>47.3</v>
      </c>
      <c r="F58" s="4" t="str">
        <f>VLOOKUP(B58,YahooFinanceInfos!A:AK,37,FALSE)</f>
        <v>39.05 - 60.69</v>
      </c>
      <c r="G58" s="11">
        <f>(VLOOKUP(B58,YahooFinanceInfos!A:AO,41,FALSE)-E58)/E58</f>
        <v>0.28308668076109939</v>
      </c>
      <c r="H58" s="9">
        <f>VLOOKUP(B58,YahooFinanceInfos!A:AX,50,FALSE)</f>
        <v>-14.23</v>
      </c>
      <c r="I58" s="9">
        <f>VLOOKUP(B58,YahooFinanceInfos!A:AT,46,FALSE)</f>
        <v>1.92</v>
      </c>
      <c r="J58" s="4">
        <f>VLOOKUP(B58,YahooFinanceInfos!A:AV,48,FALSE)</f>
        <v>4.0336136000000002E-2</v>
      </c>
      <c r="K58" s="4">
        <f t="shared" si="23"/>
        <v>-0.13492621222768797</v>
      </c>
      <c r="L58" s="9">
        <f>VLOOKUP(B58,YahooFinanceInfos!A:AV,47,FALSE)</f>
        <v>0</v>
      </c>
      <c r="M58" s="9">
        <f>VLOOKUP(B58,YahooFinanceInfos!A:AZ,52,FALSE)</f>
        <v>3.4209999999999998</v>
      </c>
      <c r="N58" s="4">
        <f>VLOOKUP(B58,YahooFinanceInfos!A:BH,60,FALSE)</f>
        <v>13.826366</v>
      </c>
      <c r="O58" s="4" t="str">
        <f t="shared" si="31"/>
        <v>don't touch</v>
      </c>
      <c r="P58" s="4"/>
      <c r="Q58" s="4"/>
      <c r="R58" s="4"/>
      <c r="S58" s="4"/>
      <c r="T58" s="4"/>
      <c r="AA58" s="4" t="str">
        <f t="shared" si="24"/>
        <v>na</v>
      </c>
      <c r="AB58" s="4" t="str">
        <f t="shared" si="25"/>
        <v>na</v>
      </c>
      <c r="AC58" s="4" t="str">
        <f t="shared" si="26"/>
        <v>na</v>
      </c>
      <c r="AD58" s="4" t="str">
        <f t="shared" si="27"/>
        <v>na</v>
      </c>
      <c r="AE58" s="4" t="str">
        <f t="shared" si="28"/>
        <v>na</v>
      </c>
      <c r="AF58" s="4" t="str">
        <f t="shared" si="29"/>
        <v>na</v>
      </c>
      <c r="AG58" s="4" t="str">
        <f t="shared" si="30"/>
        <v>na</v>
      </c>
    </row>
    <row r="59" spans="1:33" x14ac:dyDescent="0.2">
      <c r="A59" t="s">
        <v>2231</v>
      </c>
      <c r="B59" s="6" t="s">
        <v>607</v>
      </c>
      <c r="C59" s="6" t="str">
        <f>VLOOKUP(B59,YahooFinanceInfos!A:T,9,FALSE)</f>
        <v>Chubb Limited</v>
      </c>
      <c r="D59" t="str">
        <f>VLOOKUP(B59,YahooFinanceInfos!A:T,7,FALSE)</f>
        <v>USD</v>
      </c>
      <c r="E59" s="1">
        <f>VLOOKUP(B59,YahooFinanceInfos!A:T,20,FALSE)</f>
        <v>98.85</v>
      </c>
      <c r="F59" s="4" t="str">
        <f>VLOOKUP(B59,YahooFinanceInfos!A:AK,37,FALSE)</f>
        <v>87.35 - 167.74</v>
      </c>
      <c r="G59" s="11">
        <f>(VLOOKUP(B59,YahooFinanceInfos!A:AO,41,FALSE)-E59)/E59</f>
        <v>0.69691451694486617</v>
      </c>
      <c r="H59" s="9">
        <f>VLOOKUP(B59,YahooFinanceInfos!A:AX,50,FALSE)</f>
        <v>8.0229999999999997</v>
      </c>
      <c r="I59" s="9">
        <f>VLOOKUP(B59,YahooFinanceInfos!A:AT,46,FALSE)</f>
        <v>3</v>
      </c>
      <c r="J59" s="4">
        <f>VLOOKUP(B59,YahooFinanceInfos!A:AV,48,FALSE)</f>
        <v>3.045376E-2</v>
      </c>
      <c r="K59" s="4">
        <f t="shared" si="23"/>
        <v>0.37392496572354483</v>
      </c>
      <c r="L59" s="9">
        <f>VLOOKUP(B59,YahooFinanceInfos!A:AV,47,FALSE)</f>
        <v>12.3208275</v>
      </c>
      <c r="M59" s="9">
        <f>VLOOKUP(B59,YahooFinanceInfos!A:AZ,52,FALSE)</f>
        <v>115.642</v>
      </c>
      <c r="N59" s="4">
        <f>VLOOKUP(B59,YahooFinanceInfos!A:BH,60,FALSE)</f>
        <v>0.85479324999999995</v>
      </c>
      <c r="O59" s="4" t="str">
        <f t="shared" si="31"/>
        <v>invest</v>
      </c>
      <c r="P59" s="4"/>
      <c r="Q59" s="4"/>
      <c r="R59" s="4"/>
      <c r="S59" s="4"/>
      <c r="T59" s="4"/>
      <c r="AA59" s="4" t="str">
        <f t="shared" si="24"/>
        <v>na</v>
      </c>
      <c r="AB59" s="4" t="str">
        <f t="shared" si="25"/>
        <v>na</v>
      </c>
      <c r="AC59" s="4" t="str">
        <f t="shared" si="26"/>
        <v>na</v>
      </c>
      <c r="AD59" s="4" t="str">
        <f t="shared" si="27"/>
        <v>na</v>
      </c>
      <c r="AE59" s="4" t="str">
        <f t="shared" si="28"/>
        <v>na</v>
      </c>
      <c r="AF59" s="4" t="str">
        <f t="shared" si="29"/>
        <v>na</v>
      </c>
      <c r="AG59" s="4" t="str">
        <f t="shared" si="30"/>
        <v>na</v>
      </c>
    </row>
    <row r="60" spans="1:33" x14ac:dyDescent="0.2">
      <c r="A60" t="s">
        <v>2231</v>
      </c>
      <c r="B60" s="7" t="s">
        <v>608</v>
      </c>
      <c r="C60" s="7" t="str">
        <f>VLOOKUP(B60,YahooFinanceInfos!A:T,9,FALSE)</f>
        <v>Commerce Bancshares, Inc.</v>
      </c>
      <c r="D60" t="str">
        <f>VLOOKUP(B60,YahooFinanceInfos!A:T,7,FALSE)</f>
        <v>USD</v>
      </c>
      <c r="E60" s="1">
        <f>VLOOKUP(B60,YahooFinanceInfos!A:T,20,FALSE)</f>
        <v>54.7</v>
      </c>
      <c r="F60" s="4" t="str">
        <f>VLOOKUP(B60,YahooFinanceInfos!A:AK,37,FALSE)</f>
        <v>45.51 - 71.92</v>
      </c>
      <c r="G60" s="11">
        <f>(VLOOKUP(B60,YahooFinanceInfos!A:AO,41,FALSE)-E60)/E60</f>
        <v>0.31480804387568551</v>
      </c>
      <c r="H60" s="9">
        <f>VLOOKUP(B60,YahooFinanceInfos!A:AX,50,FALSE)</f>
        <v>3.2170000000000001</v>
      </c>
      <c r="I60" s="9">
        <f>VLOOKUP(B60,YahooFinanceInfos!A:AT,46,FALSE)</f>
        <v>1.012</v>
      </c>
      <c r="J60" s="4">
        <f>VLOOKUP(B60,YahooFinanceInfos!A:AV,48,FALSE)</f>
        <v>1.9097941E-2</v>
      </c>
      <c r="K60" s="4">
        <f t="shared" si="23"/>
        <v>0.31457880012433942</v>
      </c>
      <c r="L60" s="9">
        <f>VLOOKUP(B60,YahooFinanceInfos!A:AV,47,FALSE)</f>
        <v>17.003419999999998</v>
      </c>
      <c r="M60" s="9">
        <f>VLOOKUP(B60,YahooFinanceInfos!A:AZ,52,FALSE)</f>
        <v>27.85</v>
      </c>
      <c r="N60" s="4">
        <f>VLOOKUP(B60,YahooFinanceInfos!A:BH,60,FALSE)</f>
        <v>1.9640933</v>
      </c>
      <c r="O60" s="4" t="str">
        <f t="shared" si="31"/>
        <v>don't touch</v>
      </c>
      <c r="P60" s="4"/>
      <c r="Q60" s="4"/>
      <c r="R60" s="4"/>
      <c r="S60" s="4"/>
      <c r="T60" s="4"/>
      <c r="AA60" s="4" t="str">
        <f t="shared" si="24"/>
        <v>na</v>
      </c>
      <c r="AB60" s="4" t="str">
        <f t="shared" si="25"/>
        <v>na</v>
      </c>
      <c r="AC60" s="4" t="str">
        <f t="shared" si="26"/>
        <v>na</v>
      </c>
      <c r="AD60" s="4" t="str">
        <f t="shared" si="27"/>
        <v>na</v>
      </c>
      <c r="AE60" s="4" t="str">
        <f t="shared" si="28"/>
        <v>na</v>
      </c>
      <c r="AF60" s="4" t="str">
        <f t="shared" si="29"/>
        <v>na</v>
      </c>
      <c r="AG60" s="4" t="str">
        <f t="shared" si="30"/>
        <v>na</v>
      </c>
    </row>
    <row r="61" spans="1:33" x14ac:dyDescent="0.2">
      <c r="A61" t="s">
        <v>2231</v>
      </c>
      <c r="B61" s="6" t="s">
        <v>609</v>
      </c>
      <c r="C61" s="6" t="str">
        <f>VLOOKUP(B61,YahooFinanceInfos!A:T,9,FALSE)</f>
        <v>Community Bank System, Inc.</v>
      </c>
      <c r="D61" t="str">
        <f>VLOOKUP(B61,YahooFinanceInfos!A:T,7,FALSE)</f>
        <v>USD</v>
      </c>
      <c r="E61" s="1">
        <f>VLOOKUP(B61,YahooFinanceInfos!A:T,20,FALSE)</f>
        <v>52.82</v>
      </c>
      <c r="F61" s="4" t="str">
        <f>VLOOKUP(B61,YahooFinanceInfos!A:AK,37,FALSE)</f>
        <v>47.01 - 72.63</v>
      </c>
      <c r="G61" s="11">
        <f>(VLOOKUP(B61,YahooFinanceInfos!A:AO,41,FALSE)-E61)/E61</f>
        <v>0.37504733055660727</v>
      </c>
      <c r="H61" s="9">
        <f>VLOOKUP(B61,YahooFinanceInfos!A:AX,50,FALSE)</f>
        <v>3.19</v>
      </c>
      <c r="I61" s="9">
        <f>VLOOKUP(B61,YahooFinanceInfos!A:AT,46,FALSE)</f>
        <v>1.61</v>
      </c>
      <c r="J61" s="4">
        <f>VLOOKUP(B61,YahooFinanceInfos!A:AV,48,FALSE)</f>
        <v>3.0701755000000001E-2</v>
      </c>
      <c r="K61" s="4">
        <f t="shared" si="23"/>
        <v>0.50470219435736685</v>
      </c>
      <c r="L61" s="9">
        <f>VLOOKUP(B61,YahooFinanceInfos!A:AV,47,FALSE)</f>
        <v>16.557993</v>
      </c>
      <c r="M61" s="9">
        <f>VLOOKUP(B61,YahooFinanceInfos!A:AZ,52,FALSE)</f>
        <v>37.988999999999997</v>
      </c>
      <c r="N61" s="4">
        <f>VLOOKUP(B61,YahooFinanceInfos!A:BH,60,FALSE)</f>
        <v>1.3904026</v>
      </c>
      <c r="O61" s="4" t="str">
        <f t="shared" si="31"/>
        <v>invest</v>
      </c>
      <c r="P61" s="4"/>
      <c r="Q61" s="4"/>
      <c r="R61" s="4"/>
      <c r="S61" s="4"/>
      <c r="T61" s="4"/>
      <c r="AA61" s="4" t="str">
        <f t="shared" si="24"/>
        <v>na</v>
      </c>
      <c r="AB61" s="4" t="str">
        <f t="shared" si="25"/>
        <v>na</v>
      </c>
      <c r="AC61" s="4" t="str">
        <f t="shared" si="26"/>
        <v>na</v>
      </c>
      <c r="AD61" s="4" t="str">
        <f t="shared" si="27"/>
        <v>na</v>
      </c>
      <c r="AE61" s="4" t="str">
        <f t="shared" si="28"/>
        <v>na</v>
      </c>
      <c r="AF61" s="4" t="str">
        <f t="shared" si="29"/>
        <v>na</v>
      </c>
      <c r="AG61" s="4" t="str">
        <f t="shared" si="30"/>
        <v>na</v>
      </c>
    </row>
    <row r="62" spans="1:33" x14ac:dyDescent="0.2">
      <c r="A62" t="s">
        <v>2231</v>
      </c>
      <c r="B62" s="7" t="s">
        <v>610</v>
      </c>
      <c r="C62" s="7" t="str">
        <f>VLOOKUP(B62,YahooFinanceInfos!A:T,9,FALSE)</f>
        <v>Cullen/Frost Bankers, Inc.</v>
      </c>
      <c r="D62" t="str">
        <f>VLOOKUP(B62,YahooFinanceInfos!A:T,7,FALSE)</f>
        <v>USD</v>
      </c>
      <c r="E62" s="1">
        <f>VLOOKUP(B62,YahooFinanceInfos!A:T,20,FALSE)</f>
        <v>63.17</v>
      </c>
      <c r="F62" s="4" t="str">
        <f>VLOOKUP(B62,YahooFinanceInfos!A:AK,37,FALSE)</f>
        <v>47.69 - 100.79</v>
      </c>
      <c r="G62" s="11">
        <f>(VLOOKUP(B62,YahooFinanceInfos!A:AO,41,FALSE)-E62)/E62</f>
        <v>0.59553585562767142</v>
      </c>
      <c r="H62" s="9">
        <f>VLOOKUP(B62,YahooFinanceInfos!A:AX,50,FALSE)</f>
        <v>5.8220000000000001</v>
      </c>
      <c r="I62" s="9">
        <f>VLOOKUP(B62,YahooFinanceInfos!A:AT,46,FALSE)</f>
        <v>2.84</v>
      </c>
      <c r="J62" s="4">
        <f>VLOOKUP(B62,YahooFinanceInfos!A:AV,48,FALSE)</f>
        <v>4.8102979999999997E-2</v>
      </c>
      <c r="K62" s="4">
        <f t="shared" si="23"/>
        <v>0.48780487804878048</v>
      </c>
      <c r="L62" s="9">
        <f>VLOOKUP(B62,YahooFinanceInfos!A:AV,47,FALSE)</f>
        <v>10.850223</v>
      </c>
      <c r="M62" s="9">
        <f>VLOOKUP(B62,YahooFinanceInfos!A:AZ,52,FALSE)</f>
        <v>61.173999999999999</v>
      </c>
      <c r="N62" s="4">
        <f>VLOOKUP(B62,YahooFinanceInfos!A:BH,60,FALSE)</f>
        <v>1.0326282</v>
      </c>
      <c r="O62" s="4" t="str">
        <f t="shared" si="31"/>
        <v>invest</v>
      </c>
      <c r="P62" s="4"/>
      <c r="Q62" s="4"/>
      <c r="R62" s="4"/>
      <c r="S62" s="4"/>
      <c r="T62" s="4"/>
      <c r="AA62" s="4" t="str">
        <f t="shared" si="24"/>
        <v>na</v>
      </c>
      <c r="AB62" s="4" t="str">
        <f t="shared" si="25"/>
        <v>na</v>
      </c>
      <c r="AC62" s="4" t="str">
        <f t="shared" si="26"/>
        <v>na</v>
      </c>
      <c r="AD62" s="4" t="str">
        <f t="shared" si="27"/>
        <v>na</v>
      </c>
      <c r="AE62" s="4" t="str">
        <f t="shared" si="28"/>
        <v>na</v>
      </c>
      <c r="AF62" s="4" t="str">
        <f t="shared" si="29"/>
        <v>na</v>
      </c>
      <c r="AG62" s="4" t="str">
        <f t="shared" si="30"/>
        <v>na</v>
      </c>
    </row>
    <row r="63" spans="1:33" x14ac:dyDescent="0.2">
      <c r="A63" t="s">
        <v>2231</v>
      </c>
      <c r="B63" s="6" t="s">
        <v>611</v>
      </c>
      <c r="C63" s="6" t="str">
        <f>VLOOKUP(B63,YahooFinanceInfos!A:T,9,FALSE)</f>
        <v>Cincinnati Financial Corporatio</v>
      </c>
      <c r="D63" t="str">
        <f>VLOOKUP(B63,YahooFinanceInfos!A:T,7,FALSE)</f>
        <v>USD</v>
      </c>
      <c r="E63" s="1">
        <f>VLOOKUP(B63,YahooFinanceInfos!A:T,20,FALSE)</f>
        <v>50.48</v>
      </c>
      <c r="F63" s="4" t="str">
        <f>VLOOKUP(B63,YahooFinanceInfos!A:AK,37,FALSE)</f>
        <v>46.07 - 118.19</v>
      </c>
      <c r="G63" s="11">
        <f>(VLOOKUP(B63,YahooFinanceInfos!A:AO,41,FALSE)-E63)/E63</f>
        <v>1.3413232963549924</v>
      </c>
      <c r="H63" s="9">
        <f>VLOOKUP(B63,YahooFinanceInfos!A:AX,50,FALSE)</f>
        <v>0.46600000000000003</v>
      </c>
      <c r="I63" s="9">
        <f>VLOOKUP(B63,YahooFinanceInfos!A:AT,46,FALSE)</f>
        <v>2.2799999999999998</v>
      </c>
      <c r="J63" s="4">
        <f>VLOOKUP(B63,YahooFinanceInfos!A:AV,48,FALSE)</f>
        <v>4.6971566999999999E-2</v>
      </c>
      <c r="K63" s="4">
        <f t="shared" si="23"/>
        <v>4.8927038626609436</v>
      </c>
      <c r="L63" s="9">
        <f>VLOOKUP(B63,YahooFinanceInfos!A:AV,47,FALSE)</f>
        <v>108.32617999999999</v>
      </c>
      <c r="M63" s="9">
        <f>VLOOKUP(B63,YahooFinanceInfos!A:AZ,52,FALSE)</f>
        <v>50.012</v>
      </c>
      <c r="N63" s="4">
        <f>VLOOKUP(B63,YahooFinanceInfos!A:BH,60,FALSE)</f>
        <v>1.0093577</v>
      </c>
      <c r="O63" s="4" t="str">
        <f t="shared" si="31"/>
        <v>don't touch</v>
      </c>
      <c r="P63" s="4"/>
      <c r="Q63" s="14"/>
      <c r="R63" s="16" t="s">
        <v>8431</v>
      </c>
      <c r="S63" s="16"/>
      <c r="T63" s="16"/>
      <c r="AA63" s="4" t="str">
        <f t="shared" si="24"/>
        <v>na</v>
      </c>
      <c r="AB63" s="4" t="str">
        <f t="shared" si="25"/>
        <v>na</v>
      </c>
      <c r="AC63" s="4" t="str">
        <f t="shared" si="26"/>
        <v>na</v>
      </c>
      <c r="AD63" s="4" t="str">
        <f t="shared" si="27"/>
        <v>na</v>
      </c>
      <c r="AE63" s="4" t="str">
        <f t="shared" si="28"/>
        <v>na</v>
      </c>
      <c r="AF63" s="4" t="str">
        <f t="shared" si="29"/>
        <v>na</v>
      </c>
      <c r="AG63" s="4" t="str">
        <f t="shared" si="30"/>
        <v>na</v>
      </c>
    </row>
    <row r="64" spans="1:33" x14ac:dyDescent="0.2">
      <c r="A64" t="s">
        <v>2231</v>
      </c>
      <c r="B64" s="7" t="s">
        <v>612</v>
      </c>
      <c r="C64" s="7" t="str">
        <f>VLOOKUP(B64,YahooFinanceInfos!A:T,9,FALSE)</f>
        <v>Colgate-Palmolive Company</v>
      </c>
      <c r="D64" t="str">
        <f>VLOOKUP(B64,YahooFinanceInfos!A:T,7,FALSE)</f>
        <v>USD</v>
      </c>
      <c r="E64" s="1">
        <f>VLOOKUP(B64,YahooFinanceInfos!A:T,20,FALSE)</f>
        <v>67.06</v>
      </c>
      <c r="F64" s="4" t="str">
        <f>VLOOKUP(B64,YahooFinanceInfos!A:AK,37,FALSE)</f>
        <v>58.49 - 77.41</v>
      </c>
      <c r="G64" s="11">
        <f>(VLOOKUP(B64,YahooFinanceInfos!A:AO,41,FALSE)-E64)/E64</f>
        <v>0.15433939755442877</v>
      </c>
      <c r="H64" s="9">
        <f>VLOOKUP(B64,YahooFinanceInfos!A:AX,50,FALSE)</f>
        <v>2.93</v>
      </c>
      <c r="I64" s="9">
        <f>VLOOKUP(B64,YahooFinanceInfos!A:AT,46,FALSE)</f>
        <v>1.72</v>
      </c>
      <c r="J64" s="4">
        <f>VLOOKUP(B64,YahooFinanceInfos!A:AV,48,FALSE)</f>
        <v>2.5183015E-2</v>
      </c>
      <c r="K64" s="4">
        <f t="shared" si="23"/>
        <v>0.58703071672354945</v>
      </c>
      <c r="L64" s="9">
        <f>VLOOKUP(B64,YahooFinanceInfos!A:AV,47,FALSE)</f>
        <v>22.887371000000002</v>
      </c>
      <c r="M64" s="9">
        <f>VLOOKUP(B64,YahooFinanceInfos!A:AZ,52,FALSE)</f>
        <v>-0.13200000000000001</v>
      </c>
      <c r="N64" s="4">
        <f>VLOOKUP(B64,YahooFinanceInfos!A:BH,60,FALSE)</f>
        <v>-508.03026999999997</v>
      </c>
      <c r="O64" s="4" t="str">
        <f t="shared" si="31"/>
        <v>don't touch</v>
      </c>
      <c r="P64" s="4"/>
      <c r="Q64" s="4"/>
      <c r="R64" s="4"/>
      <c r="S64" s="4"/>
      <c r="T64" s="4"/>
      <c r="AA64" s="4" t="str">
        <f t="shared" si="24"/>
        <v>na</v>
      </c>
      <c r="AB64" s="4" t="str">
        <f t="shared" si="25"/>
        <v>na</v>
      </c>
      <c r="AC64" s="4" t="str">
        <f t="shared" si="26"/>
        <v>na</v>
      </c>
      <c r="AD64" s="4" t="str">
        <f t="shared" si="27"/>
        <v>na</v>
      </c>
      <c r="AE64" s="4" t="str">
        <f t="shared" si="28"/>
        <v>na</v>
      </c>
      <c r="AF64" s="4" t="str">
        <f t="shared" si="29"/>
        <v>na</v>
      </c>
      <c r="AG64" s="4" t="str">
        <f t="shared" si="30"/>
        <v>na</v>
      </c>
    </row>
    <row r="65" spans="1:33" x14ac:dyDescent="0.2">
      <c r="A65" t="s">
        <v>2231</v>
      </c>
      <c r="B65" s="6" t="s">
        <v>613</v>
      </c>
      <c r="C65" s="6" t="str">
        <f>VLOOKUP(B65,YahooFinanceInfos!A:T,9,FALSE)</f>
        <v>Clorox Company (The)</v>
      </c>
      <c r="D65" t="str">
        <f>VLOOKUP(B65,YahooFinanceInfos!A:T,7,FALSE)</f>
        <v>USD</v>
      </c>
      <c r="E65" s="1">
        <f>VLOOKUP(B65,YahooFinanceInfos!A:T,20,FALSE)</f>
        <v>206.21</v>
      </c>
      <c r="F65" s="4" t="str">
        <f>VLOOKUP(B65,YahooFinanceInfos!A:AK,37,FALSE)</f>
        <v>144.12 - 214.26</v>
      </c>
      <c r="G65" s="11">
        <f>(VLOOKUP(B65,YahooFinanceInfos!A:AO,41,FALSE)-E65)/E65</f>
        <v>3.9037874011929499E-2</v>
      </c>
      <c r="H65" s="9">
        <f>VLOOKUP(B65,YahooFinanceInfos!A:AX,50,FALSE)</f>
        <v>6.8159999999999998</v>
      </c>
      <c r="I65" s="9">
        <f>VLOOKUP(B65,YahooFinanceInfos!A:AT,46,FALSE)</f>
        <v>4.24</v>
      </c>
      <c r="J65" s="4">
        <f>VLOOKUP(B65,YahooFinanceInfos!A:AV,48,FALSE)</f>
        <v>2.0508849999999999E-2</v>
      </c>
      <c r="K65" s="4">
        <f t="shared" si="23"/>
        <v>0.62206572769953061</v>
      </c>
      <c r="L65" s="9">
        <f>VLOOKUP(B65,YahooFinanceInfos!A:AV,47,FALSE)</f>
        <v>30.253814999999999</v>
      </c>
      <c r="M65" s="9">
        <f>VLOOKUP(B65,YahooFinanceInfos!A:AZ,52,FALSE)</f>
        <v>5.5190000000000001</v>
      </c>
      <c r="N65" s="4">
        <f>VLOOKUP(B65,YahooFinanceInfos!A:BH,60,FALSE)</f>
        <v>37.363655000000001</v>
      </c>
      <c r="O65" s="4" t="str">
        <f t="shared" si="31"/>
        <v>don't touch</v>
      </c>
      <c r="P65" s="4"/>
      <c r="Q65" s="4"/>
      <c r="R65" s="4"/>
      <c r="S65" s="4"/>
      <c r="T65" s="4"/>
      <c r="AA65" s="4" t="str">
        <f t="shared" si="24"/>
        <v>na</v>
      </c>
      <c r="AB65" s="4" t="str">
        <f t="shared" si="25"/>
        <v>na</v>
      </c>
      <c r="AC65" s="4" t="str">
        <f t="shared" si="26"/>
        <v>na</v>
      </c>
      <c r="AD65" s="4" t="str">
        <f t="shared" si="27"/>
        <v>na</v>
      </c>
      <c r="AE65" s="4" t="str">
        <f t="shared" si="28"/>
        <v>na</v>
      </c>
      <c r="AF65" s="4" t="str">
        <f t="shared" si="29"/>
        <v>na</v>
      </c>
      <c r="AG65" s="4" t="str">
        <f t="shared" si="30"/>
        <v>na</v>
      </c>
    </row>
    <row r="66" spans="1:33" x14ac:dyDescent="0.2">
      <c r="A66" t="s">
        <v>2231</v>
      </c>
      <c r="B66" s="7" t="s">
        <v>1987</v>
      </c>
      <c r="C66" s="7" t="str">
        <f>VLOOKUP(B66,YahooFinanceInfos!A:T,9,FALSE)</f>
        <v>CRODA INTERNATIONAL PLC ORD 10.</v>
      </c>
      <c r="D66" t="str">
        <f>VLOOKUP(B66,YahooFinanceInfos!A:T,7,FALSE)</f>
        <v>GBp</v>
      </c>
      <c r="E66" s="1">
        <f>VLOOKUP(B66,YahooFinanceInfos!A:T,20,FALSE)</f>
        <v>4939</v>
      </c>
      <c r="F66" s="4" t="str">
        <f>VLOOKUP(B66,YahooFinanceInfos!A:AK,37,FALSE)</f>
        <v>48.62 - 5415.0</v>
      </c>
      <c r="G66" s="11">
        <f>(VLOOKUP(B66,YahooFinanceInfos!A:AO,41,FALSE)-E66)/E66</f>
        <v>9.6375784571775661E-2</v>
      </c>
      <c r="H66" s="9">
        <f>VLOOKUP(B66,YahooFinanceInfos!A:AX,50,FALSE)</f>
        <v>172.4</v>
      </c>
      <c r="I66" s="9">
        <f>VLOOKUP(B66,YahooFinanceInfos!A:AT,46,FALSE)</f>
        <v>0.9</v>
      </c>
      <c r="J66" s="4">
        <f>VLOOKUP(B66,YahooFinanceInfos!A:AV,48,FALSE)</f>
        <v>1.8476697999999999E-4</v>
      </c>
      <c r="K66" s="4">
        <f t="shared" si="23"/>
        <v>5.2204176334106726E-3</v>
      </c>
      <c r="L66" s="9">
        <f>VLOOKUP(B66,YahooFinanceInfos!A:AV,47,FALSE)</f>
        <v>28.648492999999998</v>
      </c>
      <c r="M66" s="9">
        <f>VLOOKUP(B66,YahooFinanceInfos!A:AZ,52,FALSE)</f>
        <v>6.6760000000000002</v>
      </c>
      <c r="N66" s="4">
        <f>VLOOKUP(B66,YahooFinanceInfos!A:BH,60,FALSE)</f>
        <v>739.8143</v>
      </c>
      <c r="O66" s="4" t="str">
        <f t="shared" si="31"/>
        <v>don't touch</v>
      </c>
      <c r="P66" s="4"/>
      <c r="Q66" s="4"/>
      <c r="R66" s="4"/>
      <c r="S66" s="4"/>
      <c r="T66" s="4"/>
      <c r="AA66" s="4" t="str">
        <f t="shared" si="24"/>
        <v>na</v>
      </c>
      <c r="AB66" s="4" t="str">
        <f t="shared" si="25"/>
        <v>na</v>
      </c>
      <c r="AC66" s="4" t="str">
        <f t="shared" si="26"/>
        <v>na</v>
      </c>
      <c r="AD66" s="4" t="str">
        <f t="shared" si="27"/>
        <v>na</v>
      </c>
      <c r="AE66" s="4" t="str">
        <f t="shared" si="28"/>
        <v>na</v>
      </c>
      <c r="AF66" s="4" t="str">
        <f t="shared" si="29"/>
        <v>na</v>
      </c>
      <c r="AG66" s="4" t="str">
        <f t="shared" si="30"/>
        <v>na</v>
      </c>
    </row>
    <row r="67" spans="1:33" x14ac:dyDescent="0.2">
      <c r="A67" t="s">
        <v>2231</v>
      </c>
      <c r="B67" s="6" t="s">
        <v>614</v>
      </c>
      <c r="C67" s="6" t="str">
        <f>VLOOKUP(B67,YahooFinanceInfos!A:T,9,FALSE)</f>
        <v>Carlisle Companies Incorporated</v>
      </c>
      <c r="D67" t="str">
        <f>VLOOKUP(B67,YahooFinanceInfos!A:T,7,FALSE)</f>
        <v>USD</v>
      </c>
      <c r="E67" s="1">
        <f>VLOOKUP(B67,YahooFinanceInfos!A:T,20,FALSE)</f>
        <v>106.68</v>
      </c>
      <c r="F67" s="4" t="str">
        <f>VLOOKUP(B67,YahooFinanceInfos!A:AK,37,FALSE)</f>
        <v>97.55 - 169.86</v>
      </c>
      <c r="G67" s="11">
        <f>(VLOOKUP(B67,YahooFinanceInfos!A:AO,41,FALSE)-E67)/E67</f>
        <v>0.59223847019122611</v>
      </c>
      <c r="H67" s="9">
        <f>VLOOKUP(B67,YahooFinanceInfos!A:AX,50,FALSE)</f>
        <v>7.94</v>
      </c>
      <c r="I67" s="9">
        <f>VLOOKUP(B67,YahooFinanceInfos!A:AT,46,FALSE)</f>
        <v>1.9</v>
      </c>
      <c r="J67" s="4">
        <f>VLOOKUP(B67,YahooFinanceInfos!A:AV,48,FALSE)</f>
        <v>1.8455560999999999E-2</v>
      </c>
      <c r="K67" s="4">
        <f t="shared" si="23"/>
        <v>0.23929471032745589</v>
      </c>
      <c r="L67" s="9">
        <f>VLOOKUP(B67,YahooFinanceInfos!A:AV,47,FALSE)</f>
        <v>13.435767999999999</v>
      </c>
      <c r="M67" s="9">
        <f>VLOOKUP(B67,YahooFinanceInfos!A:AZ,52,FALSE)</f>
        <v>46.164999999999999</v>
      </c>
      <c r="N67" s="4">
        <f>VLOOKUP(B67,YahooFinanceInfos!A:BH,60,FALSE)</f>
        <v>2.3108415999999998</v>
      </c>
      <c r="O67" s="4" t="str">
        <f t="shared" si="31"/>
        <v>don't touch</v>
      </c>
      <c r="P67" s="4"/>
      <c r="Q67" s="4"/>
      <c r="R67" s="4"/>
      <c r="S67" s="4"/>
      <c r="T67" s="4"/>
      <c r="AA67" s="4" t="str">
        <f t="shared" si="24"/>
        <v>na</v>
      </c>
      <c r="AB67" s="4" t="str">
        <f t="shared" si="25"/>
        <v>na</v>
      </c>
      <c r="AC67" s="4" t="str">
        <f t="shared" si="26"/>
        <v>na</v>
      </c>
      <c r="AD67" s="4" t="str">
        <f t="shared" si="27"/>
        <v>na</v>
      </c>
      <c r="AE67" s="4" t="str">
        <f t="shared" si="28"/>
        <v>na</v>
      </c>
      <c r="AF67" s="4" t="str">
        <f t="shared" si="29"/>
        <v>na</v>
      </c>
      <c r="AG67" s="4" t="str">
        <f t="shared" si="30"/>
        <v>na</v>
      </c>
    </row>
    <row r="68" spans="1:33" x14ac:dyDescent="0.2">
      <c r="A68" t="s">
        <v>2231</v>
      </c>
      <c r="B68" s="7" t="s">
        <v>615</v>
      </c>
      <c r="C68" s="7" t="str">
        <f>VLOOKUP(B68,YahooFinanceInfos!A:T,9,FALSE)</f>
        <v>Cintas Corporation</v>
      </c>
      <c r="D68" t="str">
        <f>VLOOKUP(B68,YahooFinanceInfos!A:T,7,FALSE)</f>
        <v>USD</v>
      </c>
      <c r="E68" s="1">
        <f>VLOOKUP(B68,YahooFinanceInfos!A:T,20,FALSE)</f>
        <v>228.71</v>
      </c>
      <c r="F68" s="4" t="str">
        <f>VLOOKUP(B68,YahooFinanceInfos!A:AK,37,FALSE)</f>
        <v>154.33 - 304.81</v>
      </c>
      <c r="G68" s="11">
        <f>(VLOOKUP(B68,YahooFinanceInfos!A:AO,41,FALSE)-E68)/E68</f>
        <v>0.33273577893402123</v>
      </c>
      <c r="H68" s="9">
        <f>VLOOKUP(B68,YahooFinanceInfos!A:AX,50,FALSE)</f>
        <v>8.8140000000000001</v>
      </c>
      <c r="I68" s="9">
        <f>VLOOKUP(B68,YahooFinanceInfos!A:AT,46,FALSE)</f>
        <v>2.5499999999999998</v>
      </c>
      <c r="J68" s="4">
        <f>VLOOKUP(B68,YahooFinanceInfos!A:AV,48,FALSE)</f>
        <v>1.2783877000000001E-2</v>
      </c>
      <c r="K68" s="4">
        <f t="shared" si="23"/>
        <v>0.28931245745405038</v>
      </c>
      <c r="L68" s="9">
        <f>VLOOKUP(B68,YahooFinanceInfos!A:AV,47,FALSE)</f>
        <v>25.948492000000002</v>
      </c>
      <c r="M68" s="9">
        <f>VLOOKUP(B68,YahooFinanceInfos!A:AZ,52,FALSE)</f>
        <v>31.956</v>
      </c>
      <c r="N68" s="4">
        <f>VLOOKUP(B68,YahooFinanceInfos!A:BH,60,FALSE)</f>
        <v>7.1570286999999997</v>
      </c>
      <c r="O68" s="4" t="str">
        <f t="shared" si="31"/>
        <v>don't touch</v>
      </c>
      <c r="P68" s="4"/>
      <c r="Q68" s="4"/>
      <c r="R68" s="4"/>
      <c r="S68" s="4"/>
      <c r="T68" s="4"/>
      <c r="AA68" s="4" t="str">
        <f t="shared" si="24"/>
        <v>na</v>
      </c>
      <c r="AB68" s="4" t="str">
        <f t="shared" si="25"/>
        <v>na</v>
      </c>
      <c r="AC68" s="4" t="str">
        <f t="shared" si="26"/>
        <v>na</v>
      </c>
      <c r="AD68" s="4" t="str">
        <f t="shared" si="27"/>
        <v>na</v>
      </c>
      <c r="AE68" s="4" t="str">
        <f t="shared" si="28"/>
        <v>na</v>
      </c>
      <c r="AF68" s="4" t="str">
        <f t="shared" si="29"/>
        <v>na</v>
      </c>
      <c r="AG68" s="4" t="str">
        <f t="shared" si="30"/>
        <v>na</v>
      </c>
    </row>
    <row r="69" spans="1:33" x14ac:dyDescent="0.2">
      <c r="A69" t="s">
        <v>2231</v>
      </c>
      <c r="B69" s="6" t="s">
        <v>616</v>
      </c>
      <c r="C69" s="6" t="str">
        <f>VLOOKUP(B69,YahooFinanceInfos!A:T,9,FALSE)</f>
        <v>Community Trust Bancorp, Inc.</v>
      </c>
      <c r="D69" t="str">
        <f>VLOOKUP(B69,YahooFinanceInfos!A:T,7,FALSE)</f>
        <v>USD</v>
      </c>
      <c r="E69" s="1">
        <f>VLOOKUP(B69,YahooFinanceInfos!A:T,20,FALSE)</f>
        <v>28.21</v>
      </c>
      <c r="F69" s="4" t="str">
        <f>VLOOKUP(B69,YahooFinanceInfos!A:AK,37,FALSE)</f>
        <v>26.45 - 47.54</v>
      </c>
      <c r="G69" s="11">
        <f>(VLOOKUP(B69,YahooFinanceInfos!A:AO,41,FALSE)-E69)/E69</f>
        <v>0.68521800779865283</v>
      </c>
      <c r="H69" s="9">
        <f>VLOOKUP(B69,YahooFinanceInfos!A:AX,50,FALSE)</f>
        <v>3.1680000000000001</v>
      </c>
      <c r="I69" s="9">
        <f>VLOOKUP(B69,YahooFinanceInfos!A:AT,46,FALSE)</f>
        <v>1.5</v>
      </c>
      <c r="J69" s="4">
        <f>VLOOKUP(B69,YahooFinanceInfos!A:AV,48,FALSE)</f>
        <v>5.3285968000000003E-2</v>
      </c>
      <c r="K69" s="4">
        <f t="shared" si="23"/>
        <v>0.47348484848484845</v>
      </c>
      <c r="L69" s="9">
        <f>VLOOKUP(B69,YahooFinanceInfos!A:AV,47,FALSE)</f>
        <v>8.9046719999999997</v>
      </c>
      <c r="M69" s="9">
        <f>VLOOKUP(B69,YahooFinanceInfos!A:AZ,52,FALSE)</f>
        <v>34.459000000000003</v>
      </c>
      <c r="N69" s="4">
        <f>VLOOKUP(B69,YahooFinanceInfos!A:BH,60,FALSE)</f>
        <v>0.81865405999999996</v>
      </c>
      <c r="O69" s="4" t="str">
        <f t="shared" si="31"/>
        <v>invest</v>
      </c>
      <c r="P69" s="4"/>
      <c r="Q69" s="14"/>
      <c r="R69" s="16"/>
      <c r="S69" s="16"/>
      <c r="T69" s="16"/>
      <c r="AA69" s="4" t="str">
        <f t="shared" si="24"/>
        <v>na</v>
      </c>
      <c r="AB69" s="4" t="str">
        <f t="shared" si="25"/>
        <v>na</v>
      </c>
      <c r="AC69" s="4" t="str">
        <f t="shared" si="26"/>
        <v>na</v>
      </c>
      <c r="AD69" s="4" t="str">
        <f t="shared" si="27"/>
        <v>na</v>
      </c>
      <c r="AE69" s="4" t="str">
        <f t="shared" si="28"/>
        <v>na</v>
      </c>
      <c r="AF69" s="4" t="str">
        <f t="shared" si="29"/>
        <v>na</v>
      </c>
      <c r="AG69" s="4" t="str">
        <f t="shared" si="30"/>
        <v>na</v>
      </c>
    </row>
    <row r="70" spans="1:33" x14ac:dyDescent="0.2">
      <c r="A70" t="s">
        <v>2231</v>
      </c>
      <c r="B70" s="7" t="s">
        <v>617</v>
      </c>
      <c r="C70" s="7" t="str">
        <f>VLOOKUP(B70,YahooFinanceInfos!A:T,9,FALSE)</f>
        <v>Chevron Corporation</v>
      </c>
      <c r="D70" t="str">
        <f>VLOOKUP(B70,YahooFinanceInfos!A:T,7,FALSE)</f>
        <v>USD</v>
      </c>
      <c r="E70" s="1">
        <f>VLOOKUP(B70,YahooFinanceInfos!A:T,20,FALSE)</f>
        <v>90.05</v>
      </c>
      <c r="F70" s="4" t="str">
        <f>VLOOKUP(B70,YahooFinanceInfos!A:AK,37,FALSE)</f>
        <v>51.6 - 127.0</v>
      </c>
      <c r="G70" s="11">
        <f>(VLOOKUP(B70,YahooFinanceInfos!A:AO,41,FALSE)-E70)/E70</f>
        <v>0.41032759578012218</v>
      </c>
      <c r="H70" s="9">
        <f>VLOOKUP(B70,YahooFinanceInfos!A:AX,50,FALSE)</f>
        <v>2.0550000000000002</v>
      </c>
      <c r="I70" s="9">
        <f>VLOOKUP(B70,YahooFinanceInfos!A:AT,46,FALSE)</f>
        <v>4.8600000000000003</v>
      </c>
      <c r="J70" s="4">
        <f>VLOOKUP(B70,YahooFinanceInfos!A:AV,48,FALSE)</f>
        <v>5.4791435999999999E-2</v>
      </c>
      <c r="K70" s="4">
        <f t="shared" si="23"/>
        <v>2.3649635036496348</v>
      </c>
      <c r="L70" s="9">
        <f>VLOOKUP(B70,YahooFinanceInfos!A:AV,47,FALSE)</f>
        <v>43.819949999999999</v>
      </c>
      <c r="M70" s="9">
        <f>VLOOKUP(B70,YahooFinanceInfos!A:AZ,52,FALSE)</f>
        <v>77.091999999999999</v>
      </c>
      <c r="N70" s="4">
        <f>VLOOKUP(B70,YahooFinanceInfos!A:BH,60,FALSE)</f>
        <v>1.1680849</v>
      </c>
      <c r="O70" s="4" t="str">
        <f t="shared" si="31"/>
        <v>don't touch</v>
      </c>
      <c r="P70" s="4"/>
      <c r="Q70" s="14"/>
      <c r="R70" s="16" t="s">
        <v>8431</v>
      </c>
      <c r="S70" s="16"/>
      <c r="T70" s="16"/>
      <c r="AA70" s="4" t="str">
        <f t="shared" si="24"/>
        <v>na</v>
      </c>
      <c r="AB70" s="4" t="str">
        <f t="shared" si="25"/>
        <v>na</v>
      </c>
      <c r="AC70" s="4" t="str">
        <f t="shared" si="26"/>
        <v>na</v>
      </c>
      <c r="AD70" s="4" t="str">
        <f t="shared" si="27"/>
        <v>na</v>
      </c>
      <c r="AE70" s="4" t="str">
        <f t="shared" si="28"/>
        <v>na</v>
      </c>
      <c r="AF70" s="4" t="str">
        <f t="shared" si="29"/>
        <v>na</v>
      </c>
      <c r="AG70" s="4" t="str">
        <f t="shared" si="30"/>
        <v>na</v>
      </c>
    </row>
    <row r="71" spans="1:33" x14ac:dyDescent="0.2">
      <c r="A71" t="s">
        <v>2231</v>
      </c>
      <c r="B71" s="6" t="s">
        <v>618</v>
      </c>
      <c r="C71" s="6" t="str">
        <f>VLOOKUP(B71,YahooFinanceInfos!A:T,9,FALSE)</f>
        <v>California Water Service Group</v>
      </c>
      <c r="D71" t="str">
        <f>VLOOKUP(B71,YahooFinanceInfos!A:T,7,FALSE)</f>
        <v>USD</v>
      </c>
      <c r="E71" s="1">
        <f>VLOOKUP(B71,YahooFinanceInfos!A:T,20,FALSE)</f>
        <v>43.39</v>
      </c>
      <c r="F71" s="4" t="str">
        <f>VLOOKUP(B71,YahooFinanceInfos!A:AK,37,FALSE)</f>
        <v>39.74 - 57.48</v>
      </c>
      <c r="G71" s="11">
        <f>(VLOOKUP(B71,YahooFinanceInfos!A:AO,41,FALSE)-E71)/E71</f>
        <v>0.32472920027656133</v>
      </c>
      <c r="H71" s="9">
        <f>VLOOKUP(B71,YahooFinanceInfos!A:AX,50,FALSE)</f>
        <v>1.0429999999999999</v>
      </c>
      <c r="I71" s="9">
        <f>VLOOKUP(B71,YahooFinanceInfos!A:AT,46,FALSE)</f>
        <v>0.80500000000000005</v>
      </c>
      <c r="J71" s="4">
        <f>VLOOKUP(B71,YahooFinanceInfos!A:AV,48,FALSE)</f>
        <v>1.8349669999999998E-2</v>
      </c>
      <c r="K71" s="4">
        <f t="shared" si="23"/>
        <v>0.77181208053691286</v>
      </c>
      <c r="L71" s="9">
        <f>VLOOKUP(B71,YahooFinanceInfos!A:AV,47,FALSE)</f>
        <v>41.601149999999997</v>
      </c>
      <c r="M71" s="9">
        <f>VLOOKUP(B71,YahooFinanceInfos!A:AZ,52,FALSE)</f>
        <v>15.500999999999999</v>
      </c>
      <c r="N71" s="4">
        <f>VLOOKUP(B71,YahooFinanceInfos!A:BH,60,FALSE)</f>
        <v>2.7991739999999998</v>
      </c>
      <c r="O71" s="4" t="str">
        <f t="shared" si="31"/>
        <v>don't touch</v>
      </c>
      <c r="P71" s="4"/>
      <c r="Q71" s="4"/>
      <c r="R71" s="4"/>
      <c r="S71" s="4"/>
      <c r="T71" s="4"/>
      <c r="AA71" s="4" t="str">
        <f t="shared" si="24"/>
        <v>na</v>
      </c>
      <c r="AB71" s="4" t="str">
        <f t="shared" si="25"/>
        <v>na</v>
      </c>
      <c r="AC71" s="4" t="str">
        <f t="shared" si="26"/>
        <v>na</v>
      </c>
      <c r="AD71" s="4" t="str">
        <f t="shared" si="27"/>
        <v>na</v>
      </c>
      <c r="AE71" s="4" t="str">
        <f t="shared" si="28"/>
        <v>na</v>
      </c>
      <c r="AF71" s="4" t="str">
        <f t="shared" si="29"/>
        <v>na</v>
      </c>
      <c r="AG71" s="4" t="str">
        <f t="shared" si="30"/>
        <v>na</v>
      </c>
    </row>
    <row r="72" spans="1:33" x14ac:dyDescent="0.2">
      <c r="A72" t="s">
        <v>2231</v>
      </c>
      <c r="B72" s="7" t="s">
        <v>619</v>
      </c>
      <c r="C72" s="7" t="str">
        <f>VLOOKUP(B72,YahooFinanceInfos!A:T,9,FALSE)</f>
        <v>Donaldson Company, Inc.</v>
      </c>
      <c r="D72" t="str">
        <f>VLOOKUP(B72,YahooFinanceInfos!A:T,7,FALSE)</f>
        <v>USD</v>
      </c>
      <c r="E72" s="1">
        <f>VLOOKUP(B72,YahooFinanceInfos!A:T,20,FALSE)</f>
        <v>42.21</v>
      </c>
      <c r="F72" s="4" t="str">
        <f>VLOOKUP(B72,YahooFinanceInfos!A:AK,37,FALSE)</f>
        <v>31.08 - 58.32</v>
      </c>
      <c r="G72" s="11">
        <f>(VLOOKUP(B72,YahooFinanceInfos!A:AO,41,FALSE)-E72)/E72</f>
        <v>0.38166311300639655</v>
      </c>
      <c r="H72" s="9">
        <f>VLOOKUP(B72,YahooFinanceInfos!A:AX,50,FALSE)</f>
        <v>2.0299999999999998</v>
      </c>
      <c r="I72" s="9">
        <f>VLOOKUP(B72,YahooFinanceInfos!A:AT,46,FALSE)</f>
        <v>0.84</v>
      </c>
      <c r="J72" s="4">
        <f>VLOOKUP(B72,YahooFinanceInfos!A:AV,48,FALSE)</f>
        <v>2.0052519000000001E-2</v>
      </c>
      <c r="K72" s="4">
        <f t="shared" si="23"/>
        <v>0.41379310344827591</v>
      </c>
      <c r="L72" s="9">
        <f>VLOOKUP(B72,YahooFinanceInfos!A:AV,47,FALSE)</f>
        <v>20.793104</v>
      </c>
      <c r="M72" s="9">
        <f>VLOOKUP(B72,YahooFinanceInfos!A:AZ,52,FALSE)</f>
        <v>7.3739999999999997</v>
      </c>
      <c r="N72" s="4">
        <f>VLOOKUP(B72,YahooFinanceInfos!A:BH,60,FALSE)</f>
        <v>5.7241660000000003</v>
      </c>
      <c r="O72" s="4" t="str">
        <f t="shared" si="31"/>
        <v>don't touch</v>
      </c>
      <c r="P72" s="4"/>
      <c r="Q72" s="4"/>
      <c r="R72" s="4"/>
      <c r="S72" s="4"/>
      <c r="T72" s="4"/>
      <c r="AA72" s="4" t="str">
        <f t="shared" si="24"/>
        <v>na</v>
      </c>
      <c r="AB72" s="4" t="str">
        <f t="shared" si="25"/>
        <v>na</v>
      </c>
      <c r="AC72" s="4" t="str">
        <f t="shared" si="26"/>
        <v>na</v>
      </c>
      <c r="AD72" s="4" t="str">
        <f t="shared" si="27"/>
        <v>na</v>
      </c>
      <c r="AE72" s="4" t="str">
        <f t="shared" si="28"/>
        <v>na</v>
      </c>
      <c r="AF72" s="4" t="str">
        <f t="shared" si="29"/>
        <v>na</v>
      </c>
      <c r="AG72" s="4" t="str">
        <f t="shared" si="30"/>
        <v>na</v>
      </c>
    </row>
    <row r="73" spans="1:33" x14ac:dyDescent="0.2">
      <c r="A73" t="s">
        <v>2231</v>
      </c>
      <c r="B73" s="6" t="s">
        <v>620</v>
      </c>
      <c r="C73" s="6" t="str">
        <f>VLOOKUP(B73,YahooFinanceInfos!A:T,9,FALSE)</f>
        <v>WisdomTree U.S. LargeCap Divide</v>
      </c>
      <c r="D73" t="str">
        <f>VLOOKUP(B73,YahooFinanceInfos!A:T,7,FALSE)</f>
        <v>USD</v>
      </c>
      <c r="E73" s="1">
        <f>VLOOKUP(B73,YahooFinanceInfos!A:T,20,FALSE)</f>
        <v>87.31</v>
      </c>
      <c r="F73" s="4" t="str">
        <f>VLOOKUP(B73,YahooFinanceInfos!A:AK,37,FALSE)</f>
        <v>68.29 - 108.4</v>
      </c>
      <c r="G73" s="11">
        <f>(VLOOKUP(B73,YahooFinanceInfos!A:AO,41,FALSE)-E73)/E73</f>
        <v>0.24155308670255415</v>
      </c>
      <c r="H73" s="9">
        <f>VLOOKUP(B73,YahooFinanceInfos!A:AX,50,FALSE)</f>
        <v>0</v>
      </c>
      <c r="I73" s="9">
        <f>VLOOKUP(B73,YahooFinanceInfos!A:AT,46,FALSE)</f>
        <v>0</v>
      </c>
      <c r="J73" s="4">
        <f>VLOOKUP(B73,YahooFinanceInfos!A:AV,48,FALSE)</f>
        <v>0</v>
      </c>
      <c r="K73" s="4" t="str">
        <f t="shared" si="23"/>
        <v>na</v>
      </c>
      <c r="L73" s="9">
        <f>VLOOKUP(B73,YahooFinanceInfos!A:AV,47,FALSE)</f>
        <v>0</v>
      </c>
      <c r="M73" s="9">
        <f>VLOOKUP(B73,YahooFinanceInfos!A:AZ,52,FALSE)</f>
        <v>0</v>
      </c>
      <c r="N73" s="4">
        <f>VLOOKUP(B73,YahooFinanceInfos!A:BH,60,FALSE)</f>
        <v>0</v>
      </c>
      <c r="O73" s="4" t="str">
        <f t="shared" si="31"/>
        <v>don't touch</v>
      </c>
      <c r="P73" s="4"/>
      <c r="Q73" s="4"/>
      <c r="R73" s="4"/>
      <c r="S73" s="4"/>
      <c r="T73" s="4"/>
      <c r="AA73" s="4" t="str">
        <f t="shared" si="24"/>
        <v>na</v>
      </c>
      <c r="AB73" s="4" t="str">
        <f t="shared" si="25"/>
        <v>na</v>
      </c>
      <c r="AC73" s="4" t="str">
        <f t="shared" si="26"/>
        <v>na</v>
      </c>
      <c r="AD73" s="4" t="str">
        <f t="shared" si="27"/>
        <v>na</v>
      </c>
      <c r="AE73" s="4" t="str">
        <f t="shared" si="28"/>
        <v>na</v>
      </c>
      <c r="AF73" s="4" t="str">
        <f t="shared" si="29"/>
        <v>na</v>
      </c>
      <c r="AG73" s="4" t="str">
        <f t="shared" si="30"/>
        <v>na</v>
      </c>
    </row>
    <row r="74" spans="1:33" x14ac:dyDescent="0.2">
      <c r="A74" t="s">
        <v>2231</v>
      </c>
      <c r="B74" s="7" t="s">
        <v>621</v>
      </c>
      <c r="C74" s="7" t="str">
        <f>VLOOKUP(B74,YahooFinanceInfos!A:T,9,FALSE)</f>
        <v>Dover Corporation</v>
      </c>
      <c r="D74" t="str">
        <f>VLOOKUP(B74,YahooFinanceInfos!A:T,7,FALSE)</f>
        <v>USD</v>
      </c>
      <c r="E74" s="1">
        <f>VLOOKUP(B74,YahooFinanceInfos!A:T,20,FALSE)</f>
        <v>85.49</v>
      </c>
      <c r="F74" s="4" t="str">
        <f>VLOOKUP(B74,YahooFinanceInfos!A:AK,37,FALSE)</f>
        <v>62.95 - 120.26</v>
      </c>
      <c r="G74" s="11">
        <f>(VLOOKUP(B74,YahooFinanceInfos!A:AO,41,FALSE)-E74)/E74</f>
        <v>0.40671423558310926</v>
      </c>
      <c r="H74" s="9">
        <f>VLOOKUP(B74,YahooFinanceInfos!A:AX,50,FALSE)</f>
        <v>5.0999999999999996</v>
      </c>
      <c r="I74" s="9">
        <f>VLOOKUP(B74,YahooFinanceInfos!A:AT,46,FALSE)</f>
        <v>1.95</v>
      </c>
      <c r="J74" s="4">
        <f>VLOOKUP(B74,YahooFinanceInfos!A:AV,48,FALSE)</f>
        <v>2.3378491000000001E-2</v>
      </c>
      <c r="K74" s="4">
        <f t="shared" si="23"/>
        <v>0.38235294117647062</v>
      </c>
      <c r="L74" s="9">
        <f>VLOOKUP(B74,YahooFinanceInfos!A:AV,47,FALSE)</f>
        <v>16.762744999999999</v>
      </c>
      <c r="M74" s="9">
        <f>VLOOKUP(B74,YahooFinanceInfos!A:AZ,52,FALSE)</f>
        <v>20.707000000000001</v>
      </c>
      <c r="N74" s="4">
        <f>VLOOKUP(B74,YahooFinanceInfos!A:BH,60,FALSE)</f>
        <v>4.1285553000000004</v>
      </c>
      <c r="O74" s="4" t="str">
        <f t="shared" si="31"/>
        <v>don't touch</v>
      </c>
      <c r="P74" s="4"/>
      <c r="Q74" s="4"/>
      <c r="R74" s="4"/>
      <c r="S74" s="4"/>
      <c r="T74" s="4"/>
      <c r="AA74" s="4" t="str">
        <f t="shared" si="24"/>
        <v>na</v>
      </c>
      <c r="AB74" s="4" t="str">
        <f t="shared" si="25"/>
        <v>na</v>
      </c>
      <c r="AC74" s="4" t="str">
        <f t="shared" si="26"/>
        <v>na</v>
      </c>
      <c r="AD74" s="4" t="str">
        <f t="shared" si="27"/>
        <v>na</v>
      </c>
      <c r="AE74" s="4" t="str">
        <f t="shared" si="28"/>
        <v>na</v>
      </c>
      <c r="AF74" s="4" t="str">
        <f t="shared" si="29"/>
        <v>na</v>
      </c>
      <c r="AG74" s="4" t="str">
        <f t="shared" si="30"/>
        <v>na</v>
      </c>
    </row>
    <row r="75" spans="1:33" x14ac:dyDescent="0.2">
      <c r="A75" t="s">
        <v>2231</v>
      </c>
      <c r="B75" s="6" t="s">
        <v>622</v>
      </c>
      <c r="C75" s="6" t="str">
        <f>VLOOKUP(B75,YahooFinanceInfos!A:T,9,FALSE)</f>
        <v>Ecolab Inc.</v>
      </c>
      <c r="D75" t="str">
        <f>VLOOKUP(B75,YahooFinanceInfos!A:T,7,FALSE)</f>
        <v>USD</v>
      </c>
      <c r="E75" s="1">
        <f>VLOOKUP(B75,YahooFinanceInfos!A:T,20,FALSE)</f>
        <v>192.44</v>
      </c>
      <c r="F75" s="4" t="str">
        <f>VLOOKUP(B75,YahooFinanceInfos!A:AK,37,FALSE)</f>
        <v>124.6 - 211.24</v>
      </c>
      <c r="G75" s="11">
        <f>(VLOOKUP(B75,YahooFinanceInfos!A:AO,41,FALSE)-E75)/E75</f>
        <v>9.7692787362294795E-2</v>
      </c>
      <c r="H75" s="9">
        <f>VLOOKUP(B75,YahooFinanceInfos!A:AX,50,FALSE)</f>
        <v>5.29</v>
      </c>
      <c r="I75" s="9">
        <f>VLOOKUP(B75,YahooFinanceInfos!A:AT,46,FALSE)</f>
        <v>1.86</v>
      </c>
      <c r="J75" s="4">
        <f>VLOOKUP(B75,YahooFinanceInfos!A:AV,48,FALSE)</f>
        <v>9.6890134999999995E-3</v>
      </c>
      <c r="K75" s="4">
        <f t="shared" si="23"/>
        <v>0.3516068052930057</v>
      </c>
      <c r="L75" s="9">
        <f>VLOOKUP(B75,YahooFinanceInfos!A:AV,47,FALSE)</f>
        <v>36.378070000000001</v>
      </c>
      <c r="M75" s="9">
        <f>VLOOKUP(B75,YahooFinanceInfos!A:AZ,52,FALSE)</f>
        <v>30.547000000000001</v>
      </c>
      <c r="N75" s="4">
        <f>VLOOKUP(B75,YahooFinanceInfos!A:BH,60,FALSE)</f>
        <v>6.2998003999999996</v>
      </c>
      <c r="O75" s="4" t="str">
        <f t="shared" si="31"/>
        <v>don't touch</v>
      </c>
      <c r="P75" s="4"/>
      <c r="Q75" s="4"/>
      <c r="R75" s="4"/>
      <c r="S75" s="4"/>
      <c r="T75" s="4"/>
      <c r="AA75" s="4" t="str">
        <f t="shared" si="24"/>
        <v>na</v>
      </c>
      <c r="AB75" s="4" t="str">
        <f t="shared" si="25"/>
        <v>na</v>
      </c>
      <c r="AC75" s="4" t="str">
        <f t="shared" si="26"/>
        <v>na</v>
      </c>
      <c r="AD75" s="4" t="str">
        <f t="shared" si="27"/>
        <v>na</v>
      </c>
      <c r="AE75" s="4" t="str">
        <f t="shared" si="28"/>
        <v>na</v>
      </c>
      <c r="AF75" s="4" t="str">
        <f t="shared" si="29"/>
        <v>na</v>
      </c>
      <c r="AG75" s="4" t="str">
        <f t="shared" si="30"/>
        <v>na</v>
      </c>
    </row>
    <row r="76" spans="1:33" x14ac:dyDescent="0.2">
      <c r="A76" t="s">
        <v>2231</v>
      </c>
      <c r="B76" s="7" t="s">
        <v>623</v>
      </c>
      <c r="C76" s="7" t="str">
        <f>VLOOKUP(B76,YahooFinanceInfos!A:T,9,FALSE)</f>
        <v>Consolidated Edison, Inc.</v>
      </c>
      <c r="D76" t="str">
        <f>VLOOKUP(B76,YahooFinanceInfos!A:T,7,FALSE)</f>
        <v>USD</v>
      </c>
      <c r="E76" s="1">
        <f>VLOOKUP(B76,YahooFinanceInfos!A:T,20,FALSE)</f>
        <v>71.64</v>
      </c>
      <c r="F76" s="4" t="str">
        <f>VLOOKUP(B76,YahooFinanceInfos!A:AK,37,FALSE)</f>
        <v>62.03 - 95.1</v>
      </c>
      <c r="G76" s="11">
        <f>(VLOOKUP(B76,YahooFinanceInfos!A:AO,41,FALSE)-E76)/E76</f>
        <v>0.32747068676716912</v>
      </c>
      <c r="H76" s="9">
        <f>VLOOKUP(B76,YahooFinanceInfos!A:AX,50,FALSE)</f>
        <v>3.8980000000000001</v>
      </c>
      <c r="I76" s="9">
        <f>VLOOKUP(B76,YahooFinanceInfos!A:AT,46,FALSE)</f>
        <v>2.96</v>
      </c>
      <c r="J76" s="4">
        <f>VLOOKUP(B76,YahooFinanceInfos!A:AV,48,FALSE)</f>
        <v>4.1421775000000001E-2</v>
      </c>
      <c r="K76" s="4">
        <f t="shared" si="23"/>
        <v>0.75936377629553609</v>
      </c>
      <c r="L76" s="9">
        <f>VLOOKUP(B76,YahooFinanceInfos!A:AV,47,FALSE)</f>
        <v>18.378655999999999</v>
      </c>
      <c r="M76" s="9">
        <f>VLOOKUP(B76,YahooFinanceInfos!A:AZ,52,FALSE)</f>
        <v>54.738999999999997</v>
      </c>
      <c r="N76" s="4">
        <f>VLOOKUP(B76,YahooFinanceInfos!A:BH,60,FALSE)</f>
        <v>1.3087561000000001</v>
      </c>
      <c r="O76" s="4" t="str">
        <f t="shared" si="31"/>
        <v>invest</v>
      </c>
      <c r="P76" s="4"/>
      <c r="Q76" s="4"/>
      <c r="R76" s="4"/>
      <c r="S76" s="4"/>
      <c r="T76" s="4"/>
      <c r="AA76" s="4" t="str">
        <f t="shared" si="24"/>
        <v>na</v>
      </c>
      <c r="AB76" s="4" t="str">
        <f t="shared" si="25"/>
        <v>na</v>
      </c>
      <c r="AC76" s="4" t="str">
        <f t="shared" si="26"/>
        <v>na</v>
      </c>
      <c r="AD76" s="4" t="str">
        <f t="shared" si="27"/>
        <v>na</v>
      </c>
      <c r="AE76" s="4" t="str">
        <f t="shared" si="28"/>
        <v>na</v>
      </c>
      <c r="AF76" s="4" t="str">
        <f t="shared" si="29"/>
        <v>na</v>
      </c>
      <c r="AG76" s="4" t="str">
        <f t="shared" si="30"/>
        <v>na</v>
      </c>
    </row>
    <row r="77" spans="1:33" x14ac:dyDescent="0.2">
      <c r="A77" t="s">
        <v>2231</v>
      </c>
      <c r="B77" s="6" t="s">
        <v>624</v>
      </c>
      <c r="C77" s="6" t="str">
        <f>VLOOKUP(B77,YahooFinanceInfos!A:T,9,FALSE)</f>
        <v>Emerson Electric Company</v>
      </c>
      <c r="D77" t="str">
        <f>VLOOKUP(B77,YahooFinanceInfos!A:T,7,FALSE)</f>
        <v>USD</v>
      </c>
      <c r="E77" s="1">
        <f>VLOOKUP(B77,YahooFinanceInfos!A:T,20,FALSE)</f>
        <v>53.38</v>
      </c>
      <c r="F77" s="4" t="str">
        <f>VLOOKUP(B77,YahooFinanceInfos!A:AK,37,FALSE)</f>
        <v>37.75 - 78.38</v>
      </c>
      <c r="G77" s="11">
        <f>(VLOOKUP(B77,YahooFinanceInfos!A:AO,41,FALSE)-E77)/E77</f>
        <v>0.46834020232296725</v>
      </c>
      <c r="H77" s="9">
        <f>VLOOKUP(B77,YahooFinanceInfos!A:AX,50,FALSE)</f>
        <v>3.5059999999999998</v>
      </c>
      <c r="I77" s="9">
        <f>VLOOKUP(B77,YahooFinanceInfos!A:AT,46,FALSE)</f>
        <v>1.98</v>
      </c>
      <c r="J77" s="4">
        <f>VLOOKUP(B77,YahooFinanceInfos!A:AV,48,FALSE)</f>
        <v>3.8521399999999997E-2</v>
      </c>
      <c r="K77" s="4">
        <f t="shared" si="23"/>
        <v>0.56474614945807189</v>
      </c>
      <c r="L77" s="9">
        <f>VLOOKUP(B77,YahooFinanceInfos!A:AV,47,FALSE)</f>
        <v>15.225327999999999</v>
      </c>
      <c r="M77" s="9">
        <f>VLOOKUP(B77,YahooFinanceInfos!A:AZ,52,FALSE)</f>
        <v>12.581</v>
      </c>
      <c r="N77" s="4">
        <f>VLOOKUP(B77,YahooFinanceInfos!A:BH,60,FALSE)</f>
        <v>4.2429059999999996</v>
      </c>
      <c r="O77" s="4" t="str">
        <f t="shared" si="31"/>
        <v>invest</v>
      </c>
      <c r="P77" s="4"/>
      <c r="Q77" s="4"/>
      <c r="R77" s="4"/>
      <c r="S77" s="4"/>
      <c r="T77" s="4"/>
      <c r="AA77" s="4" t="str">
        <f t="shared" si="24"/>
        <v>na</v>
      </c>
      <c r="AB77" s="4" t="str">
        <f t="shared" si="25"/>
        <v>na</v>
      </c>
      <c r="AC77" s="4" t="str">
        <f t="shared" si="26"/>
        <v>na</v>
      </c>
      <c r="AD77" s="4" t="str">
        <f t="shared" si="27"/>
        <v>na</v>
      </c>
      <c r="AE77" s="4" t="str">
        <f t="shared" si="28"/>
        <v>na</v>
      </c>
      <c r="AF77" s="4" t="str">
        <f t="shared" si="29"/>
        <v>na</v>
      </c>
      <c r="AG77" s="4" t="str">
        <f t="shared" si="30"/>
        <v>na</v>
      </c>
    </row>
    <row r="78" spans="1:33" x14ac:dyDescent="0.2">
      <c r="A78" t="s">
        <v>2231</v>
      </c>
      <c r="B78" s="7" t="s">
        <v>625</v>
      </c>
      <c r="C78" s="7" t="str">
        <f>VLOOKUP(B78,YahooFinanceInfos!A:T,9,FALSE)</f>
        <v>Erie Indemnity Company</v>
      </c>
      <c r="D78" t="str">
        <f>VLOOKUP(B78,YahooFinanceInfos!A:T,7,FALSE)</f>
        <v>USD</v>
      </c>
      <c r="E78" s="1">
        <f>VLOOKUP(B78,YahooFinanceInfos!A:T,20,FALSE)</f>
        <v>162.35</v>
      </c>
      <c r="F78" s="4" t="str">
        <f>VLOOKUP(B78,YahooFinanceInfos!A:AK,37,FALSE)</f>
        <v>130.2 - 270.23</v>
      </c>
      <c r="G78" s="11">
        <f>(VLOOKUP(B78,YahooFinanceInfos!A:AO,41,FALSE)-E78)/E78</f>
        <v>0.66449029873729615</v>
      </c>
      <c r="H78" s="9">
        <f>VLOOKUP(B78,YahooFinanceInfos!A:AX,50,FALSE)</f>
        <v>6.0590000000000002</v>
      </c>
      <c r="I78" s="9">
        <f>VLOOKUP(B78,YahooFinanceInfos!A:AT,46,FALSE)</f>
        <v>3.665</v>
      </c>
      <c r="J78" s="4">
        <f>VLOOKUP(B78,YahooFinanceInfos!A:AV,48,FALSE)</f>
        <v>2.2972296999999999E-2</v>
      </c>
      <c r="K78" s="4">
        <f t="shared" si="23"/>
        <v>0.60488529460306983</v>
      </c>
      <c r="L78" s="9">
        <f>VLOOKUP(B78,YahooFinanceInfos!A:AV,47,FALSE)</f>
        <v>26.794851000000001</v>
      </c>
      <c r="M78" s="9">
        <f>VLOOKUP(B78,YahooFinanceInfos!A:AZ,52,FALSE)</f>
        <v>21.672999999999998</v>
      </c>
      <c r="N78" s="4">
        <f>VLOOKUP(B78,YahooFinanceInfos!A:BH,60,FALSE)</f>
        <v>7.4908875999999998</v>
      </c>
      <c r="O78" s="4" t="str">
        <f t="shared" si="31"/>
        <v>don't touch</v>
      </c>
      <c r="P78" s="4"/>
      <c r="Q78" s="4"/>
      <c r="R78" s="4"/>
      <c r="S78" s="4"/>
      <c r="T78" s="4"/>
      <c r="AA78" s="4" t="str">
        <f t="shared" si="24"/>
        <v>na</v>
      </c>
      <c r="AB78" s="4" t="str">
        <f t="shared" si="25"/>
        <v>na</v>
      </c>
      <c r="AC78" s="4" t="str">
        <f t="shared" si="26"/>
        <v>na</v>
      </c>
      <c r="AD78" s="4" t="str">
        <f t="shared" si="27"/>
        <v>na</v>
      </c>
      <c r="AE78" s="4" t="str">
        <f t="shared" si="28"/>
        <v>na</v>
      </c>
      <c r="AF78" s="4" t="str">
        <f t="shared" si="29"/>
        <v>na</v>
      </c>
      <c r="AG78" s="4" t="str">
        <f t="shared" si="30"/>
        <v>na</v>
      </c>
    </row>
    <row r="79" spans="1:33" x14ac:dyDescent="0.2">
      <c r="A79" t="s">
        <v>2231</v>
      </c>
      <c r="B79" s="6" t="s">
        <v>626</v>
      </c>
      <c r="C79" s="6" t="str">
        <f>VLOOKUP(B79,YahooFinanceInfos!A:T,9,FALSE)</f>
        <v>Essex Property Trust, Inc.</v>
      </c>
      <c r="D79" t="str">
        <f>VLOOKUP(B79,YahooFinanceInfos!A:T,7,FALSE)</f>
        <v>USD</v>
      </c>
      <c r="E79" s="1">
        <f>VLOOKUP(B79,YahooFinanceInfos!A:T,20,FALSE)</f>
        <v>225.01</v>
      </c>
      <c r="F79" s="4" t="str">
        <f>VLOOKUP(B79,YahooFinanceInfos!A:AK,37,FALSE)</f>
        <v>175.81 - 334.17</v>
      </c>
      <c r="G79" s="11">
        <f>(VLOOKUP(B79,YahooFinanceInfos!A:AO,41,FALSE)-E79)/E79</f>
        <v>0.48513399404470925</v>
      </c>
      <c r="H79" s="9">
        <f>VLOOKUP(B79,YahooFinanceInfos!A:AX,50,FALSE)</f>
        <v>9.6189999999999998</v>
      </c>
      <c r="I79" s="9">
        <f>VLOOKUP(B79,YahooFinanceInfos!A:AT,46,FALSE)</f>
        <v>7.9279999999999999</v>
      </c>
      <c r="J79" s="4">
        <f>VLOOKUP(B79,YahooFinanceInfos!A:AV,48,FALSE)</f>
        <v>3.4353063000000003E-2</v>
      </c>
      <c r="K79" s="4">
        <f t="shared" si="23"/>
        <v>0.82420210001039607</v>
      </c>
      <c r="L79" s="9">
        <f>VLOOKUP(B79,YahooFinanceInfos!A:AV,47,FALSE)</f>
        <v>23.392242</v>
      </c>
      <c r="M79" s="9">
        <f>VLOOKUP(B79,YahooFinanceInfos!A:AZ,52,FALSE)</f>
        <v>95.213999999999999</v>
      </c>
      <c r="N79" s="4">
        <f>VLOOKUP(B79,YahooFinanceInfos!A:BH,60,FALSE)</f>
        <v>2.3632027999999998</v>
      </c>
      <c r="O79" s="4" t="str">
        <f t="shared" si="31"/>
        <v>invest</v>
      </c>
      <c r="P79" s="4"/>
      <c r="Q79" s="4"/>
      <c r="R79" s="4"/>
      <c r="S79" s="4"/>
      <c r="T79" s="4"/>
      <c r="AA79" s="4" t="str">
        <f t="shared" si="24"/>
        <v>na</v>
      </c>
      <c r="AB79" s="4" t="str">
        <f t="shared" si="25"/>
        <v>na</v>
      </c>
      <c r="AC79" s="4" t="str">
        <f t="shared" si="26"/>
        <v>na</v>
      </c>
      <c r="AD79" s="4" t="str">
        <f t="shared" si="27"/>
        <v>na</v>
      </c>
      <c r="AE79" s="4" t="str">
        <f t="shared" si="28"/>
        <v>na</v>
      </c>
      <c r="AF79" s="4" t="str">
        <f t="shared" si="29"/>
        <v>na</v>
      </c>
      <c r="AG79" s="4" t="str">
        <f t="shared" si="30"/>
        <v>na</v>
      </c>
    </row>
    <row r="80" spans="1:33" x14ac:dyDescent="0.2">
      <c r="A80" t="s">
        <v>2231</v>
      </c>
      <c r="B80" s="7" t="s">
        <v>627</v>
      </c>
      <c r="C80" s="7" t="str">
        <f>VLOOKUP(B80,YahooFinanceInfos!A:T,9,FALSE)</f>
        <v>Eaton Vance Corporation</v>
      </c>
      <c r="D80" t="str">
        <f>VLOOKUP(B80,YahooFinanceInfos!A:T,7,FALSE)</f>
        <v>USD</v>
      </c>
      <c r="E80" s="1">
        <f>VLOOKUP(B80,YahooFinanceInfos!A:T,20,FALSE)</f>
        <v>34.33</v>
      </c>
      <c r="F80" s="4" t="str">
        <f>VLOOKUP(B80,YahooFinanceInfos!A:AK,37,FALSE)</f>
        <v>23.59 - 51.79</v>
      </c>
      <c r="G80" s="11">
        <f>(VLOOKUP(B80,YahooFinanceInfos!A:AO,41,FALSE)-E80)/E80</f>
        <v>0.50859306728808629</v>
      </c>
      <c r="H80" s="9">
        <f>VLOOKUP(B80,YahooFinanceInfos!A:AX,50,FALSE)</f>
        <v>3.6619999999999999</v>
      </c>
      <c r="I80" s="9">
        <f>VLOOKUP(B80,YahooFinanceInfos!A:AT,46,FALSE)</f>
        <v>1.45</v>
      </c>
      <c r="J80" s="4">
        <f>VLOOKUP(B80,YahooFinanceInfos!A:AV,48,FALSE)</f>
        <v>4.3013944999999998E-2</v>
      </c>
      <c r="K80" s="4">
        <f t="shared" si="23"/>
        <v>0.3959584926269798</v>
      </c>
      <c r="L80" s="9">
        <f>VLOOKUP(B80,YahooFinanceInfos!A:AV,47,FALSE)</f>
        <v>9.3746600000000004</v>
      </c>
      <c r="M80" s="9">
        <f>VLOOKUP(B80,YahooFinanceInfos!A:AZ,52,FALSE)</f>
        <v>11.396000000000001</v>
      </c>
      <c r="N80" s="4">
        <f>VLOOKUP(B80,YahooFinanceInfos!A:BH,60,FALSE)</f>
        <v>3.0124607000000001</v>
      </c>
      <c r="O80" s="4" t="str">
        <f t="shared" si="31"/>
        <v>invest</v>
      </c>
      <c r="P80" s="4"/>
      <c r="Q80" s="4"/>
      <c r="R80" s="4"/>
      <c r="S80" s="4"/>
      <c r="T80" s="4"/>
      <c r="AA80" s="4" t="str">
        <f t="shared" si="24"/>
        <v>na</v>
      </c>
      <c r="AB80" s="4" t="str">
        <f t="shared" si="25"/>
        <v>na</v>
      </c>
      <c r="AC80" s="4" t="str">
        <f t="shared" si="26"/>
        <v>na</v>
      </c>
      <c r="AD80" s="4" t="str">
        <f t="shared" si="27"/>
        <v>na</v>
      </c>
      <c r="AE80" s="4" t="str">
        <f t="shared" si="28"/>
        <v>na</v>
      </c>
      <c r="AF80" s="4" t="str">
        <f t="shared" si="29"/>
        <v>na</v>
      </c>
      <c r="AG80" s="4" t="str">
        <f t="shared" si="30"/>
        <v>na</v>
      </c>
    </row>
    <row r="81" spans="1:33" x14ac:dyDescent="0.2">
      <c r="A81" t="s">
        <v>2231</v>
      </c>
      <c r="B81" s="6" t="s">
        <v>628</v>
      </c>
      <c r="C81" s="6" t="str">
        <f>VLOOKUP(B81,YahooFinanceInfos!A:T,9,FALSE)</f>
        <v>Expeditors International of Was</v>
      </c>
      <c r="D81" t="str">
        <f>VLOOKUP(B81,YahooFinanceInfos!A:T,7,FALSE)</f>
        <v>USD</v>
      </c>
      <c r="E81" s="1">
        <f>VLOOKUP(B81,YahooFinanceInfos!A:T,20,FALSE)</f>
        <v>72.98</v>
      </c>
      <c r="F81" s="4" t="str">
        <f>VLOOKUP(B81,YahooFinanceInfos!A:AK,37,FALSE)</f>
        <v>52.55 - 81.64</v>
      </c>
      <c r="G81" s="11">
        <f>(VLOOKUP(B81,YahooFinanceInfos!A:AO,41,FALSE)-E81)/E81</f>
        <v>0.11866264730063025</v>
      </c>
      <c r="H81" s="9">
        <f>VLOOKUP(B81,YahooFinanceInfos!A:AX,50,FALSE)</f>
        <v>3.302</v>
      </c>
      <c r="I81" s="9">
        <f>VLOOKUP(B81,YahooFinanceInfos!A:AT,46,FALSE)</f>
        <v>1</v>
      </c>
      <c r="J81" s="4">
        <f>VLOOKUP(B81,YahooFinanceInfos!A:AV,48,FALSE)</f>
        <v>1.3642563999999999E-2</v>
      </c>
      <c r="K81" s="4">
        <f t="shared" si="23"/>
        <v>0.30284675953967294</v>
      </c>
      <c r="L81" s="9">
        <f>VLOOKUP(B81,YahooFinanceInfos!A:AV,47,FALSE)</f>
        <v>22.101756999999999</v>
      </c>
      <c r="M81" s="9">
        <f>VLOOKUP(B81,YahooFinanceInfos!A:AZ,52,FALSE)</f>
        <v>12.244</v>
      </c>
      <c r="N81" s="4">
        <f>VLOOKUP(B81,YahooFinanceInfos!A:BH,60,FALSE)</f>
        <v>5.9604707000000001</v>
      </c>
      <c r="O81" s="4" t="str">
        <f t="shared" si="31"/>
        <v>don't touch</v>
      </c>
      <c r="P81" s="4"/>
      <c r="Q81" s="4"/>
      <c r="R81" s="4"/>
      <c r="S81" s="4"/>
      <c r="T81" s="4"/>
      <c r="AA81" s="4" t="str">
        <f t="shared" si="24"/>
        <v>na</v>
      </c>
      <c r="AB81" s="4" t="str">
        <f t="shared" si="25"/>
        <v>na</v>
      </c>
      <c r="AC81" s="4" t="str">
        <f t="shared" si="26"/>
        <v>na</v>
      </c>
      <c r="AD81" s="4" t="str">
        <f t="shared" si="27"/>
        <v>na</v>
      </c>
      <c r="AE81" s="4" t="str">
        <f t="shared" si="28"/>
        <v>na</v>
      </c>
      <c r="AF81" s="4" t="str">
        <f t="shared" si="29"/>
        <v>na</v>
      </c>
      <c r="AG81" s="4" t="str">
        <f t="shared" si="30"/>
        <v>na</v>
      </c>
    </row>
    <row r="82" spans="1:33" x14ac:dyDescent="0.2">
      <c r="A82" t="s">
        <v>2231</v>
      </c>
      <c r="B82" s="7" t="s">
        <v>629</v>
      </c>
      <c r="C82" s="7" t="str">
        <f>VLOOKUP(B82,YahooFinanceInfos!A:T,9,FALSE)</f>
        <v>Franklin Electric Co., Inc.</v>
      </c>
      <c r="D82" t="str">
        <f>VLOOKUP(B82,YahooFinanceInfos!A:T,7,FALSE)</f>
        <v>USD</v>
      </c>
      <c r="E82" s="1">
        <f>VLOOKUP(B82,YahooFinanceInfos!A:T,20,FALSE)</f>
        <v>45.12</v>
      </c>
      <c r="F82" s="4" t="str">
        <f>VLOOKUP(B82,YahooFinanceInfos!A:AK,37,FALSE)</f>
        <v>41.25 - 61.49</v>
      </c>
      <c r="G82" s="11">
        <f>(VLOOKUP(B82,YahooFinanceInfos!A:AO,41,FALSE)-E82)/E82</f>
        <v>0.36281028368794338</v>
      </c>
      <c r="H82" s="9">
        <f>VLOOKUP(B82,YahooFinanceInfos!A:AX,50,FALSE)</f>
        <v>2.069</v>
      </c>
      <c r="I82" s="9">
        <f>VLOOKUP(B82,YahooFinanceInfos!A:AT,46,FALSE)</f>
        <v>0.59</v>
      </c>
      <c r="J82" s="4">
        <f>VLOOKUP(B82,YahooFinanceInfos!A:AV,48,FALSE)</f>
        <v>1.3146167E-2</v>
      </c>
      <c r="K82" s="4">
        <f t="shared" si="23"/>
        <v>0.28516191396810053</v>
      </c>
      <c r="L82" s="9">
        <f>VLOOKUP(B82,YahooFinanceInfos!A:AV,47,FALSE)</f>
        <v>21.807635999999999</v>
      </c>
      <c r="M82" s="9">
        <f>VLOOKUP(B82,YahooFinanceInfos!A:AZ,52,FALSE)</f>
        <v>16.279</v>
      </c>
      <c r="N82" s="4">
        <f>VLOOKUP(B82,YahooFinanceInfos!A:BH,60,FALSE)</f>
        <v>2.7716691</v>
      </c>
      <c r="O82" s="4" t="str">
        <f t="shared" si="31"/>
        <v>don't touch</v>
      </c>
      <c r="P82" s="4"/>
      <c r="Q82" s="4"/>
      <c r="R82" s="4"/>
      <c r="S82" s="4"/>
      <c r="T82" s="4"/>
      <c r="AA82" s="4" t="str">
        <f t="shared" si="24"/>
        <v>na</v>
      </c>
      <c r="AB82" s="4" t="str">
        <f t="shared" si="25"/>
        <v>na</v>
      </c>
      <c r="AC82" s="4" t="str">
        <f t="shared" si="26"/>
        <v>na</v>
      </c>
      <c r="AD82" s="4" t="str">
        <f t="shared" si="27"/>
        <v>na</v>
      </c>
      <c r="AE82" s="4" t="str">
        <f t="shared" si="28"/>
        <v>na</v>
      </c>
      <c r="AF82" s="4" t="str">
        <f t="shared" si="29"/>
        <v>na</v>
      </c>
      <c r="AG82" s="4" t="str">
        <f t="shared" si="30"/>
        <v>na</v>
      </c>
    </row>
    <row r="83" spans="1:33" x14ac:dyDescent="0.2">
      <c r="A83" t="s">
        <v>2231</v>
      </c>
      <c r="B83" s="6" t="s">
        <v>630</v>
      </c>
      <c r="C83" s="6" t="str">
        <f>VLOOKUP(B83,YahooFinanceInfos!A:T,9,FALSE)</f>
        <v>Federal Realty Investment Trust</v>
      </c>
      <c r="D83" t="str">
        <f>VLOOKUP(B83,YahooFinanceInfos!A:T,7,FALSE)</f>
        <v>USD</v>
      </c>
      <c r="E83" s="1">
        <f>VLOOKUP(B83,YahooFinanceInfos!A:T,20,FALSE)</f>
        <v>70.02</v>
      </c>
      <c r="F83" s="4" t="str">
        <f>VLOOKUP(B83,YahooFinanceInfos!A:AK,37,FALSE)</f>
        <v>64.11 - 141.35</v>
      </c>
      <c r="G83" s="11">
        <f>(VLOOKUP(B83,YahooFinanceInfos!A:AO,41,FALSE)-E83)/E83</f>
        <v>1.0187089403027707</v>
      </c>
      <c r="H83" s="9">
        <f>VLOOKUP(B83,YahooFinanceInfos!A:AX,50,FALSE)</f>
        <v>4.5220000000000002</v>
      </c>
      <c r="I83" s="9">
        <f>VLOOKUP(B83,YahooFinanceInfos!A:AT,46,FALSE)</f>
        <v>4.17</v>
      </c>
      <c r="J83" s="4">
        <f>VLOOKUP(B83,YahooFinanceInfos!A:AV,48,FALSE)</f>
        <v>6.1134732999999997E-2</v>
      </c>
      <c r="K83" s="4">
        <f t="shared" si="23"/>
        <v>0.92215833701901806</v>
      </c>
      <c r="L83" s="9">
        <f>VLOOKUP(B83,YahooFinanceInfos!A:AV,47,FALSE)</f>
        <v>15.484299</v>
      </c>
      <c r="M83" s="9">
        <f>VLOOKUP(B83,YahooFinanceInfos!A:AZ,52,FALSE)</f>
        <v>30.971</v>
      </c>
      <c r="N83" s="4">
        <f>VLOOKUP(B83,YahooFinanceInfos!A:BH,60,FALSE)</f>
        <v>2.2608244000000002</v>
      </c>
      <c r="O83" s="4" t="str">
        <f t="shared" si="31"/>
        <v>invest</v>
      </c>
      <c r="P83" s="4" t="s">
        <v>8415</v>
      </c>
      <c r="Q83" s="14">
        <v>5000</v>
      </c>
      <c r="R83" s="16"/>
      <c r="S83" s="17">
        <f>Q83*J83</f>
        <v>305.67366499999997</v>
      </c>
      <c r="T83" s="14">
        <f>Q83*(1+G83)</f>
        <v>10093.544701513854</v>
      </c>
      <c r="U83">
        <v>3.62</v>
      </c>
      <c r="V83">
        <v>3.84</v>
      </c>
      <c r="W83">
        <v>3.96</v>
      </c>
      <c r="X83">
        <v>4.04</v>
      </c>
      <c r="Y83">
        <v>4.1399999999999997</v>
      </c>
      <c r="Z83">
        <v>4.17</v>
      </c>
      <c r="AA83" s="4">
        <f t="shared" si="24"/>
        <v>0.15193370165745851</v>
      </c>
      <c r="AB83" s="4">
        <f t="shared" si="25"/>
        <v>5.3030303030303025E-2</v>
      </c>
      <c r="AC83" s="4">
        <f t="shared" si="26"/>
        <v>6.0773480662983353E-2</v>
      </c>
      <c r="AD83" s="4">
        <f t="shared" si="27"/>
        <v>3.1250000000000028E-2</v>
      </c>
      <c r="AE83" s="4">
        <f t="shared" si="28"/>
        <v>2.0202020202020221E-2</v>
      </c>
      <c r="AF83" s="4">
        <f t="shared" si="29"/>
        <v>2.4752475247524663E-2</v>
      </c>
      <c r="AG83" s="4">
        <f t="shared" si="30"/>
        <v>7.2463768115942637E-3</v>
      </c>
    </row>
    <row r="84" spans="1:33" x14ac:dyDescent="0.2">
      <c r="A84" t="s">
        <v>2231</v>
      </c>
      <c r="B84" s="7" t="s">
        <v>1988</v>
      </c>
      <c r="C84" s="7" t="str">
        <f>VLOOKUP(B84,YahooFinanceInfos!A:T,9,FALSE)</f>
        <v>FISHER (JAMES) &amp; SONS PLC ORD 2</v>
      </c>
      <c r="D84" t="str">
        <f>VLOOKUP(B84,YahooFinanceInfos!A:T,7,FALSE)</f>
        <v>GBp</v>
      </c>
      <c r="E84" s="1">
        <f>VLOOKUP(B84,YahooFinanceInfos!A:T,20,FALSE)</f>
        <v>1184</v>
      </c>
      <c r="F84" s="4" t="str">
        <f>VLOOKUP(B84,YahooFinanceInfos!A:AK,37,FALSE)</f>
        <v>1160.0 - 2190.0</v>
      </c>
      <c r="G84" s="11">
        <f>(VLOOKUP(B84,YahooFinanceInfos!A:AO,41,FALSE)-E84)/E84</f>
        <v>0.84966216216216217</v>
      </c>
      <c r="H84" s="9">
        <f>VLOOKUP(B84,YahooFinanceInfos!A:AX,50,FALSE)</f>
        <v>72.7</v>
      </c>
      <c r="I84" s="9">
        <f>VLOOKUP(B84,YahooFinanceInfos!A:AT,46,FALSE)</f>
        <v>0.113</v>
      </c>
      <c r="J84" s="4">
        <f>VLOOKUP(B84,YahooFinanceInfos!A:AV,48,FALSE)</f>
        <v>9.7246130000000006E-5</v>
      </c>
      <c r="K84" s="4">
        <f t="shared" si="23"/>
        <v>1.5543328748280605E-3</v>
      </c>
      <c r="L84" s="9">
        <f>VLOOKUP(B84,YahooFinanceInfos!A:AV,47,FALSE)</f>
        <v>16.286107999999999</v>
      </c>
      <c r="M84" s="9">
        <f>VLOOKUP(B84,YahooFinanceInfos!A:AZ,52,FALSE)</f>
        <v>6.2220000000000004</v>
      </c>
      <c r="N84" s="4">
        <f>VLOOKUP(B84,YahooFinanceInfos!A:BH,60,FALSE)</f>
        <v>190.29250999999999</v>
      </c>
      <c r="O84" s="4" t="str">
        <f t="shared" si="31"/>
        <v>don't touch</v>
      </c>
      <c r="P84" s="4"/>
      <c r="Q84" s="4"/>
      <c r="R84" s="4"/>
      <c r="S84" s="4"/>
      <c r="T84" s="4"/>
      <c r="AA84" s="4" t="str">
        <f t="shared" si="24"/>
        <v>na</v>
      </c>
      <c r="AB84" s="4" t="str">
        <f t="shared" si="25"/>
        <v>na</v>
      </c>
      <c r="AC84" s="4" t="str">
        <f t="shared" si="26"/>
        <v>na</v>
      </c>
      <c r="AD84" s="4" t="str">
        <f t="shared" si="27"/>
        <v>na</v>
      </c>
      <c r="AE84" s="4" t="str">
        <f t="shared" si="28"/>
        <v>na</v>
      </c>
      <c r="AF84" s="4" t="str">
        <f t="shared" si="29"/>
        <v>na</v>
      </c>
      <c r="AG84" s="4" t="str">
        <f t="shared" si="30"/>
        <v>na</v>
      </c>
    </row>
    <row r="85" spans="1:33" x14ac:dyDescent="0.2">
      <c r="A85" t="s">
        <v>2231</v>
      </c>
      <c r="B85" s="6" t="s">
        <v>631</v>
      </c>
      <c r="C85" s="6" t="str">
        <f>VLOOKUP(B85,YahooFinanceInfos!A:T,9,FALSE)</f>
        <v>H. B. Fuller Company</v>
      </c>
      <c r="D85" t="str">
        <f>VLOOKUP(B85,YahooFinanceInfos!A:T,7,FALSE)</f>
        <v>USD</v>
      </c>
      <c r="E85" s="1">
        <f>VLOOKUP(B85,YahooFinanceInfos!A:T,20,FALSE)</f>
        <v>31.92</v>
      </c>
      <c r="F85" s="4" t="str">
        <f>VLOOKUP(B85,YahooFinanceInfos!A:AK,37,FALSE)</f>
        <v>23.68 - 52.4</v>
      </c>
      <c r="G85" s="11">
        <f>(VLOOKUP(B85,YahooFinanceInfos!A:AO,41,FALSE)-E85)/E85</f>
        <v>0.64160401002506251</v>
      </c>
      <c r="H85" s="9">
        <f>VLOOKUP(B85,YahooFinanceInfos!A:AX,50,FALSE)</f>
        <v>2.4649999999999999</v>
      </c>
      <c r="I85" s="9">
        <f>VLOOKUP(B85,YahooFinanceInfos!A:AT,46,FALSE)</f>
        <v>0.64</v>
      </c>
      <c r="J85" s="4">
        <f>VLOOKUP(B85,YahooFinanceInfos!A:AV,48,FALSE)</f>
        <v>1.9950124E-2</v>
      </c>
      <c r="K85" s="4">
        <f t="shared" si="23"/>
        <v>0.25963488843813387</v>
      </c>
      <c r="L85" s="9">
        <f>VLOOKUP(B85,YahooFinanceInfos!A:AV,47,FALSE)</f>
        <v>12.94929</v>
      </c>
      <c r="M85" s="9">
        <f>VLOOKUP(B85,YahooFinanceInfos!A:AZ,52,FALSE)</f>
        <v>23.763000000000002</v>
      </c>
      <c r="N85" s="4">
        <f>VLOOKUP(B85,YahooFinanceInfos!A:BH,60,FALSE)</f>
        <v>1.3432647</v>
      </c>
      <c r="O85" s="4" t="str">
        <f t="shared" si="31"/>
        <v>don't touch</v>
      </c>
      <c r="P85" s="4"/>
      <c r="Q85" s="4"/>
      <c r="R85" s="4"/>
      <c r="S85" s="4"/>
      <c r="T85" s="4"/>
      <c r="AA85" s="4" t="str">
        <f t="shared" si="24"/>
        <v>na</v>
      </c>
      <c r="AB85" s="4" t="str">
        <f t="shared" si="25"/>
        <v>na</v>
      </c>
      <c r="AC85" s="4" t="str">
        <f t="shared" si="26"/>
        <v>na</v>
      </c>
      <c r="AD85" s="4" t="str">
        <f t="shared" si="27"/>
        <v>na</v>
      </c>
      <c r="AE85" s="4" t="str">
        <f t="shared" si="28"/>
        <v>na</v>
      </c>
      <c r="AF85" s="4" t="str">
        <f t="shared" si="29"/>
        <v>na</v>
      </c>
      <c r="AG85" s="4" t="str">
        <f t="shared" si="30"/>
        <v>na</v>
      </c>
    </row>
    <row r="86" spans="1:33" x14ac:dyDescent="0.2">
      <c r="A86" t="s">
        <v>2231</v>
      </c>
      <c r="B86" s="7" t="s">
        <v>632</v>
      </c>
      <c r="C86" s="7" t="str">
        <f>VLOOKUP(B86,YahooFinanceInfos!A:T,9,FALSE)</f>
        <v>Genuine Parts Company</v>
      </c>
      <c r="D86" t="str">
        <f>VLOOKUP(B86,YahooFinanceInfos!A:T,7,FALSE)</f>
        <v>USD</v>
      </c>
      <c r="E86" s="1">
        <f>VLOOKUP(B86,YahooFinanceInfos!A:T,20,FALSE)</f>
        <v>71</v>
      </c>
      <c r="F86" s="4" t="str">
        <f>VLOOKUP(B86,YahooFinanceInfos!A:AK,37,FALSE)</f>
        <v>49.68 - 108.58</v>
      </c>
      <c r="G86" s="11">
        <f>(VLOOKUP(B86,YahooFinanceInfos!A:AO,41,FALSE)-E86)/E86</f>
        <v>0.52929577464788735</v>
      </c>
      <c r="H86" s="9">
        <f>VLOOKUP(B86,YahooFinanceInfos!A:AX,50,FALSE)</f>
        <v>4.09</v>
      </c>
      <c r="I86" s="9">
        <f>VLOOKUP(B86,YahooFinanceInfos!A:AT,46,FALSE)</f>
        <v>3.0779999999999998</v>
      </c>
      <c r="J86" s="4">
        <f>VLOOKUP(B86,YahooFinanceInfos!A:AV,48,FALSE)</f>
        <v>4.3579217000000003E-2</v>
      </c>
      <c r="K86" s="4">
        <f t="shared" si="23"/>
        <v>0.75256723716381413</v>
      </c>
      <c r="L86" s="9">
        <f>VLOOKUP(B86,YahooFinanceInfos!A:AV,47,FALSE)</f>
        <v>17.359413</v>
      </c>
      <c r="M86" s="9">
        <f>VLOOKUP(B86,YahooFinanceInfos!A:AZ,52,FALSE)</f>
        <v>23.588999999999999</v>
      </c>
      <c r="N86" s="4">
        <f>VLOOKUP(B86,YahooFinanceInfos!A:BH,60,FALSE)</f>
        <v>3.0098774000000001</v>
      </c>
      <c r="O86" s="4" t="str">
        <f t="shared" si="31"/>
        <v>invest</v>
      </c>
      <c r="P86" s="4"/>
      <c r="Q86" s="4"/>
      <c r="R86" s="4"/>
      <c r="S86" s="4"/>
      <c r="T86" s="4"/>
      <c r="AA86" s="4" t="str">
        <f t="shared" si="24"/>
        <v>na</v>
      </c>
      <c r="AB86" s="4" t="str">
        <f t="shared" si="25"/>
        <v>na</v>
      </c>
      <c r="AC86" s="4" t="str">
        <f t="shared" si="26"/>
        <v>na</v>
      </c>
      <c r="AD86" s="4" t="str">
        <f t="shared" si="27"/>
        <v>na</v>
      </c>
      <c r="AE86" s="4" t="str">
        <f t="shared" si="28"/>
        <v>na</v>
      </c>
      <c r="AF86" s="4" t="str">
        <f t="shared" si="29"/>
        <v>na</v>
      </c>
      <c r="AG86" s="4" t="str">
        <f t="shared" si="30"/>
        <v>na</v>
      </c>
    </row>
    <row r="87" spans="1:33" x14ac:dyDescent="0.2">
      <c r="A87" t="s">
        <v>2231</v>
      </c>
      <c r="B87" s="6" t="s">
        <v>633</v>
      </c>
      <c r="C87" s="6" t="str">
        <f>VLOOKUP(B87,YahooFinanceInfos!A:T,9,FALSE)</f>
        <v>Gorman-Rupp Company (The)</v>
      </c>
      <c r="D87" t="str">
        <f>VLOOKUP(B87,YahooFinanceInfos!A:T,7,FALSE)</f>
        <v>USD</v>
      </c>
      <c r="E87" s="1">
        <f>VLOOKUP(B87,YahooFinanceInfos!A:T,20,FALSE)</f>
        <v>26.7</v>
      </c>
      <c r="F87" s="4" t="str">
        <f>VLOOKUP(B87,YahooFinanceInfos!A:AK,37,FALSE)</f>
        <v>21.49 - 39.6</v>
      </c>
      <c r="G87" s="11">
        <f>(VLOOKUP(B87,YahooFinanceInfos!A:AO,41,FALSE)-E87)/E87</f>
        <v>0.48314606741573041</v>
      </c>
      <c r="H87" s="9">
        <f>VLOOKUP(B87,YahooFinanceInfos!A:AX,50,FALSE)</f>
        <v>1.3049999999999999</v>
      </c>
      <c r="I87" s="9">
        <f>VLOOKUP(B87,YahooFinanceInfos!A:AT,46,FALSE)</f>
        <v>0.56000000000000005</v>
      </c>
      <c r="J87" s="4">
        <f>VLOOKUP(B87,YahooFinanceInfos!A:AV,48,FALSE)</f>
        <v>2.0783076000000001E-2</v>
      </c>
      <c r="K87" s="4">
        <f t="shared" si="23"/>
        <v>0.42911877394636022</v>
      </c>
      <c r="L87" s="9">
        <f>VLOOKUP(B87,YahooFinanceInfos!A:AV,47,FALSE)</f>
        <v>20.459772000000001</v>
      </c>
      <c r="M87" s="9">
        <f>VLOOKUP(B87,YahooFinanceInfos!A:AZ,52,FALSE)</f>
        <v>11.818</v>
      </c>
      <c r="N87" s="4">
        <f>VLOOKUP(B87,YahooFinanceInfos!A:BH,60,FALSE)</f>
        <v>2.2592656999999998</v>
      </c>
      <c r="O87" s="4" t="str">
        <f t="shared" si="31"/>
        <v>don't touch</v>
      </c>
      <c r="P87" s="4"/>
      <c r="Q87" s="4"/>
      <c r="R87" s="4"/>
      <c r="S87" s="4"/>
      <c r="T87" s="4"/>
      <c r="AA87" s="4" t="str">
        <f t="shared" si="24"/>
        <v>na</v>
      </c>
      <c r="AB87" s="4" t="str">
        <f t="shared" si="25"/>
        <v>na</v>
      </c>
      <c r="AC87" s="4" t="str">
        <f t="shared" si="26"/>
        <v>na</v>
      </c>
      <c r="AD87" s="4" t="str">
        <f t="shared" si="27"/>
        <v>na</v>
      </c>
      <c r="AE87" s="4" t="str">
        <f t="shared" si="28"/>
        <v>na</v>
      </c>
      <c r="AF87" s="4" t="str">
        <f t="shared" si="29"/>
        <v>na</v>
      </c>
      <c r="AG87" s="4" t="str">
        <f t="shared" si="30"/>
        <v>na</v>
      </c>
    </row>
    <row r="88" spans="1:33" x14ac:dyDescent="0.2">
      <c r="A88" t="s">
        <v>2231</v>
      </c>
      <c r="B88" s="7" t="s">
        <v>634</v>
      </c>
      <c r="C88" s="7" t="str">
        <f>VLOOKUP(B88,YahooFinanceInfos!A:T,9,FALSE)</f>
        <v>W.W. Grainger, Inc.</v>
      </c>
      <c r="D88" t="str">
        <f>VLOOKUP(B88,YahooFinanceInfos!A:T,7,FALSE)</f>
        <v>USD</v>
      </c>
      <c r="E88" s="1">
        <f>VLOOKUP(B88,YahooFinanceInfos!A:T,20,FALSE)</f>
        <v>277.02</v>
      </c>
      <c r="F88" s="4" t="str">
        <f>VLOOKUP(B88,YahooFinanceInfos!A:AK,37,FALSE)</f>
        <v>200.61 - 346.6</v>
      </c>
      <c r="G88" s="11">
        <f>(VLOOKUP(B88,YahooFinanceInfos!A:AO,41,FALSE)-E88)/E88</f>
        <v>0.25117320049093944</v>
      </c>
      <c r="H88" s="9">
        <f>VLOOKUP(B88,YahooFinanceInfos!A:AX,50,FALSE)</f>
        <v>14.019</v>
      </c>
      <c r="I88" s="9">
        <f>VLOOKUP(B88,YahooFinanceInfos!A:AT,46,FALSE)</f>
        <v>5.76</v>
      </c>
      <c r="J88" s="4">
        <f>VLOOKUP(B88,YahooFinanceInfos!A:AV,48,FALSE)</f>
        <v>2.1093493000000001E-2</v>
      </c>
      <c r="K88" s="4">
        <f t="shared" si="23"/>
        <v>0.41087096083886154</v>
      </c>
      <c r="L88" s="9">
        <f>VLOOKUP(B88,YahooFinanceInfos!A:AV,47,FALSE)</f>
        <v>19.760324000000001</v>
      </c>
      <c r="M88" s="9">
        <f>VLOOKUP(B88,YahooFinanceInfos!A:AZ,52,FALSE)</f>
        <v>33.851999999999997</v>
      </c>
      <c r="N88" s="4">
        <f>VLOOKUP(B88,YahooFinanceInfos!A:BH,60,FALSE)</f>
        <v>8.183268</v>
      </c>
      <c r="O88" s="4" t="str">
        <f t="shared" si="31"/>
        <v>don't touch</v>
      </c>
      <c r="P88" s="4"/>
      <c r="Q88" s="4"/>
      <c r="R88" s="4"/>
      <c r="S88" s="4"/>
      <c r="T88" s="4"/>
      <c r="AA88" s="4" t="str">
        <f t="shared" si="24"/>
        <v>na</v>
      </c>
      <c r="AB88" s="4" t="str">
        <f t="shared" si="25"/>
        <v>na</v>
      </c>
      <c r="AC88" s="4" t="str">
        <f t="shared" si="26"/>
        <v>na</v>
      </c>
      <c r="AD88" s="4" t="str">
        <f t="shared" si="27"/>
        <v>na</v>
      </c>
      <c r="AE88" s="4" t="str">
        <f t="shared" si="28"/>
        <v>na</v>
      </c>
      <c r="AF88" s="4" t="str">
        <f t="shared" si="29"/>
        <v>na</v>
      </c>
      <c r="AG88" s="4" t="str">
        <f t="shared" si="30"/>
        <v>na</v>
      </c>
    </row>
    <row r="89" spans="1:33" x14ac:dyDescent="0.2">
      <c r="A89" t="s">
        <v>2231</v>
      </c>
      <c r="B89" s="6" t="s">
        <v>635</v>
      </c>
      <c r="C89" s="6" t="str">
        <f>VLOOKUP(B89,YahooFinanceInfos!A:T,9,FALSE)</f>
        <v>Hunt Companies Finance Trust, I</v>
      </c>
      <c r="D89" t="str">
        <f>VLOOKUP(B89,YahooFinanceInfos!A:T,7,FALSE)</f>
        <v>USD</v>
      </c>
      <c r="E89" s="1">
        <f>VLOOKUP(B89,YahooFinanceInfos!A:T,20,FALSE)</f>
        <v>1.98</v>
      </c>
      <c r="F89" s="4" t="str">
        <f>VLOOKUP(B89,YahooFinanceInfos!A:AK,37,FALSE)</f>
        <v>0.86 - 3.5</v>
      </c>
      <c r="G89" s="11">
        <f>(VLOOKUP(B89,YahooFinanceInfos!A:AO,41,FALSE)-E89)/E89</f>
        <v>0.76767676767676774</v>
      </c>
      <c r="H89" s="9">
        <f>VLOOKUP(B89,YahooFinanceInfos!A:AX,50,FALSE)</f>
        <v>0.112</v>
      </c>
      <c r="I89" s="9">
        <f>VLOOKUP(B89,YahooFinanceInfos!A:AT,46,FALSE)</f>
        <v>0.29499999999999998</v>
      </c>
      <c r="J89" s="4">
        <f>VLOOKUP(B89,YahooFinanceInfos!A:AV,48,FALSE)</f>
        <v>0.15775400000000001</v>
      </c>
      <c r="K89" s="4">
        <f t="shared" si="23"/>
        <v>2.6339285714285712</v>
      </c>
      <c r="L89" s="9">
        <f>VLOOKUP(B89,YahooFinanceInfos!A:AV,47,FALSE)</f>
        <v>17.678571999999999</v>
      </c>
      <c r="M89" s="9">
        <f>VLOOKUP(B89,YahooFinanceInfos!A:AZ,52,FALSE)</f>
        <v>4.5810000000000004</v>
      </c>
      <c r="N89" s="4">
        <f>VLOOKUP(B89,YahooFinanceInfos!A:BH,60,FALSE)</f>
        <v>0.43222007000000001</v>
      </c>
      <c r="O89" s="4" t="str">
        <f t="shared" si="31"/>
        <v>don't touch</v>
      </c>
      <c r="P89" s="4"/>
      <c r="Q89" s="14"/>
      <c r="R89" s="19" t="s">
        <v>8417</v>
      </c>
      <c r="S89" s="19"/>
      <c r="T89" s="19"/>
      <c r="AA89" s="4" t="str">
        <f t="shared" si="24"/>
        <v>na</v>
      </c>
      <c r="AB89" s="4" t="str">
        <f t="shared" si="25"/>
        <v>na</v>
      </c>
      <c r="AC89" s="4" t="str">
        <f t="shared" si="26"/>
        <v>na</v>
      </c>
      <c r="AD89" s="4" t="str">
        <f t="shared" si="27"/>
        <v>na</v>
      </c>
      <c r="AE89" s="4" t="str">
        <f t="shared" si="28"/>
        <v>na</v>
      </c>
      <c r="AF89" s="4" t="str">
        <f t="shared" si="29"/>
        <v>na</v>
      </c>
      <c r="AG89" s="4" t="str">
        <f t="shared" si="30"/>
        <v>na</v>
      </c>
    </row>
    <row r="90" spans="1:33" x14ac:dyDescent="0.2">
      <c r="A90" t="s">
        <v>2231</v>
      </c>
      <c r="B90" s="7" t="s">
        <v>636</v>
      </c>
      <c r="C90" s="7" t="str">
        <f>VLOOKUP(B90,YahooFinanceInfos!A:T,9,FALSE)</f>
        <v>Helmerich &amp; Payne, Inc.</v>
      </c>
      <c r="D90" t="str">
        <f>VLOOKUP(B90,YahooFinanceInfos!A:T,7,FALSE)</f>
        <v>USD</v>
      </c>
      <c r="E90" s="1">
        <f>VLOOKUP(B90,YahooFinanceInfos!A:T,20,FALSE)</f>
        <v>17.350000000000001</v>
      </c>
      <c r="F90" s="4" t="str">
        <f>VLOOKUP(B90,YahooFinanceInfos!A:AK,37,FALSE)</f>
        <v>12.4 - 57.66</v>
      </c>
      <c r="G90" s="11">
        <f>(VLOOKUP(B90,YahooFinanceInfos!A:AO,41,FALSE)-E90)/E90</f>
        <v>2.3233429394812677</v>
      </c>
      <c r="H90" s="9">
        <f>VLOOKUP(B90,YahooFinanceInfos!A:AX,50,FALSE)</f>
        <v>-4.6639999999999997</v>
      </c>
      <c r="I90" s="9">
        <f>VLOOKUP(B90,YahooFinanceInfos!A:AT,46,FALSE)</f>
        <v>2.84</v>
      </c>
      <c r="J90" s="4">
        <f>VLOOKUP(B90,YahooFinanceInfos!A:AV,48,FALSE)</f>
        <v>0.16108906000000001</v>
      </c>
      <c r="K90" s="4">
        <f t="shared" si="23"/>
        <v>-0.60891938250428812</v>
      </c>
      <c r="L90" s="9">
        <f>VLOOKUP(B90,YahooFinanceInfos!A:AV,47,FALSE)</f>
        <v>0</v>
      </c>
      <c r="M90" s="9">
        <f>VLOOKUP(B90,YahooFinanceInfos!A:AZ,52,FALSE)</f>
        <v>32.22</v>
      </c>
      <c r="N90" s="4">
        <f>VLOOKUP(B90,YahooFinanceInfos!A:BH,60,FALSE)</f>
        <v>0.5384854</v>
      </c>
      <c r="O90" s="4" t="str">
        <f t="shared" si="31"/>
        <v>don't touch</v>
      </c>
      <c r="P90" s="4"/>
      <c r="Q90" s="14"/>
      <c r="R90" s="19" t="s">
        <v>8418</v>
      </c>
      <c r="S90" s="19"/>
      <c r="T90" s="19"/>
      <c r="AA90" s="4" t="str">
        <f t="shared" si="24"/>
        <v>na</v>
      </c>
      <c r="AB90" s="4" t="str">
        <f t="shared" si="25"/>
        <v>na</v>
      </c>
      <c r="AC90" s="4" t="str">
        <f t="shared" si="26"/>
        <v>na</v>
      </c>
      <c r="AD90" s="4" t="str">
        <f t="shared" si="27"/>
        <v>na</v>
      </c>
      <c r="AE90" s="4" t="str">
        <f t="shared" si="28"/>
        <v>na</v>
      </c>
      <c r="AF90" s="4" t="str">
        <f t="shared" si="29"/>
        <v>na</v>
      </c>
      <c r="AG90" s="4" t="str">
        <f t="shared" si="30"/>
        <v>na</v>
      </c>
    </row>
    <row r="91" spans="1:33" x14ac:dyDescent="0.2">
      <c r="A91" t="s">
        <v>2231</v>
      </c>
      <c r="B91" s="6" t="s">
        <v>637</v>
      </c>
      <c r="C91" s="6" t="str">
        <f>VLOOKUP(B91,YahooFinanceInfos!A:T,9,FALSE)</f>
        <v>Hormel Foods Corporation</v>
      </c>
      <c r="D91" t="str">
        <f>VLOOKUP(B91,YahooFinanceInfos!A:T,7,FALSE)</f>
        <v>USD</v>
      </c>
      <c r="E91" s="1">
        <f>VLOOKUP(B91,YahooFinanceInfos!A:T,20,FALSE)</f>
        <v>47.58</v>
      </c>
      <c r="F91" s="4" t="str">
        <f>VLOOKUP(B91,YahooFinanceInfos!A:AK,37,FALSE)</f>
        <v>37.0 - 51.53</v>
      </c>
      <c r="G91" s="11">
        <f>(VLOOKUP(B91,YahooFinanceInfos!A:AO,41,FALSE)-E91)/E91</f>
        <v>8.3018074821353566E-2</v>
      </c>
      <c r="H91" s="9">
        <f>VLOOKUP(B91,YahooFinanceInfos!A:AX,50,FALSE)</f>
        <v>1.81</v>
      </c>
      <c r="I91" s="9">
        <f>VLOOKUP(B91,YahooFinanceInfos!A:AT,46,FALSE)</f>
        <v>0.86299999999999999</v>
      </c>
      <c r="J91" s="4">
        <f>VLOOKUP(B91,YahooFinanceInfos!A:AV,48,FALSE)</f>
        <v>1.7760855999999998E-2</v>
      </c>
      <c r="K91" s="4">
        <f t="shared" si="23"/>
        <v>0.47679558011049722</v>
      </c>
      <c r="L91" s="9">
        <f>VLOOKUP(B91,YahooFinanceInfos!A:AV,47,FALSE)</f>
        <v>26.287293999999999</v>
      </c>
      <c r="M91" s="9">
        <f>VLOOKUP(B91,YahooFinanceInfos!A:AZ,52,FALSE)</f>
        <v>11.335000000000001</v>
      </c>
      <c r="N91" s="4">
        <f>VLOOKUP(B91,YahooFinanceInfos!A:BH,60,FALSE)</f>
        <v>4.1976180000000003</v>
      </c>
      <c r="O91" s="4" t="str">
        <f t="shared" si="31"/>
        <v>don't touch</v>
      </c>
      <c r="P91" s="4"/>
      <c r="Q91" s="4"/>
      <c r="R91" s="4"/>
      <c r="S91" s="4"/>
      <c r="T91" s="4"/>
      <c r="AA91" s="4" t="str">
        <f t="shared" si="24"/>
        <v>na</v>
      </c>
      <c r="AB91" s="4" t="str">
        <f t="shared" si="25"/>
        <v>na</v>
      </c>
      <c r="AC91" s="4" t="str">
        <f t="shared" si="26"/>
        <v>na</v>
      </c>
      <c r="AD91" s="4" t="str">
        <f t="shared" si="27"/>
        <v>na</v>
      </c>
      <c r="AE91" s="4" t="str">
        <f t="shared" si="28"/>
        <v>na</v>
      </c>
      <c r="AF91" s="4" t="str">
        <f t="shared" si="29"/>
        <v>na</v>
      </c>
      <c r="AG91" s="4" t="str">
        <f t="shared" si="30"/>
        <v>na</v>
      </c>
    </row>
    <row r="92" spans="1:33" x14ac:dyDescent="0.2">
      <c r="A92" t="s">
        <v>2231</v>
      </c>
      <c r="B92" s="7" t="s">
        <v>75</v>
      </c>
      <c r="C92" s="7" t="str">
        <f>VLOOKUP(B92,YahooFinanceInfos!A:T,9,FALSE)</f>
        <v>International Business Machines</v>
      </c>
      <c r="D92" t="str">
        <f>VLOOKUP(B92,YahooFinanceInfos!A:T,7,FALSE)</f>
        <v>USD</v>
      </c>
      <c r="E92" s="1">
        <f>VLOOKUP(B92,YahooFinanceInfos!A:T,20,FALSE)</f>
        <v>116.95</v>
      </c>
      <c r="F92" s="4" t="str">
        <f>VLOOKUP(B92,YahooFinanceInfos!A:AK,37,FALSE)</f>
        <v>90.56 - 158.75</v>
      </c>
      <c r="G92" s="11">
        <f>(VLOOKUP(B92,YahooFinanceInfos!A:AO,41,FALSE)-E92)/E92</f>
        <v>0.35741769987174005</v>
      </c>
      <c r="H92" s="9">
        <f>VLOOKUP(B92,YahooFinanceInfos!A:AX,50,FALSE)</f>
        <v>10.096</v>
      </c>
      <c r="I92" s="9">
        <f>VLOOKUP(B92,YahooFinanceInfos!A:AT,46,FALSE)</f>
        <v>6.48</v>
      </c>
      <c r="J92" s="4">
        <f>VLOOKUP(B92,YahooFinanceInfos!A:AV,48,FALSE)</f>
        <v>5.5992395E-2</v>
      </c>
      <c r="K92" s="4">
        <f t="shared" si="23"/>
        <v>0.64183835182250404</v>
      </c>
      <c r="L92" s="9">
        <f>VLOOKUP(B92,YahooFinanceInfos!A:AV,47,FALSE)</f>
        <v>11.583796</v>
      </c>
      <c r="M92" s="9">
        <f>VLOOKUP(B92,YahooFinanceInfos!A:AZ,52,FALSE)</f>
        <v>22.524000000000001</v>
      </c>
      <c r="N92" s="4">
        <f>VLOOKUP(B92,YahooFinanceInfos!A:BH,60,FALSE)</f>
        <v>5.1922392999999998</v>
      </c>
      <c r="O92" s="4" t="str">
        <f t="shared" si="31"/>
        <v>invest</v>
      </c>
      <c r="P92" s="4"/>
      <c r="Q92" s="4"/>
      <c r="R92" s="4"/>
      <c r="S92" s="4"/>
      <c r="T92" s="4"/>
      <c r="AA92" s="4" t="str">
        <f t="shared" si="24"/>
        <v>na</v>
      </c>
      <c r="AB92" s="4" t="str">
        <f t="shared" si="25"/>
        <v>na</v>
      </c>
      <c r="AC92" s="4" t="str">
        <f t="shared" si="26"/>
        <v>na</v>
      </c>
      <c r="AD92" s="4" t="str">
        <f t="shared" si="27"/>
        <v>na</v>
      </c>
      <c r="AE92" s="4" t="str">
        <f t="shared" si="28"/>
        <v>na</v>
      </c>
      <c r="AF92" s="4" t="str">
        <f t="shared" si="29"/>
        <v>na</v>
      </c>
      <c r="AG92" s="4" t="str">
        <f t="shared" si="30"/>
        <v>na</v>
      </c>
    </row>
    <row r="93" spans="1:33" x14ac:dyDescent="0.2">
      <c r="A93" t="s">
        <v>2231</v>
      </c>
      <c r="B93" s="6" t="s">
        <v>638</v>
      </c>
      <c r="C93" s="6" t="str">
        <f>VLOOKUP(B93,YahooFinanceInfos!A:T,9,FALSE)</f>
        <v>Illinois Tool Works Inc.</v>
      </c>
      <c r="D93" t="str">
        <f>VLOOKUP(B93,YahooFinanceInfos!A:T,7,FALSE)</f>
        <v>USD</v>
      </c>
      <c r="E93" s="1">
        <f>VLOOKUP(B93,YahooFinanceInfos!A:T,20,FALSE)</f>
        <v>154.85</v>
      </c>
      <c r="F93" s="4" t="str">
        <f>VLOOKUP(B93,YahooFinanceInfos!A:AK,37,FALSE)</f>
        <v>115.94 - 190.85</v>
      </c>
      <c r="G93" s="11">
        <f>(VLOOKUP(B93,YahooFinanceInfos!A:AO,41,FALSE)-E93)/E93</f>
        <v>0.23248304811107523</v>
      </c>
      <c r="H93" s="9">
        <f>VLOOKUP(B93,YahooFinanceInfos!A:AX,50,FALSE)</f>
        <v>7.7039999999999997</v>
      </c>
      <c r="I93" s="9">
        <f>VLOOKUP(B93,YahooFinanceInfos!A:AT,46,FALSE)</f>
        <v>4.21</v>
      </c>
      <c r="J93" s="4">
        <f>VLOOKUP(B93,YahooFinanceInfos!A:AV,48,FALSE)</f>
        <v>2.7608367000000002E-2</v>
      </c>
      <c r="K93" s="4">
        <f t="shared" si="23"/>
        <v>0.54646936656282452</v>
      </c>
      <c r="L93" s="9">
        <f>VLOOKUP(B93,YahooFinanceInfos!A:AV,47,FALSE)</f>
        <v>20.099948999999999</v>
      </c>
      <c r="M93" s="9">
        <f>VLOOKUP(B93,YahooFinanceInfos!A:AZ,52,FALSE)</f>
        <v>7.1719999999999997</v>
      </c>
      <c r="N93" s="4">
        <f>VLOOKUP(B93,YahooFinanceInfos!A:BH,60,FALSE)</f>
        <v>21.590910000000001</v>
      </c>
      <c r="O93" s="4" t="str">
        <f t="shared" si="31"/>
        <v>don't touch</v>
      </c>
      <c r="P93" s="4"/>
      <c r="Q93" s="4"/>
      <c r="R93" s="4"/>
      <c r="S93" s="4"/>
      <c r="T93" s="4"/>
      <c r="AA93" s="4" t="str">
        <f t="shared" si="24"/>
        <v>na</v>
      </c>
      <c r="AB93" s="4" t="str">
        <f t="shared" si="25"/>
        <v>na</v>
      </c>
      <c r="AC93" s="4" t="str">
        <f t="shared" si="26"/>
        <v>na</v>
      </c>
      <c r="AD93" s="4" t="str">
        <f t="shared" si="27"/>
        <v>na</v>
      </c>
      <c r="AE93" s="4" t="str">
        <f t="shared" si="28"/>
        <v>na</v>
      </c>
      <c r="AF93" s="4" t="str">
        <f t="shared" si="29"/>
        <v>na</v>
      </c>
      <c r="AG93" s="4" t="str">
        <f t="shared" si="30"/>
        <v>na</v>
      </c>
    </row>
    <row r="94" spans="1:33" x14ac:dyDescent="0.2">
      <c r="A94" t="s">
        <v>2231</v>
      </c>
      <c r="B94" s="7" t="s">
        <v>639</v>
      </c>
      <c r="C94" s="7" t="str">
        <f>VLOOKUP(B94,YahooFinanceInfos!A:T,9,FALSE)</f>
        <v>Johnson &amp; Johnson</v>
      </c>
      <c r="D94" t="str">
        <f>VLOOKUP(B94,YahooFinanceInfos!A:T,7,FALSE)</f>
        <v>USD</v>
      </c>
      <c r="E94" s="1">
        <f>VLOOKUP(B94,YahooFinanceInfos!A:T,20,FALSE)</f>
        <v>147.63999999999999</v>
      </c>
      <c r="F94" s="4" t="str">
        <f>VLOOKUP(B94,YahooFinanceInfos!A:AK,37,FALSE)</f>
        <v>109.16 - 157.0</v>
      </c>
      <c r="G94" s="11">
        <f>(VLOOKUP(B94,YahooFinanceInfos!A:AO,41,FALSE)-E94)/E94</f>
        <v>6.3397453264698006E-2</v>
      </c>
      <c r="H94" s="9">
        <f>VLOOKUP(B94,YahooFinanceInfos!A:AX,50,FALSE)</f>
        <v>6.4080000000000004</v>
      </c>
      <c r="I94" s="9">
        <f>VLOOKUP(B94,YahooFinanceInfos!A:AT,46,FALSE)</f>
        <v>3.8</v>
      </c>
      <c r="J94" s="4">
        <f>VLOOKUP(B94,YahooFinanceInfos!A:AV,48,FALSE)</f>
        <v>2.58275E-2</v>
      </c>
      <c r="K94" s="4">
        <f t="shared" si="23"/>
        <v>0.5930087390761547</v>
      </c>
      <c r="L94" s="9">
        <f>VLOOKUP(B94,YahooFinanceInfos!A:AV,47,FALSE)</f>
        <v>23.039950000000001</v>
      </c>
      <c r="M94" s="9">
        <f>VLOOKUP(B94,YahooFinanceInfos!A:AZ,52,FALSE)</f>
        <v>23.285</v>
      </c>
      <c r="N94" s="4">
        <f>VLOOKUP(B94,YahooFinanceInfos!A:BH,60,FALSE)</f>
        <v>6.3405630000000004</v>
      </c>
      <c r="O94" s="4" t="str">
        <f t="shared" si="31"/>
        <v>don't touch</v>
      </c>
      <c r="P94" s="4"/>
      <c r="Q94" s="4"/>
      <c r="R94" s="4"/>
      <c r="S94" s="4"/>
      <c r="T94" s="4"/>
      <c r="AA94" s="4" t="str">
        <f t="shared" si="24"/>
        <v>na</v>
      </c>
      <c r="AB94" s="4" t="str">
        <f t="shared" si="25"/>
        <v>na</v>
      </c>
      <c r="AC94" s="4" t="str">
        <f t="shared" si="26"/>
        <v>na</v>
      </c>
      <c r="AD94" s="4" t="str">
        <f t="shared" si="27"/>
        <v>na</v>
      </c>
      <c r="AE94" s="4" t="str">
        <f t="shared" si="28"/>
        <v>na</v>
      </c>
      <c r="AF94" s="4" t="str">
        <f t="shared" si="29"/>
        <v>na</v>
      </c>
      <c r="AG94" s="4" t="str">
        <f t="shared" si="30"/>
        <v>na</v>
      </c>
    </row>
    <row r="95" spans="1:33" x14ac:dyDescent="0.2">
      <c r="A95" t="s">
        <v>2231</v>
      </c>
      <c r="B95" s="6" t="s">
        <v>1989</v>
      </c>
      <c r="C95" s="6" t="str">
        <f>VLOOKUP(B95,YahooFinanceInfos!A:T,9,FALSE)</f>
        <v>John Wiley &amp; Sons, Inc.</v>
      </c>
      <c r="D95" t="str">
        <f>VLOOKUP(B95,YahooFinanceInfos!A:T,7,FALSE)</f>
        <v>USD</v>
      </c>
      <c r="E95" s="1">
        <f>VLOOKUP(B95,YahooFinanceInfos!A:T,20,FALSE)</f>
        <v>36.409999999999997</v>
      </c>
      <c r="F95" s="4" t="str">
        <f>VLOOKUP(B95,YahooFinanceInfos!A:AK,37,FALSE)</f>
        <v>35.71 - 36.16</v>
      </c>
      <c r="G95" s="11">
        <f>(VLOOKUP(B95,YahooFinanceInfos!A:AO,41,FALSE)-E95)/E95</f>
        <v>-6.8662455369404019E-3</v>
      </c>
      <c r="H95" s="9">
        <f>VLOOKUP(B95,YahooFinanceInfos!A:AX,50,FALSE)</f>
        <v>0</v>
      </c>
      <c r="I95" s="9">
        <f>VLOOKUP(B95,YahooFinanceInfos!A:AT,46,FALSE)</f>
        <v>0</v>
      </c>
      <c r="J95" s="4">
        <f>VLOOKUP(B95,YahooFinanceInfos!A:AV,48,FALSE)</f>
        <v>0</v>
      </c>
      <c r="K95" s="4" t="str">
        <f t="shared" si="23"/>
        <v>na</v>
      </c>
      <c r="L95" s="9">
        <f>VLOOKUP(B95,YahooFinanceInfos!A:AV,47,FALSE)</f>
        <v>0</v>
      </c>
      <c r="M95" s="9">
        <f>VLOOKUP(B95,YahooFinanceInfos!A:AZ,52,FALSE)</f>
        <v>0</v>
      </c>
      <c r="N95" s="4">
        <f>VLOOKUP(B95,YahooFinanceInfos!A:BH,60,FALSE)</f>
        <v>0</v>
      </c>
      <c r="O95" s="4" t="str">
        <f t="shared" si="31"/>
        <v>don't touch</v>
      </c>
      <c r="P95" s="4"/>
      <c r="Q95" s="4"/>
      <c r="R95" s="4"/>
      <c r="S95" s="4"/>
      <c r="T95" s="4"/>
      <c r="AA95" s="4" t="str">
        <f t="shared" si="24"/>
        <v>na</v>
      </c>
      <c r="AB95" s="4" t="str">
        <f t="shared" si="25"/>
        <v>na</v>
      </c>
      <c r="AC95" s="4" t="str">
        <f t="shared" si="26"/>
        <v>na</v>
      </c>
      <c r="AD95" s="4" t="str">
        <f t="shared" si="27"/>
        <v>na</v>
      </c>
      <c r="AE95" s="4" t="str">
        <f t="shared" si="28"/>
        <v>na</v>
      </c>
      <c r="AF95" s="4" t="str">
        <f t="shared" si="29"/>
        <v>na</v>
      </c>
      <c r="AG95" s="4" t="str">
        <f t="shared" si="30"/>
        <v>na</v>
      </c>
    </row>
    <row r="96" spans="1:33" x14ac:dyDescent="0.2">
      <c r="A96" t="s">
        <v>2231</v>
      </c>
      <c r="B96" s="7" t="s">
        <v>55</v>
      </c>
      <c r="C96" s="7" t="str">
        <f>VLOOKUP(B96,YahooFinanceInfos!A:T,9,FALSE)</f>
        <v>Coca-Cola Company (The)</v>
      </c>
      <c r="D96" t="str">
        <f>VLOOKUP(B96,YahooFinanceInfos!A:T,7,FALSE)</f>
        <v>USD</v>
      </c>
      <c r="E96" s="1">
        <f>VLOOKUP(B96,YahooFinanceInfos!A:T,20,FALSE)</f>
        <v>43.7</v>
      </c>
      <c r="F96" s="4" t="str">
        <f>VLOOKUP(B96,YahooFinanceInfos!A:AK,37,FALSE)</f>
        <v>36.27 - 60.13</v>
      </c>
      <c r="G96" s="11">
        <f>(VLOOKUP(B96,YahooFinanceInfos!A:AO,41,FALSE)-E96)/E96</f>
        <v>0.37597254004576658</v>
      </c>
      <c r="H96" s="9">
        <f>VLOOKUP(B96,YahooFinanceInfos!A:AX,50,FALSE)</f>
        <v>2.3199999999999998</v>
      </c>
      <c r="I96" s="9">
        <f>VLOOKUP(B96,YahooFinanceInfos!A:AT,46,FALSE)</f>
        <v>1.61</v>
      </c>
      <c r="J96" s="4">
        <f>VLOOKUP(B96,YahooFinanceInfos!A:AV,48,FALSE)</f>
        <v>3.6640875000000003E-2</v>
      </c>
      <c r="K96" s="4">
        <f t="shared" si="23"/>
        <v>0.69396551724137945</v>
      </c>
      <c r="L96" s="9">
        <f>VLOOKUP(B96,YahooFinanceInfos!A:AV,47,FALSE)</f>
        <v>18.836207999999999</v>
      </c>
      <c r="M96" s="9">
        <f>VLOOKUP(B96,YahooFinanceInfos!A:AZ,52,FALSE)</f>
        <v>4.2290000000000001</v>
      </c>
      <c r="N96" s="4">
        <f>VLOOKUP(B96,YahooFinanceInfos!A:BH,60,FALSE)</f>
        <v>10.333411999999999</v>
      </c>
      <c r="O96" s="4" t="str">
        <f t="shared" si="31"/>
        <v>invest</v>
      </c>
      <c r="P96" s="4"/>
      <c r="Q96" s="4"/>
      <c r="R96" s="4"/>
      <c r="S96" s="4"/>
      <c r="T96" s="4"/>
      <c r="AA96" s="4" t="str">
        <f t="shared" si="24"/>
        <v>na</v>
      </c>
      <c r="AB96" s="4" t="str">
        <f t="shared" si="25"/>
        <v>na</v>
      </c>
      <c r="AC96" s="4" t="str">
        <f t="shared" si="26"/>
        <v>na</v>
      </c>
      <c r="AD96" s="4" t="str">
        <f t="shared" si="27"/>
        <v>na</v>
      </c>
      <c r="AE96" s="4" t="str">
        <f t="shared" si="28"/>
        <v>na</v>
      </c>
      <c r="AF96" s="4" t="str">
        <f t="shared" si="29"/>
        <v>na</v>
      </c>
      <c r="AG96" s="4" t="str">
        <f t="shared" si="30"/>
        <v>na</v>
      </c>
    </row>
    <row r="97" spans="1:33" x14ac:dyDescent="0.2">
      <c r="A97" t="s">
        <v>2231</v>
      </c>
      <c r="B97" s="6" t="s">
        <v>1990</v>
      </c>
      <c r="C97" s="6" t="str">
        <f>VLOOKUP(B97,YahooFinanceInfos!A:T,9,FALSE)</f>
        <v>KERRY GROUP PLC 'A'ORD EUR0.125</v>
      </c>
      <c r="D97" t="str">
        <f>VLOOKUP(B97,YahooFinanceInfos!A:T,7,FALSE)</f>
        <v>EUR</v>
      </c>
      <c r="E97" s="1">
        <f>VLOOKUP(B97,YahooFinanceInfos!A:T,20,FALSE)</f>
        <v>101.2</v>
      </c>
      <c r="F97" s="4" t="str">
        <f>VLOOKUP(B97,YahooFinanceInfos!A:AK,37,FALSE)</f>
        <v>57.62 - 12130.0</v>
      </c>
      <c r="G97" s="11">
        <f>(VLOOKUP(B97,YahooFinanceInfos!A:AO,41,FALSE)-E97)/E97</f>
        <v>118.86166007905138</v>
      </c>
      <c r="H97" s="9">
        <f>VLOOKUP(B97,YahooFinanceInfos!A:AX,50,FALSE)</f>
        <v>3.1989999999999998</v>
      </c>
      <c r="I97" s="9">
        <f>VLOOKUP(B97,YahooFinanceInfos!A:AT,46,FALSE)</f>
        <v>0.78600000000000003</v>
      </c>
      <c r="J97" s="4">
        <f>VLOOKUP(B97,YahooFinanceInfos!A:AV,48,FALSE)</f>
        <v>7.7210213000000003E-3</v>
      </c>
      <c r="K97" s="4">
        <f t="shared" si="23"/>
        <v>0.24570178180681465</v>
      </c>
      <c r="L97" s="9">
        <f>VLOOKUP(B97,YahooFinanceInfos!A:AV,47,FALSE)</f>
        <v>31.634886000000002</v>
      </c>
      <c r="M97" s="9">
        <f>VLOOKUP(B97,YahooFinanceInfos!A:AZ,52,FALSE)</f>
        <v>25.846</v>
      </c>
      <c r="N97" s="4">
        <f>VLOOKUP(B97,YahooFinanceInfos!A:BH,60,FALSE)</f>
        <v>3.9154992000000002</v>
      </c>
      <c r="O97" s="4" t="str">
        <f t="shared" si="31"/>
        <v>don't touch</v>
      </c>
      <c r="P97" s="4"/>
      <c r="Q97" s="4"/>
      <c r="R97" s="4"/>
      <c r="S97" s="4"/>
      <c r="T97" s="4"/>
      <c r="AA97" s="4" t="str">
        <f t="shared" si="24"/>
        <v>na</v>
      </c>
      <c r="AB97" s="4" t="str">
        <f t="shared" si="25"/>
        <v>na</v>
      </c>
      <c r="AC97" s="4" t="str">
        <f t="shared" si="26"/>
        <v>na</v>
      </c>
      <c r="AD97" s="4" t="str">
        <f t="shared" si="27"/>
        <v>na</v>
      </c>
      <c r="AE97" s="4" t="str">
        <f t="shared" si="28"/>
        <v>na</v>
      </c>
      <c r="AF97" s="4" t="str">
        <f t="shared" si="29"/>
        <v>na</v>
      </c>
      <c r="AG97" s="4" t="str">
        <f t="shared" si="30"/>
        <v>na</v>
      </c>
    </row>
    <row r="98" spans="1:33" x14ac:dyDescent="0.2">
      <c r="A98" t="s">
        <v>2231</v>
      </c>
      <c r="B98" s="7" t="s">
        <v>640</v>
      </c>
      <c r="C98" s="7" t="str">
        <f>VLOOKUP(B98,YahooFinanceInfos!A:T,9,FALSE)</f>
        <v>Lancaster Colony Corporation</v>
      </c>
      <c r="D98" t="str">
        <f>VLOOKUP(B98,YahooFinanceInfos!A:T,7,FALSE)</f>
        <v>USD</v>
      </c>
      <c r="E98" s="1">
        <f>VLOOKUP(B98,YahooFinanceInfos!A:T,20,FALSE)</f>
        <v>143.51</v>
      </c>
      <c r="F98" s="4" t="str">
        <f>VLOOKUP(B98,YahooFinanceInfos!A:AK,37,FALSE)</f>
        <v>114.55 - 166.31</v>
      </c>
      <c r="G98" s="11">
        <f>(VLOOKUP(B98,YahooFinanceInfos!A:AO,41,FALSE)-E98)/E98</f>
        <v>0.15887394606647628</v>
      </c>
      <c r="H98" s="9">
        <f>VLOOKUP(B98,YahooFinanceInfos!A:AX,50,FALSE)</f>
        <v>5.07</v>
      </c>
      <c r="I98" s="9">
        <f>VLOOKUP(B98,YahooFinanceInfos!A:AT,46,FALSE)</f>
        <v>2.7</v>
      </c>
      <c r="J98" s="4">
        <f>VLOOKUP(B98,YahooFinanceInfos!A:AV,48,FALSE)</f>
        <v>1.8533773999999999E-2</v>
      </c>
      <c r="K98" s="4">
        <f t="shared" si="23"/>
        <v>0.53254437869822491</v>
      </c>
      <c r="L98" s="9">
        <f>VLOOKUP(B98,YahooFinanceInfos!A:AV,47,FALSE)</f>
        <v>28.305717000000001</v>
      </c>
      <c r="M98" s="9">
        <f>VLOOKUP(B98,YahooFinanceInfos!A:AZ,52,FALSE)</f>
        <v>28.103000000000002</v>
      </c>
      <c r="N98" s="4">
        <f>VLOOKUP(B98,YahooFinanceInfos!A:BH,60,FALSE)</f>
        <v>5.1065719999999999</v>
      </c>
      <c r="O98" s="4" t="str">
        <f t="shared" si="31"/>
        <v>don't touch</v>
      </c>
      <c r="P98" s="4"/>
      <c r="Q98" s="4"/>
      <c r="R98" s="4"/>
      <c r="S98" s="4"/>
      <c r="T98" s="4"/>
      <c r="AA98" s="4" t="str">
        <f t="shared" si="24"/>
        <v>na</v>
      </c>
      <c r="AB98" s="4" t="str">
        <f t="shared" si="25"/>
        <v>na</v>
      </c>
      <c r="AC98" s="4" t="str">
        <f t="shared" si="26"/>
        <v>na</v>
      </c>
      <c r="AD98" s="4" t="str">
        <f t="shared" si="27"/>
        <v>na</v>
      </c>
      <c r="AE98" s="4" t="str">
        <f t="shared" si="28"/>
        <v>na</v>
      </c>
      <c r="AF98" s="4" t="str">
        <f t="shared" si="29"/>
        <v>na</v>
      </c>
      <c r="AG98" s="4" t="str">
        <f t="shared" si="30"/>
        <v>na</v>
      </c>
    </row>
    <row r="99" spans="1:33" x14ac:dyDescent="0.2">
      <c r="A99" t="s">
        <v>2231</v>
      </c>
      <c r="B99" s="6" t="s">
        <v>641</v>
      </c>
      <c r="C99" s="6" t="str">
        <f>VLOOKUP(B99,YahooFinanceInfos!A:T,9,FALSE)</f>
        <v>Lincoln Electric Holdings, Inc.</v>
      </c>
      <c r="D99" t="str">
        <f>VLOOKUP(B99,YahooFinanceInfos!A:T,7,FALSE)</f>
        <v>USD</v>
      </c>
      <c r="E99" s="1">
        <f>VLOOKUP(B99,YahooFinanceInfos!A:T,20,FALSE)</f>
        <v>72.13</v>
      </c>
      <c r="F99" s="4" t="str">
        <f>VLOOKUP(B99,YahooFinanceInfos!A:AK,37,FALSE)</f>
        <v>59.3 - 98.32</v>
      </c>
      <c r="G99" s="11">
        <f>(VLOOKUP(B99,YahooFinanceInfos!A:AO,41,FALSE)-E99)/E99</f>
        <v>0.36309441286565924</v>
      </c>
      <c r="H99" s="9">
        <f>VLOOKUP(B99,YahooFinanceInfos!A:AX,50,FALSE)</f>
        <v>4.476</v>
      </c>
      <c r="I99" s="9">
        <f>VLOOKUP(B99,YahooFinanceInfos!A:AT,46,FALSE)</f>
        <v>1.92</v>
      </c>
      <c r="J99" s="4">
        <f>VLOOKUP(B99,YahooFinanceInfos!A:AV,48,FALSE)</f>
        <v>2.7072756999999999E-2</v>
      </c>
      <c r="K99" s="4">
        <f t="shared" si="23"/>
        <v>0.42895442359249331</v>
      </c>
      <c r="L99" s="9">
        <f>VLOOKUP(B99,YahooFinanceInfos!A:AV,47,FALSE)</f>
        <v>16.114833999999998</v>
      </c>
      <c r="M99" s="9">
        <f>VLOOKUP(B99,YahooFinanceInfos!A:AZ,52,FALSE)</f>
        <v>11.233000000000001</v>
      </c>
      <c r="N99" s="4">
        <f>VLOOKUP(B99,YahooFinanceInfos!A:BH,60,FALSE)</f>
        <v>6.4212584000000001</v>
      </c>
      <c r="O99" s="4" t="str">
        <f t="shared" si="31"/>
        <v>don't touch</v>
      </c>
      <c r="P99" s="4"/>
      <c r="Q99" s="4"/>
      <c r="R99" s="4"/>
      <c r="S99" s="4"/>
      <c r="T99" s="4"/>
      <c r="AA99" s="4" t="str">
        <f t="shared" si="24"/>
        <v>na</v>
      </c>
      <c r="AB99" s="4" t="str">
        <f t="shared" si="25"/>
        <v>na</v>
      </c>
      <c r="AC99" s="4" t="str">
        <f t="shared" si="26"/>
        <v>na</v>
      </c>
      <c r="AD99" s="4" t="str">
        <f t="shared" si="27"/>
        <v>na</v>
      </c>
      <c r="AE99" s="4" t="str">
        <f t="shared" si="28"/>
        <v>na</v>
      </c>
      <c r="AF99" s="4" t="str">
        <f t="shared" si="29"/>
        <v>na</v>
      </c>
      <c r="AG99" s="4" t="str">
        <f t="shared" si="30"/>
        <v>na</v>
      </c>
    </row>
    <row r="100" spans="1:33" x14ac:dyDescent="0.2">
      <c r="A100" t="s">
        <v>2231</v>
      </c>
      <c r="B100" s="7" t="s">
        <v>642</v>
      </c>
      <c r="C100" s="7" t="str">
        <f>VLOOKUP(B100,YahooFinanceInfos!A:T,9,FALSE)</f>
        <v>Leggett &amp; Platt, Incorporated</v>
      </c>
      <c r="D100" t="str">
        <f>VLOOKUP(B100,YahooFinanceInfos!A:T,7,FALSE)</f>
        <v>USD</v>
      </c>
      <c r="E100" s="1">
        <f>VLOOKUP(B100,YahooFinanceInfos!A:T,20,FALSE)</f>
        <v>27.03</v>
      </c>
      <c r="F100" s="4" t="str">
        <f>VLOOKUP(B100,YahooFinanceInfos!A:AK,37,FALSE)</f>
        <v>22.03 - 55.42</v>
      </c>
      <c r="G100" s="11">
        <f>(VLOOKUP(B100,YahooFinanceInfos!A:AO,41,FALSE)-E100)/E100</f>
        <v>1.050314465408805</v>
      </c>
      <c r="H100" s="9">
        <f>VLOOKUP(B100,YahooFinanceInfos!A:AX,50,FALSE)</f>
        <v>2.3570000000000002</v>
      </c>
      <c r="I100" s="9">
        <f>VLOOKUP(B100,YahooFinanceInfos!A:AT,46,FALSE)</f>
        <v>1.6</v>
      </c>
      <c r="J100" s="4">
        <f>VLOOKUP(B100,YahooFinanceInfos!A:AV,48,FALSE)</f>
        <v>6.4987816000000004E-2</v>
      </c>
      <c r="K100" s="4">
        <f t="shared" si="23"/>
        <v>0.67882901994060241</v>
      </c>
      <c r="L100" s="9">
        <f>VLOOKUP(B100,YahooFinanceInfos!A:AV,47,FALSE)</f>
        <v>11.467967</v>
      </c>
      <c r="M100" s="9">
        <f>VLOOKUP(B100,YahooFinanceInfos!A:AZ,52,FALSE)</f>
        <v>9.3620000000000001</v>
      </c>
      <c r="N100" s="4">
        <f>VLOOKUP(B100,YahooFinanceInfos!A:BH,60,FALSE)</f>
        <v>2.8872035</v>
      </c>
      <c r="O100" s="4" t="str">
        <f t="shared" si="31"/>
        <v>invest</v>
      </c>
      <c r="P100" s="4" t="s">
        <v>8415</v>
      </c>
      <c r="Q100" s="14">
        <v>5000</v>
      </c>
      <c r="R100" s="16"/>
      <c r="S100" s="17">
        <f>Q100*J100</f>
        <v>324.93908000000005</v>
      </c>
      <c r="T100" s="14">
        <f>Q100*(1+G100)</f>
        <v>10251.572327044025</v>
      </c>
      <c r="U100">
        <v>1.26</v>
      </c>
      <c r="V100">
        <v>1.34</v>
      </c>
      <c r="W100">
        <v>1.42</v>
      </c>
      <c r="X100">
        <v>1.5</v>
      </c>
      <c r="Y100">
        <v>1.58</v>
      </c>
      <c r="Z100">
        <v>1.6</v>
      </c>
      <c r="AA100" s="4">
        <f t="shared" si="24"/>
        <v>0.26984126984126988</v>
      </c>
      <c r="AB100" s="4">
        <f t="shared" si="25"/>
        <v>0.1267605633802818</v>
      </c>
      <c r="AC100" s="4">
        <f t="shared" si="26"/>
        <v>6.3492063492063544E-2</v>
      </c>
      <c r="AD100" s="4">
        <f t="shared" si="27"/>
        <v>5.9701492537313314E-2</v>
      </c>
      <c r="AE100" s="4">
        <f t="shared" si="28"/>
        <v>5.6338028169014134E-2</v>
      </c>
      <c r="AF100" s="4">
        <f t="shared" si="29"/>
        <v>5.3333333333333378E-2</v>
      </c>
      <c r="AG100" s="4">
        <f t="shared" si="30"/>
        <v>1.2658227848101276E-2</v>
      </c>
    </row>
    <row r="101" spans="1:33" x14ac:dyDescent="0.2">
      <c r="A101" t="s">
        <v>2231</v>
      </c>
      <c r="B101" s="6" t="s">
        <v>643</v>
      </c>
      <c r="C101" s="6" t="str">
        <f>VLOOKUP(B101,YahooFinanceInfos!A:T,9,FALSE)</f>
        <v>Lowe's Companies, Inc.</v>
      </c>
      <c r="D101" t="str">
        <f>VLOOKUP(B101,YahooFinanceInfos!A:T,7,FALSE)</f>
        <v>USD</v>
      </c>
      <c r="E101" s="1">
        <f>VLOOKUP(B101,YahooFinanceInfos!A:T,20,FALSE)</f>
        <v>110.39</v>
      </c>
      <c r="F101" s="4" t="str">
        <f>VLOOKUP(B101,YahooFinanceInfos!A:AK,37,FALSE)</f>
        <v>60.0 - 126.73</v>
      </c>
      <c r="G101" s="11">
        <f>(VLOOKUP(B101,YahooFinanceInfos!A:AO,41,FALSE)-E101)/E101</f>
        <v>0.14802065404475045</v>
      </c>
      <c r="H101" s="9">
        <f>VLOOKUP(B101,YahooFinanceInfos!A:AX,50,FALSE)</f>
        <v>5.49</v>
      </c>
      <c r="I101" s="9">
        <f>VLOOKUP(B101,YahooFinanceInfos!A:AT,46,FALSE)</f>
        <v>2.13</v>
      </c>
      <c r="J101" s="4">
        <f>VLOOKUP(B101,YahooFinanceInfos!A:AV,48,FALSE)</f>
        <v>1.9288237999999999E-2</v>
      </c>
      <c r="K101" s="4">
        <f t="shared" ref="K101:K164" si="32">IFERROR(I101/H101,"na")</f>
        <v>0.38797814207650272</v>
      </c>
      <c r="L101" s="9">
        <f>VLOOKUP(B101,YahooFinanceInfos!A:AV,47,FALSE)</f>
        <v>20.107469999999999</v>
      </c>
      <c r="M101" s="9">
        <f>VLOOKUP(B101,YahooFinanceInfos!A:AZ,52,FALSE)</f>
        <v>2.585</v>
      </c>
      <c r="N101" s="4">
        <f>VLOOKUP(B101,YahooFinanceInfos!A:BH,60,FALSE)</f>
        <v>42.704059999999998</v>
      </c>
      <c r="O101" s="4" t="str">
        <f t="shared" si="31"/>
        <v>don't touch</v>
      </c>
      <c r="P101" s="4"/>
      <c r="Q101" s="4"/>
      <c r="R101" s="4"/>
      <c r="S101" s="4"/>
      <c r="T101" s="4"/>
      <c r="AA101" s="4" t="str">
        <f t="shared" si="24"/>
        <v>na</v>
      </c>
      <c r="AB101" s="4" t="str">
        <f t="shared" si="25"/>
        <v>na</v>
      </c>
      <c r="AC101" s="4" t="str">
        <f t="shared" si="26"/>
        <v>na</v>
      </c>
      <c r="AD101" s="4" t="str">
        <f t="shared" si="27"/>
        <v>na</v>
      </c>
      <c r="AE101" s="4" t="str">
        <f t="shared" si="28"/>
        <v>na</v>
      </c>
      <c r="AF101" s="4" t="str">
        <f t="shared" si="29"/>
        <v>na</v>
      </c>
      <c r="AG101" s="4" t="str">
        <f t="shared" si="30"/>
        <v>na</v>
      </c>
    </row>
    <row r="102" spans="1:33" x14ac:dyDescent="0.2">
      <c r="A102" t="s">
        <v>2231</v>
      </c>
      <c r="B102" s="7" t="s">
        <v>644</v>
      </c>
      <c r="C102" s="7" t="str">
        <f>VLOOKUP(B102,YahooFinanceInfos!A:T,9,FALSE)</f>
        <v>Mercury General Corporation</v>
      </c>
      <c r="D102" t="str">
        <f>VLOOKUP(B102,YahooFinanceInfos!A:T,7,FALSE)</f>
        <v>USD</v>
      </c>
      <c r="E102" s="1">
        <f>VLOOKUP(B102,YahooFinanceInfos!A:T,20,FALSE)</f>
        <v>37.159999999999997</v>
      </c>
      <c r="F102" s="4" t="str">
        <f>VLOOKUP(B102,YahooFinanceInfos!A:AK,37,FALSE)</f>
        <v>33.45 - 65.22</v>
      </c>
      <c r="G102" s="11">
        <f>(VLOOKUP(B102,YahooFinanceInfos!A:AO,41,FALSE)-E102)/E102</f>
        <v>0.75511302475780417</v>
      </c>
      <c r="H102" s="9">
        <f>VLOOKUP(B102,YahooFinanceInfos!A:AX,50,FALSE)</f>
        <v>0.81299999999999994</v>
      </c>
      <c r="I102" s="9">
        <f>VLOOKUP(B102,YahooFinanceInfos!A:AT,46,FALSE)</f>
        <v>2.5150000000000001</v>
      </c>
      <c r="J102" s="4">
        <f>VLOOKUP(B102,YahooFinanceInfos!A:AV,48,FALSE)</f>
        <v>6.9455959999999997E-2</v>
      </c>
      <c r="K102" s="4">
        <f t="shared" si="32"/>
        <v>3.0934809348093486</v>
      </c>
      <c r="L102" s="9">
        <f>VLOOKUP(B102,YahooFinanceInfos!A:AV,47,FALSE)</f>
        <v>45.707256000000001</v>
      </c>
      <c r="M102" s="9">
        <f>VLOOKUP(B102,YahooFinanceInfos!A:AZ,52,FALSE)</f>
        <v>29.326000000000001</v>
      </c>
      <c r="N102" s="4">
        <f>VLOOKUP(B102,YahooFinanceInfos!A:BH,60,FALSE)</f>
        <v>1.2671349000000001</v>
      </c>
      <c r="O102" s="4" t="str">
        <f t="shared" si="31"/>
        <v>don't touch</v>
      </c>
      <c r="P102" s="4"/>
      <c r="Q102" s="14"/>
      <c r="R102" s="16" t="s">
        <v>8431</v>
      </c>
      <c r="S102" s="16"/>
      <c r="T102" s="16"/>
      <c r="AA102" s="4" t="str">
        <f t="shared" si="24"/>
        <v>na</v>
      </c>
      <c r="AB102" s="4" t="str">
        <f t="shared" si="25"/>
        <v>na</v>
      </c>
      <c r="AC102" s="4" t="str">
        <f t="shared" si="26"/>
        <v>na</v>
      </c>
      <c r="AD102" s="4" t="str">
        <f t="shared" si="27"/>
        <v>na</v>
      </c>
      <c r="AE102" s="4" t="str">
        <f t="shared" si="28"/>
        <v>na</v>
      </c>
      <c r="AF102" s="4" t="str">
        <f t="shared" si="29"/>
        <v>na</v>
      </c>
      <c r="AG102" s="4" t="str">
        <f t="shared" si="30"/>
        <v>na</v>
      </c>
    </row>
    <row r="103" spans="1:33" x14ac:dyDescent="0.2">
      <c r="A103" t="s">
        <v>2231</v>
      </c>
      <c r="B103" s="6" t="s">
        <v>645</v>
      </c>
      <c r="C103" s="6" t="str">
        <f>VLOOKUP(B103,YahooFinanceInfos!A:T,9,FALSE)</f>
        <v>Meredith Corporation</v>
      </c>
      <c r="D103" t="str">
        <f>VLOOKUP(B103,YahooFinanceInfos!A:T,7,FALSE)</f>
        <v>USD</v>
      </c>
      <c r="E103" s="1">
        <f>VLOOKUP(B103,YahooFinanceInfos!A:T,20,FALSE)</f>
        <v>11.46</v>
      </c>
      <c r="F103" s="4" t="str">
        <f>VLOOKUP(B103,YahooFinanceInfos!A:AK,37,FALSE)</f>
        <v>10.01 - 58.25</v>
      </c>
      <c r="G103" s="11">
        <f>(VLOOKUP(B103,YahooFinanceInfos!A:AO,41,FALSE)-E103)/E103</f>
        <v>4.0828970331588126</v>
      </c>
      <c r="H103" s="9">
        <f>VLOOKUP(B103,YahooFinanceInfos!A:AX,50,FALSE)</f>
        <v>-0.56799999999999995</v>
      </c>
      <c r="I103" s="9">
        <f>VLOOKUP(B103,YahooFinanceInfos!A:AT,46,FALSE)</f>
        <v>2.2999999999999998</v>
      </c>
      <c r="J103" s="4">
        <f>VLOOKUP(B103,YahooFinanceInfos!A:AV,48,FALSE)</f>
        <v>0.18744905000000001</v>
      </c>
      <c r="K103" s="4">
        <f t="shared" si="32"/>
        <v>-4.049295774647887</v>
      </c>
      <c r="L103" s="9">
        <f>VLOOKUP(B103,YahooFinanceInfos!A:AV,47,FALSE)</f>
        <v>0</v>
      </c>
      <c r="M103" s="9">
        <f>VLOOKUP(B103,YahooFinanceInfos!A:AZ,52,FALSE)</f>
        <v>20.518000000000001</v>
      </c>
      <c r="N103" s="4">
        <f>VLOOKUP(B103,YahooFinanceInfos!A:BH,60,FALSE)</f>
        <v>0.55853397000000005</v>
      </c>
      <c r="O103" s="4" t="str">
        <f t="shared" si="31"/>
        <v>don't touch</v>
      </c>
      <c r="P103" s="4"/>
      <c r="Q103" s="14"/>
      <c r="R103" s="19" t="s">
        <v>8420</v>
      </c>
      <c r="S103" s="19"/>
      <c r="T103" s="19"/>
      <c r="U103">
        <v>1.78</v>
      </c>
      <c r="V103">
        <v>1.91</v>
      </c>
      <c r="W103">
        <v>2.0299999999999998</v>
      </c>
      <c r="X103">
        <v>2.12</v>
      </c>
      <c r="Y103">
        <v>2.2400000000000002</v>
      </c>
      <c r="AA103" s="4">
        <f t="shared" si="24"/>
        <v>-1</v>
      </c>
      <c r="AB103" s="4">
        <f t="shared" si="25"/>
        <v>-1</v>
      </c>
      <c r="AC103" s="4">
        <f t="shared" si="26"/>
        <v>7.3033707865168482E-2</v>
      </c>
      <c r="AD103" s="4">
        <f t="shared" si="27"/>
        <v>6.2827225130889994E-2</v>
      </c>
      <c r="AE103" s="4">
        <f t="shared" si="28"/>
        <v>4.4334975369458282E-2</v>
      </c>
      <c r="AF103" s="4">
        <f t="shared" si="29"/>
        <v>5.660377358490571E-2</v>
      </c>
      <c r="AG103" s="4">
        <f t="shared" si="30"/>
        <v>-1</v>
      </c>
    </row>
    <row r="104" spans="1:33" x14ac:dyDescent="0.2">
      <c r="A104" t="s">
        <v>2231</v>
      </c>
      <c r="B104" s="7" t="s">
        <v>646</v>
      </c>
      <c r="C104" s="7" t="str">
        <f>VLOOKUP(B104,YahooFinanceInfos!A:T,9,FALSE)</f>
        <v>Medtronic plc.</v>
      </c>
      <c r="D104" t="str">
        <f>VLOOKUP(B104,YahooFinanceInfos!A:T,7,FALSE)</f>
        <v>USD</v>
      </c>
      <c r="E104" s="1">
        <f>VLOOKUP(B104,YahooFinanceInfos!A:T,20,FALSE)</f>
        <v>93.82</v>
      </c>
      <c r="F104" s="4" t="str">
        <f>VLOOKUP(B104,YahooFinanceInfos!A:AK,37,FALSE)</f>
        <v>72.13 - 122.15</v>
      </c>
      <c r="G104" s="11">
        <f>(VLOOKUP(B104,YahooFinanceInfos!A:AO,41,FALSE)-E104)/E104</f>
        <v>0.30196120230228113</v>
      </c>
      <c r="H104" s="9">
        <f>VLOOKUP(B104,YahooFinanceInfos!A:AX,50,FALSE)</f>
        <v>4.01</v>
      </c>
      <c r="I104" s="9">
        <f>VLOOKUP(B104,YahooFinanceInfos!A:AT,46,FALSE)</f>
        <v>2.12</v>
      </c>
      <c r="J104" s="4">
        <f>VLOOKUP(B104,YahooFinanceInfos!A:AV,48,FALSE)</f>
        <v>2.2727272E-2</v>
      </c>
      <c r="K104" s="4">
        <f t="shared" si="32"/>
        <v>0.52867830423940154</v>
      </c>
      <c r="L104" s="9">
        <f>VLOOKUP(B104,YahooFinanceInfos!A:AV,47,FALSE)</f>
        <v>23.396507</v>
      </c>
      <c r="M104" s="9">
        <f>VLOOKUP(B104,YahooFinanceInfos!A:AZ,52,FALSE)</f>
        <v>38.64</v>
      </c>
      <c r="N104" s="4">
        <f>VLOOKUP(B104,YahooFinanceInfos!A:BH,60,FALSE)</f>
        <v>2.4280539000000001</v>
      </c>
      <c r="O104" s="4" t="str">
        <f t="shared" si="31"/>
        <v>don't touch</v>
      </c>
      <c r="P104" s="4"/>
      <c r="Q104" s="4"/>
      <c r="R104" s="4"/>
      <c r="S104" s="4"/>
      <c r="T104" s="4"/>
      <c r="AA104" s="4" t="str">
        <f t="shared" ref="AA104:AA167" si="33">IFERROR((Z104-U104)/U104,"na")</f>
        <v>na</v>
      </c>
      <c r="AB104" s="4" t="str">
        <f t="shared" ref="AB104:AB167" si="34">IFERROR((Z104-W104)/W104,"na")</f>
        <v>na</v>
      </c>
      <c r="AC104" s="4" t="str">
        <f t="shared" ref="AC104:AC167" si="35">IFERROR((V104-U104)/U104,"na")</f>
        <v>na</v>
      </c>
      <c r="AD104" s="4" t="str">
        <f t="shared" ref="AD104:AD167" si="36">IFERROR((W104-V104)/V104,"na")</f>
        <v>na</v>
      </c>
      <c r="AE104" s="4" t="str">
        <f t="shared" ref="AE104:AE167" si="37">IFERROR((X104-W104)/W104,"na")</f>
        <v>na</v>
      </c>
      <c r="AF104" s="4" t="str">
        <f t="shared" ref="AF104:AF167" si="38">IFERROR((Y104-X104)/X104,"na")</f>
        <v>na</v>
      </c>
      <c r="AG104" s="4" t="str">
        <f t="shared" ref="AG104:AG167" si="39">IFERROR((Z104-Y104)/Y104,"na")</f>
        <v>na</v>
      </c>
    </row>
    <row r="105" spans="1:33" x14ac:dyDescent="0.2">
      <c r="A105" t="s">
        <v>2231</v>
      </c>
      <c r="B105" s="6" t="s">
        <v>647</v>
      </c>
      <c r="C105" s="6" t="str">
        <f>VLOOKUP(B105,YahooFinanceInfos!A:T,9,FALSE)</f>
        <v>MDU Resources Group, Inc.</v>
      </c>
      <c r="D105" t="str">
        <f>VLOOKUP(B105,YahooFinanceInfos!A:T,7,FALSE)</f>
        <v>USD</v>
      </c>
      <c r="E105" s="1">
        <f>VLOOKUP(B105,YahooFinanceInfos!A:T,20,FALSE)</f>
        <v>20.149999999999999</v>
      </c>
      <c r="F105" s="4" t="str">
        <f>VLOOKUP(B105,YahooFinanceInfos!A:AK,37,FALSE)</f>
        <v>15.0 - 32.22</v>
      </c>
      <c r="G105" s="11">
        <f>(VLOOKUP(B105,YahooFinanceInfos!A:AO,41,FALSE)-E105)/E105</f>
        <v>0.59900744416873453</v>
      </c>
      <c r="H105" s="9">
        <f>VLOOKUP(B105,YahooFinanceInfos!A:AX,50,FALSE)</f>
        <v>1.601</v>
      </c>
      <c r="I105" s="9">
        <f>VLOOKUP(B105,YahooFinanceInfos!A:AT,46,FALSE)</f>
        <v>0.82</v>
      </c>
      <c r="J105" s="4">
        <f>VLOOKUP(B105,YahooFinanceInfos!A:AV,48,FALSE)</f>
        <v>4.2619539999999997E-2</v>
      </c>
      <c r="K105" s="4">
        <f t="shared" si="32"/>
        <v>0.51217988757026855</v>
      </c>
      <c r="L105" s="9">
        <f>VLOOKUP(B105,YahooFinanceInfos!A:AV,47,FALSE)</f>
        <v>12.585884</v>
      </c>
      <c r="M105" s="9">
        <f>VLOOKUP(B105,YahooFinanceInfos!A:AZ,52,FALSE)</f>
        <v>14.209</v>
      </c>
      <c r="N105" s="4">
        <f>VLOOKUP(B105,YahooFinanceInfos!A:BH,60,FALSE)</f>
        <v>1.4181153</v>
      </c>
      <c r="O105" s="4" t="str">
        <f t="shared" si="31"/>
        <v>invest</v>
      </c>
      <c r="P105" s="4"/>
      <c r="Q105" s="4"/>
      <c r="R105" s="4"/>
      <c r="S105" s="4"/>
      <c r="T105" s="4"/>
      <c r="AA105" s="4" t="str">
        <f t="shared" si="33"/>
        <v>na</v>
      </c>
      <c r="AB105" s="4" t="str">
        <f t="shared" si="34"/>
        <v>na</v>
      </c>
      <c r="AC105" s="4" t="str">
        <f t="shared" si="35"/>
        <v>na</v>
      </c>
      <c r="AD105" s="4" t="str">
        <f t="shared" si="36"/>
        <v>na</v>
      </c>
      <c r="AE105" s="4" t="str">
        <f t="shared" si="37"/>
        <v>na</v>
      </c>
      <c r="AF105" s="4" t="str">
        <f t="shared" si="38"/>
        <v>na</v>
      </c>
      <c r="AG105" s="4" t="str">
        <f t="shared" si="39"/>
        <v>na</v>
      </c>
    </row>
    <row r="106" spans="1:33" x14ac:dyDescent="0.2">
      <c r="A106" t="s">
        <v>2231</v>
      </c>
      <c r="B106" s="7" t="s">
        <v>648</v>
      </c>
      <c r="C106" s="7" t="str">
        <f>VLOOKUP(B106,YahooFinanceInfos!A:T,9,FALSE)</f>
        <v>MGE Energy Inc.</v>
      </c>
      <c r="D106" t="str">
        <f>VLOOKUP(B106,YahooFinanceInfos!A:T,7,FALSE)</f>
        <v>USD</v>
      </c>
      <c r="E106" s="1">
        <f>VLOOKUP(B106,YahooFinanceInfos!A:T,20,FALSE)</f>
        <v>59.76</v>
      </c>
      <c r="F106" s="4" t="str">
        <f>VLOOKUP(B106,YahooFinanceInfos!A:AK,37,FALSE)</f>
        <v>47.19 - 83.26</v>
      </c>
      <c r="G106" s="11">
        <f>(VLOOKUP(B106,YahooFinanceInfos!A:AO,41,FALSE)-E106)/E106</f>
        <v>0.39323962516733613</v>
      </c>
      <c r="H106" s="9">
        <f>VLOOKUP(B106,YahooFinanceInfos!A:AX,50,FALSE)</f>
        <v>2.5640000000000001</v>
      </c>
      <c r="I106" s="9">
        <f>VLOOKUP(B106,YahooFinanceInfos!A:AT,46,FALSE)</f>
        <v>1.395</v>
      </c>
      <c r="J106" s="4">
        <f>VLOOKUP(B106,YahooFinanceInfos!A:AV,48,FALSE)</f>
        <v>2.3351186999999999E-2</v>
      </c>
      <c r="K106" s="4">
        <f t="shared" si="32"/>
        <v>0.54407176287051484</v>
      </c>
      <c r="L106" s="9">
        <f>VLOOKUP(B106,YahooFinanceInfos!A:AV,47,FALSE)</f>
        <v>23.307333</v>
      </c>
      <c r="M106" s="9">
        <f>VLOOKUP(B106,YahooFinanceInfos!A:AZ,52,FALSE)</f>
        <v>25.081</v>
      </c>
      <c r="N106" s="4">
        <f>VLOOKUP(B106,YahooFinanceInfos!A:BH,60,FALSE)</f>
        <v>2.3826801999999998</v>
      </c>
      <c r="O106" s="4" t="str">
        <f t="shared" ref="O106:O169" si="40">IF(G106&gt;30%,IF(J106&gt;3%,IF(K106&lt;100%,IF(K106&gt;0%,"invest","don't touch"),"don't touch"),"don't touch"),"don't touch")</f>
        <v>don't touch</v>
      </c>
      <c r="P106" s="4"/>
      <c r="Q106" s="4"/>
      <c r="R106" s="4"/>
      <c r="S106" s="4"/>
      <c r="T106" s="4"/>
      <c r="AA106" s="4" t="str">
        <f t="shared" si="33"/>
        <v>na</v>
      </c>
      <c r="AB106" s="4" t="str">
        <f t="shared" si="34"/>
        <v>na</v>
      </c>
      <c r="AC106" s="4" t="str">
        <f t="shared" si="35"/>
        <v>na</v>
      </c>
      <c r="AD106" s="4" t="str">
        <f t="shared" si="36"/>
        <v>na</v>
      </c>
      <c r="AE106" s="4" t="str">
        <f t="shared" si="37"/>
        <v>na</v>
      </c>
      <c r="AF106" s="4" t="str">
        <f t="shared" si="38"/>
        <v>na</v>
      </c>
      <c r="AG106" s="4" t="str">
        <f t="shared" si="39"/>
        <v>na</v>
      </c>
    </row>
    <row r="107" spans="1:33" x14ac:dyDescent="0.2">
      <c r="A107" t="s">
        <v>2231</v>
      </c>
      <c r="B107" s="6" t="s">
        <v>649</v>
      </c>
      <c r="C107" s="6" t="str">
        <f>VLOOKUP(B107,YahooFinanceInfos!A:T,9,FALSE)</f>
        <v>McGrath RentCorp</v>
      </c>
      <c r="D107" t="str">
        <f>VLOOKUP(B107,YahooFinanceInfos!A:T,7,FALSE)</f>
        <v>USD</v>
      </c>
      <c r="E107" s="1">
        <f>VLOOKUP(B107,YahooFinanceInfos!A:T,20,FALSE)</f>
        <v>50.01</v>
      </c>
      <c r="F107" s="4" t="str">
        <f>VLOOKUP(B107,YahooFinanceInfos!A:AK,37,FALSE)</f>
        <v>44.32 - 83.95</v>
      </c>
      <c r="G107" s="11">
        <f>(VLOOKUP(B107,YahooFinanceInfos!A:AO,41,FALSE)-E107)/E107</f>
        <v>0.6786642671465708</v>
      </c>
      <c r="H107" s="9">
        <f>VLOOKUP(B107,YahooFinanceInfos!A:AX,50,FALSE)</f>
        <v>3.988</v>
      </c>
      <c r="I107" s="9">
        <f>VLOOKUP(B107,YahooFinanceInfos!A:AT,46,FALSE)</f>
        <v>1.5449999999999999</v>
      </c>
      <c r="J107" s="4">
        <f>VLOOKUP(B107,YahooFinanceInfos!A:AV,48,FALSE)</f>
        <v>3.2498949999999999E-2</v>
      </c>
      <c r="K107" s="4">
        <f t="shared" si="32"/>
        <v>0.38741223671013036</v>
      </c>
      <c r="L107" s="9">
        <f>VLOOKUP(B107,YahooFinanceInfos!A:AV,47,FALSE)</f>
        <v>12.54012</v>
      </c>
      <c r="M107" s="9">
        <f>VLOOKUP(B107,YahooFinanceInfos!A:AZ,52,FALSE)</f>
        <v>26.367000000000001</v>
      </c>
      <c r="N107" s="4">
        <f>VLOOKUP(B107,YahooFinanceInfos!A:BH,60,FALSE)</f>
        <v>1.8966889</v>
      </c>
      <c r="O107" s="4" t="str">
        <f t="shared" si="40"/>
        <v>invest</v>
      </c>
      <c r="P107" s="4"/>
      <c r="Q107" s="4"/>
      <c r="R107" s="4"/>
      <c r="S107" s="4"/>
      <c r="T107" s="4"/>
      <c r="AA107" s="4" t="str">
        <f t="shared" si="33"/>
        <v>na</v>
      </c>
      <c r="AB107" s="4" t="str">
        <f t="shared" si="34"/>
        <v>na</v>
      </c>
      <c r="AC107" s="4" t="str">
        <f t="shared" si="35"/>
        <v>na</v>
      </c>
      <c r="AD107" s="4" t="str">
        <f t="shared" si="36"/>
        <v>na</v>
      </c>
      <c r="AE107" s="4" t="str">
        <f t="shared" si="37"/>
        <v>na</v>
      </c>
      <c r="AF107" s="4" t="str">
        <f t="shared" si="38"/>
        <v>na</v>
      </c>
      <c r="AG107" s="4" t="str">
        <f t="shared" si="39"/>
        <v>na</v>
      </c>
    </row>
    <row r="108" spans="1:33" x14ac:dyDescent="0.2">
      <c r="A108" t="s">
        <v>2231</v>
      </c>
      <c r="B108" s="7" t="s">
        <v>650</v>
      </c>
      <c r="C108" s="7" t="str">
        <f>VLOOKUP(B108,YahooFinanceInfos!A:T,9,FALSE)</f>
        <v>McCormick &amp; Company, Incorporat</v>
      </c>
      <c r="D108" t="str">
        <f>VLOOKUP(B108,YahooFinanceInfos!A:T,7,FALSE)</f>
        <v>USD</v>
      </c>
      <c r="E108" s="1">
        <f>VLOOKUP(B108,YahooFinanceInfos!A:T,20,FALSE)</f>
        <v>175.52</v>
      </c>
      <c r="F108" s="4" t="str">
        <f>VLOOKUP(B108,YahooFinanceInfos!A:AK,37,FALSE)</f>
        <v>112.23 - 176.59</v>
      </c>
      <c r="G108" s="11">
        <f>(VLOOKUP(B108,YahooFinanceInfos!A:AO,41,FALSE)-E108)/E108</f>
        <v>6.0961713764812733E-3</v>
      </c>
      <c r="H108" s="9">
        <f>VLOOKUP(B108,YahooFinanceInfos!A:AX,50,FALSE)</f>
        <v>5.2089999999999996</v>
      </c>
      <c r="I108" s="9">
        <f>VLOOKUP(B108,YahooFinanceInfos!A:AT,46,FALSE)</f>
        <v>2.33</v>
      </c>
      <c r="J108" s="4">
        <f>VLOOKUP(B108,YahooFinanceInfos!A:AV,48,FALSE)</f>
        <v>1.3826250999999999E-2</v>
      </c>
      <c r="K108" s="4">
        <f t="shared" si="32"/>
        <v>0.44730274524860825</v>
      </c>
      <c r="L108" s="9">
        <f>VLOOKUP(B108,YahooFinanceInfos!A:AV,47,FALSE)</f>
        <v>33.695526000000001</v>
      </c>
      <c r="M108" s="9">
        <f>VLOOKUP(B108,YahooFinanceInfos!A:AZ,52,FALSE)</f>
        <v>26.800999999999998</v>
      </c>
      <c r="N108" s="4">
        <f>VLOOKUP(B108,YahooFinanceInfos!A:BH,60,FALSE)</f>
        <v>6.5490092999999998</v>
      </c>
      <c r="O108" s="4" t="str">
        <f t="shared" si="40"/>
        <v>don't touch</v>
      </c>
      <c r="P108" s="4"/>
      <c r="Q108" s="4"/>
      <c r="R108" s="4"/>
      <c r="S108" s="4"/>
      <c r="T108" s="4"/>
      <c r="AA108" s="4" t="str">
        <f t="shared" si="33"/>
        <v>na</v>
      </c>
      <c r="AB108" s="4" t="str">
        <f t="shared" si="34"/>
        <v>na</v>
      </c>
      <c r="AC108" s="4" t="str">
        <f t="shared" si="35"/>
        <v>na</v>
      </c>
      <c r="AD108" s="4" t="str">
        <f t="shared" si="36"/>
        <v>na</v>
      </c>
      <c r="AE108" s="4" t="str">
        <f t="shared" si="37"/>
        <v>na</v>
      </c>
      <c r="AF108" s="4" t="str">
        <f t="shared" si="38"/>
        <v>na</v>
      </c>
      <c r="AG108" s="4" t="str">
        <f t="shared" si="39"/>
        <v>na</v>
      </c>
    </row>
    <row r="109" spans="1:33" x14ac:dyDescent="0.2">
      <c r="A109" t="s">
        <v>2231</v>
      </c>
      <c r="B109" s="6" t="s">
        <v>651</v>
      </c>
      <c r="C109" s="6" t="str">
        <f>VLOOKUP(B109,YahooFinanceInfos!A:T,9,FALSE)</f>
        <v>3M Company</v>
      </c>
      <c r="D109" t="str">
        <f>VLOOKUP(B109,YahooFinanceInfos!A:T,7,FALSE)</f>
        <v>USD</v>
      </c>
      <c r="E109" s="1">
        <f>VLOOKUP(B109,YahooFinanceInfos!A:T,20,FALSE)</f>
        <v>135.99</v>
      </c>
      <c r="F109" s="4" t="str">
        <f>VLOOKUP(B109,YahooFinanceInfos!A:AK,37,FALSE)</f>
        <v>114.04 - 187.72</v>
      </c>
      <c r="G109" s="11">
        <f>(VLOOKUP(B109,YahooFinanceInfos!A:AO,41,FALSE)-E109)/E109</f>
        <v>0.3803956173248032</v>
      </c>
      <c r="H109" s="9">
        <f>VLOOKUP(B109,YahooFinanceInfos!A:AX,50,FALSE)</f>
        <v>8.5229999999999997</v>
      </c>
      <c r="I109" s="9">
        <f>VLOOKUP(B109,YahooFinanceInfos!A:AT,46,FALSE)</f>
        <v>5.79</v>
      </c>
      <c r="J109" s="4">
        <f>VLOOKUP(B109,YahooFinanceInfos!A:AV,48,FALSE)</f>
        <v>4.2535997999999998E-2</v>
      </c>
      <c r="K109" s="4">
        <f t="shared" si="32"/>
        <v>0.67933826117564244</v>
      </c>
      <c r="L109" s="9">
        <f>VLOOKUP(B109,YahooFinanceInfos!A:AV,47,FALSE)</f>
        <v>15.95565</v>
      </c>
      <c r="M109" s="9">
        <f>VLOOKUP(B109,YahooFinanceInfos!A:AZ,52,FALSE)</f>
        <v>17.640999999999998</v>
      </c>
      <c r="N109" s="4">
        <f>VLOOKUP(B109,YahooFinanceInfos!A:BH,60,FALSE)</f>
        <v>7.7087463999999999</v>
      </c>
      <c r="O109" s="4" t="str">
        <f t="shared" si="40"/>
        <v>invest</v>
      </c>
      <c r="P109" s="4"/>
      <c r="Q109" s="4"/>
      <c r="R109" s="4"/>
      <c r="S109" s="4"/>
      <c r="T109" s="4"/>
      <c r="AA109" s="4" t="str">
        <f t="shared" si="33"/>
        <v>na</v>
      </c>
      <c r="AB109" s="4" t="str">
        <f t="shared" si="34"/>
        <v>na</v>
      </c>
      <c r="AC109" s="4" t="str">
        <f t="shared" si="35"/>
        <v>na</v>
      </c>
      <c r="AD109" s="4" t="str">
        <f t="shared" si="36"/>
        <v>na</v>
      </c>
      <c r="AE109" s="4" t="str">
        <f t="shared" si="37"/>
        <v>na</v>
      </c>
      <c r="AF109" s="4" t="str">
        <f t="shared" si="38"/>
        <v>na</v>
      </c>
      <c r="AG109" s="4" t="str">
        <f t="shared" si="39"/>
        <v>na</v>
      </c>
    </row>
    <row r="110" spans="1:33" x14ac:dyDescent="0.2">
      <c r="A110" t="s">
        <v>2231</v>
      </c>
      <c r="B110" s="7" t="s">
        <v>652</v>
      </c>
      <c r="C110" s="7" t="str">
        <f>VLOOKUP(B110,YahooFinanceInfos!A:T,9,FALSE)</f>
        <v>MSA Safety Incorporated</v>
      </c>
      <c r="D110" t="str">
        <f>VLOOKUP(B110,YahooFinanceInfos!A:T,7,FALSE)</f>
        <v>USD</v>
      </c>
      <c r="E110" s="1">
        <f>VLOOKUP(B110,YahooFinanceInfos!A:T,20,FALSE)</f>
        <v>113.73</v>
      </c>
      <c r="F110" s="4" t="str">
        <f>VLOOKUP(B110,YahooFinanceInfos!A:AK,37,FALSE)</f>
        <v>83.57 - 142.34</v>
      </c>
      <c r="G110" s="11">
        <f>(VLOOKUP(B110,YahooFinanceInfos!A:AO,41,FALSE)-E110)/E110</f>
        <v>0.25156071397168733</v>
      </c>
      <c r="H110" s="9">
        <f>VLOOKUP(B110,YahooFinanceInfos!A:AX,50,FALSE)</f>
        <v>3.9990000000000001</v>
      </c>
      <c r="I110" s="9">
        <f>VLOOKUP(B110,YahooFinanceInfos!A:AT,46,FALSE)</f>
        <v>1.68</v>
      </c>
      <c r="J110" s="4">
        <f>VLOOKUP(B110,YahooFinanceInfos!A:AV,48,FALSE)</f>
        <v>1.4486505E-2</v>
      </c>
      <c r="K110" s="4">
        <f t="shared" si="32"/>
        <v>0.4201050262565641</v>
      </c>
      <c r="L110" s="9">
        <f>VLOOKUP(B110,YahooFinanceInfos!A:AV,47,FALSE)</f>
        <v>28.439609999999998</v>
      </c>
      <c r="M110" s="9">
        <f>VLOOKUP(B110,YahooFinanceInfos!A:AZ,52,FALSE)</f>
        <v>18.251999999999999</v>
      </c>
      <c r="N110" s="4">
        <f>VLOOKUP(B110,YahooFinanceInfos!A:BH,60,FALSE)</f>
        <v>6.2310977000000003</v>
      </c>
      <c r="O110" s="4" t="str">
        <f t="shared" si="40"/>
        <v>don't touch</v>
      </c>
      <c r="P110" s="4"/>
      <c r="Q110" s="4"/>
      <c r="R110" s="4"/>
      <c r="S110" s="4"/>
      <c r="T110" s="4"/>
      <c r="AA110" s="4" t="str">
        <f t="shared" si="33"/>
        <v>na</v>
      </c>
      <c r="AB110" s="4" t="str">
        <f t="shared" si="34"/>
        <v>na</v>
      </c>
      <c r="AC110" s="4" t="str">
        <f t="shared" si="35"/>
        <v>na</v>
      </c>
      <c r="AD110" s="4" t="str">
        <f t="shared" si="36"/>
        <v>na</v>
      </c>
      <c r="AE110" s="4" t="str">
        <f t="shared" si="37"/>
        <v>na</v>
      </c>
      <c r="AF110" s="4" t="str">
        <f t="shared" si="38"/>
        <v>na</v>
      </c>
      <c r="AG110" s="4" t="str">
        <f t="shared" si="39"/>
        <v>na</v>
      </c>
    </row>
    <row r="111" spans="1:33" x14ac:dyDescent="0.2">
      <c r="A111" t="s">
        <v>2231</v>
      </c>
      <c r="B111" s="6" t="s">
        <v>653</v>
      </c>
      <c r="C111" s="6" t="str">
        <f>VLOOKUP(B111,YahooFinanceInfos!A:T,9,FALSE)</f>
        <v>Middlesex Water Company</v>
      </c>
      <c r="D111" t="str">
        <f>VLOOKUP(B111,YahooFinanceInfos!A:T,7,FALSE)</f>
        <v>USD</v>
      </c>
      <c r="E111" s="1">
        <f>VLOOKUP(B111,YahooFinanceInfos!A:T,20,FALSE)</f>
        <v>59.62</v>
      </c>
      <c r="F111" s="4" t="str">
        <f>VLOOKUP(B111,YahooFinanceInfos!A:AK,37,FALSE)</f>
        <v>48.79 - 69.92</v>
      </c>
      <c r="G111" s="11">
        <f>(VLOOKUP(B111,YahooFinanceInfos!A:AO,41,FALSE)-E111)/E111</f>
        <v>0.17276081851727615</v>
      </c>
      <c r="H111" s="9">
        <f>VLOOKUP(B111,YahooFinanceInfos!A:AX,50,FALSE)</f>
        <v>2.0470000000000002</v>
      </c>
      <c r="I111" s="9">
        <f>VLOOKUP(B111,YahooFinanceInfos!A:AT,46,FALSE)</f>
        <v>0.99299999999999999</v>
      </c>
      <c r="J111" s="4">
        <f>VLOOKUP(B111,YahooFinanceInfos!A:AV,48,FALSE)</f>
        <v>1.6280342E-2</v>
      </c>
      <c r="K111" s="4">
        <f t="shared" si="32"/>
        <v>0.48510014655593547</v>
      </c>
      <c r="L111" s="9">
        <f>VLOOKUP(B111,YahooFinanceInfos!A:AV,47,FALSE)</f>
        <v>29.12555</v>
      </c>
      <c r="M111" s="9">
        <f>VLOOKUP(B111,YahooFinanceInfos!A:AZ,52,FALSE)</f>
        <v>18.774000000000001</v>
      </c>
      <c r="N111" s="4">
        <f>VLOOKUP(B111,YahooFinanceInfos!A:BH,60,FALSE)</f>
        <v>3.1756685</v>
      </c>
      <c r="O111" s="4" t="str">
        <f t="shared" si="40"/>
        <v>don't touch</v>
      </c>
      <c r="P111" s="4"/>
      <c r="Q111" s="4"/>
      <c r="R111" s="4"/>
      <c r="S111" s="4"/>
      <c r="T111" s="4"/>
      <c r="AA111" s="4" t="str">
        <f t="shared" si="33"/>
        <v>na</v>
      </c>
      <c r="AB111" s="4" t="str">
        <f t="shared" si="34"/>
        <v>na</v>
      </c>
      <c r="AC111" s="4" t="str">
        <f t="shared" si="35"/>
        <v>na</v>
      </c>
      <c r="AD111" s="4" t="str">
        <f t="shared" si="36"/>
        <v>na</v>
      </c>
      <c r="AE111" s="4" t="str">
        <f t="shared" si="37"/>
        <v>na</v>
      </c>
      <c r="AF111" s="4" t="str">
        <f t="shared" si="38"/>
        <v>na</v>
      </c>
      <c r="AG111" s="4" t="str">
        <f t="shared" si="39"/>
        <v>na</v>
      </c>
    </row>
    <row r="112" spans="1:33" x14ac:dyDescent="0.2">
      <c r="A112" t="s">
        <v>2231</v>
      </c>
      <c r="B112" s="7" t="s">
        <v>654</v>
      </c>
      <c r="C112" s="7" t="str">
        <f>VLOOKUP(B112,YahooFinanceInfos!A:T,9,FALSE)</f>
        <v>Nordson Corporation</v>
      </c>
      <c r="D112" t="str">
        <f>VLOOKUP(B112,YahooFinanceInfos!A:T,7,FALSE)</f>
        <v>USD</v>
      </c>
      <c r="E112" s="1">
        <f>VLOOKUP(B112,YahooFinanceInfos!A:T,20,FALSE)</f>
        <v>162.37</v>
      </c>
      <c r="F112" s="4" t="str">
        <f>VLOOKUP(B112,YahooFinanceInfos!A:AK,37,FALSE)</f>
        <v>96.46 - 180.28</v>
      </c>
      <c r="G112" s="11">
        <f>(VLOOKUP(B112,YahooFinanceInfos!A:AO,41,FALSE)-E112)/E112</f>
        <v>0.11030362751739851</v>
      </c>
      <c r="H112" s="9">
        <f>VLOOKUP(B112,YahooFinanceInfos!A:AX,50,FALSE)</f>
        <v>5.8490000000000002</v>
      </c>
      <c r="I112" s="9">
        <f>VLOOKUP(B112,YahooFinanceInfos!A:AT,46,FALSE)</f>
        <v>1.46</v>
      </c>
      <c r="J112" s="4">
        <f>VLOOKUP(B112,YahooFinanceInfos!A:AV,48,FALSE)</f>
        <v>9.1215800000000007E-3</v>
      </c>
      <c r="K112" s="4">
        <f t="shared" si="32"/>
        <v>0.24961531885792443</v>
      </c>
      <c r="L112" s="9">
        <f>VLOOKUP(B112,YahooFinanceInfos!A:AV,47,FALSE)</f>
        <v>27.760300000000001</v>
      </c>
      <c r="M112" s="9">
        <f>VLOOKUP(B112,YahooFinanceInfos!A:AZ,52,FALSE)</f>
        <v>28.245999999999999</v>
      </c>
      <c r="N112" s="4">
        <f>VLOOKUP(B112,YahooFinanceInfos!A:BH,60,FALSE)</f>
        <v>5.7484244999999996</v>
      </c>
      <c r="O112" s="4" t="str">
        <f t="shared" si="40"/>
        <v>don't touch</v>
      </c>
      <c r="P112" s="4"/>
      <c r="Q112" s="4"/>
      <c r="R112" s="4"/>
      <c r="S112" s="4"/>
      <c r="T112" s="4"/>
      <c r="AA112" s="4" t="str">
        <f t="shared" si="33"/>
        <v>na</v>
      </c>
      <c r="AB112" s="4" t="str">
        <f t="shared" si="34"/>
        <v>na</v>
      </c>
      <c r="AC112" s="4" t="str">
        <f t="shared" si="35"/>
        <v>na</v>
      </c>
      <c r="AD112" s="4" t="str">
        <f t="shared" si="36"/>
        <v>na</v>
      </c>
      <c r="AE112" s="4" t="str">
        <f t="shared" si="37"/>
        <v>na</v>
      </c>
      <c r="AF112" s="4" t="str">
        <f t="shared" si="38"/>
        <v>na</v>
      </c>
      <c r="AG112" s="4" t="str">
        <f t="shared" si="39"/>
        <v>na</v>
      </c>
    </row>
    <row r="113" spans="1:33" x14ac:dyDescent="0.2">
      <c r="A113" t="s">
        <v>2231</v>
      </c>
      <c r="B113" s="6" t="s">
        <v>655</v>
      </c>
      <c r="C113" s="6" t="str">
        <f>VLOOKUP(B113,YahooFinanceInfos!A:T,9,FALSE)</f>
        <v>NextEra Energy, Inc.</v>
      </c>
      <c r="D113" t="str">
        <f>VLOOKUP(B113,YahooFinanceInfos!A:T,7,FALSE)</f>
        <v>USD</v>
      </c>
      <c r="E113" s="1">
        <f>VLOOKUP(B113,YahooFinanceInfos!A:T,20,FALSE)</f>
        <v>232.23</v>
      </c>
      <c r="F113" s="4" t="str">
        <f>VLOOKUP(B113,YahooFinanceInfos!A:AK,37,FALSE)</f>
        <v>174.8 - 283.35</v>
      </c>
      <c r="G113" s="11">
        <f>(VLOOKUP(B113,YahooFinanceInfos!A:AO,41,FALSE)-E113)/E113</f>
        <v>0.22012659863066802</v>
      </c>
      <c r="H113" s="9">
        <f>VLOOKUP(B113,YahooFinanceInfos!A:AX,50,FALSE)</f>
        <v>7.1950000000000003</v>
      </c>
      <c r="I113" s="9">
        <f>VLOOKUP(B113,YahooFinanceInfos!A:AT,46,FALSE)</f>
        <v>5.15</v>
      </c>
      <c r="J113" s="4">
        <f>VLOOKUP(B113,YahooFinanceInfos!A:AV,48,FALSE)</f>
        <v>2.2379630000000001E-2</v>
      </c>
      <c r="K113" s="4">
        <f t="shared" si="32"/>
        <v>0.71577484364141764</v>
      </c>
      <c r="L113" s="9">
        <f>VLOOKUP(B113,YahooFinanceInfos!A:AV,47,FALSE)</f>
        <v>32.276580000000003</v>
      </c>
      <c r="M113" s="9">
        <f>VLOOKUP(B113,YahooFinanceInfos!A:AZ,52,FALSE)</f>
        <v>74.375</v>
      </c>
      <c r="N113" s="4">
        <f>VLOOKUP(B113,YahooFinanceInfos!A:BH,60,FALSE)</f>
        <v>3.12242</v>
      </c>
      <c r="O113" s="4" t="str">
        <f t="shared" si="40"/>
        <v>don't touch</v>
      </c>
      <c r="P113" s="4"/>
      <c r="Q113" s="4"/>
      <c r="R113" s="4"/>
      <c r="S113" s="4"/>
      <c r="T113" s="4"/>
      <c r="AA113" s="4" t="str">
        <f t="shared" si="33"/>
        <v>na</v>
      </c>
      <c r="AB113" s="4" t="str">
        <f t="shared" si="34"/>
        <v>na</v>
      </c>
      <c r="AC113" s="4" t="str">
        <f t="shared" si="35"/>
        <v>na</v>
      </c>
      <c r="AD113" s="4" t="str">
        <f t="shared" si="36"/>
        <v>na</v>
      </c>
      <c r="AE113" s="4" t="str">
        <f t="shared" si="37"/>
        <v>na</v>
      </c>
      <c r="AF113" s="4" t="str">
        <f t="shared" si="38"/>
        <v>na</v>
      </c>
      <c r="AG113" s="4" t="str">
        <f t="shared" si="39"/>
        <v>na</v>
      </c>
    </row>
    <row r="114" spans="1:33" x14ac:dyDescent="0.2">
      <c r="A114" t="s">
        <v>2231</v>
      </c>
      <c r="B114" s="7" t="s">
        <v>656</v>
      </c>
      <c r="C114" s="7" t="str">
        <f>VLOOKUP(B114,YahooFinanceInfos!A:T,9,FALSE)</f>
        <v>National Fuel Gas Company</v>
      </c>
      <c r="D114" t="str">
        <f>VLOOKUP(B114,YahooFinanceInfos!A:T,7,FALSE)</f>
        <v>USD</v>
      </c>
      <c r="E114" s="1">
        <f>VLOOKUP(B114,YahooFinanceInfos!A:T,20,FALSE)</f>
        <v>40.03</v>
      </c>
      <c r="F114" s="4" t="str">
        <f>VLOOKUP(B114,YahooFinanceInfos!A:AK,37,FALSE)</f>
        <v>31.58 - 57.57</v>
      </c>
      <c r="G114" s="11">
        <f>(VLOOKUP(B114,YahooFinanceInfos!A:AO,41,FALSE)-E114)/E114</f>
        <v>0.4381713714713964</v>
      </c>
      <c r="H114" s="9">
        <f>VLOOKUP(B114,YahooFinanceInfos!A:AX,50,FALSE)</f>
        <v>1.0529999999999999</v>
      </c>
      <c r="I114" s="9">
        <f>VLOOKUP(B114,YahooFinanceInfos!A:AT,46,FALSE)</f>
        <v>1.74</v>
      </c>
      <c r="J114" s="4">
        <f>VLOOKUP(B114,YahooFinanceInfos!A:AV,48,FALSE)</f>
        <v>4.2615723000000001E-2</v>
      </c>
      <c r="K114" s="4">
        <f t="shared" si="32"/>
        <v>1.6524216524216526</v>
      </c>
      <c r="L114" s="9">
        <f>VLOOKUP(B114,YahooFinanceInfos!A:AV,47,FALSE)</f>
        <v>38.015194000000001</v>
      </c>
      <c r="M114" s="9">
        <f>VLOOKUP(B114,YahooFinanceInfos!A:AZ,52,FALSE)</f>
        <v>24.029</v>
      </c>
      <c r="N114" s="4">
        <f>VLOOKUP(B114,YahooFinanceInfos!A:BH,60,FALSE)</f>
        <v>1.6659037000000001</v>
      </c>
      <c r="O114" s="4" t="str">
        <f t="shared" si="40"/>
        <v>don't touch</v>
      </c>
      <c r="P114" s="4"/>
      <c r="Q114" s="4"/>
      <c r="R114" s="4"/>
      <c r="S114" s="4"/>
      <c r="T114" s="4"/>
      <c r="AA114" s="4" t="str">
        <f t="shared" si="33"/>
        <v>na</v>
      </c>
      <c r="AB114" s="4" t="str">
        <f t="shared" si="34"/>
        <v>na</v>
      </c>
      <c r="AC114" s="4" t="str">
        <f t="shared" si="35"/>
        <v>na</v>
      </c>
      <c r="AD114" s="4" t="str">
        <f t="shared" si="36"/>
        <v>na</v>
      </c>
      <c r="AE114" s="4" t="str">
        <f t="shared" si="37"/>
        <v>na</v>
      </c>
      <c r="AF114" s="4" t="str">
        <f t="shared" si="38"/>
        <v>na</v>
      </c>
      <c r="AG114" s="4" t="str">
        <f t="shared" si="39"/>
        <v>na</v>
      </c>
    </row>
    <row r="115" spans="1:33" x14ac:dyDescent="0.2">
      <c r="A115" t="s">
        <v>2231</v>
      </c>
      <c r="B115" s="6" t="s">
        <v>657</v>
      </c>
      <c r="C115" s="6" t="str">
        <f>VLOOKUP(B115,YahooFinanceInfos!A:T,9,FALSE)</f>
        <v>NORTHEAST INDIANA BANCORP INC</v>
      </c>
      <c r="D115" t="str">
        <f>VLOOKUP(B115,YahooFinanceInfos!A:T,7,FALSE)</f>
        <v>USD</v>
      </c>
      <c r="E115" s="1">
        <f>VLOOKUP(B115,YahooFinanceInfos!A:T,20,FALSE)</f>
        <v>30.55</v>
      </c>
      <c r="F115" s="4" t="str">
        <f>VLOOKUP(B115,YahooFinanceInfos!A:AK,37,FALSE)</f>
        <v>26.01 - 42.5</v>
      </c>
      <c r="G115" s="11">
        <f>(VLOOKUP(B115,YahooFinanceInfos!A:AO,41,FALSE)-E115)/E115</f>
        <v>0.39116202945990175</v>
      </c>
      <c r="H115" s="9">
        <f>VLOOKUP(B115,YahooFinanceInfos!A:AX,50,FALSE)</f>
        <v>3.887</v>
      </c>
      <c r="I115" s="9">
        <f>VLOOKUP(B115,YahooFinanceInfos!A:AT,46,FALSE)</f>
        <v>1.04</v>
      </c>
      <c r="J115" s="4">
        <f>VLOOKUP(B115,YahooFinanceInfos!A:AV,48,FALSE)</f>
        <v>3.4042551999999997E-2</v>
      </c>
      <c r="K115" s="4">
        <f t="shared" si="32"/>
        <v>0.26755852842809363</v>
      </c>
      <c r="L115" s="9">
        <f>VLOOKUP(B115,YahooFinanceInfos!A:AV,47,FALSE)</f>
        <v>7.8595313999999998</v>
      </c>
      <c r="M115" s="9">
        <f>VLOOKUP(B115,YahooFinanceInfos!A:AZ,52,FALSE)</f>
        <v>35.435000000000002</v>
      </c>
      <c r="N115" s="4">
        <f>VLOOKUP(B115,YahooFinanceInfos!A:BH,60,FALSE)</f>
        <v>0.86214190000000002</v>
      </c>
      <c r="O115" s="4" t="str">
        <f t="shared" si="40"/>
        <v>invest</v>
      </c>
      <c r="P115" s="4"/>
      <c r="Q115" s="4"/>
      <c r="R115" s="4"/>
      <c r="S115" s="4"/>
      <c r="T115" s="4"/>
      <c r="AA115" s="4" t="str">
        <f t="shared" si="33"/>
        <v>na</v>
      </c>
      <c r="AB115" s="4" t="str">
        <f t="shared" si="34"/>
        <v>na</v>
      </c>
      <c r="AC115" s="4" t="str">
        <f t="shared" si="35"/>
        <v>na</v>
      </c>
      <c r="AD115" s="4" t="str">
        <f t="shared" si="36"/>
        <v>na</v>
      </c>
      <c r="AE115" s="4" t="str">
        <f t="shared" si="37"/>
        <v>na</v>
      </c>
      <c r="AF115" s="4" t="str">
        <f t="shared" si="38"/>
        <v>na</v>
      </c>
      <c r="AG115" s="4" t="str">
        <f t="shared" si="39"/>
        <v>na</v>
      </c>
    </row>
    <row r="116" spans="1:33" x14ac:dyDescent="0.2">
      <c r="A116" t="s">
        <v>2231</v>
      </c>
      <c r="B116" s="7" t="s">
        <v>658</v>
      </c>
      <c r="C116" s="7" t="str">
        <f>VLOOKUP(B116,YahooFinanceInfos!A:T,9,FALSE)</f>
        <v>NewJersey Resources Corporation</v>
      </c>
      <c r="D116" t="str">
        <f>VLOOKUP(B116,YahooFinanceInfos!A:T,7,FALSE)</f>
        <v>USD</v>
      </c>
      <c r="E116" s="1">
        <f>VLOOKUP(B116,YahooFinanceInfos!A:T,20,FALSE)</f>
        <v>30.33</v>
      </c>
      <c r="F116" s="4" t="str">
        <f>VLOOKUP(B116,YahooFinanceInfos!A:AK,37,FALSE)</f>
        <v>21.14 - 51.2</v>
      </c>
      <c r="G116" s="11">
        <f>(VLOOKUP(B116,YahooFinanceInfos!A:AO,41,FALSE)-E116)/E116</f>
        <v>0.68809759314210373</v>
      </c>
      <c r="H116" s="9">
        <f>VLOOKUP(B116,YahooFinanceInfos!A:AX,50,FALSE)</f>
        <v>2.0379999999999998</v>
      </c>
      <c r="I116" s="9">
        <f>VLOOKUP(B116,YahooFinanceInfos!A:AT,46,FALSE)</f>
        <v>1.21</v>
      </c>
      <c r="J116" s="4">
        <f>VLOOKUP(B116,YahooFinanceInfos!A:AV,48,FALSE)</f>
        <v>3.923476E-2</v>
      </c>
      <c r="K116" s="4">
        <f t="shared" si="32"/>
        <v>0.59371933267909716</v>
      </c>
      <c r="L116" s="9">
        <f>VLOOKUP(B116,YahooFinanceInfos!A:AV,47,FALSE)</f>
        <v>14.882236499999999</v>
      </c>
      <c r="M116" s="9">
        <f>VLOOKUP(B116,YahooFinanceInfos!A:AZ,52,FALSE)</f>
        <v>17.242000000000001</v>
      </c>
      <c r="N116" s="4">
        <f>VLOOKUP(B116,YahooFinanceInfos!A:BH,60,FALSE)</f>
        <v>1.7590766</v>
      </c>
      <c r="O116" s="4" t="str">
        <f t="shared" si="40"/>
        <v>invest</v>
      </c>
      <c r="P116" s="4"/>
      <c r="Q116" s="4"/>
      <c r="R116" s="4"/>
      <c r="S116" s="4"/>
      <c r="T116" s="4"/>
      <c r="AA116" s="4" t="str">
        <f t="shared" si="33"/>
        <v>na</v>
      </c>
      <c r="AB116" s="4" t="str">
        <f t="shared" si="34"/>
        <v>na</v>
      </c>
      <c r="AC116" s="4" t="str">
        <f t="shared" si="35"/>
        <v>na</v>
      </c>
      <c r="AD116" s="4" t="str">
        <f t="shared" si="36"/>
        <v>na</v>
      </c>
      <c r="AE116" s="4" t="str">
        <f t="shared" si="37"/>
        <v>na</v>
      </c>
      <c r="AF116" s="4" t="str">
        <f t="shared" si="38"/>
        <v>na</v>
      </c>
      <c r="AG116" s="4" t="str">
        <f t="shared" si="39"/>
        <v>na</v>
      </c>
    </row>
    <row r="117" spans="1:33" x14ac:dyDescent="0.2">
      <c r="A117" t="s">
        <v>2231</v>
      </c>
      <c r="B117" s="6" t="s">
        <v>659</v>
      </c>
      <c r="C117" s="6" t="str">
        <f>VLOOKUP(B117,YahooFinanceInfos!A:T,9,FALSE)</f>
        <v>National Bankshares, Inc.</v>
      </c>
      <c r="D117" t="str">
        <f>VLOOKUP(B117,YahooFinanceInfos!A:T,7,FALSE)</f>
        <v>USD</v>
      </c>
      <c r="E117" s="1">
        <f>VLOOKUP(B117,YahooFinanceInfos!A:T,20,FALSE)</f>
        <v>26.38</v>
      </c>
      <c r="F117" s="4" t="str">
        <f>VLOOKUP(B117,YahooFinanceInfos!A:AK,37,FALSE)</f>
        <v>25.69 - 48.82</v>
      </c>
      <c r="G117" s="11">
        <f>(VLOOKUP(B117,YahooFinanceInfos!A:AO,41,FALSE)-E117)/E117</f>
        <v>0.85064442759666425</v>
      </c>
      <c r="H117" s="9">
        <f>VLOOKUP(B117,YahooFinanceInfos!A:AX,50,FALSE)</f>
        <v>2.6110000000000002</v>
      </c>
      <c r="I117" s="9">
        <f>VLOOKUP(B117,YahooFinanceInfos!A:AT,46,FALSE)</f>
        <v>1.39</v>
      </c>
      <c r="J117" s="4">
        <f>VLOOKUP(B117,YahooFinanceInfos!A:AV,48,FALSE)</f>
        <v>5.1826995000000001E-2</v>
      </c>
      <c r="K117" s="4">
        <f t="shared" si="32"/>
        <v>0.53236307927996929</v>
      </c>
      <c r="L117" s="9">
        <f>VLOOKUP(B117,YahooFinanceInfos!A:AV,47,FALSE)</f>
        <v>10.103408</v>
      </c>
      <c r="M117" s="9">
        <f>VLOOKUP(B117,YahooFinanceInfos!A:AZ,52,FALSE)</f>
        <v>29.518000000000001</v>
      </c>
      <c r="N117" s="4">
        <f>VLOOKUP(B117,YahooFinanceInfos!A:BH,60,FALSE)</f>
        <v>0.89369195999999995</v>
      </c>
      <c r="O117" s="4" t="str">
        <f t="shared" si="40"/>
        <v>invest</v>
      </c>
      <c r="P117" s="4"/>
      <c r="Q117" s="14"/>
      <c r="R117" s="16"/>
      <c r="S117" s="16"/>
      <c r="T117" s="16"/>
      <c r="AA117" s="4" t="str">
        <f t="shared" si="33"/>
        <v>na</v>
      </c>
      <c r="AB117" s="4" t="str">
        <f t="shared" si="34"/>
        <v>na</v>
      </c>
      <c r="AC117" s="4" t="str">
        <f t="shared" si="35"/>
        <v>na</v>
      </c>
      <c r="AD117" s="4" t="str">
        <f t="shared" si="36"/>
        <v>na</v>
      </c>
      <c r="AE117" s="4" t="str">
        <f t="shared" si="37"/>
        <v>na</v>
      </c>
      <c r="AF117" s="4" t="str">
        <f t="shared" si="38"/>
        <v>na</v>
      </c>
      <c r="AG117" s="4" t="str">
        <f t="shared" si="39"/>
        <v>na</v>
      </c>
    </row>
    <row r="118" spans="1:33" x14ac:dyDescent="0.2">
      <c r="A118" t="s">
        <v>2231</v>
      </c>
      <c r="B118" s="7" t="s">
        <v>660</v>
      </c>
      <c r="C118" s="7" t="str">
        <f>VLOOKUP(B118,YahooFinanceInfos!A:T,9,FALSE)</f>
        <v>National Retail Properties</v>
      </c>
      <c r="D118" t="str">
        <f>VLOOKUP(B118,YahooFinanceInfos!A:T,7,FALSE)</f>
        <v>USD</v>
      </c>
      <c r="E118" s="1">
        <f>VLOOKUP(B118,YahooFinanceInfos!A:T,20,FALSE)</f>
        <v>27.97</v>
      </c>
      <c r="F118" s="4" t="str">
        <f>VLOOKUP(B118,YahooFinanceInfos!A:AK,37,FALSE)</f>
        <v>24.04 - 59.26</v>
      </c>
      <c r="G118" s="11">
        <f>(VLOOKUP(B118,YahooFinanceInfos!A:AO,41,FALSE)-E118)/E118</f>
        <v>1.1186986056489097</v>
      </c>
      <c r="H118" s="9">
        <f>VLOOKUP(B118,YahooFinanceInfos!A:AX,50,FALSE)</f>
        <v>1.4710000000000001</v>
      </c>
      <c r="I118" s="9">
        <f>VLOOKUP(B118,YahooFinanceInfos!A:AT,46,FALSE)</f>
        <v>2.0449999999999999</v>
      </c>
      <c r="J118" s="4">
        <f>VLOOKUP(B118,YahooFinanceInfos!A:AV,48,FALSE)</f>
        <v>7.4094205999999996E-2</v>
      </c>
      <c r="K118" s="4">
        <f t="shared" si="32"/>
        <v>1.390210740992522</v>
      </c>
      <c r="L118" s="9">
        <f>VLOOKUP(B118,YahooFinanceInfos!A:AV,47,FALSE)</f>
        <v>19.014277</v>
      </c>
      <c r="M118" s="9">
        <f>VLOOKUP(B118,YahooFinanceInfos!A:AZ,52,FALSE)</f>
        <v>23.004000000000001</v>
      </c>
      <c r="N118" s="4">
        <f>VLOOKUP(B118,YahooFinanceInfos!A:BH,60,FALSE)</f>
        <v>1.2158755000000001</v>
      </c>
      <c r="O118" s="4" t="str">
        <f t="shared" si="40"/>
        <v>don't touch</v>
      </c>
      <c r="P118" s="4"/>
      <c r="Q118" s="14"/>
      <c r="R118" s="16" t="s">
        <v>8431</v>
      </c>
      <c r="S118" s="16"/>
      <c r="T118" s="16"/>
      <c r="AA118" s="4" t="str">
        <f t="shared" si="33"/>
        <v>na</v>
      </c>
      <c r="AB118" s="4" t="str">
        <f t="shared" si="34"/>
        <v>na</v>
      </c>
      <c r="AC118" s="4" t="str">
        <f t="shared" si="35"/>
        <v>na</v>
      </c>
      <c r="AD118" s="4" t="str">
        <f t="shared" si="36"/>
        <v>na</v>
      </c>
      <c r="AE118" s="4" t="str">
        <f t="shared" si="37"/>
        <v>na</v>
      </c>
      <c r="AF118" s="4" t="str">
        <f t="shared" si="38"/>
        <v>na</v>
      </c>
      <c r="AG118" s="4" t="str">
        <f t="shared" si="39"/>
        <v>na</v>
      </c>
    </row>
    <row r="119" spans="1:33" x14ac:dyDescent="0.2">
      <c r="A119" t="s">
        <v>2231</v>
      </c>
      <c r="B119" s="6" t="s">
        <v>661</v>
      </c>
      <c r="C119" s="6" t="str">
        <f>VLOOKUP(B119,YahooFinanceInfos!A:T,9,FALSE)</f>
        <v>Nucor Corporation</v>
      </c>
      <c r="D119" t="str">
        <f>VLOOKUP(B119,YahooFinanceInfos!A:T,7,FALSE)</f>
        <v>USD</v>
      </c>
      <c r="E119" s="1">
        <f>VLOOKUP(B119,YahooFinanceInfos!A:T,20,FALSE)</f>
        <v>37.49</v>
      </c>
      <c r="F119" s="4" t="str">
        <f>VLOOKUP(B119,YahooFinanceInfos!A:AK,37,FALSE)</f>
        <v>27.53 - 58.7</v>
      </c>
      <c r="G119" s="11">
        <f>(VLOOKUP(B119,YahooFinanceInfos!A:AO,41,FALSE)-E119)/E119</f>
        <v>0.56575086689783938</v>
      </c>
      <c r="H119" s="9">
        <f>VLOOKUP(B119,YahooFinanceInfos!A:AX,50,FALSE)</f>
        <v>2.573</v>
      </c>
      <c r="I119" s="9">
        <f>VLOOKUP(B119,YahooFinanceInfos!A:AT,46,FALSE)</f>
        <v>1.605</v>
      </c>
      <c r="J119" s="4">
        <f>VLOOKUP(B119,YahooFinanceInfos!A:AV,48,FALSE)</f>
        <v>4.3006429999999998E-2</v>
      </c>
      <c r="K119" s="4">
        <f t="shared" si="32"/>
        <v>0.62378546443839877</v>
      </c>
      <c r="L119" s="9">
        <f>VLOOKUP(B119,YahooFinanceInfos!A:AV,47,FALSE)</f>
        <v>14.570541</v>
      </c>
      <c r="M119" s="9">
        <f>VLOOKUP(B119,YahooFinanceInfos!A:AZ,52,FALSE)</f>
        <v>33.765999999999998</v>
      </c>
      <c r="N119" s="4">
        <f>VLOOKUP(B119,YahooFinanceInfos!A:BH,60,FALSE)</f>
        <v>1.1102885</v>
      </c>
      <c r="O119" s="4" t="str">
        <f t="shared" si="40"/>
        <v>invest</v>
      </c>
      <c r="P119" s="4"/>
      <c r="Q119" s="4"/>
      <c r="R119" s="4"/>
      <c r="S119" s="4"/>
      <c r="T119" s="4"/>
      <c r="AA119" s="4" t="str">
        <f t="shared" si="33"/>
        <v>na</v>
      </c>
      <c r="AB119" s="4" t="str">
        <f t="shared" si="34"/>
        <v>na</v>
      </c>
      <c r="AC119" s="4" t="str">
        <f t="shared" si="35"/>
        <v>na</v>
      </c>
      <c r="AD119" s="4" t="str">
        <f t="shared" si="36"/>
        <v>na</v>
      </c>
      <c r="AE119" s="4" t="str">
        <f t="shared" si="37"/>
        <v>na</v>
      </c>
      <c r="AF119" s="4" t="str">
        <f t="shared" si="38"/>
        <v>na</v>
      </c>
      <c r="AG119" s="4" t="str">
        <f t="shared" si="39"/>
        <v>na</v>
      </c>
    </row>
    <row r="120" spans="1:33" x14ac:dyDescent="0.2">
      <c r="A120" t="s">
        <v>2231</v>
      </c>
      <c r="B120" s="7" t="s">
        <v>662</v>
      </c>
      <c r="C120" s="7" t="str">
        <f>VLOOKUP(B120,YahooFinanceInfos!A:T,9,FALSE)</f>
        <v>Northwest Natural Holding Compa</v>
      </c>
      <c r="D120" t="str">
        <f>VLOOKUP(B120,YahooFinanceInfos!A:T,7,FALSE)</f>
        <v>USD</v>
      </c>
      <c r="E120" s="1">
        <f>VLOOKUP(B120,YahooFinanceInfos!A:T,20,FALSE)</f>
        <v>58.59</v>
      </c>
      <c r="F120" s="4" t="str">
        <f>VLOOKUP(B120,YahooFinanceInfos!A:AK,37,FALSE)</f>
        <v>50.5 - 77.26</v>
      </c>
      <c r="G120" s="11">
        <f>(VLOOKUP(B120,YahooFinanceInfos!A:AO,41,FALSE)-E120)/E120</f>
        <v>0.31865506059054449</v>
      </c>
      <c r="H120" s="9">
        <f>VLOOKUP(B120,YahooFinanceInfos!A:AX,50,FALSE)</f>
        <v>2.1829999999999998</v>
      </c>
      <c r="I120" s="9">
        <f>VLOOKUP(B120,YahooFinanceInfos!A:AT,46,FALSE)</f>
        <v>1.905</v>
      </c>
      <c r="J120" s="4">
        <f>VLOOKUP(B120,YahooFinanceInfos!A:AV,48,FALSE)</f>
        <v>3.2222599999999997E-2</v>
      </c>
      <c r="K120" s="4">
        <f t="shared" si="32"/>
        <v>0.87265231333027948</v>
      </c>
      <c r="L120" s="9">
        <f>VLOOKUP(B120,YahooFinanceInfos!A:AV,47,FALSE)</f>
        <v>26.839210000000001</v>
      </c>
      <c r="M120" s="9">
        <f>VLOOKUP(B120,YahooFinanceInfos!A:AZ,52,FALSE)</f>
        <v>29.530999999999999</v>
      </c>
      <c r="N120" s="4">
        <f>VLOOKUP(B120,YahooFinanceInfos!A:BH,60,FALSE)</f>
        <v>1.9840168</v>
      </c>
      <c r="O120" s="4" t="str">
        <f t="shared" si="40"/>
        <v>invest</v>
      </c>
      <c r="P120" s="4"/>
      <c r="Q120" s="4"/>
      <c r="R120" s="4"/>
      <c r="S120" s="4"/>
      <c r="T120" s="4"/>
      <c r="AA120" s="4" t="str">
        <f t="shared" si="33"/>
        <v>na</v>
      </c>
      <c r="AB120" s="4" t="str">
        <f t="shared" si="34"/>
        <v>na</v>
      </c>
      <c r="AC120" s="4" t="str">
        <f t="shared" si="35"/>
        <v>na</v>
      </c>
      <c r="AD120" s="4" t="str">
        <f t="shared" si="36"/>
        <v>na</v>
      </c>
      <c r="AE120" s="4" t="str">
        <f t="shared" si="37"/>
        <v>na</v>
      </c>
      <c r="AF120" s="4" t="str">
        <f t="shared" si="38"/>
        <v>na</v>
      </c>
      <c r="AG120" s="4" t="str">
        <f t="shared" si="39"/>
        <v>na</v>
      </c>
    </row>
    <row r="121" spans="1:33" x14ac:dyDescent="0.2">
      <c r="A121" t="s">
        <v>2231</v>
      </c>
      <c r="B121" s="6" t="s">
        <v>663</v>
      </c>
      <c r="C121" s="6" t="str">
        <f>VLOOKUP(B121,YahooFinanceInfos!A:T,9,FALSE)</f>
        <v>Old Republic International Corp</v>
      </c>
      <c r="D121" t="str">
        <f>VLOOKUP(B121,YahooFinanceInfos!A:T,7,FALSE)</f>
        <v>USD</v>
      </c>
      <c r="E121" s="1">
        <f>VLOOKUP(B121,YahooFinanceInfos!A:T,20,FALSE)</f>
        <v>14.37</v>
      </c>
      <c r="F121" s="4" t="str">
        <f>VLOOKUP(B121,YahooFinanceInfos!A:AK,37,FALSE)</f>
        <v>11.88 - 24.1</v>
      </c>
      <c r="G121" s="11">
        <f>(VLOOKUP(B121,YahooFinanceInfos!A:AO,41,FALSE)-E121)/E121</f>
        <v>0.67710508002783598</v>
      </c>
      <c r="H121" s="9">
        <f>VLOOKUP(B121,YahooFinanceInfos!A:AX,50,FALSE)</f>
        <v>0.13100000000000001</v>
      </c>
      <c r="I121" s="9">
        <f>VLOOKUP(B121,YahooFinanceInfos!A:AT,46,FALSE)</f>
        <v>0.81</v>
      </c>
      <c r="J121" s="4">
        <f>VLOOKUP(B121,YahooFinanceInfos!A:AV,48,FALSE)</f>
        <v>5.9297219999999998E-2</v>
      </c>
      <c r="K121" s="4">
        <f t="shared" si="32"/>
        <v>6.1832061068702293</v>
      </c>
      <c r="L121" s="9">
        <f>VLOOKUP(B121,YahooFinanceInfos!A:AV,47,FALSE)</f>
        <v>109.69466</v>
      </c>
      <c r="M121" s="9">
        <f>VLOOKUP(B121,YahooFinanceInfos!A:AZ,52,FALSE)</f>
        <v>17.091999999999999</v>
      </c>
      <c r="N121" s="4">
        <f>VLOOKUP(B121,YahooFinanceInfos!A:BH,60,FALSE)</f>
        <v>0.84074426000000002</v>
      </c>
      <c r="O121" s="4" t="str">
        <f t="shared" si="40"/>
        <v>don't touch</v>
      </c>
      <c r="P121" s="4"/>
      <c r="Q121" s="14"/>
      <c r="R121" s="16" t="s">
        <v>8431</v>
      </c>
      <c r="S121" s="16"/>
      <c r="T121" s="16"/>
      <c r="AA121" s="4" t="str">
        <f t="shared" si="33"/>
        <v>na</v>
      </c>
      <c r="AB121" s="4" t="str">
        <f t="shared" si="34"/>
        <v>na</v>
      </c>
      <c r="AC121" s="4" t="str">
        <f t="shared" si="35"/>
        <v>na</v>
      </c>
      <c r="AD121" s="4" t="str">
        <f t="shared" si="36"/>
        <v>na</v>
      </c>
      <c r="AE121" s="4" t="str">
        <f t="shared" si="37"/>
        <v>na</v>
      </c>
      <c r="AF121" s="4" t="str">
        <f t="shared" si="38"/>
        <v>na</v>
      </c>
      <c r="AG121" s="4" t="str">
        <f t="shared" si="39"/>
        <v>na</v>
      </c>
    </row>
    <row r="122" spans="1:33" x14ac:dyDescent="0.2">
      <c r="A122" t="s">
        <v>2231</v>
      </c>
      <c r="B122" s="7" t="s">
        <v>664</v>
      </c>
      <c r="C122" s="7" t="str">
        <f>VLOOKUP(B122,YahooFinanceInfos!A:T,9,FALSE)</f>
        <v>People's</v>
      </c>
      <c r="D122" t="str">
        <f>VLOOKUP(B122,YahooFinanceInfos!A:T,7,FALSE)</f>
        <v>USD</v>
      </c>
      <c r="E122" s="1">
        <f>VLOOKUP(B122,YahooFinanceInfos!A:T,20,FALSE)</f>
        <v>10.91</v>
      </c>
      <c r="F122" s="4" t="str">
        <f>VLOOKUP(B122,YahooFinanceInfos!A:AK,37,FALSE)</f>
        <v>9.37 - 17.22</v>
      </c>
      <c r="G122" s="11">
        <f>(VLOOKUP(B122,YahooFinanceInfos!A:AO,41,FALSE)-E122)/E122</f>
        <v>0.57836846929422536</v>
      </c>
      <c r="H122" s="9">
        <f>VLOOKUP(B122,YahooFinanceInfos!A:AX,50,FALSE)</f>
        <v>1.268</v>
      </c>
      <c r="I122" s="9">
        <f>VLOOKUP(B122,YahooFinanceInfos!A:AT,46,FALSE)</f>
        <v>0.71</v>
      </c>
      <c r="J122" s="4">
        <f>VLOOKUP(B122,YahooFinanceInfos!A:AV,48,FALSE)</f>
        <v>6.761905E-2</v>
      </c>
      <c r="K122" s="4">
        <f t="shared" si="32"/>
        <v>0.55993690851735012</v>
      </c>
      <c r="L122" s="9">
        <f>VLOOKUP(B122,YahooFinanceInfos!A:AV,47,FALSE)</f>
        <v>8.604101</v>
      </c>
      <c r="M122" s="9">
        <f>VLOOKUP(B122,YahooFinanceInfos!A:AZ,52,FALSE)</f>
        <v>17.664999999999999</v>
      </c>
      <c r="N122" s="4">
        <f>VLOOKUP(B122,YahooFinanceInfos!A:BH,60,FALSE)</f>
        <v>0.61760539999999997</v>
      </c>
      <c r="O122" s="4" t="str">
        <f t="shared" si="40"/>
        <v>invest</v>
      </c>
      <c r="P122" s="4"/>
      <c r="Q122" s="14"/>
      <c r="R122" s="16"/>
      <c r="S122" s="16"/>
      <c r="T122" s="16"/>
      <c r="AA122" s="4" t="str">
        <f t="shared" si="33"/>
        <v>na</v>
      </c>
      <c r="AB122" s="4" t="str">
        <f t="shared" si="34"/>
        <v>na</v>
      </c>
      <c r="AC122" s="4" t="str">
        <f t="shared" si="35"/>
        <v>na</v>
      </c>
      <c r="AD122" s="4" t="str">
        <f t="shared" si="36"/>
        <v>na</v>
      </c>
      <c r="AE122" s="4" t="str">
        <f t="shared" si="37"/>
        <v>na</v>
      </c>
      <c r="AF122" s="4" t="str">
        <f t="shared" si="38"/>
        <v>na</v>
      </c>
      <c r="AG122" s="4" t="str">
        <f t="shared" si="39"/>
        <v>na</v>
      </c>
    </row>
    <row r="123" spans="1:33" x14ac:dyDescent="0.2">
      <c r="A123" t="s">
        <v>2231</v>
      </c>
      <c r="B123" s="6" t="s">
        <v>665</v>
      </c>
      <c r="C123" s="6" t="str">
        <f>VLOOKUP(B123,YahooFinanceInfos!A:T,9,FALSE)</f>
        <v>Pepsico, Inc.</v>
      </c>
      <c r="D123" t="str">
        <f>VLOOKUP(B123,YahooFinanceInfos!A:T,7,FALSE)</f>
        <v>USD</v>
      </c>
      <c r="E123" s="1">
        <f>VLOOKUP(B123,YahooFinanceInfos!A:T,20,FALSE)</f>
        <v>133.08000000000001</v>
      </c>
      <c r="F123" s="4" t="str">
        <f>VLOOKUP(B123,YahooFinanceInfos!A:AK,37,FALSE)</f>
        <v>101.42 - 147.2</v>
      </c>
      <c r="G123" s="11">
        <f>(VLOOKUP(B123,YahooFinanceInfos!A:AO,41,FALSE)-E123)/E123</f>
        <v>0.10610159302675064</v>
      </c>
      <c r="H123" s="9">
        <f>VLOOKUP(B123,YahooFinanceInfos!A:AX,50,FALSE)</f>
        <v>5.1639999999999997</v>
      </c>
      <c r="I123" s="9">
        <f>VLOOKUP(B123,YahooFinanceInfos!A:AT,46,FALSE)</f>
        <v>3.82</v>
      </c>
      <c r="J123" s="4">
        <f>VLOOKUP(B123,YahooFinanceInfos!A:AV,48,FALSE)</f>
        <v>2.8730443000000001E-2</v>
      </c>
      <c r="K123" s="4">
        <f t="shared" si="32"/>
        <v>0.73973663826491098</v>
      </c>
      <c r="L123" s="9">
        <f>VLOOKUP(B123,YahooFinanceInfos!A:AV,47,FALSE)</f>
        <v>25.770721000000002</v>
      </c>
      <c r="M123" s="9">
        <f>VLOOKUP(B123,YahooFinanceInfos!A:AZ,52,FALSE)</f>
        <v>9.6940000000000008</v>
      </c>
      <c r="N123" s="4">
        <f>VLOOKUP(B123,YahooFinanceInfos!A:BH,60,FALSE)</f>
        <v>13.728078999999999</v>
      </c>
      <c r="O123" s="4" t="str">
        <f t="shared" si="40"/>
        <v>don't touch</v>
      </c>
      <c r="P123" s="4"/>
      <c r="Q123" s="4"/>
      <c r="R123" s="4"/>
      <c r="S123" s="4"/>
      <c r="T123" s="4"/>
      <c r="AA123" s="4" t="str">
        <f t="shared" si="33"/>
        <v>na</v>
      </c>
      <c r="AB123" s="4" t="str">
        <f t="shared" si="34"/>
        <v>na</v>
      </c>
      <c r="AC123" s="4" t="str">
        <f t="shared" si="35"/>
        <v>na</v>
      </c>
      <c r="AD123" s="4" t="str">
        <f t="shared" si="36"/>
        <v>na</v>
      </c>
      <c r="AE123" s="4" t="str">
        <f t="shared" si="37"/>
        <v>na</v>
      </c>
      <c r="AF123" s="4" t="str">
        <f t="shared" si="38"/>
        <v>na</v>
      </c>
      <c r="AG123" s="4" t="str">
        <f t="shared" si="39"/>
        <v>na</v>
      </c>
    </row>
    <row r="124" spans="1:33" x14ac:dyDescent="0.2">
      <c r="A124" t="s">
        <v>2231</v>
      </c>
      <c r="B124" s="7" t="s">
        <v>666</v>
      </c>
      <c r="C124" s="7" t="str">
        <f>VLOOKUP(B124,YahooFinanceInfos!A:T,9,FALSE)</f>
        <v>Procter &amp; Gamble Company (The)</v>
      </c>
      <c r="D124" t="str">
        <f>VLOOKUP(B124,YahooFinanceInfos!A:T,7,FALSE)</f>
        <v>USD</v>
      </c>
      <c r="E124" s="1">
        <f>VLOOKUP(B124,YahooFinanceInfos!A:T,20,FALSE)</f>
        <v>113.81</v>
      </c>
      <c r="F124" s="4" t="str">
        <f>VLOOKUP(B124,YahooFinanceInfos!A:AK,37,FALSE)</f>
        <v>94.34 - 128.09</v>
      </c>
      <c r="G124" s="11">
        <f>(VLOOKUP(B124,YahooFinanceInfos!A:AO,41,FALSE)-E124)/E124</f>
        <v>0.12547227835866795</v>
      </c>
      <c r="H124" s="9">
        <f>VLOOKUP(B124,YahooFinanceInfos!A:AX,50,FALSE)</f>
        <v>1.8560000000000001</v>
      </c>
      <c r="I124" s="9">
        <f>VLOOKUP(B124,YahooFinanceInfos!A:AT,46,FALSE)</f>
        <v>2.984</v>
      </c>
      <c r="J124" s="4">
        <f>VLOOKUP(B124,YahooFinanceInfos!A:AV,48,FALSE)</f>
        <v>2.619382E-2</v>
      </c>
      <c r="K124" s="4">
        <f t="shared" si="32"/>
        <v>1.607758620689655</v>
      </c>
      <c r="L124" s="9">
        <f>VLOOKUP(B124,YahooFinanceInfos!A:AV,47,FALSE)</f>
        <v>61.320039999999999</v>
      </c>
      <c r="M124" s="9">
        <f>VLOOKUP(B124,YahooFinanceInfos!A:AZ,52,FALSE)</f>
        <v>18.032</v>
      </c>
      <c r="N124" s="4">
        <f>VLOOKUP(B124,YahooFinanceInfos!A:BH,60,FALSE)</f>
        <v>6.3115572999999996</v>
      </c>
      <c r="O124" s="4" t="str">
        <f t="shared" si="40"/>
        <v>don't touch</v>
      </c>
      <c r="P124" s="4"/>
      <c r="Q124" s="4"/>
      <c r="R124" s="4"/>
      <c r="S124" s="4"/>
      <c r="T124" s="4"/>
      <c r="AA124" s="4" t="str">
        <f t="shared" si="33"/>
        <v>na</v>
      </c>
      <c r="AB124" s="4" t="str">
        <f t="shared" si="34"/>
        <v>na</v>
      </c>
      <c r="AC124" s="4" t="str">
        <f t="shared" si="35"/>
        <v>na</v>
      </c>
      <c r="AD124" s="4" t="str">
        <f t="shared" si="36"/>
        <v>na</v>
      </c>
      <c r="AE124" s="4" t="str">
        <f t="shared" si="37"/>
        <v>na</v>
      </c>
      <c r="AF124" s="4" t="str">
        <f t="shared" si="38"/>
        <v>na</v>
      </c>
      <c r="AG124" s="4" t="str">
        <f t="shared" si="39"/>
        <v>na</v>
      </c>
    </row>
    <row r="125" spans="1:33" x14ac:dyDescent="0.2">
      <c r="A125" t="s">
        <v>2231</v>
      </c>
      <c r="B125" s="6" t="s">
        <v>667</v>
      </c>
      <c r="C125" s="6" t="str">
        <f>VLOOKUP(B125,YahooFinanceInfos!A:T,9,FALSE)</f>
        <v>Polaris Inc.</v>
      </c>
      <c r="D125" t="str">
        <f>VLOOKUP(B125,YahooFinanceInfos!A:T,7,FALSE)</f>
        <v>USD</v>
      </c>
      <c r="E125" s="1">
        <f>VLOOKUP(B125,YahooFinanceInfos!A:T,20,FALSE)</f>
        <v>70.98</v>
      </c>
      <c r="F125" s="4" t="str">
        <f>VLOOKUP(B125,YahooFinanceInfos!A:AK,37,FALSE)</f>
        <v>37.35 - 104.37</v>
      </c>
      <c r="G125" s="11">
        <f>(VLOOKUP(B125,YahooFinanceInfos!A:AO,41,FALSE)-E125)/E125</f>
        <v>0.47041420118343191</v>
      </c>
      <c r="H125" s="9">
        <f>VLOOKUP(B125,YahooFinanceInfos!A:AX,50,FALSE)</f>
        <v>4.3360000000000003</v>
      </c>
      <c r="I125" s="9">
        <f>VLOOKUP(B125,YahooFinanceInfos!A:AT,46,FALSE)</f>
        <v>2.4500000000000002</v>
      </c>
      <c r="J125" s="4">
        <f>VLOOKUP(B125,YahooFinanceInfos!A:AV,48,FALSE)</f>
        <v>3.7381752999999997E-2</v>
      </c>
      <c r="K125" s="4">
        <f t="shared" si="32"/>
        <v>0.56503690036900367</v>
      </c>
      <c r="L125" s="9">
        <f>VLOOKUP(B125,YahooFinanceInfos!A:AV,47,FALSE)</f>
        <v>16.369926</v>
      </c>
      <c r="M125" s="9">
        <f>VLOOKUP(B125,YahooFinanceInfos!A:AZ,52,FALSE)</f>
        <v>16.366</v>
      </c>
      <c r="N125" s="4">
        <f>VLOOKUP(B125,YahooFinanceInfos!A:BH,60,FALSE)</f>
        <v>4.3370404000000002</v>
      </c>
      <c r="O125" s="4" t="str">
        <f t="shared" si="40"/>
        <v>invest</v>
      </c>
      <c r="P125" s="4"/>
      <c r="Q125" s="4"/>
      <c r="R125" s="4"/>
      <c r="S125" s="4"/>
      <c r="T125" s="4"/>
      <c r="AA125" s="4" t="str">
        <f t="shared" si="33"/>
        <v>na</v>
      </c>
      <c r="AB125" s="4" t="str">
        <f t="shared" si="34"/>
        <v>na</v>
      </c>
      <c r="AC125" s="4" t="str">
        <f t="shared" si="35"/>
        <v>na</v>
      </c>
      <c r="AD125" s="4" t="str">
        <f t="shared" si="36"/>
        <v>na</v>
      </c>
      <c r="AE125" s="4" t="str">
        <f t="shared" si="37"/>
        <v>na</v>
      </c>
      <c r="AF125" s="4" t="str">
        <f t="shared" si="38"/>
        <v>na</v>
      </c>
      <c r="AG125" s="4" t="str">
        <f t="shared" si="39"/>
        <v>na</v>
      </c>
    </row>
    <row r="126" spans="1:33" x14ac:dyDescent="0.2">
      <c r="A126" t="s">
        <v>2231</v>
      </c>
      <c r="B126" s="7" t="s">
        <v>668</v>
      </c>
      <c r="C126" s="7" t="str">
        <f>VLOOKUP(B126,YahooFinanceInfos!A:T,9,FALSE)</f>
        <v>PPG Industries, Inc.</v>
      </c>
      <c r="D126" t="str">
        <f>VLOOKUP(B126,YahooFinanceInfos!A:T,7,FALSE)</f>
        <v>USD</v>
      </c>
      <c r="E126" s="1">
        <f>VLOOKUP(B126,YahooFinanceInfos!A:T,20,FALSE)</f>
        <v>85.97</v>
      </c>
      <c r="F126" s="4" t="str">
        <f>VLOOKUP(B126,YahooFinanceInfos!A:AK,37,FALSE)</f>
        <v>69.77 - 134.36</v>
      </c>
      <c r="G126" s="11">
        <f>(VLOOKUP(B126,YahooFinanceInfos!A:AO,41,FALSE)-E126)/E126</f>
        <v>0.5628707688728628</v>
      </c>
      <c r="H126" s="9">
        <f>VLOOKUP(B126,YahooFinanceInfos!A:AX,50,FALSE)</f>
        <v>4.931</v>
      </c>
      <c r="I126" s="9">
        <f>VLOOKUP(B126,YahooFinanceInfos!A:AT,46,FALSE)</f>
        <v>2.0099999999999998</v>
      </c>
      <c r="J126" s="4">
        <f>VLOOKUP(B126,YahooFinanceInfos!A:AV,48,FALSE)</f>
        <v>2.3860399000000001E-2</v>
      </c>
      <c r="K126" s="4">
        <f t="shared" si="32"/>
        <v>0.40762522814844854</v>
      </c>
      <c r="L126" s="9">
        <f>VLOOKUP(B126,YahooFinanceInfos!A:AV,47,FALSE)</f>
        <v>17.434597</v>
      </c>
      <c r="M126" s="9">
        <f>VLOOKUP(B126,YahooFinanceInfos!A:AZ,52,FALSE)</f>
        <v>20.018999999999998</v>
      </c>
      <c r="N126" s="4">
        <f>VLOOKUP(B126,YahooFinanceInfos!A:BH,60,FALSE)</f>
        <v>4.2944206999999999</v>
      </c>
      <c r="O126" s="4" t="str">
        <f t="shared" si="40"/>
        <v>don't touch</v>
      </c>
      <c r="P126" s="4"/>
      <c r="Q126" s="4"/>
      <c r="R126" s="4"/>
      <c r="S126" s="4"/>
      <c r="T126" s="4"/>
      <c r="AA126" s="4" t="str">
        <f t="shared" si="33"/>
        <v>na</v>
      </c>
      <c r="AB126" s="4" t="str">
        <f t="shared" si="34"/>
        <v>na</v>
      </c>
      <c r="AC126" s="4" t="str">
        <f t="shared" si="35"/>
        <v>na</v>
      </c>
      <c r="AD126" s="4" t="str">
        <f t="shared" si="36"/>
        <v>na</v>
      </c>
      <c r="AE126" s="4" t="str">
        <f t="shared" si="37"/>
        <v>na</v>
      </c>
      <c r="AF126" s="4" t="str">
        <f t="shared" si="38"/>
        <v>na</v>
      </c>
      <c r="AG126" s="4" t="str">
        <f t="shared" si="39"/>
        <v>na</v>
      </c>
    </row>
    <row r="127" spans="1:33" x14ac:dyDescent="0.2">
      <c r="A127" t="s">
        <v>2231</v>
      </c>
      <c r="B127" s="6" t="s">
        <v>669</v>
      </c>
      <c r="C127" s="6" t="str">
        <f>VLOOKUP(B127,YahooFinanceInfos!A:T,9,FALSE)</f>
        <v>RLI Corp.</v>
      </c>
      <c r="D127" t="str">
        <f>VLOOKUP(B127,YahooFinanceInfos!A:T,7,FALSE)</f>
        <v>USD</v>
      </c>
      <c r="E127" s="1">
        <f>VLOOKUP(B127,YahooFinanceInfos!A:T,20,FALSE)</f>
        <v>69.02</v>
      </c>
      <c r="F127" s="4" t="str">
        <f>VLOOKUP(B127,YahooFinanceInfos!A:AK,37,FALSE)</f>
        <v>66.02 - 99.93</v>
      </c>
      <c r="G127" s="11">
        <f>(VLOOKUP(B127,YahooFinanceInfos!A:AO,41,FALSE)-E127)/E127</f>
        <v>0.44784120544769651</v>
      </c>
      <c r="H127" s="9">
        <f>VLOOKUP(B127,YahooFinanceInfos!A:AX,50,FALSE)</f>
        <v>1.4319999999999999</v>
      </c>
      <c r="I127" s="9">
        <f>VLOOKUP(B127,YahooFinanceInfos!A:AT,46,FALSE)</f>
        <v>0.92</v>
      </c>
      <c r="J127" s="4">
        <f>VLOOKUP(B127,YahooFinanceInfos!A:AV,48,FALSE)</f>
        <v>1.3191856E-2</v>
      </c>
      <c r="K127" s="4">
        <f t="shared" si="32"/>
        <v>0.64245810055865926</v>
      </c>
      <c r="L127" s="9">
        <f>VLOOKUP(B127,YahooFinanceInfos!A:AV,47,FALSE)</f>
        <v>48.198320000000002</v>
      </c>
      <c r="M127" s="9">
        <f>VLOOKUP(B127,YahooFinanceInfos!A:AZ,52,FALSE)</f>
        <v>20.384</v>
      </c>
      <c r="N127" s="4">
        <f>VLOOKUP(B127,YahooFinanceInfos!A:BH,60,FALSE)</f>
        <v>3.3859887</v>
      </c>
      <c r="O127" s="4" t="str">
        <f t="shared" si="40"/>
        <v>don't touch</v>
      </c>
      <c r="P127" s="4"/>
      <c r="Q127" s="4"/>
      <c r="R127" s="4"/>
      <c r="S127" s="4"/>
      <c r="T127" s="4"/>
      <c r="AA127" s="4" t="str">
        <f t="shared" si="33"/>
        <v>na</v>
      </c>
      <c r="AB127" s="4" t="str">
        <f t="shared" si="34"/>
        <v>na</v>
      </c>
      <c r="AC127" s="4" t="str">
        <f t="shared" si="35"/>
        <v>na</v>
      </c>
      <c r="AD127" s="4" t="str">
        <f t="shared" si="36"/>
        <v>na</v>
      </c>
      <c r="AE127" s="4" t="str">
        <f t="shared" si="37"/>
        <v>na</v>
      </c>
      <c r="AF127" s="4" t="str">
        <f t="shared" si="38"/>
        <v>na</v>
      </c>
      <c r="AG127" s="4" t="str">
        <f t="shared" si="39"/>
        <v>na</v>
      </c>
    </row>
    <row r="128" spans="1:33" x14ac:dyDescent="0.2">
      <c r="A128" t="s">
        <v>2231</v>
      </c>
      <c r="B128" s="7" t="s">
        <v>670</v>
      </c>
      <c r="C128" s="7" t="str">
        <f>VLOOKUP(B128,YahooFinanceInfos!A:T,9,FALSE)</f>
        <v>RenaissanceRe Holdings Ltd.</v>
      </c>
      <c r="D128" t="str">
        <f>VLOOKUP(B128,YahooFinanceInfos!A:T,7,FALSE)</f>
        <v>USD</v>
      </c>
      <c r="E128" s="1">
        <f>VLOOKUP(B128,YahooFinanceInfos!A:T,20,FALSE)</f>
        <v>154.46</v>
      </c>
      <c r="F128" s="4" t="str">
        <f>VLOOKUP(B128,YahooFinanceInfos!A:AK,37,FALSE)</f>
        <v>113.27 - 202.68</v>
      </c>
      <c r="G128" s="11">
        <f>(VLOOKUP(B128,YahooFinanceInfos!A:AO,41,FALSE)-E128)/E128</f>
        <v>0.3121843843066166</v>
      </c>
      <c r="H128" s="9">
        <f>VLOOKUP(B128,YahooFinanceInfos!A:AX,50,FALSE)</f>
        <v>8.0570000000000004</v>
      </c>
      <c r="I128" s="9">
        <f>VLOOKUP(B128,YahooFinanceInfos!A:AT,46,FALSE)</f>
        <v>1.37</v>
      </c>
      <c r="J128" s="4">
        <f>VLOOKUP(B128,YahooFinanceInfos!A:AV,48,FALSE)</f>
        <v>8.7651949999999999E-3</v>
      </c>
      <c r="K128" s="4">
        <f t="shared" si="32"/>
        <v>0.17003847585950105</v>
      </c>
      <c r="L128" s="9">
        <f>VLOOKUP(B128,YahooFinanceInfos!A:AV,47,FALSE)</f>
        <v>19.170908000000001</v>
      </c>
      <c r="M128" s="9">
        <f>VLOOKUP(B128,YahooFinanceInfos!A:AZ,52,FALSE)</f>
        <v>117.149</v>
      </c>
      <c r="N128" s="4">
        <f>VLOOKUP(B128,YahooFinanceInfos!A:BH,60,FALSE)</f>
        <v>1.3184918000000001</v>
      </c>
      <c r="O128" s="4" t="str">
        <f t="shared" si="40"/>
        <v>don't touch</v>
      </c>
      <c r="P128" s="4"/>
      <c r="Q128" s="4"/>
      <c r="R128" s="4"/>
      <c r="S128" s="4"/>
      <c r="T128" s="4"/>
      <c r="AA128" s="4" t="str">
        <f t="shared" si="33"/>
        <v>na</v>
      </c>
      <c r="AB128" s="4" t="str">
        <f t="shared" si="34"/>
        <v>na</v>
      </c>
      <c r="AC128" s="4" t="str">
        <f t="shared" si="35"/>
        <v>na</v>
      </c>
      <c r="AD128" s="4" t="str">
        <f t="shared" si="36"/>
        <v>na</v>
      </c>
      <c r="AE128" s="4" t="str">
        <f t="shared" si="37"/>
        <v>na</v>
      </c>
      <c r="AF128" s="4" t="str">
        <f t="shared" si="38"/>
        <v>na</v>
      </c>
      <c r="AG128" s="4" t="str">
        <f t="shared" si="39"/>
        <v>na</v>
      </c>
    </row>
    <row r="129" spans="1:33" x14ac:dyDescent="0.2">
      <c r="A129" t="s">
        <v>2231</v>
      </c>
      <c r="B129" s="6" t="s">
        <v>530</v>
      </c>
      <c r="C129" s="6" t="str">
        <f>VLOOKUP(B129,YahooFinanceInfos!A:T,9,FALSE)</f>
        <v>ROCHE GS</v>
      </c>
      <c r="D129" t="str">
        <f>VLOOKUP(B129,YahooFinanceInfos!A:T,7,FALSE)</f>
        <v>CHF</v>
      </c>
      <c r="E129" s="1">
        <f>VLOOKUP(B129,YahooFinanceInfos!A:T,20,FALSE)</f>
        <v>352.45</v>
      </c>
      <c r="F129" s="4" t="str">
        <f>VLOOKUP(B129,YahooFinanceInfos!A:AK,37,FALSE)</f>
        <v>260.35 - 357.85</v>
      </c>
      <c r="G129" s="11">
        <f>(VLOOKUP(B129,YahooFinanceInfos!A:AO,41,FALSE)-E129)/E129</f>
        <v>1.5321322173358021E-2</v>
      </c>
      <c r="H129" s="9">
        <f>VLOOKUP(B129,YahooFinanceInfos!A:AX,50,FALSE)</f>
        <v>15.619</v>
      </c>
      <c r="I129" s="9">
        <f>VLOOKUP(B129,YahooFinanceInfos!A:AT,46,FALSE)</f>
        <v>9</v>
      </c>
      <c r="J129" s="4">
        <f>VLOOKUP(B129,YahooFinanceInfos!A:AV,48,FALSE)</f>
        <v>2.5876941000000001E-2</v>
      </c>
      <c r="K129" s="4">
        <f t="shared" si="32"/>
        <v>0.57622126896728343</v>
      </c>
      <c r="L129" s="9">
        <f>VLOOKUP(B129,YahooFinanceInfos!A:AV,47,FALSE)</f>
        <v>22.565466000000001</v>
      </c>
      <c r="M129" s="9">
        <f>VLOOKUP(B129,YahooFinanceInfos!A:AZ,52,FALSE)</f>
        <v>38.435000000000002</v>
      </c>
      <c r="N129" s="4">
        <f>VLOOKUP(B129,YahooFinanceInfos!A:BH,60,FALSE)</f>
        <v>9.1700280000000003</v>
      </c>
      <c r="O129" s="4" t="str">
        <f t="shared" si="40"/>
        <v>don't touch</v>
      </c>
      <c r="P129" s="4"/>
      <c r="Q129" s="4"/>
      <c r="R129" s="4"/>
      <c r="S129" s="4"/>
      <c r="T129" s="4"/>
      <c r="AA129" s="4" t="str">
        <f t="shared" si="33"/>
        <v>na</v>
      </c>
      <c r="AB129" s="4" t="str">
        <f t="shared" si="34"/>
        <v>na</v>
      </c>
      <c r="AC129" s="4" t="str">
        <f t="shared" si="35"/>
        <v>na</v>
      </c>
      <c r="AD129" s="4" t="str">
        <f t="shared" si="36"/>
        <v>na</v>
      </c>
      <c r="AE129" s="4" t="str">
        <f t="shared" si="37"/>
        <v>na</v>
      </c>
      <c r="AF129" s="4" t="str">
        <f t="shared" si="38"/>
        <v>na</v>
      </c>
      <c r="AG129" s="4" t="str">
        <f t="shared" si="39"/>
        <v>na</v>
      </c>
    </row>
    <row r="130" spans="1:33" x14ac:dyDescent="0.2">
      <c r="A130" t="s">
        <v>2231</v>
      </c>
      <c r="B130" s="7" t="s">
        <v>671</v>
      </c>
      <c r="C130" s="7" t="str">
        <f>VLOOKUP(B130,YahooFinanceInfos!A:T,9,FALSE)</f>
        <v>RPM International Inc.</v>
      </c>
      <c r="D130" t="str">
        <f>VLOOKUP(B130,YahooFinanceInfos!A:T,7,FALSE)</f>
        <v>USD</v>
      </c>
      <c r="E130" s="1">
        <f>VLOOKUP(B130,YahooFinanceInfos!A:T,20,FALSE)</f>
        <v>66.47</v>
      </c>
      <c r="F130" s="4" t="str">
        <f>VLOOKUP(B130,YahooFinanceInfos!A:AK,37,FALSE)</f>
        <v>42.85 - 77.47</v>
      </c>
      <c r="G130" s="11">
        <f>(VLOOKUP(B130,YahooFinanceInfos!A:AO,41,FALSE)-E130)/E130</f>
        <v>0.16548819016097488</v>
      </c>
      <c r="H130" s="9">
        <f>VLOOKUP(B130,YahooFinanceInfos!A:AX,50,FALSE)</f>
        <v>2.5139999999999998</v>
      </c>
      <c r="I130" s="9">
        <f>VLOOKUP(B130,YahooFinanceInfos!A:AT,46,FALSE)</f>
        <v>1.42</v>
      </c>
      <c r="J130" s="4">
        <f>VLOOKUP(B130,YahooFinanceInfos!A:AV,48,FALSE)</f>
        <v>2.1557612E-2</v>
      </c>
      <c r="K130" s="4">
        <f t="shared" si="32"/>
        <v>0.56483691328560071</v>
      </c>
      <c r="L130" s="9">
        <f>VLOOKUP(B130,YahooFinanceInfos!A:AV,47,FALSE)</f>
        <v>26.439938000000001</v>
      </c>
      <c r="M130" s="9">
        <f>VLOOKUP(B130,YahooFinanceInfos!A:AZ,52,FALSE)</f>
        <v>10.398</v>
      </c>
      <c r="N130" s="4">
        <f>VLOOKUP(B130,YahooFinanceInfos!A:BH,60,FALSE)</f>
        <v>6.3925757000000001</v>
      </c>
      <c r="O130" s="4" t="str">
        <f t="shared" si="40"/>
        <v>don't touch</v>
      </c>
      <c r="P130" s="4"/>
      <c r="Q130" s="4"/>
      <c r="R130" s="4"/>
      <c r="S130" s="4"/>
      <c r="T130" s="4"/>
      <c r="AA130" s="4" t="str">
        <f t="shared" si="33"/>
        <v>na</v>
      </c>
      <c r="AB130" s="4" t="str">
        <f t="shared" si="34"/>
        <v>na</v>
      </c>
      <c r="AC130" s="4" t="str">
        <f t="shared" si="35"/>
        <v>na</v>
      </c>
      <c r="AD130" s="4" t="str">
        <f t="shared" si="36"/>
        <v>na</v>
      </c>
      <c r="AE130" s="4" t="str">
        <f t="shared" si="37"/>
        <v>na</v>
      </c>
      <c r="AF130" s="4" t="str">
        <f t="shared" si="38"/>
        <v>na</v>
      </c>
      <c r="AG130" s="4" t="str">
        <f t="shared" si="39"/>
        <v>na</v>
      </c>
    </row>
    <row r="131" spans="1:33" x14ac:dyDescent="0.2">
      <c r="A131" t="s">
        <v>2231</v>
      </c>
      <c r="B131" s="6" t="s">
        <v>672</v>
      </c>
      <c r="C131" s="6" t="str">
        <f>VLOOKUP(B131,YahooFinanceInfos!A:T,9,FALSE)</f>
        <v>Stepan Company</v>
      </c>
      <c r="D131" t="str">
        <f>VLOOKUP(B131,YahooFinanceInfos!A:T,7,FALSE)</f>
        <v>USD</v>
      </c>
      <c r="E131" s="1">
        <f>VLOOKUP(B131,YahooFinanceInfos!A:T,20,FALSE)</f>
        <v>88.04</v>
      </c>
      <c r="F131" s="4" t="str">
        <f>VLOOKUP(B131,YahooFinanceInfos!A:AK,37,FALSE)</f>
        <v>69.33 - 105.87</v>
      </c>
      <c r="G131" s="11">
        <f>(VLOOKUP(B131,YahooFinanceInfos!A:AO,41,FALSE)-E131)/E131</f>
        <v>0.20252158109950019</v>
      </c>
      <c r="H131" s="9">
        <f>VLOOKUP(B131,YahooFinanceInfos!A:AX,50,FALSE)</f>
        <v>4.53</v>
      </c>
      <c r="I131" s="9">
        <f>VLOOKUP(B131,YahooFinanceInfos!A:AT,46,FALSE)</f>
        <v>1.05</v>
      </c>
      <c r="J131" s="4">
        <f>VLOOKUP(B131,YahooFinanceInfos!A:AV,48,FALSE)</f>
        <v>1.1841658999999999E-2</v>
      </c>
      <c r="K131" s="4">
        <f t="shared" si="32"/>
        <v>0.23178807947019867</v>
      </c>
      <c r="L131" s="9">
        <f>VLOOKUP(B131,YahooFinanceInfos!A:AV,47,FALSE)</f>
        <v>19.434877</v>
      </c>
      <c r="M131" s="9">
        <f>VLOOKUP(B131,YahooFinanceInfos!A:AZ,52,FALSE)</f>
        <v>38.582000000000001</v>
      </c>
      <c r="N131" s="4">
        <f>VLOOKUP(B131,YahooFinanceInfos!A:BH,60,FALSE)</f>
        <v>2.2818930000000002</v>
      </c>
      <c r="O131" s="4" t="str">
        <f t="shared" si="40"/>
        <v>don't touch</v>
      </c>
      <c r="P131" s="4"/>
      <c r="Q131" s="4"/>
      <c r="R131" s="4"/>
      <c r="S131" s="4"/>
      <c r="T131" s="4"/>
      <c r="AA131" s="4" t="str">
        <f t="shared" si="33"/>
        <v>na</v>
      </c>
      <c r="AB131" s="4" t="str">
        <f t="shared" si="34"/>
        <v>na</v>
      </c>
      <c r="AC131" s="4" t="str">
        <f t="shared" si="35"/>
        <v>na</v>
      </c>
      <c r="AD131" s="4" t="str">
        <f t="shared" si="36"/>
        <v>na</v>
      </c>
      <c r="AE131" s="4" t="str">
        <f t="shared" si="37"/>
        <v>na</v>
      </c>
      <c r="AF131" s="4" t="str">
        <f t="shared" si="38"/>
        <v>na</v>
      </c>
      <c r="AG131" s="4" t="str">
        <f t="shared" si="39"/>
        <v>na</v>
      </c>
    </row>
    <row r="132" spans="1:33" x14ac:dyDescent="0.2">
      <c r="A132" t="s">
        <v>2231</v>
      </c>
      <c r="B132" s="7" t="s">
        <v>673</v>
      </c>
      <c r="C132" s="7" t="str">
        <f>VLOOKUP(B132,YahooFinanceInfos!A:T,9,FALSE)</f>
        <v>SEI Investments Company</v>
      </c>
      <c r="D132" t="str">
        <f>VLOOKUP(B132,YahooFinanceInfos!A:T,7,FALSE)</f>
        <v>USD</v>
      </c>
      <c r="E132" s="1">
        <f>VLOOKUP(B132,YahooFinanceInfos!A:T,20,FALSE)</f>
        <v>50.64</v>
      </c>
      <c r="F132" s="4" t="str">
        <f>VLOOKUP(B132,YahooFinanceInfos!A:AK,37,FALSE)</f>
        <v>35.41 - 69.61</v>
      </c>
      <c r="G132" s="11">
        <f>(VLOOKUP(B132,YahooFinanceInfos!A:AO,41,FALSE)-E132)/E132</f>
        <v>0.37460505529225907</v>
      </c>
      <c r="H132" s="9">
        <f>VLOOKUP(B132,YahooFinanceInfos!A:AX,50,FALSE)</f>
        <v>3.2320000000000002</v>
      </c>
      <c r="I132" s="9">
        <f>VLOOKUP(B132,YahooFinanceInfos!A:AT,46,FALSE)</f>
        <v>0.68</v>
      </c>
      <c r="J132" s="4">
        <f>VLOOKUP(B132,YahooFinanceInfos!A:AV,48,FALSE)</f>
        <v>1.3608165E-2</v>
      </c>
      <c r="K132" s="4">
        <f t="shared" si="32"/>
        <v>0.21039603960396039</v>
      </c>
      <c r="L132" s="9">
        <f>VLOOKUP(B132,YahooFinanceInfos!A:AV,47,FALSE)</f>
        <v>15.668316000000001</v>
      </c>
      <c r="M132" s="9">
        <f>VLOOKUP(B132,YahooFinanceInfos!A:AZ,52,FALSE)</f>
        <v>11.726000000000001</v>
      </c>
      <c r="N132" s="4">
        <f>VLOOKUP(B132,YahooFinanceInfos!A:BH,60,FALSE)</f>
        <v>4.3186083000000002</v>
      </c>
      <c r="O132" s="4" t="str">
        <f t="shared" si="40"/>
        <v>don't touch</v>
      </c>
      <c r="P132" s="4"/>
      <c r="Q132" s="4"/>
      <c r="R132" s="4"/>
      <c r="S132" s="4"/>
      <c r="T132" s="4"/>
      <c r="AA132" s="4" t="str">
        <f t="shared" si="33"/>
        <v>na</v>
      </c>
      <c r="AB132" s="4" t="str">
        <f t="shared" si="34"/>
        <v>na</v>
      </c>
      <c r="AC132" s="4" t="str">
        <f t="shared" si="35"/>
        <v>na</v>
      </c>
      <c r="AD132" s="4" t="str">
        <f t="shared" si="36"/>
        <v>na</v>
      </c>
      <c r="AE132" s="4" t="str">
        <f t="shared" si="37"/>
        <v>na</v>
      </c>
      <c r="AF132" s="4" t="str">
        <f t="shared" si="38"/>
        <v>na</v>
      </c>
      <c r="AG132" s="4" t="str">
        <f t="shared" si="39"/>
        <v>na</v>
      </c>
    </row>
    <row r="133" spans="1:33" x14ac:dyDescent="0.2">
      <c r="A133" t="s">
        <v>2231</v>
      </c>
      <c r="B133" s="6" t="s">
        <v>674</v>
      </c>
      <c r="C133" s="6" t="str">
        <f>VLOOKUP(B133,YahooFinanceInfos!A:T,9,FALSE)</f>
        <v>Sherwin-Williams Company (The)</v>
      </c>
      <c r="D133" t="str">
        <f>VLOOKUP(B133,YahooFinanceInfos!A:T,7,FALSE)</f>
        <v>USD</v>
      </c>
      <c r="E133" s="1">
        <f>VLOOKUP(B133,YahooFinanceInfos!A:T,20,FALSE)</f>
        <v>545.54999999999995</v>
      </c>
      <c r="F133" s="4" t="str">
        <f>VLOOKUP(B133,YahooFinanceInfos!A:AK,37,FALSE)</f>
        <v>325.43 - 599.95</v>
      </c>
      <c r="G133" s="11">
        <f>(VLOOKUP(B133,YahooFinanceInfos!A:AO,41,FALSE)-E133)/E133</f>
        <v>9.9715883053799095E-2</v>
      </c>
      <c r="H133" s="9">
        <f>VLOOKUP(B133,YahooFinanceInfos!A:AX,50,FALSE)</f>
        <v>17.34</v>
      </c>
      <c r="I133" s="9">
        <f>VLOOKUP(B133,YahooFinanceInfos!A:AT,46,FALSE)</f>
        <v>4.7300000000000004</v>
      </c>
      <c r="J133" s="4">
        <f>VLOOKUP(B133,YahooFinanceInfos!A:AV,48,FALSE)</f>
        <v>8.6263490000000002E-3</v>
      </c>
      <c r="K133" s="4">
        <f t="shared" si="32"/>
        <v>0.27277970011534031</v>
      </c>
      <c r="L133" s="9">
        <f>VLOOKUP(B133,YahooFinanceInfos!A:AV,47,FALSE)</f>
        <v>31.461936999999999</v>
      </c>
      <c r="M133" s="9">
        <f>VLOOKUP(B133,YahooFinanceInfos!A:AZ,52,FALSE)</f>
        <v>36.113999999999997</v>
      </c>
      <c r="N133" s="4">
        <f>VLOOKUP(B133,YahooFinanceInfos!A:BH,60,FALSE)</f>
        <v>15.10633</v>
      </c>
      <c r="O133" s="4" t="str">
        <f t="shared" si="40"/>
        <v>don't touch</v>
      </c>
      <c r="P133" s="4"/>
      <c r="Q133" s="4"/>
      <c r="R133" s="4"/>
      <c r="S133" s="4"/>
      <c r="T133" s="4"/>
      <c r="AA133" s="4" t="str">
        <f t="shared" si="33"/>
        <v>na</v>
      </c>
      <c r="AB133" s="4" t="str">
        <f t="shared" si="34"/>
        <v>na</v>
      </c>
      <c r="AC133" s="4" t="str">
        <f t="shared" si="35"/>
        <v>na</v>
      </c>
      <c r="AD133" s="4" t="str">
        <f t="shared" si="36"/>
        <v>na</v>
      </c>
      <c r="AE133" s="4" t="str">
        <f t="shared" si="37"/>
        <v>na</v>
      </c>
      <c r="AF133" s="4" t="str">
        <f t="shared" si="38"/>
        <v>na</v>
      </c>
      <c r="AG133" s="4" t="str">
        <f t="shared" si="39"/>
        <v>na</v>
      </c>
    </row>
    <row r="134" spans="1:33" x14ac:dyDescent="0.2">
      <c r="A134" t="s">
        <v>2231</v>
      </c>
      <c r="B134" s="7" t="s">
        <v>675</v>
      </c>
      <c r="C134" s="7" t="str">
        <f>VLOOKUP(B134,YahooFinanceInfos!A:T,9,FALSE)</f>
        <v>SJW Group</v>
      </c>
      <c r="D134" t="str">
        <f>VLOOKUP(B134,YahooFinanceInfos!A:T,7,FALSE)</f>
        <v>USD</v>
      </c>
      <c r="E134" s="1">
        <f>VLOOKUP(B134,YahooFinanceInfos!A:T,20,FALSE)</f>
        <v>53.11</v>
      </c>
      <c r="F134" s="4" t="str">
        <f>VLOOKUP(B134,YahooFinanceInfos!A:AK,37,FALSE)</f>
        <v>45.6 - 74.99</v>
      </c>
      <c r="G134" s="11">
        <f>(VLOOKUP(B134,YahooFinanceInfos!A:AO,41,FALSE)-E134)/E134</f>
        <v>0.41197514592355483</v>
      </c>
      <c r="H134" s="9">
        <f>VLOOKUP(B134,YahooFinanceInfos!A:AX,50,FALSE)</f>
        <v>0.69</v>
      </c>
      <c r="I134" s="9">
        <f>VLOOKUP(B134,YahooFinanceInfos!A:AT,46,FALSE)</f>
        <v>1.22</v>
      </c>
      <c r="J134" s="4">
        <f>VLOOKUP(B134,YahooFinanceInfos!A:AV,48,FALSE)</f>
        <v>2.2600964000000001E-2</v>
      </c>
      <c r="K134" s="4">
        <f t="shared" si="32"/>
        <v>1.7681159420289856</v>
      </c>
      <c r="L134" s="9">
        <f>VLOOKUP(B134,YahooFinanceInfos!A:AV,47,FALSE)</f>
        <v>76.971016000000006</v>
      </c>
      <c r="M134" s="9">
        <f>VLOOKUP(B134,YahooFinanceInfos!A:AZ,52,FALSE)</f>
        <v>31.013000000000002</v>
      </c>
      <c r="N134" s="4">
        <f>VLOOKUP(B134,YahooFinanceInfos!A:BH,60,FALSE)</f>
        <v>1.7125075999999999</v>
      </c>
      <c r="O134" s="4" t="str">
        <f t="shared" si="40"/>
        <v>don't touch</v>
      </c>
      <c r="P134" s="4"/>
      <c r="Q134" s="4"/>
      <c r="R134" s="4"/>
      <c r="S134" s="4"/>
      <c r="T134" s="4"/>
      <c r="AA134" s="4" t="str">
        <f t="shared" si="33"/>
        <v>na</v>
      </c>
      <c r="AB134" s="4" t="str">
        <f t="shared" si="34"/>
        <v>na</v>
      </c>
      <c r="AC134" s="4" t="str">
        <f t="shared" si="35"/>
        <v>na</v>
      </c>
      <c r="AD134" s="4" t="str">
        <f t="shared" si="36"/>
        <v>na</v>
      </c>
      <c r="AE134" s="4" t="str">
        <f t="shared" si="37"/>
        <v>na</v>
      </c>
      <c r="AF134" s="4" t="str">
        <f t="shared" si="38"/>
        <v>na</v>
      </c>
      <c r="AG134" s="4" t="str">
        <f t="shared" si="39"/>
        <v>na</v>
      </c>
    </row>
    <row r="135" spans="1:33" x14ac:dyDescent="0.2">
      <c r="A135" t="s">
        <v>2231</v>
      </c>
      <c r="B135" s="6" t="s">
        <v>103</v>
      </c>
      <c r="C135" s="6" t="str">
        <f>VLOOKUP(B135,YahooFinanceInfos!A:T,9,FALSE)</f>
        <v xml:space="preserve">Tanger Factory Outlet Centers, </v>
      </c>
      <c r="D135" t="str">
        <f>VLOOKUP(B135,YahooFinanceInfos!A:T,7,FALSE)</f>
        <v>USD</v>
      </c>
      <c r="E135" s="1">
        <f>VLOOKUP(B135,YahooFinanceInfos!A:T,20,FALSE)</f>
        <v>5.88</v>
      </c>
      <c r="F135" s="4" t="str">
        <f>VLOOKUP(B135,YahooFinanceInfos!A:AK,37,FALSE)</f>
        <v>4.05 - 18.72</v>
      </c>
      <c r="G135" s="11">
        <f>(VLOOKUP(B135,YahooFinanceInfos!A:AO,41,FALSE)-E135)/E135</f>
        <v>2.1836734693877551</v>
      </c>
      <c r="H135" s="9">
        <f>VLOOKUP(B135,YahooFinanceInfos!A:AX,50,FALSE)</f>
        <v>0.93</v>
      </c>
      <c r="I135" s="9">
        <f>VLOOKUP(B135,YahooFinanceInfos!A:AT,46,FALSE)</f>
        <v>1.42</v>
      </c>
      <c r="J135" s="4">
        <f>VLOOKUP(B135,YahooFinanceInfos!A:AV,48,FALSE)</f>
        <v>0.25448027000000001</v>
      </c>
      <c r="K135" s="4">
        <f t="shared" si="32"/>
        <v>1.5268817204301073</v>
      </c>
      <c r="L135" s="9">
        <f>VLOOKUP(B135,YahooFinanceInfos!A:AV,47,FALSE)</f>
        <v>6.3225809999999996</v>
      </c>
      <c r="M135" s="9">
        <f>VLOOKUP(B135,YahooFinanceInfos!A:AZ,52,FALSE)</f>
        <v>4.6639999999999997</v>
      </c>
      <c r="N135" s="4">
        <f>VLOOKUP(B135,YahooFinanceInfos!A:BH,60,FALSE)</f>
        <v>1.2607204000000001</v>
      </c>
      <c r="O135" s="4" t="str">
        <f t="shared" si="40"/>
        <v>don't touch</v>
      </c>
      <c r="P135" s="4" t="s">
        <v>6293</v>
      </c>
      <c r="Q135" s="14"/>
      <c r="R135" s="17" t="s">
        <v>8425</v>
      </c>
      <c r="S135" s="17"/>
      <c r="T135" s="17"/>
      <c r="AA135" s="4" t="str">
        <f t="shared" si="33"/>
        <v>na</v>
      </c>
      <c r="AB135" s="4" t="str">
        <f t="shared" si="34"/>
        <v>na</v>
      </c>
      <c r="AC135" s="4" t="str">
        <f t="shared" si="35"/>
        <v>na</v>
      </c>
      <c r="AD135" s="4" t="str">
        <f t="shared" si="36"/>
        <v>na</v>
      </c>
      <c r="AE135" s="4" t="str">
        <f t="shared" si="37"/>
        <v>na</v>
      </c>
      <c r="AF135" s="4" t="str">
        <f t="shared" si="38"/>
        <v>na</v>
      </c>
      <c r="AG135" s="4" t="str">
        <f t="shared" si="39"/>
        <v>na</v>
      </c>
    </row>
    <row r="136" spans="1:33" x14ac:dyDescent="0.2">
      <c r="A136" t="s">
        <v>2231</v>
      </c>
      <c r="B136" s="7" t="s">
        <v>530</v>
      </c>
      <c r="C136" s="7" t="str">
        <f>VLOOKUP(B136,YahooFinanceInfos!A:T,9,FALSE)</f>
        <v>ROCHE GS</v>
      </c>
      <c r="D136" t="str">
        <f>VLOOKUP(B136,YahooFinanceInfos!A:T,7,FALSE)</f>
        <v>CHF</v>
      </c>
      <c r="E136" s="1">
        <f>VLOOKUP(B136,YahooFinanceInfos!A:T,20,FALSE)</f>
        <v>352.45</v>
      </c>
      <c r="F136" s="4" t="str">
        <f>VLOOKUP(B136,YahooFinanceInfos!A:AK,37,FALSE)</f>
        <v>260.35 - 357.85</v>
      </c>
      <c r="G136" s="11">
        <f>(VLOOKUP(B136,YahooFinanceInfos!A:AO,41,FALSE)-E136)/E136</f>
        <v>1.5321322173358021E-2</v>
      </c>
      <c r="H136" s="9">
        <f>VLOOKUP(B136,YahooFinanceInfos!A:AX,50,FALSE)</f>
        <v>15.619</v>
      </c>
      <c r="I136" s="9">
        <f>VLOOKUP(B136,YahooFinanceInfos!A:AT,46,FALSE)</f>
        <v>9</v>
      </c>
      <c r="J136" s="4">
        <f>VLOOKUP(B136,YahooFinanceInfos!A:AV,48,FALSE)</f>
        <v>2.5876941000000001E-2</v>
      </c>
      <c r="K136" s="4">
        <f t="shared" si="32"/>
        <v>0.57622126896728343</v>
      </c>
      <c r="L136" s="9">
        <f>VLOOKUP(B136,YahooFinanceInfos!A:AV,47,FALSE)</f>
        <v>22.565466000000001</v>
      </c>
      <c r="M136" s="9">
        <f>VLOOKUP(B136,YahooFinanceInfos!A:AZ,52,FALSE)</f>
        <v>38.435000000000002</v>
      </c>
      <c r="N136" s="4">
        <f>VLOOKUP(B136,YahooFinanceInfos!A:BH,60,FALSE)</f>
        <v>9.1700280000000003</v>
      </c>
      <c r="O136" s="4" t="str">
        <f t="shared" si="40"/>
        <v>don't touch</v>
      </c>
      <c r="P136" s="4"/>
      <c r="Q136" s="4"/>
      <c r="R136" s="4"/>
      <c r="S136" s="4"/>
      <c r="T136" s="4"/>
      <c r="AA136" s="4" t="str">
        <f t="shared" si="33"/>
        <v>na</v>
      </c>
      <c r="AB136" s="4" t="str">
        <f t="shared" si="34"/>
        <v>na</v>
      </c>
      <c r="AC136" s="4" t="str">
        <f t="shared" si="35"/>
        <v>na</v>
      </c>
      <c r="AD136" s="4" t="str">
        <f t="shared" si="36"/>
        <v>na</v>
      </c>
      <c r="AE136" s="4" t="str">
        <f t="shared" si="37"/>
        <v>na</v>
      </c>
      <c r="AF136" s="4" t="str">
        <f t="shared" si="38"/>
        <v>na</v>
      </c>
      <c r="AG136" s="4" t="str">
        <f t="shared" si="39"/>
        <v>na</v>
      </c>
    </row>
    <row r="137" spans="1:33" x14ac:dyDescent="0.2">
      <c r="A137" t="s">
        <v>2231</v>
      </c>
      <c r="B137" s="6" t="s">
        <v>1044</v>
      </c>
      <c r="C137" s="6" t="str">
        <f>VLOOKUP(B137,YahooFinanceInfos!A:T,9,FALSE)</f>
        <v xml:space="preserve">SMART (J.) &amp; CO. (CONTRACTORS) </v>
      </c>
      <c r="D137" t="str">
        <f>VLOOKUP(B137,YahooFinanceInfos!A:T,7,FALSE)</f>
        <v>GBp</v>
      </c>
      <c r="E137" s="1">
        <f>VLOOKUP(B137,YahooFinanceInfos!A:T,20,FALSE)</f>
        <v>110</v>
      </c>
      <c r="F137" s="4" t="str">
        <f>VLOOKUP(B137,YahooFinanceInfos!A:AK,37,FALSE)</f>
        <v>107.5 - 126.0</v>
      </c>
      <c r="G137" s="11">
        <f>(VLOOKUP(B137,YahooFinanceInfos!A:AO,41,FALSE)-E137)/E137</f>
        <v>0.14545454545454545</v>
      </c>
      <c r="H137" s="9">
        <f>VLOOKUP(B137,YahooFinanceInfos!A:AX,50,FALSE)</f>
        <v>13.7</v>
      </c>
      <c r="I137" s="9">
        <f>VLOOKUP(B137,YahooFinanceInfos!A:AT,46,FALSE)</f>
        <v>3.2000000000000001E-2</v>
      </c>
      <c r="J137" s="4">
        <f>VLOOKUP(B137,YahooFinanceInfos!A:AV,48,FALSE)</f>
        <v>2.9090909999999998E-4</v>
      </c>
      <c r="K137" s="4">
        <f t="shared" si="32"/>
        <v>2.3357664233576644E-3</v>
      </c>
      <c r="L137" s="9">
        <f>VLOOKUP(B137,YahooFinanceInfos!A:AV,47,FALSE)</f>
        <v>8.0291969999999999</v>
      </c>
      <c r="M137" s="9">
        <f>VLOOKUP(B137,YahooFinanceInfos!A:AZ,52,FALSE)</f>
        <v>2.3149999999999999</v>
      </c>
      <c r="N137" s="4">
        <f>VLOOKUP(B137,YahooFinanceInfos!A:BH,60,FALSE)</f>
        <v>47.516196999999998</v>
      </c>
      <c r="O137" s="4" t="str">
        <f t="shared" si="40"/>
        <v>don't touch</v>
      </c>
      <c r="P137" s="4"/>
      <c r="Q137" s="4"/>
      <c r="R137" s="4"/>
      <c r="S137" s="4"/>
      <c r="T137" s="4"/>
      <c r="AA137" s="4" t="str">
        <f t="shared" si="33"/>
        <v>na</v>
      </c>
      <c r="AB137" s="4" t="str">
        <f t="shared" si="34"/>
        <v>na</v>
      </c>
      <c r="AC137" s="4" t="str">
        <f t="shared" si="35"/>
        <v>na</v>
      </c>
      <c r="AD137" s="4" t="str">
        <f t="shared" si="36"/>
        <v>na</v>
      </c>
      <c r="AE137" s="4" t="str">
        <f t="shared" si="37"/>
        <v>na</v>
      </c>
      <c r="AF137" s="4" t="str">
        <f t="shared" si="38"/>
        <v>na</v>
      </c>
      <c r="AG137" s="4" t="str">
        <f t="shared" si="39"/>
        <v>na</v>
      </c>
    </row>
    <row r="138" spans="1:33" x14ac:dyDescent="0.2">
      <c r="A138" t="s">
        <v>2231</v>
      </c>
      <c r="B138" s="7" t="s">
        <v>676</v>
      </c>
      <c r="C138" s="7" t="str">
        <f>VLOOKUP(B138,YahooFinanceInfos!A:T,9,FALSE)</f>
        <v>Sonoco Products Company</v>
      </c>
      <c r="D138" t="str">
        <f>VLOOKUP(B138,YahooFinanceInfos!A:T,7,FALSE)</f>
        <v>USD</v>
      </c>
      <c r="E138" s="1">
        <f>VLOOKUP(B138,YahooFinanceInfos!A:T,20,FALSE)</f>
        <v>45.02</v>
      </c>
      <c r="F138" s="4" t="str">
        <f>VLOOKUP(B138,YahooFinanceInfos!A:AK,37,FALSE)</f>
        <v>37.3 - 66.57</v>
      </c>
      <c r="G138" s="11">
        <f>(VLOOKUP(B138,YahooFinanceInfos!A:AO,41,FALSE)-E138)/E138</f>
        <v>0.4786761439360282</v>
      </c>
      <c r="H138" s="9">
        <f>VLOOKUP(B138,YahooFinanceInfos!A:AX,50,FALSE)</f>
        <v>2.95</v>
      </c>
      <c r="I138" s="9">
        <f>VLOOKUP(B138,YahooFinanceInfos!A:AT,46,FALSE)</f>
        <v>1.72</v>
      </c>
      <c r="J138" s="4">
        <f>VLOOKUP(B138,YahooFinanceInfos!A:AV,48,FALSE)</f>
        <v>3.8712583000000002E-2</v>
      </c>
      <c r="K138" s="4">
        <f t="shared" si="32"/>
        <v>0.58305084745762703</v>
      </c>
      <c r="L138" s="9">
        <f>VLOOKUP(B138,YahooFinanceInfos!A:AV,47,FALSE)</f>
        <v>15.261017000000001</v>
      </c>
      <c r="M138" s="9">
        <f>VLOOKUP(B138,YahooFinanceInfos!A:AZ,52,FALSE)</f>
        <v>17.385000000000002</v>
      </c>
      <c r="N138" s="4">
        <f>VLOOKUP(B138,YahooFinanceInfos!A:BH,60,FALSE)</f>
        <v>2.5895885999999999</v>
      </c>
      <c r="O138" s="4" t="str">
        <f t="shared" si="40"/>
        <v>invest</v>
      </c>
      <c r="P138" s="4"/>
      <c r="Q138" s="4"/>
      <c r="R138" s="4"/>
      <c r="S138" s="4"/>
      <c r="T138" s="4"/>
      <c r="AA138" s="4" t="str">
        <f t="shared" si="33"/>
        <v>na</v>
      </c>
      <c r="AB138" s="4" t="str">
        <f t="shared" si="34"/>
        <v>na</v>
      </c>
      <c r="AC138" s="4" t="str">
        <f t="shared" si="35"/>
        <v>na</v>
      </c>
      <c r="AD138" s="4" t="str">
        <f t="shared" si="36"/>
        <v>na</v>
      </c>
      <c r="AE138" s="4" t="str">
        <f t="shared" si="37"/>
        <v>na</v>
      </c>
      <c r="AF138" s="4" t="str">
        <f t="shared" si="38"/>
        <v>na</v>
      </c>
      <c r="AG138" s="4" t="str">
        <f t="shared" si="39"/>
        <v>na</v>
      </c>
    </row>
    <row r="139" spans="1:33" x14ac:dyDescent="0.2">
      <c r="A139" t="s">
        <v>2231</v>
      </c>
      <c r="B139" s="6" t="s">
        <v>677</v>
      </c>
      <c r="C139" s="6" t="str">
        <f>VLOOKUP(B139,YahooFinanceInfos!A:T,9,FALSE)</f>
        <v>S&amp;P Global Inc.</v>
      </c>
      <c r="D139" t="str">
        <f>VLOOKUP(B139,YahooFinanceInfos!A:T,7,FALSE)</f>
        <v>USD</v>
      </c>
      <c r="E139" s="1">
        <f>VLOOKUP(B139,YahooFinanceInfos!A:T,20,FALSE)</f>
        <v>300.12</v>
      </c>
      <c r="F139" s="4" t="str">
        <f>VLOOKUP(B139,YahooFinanceInfos!A:AK,37,FALSE)</f>
        <v>186.06 - 312.94</v>
      </c>
      <c r="G139" s="11">
        <f>(VLOOKUP(B139,YahooFinanceInfos!A:AO,41,FALSE)-E139)/E139</f>
        <v>4.2716246834599472E-2</v>
      </c>
      <c r="H139" s="9">
        <f>VLOOKUP(B139,YahooFinanceInfos!A:AX,50,FALSE)</f>
        <v>9.5709999999999997</v>
      </c>
      <c r="I139" s="9">
        <f>VLOOKUP(B139,YahooFinanceInfos!A:AT,46,FALSE)</f>
        <v>2.38</v>
      </c>
      <c r="J139" s="4">
        <f>VLOOKUP(B139,YahooFinanceInfos!A:AV,48,FALSE)</f>
        <v>8.084239E-3</v>
      </c>
      <c r="K139" s="4">
        <f t="shared" si="32"/>
        <v>0.24866785079928952</v>
      </c>
      <c r="L139" s="9">
        <f>VLOOKUP(B139,YahooFinanceInfos!A:AV,47,FALSE)</f>
        <v>31.357223999999999</v>
      </c>
      <c r="M139" s="9">
        <f>VLOOKUP(B139,YahooFinanceInfos!A:AZ,52,FALSE)</f>
        <v>-1.038</v>
      </c>
      <c r="N139" s="4">
        <f>VLOOKUP(B139,YahooFinanceInfos!A:BH,60,FALSE)</f>
        <v>-289.13292999999999</v>
      </c>
      <c r="O139" s="4" t="str">
        <f t="shared" si="40"/>
        <v>don't touch</v>
      </c>
      <c r="P139" s="4"/>
      <c r="Q139" s="4"/>
      <c r="R139" s="4"/>
      <c r="S139" s="4"/>
      <c r="T139" s="4"/>
      <c r="AA139" s="4" t="str">
        <f t="shared" si="33"/>
        <v>na</v>
      </c>
      <c r="AB139" s="4" t="str">
        <f t="shared" si="34"/>
        <v>na</v>
      </c>
      <c r="AC139" s="4" t="str">
        <f t="shared" si="35"/>
        <v>na</v>
      </c>
      <c r="AD139" s="4" t="str">
        <f t="shared" si="36"/>
        <v>na</v>
      </c>
      <c r="AE139" s="4" t="str">
        <f t="shared" si="37"/>
        <v>na</v>
      </c>
      <c r="AF139" s="4" t="str">
        <f t="shared" si="38"/>
        <v>na</v>
      </c>
      <c r="AG139" s="4" t="str">
        <f t="shared" si="39"/>
        <v>na</v>
      </c>
    </row>
    <row r="140" spans="1:33" x14ac:dyDescent="0.2">
      <c r="A140" t="s">
        <v>2231</v>
      </c>
      <c r="B140" s="7" t="s">
        <v>1062</v>
      </c>
      <c r="C140" s="7" t="str">
        <f>VLOOKUP(B140,YahooFinanceInfos!A:T,9,FALSE)</f>
        <v>SPIRAX-SARCO ENGINEERING PLC OR</v>
      </c>
      <c r="D140" t="str">
        <f>VLOOKUP(B140,YahooFinanceInfos!A:T,7,FALSE)</f>
        <v>GBp</v>
      </c>
      <c r="E140" s="1">
        <f>VLOOKUP(B140,YahooFinanceInfos!A:T,20,FALSE)</f>
        <v>9044</v>
      </c>
      <c r="F140" s="4" t="str">
        <f>VLOOKUP(B140,YahooFinanceInfos!A:AK,37,FALSE)</f>
        <v>7220.0 - 9694.0</v>
      </c>
      <c r="G140" s="11">
        <f>(VLOOKUP(B140,YahooFinanceInfos!A:AO,41,FALSE)-E140)/E140</f>
        <v>7.187085360459973E-2</v>
      </c>
      <c r="H140" s="9">
        <f>VLOOKUP(B140,YahooFinanceInfos!A:AX,50,FALSE)</f>
        <v>225.5</v>
      </c>
      <c r="I140" s="9">
        <f>VLOOKUP(B140,YahooFinanceInfos!A:AT,46,FALSE)</f>
        <v>1.1000000000000001</v>
      </c>
      <c r="J140" s="4">
        <f>VLOOKUP(B140,YahooFinanceInfos!A:AV,48,FALSE)</f>
        <v>1.2449071999999999E-4</v>
      </c>
      <c r="K140" s="4">
        <f t="shared" si="32"/>
        <v>4.8780487804878049E-3</v>
      </c>
      <c r="L140" s="9">
        <f>VLOOKUP(B140,YahooFinanceInfos!A:AV,47,FALSE)</f>
        <v>40.106430000000003</v>
      </c>
      <c r="M140" s="9">
        <f>VLOOKUP(B140,YahooFinanceInfos!A:AZ,52,FALSE)</f>
        <v>11.205</v>
      </c>
      <c r="N140" s="4">
        <f>VLOOKUP(B140,YahooFinanceInfos!A:BH,60,FALSE)</f>
        <v>807.13964999999996</v>
      </c>
      <c r="O140" s="4" t="str">
        <f t="shared" si="40"/>
        <v>don't touch</v>
      </c>
      <c r="P140" s="4"/>
      <c r="Q140" s="4"/>
      <c r="R140" s="4"/>
      <c r="S140" s="4"/>
      <c r="T140" s="4"/>
      <c r="AA140" s="4" t="str">
        <f t="shared" si="33"/>
        <v>na</v>
      </c>
      <c r="AB140" s="4" t="str">
        <f t="shared" si="34"/>
        <v>na</v>
      </c>
      <c r="AC140" s="4" t="str">
        <f t="shared" si="35"/>
        <v>na</v>
      </c>
      <c r="AD140" s="4" t="str">
        <f t="shared" si="36"/>
        <v>na</v>
      </c>
      <c r="AE140" s="4" t="str">
        <f t="shared" si="37"/>
        <v>na</v>
      </c>
      <c r="AF140" s="4" t="str">
        <f t="shared" si="38"/>
        <v>na</v>
      </c>
      <c r="AG140" s="4" t="str">
        <f t="shared" si="39"/>
        <v>na</v>
      </c>
    </row>
    <row r="141" spans="1:33" x14ac:dyDescent="0.2">
      <c r="A141" t="s">
        <v>2231</v>
      </c>
      <c r="B141" s="6" t="s">
        <v>678</v>
      </c>
      <c r="C141" s="6" t="str">
        <f>VLOOKUP(B141,YahooFinanceInfos!A:T,9,FALSE)</f>
        <v>1st Source Corporation</v>
      </c>
      <c r="D141" t="str">
        <f>VLOOKUP(B141,YahooFinanceInfos!A:T,7,FALSE)</f>
        <v>USD</v>
      </c>
      <c r="E141" s="1">
        <f>VLOOKUP(B141,YahooFinanceInfos!A:T,20,FALSE)</f>
        <v>28.35</v>
      </c>
      <c r="F141" s="4" t="str">
        <f>VLOOKUP(B141,YahooFinanceInfos!A:AK,37,FALSE)</f>
        <v>26.07 - 53.42</v>
      </c>
      <c r="G141" s="11">
        <f>(VLOOKUP(B141,YahooFinanceInfos!A:AO,41,FALSE)-E141)/E141</f>
        <v>0.88430335097001755</v>
      </c>
      <c r="H141" s="9">
        <f>VLOOKUP(B141,YahooFinanceInfos!A:AX,50,FALSE)</f>
        <v>3.35</v>
      </c>
      <c r="I141" s="9">
        <f>VLOOKUP(B141,YahooFinanceInfos!A:AT,46,FALSE)</f>
        <v>1.1299999999999999</v>
      </c>
      <c r="J141" s="4">
        <f>VLOOKUP(B141,YahooFinanceInfos!A:AV,48,FALSE)</f>
        <v>3.9746745999999999E-2</v>
      </c>
      <c r="K141" s="4">
        <f t="shared" si="32"/>
        <v>0.33731343283582088</v>
      </c>
      <c r="L141" s="9">
        <f>VLOOKUP(B141,YahooFinanceInfos!A:AV,47,FALSE)</f>
        <v>8.4626870000000007</v>
      </c>
      <c r="M141" s="9">
        <f>VLOOKUP(B141,YahooFinanceInfos!A:AZ,52,FALSE)</f>
        <v>33.322000000000003</v>
      </c>
      <c r="N141" s="4">
        <f>VLOOKUP(B141,YahooFinanceInfos!A:BH,60,FALSE)</f>
        <v>0.85078929999999997</v>
      </c>
      <c r="O141" s="4" t="str">
        <f t="shared" si="40"/>
        <v>invest</v>
      </c>
      <c r="P141" s="4"/>
      <c r="Q141" s="4"/>
      <c r="R141" s="4"/>
      <c r="S141" s="4"/>
      <c r="T141" s="4"/>
      <c r="AA141" s="4" t="str">
        <f t="shared" si="33"/>
        <v>na</v>
      </c>
      <c r="AB141" s="4" t="str">
        <f t="shared" si="34"/>
        <v>na</v>
      </c>
      <c r="AC141" s="4" t="str">
        <f t="shared" si="35"/>
        <v>na</v>
      </c>
      <c r="AD141" s="4" t="str">
        <f t="shared" si="36"/>
        <v>na</v>
      </c>
      <c r="AE141" s="4" t="str">
        <f t="shared" si="37"/>
        <v>na</v>
      </c>
      <c r="AF141" s="4" t="str">
        <f t="shared" si="38"/>
        <v>na</v>
      </c>
      <c r="AG141" s="4" t="str">
        <f t="shared" si="39"/>
        <v>na</v>
      </c>
    </row>
    <row r="142" spans="1:33" x14ac:dyDescent="0.2">
      <c r="A142" t="s">
        <v>2231</v>
      </c>
      <c r="B142" s="7" t="s">
        <v>679</v>
      </c>
      <c r="C142" s="7" t="str">
        <f>VLOOKUP(B142,YahooFinanceInfos!A:T,9,FALSE)</f>
        <v>Stanley Black &amp; Decker, Inc.</v>
      </c>
      <c r="D142" t="str">
        <f>VLOOKUP(B142,YahooFinanceInfos!A:T,7,FALSE)</f>
        <v>USD</v>
      </c>
      <c r="E142" s="1">
        <f>VLOOKUP(B142,YahooFinanceInfos!A:T,20,FALSE)</f>
        <v>104.45</v>
      </c>
      <c r="F142" s="4" t="str">
        <f>VLOOKUP(B142,YahooFinanceInfos!A:AK,37,FALSE)</f>
        <v>70.0 - 173.67</v>
      </c>
      <c r="G142" s="11">
        <f>(VLOOKUP(B142,YahooFinanceInfos!A:AO,41,FALSE)-E142)/E142</f>
        <v>0.66270943034944929</v>
      </c>
      <c r="H142" s="9">
        <f>VLOOKUP(B142,YahooFinanceInfos!A:AX,50,FALSE)</f>
        <v>6.093</v>
      </c>
      <c r="I142" s="9">
        <f>VLOOKUP(B142,YahooFinanceInfos!A:AT,46,FALSE)</f>
        <v>2.73</v>
      </c>
      <c r="J142" s="4">
        <f>VLOOKUP(B142,YahooFinanceInfos!A:AV,48,FALSE)</f>
        <v>2.6662760000000001E-2</v>
      </c>
      <c r="K142" s="4">
        <f t="shared" si="32"/>
        <v>0.44805514524864598</v>
      </c>
      <c r="L142" s="9">
        <f>VLOOKUP(B142,YahooFinanceInfos!A:AV,47,FALSE)</f>
        <v>17.142621999999999</v>
      </c>
      <c r="M142" s="9">
        <f>VLOOKUP(B142,YahooFinanceInfos!A:AZ,52,FALSE)</f>
        <v>48.359000000000002</v>
      </c>
      <c r="N142" s="4">
        <f>VLOOKUP(B142,YahooFinanceInfos!A:BH,60,FALSE)</f>
        <v>2.1598872999999998</v>
      </c>
      <c r="O142" s="4" t="str">
        <f t="shared" si="40"/>
        <v>don't touch</v>
      </c>
      <c r="P142" s="4"/>
      <c r="Q142" s="4"/>
      <c r="R142" s="4"/>
      <c r="S142" s="4"/>
      <c r="T142" s="4"/>
      <c r="AA142" s="4" t="str">
        <f t="shared" si="33"/>
        <v>na</v>
      </c>
      <c r="AB142" s="4" t="str">
        <f t="shared" si="34"/>
        <v>na</v>
      </c>
      <c r="AC142" s="4" t="str">
        <f t="shared" si="35"/>
        <v>na</v>
      </c>
      <c r="AD142" s="4" t="str">
        <f t="shared" si="36"/>
        <v>na</v>
      </c>
      <c r="AE142" s="4" t="str">
        <f t="shared" si="37"/>
        <v>na</v>
      </c>
      <c r="AF142" s="4" t="str">
        <f t="shared" si="38"/>
        <v>na</v>
      </c>
      <c r="AG142" s="4" t="str">
        <f t="shared" si="39"/>
        <v>na</v>
      </c>
    </row>
    <row r="143" spans="1:33" x14ac:dyDescent="0.2">
      <c r="A143" t="s">
        <v>2231</v>
      </c>
      <c r="B143" s="6" t="s">
        <v>1045</v>
      </c>
      <c r="C143" s="6" t="str">
        <f>VLOOKUP(B143,YahooFinanceInfos!A:T,9,FALSE)</f>
        <v>SPECTRIS PLC ORD 5P</v>
      </c>
      <c r="D143" t="str">
        <f>VLOOKUP(B143,YahooFinanceInfos!A:T,7,FALSE)</f>
        <v>GBp</v>
      </c>
      <c r="E143" s="1">
        <f>VLOOKUP(B143,YahooFinanceInfos!A:T,20,FALSE)</f>
        <v>2542</v>
      </c>
      <c r="F143" s="4" t="str">
        <f>VLOOKUP(B143,YahooFinanceInfos!A:AK,37,FALSE)</f>
        <v>2058.0 - 3072.0</v>
      </c>
      <c r="G143" s="11">
        <f>(VLOOKUP(B143,YahooFinanceInfos!A:AO,41,FALSE)-E143)/E143</f>
        <v>0.20849724626278521</v>
      </c>
      <c r="H143" s="9">
        <f>VLOOKUP(B143,YahooFinanceInfos!A:AX,50,FALSE)</f>
        <v>201.6</v>
      </c>
      <c r="I143" s="9">
        <f>VLOOKUP(B143,YahooFinanceInfos!A:AT,46,FALSE)</f>
        <v>0.65100000000000002</v>
      </c>
      <c r="J143" s="4">
        <f>VLOOKUP(B143,YahooFinanceInfos!A:AV,48,FALSE)</f>
        <v>2.5833334000000002E-4</v>
      </c>
      <c r="K143" s="4">
        <f t="shared" si="32"/>
        <v>3.2291666666666671E-3</v>
      </c>
      <c r="L143" s="9">
        <f>VLOOKUP(B143,YahooFinanceInfos!A:AV,47,FALSE)</f>
        <v>12.609127000000001</v>
      </c>
      <c r="M143" s="9">
        <f>VLOOKUP(B143,YahooFinanceInfos!A:AZ,52,FALSE)</f>
        <v>11.396000000000001</v>
      </c>
      <c r="N143" s="4">
        <f>VLOOKUP(B143,YahooFinanceInfos!A:BH,60,FALSE)</f>
        <v>223.06073000000001</v>
      </c>
      <c r="O143" s="4" t="str">
        <f t="shared" si="40"/>
        <v>don't touch</v>
      </c>
      <c r="P143" s="4"/>
      <c r="Q143" s="4"/>
      <c r="R143" s="4"/>
      <c r="S143" s="4"/>
      <c r="T143" s="4"/>
      <c r="AA143" s="4" t="str">
        <f t="shared" si="33"/>
        <v>na</v>
      </c>
      <c r="AB143" s="4" t="str">
        <f t="shared" si="34"/>
        <v>na</v>
      </c>
      <c r="AC143" s="4" t="str">
        <f t="shared" si="35"/>
        <v>na</v>
      </c>
      <c r="AD143" s="4" t="str">
        <f t="shared" si="36"/>
        <v>na</v>
      </c>
      <c r="AE143" s="4" t="str">
        <f t="shared" si="37"/>
        <v>na</v>
      </c>
      <c r="AF143" s="4" t="str">
        <f t="shared" si="38"/>
        <v>na</v>
      </c>
      <c r="AG143" s="4" t="str">
        <f t="shared" si="39"/>
        <v>na</v>
      </c>
    </row>
    <row r="144" spans="1:33" x14ac:dyDescent="0.2">
      <c r="A144" t="s">
        <v>2231</v>
      </c>
      <c r="B144" s="7" t="s">
        <v>680</v>
      </c>
      <c r="C144" s="7" t="str">
        <f>VLOOKUP(B144,YahooFinanceInfos!A:T,9,FALSE)</f>
        <v>Sysco Corporation</v>
      </c>
      <c r="D144" t="str">
        <f>VLOOKUP(B144,YahooFinanceInfos!A:T,7,FALSE)</f>
        <v>USD</v>
      </c>
      <c r="E144" s="1">
        <f>VLOOKUP(B144,YahooFinanceInfos!A:T,20,FALSE)</f>
        <v>47.98</v>
      </c>
      <c r="F144" s="4" t="str">
        <f>VLOOKUP(B144,YahooFinanceInfos!A:AK,37,FALSE)</f>
        <v>26.0 - 85.98</v>
      </c>
      <c r="G144" s="11">
        <f>(VLOOKUP(B144,YahooFinanceInfos!A:AO,41,FALSE)-E144)/E144</f>
        <v>0.79199666527719903</v>
      </c>
      <c r="H144" s="9">
        <f>VLOOKUP(B144,YahooFinanceInfos!A:AX,50,FALSE)</f>
        <v>2.6549999999999998</v>
      </c>
      <c r="I144" s="9">
        <f>VLOOKUP(B144,YahooFinanceInfos!A:AT,46,FALSE)</f>
        <v>1.68</v>
      </c>
      <c r="J144" s="4">
        <f>VLOOKUP(B144,YahooFinanceInfos!A:AV,48,FALSE)</f>
        <v>3.5982010000000002E-2</v>
      </c>
      <c r="K144" s="4">
        <f t="shared" si="32"/>
        <v>0.63276836158192096</v>
      </c>
      <c r="L144" s="9">
        <f>VLOOKUP(B144,YahooFinanceInfos!A:AV,47,FALSE)</f>
        <v>18.071563999999999</v>
      </c>
      <c r="M144" s="9">
        <f>VLOOKUP(B144,YahooFinanceInfos!A:AZ,52,FALSE)</f>
        <v>4</v>
      </c>
      <c r="N144" s="4">
        <f>VLOOKUP(B144,YahooFinanceInfos!A:BH,60,FALSE)</f>
        <v>11.994999999999999</v>
      </c>
      <c r="O144" s="4" t="str">
        <f t="shared" si="40"/>
        <v>invest</v>
      </c>
      <c r="P144" s="4"/>
      <c r="Q144" s="4"/>
      <c r="R144" s="4"/>
      <c r="S144" s="4"/>
      <c r="T144" s="4"/>
      <c r="AA144" s="4" t="str">
        <f t="shared" si="33"/>
        <v>na</v>
      </c>
      <c r="AB144" s="4" t="str">
        <f t="shared" si="34"/>
        <v>na</v>
      </c>
      <c r="AC144" s="4" t="str">
        <f t="shared" si="35"/>
        <v>na</v>
      </c>
      <c r="AD144" s="4" t="str">
        <f t="shared" si="36"/>
        <v>na</v>
      </c>
      <c r="AE144" s="4" t="str">
        <f t="shared" si="37"/>
        <v>na</v>
      </c>
      <c r="AF144" s="4" t="str">
        <f t="shared" si="38"/>
        <v>na</v>
      </c>
      <c r="AG144" s="4" t="str">
        <f t="shared" si="39"/>
        <v>na</v>
      </c>
    </row>
    <row r="145" spans="1:33" x14ac:dyDescent="0.2">
      <c r="A145" t="s">
        <v>2231</v>
      </c>
      <c r="B145" s="6" t="s">
        <v>681</v>
      </c>
      <c r="C145" s="6" t="str">
        <f>VLOOKUP(B145,YahooFinanceInfos!A:T,9,FALSE)</f>
        <v>AT&amp;T Inc.</v>
      </c>
      <c r="D145" t="str">
        <f>VLOOKUP(B145,YahooFinanceInfos!A:T,7,FALSE)</f>
        <v>USD</v>
      </c>
      <c r="E145" s="1">
        <f>VLOOKUP(B145,YahooFinanceInfos!A:T,20,FALSE)</f>
        <v>28.58</v>
      </c>
      <c r="F145" s="4" t="str">
        <f>VLOOKUP(B145,YahooFinanceInfos!A:AK,37,FALSE)</f>
        <v>26.08 - 39.7</v>
      </c>
      <c r="G145" s="11">
        <f>(VLOOKUP(B145,YahooFinanceInfos!A:AO,41,FALSE)-E145)/E145</f>
        <v>0.38908327501749496</v>
      </c>
      <c r="H145" s="9">
        <f>VLOOKUP(B145,YahooFinanceInfos!A:AX,50,FALSE)</f>
        <v>1.9690000000000001</v>
      </c>
      <c r="I145" s="9">
        <f>VLOOKUP(B145,YahooFinanceInfos!A:AT,46,FALSE)</f>
        <v>2.06</v>
      </c>
      <c r="J145" s="4">
        <f>VLOOKUP(B145,YahooFinanceInfos!A:AV,48,FALSE)</f>
        <v>7.3335709999999998E-2</v>
      </c>
      <c r="K145" s="4">
        <f t="shared" si="32"/>
        <v>1.0462163534789233</v>
      </c>
      <c r="L145" s="9">
        <f>VLOOKUP(B145,YahooFinanceInfos!A:AV,47,FALSE)</f>
        <v>14.514982</v>
      </c>
      <c r="M145" s="9">
        <f>VLOOKUP(B145,YahooFinanceInfos!A:AZ,52,FALSE)</f>
        <v>24.951000000000001</v>
      </c>
      <c r="N145" s="4">
        <f>VLOOKUP(B145,YahooFinanceInfos!A:BH,60,FALSE)</f>
        <v>1.1454451000000001</v>
      </c>
      <c r="O145" s="4" t="str">
        <f t="shared" si="40"/>
        <v>don't touch</v>
      </c>
      <c r="P145" s="4" t="s">
        <v>8415</v>
      </c>
      <c r="Q145" s="14">
        <v>2000</v>
      </c>
      <c r="R145" s="16" t="s">
        <v>8431</v>
      </c>
      <c r="S145" s="17">
        <f>Q145*J145</f>
        <v>146.67141999999998</v>
      </c>
      <c r="T145" s="14">
        <f>Q145*(1+G145)</f>
        <v>2778.1665500349895</v>
      </c>
      <c r="U145">
        <v>1.27</v>
      </c>
      <c r="V145">
        <v>1.89</v>
      </c>
      <c r="W145">
        <v>1.4</v>
      </c>
      <c r="X145">
        <v>1.93</v>
      </c>
      <c r="Y145">
        <v>1.97</v>
      </c>
      <c r="Z145">
        <v>2.0099999999999998</v>
      </c>
      <c r="AA145" s="4">
        <f t="shared" si="33"/>
        <v>0.58267716535433056</v>
      </c>
      <c r="AB145" s="4">
        <f t="shared" si="34"/>
        <v>0.43571428571428567</v>
      </c>
      <c r="AC145" s="4">
        <f t="shared" si="35"/>
        <v>0.48818897637795267</v>
      </c>
      <c r="AD145" s="4">
        <f t="shared" si="36"/>
        <v>-0.25925925925925924</v>
      </c>
      <c r="AE145" s="4">
        <f t="shared" si="37"/>
        <v>0.37857142857142861</v>
      </c>
      <c r="AF145" s="4">
        <f t="shared" si="38"/>
        <v>2.0725388601036288E-2</v>
      </c>
      <c r="AG145" s="4">
        <f t="shared" si="39"/>
        <v>2.0304568527918686E-2</v>
      </c>
    </row>
    <row r="146" spans="1:33" x14ac:dyDescent="0.2">
      <c r="A146" t="s">
        <v>2231</v>
      </c>
      <c r="B146" s="7" t="s">
        <v>682</v>
      </c>
      <c r="C146" s="7" t="str">
        <f>VLOOKUP(B146,YahooFinanceInfos!A:T,9,FALSE)</f>
        <v>Telephone and Data Systems, Inc</v>
      </c>
      <c r="D146" t="str">
        <f>VLOOKUP(B146,YahooFinanceInfos!A:T,7,FALSE)</f>
        <v>USD</v>
      </c>
      <c r="E146" s="1">
        <f>VLOOKUP(B146,YahooFinanceInfos!A:T,20,FALSE)</f>
        <v>17.25</v>
      </c>
      <c r="F146" s="4" t="str">
        <f>VLOOKUP(B146,YahooFinanceInfos!A:AK,37,FALSE)</f>
        <v>14.05 - 34.0</v>
      </c>
      <c r="G146" s="11">
        <f>(VLOOKUP(B146,YahooFinanceInfos!A:AO,41,FALSE)-E146)/E146</f>
        <v>0.97101449275362317</v>
      </c>
      <c r="H146" s="9">
        <f>VLOOKUP(B146,YahooFinanceInfos!A:AX,50,FALSE)</f>
        <v>1.121</v>
      </c>
      <c r="I146" s="9">
        <f>VLOOKUP(B146,YahooFinanceInfos!A:AT,46,FALSE)</f>
        <v>0.66500000000000004</v>
      </c>
      <c r="J146" s="4">
        <f>VLOOKUP(B146,YahooFinanceInfos!A:AV,48,FALSE)</f>
        <v>3.8506079999999998E-2</v>
      </c>
      <c r="K146" s="4">
        <f t="shared" si="32"/>
        <v>0.59322033898305093</v>
      </c>
      <c r="L146" s="9">
        <f>VLOOKUP(B146,YahooFinanceInfos!A:AV,47,FALSE)</f>
        <v>15.388045</v>
      </c>
      <c r="M146" s="9">
        <f>VLOOKUP(B146,YahooFinanceInfos!A:AZ,52,FALSE)</f>
        <v>41.215000000000003</v>
      </c>
      <c r="N146" s="4">
        <f>VLOOKUP(B146,YahooFinanceInfos!A:BH,60,FALSE)</f>
        <v>0.41853692999999997</v>
      </c>
      <c r="O146" s="4" t="str">
        <f t="shared" si="40"/>
        <v>invest</v>
      </c>
      <c r="P146" s="4"/>
      <c r="Q146" s="4"/>
      <c r="R146" s="4"/>
      <c r="S146" s="4"/>
      <c r="T146" s="4"/>
      <c r="AA146" s="4" t="str">
        <f t="shared" si="33"/>
        <v>na</v>
      </c>
      <c r="AB146" s="4" t="str">
        <f t="shared" si="34"/>
        <v>na</v>
      </c>
      <c r="AC146" s="4" t="str">
        <f t="shared" si="35"/>
        <v>na</v>
      </c>
      <c r="AD146" s="4" t="str">
        <f t="shared" si="36"/>
        <v>na</v>
      </c>
      <c r="AE146" s="4" t="str">
        <f t="shared" si="37"/>
        <v>na</v>
      </c>
      <c r="AF146" s="4" t="str">
        <f t="shared" si="38"/>
        <v>na</v>
      </c>
      <c r="AG146" s="4" t="str">
        <f t="shared" si="39"/>
        <v>na</v>
      </c>
    </row>
    <row r="147" spans="1:33" x14ac:dyDescent="0.2">
      <c r="A147" t="s">
        <v>2231</v>
      </c>
      <c r="B147" s="6" t="s">
        <v>683</v>
      </c>
      <c r="C147" s="6" t="str">
        <f>VLOOKUP(B147,YahooFinanceInfos!A:T,9,FALSE)</f>
        <v>Target Corporation</v>
      </c>
      <c r="D147" t="str">
        <f>VLOOKUP(B147,YahooFinanceInfos!A:T,7,FALSE)</f>
        <v>USD</v>
      </c>
      <c r="E147" s="1">
        <f>VLOOKUP(B147,YahooFinanceInfos!A:T,20,FALSE)</f>
        <v>119.94</v>
      </c>
      <c r="F147" s="4" t="str">
        <f>VLOOKUP(B147,YahooFinanceInfos!A:AK,37,FALSE)</f>
        <v>70.09 - 130.24</v>
      </c>
      <c r="G147" s="11">
        <f>(VLOOKUP(B147,YahooFinanceInfos!A:AO,41,FALSE)-E147)/E147</f>
        <v>8.5876271469067969E-2</v>
      </c>
      <c r="H147" s="9">
        <f>VLOOKUP(B147,YahooFinanceInfos!A:AX,50,FALSE)</f>
        <v>6.3630000000000004</v>
      </c>
      <c r="I147" s="9">
        <f>VLOOKUP(B147,YahooFinanceInfos!A:AT,46,FALSE)</f>
        <v>2.6</v>
      </c>
      <c r="J147" s="4">
        <f>VLOOKUP(B147,YahooFinanceInfos!A:AV,48,FALSE)</f>
        <v>2.1823064999999999E-2</v>
      </c>
      <c r="K147" s="4">
        <f t="shared" si="32"/>
        <v>0.40861228980040859</v>
      </c>
      <c r="L147" s="9">
        <f>VLOOKUP(B147,YahooFinanceInfos!A:AV,47,FALSE)</f>
        <v>18.849599999999999</v>
      </c>
      <c r="M147" s="9">
        <f>VLOOKUP(B147,YahooFinanceInfos!A:AZ,52,FALSE)</f>
        <v>23.469000000000001</v>
      </c>
      <c r="N147" s="4">
        <f>VLOOKUP(B147,YahooFinanceInfos!A:BH,60,FALSE)</f>
        <v>5.1105714000000004</v>
      </c>
      <c r="O147" s="4" t="str">
        <f t="shared" si="40"/>
        <v>don't touch</v>
      </c>
      <c r="P147" s="4"/>
      <c r="Q147" s="4"/>
      <c r="R147" s="4"/>
      <c r="S147" s="4"/>
      <c r="T147" s="4"/>
      <c r="AA147" s="4" t="str">
        <f t="shared" si="33"/>
        <v>na</v>
      </c>
      <c r="AB147" s="4" t="str">
        <f t="shared" si="34"/>
        <v>na</v>
      </c>
      <c r="AC147" s="4" t="str">
        <f t="shared" si="35"/>
        <v>na</v>
      </c>
      <c r="AD147" s="4" t="str">
        <f t="shared" si="36"/>
        <v>na</v>
      </c>
      <c r="AE147" s="4" t="str">
        <f t="shared" si="37"/>
        <v>na</v>
      </c>
      <c r="AF147" s="4" t="str">
        <f t="shared" si="38"/>
        <v>na</v>
      </c>
      <c r="AG147" s="4" t="str">
        <f t="shared" si="39"/>
        <v>na</v>
      </c>
    </row>
    <row r="148" spans="1:33" x14ac:dyDescent="0.2">
      <c r="A148" t="s">
        <v>2231</v>
      </c>
      <c r="B148" s="7" t="s">
        <v>684</v>
      </c>
      <c r="C148" s="7" t="str">
        <f>VLOOKUP(B148,YahooFinanceInfos!A:T,9,FALSE)</f>
        <v>First Financial Corporation Ind</v>
      </c>
      <c r="D148" t="str">
        <f>VLOOKUP(B148,YahooFinanceInfos!A:T,7,FALSE)</f>
        <v>USD</v>
      </c>
      <c r="E148" s="1">
        <f>VLOOKUP(B148,YahooFinanceInfos!A:T,20,FALSE)</f>
        <v>30.99</v>
      </c>
      <c r="F148" s="4" t="str">
        <f>VLOOKUP(B148,YahooFinanceInfos!A:AK,37,FALSE)</f>
        <v>27.62 - 46.93</v>
      </c>
      <c r="G148" s="11">
        <f>(VLOOKUP(B148,YahooFinanceInfos!A:AO,41,FALSE)-E148)/E148</f>
        <v>0.51435947079703137</v>
      </c>
      <c r="H148" s="9">
        <f>VLOOKUP(B148,YahooFinanceInfos!A:AX,50,FALSE)</f>
        <v>3.883</v>
      </c>
      <c r="I148" s="9">
        <f>VLOOKUP(B148,YahooFinanceInfos!A:AT,46,FALSE)</f>
        <v>1.04</v>
      </c>
      <c r="J148" s="4">
        <f>VLOOKUP(B148,YahooFinanceInfos!A:AV,48,FALSE)</f>
        <v>3.3333330000000001E-2</v>
      </c>
      <c r="K148" s="4">
        <f t="shared" si="32"/>
        <v>0.26783414885397888</v>
      </c>
      <c r="L148" s="9">
        <f>VLOOKUP(B148,YahooFinanceInfos!A:AV,47,FALSE)</f>
        <v>7.9809426999999999</v>
      </c>
      <c r="M148" s="9">
        <f>VLOOKUP(B148,YahooFinanceInfos!A:AZ,52,FALSE)</f>
        <v>42.42</v>
      </c>
      <c r="N148" s="4">
        <f>VLOOKUP(B148,YahooFinanceInfos!A:BH,60,FALSE)</f>
        <v>0.73055166000000005</v>
      </c>
      <c r="O148" s="4" t="str">
        <f t="shared" si="40"/>
        <v>invest</v>
      </c>
      <c r="P148" s="4"/>
      <c r="Q148" s="4"/>
      <c r="R148" s="4"/>
      <c r="S148" s="4"/>
      <c r="T148" s="4"/>
      <c r="AA148" s="4" t="str">
        <f t="shared" si="33"/>
        <v>na</v>
      </c>
      <c r="AB148" s="4" t="str">
        <f t="shared" si="34"/>
        <v>na</v>
      </c>
      <c r="AC148" s="4" t="str">
        <f t="shared" si="35"/>
        <v>na</v>
      </c>
      <c r="AD148" s="4" t="str">
        <f t="shared" si="36"/>
        <v>na</v>
      </c>
      <c r="AE148" s="4" t="str">
        <f t="shared" si="37"/>
        <v>na</v>
      </c>
      <c r="AF148" s="4" t="str">
        <f t="shared" si="38"/>
        <v>na</v>
      </c>
      <c r="AG148" s="4" t="str">
        <f t="shared" si="39"/>
        <v>na</v>
      </c>
    </row>
    <row r="149" spans="1:33" x14ac:dyDescent="0.2">
      <c r="A149" t="s">
        <v>2231</v>
      </c>
      <c r="B149" s="6" t="s">
        <v>685</v>
      </c>
      <c r="C149" s="6" t="str">
        <f>VLOOKUP(B149,YahooFinanceInfos!A:T,9,FALSE)</f>
        <v>Tompkins Financial Corporation</v>
      </c>
      <c r="D149" t="str">
        <f>VLOOKUP(B149,YahooFinanceInfos!A:T,7,FALSE)</f>
        <v>USD</v>
      </c>
      <c r="E149" s="1">
        <f>VLOOKUP(B149,YahooFinanceInfos!A:T,20,FALSE)</f>
        <v>56.02</v>
      </c>
      <c r="F149" s="4" t="str">
        <f>VLOOKUP(B149,YahooFinanceInfos!A:AK,37,FALSE)</f>
        <v>53.32 - 93.66</v>
      </c>
      <c r="G149" s="11">
        <f>(VLOOKUP(B149,YahooFinanceInfos!A:AO,41,FALSE)-E149)/E149</f>
        <v>0.67190289182434826</v>
      </c>
      <c r="H149" s="9">
        <f>VLOOKUP(B149,YahooFinanceInfos!A:AX,50,FALSE)</f>
        <v>4.5350000000000001</v>
      </c>
      <c r="I149" s="9">
        <f>VLOOKUP(B149,YahooFinanceInfos!A:AT,46,FALSE)</f>
        <v>2.04</v>
      </c>
      <c r="J149" s="4">
        <f>VLOOKUP(B149,YahooFinanceInfos!A:AV,48,FALSE)</f>
        <v>3.6189462999999998E-2</v>
      </c>
      <c r="K149" s="4">
        <f t="shared" si="32"/>
        <v>0.44983461962513782</v>
      </c>
      <c r="L149" s="9">
        <f>VLOOKUP(B149,YahooFinanceInfos!A:AV,47,FALSE)</f>
        <v>12.352812</v>
      </c>
      <c r="M149" s="9">
        <f>VLOOKUP(B149,YahooFinanceInfos!A:AZ,52,FALSE)</f>
        <v>45.942999999999998</v>
      </c>
      <c r="N149" s="4">
        <f>VLOOKUP(B149,YahooFinanceInfos!A:BH,60,FALSE)</f>
        <v>1.2193369999999999</v>
      </c>
      <c r="O149" s="4" t="str">
        <f t="shared" si="40"/>
        <v>invest</v>
      </c>
      <c r="P149" s="4"/>
      <c r="Q149" s="4"/>
      <c r="R149" s="4"/>
      <c r="S149" s="4"/>
      <c r="T149" s="4"/>
      <c r="AA149" s="4" t="str">
        <f t="shared" si="33"/>
        <v>na</v>
      </c>
      <c r="AB149" s="4" t="str">
        <f t="shared" si="34"/>
        <v>na</v>
      </c>
      <c r="AC149" s="4" t="str">
        <f t="shared" si="35"/>
        <v>na</v>
      </c>
      <c r="AD149" s="4" t="str">
        <f t="shared" si="36"/>
        <v>na</v>
      </c>
      <c r="AE149" s="4" t="str">
        <f t="shared" si="37"/>
        <v>na</v>
      </c>
      <c r="AF149" s="4" t="str">
        <f t="shared" si="38"/>
        <v>na</v>
      </c>
      <c r="AG149" s="4" t="str">
        <f t="shared" si="39"/>
        <v>na</v>
      </c>
    </row>
    <row r="150" spans="1:33" x14ac:dyDescent="0.2">
      <c r="A150" t="s">
        <v>2231</v>
      </c>
      <c r="B150" s="7" t="s">
        <v>686</v>
      </c>
      <c r="C150" s="7" t="str">
        <f>VLOOKUP(B150,YahooFinanceInfos!A:T,9,FALSE)</f>
        <v>Tennant Company</v>
      </c>
      <c r="D150" t="str">
        <f>VLOOKUP(B150,YahooFinanceInfos!A:T,7,FALSE)</f>
        <v>USD</v>
      </c>
      <c r="E150" s="1">
        <f>VLOOKUP(B150,YahooFinanceInfos!A:T,20,FALSE)</f>
        <v>51.92</v>
      </c>
      <c r="F150" s="4" t="str">
        <f>VLOOKUP(B150,YahooFinanceInfos!A:AK,37,FALSE)</f>
        <v>46.64 - 87.06</v>
      </c>
      <c r="G150" s="11">
        <f>(VLOOKUP(B150,YahooFinanceInfos!A:AO,41,FALSE)-E150)/E150</f>
        <v>0.67681047765793523</v>
      </c>
      <c r="H150" s="9">
        <f>VLOOKUP(B150,YahooFinanceInfos!A:AX,50,FALSE)</f>
        <v>2.464</v>
      </c>
      <c r="I150" s="9">
        <f>VLOOKUP(B150,YahooFinanceInfos!A:AT,46,FALSE)</f>
        <v>0.88</v>
      </c>
      <c r="J150" s="4">
        <f>VLOOKUP(B150,YahooFinanceInfos!A:AV,48,FALSE)</f>
        <v>1.7090696999999998E-2</v>
      </c>
      <c r="K150" s="4">
        <f t="shared" si="32"/>
        <v>0.35714285714285715</v>
      </c>
      <c r="L150" s="9">
        <f>VLOOKUP(B150,YahooFinanceInfos!A:AV,47,FALSE)</f>
        <v>21.071428000000001</v>
      </c>
      <c r="M150" s="9">
        <f>VLOOKUP(B150,YahooFinanceInfos!A:AZ,52,FALSE)</f>
        <v>19.382000000000001</v>
      </c>
      <c r="N150" s="4">
        <f>VLOOKUP(B150,YahooFinanceInfos!A:BH,60,FALSE)</f>
        <v>2.6787740000000002</v>
      </c>
      <c r="O150" s="4" t="str">
        <f t="shared" si="40"/>
        <v>don't touch</v>
      </c>
      <c r="P150" s="4"/>
      <c r="Q150" s="4"/>
      <c r="R150" s="4"/>
      <c r="S150" s="4"/>
      <c r="T150" s="4"/>
      <c r="AA150" s="4" t="str">
        <f t="shared" si="33"/>
        <v>na</v>
      </c>
      <c r="AB150" s="4" t="str">
        <f t="shared" si="34"/>
        <v>na</v>
      </c>
      <c r="AC150" s="4" t="str">
        <f t="shared" si="35"/>
        <v>na</v>
      </c>
      <c r="AD150" s="4" t="str">
        <f t="shared" si="36"/>
        <v>na</v>
      </c>
      <c r="AE150" s="4" t="str">
        <f t="shared" si="37"/>
        <v>na</v>
      </c>
      <c r="AF150" s="4" t="str">
        <f t="shared" si="38"/>
        <v>na</v>
      </c>
      <c r="AG150" s="4" t="str">
        <f t="shared" si="39"/>
        <v>na</v>
      </c>
    </row>
    <row r="151" spans="1:33" x14ac:dyDescent="0.2">
      <c r="A151" t="s">
        <v>2231</v>
      </c>
      <c r="B151" s="6" t="s">
        <v>687</v>
      </c>
      <c r="C151" s="6" t="str">
        <f>VLOOKUP(B151,YahooFinanceInfos!A:T,9,FALSE)</f>
        <v>T. Rowe Price Group, Inc.</v>
      </c>
      <c r="D151" t="str">
        <f>VLOOKUP(B151,YahooFinanceInfos!A:T,7,FALSE)</f>
        <v>USD</v>
      </c>
      <c r="E151" s="1">
        <f>VLOOKUP(B151,YahooFinanceInfos!A:T,20,FALSE)</f>
        <v>112.57</v>
      </c>
      <c r="F151" s="4" t="str">
        <f>VLOOKUP(B151,YahooFinanceInfos!A:AK,37,FALSE)</f>
        <v>82.51 - 139.82</v>
      </c>
      <c r="G151" s="11">
        <f>(VLOOKUP(B151,YahooFinanceInfos!A:AO,41,FALSE)-E151)/E151</f>
        <v>0.24207159989339969</v>
      </c>
      <c r="H151" s="9">
        <f>VLOOKUP(B151,YahooFinanceInfos!A:AX,50,FALSE)</f>
        <v>8.0239999999999991</v>
      </c>
      <c r="I151" s="9">
        <f>VLOOKUP(B151,YahooFinanceInfos!A:AT,46,FALSE)</f>
        <v>3.18</v>
      </c>
      <c r="J151" s="4">
        <f>VLOOKUP(B151,YahooFinanceInfos!A:AV,48,FALSE)</f>
        <v>2.9460811999999999E-2</v>
      </c>
      <c r="K151" s="4">
        <f t="shared" si="32"/>
        <v>0.39631106679960126</v>
      </c>
      <c r="L151" s="9">
        <f>VLOOKUP(B151,YahooFinanceInfos!A:AV,47,FALSE)</f>
        <v>14.029161999999999</v>
      </c>
      <c r="M151" s="9">
        <f>VLOOKUP(B151,YahooFinanceInfos!A:AZ,52,FALSE)</f>
        <v>28.221</v>
      </c>
      <c r="N151" s="4">
        <f>VLOOKUP(B151,YahooFinanceInfos!A:BH,60,FALSE)</f>
        <v>3.9888735</v>
      </c>
      <c r="O151" s="4" t="str">
        <f t="shared" si="40"/>
        <v>don't touch</v>
      </c>
      <c r="P151" s="4"/>
      <c r="Q151" s="4"/>
      <c r="R151" s="4"/>
      <c r="S151" s="4"/>
      <c r="T151" s="4"/>
      <c r="AA151" s="4" t="str">
        <f t="shared" si="33"/>
        <v>na</v>
      </c>
      <c r="AB151" s="4" t="str">
        <f t="shared" si="34"/>
        <v>na</v>
      </c>
      <c r="AC151" s="4" t="str">
        <f t="shared" si="35"/>
        <v>na</v>
      </c>
      <c r="AD151" s="4" t="str">
        <f t="shared" si="36"/>
        <v>na</v>
      </c>
      <c r="AE151" s="4" t="str">
        <f t="shared" si="37"/>
        <v>na</v>
      </c>
      <c r="AF151" s="4" t="str">
        <f t="shared" si="38"/>
        <v>na</v>
      </c>
      <c r="AG151" s="4" t="str">
        <f t="shared" si="39"/>
        <v>na</v>
      </c>
    </row>
    <row r="152" spans="1:33" x14ac:dyDescent="0.2">
      <c r="A152" t="s">
        <v>2231</v>
      </c>
      <c r="B152" s="7" t="s">
        <v>688</v>
      </c>
      <c r="C152" s="7" t="str">
        <f>VLOOKUP(B152,YahooFinanceInfos!A:T,9,FALSE)</f>
        <v>UGI Corporation</v>
      </c>
      <c r="D152" t="str">
        <f>VLOOKUP(B152,YahooFinanceInfos!A:T,7,FALSE)</f>
        <v>USD</v>
      </c>
      <c r="E152" s="1">
        <f>VLOOKUP(B152,YahooFinanceInfos!A:T,20,FALSE)</f>
        <v>28.53</v>
      </c>
      <c r="F152" s="4" t="str">
        <f>VLOOKUP(B152,YahooFinanceInfos!A:AK,37,FALSE)</f>
        <v>21.75 - 54.48</v>
      </c>
      <c r="G152" s="11">
        <f>(VLOOKUP(B152,YahooFinanceInfos!A:AO,41,FALSE)-E152)/E152</f>
        <v>0.9095688748685592</v>
      </c>
      <c r="H152" s="9">
        <f>VLOOKUP(B152,YahooFinanceInfos!A:AX,50,FALSE)</f>
        <v>1.9450000000000001</v>
      </c>
      <c r="I152" s="9">
        <f>VLOOKUP(B152,YahooFinanceInfos!A:AT,46,FALSE)</f>
        <v>1.2749999999999999</v>
      </c>
      <c r="J152" s="4">
        <f>VLOOKUP(B152,YahooFinanceInfos!A:AV,48,FALSE)</f>
        <v>4.4378698000000001E-2</v>
      </c>
      <c r="K152" s="4">
        <f t="shared" si="32"/>
        <v>0.65552699228791766</v>
      </c>
      <c r="L152" s="9">
        <f>VLOOKUP(B152,YahooFinanceInfos!A:AV,47,FALSE)</f>
        <v>14.668381</v>
      </c>
      <c r="M152" s="9">
        <f>VLOOKUP(B152,YahooFinanceInfos!A:AZ,52,FALSE)</f>
        <v>19.483000000000001</v>
      </c>
      <c r="N152" s="4">
        <f>VLOOKUP(B152,YahooFinanceInfos!A:BH,60,FALSE)</f>
        <v>1.4643535999999999</v>
      </c>
      <c r="O152" s="4" t="str">
        <f t="shared" si="40"/>
        <v>invest</v>
      </c>
      <c r="P152" s="4"/>
      <c r="Q152" s="4"/>
      <c r="R152" s="4"/>
      <c r="S152" s="4"/>
      <c r="T152" s="4"/>
      <c r="AA152" s="4" t="str">
        <f t="shared" si="33"/>
        <v>na</v>
      </c>
      <c r="AB152" s="4" t="str">
        <f t="shared" si="34"/>
        <v>na</v>
      </c>
      <c r="AC152" s="4" t="str">
        <f t="shared" si="35"/>
        <v>na</v>
      </c>
      <c r="AD152" s="4" t="str">
        <f t="shared" si="36"/>
        <v>na</v>
      </c>
      <c r="AE152" s="4" t="str">
        <f t="shared" si="37"/>
        <v>na</v>
      </c>
      <c r="AF152" s="4" t="str">
        <f t="shared" si="38"/>
        <v>na</v>
      </c>
      <c r="AG152" s="4" t="str">
        <f t="shared" si="39"/>
        <v>na</v>
      </c>
    </row>
    <row r="153" spans="1:33" x14ac:dyDescent="0.2">
      <c r="A153" t="s">
        <v>2231</v>
      </c>
      <c r="B153" s="6" t="s">
        <v>689</v>
      </c>
      <c r="C153" s="6" t="str">
        <f>VLOOKUP(B153,YahooFinanceInfos!A:T,9,FALSE)</f>
        <v xml:space="preserve">Universal Health Realty Income </v>
      </c>
      <c r="D153" t="str">
        <f>VLOOKUP(B153,YahooFinanceInfos!A:T,7,FALSE)</f>
        <v>USD</v>
      </c>
      <c r="E153" s="1">
        <f>VLOOKUP(B153,YahooFinanceInfos!A:T,20,FALSE)</f>
        <v>82.02</v>
      </c>
      <c r="F153" s="4" t="str">
        <f>VLOOKUP(B153,YahooFinanceInfos!A:AK,37,FALSE)</f>
        <v>54.54 - 132.41</v>
      </c>
      <c r="G153" s="11">
        <f>(VLOOKUP(B153,YahooFinanceInfos!A:AO,41,FALSE)-E153)/E153</f>
        <v>0.61436235064618394</v>
      </c>
      <c r="H153" s="9">
        <f>VLOOKUP(B153,YahooFinanceInfos!A:AX,50,FALSE)</f>
        <v>1.4</v>
      </c>
      <c r="I153" s="9">
        <f>VLOOKUP(B153,YahooFinanceInfos!A:AT,46,FALSE)</f>
        <v>2.73</v>
      </c>
      <c r="J153" s="4">
        <f>VLOOKUP(B153,YahooFinanceInfos!A:AV,48,FALSE)</f>
        <v>3.2891568000000003E-2</v>
      </c>
      <c r="K153" s="4">
        <f t="shared" si="32"/>
        <v>1.9500000000000002</v>
      </c>
      <c r="L153" s="9">
        <f>VLOOKUP(B153,YahooFinanceInfos!A:AV,47,FALSE)</f>
        <v>58.585712000000001</v>
      </c>
      <c r="M153" s="9">
        <f>VLOOKUP(B153,YahooFinanceInfos!A:AZ,52,FALSE)</f>
        <v>12.534000000000001</v>
      </c>
      <c r="N153" s="4">
        <f>VLOOKUP(B153,YahooFinanceInfos!A:BH,60,FALSE)</f>
        <v>6.5438004000000003</v>
      </c>
      <c r="O153" s="4" t="str">
        <f t="shared" si="40"/>
        <v>don't touch</v>
      </c>
      <c r="P153" s="4"/>
      <c r="Q153" s="4"/>
      <c r="R153" s="4"/>
      <c r="S153" s="4"/>
      <c r="T153" s="4"/>
      <c r="AA153" s="4" t="str">
        <f t="shared" si="33"/>
        <v>na</v>
      </c>
      <c r="AB153" s="4" t="str">
        <f t="shared" si="34"/>
        <v>na</v>
      </c>
      <c r="AC153" s="4" t="str">
        <f t="shared" si="35"/>
        <v>na</v>
      </c>
      <c r="AD153" s="4" t="str">
        <f t="shared" si="36"/>
        <v>na</v>
      </c>
      <c r="AE153" s="4" t="str">
        <f t="shared" si="37"/>
        <v>na</v>
      </c>
      <c r="AF153" s="4" t="str">
        <f t="shared" si="38"/>
        <v>na</v>
      </c>
      <c r="AG153" s="4" t="str">
        <f t="shared" si="39"/>
        <v>na</v>
      </c>
    </row>
    <row r="154" spans="1:33" x14ac:dyDescent="0.2">
      <c r="A154" t="s">
        <v>2231</v>
      </c>
      <c r="B154" s="7" t="s">
        <v>690</v>
      </c>
      <c r="C154" s="7" t="str">
        <f>VLOOKUP(B154,YahooFinanceInfos!A:T,9,FALSE)</f>
        <v>United Technologies Corporation</v>
      </c>
      <c r="D154" t="str">
        <f>VLOOKUP(B154,YahooFinanceInfos!A:T,7,FALSE)</f>
        <v>USD</v>
      </c>
      <c r="E154" s="1">
        <f>VLOOKUP(B154,YahooFinanceInfos!A:T,20,FALSE)</f>
        <v>86.01</v>
      </c>
      <c r="F154" s="4" t="str">
        <f>VLOOKUP(B154,YahooFinanceInfos!A:AK,37,FALSE)</f>
        <v>48.05 - 158.44</v>
      </c>
      <c r="G154" s="11">
        <f>(VLOOKUP(B154,YahooFinanceInfos!A:AO,41,FALSE)-E154)/E154</f>
        <v>0.84211138239739547</v>
      </c>
      <c r="H154" s="9">
        <f>VLOOKUP(B154,YahooFinanceInfos!A:AX,50,FALSE)</f>
        <v>6.41</v>
      </c>
      <c r="I154" s="9">
        <f>VLOOKUP(B154,YahooFinanceInfos!A:AT,46,FALSE)</f>
        <v>2.94</v>
      </c>
      <c r="J154" s="4">
        <f>VLOOKUP(B154,YahooFinanceInfos!A:AV,48,FALSE)</f>
        <v>3.2176863E-2</v>
      </c>
      <c r="K154" s="4">
        <f t="shared" si="32"/>
        <v>0.45865834633385333</v>
      </c>
      <c r="L154" s="9">
        <f>VLOOKUP(B154,YahooFinanceInfos!A:AV,47,FALSE)</f>
        <v>13.4180975</v>
      </c>
      <c r="M154" s="9">
        <f>VLOOKUP(B154,YahooFinanceInfos!A:AZ,52,FALSE)</f>
        <v>48.774999999999999</v>
      </c>
      <c r="N154" s="4">
        <f>VLOOKUP(B154,YahooFinanceInfos!A:BH,60,FALSE)</f>
        <v>1.7634034000000001</v>
      </c>
      <c r="O154" s="4" t="str">
        <f t="shared" si="40"/>
        <v>invest</v>
      </c>
      <c r="P154" s="4"/>
      <c r="Q154" s="4"/>
      <c r="R154" s="4"/>
      <c r="S154" s="4"/>
      <c r="T154" s="4"/>
      <c r="AA154" s="4" t="str">
        <f t="shared" si="33"/>
        <v>na</v>
      </c>
      <c r="AB154" s="4" t="str">
        <f t="shared" si="34"/>
        <v>na</v>
      </c>
      <c r="AC154" s="4" t="str">
        <f t="shared" si="35"/>
        <v>na</v>
      </c>
      <c r="AD154" s="4" t="str">
        <f t="shared" si="36"/>
        <v>na</v>
      </c>
      <c r="AE154" s="4" t="str">
        <f t="shared" si="37"/>
        <v>na</v>
      </c>
      <c r="AF154" s="4" t="str">
        <f t="shared" si="38"/>
        <v>na</v>
      </c>
      <c r="AG154" s="4" t="str">
        <f t="shared" si="39"/>
        <v>na</v>
      </c>
    </row>
    <row r="155" spans="1:33" x14ac:dyDescent="0.2">
      <c r="A155" t="s">
        <v>2231</v>
      </c>
      <c r="B155" s="6" t="s">
        <v>691</v>
      </c>
      <c r="C155" s="6" t="str">
        <f>VLOOKUP(B155,YahooFinanceInfos!A:T,9,FALSE)</f>
        <v>Universal Corporation</v>
      </c>
      <c r="D155" t="str">
        <f>VLOOKUP(B155,YahooFinanceInfos!A:T,7,FALSE)</f>
        <v>USD</v>
      </c>
      <c r="E155" s="1">
        <f>VLOOKUP(B155,YahooFinanceInfos!A:T,20,FALSE)</f>
        <v>41.42</v>
      </c>
      <c r="F155" s="4" t="str">
        <f>VLOOKUP(B155,YahooFinanceInfos!A:AK,37,FALSE)</f>
        <v>37.04 - 63.18</v>
      </c>
      <c r="G155" s="11">
        <f>(VLOOKUP(B155,YahooFinanceInfos!A:AO,41,FALSE)-E155)/E155</f>
        <v>0.52535007242877829</v>
      </c>
      <c r="H155" s="9">
        <f>VLOOKUP(B155,YahooFinanceInfos!A:AX,50,FALSE)</f>
        <v>3.472</v>
      </c>
      <c r="I155" s="9">
        <f>VLOOKUP(B155,YahooFinanceInfos!A:AT,46,FALSE)</f>
        <v>3.03</v>
      </c>
      <c r="J155" s="4">
        <f>VLOOKUP(B155,YahooFinanceInfos!A:AV,48,FALSE)</f>
        <v>7.2784044000000006E-2</v>
      </c>
      <c r="K155" s="4">
        <f t="shared" si="32"/>
        <v>0.87269585253456217</v>
      </c>
      <c r="L155" s="9">
        <f>VLOOKUP(B155,YahooFinanceInfos!A:AV,47,FALSE)</f>
        <v>11.929724</v>
      </c>
      <c r="M155" s="9">
        <f>VLOOKUP(B155,YahooFinanceInfos!A:AZ,52,FALSE)</f>
        <v>53.042000000000002</v>
      </c>
      <c r="N155" s="4">
        <f>VLOOKUP(B155,YahooFinanceInfos!A:BH,60,FALSE)</f>
        <v>0.78089059999999999</v>
      </c>
      <c r="O155" s="4" t="str">
        <f t="shared" si="40"/>
        <v>invest</v>
      </c>
      <c r="P155" s="4"/>
      <c r="Q155" s="14"/>
      <c r="R155" s="16"/>
      <c r="S155" s="16"/>
      <c r="T155" s="16"/>
      <c r="AA155" s="4" t="str">
        <f t="shared" si="33"/>
        <v>na</v>
      </c>
      <c r="AB155" s="4" t="str">
        <f t="shared" si="34"/>
        <v>na</v>
      </c>
      <c r="AC155" s="4" t="str">
        <f t="shared" si="35"/>
        <v>na</v>
      </c>
      <c r="AD155" s="4" t="str">
        <f t="shared" si="36"/>
        <v>na</v>
      </c>
      <c r="AE155" s="4" t="str">
        <f t="shared" si="37"/>
        <v>na</v>
      </c>
      <c r="AF155" s="4" t="str">
        <f t="shared" si="38"/>
        <v>na</v>
      </c>
      <c r="AG155" s="4" t="str">
        <f t="shared" si="39"/>
        <v>na</v>
      </c>
    </row>
    <row r="156" spans="1:33" x14ac:dyDescent="0.2">
      <c r="A156" t="s">
        <v>2231</v>
      </c>
      <c r="B156" s="7" t="s">
        <v>692</v>
      </c>
      <c r="C156" s="7" t="str">
        <f>VLOOKUP(B156,YahooFinanceInfos!A:T,9,FALSE)</f>
        <v>V.F. Corporation</v>
      </c>
      <c r="D156" t="str">
        <f>VLOOKUP(B156,YahooFinanceInfos!A:T,7,FALSE)</f>
        <v>USD</v>
      </c>
      <c r="E156" s="1">
        <f>VLOOKUP(B156,YahooFinanceInfos!A:T,20,FALSE)</f>
        <v>55.4</v>
      </c>
      <c r="F156" s="4" t="str">
        <f>VLOOKUP(B156,YahooFinanceInfos!A:AK,37,FALSE)</f>
        <v>45.07 - 100.25</v>
      </c>
      <c r="G156" s="11">
        <f>(VLOOKUP(B156,YahooFinanceInfos!A:AO,41,FALSE)-E156)/E156</f>
        <v>0.80956678700361018</v>
      </c>
      <c r="H156" s="9">
        <f>VLOOKUP(B156,YahooFinanceInfos!A:AX,50,FALSE)</f>
        <v>3.2240000000000002</v>
      </c>
      <c r="I156" s="9">
        <f>VLOOKUP(B156,YahooFinanceInfos!A:AT,46,FALSE)</f>
        <v>1.93</v>
      </c>
      <c r="J156" s="4">
        <f>VLOOKUP(B156,YahooFinanceInfos!A:AV,48,FALSE)</f>
        <v>3.658074E-2</v>
      </c>
      <c r="K156" s="4">
        <f t="shared" si="32"/>
        <v>0.59863523573200983</v>
      </c>
      <c r="L156" s="9">
        <f>VLOOKUP(B156,YahooFinanceInfos!A:AV,47,FALSE)</f>
        <v>17.183623999999998</v>
      </c>
      <c r="M156" s="9">
        <f>VLOOKUP(B156,YahooFinanceInfos!A:AZ,52,FALSE)</f>
        <v>11.577</v>
      </c>
      <c r="N156" s="4">
        <f>VLOOKUP(B156,YahooFinanceInfos!A:BH,60,FALSE)</f>
        <v>4.7853503000000002</v>
      </c>
      <c r="O156" s="4" t="str">
        <f t="shared" si="40"/>
        <v>invest</v>
      </c>
      <c r="P156" s="4"/>
      <c r="Q156" s="4"/>
      <c r="R156" s="4"/>
      <c r="S156" s="4"/>
      <c r="T156" s="4"/>
      <c r="AA156" s="4" t="str">
        <f t="shared" si="33"/>
        <v>na</v>
      </c>
      <c r="AB156" s="4" t="str">
        <f t="shared" si="34"/>
        <v>na</v>
      </c>
      <c r="AC156" s="4" t="str">
        <f t="shared" si="35"/>
        <v>na</v>
      </c>
      <c r="AD156" s="4" t="str">
        <f t="shared" si="36"/>
        <v>na</v>
      </c>
      <c r="AE156" s="4" t="str">
        <f t="shared" si="37"/>
        <v>na</v>
      </c>
      <c r="AF156" s="4" t="str">
        <f t="shared" si="38"/>
        <v>na</v>
      </c>
      <c r="AG156" s="4" t="str">
        <f t="shared" si="39"/>
        <v>na</v>
      </c>
    </row>
    <row r="157" spans="1:33" x14ac:dyDescent="0.2">
      <c r="A157" t="s">
        <v>2231</v>
      </c>
      <c r="B157" s="6" t="s">
        <v>693</v>
      </c>
      <c r="C157" s="6" t="str">
        <f>VLOOKUP(B157,YahooFinanceInfos!A:T,9,FALSE)</f>
        <v>Westamerica Bancorporation</v>
      </c>
      <c r="D157" t="str">
        <f>VLOOKUP(B157,YahooFinanceInfos!A:T,7,FALSE)</f>
        <v>USD</v>
      </c>
      <c r="E157" s="1">
        <f>VLOOKUP(B157,YahooFinanceInfos!A:T,20,FALSE)</f>
        <v>53.4</v>
      </c>
      <c r="F157" s="4" t="str">
        <f>VLOOKUP(B157,YahooFinanceInfos!A:AK,37,FALSE)</f>
        <v>46.94 - 69.08</v>
      </c>
      <c r="G157" s="11">
        <f>(VLOOKUP(B157,YahooFinanceInfos!A:AO,41,FALSE)-E157)/E157</f>
        <v>0.29363295880149815</v>
      </c>
      <c r="H157" s="9">
        <f>VLOOKUP(B157,YahooFinanceInfos!A:AX,50,FALSE)</f>
        <v>2.8769999999999998</v>
      </c>
      <c r="I157" s="9">
        <f>VLOOKUP(B157,YahooFinanceInfos!A:AT,46,FALSE)</f>
        <v>1.64</v>
      </c>
      <c r="J157" s="4">
        <f>VLOOKUP(B157,YahooFinanceInfos!A:AV,48,FALSE)</f>
        <v>3.0477606000000001E-2</v>
      </c>
      <c r="K157" s="4">
        <f t="shared" si="32"/>
        <v>0.57003823427181088</v>
      </c>
      <c r="L157" s="9">
        <f>VLOOKUP(B157,YahooFinanceInfos!A:AV,47,FALSE)</f>
        <v>18.561</v>
      </c>
      <c r="M157" s="9">
        <f>VLOOKUP(B157,YahooFinanceInfos!A:AZ,52,FALSE)</f>
        <v>26.196999999999999</v>
      </c>
      <c r="N157" s="4">
        <f>VLOOKUP(B157,YahooFinanceInfos!A:BH,60,FALSE)</f>
        <v>2.0384014000000001</v>
      </c>
      <c r="O157" s="4" t="str">
        <f t="shared" si="40"/>
        <v>don't touch</v>
      </c>
      <c r="P157" s="4"/>
      <c r="Q157" s="4"/>
      <c r="R157" s="4"/>
      <c r="S157" s="4"/>
      <c r="T157" s="4"/>
      <c r="AA157" s="4" t="str">
        <f t="shared" si="33"/>
        <v>na</v>
      </c>
      <c r="AB157" s="4" t="str">
        <f t="shared" si="34"/>
        <v>na</v>
      </c>
      <c r="AC157" s="4" t="str">
        <f t="shared" si="35"/>
        <v>na</v>
      </c>
      <c r="AD157" s="4" t="str">
        <f t="shared" si="36"/>
        <v>na</v>
      </c>
      <c r="AE157" s="4" t="str">
        <f t="shared" si="37"/>
        <v>na</v>
      </c>
      <c r="AF157" s="4" t="str">
        <f t="shared" si="38"/>
        <v>na</v>
      </c>
      <c r="AG157" s="4" t="str">
        <f t="shared" si="39"/>
        <v>na</v>
      </c>
    </row>
    <row r="158" spans="1:33" x14ac:dyDescent="0.2">
      <c r="A158" t="s">
        <v>2231</v>
      </c>
      <c r="B158" s="7" t="s">
        <v>694</v>
      </c>
      <c r="C158" s="7" t="str">
        <f>VLOOKUP(B158,YahooFinanceInfos!A:T,9,FALSE)</f>
        <v>Walgreens Boots Alliance, Inc.</v>
      </c>
      <c r="D158" t="str">
        <f>VLOOKUP(B158,YahooFinanceInfos!A:T,7,FALSE)</f>
        <v>USD</v>
      </c>
      <c r="E158" s="1">
        <f>VLOOKUP(B158,YahooFinanceInfos!A:T,20,FALSE)</f>
        <v>38.85</v>
      </c>
      <c r="F158" s="4" t="str">
        <f>VLOOKUP(B158,YahooFinanceInfos!A:AK,37,FALSE)</f>
        <v>36.65 - 64.5</v>
      </c>
      <c r="G158" s="11">
        <f>(VLOOKUP(B158,YahooFinanceInfos!A:AO,41,FALSE)-E158)/E158</f>
        <v>0.66023166023166013</v>
      </c>
      <c r="H158" s="9">
        <f>VLOOKUP(B158,YahooFinanceInfos!A:AX,50,FALSE)</f>
        <v>3.8879999999999999</v>
      </c>
      <c r="I158" s="9">
        <f>VLOOKUP(B158,YahooFinanceInfos!A:AT,46,FALSE)</f>
        <v>1.8120000000000001</v>
      </c>
      <c r="J158" s="4">
        <f>VLOOKUP(B158,YahooFinanceInfos!A:AV,48,FALSE)</f>
        <v>4.7249026999999999E-2</v>
      </c>
      <c r="K158" s="4">
        <f t="shared" si="32"/>
        <v>0.4660493827160494</v>
      </c>
      <c r="L158" s="9">
        <f>VLOOKUP(B158,YahooFinanceInfos!A:AV,47,FALSE)</f>
        <v>9.9922839999999997</v>
      </c>
      <c r="M158" s="9">
        <f>VLOOKUP(B158,YahooFinanceInfos!A:AZ,52,FALSE)</f>
        <v>26.942</v>
      </c>
      <c r="N158" s="4">
        <f>VLOOKUP(B158,YahooFinanceInfos!A:BH,60,FALSE)</f>
        <v>1.4419864</v>
      </c>
      <c r="O158" s="4" t="str">
        <f t="shared" si="40"/>
        <v>invest</v>
      </c>
      <c r="P158" s="4"/>
      <c r="Q158" s="4"/>
      <c r="R158" s="4"/>
      <c r="S158" s="4"/>
      <c r="T158" s="4"/>
      <c r="AA158" s="4" t="str">
        <f t="shared" si="33"/>
        <v>na</v>
      </c>
      <c r="AB158" s="4" t="str">
        <f t="shared" si="34"/>
        <v>na</v>
      </c>
      <c r="AC158" s="4" t="str">
        <f t="shared" si="35"/>
        <v>na</v>
      </c>
      <c r="AD158" s="4" t="str">
        <f t="shared" si="36"/>
        <v>na</v>
      </c>
      <c r="AE158" s="4" t="str">
        <f t="shared" si="37"/>
        <v>na</v>
      </c>
      <c r="AF158" s="4" t="str">
        <f t="shared" si="38"/>
        <v>na</v>
      </c>
      <c r="AG158" s="4" t="str">
        <f t="shared" si="39"/>
        <v>na</v>
      </c>
    </row>
    <row r="159" spans="1:33" x14ac:dyDescent="0.2">
      <c r="A159" t="s">
        <v>2231</v>
      </c>
      <c r="B159" s="6" t="s">
        <v>695</v>
      </c>
      <c r="C159" s="6" t="str">
        <f>VLOOKUP(B159,YahooFinanceInfos!A:T,9,FALSE)</f>
        <v>Weyco Group, Inc.</v>
      </c>
      <c r="D159" t="str">
        <f>VLOOKUP(B159,YahooFinanceInfos!A:T,7,FALSE)</f>
        <v>USD</v>
      </c>
      <c r="E159" s="1">
        <f>VLOOKUP(B159,YahooFinanceInfos!A:T,20,FALSE)</f>
        <v>18.23</v>
      </c>
      <c r="F159" s="4" t="str">
        <f>VLOOKUP(B159,YahooFinanceInfos!A:AK,37,FALSE)</f>
        <v>15.4 - 29.5</v>
      </c>
      <c r="G159" s="11">
        <f>(VLOOKUP(B159,YahooFinanceInfos!A:AO,41,FALSE)-E159)/E159</f>
        <v>0.61821173889193637</v>
      </c>
      <c r="H159" s="9">
        <f>VLOOKUP(B159,YahooFinanceInfos!A:AX,50,FALSE)</f>
        <v>1.8260000000000001</v>
      </c>
      <c r="I159" s="9">
        <f>VLOOKUP(B159,YahooFinanceInfos!A:AT,46,FALSE)</f>
        <v>0.96</v>
      </c>
      <c r="J159" s="4">
        <f>VLOOKUP(B159,YahooFinanceInfos!A:AV,48,FALSE)</f>
        <v>5.3038670000000003E-2</v>
      </c>
      <c r="K159" s="4">
        <f t="shared" si="32"/>
        <v>0.52573932092004372</v>
      </c>
      <c r="L159" s="9">
        <f>VLOOKUP(B159,YahooFinanceInfos!A:AV,47,FALSE)</f>
        <v>9.9835700000000003</v>
      </c>
      <c r="M159" s="9">
        <f>VLOOKUP(B159,YahooFinanceInfos!A:AZ,52,FALSE)</f>
        <v>21.003</v>
      </c>
      <c r="N159" s="4">
        <f>VLOOKUP(B159,YahooFinanceInfos!A:BH,60,FALSE)</f>
        <v>0.86797120000000005</v>
      </c>
      <c r="O159" s="4" t="str">
        <f t="shared" si="40"/>
        <v>invest</v>
      </c>
      <c r="P159" s="4"/>
      <c r="Q159" s="4"/>
      <c r="R159" s="4"/>
      <c r="S159" s="4"/>
      <c r="T159" s="4"/>
      <c r="AA159" s="4" t="str">
        <f t="shared" si="33"/>
        <v>na</v>
      </c>
      <c r="AB159" s="4" t="str">
        <f t="shared" si="34"/>
        <v>na</v>
      </c>
      <c r="AC159" s="4" t="str">
        <f t="shared" si="35"/>
        <v>na</v>
      </c>
      <c r="AD159" s="4" t="str">
        <f t="shared" si="36"/>
        <v>na</v>
      </c>
      <c r="AE159" s="4" t="str">
        <f t="shared" si="37"/>
        <v>na</v>
      </c>
      <c r="AF159" s="4" t="str">
        <f t="shared" si="38"/>
        <v>na</v>
      </c>
      <c r="AG159" s="4" t="str">
        <f t="shared" si="39"/>
        <v>na</v>
      </c>
    </row>
    <row r="160" spans="1:33" x14ac:dyDescent="0.2">
      <c r="A160" t="s">
        <v>2231</v>
      </c>
      <c r="B160" s="7" t="s">
        <v>696</v>
      </c>
      <c r="C160" s="7" t="str">
        <f>VLOOKUP(B160,YahooFinanceInfos!A:T,9,FALSE)</f>
        <v>Walmart Inc.</v>
      </c>
      <c r="D160" t="str">
        <f>VLOOKUP(B160,YahooFinanceInfos!A:T,7,FALSE)</f>
        <v>USD</v>
      </c>
      <c r="E160" s="1">
        <f>VLOOKUP(B160,YahooFinanceInfos!A:T,20,FALSE)</f>
        <v>123.42</v>
      </c>
      <c r="F160" s="4" t="str">
        <f>VLOOKUP(B160,YahooFinanceInfos!A:AK,37,FALSE)</f>
        <v>99.91 - 133.38</v>
      </c>
      <c r="G160" s="11">
        <f>(VLOOKUP(B160,YahooFinanceInfos!A:AO,41,FALSE)-E160)/E160</f>
        <v>8.0700048614487069E-2</v>
      </c>
      <c r="H160" s="9">
        <f>VLOOKUP(B160,YahooFinanceInfos!A:AX,50,FALSE)</f>
        <v>5.19</v>
      </c>
      <c r="I160" s="9">
        <f>VLOOKUP(B160,YahooFinanceInfos!A:AT,46,FALSE)</f>
        <v>2.12</v>
      </c>
      <c r="J160" s="4">
        <f>VLOOKUP(B160,YahooFinanceInfos!A:AV,48,FALSE)</f>
        <v>1.7136851000000002E-2</v>
      </c>
      <c r="K160" s="4">
        <f t="shared" si="32"/>
        <v>0.40847784200385356</v>
      </c>
      <c r="L160" s="9">
        <f>VLOOKUP(B160,YahooFinanceInfos!A:AV,47,FALSE)</f>
        <v>23.780346000000002</v>
      </c>
      <c r="M160" s="9">
        <f>VLOOKUP(B160,YahooFinanceInfos!A:AZ,52,FALSE)</f>
        <v>26.361999999999998</v>
      </c>
      <c r="N160" s="4">
        <f>VLOOKUP(B160,YahooFinanceInfos!A:BH,60,FALSE)</f>
        <v>4.6817390000000003</v>
      </c>
      <c r="O160" s="4" t="str">
        <f t="shared" si="40"/>
        <v>don't touch</v>
      </c>
      <c r="P160" s="4"/>
      <c r="Q160" s="4"/>
      <c r="R160" s="4"/>
      <c r="S160" s="4"/>
      <c r="T160" s="4"/>
      <c r="AA160" s="4" t="str">
        <f t="shared" si="33"/>
        <v>na</v>
      </c>
      <c r="AB160" s="4" t="str">
        <f t="shared" si="34"/>
        <v>na</v>
      </c>
      <c r="AC160" s="4" t="str">
        <f t="shared" si="35"/>
        <v>na</v>
      </c>
      <c r="AD160" s="4" t="str">
        <f t="shared" si="36"/>
        <v>na</v>
      </c>
      <c r="AE160" s="4" t="str">
        <f t="shared" si="37"/>
        <v>na</v>
      </c>
      <c r="AF160" s="4" t="str">
        <f t="shared" si="38"/>
        <v>na</v>
      </c>
      <c r="AG160" s="4" t="str">
        <f t="shared" si="39"/>
        <v>na</v>
      </c>
    </row>
    <row r="161" spans="1:33" x14ac:dyDescent="0.2">
      <c r="A161" t="s">
        <v>2231</v>
      </c>
      <c r="B161" s="6" t="s">
        <v>697</v>
      </c>
      <c r="C161" s="6" t="str">
        <f>VLOOKUP(B161,YahooFinanceInfos!A:T,9,FALSE)</f>
        <v>West Pharmaceutical Services, I</v>
      </c>
      <c r="D161" t="str">
        <f>VLOOKUP(B161,YahooFinanceInfos!A:T,7,FALSE)</f>
        <v>USD</v>
      </c>
      <c r="E161" s="1">
        <f>VLOOKUP(B161,YahooFinanceInfos!A:T,20,FALSE)</f>
        <v>210.35</v>
      </c>
      <c r="F161" s="4" t="str">
        <f>VLOOKUP(B161,YahooFinanceInfos!A:AK,37,FALSE)</f>
        <v>113.04 - 213.79</v>
      </c>
      <c r="G161" s="11">
        <f>(VLOOKUP(B161,YahooFinanceInfos!A:AO,41,FALSE)-E161)/E161</f>
        <v>1.6353696220584728E-2</v>
      </c>
      <c r="H161" s="9">
        <f>VLOOKUP(B161,YahooFinanceInfos!A:AX,50,FALSE)</f>
        <v>3.47</v>
      </c>
      <c r="I161" s="9">
        <f>VLOOKUP(B161,YahooFinanceInfos!A:AT,46,FALSE)</f>
        <v>0.62</v>
      </c>
      <c r="J161" s="4">
        <f>VLOOKUP(B161,YahooFinanceInfos!A:AV,48,FALSE)</f>
        <v>3.0411537999999998E-3</v>
      </c>
      <c r="K161" s="4">
        <f t="shared" si="32"/>
        <v>0.17867435158501441</v>
      </c>
      <c r="L161" s="9">
        <f>VLOOKUP(B161,YahooFinanceInfos!A:AV,47,FALSE)</f>
        <v>60.619599999999998</v>
      </c>
      <c r="M161" s="9">
        <f>VLOOKUP(B161,YahooFinanceInfos!A:AZ,52,FALSE)</f>
        <v>20.247</v>
      </c>
      <c r="N161" s="4">
        <f>VLOOKUP(B161,YahooFinanceInfos!A:BH,60,FALSE)</f>
        <v>10.389194</v>
      </c>
      <c r="O161" s="4" t="str">
        <f t="shared" si="40"/>
        <v>don't touch</v>
      </c>
      <c r="P161" s="4"/>
      <c r="Q161" s="4"/>
      <c r="R161" s="4"/>
      <c r="S161" s="4"/>
      <c r="T161" s="4"/>
      <c r="AA161" s="4" t="str">
        <f t="shared" si="33"/>
        <v>na</v>
      </c>
      <c r="AB161" s="4" t="str">
        <f t="shared" si="34"/>
        <v>na</v>
      </c>
      <c r="AC161" s="4" t="str">
        <f t="shared" si="35"/>
        <v>na</v>
      </c>
      <c r="AD161" s="4" t="str">
        <f t="shared" si="36"/>
        <v>na</v>
      </c>
      <c r="AE161" s="4" t="str">
        <f t="shared" si="37"/>
        <v>na</v>
      </c>
      <c r="AF161" s="4" t="str">
        <f t="shared" si="38"/>
        <v>na</v>
      </c>
      <c r="AG161" s="4" t="str">
        <f t="shared" si="39"/>
        <v>na</v>
      </c>
    </row>
    <row r="162" spans="1:33" x14ac:dyDescent="0.2">
      <c r="A162" t="s">
        <v>2231</v>
      </c>
      <c r="B162" s="7" t="s">
        <v>698</v>
      </c>
      <c r="C162" s="7" t="str">
        <f>VLOOKUP(B162,YahooFinanceInfos!A:T,9,FALSE)</f>
        <v>Essential Utilities, Inc.</v>
      </c>
      <c r="D162" t="str">
        <f>VLOOKUP(B162,YahooFinanceInfos!A:T,7,FALSE)</f>
        <v>USD</v>
      </c>
      <c r="E162" s="1">
        <f>VLOOKUP(B162,YahooFinanceInfos!A:T,20,FALSE)</f>
        <v>39.32</v>
      </c>
      <c r="F162" s="4" t="str">
        <f>VLOOKUP(B162,YahooFinanceInfos!A:AK,37,FALSE)</f>
        <v>30.4 - 54.52</v>
      </c>
      <c r="G162" s="11">
        <f>(VLOOKUP(B162,YahooFinanceInfos!A:AO,41,FALSE)-E162)/E162</f>
        <v>0.38657171922685662</v>
      </c>
      <c r="H162" s="9">
        <f>VLOOKUP(B162,YahooFinanceInfos!A:AX,50,FALSE)</f>
        <v>0</v>
      </c>
      <c r="I162" s="9">
        <f>VLOOKUP(B162,YahooFinanceInfos!A:AT,46,FALSE)</f>
        <v>0</v>
      </c>
      <c r="J162" s="4">
        <f>VLOOKUP(B162,YahooFinanceInfos!A:AV,48,FALSE)</f>
        <v>0</v>
      </c>
      <c r="K162" s="4" t="str">
        <f t="shared" si="32"/>
        <v>na</v>
      </c>
      <c r="L162" s="9">
        <f>VLOOKUP(B162,YahooFinanceInfos!A:AV,47,FALSE)</f>
        <v>0</v>
      </c>
      <c r="M162" s="9">
        <f>VLOOKUP(B162,YahooFinanceInfos!A:AZ,52,FALSE)</f>
        <v>0</v>
      </c>
      <c r="N162" s="4">
        <f>VLOOKUP(B162,YahooFinanceInfos!A:BH,60,FALSE)</f>
        <v>0</v>
      </c>
      <c r="O162" s="4" t="str">
        <f t="shared" si="40"/>
        <v>don't touch</v>
      </c>
      <c r="P162" s="4"/>
      <c r="Q162" s="4"/>
      <c r="R162" s="4"/>
      <c r="S162" s="4"/>
      <c r="T162" s="4"/>
      <c r="AA162" s="4" t="str">
        <f t="shared" si="33"/>
        <v>na</v>
      </c>
      <c r="AB162" s="4" t="str">
        <f t="shared" si="34"/>
        <v>na</v>
      </c>
      <c r="AC162" s="4" t="str">
        <f t="shared" si="35"/>
        <v>na</v>
      </c>
      <c r="AD162" s="4" t="str">
        <f t="shared" si="36"/>
        <v>na</v>
      </c>
      <c r="AE162" s="4" t="str">
        <f t="shared" si="37"/>
        <v>na</v>
      </c>
      <c r="AF162" s="4" t="str">
        <f t="shared" si="38"/>
        <v>na</v>
      </c>
      <c r="AG162" s="4" t="str">
        <f t="shared" si="39"/>
        <v>na</v>
      </c>
    </row>
    <row r="163" spans="1:33" x14ac:dyDescent="0.2">
      <c r="A163" t="s">
        <v>2231</v>
      </c>
      <c r="B163" s="6" t="s">
        <v>68</v>
      </c>
      <c r="C163" s="6" t="str">
        <f>VLOOKUP(B163,YahooFinanceInfos!A:T,9,FALSE)</f>
        <v>Exxon Mobil Corporation</v>
      </c>
      <c r="D163" t="str">
        <f>VLOOKUP(B163,YahooFinanceInfos!A:T,7,FALSE)</f>
        <v>USD</v>
      </c>
      <c r="E163" s="1">
        <f>VLOOKUP(B163,YahooFinanceInfos!A:T,20,FALSE)</f>
        <v>42.33</v>
      </c>
      <c r="F163" s="4" t="str">
        <f>VLOOKUP(B163,YahooFinanceInfos!A:AK,37,FALSE)</f>
        <v>30.11 - 77.93</v>
      </c>
      <c r="G163" s="11">
        <f>(VLOOKUP(B163,YahooFinanceInfos!A:AO,41,FALSE)-E163)/E163</f>
        <v>0.84101110323647554</v>
      </c>
      <c r="H163" s="9">
        <f>VLOOKUP(B163,YahooFinanceInfos!A:AX,50,FALSE)</f>
        <v>2.665</v>
      </c>
      <c r="I163" s="9">
        <f>VLOOKUP(B163,YahooFinanceInfos!A:AT,46,FALSE)</f>
        <v>3.48</v>
      </c>
      <c r="J163" s="4">
        <f>VLOOKUP(B163,YahooFinanceInfos!A:AV,48,FALSE)</f>
        <v>8.2995470000000002E-2</v>
      </c>
      <c r="K163" s="4">
        <f t="shared" si="32"/>
        <v>1.3058161350844277</v>
      </c>
      <c r="L163" s="9">
        <f>VLOOKUP(B163,YahooFinanceInfos!A:AV,47,FALSE)</f>
        <v>15.883678</v>
      </c>
      <c r="M163" s="9">
        <f>VLOOKUP(B163,YahooFinanceInfos!A:AZ,52,FALSE)</f>
        <v>43.063000000000002</v>
      </c>
      <c r="N163" s="4">
        <f>VLOOKUP(B163,YahooFinanceInfos!A:BH,60,FALSE)</f>
        <v>0.98297846</v>
      </c>
      <c r="O163" s="4" t="str">
        <f t="shared" si="40"/>
        <v>don't touch</v>
      </c>
      <c r="P163" s="4" t="s">
        <v>6293</v>
      </c>
      <c r="Q163" s="14">
        <v>2000</v>
      </c>
      <c r="R163" s="20"/>
      <c r="S163" s="17">
        <f>Q163*J163</f>
        <v>165.99093999999999</v>
      </c>
      <c r="T163" s="14">
        <f>Q163*(1+G163)</f>
        <v>3682.022206472951</v>
      </c>
      <c r="U163">
        <v>2.7</v>
      </c>
      <c r="V163">
        <v>2.88</v>
      </c>
      <c r="W163">
        <v>2.98</v>
      </c>
      <c r="X163">
        <v>3.06</v>
      </c>
      <c r="Y163">
        <v>3.23</v>
      </c>
      <c r="Z163">
        <v>3.43</v>
      </c>
      <c r="AA163" s="4">
        <f t="shared" si="33"/>
        <v>0.27037037037037037</v>
      </c>
      <c r="AB163" s="4">
        <f t="shared" si="34"/>
        <v>0.15100671140939603</v>
      </c>
      <c r="AC163" s="4">
        <f t="shared" si="35"/>
        <v>6.6666666666666555E-2</v>
      </c>
      <c r="AD163" s="4">
        <f t="shared" si="36"/>
        <v>3.4722222222222252E-2</v>
      </c>
      <c r="AE163" s="4">
        <f t="shared" si="37"/>
        <v>2.6845637583892641E-2</v>
      </c>
      <c r="AF163" s="4">
        <f t="shared" si="38"/>
        <v>5.5555555555555532E-2</v>
      </c>
      <c r="AG163" s="4">
        <f t="shared" si="39"/>
        <v>6.1919504643962904E-2</v>
      </c>
    </row>
    <row r="164" spans="1:33" x14ac:dyDescent="0.2">
      <c r="A164" t="s">
        <v>2231</v>
      </c>
      <c r="B164" s="7" t="s">
        <v>1046</v>
      </c>
      <c r="C164" s="7" t="str">
        <f>VLOOKUP(B164,YahooFinanceInfos!A:T,9,FALSE)</f>
        <v>YOUNG &amp; CO'S BREWERY PLC  A' OR</v>
      </c>
      <c r="D164" t="str">
        <f>VLOOKUP(B164,YahooFinanceInfos!A:T,7,FALSE)</f>
        <v>GBp</v>
      </c>
      <c r="E164" s="1">
        <f>VLOOKUP(B164,YahooFinanceInfos!A:T,20,FALSE)</f>
        <v>1132</v>
      </c>
      <c r="F164" s="4" t="str">
        <f>VLOOKUP(B164,YahooFinanceInfos!A:AK,37,FALSE)</f>
        <v>850.0 - 1890.0</v>
      </c>
      <c r="G164" s="11">
        <f>(VLOOKUP(B164,YahooFinanceInfos!A:AO,41,FALSE)-E164)/E164</f>
        <v>0.66961130742049468</v>
      </c>
      <c r="H164" s="9">
        <f>VLOOKUP(B164,YahooFinanceInfos!A:AX,50,FALSE)</f>
        <v>60</v>
      </c>
      <c r="I164" s="9">
        <f>VLOOKUP(B164,YahooFinanceInfos!A:AT,46,FALSE)</f>
        <v>0.214</v>
      </c>
      <c r="J164" s="4">
        <f>VLOOKUP(B164,YahooFinanceInfos!A:AV,48,FALSE)</f>
        <v>1.8212767000000001E-4</v>
      </c>
      <c r="K164" s="4">
        <f t="shared" si="32"/>
        <v>3.5666666666666668E-3</v>
      </c>
      <c r="L164" s="9">
        <f>VLOOKUP(B164,YahooFinanceInfos!A:AV,47,FALSE)</f>
        <v>18.866667</v>
      </c>
      <c r="M164" s="9">
        <f>VLOOKUP(B164,YahooFinanceInfos!A:AZ,52,FALSE)</f>
        <v>12.326000000000001</v>
      </c>
      <c r="N164" s="4">
        <f>VLOOKUP(B164,YahooFinanceInfos!A:BH,60,FALSE)</f>
        <v>91.838390000000004</v>
      </c>
      <c r="O164" s="4" t="str">
        <f t="shared" si="40"/>
        <v>don't touch</v>
      </c>
      <c r="P164" s="4"/>
      <c r="Q164" s="4"/>
      <c r="R164" s="4"/>
      <c r="S164" s="4"/>
      <c r="T164" s="4"/>
      <c r="AA164" s="4" t="str">
        <f t="shared" si="33"/>
        <v>na</v>
      </c>
      <c r="AB164" s="4" t="str">
        <f t="shared" si="34"/>
        <v>na</v>
      </c>
      <c r="AC164" s="4" t="str">
        <f t="shared" si="35"/>
        <v>na</v>
      </c>
      <c r="AD164" s="4" t="str">
        <f t="shared" si="36"/>
        <v>na</v>
      </c>
      <c r="AE164" s="4" t="str">
        <f t="shared" si="37"/>
        <v>na</v>
      </c>
      <c r="AF164" s="4" t="str">
        <f t="shared" si="38"/>
        <v>na</v>
      </c>
      <c r="AG164" s="4" t="str">
        <f t="shared" si="39"/>
        <v>na</v>
      </c>
    </row>
    <row r="165" spans="1:33" x14ac:dyDescent="0.2">
      <c r="A165" t="s">
        <v>1282</v>
      </c>
      <c r="B165" s="7" t="s">
        <v>327</v>
      </c>
      <c r="C165" s="7" t="str">
        <f>VLOOKUP(B165,YahooFinanceInfos!A:T,9,FALSE)</f>
        <v>ABB LTD N</v>
      </c>
      <c r="D165" t="str">
        <f>VLOOKUP(B165,YahooFinanceInfos!A:T,7,FALSE)</f>
        <v>CHF</v>
      </c>
      <c r="E165" s="1">
        <f>VLOOKUP(B165,YahooFinanceInfos!A:T,20,FALSE)</f>
        <v>17.13</v>
      </c>
      <c r="F165" s="4" t="str">
        <f>VLOOKUP(B165,YahooFinanceInfos!A:AK,37,FALSE)</f>
        <v>14.11 - 24.69</v>
      </c>
      <c r="G165" s="11">
        <f>(VLOOKUP(B165,YahooFinanceInfos!A:AO,41,FALSE)-E165)/E165</f>
        <v>0.44133099824868666</v>
      </c>
      <c r="H165" s="9">
        <f>VLOOKUP(B165,YahooFinanceInfos!A:AX,50,FALSE)</f>
        <v>0.59499999999999997</v>
      </c>
      <c r="I165" s="9">
        <f>VLOOKUP(B165,YahooFinanceInfos!A:AT,46,FALSE)</f>
        <v>0.82599999999999996</v>
      </c>
      <c r="J165" s="4">
        <f>VLOOKUP(B165,YahooFinanceInfos!A:AV,48,FALSE)</f>
        <v>4.9108204000000003E-2</v>
      </c>
      <c r="K165" s="4">
        <f t="shared" ref="K165" si="41">IFERROR(I165/H165,"na")</f>
        <v>1.388235294117647</v>
      </c>
      <c r="L165" s="9">
        <f>VLOOKUP(B165,YahooFinanceInfos!A:AV,47,FALSE)</f>
        <v>28.789912999999999</v>
      </c>
      <c r="M165" s="9">
        <f>VLOOKUP(B165,YahooFinanceInfos!A:AZ,52,FALSE)</f>
        <v>5.423</v>
      </c>
      <c r="N165" s="4">
        <f>VLOOKUP(B165,YahooFinanceInfos!A:BH,60,FALSE)</f>
        <v>3.1587681999999999</v>
      </c>
      <c r="O165" s="4" t="str">
        <f t="shared" si="40"/>
        <v>don't touch</v>
      </c>
      <c r="P165" s="14"/>
      <c r="Q165" s="14"/>
      <c r="R165" s="16"/>
      <c r="S165" s="16"/>
      <c r="T165" s="16"/>
      <c r="AA165" s="4" t="str">
        <f t="shared" si="33"/>
        <v>na</v>
      </c>
      <c r="AB165" s="4" t="str">
        <f t="shared" si="34"/>
        <v>na</v>
      </c>
      <c r="AC165" s="4" t="str">
        <f t="shared" si="35"/>
        <v>na</v>
      </c>
      <c r="AD165" s="4" t="str">
        <f t="shared" si="36"/>
        <v>na</v>
      </c>
      <c r="AE165" s="4" t="str">
        <f t="shared" si="37"/>
        <v>na</v>
      </c>
      <c r="AF165" s="4" t="str">
        <f t="shared" si="38"/>
        <v>na</v>
      </c>
      <c r="AG165" s="4" t="str">
        <f t="shared" si="39"/>
        <v>na</v>
      </c>
    </row>
    <row r="166" spans="1:33" x14ac:dyDescent="0.2">
      <c r="A166" t="s">
        <v>1282</v>
      </c>
      <c r="B166" s="6" t="s">
        <v>1077</v>
      </c>
      <c r="C166" s="7" t="str">
        <f>VLOOKUP(B166,YahooFinanceInfos!A:T,9,FALSE)</f>
        <v>ADDEX N</v>
      </c>
      <c r="D166" t="str">
        <f>VLOOKUP(B166,YahooFinanceInfos!A:T,7,FALSE)</f>
        <v>CHF</v>
      </c>
      <c r="E166" s="1">
        <f>VLOOKUP(B166,YahooFinanceInfos!A:T,20,FALSE)</f>
        <v>1.28</v>
      </c>
      <c r="F166" s="4" t="str">
        <f>VLOOKUP(B166,YahooFinanceInfos!A:AK,37,FALSE)</f>
        <v>0.95 - 2.41</v>
      </c>
      <c r="G166" s="11">
        <f>(VLOOKUP(B166,YahooFinanceInfos!A:AO,41,FALSE)-E166)/E166</f>
        <v>0.88281250000000011</v>
      </c>
      <c r="H166" s="9">
        <f>VLOOKUP(B166,YahooFinanceInfos!A:AX,50,FALSE)</f>
        <v>-0.55900000000000005</v>
      </c>
      <c r="I166" s="9">
        <f>VLOOKUP(B166,YahooFinanceInfos!A:AT,46,FALSE)</f>
        <v>0</v>
      </c>
      <c r="J166" s="4">
        <f>VLOOKUP(B166,YahooFinanceInfos!A:AV,48,FALSE)</f>
        <v>0</v>
      </c>
      <c r="K166" s="4">
        <f t="shared" ref="K166:K229" si="42">IFERROR(I166/H166,"na")</f>
        <v>0</v>
      </c>
      <c r="L166" s="9">
        <f>VLOOKUP(B166,YahooFinanceInfos!A:AV,47,FALSE)</f>
        <v>0</v>
      </c>
      <c r="M166" s="9">
        <f>VLOOKUP(B166,YahooFinanceInfos!A:AZ,52,FALSE)</f>
        <v>0.95899999999999996</v>
      </c>
      <c r="N166" s="4">
        <f>VLOOKUP(B166,YahooFinanceInfos!A:BH,60,FALSE)</f>
        <v>1.3347237000000001</v>
      </c>
      <c r="O166" s="4" t="str">
        <f t="shared" si="40"/>
        <v>don't touch</v>
      </c>
      <c r="P166" s="14"/>
      <c r="Q166" s="14"/>
      <c r="R166" s="16"/>
      <c r="S166" s="16"/>
      <c r="T166" s="16"/>
      <c r="AA166" s="4" t="str">
        <f t="shared" si="33"/>
        <v>na</v>
      </c>
      <c r="AB166" s="4" t="str">
        <f t="shared" si="34"/>
        <v>na</v>
      </c>
      <c r="AC166" s="4" t="str">
        <f t="shared" si="35"/>
        <v>na</v>
      </c>
      <c r="AD166" s="4" t="str">
        <f t="shared" si="36"/>
        <v>na</v>
      </c>
      <c r="AE166" s="4" t="str">
        <f t="shared" si="37"/>
        <v>na</v>
      </c>
      <c r="AF166" s="4" t="str">
        <f t="shared" si="38"/>
        <v>na</v>
      </c>
      <c r="AG166" s="4" t="str">
        <f t="shared" si="39"/>
        <v>na</v>
      </c>
    </row>
    <row r="167" spans="1:33" x14ac:dyDescent="0.2">
      <c r="A167" t="s">
        <v>1282</v>
      </c>
      <c r="B167" s="7" t="s">
        <v>230</v>
      </c>
      <c r="C167" s="7" t="str">
        <f>VLOOKUP(B167,YahooFinanceInfos!A:T,9,FALSE)</f>
        <v>ADECCO N</v>
      </c>
      <c r="D167" t="str">
        <f>VLOOKUP(B167,YahooFinanceInfos!A:T,7,FALSE)</f>
        <v>CHF</v>
      </c>
      <c r="E167" s="1">
        <f>VLOOKUP(B167,YahooFinanceInfos!A:T,20,FALSE)</f>
        <v>39.29</v>
      </c>
      <c r="F167" s="4" t="str">
        <f>VLOOKUP(B167,YahooFinanceInfos!A:AK,37,FALSE)</f>
        <v>30.5 - 63.3</v>
      </c>
      <c r="G167" s="11">
        <f>(VLOOKUP(B167,YahooFinanceInfos!A:AO,41,FALSE)-E167)/E167</f>
        <v>0.61109697123950113</v>
      </c>
      <c r="H167" s="9">
        <f>VLOOKUP(B167,YahooFinanceInfos!A:AX,50,FALSE)</f>
        <v>0</v>
      </c>
      <c r="I167" s="9">
        <f>VLOOKUP(B167,YahooFinanceInfos!A:AT,46,FALSE)</f>
        <v>0</v>
      </c>
      <c r="J167" s="4">
        <f>VLOOKUP(B167,YahooFinanceInfos!A:AV,48,FALSE)</f>
        <v>0</v>
      </c>
      <c r="K167" s="4" t="str">
        <f t="shared" si="42"/>
        <v>na</v>
      </c>
      <c r="L167" s="9">
        <f>VLOOKUP(B167,YahooFinanceInfos!A:AV,47,FALSE)</f>
        <v>0</v>
      </c>
      <c r="M167" s="9">
        <f>VLOOKUP(B167,YahooFinanceInfos!A:AZ,52,FALSE)</f>
        <v>0</v>
      </c>
      <c r="N167" s="4">
        <f>VLOOKUP(B167,YahooFinanceInfos!A:BH,60,FALSE)</f>
        <v>0</v>
      </c>
      <c r="O167" s="4" t="str">
        <f t="shared" si="40"/>
        <v>don't touch</v>
      </c>
      <c r="P167" s="14"/>
      <c r="Q167" s="14">
        <v>5000</v>
      </c>
      <c r="R167" s="16" t="s">
        <v>6291</v>
      </c>
      <c r="S167" s="17">
        <f>Q167*J167</f>
        <v>0</v>
      </c>
      <c r="T167" s="14">
        <f>Q167*(1+G167)</f>
        <v>8055.4848561975059</v>
      </c>
      <c r="AA167" s="4" t="str">
        <f t="shared" si="33"/>
        <v>na</v>
      </c>
      <c r="AB167" s="4" t="str">
        <f t="shared" si="34"/>
        <v>na</v>
      </c>
      <c r="AC167" s="4" t="str">
        <f t="shared" si="35"/>
        <v>na</v>
      </c>
      <c r="AD167" s="4" t="str">
        <f t="shared" si="36"/>
        <v>na</v>
      </c>
      <c r="AE167" s="4" t="str">
        <f t="shared" si="37"/>
        <v>na</v>
      </c>
      <c r="AF167" s="4" t="str">
        <f t="shared" si="38"/>
        <v>na</v>
      </c>
      <c r="AG167" s="4" t="str">
        <f t="shared" si="39"/>
        <v>na</v>
      </c>
    </row>
    <row r="168" spans="1:33" x14ac:dyDescent="0.2">
      <c r="A168" t="s">
        <v>1282</v>
      </c>
      <c r="B168" s="6" t="s">
        <v>1078</v>
      </c>
      <c r="C168" s="7" t="str">
        <f>VLOOKUP(B168,YahooFinanceInfos!A:T,9,FALSE)</f>
        <v>ADVAL TECH N</v>
      </c>
      <c r="D168" t="str">
        <f>VLOOKUP(B168,YahooFinanceInfos!A:T,7,FALSE)</f>
        <v>CHF</v>
      </c>
      <c r="E168" s="1">
        <f>VLOOKUP(B168,YahooFinanceInfos!A:T,20,FALSE)</f>
        <v>135</v>
      </c>
      <c r="F168" s="4" t="str">
        <f>VLOOKUP(B168,YahooFinanceInfos!A:AK,37,FALSE)</f>
        <v>120.0 - 194.0</v>
      </c>
      <c r="G168" s="11">
        <f>(VLOOKUP(B168,YahooFinanceInfos!A:AO,41,FALSE)-E168)/E168</f>
        <v>0.43703703703703706</v>
      </c>
      <c r="H168" s="9">
        <f>VLOOKUP(B168,YahooFinanceInfos!A:AX,50,FALSE)</f>
        <v>11.849</v>
      </c>
      <c r="I168" s="9">
        <f>VLOOKUP(B168,YahooFinanceInfos!A:AT,46,FALSE)</f>
        <v>2.7</v>
      </c>
      <c r="J168" s="4">
        <f>VLOOKUP(B168,YahooFinanceInfos!A:AV,48,FALSE)</f>
        <v>0.02</v>
      </c>
      <c r="K168" s="4">
        <f t="shared" si="42"/>
        <v>0.22786733057641997</v>
      </c>
      <c r="L168" s="9">
        <f>VLOOKUP(B168,YahooFinanceInfos!A:AV,47,FALSE)</f>
        <v>11.393367</v>
      </c>
      <c r="M168" s="9">
        <f>VLOOKUP(B168,YahooFinanceInfos!A:AZ,52,FALSE)</f>
        <v>173.11699999999999</v>
      </c>
      <c r="N168" s="4">
        <f>VLOOKUP(B168,YahooFinanceInfos!A:BH,60,FALSE)</f>
        <v>0.77981940000000005</v>
      </c>
      <c r="O168" s="4" t="str">
        <f t="shared" si="40"/>
        <v>don't touch</v>
      </c>
      <c r="P168" s="14"/>
      <c r="Q168" s="14"/>
      <c r="R168" s="16"/>
      <c r="S168" s="16"/>
      <c r="T168" s="16"/>
      <c r="AA168" s="4" t="str">
        <f t="shared" ref="AA168:AA231" si="43">IFERROR((Z168-U168)/U168,"na")</f>
        <v>na</v>
      </c>
      <c r="AB168" s="4" t="str">
        <f t="shared" ref="AB168:AB231" si="44">IFERROR((Z168-W168)/W168,"na")</f>
        <v>na</v>
      </c>
      <c r="AC168" s="4" t="str">
        <f t="shared" ref="AC168:AC231" si="45">IFERROR((V168-U168)/U168,"na")</f>
        <v>na</v>
      </c>
      <c r="AD168" s="4" t="str">
        <f t="shared" ref="AD168:AD231" si="46">IFERROR((W168-V168)/V168,"na")</f>
        <v>na</v>
      </c>
      <c r="AE168" s="4" t="str">
        <f t="shared" ref="AE168:AE231" si="47">IFERROR((X168-W168)/W168,"na")</f>
        <v>na</v>
      </c>
      <c r="AF168" s="4" t="str">
        <f t="shared" ref="AF168:AF231" si="48">IFERROR((Y168-X168)/X168,"na")</f>
        <v>na</v>
      </c>
      <c r="AG168" s="4" t="str">
        <f t="shared" ref="AG168:AG231" si="49">IFERROR((Z168-Y168)/Y168,"na")</f>
        <v>na</v>
      </c>
    </row>
    <row r="169" spans="1:33" x14ac:dyDescent="0.2">
      <c r="A169" t="s">
        <v>1282</v>
      </c>
      <c r="B169" s="7" t="s">
        <v>1079</v>
      </c>
      <c r="C169" s="7" t="str">
        <f>VLOOKUP(B169,YahooFinanceInfos!A:T,9,FALSE)</f>
        <v>AEVIS N</v>
      </c>
      <c r="D169" t="str">
        <f>VLOOKUP(B169,YahooFinanceInfos!A:T,7,FALSE)</f>
        <v>CHF</v>
      </c>
      <c r="E169" s="1">
        <f>VLOOKUP(B169,YahooFinanceInfos!A:T,20,FALSE)</f>
        <v>12.5</v>
      </c>
      <c r="F169" s="4" t="str">
        <f>VLOOKUP(B169,YahooFinanceInfos!A:AK,37,FALSE)</f>
        <v>9.0 - 15.1</v>
      </c>
      <c r="G169" s="11">
        <f>(VLOOKUP(B169,YahooFinanceInfos!A:AO,41,FALSE)-E169)/E169</f>
        <v>0.20799999999999996</v>
      </c>
      <c r="H169" s="9">
        <f>VLOOKUP(B169,YahooFinanceInfos!A:AX,50,FALSE)</f>
        <v>2.09</v>
      </c>
      <c r="I169" s="9">
        <f>VLOOKUP(B169,YahooFinanceInfos!A:AT,46,FALSE)</f>
        <v>0.22</v>
      </c>
      <c r="J169" s="4">
        <f>VLOOKUP(B169,YahooFinanceInfos!A:AV,48,FALSE)</f>
        <v>1.6923077000000002E-2</v>
      </c>
      <c r="K169" s="4">
        <f t="shared" si="42"/>
        <v>0.10526315789473685</v>
      </c>
      <c r="L169" s="9">
        <f>VLOOKUP(B169,YahooFinanceInfos!A:AV,47,FALSE)</f>
        <v>5.9808617000000002</v>
      </c>
      <c r="M169" s="9">
        <f>VLOOKUP(B169,YahooFinanceInfos!A:AZ,52,FALSE)</f>
        <v>4.8090000000000002</v>
      </c>
      <c r="N169" s="4">
        <f>VLOOKUP(B169,YahooFinanceInfos!A:BH,60,FALSE)</f>
        <v>2.5992929999999999</v>
      </c>
      <c r="O169" s="4" t="str">
        <f t="shared" si="40"/>
        <v>don't touch</v>
      </c>
      <c r="P169" s="14"/>
      <c r="Q169" s="14"/>
      <c r="R169" s="16"/>
      <c r="S169" s="16"/>
      <c r="T169" s="16"/>
      <c r="AA169" s="4" t="str">
        <f t="shared" si="43"/>
        <v>na</v>
      </c>
      <c r="AB169" s="4" t="str">
        <f t="shared" si="44"/>
        <v>na</v>
      </c>
      <c r="AC169" s="4" t="str">
        <f t="shared" si="45"/>
        <v>na</v>
      </c>
      <c r="AD169" s="4" t="str">
        <f t="shared" si="46"/>
        <v>na</v>
      </c>
      <c r="AE169" s="4" t="str">
        <f t="shared" si="47"/>
        <v>na</v>
      </c>
      <c r="AF169" s="4" t="str">
        <f t="shared" si="48"/>
        <v>na</v>
      </c>
      <c r="AG169" s="4" t="str">
        <f t="shared" si="49"/>
        <v>na</v>
      </c>
    </row>
    <row r="170" spans="1:33" x14ac:dyDescent="0.2">
      <c r="A170" t="s">
        <v>1282</v>
      </c>
      <c r="B170" s="6" t="s">
        <v>1108</v>
      </c>
      <c r="C170" s="7" t="str">
        <f>VLOOKUP(B170,YahooFinanceInfos!A:T,9,FALSE)</f>
        <v>AIRESIS N</v>
      </c>
      <c r="D170" t="str">
        <f>VLOOKUP(B170,YahooFinanceInfos!A:T,7,FALSE)</f>
        <v>CHF</v>
      </c>
      <c r="E170" s="1">
        <f>VLOOKUP(B170,YahooFinanceInfos!A:T,20,FALSE)</f>
        <v>0.82</v>
      </c>
      <c r="F170" s="4" t="str">
        <f>VLOOKUP(B170,YahooFinanceInfos!A:AK,37,FALSE)</f>
        <v>0.8 - 1.35</v>
      </c>
      <c r="G170" s="11">
        <f>(VLOOKUP(B170,YahooFinanceInfos!A:AO,41,FALSE)-E170)/E170</f>
        <v>0.64634146341463439</v>
      </c>
      <c r="H170" s="9">
        <f>VLOOKUP(B170,YahooFinanceInfos!A:AX,50,FALSE)</f>
        <v>-0.183</v>
      </c>
      <c r="I170" s="9">
        <f>VLOOKUP(B170,YahooFinanceInfos!A:AT,46,FALSE)</f>
        <v>0</v>
      </c>
      <c r="J170" s="4">
        <f>VLOOKUP(B170,YahooFinanceInfos!A:AV,48,FALSE)</f>
        <v>0</v>
      </c>
      <c r="K170" s="4">
        <f t="shared" si="42"/>
        <v>0</v>
      </c>
      <c r="L170" s="9">
        <f>VLOOKUP(B170,YahooFinanceInfos!A:AV,47,FALSE)</f>
        <v>0</v>
      </c>
      <c r="M170" s="9">
        <f>VLOOKUP(B170,YahooFinanceInfos!A:AZ,52,FALSE)</f>
        <v>0.25</v>
      </c>
      <c r="N170" s="4">
        <f>VLOOKUP(B170,YahooFinanceInfos!A:BH,60,FALSE)</f>
        <v>3.28</v>
      </c>
      <c r="O170" s="4" t="str">
        <f t="shared" ref="O170:O233" si="50">IF(G170&gt;30%,IF(J170&gt;3%,IF(K170&lt;100%,IF(K170&gt;0%,"invest","don't touch"),"don't touch"),"don't touch"),"don't touch")</f>
        <v>don't touch</v>
      </c>
      <c r="P170" s="14"/>
      <c r="Q170" s="14"/>
      <c r="R170" s="16"/>
      <c r="S170" s="16"/>
      <c r="T170" s="16"/>
      <c r="AA170" s="4" t="str">
        <f t="shared" si="43"/>
        <v>na</v>
      </c>
      <c r="AB170" s="4" t="str">
        <f t="shared" si="44"/>
        <v>na</v>
      </c>
      <c r="AC170" s="4" t="str">
        <f t="shared" si="45"/>
        <v>na</v>
      </c>
      <c r="AD170" s="4" t="str">
        <f t="shared" si="46"/>
        <v>na</v>
      </c>
      <c r="AE170" s="4" t="str">
        <f t="shared" si="47"/>
        <v>na</v>
      </c>
      <c r="AF170" s="4" t="str">
        <f t="shared" si="48"/>
        <v>na</v>
      </c>
      <c r="AG170" s="4" t="str">
        <f t="shared" si="49"/>
        <v>na</v>
      </c>
    </row>
    <row r="171" spans="1:33" x14ac:dyDescent="0.2">
      <c r="A171" t="s">
        <v>1282</v>
      </c>
      <c r="B171" s="7" t="s">
        <v>1109</v>
      </c>
      <c r="C171" s="7" t="str">
        <f>VLOOKUP(B171,YahooFinanceInfos!A:T,9,FALSE)</f>
        <v>ALCON N</v>
      </c>
      <c r="D171" t="str">
        <f>VLOOKUP(B171,YahooFinanceInfos!A:T,7,FALSE)</f>
        <v>CHF</v>
      </c>
      <c r="E171" s="1">
        <f>VLOOKUP(B171,YahooFinanceInfos!A:T,20,FALSE)</f>
        <v>54.88</v>
      </c>
      <c r="F171" s="4" t="str">
        <f>VLOOKUP(B171,YahooFinanceInfos!A:AK,37,FALSE)</f>
        <v>38.625 - 63.3</v>
      </c>
      <c r="G171" s="11">
        <f>(VLOOKUP(B171,YahooFinanceInfos!A:AO,41,FALSE)-E171)/E171</f>
        <v>0.15342565597667629</v>
      </c>
      <c r="H171" s="9">
        <f>VLOOKUP(B171,YahooFinanceInfos!A:AX,50,FALSE)</f>
        <v>-1.3440000000000001</v>
      </c>
      <c r="I171" s="9">
        <f>VLOOKUP(B171,YahooFinanceInfos!A:AT,46,FALSE)</f>
        <v>0.19600000000000001</v>
      </c>
      <c r="J171" s="4">
        <f>VLOOKUP(B171,YahooFinanceInfos!A:AV,48,FALSE)</f>
        <v>3.6042660000000001E-3</v>
      </c>
      <c r="K171" s="4">
        <f t="shared" si="42"/>
        <v>-0.14583333333333334</v>
      </c>
      <c r="L171" s="9">
        <f>VLOOKUP(B171,YahooFinanceInfos!A:AV,47,FALSE)</f>
        <v>0</v>
      </c>
      <c r="M171" s="9">
        <f>VLOOKUP(B171,YahooFinanceInfos!A:AZ,52,FALSE)</f>
        <v>39.811</v>
      </c>
      <c r="N171" s="4">
        <f>VLOOKUP(B171,YahooFinanceInfos!A:BH,60,FALSE)</f>
        <v>1.3785134999999999</v>
      </c>
      <c r="O171" s="4" t="str">
        <f t="shared" si="50"/>
        <v>don't touch</v>
      </c>
      <c r="P171" s="14"/>
      <c r="Q171" s="14"/>
      <c r="R171" s="16"/>
      <c r="S171" s="16"/>
      <c r="T171" s="16"/>
      <c r="AA171" s="4" t="str">
        <f t="shared" si="43"/>
        <v>na</v>
      </c>
      <c r="AB171" s="4" t="str">
        <f t="shared" si="44"/>
        <v>na</v>
      </c>
      <c r="AC171" s="4" t="str">
        <f t="shared" si="45"/>
        <v>na</v>
      </c>
      <c r="AD171" s="4" t="str">
        <f t="shared" si="46"/>
        <v>na</v>
      </c>
      <c r="AE171" s="4" t="str">
        <f t="shared" si="47"/>
        <v>na</v>
      </c>
      <c r="AF171" s="4" t="str">
        <f t="shared" si="48"/>
        <v>na</v>
      </c>
      <c r="AG171" s="4" t="str">
        <f t="shared" si="49"/>
        <v>na</v>
      </c>
    </row>
    <row r="172" spans="1:33" x14ac:dyDescent="0.2">
      <c r="A172" t="s">
        <v>1282</v>
      </c>
      <c r="B172" s="6" t="s">
        <v>1110</v>
      </c>
      <c r="C172" s="7" t="str">
        <f>VLOOKUP(B172,YahooFinanceInfos!A:T,9,FALSE)</f>
        <v>ALLREAL N</v>
      </c>
      <c r="D172" t="str">
        <f>VLOOKUP(B172,YahooFinanceInfos!A:T,7,FALSE)</f>
        <v>CHF</v>
      </c>
      <c r="E172" s="1">
        <f>VLOOKUP(B172,YahooFinanceInfos!A:T,20,FALSE)</f>
        <v>173.8</v>
      </c>
      <c r="F172" s="4" t="str">
        <f>VLOOKUP(B172,YahooFinanceInfos!A:AK,37,FALSE)</f>
        <v>159.8 - 223.5</v>
      </c>
      <c r="G172" s="11">
        <f>(VLOOKUP(B172,YahooFinanceInfos!A:AO,41,FALSE)-E172)/E172</f>
        <v>0.28596087456846941</v>
      </c>
      <c r="H172" s="9">
        <f>VLOOKUP(B172,YahooFinanceInfos!A:AX,50,FALSE)</f>
        <v>14.776999999999999</v>
      </c>
      <c r="I172" s="9">
        <f>VLOOKUP(B172,YahooFinanceInfos!A:AT,46,FALSE)</f>
        <v>6.75</v>
      </c>
      <c r="J172" s="4">
        <f>VLOOKUP(B172,YahooFinanceInfos!A:AV,48,FALSE)</f>
        <v>3.9153133E-2</v>
      </c>
      <c r="K172" s="4">
        <f t="shared" si="42"/>
        <v>0.45679095892265009</v>
      </c>
      <c r="L172" s="9">
        <f>VLOOKUP(B172,YahooFinanceInfos!A:AV,47,FALSE)</f>
        <v>11.761521</v>
      </c>
      <c r="M172" s="9">
        <f>VLOOKUP(B172,YahooFinanceInfos!A:AZ,52,FALSE)</f>
        <v>148.989</v>
      </c>
      <c r="N172" s="4">
        <f>VLOOKUP(B172,YahooFinanceInfos!A:BH,60,FALSE)</f>
        <v>1.1665289999999999</v>
      </c>
      <c r="O172" s="4" t="str">
        <f t="shared" si="50"/>
        <v>don't touch</v>
      </c>
      <c r="P172" s="14"/>
      <c r="Q172" s="14"/>
      <c r="R172" s="16"/>
      <c r="S172" s="16"/>
      <c r="T172" s="16"/>
      <c r="AA172" s="4" t="str">
        <f t="shared" si="43"/>
        <v>na</v>
      </c>
      <c r="AB172" s="4" t="str">
        <f t="shared" si="44"/>
        <v>na</v>
      </c>
      <c r="AC172" s="4" t="str">
        <f t="shared" si="45"/>
        <v>na</v>
      </c>
      <c r="AD172" s="4" t="str">
        <f t="shared" si="46"/>
        <v>na</v>
      </c>
      <c r="AE172" s="4" t="str">
        <f t="shared" si="47"/>
        <v>na</v>
      </c>
      <c r="AF172" s="4" t="str">
        <f t="shared" si="48"/>
        <v>na</v>
      </c>
      <c r="AG172" s="4" t="str">
        <f t="shared" si="49"/>
        <v>na</v>
      </c>
    </row>
    <row r="173" spans="1:33" x14ac:dyDescent="0.2">
      <c r="A173" t="s">
        <v>1282</v>
      </c>
      <c r="B173" s="7" t="s">
        <v>1111</v>
      </c>
      <c r="C173" s="7" t="str">
        <f>VLOOKUP(B173,YahooFinanceInfos!A:T,9,FALSE)</f>
        <v>ALSO N</v>
      </c>
      <c r="D173" t="str">
        <f>VLOOKUP(B173,YahooFinanceInfos!A:T,7,FALSE)</f>
        <v>CHF</v>
      </c>
      <c r="E173" s="1">
        <f>VLOOKUP(B173,YahooFinanceInfos!A:T,20,FALSE)</f>
        <v>203.5</v>
      </c>
      <c r="F173" s="4" t="str">
        <f>VLOOKUP(B173,YahooFinanceInfos!A:AK,37,FALSE)</f>
        <v>123.0 - 213.5</v>
      </c>
      <c r="G173" s="11">
        <f>(VLOOKUP(B173,YahooFinanceInfos!A:AO,41,FALSE)-E173)/E173</f>
        <v>4.9140049140049137E-2</v>
      </c>
      <c r="H173" s="9">
        <f>VLOOKUP(B173,YahooFinanceInfos!A:AX,50,FALSE)</f>
        <v>7.5019999999999998</v>
      </c>
      <c r="I173" s="9">
        <f>VLOOKUP(B173,YahooFinanceInfos!A:AT,46,FALSE)</f>
        <v>2.738</v>
      </c>
      <c r="J173" s="4">
        <f>VLOOKUP(B173,YahooFinanceInfos!A:AV,48,FALSE)</f>
        <v>1.3487684999999999E-2</v>
      </c>
      <c r="K173" s="4">
        <f t="shared" si="42"/>
        <v>0.36496934150893096</v>
      </c>
      <c r="L173" s="9">
        <f>VLOOKUP(B173,YahooFinanceInfos!A:AV,47,FALSE)</f>
        <v>27.126100000000001</v>
      </c>
      <c r="M173" s="9">
        <f>VLOOKUP(B173,YahooFinanceInfos!A:AZ,52,FALSE)</f>
        <v>56.234000000000002</v>
      </c>
      <c r="N173" s="4">
        <f>VLOOKUP(B173,YahooFinanceInfos!A:BH,60,FALSE)</f>
        <v>3.6188069999999999</v>
      </c>
      <c r="O173" s="4" t="str">
        <f t="shared" si="50"/>
        <v>don't touch</v>
      </c>
      <c r="P173" s="14"/>
      <c r="Q173" s="14"/>
      <c r="R173" s="16"/>
      <c r="S173" s="16"/>
      <c r="T173" s="16"/>
      <c r="AA173" s="4" t="str">
        <f t="shared" si="43"/>
        <v>na</v>
      </c>
      <c r="AB173" s="4" t="str">
        <f t="shared" si="44"/>
        <v>na</v>
      </c>
      <c r="AC173" s="4" t="str">
        <f t="shared" si="45"/>
        <v>na</v>
      </c>
      <c r="AD173" s="4" t="str">
        <f t="shared" si="46"/>
        <v>na</v>
      </c>
      <c r="AE173" s="4" t="str">
        <f t="shared" si="47"/>
        <v>na</v>
      </c>
      <c r="AF173" s="4" t="str">
        <f t="shared" si="48"/>
        <v>na</v>
      </c>
      <c r="AG173" s="4" t="str">
        <f t="shared" si="49"/>
        <v>na</v>
      </c>
    </row>
    <row r="174" spans="1:33" x14ac:dyDescent="0.2">
      <c r="A174" t="s">
        <v>1282</v>
      </c>
      <c r="B174" s="6" t="s">
        <v>1112</v>
      </c>
      <c r="C174" s="7" t="str">
        <f>VLOOKUP(B174,YahooFinanceInfos!A:T,9,FALSE)</f>
        <v>ALUFLEXPACK N</v>
      </c>
      <c r="D174" t="str">
        <f>VLOOKUP(B174,YahooFinanceInfos!A:T,7,FALSE)</f>
        <v>CHF</v>
      </c>
      <c r="E174" s="1">
        <f>VLOOKUP(B174,YahooFinanceInfos!A:T,20,FALSE)</f>
        <v>20</v>
      </c>
      <c r="F174" s="4" t="str">
        <f>VLOOKUP(B174,YahooFinanceInfos!A:AK,37,FALSE)</f>
        <v>11.3 - 24.2</v>
      </c>
      <c r="G174" s="11">
        <f>(VLOOKUP(B174,YahooFinanceInfos!A:AO,41,FALSE)-E174)/E174</f>
        <v>0.20999999999999996</v>
      </c>
      <c r="H174" s="9">
        <f>VLOOKUP(B174,YahooFinanceInfos!A:AX,50,FALSE)</f>
        <v>0</v>
      </c>
      <c r="I174" s="9">
        <f>VLOOKUP(B174,YahooFinanceInfos!A:AT,46,FALSE)</f>
        <v>0</v>
      </c>
      <c r="J174" s="4">
        <f>VLOOKUP(B174,YahooFinanceInfos!A:AV,48,FALSE)</f>
        <v>0</v>
      </c>
      <c r="K174" s="4" t="str">
        <f t="shared" si="42"/>
        <v>na</v>
      </c>
      <c r="L174" s="9">
        <f>VLOOKUP(B174,YahooFinanceInfos!A:AV,47,FALSE)</f>
        <v>0</v>
      </c>
      <c r="M174" s="9">
        <f>VLOOKUP(B174,YahooFinanceInfos!A:AZ,52,FALSE)</f>
        <v>0</v>
      </c>
      <c r="N174" s="4">
        <f>VLOOKUP(B174,YahooFinanceInfos!A:BH,60,FALSE)</f>
        <v>0</v>
      </c>
      <c r="O174" s="4" t="str">
        <f t="shared" si="50"/>
        <v>don't touch</v>
      </c>
      <c r="P174" s="14"/>
      <c r="Q174" s="14"/>
      <c r="R174" s="16"/>
      <c r="S174" s="16"/>
      <c r="T174" s="16"/>
      <c r="AA174" s="4" t="str">
        <f t="shared" si="43"/>
        <v>na</v>
      </c>
      <c r="AB174" s="4" t="str">
        <f t="shared" si="44"/>
        <v>na</v>
      </c>
      <c r="AC174" s="4" t="str">
        <f t="shared" si="45"/>
        <v>na</v>
      </c>
      <c r="AD174" s="4" t="str">
        <f t="shared" si="46"/>
        <v>na</v>
      </c>
      <c r="AE174" s="4" t="str">
        <f t="shared" si="47"/>
        <v>na</v>
      </c>
      <c r="AF174" s="4" t="str">
        <f t="shared" si="48"/>
        <v>na</v>
      </c>
      <c r="AG174" s="4" t="str">
        <f t="shared" si="49"/>
        <v>na</v>
      </c>
    </row>
    <row r="175" spans="1:33" x14ac:dyDescent="0.2">
      <c r="A175" t="s">
        <v>1282</v>
      </c>
      <c r="B175" s="7" t="s">
        <v>1113</v>
      </c>
      <c r="C175" s="7" t="str">
        <f>VLOOKUP(B175,YahooFinanceInfos!A:T,9,FALSE)</f>
        <v>AMS</v>
      </c>
      <c r="D175" t="str">
        <f>VLOOKUP(B175,YahooFinanceInfos!A:T,7,FALSE)</f>
        <v>CHF</v>
      </c>
      <c r="E175" s="1">
        <f>VLOOKUP(B175,YahooFinanceInfos!A:T,20,FALSE)</f>
        <v>12.74</v>
      </c>
      <c r="F175" s="4" t="str">
        <f>VLOOKUP(B175,YahooFinanceInfos!A:AK,37,FALSE)</f>
        <v>7.786 - 57.8</v>
      </c>
      <c r="G175" s="11">
        <f>(VLOOKUP(B175,YahooFinanceInfos!A:AO,41,FALSE)-E175)/E175</f>
        <v>3.5368916797488223</v>
      </c>
      <c r="H175" s="9">
        <f>VLOOKUP(B175,YahooFinanceInfos!A:AX,50,FALSE)</f>
        <v>0</v>
      </c>
      <c r="I175" s="9">
        <f>VLOOKUP(B175,YahooFinanceInfos!A:AT,46,FALSE)</f>
        <v>0</v>
      </c>
      <c r="J175" s="4">
        <f>VLOOKUP(B175,YahooFinanceInfos!A:AV,48,FALSE)</f>
        <v>0</v>
      </c>
      <c r="K175" s="4" t="str">
        <f t="shared" si="42"/>
        <v>na</v>
      </c>
      <c r="L175" s="9">
        <f>VLOOKUP(B175,YahooFinanceInfos!A:AV,47,FALSE)</f>
        <v>0</v>
      </c>
      <c r="M175" s="9">
        <f>VLOOKUP(B175,YahooFinanceInfos!A:AZ,52,FALSE)</f>
        <v>0</v>
      </c>
      <c r="N175" s="4">
        <f>VLOOKUP(B175,YahooFinanceInfos!A:BH,60,FALSE)</f>
        <v>0</v>
      </c>
      <c r="O175" s="4" t="str">
        <f t="shared" si="50"/>
        <v>don't touch</v>
      </c>
      <c r="P175" s="14"/>
      <c r="Q175" s="14"/>
      <c r="R175" s="16" t="s">
        <v>6292</v>
      </c>
      <c r="S175" s="16"/>
      <c r="T175" s="16"/>
      <c r="AA175" s="4" t="str">
        <f t="shared" si="43"/>
        <v>na</v>
      </c>
      <c r="AB175" s="4" t="str">
        <f t="shared" si="44"/>
        <v>na</v>
      </c>
      <c r="AC175" s="4" t="str">
        <f t="shared" si="45"/>
        <v>na</v>
      </c>
      <c r="AD175" s="4" t="str">
        <f t="shared" si="46"/>
        <v>na</v>
      </c>
      <c r="AE175" s="4" t="str">
        <f t="shared" si="47"/>
        <v>na</v>
      </c>
      <c r="AF175" s="4" t="str">
        <f t="shared" si="48"/>
        <v>na</v>
      </c>
      <c r="AG175" s="4" t="str">
        <f t="shared" si="49"/>
        <v>na</v>
      </c>
    </row>
    <row r="176" spans="1:33" x14ac:dyDescent="0.2">
      <c r="A176" t="s">
        <v>1282</v>
      </c>
      <c r="B176" s="6" t="s">
        <v>1114</v>
      </c>
      <c r="C176" s="7" t="str">
        <f>VLOOKUP(B176,YahooFinanceInfos!A:T,9,FALSE)</f>
        <v>APG SGA N</v>
      </c>
      <c r="D176" t="str">
        <f>VLOOKUP(B176,YahooFinanceInfos!A:T,7,FALSE)</f>
        <v>CHF</v>
      </c>
      <c r="E176" s="1">
        <f>VLOOKUP(B176,YahooFinanceInfos!A:T,20,FALSE)</f>
        <v>168.2</v>
      </c>
      <c r="F176" s="4" t="str">
        <f>VLOOKUP(B176,YahooFinanceInfos!A:AK,37,FALSE)</f>
        <v>155.2 - 299.0</v>
      </c>
      <c r="G176" s="11">
        <f>(VLOOKUP(B176,YahooFinanceInfos!A:AO,41,FALSE)-E176)/E176</f>
        <v>0.77764565992865653</v>
      </c>
      <c r="H176" s="9">
        <f>VLOOKUP(B176,YahooFinanceInfos!A:AX,50,FALSE)</f>
        <v>13.952</v>
      </c>
      <c r="I176" s="9">
        <f>VLOOKUP(B176,YahooFinanceInfos!A:AT,46,FALSE)</f>
        <v>11</v>
      </c>
      <c r="J176" s="4">
        <f>VLOOKUP(B176,YahooFinanceInfos!A:AV,48,FALSE)</f>
        <v>6.4402810000000005E-2</v>
      </c>
      <c r="K176" s="4">
        <f t="shared" si="42"/>
        <v>0.7884174311926605</v>
      </c>
      <c r="L176" s="9">
        <f>VLOOKUP(B176,YahooFinanceInfos!A:AV,47,FALSE)</f>
        <v>12.055619</v>
      </c>
      <c r="M176" s="9">
        <f>VLOOKUP(B176,YahooFinanceInfos!A:AZ,52,FALSE)</f>
        <v>25.741</v>
      </c>
      <c r="N176" s="4">
        <f>VLOOKUP(B176,YahooFinanceInfos!A:BH,60,FALSE)</f>
        <v>6.5343226999999997</v>
      </c>
      <c r="O176" s="4" t="str">
        <f t="shared" si="50"/>
        <v>invest</v>
      </c>
      <c r="P176" s="14"/>
      <c r="Q176" s="14"/>
      <c r="R176" s="16" t="s">
        <v>8435</v>
      </c>
      <c r="S176" s="16"/>
      <c r="T176" s="16"/>
      <c r="AA176" s="4" t="str">
        <f t="shared" si="43"/>
        <v>na</v>
      </c>
      <c r="AB176" s="4" t="str">
        <f t="shared" si="44"/>
        <v>na</v>
      </c>
      <c r="AC176" s="4" t="str">
        <f t="shared" si="45"/>
        <v>na</v>
      </c>
      <c r="AD176" s="4" t="str">
        <f t="shared" si="46"/>
        <v>na</v>
      </c>
      <c r="AE176" s="4" t="str">
        <f t="shared" si="47"/>
        <v>na</v>
      </c>
      <c r="AF176" s="4" t="str">
        <f t="shared" si="48"/>
        <v>na</v>
      </c>
      <c r="AG176" s="4" t="str">
        <f t="shared" si="49"/>
        <v>na</v>
      </c>
    </row>
    <row r="177" spans="1:33" x14ac:dyDescent="0.2">
      <c r="A177" t="s">
        <v>1282</v>
      </c>
      <c r="B177" s="7" t="s">
        <v>1115</v>
      </c>
      <c r="C177" s="7" t="str">
        <f>VLOOKUP(B177,YahooFinanceInfos!A:T,9,FALSE)</f>
        <v>ARBONIA N</v>
      </c>
      <c r="D177" t="str">
        <f>VLOOKUP(B177,YahooFinanceInfos!A:T,7,FALSE)</f>
        <v>CHF</v>
      </c>
      <c r="E177" s="1">
        <f>VLOOKUP(B177,YahooFinanceInfos!A:T,20,FALSE)</f>
        <v>7.82</v>
      </c>
      <c r="F177" s="4" t="str">
        <f>VLOOKUP(B177,YahooFinanceInfos!A:AK,37,FALSE)</f>
        <v>5.75 - 13.76</v>
      </c>
      <c r="G177" s="11">
        <f>(VLOOKUP(B177,YahooFinanceInfos!A:AO,41,FALSE)-E177)/E177</f>
        <v>0.75959079283887454</v>
      </c>
      <c r="H177" s="9">
        <f>VLOOKUP(B177,YahooFinanceInfos!A:AX,50,FALSE)</f>
        <v>0.38100000000000001</v>
      </c>
      <c r="I177" s="9">
        <f>VLOOKUP(B177,YahooFinanceInfos!A:AT,46,FALSE)</f>
        <v>0.22</v>
      </c>
      <c r="J177" s="4">
        <f>VLOOKUP(B177,YahooFinanceInfos!A:AV,48,FALSE)</f>
        <v>2.8608583E-2</v>
      </c>
      <c r="K177" s="4">
        <f t="shared" si="42"/>
        <v>0.57742782152230976</v>
      </c>
      <c r="L177" s="9">
        <f>VLOOKUP(B177,YahooFinanceInfos!A:AV,47,FALSE)</f>
        <v>20.524934999999999</v>
      </c>
      <c r="M177" s="9">
        <f>VLOOKUP(B177,YahooFinanceInfos!A:AZ,52,FALSE)</f>
        <v>12.667</v>
      </c>
      <c r="N177" s="4">
        <f>VLOOKUP(B177,YahooFinanceInfos!A:BH,60,FALSE)</f>
        <v>0.61735220000000002</v>
      </c>
      <c r="O177" s="4" t="str">
        <f t="shared" si="50"/>
        <v>don't touch</v>
      </c>
      <c r="P177" s="14"/>
      <c r="Q177" s="14"/>
      <c r="R177" s="16"/>
      <c r="S177" s="16"/>
      <c r="T177" s="16"/>
      <c r="AA177" s="4" t="str">
        <f t="shared" si="43"/>
        <v>na</v>
      </c>
      <c r="AB177" s="4" t="str">
        <f t="shared" si="44"/>
        <v>na</v>
      </c>
      <c r="AC177" s="4" t="str">
        <f t="shared" si="45"/>
        <v>na</v>
      </c>
      <c r="AD177" s="4" t="str">
        <f t="shared" si="46"/>
        <v>na</v>
      </c>
      <c r="AE177" s="4" t="str">
        <f t="shared" si="47"/>
        <v>na</v>
      </c>
      <c r="AF177" s="4" t="str">
        <f t="shared" si="48"/>
        <v>na</v>
      </c>
      <c r="AG177" s="4" t="str">
        <f t="shared" si="49"/>
        <v>na</v>
      </c>
    </row>
    <row r="178" spans="1:33" x14ac:dyDescent="0.2">
      <c r="A178" t="s">
        <v>1282</v>
      </c>
      <c r="B178" s="6" t="s">
        <v>1116</v>
      </c>
      <c r="C178" s="7" t="str">
        <f>VLOOKUP(B178,YahooFinanceInfos!A:T,9,FALSE)</f>
        <v>ARYZTA N</v>
      </c>
      <c r="D178" t="str">
        <f>VLOOKUP(B178,YahooFinanceInfos!A:T,7,FALSE)</f>
        <v>CHF</v>
      </c>
      <c r="E178" s="1">
        <f>VLOOKUP(B178,YahooFinanceInfos!A:T,20,FALSE)</f>
        <v>0.33</v>
      </c>
      <c r="F178" s="4" t="str">
        <f>VLOOKUP(B178,YahooFinanceInfos!A:AK,37,FALSE)</f>
        <v>0.281 - 1.418</v>
      </c>
      <c r="G178" s="11">
        <f>(VLOOKUP(B178,YahooFinanceInfos!A:AO,41,FALSE)-E178)/E178</f>
        <v>3.2969696969696964</v>
      </c>
      <c r="H178" s="9">
        <f>VLOOKUP(B178,YahooFinanceInfos!A:AX,50,FALSE)</f>
        <v>-6.5449999999999999</v>
      </c>
      <c r="I178" s="9">
        <f>VLOOKUP(B178,YahooFinanceInfos!A:AT,46,FALSE)</f>
        <v>0.34799999999999998</v>
      </c>
      <c r="J178" s="4">
        <f>VLOOKUP(B178,YahooFinanceInfos!A:AV,48,FALSE)</f>
        <v>1.0444176999999999</v>
      </c>
      <c r="K178" s="4">
        <f t="shared" si="42"/>
        <v>-5.3170359052711988E-2</v>
      </c>
      <c r="L178" s="9">
        <f>VLOOKUP(B178,YahooFinanceInfos!A:AV,47,FALSE)</f>
        <v>0</v>
      </c>
      <c r="M178" s="9">
        <f>VLOOKUP(B178,YahooFinanceInfos!A:AZ,52,FALSE)</f>
        <v>21.67</v>
      </c>
      <c r="N178" s="4">
        <f>VLOOKUP(B178,YahooFinanceInfos!A:BH,60,FALSE)</f>
        <v>1.5228426999999999E-2</v>
      </c>
      <c r="O178" s="4" t="str">
        <f t="shared" si="50"/>
        <v>don't touch</v>
      </c>
      <c r="P178" s="14"/>
      <c r="Q178" s="14"/>
      <c r="R178" s="16"/>
      <c r="S178" s="16"/>
      <c r="T178" s="16"/>
      <c r="AA178" s="4" t="str">
        <f t="shared" si="43"/>
        <v>na</v>
      </c>
      <c r="AB178" s="4" t="str">
        <f t="shared" si="44"/>
        <v>na</v>
      </c>
      <c r="AC178" s="4" t="str">
        <f t="shared" si="45"/>
        <v>na</v>
      </c>
      <c r="AD178" s="4" t="str">
        <f t="shared" si="46"/>
        <v>na</v>
      </c>
      <c r="AE178" s="4" t="str">
        <f t="shared" si="47"/>
        <v>na</v>
      </c>
      <c r="AF178" s="4" t="str">
        <f t="shared" si="48"/>
        <v>na</v>
      </c>
      <c r="AG178" s="4" t="str">
        <f t="shared" si="49"/>
        <v>na</v>
      </c>
    </row>
    <row r="179" spans="1:33" x14ac:dyDescent="0.2">
      <c r="A179" t="s">
        <v>1282</v>
      </c>
      <c r="B179" s="7" t="s">
        <v>1117</v>
      </c>
      <c r="C179" s="7" t="str">
        <f>VLOOKUP(B179,YahooFinanceInfos!A:T,9,FALSE)</f>
        <v>ASCOM N</v>
      </c>
      <c r="D179" t="str">
        <f>VLOOKUP(B179,YahooFinanceInfos!A:T,7,FALSE)</f>
        <v>CHF</v>
      </c>
      <c r="E179" s="1">
        <f>VLOOKUP(B179,YahooFinanceInfos!A:T,20,FALSE)</f>
        <v>6.8</v>
      </c>
      <c r="F179" s="4" t="str">
        <f>VLOOKUP(B179,YahooFinanceInfos!A:AK,37,FALSE)</f>
        <v>4.37 - 13.62</v>
      </c>
      <c r="G179" s="11">
        <f>(VLOOKUP(B179,YahooFinanceInfos!A:AO,41,FALSE)-E179)/E179</f>
        <v>1.0029411764705882</v>
      </c>
      <c r="H179" s="9">
        <f>VLOOKUP(B179,YahooFinanceInfos!A:AX,50,FALSE)</f>
        <v>0.01</v>
      </c>
      <c r="I179" s="9">
        <f>VLOOKUP(B179,YahooFinanceInfos!A:AT,46,FALSE)</f>
        <v>0.45</v>
      </c>
      <c r="J179" s="4">
        <f>VLOOKUP(B179,YahooFinanceInfos!A:AV,48,FALSE)</f>
        <v>6.6568050000000004E-2</v>
      </c>
      <c r="K179" s="4">
        <f t="shared" si="42"/>
        <v>45</v>
      </c>
      <c r="L179" s="9">
        <f>VLOOKUP(B179,YahooFinanceInfos!A:AV,47,FALSE)</f>
        <v>680.00005999999996</v>
      </c>
      <c r="M179" s="9">
        <f>VLOOKUP(B179,YahooFinanceInfos!A:AZ,52,FALSE)</f>
        <v>1.7569999999999999</v>
      </c>
      <c r="N179" s="4">
        <f>VLOOKUP(B179,YahooFinanceInfos!A:BH,60,FALSE)</f>
        <v>3.8702334999999999</v>
      </c>
      <c r="O179" s="4" t="str">
        <f t="shared" si="50"/>
        <v>don't touch</v>
      </c>
      <c r="P179" s="14"/>
      <c r="Q179" s="14"/>
      <c r="R179" s="16"/>
      <c r="S179" s="16"/>
      <c r="T179" s="16"/>
      <c r="AA179" s="4" t="str">
        <f t="shared" si="43"/>
        <v>na</v>
      </c>
      <c r="AB179" s="4" t="str">
        <f t="shared" si="44"/>
        <v>na</v>
      </c>
      <c r="AC179" s="4" t="str">
        <f t="shared" si="45"/>
        <v>na</v>
      </c>
      <c r="AD179" s="4" t="str">
        <f t="shared" si="46"/>
        <v>na</v>
      </c>
      <c r="AE179" s="4" t="str">
        <f t="shared" si="47"/>
        <v>na</v>
      </c>
      <c r="AF179" s="4" t="str">
        <f t="shared" si="48"/>
        <v>na</v>
      </c>
      <c r="AG179" s="4" t="str">
        <f t="shared" si="49"/>
        <v>na</v>
      </c>
    </row>
    <row r="180" spans="1:33" x14ac:dyDescent="0.2">
      <c r="A180" t="s">
        <v>1282</v>
      </c>
      <c r="B180" s="6" t="s">
        <v>1118</v>
      </c>
      <c r="C180" s="7" t="str">
        <f>VLOOKUP(B180,YahooFinanceInfos!A:T,9,FALSE)</f>
        <v>ASMALLWORLD N</v>
      </c>
      <c r="D180" t="str">
        <f>VLOOKUP(B180,YahooFinanceInfos!A:T,7,FALSE)</f>
        <v>CHF</v>
      </c>
      <c r="E180" s="1">
        <f>VLOOKUP(B180,YahooFinanceInfos!A:T,20,FALSE)</f>
        <v>1.58</v>
      </c>
      <c r="F180" s="4" t="str">
        <f>VLOOKUP(B180,YahooFinanceInfos!A:AK,37,FALSE)</f>
        <v>1.5 - 4.05</v>
      </c>
      <c r="G180" s="11">
        <f>(VLOOKUP(B180,YahooFinanceInfos!A:AO,41,FALSE)-E180)/E180</f>
        <v>1.563291139240506</v>
      </c>
      <c r="H180" s="9">
        <f>VLOOKUP(B180,YahooFinanceInfos!A:AX,50,FALSE)</f>
        <v>0.11</v>
      </c>
      <c r="I180" s="9">
        <f>VLOOKUP(B180,YahooFinanceInfos!A:AT,46,FALSE)</f>
        <v>0</v>
      </c>
      <c r="J180" s="4">
        <f>VLOOKUP(B180,YahooFinanceInfos!A:AV,48,FALSE)</f>
        <v>0</v>
      </c>
      <c r="K180" s="4">
        <f t="shared" si="42"/>
        <v>0</v>
      </c>
      <c r="L180" s="9">
        <f>VLOOKUP(B180,YahooFinanceInfos!A:AV,47,FALSE)</f>
        <v>14.363637000000001</v>
      </c>
      <c r="M180" s="9">
        <f>VLOOKUP(B180,YahooFinanceInfos!A:AZ,52,FALSE)</f>
        <v>-0.67900000000000005</v>
      </c>
      <c r="N180" s="4">
        <f>VLOOKUP(B180,YahooFinanceInfos!A:BH,60,FALSE)</f>
        <v>-2.3269514999999998</v>
      </c>
      <c r="O180" s="4" t="str">
        <f t="shared" si="50"/>
        <v>don't touch</v>
      </c>
      <c r="P180" s="14"/>
      <c r="Q180" s="14"/>
      <c r="R180" s="16"/>
      <c r="S180" s="16"/>
      <c r="T180" s="16"/>
      <c r="AA180" s="4" t="str">
        <f t="shared" si="43"/>
        <v>na</v>
      </c>
      <c r="AB180" s="4" t="str">
        <f t="shared" si="44"/>
        <v>na</v>
      </c>
      <c r="AC180" s="4" t="str">
        <f t="shared" si="45"/>
        <v>na</v>
      </c>
      <c r="AD180" s="4" t="str">
        <f t="shared" si="46"/>
        <v>na</v>
      </c>
      <c r="AE180" s="4" t="str">
        <f t="shared" si="47"/>
        <v>na</v>
      </c>
      <c r="AF180" s="4" t="str">
        <f t="shared" si="48"/>
        <v>na</v>
      </c>
      <c r="AG180" s="4" t="str">
        <f t="shared" si="49"/>
        <v>na</v>
      </c>
    </row>
    <row r="181" spans="1:33" x14ac:dyDescent="0.2">
      <c r="A181" t="s">
        <v>1282</v>
      </c>
      <c r="B181" s="7" t="s">
        <v>405</v>
      </c>
      <c r="C181" s="7" t="str">
        <f>VLOOKUP(B181,YahooFinanceInfos!A:T,9,FALSE)</f>
        <v>AUTONEUM N</v>
      </c>
      <c r="D181" t="str">
        <f>VLOOKUP(B181,YahooFinanceInfos!A:T,7,FALSE)</f>
        <v>CHF</v>
      </c>
      <c r="E181" s="1">
        <f>VLOOKUP(B181,YahooFinanceInfos!A:T,20,FALSE)</f>
        <v>74.75</v>
      </c>
      <c r="F181" s="4" t="str">
        <f>VLOOKUP(B181,YahooFinanceInfos!A:AK,37,FALSE)</f>
        <v>50.0 - 144.2</v>
      </c>
      <c r="G181" s="11">
        <f>(VLOOKUP(B181,YahooFinanceInfos!A:AO,41,FALSE)-E181)/E181</f>
        <v>0.92909698996655499</v>
      </c>
      <c r="H181" s="9">
        <f>VLOOKUP(B181,YahooFinanceInfos!A:AX,50,FALSE)</f>
        <v>-20.82</v>
      </c>
      <c r="I181" s="9">
        <f>VLOOKUP(B181,YahooFinanceInfos!A:AT,46,FALSE)</f>
        <v>3.6</v>
      </c>
      <c r="J181" s="4">
        <f>VLOOKUP(B181,YahooFinanceInfos!A:AV,48,FALSE)</f>
        <v>4.8946290000000003E-2</v>
      </c>
      <c r="K181" s="4">
        <f t="shared" si="42"/>
        <v>-0.1729106628242075</v>
      </c>
      <c r="L181" s="9">
        <f>VLOOKUP(B181,YahooFinanceInfos!A:AV,47,FALSE)</f>
        <v>0</v>
      </c>
      <c r="M181" s="9">
        <f>VLOOKUP(B181,YahooFinanceInfos!A:AZ,52,FALSE)</f>
        <v>83.739000000000004</v>
      </c>
      <c r="N181" s="4">
        <f>VLOOKUP(B181,YahooFinanceInfos!A:BH,60,FALSE)</f>
        <v>0.89265459999999996</v>
      </c>
      <c r="O181" s="4" t="str">
        <f t="shared" si="50"/>
        <v>don't touch</v>
      </c>
      <c r="P181" s="14"/>
      <c r="Q181" s="14"/>
      <c r="R181" s="16" t="s">
        <v>8419</v>
      </c>
      <c r="S181" s="16"/>
      <c r="T181" s="16"/>
      <c r="AA181" s="4" t="str">
        <f t="shared" si="43"/>
        <v>na</v>
      </c>
      <c r="AB181" s="4" t="str">
        <f t="shared" si="44"/>
        <v>na</v>
      </c>
      <c r="AC181" s="4" t="str">
        <f t="shared" si="45"/>
        <v>na</v>
      </c>
      <c r="AD181" s="4" t="str">
        <f t="shared" si="46"/>
        <v>na</v>
      </c>
      <c r="AE181" s="4" t="str">
        <f t="shared" si="47"/>
        <v>na</v>
      </c>
      <c r="AF181" s="4" t="str">
        <f t="shared" si="48"/>
        <v>na</v>
      </c>
      <c r="AG181" s="4" t="str">
        <f t="shared" si="49"/>
        <v>na</v>
      </c>
    </row>
    <row r="182" spans="1:33" x14ac:dyDescent="0.2">
      <c r="A182" t="s">
        <v>1282</v>
      </c>
      <c r="B182" s="6" t="s">
        <v>1119</v>
      </c>
      <c r="C182" s="7" t="str">
        <f>VLOOKUP(B182,YahooFinanceInfos!A:T,9,FALSE)</f>
        <v>Arundel N</v>
      </c>
      <c r="D182" t="str">
        <f>VLOOKUP(B182,YahooFinanceInfos!A:T,7,FALSE)</f>
        <v>CHF</v>
      </c>
      <c r="E182" s="1">
        <f>VLOOKUP(B182,YahooFinanceInfos!A:T,20,FALSE)</f>
        <v>1.91</v>
      </c>
      <c r="F182" s="4" t="str">
        <f>VLOOKUP(B182,YahooFinanceInfos!A:AK,37,FALSE)</f>
        <v>1.52 - 2.5</v>
      </c>
      <c r="G182" s="11">
        <f>(VLOOKUP(B182,YahooFinanceInfos!A:AO,41,FALSE)-E182)/E182</f>
        <v>0.30890052356020947</v>
      </c>
      <c r="H182" s="9">
        <f>VLOOKUP(B182,YahooFinanceInfos!A:AX,50,FALSE)</f>
        <v>0.28199999999999997</v>
      </c>
      <c r="I182" s="9">
        <f>VLOOKUP(B182,YahooFinanceInfos!A:AT,46,FALSE)</f>
        <v>0.52200000000000002</v>
      </c>
      <c r="J182" s="4">
        <f>VLOOKUP(B182,YahooFinanceInfos!A:AV,48,FALSE)</f>
        <v>0.27329843999999998</v>
      </c>
      <c r="K182" s="4">
        <f t="shared" si="42"/>
        <v>1.8510638297872344</v>
      </c>
      <c r="L182" s="9">
        <f>VLOOKUP(B182,YahooFinanceInfos!A:AV,47,FALSE)</f>
        <v>6.7730493999999997</v>
      </c>
      <c r="M182" s="9">
        <f>VLOOKUP(B182,YahooFinanceInfos!A:AZ,52,FALSE)</f>
        <v>1.677</v>
      </c>
      <c r="N182" s="4">
        <f>VLOOKUP(B182,YahooFinanceInfos!A:BH,60,FALSE)</f>
        <v>1.1389385000000001</v>
      </c>
      <c r="O182" s="4" t="str">
        <f t="shared" si="50"/>
        <v>don't touch</v>
      </c>
      <c r="P182" s="14"/>
      <c r="Q182" s="14"/>
      <c r="R182" s="20" t="s">
        <v>8421</v>
      </c>
      <c r="S182" s="20"/>
      <c r="T182" s="20"/>
      <c r="AA182" s="4" t="str">
        <f t="shared" si="43"/>
        <v>na</v>
      </c>
      <c r="AB182" s="4" t="str">
        <f t="shared" si="44"/>
        <v>na</v>
      </c>
      <c r="AC182" s="4" t="str">
        <f t="shared" si="45"/>
        <v>na</v>
      </c>
      <c r="AD182" s="4" t="str">
        <f t="shared" si="46"/>
        <v>na</v>
      </c>
      <c r="AE182" s="4" t="str">
        <f t="shared" si="47"/>
        <v>na</v>
      </c>
      <c r="AF182" s="4" t="str">
        <f t="shared" si="48"/>
        <v>na</v>
      </c>
      <c r="AG182" s="4" t="str">
        <f t="shared" si="49"/>
        <v>na</v>
      </c>
    </row>
    <row r="183" spans="1:33" x14ac:dyDescent="0.2">
      <c r="A183" t="s">
        <v>1282</v>
      </c>
      <c r="B183" s="7" t="s">
        <v>1120</v>
      </c>
      <c r="C183" s="7" t="str">
        <f>VLOOKUP(B183,YahooFinanceInfos!A:T,9,FALSE)</f>
        <v>21Shares Binance BNB ETP</v>
      </c>
      <c r="D183" t="str">
        <f>VLOOKUP(B183,YahooFinanceInfos!A:T,7,FALSE)</f>
        <v>USD</v>
      </c>
      <c r="E183" s="1">
        <f>VLOOKUP(B183,YahooFinanceInfos!A:T,20,FALSE)</f>
        <v>17.5</v>
      </c>
      <c r="F183" s="4" t="str">
        <f>VLOOKUP(B183,YahooFinanceInfos!A:AK,37,FALSE)</f>
        <v>10.53 - 28.21</v>
      </c>
      <c r="G183" s="11">
        <f>(VLOOKUP(B183,YahooFinanceInfos!A:AO,41,FALSE)-E183)/E183</f>
        <v>0.6120000000000001</v>
      </c>
      <c r="H183" s="9">
        <f>VLOOKUP(B183,YahooFinanceInfos!A:AX,50,FALSE)</f>
        <v>0</v>
      </c>
      <c r="I183" s="9">
        <f>VLOOKUP(B183,YahooFinanceInfos!A:AT,46,FALSE)</f>
        <v>0</v>
      </c>
      <c r="J183" s="4">
        <f>VLOOKUP(B183,YahooFinanceInfos!A:AV,48,FALSE)</f>
        <v>0</v>
      </c>
      <c r="K183" s="4" t="str">
        <f t="shared" si="42"/>
        <v>na</v>
      </c>
      <c r="L183" s="9">
        <f>VLOOKUP(B183,YahooFinanceInfos!A:AV,47,FALSE)</f>
        <v>0</v>
      </c>
      <c r="M183" s="9">
        <f>VLOOKUP(B183,YahooFinanceInfos!A:AZ,52,FALSE)</f>
        <v>0</v>
      </c>
      <c r="N183" s="4">
        <f>VLOOKUP(B183,YahooFinanceInfos!A:BH,60,FALSE)</f>
        <v>0</v>
      </c>
      <c r="O183" s="4" t="str">
        <f t="shared" si="50"/>
        <v>don't touch</v>
      </c>
      <c r="P183" s="14"/>
      <c r="Q183" s="14"/>
      <c r="R183" s="16"/>
      <c r="S183" s="16"/>
      <c r="T183" s="16"/>
      <c r="AA183" s="4" t="str">
        <f t="shared" si="43"/>
        <v>na</v>
      </c>
      <c r="AB183" s="4" t="str">
        <f t="shared" si="44"/>
        <v>na</v>
      </c>
      <c r="AC183" s="4" t="str">
        <f t="shared" si="45"/>
        <v>na</v>
      </c>
      <c r="AD183" s="4" t="str">
        <f t="shared" si="46"/>
        <v>na</v>
      </c>
      <c r="AE183" s="4" t="str">
        <f t="shared" si="47"/>
        <v>na</v>
      </c>
      <c r="AF183" s="4" t="str">
        <f t="shared" si="48"/>
        <v>na</v>
      </c>
      <c r="AG183" s="4" t="str">
        <f t="shared" si="49"/>
        <v>na</v>
      </c>
    </row>
    <row r="184" spans="1:33" x14ac:dyDescent="0.2">
      <c r="A184" t="s">
        <v>1282</v>
      </c>
      <c r="B184" s="6" t="s">
        <v>404</v>
      </c>
      <c r="C184" s="7" t="str">
        <f>VLOOKUP(B184,YahooFinanceInfos!A:T,9,FALSE)</f>
        <v>BALOISE N</v>
      </c>
      <c r="D184" t="str">
        <f>VLOOKUP(B184,YahooFinanceInfos!A:T,7,FALSE)</f>
        <v>CHF</v>
      </c>
      <c r="E184" s="1">
        <f>VLOOKUP(B184,YahooFinanceInfos!A:T,20,FALSE)</f>
        <v>128.4</v>
      </c>
      <c r="F184" s="4" t="str">
        <f>VLOOKUP(B184,YahooFinanceInfos!A:AK,37,FALSE)</f>
        <v>105.7 - 187.0</v>
      </c>
      <c r="G184" s="11">
        <f>(VLOOKUP(B184,YahooFinanceInfos!A:AO,41,FALSE)-E184)/E184</f>
        <v>0.45638629283489091</v>
      </c>
      <c r="H184" s="9">
        <f>VLOOKUP(B184,YahooFinanceInfos!A:AX,50,FALSE)</f>
        <v>14.99</v>
      </c>
      <c r="I184" s="9">
        <f>VLOOKUP(B184,YahooFinanceInfos!A:AT,46,FALSE)</f>
        <v>6.4</v>
      </c>
      <c r="J184" s="4">
        <f>VLOOKUP(B184,YahooFinanceInfos!A:AV,48,FALSE)</f>
        <v>5.0513025000000003E-2</v>
      </c>
      <c r="K184" s="4">
        <f t="shared" si="42"/>
        <v>0.42695130086724487</v>
      </c>
      <c r="L184" s="9">
        <f>VLOOKUP(B184,YahooFinanceInfos!A:AV,47,FALSE)</f>
        <v>8.5657099999999993</v>
      </c>
      <c r="M184" s="9">
        <f>VLOOKUP(B184,YahooFinanceInfos!A:AZ,52,FALSE)</f>
        <v>147.36199999999999</v>
      </c>
      <c r="N184" s="4">
        <f>VLOOKUP(B184,YahooFinanceInfos!A:BH,60,FALSE)</f>
        <v>0.87132365000000001</v>
      </c>
      <c r="O184" s="4" t="str">
        <f t="shared" si="50"/>
        <v>invest</v>
      </c>
      <c r="P184" s="14"/>
      <c r="Q184" s="14">
        <v>5000</v>
      </c>
      <c r="R184" s="16"/>
      <c r="S184" s="17">
        <f>Q184*J184</f>
        <v>252.56512500000002</v>
      </c>
      <c r="T184" s="14">
        <f>Q184*(1+G184)</f>
        <v>7281.931464174455</v>
      </c>
      <c r="AA184" s="4" t="str">
        <f t="shared" si="43"/>
        <v>na</v>
      </c>
      <c r="AB184" s="4" t="str">
        <f t="shared" si="44"/>
        <v>na</v>
      </c>
      <c r="AC184" s="4" t="str">
        <f t="shared" si="45"/>
        <v>na</v>
      </c>
      <c r="AD184" s="4" t="str">
        <f t="shared" si="46"/>
        <v>na</v>
      </c>
      <c r="AE184" s="4" t="str">
        <f t="shared" si="47"/>
        <v>na</v>
      </c>
      <c r="AF184" s="4" t="str">
        <f t="shared" si="48"/>
        <v>na</v>
      </c>
      <c r="AG184" s="4" t="str">
        <f t="shared" si="49"/>
        <v>na</v>
      </c>
    </row>
    <row r="185" spans="1:33" x14ac:dyDescent="0.2">
      <c r="A185" t="s">
        <v>1282</v>
      </c>
      <c r="B185" s="7" t="s">
        <v>1121</v>
      </c>
      <c r="C185" s="7" t="str">
        <f>VLOOKUP(B185,YahooFinanceInfos!A:T,9,FALSE)</f>
        <v>BANQUE PROFIL DE GESTION N</v>
      </c>
      <c r="D185" t="str">
        <f>VLOOKUP(B185,YahooFinanceInfos!A:T,7,FALSE)</f>
        <v>CHF</v>
      </c>
      <c r="E185" s="1">
        <f>VLOOKUP(B185,YahooFinanceInfos!A:T,20,FALSE)</f>
        <v>1.34</v>
      </c>
      <c r="F185" s="4" t="str">
        <f>VLOOKUP(B185,YahooFinanceInfos!A:AK,37,FALSE)</f>
        <v>1.16 - 3.38</v>
      </c>
      <c r="G185" s="11">
        <f>(VLOOKUP(B185,YahooFinanceInfos!A:AO,41,FALSE)-E185)/E185</f>
        <v>1.5223880597014925</v>
      </c>
      <c r="H185" s="9">
        <f>VLOOKUP(B185,YahooFinanceInfos!A:AX,50,FALSE)</f>
        <v>-0.05</v>
      </c>
      <c r="I185" s="9">
        <f>VLOOKUP(B185,YahooFinanceInfos!A:AT,46,FALSE)</f>
        <v>0</v>
      </c>
      <c r="J185" s="4">
        <f>VLOOKUP(B185,YahooFinanceInfos!A:AV,48,FALSE)</f>
        <v>0</v>
      </c>
      <c r="K185" s="4">
        <f t="shared" si="42"/>
        <v>0</v>
      </c>
      <c r="L185" s="9">
        <f>VLOOKUP(B185,YahooFinanceInfos!A:AV,47,FALSE)</f>
        <v>0</v>
      </c>
      <c r="M185" s="9">
        <f>VLOOKUP(B185,YahooFinanceInfos!A:AZ,52,FALSE)</f>
        <v>3.9529999999999998</v>
      </c>
      <c r="N185" s="4">
        <f>VLOOKUP(B185,YahooFinanceInfos!A:BH,60,FALSE)</f>
        <v>0.33898306</v>
      </c>
      <c r="O185" s="4" t="str">
        <f t="shared" si="50"/>
        <v>don't touch</v>
      </c>
      <c r="P185" s="14"/>
      <c r="Q185" s="14"/>
      <c r="R185" s="16"/>
      <c r="S185" s="16"/>
      <c r="T185" s="16"/>
      <c r="AA185" s="4" t="str">
        <f t="shared" si="43"/>
        <v>na</v>
      </c>
      <c r="AB185" s="4" t="str">
        <f t="shared" si="44"/>
        <v>na</v>
      </c>
      <c r="AC185" s="4" t="str">
        <f t="shared" si="45"/>
        <v>na</v>
      </c>
      <c r="AD185" s="4" t="str">
        <f t="shared" si="46"/>
        <v>na</v>
      </c>
      <c r="AE185" s="4" t="str">
        <f t="shared" si="47"/>
        <v>na</v>
      </c>
      <c r="AF185" s="4" t="str">
        <f t="shared" si="48"/>
        <v>na</v>
      </c>
      <c r="AG185" s="4" t="str">
        <f t="shared" si="49"/>
        <v>na</v>
      </c>
    </row>
    <row r="186" spans="1:33" x14ac:dyDescent="0.2">
      <c r="A186" t="s">
        <v>1282</v>
      </c>
      <c r="B186" s="6" t="s">
        <v>1122</v>
      </c>
      <c r="C186" s="7" t="str">
        <f>VLOOKUP(B186,YahooFinanceInfos!A:T,9,FALSE)</f>
        <v>BARRY CALLEBAUT N</v>
      </c>
      <c r="D186" t="str">
        <f>VLOOKUP(B186,YahooFinanceInfos!A:T,7,FALSE)</f>
        <v>CHF</v>
      </c>
      <c r="E186" s="1">
        <f>VLOOKUP(B186,YahooFinanceInfos!A:T,20,FALSE)</f>
        <v>1873</v>
      </c>
      <c r="F186" s="4" t="str">
        <f>VLOOKUP(B186,YahooFinanceInfos!A:AK,37,FALSE)</f>
        <v>1626.0 - 2240.0</v>
      </c>
      <c r="G186" s="11">
        <f>(VLOOKUP(B186,YahooFinanceInfos!A:AO,41,FALSE)-E186)/E186</f>
        <v>0.19594233849439402</v>
      </c>
      <c r="H186" s="9">
        <f>VLOOKUP(B186,YahooFinanceInfos!A:AX,50,FALSE)</f>
        <v>68.878</v>
      </c>
      <c r="I186" s="9">
        <f>VLOOKUP(B186,YahooFinanceInfos!A:AT,46,FALSE)</f>
        <v>26</v>
      </c>
      <c r="J186" s="4">
        <f>VLOOKUP(B186,YahooFinanceInfos!A:AV,48,FALSE)</f>
        <v>1.3970982999999999E-2</v>
      </c>
      <c r="K186" s="4">
        <f t="shared" si="42"/>
        <v>0.37747902087749352</v>
      </c>
      <c r="L186" s="9">
        <f>VLOOKUP(B186,YahooFinanceInfos!A:AV,47,FALSE)</f>
        <v>27.193007999999999</v>
      </c>
      <c r="M186" s="9">
        <f>VLOOKUP(B186,YahooFinanceInfos!A:AZ,52,FALSE)</f>
        <v>438.20400000000001</v>
      </c>
      <c r="N186" s="4">
        <f>VLOOKUP(B186,YahooFinanceInfos!A:BH,60,FALSE)</f>
        <v>4.2742649999999998</v>
      </c>
      <c r="O186" s="4" t="str">
        <f t="shared" si="50"/>
        <v>don't touch</v>
      </c>
      <c r="P186" s="14"/>
      <c r="Q186" s="14"/>
      <c r="R186" s="16"/>
      <c r="S186" s="16"/>
      <c r="T186" s="16"/>
      <c r="AA186" s="4" t="str">
        <f t="shared" si="43"/>
        <v>na</v>
      </c>
      <c r="AB186" s="4" t="str">
        <f t="shared" si="44"/>
        <v>na</v>
      </c>
      <c r="AC186" s="4" t="str">
        <f t="shared" si="45"/>
        <v>na</v>
      </c>
      <c r="AD186" s="4" t="str">
        <f t="shared" si="46"/>
        <v>na</v>
      </c>
      <c r="AE186" s="4" t="str">
        <f t="shared" si="47"/>
        <v>na</v>
      </c>
      <c r="AF186" s="4" t="str">
        <f t="shared" si="48"/>
        <v>na</v>
      </c>
      <c r="AG186" s="4" t="str">
        <f t="shared" si="49"/>
        <v>na</v>
      </c>
    </row>
    <row r="187" spans="1:33" x14ac:dyDescent="0.2">
      <c r="A187" t="s">
        <v>1282</v>
      </c>
      <c r="B187" s="7" t="s">
        <v>1123</v>
      </c>
      <c r="C187" s="7" t="str">
        <f>VLOOKUP(B187,YahooFinanceInfos!A:T,9,FALSE)</f>
        <v>BASELLAND KB PS</v>
      </c>
      <c r="D187" t="str">
        <f>VLOOKUP(B187,YahooFinanceInfos!A:T,7,FALSE)</f>
        <v>CHF</v>
      </c>
      <c r="E187" s="1">
        <f>VLOOKUP(B187,YahooFinanceInfos!A:T,20,FALSE)</f>
        <v>874</v>
      </c>
      <c r="F187" s="4" t="str">
        <f>VLOOKUP(B187,YahooFinanceInfos!A:AK,37,FALSE)</f>
        <v>846.0 - 948.0</v>
      </c>
      <c r="G187" s="11">
        <f>(VLOOKUP(B187,YahooFinanceInfos!A:AO,41,FALSE)-E187)/E187</f>
        <v>8.4668192219679639E-2</v>
      </c>
      <c r="H187" s="9">
        <f>VLOOKUP(B187,YahooFinanceInfos!A:AX,50,FALSE)</f>
        <v>63.048999999999999</v>
      </c>
      <c r="I187" s="9">
        <f>VLOOKUP(B187,YahooFinanceInfos!A:AT,46,FALSE)</f>
        <v>35</v>
      </c>
      <c r="J187" s="4">
        <f>VLOOKUP(B187,YahooFinanceInfos!A:AV,48,FALSE)</f>
        <v>4.0137615000000001E-2</v>
      </c>
      <c r="K187" s="4">
        <f t="shared" si="42"/>
        <v>0.55512379260575107</v>
      </c>
      <c r="L187" s="9">
        <f>VLOOKUP(B187,YahooFinanceInfos!A:AV,47,FALSE)</f>
        <v>13.862234000000001</v>
      </c>
      <c r="M187" s="9">
        <f>VLOOKUP(B187,YahooFinanceInfos!A:AZ,52,FALSE)</f>
        <v>1157.124</v>
      </c>
      <c r="N187" s="4">
        <f>VLOOKUP(B187,YahooFinanceInfos!A:BH,60,FALSE)</f>
        <v>0.75532089999999996</v>
      </c>
      <c r="O187" s="4" t="str">
        <f t="shared" si="50"/>
        <v>don't touch</v>
      </c>
      <c r="P187" s="14"/>
      <c r="Q187" s="14"/>
      <c r="R187" s="16"/>
      <c r="S187" s="16"/>
      <c r="T187" s="16"/>
      <c r="AA187" s="4" t="str">
        <f t="shared" si="43"/>
        <v>na</v>
      </c>
      <c r="AB187" s="4" t="str">
        <f t="shared" si="44"/>
        <v>na</v>
      </c>
      <c r="AC187" s="4" t="str">
        <f t="shared" si="45"/>
        <v>na</v>
      </c>
      <c r="AD187" s="4" t="str">
        <f t="shared" si="46"/>
        <v>na</v>
      </c>
      <c r="AE187" s="4" t="str">
        <f t="shared" si="47"/>
        <v>na</v>
      </c>
      <c r="AF187" s="4" t="str">
        <f t="shared" si="48"/>
        <v>na</v>
      </c>
      <c r="AG187" s="4" t="str">
        <f t="shared" si="49"/>
        <v>na</v>
      </c>
    </row>
    <row r="188" spans="1:33" x14ac:dyDescent="0.2">
      <c r="A188" t="s">
        <v>1282</v>
      </c>
      <c r="B188" s="6" t="s">
        <v>408</v>
      </c>
      <c r="C188" s="7" t="str">
        <f>VLOOKUP(B188,YahooFinanceInfos!A:T,9,FALSE)</f>
        <v>BASILEA N</v>
      </c>
      <c r="D188" t="str">
        <f>VLOOKUP(B188,YahooFinanceInfos!A:T,7,FALSE)</f>
        <v>CHF</v>
      </c>
      <c r="E188" s="1">
        <f>VLOOKUP(B188,YahooFinanceInfos!A:T,20,FALSE)</f>
        <v>46.94</v>
      </c>
      <c r="F188" s="4" t="str">
        <f>VLOOKUP(B188,YahooFinanceInfos!A:AK,37,FALSE)</f>
        <v>29.28 - 61.2</v>
      </c>
      <c r="G188" s="11">
        <f>(VLOOKUP(B188,YahooFinanceInfos!A:AO,41,FALSE)-E188)/E188</f>
        <v>0.30379207498934824</v>
      </c>
      <c r="H188" s="9">
        <f>VLOOKUP(B188,YahooFinanceInfos!A:AX,50,FALSE)</f>
        <v>-2.085</v>
      </c>
      <c r="I188" s="9">
        <f>VLOOKUP(B188,YahooFinanceInfos!A:AT,46,FALSE)</f>
        <v>0</v>
      </c>
      <c r="J188" s="4">
        <f>VLOOKUP(B188,YahooFinanceInfos!A:AV,48,FALSE)</f>
        <v>0</v>
      </c>
      <c r="K188" s="4">
        <f t="shared" si="42"/>
        <v>0</v>
      </c>
      <c r="L188" s="9">
        <f>VLOOKUP(B188,YahooFinanceInfos!A:AV,47,FALSE)</f>
        <v>0</v>
      </c>
      <c r="M188" s="9">
        <f>VLOOKUP(B188,YahooFinanceInfos!A:AZ,52,FALSE)</f>
        <v>-8.6280000000000001</v>
      </c>
      <c r="N188" s="4">
        <f>VLOOKUP(B188,YahooFinanceInfos!A:BH,60,FALSE)</f>
        <v>-5.4404263000000004</v>
      </c>
      <c r="O188" s="4" t="str">
        <f t="shared" si="50"/>
        <v>don't touch</v>
      </c>
      <c r="P188" s="14"/>
      <c r="Q188" s="14"/>
      <c r="R188" s="16"/>
      <c r="S188" s="16"/>
      <c r="T188" s="16"/>
      <c r="AA188" s="4" t="str">
        <f t="shared" si="43"/>
        <v>na</v>
      </c>
      <c r="AB188" s="4" t="str">
        <f t="shared" si="44"/>
        <v>na</v>
      </c>
      <c r="AC188" s="4" t="str">
        <f t="shared" si="45"/>
        <v>na</v>
      </c>
      <c r="AD188" s="4" t="str">
        <f t="shared" si="46"/>
        <v>na</v>
      </c>
      <c r="AE188" s="4" t="str">
        <f t="shared" si="47"/>
        <v>na</v>
      </c>
      <c r="AF188" s="4" t="str">
        <f t="shared" si="48"/>
        <v>na</v>
      </c>
      <c r="AG188" s="4" t="str">
        <f t="shared" si="49"/>
        <v>na</v>
      </c>
    </row>
    <row r="189" spans="1:33" x14ac:dyDescent="0.2">
      <c r="A189" t="s">
        <v>1282</v>
      </c>
      <c r="B189" s="7" t="s">
        <v>1124</v>
      </c>
      <c r="C189" s="7" t="str">
        <f>VLOOKUP(B189,YahooFinanceInfos!A:T,9,FALSE)</f>
        <v>BASLER KB PS</v>
      </c>
      <c r="D189" t="str">
        <f>VLOOKUP(B189,YahooFinanceInfos!A:T,7,FALSE)</f>
        <v>CHF</v>
      </c>
      <c r="E189" s="1">
        <f>VLOOKUP(B189,YahooFinanceInfos!A:T,20,FALSE)</f>
        <v>69.2</v>
      </c>
      <c r="F189" s="4" t="str">
        <f>VLOOKUP(B189,YahooFinanceInfos!A:AK,37,FALSE)</f>
        <v>58.6 - 79.4</v>
      </c>
      <c r="G189" s="11">
        <f>(VLOOKUP(B189,YahooFinanceInfos!A:AO,41,FALSE)-E189)/E189</f>
        <v>0.14739884393063588</v>
      </c>
      <c r="H189" s="9">
        <f>VLOOKUP(B189,YahooFinanceInfos!A:AX,50,FALSE)</f>
        <v>2.6840000000000002</v>
      </c>
      <c r="I189" s="9">
        <f>VLOOKUP(B189,YahooFinanceInfos!A:AT,46,FALSE)</f>
        <v>3.1</v>
      </c>
      <c r="J189" s="4">
        <f>VLOOKUP(B189,YahooFinanceInfos!A:AV,48,FALSE)</f>
        <v>4.454023E-2</v>
      </c>
      <c r="K189" s="4">
        <f t="shared" si="42"/>
        <v>1.1549925484351713</v>
      </c>
      <c r="L189" s="9">
        <f>VLOOKUP(B189,YahooFinanceInfos!A:AV,47,FALSE)</f>
        <v>25.782412999999998</v>
      </c>
      <c r="M189" s="9">
        <f>VLOOKUP(B189,YahooFinanceInfos!A:AZ,52,FALSE)</f>
        <v>93.713999999999999</v>
      </c>
      <c r="N189" s="4">
        <f>VLOOKUP(B189,YahooFinanceInfos!A:BH,60,FALSE)</f>
        <v>0.73841685000000001</v>
      </c>
      <c r="O189" s="4" t="str">
        <f t="shared" si="50"/>
        <v>don't touch</v>
      </c>
      <c r="P189" s="14"/>
      <c r="Q189" s="14"/>
      <c r="R189" s="16"/>
      <c r="S189" s="16"/>
      <c r="T189" s="16"/>
      <c r="AA189" s="4" t="str">
        <f t="shared" si="43"/>
        <v>na</v>
      </c>
      <c r="AB189" s="4" t="str">
        <f t="shared" si="44"/>
        <v>na</v>
      </c>
      <c r="AC189" s="4" t="str">
        <f t="shared" si="45"/>
        <v>na</v>
      </c>
      <c r="AD189" s="4" t="str">
        <f t="shared" si="46"/>
        <v>na</v>
      </c>
      <c r="AE189" s="4" t="str">
        <f t="shared" si="47"/>
        <v>na</v>
      </c>
      <c r="AF189" s="4" t="str">
        <f t="shared" si="48"/>
        <v>na</v>
      </c>
      <c r="AG189" s="4" t="str">
        <f t="shared" si="49"/>
        <v>na</v>
      </c>
    </row>
    <row r="190" spans="1:33" x14ac:dyDescent="0.2">
      <c r="A190" t="s">
        <v>1282</v>
      </c>
      <c r="B190" s="6" t="s">
        <v>1125</v>
      </c>
      <c r="C190" s="7" t="str">
        <f>VLOOKUP(B190,YahooFinanceInfos!A:T,9,FALSE)</f>
        <v>BB BIOTECH N</v>
      </c>
      <c r="D190" t="str">
        <f>VLOOKUP(B190,YahooFinanceInfos!A:T,7,FALSE)</f>
        <v>CHF</v>
      </c>
      <c r="E190" s="1">
        <f>VLOOKUP(B190,YahooFinanceInfos!A:T,20,FALSE)</f>
        <v>63.65</v>
      </c>
      <c r="F190" s="4" t="str">
        <f>VLOOKUP(B190,YahooFinanceInfos!A:AK,37,FALSE)</f>
        <v>48.5 - 66.35</v>
      </c>
      <c r="G190" s="11">
        <f>(VLOOKUP(B190,YahooFinanceInfos!A:AO,41,FALSE)-E190)/E190</f>
        <v>4.2419481539670005E-2</v>
      </c>
      <c r="H190" s="9">
        <f>VLOOKUP(B190,YahooFinanceInfos!A:AX,50,FALSE)</f>
        <v>-17.513999999999999</v>
      </c>
      <c r="I190" s="9">
        <f>VLOOKUP(B190,YahooFinanceInfos!A:AT,46,FALSE)</f>
        <v>3.4</v>
      </c>
      <c r="J190" s="4">
        <f>VLOOKUP(B190,YahooFinanceInfos!A:AV,48,FALSE)</f>
        <v>5.4140130000000002E-2</v>
      </c>
      <c r="K190" s="4">
        <f t="shared" si="42"/>
        <v>-0.19413040995774808</v>
      </c>
      <c r="L190" s="9">
        <f>VLOOKUP(B190,YahooFinanceInfos!A:AV,47,FALSE)</f>
        <v>0</v>
      </c>
      <c r="M190" s="9">
        <f>VLOOKUP(B190,YahooFinanceInfos!A:AZ,52,FALSE)</f>
        <v>44.164000000000001</v>
      </c>
      <c r="N190" s="4">
        <f>VLOOKUP(B190,YahooFinanceInfos!A:BH,60,FALSE)</f>
        <v>1.4412191000000001</v>
      </c>
      <c r="O190" s="4" t="str">
        <f t="shared" si="50"/>
        <v>don't touch</v>
      </c>
      <c r="P190" s="14"/>
      <c r="Q190" s="14"/>
      <c r="R190" s="16"/>
      <c r="S190" s="16"/>
      <c r="T190" s="16"/>
      <c r="AA190" s="4" t="str">
        <f t="shared" si="43"/>
        <v>na</v>
      </c>
      <c r="AB190" s="4" t="str">
        <f t="shared" si="44"/>
        <v>na</v>
      </c>
      <c r="AC190" s="4" t="str">
        <f t="shared" si="45"/>
        <v>na</v>
      </c>
      <c r="AD190" s="4" t="str">
        <f t="shared" si="46"/>
        <v>na</v>
      </c>
      <c r="AE190" s="4" t="str">
        <f t="shared" si="47"/>
        <v>na</v>
      </c>
      <c r="AF190" s="4" t="str">
        <f t="shared" si="48"/>
        <v>na</v>
      </c>
      <c r="AG190" s="4" t="str">
        <f t="shared" si="49"/>
        <v>na</v>
      </c>
    </row>
    <row r="191" spans="1:33" x14ac:dyDescent="0.2">
      <c r="A191" t="s">
        <v>1282</v>
      </c>
      <c r="B191" s="7" t="s">
        <v>1126</v>
      </c>
      <c r="C191" s="7" t="str">
        <f>VLOOKUP(B191,YahooFinanceInfos!A:T,9,FALSE)</f>
        <v>BC GENEVE N</v>
      </c>
      <c r="D191" t="str">
        <f>VLOOKUP(B191,YahooFinanceInfos!A:T,7,FALSE)</f>
        <v>CHF</v>
      </c>
      <c r="E191" s="1">
        <f>VLOOKUP(B191,YahooFinanceInfos!A:T,20,FALSE)</f>
        <v>181</v>
      </c>
      <c r="F191" s="4" t="str">
        <f>VLOOKUP(B191,YahooFinanceInfos!A:AK,37,FALSE)</f>
        <v>174.0 - 204.0</v>
      </c>
      <c r="G191" s="11">
        <f>(VLOOKUP(B191,YahooFinanceInfos!A:AO,41,FALSE)-E191)/E191</f>
        <v>0.1270718232044199</v>
      </c>
      <c r="H191" s="9">
        <f>VLOOKUP(B191,YahooFinanceInfos!A:AX,50,FALSE)</f>
        <v>13.443</v>
      </c>
      <c r="I191" s="9">
        <f>VLOOKUP(B191,YahooFinanceInfos!A:AT,46,FALSE)</f>
        <v>2.5</v>
      </c>
      <c r="J191" s="4">
        <f>VLOOKUP(B191,YahooFinanceInfos!A:AV,48,FALSE)</f>
        <v>1.38121545E-2</v>
      </c>
      <c r="K191" s="4">
        <f t="shared" si="42"/>
        <v>0.18597039351335268</v>
      </c>
      <c r="L191" s="9">
        <f>VLOOKUP(B191,YahooFinanceInfos!A:AV,47,FALSE)</f>
        <v>13.464256000000001</v>
      </c>
      <c r="M191" s="9">
        <f>VLOOKUP(B191,YahooFinanceInfos!A:AZ,52,FALSE)</f>
        <v>233.74700000000001</v>
      </c>
      <c r="N191" s="4">
        <f>VLOOKUP(B191,YahooFinanceInfos!A:BH,60,FALSE)</f>
        <v>0.77434150000000002</v>
      </c>
      <c r="O191" s="4" t="str">
        <f t="shared" si="50"/>
        <v>don't touch</v>
      </c>
      <c r="P191" s="14"/>
      <c r="Q191" s="14"/>
      <c r="R191" s="16"/>
      <c r="S191" s="16"/>
      <c r="T191" s="16"/>
      <c r="AA191" s="4" t="str">
        <f t="shared" si="43"/>
        <v>na</v>
      </c>
      <c r="AB191" s="4" t="str">
        <f t="shared" si="44"/>
        <v>na</v>
      </c>
      <c r="AC191" s="4" t="str">
        <f t="shared" si="45"/>
        <v>na</v>
      </c>
      <c r="AD191" s="4" t="str">
        <f t="shared" si="46"/>
        <v>na</v>
      </c>
      <c r="AE191" s="4" t="str">
        <f t="shared" si="47"/>
        <v>na</v>
      </c>
      <c r="AF191" s="4" t="str">
        <f t="shared" si="48"/>
        <v>na</v>
      </c>
      <c r="AG191" s="4" t="str">
        <f t="shared" si="49"/>
        <v>na</v>
      </c>
    </row>
    <row r="192" spans="1:33" x14ac:dyDescent="0.2">
      <c r="A192" t="s">
        <v>1282</v>
      </c>
      <c r="B192" s="6" t="s">
        <v>1127</v>
      </c>
      <c r="C192" s="7" t="str">
        <f>VLOOKUP(B192,YahooFinanceInfos!A:T,9,FALSE)</f>
        <v>BC JURA N</v>
      </c>
      <c r="D192" t="str">
        <f>VLOOKUP(B192,YahooFinanceInfos!A:T,7,FALSE)</f>
        <v>CHF</v>
      </c>
      <c r="E192" s="1">
        <f>VLOOKUP(B192,YahooFinanceInfos!A:T,20,FALSE)</f>
        <v>52.5</v>
      </c>
      <c r="F192" s="4" t="str">
        <f>VLOOKUP(B192,YahooFinanceInfos!A:AK,37,FALSE)</f>
        <v>50.0 - 59.0</v>
      </c>
      <c r="G192" s="11">
        <f>(VLOOKUP(B192,YahooFinanceInfos!A:AO,41,FALSE)-E192)/E192</f>
        <v>0.12380952380952381</v>
      </c>
      <c r="H192" s="9">
        <f>VLOOKUP(B192,YahooFinanceInfos!A:AX,50,FALSE)</f>
        <v>3.05</v>
      </c>
      <c r="I192" s="9">
        <f>VLOOKUP(B192,YahooFinanceInfos!A:AT,46,FALSE)</f>
        <v>1.85</v>
      </c>
      <c r="J192" s="4">
        <f>VLOOKUP(B192,YahooFinanceInfos!A:AV,48,FALSE)</f>
        <v>3.4579440000000003E-2</v>
      </c>
      <c r="K192" s="4">
        <f t="shared" si="42"/>
        <v>0.60655737704918045</v>
      </c>
      <c r="L192" s="9">
        <f>VLOOKUP(B192,YahooFinanceInfos!A:AV,47,FALSE)</f>
        <v>17.213115999999999</v>
      </c>
      <c r="M192" s="9">
        <f>VLOOKUP(B192,YahooFinanceInfos!A:AZ,52,FALSE)</f>
        <v>85.245000000000005</v>
      </c>
      <c r="N192" s="4">
        <f>VLOOKUP(B192,YahooFinanceInfos!A:BH,60,FALSE)</f>
        <v>0.61587190000000003</v>
      </c>
      <c r="O192" s="4" t="str">
        <f t="shared" si="50"/>
        <v>don't touch</v>
      </c>
      <c r="P192" s="14"/>
      <c r="Q192" s="14"/>
      <c r="R192" s="16"/>
      <c r="S192" s="16"/>
      <c r="T192" s="16"/>
      <c r="AA192" s="4" t="str">
        <f t="shared" si="43"/>
        <v>na</v>
      </c>
      <c r="AB192" s="4" t="str">
        <f t="shared" si="44"/>
        <v>na</v>
      </c>
      <c r="AC192" s="4" t="str">
        <f t="shared" si="45"/>
        <v>na</v>
      </c>
      <c r="AD192" s="4" t="str">
        <f t="shared" si="46"/>
        <v>na</v>
      </c>
      <c r="AE192" s="4" t="str">
        <f t="shared" si="47"/>
        <v>na</v>
      </c>
      <c r="AF192" s="4" t="str">
        <f t="shared" si="48"/>
        <v>na</v>
      </c>
      <c r="AG192" s="4" t="str">
        <f t="shared" si="49"/>
        <v>na</v>
      </c>
    </row>
    <row r="193" spans="1:33" x14ac:dyDescent="0.2">
      <c r="A193" t="s">
        <v>1282</v>
      </c>
      <c r="B193" s="7" t="s">
        <v>1128</v>
      </c>
      <c r="C193" s="7" t="str">
        <f>VLOOKUP(B193,YahooFinanceInfos!A:T,9,FALSE)</f>
        <v>BC VAUD N</v>
      </c>
      <c r="D193" t="str">
        <f>VLOOKUP(B193,YahooFinanceInfos!A:T,7,FALSE)</f>
        <v>CHF</v>
      </c>
      <c r="E193" s="1">
        <f>VLOOKUP(B193,YahooFinanceInfos!A:T,20,FALSE)</f>
        <v>834</v>
      </c>
      <c r="F193" s="4" t="str">
        <f>VLOOKUP(B193,YahooFinanceInfos!A:AK,37,FALSE)</f>
        <v>675.0 - 877.0</v>
      </c>
      <c r="G193" s="11">
        <f>(VLOOKUP(B193,YahooFinanceInfos!A:AO,41,FALSE)-E193)/E193</f>
        <v>5.1558752997601917E-2</v>
      </c>
      <c r="H193" s="9">
        <f>VLOOKUP(B193,YahooFinanceInfos!A:AX,50,FALSE)</f>
        <v>42.313000000000002</v>
      </c>
      <c r="I193" s="9">
        <f>VLOOKUP(B193,YahooFinanceInfos!A:AT,46,FALSE)</f>
        <v>36</v>
      </c>
      <c r="J193" s="4">
        <f>VLOOKUP(B193,YahooFinanceInfos!A:AV,48,FALSE)</f>
        <v>4.3373494999999998E-2</v>
      </c>
      <c r="K193" s="4">
        <f t="shared" si="42"/>
        <v>0.85080235388651237</v>
      </c>
      <c r="L193" s="9">
        <f>VLOOKUP(B193,YahooFinanceInfos!A:AV,47,FALSE)</f>
        <v>19.710255</v>
      </c>
      <c r="M193" s="9">
        <f>VLOOKUP(B193,YahooFinanceInfos!A:AZ,52,FALSE)</f>
        <v>417.875</v>
      </c>
      <c r="N193" s="4">
        <f>VLOOKUP(B193,YahooFinanceInfos!A:BH,60,FALSE)</f>
        <v>1.9958122</v>
      </c>
      <c r="O193" s="4" t="str">
        <f t="shared" si="50"/>
        <v>don't touch</v>
      </c>
      <c r="P193" s="14"/>
      <c r="Q193" s="14"/>
      <c r="R193" s="16"/>
      <c r="S193" s="16"/>
      <c r="T193" s="16"/>
      <c r="AA193" s="4" t="str">
        <f t="shared" si="43"/>
        <v>na</v>
      </c>
      <c r="AB193" s="4" t="str">
        <f t="shared" si="44"/>
        <v>na</v>
      </c>
      <c r="AC193" s="4" t="str">
        <f t="shared" si="45"/>
        <v>na</v>
      </c>
      <c r="AD193" s="4" t="str">
        <f t="shared" si="46"/>
        <v>na</v>
      </c>
      <c r="AE193" s="4" t="str">
        <f t="shared" si="47"/>
        <v>na</v>
      </c>
      <c r="AF193" s="4" t="str">
        <f t="shared" si="48"/>
        <v>na</v>
      </c>
      <c r="AG193" s="4" t="str">
        <f t="shared" si="49"/>
        <v>na</v>
      </c>
    </row>
    <row r="194" spans="1:33" x14ac:dyDescent="0.2">
      <c r="A194" t="s">
        <v>1282</v>
      </c>
      <c r="B194" s="6" t="s">
        <v>1129</v>
      </c>
      <c r="C194" s="7" t="str">
        <f>VLOOKUP(B194,YahooFinanceInfos!A:T,9,FALSE)</f>
        <v>BEKB / BCBE N</v>
      </c>
      <c r="D194" t="str">
        <f>VLOOKUP(B194,YahooFinanceInfos!A:T,7,FALSE)</f>
        <v>CHF</v>
      </c>
      <c r="E194" s="1">
        <f>VLOOKUP(B194,YahooFinanceInfos!A:T,20,FALSE)</f>
        <v>217.5</v>
      </c>
      <c r="F194" s="4" t="str">
        <f>VLOOKUP(B194,YahooFinanceInfos!A:AK,37,FALSE)</f>
        <v>197.6 - 244.0</v>
      </c>
      <c r="G194" s="11">
        <f>(VLOOKUP(B194,YahooFinanceInfos!A:AO,41,FALSE)-E194)/E194</f>
        <v>0.12183908045977011</v>
      </c>
      <c r="H194" s="9">
        <f>VLOOKUP(B194,YahooFinanceInfos!A:AX,50,FALSE)</f>
        <v>14.93</v>
      </c>
      <c r="I194" s="9">
        <f>VLOOKUP(B194,YahooFinanceInfos!A:AT,46,FALSE)</f>
        <v>8.4</v>
      </c>
      <c r="J194" s="4">
        <f>VLOOKUP(B194,YahooFinanceInfos!A:AV,48,FALSE)</f>
        <v>3.8979117000000001E-2</v>
      </c>
      <c r="K194" s="4">
        <f t="shared" si="42"/>
        <v>0.56262558606831881</v>
      </c>
      <c r="L194" s="9">
        <f>VLOOKUP(B194,YahooFinanceInfos!A:AV,47,FALSE)</f>
        <v>14.567983999999999</v>
      </c>
      <c r="M194" s="9">
        <f>VLOOKUP(B194,YahooFinanceInfos!A:AZ,52,FALSE)</f>
        <v>284.72199999999998</v>
      </c>
      <c r="N194" s="4">
        <f>VLOOKUP(B194,YahooFinanceInfos!A:BH,60,FALSE)</f>
        <v>0.76390309999999995</v>
      </c>
      <c r="O194" s="4" t="str">
        <f t="shared" si="50"/>
        <v>don't touch</v>
      </c>
      <c r="P194" s="14"/>
      <c r="Q194" s="14"/>
      <c r="R194" s="16"/>
      <c r="S194" s="16"/>
      <c r="T194" s="16"/>
      <c r="AA194" s="4" t="str">
        <f t="shared" si="43"/>
        <v>na</v>
      </c>
      <c r="AB194" s="4" t="str">
        <f t="shared" si="44"/>
        <v>na</v>
      </c>
      <c r="AC194" s="4" t="str">
        <f t="shared" si="45"/>
        <v>na</v>
      </c>
      <c r="AD194" s="4" t="str">
        <f t="shared" si="46"/>
        <v>na</v>
      </c>
      <c r="AE194" s="4" t="str">
        <f t="shared" si="47"/>
        <v>na</v>
      </c>
      <c r="AF194" s="4" t="str">
        <f t="shared" si="48"/>
        <v>na</v>
      </c>
      <c r="AG194" s="4" t="str">
        <f t="shared" si="49"/>
        <v>na</v>
      </c>
    </row>
    <row r="195" spans="1:33" x14ac:dyDescent="0.2">
      <c r="A195" t="s">
        <v>1282</v>
      </c>
      <c r="B195" s="7" t="s">
        <v>1130</v>
      </c>
      <c r="C195" s="7" t="str">
        <f>VLOOKUP(B195,YahooFinanceInfos!A:T,9,FALSE)</f>
        <v>BELIMO N</v>
      </c>
      <c r="D195" t="str">
        <f>VLOOKUP(B195,YahooFinanceInfos!A:T,7,FALSE)</f>
        <v>CHF</v>
      </c>
      <c r="E195" s="1">
        <f>VLOOKUP(B195,YahooFinanceInfos!A:T,20,FALSE)</f>
        <v>6750</v>
      </c>
      <c r="F195" s="4" t="str">
        <f>VLOOKUP(B195,YahooFinanceInfos!A:AK,37,FALSE)</f>
        <v>4675.0 - 7430.0</v>
      </c>
      <c r="G195" s="11">
        <f>(VLOOKUP(B195,YahooFinanceInfos!A:AO,41,FALSE)-E195)/E195</f>
        <v>0.10074074074074074</v>
      </c>
      <c r="H195" s="9">
        <f>VLOOKUP(B195,YahooFinanceInfos!A:AX,50,FALSE)</f>
        <v>197</v>
      </c>
      <c r="I195" s="9">
        <f>VLOOKUP(B195,YahooFinanceInfos!A:AT,46,FALSE)</f>
        <v>150</v>
      </c>
      <c r="J195" s="4">
        <f>VLOOKUP(B195,YahooFinanceInfos!A:AV,48,FALSE)</f>
        <v>2.2761759999999999E-2</v>
      </c>
      <c r="K195" s="4">
        <f t="shared" si="42"/>
        <v>0.76142131979695427</v>
      </c>
      <c r="L195" s="9">
        <f>VLOOKUP(B195,YahooFinanceInfos!A:AV,47,FALSE)</f>
        <v>34.263958000000002</v>
      </c>
      <c r="M195" s="9">
        <f>VLOOKUP(B195,YahooFinanceInfos!A:AZ,52,FALSE)</f>
        <v>824.93700000000001</v>
      </c>
      <c r="N195" s="4">
        <f>VLOOKUP(B195,YahooFinanceInfos!A:BH,60,FALSE)</f>
        <v>8.1824429999999992</v>
      </c>
      <c r="O195" s="4" t="str">
        <f t="shared" si="50"/>
        <v>don't touch</v>
      </c>
      <c r="P195" s="14"/>
      <c r="Q195" s="14"/>
      <c r="R195" s="16"/>
      <c r="S195" s="16"/>
      <c r="T195" s="16"/>
      <c r="AA195" s="4" t="str">
        <f t="shared" si="43"/>
        <v>na</v>
      </c>
      <c r="AB195" s="4" t="str">
        <f t="shared" si="44"/>
        <v>na</v>
      </c>
      <c r="AC195" s="4" t="str">
        <f t="shared" si="45"/>
        <v>na</v>
      </c>
      <c r="AD195" s="4" t="str">
        <f t="shared" si="46"/>
        <v>na</v>
      </c>
      <c r="AE195" s="4" t="str">
        <f t="shared" si="47"/>
        <v>na</v>
      </c>
      <c r="AF195" s="4" t="str">
        <f t="shared" si="48"/>
        <v>na</v>
      </c>
      <c r="AG195" s="4" t="str">
        <f t="shared" si="49"/>
        <v>na</v>
      </c>
    </row>
    <row r="196" spans="1:33" x14ac:dyDescent="0.2">
      <c r="A196" t="s">
        <v>1282</v>
      </c>
      <c r="B196" s="6" t="s">
        <v>1131</v>
      </c>
      <c r="C196" s="7" t="str">
        <f>VLOOKUP(B196,YahooFinanceInfos!A:T,9,FALSE)</f>
        <v>BELL FOOD GROUP N</v>
      </c>
      <c r="D196" t="str">
        <f>VLOOKUP(B196,YahooFinanceInfos!A:T,7,FALSE)</f>
        <v>CHF</v>
      </c>
      <c r="E196" s="1">
        <f>VLOOKUP(B196,YahooFinanceInfos!A:T,20,FALSE)</f>
        <v>229</v>
      </c>
      <c r="F196" s="4" t="str">
        <f>VLOOKUP(B196,YahooFinanceInfos!A:AK,37,FALSE)</f>
        <v>210.0 - 305.5</v>
      </c>
      <c r="G196" s="11">
        <f>(VLOOKUP(B196,YahooFinanceInfos!A:AO,41,FALSE)-E196)/E196</f>
        <v>0.33406113537117904</v>
      </c>
      <c r="H196" s="9">
        <f>VLOOKUP(B196,YahooFinanceInfos!A:AX,50,FALSE)</f>
        <v>7.9020000000000001</v>
      </c>
      <c r="I196" s="9">
        <f>VLOOKUP(B196,YahooFinanceInfos!A:AT,46,FALSE)</f>
        <v>5.5</v>
      </c>
      <c r="J196" s="4">
        <f>VLOOKUP(B196,YahooFinanceInfos!A:AV,48,FALSE)</f>
        <v>2.4229075999999999E-2</v>
      </c>
      <c r="K196" s="4">
        <f t="shared" si="42"/>
        <v>0.69602632245001261</v>
      </c>
      <c r="L196" s="9">
        <f>VLOOKUP(B196,YahooFinanceInfos!A:AV,47,FALSE)</f>
        <v>28.980004999999998</v>
      </c>
      <c r="M196" s="9">
        <f>VLOOKUP(B196,YahooFinanceInfos!A:AZ,52,FALSE)</f>
        <v>205.126</v>
      </c>
      <c r="N196" s="4">
        <f>VLOOKUP(B196,YahooFinanceInfos!A:BH,60,FALSE)</f>
        <v>1.116387</v>
      </c>
      <c r="O196" s="4" t="str">
        <f t="shared" si="50"/>
        <v>don't touch</v>
      </c>
      <c r="P196" s="14"/>
      <c r="Q196" s="14"/>
      <c r="R196" s="16"/>
      <c r="S196" s="16"/>
      <c r="T196" s="16"/>
      <c r="AA196" s="4" t="str">
        <f t="shared" si="43"/>
        <v>na</v>
      </c>
      <c r="AB196" s="4" t="str">
        <f t="shared" si="44"/>
        <v>na</v>
      </c>
      <c r="AC196" s="4" t="str">
        <f t="shared" si="45"/>
        <v>na</v>
      </c>
      <c r="AD196" s="4" t="str">
        <f t="shared" si="46"/>
        <v>na</v>
      </c>
      <c r="AE196" s="4" t="str">
        <f t="shared" si="47"/>
        <v>na</v>
      </c>
      <c r="AF196" s="4" t="str">
        <f t="shared" si="48"/>
        <v>na</v>
      </c>
      <c r="AG196" s="4" t="str">
        <f t="shared" si="49"/>
        <v>na</v>
      </c>
    </row>
    <row r="197" spans="1:33" x14ac:dyDescent="0.2">
      <c r="A197" t="s">
        <v>1282</v>
      </c>
      <c r="B197" s="7" t="s">
        <v>1132</v>
      </c>
      <c r="C197" s="7" t="str">
        <f>VLOOKUP(B197,YahooFinanceInfos!A:T,9,FALSE)</f>
        <v>BELLEVUE GROUP N</v>
      </c>
      <c r="D197" t="str">
        <f>VLOOKUP(B197,YahooFinanceInfos!A:T,7,FALSE)</f>
        <v>CHF</v>
      </c>
      <c r="E197" s="1">
        <f>VLOOKUP(B197,YahooFinanceInfos!A:T,20,FALSE)</f>
        <v>21.4</v>
      </c>
      <c r="F197" s="4" t="str">
        <f>VLOOKUP(B197,YahooFinanceInfos!A:AK,37,FALSE)</f>
        <v>19.55 - 29.9</v>
      </c>
      <c r="G197" s="11">
        <f>(VLOOKUP(B197,YahooFinanceInfos!A:AO,41,FALSE)-E197)/E197</f>
        <v>0.39719626168224303</v>
      </c>
      <c r="H197" s="9">
        <f>VLOOKUP(B197,YahooFinanceInfos!A:AX,50,FALSE)</f>
        <v>0.85399999999999998</v>
      </c>
      <c r="I197" s="9">
        <f>VLOOKUP(B197,YahooFinanceInfos!A:AT,46,FALSE)</f>
        <v>1.25</v>
      </c>
      <c r="J197" s="4">
        <f>VLOOKUP(B197,YahooFinanceInfos!A:AV,48,FALSE)</f>
        <v>5.8962263000000001E-2</v>
      </c>
      <c r="K197" s="4">
        <f t="shared" si="42"/>
        <v>1.4637002341920375</v>
      </c>
      <c r="L197" s="9">
        <f>VLOOKUP(B197,YahooFinanceInfos!A:AV,47,FALSE)</f>
        <v>25.058547999999998</v>
      </c>
      <c r="M197" s="9">
        <f>VLOOKUP(B197,YahooFinanceInfos!A:AZ,52,FALSE)</f>
        <v>14.618</v>
      </c>
      <c r="N197" s="4">
        <f>VLOOKUP(B197,YahooFinanceInfos!A:BH,60,FALSE)</f>
        <v>1.4639485000000001</v>
      </c>
      <c r="O197" s="4" t="str">
        <f t="shared" si="50"/>
        <v>don't touch</v>
      </c>
      <c r="P197" s="4"/>
      <c r="Q197" s="14"/>
      <c r="R197" s="16" t="s">
        <v>8431</v>
      </c>
      <c r="S197" s="16"/>
      <c r="T197" s="16"/>
      <c r="AA197" s="4" t="str">
        <f t="shared" si="43"/>
        <v>na</v>
      </c>
      <c r="AB197" s="4" t="str">
        <f t="shared" si="44"/>
        <v>na</v>
      </c>
      <c r="AC197" s="4" t="str">
        <f t="shared" si="45"/>
        <v>na</v>
      </c>
      <c r="AD197" s="4" t="str">
        <f t="shared" si="46"/>
        <v>na</v>
      </c>
      <c r="AE197" s="4" t="str">
        <f t="shared" si="47"/>
        <v>na</v>
      </c>
      <c r="AF197" s="4" t="str">
        <f t="shared" si="48"/>
        <v>na</v>
      </c>
      <c r="AG197" s="4" t="str">
        <f t="shared" si="49"/>
        <v>na</v>
      </c>
    </row>
    <row r="198" spans="1:33" x14ac:dyDescent="0.2">
      <c r="A198" t="s">
        <v>1282</v>
      </c>
      <c r="B198" s="6" t="s">
        <v>1133</v>
      </c>
      <c r="C198" s="7" t="str">
        <f>VLOOKUP(B198,YahooFinanceInfos!A:T,9,FALSE)</f>
        <v>BFW LIEGENSCHAFTEN N</v>
      </c>
      <c r="D198" t="str">
        <f>VLOOKUP(B198,YahooFinanceInfos!A:T,7,FALSE)</f>
        <v>CHF</v>
      </c>
      <c r="E198" s="1">
        <f>VLOOKUP(B198,YahooFinanceInfos!A:T,20,FALSE)</f>
        <v>44</v>
      </c>
      <c r="F198" s="4" t="str">
        <f>VLOOKUP(B198,YahooFinanceInfos!A:AK,37,FALSE)</f>
        <v>42.0 - 48.5</v>
      </c>
      <c r="G198" s="11">
        <f>(VLOOKUP(B198,YahooFinanceInfos!A:AO,41,FALSE)-E198)/E198</f>
        <v>0.10227272727272728</v>
      </c>
      <c r="H198" s="9">
        <f>VLOOKUP(B198,YahooFinanceInfos!A:AX,50,FALSE)</f>
        <v>3.7629999999999999</v>
      </c>
      <c r="I198" s="9">
        <f>VLOOKUP(B198,YahooFinanceInfos!A:AT,46,FALSE)</f>
        <v>1.4</v>
      </c>
      <c r="J198" s="4">
        <f>VLOOKUP(B198,YahooFinanceInfos!A:AV,48,FALSE)</f>
        <v>3.2110090000000001E-2</v>
      </c>
      <c r="K198" s="4">
        <f t="shared" si="42"/>
        <v>0.37204358224820622</v>
      </c>
      <c r="L198" s="9">
        <f>VLOOKUP(B198,YahooFinanceInfos!A:AV,47,FALSE)</f>
        <v>11.692799000000001</v>
      </c>
      <c r="M198" s="9">
        <f>VLOOKUP(B198,YahooFinanceInfos!A:AZ,52,FALSE)</f>
        <v>44.722999999999999</v>
      </c>
      <c r="N198" s="4">
        <f>VLOOKUP(B198,YahooFinanceInfos!A:BH,60,FALSE)</f>
        <v>0.98383385000000001</v>
      </c>
      <c r="O198" s="4" t="str">
        <f t="shared" si="50"/>
        <v>don't touch</v>
      </c>
      <c r="P198" s="14"/>
      <c r="Q198" s="14"/>
      <c r="R198" s="16"/>
      <c r="S198" s="16"/>
      <c r="T198" s="16"/>
      <c r="AA198" s="4" t="str">
        <f t="shared" si="43"/>
        <v>na</v>
      </c>
      <c r="AB198" s="4" t="str">
        <f t="shared" si="44"/>
        <v>na</v>
      </c>
      <c r="AC198" s="4" t="str">
        <f t="shared" si="45"/>
        <v>na</v>
      </c>
      <c r="AD198" s="4" t="str">
        <f t="shared" si="46"/>
        <v>na</v>
      </c>
      <c r="AE198" s="4" t="str">
        <f t="shared" si="47"/>
        <v>na</v>
      </c>
      <c r="AF198" s="4" t="str">
        <f t="shared" si="48"/>
        <v>na</v>
      </c>
      <c r="AG198" s="4" t="str">
        <f t="shared" si="49"/>
        <v>na</v>
      </c>
    </row>
    <row r="199" spans="1:33" x14ac:dyDescent="0.2">
      <c r="A199" t="s">
        <v>1282</v>
      </c>
      <c r="B199" s="7" t="s">
        <v>1134</v>
      </c>
      <c r="C199" s="7" t="str">
        <f>VLOOKUP(B199,YahooFinanceInfos!A:T,9,FALSE)</f>
        <v>BK LINTH N</v>
      </c>
      <c r="D199" t="str">
        <f>VLOOKUP(B199,YahooFinanceInfos!A:T,7,FALSE)</f>
        <v>CHF</v>
      </c>
      <c r="E199" s="1">
        <f>VLOOKUP(B199,YahooFinanceInfos!A:T,20,FALSE)</f>
        <v>510</v>
      </c>
      <c r="F199" s="4" t="str">
        <f>VLOOKUP(B199,YahooFinanceInfos!A:AK,37,FALSE)</f>
        <v>450.0 - 540.0</v>
      </c>
      <c r="G199" s="11">
        <f>(VLOOKUP(B199,YahooFinanceInfos!A:AO,41,FALSE)-E199)/E199</f>
        <v>5.8823529411764705E-2</v>
      </c>
      <c r="H199" s="9">
        <f>VLOOKUP(B199,YahooFinanceInfos!A:AX,50,FALSE)</f>
        <v>32.4</v>
      </c>
      <c r="I199" s="9">
        <f>VLOOKUP(B199,YahooFinanceInfos!A:AT,46,FALSE)</f>
        <v>10</v>
      </c>
      <c r="J199" s="4">
        <f>VLOOKUP(B199,YahooFinanceInfos!A:AV,48,FALSE)</f>
        <v>1.9607843999999999E-2</v>
      </c>
      <c r="K199" s="4">
        <f t="shared" si="42"/>
        <v>0.30864197530864201</v>
      </c>
      <c r="L199" s="9">
        <f>VLOOKUP(B199,YahooFinanceInfos!A:AV,47,FALSE)</f>
        <v>15.740740000000001</v>
      </c>
      <c r="M199" s="9">
        <f>VLOOKUP(B199,YahooFinanceInfos!A:AZ,52,FALSE)</f>
        <v>644.03</v>
      </c>
      <c r="N199" s="4">
        <f>VLOOKUP(B199,YahooFinanceInfos!A:BH,60,FALSE)</f>
        <v>0.79188853999999997</v>
      </c>
      <c r="O199" s="4" t="str">
        <f t="shared" si="50"/>
        <v>don't touch</v>
      </c>
      <c r="P199" s="14"/>
      <c r="Q199" s="14"/>
      <c r="R199" s="16"/>
      <c r="S199" s="16"/>
      <c r="T199" s="16"/>
      <c r="AA199" s="4" t="str">
        <f t="shared" si="43"/>
        <v>na</v>
      </c>
      <c r="AB199" s="4" t="str">
        <f t="shared" si="44"/>
        <v>na</v>
      </c>
      <c r="AC199" s="4" t="str">
        <f t="shared" si="45"/>
        <v>na</v>
      </c>
      <c r="AD199" s="4" t="str">
        <f t="shared" si="46"/>
        <v>na</v>
      </c>
      <c r="AE199" s="4" t="str">
        <f t="shared" si="47"/>
        <v>na</v>
      </c>
      <c r="AF199" s="4" t="str">
        <f t="shared" si="48"/>
        <v>na</v>
      </c>
      <c r="AG199" s="4" t="str">
        <f t="shared" si="49"/>
        <v>na</v>
      </c>
    </row>
    <row r="200" spans="1:33" x14ac:dyDescent="0.2">
      <c r="A200" t="s">
        <v>1282</v>
      </c>
      <c r="B200" s="6" t="s">
        <v>1135</v>
      </c>
      <c r="C200" s="7" t="str">
        <f>VLOOKUP(B200,YahooFinanceInfos!A:T,9,FALSE)</f>
        <v>BKW N</v>
      </c>
      <c r="D200" t="str">
        <f>VLOOKUP(B200,YahooFinanceInfos!A:T,7,FALSE)</f>
        <v>CHF</v>
      </c>
      <c r="E200" s="1">
        <f>VLOOKUP(B200,YahooFinanceInfos!A:T,20,FALSE)</f>
        <v>79</v>
      </c>
      <c r="F200" s="4" t="str">
        <f>VLOOKUP(B200,YahooFinanceInfos!A:AK,37,FALSE)</f>
        <v>61.9 - 92.2</v>
      </c>
      <c r="G200" s="11">
        <f>(VLOOKUP(B200,YahooFinanceInfos!A:AO,41,FALSE)-E200)/E200</f>
        <v>0.16708860759493674</v>
      </c>
      <c r="H200" s="9">
        <f>VLOOKUP(B200,YahooFinanceInfos!A:AX,50,FALSE)</f>
        <v>7.4180000000000001</v>
      </c>
      <c r="I200" s="9">
        <f>VLOOKUP(B200,YahooFinanceInfos!A:AT,46,FALSE)</f>
        <v>2.2000000000000002</v>
      </c>
      <c r="J200" s="4">
        <f>VLOOKUP(B200,YahooFinanceInfos!A:AV,48,FALSE)</f>
        <v>2.8061223999999999E-2</v>
      </c>
      <c r="K200" s="4">
        <f t="shared" si="42"/>
        <v>0.29657589646805071</v>
      </c>
      <c r="L200" s="9">
        <f>VLOOKUP(B200,YahooFinanceInfos!A:AV,47,FALSE)</f>
        <v>10.649770999999999</v>
      </c>
      <c r="M200" s="9">
        <f>VLOOKUP(B200,YahooFinanceInfos!A:AZ,52,FALSE)</f>
        <v>65.591999999999999</v>
      </c>
      <c r="N200" s="4">
        <f>VLOOKUP(B200,YahooFinanceInfos!A:BH,60,FALSE)</f>
        <v>1.2044151000000001</v>
      </c>
      <c r="O200" s="4" t="str">
        <f t="shared" si="50"/>
        <v>don't touch</v>
      </c>
      <c r="P200" s="14"/>
      <c r="Q200" s="14"/>
      <c r="R200" s="16"/>
      <c r="S200" s="16"/>
      <c r="T200" s="16"/>
      <c r="AA200" s="4" t="str">
        <f t="shared" si="43"/>
        <v>na</v>
      </c>
      <c r="AB200" s="4" t="str">
        <f t="shared" si="44"/>
        <v>na</v>
      </c>
      <c r="AC200" s="4" t="str">
        <f t="shared" si="45"/>
        <v>na</v>
      </c>
      <c r="AD200" s="4" t="str">
        <f t="shared" si="46"/>
        <v>na</v>
      </c>
      <c r="AE200" s="4" t="str">
        <f t="shared" si="47"/>
        <v>na</v>
      </c>
      <c r="AF200" s="4" t="str">
        <f t="shared" si="48"/>
        <v>na</v>
      </c>
      <c r="AG200" s="4" t="str">
        <f t="shared" si="49"/>
        <v>na</v>
      </c>
    </row>
    <row r="201" spans="1:33" x14ac:dyDescent="0.2">
      <c r="A201" t="s">
        <v>1282</v>
      </c>
      <c r="B201" s="7" t="s">
        <v>1136</v>
      </c>
      <c r="C201" s="7" t="str">
        <f>VLOOKUP(B201,YahooFinanceInfos!A:T,9,FALSE)</f>
        <v>BOBST GRP N</v>
      </c>
      <c r="D201" t="str">
        <f>VLOOKUP(B201,YahooFinanceInfos!A:T,7,FALSE)</f>
        <v>CHF</v>
      </c>
      <c r="E201" s="1">
        <f>VLOOKUP(B201,YahooFinanceInfos!A:T,20,FALSE)</f>
        <v>53.8</v>
      </c>
      <c r="F201" s="4" t="str">
        <f>VLOOKUP(B201,YahooFinanceInfos!A:AK,37,FALSE)</f>
        <v>33.0 - 73.55</v>
      </c>
      <c r="G201" s="11">
        <f>(VLOOKUP(B201,YahooFinanceInfos!A:AO,41,FALSE)-E201)/E201</f>
        <v>0.36710037174721194</v>
      </c>
      <c r="H201" s="9">
        <f>VLOOKUP(B201,YahooFinanceInfos!A:AX,50,FALSE)</f>
        <v>4.12</v>
      </c>
      <c r="I201" s="9">
        <f>VLOOKUP(B201,YahooFinanceInfos!A:AT,46,FALSE)</f>
        <v>1.5</v>
      </c>
      <c r="J201" s="4">
        <f>VLOOKUP(B201,YahooFinanceInfos!A:AV,48,FALSE)</f>
        <v>2.7297543000000001E-2</v>
      </c>
      <c r="K201" s="4">
        <f t="shared" si="42"/>
        <v>0.36407766990291263</v>
      </c>
      <c r="L201" s="9">
        <f>VLOOKUP(B201,YahooFinanceInfos!A:AV,47,FALSE)</f>
        <v>13.058252</v>
      </c>
      <c r="M201" s="9">
        <f>VLOOKUP(B201,YahooFinanceInfos!A:AZ,52,FALSE)</f>
        <v>36.29</v>
      </c>
      <c r="N201" s="4">
        <f>VLOOKUP(B201,YahooFinanceInfos!A:BH,60,FALSE)</f>
        <v>1.482502</v>
      </c>
      <c r="O201" s="4" t="str">
        <f t="shared" si="50"/>
        <v>don't touch</v>
      </c>
      <c r="P201" s="14"/>
      <c r="Q201" s="14"/>
      <c r="R201" s="16"/>
      <c r="S201" s="16"/>
      <c r="T201" s="16"/>
      <c r="AA201" s="4" t="str">
        <f t="shared" si="43"/>
        <v>na</v>
      </c>
      <c r="AB201" s="4" t="str">
        <f t="shared" si="44"/>
        <v>na</v>
      </c>
      <c r="AC201" s="4" t="str">
        <f t="shared" si="45"/>
        <v>na</v>
      </c>
      <c r="AD201" s="4" t="str">
        <f t="shared" si="46"/>
        <v>na</v>
      </c>
      <c r="AE201" s="4" t="str">
        <f t="shared" si="47"/>
        <v>na</v>
      </c>
      <c r="AF201" s="4" t="str">
        <f t="shared" si="48"/>
        <v>na</v>
      </c>
      <c r="AG201" s="4" t="str">
        <f t="shared" si="49"/>
        <v>na</v>
      </c>
    </row>
    <row r="202" spans="1:33" x14ac:dyDescent="0.2">
      <c r="A202" t="s">
        <v>1282</v>
      </c>
      <c r="B202" s="6" t="s">
        <v>1137</v>
      </c>
      <c r="C202" s="7" t="str">
        <f>VLOOKUP(B202,YahooFinanceInfos!A:T,9,FALSE)</f>
        <v>BOSSARD N</v>
      </c>
      <c r="D202" t="str">
        <f>VLOOKUP(B202,YahooFinanceInfos!A:T,7,FALSE)</f>
        <v>CHF</v>
      </c>
      <c r="E202" s="1">
        <f>VLOOKUP(B202,YahooFinanceInfos!A:T,20,FALSE)</f>
        <v>118.8</v>
      </c>
      <c r="F202" s="4" t="str">
        <f>VLOOKUP(B202,YahooFinanceInfos!A:AK,37,FALSE)</f>
        <v>90.0 - 180.8</v>
      </c>
      <c r="G202" s="11">
        <f>(VLOOKUP(B202,YahooFinanceInfos!A:AO,41,FALSE)-E202)/E202</f>
        <v>0.52188552188552206</v>
      </c>
      <c r="H202" s="9">
        <f>VLOOKUP(B202,YahooFinanceInfos!A:AX,50,FALSE)</f>
        <v>9.7289999999999992</v>
      </c>
      <c r="I202" s="9">
        <f>VLOOKUP(B202,YahooFinanceInfos!A:AT,46,FALSE)</f>
        <v>4</v>
      </c>
      <c r="J202" s="4">
        <f>VLOOKUP(B202,YahooFinanceInfos!A:AV,48,FALSE)</f>
        <v>3.4013607000000001E-2</v>
      </c>
      <c r="K202" s="4">
        <f t="shared" si="42"/>
        <v>0.4111419467571179</v>
      </c>
      <c r="L202" s="9">
        <f>VLOOKUP(B202,YahooFinanceInfos!A:AV,47,FALSE)</f>
        <v>12.210915999999999</v>
      </c>
      <c r="M202" s="9">
        <f>VLOOKUP(B202,YahooFinanceInfos!A:AZ,52,FALSE)</f>
        <v>39.182000000000002</v>
      </c>
      <c r="N202" s="4">
        <f>VLOOKUP(B202,YahooFinanceInfos!A:BH,60,FALSE)</f>
        <v>3.0320046</v>
      </c>
      <c r="O202" s="4" t="str">
        <f t="shared" si="50"/>
        <v>invest</v>
      </c>
      <c r="P202" s="14"/>
      <c r="Q202" s="14"/>
      <c r="R202" s="16"/>
      <c r="S202" s="16"/>
      <c r="T202" s="16"/>
      <c r="AA202" s="4" t="str">
        <f t="shared" si="43"/>
        <v>na</v>
      </c>
      <c r="AB202" s="4" t="str">
        <f t="shared" si="44"/>
        <v>na</v>
      </c>
      <c r="AC202" s="4" t="str">
        <f t="shared" si="45"/>
        <v>na</v>
      </c>
      <c r="AD202" s="4" t="str">
        <f t="shared" si="46"/>
        <v>na</v>
      </c>
      <c r="AE202" s="4" t="str">
        <f t="shared" si="47"/>
        <v>na</v>
      </c>
      <c r="AF202" s="4" t="str">
        <f t="shared" si="48"/>
        <v>na</v>
      </c>
      <c r="AG202" s="4" t="str">
        <f t="shared" si="49"/>
        <v>na</v>
      </c>
    </row>
    <row r="203" spans="1:33" x14ac:dyDescent="0.2">
      <c r="A203" t="s">
        <v>1282</v>
      </c>
      <c r="B203" s="7" t="s">
        <v>1138</v>
      </c>
      <c r="C203" s="7" t="str">
        <f>VLOOKUP(B203,YahooFinanceInfos!A:T,9,FALSE)</f>
        <v>BUCHER N</v>
      </c>
      <c r="D203" t="str">
        <f>VLOOKUP(B203,YahooFinanceInfos!A:T,7,FALSE)</f>
        <v>CHF</v>
      </c>
      <c r="E203" s="1">
        <f>VLOOKUP(B203,YahooFinanceInfos!A:T,20,FALSE)</f>
        <v>252.2</v>
      </c>
      <c r="F203" s="4" t="str">
        <f>VLOOKUP(B203,YahooFinanceInfos!A:AK,37,FALSE)</f>
        <v>220.2 - 346.8</v>
      </c>
      <c r="G203" s="11">
        <f>(VLOOKUP(B203,YahooFinanceInfos!A:AO,41,FALSE)-E203)/E203</f>
        <v>0.37509912767644737</v>
      </c>
      <c r="H203" s="9">
        <f>VLOOKUP(B203,YahooFinanceInfos!A:AX,50,FALSE)</f>
        <v>21.92</v>
      </c>
      <c r="I203" s="9">
        <f>VLOOKUP(B203,YahooFinanceInfos!A:AT,46,FALSE)</f>
        <v>8</v>
      </c>
      <c r="J203" s="4">
        <f>VLOOKUP(B203,YahooFinanceInfos!A:AV,48,FALSE)</f>
        <v>3.2232072000000001E-2</v>
      </c>
      <c r="K203" s="4">
        <f t="shared" si="42"/>
        <v>0.36496350364963503</v>
      </c>
      <c r="L203" s="9">
        <f>VLOOKUP(B203,YahooFinanceInfos!A:AV,47,FALSE)</f>
        <v>11.505474</v>
      </c>
      <c r="M203" s="9">
        <f>VLOOKUP(B203,YahooFinanceInfos!A:AZ,52,FALSE)</f>
        <v>134.369</v>
      </c>
      <c r="N203" s="4">
        <f>VLOOKUP(B203,YahooFinanceInfos!A:BH,60,FALSE)</f>
        <v>1.8769209</v>
      </c>
      <c r="O203" s="4" t="str">
        <f t="shared" si="50"/>
        <v>invest</v>
      </c>
      <c r="P203" s="14" t="s">
        <v>8415</v>
      </c>
      <c r="Q203" s="14">
        <v>2000</v>
      </c>
      <c r="R203" s="16" t="s">
        <v>8432</v>
      </c>
      <c r="S203" s="17">
        <f>Q203*J203</f>
        <v>64.464144000000005</v>
      </c>
      <c r="T203" s="14">
        <f>Q203*(1+G203)</f>
        <v>2750.1982553528946</v>
      </c>
      <c r="U203">
        <v>6.5</v>
      </c>
      <c r="V203">
        <v>5.5</v>
      </c>
      <c r="W203">
        <v>5</v>
      </c>
      <c r="X203">
        <v>6.5</v>
      </c>
      <c r="Y203">
        <v>8</v>
      </c>
      <c r="Z203">
        <v>8</v>
      </c>
      <c r="AA203" s="4">
        <f t="shared" si="43"/>
        <v>0.23076923076923078</v>
      </c>
      <c r="AB203" s="4">
        <f t="shared" si="44"/>
        <v>0.6</v>
      </c>
      <c r="AC203" s="4">
        <f t="shared" si="45"/>
        <v>-0.15384615384615385</v>
      </c>
      <c r="AD203" s="4">
        <f t="shared" si="46"/>
        <v>-9.0909090909090912E-2</v>
      </c>
      <c r="AE203" s="4">
        <f t="shared" si="47"/>
        <v>0.3</v>
      </c>
      <c r="AF203" s="4">
        <f t="shared" si="48"/>
        <v>0.23076923076923078</v>
      </c>
      <c r="AG203" s="4">
        <f t="shared" si="49"/>
        <v>0</v>
      </c>
    </row>
    <row r="204" spans="1:33" x14ac:dyDescent="0.2">
      <c r="A204" t="s">
        <v>1282</v>
      </c>
      <c r="B204" s="6" t="s">
        <v>1139</v>
      </c>
      <c r="C204" s="7" t="str">
        <f>VLOOKUP(B204,YahooFinanceInfos!A:T,9,FALSE)</f>
        <v>BURCKHARDT N</v>
      </c>
      <c r="D204" t="str">
        <f>VLOOKUP(B204,YahooFinanceInfos!A:T,7,FALSE)</f>
        <v>CHF</v>
      </c>
      <c r="E204" s="1">
        <f>VLOOKUP(B204,YahooFinanceInfos!A:T,20,FALSE)</f>
        <v>170.2</v>
      </c>
      <c r="F204" s="4" t="str">
        <f>VLOOKUP(B204,YahooFinanceInfos!A:AK,37,FALSE)</f>
        <v>138.0 - 302.0</v>
      </c>
      <c r="G204" s="11">
        <f>(VLOOKUP(B204,YahooFinanceInfos!A:AO,41,FALSE)-E204)/E204</f>
        <v>0.77438307873090495</v>
      </c>
      <c r="H204" s="9">
        <f>VLOOKUP(B204,YahooFinanceInfos!A:AX,50,FALSE)</f>
        <v>10.247999999999999</v>
      </c>
      <c r="I204" s="9">
        <f>VLOOKUP(B204,YahooFinanceInfos!A:AT,46,FALSE)</f>
        <v>6</v>
      </c>
      <c r="J204" s="4">
        <f>VLOOKUP(B204,YahooFinanceInfos!A:AV,48,FALSE)</f>
        <v>3.550296E-2</v>
      </c>
      <c r="K204" s="4">
        <f t="shared" si="42"/>
        <v>0.58548009367681497</v>
      </c>
      <c r="L204" s="9">
        <f>VLOOKUP(B204,YahooFinanceInfos!A:AV,47,FALSE)</f>
        <v>16.608118000000001</v>
      </c>
      <c r="M204" s="9">
        <f>VLOOKUP(B204,YahooFinanceInfos!A:AZ,52,FALSE)</f>
        <v>83.132000000000005</v>
      </c>
      <c r="N204" s="4">
        <f>VLOOKUP(B204,YahooFinanceInfos!A:BH,60,FALSE)</f>
        <v>2.0473463999999999</v>
      </c>
      <c r="O204" s="4" t="str">
        <f t="shared" si="50"/>
        <v>invest</v>
      </c>
      <c r="P204" s="14"/>
      <c r="Q204" s="14"/>
      <c r="R204" s="16"/>
      <c r="S204" s="16"/>
      <c r="T204" s="16"/>
      <c r="AA204" s="4" t="str">
        <f t="shared" si="43"/>
        <v>na</v>
      </c>
      <c r="AB204" s="4" t="str">
        <f t="shared" si="44"/>
        <v>na</v>
      </c>
      <c r="AC204" s="4" t="str">
        <f t="shared" si="45"/>
        <v>na</v>
      </c>
      <c r="AD204" s="4" t="str">
        <f t="shared" si="46"/>
        <v>na</v>
      </c>
      <c r="AE204" s="4" t="str">
        <f t="shared" si="47"/>
        <v>na</v>
      </c>
      <c r="AF204" s="4" t="str">
        <f t="shared" si="48"/>
        <v>na</v>
      </c>
      <c r="AG204" s="4" t="str">
        <f t="shared" si="49"/>
        <v>na</v>
      </c>
    </row>
    <row r="205" spans="1:33" x14ac:dyDescent="0.2">
      <c r="A205" t="s">
        <v>1282</v>
      </c>
      <c r="B205" s="7" t="s">
        <v>1140</v>
      </c>
      <c r="C205" s="7" t="str">
        <f>VLOOKUP(B205,YahooFinanceInfos!A:T,9,FALSE)</f>
        <v>BURKHALTER N</v>
      </c>
      <c r="D205" t="str">
        <f>VLOOKUP(B205,YahooFinanceInfos!A:T,7,FALSE)</f>
        <v>CHF</v>
      </c>
      <c r="E205" s="1">
        <f>VLOOKUP(B205,YahooFinanceInfos!A:T,20,FALSE)</f>
        <v>60.1</v>
      </c>
      <c r="F205" s="4" t="str">
        <f>VLOOKUP(B205,YahooFinanceInfos!A:AK,37,FALSE)</f>
        <v>45.3 - 81.5</v>
      </c>
      <c r="G205" s="11">
        <f>(VLOOKUP(B205,YahooFinanceInfos!A:AO,41,FALSE)-E205)/E205</f>
        <v>0.35607321131447583</v>
      </c>
      <c r="H205" s="9">
        <f>VLOOKUP(B205,YahooFinanceInfos!A:AX,50,FALSE)</f>
        <v>3.7160000000000002</v>
      </c>
      <c r="I205" s="9">
        <f>VLOOKUP(B205,YahooFinanceInfos!A:AT,46,FALSE)</f>
        <v>3.7</v>
      </c>
      <c r="J205" s="4">
        <f>VLOOKUP(B205,YahooFinanceInfos!A:AV,48,FALSE)</f>
        <v>6.2711865000000006E-2</v>
      </c>
      <c r="K205" s="4">
        <f t="shared" si="42"/>
        <v>0.99569429494079653</v>
      </c>
      <c r="L205" s="9">
        <f>VLOOKUP(B205,YahooFinanceInfos!A:AV,47,FALSE)</f>
        <v>16.173304000000002</v>
      </c>
      <c r="M205" s="9">
        <f>VLOOKUP(B205,YahooFinanceInfos!A:AZ,52,FALSE)</f>
        <v>14.221</v>
      </c>
      <c r="N205" s="4">
        <f>VLOOKUP(B205,YahooFinanceInfos!A:BH,60,FALSE)</f>
        <v>4.2261442999999996</v>
      </c>
      <c r="O205" s="4" t="str">
        <f t="shared" si="50"/>
        <v>invest</v>
      </c>
      <c r="P205" s="14"/>
      <c r="Q205" s="14"/>
      <c r="R205" s="16" t="s">
        <v>8434</v>
      </c>
      <c r="S205" s="16"/>
      <c r="T205" s="16"/>
      <c r="AA205" s="4" t="str">
        <f t="shared" si="43"/>
        <v>na</v>
      </c>
      <c r="AB205" s="4" t="str">
        <f t="shared" si="44"/>
        <v>na</v>
      </c>
      <c r="AC205" s="4" t="str">
        <f t="shared" si="45"/>
        <v>na</v>
      </c>
      <c r="AD205" s="4" t="str">
        <f t="shared" si="46"/>
        <v>na</v>
      </c>
      <c r="AE205" s="4" t="str">
        <f t="shared" si="47"/>
        <v>na</v>
      </c>
      <c r="AF205" s="4" t="str">
        <f t="shared" si="48"/>
        <v>na</v>
      </c>
      <c r="AG205" s="4" t="str">
        <f t="shared" si="49"/>
        <v>na</v>
      </c>
    </row>
    <row r="206" spans="1:33" x14ac:dyDescent="0.2">
      <c r="A206" t="s">
        <v>1282</v>
      </c>
      <c r="B206" s="6" t="s">
        <v>1141</v>
      </c>
      <c r="C206" s="7" t="str">
        <f>VLOOKUP(B206,YahooFinanceInfos!A:T,9,FALSE)</f>
        <v>BVZ HOL N</v>
      </c>
      <c r="D206" t="str">
        <f>VLOOKUP(B206,YahooFinanceInfos!A:T,7,FALSE)</f>
        <v>CHF</v>
      </c>
      <c r="E206" s="1">
        <f>VLOOKUP(B206,YahooFinanceInfos!A:T,20,FALSE)</f>
        <v>960</v>
      </c>
      <c r="F206" s="4" t="str">
        <f>VLOOKUP(B206,YahooFinanceInfos!A:AK,37,FALSE)</f>
        <v>770.0 - 1590.0</v>
      </c>
      <c r="G206" s="11">
        <f>(VLOOKUP(B206,YahooFinanceInfos!A:AO,41,FALSE)-E206)/E206</f>
        <v>0.65625</v>
      </c>
      <c r="H206" s="9">
        <f>VLOOKUP(B206,YahooFinanceInfos!A:AX,50,FALSE)</f>
        <v>101.21</v>
      </c>
      <c r="I206" s="9">
        <f>VLOOKUP(B206,YahooFinanceInfos!A:AT,46,FALSE)</f>
        <v>7.5</v>
      </c>
      <c r="J206" s="4">
        <f>VLOOKUP(B206,YahooFinanceInfos!A:AV,48,FALSE)</f>
        <v>7.9787230000000001E-3</v>
      </c>
      <c r="K206" s="4">
        <f t="shared" si="42"/>
        <v>7.4103349471396115E-2</v>
      </c>
      <c r="L206" s="9">
        <f>VLOOKUP(B206,YahooFinanceInfos!A:AV,47,FALSE)</f>
        <v>9.4852290000000004</v>
      </c>
      <c r="M206" s="9">
        <f>VLOOKUP(B206,YahooFinanceInfos!A:AZ,52,FALSE)</f>
        <v>899.31500000000005</v>
      </c>
      <c r="N206" s="4">
        <f>VLOOKUP(B206,YahooFinanceInfos!A:BH,60,FALSE)</f>
        <v>1.0674790999999999</v>
      </c>
      <c r="O206" s="4" t="str">
        <f t="shared" si="50"/>
        <v>don't touch</v>
      </c>
      <c r="P206" s="14"/>
      <c r="Q206" s="14"/>
      <c r="R206" s="16"/>
      <c r="S206" s="16"/>
      <c r="T206" s="16"/>
      <c r="AA206" s="4" t="str">
        <f t="shared" si="43"/>
        <v>na</v>
      </c>
      <c r="AB206" s="4" t="str">
        <f t="shared" si="44"/>
        <v>na</v>
      </c>
      <c r="AC206" s="4" t="str">
        <f t="shared" si="45"/>
        <v>na</v>
      </c>
      <c r="AD206" s="4" t="str">
        <f t="shared" si="46"/>
        <v>na</v>
      </c>
      <c r="AE206" s="4" t="str">
        <f t="shared" si="47"/>
        <v>na</v>
      </c>
      <c r="AF206" s="4" t="str">
        <f t="shared" si="48"/>
        <v>na</v>
      </c>
      <c r="AG206" s="4" t="str">
        <f t="shared" si="49"/>
        <v>na</v>
      </c>
    </row>
    <row r="207" spans="1:33" x14ac:dyDescent="0.2">
      <c r="A207" t="s">
        <v>1282</v>
      </c>
      <c r="B207" s="7" t="s">
        <v>1142</v>
      </c>
      <c r="C207" s="7" t="str">
        <f>VLOOKUP(B207,YahooFinanceInfos!A:T,9,FALSE)</f>
        <v>Blackstone Resources N</v>
      </c>
      <c r="D207" t="str">
        <f>VLOOKUP(B207,YahooFinanceInfos!A:T,7,FALSE)</f>
        <v>CHF</v>
      </c>
      <c r="E207" s="1">
        <f>VLOOKUP(B207,YahooFinanceInfos!A:T,20,FALSE)</f>
        <v>0.74</v>
      </c>
      <c r="F207" s="4" t="str">
        <f>VLOOKUP(B207,YahooFinanceInfos!A:AK,37,FALSE)</f>
        <v>0.64 - 1.53</v>
      </c>
      <c r="G207" s="11">
        <f>(VLOOKUP(B207,YahooFinanceInfos!A:AO,41,FALSE)-E207)/E207</f>
        <v>1.0675675675675675</v>
      </c>
      <c r="H207" s="9">
        <f>VLOOKUP(B207,YahooFinanceInfos!A:AX,50,FALSE)</f>
        <v>0.124</v>
      </c>
      <c r="I207" s="9">
        <f>VLOOKUP(B207,YahooFinanceInfos!A:AT,46,FALSE)</f>
        <v>0</v>
      </c>
      <c r="J207" s="4">
        <f>VLOOKUP(B207,YahooFinanceInfos!A:AV,48,FALSE)</f>
        <v>0</v>
      </c>
      <c r="K207" s="4">
        <f t="shared" si="42"/>
        <v>0</v>
      </c>
      <c r="L207" s="9">
        <f>VLOOKUP(B207,YahooFinanceInfos!A:AV,47,FALSE)</f>
        <v>5.9677420000000003</v>
      </c>
      <c r="M207" s="9">
        <f>VLOOKUP(B207,YahooFinanceInfos!A:AZ,52,FALSE)</f>
        <v>0.58499999999999996</v>
      </c>
      <c r="N207" s="4">
        <f>VLOOKUP(B207,YahooFinanceInfos!A:BH,60,FALSE)</f>
        <v>1.2649573000000001</v>
      </c>
      <c r="O207" s="4" t="str">
        <f t="shared" si="50"/>
        <v>don't touch</v>
      </c>
      <c r="P207" s="14"/>
      <c r="Q207" s="14"/>
      <c r="R207" s="16"/>
      <c r="S207" s="16"/>
      <c r="T207" s="16"/>
      <c r="AA207" s="4" t="str">
        <f t="shared" si="43"/>
        <v>na</v>
      </c>
      <c r="AB207" s="4" t="str">
        <f t="shared" si="44"/>
        <v>na</v>
      </c>
      <c r="AC207" s="4" t="str">
        <f t="shared" si="45"/>
        <v>na</v>
      </c>
      <c r="AD207" s="4" t="str">
        <f t="shared" si="46"/>
        <v>na</v>
      </c>
      <c r="AE207" s="4" t="str">
        <f t="shared" si="47"/>
        <v>na</v>
      </c>
      <c r="AF207" s="4" t="str">
        <f t="shared" si="48"/>
        <v>na</v>
      </c>
      <c r="AG207" s="4" t="str">
        <f t="shared" si="49"/>
        <v>na</v>
      </c>
    </row>
    <row r="208" spans="1:33" x14ac:dyDescent="0.2">
      <c r="A208" t="s">
        <v>1282</v>
      </c>
      <c r="B208" s="6" t="s">
        <v>1972</v>
      </c>
      <c r="C208" s="7" t="str">
        <f>VLOOKUP(B208,YahooFinanceInfos!A:T,9,FALSE)</f>
        <v>CALIDA N</v>
      </c>
      <c r="D208" t="str">
        <f>VLOOKUP(B208,YahooFinanceInfos!A:T,7,FALSE)</f>
        <v>CHF</v>
      </c>
      <c r="E208" s="1">
        <f>VLOOKUP(B208,YahooFinanceInfos!A:T,20,FALSE)</f>
        <v>28.8</v>
      </c>
      <c r="F208" s="4" t="str">
        <f>VLOOKUP(B208,YahooFinanceInfos!A:AK,37,FALSE)</f>
        <v>25.0 - 38.5</v>
      </c>
      <c r="G208" s="11">
        <f>(VLOOKUP(B208,YahooFinanceInfos!A:AO,41,FALSE)-E208)/E208</f>
        <v>0.33680555555555552</v>
      </c>
      <c r="H208" s="9">
        <f>VLOOKUP(B208,YahooFinanceInfos!A:AX,50,FALSE)</f>
        <v>1.9</v>
      </c>
      <c r="I208" s="9">
        <f>VLOOKUP(B208,YahooFinanceInfos!A:AT,46,FALSE)</f>
        <v>0.8</v>
      </c>
      <c r="J208" s="4">
        <f>VLOOKUP(B208,YahooFinanceInfos!A:AV,48,FALSE)</f>
        <v>2.7681661999999999E-2</v>
      </c>
      <c r="K208" s="4">
        <f t="shared" si="42"/>
        <v>0.4210526315789474</v>
      </c>
      <c r="L208" s="9">
        <f>VLOOKUP(B208,YahooFinanceInfos!A:AV,47,FALSE)</f>
        <v>15.157894000000001</v>
      </c>
      <c r="M208" s="9">
        <f>VLOOKUP(B208,YahooFinanceInfos!A:AZ,52,FALSE)</f>
        <v>21.166</v>
      </c>
      <c r="N208" s="4">
        <f>VLOOKUP(B208,YahooFinanceInfos!A:BH,60,FALSE)</f>
        <v>1.3606727000000001</v>
      </c>
      <c r="O208" s="4" t="str">
        <f t="shared" si="50"/>
        <v>don't touch</v>
      </c>
      <c r="P208" s="14"/>
      <c r="Q208" s="14"/>
      <c r="R208" s="16"/>
      <c r="S208" s="16"/>
      <c r="T208" s="16"/>
      <c r="AA208" s="4" t="str">
        <f t="shared" si="43"/>
        <v>na</v>
      </c>
      <c r="AB208" s="4" t="str">
        <f t="shared" si="44"/>
        <v>na</v>
      </c>
      <c r="AC208" s="4" t="str">
        <f t="shared" si="45"/>
        <v>na</v>
      </c>
      <c r="AD208" s="4" t="str">
        <f t="shared" si="46"/>
        <v>na</v>
      </c>
      <c r="AE208" s="4" t="str">
        <f t="shared" si="47"/>
        <v>na</v>
      </c>
      <c r="AF208" s="4" t="str">
        <f t="shared" si="48"/>
        <v>na</v>
      </c>
      <c r="AG208" s="4" t="str">
        <f t="shared" si="49"/>
        <v>na</v>
      </c>
    </row>
    <row r="209" spans="1:33" x14ac:dyDescent="0.2">
      <c r="A209" t="s">
        <v>1282</v>
      </c>
      <c r="B209" s="7" t="s">
        <v>1143</v>
      </c>
      <c r="C209" s="7" t="str">
        <f>VLOOKUP(B209,YahooFinanceInfos!A:T,9,FALSE)</f>
        <v>CASSIOPEA N</v>
      </c>
      <c r="D209" t="str">
        <f>VLOOKUP(B209,YahooFinanceInfos!A:T,7,FALSE)</f>
        <v>CHF</v>
      </c>
      <c r="E209" s="1">
        <f>VLOOKUP(B209,YahooFinanceInfos!A:T,20,FALSE)</f>
        <v>35.5</v>
      </c>
      <c r="F209" s="4" t="str">
        <f>VLOOKUP(B209,YahooFinanceInfos!A:AK,37,FALSE)</f>
        <v>24.0 - 47.8</v>
      </c>
      <c r="G209" s="11">
        <f>(VLOOKUP(B209,YahooFinanceInfos!A:AO,41,FALSE)-E209)/E209</f>
        <v>0.34647887323943655</v>
      </c>
      <c r="H209" s="9">
        <f>VLOOKUP(B209,YahooFinanceInfos!A:AX,50,FALSE)</f>
        <v>-1.2949999999999999</v>
      </c>
      <c r="I209" s="9">
        <f>VLOOKUP(B209,YahooFinanceInfos!A:AT,46,FALSE)</f>
        <v>0</v>
      </c>
      <c r="J209" s="4">
        <f>VLOOKUP(B209,YahooFinanceInfos!A:AV,48,FALSE)</f>
        <v>0</v>
      </c>
      <c r="K209" s="4">
        <f t="shared" si="42"/>
        <v>0</v>
      </c>
      <c r="L209" s="9">
        <f>VLOOKUP(B209,YahooFinanceInfos!A:AV,47,FALSE)</f>
        <v>0</v>
      </c>
      <c r="M209" s="9">
        <f>VLOOKUP(B209,YahooFinanceInfos!A:AZ,52,FALSE)</f>
        <v>2.335</v>
      </c>
      <c r="N209" s="4">
        <f>VLOOKUP(B209,YahooFinanceInfos!A:BH,60,FALSE)</f>
        <v>15.203424999999999</v>
      </c>
      <c r="O209" s="4" t="str">
        <f t="shared" si="50"/>
        <v>don't touch</v>
      </c>
      <c r="P209" s="14"/>
      <c r="Q209" s="14"/>
      <c r="R209" s="16"/>
      <c r="S209" s="16"/>
      <c r="T209" s="16"/>
      <c r="AA209" s="4" t="str">
        <f t="shared" si="43"/>
        <v>na</v>
      </c>
      <c r="AB209" s="4" t="str">
        <f t="shared" si="44"/>
        <v>na</v>
      </c>
      <c r="AC209" s="4" t="str">
        <f t="shared" si="45"/>
        <v>na</v>
      </c>
      <c r="AD209" s="4" t="str">
        <f t="shared" si="46"/>
        <v>na</v>
      </c>
      <c r="AE209" s="4" t="str">
        <f t="shared" si="47"/>
        <v>na</v>
      </c>
      <c r="AF209" s="4" t="str">
        <f t="shared" si="48"/>
        <v>na</v>
      </c>
      <c r="AG209" s="4" t="str">
        <f t="shared" si="49"/>
        <v>na</v>
      </c>
    </row>
    <row r="210" spans="1:33" x14ac:dyDescent="0.2">
      <c r="A210" t="s">
        <v>1282</v>
      </c>
      <c r="B210" s="6" t="s">
        <v>407</v>
      </c>
      <c r="C210" s="7" t="str">
        <f>VLOOKUP(B210,YahooFinanceInfos!A:T,9,FALSE)</f>
        <v>CEMBRA MONEY BANK N</v>
      </c>
      <c r="D210" t="str">
        <f>VLOOKUP(B210,YahooFinanceInfos!A:T,7,FALSE)</f>
        <v>CHF</v>
      </c>
      <c r="E210" s="1">
        <f>VLOOKUP(B210,YahooFinanceInfos!A:T,20,FALSE)</f>
        <v>80.8</v>
      </c>
      <c r="F210" s="4" t="str">
        <f>VLOOKUP(B210,YahooFinanceInfos!A:AK,37,FALSE)</f>
        <v>70.0 - 124.0</v>
      </c>
      <c r="G210" s="11">
        <f>(VLOOKUP(B210,YahooFinanceInfos!A:AO,41,FALSE)-E210)/E210</f>
        <v>0.53465346534653468</v>
      </c>
      <c r="H210" s="9">
        <f>VLOOKUP(B210,YahooFinanceInfos!A:AX,50,FALSE)</f>
        <v>5.53</v>
      </c>
      <c r="I210" s="9">
        <f>VLOOKUP(B210,YahooFinanceInfos!A:AT,46,FALSE)</f>
        <v>3.75</v>
      </c>
      <c r="J210" s="4">
        <f>VLOOKUP(B210,YahooFinanceInfos!A:AV,48,FALSE)</f>
        <v>4.6583850000000003E-2</v>
      </c>
      <c r="K210" s="4">
        <f t="shared" si="42"/>
        <v>0.67811934900542492</v>
      </c>
      <c r="L210" s="9">
        <f>VLOOKUP(B210,YahooFinanceInfos!A:AV,47,FALSE)</f>
        <v>14.611212</v>
      </c>
      <c r="M210" s="9">
        <f>VLOOKUP(B210,YahooFinanceInfos!A:AZ,52,FALSE)</f>
        <v>37.121000000000002</v>
      </c>
      <c r="N210" s="4">
        <f>VLOOKUP(B210,YahooFinanceInfos!A:BH,60,FALSE)</f>
        <v>2.1766657999999999</v>
      </c>
      <c r="O210" s="4" t="str">
        <f t="shared" si="50"/>
        <v>invest</v>
      </c>
      <c r="P210" s="14"/>
      <c r="Q210" s="14">
        <v>5000</v>
      </c>
      <c r="R210" s="16"/>
      <c r="S210" s="17">
        <f>Q210*J210</f>
        <v>232.91925000000001</v>
      </c>
      <c r="T210" s="14">
        <f>Q210*(1+G210)</f>
        <v>7673.2673267326736</v>
      </c>
      <c r="AA210" s="4" t="str">
        <f t="shared" si="43"/>
        <v>na</v>
      </c>
      <c r="AB210" s="4" t="str">
        <f t="shared" si="44"/>
        <v>na</v>
      </c>
      <c r="AC210" s="4" t="str">
        <f t="shared" si="45"/>
        <v>na</v>
      </c>
      <c r="AD210" s="4" t="str">
        <f t="shared" si="46"/>
        <v>na</v>
      </c>
      <c r="AE210" s="4" t="str">
        <f t="shared" si="47"/>
        <v>na</v>
      </c>
      <c r="AF210" s="4" t="str">
        <f t="shared" si="48"/>
        <v>na</v>
      </c>
      <c r="AG210" s="4" t="str">
        <f t="shared" si="49"/>
        <v>na</v>
      </c>
    </row>
    <row r="211" spans="1:33" x14ac:dyDescent="0.2">
      <c r="A211" t="s">
        <v>1282</v>
      </c>
      <c r="B211" s="7" t="s">
        <v>1144</v>
      </c>
      <c r="C211" s="7" t="str">
        <f>VLOOKUP(B211,YahooFinanceInfos!A:T,9,FALSE)</f>
        <v>CI COM SA</v>
      </c>
      <c r="D211" t="str">
        <f>VLOOKUP(B211,YahooFinanceInfos!A:T,7,FALSE)</f>
        <v>CHF</v>
      </c>
      <c r="E211" s="1">
        <f>VLOOKUP(B211,YahooFinanceInfos!A:T,20,FALSE)</f>
        <v>2.3199999999999998</v>
      </c>
      <c r="F211" s="4" t="str">
        <f>VLOOKUP(B211,YahooFinanceInfos!A:AK,37,FALSE)</f>
        <v>1.6 - 3.18</v>
      </c>
      <c r="G211" s="11">
        <f>(VLOOKUP(B211,YahooFinanceInfos!A:AO,41,FALSE)-E211)/E211</f>
        <v>0.37068965517241398</v>
      </c>
      <c r="H211" s="9">
        <f>VLOOKUP(B211,YahooFinanceInfos!A:AX,50,FALSE)</f>
        <v>-1.044</v>
      </c>
      <c r="I211" s="9">
        <f>VLOOKUP(B211,YahooFinanceInfos!A:AT,46,FALSE)</f>
        <v>0</v>
      </c>
      <c r="J211" s="4">
        <f>VLOOKUP(B211,YahooFinanceInfos!A:AV,48,FALSE)</f>
        <v>0</v>
      </c>
      <c r="K211" s="4">
        <f t="shared" si="42"/>
        <v>0</v>
      </c>
      <c r="L211" s="9">
        <f>VLOOKUP(B211,YahooFinanceInfos!A:AV,47,FALSE)</f>
        <v>0</v>
      </c>
      <c r="M211" s="9">
        <f>VLOOKUP(B211,YahooFinanceInfos!A:AZ,52,FALSE)</f>
        <v>-10.342000000000001</v>
      </c>
      <c r="N211" s="4">
        <f>VLOOKUP(B211,YahooFinanceInfos!A:BH,60,FALSE)</f>
        <v>-0.22432798000000001</v>
      </c>
      <c r="O211" s="4" t="str">
        <f t="shared" si="50"/>
        <v>don't touch</v>
      </c>
      <c r="P211" s="14"/>
      <c r="Q211" s="14"/>
      <c r="R211" s="16"/>
      <c r="S211" s="16"/>
      <c r="T211" s="16"/>
      <c r="AA211" s="4" t="str">
        <f t="shared" si="43"/>
        <v>na</v>
      </c>
      <c r="AB211" s="4" t="str">
        <f t="shared" si="44"/>
        <v>na</v>
      </c>
      <c r="AC211" s="4" t="str">
        <f t="shared" si="45"/>
        <v>na</v>
      </c>
      <c r="AD211" s="4" t="str">
        <f t="shared" si="46"/>
        <v>na</v>
      </c>
      <c r="AE211" s="4" t="str">
        <f t="shared" si="47"/>
        <v>na</v>
      </c>
      <c r="AF211" s="4" t="str">
        <f t="shared" si="48"/>
        <v>na</v>
      </c>
      <c r="AG211" s="4" t="str">
        <f t="shared" si="49"/>
        <v>na</v>
      </c>
    </row>
    <row r="212" spans="1:33" x14ac:dyDescent="0.2">
      <c r="A212" t="s">
        <v>1282</v>
      </c>
      <c r="B212" s="6" t="s">
        <v>1145</v>
      </c>
      <c r="C212" s="7" t="str">
        <f>VLOOKUP(B212,YahooFinanceInfos!A:T,9,FALSE)</f>
        <v>CICOR TECH N</v>
      </c>
      <c r="D212" t="str">
        <f>VLOOKUP(B212,YahooFinanceInfos!A:T,7,FALSE)</f>
        <v>CHF</v>
      </c>
      <c r="E212" s="1">
        <f>VLOOKUP(B212,YahooFinanceInfos!A:T,20,FALSE)</f>
        <v>35.5</v>
      </c>
      <c r="F212" s="4" t="str">
        <f>VLOOKUP(B212,YahooFinanceInfos!A:AK,37,FALSE)</f>
        <v>28.25 - 64.3</v>
      </c>
      <c r="G212" s="11">
        <f>(VLOOKUP(B212,YahooFinanceInfos!A:AO,41,FALSE)-E212)/E212</f>
        <v>0.81126760563380274</v>
      </c>
      <c r="H212" s="9">
        <f>VLOOKUP(B212,YahooFinanceInfos!A:AX,50,FALSE)</f>
        <v>2.9039999999999999</v>
      </c>
      <c r="I212" s="9">
        <f>VLOOKUP(B212,YahooFinanceInfos!A:AT,46,FALSE)</f>
        <v>1.5</v>
      </c>
      <c r="J212" s="4">
        <f>VLOOKUP(B212,YahooFinanceInfos!A:AV,48,FALSE)</f>
        <v>4.1436463999999999E-2</v>
      </c>
      <c r="K212" s="4">
        <f t="shared" si="42"/>
        <v>0.51652892561983477</v>
      </c>
      <c r="L212" s="9">
        <f>VLOOKUP(B212,YahooFinanceInfos!A:AV,47,FALSE)</f>
        <v>12.224518</v>
      </c>
      <c r="M212" s="9">
        <f>VLOOKUP(B212,YahooFinanceInfos!A:AZ,52,FALSE)</f>
        <v>27.206</v>
      </c>
      <c r="N212" s="4">
        <f>VLOOKUP(B212,YahooFinanceInfos!A:BH,60,FALSE)</f>
        <v>1.3048592999999999</v>
      </c>
      <c r="O212" s="4" t="str">
        <f t="shared" si="50"/>
        <v>invest</v>
      </c>
      <c r="P212" s="14"/>
      <c r="Q212" s="14"/>
      <c r="R212" s="16"/>
      <c r="S212" s="16"/>
      <c r="T212" s="16"/>
      <c r="AA212" s="4" t="str">
        <f t="shared" si="43"/>
        <v>na</v>
      </c>
      <c r="AB212" s="4" t="str">
        <f t="shared" si="44"/>
        <v>na</v>
      </c>
      <c r="AC212" s="4" t="str">
        <f t="shared" si="45"/>
        <v>na</v>
      </c>
      <c r="AD212" s="4" t="str">
        <f t="shared" si="46"/>
        <v>na</v>
      </c>
      <c r="AE212" s="4" t="str">
        <f t="shared" si="47"/>
        <v>na</v>
      </c>
      <c r="AF212" s="4" t="str">
        <f t="shared" si="48"/>
        <v>na</v>
      </c>
      <c r="AG212" s="4" t="str">
        <f t="shared" si="49"/>
        <v>na</v>
      </c>
    </row>
    <row r="213" spans="1:33" x14ac:dyDescent="0.2">
      <c r="A213" t="s">
        <v>1282</v>
      </c>
      <c r="B213" s="7" t="s">
        <v>1146</v>
      </c>
      <c r="C213" s="7" t="str">
        <f>VLOOKUP(B213,YahooFinanceInfos!A:T,9,FALSE)</f>
        <v>CIE FIN TR I</v>
      </c>
      <c r="D213" t="str">
        <f>VLOOKUP(B213,YahooFinanceInfos!A:T,7,FALSE)</f>
        <v>CHF</v>
      </c>
      <c r="E213" s="1">
        <f>VLOOKUP(B213,YahooFinanceInfos!A:T,20,FALSE)</f>
        <v>114</v>
      </c>
      <c r="F213" s="4" t="str">
        <f>VLOOKUP(B213,YahooFinanceInfos!A:AK,37,FALSE)</f>
        <v>95.4 - 119.0</v>
      </c>
      <c r="G213" s="11">
        <f>(VLOOKUP(B213,YahooFinanceInfos!A:AO,41,FALSE)-E213)/E213</f>
        <v>4.3859649122807015E-2</v>
      </c>
      <c r="H213" s="9">
        <f>VLOOKUP(B213,YahooFinanceInfos!A:AX,50,FALSE)</f>
        <v>8.48</v>
      </c>
      <c r="I213" s="9">
        <f>VLOOKUP(B213,YahooFinanceInfos!A:AT,46,FALSE)</f>
        <v>5</v>
      </c>
      <c r="J213" s="4">
        <f>VLOOKUP(B213,YahooFinanceInfos!A:AV,48,FALSE)</f>
        <v>4.4247786999999997E-2</v>
      </c>
      <c r="K213" s="4">
        <f t="shared" si="42"/>
        <v>0.58962264150943389</v>
      </c>
      <c r="L213" s="9">
        <f>VLOOKUP(B213,YahooFinanceInfos!A:AV,47,FALSE)</f>
        <v>13.443396999999999</v>
      </c>
      <c r="M213" s="9">
        <f>VLOOKUP(B213,YahooFinanceInfos!A:AZ,52,FALSE)</f>
        <v>55.692</v>
      </c>
      <c r="N213" s="4">
        <f>VLOOKUP(B213,YahooFinanceInfos!A:BH,60,FALSE)</f>
        <v>2.0469724999999999</v>
      </c>
      <c r="O213" s="4" t="str">
        <f t="shared" si="50"/>
        <v>don't touch</v>
      </c>
      <c r="P213" s="14"/>
      <c r="Q213" s="14"/>
      <c r="R213" s="16"/>
      <c r="S213" s="16"/>
      <c r="T213" s="16"/>
      <c r="AA213" s="4" t="str">
        <f t="shared" si="43"/>
        <v>na</v>
      </c>
      <c r="AB213" s="4" t="str">
        <f t="shared" si="44"/>
        <v>na</v>
      </c>
      <c r="AC213" s="4" t="str">
        <f t="shared" si="45"/>
        <v>na</v>
      </c>
      <c r="AD213" s="4" t="str">
        <f t="shared" si="46"/>
        <v>na</v>
      </c>
      <c r="AE213" s="4" t="str">
        <f t="shared" si="47"/>
        <v>na</v>
      </c>
      <c r="AF213" s="4" t="str">
        <f t="shared" si="48"/>
        <v>na</v>
      </c>
      <c r="AG213" s="4" t="str">
        <f t="shared" si="49"/>
        <v>na</v>
      </c>
    </row>
    <row r="214" spans="1:33" x14ac:dyDescent="0.2">
      <c r="A214" t="s">
        <v>1282</v>
      </c>
      <c r="B214" s="6" t="s">
        <v>1146</v>
      </c>
      <c r="C214" s="7" t="str">
        <f>VLOOKUP(B214,YahooFinanceInfos!A:T,9,FALSE)</f>
        <v>CIE FIN TR I</v>
      </c>
      <c r="D214" t="str">
        <f>VLOOKUP(B214,YahooFinanceInfos!A:T,7,FALSE)</f>
        <v>CHF</v>
      </c>
      <c r="E214" s="1">
        <f>VLOOKUP(B214,YahooFinanceInfos!A:T,20,FALSE)</f>
        <v>114</v>
      </c>
      <c r="F214" s="4" t="str">
        <f>VLOOKUP(B214,YahooFinanceInfos!A:AK,37,FALSE)</f>
        <v>95.4 - 119.0</v>
      </c>
      <c r="G214" s="11">
        <f>(VLOOKUP(B214,YahooFinanceInfos!A:AO,41,FALSE)-E214)/E214</f>
        <v>4.3859649122807015E-2</v>
      </c>
      <c r="H214" s="9">
        <f>VLOOKUP(B214,YahooFinanceInfos!A:AX,50,FALSE)</f>
        <v>8.48</v>
      </c>
      <c r="I214" s="9">
        <f>VLOOKUP(B214,YahooFinanceInfos!A:AT,46,FALSE)</f>
        <v>5</v>
      </c>
      <c r="J214" s="4">
        <f>VLOOKUP(B214,YahooFinanceInfos!A:AV,48,FALSE)</f>
        <v>4.4247786999999997E-2</v>
      </c>
      <c r="K214" s="4">
        <f t="shared" si="42"/>
        <v>0.58962264150943389</v>
      </c>
      <c r="L214" s="9">
        <f>VLOOKUP(B214,YahooFinanceInfos!A:AV,47,FALSE)</f>
        <v>13.443396999999999</v>
      </c>
      <c r="M214" s="9">
        <f>VLOOKUP(B214,YahooFinanceInfos!A:AZ,52,FALSE)</f>
        <v>55.692</v>
      </c>
      <c r="N214" s="4">
        <f>VLOOKUP(B214,YahooFinanceInfos!A:BH,60,FALSE)</f>
        <v>2.0469724999999999</v>
      </c>
      <c r="O214" s="4" t="str">
        <f t="shared" si="50"/>
        <v>don't touch</v>
      </c>
      <c r="P214" s="14"/>
      <c r="Q214" s="14"/>
      <c r="R214" s="16"/>
      <c r="S214" s="16"/>
      <c r="T214" s="16"/>
      <c r="AA214" s="4" t="str">
        <f t="shared" si="43"/>
        <v>na</v>
      </c>
      <c r="AB214" s="4" t="str">
        <f t="shared" si="44"/>
        <v>na</v>
      </c>
      <c r="AC214" s="4" t="str">
        <f t="shared" si="45"/>
        <v>na</v>
      </c>
      <c r="AD214" s="4" t="str">
        <f t="shared" si="46"/>
        <v>na</v>
      </c>
      <c r="AE214" s="4" t="str">
        <f t="shared" si="47"/>
        <v>na</v>
      </c>
      <c r="AF214" s="4" t="str">
        <f t="shared" si="48"/>
        <v>na</v>
      </c>
      <c r="AG214" s="4" t="str">
        <f t="shared" si="49"/>
        <v>na</v>
      </c>
    </row>
    <row r="215" spans="1:33" x14ac:dyDescent="0.2">
      <c r="A215" t="s">
        <v>1282</v>
      </c>
      <c r="B215" s="7" t="s">
        <v>1147</v>
      </c>
      <c r="C215" s="7" t="str">
        <f>VLOOKUP(B215,YahooFinanceInfos!A:T,9,FALSE)</f>
        <v>CLARIANT N</v>
      </c>
      <c r="D215" t="str">
        <f>VLOOKUP(B215,YahooFinanceInfos!A:T,7,FALSE)</f>
        <v>CHF</v>
      </c>
      <c r="E215" s="1">
        <f>VLOOKUP(B215,YahooFinanceInfos!A:T,20,FALSE)</f>
        <v>16.55</v>
      </c>
      <c r="F215" s="4" t="str">
        <f>VLOOKUP(B215,YahooFinanceInfos!A:AK,37,FALSE)</f>
        <v>14.0 - 23.88</v>
      </c>
      <c r="G215" s="11">
        <f>(VLOOKUP(B215,YahooFinanceInfos!A:AO,41,FALSE)-E215)/E215</f>
        <v>0.44290030211480352</v>
      </c>
      <c r="H215" s="9">
        <f>VLOOKUP(B215,YahooFinanceInfos!A:AX,50,FALSE)</f>
        <v>0.03</v>
      </c>
      <c r="I215" s="9">
        <f>VLOOKUP(B215,YahooFinanceInfos!A:AT,46,FALSE)</f>
        <v>0.55000000000000004</v>
      </c>
      <c r="J215" s="4">
        <f>VLOOKUP(B215,YahooFinanceInfos!A:AV,48,FALSE)</f>
        <v>3.3485543E-2</v>
      </c>
      <c r="K215" s="4">
        <f t="shared" si="42"/>
        <v>18.333333333333336</v>
      </c>
      <c r="L215" s="9">
        <f>VLOOKUP(B215,YahooFinanceInfos!A:AV,47,FALSE)</f>
        <v>551.66660000000002</v>
      </c>
      <c r="M215" s="9">
        <f>VLOOKUP(B215,YahooFinanceInfos!A:AZ,52,FALSE)</f>
        <v>7.609</v>
      </c>
      <c r="N215" s="4">
        <f>VLOOKUP(B215,YahooFinanceInfos!A:BH,60,FALSE)</f>
        <v>2.1750557000000001</v>
      </c>
      <c r="O215" s="4" t="str">
        <f t="shared" si="50"/>
        <v>don't touch</v>
      </c>
      <c r="P215" s="14"/>
      <c r="Q215" s="14"/>
      <c r="R215" s="16"/>
      <c r="S215" s="16"/>
      <c r="T215" s="16"/>
      <c r="AA215" s="4" t="str">
        <f t="shared" si="43"/>
        <v>na</v>
      </c>
      <c r="AB215" s="4" t="str">
        <f t="shared" si="44"/>
        <v>na</v>
      </c>
      <c r="AC215" s="4" t="str">
        <f t="shared" si="45"/>
        <v>na</v>
      </c>
      <c r="AD215" s="4" t="str">
        <f t="shared" si="46"/>
        <v>na</v>
      </c>
      <c r="AE215" s="4" t="str">
        <f t="shared" si="47"/>
        <v>na</v>
      </c>
      <c r="AF215" s="4" t="str">
        <f t="shared" si="48"/>
        <v>na</v>
      </c>
      <c r="AG215" s="4" t="str">
        <f t="shared" si="49"/>
        <v>na</v>
      </c>
    </row>
    <row r="216" spans="1:33" x14ac:dyDescent="0.2">
      <c r="A216" t="s">
        <v>1282</v>
      </c>
      <c r="B216" s="6" t="s">
        <v>335</v>
      </c>
      <c r="C216" s="7" t="str">
        <f>VLOOKUP(B216,YahooFinanceInfos!A:T,9,FALSE)</f>
        <v>COMET N</v>
      </c>
      <c r="D216" t="str">
        <f>VLOOKUP(B216,YahooFinanceInfos!A:T,7,FALSE)</f>
        <v>CHF</v>
      </c>
      <c r="E216" s="1">
        <f>VLOOKUP(B216,YahooFinanceInfos!A:T,20,FALSE)</f>
        <v>115.2</v>
      </c>
      <c r="F216" s="4" t="str">
        <f>VLOOKUP(B216,YahooFinanceInfos!A:AK,37,FALSE)</f>
        <v>71.3 - 146.9</v>
      </c>
      <c r="G216" s="11">
        <f>(VLOOKUP(B216,YahooFinanceInfos!A:AO,41,FALSE)-E216)/E216</f>
        <v>0.2751736111111111</v>
      </c>
      <c r="H216" s="9">
        <f>VLOOKUP(B216,YahooFinanceInfos!A:AX,50,FALSE)</f>
        <v>1.5489999999999999</v>
      </c>
      <c r="I216" s="9">
        <f>VLOOKUP(B216,YahooFinanceInfos!A:AT,46,FALSE)</f>
        <v>1</v>
      </c>
      <c r="J216" s="4">
        <f>VLOOKUP(B216,YahooFinanceInfos!A:AV,48,FALSE)</f>
        <v>8.8183419999999998E-3</v>
      </c>
      <c r="K216" s="4">
        <f t="shared" si="42"/>
        <v>0.64557779212395094</v>
      </c>
      <c r="L216" s="9">
        <f>VLOOKUP(B216,YahooFinanceInfos!A:AV,47,FALSE)</f>
        <v>74.370559999999998</v>
      </c>
      <c r="M216" s="9">
        <f>VLOOKUP(B216,YahooFinanceInfos!A:AZ,52,FALSE)</f>
        <v>25.236999999999998</v>
      </c>
      <c r="N216" s="4">
        <f>VLOOKUP(B216,YahooFinanceInfos!A:BH,60,FALSE)</f>
        <v>4.5647263999999996</v>
      </c>
      <c r="O216" s="4" t="str">
        <f t="shared" si="50"/>
        <v>don't touch</v>
      </c>
      <c r="P216" s="14"/>
      <c r="Q216" s="14"/>
      <c r="R216" s="16"/>
      <c r="S216" s="16"/>
      <c r="T216" s="16"/>
      <c r="AA216" s="4" t="str">
        <f t="shared" si="43"/>
        <v>na</v>
      </c>
      <c r="AB216" s="4" t="str">
        <f t="shared" si="44"/>
        <v>na</v>
      </c>
      <c r="AC216" s="4" t="str">
        <f t="shared" si="45"/>
        <v>na</v>
      </c>
      <c r="AD216" s="4" t="str">
        <f t="shared" si="46"/>
        <v>na</v>
      </c>
      <c r="AE216" s="4" t="str">
        <f t="shared" si="47"/>
        <v>na</v>
      </c>
      <c r="AF216" s="4" t="str">
        <f t="shared" si="48"/>
        <v>na</v>
      </c>
      <c r="AG216" s="4" t="str">
        <f t="shared" si="49"/>
        <v>na</v>
      </c>
    </row>
    <row r="217" spans="1:33" x14ac:dyDescent="0.2">
      <c r="A217" t="s">
        <v>1282</v>
      </c>
      <c r="B217" s="7" t="s">
        <v>1148</v>
      </c>
      <c r="C217" s="7" t="str">
        <f>VLOOKUP(B217,YahooFinanceInfos!A:T,9,FALSE)</f>
        <v>CONZZETA N</v>
      </c>
      <c r="D217" t="str">
        <f>VLOOKUP(B217,YahooFinanceInfos!A:T,7,FALSE)</f>
        <v>CHF</v>
      </c>
      <c r="E217" s="1">
        <f>VLOOKUP(B217,YahooFinanceInfos!A:T,20,FALSE)</f>
        <v>828</v>
      </c>
      <c r="F217" s="4" t="str">
        <f>VLOOKUP(B217,YahooFinanceInfos!A:AK,37,FALSE)</f>
        <v>714.0 - 1176.0</v>
      </c>
      <c r="G217" s="11">
        <f>(VLOOKUP(B217,YahooFinanceInfos!A:AO,41,FALSE)-E217)/E217</f>
        <v>0.42028985507246375</v>
      </c>
      <c r="H217" s="9">
        <f>VLOOKUP(B217,YahooFinanceInfos!A:AX,50,FALSE)</f>
        <v>60.865000000000002</v>
      </c>
      <c r="I217" s="9">
        <f>VLOOKUP(B217,YahooFinanceInfos!A:AT,46,FALSE)</f>
        <v>18</v>
      </c>
      <c r="J217" s="4">
        <f>VLOOKUP(B217,YahooFinanceInfos!A:AV,48,FALSE)</f>
        <v>2.2058824000000001E-2</v>
      </c>
      <c r="K217" s="4">
        <f t="shared" si="42"/>
        <v>0.29573646594923192</v>
      </c>
      <c r="L217" s="9">
        <f>VLOOKUP(B217,YahooFinanceInfos!A:AV,47,FALSE)</f>
        <v>13.603877000000001</v>
      </c>
      <c r="M217" s="9">
        <f>VLOOKUP(B217,YahooFinanceInfos!A:AZ,52,FALSE)</f>
        <v>423.36799999999999</v>
      </c>
      <c r="N217" s="4">
        <f>VLOOKUP(B217,YahooFinanceInfos!A:BH,60,FALSE)</f>
        <v>1.9557453</v>
      </c>
      <c r="O217" s="4" t="str">
        <f t="shared" si="50"/>
        <v>don't touch</v>
      </c>
      <c r="P217" s="14"/>
      <c r="Q217" s="14"/>
      <c r="R217" s="16"/>
      <c r="S217" s="16"/>
      <c r="T217" s="16"/>
      <c r="AA217" s="4" t="str">
        <f t="shared" si="43"/>
        <v>na</v>
      </c>
      <c r="AB217" s="4" t="str">
        <f t="shared" si="44"/>
        <v>na</v>
      </c>
      <c r="AC217" s="4" t="str">
        <f t="shared" si="45"/>
        <v>na</v>
      </c>
      <c r="AD217" s="4" t="str">
        <f t="shared" si="46"/>
        <v>na</v>
      </c>
      <c r="AE217" s="4" t="str">
        <f t="shared" si="47"/>
        <v>na</v>
      </c>
      <c r="AF217" s="4" t="str">
        <f t="shared" si="48"/>
        <v>na</v>
      </c>
      <c r="AG217" s="4" t="str">
        <f t="shared" si="49"/>
        <v>na</v>
      </c>
    </row>
    <row r="218" spans="1:33" x14ac:dyDescent="0.2">
      <c r="A218" t="s">
        <v>1282</v>
      </c>
      <c r="B218" s="6" t="s">
        <v>1149</v>
      </c>
      <c r="C218" s="7" t="str">
        <f>VLOOKUP(B218,YahooFinanceInfos!A:T,9,FALSE)</f>
        <v>COSMO PHARM N</v>
      </c>
      <c r="D218" t="str">
        <f>VLOOKUP(B218,YahooFinanceInfos!A:T,7,FALSE)</f>
        <v>CHF</v>
      </c>
      <c r="E218" s="1">
        <f>VLOOKUP(B218,YahooFinanceInfos!A:T,20,FALSE)</f>
        <v>75.599999999999994</v>
      </c>
      <c r="F218" s="4" t="str">
        <f>VLOOKUP(B218,YahooFinanceInfos!A:AK,37,FALSE)</f>
        <v>41.0 - 100.4</v>
      </c>
      <c r="G218" s="11">
        <f>(VLOOKUP(B218,YahooFinanceInfos!A:AO,41,FALSE)-E218)/E218</f>
        <v>0.32804232804232819</v>
      </c>
      <c r="H218" s="9">
        <f>VLOOKUP(B218,YahooFinanceInfos!A:AX,50,FALSE)</f>
        <v>-1.7789999999999999</v>
      </c>
      <c r="I218" s="9">
        <f>VLOOKUP(B218,YahooFinanceInfos!A:AT,46,FALSE)</f>
        <v>1.716</v>
      </c>
      <c r="J218" s="4">
        <f>VLOOKUP(B218,YahooFinanceInfos!A:AV,48,FALSE)</f>
        <v>2.2971887E-2</v>
      </c>
      <c r="K218" s="4">
        <f t="shared" si="42"/>
        <v>-0.96458684654300175</v>
      </c>
      <c r="L218" s="9">
        <f>VLOOKUP(B218,YahooFinanceInfos!A:AV,47,FALSE)</f>
        <v>0</v>
      </c>
      <c r="M218" s="9">
        <f>VLOOKUP(B218,YahooFinanceInfos!A:AZ,52,FALSE)</f>
        <v>35.439</v>
      </c>
      <c r="N218" s="4">
        <f>VLOOKUP(B218,YahooFinanceInfos!A:BH,60,FALSE)</f>
        <v>2.1332429999999998</v>
      </c>
      <c r="O218" s="4" t="str">
        <f t="shared" si="50"/>
        <v>don't touch</v>
      </c>
      <c r="P218" s="14"/>
      <c r="Q218" s="14"/>
      <c r="R218" s="16"/>
      <c r="S218" s="16"/>
      <c r="T218" s="16"/>
      <c r="AA218" s="4" t="str">
        <f t="shared" si="43"/>
        <v>na</v>
      </c>
      <c r="AB218" s="4" t="str">
        <f t="shared" si="44"/>
        <v>na</v>
      </c>
      <c r="AC218" s="4" t="str">
        <f t="shared" si="45"/>
        <v>na</v>
      </c>
      <c r="AD218" s="4" t="str">
        <f t="shared" si="46"/>
        <v>na</v>
      </c>
      <c r="AE218" s="4" t="str">
        <f t="shared" si="47"/>
        <v>na</v>
      </c>
      <c r="AF218" s="4" t="str">
        <f t="shared" si="48"/>
        <v>na</v>
      </c>
      <c r="AG218" s="4" t="str">
        <f t="shared" si="49"/>
        <v>na</v>
      </c>
    </row>
    <row r="219" spans="1:33" x14ac:dyDescent="0.2">
      <c r="A219" t="s">
        <v>1282</v>
      </c>
      <c r="B219" s="7" t="s">
        <v>1150</v>
      </c>
      <c r="C219" s="7" t="str">
        <f>VLOOKUP(B219,YahooFinanceInfos!A:T,9,FALSE)</f>
        <v>CPH N</v>
      </c>
      <c r="D219" t="str">
        <f>VLOOKUP(B219,YahooFinanceInfos!A:T,7,FALSE)</f>
        <v>CHF</v>
      </c>
      <c r="E219" s="1">
        <f>VLOOKUP(B219,YahooFinanceInfos!A:T,20,FALSE)</f>
        <v>66</v>
      </c>
      <c r="F219" s="4" t="str">
        <f>VLOOKUP(B219,YahooFinanceInfos!A:AK,37,FALSE)</f>
        <v>57.0 - 85.0</v>
      </c>
      <c r="G219" s="11">
        <f>(VLOOKUP(B219,YahooFinanceInfos!A:AO,41,FALSE)-E219)/E219</f>
        <v>0.2878787878787879</v>
      </c>
      <c r="H219" s="9">
        <f>VLOOKUP(B219,YahooFinanceInfos!A:AX,50,FALSE)</f>
        <v>8.0579999999999998</v>
      </c>
      <c r="I219" s="9">
        <f>VLOOKUP(B219,YahooFinanceInfos!A:AT,46,FALSE)</f>
        <v>1.3</v>
      </c>
      <c r="J219" s="4">
        <f>VLOOKUP(B219,YahooFinanceInfos!A:AV,48,FALSE)</f>
        <v>1.9696970000000001E-2</v>
      </c>
      <c r="K219" s="4">
        <f t="shared" si="42"/>
        <v>0.16133035492678086</v>
      </c>
      <c r="L219" s="9">
        <f>VLOOKUP(B219,YahooFinanceInfos!A:AV,47,FALSE)</f>
        <v>8.1906184999999994</v>
      </c>
      <c r="M219" s="9">
        <f>VLOOKUP(B219,YahooFinanceInfos!A:AZ,52,FALSE)</f>
        <v>73.292000000000002</v>
      </c>
      <c r="N219" s="4">
        <f>VLOOKUP(B219,YahooFinanceInfos!A:BH,60,FALSE)</f>
        <v>0.90050757000000003</v>
      </c>
      <c r="O219" s="4" t="str">
        <f t="shared" si="50"/>
        <v>don't touch</v>
      </c>
      <c r="P219" s="14"/>
      <c r="Q219" s="14"/>
      <c r="R219" s="16"/>
      <c r="S219" s="16"/>
      <c r="T219" s="16"/>
      <c r="AA219" s="4" t="str">
        <f t="shared" si="43"/>
        <v>na</v>
      </c>
      <c r="AB219" s="4" t="str">
        <f t="shared" si="44"/>
        <v>na</v>
      </c>
      <c r="AC219" s="4" t="str">
        <f t="shared" si="45"/>
        <v>na</v>
      </c>
      <c r="AD219" s="4" t="str">
        <f t="shared" si="46"/>
        <v>na</v>
      </c>
      <c r="AE219" s="4" t="str">
        <f t="shared" si="47"/>
        <v>na</v>
      </c>
      <c r="AF219" s="4" t="str">
        <f t="shared" si="48"/>
        <v>na</v>
      </c>
      <c r="AG219" s="4" t="str">
        <f t="shared" si="49"/>
        <v>na</v>
      </c>
    </row>
    <row r="220" spans="1:33" x14ac:dyDescent="0.2">
      <c r="A220" t="s">
        <v>1282</v>
      </c>
      <c r="B220" s="6" t="s">
        <v>1151</v>
      </c>
      <c r="C220" s="7" t="str">
        <f>VLOOKUP(B220,YahooFinanceInfos!A:T,9,FALSE)</f>
        <v>CREALOGIX N</v>
      </c>
      <c r="D220" t="str">
        <f>VLOOKUP(B220,YahooFinanceInfos!A:T,7,FALSE)</f>
        <v>CHF</v>
      </c>
      <c r="E220" s="1">
        <f>VLOOKUP(B220,YahooFinanceInfos!A:T,20,FALSE)</f>
        <v>87.4</v>
      </c>
      <c r="F220" s="4" t="str">
        <f>VLOOKUP(B220,YahooFinanceInfos!A:AK,37,FALSE)</f>
        <v>82.0 - 120.0</v>
      </c>
      <c r="G220" s="11">
        <f>(VLOOKUP(B220,YahooFinanceInfos!A:AO,41,FALSE)-E220)/E220</f>
        <v>0.37299771167048046</v>
      </c>
      <c r="H220" s="9">
        <f>VLOOKUP(B220,YahooFinanceInfos!A:AX,50,FALSE)</f>
        <v>-6.0659999999999998</v>
      </c>
      <c r="I220" s="9">
        <f>VLOOKUP(B220,YahooFinanceInfos!A:AT,46,FALSE)</f>
        <v>0.25</v>
      </c>
      <c r="J220" s="4">
        <f>VLOOKUP(B220,YahooFinanceInfos!A:AV,48,FALSE)</f>
        <v>2.8604118E-3</v>
      </c>
      <c r="K220" s="4">
        <f t="shared" si="42"/>
        <v>-4.1213320145070891E-2</v>
      </c>
      <c r="L220" s="9">
        <f>VLOOKUP(B220,YahooFinanceInfos!A:AV,47,FALSE)</f>
        <v>0</v>
      </c>
      <c r="M220" s="9">
        <f>VLOOKUP(B220,YahooFinanceInfos!A:AZ,52,FALSE)</f>
        <v>42.280999999999999</v>
      </c>
      <c r="N220" s="4">
        <f>VLOOKUP(B220,YahooFinanceInfos!A:BH,60,FALSE)</f>
        <v>2.0671225</v>
      </c>
      <c r="O220" s="4" t="str">
        <f t="shared" si="50"/>
        <v>don't touch</v>
      </c>
      <c r="P220" s="14"/>
      <c r="Q220" s="14"/>
      <c r="R220" s="16"/>
      <c r="S220" s="16"/>
      <c r="T220" s="16"/>
      <c r="AA220" s="4" t="str">
        <f t="shared" si="43"/>
        <v>na</v>
      </c>
      <c r="AB220" s="4" t="str">
        <f t="shared" si="44"/>
        <v>na</v>
      </c>
      <c r="AC220" s="4" t="str">
        <f t="shared" si="45"/>
        <v>na</v>
      </c>
      <c r="AD220" s="4" t="str">
        <f t="shared" si="46"/>
        <v>na</v>
      </c>
      <c r="AE220" s="4" t="str">
        <f t="shared" si="47"/>
        <v>na</v>
      </c>
      <c r="AF220" s="4" t="str">
        <f t="shared" si="48"/>
        <v>na</v>
      </c>
      <c r="AG220" s="4" t="str">
        <f t="shared" si="49"/>
        <v>na</v>
      </c>
    </row>
    <row r="221" spans="1:33" x14ac:dyDescent="0.2">
      <c r="A221" t="s">
        <v>1282</v>
      </c>
      <c r="B221" s="7" t="s">
        <v>406</v>
      </c>
      <c r="C221" s="7" t="str">
        <f>VLOOKUP(B221,YahooFinanceInfos!A:T,9,FALSE)</f>
        <v>CS GROUP N</v>
      </c>
      <c r="D221" t="str">
        <f>VLOOKUP(B221,YahooFinanceInfos!A:T,7,FALSE)</f>
        <v>CHF</v>
      </c>
      <c r="E221" s="1">
        <f>VLOOKUP(B221,YahooFinanceInfos!A:T,20,FALSE)</f>
        <v>7.54</v>
      </c>
      <c r="F221" s="4" t="str">
        <f>VLOOKUP(B221,YahooFinanceInfos!A:AK,37,FALSE)</f>
        <v>6.18 - 13.795</v>
      </c>
      <c r="G221" s="11">
        <f>(VLOOKUP(B221,YahooFinanceInfos!A:AO,41,FALSE)-E221)/E221</f>
        <v>0.82957559681697612</v>
      </c>
      <c r="H221" s="9">
        <f>VLOOKUP(B221,YahooFinanceInfos!A:AX,50,FALSE)</f>
        <v>1.548</v>
      </c>
      <c r="I221" s="9">
        <f>VLOOKUP(B221,YahooFinanceInfos!A:AT,46,FALSE)</f>
        <v>0.13900000000000001</v>
      </c>
      <c r="J221" s="4">
        <f>VLOOKUP(B221,YahooFinanceInfos!A:AV,48,FALSE)</f>
        <v>1.8622722000000001E-2</v>
      </c>
      <c r="K221" s="4">
        <f t="shared" si="42"/>
        <v>8.9793281653746782E-2</v>
      </c>
      <c r="L221" s="9">
        <f>VLOOKUP(B221,YahooFinanceInfos!A:AV,47,FALSE)</f>
        <v>4.8708010000000002</v>
      </c>
      <c r="M221" s="9">
        <f>VLOOKUP(B221,YahooFinanceInfos!A:AZ,52,FALSE)</f>
        <v>20.29</v>
      </c>
      <c r="N221" s="4">
        <f>VLOOKUP(B221,YahooFinanceInfos!A:BH,60,FALSE)</f>
        <v>0.37161161999999998</v>
      </c>
      <c r="O221" s="4" t="str">
        <f t="shared" si="50"/>
        <v>don't touch</v>
      </c>
      <c r="P221" s="14"/>
      <c r="Q221" s="14"/>
      <c r="R221" s="16"/>
      <c r="S221" s="16"/>
      <c r="T221" s="16"/>
      <c r="AA221" s="4" t="str">
        <f t="shared" si="43"/>
        <v>na</v>
      </c>
      <c r="AB221" s="4" t="str">
        <f t="shared" si="44"/>
        <v>na</v>
      </c>
      <c r="AC221" s="4" t="str">
        <f t="shared" si="45"/>
        <v>na</v>
      </c>
      <c r="AD221" s="4" t="str">
        <f t="shared" si="46"/>
        <v>na</v>
      </c>
      <c r="AE221" s="4" t="str">
        <f t="shared" si="47"/>
        <v>na</v>
      </c>
      <c r="AF221" s="4" t="str">
        <f t="shared" si="48"/>
        <v>na</v>
      </c>
      <c r="AG221" s="4" t="str">
        <f t="shared" si="49"/>
        <v>na</v>
      </c>
    </row>
    <row r="222" spans="1:33" x14ac:dyDescent="0.2">
      <c r="A222" t="s">
        <v>1282</v>
      </c>
      <c r="B222" s="6" t="s">
        <v>1152</v>
      </c>
      <c r="C222" s="7" t="str">
        <f>VLOOKUP(B222,YahooFinanceInfos!A:T,9,FALSE)</f>
        <v>DAETWYLER I</v>
      </c>
      <c r="D222" t="str">
        <f>VLOOKUP(B222,YahooFinanceInfos!A:T,7,FALSE)</f>
        <v>CHF</v>
      </c>
      <c r="E222" s="1">
        <f>VLOOKUP(B222,YahooFinanceInfos!A:T,20,FALSE)</f>
        <v>162.19999999999999</v>
      </c>
      <c r="F222" s="4" t="str">
        <f>VLOOKUP(B222,YahooFinanceInfos!A:AK,37,FALSE)</f>
        <v>125.6 - 189.6</v>
      </c>
      <c r="G222" s="11">
        <f>(VLOOKUP(B222,YahooFinanceInfos!A:AO,41,FALSE)-E222)/E222</f>
        <v>0.16892725030826145</v>
      </c>
      <c r="H222" s="9">
        <f>VLOOKUP(B222,YahooFinanceInfos!A:AX,50,FALSE)</f>
        <v>-5.0940000000000003</v>
      </c>
      <c r="I222" s="9">
        <f>VLOOKUP(B222,YahooFinanceInfos!A:AT,46,FALSE)</f>
        <v>3</v>
      </c>
      <c r="J222" s="4">
        <f>VLOOKUP(B222,YahooFinanceInfos!A:AV,48,FALSE)</f>
        <v>1.8541408999999998E-2</v>
      </c>
      <c r="K222" s="4">
        <f t="shared" si="42"/>
        <v>-0.58892815076560656</v>
      </c>
      <c r="L222" s="9">
        <f>VLOOKUP(B222,YahooFinanceInfos!A:AV,47,FALSE)</f>
        <v>0</v>
      </c>
      <c r="M222" s="9">
        <f>VLOOKUP(B222,YahooFinanceInfos!A:AZ,52,FALSE)</f>
        <v>39.712000000000003</v>
      </c>
      <c r="N222" s="4">
        <f>VLOOKUP(B222,YahooFinanceInfos!A:BH,60,FALSE)</f>
        <v>4.0844072999999996</v>
      </c>
      <c r="O222" s="4" t="str">
        <f t="shared" si="50"/>
        <v>don't touch</v>
      </c>
      <c r="P222" s="14"/>
      <c r="Q222" s="14"/>
      <c r="R222" s="16"/>
      <c r="S222" s="16"/>
      <c r="T222" s="16"/>
      <c r="AA222" s="4" t="str">
        <f t="shared" si="43"/>
        <v>na</v>
      </c>
      <c r="AB222" s="4" t="str">
        <f t="shared" si="44"/>
        <v>na</v>
      </c>
      <c r="AC222" s="4" t="str">
        <f t="shared" si="45"/>
        <v>na</v>
      </c>
      <c r="AD222" s="4" t="str">
        <f t="shared" si="46"/>
        <v>na</v>
      </c>
      <c r="AE222" s="4" t="str">
        <f t="shared" si="47"/>
        <v>na</v>
      </c>
      <c r="AF222" s="4" t="str">
        <f t="shared" si="48"/>
        <v>na</v>
      </c>
      <c r="AG222" s="4" t="str">
        <f t="shared" si="49"/>
        <v>na</v>
      </c>
    </row>
    <row r="223" spans="1:33" x14ac:dyDescent="0.2">
      <c r="A223" t="s">
        <v>1282</v>
      </c>
      <c r="B223" s="7" t="s">
        <v>1153</v>
      </c>
      <c r="C223" s="7" t="str">
        <f>VLOOKUP(B223,YahooFinanceInfos!A:T,9,FALSE)</f>
        <v>DKSH N</v>
      </c>
      <c r="D223" t="str">
        <f>VLOOKUP(B223,YahooFinanceInfos!A:T,7,FALSE)</f>
        <v>CHF</v>
      </c>
      <c r="E223" s="1">
        <f>VLOOKUP(B223,YahooFinanceInfos!A:T,20,FALSE)</f>
        <v>49.6</v>
      </c>
      <c r="F223" s="4" t="str">
        <f>VLOOKUP(B223,YahooFinanceInfos!A:AK,37,FALSE)</f>
        <v>41.0 - 63.2</v>
      </c>
      <c r="G223" s="11">
        <f>(VLOOKUP(B223,YahooFinanceInfos!A:AO,41,FALSE)-E223)/E223</f>
        <v>0.27419354838709681</v>
      </c>
      <c r="H223" s="9">
        <f>VLOOKUP(B223,YahooFinanceInfos!A:AX,50,FALSE)</f>
        <v>2.65</v>
      </c>
      <c r="I223" s="9">
        <f>VLOOKUP(B223,YahooFinanceInfos!A:AT,46,FALSE)</f>
        <v>1.9</v>
      </c>
      <c r="J223" s="4">
        <f>VLOOKUP(B223,YahooFinanceInfos!A:AV,48,FALSE)</f>
        <v>3.7549406E-2</v>
      </c>
      <c r="K223" s="4">
        <f t="shared" si="42"/>
        <v>0.71698113207547165</v>
      </c>
      <c r="L223" s="9">
        <f>VLOOKUP(B223,YahooFinanceInfos!A:AV,47,FALSE)</f>
        <v>18.71698</v>
      </c>
      <c r="M223" s="9">
        <f>VLOOKUP(B223,YahooFinanceInfos!A:AZ,52,FALSE)</f>
        <v>27.279</v>
      </c>
      <c r="N223" s="4">
        <f>VLOOKUP(B223,YahooFinanceInfos!A:BH,60,FALSE)</f>
        <v>1.8182484999999999</v>
      </c>
      <c r="O223" s="4" t="str">
        <f t="shared" si="50"/>
        <v>don't touch</v>
      </c>
      <c r="P223" s="14"/>
      <c r="Q223" s="14"/>
      <c r="R223" s="16"/>
      <c r="S223" s="16"/>
      <c r="T223" s="16"/>
      <c r="AA223" s="4" t="str">
        <f t="shared" si="43"/>
        <v>na</v>
      </c>
      <c r="AB223" s="4" t="str">
        <f t="shared" si="44"/>
        <v>na</v>
      </c>
      <c r="AC223" s="4" t="str">
        <f t="shared" si="45"/>
        <v>na</v>
      </c>
      <c r="AD223" s="4" t="str">
        <f t="shared" si="46"/>
        <v>na</v>
      </c>
      <c r="AE223" s="4" t="str">
        <f t="shared" si="47"/>
        <v>na</v>
      </c>
      <c r="AF223" s="4" t="str">
        <f t="shared" si="48"/>
        <v>na</v>
      </c>
      <c r="AG223" s="4" t="str">
        <f t="shared" si="49"/>
        <v>na</v>
      </c>
    </row>
    <row r="224" spans="1:33" x14ac:dyDescent="0.2">
      <c r="A224" t="s">
        <v>1282</v>
      </c>
      <c r="B224" s="6" t="s">
        <v>1154</v>
      </c>
      <c r="C224" s="7" t="str">
        <f>VLOOKUP(B224,YahooFinanceInfos!A:T,9,FALSE)</f>
        <v>DUFRY N</v>
      </c>
      <c r="D224" t="str">
        <f>VLOOKUP(B224,YahooFinanceInfos!A:T,7,FALSE)</f>
        <v>CHF</v>
      </c>
      <c r="E224" s="1">
        <f>VLOOKUP(B224,YahooFinanceInfos!A:T,20,FALSE)</f>
        <v>23.9</v>
      </c>
      <c r="F224" s="4" t="str">
        <f>VLOOKUP(B224,YahooFinanceInfos!A:AK,37,FALSE)</f>
        <v>19.4 - 99.6</v>
      </c>
      <c r="G224" s="11">
        <f>(VLOOKUP(B224,YahooFinanceInfos!A:AO,41,FALSE)-E224)/E224</f>
        <v>3.1673640167364012</v>
      </c>
      <c r="H224" s="9">
        <f>VLOOKUP(B224,YahooFinanceInfos!A:AX,50,FALSE)</f>
        <v>-0.53100000000000003</v>
      </c>
      <c r="I224" s="9">
        <f>VLOOKUP(B224,YahooFinanceInfos!A:AT,46,FALSE)</f>
        <v>4</v>
      </c>
      <c r="J224" s="4">
        <f>VLOOKUP(B224,YahooFinanceInfos!A:AV,48,FALSE)</f>
        <v>0.16501650000000001</v>
      </c>
      <c r="K224" s="4">
        <f t="shared" si="42"/>
        <v>-7.5329566854990579</v>
      </c>
      <c r="L224" s="9">
        <f>VLOOKUP(B224,YahooFinanceInfos!A:AV,47,FALSE)</f>
        <v>0</v>
      </c>
      <c r="M224" s="9">
        <f>VLOOKUP(B224,YahooFinanceInfos!A:AZ,52,FALSE)</f>
        <v>52.972999999999999</v>
      </c>
      <c r="N224" s="4">
        <f>VLOOKUP(B224,YahooFinanceInfos!A:BH,60,FALSE)</f>
        <v>0.45117325000000003</v>
      </c>
      <c r="O224" s="4" t="str">
        <f t="shared" si="50"/>
        <v>don't touch</v>
      </c>
      <c r="P224" s="14" t="s">
        <v>6293</v>
      </c>
      <c r="Q224" s="14"/>
      <c r="R224" s="17" t="s">
        <v>8425</v>
      </c>
      <c r="S224" s="17"/>
      <c r="T224" s="17"/>
      <c r="AA224" s="4" t="str">
        <f t="shared" si="43"/>
        <v>na</v>
      </c>
      <c r="AB224" s="4" t="str">
        <f t="shared" si="44"/>
        <v>na</v>
      </c>
      <c r="AC224" s="4" t="str">
        <f t="shared" si="45"/>
        <v>na</v>
      </c>
      <c r="AD224" s="4" t="str">
        <f t="shared" si="46"/>
        <v>na</v>
      </c>
      <c r="AE224" s="4" t="str">
        <f t="shared" si="47"/>
        <v>na</v>
      </c>
      <c r="AF224" s="4" t="str">
        <f t="shared" si="48"/>
        <v>na</v>
      </c>
      <c r="AG224" s="4" t="str">
        <f t="shared" si="49"/>
        <v>na</v>
      </c>
    </row>
    <row r="225" spans="1:33" x14ac:dyDescent="0.2">
      <c r="A225" t="s">
        <v>1282</v>
      </c>
      <c r="B225" s="7" t="s">
        <v>1155</v>
      </c>
      <c r="C225" s="7" t="str">
        <f>VLOOKUP(B225,YahooFinanceInfos!A:T,9,FALSE)</f>
        <v>EDISUN POWER EUROPE N</v>
      </c>
      <c r="D225" t="str">
        <f>VLOOKUP(B225,YahooFinanceInfos!A:T,7,FALSE)</f>
        <v>CHF</v>
      </c>
      <c r="E225" s="1">
        <f>VLOOKUP(B225,YahooFinanceInfos!A:T,20,FALSE)</f>
        <v>104</v>
      </c>
      <c r="F225" s="4" t="str">
        <f>VLOOKUP(B225,YahooFinanceInfos!A:AK,37,FALSE)</f>
        <v>90.0 - 161.082</v>
      </c>
      <c r="G225" s="11">
        <f>(VLOOKUP(B225,YahooFinanceInfos!A:AO,41,FALSE)-E225)/E225</f>
        <v>0.54886538461538459</v>
      </c>
      <c r="H225" s="9">
        <f>VLOOKUP(B225,YahooFinanceInfos!A:AX,50,FALSE)</f>
        <v>5.9640000000000004</v>
      </c>
      <c r="I225" s="9">
        <f>VLOOKUP(B225,YahooFinanceInfos!A:AT,46,FALSE)</f>
        <v>1.1000000000000001</v>
      </c>
      <c r="J225" s="4">
        <f>VLOOKUP(B225,YahooFinanceInfos!A:AV,48,FALSE)</f>
        <v>1.0328637999999999E-2</v>
      </c>
      <c r="K225" s="4">
        <f t="shared" si="42"/>
        <v>0.18443997317236754</v>
      </c>
      <c r="L225" s="9">
        <f>VLOOKUP(B225,YahooFinanceInfos!A:AV,47,FALSE)</f>
        <v>17.43796</v>
      </c>
      <c r="M225" s="9">
        <f>VLOOKUP(B225,YahooFinanceInfos!A:AZ,52,FALSE)</f>
        <v>77.048000000000002</v>
      </c>
      <c r="N225" s="4">
        <f>VLOOKUP(B225,YahooFinanceInfos!A:BH,60,FALSE)</f>
        <v>1.3498079999999999</v>
      </c>
      <c r="O225" s="4" t="str">
        <f t="shared" si="50"/>
        <v>don't touch</v>
      </c>
      <c r="P225" s="14"/>
      <c r="Q225" s="14"/>
      <c r="R225" s="16"/>
      <c r="S225" s="16"/>
      <c r="T225" s="16"/>
      <c r="AA225" s="4" t="str">
        <f t="shared" si="43"/>
        <v>na</v>
      </c>
      <c r="AB225" s="4" t="str">
        <f t="shared" si="44"/>
        <v>na</v>
      </c>
      <c r="AC225" s="4" t="str">
        <f t="shared" si="45"/>
        <v>na</v>
      </c>
      <c r="AD225" s="4" t="str">
        <f t="shared" si="46"/>
        <v>na</v>
      </c>
      <c r="AE225" s="4" t="str">
        <f t="shared" si="47"/>
        <v>na</v>
      </c>
      <c r="AF225" s="4" t="str">
        <f t="shared" si="48"/>
        <v>na</v>
      </c>
      <c r="AG225" s="4" t="str">
        <f t="shared" si="49"/>
        <v>na</v>
      </c>
    </row>
    <row r="226" spans="1:33" x14ac:dyDescent="0.2">
      <c r="A226" t="s">
        <v>1282</v>
      </c>
      <c r="B226" s="6" t="s">
        <v>1156</v>
      </c>
      <c r="C226" s="7" t="str">
        <f>VLOOKUP(B226,YahooFinanceInfos!A:T,9,FALSE)</f>
        <v>EFG INTERNATIONAL N</v>
      </c>
      <c r="D226" t="str">
        <f>VLOOKUP(B226,YahooFinanceInfos!A:T,7,FALSE)</f>
        <v>CHF</v>
      </c>
      <c r="E226" s="1">
        <f>VLOOKUP(B226,YahooFinanceInfos!A:T,20,FALSE)</f>
        <v>5.3</v>
      </c>
      <c r="F226" s="4" t="str">
        <f>VLOOKUP(B226,YahooFinanceInfos!A:AK,37,FALSE)</f>
        <v>3.825 - 7.29</v>
      </c>
      <c r="G226" s="11">
        <f>(VLOOKUP(B226,YahooFinanceInfos!A:AO,41,FALSE)-E226)/E226</f>
        <v>0.37547169811320757</v>
      </c>
      <c r="H226" s="9">
        <f>VLOOKUP(B226,YahooFinanceInfos!A:AX,50,FALSE)</f>
        <v>0.31</v>
      </c>
      <c r="I226" s="9">
        <f>VLOOKUP(B226,YahooFinanceInfos!A:AT,46,FALSE)</f>
        <v>0.3</v>
      </c>
      <c r="J226" s="4">
        <f>VLOOKUP(B226,YahooFinanceInfos!A:AV,48,FALSE)</f>
        <v>5.7034219999999997E-2</v>
      </c>
      <c r="K226" s="4">
        <f t="shared" si="42"/>
        <v>0.96774193548387089</v>
      </c>
      <c r="L226" s="9">
        <f>VLOOKUP(B226,YahooFinanceInfos!A:AV,47,FALSE)</f>
        <v>17.096775000000001</v>
      </c>
      <c r="M226" s="9">
        <f>VLOOKUP(B226,YahooFinanceInfos!A:AZ,52,FALSE)</f>
        <v>5.9329999999999998</v>
      </c>
      <c r="N226" s="4">
        <f>VLOOKUP(B226,YahooFinanceInfos!A:BH,60,FALSE)</f>
        <v>0.89330863999999999</v>
      </c>
      <c r="O226" s="4" t="str">
        <f t="shared" si="50"/>
        <v>invest</v>
      </c>
      <c r="P226" s="14"/>
      <c r="Q226" s="14"/>
      <c r="R226" s="16" t="s">
        <v>8434</v>
      </c>
      <c r="S226" s="16"/>
      <c r="T226" s="16"/>
      <c r="AA226" s="4" t="str">
        <f t="shared" si="43"/>
        <v>na</v>
      </c>
      <c r="AB226" s="4" t="str">
        <f t="shared" si="44"/>
        <v>na</v>
      </c>
      <c r="AC226" s="4" t="str">
        <f t="shared" si="45"/>
        <v>na</v>
      </c>
      <c r="AD226" s="4" t="str">
        <f t="shared" si="46"/>
        <v>na</v>
      </c>
      <c r="AE226" s="4" t="str">
        <f t="shared" si="47"/>
        <v>na</v>
      </c>
      <c r="AF226" s="4" t="str">
        <f t="shared" si="48"/>
        <v>na</v>
      </c>
      <c r="AG226" s="4" t="str">
        <f t="shared" si="49"/>
        <v>na</v>
      </c>
    </row>
    <row r="227" spans="1:33" x14ac:dyDescent="0.2">
      <c r="A227" t="s">
        <v>1282</v>
      </c>
      <c r="B227" s="7" t="s">
        <v>1157</v>
      </c>
      <c r="C227" s="7" t="str">
        <f>VLOOKUP(B227,YahooFinanceInfos!A:T,9,FALSE)</f>
        <v>ELMA ELECTRONIC N</v>
      </c>
      <c r="D227" t="str">
        <f>VLOOKUP(B227,YahooFinanceInfos!A:T,7,FALSE)</f>
        <v>CHF</v>
      </c>
      <c r="E227" s="1">
        <f>VLOOKUP(B227,YahooFinanceInfos!A:T,20,FALSE)</f>
        <v>446</v>
      </c>
      <c r="F227" s="4" t="str">
        <f>VLOOKUP(B227,YahooFinanceInfos!A:AK,37,FALSE)</f>
        <v>408.0 - 446.0</v>
      </c>
      <c r="G227" s="11">
        <f>(VLOOKUP(B227,YahooFinanceInfos!A:AO,41,FALSE)-E227)/E227</f>
        <v>0</v>
      </c>
      <c r="H227" s="9">
        <f>VLOOKUP(B227,YahooFinanceInfos!A:AX,50,FALSE)</f>
        <v>22.367999999999999</v>
      </c>
      <c r="I227" s="9">
        <f>VLOOKUP(B227,YahooFinanceInfos!A:AT,46,FALSE)</f>
        <v>0</v>
      </c>
      <c r="J227" s="4">
        <f>VLOOKUP(B227,YahooFinanceInfos!A:AV,48,FALSE)</f>
        <v>0</v>
      </c>
      <c r="K227" s="4">
        <f t="shared" si="42"/>
        <v>0</v>
      </c>
      <c r="L227" s="9">
        <f>VLOOKUP(B227,YahooFinanceInfos!A:AV,47,FALSE)</f>
        <v>19.9392</v>
      </c>
      <c r="M227" s="9">
        <f>VLOOKUP(B227,YahooFinanceInfos!A:AZ,52,FALSE)</f>
        <v>175.37200000000001</v>
      </c>
      <c r="N227" s="4">
        <f>VLOOKUP(B227,YahooFinanceInfos!A:BH,60,FALSE)</f>
        <v>2.5431653999999999</v>
      </c>
      <c r="O227" s="4" t="str">
        <f t="shared" si="50"/>
        <v>don't touch</v>
      </c>
      <c r="P227" s="14"/>
      <c r="Q227" s="14"/>
      <c r="R227" s="16"/>
      <c r="S227" s="16"/>
      <c r="T227" s="16"/>
      <c r="AA227" s="4" t="str">
        <f t="shared" si="43"/>
        <v>na</v>
      </c>
      <c r="AB227" s="4" t="str">
        <f t="shared" si="44"/>
        <v>na</v>
      </c>
      <c r="AC227" s="4" t="str">
        <f t="shared" si="45"/>
        <v>na</v>
      </c>
      <c r="AD227" s="4" t="str">
        <f t="shared" si="46"/>
        <v>na</v>
      </c>
      <c r="AE227" s="4" t="str">
        <f t="shared" si="47"/>
        <v>na</v>
      </c>
      <c r="AF227" s="4" t="str">
        <f t="shared" si="48"/>
        <v>na</v>
      </c>
      <c r="AG227" s="4" t="str">
        <f t="shared" si="49"/>
        <v>na</v>
      </c>
    </row>
    <row r="228" spans="1:33" x14ac:dyDescent="0.2">
      <c r="A228" t="s">
        <v>1282</v>
      </c>
      <c r="B228" s="6" t="s">
        <v>1158</v>
      </c>
      <c r="C228" s="7" t="str">
        <f>VLOOKUP(B228,YahooFinanceInfos!A:T,9,FALSE)</f>
        <v>EMMI N</v>
      </c>
      <c r="D228" t="str">
        <f>VLOOKUP(B228,YahooFinanceInfos!A:T,7,FALSE)</f>
        <v>CHF</v>
      </c>
      <c r="E228" s="1">
        <f>VLOOKUP(B228,YahooFinanceInfos!A:T,20,FALSE)</f>
        <v>865.5</v>
      </c>
      <c r="F228" s="4" t="str">
        <f>VLOOKUP(B228,YahooFinanceInfos!A:AK,37,FALSE)</f>
        <v>725.0 - 973.0</v>
      </c>
      <c r="G228" s="11">
        <f>(VLOOKUP(B228,YahooFinanceInfos!A:AO,41,FALSE)-E228)/E228</f>
        <v>0.12420566146735991</v>
      </c>
      <c r="H228" s="9">
        <f>VLOOKUP(B228,YahooFinanceInfos!A:AX,50,FALSE)</f>
        <v>31.074000000000002</v>
      </c>
      <c r="I228" s="9">
        <f>VLOOKUP(B228,YahooFinanceInfos!A:AT,46,FALSE)</f>
        <v>12</v>
      </c>
      <c r="J228" s="4">
        <f>VLOOKUP(B228,YahooFinanceInfos!A:AV,48,FALSE)</f>
        <v>1.3793102999999999E-2</v>
      </c>
      <c r="K228" s="4">
        <f t="shared" si="42"/>
        <v>0.3861749372465727</v>
      </c>
      <c r="L228" s="9">
        <f>VLOOKUP(B228,YahooFinanceInfos!A:AV,47,FALSE)</f>
        <v>27.852867</v>
      </c>
      <c r="M228" s="9">
        <f>VLOOKUP(B228,YahooFinanceInfos!A:AZ,52,FALSE)</f>
        <v>315.87</v>
      </c>
      <c r="N228" s="4">
        <f>VLOOKUP(B228,YahooFinanceInfos!A:BH,60,FALSE)</f>
        <v>2.7400513000000002</v>
      </c>
      <c r="O228" s="4" t="str">
        <f t="shared" si="50"/>
        <v>don't touch</v>
      </c>
      <c r="P228" s="14"/>
      <c r="Q228" s="14"/>
      <c r="R228" s="16"/>
      <c r="S228" s="16"/>
      <c r="T228" s="16"/>
      <c r="AA228" s="4" t="str">
        <f t="shared" si="43"/>
        <v>na</v>
      </c>
      <c r="AB228" s="4" t="str">
        <f t="shared" si="44"/>
        <v>na</v>
      </c>
      <c r="AC228" s="4" t="str">
        <f t="shared" si="45"/>
        <v>na</v>
      </c>
      <c r="AD228" s="4" t="str">
        <f t="shared" si="46"/>
        <v>na</v>
      </c>
      <c r="AE228" s="4" t="str">
        <f t="shared" si="47"/>
        <v>na</v>
      </c>
      <c r="AF228" s="4" t="str">
        <f t="shared" si="48"/>
        <v>na</v>
      </c>
      <c r="AG228" s="4" t="str">
        <f t="shared" si="49"/>
        <v>na</v>
      </c>
    </row>
    <row r="229" spans="1:33" x14ac:dyDescent="0.2">
      <c r="A229" t="s">
        <v>1282</v>
      </c>
      <c r="B229" s="7" t="s">
        <v>1159</v>
      </c>
      <c r="C229" s="7" t="str">
        <f>VLOOKUP(B229,YahooFinanceInfos!A:T,9,FALSE)</f>
        <v>EVOLVA N</v>
      </c>
      <c r="D229" t="str">
        <f>VLOOKUP(B229,YahooFinanceInfos!A:T,7,FALSE)</f>
        <v>CHF</v>
      </c>
      <c r="E229" s="1">
        <f>VLOOKUP(B229,YahooFinanceInfos!A:T,20,FALSE)</f>
        <v>0.216</v>
      </c>
      <c r="F229" s="4" t="str">
        <f>VLOOKUP(B229,YahooFinanceInfos!A:AK,37,FALSE)</f>
        <v>0.1322 - 0.3325</v>
      </c>
      <c r="G229" s="11">
        <f>(VLOOKUP(B229,YahooFinanceInfos!A:AO,41,FALSE)-E229)/E229</f>
        <v>0.53935185185185197</v>
      </c>
      <c r="H229" s="9">
        <f>VLOOKUP(B229,YahooFinanceInfos!A:AX,50,FALSE)</f>
        <v>-2.8000000000000001E-2</v>
      </c>
      <c r="I229" s="9">
        <f>VLOOKUP(B229,YahooFinanceInfos!A:AT,46,FALSE)</f>
        <v>0</v>
      </c>
      <c r="J229" s="4">
        <f>VLOOKUP(B229,YahooFinanceInfos!A:AV,48,FALSE)</f>
        <v>0</v>
      </c>
      <c r="K229" s="4">
        <f t="shared" si="42"/>
        <v>0</v>
      </c>
      <c r="L229" s="9">
        <f>VLOOKUP(B229,YahooFinanceInfos!A:AV,47,FALSE)</f>
        <v>0</v>
      </c>
      <c r="M229" s="9">
        <f>VLOOKUP(B229,YahooFinanceInfos!A:AZ,52,FALSE)</f>
        <v>0.223</v>
      </c>
      <c r="N229" s="4">
        <f>VLOOKUP(B229,YahooFinanceInfos!A:BH,60,FALSE)</f>
        <v>0.96860986999999998</v>
      </c>
      <c r="O229" s="4" t="str">
        <f t="shared" si="50"/>
        <v>don't touch</v>
      </c>
      <c r="P229" s="14"/>
      <c r="Q229" s="14"/>
      <c r="R229" s="16"/>
      <c r="S229" s="16"/>
      <c r="T229" s="16"/>
      <c r="AA229" s="4" t="str">
        <f t="shared" si="43"/>
        <v>na</v>
      </c>
      <c r="AB229" s="4" t="str">
        <f t="shared" si="44"/>
        <v>na</v>
      </c>
      <c r="AC229" s="4" t="str">
        <f t="shared" si="45"/>
        <v>na</v>
      </c>
      <c r="AD229" s="4" t="str">
        <f t="shared" si="46"/>
        <v>na</v>
      </c>
      <c r="AE229" s="4" t="str">
        <f t="shared" si="47"/>
        <v>na</v>
      </c>
      <c r="AF229" s="4" t="str">
        <f t="shared" si="48"/>
        <v>na</v>
      </c>
      <c r="AG229" s="4" t="str">
        <f t="shared" si="49"/>
        <v>na</v>
      </c>
    </row>
    <row r="230" spans="1:33" x14ac:dyDescent="0.2">
      <c r="A230" t="s">
        <v>1282</v>
      </c>
      <c r="B230" s="6" t="s">
        <v>1160</v>
      </c>
      <c r="C230" s="7" t="str">
        <f>VLOOKUP(B230,YahooFinanceInfos!A:T,9,FALSE)</f>
        <v>FEINTOOL N</v>
      </c>
      <c r="D230" t="str">
        <f>VLOOKUP(B230,YahooFinanceInfos!A:T,7,FALSE)</f>
        <v>CHF</v>
      </c>
      <c r="E230" s="1">
        <f>VLOOKUP(B230,YahooFinanceInfos!A:T,20,FALSE)</f>
        <v>42.65</v>
      </c>
      <c r="F230" s="4" t="str">
        <f>VLOOKUP(B230,YahooFinanceInfos!A:AK,37,FALSE)</f>
        <v>33.8 - 73.0</v>
      </c>
      <c r="G230" s="11">
        <f>(VLOOKUP(B230,YahooFinanceInfos!A:AO,41,FALSE)-E230)/E230</f>
        <v>0.71160609613130132</v>
      </c>
      <c r="H230" s="9">
        <f>VLOOKUP(B230,YahooFinanceInfos!A:AX,50,FALSE)</f>
        <v>2.17</v>
      </c>
      <c r="I230" s="9">
        <f>VLOOKUP(B230,YahooFinanceInfos!A:AT,46,FALSE)</f>
        <v>0.5</v>
      </c>
      <c r="J230" s="4">
        <f>VLOOKUP(B230,YahooFinanceInfos!A:AV,48,FALSE)</f>
        <v>1.16959065E-2</v>
      </c>
      <c r="K230" s="4">
        <f t="shared" ref="K230:K293" si="51">IFERROR(I230/H230,"na")</f>
        <v>0.2304147465437788</v>
      </c>
      <c r="L230" s="9">
        <f>VLOOKUP(B230,YahooFinanceInfos!A:AV,47,FALSE)</f>
        <v>19.654377</v>
      </c>
      <c r="M230" s="9">
        <f>VLOOKUP(B230,YahooFinanceInfos!A:AZ,52,FALSE)</f>
        <v>63.179000000000002</v>
      </c>
      <c r="N230" s="4">
        <f>VLOOKUP(B230,YahooFinanceInfos!A:BH,60,FALSE)</f>
        <v>0.6750661</v>
      </c>
      <c r="O230" s="4" t="str">
        <f t="shared" si="50"/>
        <v>don't touch</v>
      </c>
      <c r="P230" s="14"/>
      <c r="Q230" s="14"/>
      <c r="R230" s="16"/>
      <c r="S230" s="16"/>
      <c r="T230" s="16"/>
      <c r="AA230" s="4" t="str">
        <f t="shared" si="43"/>
        <v>na</v>
      </c>
      <c r="AB230" s="4" t="str">
        <f t="shared" si="44"/>
        <v>na</v>
      </c>
      <c r="AC230" s="4" t="str">
        <f t="shared" si="45"/>
        <v>na</v>
      </c>
      <c r="AD230" s="4" t="str">
        <f t="shared" si="46"/>
        <v>na</v>
      </c>
      <c r="AE230" s="4" t="str">
        <f t="shared" si="47"/>
        <v>na</v>
      </c>
      <c r="AF230" s="4" t="str">
        <f t="shared" si="48"/>
        <v>na</v>
      </c>
      <c r="AG230" s="4" t="str">
        <f t="shared" si="49"/>
        <v>na</v>
      </c>
    </row>
    <row r="231" spans="1:33" x14ac:dyDescent="0.2">
      <c r="A231" t="s">
        <v>1282</v>
      </c>
      <c r="B231" s="6" t="s">
        <v>403</v>
      </c>
      <c r="C231" s="7" t="str">
        <f>VLOOKUP(B231,YahooFinanceInfos!A:T,9,FALSE)</f>
        <v>FLUGHAFEN ZUERICH N</v>
      </c>
      <c r="D231" t="str">
        <f>VLOOKUP(B231,YahooFinanceInfos!A:T,7,FALSE)</f>
        <v>CHF</v>
      </c>
      <c r="E231" s="1">
        <f>VLOOKUP(B231,YahooFinanceInfos!A:T,20,FALSE)</f>
        <v>104.9</v>
      </c>
      <c r="F231" s="4" t="str">
        <f>VLOOKUP(B231,YahooFinanceInfos!A:AK,37,FALSE)</f>
        <v>83.65 - 195.4</v>
      </c>
      <c r="G231" s="11">
        <f>(VLOOKUP(B231,YahooFinanceInfos!A:AO,41,FALSE)-E231)/E231</f>
        <v>0.86272640610104856</v>
      </c>
      <c r="H231" s="9">
        <f>VLOOKUP(B231,YahooFinanceInfos!A:AX,50,FALSE)</f>
        <v>10.07</v>
      </c>
      <c r="I231" s="9">
        <f>VLOOKUP(B231,YahooFinanceInfos!A:AT,46,FALSE)</f>
        <v>3.9</v>
      </c>
      <c r="J231" s="4">
        <f>VLOOKUP(B231,YahooFinanceInfos!A:AV,48,FALSE)</f>
        <v>3.8348086000000003E-2</v>
      </c>
      <c r="K231" s="4">
        <f t="shared" si="51"/>
        <v>0.38728897715988081</v>
      </c>
      <c r="L231" s="9">
        <f>VLOOKUP(B231,YahooFinanceInfos!A:AV,47,FALSE)</f>
        <v>10.417081</v>
      </c>
      <c r="M231" s="9">
        <f>VLOOKUP(B231,YahooFinanceInfos!A:AZ,52,FALSE)</f>
        <v>80.427999999999997</v>
      </c>
      <c r="N231" s="4">
        <f>VLOOKUP(B231,YahooFinanceInfos!A:BH,60,FALSE)</f>
        <v>1.3042722</v>
      </c>
      <c r="O231" s="4" t="str">
        <f t="shared" si="50"/>
        <v>invest</v>
      </c>
      <c r="P231" s="14" t="s">
        <v>6293</v>
      </c>
      <c r="Q231" s="14">
        <v>2000</v>
      </c>
      <c r="R231" s="16"/>
      <c r="S231" s="17">
        <f>Q231*J231</f>
        <v>76.696172000000004</v>
      </c>
      <c r="T231" s="14">
        <f>Q231*(1+G231)</f>
        <v>3725.4528122020974</v>
      </c>
      <c r="AA231" s="4" t="str">
        <f t="shared" si="43"/>
        <v>na</v>
      </c>
      <c r="AB231" s="4" t="str">
        <f t="shared" si="44"/>
        <v>na</v>
      </c>
      <c r="AC231" s="4" t="str">
        <f t="shared" si="45"/>
        <v>na</v>
      </c>
      <c r="AD231" s="4" t="str">
        <f t="shared" si="46"/>
        <v>na</v>
      </c>
      <c r="AE231" s="4" t="str">
        <f t="shared" si="47"/>
        <v>na</v>
      </c>
      <c r="AF231" s="4" t="str">
        <f t="shared" si="48"/>
        <v>na</v>
      </c>
      <c r="AG231" s="4" t="str">
        <f t="shared" si="49"/>
        <v>na</v>
      </c>
    </row>
    <row r="232" spans="1:33" x14ac:dyDescent="0.2">
      <c r="A232" t="s">
        <v>1282</v>
      </c>
      <c r="B232" s="7" t="s">
        <v>1162</v>
      </c>
      <c r="C232" s="7" t="str">
        <f>VLOOKUP(B232,YahooFinanceInfos!A:T,9,FALSE)</f>
        <v>FORBO N</v>
      </c>
      <c r="D232" t="str">
        <f>VLOOKUP(B232,YahooFinanceInfos!A:T,7,FALSE)</f>
        <v>CHF</v>
      </c>
      <c r="E232" s="1">
        <f>VLOOKUP(B232,YahooFinanceInfos!A:T,20,FALSE)</f>
        <v>1312</v>
      </c>
      <c r="F232" s="4" t="str">
        <f>VLOOKUP(B232,YahooFinanceInfos!A:AK,37,FALSE)</f>
        <v>1044.0 - 1799.0</v>
      </c>
      <c r="G232" s="11">
        <f>(VLOOKUP(B232,YahooFinanceInfos!A:AO,41,FALSE)-E232)/E232</f>
        <v>0.37118902439024393</v>
      </c>
      <c r="H232" s="9">
        <f>VLOOKUP(B232,YahooFinanceInfos!A:AX,50,FALSE)</f>
        <v>86.33</v>
      </c>
      <c r="I232" s="9">
        <f>VLOOKUP(B232,YahooFinanceInfos!A:AT,46,FALSE)</f>
        <v>23</v>
      </c>
      <c r="J232" s="4">
        <f>VLOOKUP(B232,YahooFinanceInfos!A:AV,48,FALSE)</f>
        <v>1.7968749999999999E-2</v>
      </c>
      <c r="K232" s="4">
        <f t="shared" si="51"/>
        <v>0.26641955287848951</v>
      </c>
      <c r="L232" s="9">
        <f>VLOOKUP(B232,YahooFinanceInfos!A:AV,47,FALSE)</f>
        <v>15.197497</v>
      </c>
      <c r="M232" s="9">
        <f>VLOOKUP(B232,YahooFinanceInfos!A:AZ,52,FALSE)</f>
        <v>422.52800000000002</v>
      </c>
      <c r="N232" s="4">
        <f>VLOOKUP(B232,YahooFinanceInfos!A:BH,60,FALSE)</f>
        <v>3.1051194999999998</v>
      </c>
      <c r="O232" s="4" t="str">
        <f t="shared" si="50"/>
        <v>don't touch</v>
      </c>
      <c r="P232" s="14"/>
      <c r="Q232" s="14"/>
      <c r="R232" s="16"/>
      <c r="S232" s="16"/>
      <c r="T232" s="16"/>
      <c r="AA232" s="4" t="str">
        <f t="shared" ref="AA232:AA295" si="52">IFERROR((Z232-U232)/U232,"na")</f>
        <v>na</v>
      </c>
      <c r="AB232" s="4" t="str">
        <f t="shared" ref="AB232:AB295" si="53">IFERROR((Z232-W232)/W232,"na")</f>
        <v>na</v>
      </c>
      <c r="AC232" s="4" t="str">
        <f t="shared" ref="AC232:AC295" si="54">IFERROR((V232-U232)/U232,"na")</f>
        <v>na</v>
      </c>
      <c r="AD232" s="4" t="str">
        <f t="shared" ref="AD232:AD295" si="55">IFERROR((W232-V232)/V232,"na")</f>
        <v>na</v>
      </c>
      <c r="AE232" s="4" t="str">
        <f t="shared" ref="AE232:AE295" si="56">IFERROR((X232-W232)/W232,"na")</f>
        <v>na</v>
      </c>
      <c r="AF232" s="4" t="str">
        <f t="shared" ref="AF232:AF295" si="57">IFERROR((Y232-X232)/X232,"na")</f>
        <v>na</v>
      </c>
      <c r="AG232" s="4" t="str">
        <f t="shared" ref="AG232:AG295" si="58">IFERROR((Z232-Y232)/Y232,"na")</f>
        <v>na</v>
      </c>
    </row>
    <row r="233" spans="1:33" x14ac:dyDescent="0.2">
      <c r="A233" t="s">
        <v>1282</v>
      </c>
      <c r="B233" s="6" t="s">
        <v>1163</v>
      </c>
      <c r="C233" s="7" t="str">
        <f>VLOOKUP(B233,YahooFinanceInfos!A:T,9,FALSE)</f>
        <v>Fundamenta Real Estate N</v>
      </c>
      <c r="D233" t="str">
        <f>VLOOKUP(B233,YahooFinanceInfos!A:T,7,FALSE)</f>
        <v>CHF</v>
      </c>
      <c r="E233" s="1">
        <f>VLOOKUP(B233,YahooFinanceInfos!A:T,20,FALSE)</f>
        <v>15.6</v>
      </c>
      <c r="F233" s="4" t="str">
        <f>VLOOKUP(B233,YahooFinanceInfos!A:AK,37,FALSE)</f>
        <v>14.05 - 16.45</v>
      </c>
      <c r="G233" s="11">
        <f>(VLOOKUP(B233,YahooFinanceInfos!A:AO,41,FALSE)-E233)/E233</f>
        <v>5.4487179487179467E-2</v>
      </c>
      <c r="H233" s="9">
        <f>VLOOKUP(B233,YahooFinanceInfos!A:AX,50,FALSE)</f>
        <v>0.89900000000000002</v>
      </c>
      <c r="I233" s="9">
        <f>VLOOKUP(B233,YahooFinanceInfos!A:AT,46,FALSE)</f>
        <v>0.5</v>
      </c>
      <c r="J233" s="4">
        <f>VLOOKUP(B233,YahooFinanceInfos!A:AV,48,FALSE)</f>
        <v>3.1948882999999997E-2</v>
      </c>
      <c r="K233" s="4">
        <f t="shared" si="51"/>
        <v>0.55617352614015569</v>
      </c>
      <c r="L233" s="9">
        <f>VLOOKUP(B233,YahooFinanceInfos!A:AV,47,FALSE)</f>
        <v>17.352615</v>
      </c>
      <c r="M233" s="9">
        <f>VLOOKUP(B233,YahooFinanceInfos!A:AZ,52,FALSE)</f>
        <v>15.292</v>
      </c>
      <c r="N233" s="4">
        <f>VLOOKUP(B233,YahooFinanceInfos!A:BH,60,FALSE)</f>
        <v>1.0201412000000001</v>
      </c>
      <c r="O233" s="4" t="str">
        <f t="shared" si="50"/>
        <v>don't touch</v>
      </c>
      <c r="P233" s="14"/>
      <c r="Q233" s="14"/>
      <c r="R233" s="16"/>
      <c r="S233" s="16"/>
      <c r="T233" s="16"/>
      <c r="AA233" s="4" t="str">
        <f t="shared" si="52"/>
        <v>na</v>
      </c>
      <c r="AB233" s="4" t="str">
        <f t="shared" si="53"/>
        <v>na</v>
      </c>
      <c r="AC233" s="4" t="str">
        <f t="shared" si="54"/>
        <v>na</v>
      </c>
      <c r="AD233" s="4" t="str">
        <f t="shared" si="55"/>
        <v>na</v>
      </c>
      <c r="AE233" s="4" t="str">
        <f t="shared" si="56"/>
        <v>na</v>
      </c>
      <c r="AF233" s="4" t="str">
        <f t="shared" si="57"/>
        <v>na</v>
      </c>
      <c r="AG233" s="4" t="str">
        <f t="shared" si="58"/>
        <v>na</v>
      </c>
    </row>
    <row r="234" spans="1:33" x14ac:dyDescent="0.2">
      <c r="A234" t="s">
        <v>1282</v>
      </c>
      <c r="B234" s="7" t="s">
        <v>1164</v>
      </c>
      <c r="C234" s="7" t="str">
        <f>VLOOKUP(B234,YahooFinanceInfos!A:T,9,FALSE)</f>
        <v>GALENICA N</v>
      </c>
      <c r="D234" t="str">
        <f>VLOOKUP(B234,YahooFinanceInfos!A:T,7,FALSE)</f>
        <v>CHF</v>
      </c>
      <c r="E234" s="1">
        <f>VLOOKUP(B234,YahooFinanceInfos!A:T,20,FALSE)</f>
        <v>68.349999999999994</v>
      </c>
      <c r="F234" s="4" t="str">
        <f>VLOOKUP(B234,YahooFinanceInfos!A:AK,37,FALSE)</f>
        <v>47.72 - 71.6</v>
      </c>
      <c r="G234" s="11">
        <f>(VLOOKUP(B234,YahooFinanceInfos!A:AO,41,FALSE)-E234)/E234</f>
        <v>4.7549378200438919E-2</v>
      </c>
      <c r="H234" s="9">
        <f>VLOOKUP(B234,YahooFinanceInfos!A:AX,50,FALSE)</f>
        <v>2.5299999999999998</v>
      </c>
      <c r="I234" s="9">
        <f>VLOOKUP(B234,YahooFinanceInfos!A:AT,46,FALSE)</f>
        <v>1.8</v>
      </c>
      <c r="J234" s="4">
        <f>VLOOKUP(B234,YahooFinanceInfos!A:AV,48,FALSE)</f>
        <v>2.6258204E-2</v>
      </c>
      <c r="K234" s="4">
        <f t="shared" si="51"/>
        <v>0.71146245059288549</v>
      </c>
      <c r="L234" s="9">
        <f>VLOOKUP(B234,YahooFinanceInfos!A:AV,47,FALSE)</f>
        <v>27.015809999999998</v>
      </c>
      <c r="M234" s="9">
        <f>VLOOKUP(B234,YahooFinanceInfos!A:AZ,52,FALSE)</f>
        <v>20.135999999999999</v>
      </c>
      <c r="N234" s="4">
        <f>VLOOKUP(B234,YahooFinanceInfos!A:BH,60,FALSE)</f>
        <v>3.3944179999999999</v>
      </c>
      <c r="O234" s="4" t="str">
        <f t="shared" ref="O234:O297" si="59">IF(G234&gt;30%,IF(J234&gt;3%,IF(K234&lt;100%,IF(K234&gt;0%,"invest","don't touch"),"don't touch"),"don't touch"),"don't touch")</f>
        <v>don't touch</v>
      </c>
      <c r="P234" s="14"/>
      <c r="Q234" s="14"/>
      <c r="R234" s="16"/>
      <c r="S234" s="16"/>
      <c r="T234" s="16"/>
      <c r="AA234" s="4" t="str">
        <f t="shared" si="52"/>
        <v>na</v>
      </c>
      <c r="AB234" s="4" t="str">
        <f t="shared" si="53"/>
        <v>na</v>
      </c>
      <c r="AC234" s="4" t="str">
        <f t="shared" si="54"/>
        <v>na</v>
      </c>
      <c r="AD234" s="4" t="str">
        <f t="shared" si="55"/>
        <v>na</v>
      </c>
      <c r="AE234" s="4" t="str">
        <f t="shared" si="56"/>
        <v>na</v>
      </c>
      <c r="AF234" s="4" t="str">
        <f t="shared" si="57"/>
        <v>na</v>
      </c>
      <c r="AG234" s="4" t="str">
        <f t="shared" si="58"/>
        <v>na</v>
      </c>
    </row>
    <row r="235" spans="1:33" x14ac:dyDescent="0.2">
      <c r="A235" t="s">
        <v>1282</v>
      </c>
      <c r="B235" s="6" t="s">
        <v>1165</v>
      </c>
      <c r="C235" s="7" t="str">
        <f>VLOOKUP(B235,YahooFinanceInfos!A:T,9,FALSE)</f>
        <v>GAM N</v>
      </c>
      <c r="D235" t="str">
        <f>VLOOKUP(B235,YahooFinanceInfos!A:T,7,FALSE)</f>
        <v>CHF</v>
      </c>
      <c r="E235" s="1">
        <f>VLOOKUP(B235,YahooFinanceInfos!A:T,20,FALSE)</f>
        <v>1.85</v>
      </c>
      <c r="F235" s="4" t="str">
        <f>VLOOKUP(B235,YahooFinanceInfos!A:AK,37,FALSE)</f>
        <v>1.18 - 5.17</v>
      </c>
      <c r="G235" s="11">
        <f>(VLOOKUP(B235,YahooFinanceInfos!A:AO,41,FALSE)-E235)/E235</f>
        <v>1.7945945945945945</v>
      </c>
      <c r="H235" s="9">
        <f>VLOOKUP(B235,YahooFinanceInfos!A:AX,50,FALSE)</f>
        <v>-2.3E-2</v>
      </c>
      <c r="I235" s="9">
        <f>VLOOKUP(B235,YahooFinanceInfos!A:AT,46,FALSE)</f>
        <v>0.65</v>
      </c>
      <c r="J235" s="4">
        <f>VLOOKUP(B235,YahooFinanceInfos!A:AV,48,FALSE)</f>
        <v>0.35135132000000002</v>
      </c>
      <c r="K235" s="4">
        <f t="shared" si="51"/>
        <v>-28.260869565217394</v>
      </c>
      <c r="L235" s="9">
        <f>VLOOKUP(B235,YahooFinanceInfos!A:AV,47,FALSE)</f>
        <v>0</v>
      </c>
      <c r="M235" s="9">
        <f>VLOOKUP(B235,YahooFinanceInfos!A:AZ,52,FALSE)</f>
        <v>5.6230000000000002</v>
      </c>
      <c r="N235" s="4">
        <f>VLOOKUP(B235,YahooFinanceInfos!A:BH,60,FALSE)</f>
        <v>0.32900586999999998</v>
      </c>
      <c r="O235" s="4" t="str">
        <f t="shared" si="59"/>
        <v>don't touch</v>
      </c>
      <c r="P235" s="14"/>
      <c r="Q235" s="14"/>
      <c r="R235" s="16"/>
      <c r="S235" s="16"/>
      <c r="T235" s="16"/>
      <c r="AA235" s="4" t="str">
        <f t="shared" si="52"/>
        <v>na</v>
      </c>
      <c r="AB235" s="4" t="str">
        <f t="shared" si="53"/>
        <v>na</v>
      </c>
      <c r="AC235" s="4" t="str">
        <f t="shared" si="54"/>
        <v>na</v>
      </c>
      <c r="AD235" s="4" t="str">
        <f t="shared" si="55"/>
        <v>na</v>
      </c>
      <c r="AE235" s="4" t="str">
        <f t="shared" si="56"/>
        <v>na</v>
      </c>
      <c r="AF235" s="4" t="str">
        <f t="shared" si="57"/>
        <v>na</v>
      </c>
      <c r="AG235" s="4" t="str">
        <f t="shared" si="58"/>
        <v>na</v>
      </c>
    </row>
    <row r="236" spans="1:33" x14ac:dyDescent="0.2">
      <c r="A236" t="s">
        <v>1282</v>
      </c>
      <c r="B236" s="7" t="s">
        <v>1166</v>
      </c>
      <c r="C236" s="7" t="str">
        <f>VLOOKUP(B236,YahooFinanceInfos!A:T,9,FALSE)</f>
        <v>GAVAZZI I</v>
      </c>
      <c r="D236" t="str">
        <f>VLOOKUP(B236,YahooFinanceInfos!A:T,7,FALSE)</f>
        <v>CHF</v>
      </c>
      <c r="E236" s="1">
        <f>VLOOKUP(B236,YahooFinanceInfos!A:T,20,FALSE)</f>
        <v>172.5</v>
      </c>
      <c r="F236" s="4" t="str">
        <f>VLOOKUP(B236,YahooFinanceInfos!A:AK,37,FALSE)</f>
        <v>145.0 - 288.0</v>
      </c>
      <c r="G236" s="11">
        <f>(VLOOKUP(B236,YahooFinanceInfos!A:AO,41,FALSE)-E236)/E236</f>
        <v>0.66956521739130437</v>
      </c>
      <c r="H236" s="9">
        <f>VLOOKUP(B236,YahooFinanceInfos!A:AX,50,FALSE)</f>
        <v>13.215999999999999</v>
      </c>
      <c r="I236" s="9">
        <f>VLOOKUP(B236,YahooFinanceInfos!A:AT,46,FALSE)</f>
        <v>12</v>
      </c>
      <c r="J236" s="4">
        <f>VLOOKUP(B236,YahooFinanceInfos!A:AV,48,FALSE)</f>
        <v>7.100592E-2</v>
      </c>
      <c r="K236" s="4">
        <f t="shared" si="51"/>
        <v>0.90799031476997583</v>
      </c>
      <c r="L236" s="9">
        <f>VLOOKUP(B236,YahooFinanceInfos!A:AV,47,FALSE)</f>
        <v>13.0523615</v>
      </c>
      <c r="M236" s="9">
        <f>VLOOKUP(B236,YahooFinanceInfos!A:AZ,52,FALSE)</f>
        <v>126.893</v>
      </c>
      <c r="N236" s="4">
        <f>VLOOKUP(B236,YahooFinanceInfos!A:BH,60,FALSE)</f>
        <v>1.359413</v>
      </c>
      <c r="O236" s="4" t="str">
        <f t="shared" si="59"/>
        <v>invest</v>
      </c>
      <c r="P236" s="14"/>
      <c r="Q236" s="14"/>
      <c r="R236" s="16" t="s">
        <v>8444</v>
      </c>
      <c r="S236" s="16"/>
      <c r="T236" s="16"/>
      <c r="U236">
        <v>12</v>
      </c>
      <c r="V236">
        <v>13</v>
      </c>
      <c r="W236">
        <v>15</v>
      </c>
      <c r="X236">
        <v>12</v>
      </c>
      <c r="Y236">
        <v>12</v>
      </c>
      <c r="AA236" s="4">
        <f t="shared" si="52"/>
        <v>-1</v>
      </c>
      <c r="AB236" s="4">
        <f t="shared" si="53"/>
        <v>-1</v>
      </c>
      <c r="AC236" s="4">
        <f t="shared" si="54"/>
        <v>8.3333333333333329E-2</v>
      </c>
      <c r="AD236" s="4">
        <f t="shared" si="55"/>
        <v>0.15384615384615385</v>
      </c>
      <c r="AE236" s="4">
        <f t="shared" si="56"/>
        <v>-0.2</v>
      </c>
      <c r="AF236" s="4">
        <f t="shared" si="57"/>
        <v>0</v>
      </c>
      <c r="AG236" s="4">
        <f t="shared" si="58"/>
        <v>-1</v>
      </c>
    </row>
    <row r="237" spans="1:33" x14ac:dyDescent="0.2">
      <c r="A237" t="s">
        <v>1282</v>
      </c>
      <c r="B237" s="6" t="s">
        <v>412</v>
      </c>
      <c r="C237" s="7" t="str">
        <f>VLOOKUP(B237,YahooFinanceInfos!A:T,9,FALSE)</f>
        <v>GEBERIT N</v>
      </c>
      <c r="D237" t="str">
        <f>VLOOKUP(B237,YahooFinanceInfos!A:T,7,FALSE)</f>
        <v>CHF</v>
      </c>
      <c r="E237" s="1">
        <f>VLOOKUP(B237,YahooFinanceInfos!A:T,20,FALSE)</f>
        <v>430.1</v>
      </c>
      <c r="F237" s="4" t="str">
        <f>VLOOKUP(B237,YahooFinanceInfos!A:AK,37,FALSE)</f>
        <v>361.4 - 550.8</v>
      </c>
      <c r="G237" s="11">
        <f>(VLOOKUP(B237,YahooFinanceInfos!A:AO,41,FALSE)-E237)/E237</f>
        <v>0.2806324110671935</v>
      </c>
      <c r="H237" s="9">
        <f>VLOOKUP(B237,YahooFinanceInfos!A:AX,50,FALSE)</f>
        <v>17.690999999999999</v>
      </c>
      <c r="I237" s="9">
        <f>VLOOKUP(B237,YahooFinanceInfos!A:AT,46,FALSE)</f>
        <v>11.3</v>
      </c>
      <c r="J237" s="4">
        <f>VLOOKUP(B237,YahooFinanceInfos!A:AV,48,FALSE)</f>
        <v>2.6713949000000001E-2</v>
      </c>
      <c r="K237" s="4">
        <f t="shared" si="51"/>
        <v>0.63874286360296206</v>
      </c>
      <c r="L237" s="9">
        <f>VLOOKUP(B237,YahooFinanceInfos!A:AV,47,FALSE)</f>
        <v>24.311798</v>
      </c>
      <c r="M237" s="9">
        <f>VLOOKUP(B237,YahooFinanceInfos!A:AZ,52,FALSE)</f>
        <v>52.738999999999997</v>
      </c>
      <c r="N237" s="4">
        <f>VLOOKUP(B237,YahooFinanceInfos!A:BH,60,FALSE)</f>
        <v>8.1552550000000004</v>
      </c>
      <c r="O237" s="4" t="str">
        <f t="shared" si="59"/>
        <v>don't touch</v>
      </c>
      <c r="P237" s="14"/>
      <c r="Q237" s="14"/>
      <c r="R237" s="16"/>
      <c r="S237" s="16"/>
      <c r="T237" s="16"/>
      <c r="AA237" s="4" t="str">
        <f t="shared" si="52"/>
        <v>na</v>
      </c>
      <c r="AB237" s="4" t="str">
        <f t="shared" si="53"/>
        <v>na</v>
      </c>
      <c r="AC237" s="4" t="str">
        <f t="shared" si="54"/>
        <v>na</v>
      </c>
      <c r="AD237" s="4" t="str">
        <f t="shared" si="55"/>
        <v>na</v>
      </c>
      <c r="AE237" s="4" t="str">
        <f t="shared" si="56"/>
        <v>na</v>
      </c>
      <c r="AF237" s="4" t="str">
        <f t="shared" si="57"/>
        <v>na</v>
      </c>
      <c r="AG237" s="4" t="str">
        <f t="shared" si="58"/>
        <v>na</v>
      </c>
    </row>
    <row r="238" spans="1:33" x14ac:dyDescent="0.2">
      <c r="A238" t="s">
        <v>1282</v>
      </c>
      <c r="B238" s="7" t="s">
        <v>411</v>
      </c>
      <c r="C238" s="7" t="str">
        <f>VLOOKUP(B238,YahooFinanceInfos!A:T,9,FALSE)</f>
        <v>GIVAUDAN N</v>
      </c>
      <c r="D238" t="str">
        <f>VLOOKUP(B238,YahooFinanceInfos!A:T,7,FALSE)</f>
        <v>CHF</v>
      </c>
      <c r="E238" s="1">
        <f>VLOOKUP(B238,YahooFinanceInfos!A:T,20,FALSE)</f>
        <v>3328</v>
      </c>
      <c r="F238" s="4" t="str">
        <f>VLOOKUP(B238,YahooFinanceInfos!A:AK,37,FALSE)</f>
        <v>2505.0 - 3416.0</v>
      </c>
      <c r="G238" s="11">
        <f>(VLOOKUP(B238,YahooFinanceInfos!A:AO,41,FALSE)-E238)/E238</f>
        <v>2.6442307692307692E-2</v>
      </c>
      <c r="H238" s="9">
        <f>VLOOKUP(B238,YahooFinanceInfos!A:AX,50,FALSE)</f>
        <v>75.59</v>
      </c>
      <c r="I238" s="9">
        <f>VLOOKUP(B238,YahooFinanceInfos!A:AT,46,FALSE)</f>
        <v>62</v>
      </c>
      <c r="J238" s="4">
        <f>VLOOKUP(B238,YahooFinanceInfos!A:AV,48,FALSE)</f>
        <v>1.8669076E-2</v>
      </c>
      <c r="K238" s="4">
        <f t="shared" si="51"/>
        <v>0.82021431406270662</v>
      </c>
      <c r="L238" s="9">
        <f>VLOOKUP(B238,YahooFinanceInfos!A:AV,47,FALSE)</f>
        <v>44.026989999999998</v>
      </c>
      <c r="M238" s="9">
        <f>VLOOKUP(B238,YahooFinanceInfos!A:AZ,52,FALSE)</f>
        <v>394.87799999999999</v>
      </c>
      <c r="N238" s="4">
        <f>VLOOKUP(B238,YahooFinanceInfos!A:BH,60,FALSE)</f>
        <v>8.4279189999999993</v>
      </c>
      <c r="O238" s="4" t="str">
        <f t="shared" si="59"/>
        <v>don't touch</v>
      </c>
      <c r="P238" s="14"/>
      <c r="Q238" s="14"/>
      <c r="R238" s="16"/>
      <c r="S238" s="16"/>
      <c r="T238" s="16"/>
      <c r="AA238" s="4" t="str">
        <f t="shared" si="52"/>
        <v>na</v>
      </c>
      <c r="AB238" s="4" t="str">
        <f t="shared" si="53"/>
        <v>na</v>
      </c>
      <c r="AC238" s="4" t="str">
        <f t="shared" si="54"/>
        <v>na</v>
      </c>
      <c r="AD238" s="4" t="str">
        <f t="shared" si="55"/>
        <v>na</v>
      </c>
      <c r="AE238" s="4" t="str">
        <f t="shared" si="56"/>
        <v>na</v>
      </c>
      <c r="AF238" s="4" t="str">
        <f t="shared" si="57"/>
        <v>na</v>
      </c>
      <c r="AG238" s="4" t="str">
        <f t="shared" si="58"/>
        <v>na</v>
      </c>
    </row>
    <row r="239" spans="1:33" x14ac:dyDescent="0.2">
      <c r="A239" t="s">
        <v>1282</v>
      </c>
      <c r="B239" s="6" t="s">
        <v>1167</v>
      </c>
      <c r="C239" s="7" t="str">
        <f>VLOOKUP(B239,YahooFinanceInfos!A:T,9,FALSE)</f>
        <v>GLARNER KB N</v>
      </c>
      <c r="D239" t="str">
        <f>VLOOKUP(B239,YahooFinanceInfos!A:T,7,FALSE)</f>
        <v>CHF</v>
      </c>
      <c r="E239" s="1">
        <f>VLOOKUP(B239,YahooFinanceInfos!A:T,20,FALSE)</f>
        <v>29.4</v>
      </c>
      <c r="F239" s="4" t="str">
        <f>VLOOKUP(B239,YahooFinanceInfos!A:AK,37,FALSE)</f>
        <v>28.0 - 37.2</v>
      </c>
      <c r="G239" s="11">
        <f>(VLOOKUP(B239,YahooFinanceInfos!A:AO,41,FALSE)-E239)/E239</f>
        <v>0.26530612244897978</v>
      </c>
      <c r="H239" s="9">
        <f>VLOOKUP(B239,YahooFinanceInfos!A:AX,50,FALSE)</f>
        <v>2.09</v>
      </c>
      <c r="I239" s="9">
        <f>VLOOKUP(B239,YahooFinanceInfos!A:AT,46,FALSE)</f>
        <v>1.1000000000000001</v>
      </c>
      <c r="J239" s="4">
        <f>VLOOKUP(B239,YahooFinanceInfos!A:AV,48,FALSE)</f>
        <v>3.7931036000000001E-2</v>
      </c>
      <c r="K239" s="4">
        <f t="shared" si="51"/>
        <v>0.52631578947368429</v>
      </c>
      <c r="L239" s="9">
        <f>VLOOKUP(B239,YahooFinanceInfos!A:AV,47,FALSE)</f>
        <v>14.066986</v>
      </c>
      <c r="M239" s="9">
        <f>VLOOKUP(B239,YahooFinanceInfos!A:AZ,52,FALSE)</f>
        <v>29.233000000000001</v>
      </c>
      <c r="N239" s="4">
        <f>VLOOKUP(B239,YahooFinanceInfos!A:BH,60,FALSE)</f>
        <v>1.0057126999999999</v>
      </c>
      <c r="O239" s="4" t="str">
        <f t="shared" si="59"/>
        <v>don't touch</v>
      </c>
      <c r="P239" s="14"/>
      <c r="Q239" s="14"/>
      <c r="R239" s="16"/>
      <c r="S239" s="16"/>
      <c r="T239" s="16"/>
      <c r="AA239" s="4" t="str">
        <f t="shared" si="52"/>
        <v>na</v>
      </c>
      <c r="AB239" s="4" t="str">
        <f t="shared" si="53"/>
        <v>na</v>
      </c>
      <c r="AC239" s="4" t="str">
        <f t="shared" si="54"/>
        <v>na</v>
      </c>
      <c r="AD239" s="4" t="str">
        <f t="shared" si="55"/>
        <v>na</v>
      </c>
      <c r="AE239" s="4" t="str">
        <f t="shared" si="56"/>
        <v>na</v>
      </c>
      <c r="AF239" s="4" t="str">
        <f t="shared" si="57"/>
        <v>na</v>
      </c>
      <c r="AG239" s="4" t="str">
        <f t="shared" si="58"/>
        <v>na</v>
      </c>
    </row>
    <row r="240" spans="1:33" x14ac:dyDescent="0.2">
      <c r="A240" t="s">
        <v>1282</v>
      </c>
      <c r="B240" s="7" t="s">
        <v>1168</v>
      </c>
      <c r="C240" s="7" t="str">
        <f>VLOOKUP(B240,YahooFinanceInfos!A:T,9,FALSE)</f>
        <v>GMSA N</v>
      </c>
      <c r="D240" t="str">
        <f>VLOOKUP(B240,YahooFinanceInfos!A:T,7,FALSE)</f>
        <v>CHF</v>
      </c>
      <c r="E240" s="1">
        <f>VLOOKUP(B240,YahooFinanceInfos!A:T,20,FALSE)</f>
        <v>344</v>
      </c>
      <c r="F240" s="4" t="str">
        <f>VLOOKUP(B240,YahooFinanceInfos!A:AK,37,FALSE)</f>
        <v>280.0 - 378.0</v>
      </c>
      <c r="G240" s="11">
        <f>(VLOOKUP(B240,YahooFinanceInfos!A:AO,41,FALSE)-E240)/E240</f>
        <v>9.8837209302325577E-2</v>
      </c>
      <c r="H240" s="9">
        <f>VLOOKUP(B240,YahooFinanceInfos!A:AX,50,FALSE)</f>
        <v>20.099</v>
      </c>
      <c r="I240" s="9">
        <f>VLOOKUP(B240,YahooFinanceInfos!A:AT,46,FALSE)</f>
        <v>7</v>
      </c>
      <c r="J240" s="4">
        <f>VLOOKUP(B240,YahooFinanceInfos!A:AV,48,FALSE)</f>
        <v>2.0348838000000001E-2</v>
      </c>
      <c r="K240" s="4">
        <f t="shared" si="51"/>
        <v>0.34827603363351411</v>
      </c>
      <c r="L240" s="9">
        <f>VLOOKUP(B240,YahooFinanceInfos!A:AV,47,FALSE)</f>
        <v>17.115278</v>
      </c>
      <c r="M240" s="9">
        <f>VLOOKUP(B240,YahooFinanceInfos!A:AZ,52,FALSE)</f>
        <v>299.52100000000002</v>
      </c>
      <c r="N240" s="4">
        <f>VLOOKUP(B240,YahooFinanceInfos!A:BH,60,FALSE)</f>
        <v>1.1485004000000001</v>
      </c>
      <c r="O240" s="4" t="str">
        <f t="shared" si="59"/>
        <v>don't touch</v>
      </c>
      <c r="P240" s="14"/>
      <c r="Q240" s="14"/>
      <c r="R240" s="16"/>
      <c r="S240" s="16"/>
      <c r="T240" s="16"/>
      <c r="AA240" s="4" t="str">
        <f t="shared" si="52"/>
        <v>na</v>
      </c>
      <c r="AB240" s="4" t="str">
        <f t="shared" si="53"/>
        <v>na</v>
      </c>
      <c r="AC240" s="4" t="str">
        <f t="shared" si="54"/>
        <v>na</v>
      </c>
      <c r="AD240" s="4" t="str">
        <f t="shared" si="55"/>
        <v>na</v>
      </c>
      <c r="AE240" s="4" t="str">
        <f t="shared" si="56"/>
        <v>na</v>
      </c>
      <c r="AF240" s="4" t="str">
        <f t="shared" si="57"/>
        <v>na</v>
      </c>
      <c r="AG240" s="4" t="str">
        <f t="shared" si="58"/>
        <v>na</v>
      </c>
    </row>
    <row r="241" spans="1:33" x14ac:dyDescent="0.2">
      <c r="A241" t="s">
        <v>1282</v>
      </c>
      <c r="B241" s="6" t="s">
        <v>1169</v>
      </c>
      <c r="C241" s="7" t="str">
        <f>VLOOKUP(B241,YahooFinanceInfos!A:T,9,FALSE)</f>
        <v>GRAUB KB PS</v>
      </c>
      <c r="D241" t="str">
        <f>VLOOKUP(B241,YahooFinanceInfos!A:T,7,FALSE)</f>
        <v>CHF</v>
      </c>
      <c r="E241" s="1">
        <f>VLOOKUP(B241,YahooFinanceInfos!A:T,20,FALSE)</f>
        <v>1450</v>
      </c>
      <c r="F241" s="4" t="str">
        <f>VLOOKUP(B241,YahooFinanceInfos!A:AK,37,FALSE)</f>
        <v>1350.0 - 1610.0</v>
      </c>
      <c r="G241" s="11">
        <f>(VLOOKUP(B241,YahooFinanceInfos!A:AO,41,FALSE)-E241)/E241</f>
        <v>0.1103448275862069</v>
      </c>
      <c r="H241" s="9">
        <f>VLOOKUP(B241,YahooFinanceInfos!A:AX,50,FALSE)</f>
        <v>69.813000000000002</v>
      </c>
      <c r="I241" s="9">
        <f>VLOOKUP(B241,YahooFinanceInfos!A:AT,46,FALSE)</f>
        <v>40</v>
      </c>
      <c r="J241" s="4">
        <f>VLOOKUP(B241,YahooFinanceInfos!A:AV,48,FALSE)</f>
        <v>2.739726E-2</v>
      </c>
      <c r="K241" s="4">
        <f t="shared" si="51"/>
        <v>0.57295919098162229</v>
      </c>
      <c r="L241" s="9">
        <f>VLOOKUP(B241,YahooFinanceInfos!A:AV,47,FALSE)</f>
        <v>20.769770000000001</v>
      </c>
      <c r="M241" s="9">
        <f>VLOOKUP(B241,YahooFinanceInfos!A:AZ,52,FALSE)</f>
        <v>1085.6320000000001</v>
      </c>
      <c r="N241" s="4">
        <f>VLOOKUP(B241,YahooFinanceInfos!A:BH,60,FALSE)</f>
        <v>1.3356276</v>
      </c>
      <c r="O241" s="4" t="str">
        <f t="shared" si="59"/>
        <v>don't touch</v>
      </c>
      <c r="P241" s="14"/>
      <c r="Q241" s="14"/>
      <c r="R241" s="16"/>
      <c r="S241" s="16"/>
      <c r="T241" s="16"/>
      <c r="AA241" s="4" t="str">
        <f t="shared" si="52"/>
        <v>na</v>
      </c>
      <c r="AB241" s="4" t="str">
        <f t="shared" si="53"/>
        <v>na</v>
      </c>
      <c r="AC241" s="4" t="str">
        <f t="shared" si="54"/>
        <v>na</v>
      </c>
      <c r="AD241" s="4" t="str">
        <f t="shared" si="55"/>
        <v>na</v>
      </c>
      <c r="AE241" s="4" t="str">
        <f t="shared" si="56"/>
        <v>na</v>
      </c>
      <c r="AF241" s="4" t="str">
        <f t="shared" si="57"/>
        <v>na</v>
      </c>
      <c r="AG241" s="4" t="str">
        <f t="shared" si="58"/>
        <v>na</v>
      </c>
    </row>
    <row r="242" spans="1:33" x14ac:dyDescent="0.2">
      <c r="A242" t="s">
        <v>1282</v>
      </c>
      <c r="B242" s="7" t="s">
        <v>1170</v>
      </c>
      <c r="C242" s="7" t="str">
        <f>VLOOKUP(B242,YahooFinanceInfos!A:T,9,FALSE)</f>
        <v>GURIT I</v>
      </c>
      <c r="D242" t="str">
        <f>VLOOKUP(B242,YahooFinanceInfos!A:T,7,FALSE)</f>
        <v>CHF</v>
      </c>
      <c r="E242" s="1">
        <f>VLOOKUP(B242,YahooFinanceInfos!A:T,20,FALSE)</f>
        <v>1344</v>
      </c>
      <c r="F242" s="4" t="str">
        <f>VLOOKUP(B242,YahooFinanceInfos!A:AK,37,FALSE)</f>
        <v>980.0 - 1678.0</v>
      </c>
      <c r="G242" s="11">
        <f>(VLOOKUP(B242,YahooFinanceInfos!A:AO,41,FALSE)-E242)/E242</f>
        <v>0.24851190476190477</v>
      </c>
      <c r="H242" s="9">
        <f>VLOOKUP(B242,YahooFinanceInfos!A:AX,50,FALSE)</f>
        <v>76.061999999999998</v>
      </c>
      <c r="I242" s="9">
        <f>VLOOKUP(B242,YahooFinanceInfos!A:AT,46,FALSE)</f>
        <v>25</v>
      </c>
      <c r="J242" s="4">
        <f>VLOOKUP(B242,YahooFinanceInfos!A:AV,48,FALSE)</f>
        <v>1.8796991999999998E-2</v>
      </c>
      <c r="K242" s="4">
        <f t="shared" si="51"/>
        <v>0.32867923536062688</v>
      </c>
      <c r="L242" s="9">
        <f>VLOOKUP(B242,YahooFinanceInfos!A:AV,47,FALSE)</f>
        <v>17.669796000000002</v>
      </c>
      <c r="M242" s="9">
        <f>VLOOKUP(B242,YahooFinanceInfos!A:AZ,52,FALSE)</f>
        <v>314.76400000000001</v>
      </c>
      <c r="N242" s="4">
        <f>VLOOKUP(B242,YahooFinanceInfos!A:BH,60,FALSE)</f>
        <v>4.2698654999999999</v>
      </c>
      <c r="O242" s="4" t="str">
        <f t="shared" si="59"/>
        <v>don't touch</v>
      </c>
      <c r="P242" s="14"/>
      <c r="Q242" s="14"/>
      <c r="R242" s="16"/>
      <c r="S242" s="16"/>
      <c r="T242" s="16"/>
      <c r="AA242" s="4" t="str">
        <f t="shared" si="52"/>
        <v>na</v>
      </c>
      <c r="AB242" s="4" t="str">
        <f t="shared" si="53"/>
        <v>na</v>
      </c>
      <c r="AC242" s="4" t="str">
        <f t="shared" si="54"/>
        <v>na</v>
      </c>
      <c r="AD242" s="4" t="str">
        <f t="shared" si="55"/>
        <v>na</v>
      </c>
      <c r="AE242" s="4" t="str">
        <f t="shared" si="56"/>
        <v>na</v>
      </c>
      <c r="AF242" s="4" t="str">
        <f t="shared" si="57"/>
        <v>na</v>
      </c>
      <c r="AG242" s="4" t="str">
        <f t="shared" si="58"/>
        <v>na</v>
      </c>
    </row>
    <row r="243" spans="1:33" x14ac:dyDescent="0.2">
      <c r="A243" t="s">
        <v>1282</v>
      </c>
      <c r="B243" s="6" t="s">
        <v>329</v>
      </c>
      <c r="C243" s="7" t="str">
        <f>VLOOKUP(B243,YahooFinanceInfos!A:T,9,FALSE)</f>
        <v>HELVETIA HOLDING N</v>
      </c>
      <c r="D243" t="str">
        <f>VLOOKUP(B243,YahooFinanceInfos!A:T,7,FALSE)</f>
        <v>CHF</v>
      </c>
      <c r="E243" s="1">
        <f>VLOOKUP(B243,YahooFinanceInfos!A:T,20,FALSE)</f>
        <v>78.8</v>
      </c>
      <c r="F243" s="4" t="str">
        <f>VLOOKUP(B243,YahooFinanceInfos!A:AK,37,FALSE)</f>
        <v>66.0 - 148.6</v>
      </c>
      <c r="G243" s="11">
        <f>(VLOOKUP(B243,YahooFinanceInfos!A:AO,41,FALSE)-E243)/E243</f>
        <v>0.8857868020304569</v>
      </c>
      <c r="H243" s="9">
        <f>VLOOKUP(B243,YahooFinanceInfos!A:AX,50,FALSE)</f>
        <v>10.52</v>
      </c>
      <c r="I243" s="9">
        <f>VLOOKUP(B243,YahooFinanceInfos!A:AT,46,FALSE)</f>
        <v>5</v>
      </c>
      <c r="J243" s="4">
        <f>VLOOKUP(B243,YahooFinanceInfos!A:AV,48,FALSE)</f>
        <v>6.4020485000000002E-2</v>
      </c>
      <c r="K243" s="4">
        <f t="shared" si="51"/>
        <v>0.47528517110266161</v>
      </c>
      <c r="L243" s="9">
        <f>VLOOKUP(B243,YahooFinanceInfos!A:AV,47,FALSE)</f>
        <v>7.4904942999999999</v>
      </c>
      <c r="M243" s="9">
        <f>VLOOKUP(B243,YahooFinanceInfos!A:AZ,52,FALSE)</f>
        <v>117.84</v>
      </c>
      <c r="N243" s="4">
        <f>VLOOKUP(B243,YahooFinanceInfos!A:BH,60,FALSE)</f>
        <v>0.66870339999999995</v>
      </c>
      <c r="O243" s="4" t="str">
        <f t="shared" si="59"/>
        <v>invest</v>
      </c>
      <c r="P243" s="14"/>
      <c r="Q243" s="14">
        <v>5000</v>
      </c>
      <c r="R243" s="16"/>
      <c r="S243" s="17">
        <f>Q243*J243</f>
        <v>320.10242499999998</v>
      </c>
      <c r="T243" s="14">
        <f>Q243*(1+G243)</f>
        <v>9428.9340101522848</v>
      </c>
      <c r="AA243" s="4" t="str">
        <f t="shared" si="52"/>
        <v>na</v>
      </c>
      <c r="AB243" s="4" t="str">
        <f t="shared" si="53"/>
        <v>na</v>
      </c>
      <c r="AC243" s="4" t="str">
        <f t="shared" si="54"/>
        <v>na</v>
      </c>
      <c r="AD243" s="4" t="str">
        <f t="shared" si="55"/>
        <v>na</v>
      </c>
      <c r="AE243" s="4" t="str">
        <f t="shared" si="56"/>
        <v>na</v>
      </c>
      <c r="AF243" s="4" t="str">
        <f t="shared" si="57"/>
        <v>na</v>
      </c>
      <c r="AG243" s="4" t="str">
        <f t="shared" si="58"/>
        <v>na</v>
      </c>
    </row>
    <row r="244" spans="1:33" x14ac:dyDescent="0.2">
      <c r="A244" t="s">
        <v>1282</v>
      </c>
      <c r="B244" s="7" t="s">
        <v>1171</v>
      </c>
      <c r="C244" s="7" t="str">
        <f>VLOOKUP(B244,YahooFinanceInfos!A:T,9,FALSE)</f>
        <v>HIAG IMMOBILIEN N</v>
      </c>
      <c r="D244" t="str">
        <f>VLOOKUP(B244,YahooFinanceInfos!A:T,7,FALSE)</f>
        <v>CHF</v>
      </c>
      <c r="E244" s="1">
        <f>VLOOKUP(B244,YahooFinanceInfos!A:T,20,FALSE)</f>
        <v>88.2</v>
      </c>
      <c r="F244" s="4" t="str">
        <f>VLOOKUP(B244,YahooFinanceInfos!A:AK,37,FALSE)</f>
        <v>73.0 - 137.5</v>
      </c>
      <c r="G244" s="11">
        <f>(VLOOKUP(B244,YahooFinanceInfos!A:AO,41,FALSE)-E244)/E244</f>
        <v>0.55895691609977316</v>
      </c>
      <c r="H244" s="9">
        <f>VLOOKUP(B244,YahooFinanceInfos!A:AX,50,FALSE)</f>
        <v>-8.85</v>
      </c>
      <c r="I244" s="9">
        <f>VLOOKUP(B244,YahooFinanceInfos!A:AT,46,FALSE)</f>
        <v>3.9</v>
      </c>
      <c r="J244" s="4">
        <f>VLOOKUP(B244,YahooFinanceInfos!A:AV,48,FALSE)</f>
        <v>4.4520549999999999E-2</v>
      </c>
      <c r="K244" s="4">
        <f t="shared" si="51"/>
        <v>-0.44067796610169491</v>
      </c>
      <c r="L244" s="9">
        <f>VLOOKUP(B244,YahooFinanceInfos!A:AV,47,FALSE)</f>
        <v>0</v>
      </c>
      <c r="M244" s="9">
        <f>VLOOKUP(B244,YahooFinanceInfos!A:AZ,52,FALSE)</f>
        <v>84.01</v>
      </c>
      <c r="N244" s="4">
        <f>VLOOKUP(B244,YahooFinanceInfos!A:BH,60,FALSE)</f>
        <v>1.0498749000000001</v>
      </c>
      <c r="O244" s="4" t="str">
        <f t="shared" si="59"/>
        <v>don't touch</v>
      </c>
      <c r="P244" s="14"/>
      <c r="Q244" s="14"/>
      <c r="R244" s="16"/>
      <c r="S244" s="16"/>
      <c r="T244" s="16"/>
      <c r="AA244" s="4" t="str">
        <f t="shared" si="52"/>
        <v>na</v>
      </c>
      <c r="AB244" s="4" t="str">
        <f t="shared" si="53"/>
        <v>na</v>
      </c>
      <c r="AC244" s="4" t="str">
        <f t="shared" si="54"/>
        <v>na</v>
      </c>
      <c r="AD244" s="4" t="str">
        <f t="shared" si="55"/>
        <v>na</v>
      </c>
      <c r="AE244" s="4" t="str">
        <f t="shared" si="56"/>
        <v>na</v>
      </c>
      <c r="AF244" s="4" t="str">
        <f t="shared" si="57"/>
        <v>na</v>
      </c>
      <c r="AG244" s="4" t="str">
        <f t="shared" si="58"/>
        <v>na</v>
      </c>
    </row>
    <row r="245" spans="1:33" x14ac:dyDescent="0.2">
      <c r="A245" t="s">
        <v>1282</v>
      </c>
      <c r="B245" s="6" t="s">
        <v>1172</v>
      </c>
      <c r="C245" s="7" t="str">
        <f>VLOOKUP(B245,YahooFinanceInfos!A:T,9,FALSE)</f>
        <v>HIGHLIGHT E AND E I</v>
      </c>
      <c r="D245" t="str">
        <f>VLOOKUP(B245,YahooFinanceInfos!A:T,7,FALSE)</f>
        <v>CHF</v>
      </c>
      <c r="E245" s="1">
        <f>VLOOKUP(B245,YahooFinanceInfos!A:T,20,FALSE)</f>
        <v>32</v>
      </c>
      <c r="F245" s="4" t="str">
        <f>VLOOKUP(B245,YahooFinanceInfos!A:AK,37,FALSE)</f>
        <v>17.0 - 40.6</v>
      </c>
      <c r="G245" s="11">
        <f>(VLOOKUP(B245,YahooFinanceInfos!A:AO,41,FALSE)-E245)/E245</f>
        <v>0.26875000000000004</v>
      </c>
      <c r="H245" s="9">
        <f>VLOOKUP(B245,YahooFinanceInfos!A:AX,50,FALSE)</f>
        <v>0.84</v>
      </c>
      <c r="I245" s="9">
        <f>VLOOKUP(B245,YahooFinanceInfos!A:AT,46,FALSE)</f>
        <v>0</v>
      </c>
      <c r="J245" s="4">
        <f>VLOOKUP(B245,YahooFinanceInfos!A:AV,48,FALSE)</f>
        <v>0</v>
      </c>
      <c r="K245" s="4">
        <f t="shared" si="51"/>
        <v>0</v>
      </c>
      <c r="L245" s="9">
        <f>VLOOKUP(B245,YahooFinanceInfos!A:AV,47,FALSE)</f>
        <v>38.095238000000002</v>
      </c>
      <c r="M245" s="9">
        <f>VLOOKUP(B245,YahooFinanceInfos!A:AZ,52,FALSE)</f>
        <v>10.907</v>
      </c>
      <c r="N245" s="4">
        <f>VLOOKUP(B245,YahooFinanceInfos!A:BH,60,FALSE)</f>
        <v>2.9338958000000002</v>
      </c>
      <c r="O245" s="4" t="str">
        <f t="shared" si="59"/>
        <v>don't touch</v>
      </c>
      <c r="P245" s="14"/>
      <c r="Q245" s="14"/>
      <c r="R245" s="16"/>
      <c r="S245" s="16"/>
      <c r="T245" s="16"/>
      <c r="AA245" s="4" t="str">
        <f t="shared" si="52"/>
        <v>na</v>
      </c>
      <c r="AB245" s="4" t="str">
        <f t="shared" si="53"/>
        <v>na</v>
      </c>
      <c r="AC245" s="4" t="str">
        <f t="shared" si="54"/>
        <v>na</v>
      </c>
      <c r="AD245" s="4" t="str">
        <f t="shared" si="55"/>
        <v>na</v>
      </c>
      <c r="AE245" s="4" t="str">
        <f t="shared" si="56"/>
        <v>na</v>
      </c>
      <c r="AF245" s="4" t="str">
        <f t="shared" si="57"/>
        <v>na</v>
      </c>
      <c r="AG245" s="4" t="str">
        <f t="shared" si="58"/>
        <v>na</v>
      </c>
    </row>
    <row r="246" spans="1:33" x14ac:dyDescent="0.2">
      <c r="A246" t="s">
        <v>1282</v>
      </c>
      <c r="B246" s="7" t="s">
        <v>416</v>
      </c>
      <c r="C246" s="7" t="str">
        <f>VLOOKUP(B246,YahooFinanceInfos!A:T,9,FALSE)</f>
        <v>HOCHDORF N</v>
      </c>
      <c r="D246" t="str">
        <f>VLOOKUP(B246,YahooFinanceInfos!A:T,7,FALSE)</f>
        <v>CHF</v>
      </c>
      <c r="E246" s="1">
        <f>VLOOKUP(B246,YahooFinanceInfos!A:T,20,FALSE)</f>
        <v>68.5</v>
      </c>
      <c r="F246" s="4" t="str">
        <f>VLOOKUP(B246,YahooFinanceInfos!A:AK,37,FALSE)</f>
        <v>50.0 - 116.8</v>
      </c>
      <c r="G246" s="11">
        <f>(VLOOKUP(B246,YahooFinanceInfos!A:AO,41,FALSE)-E246)/E246</f>
        <v>0.70510948905109483</v>
      </c>
      <c r="H246" s="9">
        <f>VLOOKUP(B246,YahooFinanceInfos!A:AX,50,FALSE)</f>
        <v>-164.56200000000001</v>
      </c>
      <c r="I246" s="9">
        <f>VLOOKUP(B246,YahooFinanceInfos!A:AT,46,FALSE)</f>
        <v>4</v>
      </c>
      <c r="J246" s="4">
        <f>VLOOKUP(B246,YahooFinanceInfos!A:AV,48,FALSE)</f>
        <v>6.2402498000000001E-2</v>
      </c>
      <c r="K246" s="4">
        <f t="shared" si="51"/>
        <v>-2.430694814112614E-2</v>
      </c>
      <c r="L246" s="9">
        <f>VLOOKUP(B246,YahooFinanceInfos!A:AV,47,FALSE)</f>
        <v>0</v>
      </c>
      <c r="M246" s="9">
        <f>VLOOKUP(B246,YahooFinanceInfos!A:AZ,52,FALSE)</f>
        <v>146.988</v>
      </c>
      <c r="N246" s="4">
        <f>VLOOKUP(B246,YahooFinanceInfos!A:BH,60,FALSE)</f>
        <v>0.46602442999999999</v>
      </c>
      <c r="O246" s="4" t="str">
        <f t="shared" si="59"/>
        <v>don't touch</v>
      </c>
      <c r="P246" s="14"/>
      <c r="Q246" s="14"/>
      <c r="R246" s="16"/>
      <c r="S246" s="16"/>
      <c r="T246" s="16"/>
      <c r="AA246" s="4" t="str">
        <f t="shared" si="52"/>
        <v>na</v>
      </c>
      <c r="AB246" s="4" t="str">
        <f t="shared" si="53"/>
        <v>na</v>
      </c>
      <c r="AC246" s="4" t="str">
        <f t="shared" si="54"/>
        <v>na</v>
      </c>
      <c r="AD246" s="4" t="str">
        <f t="shared" si="55"/>
        <v>na</v>
      </c>
      <c r="AE246" s="4" t="str">
        <f t="shared" si="56"/>
        <v>na</v>
      </c>
      <c r="AF246" s="4" t="str">
        <f t="shared" si="57"/>
        <v>na</v>
      </c>
      <c r="AG246" s="4" t="str">
        <f t="shared" si="58"/>
        <v>na</v>
      </c>
    </row>
    <row r="247" spans="1:33" x14ac:dyDescent="0.2">
      <c r="A247" t="s">
        <v>1282</v>
      </c>
      <c r="B247" s="6" t="s">
        <v>1173</v>
      </c>
      <c r="C247" s="7" t="str">
        <f>VLOOKUP(B247,YahooFinanceInfos!A:T,9,FALSE)</f>
        <v>HUBER+SUHNER N</v>
      </c>
      <c r="D247" t="str">
        <f>VLOOKUP(B247,YahooFinanceInfos!A:T,7,FALSE)</f>
        <v>CHF</v>
      </c>
      <c r="E247" s="1">
        <f>VLOOKUP(B247,YahooFinanceInfos!A:T,20,FALSE)</f>
        <v>60.8</v>
      </c>
      <c r="F247" s="4" t="str">
        <f>VLOOKUP(B247,YahooFinanceInfos!A:AK,37,FALSE)</f>
        <v>44.75 - 84.4</v>
      </c>
      <c r="G247" s="11">
        <f>(VLOOKUP(B247,YahooFinanceInfos!A:AO,41,FALSE)-E247)/E247</f>
        <v>0.38815789473684226</v>
      </c>
      <c r="H247" s="9">
        <f>VLOOKUP(B247,YahooFinanceInfos!A:AX,50,FALSE)</f>
        <v>3.2170000000000001</v>
      </c>
      <c r="I247" s="9">
        <f>VLOOKUP(B247,YahooFinanceInfos!A:AT,46,FALSE)</f>
        <v>1.6</v>
      </c>
      <c r="J247" s="4">
        <f>VLOOKUP(B247,YahooFinanceInfos!A:AV,48,FALSE)</f>
        <v>2.6755853999999999E-2</v>
      </c>
      <c r="K247" s="4">
        <f t="shared" si="51"/>
        <v>0.49735778675784892</v>
      </c>
      <c r="L247" s="9">
        <f>VLOOKUP(B247,YahooFinanceInfos!A:AV,47,FALSE)</f>
        <v>18.899595000000001</v>
      </c>
      <c r="M247" s="9">
        <f>VLOOKUP(B247,YahooFinanceInfos!A:AZ,52,FALSE)</f>
        <v>30.029</v>
      </c>
      <c r="N247" s="4">
        <f>VLOOKUP(B247,YahooFinanceInfos!A:BH,60,FALSE)</f>
        <v>2.0247095000000002</v>
      </c>
      <c r="O247" s="4" t="str">
        <f t="shared" si="59"/>
        <v>don't touch</v>
      </c>
      <c r="P247" s="14"/>
      <c r="Q247" s="14"/>
      <c r="R247" s="16"/>
      <c r="S247" s="16"/>
      <c r="T247" s="16"/>
      <c r="AA247" s="4" t="str">
        <f t="shared" si="52"/>
        <v>na</v>
      </c>
      <c r="AB247" s="4" t="str">
        <f t="shared" si="53"/>
        <v>na</v>
      </c>
      <c r="AC247" s="4" t="str">
        <f t="shared" si="54"/>
        <v>na</v>
      </c>
      <c r="AD247" s="4" t="str">
        <f t="shared" si="55"/>
        <v>na</v>
      </c>
      <c r="AE247" s="4" t="str">
        <f t="shared" si="56"/>
        <v>na</v>
      </c>
      <c r="AF247" s="4" t="str">
        <f t="shared" si="57"/>
        <v>na</v>
      </c>
      <c r="AG247" s="4" t="str">
        <f t="shared" si="58"/>
        <v>na</v>
      </c>
    </row>
    <row r="248" spans="1:33" x14ac:dyDescent="0.2">
      <c r="A248" t="s">
        <v>1282</v>
      </c>
      <c r="B248" s="7" t="s">
        <v>1174</v>
      </c>
      <c r="C248" s="7" t="str">
        <f>VLOOKUP(B248,YahooFinanceInfos!A:T,9,FALSE)</f>
        <v>HYPO LENZB N</v>
      </c>
      <c r="D248" t="str">
        <f>VLOOKUP(B248,YahooFinanceInfos!A:T,7,FALSE)</f>
        <v>CHF</v>
      </c>
      <c r="E248" s="1">
        <f>VLOOKUP(B248,YahooFinanceInfos!A:T,20,FALSE)</f>
        <v>4320</v>
      </c>
      <c r="F248" s="4" t="str">
        <f>VLOOKUP(B248,YahooFinanceInfos!A:AK,37,FALSE)</f>
        <v>4160.0 - 4740.0</v>
      </c>
      <c r="G248" s="11">
        <f>(VLOOKUP(B248,YahooFinanceInfos!A:AO,41,FALSE)-E248)/E248</f>
        <v>9.7222222222222224E-2</v>
      </c>
      <c r="H248" s="9">
        <f>VLOOKUP(B248,YahooFinanceInfos!A:AX,50,FALSE)</f>
        <v>292.33300000000003</v>
      </c>
      <c r="I248" s="9">
        <f>VLOOKUP(B248,YahooFinanceInfos!A:AT,46,FALSE)</f>
        <v>110</v>
      </c>
      <c r="J248" s="4">
        <f>VLOOKUP(B248,YahooFinanceInfos!A:AV,48,FALSE)</f>
        <v>2.5229357000000001E-2</v>
      </c>
      <c r="K248" s="4">
        <f t="shared" si="51"/>
        <v>0.37628321126934006</v>
      </c>
      <c r="L248" s="9">
        <f>VLOOKUP(B248,YahooFinanceInfos!A:AV,47,FALSE)</f>
        <v>14.777668</v>
      </c>
      <c r="M248" s="9">
        <f>VLOOKUP(B248,YahooFinanceInfos!A:AZ,52,FALSE)</f>
        <v>6798.1719999999996</v>
      </c>
      <c r="N248" s="4">
        <f>VLOOKUP(B248,YahooFinanceInfos!A:BH,60,FALSE)</f>
        <v>0.63546497000000002</v>
      </c>
      <c r="O248" s="4" t="str">
        <f t="shared" si="59"/>
        <v>don't touch</v>
      </c>
      <c r="P248" s="14"/>
      <c r="Q248" s="14"/>
      <c r="R248" s="16"/>
      <c r="S248" s="16"/>
      <c r="T248" s="16"/>
      <c r="AA248" s="4" t="str">
        <f t="shared" si="52"/>
        <v>na</v>
      </c>
      <c r="AB248" s="4" t="str">
        <f t="shared" si="53"/>
        <v>na</v>
      </c>
      <c r="AC248" s="4" t="str">
        <f t="shared" si="54"/>
        <v>na</v>
      </c>
      <c r="AD248" s="4" t="str">
        <f t="shared" si="55"/>
        <v>na</v>
      </c>
      <c r="AE248" s="4" t="str">
        <f t="shared" si="56"/>
        <v>na</v>
      </c>
      <c r="AF248" s="4" t="str">
        <f t="shared" si="57"/>
        <v>na</v>
      </c>
      <c r="AG248" s="4" t="str">
        <f t="shared" si="58"/>
        <v>na</v>
      </c>
    </row>
    <row r="249" spans="1:33" x14ac:dyDescent="0.2">
      <c r="A249" t="s">
        <v>1282</v>
      </c>
      <c r="B249" s="6" t="s">
        <v>1175</v>
      </c>
      <c r="C249" s="7" t="str">
        <f>VLOOKUP(B249,YahooFinanceInfos!A:T,9,FALSE)</f>
        <v>IDORSIA N</v>
      </c>
      <c r="D249" t="str">
        <f>VLOOKUP(B249,YahooFinanceInfos!A:T,7,FALSE)</f>
        <v>CHF</v>
      </c>
      <c r="E249" s="1">
        <f>VLOOKUP(B249,YahooFinanceInfos!A:T,20,FALSE)</f>
        <v>30.92</v>
      </c>
      <c r="F249" s="4" t="str">
        <f>VLOOKUP(B249,YahooFinanceInfos!A:AK,37,FALSE)</f>
        <v>18.69 - 33.88</v>
      </c>
      <c r="G249" s="11">
        <f>(VLOOKUP(B249,YahooFinanceInfos!A:AO,41,FALSE)-E249)/E249</f>
        <v>9.5730918499353196E-2</v>
      </c>
      <c r="H249" s="9">
        <f>VLOOKUP(B249,YahooFinanceInfos!A:AX,50,FALSE)</f>
        <v>-3.8650000000000002</v>
      </c>
      <c r="I249" s="9">
        <f>VLOOKUP(B249,YahooFinanceInfos!A:AT,46,FALSE)</f>
        <v>0</v>
      </c>
      <c r="J249" s="4">
        <f>VLOOKUP(B249,YahooFinanceInfos!A:AV,48,FALSE)</f>
        <v>0</v>
      </c>
      <c r="K249" s="4">
        <f t="shared" si="51"/>
        <v>0</v>
      </c>
      <c r="L249" s="9">
        <f>VLOOKUP(B249,YahooFinanceInfos!A:AV,47,FALSE)</f>
        <v>0</v>
      </c>
      <c r="M249" s="9">
        <f>VLOOKUP(B249,YahooFinanceInfos!A:AZ,52,FALSE)</f>
        <v>0.441</v>
      </c>
      <c r="N249" s="4">
        <f>VLOOKUP(B249,YahooFinanceInfos!A:BH,60,FALSE)</f>
        <v>70.113370000000003</v>
      </c>
      <c r="O249" s="4" t="str">
        <f t="shared" si="59"/>
        <v>don't touch</v>
      </c>
      <c r="P249" s="14"/>
      <c r="Q249" s="14"/>
      <c r="R249" s="16"/>
      <c r="S249" s="16"/>
      <c r="T249" s="16"/>
      <c r="AA249" s="4" t="str">
        <f t="shared" si="52"/>
        <v>na</v>
      </c>
      <c r="AB249" s="4" t="str">
        <f t="shared" si="53"/>
        <v>na</v>
      </c>
      <c r="AC249" s="4" t="str">
        <f t="shared" si="54"/>
        <v>na</v>
      </c>
      <c r="AD249" s="4" t="str">
        <f t="shared" si="55"/>
        <v>na</v>
      </c>
      <c r="AE249" s="4" t="str">
        <f t="shared" si="56"/>
        <v>na</v>
      </c>
      <c r="AF249" s="4" t="str">
        <f t="shared" si="57"/>
        <v>na</v>
      </c>
      <c r="AG249" s="4" t="str">
        <f t="shared" si="58"/>
        <v>na</v>
      </c>
    </row>
    <row r="250" spans="1:33" x14ac:dyDescent="0.2">
      <c r="A250" t="s">
        <v>1282</v>
      </c>
      <c r="B250" s="7" t="s">
        <v>1176</v>
      </c>
      <c r="C250" s="7" t="str">
        <f>VLOOKUP(B250,YahooFinanceInfos!A:T,9,FALSE)</f>
        <v>IMPLENIA N</v>
      </c>
      <c r="D250" t="str">
        <f>VLOOKUP(B250,YahooFinanceInfos!A:T,7,FALSE)</f>
        <v>CHF</v>
      </c>
      <c r="E250" s="1">
        <f>VLOOKUP(B250,YahooFinanceInfos!A:T,20,FALSE)</f>
        <v>35.86</v>
      </c>
      <c r="F250" s="4" t="str">
        <f>VLOOKUP(B250,YahooFinanceInfos!A:AK,37,FALSE)</f>
        <v>25.32 - 52.5</v>
      </c>
      <c r="G250" s="11">
        <f>(VLOOKUP(B250,YahooFinanceInfos!A:AO,41,FALSE)-E250)/E250</f>
        <v>0.46402677077523707</v>
      </c>
      <c r="H250" s="9">
        <f>VLOOKUP(B250,YahooFinanceInfos!A:AX,50,FALSE)</f>
        <v>1.5660000000000001</v>
      </c>
      <c r="I250" s="9">
        <f>VLOOKUP(B250,YahooFinanceInfos!A:AT,46,FALSE)</f>
        <v>0.75</v>
      </c>
      <c r="J250" s="4">
        <f>VLOOKUP(B250,YahooFinanceInfos!A:AV,48,FALSE)</f>
        <v>2.0787138E-2</v>
      </c>
      <c r="K250" s="4">
        <f t="shared" si="51"/>
        <v>0.47892720306513409</v>
      </c>
      <c r="L250" s="9">
        <f>VLOOKUP(B250,YahooFinanceInfos!A:AV,47,FALSE)</f>
        <v>22.899107000000001</v>
      </c>
      <c r="M250" s="9">
        <f>VLOOKUP(B250,YahooFinanceInfos!A:AZ,52,FALSE)</f>
        <v>30.484999999999999</v>
      </c>
      <c r="N250" s="4">
        <f>VLOOKUP(B250,YahooFinanceInfos!A:BH,60,FALSE)</f>
        <v>1.1763163000000001</v>
      </c>
      <c r="O250" s="4" t="str">
        <f t="shared" si="59"/>
        <v>don't touch</v>
      </c>
      <c r="P250" s="14"/>
      <c r="Q250" s="14"/>
      <c r="R250" s="16"/>
      <c r="S250" s="16"/>
      <c r="T250" s="16"/>
      <c r="AA250" s="4" t="str">
        <f t="shared" si="52"/>
        <v>na</v>
      </c>
      <c r="AB250" s="4" t="str">
        <f t="shared" si="53"/>
        <v>na</v>
      </c>
      <c r="AC250" s="4" t="str">
        <f t="shared" si="54"/>
        <v>na</v>
      </c>
      <c r="AD250" s="4" t="str">
        <f t="shared" si="55"/>
        <v>na</v>
      </c>
      <c r="AE250" s="4" t="str">
        <f t="shared" si="56"/>
        <v>na</v>
      </c>
      <c r="AF250" s="4" t="str">
        <f t="shared" si="57"/>
        <v>na</v>
      </c>
      <c r="AG250" s="4" t="str">
        <f t="shared" si="58"/>
        <v>na</v>
      </c>
    </row>
    <row r="251" spans="1:33" x14ac:dyDescent="0.2">
      <c r="A251" t="s">
        <v>1282</v>
      </c>
      <c r="B251" s="6" t="s">
        <v>1177</v>
      </c>
      <c r="C251" s="7" t="str">
        <f>VLOOKUP(B251,YahooFinanceInfos!A:T,9,FALSE)</f>
        <v>INFICON N</v>
      </c>
      <c r="D251" t="str">
        <f>VLOOKUP(B251,YahooFinanceInfos!A:T,7,FALSE)</f>
        <v>CHF</v>
      </c>
      <c r="E251" s="1">
        <f>VLOOKUP(B251,YahooFinanceInfos!A:T,20,FALSE)</f>
        <v>661</v>
      </c>
      <c r="F251" s="4" t="str">
        <f>VLOOKUP(B251,YahooFinanceInfos!A:AK,37,FALSE)</f>
        <v>488.6 - 809.5</v>
      </c>
      <c r="G251" s="11">
        <f>(VLOOKUP(B251,YahooFinanceInfos!A:AO,41,FALSE)-E251)/E251</f>
        <v>0.22465960665658094</v>
      </c>
      <c r="H251" s="9">
        <f>VLOOKUP(B251,YahooFinanceInfos!A:AX,50,FALSE)</f>
        <v>21.66</v>
      </c>
      <c r="I251" s="9">
        <f>VLOOKUP(B251,YahooFinanceInfos!A:AT,46,FALSE)</f>
        <v>18.585999999999999</v>
      </c>
      <c r="J251" s="4">
        <f>VLOOKUP(B251,YahooFinanceInfos!A:AV,48,FALSE)</f>
        <v>2.8860249000000001E-2</v>
      </c>
      <c r="K251" s="4">
        <f t="shared" si="51"/>
        <v>0.85807940904893809</v>
      </c>
      <c r="L251" s="9">
        <f>VLOOKUP(B251,YahooFinanceInfos!A:AV,47,FALSE)</f>
        <v>30.517081999999998</v>
      </c>
      <c r="M251" s="9">
        <f>VLOOKUP(B251,YahooFinanceInfos!A:AZ,52,FALSE)</f>
        <v>85.700999999999993</v>
      </c>
      <c r="N251" s="4">
        <f>VLOOKUP(B251,YahooFinanceInfos!A:BH,60,FALSE)</f>
        <v>7.7128625</v>
      </c>
      <c r="O251" s="4" t="str">
        <f t="shared" si="59"/>
        <v>don't touch</v>
      </c>
      <c r="P251" s="14"/>
      <c r="Q251" s="14"/>
      <c r="R251" s="16"/>
      <c r="S251" s="16"/>
      <c r="T251" s="16"/>
      <c r="AA251" s="4" t="str">
        <f t="shared" si="52"/>
        <v>na</v>
      </c>
      <c r="AB251" s="4" t="str">
        <f t="shared" si="53"/>
        <v>na</v>
      </c>
      <c r="AC251" s="4" t="str">
        <f t="shared" si="54"/>
        <v>na</v>
      </c>
      <c r="AD251" s="4" t="str">
        <f t="shared" si="55"/>
        <v>na</v>
      </c>
      <c r="AE251" s="4" t="str">
        <f t="shared" si="56"/>
        <v>na</v>
      </c>
      <c r="AF251" s="4" t="str">
        <f t="shared" si="57"/>
        <v>na</v>
      </c>
      <c r="AG251" s="4" t="str">
        <f t="shared" si="58"/>
        <v>na</v>
      </c>
    </row>
    <row r="252" spans="1:33" x14ac:dyDescent="0.2">
      <c r="A252" t="s">
        <v>1282</v>
      </c>
      <c r="B252" s="7" t="s">
        <v>1178</v>
      </c>
      <c r="C252" s="7" t="str">
        <f>VLOOKUP(B252,YahooFinanceInfos!A:T,9,FALSE)</f>
        <v>INTERROLL N</v>
      </c>
      <c r="D252" t="str">
        <f>VLOOKUP(B252,YahooFinanceInfos!A:T,7,FALSE)</f>
        <v>CHF</v>
      </c>
      <c r="E252" s="1">
        <f>VLOOKUP(B252,YahooFinanceInfos!A:T,20,FALSE)</f>
        <v>1728</v>
      </c>
      <c r="F252" s="4" t="str">
        <f>VLOOKUP(B252,YahooFinanceInfos!A:AK,37,FALSE)</f>
        <v>1160.0 - 2540.0</v>
      </c>
      <c r="G252" s="11">
        <f>(VLOOKUP(B252,YahooFinanceInfos!A:AO,41,FALSE)-E252)/E252</f>
        <v>0.46990740740740738</v>
      </c>
      <c r="H252" s="9">
        <f>VLOOKUP(B252,YahooFinanceInfos!A:AX,50,FALSE)</f>
        <v>66.688000000000002</v>
      </c>
      <c r="I252" s="9">
        <f>VLOOKUP(B252,YahooFinanceInfos!A:AT,46,FALSE)</f>
        <v>22.5</v>
      </c>
      <c r="J252" s="4">
        <f>VLOOKUP(B252,YahooFinanceInfos!A:AV,48,FALSE)</f>
        <v>1.2842466E-2</v>
      </c>
      <c r="K252" s="4">
        <f t="shared" si="51"/>
        <v>0.33739203454894434</v>
      </c>
      <c r="L252" s="9">
        <f>VLOOKUP(B252,YahooFinanceInfos!A:AV,47,FALSE)</f>
        <v>25.911707</v>
      </c>
      <c r="M252" s="9">
        <f>VLOOKUP(B252,YahooFinanceInfos!A:AZ,52,FALSE)</f>
        <v>363.03500000000003</v>
      </c>
      <c r="N252" s="4">
        <f>VLOOKUP(B252,YahooFinanceInfos!A:BH,60,FALSE)</f>
        <v>4.7598715</v>
      </c>
      <c r="O252" s="4" t="str">
        <f t="shared" si="59"/>
        <v>don't touch</v>
      </c>
      <c r="P252" s="14"/>
      <c r="Q252" s="14"/>
      <c r="R252" s="16"/>
      <c r="S252" s="16"/>
      <c r="T252" s="16"/>
      <c r="AA252" s="4" t="str">
        <f t="shared" si="52"/>
        <v>na</v>
      </c>
      <c r="AB252" s="4" t="str">
        <f t="shared" si="53"/>
        <v>na</v>
      </c>
      <c r="AC252" s="4" t="str">
        <f t="shared" si="54"/>
        <v>na</v>
      </c>
      <c r="AD252" s="4" t="str">
        <f t="shared" si="55"/>
        <v>na</v>
      </c>
      <c r="AE252" s="4" t="str">
        <f t="shared" si="56"/>
        <v>na</v>
      </c>
      <c r="AF252" s="4" t="str">
        <f t="shared" si="57"/>
        <v>na</v>
      </c>
      <c r="AG252" s="4" t="str">
        <f t="shared" si="58"/>
        <v>na</v>
      </c>
    </row>
    <row r="253" spans="1:33" x14ac:dyDescent="0.2">
      <c r="A253" t="s">
        <v>1282</v>
      </c>
      <c r="B253" s="6" t="s">
        <v>1179</v>
      </c>
      <c r="C253" s="7" t="str">
        <f>VLOOKUP(B253,YahooFinanceInfos!A:T,9,FALSE)</f>
        <v>INTERSHOP N</v>
      </c>
      <c r="D253" t="str">
        <f>VLOOKUP(B253,YahooFinanceInfos!A:T,7,FALSE)</f>
        <v>CHF</v>
      </c>
      <c r="E253" s="1">
        <f>VLOOKUP(B253,YahooFinanceInfos!A:T,20,FALSE)</f>
        <v>483.5</v>
      </c>
      <c r="F253" s="4" t="str">
        <f>VLOOKUP(B253,YahooFinanceInfos!A:AK,37,FALSE)</f>
        <v>467.0 - 690.0</v>
      </c>
      <c r="G253" s="11">
        <f>(VLOOKUP(B253,YahooFinanceInfos!A:AO,41,FALSE)-E253)/E253</f>
        <v>0.42709410548086868</v>
      </c>
      <c r="H253" s="9">
        <f>VLOOKUP(B253,YahooFinanceInfos!A:AX,50,FALSE)</f>
        <v>37.329000000000001</v>
      </c>
      <c r="I253" s="9">
        <f>VLOOKUP(B253,YahooFinanceInfos!A:AT,46,FALSE)</f>
        <v>25</v>
      </c>
      <c r="J253" s="4">
        <f>VLOOKUP(B253,YahooFinanceInfos!A:AV,48,FALSE)</f>
        <v>5.2192066000000002E-2</v>
      </c>
      <c r="K253" s="4">
        <f t="shared" si="51"/>
        <v>0.66972059256878025</v>
      </c>
      <c r="L253" s="9">
        <f>VLOOKUP(B253,YahooFinanceInfos!A:AV,47,FALSE)</f>
        <v>12.952396</v>
      </c>
      <c r="M253" s="9">
        <f>VLOOKUP(B253,YahooFinanceInfos!A:AZ,52,FALSE)</f>
        <v>354.33300000000003</v>
      </c>
      <c r="N253" s="4">
        <f>VLOOKUP(B253,YahooFinanceInfos!A:BH,60,FALSE)</f>
        <v>1.3645356</v>
      </c>
      <c r="O253" s="4" t="str">
        <f t="shared" si="59"/>
        <v>invest</v>
      </c>
      <c r="P253" s="14"/>
      <c r="Q253" s="14"/>
      <c r="R253" s="16" t="s">
        <v>8434</v>
      </c>
      <c r="S253" s="16"/>
      <c r="T253" s="16"/>
      <c r="AA253" s="4" t="str">
        <f t="shared" si="52"/>
        <v>na</v>
      </c>
      <c r="AB253" s="4" t="str">
        <f t="shared" si="53"/>
        <v>na</v>
      </c>
      <c r="AC253" s="4" t="str">
        <f t="shared" si="54"/>
        <v>na</v>
      </c>
      <c r="AD253" s="4" t="str">
        <f t="shared" si="55"/>
        <v>na</v>
      </c>
      <c r="AE253" s="4" t="str">
        <f t="shared" si="56"/>
        <v>na</v>
      </c>
      <c r="AF253" s="4" t="str">
        <f t="shared" si="57"/>
        <v>na</v>
      </c>
      <c r="AG253" s="4" t="str">
        <f t="shared" si="58"/>
        <v>na</v>
      </c>
    </row>
    <row r="254" spans="1:33" x14ac:dyDescent="0.2">
      <c r="A254" t="s">
        <v>1282</v>
      </c>
      <c r="B254" s="7" t="s">
        <v>1180</v>
      </c>
      <c r="C254" s="7" t="str">
        <f>VLOOKUP(B254,YahooFinanceInfos!A:T,9,FALSE)</f>
        <v>INVESTIS N</v>
      </c>
      <c r="D254" t="str">
        <f>VLOOKUP(B254,YahooFinanceInfos!A:T,7,FALSE)</f>
        <v>CHF</v>
      </c>
      <c r="E254" s="1">
        <f>VLOOKUP(B254,YahooFinanceInfos!A:T,20,FALSE)</f>
        <v>84.6</v>
      </c>
      <c r="F254" s="4" t="str">
        <f>VLOOKUP(B254,YahooFinanceInfos!A:AK,37,FALSE)</f>
        <v>62.0 - 91.0</v>
      </c>
      <c r="G254" s="11">
        <f>(VLOOKUP(B254,YahooFinanceInfos!A:AO,41,FALSE)-E254)/E254</f>
        <v>7.565011820330976E-2</v>
      </c>
      <c r="H254" s="9">
        <f>VLOOKUP(B254,YahooFinanceInfos!A:AX,50,FALSE)</f>
        <v>13.587</v>
      </c>
      <c r="I254" s="9">
        <f>VLOOKUP(B254,YahooFinanceInfos!A:AT,46,FALSE)</f>
        <v>2.35</v>
      </c>
      <c r="J254" s="4">
        <f>VLOOKUP(B254,YahooFinanceInfos!A:AV,48,FALSE)</f>
        <v>2.7777777999999999E-2</v>
      </c>
      <c r="K254" s="4">
        <f t="shared" si="51"/>
        <v>0.1729594465297711</v>
      </c>
      <c r="L254" s="9">
        <f>VLOOKUP(B254,YahooFinanceInfos!A:AV,47,FALSE)</f>
        <v>6.22654</v>
      </c>
      <c r="M254" s="9">
        <f>VLOOKUP(B254,YahooFinanceInfos!A:AZ,52,FALSE)</f>
        <v>58.125</v>
      </c>
      <c r="N254" s="4">
        <f>VLOOKUP(B254,YahooFinanceInfos!A:BH,60,FALSE)</f>
        <v>1.4554838000000001</v>
      </c>
      <c r="O254" s="4" t="str">
        <f t="shared" si="59"/>
        <v>don't touch</v>
      </c>
      <c r="P254" s="14"/>
      <c r="Q254" s="14"/>
      <c r="R254" s="16"/>
      <c r="S254" s="16"/>
      <c r="T254" s="16"/>
      <c r="AA254" s="4" t="str">
        <f t="shared" si="52"/>
        <v>na</v>
      </c>
      <c r="AB254" s="4" t="str">
        <f t="shared" si="53"/>
        <v>na</v>
      </c>
      <c r="AC254" s="4" t="str">
        <f t="shared" si="54"/>
        <v>na</v>
      </c>
      <c r="AD254" s="4" t="str">
        <f t="shared" si="55"/>
        <v>na</v>
      </c>
      <c r="AE254" s="4" t="str">
        <f t="shared" si="56"/>
        <v>na</v>
      </c>
      <c r="AF254" s="4" t="str">
        <f t="shared" si="57"/>
        <v>na</v>
      </c>
      <c r="AG254" s="4" t="str">
        <f t="shared" si="58"/>
        <v>na</v>
      </c>
    </row>
    <row r="255" spans="1:33" x14ac:dyDescent="0.2">
      <c r="A255" t="s">
        <v>1282</v>
      </c>
      <c r="B255" s="6" t="s">
        <v>1181</v>
      </c>
      <c r="C255" s="7" t="str">
        <f>VLOOKUP(B255,YahooFinanceInfos!A:T,9,FALSE)</f>
        <v>IVF HARTMANN N</v>
      </c>
      <c r="D255" t="str">
        <f>VLOOKUP(B255,YahooFinanceInfos!A:T,7,FALSE)</f>
        <v>CHF</v>
      </c>
      <c r="E255" s="1">
        <f>VLOOKUP(B255,YahooFinanceInfos!A:T,20,FALSE)</f>
        <v>149</v>
      </c>
      <c r="F255" s="4" t="str">
        <f>VLOOKUP(B255,YahooFinanceInfos!A:AK,37,FALSE)</f>
        <v>125.0 - 185.0</v>
      </c>
      <c r="G255" s="11">
        <f>(VLOOKUP(B255,YahooFinanceInfos!A:AO,41,FALSE)-E255)/E255</f>
        <v>0.24161073825503357</v>
      </c>
      <c r="H255" s="9">
        <f>VLOOKUP(B255,YahooFinanceInfos!A:AX,50,FALSE)</f>
        <v>5.1239999999999997</v>
      </c>
      <c r="I255" s="9">
        <f>VLOOKUP(B255,YahooFinanceInfos!A:AT,46,FALSE)</f>
        <v>2.5</v>
      </c>
      <c r="J255" s="4">
        <f>VLOOKUP(B255,YahooFinanceInfos!A:AV,48,FALSE)</f>
        <v>1.6778523E-2</v>
      </c>
      <c r="K255" s="4">
        <f t="shared" si="51"/>
        <v>0.48790007806401253</v>
      </c>
      <c r="L255" s="9">
        <f>VLOOKUP(B255,YahooFinanceInfos!A:AV,47,FALSE)</f>
        <v>29.078844</v>
      </c>
      <c r="M255" s="9">
        <f>VLOOKUP(B255,YahooFinanceInfos!A:AZ,52,FALSE)</f>
        <v>53.637999999999998</v>
      </c>
      <c r="N255" s="4">
        <f>VLOOKUP(B255,YahooFinanceInfos!A:BH,60,FALSE)</f>
        <v>2.7778814000000001</v>
      </c>
      <c r="O255" s="4" t="str">
        <f t="shared" si="59"/>
        <v>don't touch</v>
      </c>
      <c r="P255" s="14"/>
      <c r="Q255" s="14"/>
      <c r="R255" s="16"/>
      <c r="S255" s="16"/>
      <c r="T255" s="16"/>
      <c r="AA255" s="4" t="str">
        <f t="shared" si="52"/>
        <v>na</v>
      </c>
      <c r="AB255" s="4" t="str">
        <f t="shared" si="53"/>
        <v>na</v>
      </c>
      <c r="AC255" s="4" t="str">
        <f t="shared" si="54"/>
        <v>na</v>
      </c>
      <c r="AD255" s="4" t="str">
        <f t="shared" si="55"/>
        <v>na</v>
      </c>
      <c r="AE255" s="4" t="str">
        <f t="shared" si="56"/>
        <v>na</v>
      </c>
      <c r="AF255" s="4" t="str">
        <f t="shared" si="57"/>
        <v>na</v>
      </c>
      <c r="AG255" s="4" t="str">
        <f t="shared" si="58"/>
        <v>na</v>
      </c>
    </row>
    <row r="256" spans="1:33" x14ac:dyDescent="0.2">
      <c r="A256" t="s">
        <v>1282</v>
      </c>
      <c r="B256" s="7" t="s">
        <v>1182</v>
      </c>
      <c r="C256" s="7" t="str">
        <f>VLOOKUP(B256,YahooFinanceInfos!A:T,9,FALSE)</f>
        <v>JULIUS BAER N</v>
      </c>
      <c r="D256" t="str">
        <f>VLOOKUP(B256,YahooFinanceInfos!A:T,7,FALSE)</f>
        <v>CHF</v>
      </c>
      <c r="E256" s="1">
        <f>VLOOKUP(B256,YahooFinanceInfos!A:T,20,FALSE)</f>
        <v>34.880000000000003</v>
      </c>
      <c r="F256" s="4" t="str">
        <f>VLOOKUP(B256,YahooFinanceInfos!A:AK,37,FALSE)</f>
        <v>24.32 - 51.82</v>
      </c>
      <c r="G256" s="11">
        <f>(VLOOKUP(B256,YahooFinanceInfos!A:AO,41,FALSE)-E256)/E256</f>
        <v>0.48566513761467878</v>
      </c>
      <c r="H256" s="9">
        <f>VLOOKUP(B256,YahooFinanceInfos!A:AX,50,FALSE)</f>
        <v>2.125</v>
      </c>
      <c r="I256" s="9">
        <f>VLOOKUP(B256,YahooFinanceInfos!A:AT,46,FALSE)</f>
        <v>1.5</v>
      </c>
      <c r="J256" s="4">
        <f>VLOOKUP(B256,YahooFinanceInfos!A:AV,48,FALSE)</f>
        <v>4.4065803000000001E-2</v>
      </c>
      <c r="K256" s="4">
        <f t="shared" si="51"/>
        <v>0.70588235294117652</v>
      </c>
      <c r="L256" s="9">
        <f>VLOOKUP(B256,YahooFinanceInfos!A:AV,47,FALSE)</f>
        <v>16.414117999999998</v>
      </c>
      <c r="M256" s="9">
        <f>VLOOKUP(B256,YahooFinanceInfos!A:AZ,52,FALSE)</f>
        <v>28.49</v>
      </c>
      <c r="N256" s="4">
        <f>VLOOKUP(B256,YahooFinanceInfos!A:BH,60,FALSE)</f>
        <v>1.2242892999999999</v>
      </c>
      <c r="O256" s="4" t="str">
        <f t="shared" si="59"/>
        <v>invest</v>
      </c>
      <c r="P256" s="14"/>
      <c r="Q256" s="14"/>
      <c r="R256" s="16" t="s">
        <v>8434</v>
      </c>
      <c r="S256" s="16"/>
      <c r="T256" s="16"/>
      <c r="AA256" s="4" t="str">
        <f t="shared" si="52"/>
        <v>na</v>
      </c>
      <c r="AB256" s="4" t="str">
        <f t="shared" si="53"/>
        <v>na</v>
      </c>
      <c r="AC256" s="4" t="str">
        <f t="shared" si="54"/>
        <v>na</v>
      </c>
      <c r="AD256" s="4" t="str">
        <f t="shared" si="55"/>
        <v>na</v>
      </c>
      <c r="AE256" s="4" t="str">
        <f t="shared" si="56"/>
        <v>na</v>
      </c>
      <c r="AF256" s="4" t="str">
        <f t="shared" si="57"/>
        <v>na</v>
      </c>
      <c r="AG256" s="4" t="str">
        <f t="shared" si="58"/>
        <v>na</v>
      </c>
    </row>
    <row r="257" spans="1:33" x14ac:dyDescent="0.2">
      <c r="A257" t="s">
        <v>1282</v>
      </c>
      <c r="B257" s="6" t="s">
        <v>1183</v>
      </c>
      <c r="C257" s="7" t="str">
        <f>VLOOKUP(B257,YahooFinanceInfos!A:T,9,FALSE)</f>
        <v>JUNGFRAUBAHN HLD N</v>
      </c>
      <c r="D257" t="str">
        <f>VLOOKUP(B257,YahooFinanceInfos!A:T,7,FALSE)</f>
        <v>CHF</v>
      </c>
      <c r="E257" s="1">
        <f>VLOOKUP(B257,YahooFinanceInfos!A:T,20,FALSE)</f>
        <v>119.8</v>
      </c>
      <c r="F257" s="4" t="str">
        <f>VLOOKUP(B257,YahooFinanceInfos!A:AK,37,FALSE)</f>
        <v>91.9 - 179.8</v>
      </c>
      <c r="G257" s="11">
        <f>(VLOOKUP(B257,YahooFinanceInfos!A:AO,41,FALSE)-E257)/E257</f>
        <v>0.50083472454090161</v>
      </c>
      <c r="H257" s="9">
        <f>VLOOKUP(B257,YahooFinanceInfos!A:AX,50,FALSE)</f>
        <v>9.11</v>
      </c>
      <c r="I257" s="9">
        <f>VLOOKUP(B257,YahooFinanceInfos!A:AT,46,FALSE)</f>
        <v>2.8</v>
      </c>
      <c r="J257" s="4">
        <f>VLOOKUP(B257,YahooFinanceInfos!A:AV,48,FALSE)</f>
        <v>2.3411370000000001E-2</v>
      </c>
      <c r="K257" s="4">
        <f t="shared" si="51"/>
        <v>0.30735455543358947</v>
      </c>
      <c r="L257" s="9">
        <f>VLOOKUP(B257,YahooFinanceInfos!A:AV,47,FALSE)</f>
        <v>13.150385</v>
      </c>
      <c r="M257" s="9">
        <f>VLOOKUP(B257,YahooFinanceInfos!A:AZ,52,FALSE)</f>
        <v>103.333</v>
      </c>
      <c r="N257" s="4">
        <f>VLOOKUP(B257,YahooFinanceInfos!A:BH,60,FALSE)</f>
        <v>1.1593586</v>
      </c>
      <c r="O257" s="4" t="str">
        <f t="shared" si="59"/>
        <v>don't touch</v>
      </c>
      <c r="P257" s="14"/>
      <c r="Q257" s="14"/>
      <c r="R257" s="16"/>
      <c r="S257" s="16"/>
      <c r="T257" s="16"/>
      <c r="AA257" s="4" t="str">
        <f t="shared" si="52"/>
        <v>na</v>
      </c>
      <c r="AB257" s="4" t="str">
        <f t="shared" si="53"/>
        <v>na</v>
      </c>
      <c r="AC257" s="4" t="str">
        <f t="shared" si="54"/>
        <v>na</v>
      </c>
      <c r="AD257" s="4" t="str">
        <f t="shared" si="55"/>
        <v>na</v>
      </c>
      <c r="AE257" s="4" t="str">
        <f t="shared" si="56"/>
        <v>na</v>
      </c>
      <c r="AF257" s="4" t="str">
        <f t="shared" si="57"/>
        <v>na</v>
      </c>
      <c r="AG257" s="4" t="str">
        <f t="shared" si="58"/>
        <v>na</v>
      </c>
    </row>
    <row r="258" spans="1:33" x14ac:dyDescent="0.2">
      <c r="A258" t="s">
        <v>1282</v>
      </c>
      <c r="B258" s="7" t="s">
        <v>1184</v>
      </c>
      <c r="C258" s="7" t="str">
        <f>VLOOKUP(B258,YahooFinanceInfos!A:T,9,FALSE)</f>
        <v>KARDEX N</v>
      </c>
      <c r="D258" t="str">
        <f>VLOOKUP(B258,YahooFinanceInfos!A:T,7,FALSE)</f>
        <v>CHF</v>
      </c>
      <c r="E258" s="1">
        <f>VLOOKUP(B258,YahooFinanceInfos!A:T,20,FALSE)</f>
        <v>138.4</v>
      </c>
      <c r="F258" s="4" t="str">
        <f>VLOOKUP(B258,YahooFinanceInfos!A:AK,37,FALSE)</f>
        <v>92.3 - 179.8</v>
      </c>
      <c r="G258" s="11">
        <f>(VLOOKUP(B258,YahooFinanceInfos!A:AO,41,FALSE)-E258)/E258</f>
        <v>0.29913294797687862</v>
      </c>
      <c r="H258" s="9">
        <f>VLOOKUP(B258,YahooFinanceInfos!A:AX,50,FALSE)</f>
        <v>5.2549999999999999</v>
      </c>
      <c r="I258" s="9">
        <f>VLOOKUP(B258,YahooFinanceInfos!A:AT,46,FALSE)</f>
        <v>3.5840000000000001</v>
      </c>
      <c r="J258" s="4">
        <f>VLOOKUP(B258,YahooFinanceInfos!A:AV,48,FALSE)</f>
        <v>2.666667E-2</v>
      </c>
      <c r="K258" s="4">
        <f t="shared" si="51"/>
        <v>0.68201712654614655</v>
      </c>
      <c r="L258" s="9">
        <f>VLOOKUP(B258,YahooFinanceInfos!A:AV,47,FALSE)</f>
        <v>26.336819999999999</v>
      </c>
      <c r="M258" s="9">
        <f>VLOOKUP(B258,YahooFinanceInfos!A:AZ,52,FALSE)</f>
        <v>23.507999999999999</v>
      </c>
      <c r="N258" s="4">
        <f>VLOOKUP(B258,YahooFinanceInfos!A:BH,60,FALSE)</f>
        <v>5.8873569999999997</v>
      </c>
      <c r="O258" s="4" t="str">
        <f t="shared" si="59"/>
        <v>don't touch</v>
      </c>
      <c r="P258" s="14"/>
      <c r="Q258" s="14"/>
      <c r="R258" s="16"/>
      <c r="S258" s="16"/>
      <c r="T258" s="16"/>
      <c r="AA258" s="4" t="str">
        <f t="shared" si="52"/>
        <v>na</v>
      </c>
      <c r="AB258" s="4" t="str">
        <f t="shared" si="53"/>
        <v>na</v>
      </c>
      <c r="AC258" s="4" t="str">
        <f t="shared" si="54"/>
        <v>na</v>
      </c>
      <c r="AD258" s="4" t="str">
        <f t="shared" si="55"/>
        <v>na</v>
      </c>
      <c r="AE258" s="4" t="str">
        <f t="shared" si="56"/>
        <v>na</v>
      </c>
      <c r="AF258" s="4" t="str">
        <f t="shared" si="57"/>
        <v>na</v>
      </c>
      <c r="AG258" s="4" t="str">
        <f t="shared" si="58"/>
        <v>na</v>
      </c>
    </row>
    <row r="259" spans="1:33" x14ac:dyDescent="0.2">
      <c r="A259" t="s">
        <v>1282</v>
      </c>
      <c r="B259" s="6" t="s">
        <v>1185</v>
      </c>
      <c r="C259" s="7" t="str">
        <f>VLOOKUP(B259,YahooFinanceInfos!A:T,9,FALSE)</f>
        <v>KLINGELNBERG N</v>
      </c>
      <c r="D259" t="str">
        <f>VLOOKUP(B259,YahooFinanceInfos!A:T,7,FALSE)</f>
        <v>CHF</v>
      </c>
      <c r="E259" s="1">
        <f>VLOOKUP(B259,YahooFinanceInfos!A:T,20,FALSE)</f>
        <v>13.15</v>
      </c>
      <c r="F259" s="4" t="str">
        <f>VLOOKUP(B259,YahooFinanceInfos!A:AK,37,FALSE)</f>
        <v>9.41 - 36.5</v>
      </c>
      <c r="G259" s="11">
        <f>(VLOOKUP(B259,YahooFinanceInfos!A:AO,41,FALSE)-E259)/E259</f>
        <v>1.7756653992395437</v>
      </c>
      <c r="H259" s="9">
        <f>VLOOKUP(B259,YahooFinanceInfos!A:AX,50,FALSE)</f>
        <v>1.9730000000000001</v>
      </c>
      <c r="I259" s="9">
        <f>VLOOKUP(B259,YahooFinanceInfos!A:AT,46,FALSE)</f>
        <v>0</v>
      </c>
      <c r="J259" s="4">
        <f>VLOOKUP(B259,YahooFinanceInfos!A:AV,48,FALSE)</f>
        <v>0</v>
      </c>
      <c r="K259" s="4">
        <f t="shared" si="51"/>
        <v>0</v>
      </c>
      <c r="L259" s="9">
        <f>VLOOKUP(B259,YahooFinanceInfos!A:AV,47,FALSE)</f>
        <v>6.6649766000000001</v>
      </c>
      <c r="M259" s="9">
        <f>VLOOKUP(B259,YahooFinanceInfos!A:AZ,52,FALSE)</f>
        <v>18.524000000000001</v>
      </c>
      <c r="N259" s="4">
        <f>VLOOKUP(B259,YahooFinanceInfos!A:BH,60,FALSE)</f>
        <v>0.70988980000000002</v>
      </c>
      <c r="O259" s="4" t="str">
        <f t="shared" si="59"/>
        <v>don't touch</v>
      </c>
      <c r="P259" s="14"/>
      <c r="Q259" s="14"/>
      <c r="R259" s="16"/>
      <c r="S259" s="16"/>
      <c r="T259" s="16"/>
      <c r="AA259" s="4" t="str">
        <f t="shared" si="52"/>
        <v>na</v>
      </c>
      <c r="AB259" s="4" t="str">
        <f t="shared" si="53"/>
        <v>na</v>
      </c>
      <c r="AC259" s="4" t="str">
        <f t="shared" si="54"/>
        <v>na</v>
      </c>
      <c r="AD259" s="4" t="str">
        <f t="shared" si="55"/>
        <v>na</v>
      </c>
      <c r="AE259" s="4" t="str">
        <f t="shared" si="56"/>
        <v>na</v>
      </c>
      <c r="AF259" s="4" t="str">
        <f t="shared" si="57"/>
        <v>na</v>
      </c>
      <c r="AG259" s="4" t="str">
        <f t="shared" si="58"/>
        <v>na</v>
      </c>
    </row>
    <row r="260" spans="1:33" x14ac:dyDescent="0.2">
      <c r="A260" t="s">
        <v>1282</v>
      </c>
      <c r="B260" s="7" t="s">
        <v>1186</v>
      </c>
      <c r="C260" s="7" t="str">
        <f>VLOOKUP(B260,YahooFinanceInfos!A:T,9,FALSE)</f>
        <v>KOMAX N</v>
      </c>
      <c r="D260" t="str">
        <f>VLOOKUP(B260,YahooFinanceInfos!A:T,7,FALSE)</f>
        <v>CHF</v>
      </c>
      <c r="E260" s="1">
        <f>VLOOKUP(B260,YahooFinanceInfos!A:T,20,FALSE)</f>
        <v>121.5</v>
      </c>
      <c r="F260" s="4" t="str">
        <f>VLOOKUP(B260,YahooFinanceInfos!A:AK,37,FALSE)</f>
        <v>120.4 - 244.8</v>
      </c>
      <c r="G260" s="11">
        <f>(VLOOKUP(B260,YahooFinanceInfos!A:AO,41,FALSE)-E260)/E260</f>
        <v>1.0148148148148148</v>
      </c>
      <c r="H260" s="9">
        <f>VLOOKUP(B260,YahooFinanceInfos!A:AX,50,FALSE)</f>
        <v>3.43</v>
      </c>
      <c r="I260" s="9">
        <f>VLOOKUP(B260,YahooFinanceInfos!A:AT,46,FALSE)</f>
        <v>1.8</v>
      </c>
      <c r="J260" s="4">
        <f>VLOOKUP(B260,YahooFinanceInfos!A:AV,48,FALSE)</f>
        <v>1.4423076E-2</v>
      </c>
      <c r="K260" s="4">
        <f t="shared" si="51"/>
        <v>0.52478134110787167</v>
      </c>
      <c r="L260" s="9">
        <f>VLOOKUP(B260,YahooFinanceInfos!A:AV,47,FALSE)</f>
        <v>35.422739999999997</v>
      </c>
      <c r="M260" s="9">
        <f>VLOOKUP(B260,YahooFinanceInfos!A:AZ,52,FALSE)</f>
        <v>63.651000000000003</v>
      </c>
      <c r="N260" s="4">
        <f>VLOOKUP(B260,YahooFinanceInfos!A:BH,60,FALSE)</f>
        <v>1.9088465999999999</v>
      </c>
      <c r="O260" s="4" t="str">
        <f t="shared" si="59"/>
        <v>don't touch</v>
      </c>
      <c r="P260" s="14"/>
      <c r="Q260" s="14"/>
      <c r="R260" s="16"/>
      <c r="S260" s="16"/>
      <c r="T260" s="16"/>
      <c r="AA260" s="4" t="str">
        <f t="shared" si="52"/>
        <v>na</v>
      </c>
      <c r="AB260" s="4" t="str">
        <f t="shared" si="53"/>
        <v>na</v>
      </c>
      <c r="AC260" s="4" t="str">
        <f t="shared" si="54"/>
        <v>na</v>
      </c>
      <c r="AD260" s="4" t="str">
        <f t="shared" si="55"/>
        <v>na</v>
      </c>
      <c r="AE260" s="4" t="str">
        <f t="shared" si="56"/>
        <v>na</v>
      </c>
      <c r="AF260" s="4" t="str">
        <f t="shared" si="57"/>
        <v>na</v>
      </c>
      <c r="AG260" s="4" t="str">
        <f t="shared" si="58"/>
        <v>na</v>
      </c>
    </row>
    <row r="261" spans="1:33" x14ac:dyDescent="0.2">
      <c r="A261" t="s">
        <v>1282</v>
      </c>
      <c r="B261" s="6" t="s">
        <v>1187</v>
      </c>
      <c r="C261" s="7" t="str">
        <f>VLOOKUP(B261,YahooFinanceInfos!A:T,9,FALSE)</f>
        <v>KUDELSKI I</v>
      </c>
      <c r="D261" t="str">
        <f>VLOOKUP(B261,YahooFinanceInfos!A:T,7,FALSE)</f>
        <v>CHF</v>
      </c>
      <c r="E261" s="1">
        <f>VLOOKUP(B261,YahooFinanceInfos!A:T,20,FALSE)</f>
        <v>3.145</v>
      </c>
      <c r="F261" s="4" t="str">
        <f>VLOOKUP(B261,YahooFinanceInfos!A:AK,37,FALSE)</f>
        <v>2.505 - 7.0</v>
      </c>
      <c r="G261" s="11">
        <f>(VLOOKUP(B261,YahooFinanceInfos!A:AO,41,FALSE)-E261)/E261</f>
        <v>1.2257551669316376</v>
      </c>
      <c r="H261" s="9">
        <f>VLOOKUP(B261,YahooFinanceInfos!A:AX,50,FALSE)</f>
        <v>-0.81299999999999994</v>
      </c>
      <c r="I261" s="9">
        <f>VLOOKUP(B261,YahooFinanceInfos!A:AT,46,FALSE)</f>
        <v>0.10299999999999999</v>
      </c>
      <c r="J261" s="4">
        <f>VLOOKUP(B261,YahooFinanceInfos!A:AV,48,FALSE)</f>
        <v>3.3550490000000002E-2</v>
      </c>
      <c r="K261" s="4">
        <f t="shared" si="51"/>
        <v>-0.12669126691266913</v>
      </c>
      <c r="L261" s="9">
        <f>VLOOKUP(B261,YahooFinanceInfos!A:AV,47,FALSE)</f>
        <v>0</v>
      </c>
      <c r="M261" s="9">
        <f>VLOOKUP(B261,YahooFinanceInfos!A:AZ,52,FALSE)</f>
        <v>6.6920000000000002</v>
      </c>
      <c r="N261" s="4">
        <f>VLOOKUP(B261,YahooFinanceInfos!A:BH,60,FALSE)</f>
        <v>0.46996415000000002</v>
      </c>
      <c r="O261" s="4" t="str">
        <f t="shared" si="59"/>
        <v>don't touch</v>
      </c>
      <c r="P261" s="14"/>
      <c r="Q261" s="14"/>
      <c r="R261" s="16"/>
      <c r="S261" s="16"/>
      <c r="T261" s="16"/>
      <c r="AA261" s="4" t="str">
        <f t="shared" si="52"/>
        <v>na</v>
      </c>
      <c r="AB261" s="4" t="str">
        <f t="shared" si="53"/>
        <v>na</v>
      </c>
      <c r="AC261" s="4" t="str">
        <f t="shared" si="54"/>
        <v>na</v>
      </c>
      <c r="AD261" s="4" t="str">
        <f t="shared" si="55"/>
        <v>na</v>
      </c>
      <c r="AE261" s="4" t="str">
        <f t="shared" si="56"/>
        <v>na</v>
      </c>
      <c r="AF261" s="4" t="str">
        <f t="shared" si="57"/>
        <v>na</v>
      </c>
      <c r="AG261" s="4" t="str">
        <f t="shared" si="58"/>
        <v>na</v>
      </c>
    </row>
    <row r="262" spans="1:33" x14ac:dyDescent="0.2">
      <c r="A262" t="s">
        <v>1282</v>
      </c>
      <c r="B262" s="7" t="s">
        <v>1188</v>
      </c>
      <c r="C262" s="7" t="str">
        <f>VLOOKUP(B262,YahooFinanceInfos!A:T,9,FALSE)</f>
        <v>KUEHNE+NAGEL INT N</v>
      </c>
      <c r="D262" t="str">
        <f>VLOOKUP(B262,YahooFinanceInfos!A:T,7,FALSE)</f>
        <v>CHF</v>
      </c>
      <c r="E262" s="1">
        <f>VLOOKUP(B262,YahooFinanceInfos!A:T,20,FALSE)</f>
        <v>133.5</v>
      </c>
      <c r="F262" s="4" t="str">
        <f>VLOOKUP(B262,YahooFinanceInfos!A:AK,37,FALSE)</f>
        <v>119.25 - 168.0</v>
      </c>
      <c r="G262" s="11">
        <f>(VLOOKUP(B262,YahooFinanceInfos!A:AO,41,FALSE)-E262)/E262</f>
        <v>0.25842696629213485</v>
      </c>
      <c r="H262" s="9">
        <f>VLOOKUP(B262,YahooFinanceInfos!A:AX,50,FALSE)</f>
        <v>6.31</v>
      </c>
      <c r="I262" s="9">
        <f>VLOOKUP(B262,YahooFinanceInfos!A:AT,46,FALSE)</f>
        <v>4</v>
      </c>
      <c r="J262" s="4">
        <f>VLOOKUP(B262,YahooFinanceInfos!A:AV,48,FALSE)</f>
        <v>3.0686610999999999E-2</v>
      </c>
      <c r="K262" s="4">
        <f t="shared" si="51"/>
        <v>0.63391442155309041</v>
      </c>
      <c r="L262" s="9">
        <f>VLOOKUP(B262,YahooFinanceInfos!A:AV,47,FALSE)</f>
        <v>21.156894999999999</v>
      </c>
      <c r="M262" s="9">
        <f>VLOOKUP(B262,YahooFinanceInfos!A:AZ,52,FALSE)</f>
        <v>19.375</v>
      </c>
      <c r="N262" s="4">
        <f>VLOOKUP(B262,YahooFinanceInfos!A:BH,60,FALSE)</f>
        <v>6.8903226999999996</v>
      </c>
      <c r="O262" s="4" t="str">
        <f t="shared" si="59"/>
        <v>don't touch</v>
      </c>
      <c r="P262" s="14"/>
      <c r="Q262" s="14"/>
      <c r="R262" s="16"/>
      <c r="S262" s="16"/>
      <c r="T262" s="16"/>
      <c r="AA262" s="4" t="str">
        <f t="shared" si="52"/>
        <v>na</v>
      </c>
      <c r="AB262" s="4" t="str">
        <f t="shared" si="53"/>
        <v>na</v>
      </c>
      <c r="AC262" s="4" t="str">
        <f t="shared" si="54"/>
        <v>na</v>
      </c>
      <c r="AD262" s="4" t="str">
        <f t="shared" si="55"/>
        <v>na</v>
      </c>
      <c r="AE262" s="4" t="str">
        <f t="shared" si="56"/>
        <v>na</v>
      </c>
      <c r="AF262" s="4" t="str">
        <f t="shared" si="57"/>
        <v>na</v>
      </c>
      <c r="AG262" s="4" t="str">
        <f t="shared" si="58"/>
        <v>na</v>
      </c>
    </row>
    <row r="263" spans="1:33" x14ac:dyDescent="0.2">
      <c r="A263" t="s">
        <v>1282</v>
      </c>
      <c r="B263" s="6" t="s">
        <v>1189</v>
      </c>
      <c r="C263" s="7" t="str">
        <f>VLOOKUP(B263,YahooFinanceInfos!A:T,9,FALSE)</f>
        <v>Kuros N</v>
      </c>
      <c r="D263" t="str">
        <f>VLOOKUP(B263,YahooFinanceInfos!A:T,7,FALSE)</f>
        <v>CHF</v>
      </c>
      <c r="E263" s="1">
        <f>VLOOKUP(B263,YahooFinanceInfos!A:T,20,FALSE)</f>
        <v>1.9550000000000001</v>
      </c>
      <c r="F263" s="4" t="str">
        <f>VLOOKUP(B263,YahooFinanceInfos!A:AK,37,FALSE)</f>
        <v>1.34056 - 4.15113</v>
      </c>
      <c r="G263" s="11">
        <f>(VLOOKUP(B263,YahooFinanceInfos!A:AO,41,FALSE)-E263)/E263</f>
        <v>1.1233401534526855</v>
      </c>
      <c r="H263" s="9">
        <f>VLOOKUP(B263,YahooFinanceInfos!A:AX,50,FALSE)</f>
        <v>-0.71099999999999997</v>
      </c>
      <c r="I263" s="9">
        <f>VLOOKUP(B263,YahooFinanceInfos!A:AT,46,FALSE)</f>
        <v>0</v>
      </c>
      <c r="J263" s="4">
        <f>VLOOKUP(B263,YahooFinanceInfos!A:AV,48,FALSE)</f>
        <v>0</v>
      </c>
      <c r="K263" s="4">
        <f t="shared" si="51"/>
        <v>0</v>
      </c>
      <c r="L263" s="9">
        <f>VLOOKUP(B263,YahooFinanceInfos!A:AV,47,FALSE)</f>
        <v>0</v>
      </c>
      <c r="M263" s="9">
        <f>VLOOKUP(B263,YahooFinanceInfos!A:AZ,52,FALSE)</f>
        <v>3.468</v>
      </c>
      <c r="N263" s="4">
        <f>VLOOKUP(B263,YahooFinanceInfos!A:BH,60,FALSE)</f>
        <v>0.56372553000000003</v>
      </c>
      <c r="O263" s="4" t="str">
        <f t="shared" si="59"/>
        <v>don't touch</v>
      </c>
      <c r="P263" s="14"/>
      <c r="Q263" s="14"/>
      <c r="R263" s="16"/>
      <c r="S263" s="16"/>
      <c r="T263" s="16"/>
      <c r="AA263" s="4" t="str">
        <f t="shared" si="52"/>
        <v>na</v>
      </c>
      <c r="AB263" s="4" t="str">
        <f t="shared" si="53"/>
        <v>na</v>
      </c>
      <c r="AC263" s="4" t="str">
        <f t="shared" si="54"/>
        <v>na</v>
      </c>
      <c r="AD263" s="4" t="str">
        <f t="shared" si="55"/>
        <v>na</v>
      </c>
      <c r="AE263" s="4" t="str">
        <f t="shared" si="56"/>
        <v>na</v>
      </c>
      <c r="AF263" s="4" t="str">
        <f t="shared" si="57"/>
        <v>na</v>
      </c>
      <c r="AG263" s="4" t="str">
        <f t="shared" si="58"/>
        <v>na</v>
      </c>
    </row>
    <row r="264" spans="1:33" x14ac:dyDescent="0.2">
      <c r="A264" t="s">
        <v>1282</v>
      </c>
      <c r="B264" s="7" t="s">
        <v>222</v>
      </c>
      <c r="C264" s="7" t="str">
        <f>VLOOKUP(B264,YahooFinanceInfos!A:T,9,FALSE)</f>
        <v>LAFARGEHOLCIM N</v>
      </c>
      <c r="D264" t="str">
        <f>VLOOKUP(B264,YahooFinanceInfos!A:T,7,FALSE)</f>
        <v>CHF</v>
      </c>
      <c r="E264" s="1">
        <f>VLOOKUP(B264,YahooFinanceInfos!A:T,20,FALSE)</f>
        <v>36.04</v>
      </c>
      <c r="F264" s="4" t="str">
        <f>VLOOKUP(B264,YahooFinanceInfos!A:AK,37,FALSE)</f>
        <v>28.3 - 54.0</v>
      </c>
      <c r="G264" s="11">
        <f>(VLOOKUP(B264,YahooFinanceInfos!A:AO,41,FALSE)-E264)/E264</f>
        <v>0.49833518312985575</v>
      </c>
      <c r="H264" s="9">
        <f>VLOOKUP(B264,YahooFinanceInfos!A:AX,50,FALSE)</f>
        <v>3.68</v>
      </c>
      <c r="I264" s="9">
        <f>VLOOKUP(B264,YahooFinanceInfos!A:AT,46,FALSE)</f>
        <v>2</v>
      </c>
      <c r="J264" s="4">
        <f>VLOOKUP(B264,YahooFinanceInfos!A:AV,48,FALSE)</f>
        <v>5.3333335000000003E-2</v>
      </c>
      <c r="K264" s="4">
        <f t="shared" si="51"/>
        <v>0.54347826086956519</v>
      </c>
      <c r="L264" s="9">
        <f>VLOOKUP(B264,YahooFinanceInfos!A:AV,47,FALSE)</f>
        <v>9.7934780000000003</v>
      </c>
      <c r="M264" s="9">
        <f>VLOOKUP(B264,YahooFinanceInfos!A:AZ,52,FALSE)</f>
        <v>46.548000000000002</v>
      </c>
      <c r="N264" s="4">
        <f>VLOOKUP(B264,YahooFinanceInfos!A:BH,60,FALSE)</f>
        <v>0.77425456000000004</v>
      </c>
      <c r="O264" s="4" t="str">
        <f t="shared" si="59"/>
        <v>invest</v>
      </c>
      <c r="P264" s="14"/>
      <c r="Q264" s="14">
        <v>5000</v>
      </c>
      <c r="R264" s="16"/>
      <c r="S264" s="17">
        <f>Q264*J264</f>
        <v>266.666675</v>
      </c>
      <c r="T264" s="14">
        <f>Q264*(1+G264)</f>
        <v>7491.6759156492781</v>
      </c>
      <c r="AA264" s="4" t="str">
        <f t="shared" si="52"/>
        <v>na</v>
      </c>
      <c r="AB264" s="4" t="str">
        <f t="shared" si="53"/>
        <v>na</v>
      </c>
      <c r="AC264" s="4" t="str">
        <f t="shared" si="54"/>
        <v>na</v>
      </c>
      <c r="AD264" s="4" t="str">
        <f t="shared" si="55"/>
        <v>na</v>
      </c>
      <c r="AE264" s="4" t="str">
        <f t="shared" si="56"/>
        <v>na</v>
      </c>
      <c r="AF264" s="4" t="str">
        <f t="shared" si="57"/>
        <v>na</v>
      </c>
      <c r="AG264" s="4" t="str">
        <f t="shared" si="58"/>
        <v>na</v>
      </c>
    </row>
    <row r="265" spans="1:33" x14ac:dyDescent="0.2">
      <c r="A265" t="s">
        <v>1282</v>
      </c>
      <c r="B265" s="6" t="s">
        <v>1190</v>
      </c>
      <c r="C265" s="7" t="str">
        <f>VLOOKUP(B265,YahooFinanceInfos!A:T,9,FALSE)</f>
        <v>LALIQUE GROUP N</v>
      </c>
      <c r="D265" t="str">
        <f>VLOOKUP(B265,YahooFinanceInfos!A:T,7,FALSE)</f>
        <v>CHF</v>
      </c>
      <c r="E265" s="1">
        <f>VLOOKUP(B265,YahooFinanceInfos!A:T,20,FALSE)</f>
        <v>29.8</v>
      </c>
      <c r="F265" s="4" t="str">
        <f>VLOOKUP(B265,YahooFinanceInfos!A:AK,37,FALSE)</f>
        <v>21.2 - 51.2906</v>
      </c>
      <c r="G265" s="11">
        <f>(VLOOKUP(B265,YahooFinanceInfos!A:AO,41,FALSE)-E265)/E265</f>
        <v>0.72116107382550321</v>
      </c>
      <c r="H265" s="9">
        <f>VLOOKUP(B265,YahooFinanceInfos!A:AX,50,FALSE)</f>
        <v>1.2749999999999999</v>
      </c>
      <c r="I265" s="9">
        <f>VLOOKUP(B265,YahooFinanceInfos!A:AT,46,FALSE)</f>
        <v>0.498</v>
      </c>
      <c r="J265" s="4">
        <f>VLOOKUP(B265,YahooFinanceInfos!A:AV,48,FALSE)</f>
        <v>1.66E-2</v>
      </c>
      <c r="K265" s="4">
        <f t="shared" si="51"/>
        <v>0.39058823529411768</v>
      </c>
      <c r="L265" s="9">
        <f>VLOOKUP(B265,YahooFinanceInfos!A:AV,47,FALSE)</f>
        <v>23.37255</v>
      </c>
      <c r="M265" s="9">
        <f>VLOOKUP(B265,YahooFinanceInfos!A:AZ,52,FALSE)</f>
        <v>23.161999999999999</v>
      </c>
      <c r="N265" s="4">
        <f>VLOOKUP(B265,YahooFinanceInfos!A:BH,60,FALSE)</f>
        <v>1.2865899999999999</v>
      </c>
      <c r="O265" s="4" t="str">
        <f t="shared" si="59"/>
        <v>don't touch</v>
      </c>
      <c r="P265" s="14"/>
      <c r="Q265" s="14"/>
      <c r="R265" s="16"/>
      <c r="S265" s="16"/>
      <c r="T265" s="16"/>
      <c r="AA265" s="4" t="str">
        <f t="shared" si="52"/>
        <v>na</v>
      </c>
      <c r="AB265" s="4" t="str">
        <f t="shared" si="53"/>
        <v>na</v>
      </c>
      <c r="AC265" s="4" t="str">
        <f t="shared" si="54"/>
        <v>na</v>
      </c>
      <c r="AD265" s="4" t="str">
        <f t="shared" si="55"/>
        <v>na</v>
      </c>
      <c r="AE265" s="4" t="str">
        <f t="shared" si="56"/>
        <v>na</v>
      </c>
      <c r="AF265" s="4" t="str">
        <f t="shared" si="57"/>
        <v>na</v>
      </c>
      <c r="AG265" s="4" t="str">
        <f t="shared" si="58"/>
        <v>na</v>
      </c>
    </row>
    <row r="266" spans="1:33" x14ac:dyDescent="0.2">
      <c r="A266" t="s">
        <v>1282</v>
      </c>
      <c r="B266" s="7" t="s">
        <v>1191</v>
      </c>
      <c r="C266" s="7" t="str">
        <f>VLOOKUP(B266,YahooFinanceInfos!A:T,9,FALSE)</f>
        <v>LECLANCHE N</v>
      </c>
      <c r="D266" t="str">
        <f>VLOOKUP(B266,YahooFinanceInfos!A:T,7,FALSE)</f>
        <v>CHF</v>
      </c>
      <c r="E266" s="1">
        <f>VLOOKUP(B266,YahooFinanceInfos!A:T,20,FALSE)</f>
        <v>0.51400000000000001</v>
      </c>
      <c r="F266" s="4" t="str">
        <f>VLOOKUP(B266,YahooFinanceInfos!A:AK,37,FALSE)</f>
        <v>0.5 - 1.8</v>
      </c>
      <c r="G266" s="11">
        <f>(VLOOKUP(B266,YahooFinanceInfos!A:AO,41,FALSE)-E266)/E266</f>
        <v>2.5019455252918288</v>
      </c>
      <c r="H266" s="9">
        <f>VLOOKUP(B266,YahooFinanceInfos!A:AX,50,FALSE)</f>
        <v>-0.42099999999999999</v>
      </c>
      <c r="I266" s="9">
        <f>VLOOKUP(B266,YahooFinanceInfos!A:AT,46,FALSE)</f>
        <v>0</v>
      </c>
      <c r="J266" s="4">
        <f>VLOOKUP(B266,YahooFinanceInfos!A:AV,48,FALSE)</f>
        <v>0</v>
      </c>
      <c r="K266" s="4">
        <f t="shared" si="51"/>
        <v>0</v>
      </c>
      <c r="L266" s="9">
        <f>VLOOKUP(B266,YahooFinanceInfos!A:AV,47,FALSE)</f>
        <v>0</v>
      </c>
      <c r="M266" s="9">
        <f>VLOOKUP(B266,YahooFinanceInfos!A:AZ,52,FALSE)</f>
        <v>0.159</v>
      </c>
      <c r="N266" s="4">
        <f>VLOOKUP(B266,YahooFinanceInfos!A:BH,60,FALSE)</f>
        <v>3.2327043999999998</v>
      </c>
      <c r="O266" s="4" t="str">
        <f t="shared" si="59"/>
        <v>don't touch</v>
      </c>
      <c r="P266" s="14"/>
      <c r="Q266" s="14"/>
      <c r="R266" s="16"/>
      <c r="S266" s="16"/>
      <c r="T266" s="16"/>
      <c r="AA266" s="4" t="str">
        <f t="shared" si="52"/>
        <v>na</v>
      </c>
      <c r="AB266" s="4" t="str">
        <f t="shared" si="53"/>
        <v>na</v>
      </c>
      <c r="AC266" s="4" t="str">
        <f t="shared" si="54"/>
        <v>na</v>
      </c>
      <c r="AD266" s="4" t="str">
        <f t="shared" si="55"/>
        <v>na</v>
      </c>
      <c r="AE266" s="4" t="str">
        <f t="shared" si="56"/>
        <v>na</v>
      </c>
      <c r="AF266" s="4" t="str">
        <f t="shared" si="57"/>
        <v>na</v>
      </c>
      <c r="AG266" s="4" t="str">
        <f t="shared" si="58"/>
        <v>na</v>
      </c>
    </row>
    <row r="267" spans="1:33" x14ac:dyDescent="0.2">
      <c r="A267" t="s">
        <v>1282</v>
      </c>
      <c r="B267" s="6" t="s">
        <v>1192</v>
      </c>
      <c r="C267" s="7" t="str">
        <f>VLOOKUP(B267,YahooFinanceInfos!A:T,9,FALSE)</f>
        <v>LEM N</v>
      </c>
      <c r="D267" t="str">
        <f>VLOOKUP(B267,YahooFinanceInfos!A:T,7,FALSE)</f>
        <v>CHF</v>
      </c>
      <c r="E267" s="1">
        <f>VLOOKUP(B267,YahooFinanceInfos!A:T,20,FALSE)</f>
        <v>1142</v>
      </c>
      <c r="F267" s="4" t="str">
        <f>VLOOKUP(B267,YahooFinanceInfos!A:AK,37,FALSE)</f>
        <v>850.0 - 1520.0</v>
      </c>
      <c r="G267" s="11">
        <f>(VLOOKUP(B267,YahooFinanceInfos!A:AO,41,FALSE)-E267)/E267</f>
        <v>0.3309982486865149</v>
      </c>
      <c r="H267" s="9">
        <f>VLOOKUP(B267,YahooFinanceInfos!A:AX,50,FALSE)</f>
        <v>57.423000000000002</v>
      </c>
      <c r="I267" s="9">
        <f>VLOOKUP(B267,YahooFinanceInfos!A:AT,46,FALSE)</f>
        <v>42</v>
      </c>
      <c r="J267" s="4">
        <f>VLOOKUP(B267,YahooFinanceInfos!A:AV,48,FALSE)</f>
        <v>3.7168140000000002E-2</v>
      </c>
      <c r="K267" s="4">
        <f t="shared" si="51"/>
        <v>0.731414241680163</v>
      </c>
      <c r="L267" s="9">
        <f>VLOOKUP(B267,YahooFinanceInfos!A:AV,47,FALSE)</f>
        <v>19.887499999999999</v>
      </c>
      <c r="M267" s="9">
        <f>VLOOKUP(B267,YahooFinanceInfos!A:AZ,52,FALSE)</f>
        <v>70.596000000000004</v>
      </c>
      <c r="N267" s="4">
        <f>VLOOKUP(B267,YahooFinanceInfos!A:BH,60,FALSE)</f>
        <v>16.176553999999999</v>
      </c>
      <c r="O267" s="4" t="str">
        <f t="shared" si="59"/>
        <v>invest</v>
      </c>
      <c r="P267" s="14"/>
      <c r="Q267" s="14"/>
      <c r="R267" s="16"/>
      <c r="S267" s="16"/>
      <c r="T267" s="16"/>
      <c r="AA267" s="4" t="str">
        <f t="shared" si="52"/>
        <v>na</v>
      </c>
      <c r="AB267" s="4" t="str">
        <f t="shared" si="53"/>
        <v>na</v>
      </c>
      <c r="AC267" s="4" t="str">
        <f t="shared" si="54"/>
        <v>na</v>
      </c>
      <c r="AD267" s="4" t="str">
        <f t="shared" si="55"/>
        <v>na</v>
      </c>
      <c r="AE267" s="4" t="str">
        <f t="shared" si="56"/>
        <v>na</v>
      </c>
      <c r="AF267" s="4" t="str">
        <f t="shared" si="57"/>
        <v>na</v>
      </c>
      <c r="AG267" s="4" t="str">
        <f t="shared" si="58"/>
        <v>na</v>
      </c>
    </row>
    <row r="268" spans="1:33" x14ac:dyDescent="0.2">
      <c r="A268" t="s">
        <v>1282</v>
      </c>
      <c r="B268" s="7" t="s">
        <v>1193</v>
      </c>
      <c r="C268" s="7" t="str">
        <f>VLOOKUP(B268,YahooFinanceInfos!A:T,9,FALSE)</f>
        <v>LEONTEQ N</v>
      </c>
      <c r="D268" t="str">
        <f>VLOOKUP(B268,YahooFinanceInfos!A:T,7,FALSE)</f>
        <v>CHF</v>
      </c>
      <c r="E268" s="1">
        <f>VLOOKUP(B268,YahooFinanceInfos!A:T,20,FALSE)</f>
        <v>33.1</v>
      </c>
      <c r="F268" s="4" t="str">
        <f>VLOOKUP(B268,YahooFinanceInfos!A:AK,37,FALSE)</f>
        <v>28.24 - 50.95</v>
      </c>
      <c r="G268" s="11">
        <f>(VLOOKUP(B268,YahooFinanceInfos!A:AO,41,FALSE)-E268)/E268</f>
        <v>0.5392749244712991</v>
      </c>
      <c r="H268" s="9">
        <f>VLOOKUP(B268,YahooFinanceInfos!A:AX,50,FALSE)</f>
        <v>3.3</v>
      </c>
      <c r="I268" s="9">
        <f>VLOOKUP(B268,YahooFinanceInfos!A:AT,46,FALSE)</f>
        <v>0.5</v>
      </c>
      <c r="J268" s="4">
        <f>VLOOKUP(B268,YahooFinanceInfos!A:AV,48,FALSE)</f>
        <v>1.5384615000000001E-2</v>
      </c>
      <c r="K268" s="4">
        <f t="shared" si="51"/>
        <v>0.15151515151515152</v>
      </c>
      <c r="L268" s="9">
        <f>VLOOKUP(B268,YahooFinanceInfos!A:AV,47,FALSE)</f>
        <v>10.030303</v>
      </c>
      <c r="M268" s="9">
        <f>VLOOKUP(B268,YahooFinanceInfos!A:AZ,52,FALSE)</f>
        <v>35.576999999999998</v>
      </c>
      <c r="N268" s="4">
        <f>VLOOKUP(B268,YahooFinanceInfos!A:BH,60,FALSE)</f>
        <v>0.93037634999999996</v>
      </c>
      <c r="O268" s="4" t="str">
        <f t="shared" si="59"/>
        <v>don't touch</v>
      </c>
      <c r="P268" s="14"/>
      <c r="Q268" s="14"/>
      <c r="R268" s="16"/>
      <c r="S268" s="16"/>
      <c r="T268" s="16"/>
      <c r="AA268" s="4" t="str">
        <f t="shared" si="52"/>
        <v>na</v>
      </c>
      <c r="AB268" s="4" t="str">
        <f t="shared" si="53"/>
        <v>na</v>
      </c>
      <c r="AC268" s="4" t="str">
        <f t="shared" si="54"/>
        <v>na</v>
      </c>
      <c r="AD268" s="4" t="str">
        <f t="shared" si="55"/>
        <v>na</v>
      </c>
      <c r="AE268" s="4" t="str">
        <f t="shared" si="56"/>
        <v>na</v>
      </c>
      <c r="AF268" s="4" t="str">
        <f t="shared" si="57"/>
        <v>na</v>
      </c>
      <c r="AG268" s="4" t="str">
        <f t="shared" si="58"/>
        <v>na</v>
      </c>
    </row>
    <row r="269" spans="1:33" x14ac:dyDescent="0.2">
      <c r="A269" t="s">
        <v>1282</v>
      </c>
      <c r="B269" s="6" t="s">
        <v>1194</v>
      </c>
      <c r="C269" s="7" t="str">
        <f>VLOOKUP(B269,YahooFinanceInfos!A:T,9,FALSE)</f>
        <v>LIECHT LANDBK N</v>
      </c>
      <c r="D269" t="str">
        <f>VLOOKUP(B269,YahooFinanceInfos!A:T,7,FALSE)</f>
        <v>CHF</v>
      </c>
      <c r="E269" s="1">
        <f>VLOOKUP(B269,YahooFinanceInfos!A:T,20,FALSE)</f>
        <v>54.2</v>
      </c>
      <c r="F269" s="4" t="str">
        <f>VLOOKUP(B269,YahooFinanceInfos!A:AK,37,FALSE)</f>
        <v>45.0 - 68.7</v>
      </c>
      <c r="G269" s="11">
        <f>(VLOOKUP(B269,YahooFinanceInfos!A:AO,41,FALSE)-E269)/E269</f>
        <v>0.26752767527675275</v>
      </c>
      <c r="H269" s="9">
        <f>VLOOKUP(B269,YahooFinanceInfos!A:AX,50,FALSE)</f>
        <v>3.77</v>
      </c>
      <c r="I269" s="9">
        <f>VLOOKUP(B269,YahooFinanceInfos!A:AT,46,FALSE)</f>
        <v>2.2000000000000002</v>
      </c>
      <c r="J269" s="4">
        <f>VLOOKUP(B269,YahooFinanceInfos!A:AV,48,FALSE)</f>
        <v>4.1509434999999997E-2</v>
      </c>
      <c r="K269" s="4">
        <f t="shared" si="51"/>
        <v>0.58355437665782495</v>
      </c>
      <c r="L269" s="9">
        <f>VLOOKUP(B269,YahooFinanceInfos!A:AV,47,FALSE)</f>
        <v>14.376658000000001</v>
      </c>
      <c r="M269" s="9">
        <f>VLOOKUP(B269,YahooFinanceInfos!A:AZ,52,FALSE)</f>
        <v>63.39</v>
      </c>
      <c r="N269" s="4">
        <f>VLOOKUP(B269,YahooFinanceInfos!A:BH,60,FALSE)</f>
        <v>0.85502445999999999</v>
      </c>
      <c r="O269" s="4" t="str">
        <f t="shared" si="59"/>
        <v>don't touch</v>
      </c>
      <c r="P269" s="14"/>
      <c r="Q269" s="14"/>
      <c r="R269" s="16"/>
      <c r="S269" s="16"/>
      <c r="T269" s="16"/>
      <c r="AA269" s="4" t="str">
        <f t="shared" si="52"/>
        <v>na</v>
      </c>
      <c r="AB269" s="4" t="str">
        <f t="shared" si="53"/>
        <v>na</v>
      </c>
      <c r="AC269" s="4" t="str">
        <f t="shared" si="54"/>
        <v>na</v>
      </c>
      <c r="AD269" s="4" t="str">
        <f t="shared" si="55"/>
        <v>na</v>
      </c>
      <c r="AE269" s="4" t="str">
        <f t="shared" si="56"/>
        <v>na</v>
      </c>
      <c r="AF269" s="4" t="str">
        <f t="shared" si="57"/>
        <v>na</v>
      </c>
      <c r="AG269" s="4" t="str">
        <f t="shared" si="58"/>
        <v>na</v>
      </c>
    </row>
    <row r="270" spans="1:33" x14ac:dyDescent="0.2">
      <c r="A270" t="s">
        <v>1282</v>
      </c>
      <c r="B270" s="7" t="s">
        <v>1195</v>
      </c>
      <c r="C270" s="7" t="str">
        <f>VLOOKUP(B270,YahooFinanceInfos!A:T,9,FALSE)</f>
        <v>LINDT N</v>
      </c>
      <c r="D270" t="str">
        <f>VLOOKUP(B270,YahooFinanceInfos!A:T,7,FALSE)</f>
        <v>CHF</v>
      </c>
      <c r="E270" s="1">
        <f>VLOOKUP(B270,YahooFinanceInfos!A:T,20,FALSE)</f>
        <v>81000</v>
      </c>
      <c r="F270" s="4" t="str">
        <f>VLOOKUP(B270,YahooFinanceInfos!A:AK,37,FALSE)</f>
        <v>65200.0 - 93800.0</v>
      </c>
      <c r="G270" s="11">
        <f>(VLOOKUP(B270,YahooFinanceInfos!A:AO,41,FALSE)-E270)/E270</f>
        <v>0.15802469135802469</v>
      </c>
      <c r="H270" s="9">
        <f>VLOOKUP(B270,YahooFinanceInfos!A:AX,50,FALSE)</f>
        <v>2123.6999999999998</v>
      </c>
      <c r="I270" s="9">
        <f>VLOOKUP(B270,YahooFinanceInfos!A:AT,46,FALSE)</f>
        <v>1050</v>
      </c>
      <c r="J270" s="4">
        <f>VLOOKUP(B270,YahooFinanceInfos!A:AV,48,FALSE)</f>
        <v>1.3027295499999999E-2</v>
      </c>
      <c r="K270" s="4">
        <f t="shared" si="51"/>
        <v>0.49442011583557005</v>
      </c>
      <c r="L270" s="9">
        <f>VLOOKUP(B270,YahooFinanceInfos!A:AV,47,FALSE)</f>
        <v>38.140979999999999</v>
      </c>
      <c r="M270" s="9">
        <f>VLOOKUP(B270,YahooFinanceInfos!A:AZ,52,FALSE)</f>
        <v>19651.984</v>
      </c>
      <c r="N270" s="4">
        <f>VLOOKUP(B270,YahooFinanceInfos!A:BH,60,FALSE)</f>
        <v>4.1217212999999999</v>
      </c>
      <c r="O270" s="4" t="str">
        <f t="shared" si="59"/>
        <v>don't touch</v>
      </c>
      <c r="P270" s="14"/>
      <c r="Q270" s="14"/>
      <c r="R270" s="16"/>
      <c r="S270" s="16"/>
      <c r="T270" s="16"/>
      <c r="AA270" s="4" t="str">
        <f t="shared" si="52"/>
        <v>na</v>
      </c>
      <c r="AB270" s="4" t="str">
        <f t="shared" si="53"/>
        <v>na</v>
      </c>
      <c r="AC270" s="4" t="str">
        <f t="shared" si="54"/>
        <v>na</v>
      </c>
      <c r="AD270" s="4" t="str">
        <f t="shared" si="55"/>
        <v>na</v>
      </c>
      <c r="AE270" s="4" t="str">
        <f t="shared" si="56"/>
        <v>na</v>
      </c>
      <c r="AF270" s="4" t="str">
        <f t="shared" si="57"/>
        <v>na</v>
      </c>
      <c r="AG270" s="4" t="str">
        <f t="shared" si="58"/>
        <v>na</v>
      </c>
    </row>
    <row r="271" spans="1:33" x14ac:dyDescent="0.2">
      <c r="A271" t="s">
        <v>1282</v>
      </c>
      <c r="B271" s="6" t="s">
        <v>1196</v>
      </c>
      <c r="C271" s="7" t="str">
        <f>VLOOKUP(B271,YahooFinanceInfos!A:T,9,FALSE)</f>
        <v>LINDT PS</v>
      </c>
      <c r="D271" t="str">
        <f>VLOOKUP(B271,YahooFinanceInfos!A:T,7,FALSE)</f>
        <v>CHF</v>
      </c>
      <c r="E271" s="1">
        <f>VLOOKUP(B271,YahooFinanceInfos!A:T,20,FALSE)</f>
        <v>7710</v>
      </c>
      <c r="F271" s="4" t="str">
        <f>VLOOKUP(B271,YahooFinanceInfos!A:AK,37,FALSE)</f>
        <v>6365.0 - 8665.0</v>
      </c>
      <c r="G271" s="11">
        <f>(VLOOKUP(B271,YahooFinanceInfos!A:AO,41,FALSE)-E271)/E271</f>
        <v>0.12386511024643321</v>
      </c>
      <c r="H271" s="9">
        <f>VLOOKUP(B271,YahooFinanceInfos!A:AX,50,FALSE)</f>
        <v>2123.6999999999998</v>
      </c>
      <c r="I271" s="9">
        <f>VLOOKUP(B271,YahooFinanceInfos!A:AT,46,FALSE)</f>
        <v>1050</v>
      </c>
      <c r="J271" s="4">
        <f>VLOOKUP(B271,YahooFinanceInfos!A:AV,48,FALSE)</f>
        <v>0.13522215000000001</v>
      </c>
      <c r="K271" s="4">
        <f t="shared" si="51"/>
        <v>0.49442011583557005</v>
      </c>
      <c r="L271" s="9">
        <f>VLOOKUP(B271,YahooFinanceInfos!A:AV,47,FALSE)</f>
        <v>3.6304563999999999</v>
      </c>
      <c r="M271" s="9">
        <f>VLOOKUP(B271,YahooFinanceInfos!A:AZ,52,FALSE)</f>
        <v>19651.984</v>
      </c>
      <c r="N271" s="4">
        <f>VLOOKUP(B271,YahooFinanceInfos!A:BH,60,FALSE)</f>
        <v>0.39232679999999998</v>
      </c>
      <c r="O271" s="4" t="str">
        <f t="shared" si="59"/>
        <v>don't touch</v>
      </c>
      <c r="P271" s="14"/>
      <c r="Q271" s="14"/>
      <c r="R271" s="20"/>
      <c r="S271" s="20"/>
      <c r="T271" s="20"/>
      <c r="U271">
        <v>72.5</v>
      </c>
      <c r="V271">
        <v>80</v>
      </c>
      <c r="W271">
        <v>88</v>
      </c>
      <c r="X271">
        <v>93</v>
      </c>
      <c r="Y271">
        <v>100</v>
      </c>
      <c r="Z271">
        <v>175</v>
      </c>
      <c r="AA271" s="4">
        <f t="shared" si="52"/>
        <v>1.4137931034482758</v>
      </c>
      <c r="AB271" s="4">
        <f t="shared" si="53"/>
        <v>0.98863636363636365</v>
      </c>
      <c r="AC271" s="4">
        <f t="shared" si="54"/>
        <v>0.10344827586206896</v>
      </c>
      <c r="AD271" s="4">
        <f t="shared" si="55"/>
        <v>0.1</v>
      </c>
      <c r="AE271" s="4">
        <f t="shared" si="56"/>
        <v>5.6818181818181816E-2</v>
      </c>
      <c r="AF271" s="4">
        <f t="shared" si="57"/>
        <v>7.5268817204301078E-2</v>
      </c>
      <c r="AG271" s="4">
        <f t="shared" si="58"/>
        <v>0.75</v>
      </c>
    </row>
    <row r="272" spans="1:33" x14ac:dyDescent="0.2">
      <c r="A272" t="s">
        <v>1282</v>
      </c>
      <c r="B272" s="7" t="s">
        <v>1197</v>
      </c>
      <c r="C272" s="7" t="str">
        <f>VLOOKUP(B272,YahooFinanceInfos!A:T,9,FALSE)</f>
        <v>LOGITECH N</v>
      </c>
      <c r="D272" t="str">
        <f>VLOOKUP(B272,YahooFinanceInfos!A:T,7,FALSE)</f>
        <v>CHF</v>
      </c>
      <c r="E272" s="1">
        <f>VLOOKUP(B272,YahooFinanceInfos!A:T,20,FALSE)</f>
        <v>51.52</v>
      </c>
      <c r="F272" s="4" t="str">
        <f>VLOOKUP(B272,YahooFinanceInfos!A:AK,37,FALSE)</f>
        <v>28.67 - 52.88</v>
      </c>
      <c r="G272" s="11">
        <f>(VLOOKUP(B272,YahooFinanceInfos!A:AO,41,FALSE)-E272)/E272</f>
        <v>2.6397515527950298E-2</v>
      </c>
      <c r="H272" s="9">
        <f>VLOOKUP(B272,YahooFinanceInfos!A:AX,50,FALSE)</f>
        <v>1.63</v>
      </c>
      <c r="I272" s="9">
        <f>VLOOKUP(B272,YahooFinanceInfos!A:AT,46,FALSE)</f>
        <v>0.74</v>
      </c>
      <c r="J272" s="4">
        <f>VLOOKUP(B272,YahooFinanceInfos!A:AV,48,FALSE)</f>
        <v>1.4555468E-2</v>
      </c>
      <c r="K272" s="4">
        <f t="shared" si="51"/>
        <v>0.45398773006134974</v>
      </c>
      <c r="L272" s="9">
        <f>VLOOKUP(B272,YahooFinanceInfos!A:AV,47,FALSE)</f>
        <v>31.607362999999999</v>
      </c>
      <c r="M272" s="9">
        <f>VLOOKUP(B272,YahooFinanceInfos!A:AZ,52,FALSE)</f>
        <v>7.7619999999999996</v>
      </c>
      <c r="N272" s="4">
        <f>VLOOKUP(B272,YahooFinanceInfos!A:BH,60,FALSE)</f>
        <v>6.6374645000000001</v>
      </c>
      <c r="O272" s="4" t="str">
        <f t="shared" si="59"/>
        <v>don't touch</v>
      </c>
      <c r="P272" s="14"/>
      <c r="Q272" s="14"/>
      <c r="R272" s="16"/>
      <c r="S272" s="16"/>
      <c r="T272" s="16"/>
      <c r="AA272" s="4" t="str">
        <f t="shared" si="52"/>
        <v>na</v>
      </c>
      <c r="AB272" s="4" t="str">
        <f t="shared" si="53"/>
        <v>na</v>
      </c>
      <c r="AC272" s="4" t="str">
        <f t="shared" si="54"/>
        <v>na</v>
      </c>
      <c r="AD272" s="4" t="str">
        <f t="shared" si="55"/>
        <v>na</v>
      </c>
      <c r="AE272" s="4" t="str">
        <f t="shared" si="56"/>
        <v>na</v>
      </c>
      <c r="AF272" s="4" t="str">
        <f t="shared" si="57"/>
        <v>na</v>
      </c>
      <c r="AG272" s="4" t="str">
        <f t="shared" si="58"/>
        <v>na</v>
      </c>
    </row>
    <row r="273" spans="1:33" x14ac:dyDescent="0.2">
      <c r="A273" t="s">
        <v>1282</v>
      </c>
      <c r="B273" s="6" t="s">
        <v>338</v>
      </c>
      <c r="C273" s="7" t="str">
        <f>VLOOKUP(B273,YahooFinanceInfos!A:T,9,FALSE)</f>
        <v>LONZA N</v>
      </c>
      <c r="D273" t="str">
        <f>VLOOKUP(B273,YahooFinanceInfos!A:T,7,FALSE)</f>
        <v>CHF</v>
      </c>
      <c r="E273" s="1">
        <f>VLOOKUP(B273,YahooFinanceInfos!A:T,20,FALSE)</f>
        <v>447.9</v>
      </c>
      <c r="F273" s="4" t="str">
        <f>VLOOKUP(B273,YahooFinanceInfos!A:AK,37,FALSE)</f>
        <v>301.0 - 461.6</v>
      </c>
      <c r="G273" s="11">
        <f>(VLOOKUP(B273,YahooFinanceInfos!A:AO,41,FALSE)-E273)/E273</f>
        <v>3.0587184639428548E-2</v>
      </c>
      <c r="H273" s="9">
        <f>VLOOKUP(B273,YahooFinanceInfos!A:AX,50,FALSE)</f>
        <v>8.6509999999999998</v>
      </c>
      <c r="I273" s="9">
        <f>VLOOKUP(B273,YahooFinanceInfos!A:AT,46,FALSE)</f>
        <v>2.75</v>
      </c>
      <c r="J273" s="4">
        <f>VLOOKUP(B273,YahooFinanceInfos!A:AV,48,FALSE)</f>
        <v>6.2062740000000003E-3</v>
      </c>
      <c r="K273" s="4">
        <f t="shared" si="51"/>
        <v>0.31788232574268871</v>
      </c>
      <c r="L273" s="9">
        <f>VLOOKUP(B273,YahooFinanceInfos!A:AV,47,FALSE)</f>
        <v>51.774360000000001</v>
      </c>
      <c r="M273" s="9">
        <f>VLOOKUP(B273,YahooFinanceInfos!A:AZ,52,FALSE)</f>
        <v>87.415999999999997</v>
      </c>
      <c r="N273" s="4">
        <f>VLOOKUP(B273,YahooFinanceInfos!A:BH,60,FALSE)</f>
        <v>5.1237760000000003</v>
      </c>
      <c r="O273" s="4" t="str">
        <f t="shared" si="59"/>
        <v>don't touch</v>
      </c>
      <c r="P273" s="14"/>
      <c r="Q273" s="14"/>
      <c r="R273" s="16"/>
      <c r="S273" s="16"/>
      <c r="T273" s="16"/>
      <c r="AA273" s="4" t="str">
        <f t="shared" si="52"/>
        <v>na</v>
      </c>
      <c r="AB273" s="4" t="str">
        <f t="shared" si="53"/>
        <v>na</v>
      </c>
      <c r="AC273" s="4" t="str">
        <f t="shared" si="54"/>
        <v>na</v>
      </c>
      <c r="AD273" s="4" t="str">
        <f t="shared" si="55"/>
        <v>na</v>
      </c>
      <c r="AE273" s="4" t="str">
        <f t="shared" si="56"/>
        <v>na</v>
      </c>
      <c r="AF273" s="4" t="str">
        <f t="shared" si="57"/>
        <v>na</v>
      </c>
      <c r="AG273" s="4" t="str">
        <f t="shared" si="58"/>
        <v>na</v>
      </c>
    </row>
    <row r="274" spans="1:33" x14ac:dyDescent="0.2">
      <c r="A274" t="s">
        <v>1282</v>
      </c>
      <c r="B274" s="7" t="s">
        <v>1198</v>
      </c>
      <c r="C274" s="7" t="str">
        <f>VLOOKUP(B274,YahooFinanceInfos!A:T,9,FALSE)</f>
        <v>LUMX GROUP N</v>
      </c>
      <c r="D274" t="str">
        <f>VLOOKUP(B274,YahooFinanceInfos!A:T,7,FALSE)</f>
        <v>CHF</v>
      </c>
      <c r="E274" s="1">
        <f>VLOOKUP(B274,YahooFinanceInfos!A:T,20,FALSE)</f>
        <v>1.7000000000000001E-2</v>
      </c>
      <c r="F274" s="4" t="str">
        <f>VLOOKUP(B274,YahooFinanceInfos!A:AK,37,FALSE)</f>
        <v>0.011 - 0.115</v>
      </c>
      <c r="G274" s="11">
        <f>(VLOOKUP(B274,YahooFinanceInfos!A:AO,41,FALSE)-E274)/E274</f>
        <v>5.7647058823529411</v>
      </c>
      <c r="H274" s="9">
        <f>VLOOKUP(B274,YahooFinanceInfos!A:AX,50,FALSE)</f>
        <v>-0.12</v>
      </c>
      <c r="I274" s="9">
        <f>VLOOKUP(B274,YahooFinanceInfos!A:AT,46,FALSE)</f>
        <v>0</v>
      </c>
      <c r="J274" s="4">
        <f>VLOOKUP(B274,YahooFinanceInfos!A:AV,48,FALSE)</f>
        <v>0</v>
      </c>
      <c r="K274" s="4">
        <f t="shared" si="51"/>
        <v>0</v>
      </c>
      <c r="L274" s="9">
        <f>VLOOKUP(B274,YahooFinanceInfos!A:AV,47,FALSE)</f>
        <v>0</v>
      </c>
      <c r="M274" s="9">
        <f>VLOOKUP(B274,YahooFinanceInfos!A:AZ,52,FALSE)</f>
        <v>8.0000000000000002E-3</v>
      </c>
      <c r="N274" s="4">
        <f>VLOOKUP(B274,YahooFinanceInfos!A:BH,60,FALSE)</f>
        <v>2.125</v>
      </c>
      <c r="O274" s="4" t="str">
        <f t="shared" si="59"/>
        <v>don't touch</v>
      </c>
      <c r="P274" s="14"/>
      <c r="Q274" s="14"/>
      <c r="R274" s="16"/>
      <c r="S274" s="16"/>
      <c r="T274" s="16"/>
      <c r="AA274" s="4" t="str">
        <f t="shared" si="52"/>
        <v>na</v>
      </c>
      <c r="AB274" s="4" t="str">
        <f t="shared" si="53"/>
        <v>na</v>
      </c>
      <c r="AC274" s="4" t="str">
        <f t="shared" si="54"/>
        <v>na</v>
      </c>
      <c r="AD274" s="4" t="str">
        <f t="shared" si="55"/>
        <v>na</v>
      </c>
      <c r="AE274" s="4" t="str">
        <f t="shared" si="56"/>
        <v>na</v>
      </c>
      <c r="AF274" s="4" t="str">
        <f t="shared" si="57"/>
        <v>na</v>
      </c>
      <c r="AG274" s="4" t="str">
        <f t="shared" si="58"/>
        <v>na</v>
      </c>
    </row>
    <row r="275" spans="1:33" x14ac:dyDescent="0.2">
      <c r="A275" t="s">
        <v>1282</v>
      </c>
      <c r="B275" s="6" t="s">
        <v>1199</v>
      </c>
      <c r="C275" s="7" t="str">
        <f>VLOOKUP(B275,YahooFinanceInfos!A:T,9,FALSE)</f>
        <v>LUZERNER KB N</v>
      </c>
      <c r="D275" t="str">
        <f>VLOOKUP(B275,YahooFinanceInfos!A:T,7,FALSE)</f>
        <v>CHF</v>
      </c>
      <c r="E275" s="1">
        <f>VLOOKUP(B275,YahooFinanceInfos!A:T,20,FALSE)</f>
        <v>386</v>
      </c>
      <c r="F275" s="4" t="str">
        <f>VLOOKUP(B275,YahooFinanceInfos!A:AK,37,FALSE)</f>
        <v>347.5 - 460.0</v>
      </c>
      <c r="G275" s="11">
        <f>(VLOOKUP(B275,YahooFinanceInfos!A:AO,41,FALSE)-E275)/E275</f>
        <v>0.19170984455958548</v>
      </c>
      <c r="H275" s="9">
        <f>VLOOKUP(B275,YahooFinanceInfos!A:AX,50,FALSE)</f>
        <v>24.17</v>
      </c>
      <c r="I275" s="9">
        <f>VLOOKUP(B275,YahooFinanceInfos!A:AT,46,FALSE)</f>
        <v>12.5</v>
      </c>
      <c r="J275" s="4">
        <f>VLOOKUP(B275,YahooFinanceInfos!A:AV,48,FALSE)</f>
        <v>3.2637075000000002E-2</v>
      </c>
      <c r="K275" s="4">
        <f t="shared" si="51"/>
        <v>0.51717004551096402</v>
      </c>
      <c r="L275" s="9">
        <f>VLOOKUP(B275,YahooFinanceInfos!A:AV,47,FALSE)</f>
        <v>15.970211000000001</v>
      </c>
      <c r="M275" s="9">
        <f>VLOOKUP(B275,YahooFinanceInfos!A:AZ,52,FALSE)</f>
        <v>338.29</v>
      </c>
      <c r="N275" s="4">
        <f>VLOOKUP(B275,YahooFinanceInfos!A:BH,60,FALSE)</f>
        <v>1.1410328000000001</v>
      </c>
      <c r="O275" s="4" t="str">
        <f t="shared" si="59"/>
        <v>don't touch</v>
      </c>
      <c r="P275" s="14"/>
      <c r="Q275" s="14"/>
      <c r="R275" s="16"/>
      <c r="S275" s="16"/>
      <c r="T275" s="16"/>
      <c r="AA275" s="4" t="str">
        <f t="shared" si="52"/>
        <v>na</v>
      </c>
      <c r="AB275" s="4" t="str">
        <f t="shared" si="53"/>
        <v>na</v>
      </c>
      <c r="AC275" s="4" t="str">
        <f t="shared" si="54"/>
        <v>na</v>
      </c>
      <c r="AD275" s="4" t="str">
        <f t="shared" si="55"/>
        <v>na</v>
      </c>
      <c r="AE275" s="4" t="str">
        <f t="shared" si="56"/>
        <v>na</v>
      </c>
      <c r="AF275" s="4" t="str">
        <f t="shared" si="57"/>
        <v>na</v>
      </c>
      <c r="AG275" s="4" t="str">
        <f t="shared" si="58"/>
        <v>na</v>
      </c>
    </row>
    <row r="276" spans="1:33" x14ac:dyDescent="0.2">
      <c r="A276" t="s">
        <v>1282</v>
      </c>
      <c r="B276" s="7" t="s">
        <v>1200</v>
      </c>
      <c r="C276" s="7" t="str">
        <f>VLOOKUP(B276,YahooFinanceInfos!A:T,9,FALSE)</f>
        <v>Landis+Gyr N</v>
      </c>
      <c r="D276" t="str">
        <f>VLOOKUP(B276,YahooFinanceInfos!A:T,7,FALSE)</f>
        <v>CHF</v>
      </c>
      <c r="E276" s="1">
        <f>VLOOKUP(B276,YahooFinanceInfos!A:T,20,FALSE)</f>
        <v>54.4</v>
      </c>
      <c r="F276" s="4" t="str">
        <f>VLOOKUP(B276,YahooFinanceInfos!A:AK,37,FALSE)</f>
        <v>51.75 - 105.6</v>
      </c>
      <c r="G276" s="11">
        <f>(VLOOKUP(B276,YahooFinanceInfos!A:AO,41,FALSE)-E276)/E276</f>
        <v>0.94117647058823528</v>
      </c>
      <c r="H276" s="9">
        <f>VLOOKUP(B276,YahooFinanceInfos!A:AX,50,FALSE)</f>
        <v>3.9</v>
      </c>
      <c r="I276" s="9">
        <f>VLOOKUP(B276,YahooFinanceInfos!A:AT,46,FALSE)</f>
        <v>3.1640000000000001</v>
      </c>
      <c r="J276" s="4">
        <f>VLOOKUP(B276,YahooFinanceInfos!A:AV,48,FALSE)</f>
        <v>5.9585689999999997E-2</v>
      </c>
      <c r="K276" s="4">
        <f t="shared" si="51"/>
        <v>0.81128205128205133</v>
      </c>
      <c r="L276" s="9">
        <f>VLOOKUP(B276,YahooFinanceInfos!A:AV,47,FALSE)</f>
        <v>13.948718</v>
      </c>
      <c r="M276" s="9">
        <f>VLOOKUP(B276,YahooFinanceInfos!A:AZ,52,FALSE)</f>
        <v>62.326999999999998</v>
      </c>
      <c r="N276" s="4">
        <f>VLOOKUP(B276,YahooFinanceInfos!A:BH,60,FALSE)</f>
        <v>0.87281597</v>
      </c>
      <c r="O276" s="4" t="str">
        <f t="shared" si="59"/>
        <v>invest</v>
      </c>
      <c r="P276" s="14"/>
      <c r="Q276" s="14"/>
      <c r="R276" s="16" t="s">
        <v>8436</v>
      </c>
      <c r="S276" s="16"/>
      <c r="T276" s="16"/>
      <c r="AA276" s="4" t="str">
        <f t="shared" si="52"/>
        <v>na</v>
      </c>
      <c r="AB276" s="4" t="str">
        <f t="shared" si="53"/>
        <v>na</v>
      </c>
      <c r="AC276" s="4" t="str">
        <f t="shared" si="54"/>
        <v>na</v>
      </c>
      <c r="AD276" s="4" t="str">
        <f t="shared" si="55"/>
        <v>na</v>
      </c>
      <c r="AE276" s="4" t="str">
        <f t="shared" si="56"/>
        <v>na</v>
      </c>
      <c r="AF276" s="4" t="str">
        <f t="shared" si="57"/>
        <v>na</v>
      </c>
      <c r="AG276" s="4" t="str">
        <f t="shared" si="58"/>
        <v>na</v>
      </c>
    </row>
    <row r="277" spans="1:33" x14ac:dyDescent="0.2">
      <c r="A277" t="s">
        <v>1282</v>
      </c>
      <c r="B277" s="6" t="s">
        <v>1201</v>
      </c>
      <c r="C277" s="7" t="str">
        <f>VLOOKUP(B277,YahooFinanceInfos!A:T,9,FALSE)</f>
        <v>MCH GROUP N</v>
      </c>
      <c r="D277" t="str">
        <f>VLOOKUP(B277,YahooFinanceInfos!A:T,7,FALSE)</f>
        <v>CHF</v>
      </c>
      <c r="E277" s="1">
        <f>VLOOKUP(B277,YahooFinanceInfos!A:T,20,FALSE)</f>
        <v>12.6</v>
      </c>
      <c r="F277" s="4" t="str">
        <f>VLOOKUP(B277,YahooFinanceInfos!A:AK,37,FALSE)</f>
        <v>11.6 - 29.6</v>
      </c>
      <c r="G277" s="11">
        <f>(VLOOKUP(B277,YahooFinanceInfos!A:AO,41,FALSE)-E277)/E277</f>
        <v>1.3492063492063493</v>
      </c>
      <c r="H277" s="9">
        <f>VLOOKUP(B277,YahooFinanceInfos!A:AX,50,FALSE)</f>
        <v>-1.61</v>
      </c>
      <c r="I277" s="9">
        <f>VLOOKUP(B277,YahooFinanceInfos!A:AT,46,FALSE)</f>
        <v>0.5</v>
      </c>
      <c r="J277" s="4">
        <f>VLOOKUP(B277,YahooFinanceInfos!A:AV,48,FALSE)</f>
        <v>4.0160645000000002E-2</v>
      </c>
      <c r="K277" s="4">
        <f t="shared" si="51"/>
        <v>-0.3105590062111801</v>
      </c>
      <c r="L277" s="9">
        <f>VLOOKUP(B277,YahooFinanceInfos!A:AV,47,FALSE)</f>
        <v>0</v>
      </c>
      <c r="M277" s="9">
        <f>VLOOKUP(B277,YahooFinanceInfos!A:AZ,52,FALSE)</f>
        <v>7.76</v>
      </c>
      <c r="N277" s="4">
        <f>VLOOKUP(B277,YahooFinanceInfos!A:BH,60,FALSE)</f>
        <v>1.6237113000000001</v>
      </c>
      <c r="O277" s="4" t="str">
        <f t="shared" si="59"/>
        <v>don't touch</v>
      </c>
      <c r="P277" s="14"/>
      <c r="Q277" s="14"/>
      <c r="R277" s="16"/>
      <c r="S277" s="16"/>
      <c r="T277" s="16"/>
      <c r="AA277" s="4" t="str">
        <f t="shared" si="52"/>
        <v>na</v>
      </c>
      <c r="AB277" s="4" t="str">
        <f t="shared" si="53"/>
        <v>na</v>
      </c>
      <c r="AC277" s="4" t="str">
        <f t="shared" si="54"/>
        <v>na</v>
      </c>
      <c r="AD277" s="4" t="str">
        <f t="shared" si="55"/>
        <v>na</v>
      </c>
      <c r="AE277" s="4" t="str">
        <f t="shared" si="56"/>
        <v>na</v>
      </c>
      <c r="AF277" s="4" t="str">
        <f t="shared" si="57"/>
        <v>na</v>
      </c>
      <c r="AG277" s="4" t="str">
        <f t="shared" si="58"/>
        <v>na</v>
      </c>
    </row>
    <row r="278" spans="1:33" x14ac:dyDescent="0.2">
      <c r="A278" t="s">
        <v>1282</v>
      </c>
      <c r="B278" s="7" t="s">
        <v>1202</v>
      </c>
      <c r="C278" s="7" t="str">
        <f>VLOOKUP(B278,YahooFinanceInfos!A:T,9,FALSE)</f>
        <v>MEDACTA GROUP N</v>
      </c>
      <c r="D278" t="str">
        <f>VLOOKUP(B278,YahooFinanceInfos!A:T,7,FALSE)</f>
        <v>CHF</v>
      </c>
      <c r="E278" s="1">
        <f>VLOOKUP(B278,YahooFinanceInfos!A:T,20,FALSE)</f>
        <v>73.2</v>
      </c>
      <c r="F278" s="4" t="str">
        <f>VLOOKUP(B278,YahooFinanceInfos!A:AK,37,FALSE)</f>
        <v>39.8 - 93.7</v>
      </c>
      <c r="G278" s="11">
        <f>(VLOOKUP(B278,YahooFinanceInfos!A:AO,41,FALSE)-E278)/E278</f>
        <v>0.28005464480874315</v>
      </c>
      <c r="H278" s="9">
        <f>VLOOKUP(B278,YahooFinanceInfos!A:AX,50,FALSE)</f>
        <v>0</v>
      </c>
      <c r="I278" s="9">
        <f>VLOOKUP(B278,YahooFinanceInfos!A:AT,46,FALSE)</f>
        <v>0</v>
      </c>
      <c r="J278" s="4">
        <f>VLOOKUP(B278,YahooFinanceInfos!A:AV,48,FALSE)</f>
        <v>0</v>
      </c>
      <c r="K278" s="4" t="str">
        <f t="shared" si="51"/>
        <v>na</v>
      </c>
      <c r="L278" s="9">
        <f>VLOOKUP(B278,YahooFinanceInfos!A:AV,47,FALSE)</f>
        <v>0</v>
      </c>
      <c r="M278" s="9">
        <f>VLOOKUP(B278,YahooFinanceInfos!A:AZ,52,FALSE)</f>
        <v>0</v>
      </c>
      <c r="N278" s="4">
        <f>VLOOKUP(B278,YahooFinanceInfos!A:BH,60,FALSE)</f>
        <v>0</v>
      </c>
      <c r="O278" s="4" t="str">
        <f t="shared" si="59"/>
        <v>don't touch</v>
      </c>
      <c r="P278" s="14"/>
      <c r="Q278" s="14"/>
      <c r="R278" s="16"/>
      <c r="S278" s="16"/>
      <c r="T278" s="16"/>
      <c r="AA278" s="4" t="str">
        <f t="shared" si="52"/>
        <v>na</v>
      </c>
      <c r="AB278" s="4" t="str">
        <f t="shared" si="53"/>
        <v>na</v>
      </c>
      <c r="AC278" s="4" t="str">
        <f t="shared" si="54"/>
        <v>na</v>
      </c>
      <c r="AD278" s="4" t="str">
        <f t="shared" si="55"/>
        <v>na</v>
      </c>
      <c r="AE278" s="4" t="str">
        <f t="shared" si="56"/>
        <v>na</v>
      </c>
      <c r="AF278" s="4" t="str">
        <f t="shared" si="57"/>
        <v>na</v>
      </c>
      <c r="AG278" s="4" t="str">
        <f t="shared" si="58"/>
        <v>na</v>
      </c>
    </row>
    <row r="279" spans="1:33" x14ac:dyDescent="0.2">
      <c r="A279" t="s">
        <v>1282</v>
      </c>
      <c r="B279" s="6" t="s">
        <v>1203</v>
      </c>
      <c r="C279" s="7" t="str">
        <f>VLOOKUP(B279,YahooFinanceInfos!A:T,9,FALSE)</f>
        <v>MEDARTIS N</v>
      </c>
      <c r="D279" t="str">
        <f>VLOOKUP(B279,YahooFinanceInfos!A:T,7,FALSE)</f>
        <v>CHF</v>
      </c>
      <c r="E279" s="1">
        <f>VLOOKUP(B279,YahooFinanceInfos!A:T,20,FALSE)</f>
        <v>38</v>
      </c>
      <c r="F279" s="4" t="str">
        <f>VLOOKUP(B279,YahooFinanceInfos!A:AK,37,FALSE)</f>
        <v>31.6 - 59.5</v>
      </c>
      <c r="G279" s="11">
        <f>(VLOOKUP(B279,YahooFinanceInfos!A:AO,41,FALSE)-E279)/E279</f>
        <v>0.56578947368421051</v>
      </c>
      <c r="H279" s="9">
        <f>VLOOKUP(B279,YahooFinanceInfos!A:AX,50,FALSE)</f>
        <v>0.183</v>
      </c>
      <c r="I279" s="9">
        <f>VLOOKUP(B279,YahooFinanceInfos!A:AT,46,FALSE)</f>
        <v>0</v>
      </c>
      <c r="J279" s="4">
        <f>VLOOKUP(B279,YahooFinanceInfos!A:AV,48,FALSE)</f>
        <v>0</v>
      </c>
      <c r="K279" s="4">
        <f t="shared" si="51"/>
        <v>0</v>
      </c>
      <c r="L279" s="9">
        <f>VLOOKUP(B279,YahooFinanceInfos!A:AV,47,FALSE)</f>
        <v>207.65027000000001</v>
      </c>
      <c r="M279" s="9">
        <f>VLOOKUP(B279,YahooFinanceInfos!A:AZ,52,FALSE)</f>
        <v>18.346</v>
      </c>
      <c r="N279" s="4">
        <f>VLOOKUP(B279,YahooFinanceInfos!A:BH,60,FALSE)</f>
        <v>2.0712961999999999</v>
      </c>
      <c r="O279" s="4" t="str">
        <f t="shared" si="59"/>
        <v>don't touch</v>
      </c>
      <c r="P279" s="14"/>
      <c r="Q279" s="14"/>
      <c r="R279" s="16"/>
      <c r="S279" s="16"/>
      <c r="T279" s="16"/>
      <c r="AA279" s="4" t="str">
        <f t="shared" si="52"/>
        <v>na</v>
      </c>
      <c r="AB279" s="4" t="str">
        <f t="shared" si="53"/>
        <v>na</v>
      </c>
      <c r="AC279" s="4" t="str">
        <f t="shared" si="54"/>
        <v>na</v>
      </c>
      <c r="AD279" s="4" t="str">
        <f t="shared" si="55"/>
        <v>na</v>
      </c>
      <c r="AE279" s="4" t="str">
        <f t="shared" si="56"/>
        <v>na</v>
      </c>
      <c r="AF279" s="4" t="str">
        <f t="shared" si="57"/>
        <v>na</v>
      </c>
      <c r="AG279" s="4" t="str">
        <f t="shared" si="58"/>
        <v>na</v>
      </c>
    </row>
    <row r="280" spans="1:33" x14ac:dyDescent="0.2">
      <c r="A280" t="s">
        <v>1282</v>
      </c>
      <c r="B280" s="7" t="s">
        <v>1204</v>
      </c>
      <c r="C280" s="7" t="str">
        <f>VLOOKUP(B280,YahooFinanceInfos!A:T,9,FALSE)</f>
        <v>MEIER TOBLER N</v>
      </c>
      <c r="D280" t="str">
        <f>VLOOKUP(B280,YahooFinanceInfos!A:T,7,FALSE)</f>
        <v>CHF</v>
      </c>
      <c r="E280" s="1">
        <f>VLOOKUP(B280,YahooFinanceInfos!A:T,20,FALSE)</f>
        <v>11.2</v>
      </c>
      <c r="F280" s="4" t="str">
        <f>VLOOKUP(B280,YahooFinanceInfos!A:AK,37,FALSE)</f>
        <v>9.68 - 17.3</v>
      </c>
      <c r="G280" s="11">
        <f>(VLOOKUP(B280,YahooFinanceInfos!A:AO,41,FALSE)-E280)/E280</f>
        <v>0.54464285714285732</v>
      </c>
      <c r="H280" s="9">
        <f>VLOOKUP(B280,YahooFinanceInfos!A:AX,50,FALSE)</f>
        <v>0.28399999999999997</v>
      </c>
      <c r="I280" s="9">
        <f>VLOOKUP(B280,YahooFinanceInfos!A:AT,46,FALSE)</f>
        <v>2</v>
      </c>
      <c r="J280" s="4">
        <f>VLOOKUP(B280,YahooFinanceInfos!A:AV,48,FALSE)</f>
        <v>0.17699115000000001</v>
      </c>
      <c r="K280" s="4">
        <f t="shared" si="51"/>
        <v>7.042253521126761</v>
      </c>
      <c r="L280" s="9">
        <f>VLOOKUP(B280,YahooFinanceInfos!A:AV,47,FALSE)</f>
        <v>39.436619999999998</v>
      </c>
      <c r="M280" s="9">
        <f>VLOOKUP(B280,YahooFinanceInfos!A:AZ,52,FALSE)</f>
        <v>12.048</v>
      </c>
      <c r="N280" s="4">
        <f>VLOOKUP(B280,YahooFinanceInfos!A:BH,60,FALSE)</f>
        <v>0.92961484000000005</v>
      </c>
      <c r="O280" s="4" t="str">
        <f t="shared" si="59"/>
        <v>don't touch</v>
      </c>
      <c r="P280" s="14"/>
      <c r="Q280" s="14"/>
      <c r="R280" s="20" t="s">
        <v>8422</v>
      </c>
      <c r="S280" s="20"/>
      <c r="T280" s="20"/>
      <c r="AA280" s="4" t="str">
        <f t="shared" si="52"/>
        <v>na</v>
      </c>
      <c r="AB280" s="4" t="str">
        <f t="shared" si="53"/>
        <v>na</v>
      </c>
      <c r="AC280" s="4" t="str">
        <f t="shared" si="54"/>
        <v>na</v>
      </c>
      <c r="AD280" s="4" t="str">
        <f t="shared" si="55"/>
        <v>na</v>
      </c>
      <c r="AE280" s="4" t="str">
        <f t="shared" si="56"/>
        <v>na</v>
      </c>
      <c r="AF280" s="4" t="str">
        <f t="shared" si="57"/>
        <v>na</v>
      </c>
      <c r="AG280" s="4" t="str">
        <f t="shared" si="58"/>
        <v>na</v>
      </c>
    </row>
    <row r="281" spans="1:33" x14ac:dyDescent="0.2">
      <c r="A281" t="s">
        <v>1282</v>
      </c>
      <c r="B281" s="6" t="s">
        <v>1205</v>
      </c>
      <c r="C281" s="7" t="str">
        <f>VLOOKUP(B281,YahooFinanceInfos!A:T,9,FALSE)</f>
        <v>MEYER BURGER N</v>
      </c>
      <c r="D281" t="str">
        <f>VLOOKUP(B281,YahooFinanceInfos!A:T,7,FALSE)</f>
        <v>CHF</v>
      </c>
      <c r="E281" s="1">
        <f>VLOOKUP(B281,YahooFinanceInfos!A:T,20,FALSE)</f>
        <v>0.2258</v>
      </c>
      <c r="F281" s="4" t="str">
        <f>VLOOKUP(B281,YahooFinanceInfos!A:AK,37,FALSE)</f>
        <v>0.12 - 0.682</v>
      </c>
      <c r="G281" s="11">
        <f>(VLOOKUP(B281,YahooFinanceInfos!A:AO,41,FALSE)-E281)/E281</f>
        <v>2.0203720106288752</v>
      </c>
      <c r="H281" s="9">
        <f>VLOOKUP(B281,YahooFinanceInfos!A:AX,50,FALSE)</f>
        <v>-0.06</v>
      </c>
      <c r="I281" s="9">
        <f>VLOOKUP(B281,YahooFinanceInfos!A:AT,46,FALSE)</f>
        <v>0</v>
      </c>
      <c r="J281" s="4">
        <f>VLOOKUP(B281,YahooFinanceInfos!A:AV,48,FALSE)</f>
        <v>0</v>
      </c>
      <c r="K281" s="4">
        <f t="shared" si="51"/>
        <v>0</v>
      </c>
      <c r="L281" s="9">
        <f>VLOOKUP(B281,YahooFinanceInfos!A:AV,47,FALSE)</f>
        <v>0</v>
      </c>
      <c r="M281" s="9">
        <f>VLOOKUP(B281,YahooFinanceInfos!A:AZ,52,FALSE)</f>
        <v>0.25900000000000001</v>
      </c>
      <c r="N281" s="4">
        <f>VLOOKUP(B281,YahooFinanceInfos!A:BH,60,FALSE)</f>
        <v>0.8718146</v>
      </c>
      <c r="O281" s="4" t="str">
        <f t="shared" si="59"/>
        <v>don't touch</v>
      </c>
      <c r="P281" s="14"/>
      <c r="Q281" s="14"/>
      <c r="R281" s="16"/>
      <c r="S281" s="16"/>
      <c r="T281" s="16"/>
      <c r="AA281" s="4" t="str">
        <f t="shared" si="52"/>
        <v>na</v>
      </c>
      <c r="AB281" s="4" t="str">
        <f t="shared" si="53"/>
        <v>na</v>
      </c>
      <c r="AC281" s="4" t="str">
        <f t="shared" si="54"/>
        <v>na</v>
      </c>
      <c r="AD281" s="4" t="str">
        <f t="shared" si="55"/>
        <v>na</v>
      </c>
      <c r="AE281" s="4" t="str">
        <f t="shared" si="56"/>
        <v>na</v>
      </c>
      <c r="AF281" s="4" t="str">
        <f t="shared" si="57"/>
        <v>na</v>
      </c>
      <c r="AG281" s="4" t="str">
        <f t="shared" si="58"/>
        <v>na</v>
      </c>
    </row>
    <row r="282" spans="1:33" x14ac:dyDescent="0.2">
      <c r="A282" t="s">
        <v>1282</v>
      </c>
      <c r="B282" s="7" t="s">
        <v>1206</v>
      </c>
      <c r="C282" s="7" t="str">
        <f>VLOOKUP(B282,YahooFinanceInfos!A:T,9,FALSE)</f>
        <v>MIKRON N</v>
      </c>
      <c r="D282" t="str">
        <f>VLOOKUP(B282,YahooFinanceInfos!A:T,7,FALSE)</f>
        <v>CHF</v>
      </c>
      <c r="E282" s="1">
        <f>VLOOKUP(B282,YahooFinanceInfos!A:T,20,FALSE)</f>
        <v>4.88</v>
      </c>
      <c r="F282" s="4" t="str">
        <f>VLOOKUP(B282,YahooFinanceInfos!A:AK,37,FALSE)</f>
        <v>4.2 - 9.4</v>
      </c>
      <c r="G282" s="11">
        <f>(VLOOKUP(B282,YahooFinanceInfos!A:AO,41,FALSE)-E282)/E282</f>
        <v>0.92622950819672145</v>
      </c>
      <c r="H282" s="9">
        <f>VLOOKUP(B282,YahooFinanceInfos!A:AX,50,FALSE)</f>
        <v>0.53700000000000003</v>
      </c>
      <c r="I282" s="9">
        <f>VLOOKUP(B282,YahooFinanceInfos!A:AT,46,FALSE)</f>
        <v>0.03</v>
      </c>
      <c r="J282" s="4">
        <f>VLOOKUP(B282,YahooFinanceInfos!A:AV,48,FALSE)</f>
        <v>6.1855670000000003E-3</v>
      </c>
      <c r="K282" s="4">
        <f t="shared" si="51"/>
        <v>5.5865921787709494E-2</v>
      </c>
      <c r="L282" s="9">
        <f>VLOOKUP(B282,YahooFinanceInfos!A:AV,47,FALSE)</f>
        <v>9.0875229999999991</v>
      </c>
      <c r="M282" s="9">
        <f>VLOOKUP(B282,YahooFinanceInfos!A:AZ,52,FALSE)</f>
        <v>10.364000000000001</v>
      </c>
      <c r="N282" s="4">
        <f>VLOOKUP(B282,YahooFinanceInfos!A:BH,60,FALSE)</f>
        <v>0.47086065999999999</v>
      </c>
      <c r="O282" s="4" t="str">
        <f t="shared" si="59"/>
        <v>don't touch</v>
      </c>
      <c r="P282" s="14"/>
      <c r="Q282" s="14"/>
      <c r="R282" s="16"/>
      <c r="S282" s="16"/>
      <c r="T282" s="16"/>
      <c r="AA282" s="4" t="str">
        <f t="shared" si="52"/>
        <v>na</v>
      </c>
      <c r="AB282" s="4" t="str">
        <f t="shared" si="53"/>
        <v>na</v>
      </c>
      <c r="AC282" s="4" t="str">
        <f t="shared" si="54"/>
        <v>na</v>
      </c>
      <c r="AD282" s="4" t="str">
        <f t="shared" si="55"/>
        <v>na</v>
      </c>
      <c r="AE282" s="4" t="str">
        <f t="shared" si="56"/>
        <v>na</v>
      </c>
      <c r="AF282" s="4" t="str">
        <f t="shared" si="57"/>
        <v>na</v>
      </c>
      <c r="AG282" s="4" t="str">
        <f t="shared" si="58"/>
        <v>na</v>
      </c>
    </row>
    <row r="283" spans="1:33" x14ac:dyDescent="0.2">
      <c r="A283" t="s">
        <v>1282</v>
      </c>
      <c r="B283" s="6" t="s">
        <v>1207</v>
      </c>
      <c r="C283" s="7" t="str">
        <f>VLOOKUP(B283,YahooFinanceInfos!A:T,9,FALSE)</f>
        <v>MOBILEZONE N</v>
      </c>
      <c r="D283" t="str">
        <f>VLOOKUP(B283,YahooFinanceInfos!A:T,7,FALSE)</f>
        <v>CHF</v>
      </c>
      <c r="E283" s="1">
        <f>VLOOKUP(B283,YahooFinanceInfos!A:T,20,FALSE)</f>
        <v>7.7</v>
      </c>
      <c r="F283" s="4" t="str">
        <f>VLOOKUP(B283,YahooFinanceInfos!A:AK,37,FALSE)</f>
        <v>7.08 - 11.7</v>
      </c>
      <c r="G283" s="11">
        <f>(VLOOKUP(B283,YahooFinanceInfos!A:AO,41,FALSE)-E283)/E283</f>
        <v>0.51948051948051932</v>
      </c>
      <c r="H283" s="9">
        <f>VLOOKUP(B283,YahooFinanceInfos!A:AX,50,FALSE)</f>
        <v>1.038</v>
      </c>
      <c r="I283" s="9">
        <f>VLOOKUP(B283,YahooFinanceInfos!A:AT,46,FALSE)</f>
        <v>0.6</v>
      </c>
      <c r="J283" s="4">
        <f>VLOOKUP(B283,YahooFinanceInfos!A:AV,48,FALSE)</f>
        <v>8.0536919999999998E-2</v>
      </c>
      <c r="K283" s="4">
        <f t="shared" si="51"/>
        <v>0.57803468208092479</v>
      </c>
      <c r="L283" s="9">
        <f>VLOOKUP(B283,YahooFinanceInfos!A:AV,47,FALSE)</f>
        <v>7.4181119999999998</v>
      </c>
      <c r="M283" s="9">
        <f>VLOOKUP(B283,YahooFinanceInfos!A:AZ,52,FALSE)</f>
        <v>0.33700000000000002</v>
      </c>
      <c r="N283" s="4">
        <f>VLOOKUP(B283,YahooFinanceInfos!A:BH,60,FALSE)</f>
        <v>22.848662999999998</v>
      </c>
      <c r="O283" s="4" t="str">
        <f t="shared" si="59"/>
        <v>invest</v>
      </c>
      <c r="P283" s="14"/>
      <c r="Q283" s="14"/>
      <c r="R283" s="20" t="s">
        <v>8444</v>
      </c>
      <c r="S283" s="20"/>
      <c r="T283" s="20"/>
      <c r="U283">
        <v>0.6</v>
      </c>
      <c r="V283">
        <v>0.6</v>
      </c>
      <c r="W283">
        <v>0.6</v>
      </c>
      <c r="X283">
        <v>0.6</v>
      </c>
      <c r="Y283">
        <v>0.6</v>
      </c>
      <c r="AA283" s="4">
        <f t="shared" si="52"/>
        <v>-1</v>
      </c>
      <c r="AB283" s="4">
        <f t="shared" si="53"/>
        <v>-1</v>
      </c>
      <c r="AC283" s="4">
        <f t="shared" si="54"/>
        <v>0</v>
      </c>
      <c r="AD283" s="4">
        <f t="shared" si="55"/>
        <v>0</v>
      </c>
      <c r="AE283" s="4">
        <f t="shared" si="56"/>
        <v>0</v>
      </c>
      <c r="AF283" s="4">
        <f t="shared" si="57"/>
        <v>0</v>
      </c>
      <c r="AG283" s="4">
        <f t="shared" si="58"/>
        <v>-1</v>
      </c>
    </row>
    <row r="284" spans="1:33" x14ac:dyDescent="0.2">
      <c r="A284" t="s">
        <v>1282</v>
      </c>
      <c r="B284" s="7" t="s">
        <v>1208</v>
      </c>
      <c r="C284" s="7" t="str">
        <f>VLOOKUP(B284,YahooFinanceInfos!A:T,9,FALSE)</f>
        <v>MOBIMO N</v>
      </c>
      <c r="D284" t="str">
        <f>VLOOKUP(B284,YahooFinanceInfos!A:T,7,FALSE)</f>
        <v>CHF</v>
      </c>
      <c r="E284" s="1">
        <f>VLOOKUP(B284,YahooFinanceInfos!A:T,20,FALSE)</f>
        <v>256.5</v>
      </c>
      <c r="F284" s="4" t="str">
        <f>VLOOKUP(B284,YahooFinanceInfos!A:AK,37,FALSE)</f>
        <v>231.0 - 321.5</v>
      </c>
      <c r="G284" s="11">
        <f>(VLOOKUP(B284,YahooFinanceInfos!A:AO,41,FALSE)-E284)/E284</f>
        <v>0.25341130604288498</v>
      </c>
      <c r="H284" s="9">
        <f>VLOOKUP(B284,YahooFinanceInfos!A:AX,50,FALSE)</f>
        <v>15.635999999999999</v>
      </c>
      <c r="I284" s="9">
        <f>VLOOKUP(B284,YahooFinanceInfos!A:AT,46,FALSE)</f>
        <v>10</v>
      </c>
      <c r="J284" s="4">
        <f>VLOOKUP(B284,YahooFinanceInfos!A:AV,48,FALSE)</f>
        <v>3.8986355E-2</v>
      </c>
      <c r="K284" s="4">
        <f t="shared" si="51"/>
        <v>0.6395497569710924</v>
      </c>
      <c r="L284" s="9">
        <f>VLOOKUP(B284,YahooFinanceInfos!A:AV,47,FALSE)</f>
        <v>16.404451000000002</v>
      </c>
      <c r="M284" s="9">
        <f>VLOOKUP(B284,YahooFinanceInfos!A:AZ,52,FALSE)</f>
        <v>232.26</v>
      </c>
      <c r="N284" s="4">
        <f>VLOOKUP(B284,YahooFinanceInfos!A:BH,60,FALSE)</f>
        <v>1.1043658000000001</v>
      </c>
      <c r="O284" s="4" t="str">
        <f t="shared" si="59"/>
        <v>don't touch</v>
      </c>
      <c r="P284" s="14"/>
      <c r="Q284" s="14"/>
      <c r="R284" s="16"/>
      <c r="S284" s="16"/>
      <c r="T284" s="16"/>
      <c r="AA284" s="4" t="str">
        <f t="shared" si="52"/>
        <v>na</v>
      </c>
      <c r="AB284" s="4" t="str">
        <f t="shared" si="53"/>
        <v>na</v>
      </c>
      <c r="AC284" s="4" t="str">
        <f t="shared" si="54"/>
        <v>na</v>
      </c>
      <c r="AD284" s="4" t="str">
        <f t="shared" si="55"/>
        <v>na</v>
      </c>
      <c r="AE284" s="4" t="str">
        <f t="shared" si="56"/>
        <v>na</v>
      </c>
      <c r="AF284" s="4" t="str">
        <f t="shared" si="57"/>
        <v>na</v>
      </c>
      <c r="AG284" s="4" t="str">
        <f t="shared" si="58"/>
        <v>na</v>
      </c>
    </row>
    <row r="285" spans="1:33" x14ac:dyDescent="0.2">
      <c r="A285" t="s">
        <v>1282</v>
      </c>
      <c r="B285" s="6" t="s">
        <v>1209</v>
      </c>
      <c r="C285" s="7" t="str">
        <f>VLOOKUP(B285,YahooFinanceInfos!A:T,9,FALSE)</f>
        <v>MOLECULAR PARTNERS N</v>
      </c>
      <c r="D285" t="str">
        <f>VLOOKUP(B285,YahooFinanceInfos!A:T,7,FALSE)</f>
        <v>CHF</v>
      </c>
      <c r="E285" s="1">
        <f>VLOOKUP(B285,YahooFinanceInfos!A:T,20,FALSE)</f>
        <v>23</v>
      </c>
      <c r="F285" s="4" t="str">
        <f>VLOOKUP(B285,YahooFinanceInfos!A:AK,37,FALSE)</f>
        <v>11.08 - 24.9</v>
      </c>
      <c r="G285" s="11">
        <f>(VLOOKUP(B285,YahooFinanceInfos!A:AO,41,FALSE)-E285)/E285</f>
        <v>8.2608695652173852E-2</v>
      </c>
      <c r="H285" s="9">
        <f>VLOOKUP(B285,YahooFinanceInfos!A:AX,50,FALSE)</f>
        <v>-1.6950000000000001</v>
      </c>
      <c r="I285" s="9">
        <f>VLOOKUP(B285,YahooFinanceInfos!A:AT,46,FALSE)</f>
        <v>0</v>
      </c>
      <c r="J285" s="4">
        <f>VLOOKUP(B285,YahooFinanceInfos!A:AV,48,FALSE)</f>
        <v>0</v>
      </c>
      <c r="K285" s="4">
        <f t="shared" si="51"/>
        <v>0</v>
      </c>
      <c r="L285" s="9">
        <f>VLOOKUP(B285,YahooFinanceInfos!A:AV,47,FALSE)</f>
        <v>0</v>
      </c>
      <c r="M285" s="9">
        <f>VLOOKUP(B285,YahooFinanceInfos!A:AZ,52,FALSE)</f>
        <v>2.5059999999999998</v>
      </c>
      <c r="N285" s="4">
        <f>VLOOKUP(B285,YahooFinanceInfos!A:BH,60,FALSE)</f>
        <v>9.1779729999999997</v>
      </c>
      <c r="O285" s="4" t="str">
        <f t="shared" si="59"/>
        <v>don't touch</v>
      </c>
      <c r="P285" s="14"/>
      <c r="Q285" s="14"/>
      <c r="R285" s="16"/>
      <c r="S285" s="16"/>
      <c r="T285" s="16"/>
      <c r="AA285" s="4" t="str">
        <f t="shared" si="52"/>
        <v>na</v>
      </c>
      <c r="AB285" s="4" t="str">
        <f t="shared" si="53"/>
        <v>na</v>
      </c>
      <c r="AC285" s="4" t="str">
        <f t="shared" si="54"/>
        <v>na</v>
      </c>
      <c r="AD285" s="4" t="str">
        <f t="shared" si="55"/>
        <v>na</v>
      </c>
      <c r="AE285" s="4" t="str">
        <f t="shared" si="56"/>
        <v>na</v>
      </c>
      <c r="AF285" s="4" t="str">
        <f t="shared" si="57"/>
        <v>na</v>
      </c>
      <c r="AG285" s="4" t="str">
        <f t="shared" si="58"/>
        <v>na</v>
      </c>
    </row>
    <row r="286" spans="1:33" x14ac:dyDescent="0.2">
      <c r="A286" t="s">
        <v>1282</v>
      </c>
      <c r="B286" s="7" t="s">
        <v>1210</v>
      </c>
      <c r="C286" s="7" t="str">
        <f>VLOOKUP(B286,YahooFinanceInfos!A:T,9,FALSE)</f>
        <v>Metall Zug AG</v>
      </c>
      <c r="D286" t="str">
        <f>VLOOKUP(B286,YahooFinanceInfos!A:T,7,FALSE)</f>
        <v>CHF</v>
      </c>
      <c r="E286" s="1">
        <f>VLOOKUP(B286,YahooFinanceInfos!A:T,20,FALSE)</f>
        <v>1845</v>
      </c>
      <c r="F286" s="4" t="str">
        <f>VLOOKUP(B286,YahooFinanceInfos!A:AK,37,FALSE)</f>
        <v>1305.0 - 2450.0</v>
      </c>
      <c r="G286" s="11">
        <f>(VLOOKUP(B286,YahooFinanceInfos!A:AO,41,FALSE)-E286)/E286</f>
        <v>0.32791327913279134</v>
      </c>
      <c r="H286" s="9">
        <f>VLOOKUP(B286,YahooFinanceInfos!A:AX,50,FALSE)</f>
        <v>65.177000000000007</v>
      </c>
      <c r="I286" s="9">
        <f>VLOOKUP(B286,YahooFinanceInfos!A:AT,46,FALSE)</f>
        <v>17</v>
      </c>
      <c r="J286" s="4">
        <f>VLOOKUP(B286,YahooFinanceInfos!A:AV,48,FALSE)</f>
        <v>9.2140920000000001E-3</v>
      </c>
      <c r="K286" s="4">
        <f t="shared" si="51"/>
        <v>0.26082820626908265</v>
      </c>
      <c r="L286" s="9">
        <f>VLOOKUP(B286,YahooFinanceInfos!A:AV,47,FALSE)</f>
        <v>28.307531000000001</v>
      </c>
      <c r="M286" s="9">
        <f>VLOOKUP(B286,YahooFinanceInfos!A:AZ,52,FALSE)</f>
        <v>1540.752</v>
      </c>
      <c r="N286" s="4">
        <f>VLOOKUP(B286,YahooFinanceInfos!A:BH,60,FALSE)</f>
        <v>1.1974672</v>
      </c>
      <c r="O286" s="4" t="str">
        <f t="shared" si="59"/>
        <v>don't touch</v>
      </c>
      <c r="P286" s="14"/>
      <c r="Q286" s="14"/>
      <c r="R286" s="16"/>
      <c r="S286" s="16"/>
      <c r="T286" s="16"/>
      <c r="AA286" s="4" t="str">
        <f t="shared" si="52"/>
        <v>na</v>
      </c>
      <c r="AB286" s="4" t="str">
        <f t="shared" si="53"/>
        <v>na</v>
      </c>
      <c r="AC286" s="4" t="str">
        <f t="shared" si="54"/>
        <v>na</v>
      </c>
      <c r="AD286" s="4" t="str">
        <f t="shared" si="55"/>
        <v>na</v>
      </c>
      <c r="AE286" s="4" t="str">
        <f t="shared" si="56"/>
        <v>na</v>
      </c>
      <c r="AF286" s="4" t="str">
        <f t="shared" si="57"/>
        <v>na</v>
      </c>
      <c r="AG286" s="4" t="str">
        <f t="shared" si="58"/>
        <v>na</v>
      </c>
    </row>
    <row r="287" spans="1:33" x14ac:dyDescent="0.2">
      <c r="A287" t="s">
        <v>1282</v>
      </c>
      <c r="B287" s="6" t="s">
        <v>402</v>
      </c>
      <c r="C287" s="7" t="str">
        <f>VLOOKUP(B287,YahooFinanceInfos!A:T,9,FALSE)</f>
        <v>NESTLE N</v>
      </c>
      <c r="D287" t="str">
        <f>VLOOKUP(B287,YahooFinanceInfos!A:T,7,FALSE)</f>
        <v>CHF</v>
      </c>
      <c r="E287" s="1">
        <f>VLOOKUP(B287,YahooFinanceInfos!A:T,20,FALSE)</f>
        <v>103.6</v>
      </c>
      <c r="F287" s="4" t="str">
        <f>VLOOKUP(B287,YahooFinanceInfos!A:AK,37,FALSE)</f>
        <v>83.37 - 113.2</v>
      </c>
      <c r="G287" s="11">
        <f>(VLOOKUP(B287,YahooFinanceInfos!A:AO,41,FALSE)-E287)/E287</f>
        <v>9.2664092664092756E-2</v>
      </c>
      <c r="H287" s="9">
        <f>VLOOKUP(B287,YahooFinanceInfos!A:AX,50,FALSE)</f>
        <v>4.3</v>
      </c>
      <c r="I287" s="9">
        <f>VLOOKUP(B287,YahooFinanceInfos!A:AT,46,FALSE)</f>
        <v>2.7</v>
      </c>
      <c r="J287" s="4">
        <f>VLOOKUP(B287,YahooFinanceInfos!A:AV,48,FALSE)</f>
        <v>2.6178012000000001E-2</v>
      </c>
      <c r="K287" s="4">
        <f t="shared" si="51"/>
        <v>0.62790697674418616</v>
      </c>
      <c r="L287" s="9">
        <f>VLOOKUP(B287,YahooFinanceInfos!A:AV,47,FALSE)</f>
        <v>24.093021</v>
      </c>
      <c r="M287" s="9">
        <f>VLOOKUP(B287,YahooFinanceInfos!A:AZ,52,FALSE)</f>
        <v>18.067</v>
      </c>
      <c r="N287" s="4">
        <f>VLOOKUP(B287,YahooFinanceInfos!A:BH,60,FALSE)</f>
        <v>5.7342114000000004</v>
      </c>
      <c r="O287" s="4" t="str">
        <f t="shared" si="59"/>
        <v>don't touch</v>
      </c>
      <c r="P287" s="14"/>
      <c r="Q287" s="14"/>
      <c r="R287" s="16"/>
      <c r="S287" s="16"/>
      <c r="T287" s="16"/>
      <c r="AA287" s="4" t="str">
        <f t="shared" si="52"/>
        <v>na</v>
      </c>
      <c r="AB287" s="4" t="str">
        <f t="shared" si="53"/>
        <v>na</v>
      </c>
      <c r="AC287" s="4" t="str">
        <f t="shared" si="54"/>
        <v>na</v>
      </c>
      <c r="AD287" s="4" t="str">
        <f t="shared" si="55"/>
        <v>na</v>
      </c>
      <c r="AE287" s="4" t="str">
        <f t="shared" si="56"/>
        <v>na</v>
      </c>
      <c r="AF287" s="4" t="str">
        <f t="shared" si="57"/>
        <v>na</v>
      </c>
      <c r="AG287" s="4" t="str">
        <f t="shared" si="58"/>
        <v>na</v>
      </c>
    </row>
    <row r="288" spans="1:33" x14ac:dyDescent="0.2">
      <c r="A288" t="s">
        <v>1282</v>
      </c>
      <c r="B288" s="7" t="s">
        <v>1211</v>
      </c>
      <c r="C288" s="7" t="str">
        <f>VLOOKUP(B288,YahooFinanceInfos!A:T,9,FALSE)</f>
        <v>NEWRON PHARMA N</v>
      </c>
      <c r="D288" t="str">
        <f>VLOOKUP(B288,YahooFinanceInfos!A:T,7,FALSE)</f>
        <v>CHF</v>
      </c>
      <c r="E288" s="1">
        <f>VLOOKUP(B288,YahooFinanceInfos!A:T,20,FALSE)</f>
        <v>1.88</v>
      </c>
      <c r="F288" s="4" t="str">
        <f>VLOOKUP(B288,YahooFinanceInfos!A:AK,37,FALSE)</f>
        <v>0.9 - 8.19</v>
      </c>
      <c r="G288" s="11">
        <f>(VLOOKUP(B288,YahooFinanceInfos!A:AO,41,FALSE)-E288)/E288</f>
        <v>3.3563829787234041</v>
      </c>
      <c r="H288" s="9">
        <f>VLOOKUP(B288,YahooFinanceInfos!A:AX,50,FALSE)</f>
        <v>-0.96899999999999997</v>
      </c>
      <c r="I288" s="9">
        <f>VLOOKUP(B288,YahooFinanceInfos!A:AT,46,FALSE)</f>
        <v>0</v>
      </c>
      <c r="J288" s="4">
        <f>VLOOKUP(B288,YahooFinanceInfos!A:AV,48,FALSE)</f>
        <v>0</v>
      </c>
      <c r="K288" s="4">
        <f t="shared" si="51"/>
        <v>0</v>
      </c>
      <c r="L288" s="9">
        <f>VLOOKUP(B288,YahooFinanceInfos!A:AV,47,FALSE)</f>
        <v>0</v>
      </c>
      <c r="M288" s="9">
        <f>VLOOKUP(B288,YahooFinanceInfos!A:AZ,52,FALSE)</f>
        <v>3.9820000000000002</v>
      </c>
      <c r="N288" s="4">
        <f>VLOOKUP(B288,YahooFinanceInfos!A:BH,60,FALSE)</f>
        <v>0.47212454999999998</v>
      </c>
      <c r="O288" s="4" t="str">
        <f t="shared" si="59"/>
        <v>don't touch</v>
      </c>
      <c r="P288" s="14"/>
      <c r="Q288" s="14"/>
      <c r="R288" s="16"/>
      <c r="S288" s="16"/>
      <c r="T288" s="16"/>
      <c r="AA288" s="4" t="str">
        <f t="shared" si="52"/>
        <v>na</v>
      </c>
      <c r="AB288" s="4" t="str">
        <f t="shared" si="53"/>
        <v>na</v>
      </c>
      <c r="AC288" s="4" t="str">
        <f t="shared" si="54"/>
        <v>na</v>
      </c>
      <c r="AD288" s="4" t="str">
        <f t="shared" si="55"/>
        <v>na</v>
      </c>
      <c r="AE288" s="4" t="str">
        <f t="shared" si="56"/>
        <v>na</v>
      </c>
      <c r="AF288" s="4" t="str">
        <f t="shared" si="57"/>
        <v>na</v>
      </c>
      <c r="AG288" s="4" t="str">
        <f t="shared" si="58"/>
        <v>na</v>
      </c>
    </row>
    <row r="289" spans="1:33" x14ac:dyDescent="0.2">
      <c r="A289" t="s">
        <v>1282</v>
      </c>
      <c r="B289" s="6" t="s">
        <v>531</v>
      </c>
      <c r="C289" s="7" t="str">
        <f>VLOOKUP(B289,YahooFinanceInfos!A:T,9,FALSE)</f>
        <v>NOVARTIS N</v>
      </c>
      <c r="D289" t="str">
        <f>VLOOKUP(B289,YahooFinanceInfos!A:T,7,FALSE)</f>
        <v>CHF</v>
      </c>
      <c r="E289" s="1">
        <f>VLOOKUP(B289,YahooFinanceInfos!A:T,20,FALSE)</f>
        <v>82.2</v>
      </c>
      <c r="F289" s="4" t="str">
        <f>VLOOKUP(B289,YahooFinanceInfos!A:AK,37,FALSE)</f>
        <v>65.09 - 96.38</v>
      </c>
      <c r="G289" s="11">
        <f>(VLOOKUP(B289,YahooFinanceInfos!A:AO,41,FALSE)-E289)/E289</f>
        <v>0.17250608272506074</v>
      </c>
      <c r="H289" s="9">
        <f>VLOOKUP(B289,YahooFinanceInfos!A:AX,50,FALSE)</f>
        <v>5.2619999999999996</v>
      </c>
      <c r="I289" s="9">
        <f>VLOOKUP(B289,YahooFinanceInfos!A:AT,46,FALSE)</f>
        <v>3.04</v>
      </c>
      <c r="J289" s="4">
        <f>VLOOKUP(B289,YahooFinanceInfos!A:AV,48,FALSE)</f>
        <v>3.7530866000000003E-2</v>
      </c>
      <c r="K289" s="4">
        <f t="shared" si="51"/>
        <v>0.57772709996199167</v>
      </c>
      <c r="L289" s="9">
        <f>VLOOKUP(B289,YahooFinanceInfos!A:AV,47,FALSE)</f>
        <v>15.621435999999999</v>
      </c>
      <c r="M289" s="9">
        <f>VLOOKUP(B289,YahooFinanceInfos!A:AZ,52,FALSE)</f>
        <v>22.241</v>
      </c>
      <c r="N289" s="4">
        <f>VLOOKUP(B289,YahooFinanceInfos!A:BH,60,FALSE)</f>
        <v>3.6958769999999999</v>
      </c>
      <c r="O289" s="4" t="str">
        <f t="shared" si="59"/>
        <v>don't touch</v>
      </c>
      <c r="P289" s="14" t="s">
        <v>8433</v>
      </c>
      <c r="Q289" s="14">
        <v>5000</v>
      </c>
      <c r="R289" s="16"/>
      <c r="S289" s="17">
        <f>Q289*J289</f>
        <v>187.65433000000002</v>
      </c>
      <c r="T289" s="14">
        <f>Q289*(1+G289)</f>
        <v>5862.5304136253044</v>
      </c>
      <c r="AA289" s="4" t="str">
        <f t="shared" si="52"/>
        <v>na</v>
      </c>
      <c r="AB289" s="4" t="str">
        <f t="shared" si="53"/>
        <v>na</v>
      </c>
      <c r="AC289" s="4" t="str">
        <f t="shared" si="54"/>
        <v>na</v>
      </c>
      <c r="AD289" s="4" t="str">
        <f t="shared" si="55"/>
        <v>na</v>
      </c>
      <c r="AE289" s="4" t="str">
        <f t="shared" si="56"/>
        <v>na</v>
      </c>
      <c r="AF289" s="4" t="str">
        <f t="shared" si="57"/>
        <v>na</v>
      </c>
      <c r="AG289" s="4" t="str">
        <f t="shared" si="58"/>
        <v>na</v>
      </c>
    </row>
    <row r="290" spans="1:33" x14ac:dyDescent="0.2">
      <c r="A290" t="s">
        <v>1282</v>
      </c>
      <c r="B290" s="7" t="s">
        <v>1212</v>
      </c>
      <c r="C290" s="7" t="str">
        <f>VLOOKUP(B290,YahooFinanceInfos!A:T,9,FALSE)</f>
        <v>Novavest Real Estate N</v>
      </c>
      <c r="D290" t="str">
        <f>VLOOKUP(B290,YahooFinanceInfos!A:T,7,FALSE)</f>
        <v>CHF</v>
      </c>
      <c r="E290" s="1">
        <f>VLOOKUP(B290,YahooFinanceInfos!A:T,20,FALSE)</f>
        <v>43.3</v>
      </c>
      <c r="F290" s="4" t="str">
        <f>VLOOKUP(B290,YahooFinanceInfos!A:AK,37,FALSE)</f>
        <v>38.8 - 47.7</v>
      </c>
      <c r="G290" s="11">
        <f>(VLOOKUP(B290,YahooFinanceInfos!A:AO,41,FALSE)-E290)/E290</f>
        <v>0.10161662817551977</v>
      </c>
      <c r="H290" s="9">
        <f>VLOOKUP(B290,YahooFinanceInfos!A:AX,50,FALSE)</f>
        <v>2.7450000000000001</v>
      </c>
      <c r="I290" s="9">
        <f>VLOOKUP(B290,YahooFinanceInfos!A:AT,46,FALSE)</f>
        <v>1.65</v>
      </c>
      <c r="J290" s="4">
        <f>VLOOKUP(B290,YahooFinanceInfos!A:AV,48,FALSE)</f>
        <v>3.8194444000000001E-2</v>
      </c>
      <c r="K290" s="4">
        <f t="shared" si="51"/>
        <v>0.60109289617486328</v>
      </c>
      <c r="L290" s="9">
        <f>VLOOKUP(B290,YahooFinanceInfos!A:AV,47,FALSE)</f>
        <v>15.774136</v>
      </c>
      <c r="M290" s="9">
        <f>VLOOKUP(B290,YahooFinanceInfos!A:AZ,52,FALSE)</f>
        <v>40.26</v>
      </c>
      <c r="N290" s="4">
        <f>VLOOKUP(B290,YahooFinanceInfos!A:BH,60,FALSE)</f>
        <v>1.0755091999999999</v>
      </c>
      <c r="O290" s="4" t="str">
        <f t="shared" si="59"/>
        <v>don't touch</v>
      </c>
      <c r="P290" s="14"/>
      <c r="Q290" s="14"/>
      <c r="R290" s="16"/>
      <c r="S290" s="16"/>
      <c r="T290" s="16"/>
      <c r="AA290" s="4" t="str">
        <f t="shared" si="52"/>
        <v>na</v>
      </c>
      <c r="AB290" s="4" t="str">
        <f t="shared" si="53"/>
        <v>na</v>
      </c>
      <c r="AC290" s="4" t="str">
        <f t="shared" si="54"/>
        <v>na</v>
      </c>
      <c r="AD290" s="4" t="str">
        <f t="shared" si="55"/>
        <v>na</v>
      </c>
      <c r="AE290" s="4" t="str">
        <f t="shared" si="56"/>
        <v>na</v>
      </c>
      <c r="AF290" s="4" t="str">
        <f t="shared" si="57"/>
        <v>na</v>
      </c>
      <c r="AG290" s="4" t="str">
        <f t="shared" si="58"/>
        <v>na</v>
      </c>
    </row>
    <row r="291" spans="1:33" x14ac:dyDescent="0.2">
      <c r="A291" t="s">
        <v>1282</v>
      </c>
      <c r="B291" s="6" t="s">
        <v>1213</v>
      </c>
      <c r="C291" s="7" t="str">
        <f>VLOOKUP(B291,YahooFinanceInfos!A:T,9,FALSE)</f>
        <v>O FUESSLI N</v>
      </c>
      <c r="D291" t="str">
        <f>VLOOKUP(B291,YahooFinanceInfos!A:T,7,FALSE)</f>
        <v>CHF</v>
      </c>
      <c r="E291" s="1">
        <f>VLOOKUP(B291,YahooFinanceInfos!A:T,20,FALSE)</f>
        <v>92</v>
      </c>
      <c r="F291" s="4" t="str">
        <f>VLOOKUP(B291,YahooFinanceInfos!A:AK,37,FALSE)</f>
        <v>87.5 - 115.0</v>
      </c>
      <c r="G291" s="11">
        <f>(VLOOKUP(B291,YahooFinanceInfos!A:AO,41,FALSE)-E291)/E291</f>
        <v>0.25</v>
      </c>
      <c r="H291" s="9">
        <f>VLOOKUP(B291,YahooFinanceInfos!A:AX,50,FALSE)</f>
        <v>4.3280000000000003</v>
      </c>
      <c r="I291" s="9">
        <f>VLOOKUP(B291,YahooFinanceInfos!A:AT,46,FALSE)</f>
        <v>6</v>
      </c>
      <c r="J291" s="4">
        <f>VLOOKUP(B291,YahooFinanceInfos!A:AV,48,FALSE)</f>
        <v>6.5934069999999997E-2</v>
      </c>
      <c r="K291" s="4">
        <f t="shared" si="51"/>
        <v>1.3863216266173752</v>
      </c>
      <c r="L291" s="9">
        <f>VLOOKUP(B291,YahooFinanceInfos!A:AV,47,FALSE)</f>
        <v>21.256931000000002</v>
      </c>
      <c r="M291" s="9">
        <f>VLOOKUP(B291,YahooFinanceInfos!A:AZ,52,FALSE)</f>
        <v>70.555000000000007</v>
      </c>
      <c r="N291" s="4">
        <f>VLOOKUP(B291,YahooFinanceInfos!A:BH,60,FALSE)</f>
        <v>1.3039472000000001</v>
      </c>
      <c r="O291" s="4" t="str">
        <f t="shared" si="59"/>
        <v>don't touch</v>
      </c>
      <c r="P291" s="4"/>
      <c r="Q291" s="14"/>
      <c r="R291" s="16" t="s">
        <v>8431</v>
      </c>
      <c r="S291" s="16"/>
      <c r="T291" s="16"/>
      <c r="AA291" s="4" t="str">
        <f t="shared" si="52"/>
        <v>na</v>
      </c>
      <c r="AB291" s="4" t="str">
        <f t="shared" si="53"/>
        <v>na</v>
      </c>
      <c r="AC291" s="4" t="str">
        <f t="shared" si="54"/>
        <v>na</v>
      </c>
      <c r="AD291" s="4" t="str">
        <f t="shared" si="55"/>
        <v>na</v>
      </c>
      <c r="AE291" s="4" t="str">
        <f t="shared" si="56"/>
        <v>na</v>
      </c>
      <c r="AF291" s="4" t="str">
        <f t="shared" si="57"/>
        <v>na</v>
      </c>
      <c r="AG291" s="4" t="str">
        <f t="shared" si="58"/>
        <v>na</v>
      </c>
    </row>
    <row r="292" spans="1:33" x14ac:dyDescent="0.2">
      <c r="A292" t="s">
        <v>1282</v>
      </c>
      <c r="B292" s="7" t="s">
        <v>1214</v>
      </c>
      <c r="C292" s="7" t="str">
        <f>VLOOKUP(B292,YahooFinanceInfos!A:T,9,FALSE)</f>
        <v>OBSEVA N</v>
      </c>
      <c r="D292" t="str">
        <f>VLOOKUP(B292,YahooFinanceInfos!A:T,7,FALSE)</f>
        <v>CHF</v>
      </c>
      <c r="E292" s="1">
        <f>VLOOKUP(B292,YahooFinanceInfos!A:T,20,FALSE)</f>
        <v>3.55</v>
      </c>
      <c r="F292" s="4" t="str">
        <f>VLOOKUP(B292,YahooFinanceInfos!A:AK,37,FALSE)</f>
        <v>1.48 - 13.35</v>
      </c>
      <c r="G292" s="11">
        <f>(VLOOKUP(B292,YahooFinanceInfos!A:AO,41,FALSE)-E292)/E292</f>
        <v>2.7605633802816905</v>
      </c>
      <c r="H292" s="9">
        <f>VLOOKUP(B292,YahooFinanceInfos!A:AX,50,FALSE)</f>
        <v>-2.375</v>
      </c>
      <c r="I292" s="9">
        <f>VLOOKUP(B292,YahooFinanceInfos!A:AT,46,FALSE)</f>
        <v>0</v>
      </c>
      <c r="J292" s="4">
        <f>VLOOKUP(B292,YahooFinanceInfos!A:AV,48,FALSE)</f>
        <v>0</v>
      </c>
      <c r="K292" s="4">
        <f t="shared" si="51"/>
        <v>0</v>
      </c>
      <c r="L292" s="9">
        <f>VLOOKUP(B292,YahooFinanceInfos!A:AV,47,FALSE)</f>
        <v>0</v>
      </c>
      <c r="M292" s="9">
        <f>VLOOKUP(B292,YahooFinanceInfos!A:AZ,52,FALSE)</f>
        <v>0.83399999999999996</v>
      </c>
      <c r="N292" s="4">
        <f>VLOOKUP(B292,YahooFinanceInfos!A:BH,60,FALSE)</f>
        <v>4.2565947</v>
      </c>
      <c r="O292" s="4" t="str">
        <f t="shared" si="59"/>
        <v>don't touch</v>
      </c>
      <c r="P292" s="14"/>
      <c r="Q292" s="14"/>
      <c r="R292" s="16"/>
      <c r="S292" s="16"/>
      <c r="T292" s="16"/>
      <c r="AA292" s="4" t="str">
        <f t="shared" si="52"/>
        <v>na</v>
      </c>
      <c r="AB292" s="4" t="str">
        <f t="shared" si="53"/>
        <v>na</v>
      </c>
      <c r="AC292" s="4" t="str">
        <f t="shared" si="54"/>
        <v>na</v>
      </c>
      <c r="AD292" s="4" t="str">
        <f t="shared" si="55"/>
        <v>na</v>
      </c>
      <c r="AE292" s="4" t="str">
        <f t="shared" si="56"/>
        <v>na</v>
      </c>
      <c r="AF292" s="4" t="str">
        <f t="shared" si="57"/>
        <v>na</v>
      </c>
      <c r="AG292" s="4" t="str">
        <f t="shared" si="58"/>
        <v>na</v>
      </c>
    </row>
    <row r="293" spans="1:33" x14ac:dyDescent="0.2">
      <c r="A293" t="s">
        <v>1282</v>
      </c>
      <c r="B293" s="6" t="s">
        <v>414</v>
      </c>
      <c r="C293" s="7" t="str">
        <f>VLOOKUP(B293,YahooFinanceInfos!A:T,9,FALSE)</f>
        <v>OC OERLIKON N</v>
      </c>
      <c r="D293" t="str">
        <f>VLOOKUP(B293,YahooFinanceInfos!A:T,7,FALSE)</f>
        <v>CHF</v>
      </c>
      <c r="E293" s="1">
        <f>VLOOKUP(B293,YahooFinanceInfos!A:T,20,FALSE)</f>
        <v>6.66</v>
      </c>
      <c r="F293" s="4" t="str">
        <f>VLOOKUP(B293,YahooFinanceInfos!A:AK,37,FALSE)</f>
        <v>5.31 - 12.27</v>
      </c>
      <c r="G293" s="11">
        <f>(VLOOKUP(B293,YahooFinanceInfos!A:AO,41,FALSE)-E293)/E293</f>
        <v>0.84234234234234229</v>
      </c>
      <c r="H293" s="9">
        <f>VLOOKUP(B293,YahooFinanceInfos!A:AX,50,FALSE)</f>
        <v>-0.21</v>
      </c>
      <c r="I293" s="9">
        <f>VLOOKUP(B293,YahooFinanceInfos!A:AT,46,FALSE)</f>
        <v>0.35</v>
      </c>
      <c r="J293" s="4">
        <f>VLOOKUP(B293,YahooFinanceInfos!A:AV,48,FALSE)</f>
        <v>5.3970700000000003E-2</v>
      </c>
      <c r="K293" s="4">
        <f t="shared" si="51"/>
        <v>-1.6666666666666665</v>
      </c>
      <c r="L293" s="9">
        <f>VLOOKUP(B293,YahooFinanceInfos!A:AV,47,FALSE)</f>
        <v>0</v>
      </c>
      <c r="M293" s="9">
        <f>VLOOKUP(B293,YahooFinanceInfos!A:AZ,52,FALSE)</f>
        <v>5.2549999999999999</v>
      </c>
      <c r="N293" s="4">
        <f>VLOOKUP(B293,YahooFinanceInfos!A:BH,60,FALSE)</f>
        <v>1.2673643999999999</v>
      </c>
      <c r="O293" s="4" t="str">
        <f t="shared" si="59"/>
        <v>don't touch</v>
      </c>
      <c r="P293" s="14"/>
      <c r="Q293" s="14"/>
      <c r="R293" s="16" t="s">
        <v>8419</v>
      </c>
      <c r="S293" s="16"/>
      <c r="T293" s="16"/>
      <c r="AA293" s="4" t="str">
        <f t="shared" si="52"/>
        <v>na</v>
      </c>
      <c r="AB293" s="4" t="str">
        <f t="shared" si="53"/>
        <v>na</v>
      </c>
      <c r="AC293" s="4" t="str">
        <f t="shared" si="54"/>
        <v>na</v>
      </c>
      <c r="AD293" s="4" t="str">
        <f t="shared" si="55"/>
        <v>na</v>
      </c>
      <c r="AE293" s="4" t="str">
        <f t="shared" si="56"/>
        <v>na</v>
      </c>
      <c r="AF293" s="4" t="str">
        <f t="shared" si="57"/>
        <v>na</v>
      </c>
      <c r="AG293" s="4" t="str">
        <f t="shared" si="58"/>
        <v>na</v>
      </c>
    </row>
    <row r="294" spans="1:33" x14ac:dyDescent="0.2">
      <c r="A294" t="s">
        <v>1282</v>
      </c>
      <c r="B294" s="7" t="s">
        <v>1215</v>
      </c>
      <c r="C294" s="7" t="str">
        <f>VLOOKUP(B294,YahooFinanceInfos!A:T,9,FALSE)</f>
        <v>ORASCOM DEVELOPMENT HLD AG N</v>
      </c>
      <c r="D294" t="str">
        <f>VLOOKUP(B294,YahooFinanceInfos!A:T,7,FALSE)</f>
        <v>CHF</v>
      </c>
      <c r="E294" s="1">
        <f>VLOOKUP(B294,YahooFinanceInfos!A:T,20,FALSE)</f>
        <v>8</v>
      </c>
      <c r="F294" s="4" t="str">
        <f>VLOOKUP(B294,YahooFinanceInfos!A:AK,37,FALSE)</f>
        <v>6.3 - 16.5</v>
      </c>
      <c r="G294" s="11">
        <f>(VLOOKUP(B294,YahooFinanceInfos!A:AO,41,FALSE)-E294)/E294</f>
        <v>1.0625</v>
      </c>
      <c r="H294" s="9">
        <f>VLOOKUP(B294,YahooFinanceInfos!A:AX,50,FALSE)</f>
        <v>-0.4</v>
      </c>
      <c r="I294" s="9">
        <f>VLOOKUP(B294,YahooFinanceInfos!A:AT,46,FALSE)</f>
        <v>0</v>
      </c>
      <c r="J294" s="4">
        <f>VLOOKUP(B294,YahooFinanceInfos!A:AV,48,FALSE)</f>
        <v>0</v>
      </c>
      <c r="K294" s="4">
        <f t="shared" ref="K294:K357" si="60">IFERROR(I294/H294,"na")</f>
        <v>0</v>
      </c>
      <c r="L294" s="9">
        <f>VLOOKUP(B294,YahooFinanceInfos!A:AV,47,FALSE)</f>
        <v>0</v>
      </c>
      <c r="M294" s="9">
        <f>VLOOKUP(B294,YahooFinanceInfos!A:AZ,52,FALSE)</f>
        <v>10.183999999999999</v>
      </c>
      <c r="N294" s="4">
        <f>VLOOKUP(B294,YahooFinanceInfos!A:BH,60,FALSE)</f>
        <v>0.78554595000000005</v>
      </c>
      <c r="O294" s="4" t="str">
        <f t="shared" si="59"/>
        <v>don't touch</v>
      </c>
      <c r="P294" s="14"/>
      <c r="Q294" s="14"/>
      <c r="R294" s="16"/>
      <c r="S294" s="16"/>
      <c r="T294" s="16"/>
      <c r="AA294" s="4" t="str">
        <f t="shared" si="52"/>
        <v>na</v>
      </c>
      <c r="AB294" s="4" t="str">
        <f t="shared" si="53"/>
        <v>na</v>
      </c>
      <c r="AC294" s="4" t="str">
        <f t="shared" si="54"/>
        <v>na</v>
      </c>
      <c r="AD294" s="4" t="str">
        <f t="shared" si="55"/>
        <v>na</v>
      </c>
      <c r="AE294" s="4" t="str">
        <f t="shared" si="56"/>
        <v>na</v>
      </c>
      <c r="AF294" s="4" t="str">
        <f t="shared" si="57"/>
        <v>na</v>
      </c>
      <c r="AG294" s="4" t="str">
        <f t="shared" si="58"/>
        <v>na</v>
      </c>
    </row>
    <row r="295" spans="1:33" x14ac:dyDescent="0.2">
      <c r="A295" t="s">
        <v>1282</v>
      </c>
      <c r="B295" s="6" t="s">
        <v>1216</v>
      </c>
      <c r="C295" s="7" t="str">
        <f>VLOOKUP(B295,YahooFinanceInfos!A:T,9,FALSE)</f>
        <v>ORIOR N</v>
      </c>
      <c r="D295" t="str">
        <f>VLOOKUP(B295,YahooFinanceInfos!A:T,7,FALSE)</f>
        <v>CHF</v>
      </c>
      <c r="E295" s="1">
        <f>VLOOKUP(B295,YahooFinanceInfos!A:T,20,FALSE)</f>
        <v>74.599999999999994</v>
      </c>
      <c r="F295" s="4" t="str">
        <f>VLOOKUP(B295,YahooFinanceInfos!A:AK,37,FALSE)</f>
        <v>72.7 - 94.7</v>
      </c>
      <c r="G295" s="11">
        <f>(VLOOKUP(B295,YahooFinanceInfos!A:AO,41,FALSE)-E295)/E295</f>
        <v>0.26943699731903498</v>
      </c>
      <c r="H295" s="9">
        <f>VLOOKUP(B295,YahooFinanceInfos!A:AX,50,FALSE)</f>
        <v>4.84</v>
      </c>
      <c r="I295" s="9">
        <f>VLOOKUP(B295,YahooFinanceInfos!A:AT,46,FALSE)</f>
        <v>2.3199999999999998</v>
      </c>
      <c r="J295" s="4">
        <f>VLOOKUP(B295,YahooFinanceInfos!A:AV,48,FALSE)</f>
        <v>3.1099195E-2</v>
      </c>
      <c r="K295" s="4">
        <f t="shared" si="60"/>
        <v>0.47933884297520657</v>
      </c>
      <c r="L295" s="9">
        <f>VLOOKUP(B295,YahooFinanceInfos!A:AV,47,FALSE)</f>
        <v>15.413221999999999</v>
      </c>
      <c r="M295" s="9">
        <f>VLOOKUP(B295,YahooFinanceInfos!A:AZ,52,FALSE)</f>
        <v>12.01</v>
      </c>
      <c r="N295" s="4">
        <f>VLOOKUP(B295,YahooFinanceInfos!A:BH,60,FALSE)</f>
        <v>6.2114900000000004</v>
      </c>
      <c r="O295" s="4" t="str">
        <f t="shared" si="59"/>
        <v>don't touch</v>
      </c>
      <c r="P295" s="14"/>
      <c r="Q295" s="14"/>
      <c r="R295" s="16"/>
      <c r="S295" s="16"/>
      <c r="T295" s="16"/>
      <c r="AA295" s="4" t="str">
        <f t="shared" si="52"/>
        <v>na</v>
      </c>
      <c r="AB295" s="4" t="str">
        <f t="shared" si="53"/>
        <v>na</v>
      </c>
      <c r="AC295" s="4" t="str">
        <f t="shared" si="54"/>
        <v>na</v>
      </c>
      <c r="AD295" s="4" t="str">
        <f t="shared" si="55"/>
        <v>na</v>
      </c>
      <c r="AE295" s="4" t="str">
        <f t="shared" si="56"/>
        <v>na</v>
      </c>
      <c r="AF295" s="4" t="str">
        <f t="shared" si="57"/>
        <v>na</v>
      </c>
      <c r="AG295" s="4" t="str">
        <f t="shared" si="58"/>
        <v>na</v>
      </c>
    </row>
    <row r="296" spans="1:33" x14ac:dyDescent="0.2">
      <c r="A296" t="s">
        <v>1282</v>
      </c>
      <c r="B296" s="7" t="s">
        <v>1217</v>
      </c>
      <c r="C296" s="7" t="str">
        <f>VLOOKUP(B296,YahooFinanceInfos!A:T,9,FALSE)</f>
        <v>PARGESA I</v>
      </c>
      <c r="D296" t="str">
        <f>VLOOKUP(B296,YahooFinanceInfos!A:T,7,FALSE)</f>
        <v>CHF</v>
      </c>
      <c r="E296" s="1">
        <f>VLOOKUP(B296,YahooFinanceInfos!A:T,20,FALSE)</f>
        <v>64.55</v>
      </c>
      <c r="F296" s="4" t="str">
        <f>VLOOKUP(B296,YahooFinanceInfos!A:AK,37,FALSE)</f>
        <v>40.0 - 83.0</v>
      </c>
      <c r="G296" s="11">
        <f>(VLOOKUP(B296,YahooFinanceInfos!A:AO,41,FALSE)-E296)/E296</f>
        <v>0.28582494190549967</v>
      </c>
      <c r="H296" s="9">
        <f>VLOOKUP(B296,YahooFinanceInfos!A:AX,50,FALSE)</f>
        <v>4.62</v>
      </c>
      <c r="I296" s="9">
        <f>VLOOKUP(B296,YahooFinanceInfos!A:AT,46,FALSE)</f>
        <v>2.63</v>
      </c>
      <c r="J296" s="4">
        <f>VLOOKUP(B296,YahooFinanceInfos!A:AV,48,FALSE)</f>
        <v>4.0712076999999999E-2</v>
      </c>
      <c r="K296" s="4">
        <f t="shared" si="60"/>
        <v>0.56926406926406925</v>
      </c>
      <c r="L296" s="9">
        <f>VLOOKUP(B296,YahooFinanceInfos!A:AV,47,FALSE)</f>
        <v>13.971863000000001</v>
      </c>
      <c r="M296" s="9">
        <f>VLOOKUP(B296,YahooFinanceInfos!A:AZ,52,FALSE)</f>
        <v>127.48099999999999</v>
      </c>
      <c r="N296" s="4">
        <f>VLOOKUP(B296,YahooFinanceInfos!A:BH,60,FALSE)</f>
        <v>0.50634999999999997</v>
      </c>
      <c r="O296" s="4" t="str">
        <f t="shared" si="59"/>
        <v>don't touch</v>
      </c>
      <c r="P296" s="14"/>
      <c r="Q296" s="14"/>
      <c r="R296" s="16"/>
      <c r="S296" s="16"/>
      <c r="T296" s="16"/>
      <c r="AA296" s="4" t="str">
        <f t="shared" ref="AA296:AA359" si="61">IFERROR((Z296-U296)/U296,"na")</f>
        <v>na</v>
      </c>
      <c r="AB296" s="4" t="str">
        <f t="shared" ref="AB296:AB359" si="62">IFERROR((Z296-W296)/W296,"na")</f>
        <v>na</v>
      </c>
      <c r="AC296" s="4" t="str">
        <f t="shared" ref="AC296:AC359" si="63">IFERROR((V296-U296)/U296,"na")</f>
        <v>na</v>
      </c>
      <c r="AD296" s="4" t="str">
        <f t="shared" ref="AD296:AD359" si="64">IFERROR((W296-V296)/V296,"na")</f>
        <v>na</v>
      </c>
      <c r="AE296" s="4" t="str">
        <f t="shared" ref="AE296:AE359" si="65">IFERROR((X296-W296)/W296,"na")</f>
        <v>na</v>
      </c>
      <c r="AF296" s="4" t="str">
        <f t="shared" ref="AF296:AF359" si="66">IFERROR((Y296-X296)/X296,"na")</f>
        <v>na</v>
      </c>
      <c r="AG296" s="4" t="str">
        <f t="shared" ref="AG296:AG359" si="67">IFERROR((Z296-Y296)/Y296,"na")</f>
        <v>na</v>
      </c>
    </row>
    <row r="297" spans="1:33" x14ac:dyDescent="0.2">
      <c r="A297" t="s">
        <v>1282</v>
      </c>
      <c r="B297" s="6" t="s">
        <v>1218</v>
      </c>
      <c r="C297" s="7" t="str">
        <f>VLOOKUP(B297,YahooFinanceInfos!A:T,9,FALSE)</f>
        <v>PARTNERS GROUP N</v>
      </c>
      <c r="D297" t="str">
        <f>VLOOKUP(B297,YahooFinanceInfos!A:T,7,FALSE)</f>
        <v>CHF</v>
      </c>
      <c r="E297" s="1">
        <f>VLOOKUP(B297,YahooFinanceInfos!A:T,20,FALSE)</f>
        <v>728.4</v>
      </c>
      <c r="F297" s="4" t="str">
        <f>VLOOKUP(B297,YahooFinanceInfos!A:AK,37,FALSE)</f>
        <v>525.0 - 968.8</v>
      </c>
      <c r="G297" s="11">
        <f>(VLOOKUP(B297,YahooFinanceInfos!A:AO,41,FALSE)-E297)/E297</f>
        <v>0.33003844041735309</v>
      </c>
      <c r="H297" s="9">
        <f>VLOOKUP(B297,YahooFinanceInfos!A:AX,50,FALSE)</f>
        <v>33.659999999999997</v>
      </c>
      <c r="I297" s="9">
        <f>VLOOKUP(B297,YahooFinanceInfos!A:AT,46,FALSE)</f>
        <v>25.5</v>
      </c>
      <c r="J297" s="4">
        <f>VLOOKUP(B297,YahooFinanceInfos!A:AV,48,FALSE)</f>
        <v>3.5367545E-2</v>
      </c>
      <c r="K297" s="4">
        <f t="shared" si="60"/>
        <v>0.75757575757575768</v>
      </c>
      <c r="L297" s="9">
        <f>VLOOKUP(B297,YahooFinanceInfos!A:AV,47,FALSE)</f>
        <v>21.639928999999999</v>
      </c>
      <c r="M297" s="9">
        <f>VLOOKUP(B297,YahooFinanceInfos!A:AZ,52,FALSE)</f>
        <v>86.6</v>
      </c>
      <c r="N297" s="4">
        <f>VLOOKUP(B297,YahooFinanceInfos!A:BH,60,FALSE)</f>
        <v>8.4110859999999992</v>
      </c>
      <c r="O297" s="4" t="str">
        <f t="shared" si="59"/>
        <v>invest</v>
      </c>
      <c r="P297" s="14"/>
      <c r="Q297" s="14"/>
      <c r="R297" s="16"/>
      <c r="S297" s="16"/>
      <c r="T297" s="16"/>
      <c r="AA297" s="4" t="str">
        <f t="shared" si="61"/>
        <v>na</v>
      </c>
      <c r="AB297" s="4" t="str">
        <f t="shared" si="62"/>
        <v>na</v>
      </c>
      <c r="AC297" s="4" t="str">
        <f t="shared" si="63"/>
        <v>na</v>
      </c>
      <c r="AD297" s="4" t="str">
        <f t="shared" si="64"/>
        <v>na</v>
      </c>
      <c r="AE297" s="4" t="str">
        <f t="shared" si="65"/>
        <v>na</v>
      </c>
      <c r="AF297" s="4" t="str">
        <f t="shared" si="66"/>
        <v>na</v>
      </c>
      <c r="AG297" s="4" t="str">
        <f t="shared" si="67"/>
        <v>na</v>
      </c>
    </row>
    <row r="298" spans="1:33" x14ac:dyDescent="0.2">
      <c r="A298" t="s">
        <v>1282</v>
      </c>
      <c r="B298" s="7" t="s">
        <v>1219</v>
      </c>
      <c r="C298" s="7" t="str">
        <f>VLOOKUP(B298,YahooFinanceInfos!A:T,9,FALSE)</f>
        <v>PERFECT N</v>
      </c>
      <c r="D298" t="str">
        <f>VLOOKUP(B298,YahooFinanceInfos!A:T,7,FALSE)</f>
        <v>CHF</v>
      </c>
      <c r="E298" s="1">
        <f>VLOOKUP(B298,YahooFinanceInfos!A:T,20,FALSE)</f>
        <v>1.4999999999999999E-2</v>
      </c>
      <c r="F298" s="4" t="str">
        <f>VLOOKUP(B298,YahooFinanceInfos!A:AK,37,FALSE)</f>
        <v>0.0105 - 0.0225</v>
      </c>
      <c r="G298" s="11">
        <f>(VLOOKUP(B298,YahooFinanceInfos!A:AO,41,FALSE)-E298)/E298</f>
        <v>0.5</v>
      </c>
      <c r="H298" s="9">
        <f>VLOOKUP(B298,YahooFinanceInfos!A:AX,50,FALSE)</f>
        <v>-5.0000000000000001E-3</v>
      </c>
      <c r="I298" s="9">
        <f>VLOOKUP(B298,YahooFinanceInfos!A:AT,46,FALSE)</f>
        <v>0</v>
      </c>
      <c r="J298" s="4">
        <f>VLOOKUP(B298,YahooFinanceInfos!A:AV,48,FALSE)</f>
        <v>0</v>
      </c>
      <c r="K298" s="4">
        <f t="shared" si="60"/>
        <v>0</v>
      </c>
      <c r="L298" s="9">
        <f>VLOOKUP(B298,YahooFinanceInfos!A:AV,47,FALSE)</f>
        <v>0</v>
      </c>
      <c r="M298" s="9">
        <f>VLOOKUP(B298,YahooFinanceInfos!A:AZ,52,FALSE)</f>
        <v>-1E-3</v>
      </c>
      <c r="N298" s="4">
        <f>VLOOKUP(B298,YahooFinanceInfos!A:BH,60,FALSE)</f>
        <v>-14.999999000000001</v>
      </c>
      <c r="O298" s="4" t="str">
        <f t="shared" ref="O298:O361" si="68">IF(G298&gt;30%,IF(J298&gt;3%,IF(K298&lt;100%,IF(K298&gt;0%,"invest","don't touch"),"don't touch"),"don't touch"),"don't touch")</f>
        <v>don't touch</v>
      </c>
      <c r="P298" s="14"/>
      <c r="Q298" s="14"/>
      <c r="R298" s="16"/>
      <c r="S298" s="16"/>
      <c r="T298" s="16"/>
      <c r="AA298" s="4" t="str">
        <f t="shared" si="61"/>
        <v>na</v>
      </c>
      <c r="AB298" s="4" t="str">
        <f t="shared" si="62"/>
        <v>na</v>
      </c>
      <c r="AC298" s="4" t="str">
        <f t="shared" si="63"/>
        <v>na</v>
      </c>
      <c r="AD298" s="4" t="str">
        <f t="shared" si="64"/>
        <v>na</v>
      </c>
      <c r="AE298" s="4" t="str">
        <f t="shared" si="65"/>
        <v>na</v>
      </c>
      <c r="AF298" s="4" t="str">
        <f t="shared" si="66"/>
        <v>na</v>
      </c>
      <c r="AG298" s="4" t="str">
        <f t="shared" si="67"/>
        <v>na</v>
      </c>
    </row>
    <row r="299" spans="1:33" x14ac:dyDescent="0.2">
      <c r="A299" t="s">
        <v>1282</v>
      </c>
      <c r="B299" s="6" t="s">
        <v>1220</v>
      </c>
      <c r="C299" s="7" t="str">
        <f>VLOOKUP(B299,YahooFinanceInfos!A:T,9,FALSE)</f>
        <v>PERROT DUVAL I</v>
      </c>
      <c r="D299" t="str">
        <f>VLOOKUP(B299,YahooFinanceInfos!A:T,7,FALSE)</f>
        <v>CHF</v>
      </c>
      <c r="E299" s="1">
        <f>VLOOKUP(B299,YahooFinanceInfos!A:T,20,FALSE)</f>
        <v>116</v>
      </c>
      <c r="F299" s="4" t="str">
        <f>VLOOKUP(B299,YahooFinanceInfos!A:AK,37,FALSE)</f>
        <v>100.0 - 162.0</v>
      </c>
      <c r="G299" s="11">
        <f>(VLOOKUP(B299,YahooFinanceInfos!A:AO,41,FALSE)-E299)/E299</f>
        <v>0.39655172413793105</v>
      </c>
      <c r="H299" s="9">
        <f>VLOOKUP(B299,YahooFinanceInfos!A:AX,50,FALSE)</f>
        <v>6.6159999999999997</v>
      </c>
      <c r="I299" s="9">
        <f>VLOOKUP(B299,YahooFinanceInfos!A:AT,46,FALSE)</f>
        <v>0</v>
      </c>
      <c r="J299" s="4">
        <f>VLOOKUP(B299,YahooFinanceInfos!A:AV,48,FALSE)</f>
        <v>0</v>
      </c>
      <c r="K299" s="4">
        <f t="shared" si="60"/>
        <v>0</v>
      </c>
      <c r="L299" s="9">
        <f>VLOOKUP(B299,YahooFinanceInfos!A:AV,47,FALSE)</f>
        <v>17.533252999999998</v>
      </c>
      <c r="M299" s="9">
        <f>VLOOKUP(B299,YahooFinanceInfos!A:AZ,52,FALSE)</f>
        <v>47.915999999999997</v>
      </c>
      <c r="N299" s="4">
        <f>VLOOKUP(B299,YahooFinanceInfos!A:BH,60,FALSE)</f>
        <v>2.4209032000000001</v>
      </c>
      <c r="O299" s="4" t="str">
        <f t="shared" si="68"/>
        <v>don't touch</v>
      </c>
      <c r="P299" s="14"/>
      <c r="Q299" s="14"/>
      <c r="R299" s="16"/>
      <c r="S299" s="16"/>
      <c r="T299" s="16"/>
      <c r="AA299" s="4" t="str">
        <f t="shared" si="61"/>
        <v>na</v>
      </c>
      <c r="AB299" s="4" t="str">
        <f t="shared" si="62"/>
        <v>na</v>
      </c>
      <c r="AC299" s="4" t="str">
        <f t="shared" si="63"/>
        <v>na</v>
      </c>
      <c r="AD299" s="4" t="str">
        <f t="shared" si="64"/>
        <v>na</v>
      </c>
      <c r="AE299" s="4" t="str">
        <f t="shared" si="65"/>
        <v>na</v>
      </c>
      <c r="AF299" s="4" t="str">
        <f t="shared" si="66"/>
        <v>na</v>
      </c>
      <c r="AG299" s="4" t="str">
        <f t="shared" si="67"/>
        <v>na</v>
      </c>
    </row>
    <row r="300" spans="1:33" x14ac:dyDescent="0.2">
      <c r="A300" t="s">
        <v>1282</v>
      </c>
      <c r="B300" s="7" t="s">
        <v>1221</v>
      </c>
      <c r="C300" s="7" t="str">
        <f>VLOOKUP(B300,YahooFinanceInfos!A:T,9,FALSE)</f>
        <v>PHOENIX I</v>
      </c>
      <c r="D300" t="str">
        <f>VLOOKUP(B300,YahooFinanceInfos!A:T,7,FALSE)</f>
        <v>CHF</v>
      </c>
      <c r="E300" s="1">
        <f>VLOOKUP(B300,YahooFinanceInfos!A:T,20,FALSE)</f>
        <v>358</v>
      </c>
      <c r="F300" s="4" t="str">
        <f>VLOOKUP(B300,YahooFinanceInfos!A:AK,37,FALSE)</f>
        <v>312.0 - 494.5</v>
      </c>
      <c r="G300" s="11">
        <f>(VLOOKUP(B300,YahooFinanceInfos!A:AO,41,FALSE)-E300)/E300</f>
        <v>0.38128491620111732</v>
      </c>
      <c r="H300" s="9">
        <f>VLOOKUP(B300,YahooFinanceInfos!A:AX,50,FALSE)</f>
        <v>32.677999999999997</v>
      </c>
      <c r="I300" s="9">
        <f>VLOOKUP(B300,YahooFinanceInfos!A:AT,46,FALSE)</f>
        <v>15.928000000000001</v>
      </c>
      <c r="J300" s="4">
        <f>VLOOKUP(B300,YahooFinanceInfos!A:AV,48,FALSE)</f>
        <v>4.5508569999999998E-2</v>
      </c>
      <c r="K300" s="4">
        <f t="shared" si="60"/>
        <v>0.4874227308892834</v>
      </c>
      <c r="L300" s="9">
        <f>VLOOKUP(B300,YahooFinanceInfos!A:AV,47,FALSE)</f>
        <v>10.955382</v>
      </c>
      <c r="M300" s="9">
        <f>VLOOKUP(B300,YahooFinanceInfos!A:AZ,52,FALSE)</f>
        <v>332.31099999999998</v>
      </c>
      <c r="N300" s="4">
        <f>VLOOKUP(B300,YahooFinanceInfos!A:BH,60,FALSE)</f>
        <v>1.0773041000000001</v>
      </c>
      <c r="O300" s="4" t="str">
        <f t="shared" si="68"/>
        <v>invest</v>
      </c>
      <c r="P300" s="14"/>
      <c r="Q300" s="14"/>
      <c r="R300" s="16"/>
      <c r="S300" s="16"/>
      <c r="T300" s="16"/>
      <c r="AA300" s="4" t="str">
        <f t="shared" si="61"/>
        <v>na</v>
      </c>
      <c r="AB300" s="4" t="str">
        <f t="shared" si="62"/>
        <v>na</v>
      </c>
      <c r="AC300" s="4" t="str">
        <f t="shared" si="63"/>
        <v>na</v>
      </c>
      <c r="AD300" s="4" t="str">
        <f t="shared" si="64"/>
        <v>na</v>
      </c>
      <c r="AE300" s="4" t="str">
        <f t="shared" si="65"/>
        <v>na</v>
      </c>
      <c r="AF300" s="4" t="str">
        <f t="shared" si="66"/>
        <v>na</v>
      </c>
      <c r="AG300" s="4" t="str">
        <f t="shared" si="67"/>
        <v>na</v>
      </c>
    </row>
    <row r="301" spans="1:33" x14ac:dyDescent="0.2">
      <c r="A301" t="s">
        <v>1282</v>
      </c>
      <c r="B301" s="6" t="s">
        <v>1222</v>
      </c>
      <c r="C301" s="7" t="str">
        <f>VLOOKUP(B301,YahooFinanceInfos!A:T,9,FALSE)</f>
        <v>PIERER Mobility AG</v>
      </c>
      <c r="D301" t="str">
        <f>VLOOKUP(B301,YahooFinanceInfos!A:T,7,FALSE)</f>
        <v>CHF</v>
      </c>
      <c r="E301" s="1">
        <f>VLOOKUP(B301,YahooFinanceInfos!A:T,20,FALSE)</f>
        <v>38.450000000000003</v>
      </c>
      <c r="F301" s="4" t="str">
        <f>VLOOKUP(B301,YahooFinanceInfos!A:AK,37,FALSE)</f>
        <v>23.35 - 61.0</v>
      </c>
      <c r="G301" s="11">
        <f>(VLOOKUP(B301,YahooFinanceInfos!A:AO,41,FALSE)-E301)/E301</f>
        <v>0.58647594278283477</v>
      </c>
      <c r="H301" s="9">
        <f>VLOOKUP(B301,YahooFinanceInfos!A:AX,50,FALSE)</f>
        <v>0</v>
      </c>
      <c r="I301" s="9">
        <f>VLOOKUP(B301,YahooFinanceInfos!A:AT,46,FALSE)</f>
        <v>0</v>
      </c>
      <c r="J301" s="4">
        <f>VLOOKUP(B301,YahooFinanceInfos!A:AV,48,FALSE)</f>
        <v>0</v>
      </c>
      <c r="K301" s="4" t="str">
        <f t="shared" si="60"/>
        <v>na</v>
      </c>
      <c r="L301" s="9">
        <f>VLOOKUP(B301,YahooFinanceInfos!A:AV,47,FALSE)</f>
        <v>0</v>
      </c>
      <c r="M301" s="9">
        <f>VLOOKUP(B301,YahooFinanceInfos!A:AZ,52,FALSE)</f>
        <v>0</v>
      </c>
      <c r="N301" s="4">
        <f>VLOOKUP(B301,YahooFinanceInfos!A:BH,60,FALSE)</f>
        <v>0</v>
      </c>
      <c r="O301" s="4" t="str">
        <f t="shared" si="68"/>
        <v>don't touch</v>
      </c>
      <c r="P301" s="14"/>
      <c r="Q301" s="14"/>
      <c r="R301" s="16"/>
      <c r="S301" s="16"/>
      <c r="T301" s="16"/>
      <c r="AA301" s="4" t="str">
        <f t="shared" si="61"/>
        <v>na</v>
      </c>
      <c r="AB301" s="4" t="str">
        <f t="shared" si="62"/>
        <v>na</v>
      </c>
      <c r="AC301" s="4" t="str">
        <f t="shared" si="63"/>
        <v>na</v>
      </c>
      <c r="AD301" s="4" t="str">
        <f t="shared" si="64"/>
        <v>na</v>
      </c>
      <c r="AE301" s="4" t="str">
        <f t="shared" si="65"/>
        <v>na</v>
      </c>
      <c r="AF301" s="4" t="str">
        <f t="shared" si="66"/>
        <v>na</v>
      </c>
      <c r="AG301" s="4" t="str">
        <f t="shared" si="67"/>
        <v>na</v>
      </c>
    </row>
    <row r="302" spans="1:33" x14ac:dyDescent="0.2">
      <c r="A302" t="s">
        <v>1282</v>
      </c>
      <c r="B302" s="7" t="s">
        <v>1223</v>
      </c>
      <c r="C302" s="7" t="str">
        <f>VLOOKUP(B302,YahooFinanceInfos!A:T,9,FALSE)</f>
        <v>PLAZZA N</v>
      </c>
      <c r="D302" t="str">
        <f>VLOOKUP(B302,YahooFinanceInfos!A:T,7,FALSE)</f>
        <v>CHF</v>
      </c>
      <c r="E302" s="1">
        <f>VLOOKUP(B302,YahooFinanceInfos!A:T,20,FALSE)</f>
        <v>272</v>
      </c>
      <c r="F302" s="4" t="str">
        <f>VLOOKUP(B302,YahooFinanceInfos!A:AK,37,FALSE)</f>
        <v>246.0 - 307.0</v>
      </c>
      <c r="G302" s="11">
        <f>(VLOOKUP(B302,YahooFinanceInfos!A:AO,41,FALSE)-E302)/E302</f>
        <v>0.12867647058823528</v>
      </c>
      <c r="H302" s="9">
        <f>VLOOKUP(B302,YahooFinanceInfos!A:AX,50,FALSE)</f>
        <v>17.731999999999999</v>
      </c>
      <c r="I302" s="9">
        <f>VLOOKUP(B302,YahooFinanceInfos!A:AT,46,FALSE)</f>
        <v>6</v>
      </c>
      <c r="J302" s="4">
        <f>VLOOKUP(B302,YahooFinanceInfos!A:AV,48,FALSE)</f>
        <v>2.1978022999999999E-2</v>
      </c>
      <c r="K302" s="4">
        <f t="shared" si="60"/>
        <v>0.33837130611324162</v>
      </c>
      <c r="L302" s="9">
        <f>VLOOKUP(B302,YahooFinanceInfos!A:AV,47,FALSE)</f>
        <v>15.339498499999999</v>
      </c>
      <c r="M302" s="9">
        <f>VLOOKUP(B302,YahooFinanceInfos!A:AZ,52,FALSE)</f>
        <v>284.3</v>
      </c>
      <c r="N302" s="4">
        <f>VLOOKUP(B302,YahooFinanceInfos!A:BH,60,FALSE)</f>
        <v>0.95673589999999997</v>
      </c>
      <c r="O302" s="4" t="str">
        <f t="shared" si="68"/>
        <v>don't touch</v>
      </c>
      <c r="P302" s="14"/>
      <c r="Q302" s="14"/>
      <c r="R302" s="16"/>
      <c r="S302" s="16"/>
      <c r="T302" s="16"/>
      <c r="AA302" s="4" t="str">
        <f t="shared" si="61"/>
        <v>na</v>
      </c>
      <c r="AB302" s="4" t="str">
        <f t="shared" si="62"/>
        <v>na</v>
      </c>
      <c r="AC302" s="4" t="str">
        <f t="shared" si="63"/>
        <v>na</v>
      </c>
      <c r="AD302" s="4" t="str">
        <f t="shared" si="64"/>
        <v>na</v>
      </c>
      <c r="AE302" s="4" t="str">
        <f t="shared" si="65"/>
        <v>na</v>
      </c>
      <c r="AF302" s="4" t="str">
        <f t="shared" si="66"/>
        <v>na</v>
      </c>
      <c r="AG302" s="4" t="str">
        <f t="shared" si="67"/>
        <v>na</v>
      </c>
    </row>
    <row r="303" spans="1:33" x14ac:dyDescent="0.2">
      <c r="A303" t="s">
        <v>1282</v>
      </c>
      <c r="B303" s="6" t="s">
        <v>1224</v>
      </c>
      <c r="C303" s="7" t="str">
        <f>VLOOKUP(B303,YahooFinanceInfos!A:T,9,FALSE)</f>
        <v>POENINA HOLDING N</v>
      </c>
      <c r="D303" t="str">
        <f>VLOOKUP(B303,YahooFinanceInfos!A:T,7,FALSE)</f>
        <v>CHF</v>
      </c>
      <c r="E303" s="1">
        <f>VLOOKUP(B303,YahooFinanceInfos!A:T,20,FALSE)</f>
        <v>47.8</v>
      </c>
      <c r="F303" s="4" t="str">
        <f>VLOOKUP(B303,YahooFinanceInfos!A:AK,37,FALSE)</f>
        <v>37.0 - 50.0</v>
      </c>
      <c r="G303" s="11">
        <f>(VLOOKUP(B303,YahooFinanceInfos!A:AO,41,FALSE)-E303)/E303</f>
        <v>4.6025104602510525E-2</v>
      </c>
      <c r="H303" s="9">
        <f>VLOOKUP(B303,YahooFinanceInfos!A:AX,50,FALSE)</f>
        <v>3.0939999999999999</v>
      </c>
      <c r="I303" s="9">
        <f>VLOOKUP(B303,YahooFinanceInfos!A:AT,46,FALSE)</f>
        <v>1</v>
      </c>
      <c r="J303" s="4">
        <f>VLOOKUP(B303,YahooFinanceInfos!A:AV,48,FALSE)</f>
        <v>2.1008404000000001E-2</v>
      </c>
      <c r="K303" s="4">
        <f t="shared" si="60"/>
        <v>0.32320620555914675</v>
      </c>
      <c r="L303" s="9">
        <f>VLOOKUP(B303,YahooFinanceInfos!A:AV,47,FALSE)</f>
        <v>15.449256</v>
      </c>
      <c r="M303" s="9">
        <f>VLOOKUP(B303,YahooFinanceInfos!A:AZ,52,FALSE)</f>
        <v>13.44</v>
      </c>
      <c r="N303" s="4">
        <f>VLOOKUP(B303,YahooFinanceInfos!A:BH,60,FALSE)</f>
        <v>3.5565476</v>
      </c>
      <c r="O303" s="4" t="str">
        <f t="shared" si="68"/>
        <v>don't touch</v>
      </c>
      <c r="P303" s="14"/>
      <c r="Q303" s="14"/>
      <c r="R303" s="16"/>
      <c r="S303" s="16"/>
      <c r="T303" s="16"/>
      <c r="AA303" s="4" t="str">
        <f t="shared" si="61"/>
        <v>na</v>
      </c>
      <c r="AB303" s="4" t="str">
        <f t="shared" si="62"/>
        <v>na</v>
      </c>
      <c r="AC303" s="4" t="str">
        <f t="shared" si="63"/>
        <v>na</v>
      </c>
      <c r="AD303" s="4" t="str">
        <f t="shared" si="64"/>
        <v>na</v>
      </c>
      <c r="AE303" s="4" t="str">
        <f t="shared" si="65"/>
        <v>na</v>
      </c>
      <c r="AF303" s="4" t="str">
        <f t="shared" si="66"/>
        <v>na</v>
      </c>
      <c r="AG303" s="4" t="str">
        <f t="shared" si="67"/>
        <v>na</v>
      </c>
    </row>
    <row r="304" spans="1:33" x14ac:dyDescent="0.2">
      <c r="A304" t="s">
        <v>1282</v>
      </c>
      <c r="B304" s="7" t="s">
        <v>1225</v>
      </c>
      <c r="C304" s="7" t="str">
        <f>VLOOKUP(B304,YahooFinanceInfos!A:T,9,FALSE)</f>
        <v>PRIVATE EQUITY N</v>
      </c>
      <c r="D304" t="str">
        <f>VLOOKUP(B304,YahooFinanceInfos!A:T,7,FALSE)</f>
        <v>CHF</v>
      </c>
      <c r="E304" s="1">
        <f>VLOOKUP(B304,YahooFinanceInfos!A:T,20,FALSE)</f>
        <v>46.8</v>
      </c>
      <c r="F304" s="4" t="str">
        <f>VLOOKUP(B304,YahooFinanceInfos!A:AK,37,FALSE)</f>
        <v>43.8 - 94.78</v>
      </c>
      <c r="G304" s="11">
        <f>(VLOOKUP(B304,YahooFinanceInfos!A:AO,41,FALSE)-E304)/E304</f>
        <v>1.0252136752136753</v>
      </c>
      <c r="H304" s="9">
        <f>VLOOKUP(B304,YahooFinanceInfos!A:AX,50,FALSE)</f>
        <v>2.044</v>
      </c>
      <c r="I304" s="9">
        <f>VLOOKUP(B304,YahooFinanceInfos!A:AT,46,FALSE)</f>
        <v>3.3029999999999999</v>
      </c>
      <c r="J304" s="4">
        <f>VLOOKUP(B304,YahooFinanceInfos!A:AV,48,FALSE)</f>
        <v>7.0576920000000001E-2</v>
      </c>
      <c r="K304" s="4">
        <f t="shared" si="60"/>
        <v>1.6159491193737769</v>
      </c>
      <c r="L304" s="9">
        <f>VLOOKUP(B304,YahooFinanceInfos!A:AV,47,FALSE)</f>
        <v>22.896281999999999</v>
      </c>
      <c r="M304" s="9">
        <f>VLOOKUP(B304,YahooFinanceInfos!A:AZ,52,FALSE)</f>
        <v>88.997</v>
      </c>
      <c r="N304" s="4">
        <f>VLOOKUP(B304,YahooFinanceInfos!A:BH,60,FALSE)</f>
        <v>0.52586040000000001</v>
      </c>
      <c r="O304" s="4" t="str">
        <f t="shared" si="68"/>
        <v>don't touch</v>
      </c>
      <c r="P304" s="4"/>
      <c r="Q304" s="14"/>
      <c r="R304" s="16" t="s">
        <v>8431</v>
      </c>
      <c r="S304" s="16"/>
      <c r="T304" s="16"/>
      <c r="AA304" s="4" t="str">
        <f t="shared" si="61"/>
        <v>na</v>
      </c>
      <c r="AB304" s="4" t="str">
        <f t="shared" si="62"/>
        <v>na</v>
      </c>
      <c r="AC304" s="4" t="str">
        <f t="shared" si="63"/>
        <v>na</v>
      </c>
      <c r="AD304" s="4" t="str">
        <f t="shared" si="64"/>
        <v>na</v>
      </c>
      <c r="AE304" s="4" t="str">
        <f t="shared" si="65"/>
        <v>na</v>
      </c>
      <c r="AF304" s="4" t="str">
        <f t="shared" si="66"/>
        <v>na</v>
      </c>
      <c r="AG304" s="4" t="str">
        <f t="shared" si="67"/>
        <v>na</v>
      </c>
    </row>
    <row r="305" spans="1:33" x14ac:dyDescent="0.2">
      <c r="A305" t="s">
        <v>1282</v>
      </c>
      <c r="B305" s="6" t="s">
        <v>1226</v>
      </c>
      <c r="C305" s="7" t="str">
        <f>VLOOKUP(B305,YahooFinanceInfos!A:T,9,FALSE)</f>
        <v>PSP N</v>
      </c>
      <c r="D305" t="str">
        <f>VLOOKUP(B305,YahooFinanceInfos!A:T,7,FALSE)</f>
        <v>CHF</v>
      </c>
      <c r="E305" s="1">
        <f>VLOOKUP(B305,YahooFinanceInfos!A:T,20,FALSE)</f>
        <v>103.1</v>
      </c>
      <c r="F305" s="4" t="str">
        <f>VLOOKUP(B305,YahooFinanceInfos!A:AK,37,FALSE)</f>
        <v>100.2 - 157.1</v>
      </c>
      <c r="G305" s="11">
        <f>(VLOOKUP(B305,YahooFinanceInfos!A:AO,41,FALSE)-E305)/E305</f>
        <v>0.52376333656644036</v>
      </c>
      <c r="H305" s="9">
        <f>VLOOKUP(B305,YahooFinanceInfos!A:AX,50,FALSE)</f>
        <v>9.1920000000000002</v>
      </c>
      <c r="I305" s="9">
        <f>VLOOKUP(B305,YahooFinanceInfos!A:AT,46,FALSE)</f>
        <v>3.6</v>
      </c>
      <c r="J305" s="4">
        <f>VLOOKUP(B305,YahooFinanceInfos!A:AV,48,FALSE)</f>
        <v>3.4849949999999998E-2</v>
      </c>
      <c r="K305" s="4">
        <f t="shared" si="60"/>
        <v>0.391644908616188</v>
      </c>
      <c r="L305" s="9">
        <f>VLOOKUP(B305,YahooFinanceInfos!A:AV,47,FALSE)</f>
        <v>11.216274</v>
      </c>
      <c r="M305" s="9">
        <f>VLOOKUP(B305,YahooFinanceInfos!A:AZ,52,FALSE)</f>
        <v>98.05</v>
      </c>
      <c r="N305" s="4">
        <f>VLOOKUP(B305,YahooFinanceInfos!A:BH,60,FALSE)</f>
        <v>1.0515042999999999</v>
      </c>
      <c r="O305" s="4" t="str">
        <f t="shared" si="68"/>
        <v>invest</v>
      </c>
      <c r="P305" s="14"/>
      <c r="Q305" s="14"/>
      <c r="R305" s="16"/>
      <c r="S305" s="16"/>
      <c r="T305" s="16"/>
      <c r="AA305" s="4" t="str">
        <f t="shared" si="61"/>
        <v>na</v>
      </c>
      <c r="AB305" s="4" t="str">
        <f t="shared" si="62"/>
        <v>na</v>
      </c>
      <c r="AC305" s="4" t="str">
        <f t="shared" si="63"/>
        <v>na</v>
      </c>
      <c r="AD305" s="4" t="str">
        <f t="shared" si="64"/>
        <v>na</v>
      </c>
      <c r="AE305" s="4" t="str">
        <f t="shared" si="65"/>
        <v>na</v>
      </c>
      <c r="AF305" s="4" t="str">
        <f t="shared" si="66"/>
        <v>na</v>
      </c>
      <c r="AG305" s="4" t="str">
        <f t="shared" si="67"/>
        <v>na</v>
      </c>
    </row>
    <row r="306" spans="1:33" x14ac:dyDescent="0.2">
      <c r="A306" t="s">
        <v>1282</v>
      </c>
      <c r="B306" s="7" t="s">
        <v>1227</v>
      </c>
      <c r="C306" s="7" t="str">
        <f>VLOOKUP(B306,YahooFinanceInfos!A:T,9,FALSE)</f>
        <v>Peach Property N</v>
      </c>
      <c r="D306" t="str">
        <f>VLOOKUP(B306,YahooFinanceInfos!A:T,7,FALSE)</f>
        <v>CHF</v>
      </c>
      <c r="E306" s="1">
        <f>VLOOKUP(B306,YahooFinanceInfos!A:T,20,FALSE)</f>
        <v>33.4</v>
      </c>
      <c r="F306" s="4" t="str">
        <f>VLOOKUP(B306,YahooFinanceInfos!A:AK,37,FALSE)</f>
        <v>24.8 - 42.5</v>
      </c>
      <c r="G306" s="11">
        <f>(VLOOKUP(B306,YahooFinanceInfos!A:AO,41,FALSE)-E306)/E306</f>
        <v>0.27245508982035932</v>
      </c>
      <c r="H306" s="9">
        <f>VLOOKUP(B306,YahooFinanceInfos!A:AX,50,FALSE)</f>
        <v>12.055999999999999</v>
      </c>
      <c r="I306" s="9">
        <f>VLOOKUP(B306,YahooFinanceInfos!A:AT,46,FALSE)</f>
        <v>0</v>
      </c>
      <c r="J306" s="4">
        <f>VLOOKUP(B306,YahooFinanceInfos!A:AV,48,FALSE)</f>
        <v>0</v>
      </c>
      <c r="K306" s="4">
        <f t="shared" si="60"/>
        <v>0</v>
      </c>
      <c r="L306" s="9">
        <f>VLOOKUP(B306,YahooFinanceInfos!A:AV,47,FALSE)</f>
        <v>2.7704049999999998</v>
      </c>
      <c r="M306" s="9">
        <f>VLOOKUP(B306,YahooFinanceInfos!A:AZ,52,FALSE)</f>
        <v>57.234999999999999</v>
      </c>
      <c r="N306" s="4">
        <f>VLOOKUP(B306,YahooFinanceInfos!A:BH,60,FALSE)</f>
        <v>0.58355904000000003</v>
      </c>
      <c r="O306" s="4" t="str">
        <f t="shared" si="68"/>
        <v>don't touch</v>
      </c>
      <c r="P306" s="14"/>
      <c r="Q306" s="14"/>
      <c r="R306" s="16"/>
      <c r="S306" s="16"/>
      <c r="T306" s="16"/>
      <c r="AA306" s="4" t="str">
        <f t="shared" si="61"/>
        <v>na</v>
      </c>
      <c r="AB306" s="4" t="str">
        <f t="shared" si="62"/>
        <v>na</v>
      </c>
      <c r="AC306" s="4" t="str">
        <f t="shared" si="63"/>
        <v>na</v>
      </c>
      <c r="AD306" s="4" t="str">
        <f t="shared" si="64"/>
        <v>na</v>
      </c>
      <c r="AE306" s="4" t="str">
        <f t="shared" si="65"/>
        <v>na</v>
      </c>
      <c r="AF306" s="4" t="str">
        <f t="shared" si="66"/>
        <v>na</v>
      </c>
      <c r="AG306" s="4" t="str">
        <f t="shared" si="67"/>
        <v>na</v>
      </c>
    </row>
    <row r="307" spans="1:33" x14ac:dyDescent="0.2">
      <c r="A307" t="s">
        <v>1282</v>
      </c>
      <c r="B307" s="6" t="s">
        <v>1228</v>
      </c>
      <c r="C307" s="7" t="str">
        <f>VLOOKUP(B307,YahooFinanceInfos!A:T,9,FALSE)</f>
        <v>Polyphor N</v>
      </c>
      <c r="D307" t="str">
        <f>VLOOKUP(B307,YahooFinanceInfos!A:T,7,FALSE)</f>
        <v>CHF</v>
      </c>
      <c r="E307" s="1">
        <f>VLOOKUP(B307,YahooFinanceInfos!A:T,20,FALSE)</f>
        <v>7.98</v>
      </c>
      <c r="F307" s="4" t="str">
        <f>VLOOKUP(B307,YahooFinanceInfos!A:AK,37,FALSE)</f>
        <v>4.185 - 13.66</v>
      </c>
      <c r="G307" s="11">
        <f>(VLOOKUP(B307,YahooFinanceInfos!A:AO,41,FALSE)-E307)/E307</f>
        <v>0.71177944862155385</v>
      </c>
      <c r="H307" s="9">
        <f>VLOOKUP(B307,YahooFinanceInfos!A:AX,50,FALSE)</f>
        <v>-5.851</v>
      </c>
      <c r="I307" s="9">
        <f>VLOOKUP(B307,YahooFinanceInfos!A:AT,46,FALSE)</f>
        <v>0</v>
      </c>
      <c r="J307" s="4">
        <f>VLOOKUP(B307,YahooFinanceInfos!A:AV,48,FALSE)</f>
        <v>0</v>
      </c>
      <c r="K307" s="4">
        <f t="shared" si="60"/>
        <v>0</v>
      </c>
      <c r="L307" s="9">
        <f>VLOOKUP(B307,YahooFinanceInfos!A:AV,47,FALSE)</f>
        <v>0</v>
      </c>
      <c r="M307" s="9">
        <f>VLOOKUP(B307,YahooFinanceInfos!A:AZ,52,FALSE)</f>
        <v>4.9809999999999999</v>
      </c>
      <c r="N307" s="4">
        <f>VLOOKUP(B307,YahooFinanceInfos!A:BH,60,FALSE)</f>
        <v>1.602088</v>
      </c>
      <c r="O307" s="4" t="str">
        <f t="shared" si="68"/>
        <v>don't touch</v>
      </c>
      <c r="P307" s="14"/>
      <c r="Q307" s="14"/>
      <c r="R307" s="16"/>
      <c r="S307" s="16"/>
      <c r="T307" s="16"/>
      <c r="AA307" s="4" t="str">
        <f t="shared" si="61"/>
        <v>na</v>
      </c>
      <c r="AB307" s="4" t="str">
        <f t="shared" si="62"/>
        <v>na</v>
      </c>
      <c r="AC307" s="4" t="str">
        <f t="shared" si="63"/>
        <v>na</v>
      </c>
      <c r="AD307" s="4" t="str">
        <f t="shared" si="64"/>
        <v>na</v>
      </c>
      <c r="AE307" s="4" t="str">
        <f t="shared" si="65"/>
        <v>na</v>
      </c>
      <c r="AF307" s="4" t="str">
        <f t="shared" si="66"/>
        <v>na</v>
      </c>
      <c r="AG307" s="4" t="str">
        <f t="shared" si="67"/>
        <v>na</v>
      </c>
    </row>
    <row r="308" spans="1:33" x14ac:dyDescent="0.2">
      <c r="A308" t="s">
        <v>1282</v>
      </c>
      <c r="B308" s="7" t="s">
        <v>1229</v>
      </c>
      <c r="C308" s="7" t="str">
        <f>VLOOKUP(B308,YahooFinanceInfos!A:T,9,FALSE)</f>
        <v>RELIEF THERAPEUTICS N</v>
      </c>
      <c r="D308" t="str">
        <f>VLOOKUP(B308,YahooFinanceInfos!A:T,7,FALSE)</f>
        <v>CHF</v>
      </c>
      <c r="E308" s="1">
        <f>VLOOKUP(B308,YahooFinanceInfos!A:T,20,FALSE)</f>
        <v>2.8199999999999999E-2</v>
      </c>
      <c r="F308" s="4" t="str">
        <f>VLOOKUP(B308,YahooFinanceInfos!A:AK,37,FALSE)</f>
        <v>8.0E-4 - 0.067</v>
      </c>
      <c r="G308" s="11">
        <f>(VLOOKUP(B308,YahooFinanceInfos!A:AO,41,FALSE)-E308)/E308</f>
        <v>1.375886524822695</v>
      </c>
      <c r="H308" s="9">
        <f>VLOOKUP(B308,YahooFinanceInfos!A:AX,50,FALSE)</f>
        <v>-4.0000000000000001E-3</v>
      </c>
      <c r="I308" s="9">
        <f>VLOOKUP(B308,YahooFinanceInfos!A:AT,46,FALSE)</f>
        <v>0</v>
      </c>
      <c r="J308" s="4">
        <f>VLOOKUP(B308,YahooFinanceInfos!A:AV,48,FALSE)</f>
        <v>0</v>
      </c>
      <c r="K308" s="4">
        <f t="shared" si="60"/>
        <v>0</v>
      </c>
      <c r="L308" s="9">
        <f>VLOOKUP(B308,YahooFinanceInfos!A:AV,47,FALSE)</f>
        <v>0</v>
      </c>
      <c r="M308" s="9">
        <f>VLOOKUP(B308,YahooFinanceInfos!A:AZ,52,FALSE)</f>
        <v>7.0000000000000001E-3</v>
      </c>
      <c r="N308" s="4">
        <f>VLOOKUP(B308,YahooFinanceInfos!A:BH,60,FALSE)</f>
        <v>4.0285716000000003</v>
      </c>
      <c r="O308" s="4" t="str">
        <f t="shared" si="68"/>
        <v>don't touch</v>
      </c>
      <c r="P308" s="14"/>
      <c r="Q308" s="14"/>
      <c r="R308" s="16"/>
      <c r="S308" s="16"/>
      <c r="T308" s="16"/>
      <c r="AA308" s="4" t="str">
        <f t="shared" si="61"/>
        <v>na</v>
      </c>
      <c r="AB308" s="4" t="str">
        <f t="shared" si="62"/>
        <v>na</v>
      </c>
      <c r="AC308" s="4" t="str">
        <f t="shared" si="63"/>
        <v>na</v>
      </c>
      <c r="AD308" s="4" t="str">
        <f t="shared" si="64"/>
        <v>na</v>
      </c>
      <c r="AE308" s="4" t="str">
        <f t="shared" si="65"/>
        <v>na</v>
      </c>
      <c r="AF308" s="4" t="str">
        <f t="shared" si="66"/>
        <v>na</v>
      </c>
      <c r="AG308" s="4" t="str">
        <f t="shared" si="67"/>
        <v>na</v>
      </c>
    </row>
    <row r="309" spans="1:33" x14ac:dyDescent="0.2">
      <c r="A309" t="s">
        <v>1282</v>
      </c>
      <c r="B309" s="6" t="s">
        <v>1230</v>
      </c>
      <c r="C309" s="7" t="str">
        <f>VLOOKUP(B309,YahooFinanceInfos!A:T,9,FALSE)</f>
        <v>RICHEMONT N</v>
      </c>
      <c r="D309" t="str">
        <f>VLOOKUP(B309,YahooFinanceInfos!A:T,7,FALSE)</f>
        <v>CHF</v>
      </c>
      <c r="E309" s="1">
        <f>VLOOKUP(B309,YahooFinanceInfos!A:T,20,FALSE)</f>
        <v>50.66</v>
      </c>
      <c r="F309" s="4" t="str">
        <f>VLOOKUP(B309,YahooFinanceInfos!A:AK,37,FALSE)</f>
        <v>44.64 - 87.44</v>
      </c>
      <c r="G309" s="11">
        <f>(VLOOKUP(B309,YahooFinanceInfos!A:AO,41,FALSE)-E309)/E309</f>
        <v>0.72601658112909595</v>
      </c>
      <c r="H309" s="9">
        <f>VLOOKUP(B309,YahooFinanceInfos!A:AX,50,FALSE)</f>
        <v>0</v>
      </c>
      <c r="I309" s="9">
        <f>VLOOKUP(B309,YahooFinanceInfos!A:AT,46,FALSE)</f>
        <v>0</v>
      </c>
      <c r="J309" s="4">
        <f>VLOOKUP(B309,YahooFinanceInfos!A:AV,48,FALSE)</f>
        <v>0</v>
      </c>
      <c r="K309" s="4" t="str">
        <f t="shared" si="60"/>
        <v>na</v>
      </c>
      <c r="L309" s="9">
        <f>VLOOKUP(B309,YahooFinanceInfos!A:AV,47,FALSE)</f>
        <v>0</v>
      </c>
      <c r="M309" s="9">
        <f>VLOOKUP(B309,YahooFinanceInfos!A:AZ,52,FALSE)</f>
        <v>0</v>
      </c>
      <c r="N309" s="4">
        <f>VLOOKUP(B309,YahooFinanceInfos!A:BH,60,FALSE)</f>
        <v>0</v>
      </c>
      <c r="O309" s="4" t="str">
        <f t="shared" si="68"/>
        <v>don't touch</v>
      </c>
      <c r="P309" s="14"/>
      <c r="Q309" s="14"/>
      <c r="R309" s="16"/>
      <c r="S309" s="16"/>
      <c r="T309" s="16"/>
      <c r="AA309" s="4" t="str">
        <f t="shared" si="61"/>
        <v>na</v>
      </c>
      <c r="AB309" s="4" t="str">
        <f t="shared" si="62"/>
        <v>na</v>
      </c>
      <c r="AC309" s="4" t="str">
        <f t="shared" si="63"/>
        <v>na</v>
      </c>
      <c r="AD309" s="4" t="str">
        <f t="shared" si="64"/>
        <v>na</v>
      </c>
      <c r="AE309" s="4" t="str">
        <f t="shared" si="65"/>
        <v>na</v>
      </c>
      <c r="AF309" s="4" t="str">
        <f t="shared" si="66"/>
        <v>na</v>
      </c>
      <c r="AG309" s="4" t="str">
        <f t="shared" si="67"/>
        <v>na</v>
      </c>
    </row>
    <row r="310" spans="1:33" x14ac:dyDescent="0.2">
      <c r="A310" t="s">
        <v>1282</v>
      </c>
      <c r="B310" s="7" t="s">
        <v>1230</v>
      </c>
      <c r="C310" s="7" t="str">
        <f>VLOOKUP(B310,YahooFinanceInfos!A:T,9,FALSE)</f>
        <v>RICHEMONT N</v>
      </c>
      <c r="D310" t="str">
        <f>VLOOKUP(B310,YahooFinanceInfos!A:T,7,FALSE)</f>
        <v>CHF</v>
      </c>
      <c r="E310" s="1">
        <f>VLOOKUP(B310,YahooFinanceInfos!A:T,20,FALSE)</f>
        <v>50.66</v>
      </c>
      <c r="F310" s="4" t="str">
        <f>VLOOKUP(B310,YahooFinanceInfos!A:AK,37,FALSE)</f>
        <v>44.64 - 87.44</v>
      </c>
      <c r="G310" s="11">
        <f>(VLOOKUP(B310,YahooFinanceInfos!A:AO,41,FALSE)-E310)/E310</f>
        <v>0.72601658112909595</v>
      </c>
      <c r="H310" s="9">
        <f>VLOOKUP(B310,YahooFinanceInfos!A:AX,50,FALSE)</f>
        <v>0</v>
      </c>
      <c r="I310" s="9">
        <f>VLOOKUP(B310,YahooFinanceInfos!A:AT,46,FALSE)</f>
        <v>0</v>
      </c>
      <c r="J310" s="4">
        <f>VLOOKUP(B310,YahooFinanceInfos!A:AV,48,FALSE)</f>
        <v>0</v>
      </c>
      <c r="K310" s="4" t="str">
        <f t="shared" si="60"/>
        <v>na</v>
      </c>
      <c r="L310" s="9">
        <f>VLOOKUP(B310,YahooFinanceInfos!A:AV,47,FALSE)</f>
        <v>0</v>
      </c>
      <c r="M310" s="9">
        <f>VLOOKUP(B310,YahooFinanceInfos!A:AZ,52,FALSE)</f>
        <v>0</v>
      </c>
      <c r="N310" s="4">
        <f>VLOOKUP(B310,YahooFinanceInfos!A:BH,60,FALSE)</f>
        <v>0</v>
      </c>
      <c r="O310" s="4" t="str">
        <f t="shared" si="68"/>
        <v>don't touch</v>
      </c>
      <c r="P310" s="14"/>
      <c r="Q310" s="14"/>
      <c r="R310" s="16"/>
      <c r="S310" s="16"/>
      <c r="T310" s="16"/>
      <c r="AA310" s="4" t="str">
        <f t="shared" si="61"/>
        <v>na</v>
      </c>
      <c r="AB310" s="4" t="str">
        <f t="shared" si="62"/>
        <v>na</v>
      </c>
      <c r="AC310" s="4" t="str">
        <f t="shared" si="63"/>
        <v>na</v>
      </c>
      <c r="AD310" s="4" t="str">
        <f t="shared" si="64"/>
        <v>na</v>
      </c>
      <c r="AE310" s="4" t="str">
        <f t="shared" si="65"/>
        <v>na</v>
      </c>
      <c r="AF310" s="4" t="str">
        <f t="shared" si="66"/>
        <v>na</v>
      </c>
      <c r="AG310" s="4" t="str">
        <f t="shared" si="67"/>
        <v>na</v>
      </c>
    </row>
    <row r="311" spans="1:33" x14ac:dyDescent="0.2">
      <c r="A311" t="s">
        <v>1282</v>
      </c>
      <c r="B311" s="6" t="s">
        <v>1231</v>
      </c>
      <c r="C311" s="7" t="str">
        <f>VLOOKUP(B311,YahooFinanceInfos!A:T,9,FALSE)</f>
        <v>RIETER N</v>
      </c>
      <c r="D311" t="str">
        <f>VLOOKUP(B311,YahooFinanceInfos!A:T,7,FALSE)</f>
        <v>CHF</v>
      </c>
      <c r="E311" s="1">
        <f>VLOOKUP(B311,YahooFinanceInfos!A:T,20,FALSE)</f>
        <v>84</v>
      </c>
      <c r="F311" s="4" t="str">
        <f>VLOOKUP(B311,YahooFinanceInfos!A:AK,37,FALSE)</f>
        <v>79.8 - 153.4</v>
      </c>
      <c r="G311" s="11">
        <f>(VLOOKUP(B311,YahooFinanceInfos!A:AO,41,FALSE)-E311)/E311</f>
        <v>0.82619047619047625</v>
      </c>
      <c r="H311" s="9">
        <f>VLOOKUP(B311,YahooFinanceInfos!A:AX,50,FALSE)</f>
        <v>11.65</v>
      </c>
      <c r="I311" s="9">
        <f>VLOOKUP(B311,YahooFinanceInfos!A:AT,46,FALSE)</f>
        <v>4.5</v>
      </c>
      <c r="J311" s="4">
        <f>VLOOKUP(B311,YahooFinanceInfos!A:AV,48,FALSE)</f>
        <v>5.3956833000000003E-2</v>
      </c>
      <c r="K311" s="4">
        <f t="shared" si="60"/>
        <v>0.38626609442060084</v>
      </c>
      <c r="L311" s="9">
        <f>VLOOKUP(B311,YahooFinanceInfos!A:AV,47,FALSE)</f>
        <v>7.2103004000000004</v>
      </c>
      <c r="M311" s="9">
        <f>VLOOKUP(B311,YahooFinanceInfos!A:AZ,52,FALSE)</f>
        <v>103.84699999999999</v>
      </c>
      <c r="N311" s="4">
        <f>VLOOKUP(B311,YahooFinanceInfos!A:BH,60,FALSE)</f>
        <v>0.80888230000000005</v>
      </c>
      <c r="O311" s="4" t="str">
        <f t="shared" si="68"/>
        <v>invest</v>
      </c>
      <c r="P311" s="14"/>
      <c r="Q311" s="14"/>
      <c r="R311" s="16" t="s">
        <v>8444</v>
      </c>
      <c r="S311" s="16"/>
      <c r="T311" s="16"/>
      <c r="U311">
        <v>4.5</v>
      </c>
      <c r="V311">
        <v>5</v>
      </c>
      <c r="W311">
        <v>5</v>
      </c>
      <c r="X311">
        <v>5</v>
      </c>
      <c r="Y311">
        <v>4.5</v>
      </c>
      <c r="AA311" s="4">
        <f t="shared" si="61"/>
        <v>-1</v>
      </c>
      <c r="AB311" s="4">
        <f t="shared" si="62"/>
        <v>-1</v>
      </c>
      <c r="AC311" s="4">
        <f t="shared" si="63"/>
        <v>0.1111111111111111</v>
      </c>
      <c r="AD311" s="4">
        <f t="shared" si="64"/>
        <v>0</v>
      </c>
      <c r="AE311" s="4">
        <f t="shared" si="65"/>
        <v>0</v>
      </c>
      <c r="AF311" s="4">
        <f t="shared" si="66"/>
        <v>-0.1</v>
      </c>
      <c r="AG311" s="4">
        <f t="shared" si="67"/>
        <v>-1</v>
      </c>
    </row>
    <row r="312" spans="1:33" x14ac:dyDescent="0.2">
      <c r="A312" t="s">
        <v>1282</v>
      </c>
      <c r="B312" s="7" t="s">
        <v>530</v>
      </c>
      <c r="C312" s="7" t="str">
        <f>VLOOKUP(B312,YahooFinanceInfos!A:T,9,FALSE)</f>
        <v>ROCHE GS</v>
      </c>
      <c r="D312" t="str">
        <f>VLOOKUP(B312,YahooFinanceInfos!A:T,7,FALSE)</f>
        <v>CHF</v>
      </c>
      <c r="E312" s="1">
        <f>VLOOKUP(B312,YahooFinanceInfos!A:T,20,FALSE)</f>
        <v>352.45</v>
      </c>
      <c r="F312" s="4" t="str">
        <f>VLOOKUP(B312,YahooFinanceInfos!A:AK,37,FALSE)</f>
        <v>260.35 - 357.85</v>
      </c>
      <c r="G312" s="11">
        <f>(VLOOKUP(B312,YahooFinanceInfos!A:AO,41,FALSE)-E312)/E312</f>
        <v>1.5321322173358021E-2</v>
      </c>
      <c r="H312" s="9">
        <f>VLOOKUP(B312,YahooFinanceInfos!A:AX,50,FALSE)</f>
        <v>15.619</v>
      </c>
      <c r="I312" s="9">
        <f>VLOOKUP(B312,YahooFinanceInfos!A:AT,46,FALSE)</f>
        <v>9</v>
      </c>
      <c r="J312" s="4">
        <f>VLOOKUP(B312,YahooFinanceInfos!A:AV,48,FALSE)</f>
        <v>2.5876941000000001E-2</v>
      </c>
      <c r="K312" s="4">
        <f t="shared" si="60"/>
        <v>0.57622126896728343</v>
      </c>
      <c r="L312" s="9">
        <f>VLOOKUP(B312,YahooFinanceInfos!A:AV,47,FALSE)</f>
        <v>22.565466000000001</v>
      </c>
      <c r="M312" s="9">
        <f>VLOOKUP(B312,YahooFinanceInfos!A:AZ,52,FALSE)</f>
        <v>38.435000000000002</v>
      </c>
      <c r="N312" s="4">
        <f>VLOOKUP(B312,YahooFinanceInfos!A:BH,60,FALSE)</f>
        <v>9.1700280000000003</v>
      </c>
      <c r="O312" s="4" t="str">
        <f t="shared" si="68"/>
        <v>don't touch</v>
      </c>
      <c r="P312" s="14"/>
      <c r="Q312" s="14">
        <v>5000</v>
      </c>
      <c r="R312" s="16"/>
      <c r="S312" s="17">
        <f>Q312*J312</f>
        <v>129.384705</v>
      </c>
      <c r="T312" s="14">
        <f>Q312*(1+G312)</f>
        <v>5076.6066108667892</v>
      </c>
      <c r="AA312" s="4" t="str">
        <f t="shared" si="61"/>
        <v>na</v>
      </c>
      <c r="AB312" s="4" t="str">
        <f t="shared" si="62"/>
        <v>na</v>
      </c>
      <c r="AC312" s="4" t="str">
        <f t="shared" si="63"/>
        <v>na</v>
      </c>
      <c r="AD312" s="4" t="str">
        <f t="shared" si="64"/>
        <v>na</v>
      </c>
      <c r="AE312" s="4" t="str">
        <f t="shared" si="65"/>
        <v>na</v>
      </c>
      <c r="AF312" s="4" t="str">
        <f t="shared" si="66"/>
        <v>na</v>
      </c>
      <c r="AG312" s="4" t="str">
        <f t="shared" si="67"/>
        <v>na</v>
      </c>
    </row>
    <row r="313" spans="1:33" x14ac:dyDescent="0.2">
      <c r="A313" t="s">
        <v>1282</v>
      </c>
      <c r="B313" s="6" t="s">
        <v>1232</v>
      </c>
      <c r="C313" s="7" t="str">
        <f>VLOOKUP(B313,YahooFinanceInfos!A:T,9,FALSE)</f>
        <v>ROMANDE ENERGIE N</v>
      </c>
      <c r="D313" t="str">
        <f>VLOOKUP(B313,YahooFinanceInfos!A:T,7,FALSE)</f>
        <v>CHF</v>
      </c>
      <c r="E313" s="1">
        <f>VLOOKUP(B313,YahooFinanceInfos!A:T,20,FALSE)</f>
        <v>1070</v>
      </c>
      <c r="F313" s="4" t="str">
        <f>VLOOKUP(B313,YahooFinanceInfos!A:AK,37,FALSE)</f>
        <v>975.0 - 1310.0</v>
      </c>
      <c r="G313" s="11">
        <f>(VLOOKUP(B313,YahooFinanceInfos!A:AO,41,FALSE)-E313)/E313</f>
        <v>0.22429906542056074</v>
      </c>
      <c r="H313" s="9">
        <f>VLOOKUP(B313,YahooFinanceInfos!A:AX,50,FALSE)</f>
        <v>47.62</v>
      </c>
      <c r="I313" s="9">
        <f>VLOOKUP(B313,YahooFinanceInfos!A:AT,46,FALSE)</f>
        <v>36</v>
      </c>
      <c r="J313" s="4">
        <f>VLOOKUP(B313,YahooFinanceInfos!A:AV,48,FALSE)</f>
        <v>3.3644859999999999E-2</v>
      </c>
      <c r="K313" s="4">
        <f t="shared" si="60"/>
        <v>0.75598488030239397</v>
      </c>
      <c r="L313" s="9">
        <f>VLOOKUP(B313,YahooFinanceInfos!A:AV,47,FALSE)</f>
        <v>22.469550999999999</v>
      </c>
      <c r="M313" s="9">
        <f>VLOOKUP(B313,YahooFinanceInfos!A:AZ,52,FALSE)</f>
        <v>1776.1769999999999</v>
      </c>
      <c r="N313" s="4">
        <f>VLOOKUP(B313,YahooFinanceInfos!A:BH,60,FALSE)</f>
        <v>0.60241739999999999</v>
      </c>
      <c r="O313" s="4" t="str">
        <f t="shared" si="68"/>
        <v>don't touch</v>
      </c>
      <c r="P313" s="14"/>
      <c r="Q313" s="14"/>
      <c r="R313" s="16"/>
      <c r="S313" s="16"/>
      <c r="T313" s="16"/>
      <c r="AA313" s="4" t="str">
        <f t="shared" si="61"/>
        <v>na</v>
      </c>
      <c r="AB313" s="4" t="str">
        <f t="shared" si="62"/>
        <v>na</v>
      </c>
      <c r="AC313" s="4" t="str">
        <f t="shared" si="63"/>
        <v>na</v>
      </c>
      <c r="AD313" s="4" t="str">
        <f t="shared" si="64"/>
        <v>na</v>
      </c>
      <c r="AE313" s="4" t="str">
        <f t="shared" si="65"/>
        <v>na</v>
      </c>
      <c r="AF313" s="4" t="str">
        <f t="shared" si="66"/>
        <v>na</v>
      </c>
      <c r="AG313" s="4" t="str">
        <f t="shared" si="67"/>
        <v>na</v>
      </c>
    </row>
    <row r="314" spans="1:33" x14ac:dyDescent="0.2">
      <c r="A314" t="s">
        <v>1282</v>
      </c>
      <c r="B314" s="7" t="s">
        <v>1233</v>
      </c>
      <c r="C314" s="7" t="str">
        <f>VLOOKUP(B314,YahooFinanceInfos!A:T,9,FALSE)</f>
        <v>SANTHERA N</v>
      </c>
      <c r="D314" t="str">
        <f>VLOOKUP(B314,YahooFinanceInfos!A:T,7,FALSE)</f>
        <v>CHF</v>
      </c>
      <c r="E314" s="1">
        <f>VLOOKUP(B314,YahooFinanceInfos!A:T,20,FALSE)</f>
        <v>8.0500000000000007</v>
      </c>
      <c r="F314" s="4" t="str">
        <f>VLOOKUP(B314,YahooFinanceInfos!A:AK,37,FALSE)</f>
        <v>5.6 - 17.96</v>
      </c>
      <c r="G314" s="11">
        <f>(VLOOKUP(B314,YahooFinanceInfos!A:AO,41,FALSE)-E314)/E314</f>
        <v>1.2310559006211179</v>
      </c>
      <c r="H314" s="9">
        <f>VLOOKUP(B314,YahooFinanceInfos!A:AX,50,FALSE)</f>
        <v>-1.726</v>
      </c>
      <c r="I314" s="9">
        <f>VLOOKUP(B314,YahooFinanceInfos!A:AT,46,FALSE)</f>
        <v>0</v>
      </c>
      <c r="J314" s="4">
        <f>VLOOKUP(B314,YahooFinanceInfos!A:AV,48,FALSE)</f>
        <v>0</v>
      </c>
      <c r="K314" s="4">
        <f t="shared" si="60"/>
        <v>0</v>
      </c>
      <c r="L314" s="9">
        <f>VLOOKUP(B314,YahooFinanceInfos!A:AV,47,FALSE)</f>
        <v>0</v>
      </c>
      <c r="M314" s="9">
        <f>VLOOKUP(B314,YahooFinanceInfos!A:AZ,52,FALSE)</f>
        <v>1.9119999999999999</v>
      </c>
      <c r="N314" s="4">
        <f>VLOOKUP(B314,YahooFinanceInfos!A:BH,60,FALSE)</f>
        <v>4.2102513000000004</v>
      </c>
      <c r="O314" s="4" t="str">
        <f t="shared" si="68"/>
        <v>don't touch</v>
      </c>
      <c r="P314" s="14"/>
      <c r="Q314" s="14"/>
      <c r="R314" s="16"/>
      <c r="S314" s="16"/>
      <c r="T314" s="16"/>
      <c r="AA314" s="4" t="str">
        <f t="shared" si="61"/>
        <v>na</v>
      </c>
      <c r="AB314" s="4" t="str">
        <f t="shared" si="62"/>
        <v>na</v>
      </c>
      <c r="AC314" s="4" t="str">
        <f t="shared" si="63"/>
        <v>na</v>
      </c>
      <c r="AD314" s="4" t="str">
        <f t="shared" si="64"/>
        <v>na</v>
      </c>
      <c r="AE314" s="4" t="str">
        <f t="shared" si="65"/>
        <v>na</v>
      </c>
      <c r="AF314" s="4" t="str">
        <f t="shared" si="66"/>
        <v>na</v>
      </c>
      <c r="AG314" s="4" t="str">
        <f t="shared" si="67"/>
        <v>na</v>
      </c>
    </row>
    <row r="315" spans="1:33" x14ac:dyDescent="0.2">
      <c r="A315" t="s">
        <v>1282</v>
      </c>
      <c r="B315" s="6" t="s">
        <v>1234</v>
      </c>
      <c r="C315" s="7" t="str">
        <f>VLOOKUP(B315,YahooFinanceInfos!A:T,9,FALSE)</f>
        <v>SCHINDLER N</v>
      </c>
      <c r="D315" t="str">
        <f>VLOOKUP(B315,YahooFinanceInfos!A:T,7,FALSE)</f>
        <v>CHF</v>
      </c>
      <c r="E315" s="1">
        <f>VLOOKUP(B315,YahooFinanceInfos!A:T,20,FALSE)</f>
        <v>209.2</v>
      </c>
      <c r="F315" s="4" t="str">
        <f>VLOOKUP(B315,YahooFinanceInfos!A:AK,37,FALSE)</f>
        <v>175.0 - 253.0</v>
      </c>
      <c r="G315" s="11">
        <f>(VLOOKUP(B315,YahooFinanceInfos!A:AO,41,FALSE)-E315)/E315</f>
        <v>0.20936902485659661</v>
      </c>
      <c r="H315" s="9">
        <f>VLOOKUP(B315,YahooFinanceInfos!A:AX,50,FALSE)</f>
        <v>7.351</v>
      </c>
      <c r="I315" s="9">
        <f>VLOOKUP(B315,YahooFinanceInfos!A:AT,46,FALSE)</f>
        <v>4</v>
      </c>
      <c r="J315" s="4">
        <f>VLOOKUP(B315,YahooFinanceInfos!A:AV,48,FALSE)</f>
        <v>1.9512195E-2</v>
      </c>
      <c r="K315" s="4">
        <f t="shared" si="60"/>
        <v>0.54414365392463615</v>
      </c>
      <c r="L315" s="9">
        <f>VLOOKUP(B315,YahooFinanceInfos!A:AV,47,FALSE)</f>
        <v>28.458714000000001</v>
      </c>
      <c r="M315" s="9">
        <f>VLOOKUP(B315,YahooFinanceInfos!A:AZ,52,FALSE)</f>
        <v>28.452000000000002</v>
      </c>
      <c r="N315" s="4">
        <f>VLOOKUP(B315,YahooFinanceInfos!A:BH,60,FALSE)</f>
        <v>7.3527345999999998</v>
      </c>
      <c r="O315" s="4" t="str">
        <f t="shared" si="68"/>
        <v>don't touch</v>
      </c>
      <c r="P315" s="14"/>
      <c r="Q315" s="14"/>
      <c r="R315" s="16"/>
      <c r="S315" s="16"/>
      <c r="T315" s="16"/>
      <c r="AA315" s="4" t="str">
        <f t="shared" si="61"/>
        <v>na</v>
      </c>
      <c r="AB315" s="4" t="str">
        <f t="shared" si="62"/>
        <v>na</v>
      </c>
      <c r="AC315" s="4" t="str">
        <f t="shared" si="63"/>
        <v>na</v>
      </c>
      <c r="AD315" s="4" t="str">
        <f t="shared" si="64"/>
        <v>na</v>
      </c>
      <c r="AE315" s="4" t="str">
        <f t="shared" si="65"/>
        <v>na</v>
      </c>
      <c r="AF315" s="4" t="str">
        <f t="shared" si="66"/>
        <v>na</v>
      </c>
      <c r="AG315" s="4" t="str">
        <f t="shared" si="67"/>
        <v>na</v>
      </c>
    </row>
    <row r="316" spans="1:33" x14ac:dyDescent="0.2">
      <c r="A316" t="s">
        <v>1282</v>
      </c>
      <c r="B316" s="7" t="s">
        <v>334</v>
      </c>
      <c r="C316" s="7" t="str">
        <f>VLOOKUP(B316,YahooFinanceInfos!A:T,9,FALSE)</f>
        <v>SCHINDLER PS</v>
      </c>
      <c r="D316" t="str">
        <f>VLOOKUP(B316,YahooFinanceInfos!A:T,7,FALSE)</f>
        <v>CHF</v>
      </c>
      <c r="E316" s="1">
        <f>VLOOKUP(B316,YahooFinanceInfos!A:T,20,FALSE)</f>
        <v>210.8</v>
      </c>
      <c r="F316" s="4" t="str">
        <f>VLOOKUP(B316,YahooFinanceInfos!A:AK,37,FALSE)</f>
        <v>185.2 - 264.0</v>
      </c>
      <c r="G316" s="11">
        <f>(VLOOKUP(B316,YahooFinanceInfos!A:AO,41,FALSE)-E316)/E316</f>
        <v>0.25237191650853885</v>
      </c>
      <c r="H316" s="9">
        <f>VLOOKUP(B316,YahooFinanceInfos!A:AX,50,FALSE)</f>
        <v>7.351</v>
      </c>
      <c r="I316" s="9">
        <f>VLOOKUP(B316,YahooFinanceInfos!A:AT,46,FALSE)</f>
        <v>4</v>
      </c>
      <c r="J316" s="4">
        <f>VLOOKUP(B316,YahooFinanceInfos!A:AV,48,FALSE)</f>
        <v>1.9277109000000001E-2</v>
      </c>
      <c r="K316" s="4">
        <f t="shared" si="60"/>
        <v>0.54414365392463615</v>
      </c>
      <c r="L316" s="9">
        <f>VLOOKUP(B316,YahooFinanceInfos!A:AV,47,FALSE)</f>
        <v>28.676373000000002</v>
      </c>
      <c r="M316" s="9">
        <f>VLOOKUP(B316,YahooFinanceInfos!A:AZ,52,FALSE)</f>
        <v>28.452000000000002</v>
      </c>
      <c r="N316" s="4">
        <f>VLOOKUP(B316,YahooFinanceInfos!A:BH,60,FALSE)</f>
        <v>7.4089700000000001</v>
      </c>
      <c r="O316" s="4" t="str">
        <f t="shared" si="68"/>
        <v>don't touch</v>
      </c>
      <c r="P316" s="14"/>
      <c r="Q316" s="14"/>
      <c r="R316" s="16"/>
      <c r="S316" s="16"/>
      <c r="T316" s="16"/>
      <c r="AA316" s="4" t="str">
        <f t="shared" si="61"/>
        <v>na</v>
      </c>
      <c r="AB316" s="4" t="str">
        <f t="shared" si="62"/>
        <v>na</v>
      </c>
      <c r="AC316" s="4" t="str">
        <f t="shared" si="63"/>
        <v>na</v>
      </c>
      <c r="AD316" s="4" t="str">
        <f t="shared" si="64"/>
        <v>na</v>
      </c>
      <c r="AE316" s="4" t="str">
        <f t="shared" si="65"/>
        <v>na</v>
      </c>
      <c r="AF316" s="4" t="str">
        <f t="shared" si="66"/>
        <v>na</v>
      </c>
      <c r="AG316" s="4" t="str">
        <f t="shared" si="67"/>
        <v>na</v>
      </c>
    </row>
    <row r="317" spans="1:33" x14ac:dyDescent="0.2">
      <c r="A317" t="s">
        <v>1282</v>
      </c>
      <c r="B317" s="6" t="s">
        <v>1235</v>
      </c>
      <c r="C317" s="7" t="str">
        <f>VLOOKUP(B317,YahooFinanceInfos!A:T,9,FALSE)</f>
        <v>SCHLATTER N</v>
      </c>
      <c r="D317" t="str">
        <f>VLOOKUP(B317,YahooFinanceInfos!A:T,7,FALSE)</f>
        <v>CHF</v>
      </c>
      <c r="E317" s="1">
        <f>VLOOKUP(B317,YahooFinanceInfos!A:T,20,FALSE)</f>
        <v>33</v>
      </c>
      <c r="F317" s="4" t="str">
        <f>VLOOKUP(B317,YahooFinanceInfos!A:AK,37,FALSE)</f>
        <v>23.6 - 43.0</v>
      </c>
      <c r="G317" s="11">
        <f>(VLOOKUP(B317,YahooFinanceInfos!A:AO,41,FALSE)-E317)/E317</f>
        <v>0.30303030303030304</v>
      </c>
      <c r="H317" s="9">
        <f>VLOOKUP(B317,YahooFinanceInfos!A:AX,50,FALSE)</f>
        <v>0.46400000000000002</v>
      </c>
      <c r="I317" s="9">
        <f>VLOOKUP(B317,YahooFinanceInfos!A:AT,46,FALSE)</f>
        <v>0</v>
      </c>
      <c r="J317" s="4">
        <f>VLOOKUP(B317,YahooFinanceInfos!A:AV,48,FALSE)</f>
        <v>0</v>
      </c>
      <c r="K317" s="4">
        <f t="shared" si="60"/>
        <v>0</v>
      </c>
      <c r="L317" s="9">
        <f>VLOOKUP(B317,YahooFinanceInfos!A:AV,47,FALSE)</f>
        <v>71.120689999999996</v>
      </c>
      <c r="M317" s="9">
        <f>VLOOKUP(B317,YahooFinanceInfos!A:AZ,52,FALSE)</f>
        <v>26.486000000000001</v>
      </c>
      <c r="N317" s="4">
        <f>VLOOKUP(B317,YahooFinanceInfos!A:BH,60,FALSE)</f>
        <v>1.2459412999999999</v>
      </c>
      <c r="O317" s="4" t="str">
        <f t="shared" si="68"/>
        <v>don't touch</v>
      </c>
      <c r="P317" s="14"/>
      <c r="Q317" s="14"/>
      <c r="R317" s="16"/>
      <c r="S317" s="16"/>
      <c r="T317" s="16"/>
      <c r="AA317" s="4" t="str">
        <f t="shared" si="61"/>
        <v>na</v>
      </c>
      <c r="AB317" s="4" t="str">
        <f t="shared" si="62"/>
        <v>na</v>
      </c>
      <c r="AC317" s="4" t="str">
        <f t="shared" si="63"/>
        <v>na</v>
      </c>
      <c r="AD317" s="4" t="str">
        <f t="shared" si="64"/>
        <v>na</v>
      </c>
      <c r="AE317" s="4" t="str">
        <f t="shared" si="65"/>
        <v>na</v>
      </c>
      <c r="AF317" s="4" t="str">
        <f t="shared" si="66"/>
        <v>na</v>
      </c>
      <c r="AG317" s="4" t="str">
        <f t="shared" si="67"/>
        <v>na</v>
      </c>
    </row>
    <row r="318" spans="1:33" x14ac:dyDescent="0.2">
      <c r="A318" t="s">
        <v>1282</v>
      </c>
      <c r="B318" s="7" t="s">
        <v>1236</v>
      </c>
      <c r="C318" s="7" t="str">
        <f>VLOOKUP(B318,YahooFinanceInfos!A:T,9,FALSE)</f>
        <v>SCHMOLZ+BICKENBACH AG N</v>
      </c>
      <c r="D318" t="str">
        <f>VLOOKUP(B318,YahooFinanceInfos!A:T,7,FALSE)</f>
        <v>CHF</v>
      </c>
      <c r="E318" s="1">
        <f>VLOOKUP(B318,YahooFinanceInfos!A:T,20,FALSE)</f>
        <v>0.157</v>
      </c>
      <c r="F318" s="4" t="str">
        <f>VLOOKUP(B318,YahooFinanceInfos!A:AK,37,FALSE)</f>
        <v>0.11 - 0.529</v>
      </c>
      <c r="G318" s="11">
        <f>(VLOOKUP(B318,YahooFinanceInfos!A:AO,41,FALSE)-E318)/E318</f>
        <v>2.3694267515923566</v>
      </c>
      <c r="H318" s="9">
        <f>VLOOKUP(B318,YahooFinanceInfos!A:AX,50,FALSE)</f>
        <v>0.14399999999999999</v>
      </c>
      <c r="I318" s="9">
        <f>VLOOKUP(B318,YahooFinanceInfos!A:AT,46,FALSE)</f>
        <v>0</v>
      </c>
      <c r="J318" s="4">
        <f>VLOOKUP(B318,YahooFinanceInfos!A:AV,48,FALSE)</f>
        <v>0</v>
      </c>
      <c r="K318" s="4">
        <f t="shared" si="60"/>
        <v>0</v>
      </c>
      <c r="L318" s="9">
        <f>VLOOKUP(B318,YahooFinanceInfos!A:AV,47,FALSE)</f>
        <v>1.0902779</v>
      </c>
      <c r="M318" s="9">
        <f>VLOOKUP(B318,YahooFinanceInfos!A:AZ,52,FALSE)</f>
        <v>1.034</v>
      </c>
      <c r="N318" s="4">
        <f>VLOOKUP(B318,YahooFinanceInfos!A:BH,60,FALSE)</f>
        <v>0.15183753</v>
      </c>
      <c r="O318" s="4" t="str">
        <f t="shared" si="68"/>
        <v>don't touch</v>
      </c>
      <c r="P318" s="14"/>
      <c r="Q318" s="14"/>
      <c r="R318" s="16"/>
      <c r="S318" s="16"/>
      <c r="T318" s="16"/>
      <c r="AA318" s="4" t="str">
        <f t="shared" si="61"/>
        <v>na</v>
      </c>
      <c r="AB318" s="4" t="str">
        <f t="shared" si="62"/>
        <v>na</v>
      </c>
      <c r="AC318" s="4" t="str">
        <f t="shared" si="63"/>
        <v>na</v>
      </c>
      <c r="AD318" s="4" t="str">
        <f t="shared" si="64"/>
        <v>na</v>
      </c>
      <c r="AE318" s="4" t="str">
        <f t="shared" si="65"/>
        <v>na</v>
      </c>
      <c r="AF318" s="4" t="str">
        <f t="shared" si="66"/>
        <v>na</v>
      </c>
      <c r="AG318" s="4" t="str">
        <f t="shared" si="67"/>
        <v>na</v>
      </c>
    </row>
    <row r="319" spans="1:33" x14ac:dyDescent="0.2">
      <c r="A319" t="s">
        <v>1282</v>
      </c>
      <c r="B319" s="6" t="s">
        <v>1237</v>
      </c>
      <c r="C319" s="7" t="str">
        <f>VLOOKUP(B319,YahooFinanceInfos!A:T,9,FALSE)</f>
        <v>SCHWEITER I</v>
      </c>
      <c r="D319" t="str">
        <f>VLOOKUP(B319,YahooFinanceInfos!A:T,7,FALSE)</f>
        <v>CHF</v>
      </c>
      <c r="E319" s="1">
        <f>VLOOKUP(B319,YahooFinanceInfos!A:T,20,FALSE)</f>
        <v>969</v>
      </c>
      <c r="F319" s="4" t="str">
        <f>VLOOKUP(B319,YahooFinanceInfos!A:AK,37,FALSE)</f>
        <v>700.0 - 1296.0</v>
      </c>
      <c r="G319" s="11">
        <f>(VLOOKUP(B319,YahooFinanceInfos!A:AO,41,FALSE)-E319)/E319</f>
        <v>0.33746130030959753</v>
      </c>
      <c r="H319" s="9">
        <f>VLOOKUP(B319,YahooFinanceInfos!A:AX,50,FALSE)</f>
        <v>43.728000000000002</v>
      </c>
      <c r="I319" s="9">
        <f>VLOOKUP(B319,YahooFinanceInfos!A:AT,46,FALSE)</f>
        <v>40</v>
      </c>
      <c r="J319" s="4">
        <f>VLOOKUP(B319,YahooFinanceInfos!A:AV,48,FALSE)</f>
        <v>4.1536864E-2</v>
      </c>
      <c r="K319" s="4">
        <f t="shared" si="60"/>
        <v>0.91474570069520666</v>
      </c>
      <c r="L319" s="9">
        <f>VLOOKUP(B319,YahooFinanceInfos!A:AV,47,FALSE)</f>
        <v>22.159714000000001</v>
      </c>
      <c r="M319" s="9">
        <f>VLOOKUP(B319,YahooFinanceInfos!A:AZ,52,FALSE)</f>
        <v>511.19900000000001</v>
      </c>
      <c r="N319" s="4">
        <f>VLOOKUP(B319,YahooFinanceInfos!A:BH,60,FALSE)</f>
        <v>1.8955436000000001</v>
      </c>
      <c r="O319" s="4" t="str">
        <f t="shared" si="68"/>
        <v>invest</v>
      </c>
      <c r="P319" s="14"/>
      <c r="Q319" s="14"/>
      <c r="R319" s="16"/>
      <c r="S319" s="16"/>
      <c r="T319" s="16"/>
      <c r="AA319" s="4" t="str">
        <f t="shared" si="61"/>
        <v>na</v>
      </c>
      <c r="AB319" s="4" t="str">
        <f t="shared" si="62"/>
        <v>na</v>
      </c>
      <c r="AC319" s="4" t="str">
        <f t="shared" si="63"/>
        <v>na</v>
      </c>
      <c r="AD319" s="4" t="str">
        <f t="shared" si="64"/>
        <v>na</v>
      </c>
      <c r="AE319" s="4" t="str">
        <f t="shared" si="65"/>
        <v>na</v>
      </c>
      <c r="AF319" s="4" t="str">
        <f t="shared" si="66"/>
        <v>na</v>
      </c>
      <c r="AG319" s="4" t="str">
        <f t="shared" si="67"/>
        <v>na</v>
      </c>
    </row>
    <row r="320" spans="1:33" x14ac:dyDescent="0.2">
      <c r="A320" t="s">
        <v>1282</v>
      </c>
      <c r="B320" s="7" t="s">
        <v>1238</v>
      </c>
      <c r="C320" s="7" t="str">
        <f>VLOOKUP(B320,YahooFinanceInfos!A:T,9,FALSE)</f>
        <v>SENSIRION N</v>
      </c>
      <c r="D320" t="str">
        <f>VLOOKUP(B320,YahooFinanceInfos!A:T,7,FALSE)</f>
        <v>CHF</v>
      </c>
      <c r="E320" s="1">
        <f>VLOOKUP(B320,YahooFinanceInfos!A:T,20,FALSE)</f>
        <v>35</v>
      </c>
      <c r="F320" s="4" t="str">
        <f>VLOOKUP(B320,YahooFinanceInfos!A:AK,37,FALSE)</f>
        <v>27.2 - 46.0</v>
      </c>
      <c r="G320" s="11">
        <f>(VLOOKUP(B320,YahooFinanceInfos!A:AO,41,FALSE)-E320)/E320</f>
        <v>0.31428571428571428</v>
      </c>
      <c r="H320" s="9">
        <f>VLOOKUP(B320,YahooFinanceInfos!A:AX,50,FALSE)</f>
        <v>-0.18099999999999999</v>
      </c>
      <c r="I320" s="9">
        <f>VLOOKUP(B320,YahooFinanceInfos!A:AT,46,FALSE)</f>
        <v>0</v>
      </c>
      <c r="J320" s="4">
        <f>VLOOKUP(B320,YahooFinanceInfos!A:AV,48,FALSE)</f>
        <v>0</v>
      </c>
      <c r="K320" s="4">
        <f t="shared" si="60"/>
        <v>0</v>
      </c>
      <c r="L320" s="9">
        <f>VLOOKUP(B320,YahooFinanceInfos!A:AV,47,FALSE)</f>
        <v>0</v>
      </c>
      <c r="M320" s="9">
        <f>VLOOKUP(B320,YahooFinanceInfos!A:AZ,52,FALSE)</f>
        <v>10.266999999999999</v>
      </c>
      <c r="N320" s="4">
        <f>VLOOKUP(B320,YahooFinanceInfos!A:BH,60,FALSE)</f>
        <v>3.4089801</v>
      </c>
      <c r="O320" s="4" t="str">
        <f t="shared" si="68"/>
        <v>don't touch</v>
      </c>
      <c r="P320" s="14"/>
      <c r="Q320" s="14"/>
      <c r="R320" s="16"/>
      <c r="S320" s="16"/>
      <c r="T320" s="16"/>
      <c r="AA320" s="4" t="str">
        <f t="shared" si="61"/>
        <v>na</v>
      </c>
      <c r="AB320" s="4" t="str">
        <f t="shared" si="62"/>
        <v>na</v>
      </c>
      <c r="AC320" s="4" t="str">
        <f t="shared" si="63"/>
        <v>na</v>
      </c>
      <c r="AD320" s="4" t="str">
        <f t="shared" si="64"/>
        <v>na</v>
      </c>
      <c r="AE320" s="4" t="str">
        <f t="shared" si="65"/>
        <v>na</v>
      </c>
      <c r="AF320" s="4" t="str">
        <f t="shared" si="66"/>
        <v>na</v>
      </c>
      <c r="AG320" s="4" t="str">
        <f t="shared" si="67"/>
        <v>na</v>
      </c>
    </row>
    <row r="321" spans="1:33" x14ac:dyDescent="0.2">
      <c r="A321" t="s">
        <v>1282</v>
      </c>
      <c r="B321" s="6" t="s">
        <v>1239</v>
      </c>
      <c r="C321" s="7" t="str">
        <f>VLOOKUP(B321,YahooFinanceInfos!A:T,9,FALSE)</f>
        <v>SF Urban Properties N</v>
      </c>
      <c r="D321" t="str">
        <f>VLOOKUP(B321,YahooFinanceInfos!A:T,7,FALSE)</f>
        <v>CHF</v>
      </c>
      <c r="E321" s="1">
        <f>VLOOKUP(B321,YahooFinanceInfos!A:T,20,FALSE)</f>
        <v>91</v>
      </c>
      <c r="F321" s="4" t="str">
        <f>VLOOKUP(B321,YahooFinanceInfos!A:AK,37,FALSE)</f>
        <v>83.0 - 110.0</v>
      </c>
      <c r="G321" s="11">
        <f>(VLOOKUP(B321,YahooFinanceInfos!A:AO,41,FALSE)-E321)/E321</f>
        <v>0.2087912087912088</v>
      </c>
      <c r="H321" s="9">
        <f>VLOOKUP(B321,YahooFinanceInfos!A:AX,50,FALSE)</f>
        <v>4.2869999999999999</v>
      </c>
      <c r="I321" s="9">
        <f>VLOOKUP(B321,YahooFinanceInfos!A:AT,46,FALSE)</f>
        <v>3.6</v>
      </c>
      <c r="J321" s="4">
        <f>VLOOKUP(B321,YahooFinanceInfos!A:AV,48,FALSE)</f>
        <v>3.9560436999999997E-2</v>
      </c>
      <c r="K321" s="4">
        <f t="shared" si="60"/>
        <v>0.83974807557732689</v>
      </c>
      <c r="L321" s="9">
        <f>VLOOKUP(B321,YahooFinanceInfos!A:AV,47,FALSE)</f>
        <v>21.226965</v>
      </c>
      <c r="M321" s="9">
        <f>VLOOKUP(B321,YahooFinanceInfos!A:AZ,52,FALSE)</f>
        <v>91.918999999999997</v>
      </c>
      <c r="N321" s="4">
        <f>VLOOKUP(B321,YahooFinanceInfos!A:BH,60,FALSE)</f>
        <v>0.9900021</v>
      </c>
      <c r="O321" s="4" t="str">
        <f t="shared" si="68"/>
        <v>don't touch</v>
      </c>
      <c r="P321" s="14"/>
      <c r="Q321" s="14"/>
      <c r="R321" s="16"/>
      <c r="S321" s="16"/>
      <c r="T321" s="16"/>
      <c r="AA321" s="4" t="str">
        <f t="shared" si="61"/>
        <v>na</v>
      </c>
      <c r="AB321" s="4" t="str">
        <f t="shared" si="62"/>
        <v>na</v>
      </c>
      <c r="AC321" s="4" t="str">
        <f t="shared" si="63"/>
        <v>na</v>
      </c>
      <c r="AD321" s="4" t="str">
        <f t="shared" si="64"/>
        <v>na</v>
      </c>
      <c r="AE321" s="4" t="str">
        <f t="shared" si="65"/>
        <v>na</v>
      </c>
      <c r="AF321" s="4" t="str">
        <f t="shared" si="66"/>
        <v>na</v>
      </c>
      <c r="AG321" s="4" t="str">
        <f t="shared" si="67"/>
        <v>na</v>
      </c>
    </row>
    <row r="322" spans="1:33" x14ac:dyDescent="0.2">
      <c r="A322" t="s">
        <v>1282</v>
      </c>
      <c r="B322" s="7" t="s">
        <v>1240</v>
      </c>
      <c r="C322" s="7" t="str">
        <f>VLOOKUP(B322,YahooFinanceInfos!A:T,9,FALSE)</f>
        <v>SFS Group N</v>
      </c>
      <c r="D322" t="str">
        <f>VLOOKUP(B322,YahooFinanceInfos!A:T,7,FALSE)</f>
        <v>CHF</v>
      </c>
      <c r="E322" s="1">
        <f>VLOOKUP(B322,YahooFinanceInfos!A:T,20,FALSE)</f>
        <v>77.599999999999994</v>
      </c>
      <c r="F322" s="4" t="str">
        <f>VLOOKUP(B322,YahooFinanceInfos!A:AK,37,FALSE)</f>
        <v>58.85 - 97.0</v>
      </c>
      <c r="G322" s="11">
        <f>(VLOOKUP(B322,YahooFinanceInfos!A:AO,41,FALSE)-E322)/E322</f>
        <v>0.25000000000000011</v>
      </c>
      <c r="H322" s="9">
        <f>VLOOKUP(B322,YahooFinanceInfos!A:AX,50,FALSE)</f>
        <v>5.4749999999999996</v>
      </c>
      <c r="I322" s="9">
        <f>VLOOKUP(B322,YahooFinanceInfos!A:AT,46,FALSE)</f>
        <v>2.1</v>
      </c>
      <c r="J322" s="4">
        <f>VLOOKUP(B322,YahooFinanceInfos!A:AV,48,FALSE)</f>
        <v>2.7504911999999999E-2</v>
      </c>
      <c r="K322" s="4">
        <f t="shared" si="60"/>
        <v>0.38356164383561647</v>
      </c>
      <c r="L322" s="9">
        <f>VLOOKUP(B322,YahooFinanceInfos!A:AV,47,FALSE)</f>
        <v>14.173515999999999</v>
      </c>
      <c r="M322" s="9">
        <f>VLOOKUP(B322,YahooFinanceInfos!A:AZ,52,FALSE)</f>
        <v>32.555</v>
      </c>
      <c r="N322" s="4">
        <f>VLOOKUP(B322,YahooFinanceInfos!A:BH,60,FALSE)</f>
        <v>2.3836583999999998</v>
      </c>
      <c r="O322" s="4" t="str">
        <f t="shared" si="68"/>
        <v>don't touch</v>
      </c>
      <c r="P322" s="14"/>
      <c r="Q322" s="14"/>
      <c r="R322" s="16"/>
      <c r="S322" s="16"/>
      <c r="T322" s="16"/>
      <c r="AA322" s="4" t="str">
        <f t="shared" si="61"/>
        <v>na</v>
      </c>
      <c r="AB322" s="4" t="str">
        <f t="shared" si="62"/>
        <v>na</v>
      </c>
      <c r="AC322" s="4" t="str">
        <f t="shared" si="63"/>
        <v>na</v>
      </c>
      <c r="AD322" s="4" t="str">
        <f t="shared" si="64"/>
        <v>na</v>
      </c>
      <c r="AE322" s="4" t="str">
        <f t="shared" si="65"/>
        <v>na</v>
      </c>
      <c r="AF322" s="4" t="str">
        <f t="shared" si="66"/>
        <v>na</v>
      </c>
      <c r="AG322" s="4" t="str">
        <f t="shared" si="67"/>
        <v>na</v>
      </c>
    </row>
    <row r="323" spans="1:33" x14ac:dyDescent="0.2">
      <c r="A323" t="s">
        <v>1282</v>
      </c>
      <c r="B323" s="6" t="s">
        <v>1241</v>
      </c>
      <c r="C323" s="7" t="str">
        <f>VLOOKUP(B323,YahooFinanceInfos!A:T,9,FALSE)</f>
        <v>SGS N</v>
      </c>
      <c r="D323" t="str">
        <f>VLOOKUP(B323,YahooFinanceInfos!A:T,7,FALSE)</f>
        <v>CHF</v>
      </c>
      <c r="E323" s="1">
        <f>VLOOKUP(B323,YahooFinanceInfos!A:T,20,FALSE)</f>
        <v>2092</v>
      </c>
      <c r="F323" s="4" t="str">
        <f>VLOOKUP(B323,YahooFinanceInfos!A:AK,37,FALSE)</f>
        <v>1801.5 - 2876.0</v>
      </c>
      <c r="G323" s="11">
        <f>(VLOOKUP(B323,YahooFinanceInfos!A:AO,41,FALSE)-E323)/E323</f>
        <v>0.37476099426386233</v>
      </c>
      <c r="H323" s="9">
        <f>VLOOKUP(B323,YahooFinanceInfos!A:AX,50,FALSE)</f>
        <v>87.18</v>
      </c>
      <c r="I323" s="9">
        <f>VLOOKUP(B323,YahooFinanceInfos!A:AT,46,FALSE)</f>
        <v>80</v>
      </c>
      <c r="J323" s="4">
        <f>VLOOKUP(B323,YahooFinanceInfos!A:AV,48,FALSE)</f>
        <v>3.8740919999999998E-2</v>
      </c>
      <c r="K323" s="4">
        <f t="shared" si="60"/>
        <v>0.9176416609314062</v>
      </c>
      <c r="L323" s="9">
        <f>VLOOKUP(B323,YahooFinanceInfos!A:AV,47,FALSE)</f>
        <v>23.99633</v>
      </c>
      <c r="M323" s="9">
        <f>VLOOKUP(B323,YahooFinanceInfos!A:AZ,52,FALSE)</f>
        <v>200.46600000000001</v>
      </c>
      <c r="N323" s="4">
        <f>VLOOKUP(B323,YahooFinanceInfos!A:BH,60,FALSE)</f>
        <v>10.435684</v>
      </c>
      <c r="O323" s="4" t="str">
        <f t="shared" si="68"/>
        <v>invest</v>
      </c>
      <c r="P323" s="14"/>
      <c r="Q323" s="14"/>
      <c r="R323" s="16"/>
      <c r="S323" s="16"/>
      <c r="T323" s="16"/>
      <c r="AA323" s="4" t="str">
        <f t="shared" si="61"/>
        <v>na</v>
      </c>
      <c r="AB323" s="4" t="str">
        <f t="shared" si="62"/>
        <v>na</v>
      </c>
      <c r="AC323" s="4" t="str">
        <f t="shared" si="63"/>
        <v>na</v>
      </c>
      <c r="AD323" s="4" t="str">
        <f t="shared" si="64"/>
        <v>na</v>
      </c>
      <c r="AE323" s="4" t="str">
        <f t="shared" si="65"/>
        <v>na</v>
      </c>
      <c r="AF323" s="4" t="str">
        <f t="shared" si="66"/>
        <v>na</v>
      </c>
      <c r="AG323" s="4" t="str">
        <f t="shared" si="67"/>
        <v>na</v>
      </c>
    </row>
    <row r="324" spans="1:33" x14ac:dyDescent="0.2">
      <c r="A324" t="s">
        <v>1282</v>
      </c>
      <c r="B324" s="7" t="s">
        <v>1242</v>
      </c>
      <c r="C324" s="7" t="str">
        <f>VLOOKUP(B324,YahooFinanceInfos!A:T,9,FALSE)</f>
        <v>SIEGFRIED N</v>
      </c>
      <c r="D324" t="str">
        <f>VLOOKUP(B324,YahooFinanceInfos!A:T,7,FALSE)</f>
        <v>CHF</v>
      </c>
      <c r="E324" s="1">
        <f>VLOOKUP(B324,YahooFinanceInfos!A:T,20,FALSE)</f>
        <v>441.8</v>
      </c>
      <c r="F324" s="4" t="str">
        <f>VLOOKUP(B324,YahooFinanceInfos!A:AK,37,FALSE)</f>
        <v>313.5 - 499.5</v>
      </c>
      <c r="G324" s="11">
        <f>(VLOOKUP(B324,YahooFinanceInfos!A:AO,41,FALSE)-E324)/E324</f>
        <v>0.13060208239022178</v>
      </c>
      <c r="H324" s="9">
        <f>VLOOKUP(B324,YahooFinanceInfos!A:AX,50,FALSE)</f>
        <v>12.53</v>
      </c>
      <c r="I324" s="9">
        <f>VLOOKUP(B324,YahooFinanceInfos!A:AT,46,FALSE)</f>
        <v>2.8</v>
      </c>
      <c r="J324" s="4">
        <f>VLOOKUP(B324,YahooFinanceInfos!A:AV,48,FALSE)</f>
        <v>6.4814813000000004E-3</v>
      </c>
      <c r="K324" s="4">
        <f t="shared" si="60"/>
        <v>0.22346368715083798</v>
      </c>
      <c r="L324" s="9">
        <f>VLOOKUP(B324,YahooFinanceInfos!A:AV,47,FALSE)</f>
        <v>35.259377000000001</v>
      </c>
      <c r="M324" s="9">
        <f>VLOOKUP(B324,YahooFinanceInfos!A:AZ,52,FALSE)</f>
        <v>168.43899999999999</v>
      </c>
      <c r="N324" s="4">
        <f>VLOOKUP(B324,YahooFinanceInfos!A:BH,60,FALSE)</f>
        <v>2.6229079</v>
      </c>
      <c r="O324" s="4" t="str">
        <f t="shared" si="68"/>
        <v>don't touch</v>
      </c>
      <c r="P324" s="14"/>
      <c r="Q324" s="14"/>
      <c r="R324" s="16"/>
      <c r="S324" s="16"/>
      <c r="T324" s="16"/>
      <c r="AA324" s="4" t="str">
        <f t="shared" si="61"/>
        <v>na</v>
      </c>
      <c r="AB324" s="4" t="str">
        <f t="shared" si="62"/>
        <v>na</v>
      </c>
      <c r="AC324" s="4" t="str">
        <f t="shared" si="63"/>
        <v>na</v>
      </c>
      <c r="AD324" s="4" t="str">
        <f t="shared" si="64"/>
        <v>na</v>
      </c>
      <c r="AE324" s="4" t="str">
        <f t="shared" si="65"/>
        <v>na</v>
      </c>
      <c r="AF324" s="4" t="str">
        <f t="shared" si="66"/>
        <v>na</v>
      </c>
      <c r="AG324" s="4" t="str">
        <f t="shared" si="67"/>
        <v>na</v>
      </c>
    </row>
    <row r="325" spans="1:33" x14ac:dyDescent="0.2">
      <c r="A325" t="s">
        <v>1282</v>
      </c>
      <c r="B325" s="6" t="s">
        <v>1243</v>
      </c>
      <c r="C325" s="7" t="str">
        <f>VLOOKUP(B325,YahooFinanceInfos!A:T,9,FALSE)</f>
        <v>SIG Combibloc Grp N</v>
      </c>
      <c r="D325" t="str">
        <f>VLOOKUP(B325,YahooFinanceInfos!A:T,7,FALSE)</f>
        <v>CHF</v>
      </c>
      <c r="E325" s="1">
        <f>VLOOKUP(B325,YahooFinanceInfos!A:T,20,FALSE)</f>
        <v>14.99</v>
      </c>
      <c r="F325" s="4" t="str">
        <f>VLOOKUP(B325,YahooFinanceInfos!A:AK,37,FALSE)</f>
        <v>10.12 - 16.84</v>
      </c>
      <c r="G325" s="11">
        <f>(VLOOKUP(B325,YahooFinanceInfos!A:AO,41,FALSE)-E325)/E325</f>
        <v>0.12341561040693794</v>
      </c>
      <c r="H325" s="9">
        <f>VLOOKUP(B325,YahooFinanceInfos!A:AX,50,FALSE)</f>
        <v>11.999000000000001</v>
      </c>
      <c r="I325" s="9">
        <f>VLOOKUP(B325,YahooFinanceInfos!A:AT,46,FALSE)</f>
        <v>5.8250000000000002</v>
      </c>
      <c r="J325" s="4">
        <f>VLOOKUP(B325,YahooFinanceInfos!A:AV,48,FALSE)</f>
        <v>0.39015402999999999</v>
      </c>
      <c r="K325" s="4">
        <f t="shared" si="60"/>
        <v>0.48545712142678554</v>
      </c>
      <c r="L325" s="9">
        <f>VLOOKUP(B325,YahooFinanceInfos!A:AV,47,FALSE)</f>
        <v>1.2492707999999999</v>
      </c>
      <c r="M325" s="9">
        <f>VLOOKUP(B325,YahooFinanceInfos!A:AZ,52,FALSE)</f>
        <v>83.427999999999997</v>
      </c>
      <c r="N325" s="4">
        <f>VLOOKUP(B325,YahooFinanceInfos!A:BH,60,FALSE)</f>
        <v>0.17967588000000001</v>
      </c>
      <c r="O325" s="4" t="str">
        <f t="shared" si="68"/>
        <v>don't touch</v>
      </c>
      <c r="P325" s="14"/>
      <c r="Q325" s="14"/>
      <c r="R325" s="16" t="s">
        <v>8416</v>
      </c>
      <c r="S325" s="16"/>
      <c r="T325" s="16"/>
      <c r="AA325" s="4" t="str">
        <f t="shared" si="61"/>
        <v>na</v>
      </c>
      <c r="AB325" s="4" t="str">
        <f t="shared" si="62"/>
        <v>na</v>
      </c>
      <c r="AC325" s="4" t="str">
        <f t="shared" si="63"/>
        <v>na</v>
      </c>
      <c r="AD325" s="4" t="str">
        <f t="shared" si="64"/>
        <v>na</v>
      </c>
      <c r="AE325" s="4" t="str">
        <f t="shared" si="65"/>
        <v>na</v>
      </c>
      <c r="AF325" s="4" t="str">
        <f t="shared" si="66"/>
        <v>na</v>
      </c>
      <c r="AG325" s="4" t="str">
        <f t="shared" si="67"/>
        <v>na</v>
      </c>
    </row>
    <row r="326" spans="1:33" x14ac:dyDescent="0.2">
      <c r="A326" t="s">
        <v>1282</v>
      </c>
      <c r="B326" s="7" t="s">
        <v>1244</v>
      </c>
      <c r="C326" s="7" t="str">
        <f>VLOOKUP(B326,YahooFinanceInfos!A:T,9,FALSE)</f>
        <v>SIKA N</v>
      </c>
      <c r="D326" t="str">
        <f>VLOOKUP(B326,YahooFinanceInfos!A:T,7,FALSE)</f>
        <v>CHF</v>
      </c>
      <c r="E326" s="1">
        <f>VLOOKUP(B326,YahooFinanceInfos!A:T,20,FALSE)</f>
        <v>162.35</v>
      </c>
      <c r="F326" s="4" t="str">
        <f>VLOOKUP(B326,YahooFinanceInfos!A:AK,37,FALSE)</f>
        <v>125.1 - 196.55</v>
      </c>
      <c r="G326" s="11">
        <f>(VLOOKUP(B326,YahooFinanceInfos!A:AO,41,FALSE)-E326)/E326</f>
        <v>0.21065599014474912</v>
      </c>
      <c r="H326" s="9">
        <f>VLOOKUP(B326,YahooFinanceInfos!A:AX,50,FALSE)</f>
        <v>4.8099999999999996</v>
      </c>
      <c r="I326" s="9">
        <f>VLOOKUP(B326,YahooFinanceInfos!A:AT,46,FALSE)</f>
        <v>2.2999999999999998</v>
      </c>
      <c r="J326" s="4">
        <f>VLOOKUP(B326,YahooFinanceInfos!A:AV,48,FALSE)</f>
        <v>1.4267989999999999E-2</v>
      </c>
      <c r="K326" s="4">
        <f t="shared" si="60"/>
        <v>0.4781704781704782</v>
      </c>
      <c r="L326" s="9">
        <f>VLOOKUP(B326,YahooFinanceInfos!A:AV,47,FALSE)</f>
        <v>33.752600000000001</v>
      </c>
      <c r="M326" s="9">
        <f>VLOOKUP(B326,YahooFinanceInfos!A:AZ,52,FALSE)</f>
        <v>22.041</v>
      </c>
      <c r="N326" s="4">
        <f>VLOOKUP(B326,YahooFinanceInfos!A:BH,60,FALSE)</f>
        <v>7.3658184999999996</v>
      </c>
      <c r="O326" s="4" t="str">
        <f t="shared" si="68"/>
        <v>don't touch</v>
      </c>
      <c r="P326" s="14"/>
      <c r="Q326" s="14"/>
      <c r="R326" s="16"/>
      <c r="S326" s="16"/>
      <c r="T326" s="16"/>
      <c r="AA326" s="4" t="str">
        <f t="shared" si="61"/>
        <v>na</v>
      </c>
      <c r="AB326" s="4" t="str">
        <f t="shared" si="62"/>
        <v>na</v>
      </c>
      <c r="AC326" s="4" t="str">
        <f t="shared" si="63"/>
        <v>na</v>
      </c>
      <c r="AD326" s="4" t="str">
        <f t="shared" si="64"/>
        <v>na</v>
      </c>
      <c r="AE326" s="4" t="str">
        <f t="shared" si="65"/>
        <v>na</v>
      </c>
      <c r="AF326" s="4" t="str">
        <f t="shared" si="66"/>
        <v>na</v>
      </c>
      <c r="AG326" s="4" t="str">
        <f t="shared" si="67"/>
        <v>na</v>
      </c>
    </row>
    <row r="327" spans="1:33" x14ac:dyDescent="0.2">
      <c r="A327" t="s">
        <v>1282</v>
      </c>
      <c r="B327" s="6" t="s">
        <v>1245</v>
      </c>
      <c r="C327" s="7" t="str">
        <f>VLOOKUP(B327,YahooFinanceInfos!A:T,9,FALSE)</f>
        <v>SNB N</v>
      </c>
      <c r="D327" t="str">
        <f>VLOOKUP(B327,YahooFinanceInfos!A:T,7,FALSE)</f>
        <v>CHF</v>
      </c>
      <c r="E327" s="1">
        <f>VLOOKUP(B327,YahooFinanceInfos!A:T,20,FALSE)</f>
        <v>4750</v>
      </c>
      <c r="F327" s="4" t="str">
        <f>VLOOKUP(B327,YahooFinanceInfos!A:AK,37,FALSE)</f>
        <v>3280.0 - 6260.0</v>
      </c>
      <c r="G327" s="11">
        <f>(VLOOKUP(B327,YahooFinanceInfos!A:AO,41,FALSE)-E327)/E327</f>
        <v>0.31789473684210529</v>
      </c>
      <c r="H327" s="9">
        <f>VLOOKUP(B327,YahooFinanceInfos!A:AX,50,FALSE)</f>
        <v>488517</v>
      </c>
      <c r="I327" s="9">
        <f>VLOOKUP(B327,YahooFinanceInfos!A:AT,46,FALSE)</f>
        <v>15</v>
      </c>
      <c r="J327" s="4">
        <f>VLOOKUP(B327,YahooFinanceInfos!A:AV,48,FALSE)</f>
        <v>3.2397408999999999E-3</v>
      </c>
      <c r="K327" s="4">
        <f t="shared" si="60"/>
        <v>3.0705175050202962E-5</v>
      </c>
      <c r="L327" s="9">
        <f>VLOOKUP(B327,YahooFinanceInfos!A:AV,47,FALSE)</f>
        <v>9.7233059999999993E-3</v>
      </c>
      <c r="M327" s="9">
        <f>VLOOKUP(B327,YahooFinanceInfos!A:AZ,52,FALSE)</f>
        <v>1670825</v>
      </c>
      <c r="N327" s="4">
        <f>VLOOKUP(B327,YahooFinanceInfos!A:BH,60,FALSE)</f>
        <v>2.8429069E-3</v>
      </c>
      <c r="O327" s="4" t="str">
        <f t="shared" si="68"/>
        <v>don't touch</v>
      </c>
      <c r="P327" s="14"/>
      <c r="Q327" s="14"/>
      <c r="R327" s="16"/>
      <c r="S327" s="16"/>
      <c r="T327" s="16"/>
      <c r="AA327" s="4" t="str">
        <f t="shared" si="61"/>
        <v>na</v>
      </c>
      <c r="AB327" s="4" t="str">
        <f t="shared" si="62"/>
        <v>na</v>
      </c>
      <c r="AC327" s="4" t="str">
        <f t="shared" si="63"/>
        <v>na</v>
      </c>
      <c r="AD327" s="4" t="str">
        <f t="shared" si="64"/>
        <v>na</v>
      </c>
      <c r="AE327" s="4" t="str">
        <f t="shared" si="65"/>
        <v>na</v>
      </c>
      <c r="AF327" s="4" t="str">
        <f t="shared" si="66"/>
        <v>na</v>
      </c>
      <c r="AG327" s="4" t="str">
        <f t="shared" si="67"/>
        <v>na</v>
      </c>
    </row>
    <row r="328" spans="1:33" x14ac:dyDescent="0.2">
      <c r="A328" t="s">
        <v>1282</v>
      </c>
      <c r="B328" s="7" t="s">
        <v>1246</v>
      </c>
      <c r="C328" s="7" t="str">
        <f>VLOOKUP(B328,YahooFinanceInfos!A:T,9,FALSE)</f>
        <v>SOFTWAREONE N</v>
      </c>
      <c r="D328" t="str">
        <f>VLOOKUP(B328,YahooFinanceInfos!A:T,7,FALSE)</f>
        <v>CHF</v>
      </c>
      <c r="E328" s="1">
        <f>VLOOKUP(B328,YahooFinanceInfos!A:T,20,FALSE)</f>
        <v>19.239999999999998</v>
      </c>
      <c r="F328" s="4" t="str">
        <f>VLOOKUP(B328,YahooFinanceInfos!A:AK,37,FALSE)</f>
        <v>13.0 - 26.4</v>
      </c>
      <c r="G328" s="11">
        <f>(VLOOKUP(B328,YahooFinanceInfos!A:AO,41,FALSE)-E328)/E328</f>
        <v>0.37214137214137216</v>
      </c>
      <c r="H328" s="9">
        <f>VLOOKUP(B328,YahooFinanceInfos!A:AX,50,FALSE)</f>
        <v>7.3920000000000003</v>
      </c>
      <c r="I328" s="9">
        <f>VLOOKUP(B328,YahooFinanceInfos!A:AT,46,FALSE)</f>
        <v>1.64</v>
      </c>
      <c r="J328" s="4">
        <f>VLOOKUP(B328,YahooFinanceInfos!A:AV,48,FALSE)</f>
        <v>8.8077329999999995E-2</v>
      </c>
      <c r="K328" s="4">
        <f t="shared" si="60"/>
        <v>0.22186147186147184</v>
      </c>
      <c r="L328" s="9">
        <f>VLOOKUP(B328,YahooFinanceInfos!A:AV,47,FALSE)</f>
        <v>2.6028137</v>
      </c>
      <c r="M328" s="9">
        <f>VLOOKUP(B328,YahooFinanceInfos!A:AZ,52,FALSE)</f>
        <v>37.088999999999999</v>
      </c>
      <c r="N328" s="4">
        <f>VLOOKUP(B328,YahooFinanceInfos!A:BH,60,FALSE)</f>
        <v>0.51875216000000002</v>
      </c>
      <c r="O328" s="4" t="str">
        <f t="shared" si="68"/>
        <v>invest</v>
      </c>
      <c r="P328" s="14"/>
      <c r="Q328" s="14"/>
      <c r="R328" s="16" t="s">
        <v>8416</v>
      </c>
      <c r="S328" s="16"/>
      <c r="T328" s="16"/>
      <c r="AA328" s="4" t="str">
        <f t="shared" si="61"/>
        <v>na</v>
      </c>
      <c r="AB328" s="4" t="str">
        <f t="shared" si="62"/>
        <v>na</v>
      </c>
      <c r="AC328" s="4" t="str">
        <f t="shared" si="63"/>
        <v>na</v>
      </c>
      <c r="AD328" s="4" t="str">
        <f t="shared" si="64"/>
        <v>na</v>
      </c>
      <c r="AE328" s="4" t="str">
        <f t="shared" si="65"/>
        <v>na</v>
      </c>
      <c r="AF328" s="4" t="str">
        <f t="shared" si="66"/>
        <v>na</v>
      </c>
      <c r="AG328" s="4" t="str">
        <f t="shared" si="67"/>
        <v>na</v>
      </c>
    </row>
    <row r="329" spans="1:33" x14ac:dyDescent="0.2">
      <c r="A329" t="s">
        <v>1282</v>
      </c>
      <c r="B329" s="6" t="s">
        <v>1247</v>
      </c>
      <c r="C329" s="7" t="str">
        <f>VLOOKUP(B329,YahooFinanceInfos!A:T,9,FALSE)</f>
        <v>SONOVA N</v>
      </c>
      <c r="D329" t="str">
        <f>VLOOKUP(B329,YahooFinanceInfos!A:T,7,FALSE)</f>
        <v>CHF</v>
      </c>
      <c r="E329" s="1">
        <f>VLOOKUP(B329,YahooFinanceInfos!A:T,20,FALSE)</f>
        <v>182.5</v>
      </c>
      <c r="F329" s="4" t="str">
        <f>VLOOKUP(B329,YahooFinanceInfos!A:AK,37,FALSE)</f>
        <v>141.0 - 258.6</v>
      </c>
      <c r="G329" s="11">
        <f>(VLOOKUP(B329,YahooFinanceInfos!A:AO,41,FALSE)-E329)/E329</f>
        <v>0.41698630136986314</v>
      </c>
      <c r="H329" s="9">
        <f>VLOOKUP(B329,YahooFinanceInfos!A:AX,50,FALSE)</f>
        <v>9.5679999999999996</v>
      </c>
      <c r="I329" s="9">
        <f>VLOOKUP(B329,YahooFinanceInfos!A:AT,46,FALSE)</f>
        <v>2.9</v>
      </c>
      <c r="J329" s="4">
        <f>VLOOKUP(B329,YahooFinanceInfos!A:AV,48,FALSE)</f>
        <v>1.6088767E-2</v>
      </c>
      <c r="K329" s="4">
        <f t="shared" si="60"/>
        <v>0.30309364548494983</v>
      </c>
      <c r="L329" s="9">
        <f>VLOOKUP(B329,YahooFinanceInfos!A:AV,47,FALSE)</f>
        <v>19.073996999999999</v>
      </c>
      <c r="M329" s="9">
        <f>VLOOKUP(B329,YahooFinanceInfos!A:AZ,52,FALSE)</f>
        <v>35.189</v>
      </c>
      <c r="N329" s="4">
        <f>VLOOKUP(B329,YahooFinanceInfos!A:BH,60,FALSE)</f>
        <v>5.18628</v>
      </c>
      <c r="O329" s="4" t="str">
        <f t="shared" si="68"/>
        <v>don't touch</v>
      </c>
      <c r="P329" s="14"/>
      <c r="Q329" s="14"/>
      <c r="R329" s="16"/>
      <c r="S329" s="16"/>
      <c r="T329" s="16"/>
      <c r="AA329" s="4" t="str">
        <f t="shared" si="61"/>
        <v>na</v>
      </c>
      <c r="AB329" s="4" t="str">
        <f t="shared" si="62"/>
        <v>na</v>
      </c>
      <c r="AC329" s="4" t="str">
        <f t="shared" si="63"/>
        <v>na</v>
      </c>
      <c r="AD329" s="4" t="str">
        <f t="shared" si="64"/>
        <v>na</v>
      </c>
      <c r="AE329" s="4" t="str">
        <f t="shared" si="65"/>
        <v>na</v>
      </c>
      <c r="AF329" s="4" t="str">
        <f t="shared" si="66"/>
        <v>na</v>
      </c>
      <c r="AG329" s="4" t="str">
        <f t="shared" si="67"/>
        <v>na</v>
      </c>
    </row>
    <row r="330" spans="1:33" x14ac:dyDescent="0.2">
      <c r="A330" t="s">
        <v>1282</v>
      </c>
      <c r="B330" s="7" t="s">
        <v>1248</v>
      </c>
      <c r="C330" s="7" t="str">
        <f>VLOOKUP(B330,YahooFinanceInfos!A:T,9,FALSE)</f>
        <v>SPCE N</v>
      </c>
      <c r="D330" t="str">
        <f>VLOOKUP(B330,YahooFinanceInfos!A:T,7,FALSE)</f>
        <v>USD</v>
      </c>
      <c r="E330" s="1">
        <f>VLOOKUP(B330,YahooFinanceInfos!A:T,20,FALSE)</f>
        <v>10</v>
      </c>
      <c r="F330" s="4" t="str">
        <f>VLOOKUP(B330,YahooFinanceInfos!A:AK,37,FALSE)</f>
        <v>9.05 - 37.53</v>
      </c>
      <c r="G330" s="11">
        <f>(VLOOKUP(B330,YahooFinanceInfos!A:AO,41,FALSE)-E330)/E330</f>
        <v>2.7530000000000001</v>
      </c>
      <c r="H330" s="9">
        <f>VLOOKUP(B330,YahooFinanceInfos!A:AX,50,FALSE)</f>
        <v>-2.5339999999999998</v>
      </c>
      <c r="I330" s="9">
        <f>VLOOKUP(B330,YahooFinanceInfos!A:AT,46,FALSE)</f>
        <v>0.95</v>
      </c>
      <c r="J330" s="4">
        <f>VLOOKUP(B330,YahooFinanceInfos!A:AV,48,FALSE)</f>
        <v>8.9622640000000003E-2</v>
      </c>
      <c r="K330" s="4">
        <f t="shared" si="60"/>
        <v>-0.37490134175217049</v>
      </c>
      <c r="L330" s="9">
        <f>VLOOKUP(B330,YahooFinanceInfos!A:AV,47,FALSE)</f>
        <v>0</v>
      </c>
      <c r="M330" s="9">
        <f>VLOOKUP(B330,YahooFinanceInfos!A:AZ,52,FALSE)</f>
        <v>34.351999999999997</v>
      </c>
      <c r="N330" s="4">
        <f>VLOOKUP(B330,YahooFinanceInfos!A:BH,60,FALSE)</f>
        <v>0.29110386999999999</v>
      </c>
      <c r="O330" s="4" t="str">
        <f t="shared" si="68"/>
        <v>don't touch</v>
      </c>
      <c r="P330" s="14"/>
      <c r="Q330" s="14"/>
      <c r="R330" s="19" t="s">
        <v>8423</v>
      </c>
      <c r="S330" s="19"/>
      <c r="T330" s="19"/>
      <c r="AA330" s="4" t="str">
        <f t="shared" si="61"/>
        <v>na</v>
      </c>
      <c r="AB330" s="4" t="str">
        <f t="shared" si="62"/>
        <v>na</v>
      </c>
      <c r="AC330" s="4" t="str">
        <f t="shared" si="63"/>
        <v>na</v>
      </c>
      <c r="AD330" s="4" t="str">
        <f t="shared" si="64"/>
        <v>na</v>
      </c>
      <c r="AE330" s="4" t="str">
        <f t="shared" si="65"/>
        <v>na</v>
      </c>
      <c r="AF330" s="4" t="str">
        <f t="shared" si="66"/>
        <v>na</v>
      </c>
      <c r="AG330" s="4" t="str">
        <f t="shared" si="67"/>
        <v>na</v>
      </c>
    </row>
    <row r="331" spans="1:33" x14ac:dyDescent="0.2">
      <c r="A331" t="s">
        <v>1282</v>
      </c>
      <c r="B331" s="6" t="s">
        <v>410</v>
      </c>
      <c r="C331" s="7" t="str">
        <f>VLOOKUP(B331,YahooFinanceInfos!A:T,9,FALSE)</f>
        <v>ST GALLER KB N</v>
      </c>
      <c r="D331" t="str">
        <f>VLOOKUP(B331,YahooFinanceInfos!A:T,7,FALSE)</f>
        <v>CHF</v>
      </c>
      <c r="E331" s="1">
        <f>VLOOKUP(B331,YahooFinanceInfos!A:T,20,FALSE)</f>
        <v>394.5</v>
      </c>
      <c r="F331" s="4" t="str">
        <f>VLOOKUP(B331,YahooFinanceInfos!A:AK,37,FALSE)</f>
        <v>336.0 - 488.0</v>
      </c>
      <c r="G331" s="11">
        <f>(VLOOKUP(B331,YahooFinanceInfos!A:AO,41,FALSE)-E331)/E331</f>
        <v>0.23700887198986059</v>
      </c>
      <c r="H331" s="9">
        <f>VLOOKUP(B331,YahooFinanceInfos!A:AX,50,FALSE)</f>
        <v>28.298999999999999</v>
      </c>
      <c r="I331" s="9">
        <f>VLOOKUP(B331,YahooFinanceInfos!A:AT,46,FALSE)</f>
        <v>16</v>
      </c>
      <c r="J331" s="4">
        <f>VLOOKUP(B331,YahooFinanceInfos!A:AV,48,FALSE)</f>
        <v>4.0660735000000003E-2</v>
      </c>
      <c r="K331" s="4">
        <f t="shared" si="60"/>
        <v>0.56539100321566138</v>
      </c>
      <c r="L331" s="9">
        <f>VLOOKUP(B331,YahooFinanceInfos!A:AV,47,FALSE)</f>
        <v>13.940422</v>
      </c>
      <c r="M331" s="9">
        <f>VLOOKUP(B331,YahooFinanceInfos!A:AZ,52,FALSE)</f>
        <v>426.27100000000002</v>
      </c>
      <c r="N331" s="4">
        <f>VLOOKUP(B331,YahooFinanceInfos!A:BH,60,FALSE)</f>
        <v>0.92546759999999995</v>
      </c>
      <c r="O331" s="4" t="str">
        <f t="shared" si="68"/>
        <v>don't touch</v>
      </c>
      <c r="P331" s="14"/>
      <c r="Q331" s="14"/>
      <c r="R331" s="16"/>
      <c r="S331" s="16"/>
      <c r="T331" s="16"/>
      <c r="AA331" s="4" t="str">
        <f t="shared" si="61"/>
        <v>na</v>
      </c>
      <c r="AB331" s="4" t="str">
        <f t="shared" si="62"/>
        <v>na</v>
      </c>
      <c r="AC331" s="4" t="str">
        <f t="shared" si="63"/>
        <v>na</v>
      </c>
      <c r="AD331" s="4" t="str">
        <f t="shared" si="64"/>
        <v>na</v>
      </c>
      <c r="AE331" s="4" t="str">
        <f t="shared" si="65"/>
        <v>na</v>
      </c>
      <c r="AF331" s="4" t="str">
        <f t="shared" si="66"/>
        <v>na</v>
      </c>
      <c r="AG331" s="4" t="str">
        <f t="shared" si="67"/>
        <v>na</v>
      </c>
    </row>
    <row r="332" spans="1:33" x14ac:dyDescent="0.2">
      <c r="A332" t="s">
        <v>1282</v>
      </c>
      <c r="B332" s="7" t="s">
        <v>409</v>
      </c>
      <c r="C332" s="7" t="str">
        <f>VLOOKUP(B332,YahooFinanceInfos!A:T,9,FALSE)</f>
        <v>STADLER RAIL N</v>
      </c>
      <c r="D332" t="str">
        <f>VLOOKUP(B332,YahooFinanceInfos!A:T,7,FALSE)</f>
        <v>CHF</v>
      </c>
      <c r="E332" s="1">
        <f>VLOOKUP(B332,YahooFinanceInfos!A:T,20,FALSE)</f>
        <v>39.14</v>
      </c>
      <c r="F332" s="4" t="str">
        <f>VLOOKUP(B332,YahooFinanceInfos!A:AK,37,FALSE)</f>
        <v>37.4 - 50.35</v>
      </c>
      <c r="G332" s="11">
        <f>(VLOOKUP(B332,YahooFinanceInfos!A:AO,41,FALSE)-E332)/E332</f>
        <v>0.2864077669902913</v>
      </c>
      <c r="H332" s="9">
        <f>VLOOKUP(B332,YahooFinanceInfos!A:AX,50,FALSE)</f>
        <v>1.2729999999999999</v>
      </c>
      <c r="I332" s="9">
        <f>VLOOKUP(B332,YahooFinanceInfos!A:AT,46,FALSE)</f>
        <v>1.2</v>
      </c>
      <c r="J332" s="4">
        <f>VLOOKUP(B332,YahooFinanceInfos!A:AV,48,FALSE)</f>
        <v>3.125E-2</v>
      </c>
      <c r="K332" s="4">
        <f t="shared" si="60"/>
        <v>0.94265514532600159</v>
      </c>
      <c r="L332" s="9">
        <f>VLOOKUP(B332,YahooFinanceInfos!A:AV,47,FALSE)</f>
        <v>30.746267</v>
      </c>
      <c r="M332" s="9">
        <f>VLOOKUP(B332,YahooFinanceInfos!A:AZ,52,FALSE)</f>
        <v>8.4160000000000004</v>
      </c>
      <c r="N332" s="4">
        <f>VLOOKUP(B332,YahooFinanceInfos!A:BH,60,FALSE)</f>
        <v>4.6506653</v>
      </c>
      <c r="O332" s="4" t="str">
        <f t="shared" si="68"/>
        <v>don't touch</v>
      </c>
      <c r="P332" s="14"/>
      <c r="Q332" s="14"/>
      <c r="R332" s="16"/>
      <c r="S332" s="16"/>
      <c r="T332" s="16"/>
      <c r="AA332" s="4" t="str">
        <f t="shared" si="61"/>
        <v>na</v>
      </c>
      <c r="AB332" s="4" t="str">
        <f t="shared" si="62"/>
        <v>na</v>
      </c>
      <c r="AC332" s="4" t="str">
        <f t="shared" si="63"/>
        <v>na</v>
      </c>
      <c r="AD332" s="4" t="str">
        <f t="shared" si="64"/>
        <v>na</v>
      </c>
      <c r="AE332" s="4" t="str">
        <f t="shared" si="65"/>
        <v>na</v>
      </c>
      <c r="AF332" s="4" t="str">
        <f t="shared" si="66"/>
        <v>na</v>
      </c>
      <c r="AG332" s="4" t="str">
        <f t="shared" si="67"/>
        <v>na</v>
      </c>
    </row>
    <row r="333" spans="1:33" x14ac:dyDescent="0.2">
      <c r="A333" t="s">
        <v>1282</v>
      </c>
      <c r="B333" s="6" t="s">
        <v>1249</v>
      </c>
      <c r="C333" s="7" t="str">
        <f>VLOOKUP(B333,YahooFinanceInfos!A:T,9,FALSE)</f>
        <v>STARRAG GROUP N</v>
      </c>
      <c r="D333" t="str">
        <f>VLOOKUP(B333,YahooFinanceInfos!A:T,7,FALSE)</f>
        <v>CHF</v>
      </c>
      <c r="E333" s="1">
        <f>VLOOKUP(B333,YahooFinanceInfos!A:T,20,FALSE)</f>
        <v>37.799999999999997</v>
      </c>
      <c r="F333" s="4" t="str">
        <f>VLOOKUP(B333,YahooFinanceInfos!A:AK,37,FALSE)</f>
        <v>35.0 - 54.5</v>
      </c>
      <c r="G333" s="11">
        <f>(VLOOKUP(B333,YahooFinanceInfos!A:AO,41,FALSE)-E333)/E333</f>
        <v>0.44179894179894191</v>
      </c>
      <c r="H333" s="9">
        <f>VLOOKUP(B333,YahooFinanceInfos!A:AX,50,FALSE)</f>
        <v>2.02</v>
      </c>
      <c r="I333" s="9">
        <f>VLOOKUP(B333,YahooFinanceInfos!A:AT,46,FALSE)</f>
        <v>1</v>
      </c>
      <c r="J333" s="4">
        <f>VLOOKUP(B333,YahooFinanceInfos!A:AV,48,FALSE)</f>
        <v>2.6455026E-2</v>
      </c>
      <c r="K333" s="4">
        <f t="shared" si="60"/>
        <v>0.49504950495049505</v>
      </c>
      <c r="L333" s="9">
        <f>VLOOKUP(B333,YahooFinanceInfos!A:AV,47,FALSE)</f>
        <v>18.712872000000001</v>
      </c>
      <c r="M333" s="9">
        <f>VLOOKUP(B333,YahooFinanceInfos!A:AZ,52,FALSE)</f>
        <v>52.98</v>
      </c>
      <c r="N333" s="4">
        <f>VLOOKUP(B333,YahooFinanceInfos!A:BH,60,FALSE)</f>
        <v>0.71347680000000002</v>
      </c>
      <c r="O333" s="4" t="str">
        <f t="shared" si="68"/>
        <v>don't touch</v>
      </c>
      <c r="P333" s="14"/>
      <c r="Q333" s="14"/>
      <c r="R333" s="16"/>
      <c r="S333" s="16"/>
      <c r="T333" s="16"/>
      <c r="AA333" s="4" t="str">
        <f t="shared" si="61"/>
        <v>na</v>
      </c>
      <c r="AB333" s="4" t="str">
        <f t="shared" si="62"/>
        <v>na</v>
      </c>
      <c r="AC333" s="4" t="str">
        <f t="shared" si="63"/>
        <v>na</v>
      </c>
      <c r="AD333" s="4" t="str">
        <f t="shared" si="64"/>
        <v>na</v>
      </c>
      <c r="AE333" s="4" t="str">
        <f t="shared" si="65"/>
        <v>na</v>
      </c>
      <c r="AF333" s="4" t="str">
        <f t="shared" si="66"/>
        <v>na</v>
      </c>
      <c r="AG333" s="4" t="str">
        <f t="shared" si="67"/>
        <v>na</v>
      </c>
    </row>
    <row r="334" spans="1:33" x14ac:dyDescent="0.2">
      <c r="A334" t="s">
        <v>1282</v>
      </c>
      <c r="B334" s="7" t="s">
        <v>413</v>
      </c>
      <c r="C334" s="7" t="str">
        <f>VLOOKUP(B334,YahooFinanceInfos!A:T,9,FALSE)</f>
        <v>STRAUMANN N</v>
      </c>
      <c r="D334" t="str">
        <f>VLOOKUP(B334,YahooFinanceInfos!A:T,7,FALSE)</f>
        <v>CHF</v>
      </c>
      <c r="E334" s="1">
        <f>VLOOKUP(B334,YahooFinanceInfos!A:T,20,FALSE)</f>
        <v>650.20000000000005</v>
      </c>
      <c r="F334" s="4" t="str">
        <f>VLOOKUP(B334,YahooFinanceInfos!A:AK,37,FALSE)</f>
        <v>547.2 - 1065.5</v>
      </c>
      <c r="G334" s="11">
        <f>(VLOOKUP(B334,YahooFinanceInfos!A:AO,41,FALSE)-E334)/E334</f>
        <v>0.63872654567825271</v>
      </c>
      <c r="H334" s="9">
        <f>VLOOKUP(B334,YahooFinanceInfos!A:AX,50,FALSE)</f>
        <v>19.260000000000002</v>
      </c>
      <c r="I334" s="9">
        <f>VLOOKUP(B334,YahooFinanceInfos!A:AT,46,FALSE)</f>
        <v>5.75</v>
      </c>
      <c r="J334" s="4">
        <f>VLOOKUP(B334,YahooFinanceInfos!A:AV,48,FALSE)</f>
        <v>8.6910519999999995E-3</v>
      </c>
      <c r="K334" s="4">
        <f t="shared" si="60"/>
        <v>0.29854620976116303</v>
      </c>
      <c r="L334" s="9">
        <f>VLOOKUP(B334,YahooFinanceInfos!A:AV,47,FALSE)</f>
        <v>33.759087000000001</v>
      </c>
      <c r="M334" s="9">
        <f>VLOOKUP(B334,YahooFinanceInfos!A:AZ,52,FALSE)</f>
        <v>85.936000000000007</v>
      </c>
      <c r="N334" s="4">
        <f>VLOOKUP(B334,YahooFinanceInfos!A:BH,60,FALSE)</f>
        <v>7.5660962999999999</v>
      </c>
      <c r="O334" s="4" t="str">
        <f t="shared" si="68"/>
        <v>don't touch</v>
      </c>
      <c r="P334" s="14"/>
      <c r="Q334" s="14"/>
      <c r="R334" s="16"/>
      <c r="S334" s="16"/>
      <c r="T334" s="16"/>
      <c r="AA334" s="4" t="str">
        <f t="shared" si="61"/>
        <v>na</v>
      </c>
      <c r="AB334" s="4" t="str">
        <f t="shared" si="62"/>
        <v>na</v>
      </c>
      <c r="AC334" s="4" t="str">
        <f t="shared" si="63"/>
        <v>na</v>
      </c>
      <c r="AD334" s="4" t="str">
        <f t="shared" si="64"/>
        <v>na</v>
      </c>
      <c r="AE334" s="4" t="str">
        <f t="shared" si="65"/>
        <v>na</v>
      </c>
      <c r="AF334" s="4" t="str">
        <f t="shared" si="66"/>
        <v>na</v>
      </c>
      <c r="AG334" s="4" t="str">
        <f t="shared" si="67"/>
        <v>na</v>
      </c>
    </row>
    <row r="335" spans="1:33" x14ac:dyDescent="0.2">
      <c r="A335" t="s">
        <v>1282</v>
      </c>
      <c r="B335" s="6" t="s">
        <v>1250</v>
      </c>
      <c r="C335" s="7" t="str">
        <f>VLOOKUP(B335,YahooFinanceInfos!A:T,9,FALSE)</f>
        <v>SULZER N</v>
      </c>
      <c r="D335" t="str">
        <f>VLOOKUP(B335,YahooFinanceInfos!A:T,7,FALSE)</f>
        <v>CHF</v>
      </c>
      <c r="E335" s="1">
        <f>VLOOKUP(B335,YahooFinanceInfos!A:T,20,FALSE)</f>
        <v>66.05</v>
      </c>
      <c r="F335" s="4" t="str">
        <f>VLOOKUP(B335,YahooFinanceInfos!A:AK,37,FALSE)</f>
        <v>40.12 - 111.3</v>
      </c>
      <c r="G335" s="11">
        <f>(VLOOKUP(B335,YahooFinanceInfos!A:AO,41,FALSE)-E335)/E335</f>
        <v>0.68508705526116587</v>
      </c>
      <c r="H335" s="9">
        <f>VLOOKUP(B335,YahooFinanceInfos!A:AX,50,FALSE)</f>
        <v>4.4800000000000004</v>
      </c>
      <c r="I335" s="9">
        <f>VLOOKUP(B335,YahooFinanceInfos!A:AT,46,FALSE)</f>
        <v>4</v>
      </c>
      <c r="J335" s="4">
        <f>VLOOKUP(B335,YahooFinanceInfos!A:AV,48,FALSE)</f>
        <v>6.1302679999999998E-2</v>
      </c>
      <c r="K335" s="4">
        <f t="shared" si="60"/>
        <v>0.89285714285714279</v>
      </c>
      <c r="L335" s="9">
        <f>VLOOKUP(B335,YahooFinanceInfos!A:AV,47,FALSE)</f>
        <v>14.743304</v>
      </c>
      <c r="M335" s="9">
        <f>VLOOKUP(B335,YahooFinanceInfos!A:AZ,52,FALSE)</f>
        <v>46.462000000000003</v>
      </c>
      <c r="N335" s="4">
        <f>VLOOKUP(B335,YahooFinanceInfos!A:BH,60,FALSE)</f>
        <v>1.4215918999999999</v>
      </c>
      <c r="O335" s="4" t="str">
        <f t="shared" si="68"/>
        <v>invest</v>
      </c>
      <c r="P335" s="14"/>
      <c r="Q335" s="14"/>
      <c r="R335" s="16" t="s">
        <v>8437</v>
      </c>
      <c r="S335" s="16"/>
      <c r="T335" s="16"/>
      <c r="U335">
        <v>3.5</v>
      </c>
      <c r="V335">
        <v>3.5</v>
      </c>
      <c r="W335">
        <v>3.5</v>
      </c>
      <c r="X335">
        <v>3.5</v>
      </c>
      <c r="Y335">
        <v>3.5</v>
      </c>
      <c r="Z335">
        <v>4</v>
      </c>
      <c r="AA335" s="4">
        <f t="shared" si="61"/>
        <v>0.14285714285714285</v>
      </c>
      <c r="AB335" s="4">
        <f t="shared" si="62"/>
        <v>0.14285714285714285</v>
      </c>
      <c r="AC335" s="4">
        <f t="shared" si="63"/>
        <v>0</v>
      </c>
      <c r="AD335" s="4">
        <f t="shared" si="64"/>
        <v>0</v>
      </c>
      <c r="AE335" s="4">
        <f t="shared" si="65"/>
        <v>0</v>
      </c>
      <c r="AF335" s="4">
        <f t="shared" si="66"/>
        <v>0</v>
      </c>
      <c r="AG335" s="4">
        <f t="shared" si="67"/>
        <v>0.14285714285714285</v>
      </c>
    </row>
    <row r="336" spans="1:33" x14ac:dyDescent="0.2">
      <c r="A336" t="s">
        <v>1282</v>
      </c>
      <c r="B336" s="7" t="s">
        <v>1251</v>
      </c>
      <c r="C336" s="7" t="str">
        <f>VLOOKUP(B336,YahooFinanceInfos!A:T,9,FALSE)</f>
        <v>SUNRISE N</v>
      </c>
      <c r="D336" t="str">
        <f>VLOOKUP(B336,YahooFinanceInfos!A:T,7,FALSE)</f>
        <v>CHF</v>
      </c>
      <c r="E336" s="1">
        <f>VLOOKUP(B336,YahooFinanceInfos!A:T,20,FALSE)</f>
        <v>80.2</v>
      </c>
      <c r="F336" s="4" t="str">
        <f>VLOOKUP(B336,YahooFinanceInfos!A:AK,37,FALSE)</f>
        <v>68.65 - 84.75</v>
      </c>
      <c r="G336" s="11">
        <f>(VLOOKUP(B336,YahooFinanceInfos!A:AO,41,FALSE)-E336)/E336</f>
        <v>5.6733167082294228E-2</v>
      </c>
      <c r="H336" s="9">
        <f>VLOOKUP(B336,YahooFinanceInfos!A:AX,50,FALSE)</f>
        <v>1.23</v>
      </c>
      <c r="I336" s="9">
        <f>VLOOKUP(B336,YahooFinanceInfos!A:AT,46,FALSE)</f>
        <v>4.4000000000000004</v>
      </c>
      <c r="J336" s="4">
        <f>VLOOKUP(B336,YahooFinanceInfos!A:AV,48,FALSE)</f>
        <v>5.3301029999999999E-2</v>
      </c>
      <c r="K336" s="4">
        <f t="shared" si="60"/>
        <v>3.5772357723577239</v>
      </c>
      <c r="L336" s="9">
        <f>VLOOKUP(B336,YahooFinanceInfos!A:AV,47,FALSE)</f>
        <v>65.203249999999997</v>
      </c>
      <c r="M336" s="9">
        <f>VLOOKUP(B336,YahooFinanceInfos!A:AZ,52,FALSE)</f>
        <v>29.754999999999999</v>
      </c>
      <c r="N336" s="4">
        <f>VLOOKUP(B336,YahooFinanceInfos!A:BH,60,FALSE)</f>
        <v>2.6953453999999999</v>
      </c>
      <c r="O336" s="4" t="str">
        <f t="shared" si="68"/>
        <v>don't touch</v>
      </c>
      <c r="P336" s="14"/>
      <c r="Q336" s="14"/>
      <c r="R336" s="16"/>
      <c r="S336" s="16"/>
      <c r="T336" s="16"/>
      <c r="AA336" s="4" t="str">
        <f t="shared" si="61"/>
        <v>na</v>
      </c>
      <c r="AB336" s="4" t="str">
        <f t="shared" si="62"/>
        <v>na</v>
      </c>
      <c r="AC336" s="4" t="str">
        <f t="shared" si="63"/>
        <v>na</v>
      </c>
      <c r="AD336" s="4" t="str">
        <f t="shared" si="64"/>
        <v>na</v>
      </c>
      <c r="AE336" s="4" t="str">
        <f t="shared" si="65"/>
        <v>na</v>
      </c>
      <c r="AF336" s="4" t="str">
        <f t="shared" si="66"/>
        <v>na</v>
      </c>
      <c r="AG336" s="4" t="str">
        <f t="shared" si="67"/>
        <v>na</v>
      </c>
    </row>
    <row r="337" spans="1:33" x14ac:dyDescent="0.2">
      <c r="A337" t="s">
        <v>1282</v>
      </c>
      <c r="B337" s="6" t="s">
        <v>1252</v>
      </c>
      <c r="C337" s="7" t="str">
        <f>VLOOKUP(B337,YahooFinanceInfos!A:T,9,FALSE)</f>
        <v>SWATCH GROUP I</v>
      </c>
      <c r="D337" t="str">
        <f>VLOOKUP(B337,YahooFinanceInfos!A:T,7,FALSE)</f>
        <v>CHF</v>
      </c>
      <c r="E337" s="1">
        <f>VLOOKUP(B337,YahooFinanceInfos!A:T,20,FALSE)</f>
        <v>169.7</v>
      </c>
      <c r="F337" s="4" t="str">
        <f>VLOOKUP(B337,YahooFinanceInfos!A:AK,37,FALSE)</f>
        <v>151.0 - 311.2</v>
      </c>
      <c r="G337" s="11">
        <f>(VLOOKUP(B337,YahooFinanceInfos!A:AO,41,FALSE)-E337)/E337</f>
        <v>0.83382439599292879</v>
      </c>
      <c r="H337" s="9">
        <f>VLOOKUP(B337,YahooFinanceInfos!A:AX,50,FALSE)</f>
        <v>14.164999999999999</v>
      </c>
      <c r="I337" s="9">
        <f>VLOOKUP(B337,YahooFinanceInfos!A:AT,46,FALSE)</f>
        <v>8</v>
      </c>
      <c r="J337" s="4">
        <f>VLOOKUP(B337,YahooFinanceInfos!A:AV,48,FALSE)</f>
        <v>4.6176045999999998E-2</v>
      </c>
      <c r="K337" s="4">
        <f t="shared" si="60"/>
        <v>0.56477232615601836</v>
      </c>
      <c r="L337" s="9">
        <f>VLOOKUP(B337,YahooFinanceInfos!A:AV,47,FALSE)</f>
        <v>11.980233</v>
      </c>
      <c r="M337" s="9">
        <f>VLOOKUP(B337,YahooFinanceInfos!A:AZ,52,FALSE)</f>
        <v>220.94499999999999</v>
      </c>
      <c r="N337" s="4">
        <f>VLOOKUP(B337,YahooFinanceInfos!A:BH,60,FALSE)</f>
        <v>0.76806443999999996</v>
      </c>
      <c r="O337" s="4" t="str">
        <f t="shared" si="68"/>
        <v>invest</v>
      </c>
      <c r="P337" s="14"/>
      <c r="Q337" s="14">
        <v>5000</v>
      </c>
      <c r="R337" s="16"/>
      <c r="S337" s="17">
        <f>Q337*J337</f>
        <v>230.88022999999998</v>
      </c>
      <c r="T337" s="14">
        <f>Q337*(1+G337)</f>
        <v>9169.1219799646442</v>
      </c>
      <c r="AA337" s="4" t="str">
        <f t="shared" si="61"/>
        <v>na</v>
      </c>
      <c r="AB337" s="4" t="str">
        <f t="shared" si="62"/>
        <v>na</v>
      </c>
      <c r="AC337" s="4" t="str">
        <f t="shared" si="63"/>
        <v>na</v>
      </c>
      <c r="AD337" s="4" t="str">
        <f t="shared" si="64"/>
        <v>na</v>
      </c>
      <c r="AE337" s="4" t="str">
        <f t="shared" si="65"/>
        <v>na</v>
      </c>
      <c r="AF337" s="4" t="str">
        <f t="shared" si="66"/>
        <v>na</v>
      </c>
      <c r="AG337" s="4" t="str">
        <f t="shared" si="67"/>
        <v>na</v>
      </c>
    </row>
    <row r="338" spans="1:33" x14ac:dyDescent="0.2">
      <c r="A338" t="s">
        <v>1282</v>
      </c>
      <c r="B338" s="7" t="s">
        <v>1253</v>
      </c>
      <c r="C338" s="7" t="str">
        <f>VLOOKUP(B338,YahooFinanceInfos!A:T,9,FALSE)</f>
        <v>SWATCH GROUP N</v>
      </c>
      <c r="D338" t="str">
        <f>VLOOKUP(B338,YahooFinanceInfos!A:T,7,FALSE)</f>
        <v>CHF</v>
      </c>
      <c r="E338" s="1">
        <f>VLOOKUP(B338,YahooFinanceInfos!A:T,20,FALSE)</f>
        <v>33.119999999999997</v>
      </c>
      <c r="F338" s="4" t="str">
        <f>VLOOKUP(B338,YahooFinanceInfos!A:AK,37,FALSE)</f>
        <v>28.56 - 58.4</v>
      </c>
      <c r="G338" s="11">
        <f>(VLOOKUP(B338,YahooFinanceInfos!A:AO,41,FALSE)-E338)/E338</f>
        <v>0.76328502415458943</v>
      </c>
      <c r="H338" s="9">
        <f>VLOOKUP(B338,YahooFinanceInfos!A:AX,50,FALSE)</f>
        <v>14.164999999999999</v>
      </c>
      <c r="I338" s="9">
        <f>VLOOKUP(B338,YahooFinanceInfos!A:AT,46,FALSE)</f>
        <v>8</v>
      </c>
      <c r="J338" s="4">
        <f>VLOOKUP(B338,YahooFinanceInfos!A:AV,48,FALSE)</f>
        <v>0.23738872</v>
      </c>
      <c r="K338" s="4">
        <f t="shared" si="60"/>
        <v>0.56477232615601836</v>
      </c>
      <c r="L338" s="9">
        <f>VLOOKUP(B338,YahooFinanceInfos!A:AV,47,FALSE)</f>
        <v>2.3381574000000001</v>
      </c>
      <c r="M338" s="9">
        <f>VLOOKUP(B338,YahooFinanceInfos!A:AZ,52,FALSE)</f>
        <v>220.94499999999999</v>
      </c>
      <c r="N338" s="4">
        <f>VLOOKUP(B338,YahooFinanceInfos!A:BH,60,FALSE)</f>
        <v>0.14990154999999999</v>
      </c>
      <c r="O338" s="4" t="str">
        <f t="shared" si="68"/>
        <v>invest</v>
      </c>
      <c r="P338" s="14"/>
      <c r="Q338" s="14"/>
      <c r="R338" s="16"/>
      <c r="S338" s="16"/>
      <c r="T338" s="16"/>
      <c r="AA338" s="4" t="str">
        <f t="shared" si="61"/>
        <v>na</v>
      </c>
      <c r="AB338" s="4" t="str">
        <f t="shared" si="62"/>
        <v>na</v>
      </c>
      <c r="AC338" s="4" t="str">
        <f t="shared" si="63"/>
        <v>na</v>
      </c>
      <c r="AD338" s="4" t="str">
        <f t="shared" si="64"/>
        <v>na</v>
      </c>
      <c r="AE338" s="4" t="str">
        <f t="shared" si="65"/>
        <v>na</v>
      </c>
      <c r="AF338" s="4" t="str">
        <f t="shared" si="66"/>
        <v>na</v>
      </c>
      <c r="AG338" s="4" t="str">
        <f t="shared" si="67"/>
        <v>na</v>
      </c>
    </row>
    <row r="339" spans="1:33" x14ac:dyDescent="0.2">
      <c r="A339" t="s">
        <v>1282</v>
      </c>
      <c r="B339" s="6" t="s">
        <v>331</v>
      </c>
      <c r="C339" s="7" t="str">
        <f>VLOOKUP(B339,YahooFinanceInfos!A:T,9,FALSE)</f>
        <v>SWISS LIFE HOLDING AG N</v>
      </c>
      <c r="D339" t="str">
        <f>VLOOKUP(B339,YahooFinanceInfos!A:T,7,FALSE)</f>
        <v>CHF</v>
      </c>
      <c r="E339" s="1">
        <f>VLOOKUP(B339,YahooFinanceInfos!A:T,20,FALSE)</f>
        <v>307.5</v>
      </c>
      <c r="F339" s="4" t="str">
        <f>VLOOKUP(B339,YahooFinanceInfos!A:AK,37,FALSE)</f>
        <v>256.3 - 522.4</v>
      </c>
      <c r="G339" s="11">
        <f>(VLOOKUP(B339,YahooFinanceInfos!A:AO,41,FALSE)-E339)/E339</f>
        <v>0.69886178861788606</v>
      </c>
      <c r="H339" s="9">
        <f>VLOOKUP(B339,YahooFinanceInfos!A:AX,50,FALSE)</f>
        <v>36.479999999999997</v>
      </c>
      <c r="I339" s="9">
        <f>VLOOKUP(B339,YahooFinanceInfos!A:AT,46,FALSE)</f>
        <v>20</v>
      </c>
      <c r="J339" s="4">
        <f>VLOOKUP(B339,YahooFinanceInfos!A:AV,48,FALSE)</f>
        <v>6.5104164000000006E-2</v>
      </c>
      <c r="K339" s="4">
        <f t="shared" si="60"/>
        <v>0.54824561403508776</v>
      </c>
      <c r="L339" s="9">
        <f>VLOOKUP(B339,YahooFinanceInfos!A:AV,47,FALSE)</f>
        <v>8.4292759999999998</v>
      </c>
      <c r="M339" s="9">
        <f>VLOOKUP(B339,YahooFinanceInfos!A:AZ,52,FALSE)</f>
        <v>512.81200000000001</v>
      </c>
      <c r="N339" s="4">
        <f>VLOOKUP(B339,YahooFinanceInfos!A:BH,60,FALSE)</f>
        <v>0.59963495</v>
      </c>
      <c r="O339" s="4" t="str">
        <f t="shared" si="68"/>
        <v>invest</v>
      </c>
      <c r="P339" s="14"/>
      <c r="Q339" s="14">
        <v>5000</v>
      </c>
      <c r="R339" s="16"/>
      <c r="S339" s="17">
        <f>Q339*J339</f>
        <v>325.52082000000001</v>
      </c>
      <c r="T339" s="14">
        <f>Q339*(1+G339)</f>
        <v>8494.3089430894306</v>
      </c>
      <c r="AA339" s="4" t="str">
        <f t="shared" si="61"/>
        <v>na</v>
      </c>
      <c r="AB339" s="4" t="str">
        <f t="shared" si="62"/>
        <v>na</v>
      </c>
      <c r="AC339" s="4" t="str">
        <f t="shared" si="63"/>
        <v>na</v>
      </c>
      <c r="AD339" s="4" t="str">
        <f t="shared" si="64"/>
        <v>na</v>
      </c>
      <c r="AE339" s="4" t="str">
        <f t="shared" si="65"/>
        <v>na</v>
      </c>
      <c r="AF339" s="4" t="str">
        <f t="shared" si="66"/>
        <v>na</v>
      </c>
      <c r="AG339" s="4" t="str">
        <f t="shared" si="67"/>
        <v>na</v>
      </c>
    </row>
    <row r="340" spans="1:33" x14ac:dyDescent="0.2">
      <c r="A340" t="s">
        <v>1282</v>
      </c>
      <c r="B340" s="7" t="s">
        <v>1254</v>
      </c>
      <c r="C340" s="7" t="str">
        <f>VLOOKUP(B340,YahooFinanceInfos!A:T,9,FALSE)</f>
        <v>SWISS PRIME SITE N</v>
      </c>
      <c r="D340" t="str">
        <f>VLOOKUP(B340,YahooFinanceInfos!A:T,7,FALSE)</f>
        <v>CHF</v>
      </c>
      <c r="E340" s="1">
        <f>VLOOKUP(B340,YahooFinanceInfos!A:T,20,FALSE)</f>
        <v>87.25</v>
      </c>
      <c r="F340" s="4" t="str">
        <f>VLOOKUP(B340,YahooFinanceInfos!A:AK,37,FALSE)</f>
        <v>80.55 - 125.4</v>
      </c>
      <c r="G340" s="11">
        <f>(VLOOKUP(B340,YahooFinanceInfos!A:AO,41,FALSE)-E340)/E340</f>
        <v>0.43724928366762184</v>
      </c>
      <c r="H340" s="9">
        <f>VLOOKUP(B340,YahooFinanceInfos!A:AX,50,FALSE)</f>
        <v>7.5090000000000003</v>
      </c>
      <c r="I340" s="9">
        <f>VLOOKUP(B340,YahooFinanceInfos!A:AT,46,FALSE)</f>
        <v>3.8</v>
      </c>
      <c r="J340" s="4">
        <f>VLOOKUP(B340,YahooFinanceInfos!A:AV,48,FALSE)</f>
        <v>4.3678160000000001E-2</v>
      </c>
      <c r="K340" s="4">
        <f t="shared" si="60"/>
        <v>0.50605939539219602</v>
      </c>
      <c r="L340" s="9">
        <f>VLOOKUP(B340,YahooFinanceInfos!A:AV,47,FALSE)</f>
        <v>11.6193905</v>
      </c>
      <c r="M340" s="9">
        <f>VLOOKUP(B340,YahooFinanceInfos!A:AZ,52,FALSE)</f>
        <v>71.867999999999995</v>
      </c>
      <c r="N340" s="4">
        <f>VLOOKUP(B340,YahooFinanceInfos!A:BH,60,FALSE)</f>
        <v>1.2140313</v>
      </c>
      <c r="O340" s="4" t="str">
        <f t="shared" si="68"/>
        <v>invest</v>
      </c>
      <c r="P340" s="14"/>
      <c r="Q340" s="14"/>
      <c r="R340" s="16"/>
      <c r="S340" s="16"/>
      <c r="T340" s="16"/>
      <c r="AA340" s="4" t="str">
        <f t="shared" si="61"/>
        <v>na</v>
      </c>
      <c r="AB340" s="4" t="str">
        <f t="shared" si="62"/>
        <v>na</v>
      </c>
      <c r="AC340" s="4" t="str">
        <f t="shared" si="63"/>
        <v>na</v>
      </c>
      <c r="AD340" s="4" t="str">
        <f t="shared" si="64"/>
        <v>na</v>
      </c>
      <c r="AE340" s="4" t="str">
        <f t="shared" si="65"/>
        <v>na</v>
      </c>
      <c r="AF340" s="4" t="str">
        <f t="shared" si="66"/>
        <v>na</v>
      </c>
      <c r="AG340" s="4" t="str">
        <f t="shared" si="67"/>
        <v>na</v>
      </c>
    </row>
    <row r="341" spans="1:33" x14ac:dyDescent="0.2">
      <c r="A341" t="s">
        <v>1282</v>
      </c>
      <c r="B341" s="6" t="s">
        <v>333</v>
      </c>
      <c r="C341" s="7" t="str">
        <f>VLOOKUP(B341,YahooFinanceInfos!A:T,9,FALSE)</f>
        <v>SWISS RE N</v>
      </c>
      <c r="D341" t="str">
        <f>VLOOKUP(B341,YahooFinanceInfos!A:T,7,FALSE)</f>
        <v>CHF</v>
      </c>
      <c r="E341" s="1">
        <f>VLOOKUP(B341,YahooFinanceInfos!A:T,20,FALSE)</f>
        <v>60.1</v>
      </c>
      <c r="F341" s="4" t="str">
        <f>VLOOKUP(B341,YahooFinanceInfos!A:AK,37,FALSE)</f>
        <v>52.68 - 117.05</v>
      </c>
      <c r="G341" s="11">
        <f>(VLOOKUP(B341,YahooFinanceInfos!A:AO,41,FALSE)-E341)/E341</f>
        <v>0.94758735440931774</v>
      </c>
      <c r="H341" s="9">
        <f>VLOOKUP(B341,YahooFinanceInfos!A:AX,50,FALSE)</f>
        <v>2.3940000000000001</v>
      </c>
      <c r="I341" s="9">
        <f>VLOOKUP(B341,YahooFinanceInfos!A:AT,46,FALSE)</f>
        <v>6.0919999999999996</v>
      </c>
      <c r="J341" s="4">
        <f>VLOOKUP(B341,YahooFinanceInfos!A:AV,48,FALSE)</f>
        <v>0.10109526000000001</v>
      </c>
      <c r="K341" s="4">
        <f t="shared" si="60"/>
        <v>2.5446950710108602</v>
      </c>
      <c r="L341" s="9">
        <f>VLOOKUP(B341,YahooFinanceInfos!A:AV,47,FALSE)</f>
        <v>25.104427000000001</v>
      </c>
      <c r="M341" s="9">
        <f>VLOOKUP(B341,YahooFinanceInfos!A:AZ,52,FALSE)</f>
        <v>100.63800000000001</v>
      </c>
      <c r="N341" s="4">
        <f>VLOOKUP(B341,YahooFinanceInfos!A:BH,60,FALSE)</f>
        <v>0.59718990000000005</v>
      </c>
      <c r="O341" s="4" t="str">
        <f t="shared" si="68"/>
        <v>don't touch</v>
      </c>
      <c r="P341" s="14"/>
      <c r="Q341" s="14">
        <v>10000</v>
      </c>
      <c r="R341" s="16"/>
      <c r="S341" s="17">
        <f>Q341*J341</f>
        <v>1010.9526000000001</v>
      </c>
      <c r="T341" s="14">
        <f>Q341*(1+G341)</f>
        <v>19475.873544093178</v>
      </c>
      <c r="AA341" s="4" t="str">
        <f t="shared" si="61"/>
        <v>na</v>
      </c>
      <c r="AB341" s="4" t="str">
        <f t="shared" si="62"/>
        <v>na</v>
      </c>
      <c r="AC341" s="4" t="str">
        <f t="shared" si="63"/>
        <v>na</v>
      </c>
      <c r="AD341" s="4" t="str">
        <f t="shared" si="64"/>
        <v>na</v>
      </c>
      <c r="AE341" s="4" t="str">
        <f t="shared" si="65"/>
        <v>na</v>
      </c>
      <c r="AF341" s="4" t="str">
        <f t="shared" si="66"/>
        <v>na</v>
      </c>
      <c r="AG341" s="4" t="str">
        <f t="shared" si="67"/>
        <v>na</v>
      </c>
    </row>
    <row r="342" spans="1:33" x14ac:dyDescent="0.2">
      <c r="A342" t="s">
        <v>1282</v>
      </c>
      <c r="B342" s="7" t="s">
        <v>415</v>
      </c>
      <c r="C342" s="7" t="str">
        <f>VLOOKUP(B342,YahooFinanceInfos!A:T,9,FALSE)</f>
        <v>SWISSCOM N</v>
      </c>
      <c r="D342" t="str">
        <f>VLOOKUP(B342,YahooFinanceInfos!A:T,7,FALSE)</f>
        <v>CHF</v>
      </c>
      <c r="E342" s="1">
        <f>VLOOKUP(B342,YahooFinanceInfos!A:T,20,FALSE)</f>
        <v>494.1</v>
      </c>
      <c r="F342" s="4" t="str">
        <f>VLOOKUP(B342,YahooFinanceInfos!A:AK,37,FALSE)</f>
        <v>446.7 - 577.8</v>
      </c>
      <c r="G342" s="11">
        <f>(VLOOKUP(B342,YahooFinanceInfos!A:AO,41,FALSE)-E342)/E342</f>
        <v>0.16939890710382499</v>
      </c>
      <c r="H342" s="9">
        <f>VLOOKUP(B342,YahooFinanceInfos!A:AX,50,FALSE)</f>
        <v>32.47</v>
      </c>
      <c r="I342" s="9">
        <f>VLOOKUP(B342,YahooFinanceInfos!A:AT,46,FALSE)</f>
        <v>22</v>
      </c>
      <c r="J342" s="4">
        <f>VLOOKUP(B342,YahooFinanceInfos!A:AV,48,FALSE)</f>
        <v>4.4543430000000002E-2</v>
      </c>
      <c r="K342" s="4">
        <f t="shared" si="60"/>
        <v>0.67754850631352015</v>
      </c>
      <c r="L342" s="9">
        <f>VLOOKUP(B342,YahooFinanceInfos!A:AV,47,FALSE)</f>
        <v>15.217123000000001</v>
      </c>
      <c r="M342" s="9">
        <f>VLOOKUP(B342,YahooFinanceInfos!A:AZ,52,FALSE)</f>
        <v>174.78100000000001</v>
      </c>
      <c r="N342" s="4">
        <f>VLOOKUP(B342,YahooFinanceInfos!A:BH,60,FALSE)</f>
        <v>2.8269663</v>
      </c>
      <c r="O342" s="4" t="str">
        <f t="shared" si="68"/>
        <v>don't touch</v>
      </c>
      <c r="P342" s="14"/>
      <c r="Q342" s="14"/>
      <c r="R342" s="16"/>
      <c r="S342" s="16"/>
      <c r="T342" s="16"/>
      <c r="AA342" s="4" t="str">
        <f t="shared" si="61"/>
        <v>na</v>
      </c>
      <c r="AB342" s="4" t="str">
        <f t="shared" si="62"/>
        <v>na</v>
      </c>
      <c r="AC342" s="4" t="str">
        <f t="shared" si="63"/>
        <v>na</v>
      </c>
      <c r="AD342" s="4" t="str">
        <f t="shared" si="64"/>
        <v>na</v>
      </c>
      <c r="AE342" s="4" t="str">
        <f t="shared" si="65"/>
        <v>na</v>
      </c>
      <c r="AF342" s="4" t="str">
        <f t="shared" si="66"/>
        <v>na</v>
      </c>
      <c r="AG342" s="4" t="str">
        <f t="shared" si="67"/>
        <v>na</v>
      </c>
    </row>
    <row r="343" spans="1:33" x14ac:dyDescent="0.2">
      <c r="A343" t="s">
        <v>1282</v>
      </c>
      <c r="B343" s="6" t="s">
        <v>1255</v>
      </c>
      <c r="C343" s="7" t="str">
        <f>VLOOKUP(B343,YahooFinanceInfos!A:T,9,FALSE)</f>
        <v>SWISSQUOTE N</v>
      </c>
      <c r="D343" t="str">
        <f>VLOOKUP(B343,YahooFinanceInfos!A:T,7,FALSE)</f>
        <v>CHF</v>
      </c>
      <c r="E343" s="1">
        <f>VLOOKUP(B343,YahooFinanceInfos!A:T,20,FALSE)</f>
        <v>66</v>
      </c>
      <c r="F343" s="4" t="str">
        <f>VLOOKUP(B343,YahooFinanceInfos!A:AK,37,FALSE)</f>
        <v>35.0 - 68.3</v>
      </c>
      <c r="G343" s="11">
        <f>(VLOOKUP(B343,YahooFinanceInfos!A:AO,41,FALSE)-E343)/E343</f>
        <v>3.4848484848484802E-2</v>
      </c>
      <c r="H343" s="9">
        <f>VLOOKUP(B343,YahooFinanceInfos!A:AX,50,FALSE)</f>
        <v>2.99</v>
      </c>
      <c r="I343" s="9">
        <f>VLOOKUP(B343,YahooFinanceInfos!A:AT,46,FALSE)</f>
        <v>1</v>
      </c>
      <c r="J343" s="4">
        <f>VLOOKUP(B343,YahooFinanceInfos!A:AV,48,FALSE)</f>
        <v>1.5625E-2</v>
      </c>
      <c r="K343" s="4">
        <f t="shared" si="60"/>
        <v>0.33444816053511706</v>
      </c>
      <c r="L343" s="9">
        <f>VLOOKUP(B343,YahooFinanceInfos!A:AV,47,FALSE)</f>
        <v>22.073578000000001</v>
      </c>
      <c r="M343" s="9">
        <f>VLOOKUP(B343,YahooFinanceInfos!A:AZ,52,FALSE)</f>
        <v>25.222000000000001</v>
      </c>
      <c r="N343" s="4">
        <f>VLOOKUP(B343,YahooFinanceInfos!A:BH,60,FALSE)</f>
        <v>2.6167630000000002</v>
      </c>
      <c r="O343" s="4" t="str">
        <f t="shared" si="68"/>
        <v>don't touch</v>
      </c>
      <c r="P343" s="14"/>
      <c r="Q343" s="14"/>
      <c r="R343" s="16"/>
      <c r="S343" s="16"/>
      <c r="T343" s="16"/>
      <c r="AA343" s="4" t="str">
        <f t="shared" si="61"/>
        <v>na</v>
      </c>
      <c r="AB343" s="4" t="str">
        <f t="shared" si="62"/>
        <v>na</v>
      </c>
      <c r="AC343" s="4" t="str">
        <f t="shared" si="63"/>
        <v>na</v>
      </c>
      <c r="AD343" s="4" t="str">
        <f t="shared" si="64"/>
        <v>na</v>
      </c>
      <c r="AE343" s="4" t="str">
        <f t="shared" si="65"/>
        <v>na</v>
      </c>
      <c r="AF343" s="4" t="str">
        <f t="shared" si="66"/>
        <v>na</v>
      </c>
      <c r="AG343" s="4" t="str">
        <f t="shared" si="67"/>
        <v>na</v>
      </c>
    </row>
    <row r="344" spans="1:33" x14ac:dyDescent="0.2">
      <c r="A344" t="s">
        <v>1282</v>
      </c>
      <c r="B344" s="7" t="s">
        <v>1256</v>
      </c>
      <c r="C344" s="7" t="str">
        <f>VLOOKUP(B344,YahooFinanceInfos!A:T,9,FALSE)</f>
        <v>TECAN GROUP AG N</v>
      </c>
      <c r="D344" t="str">
        <f>VLOOKUP(B344,YahooFinanceInfos!A:T,7,FALSE)</f>
        <v>CHF</v>
      </c>
      <c r="E344" s="1">
        <f>VLOOKUP(B344,YahooFinanceInfos!A:T,20,FALSE)</f>
        <v>332.2</v>
      </c>
      <c r="F344" s="4" t="str">
        <f>VLOOKUP(B344,YahooFinanceInfos!A:AK,37,FALSE)</f>
        <v>221.2 - 347.4</v>
      </c>
      <c r="G344" s="11">
        <f>(VLOOKUP(B344,YahooFinanceInfos!A:AO,41,FALSE)-E344)/E344</f>
        <v>4.575556893437685E-2</v>
      </c>
      <c r="H344" s="9">
        <f>VLOOKUP(B344,YahooFinanceInfos!A:AX,50,FALSE)</f>
        <v>6.13</v>
      </c>
      <c r="I344" s="9">
        <f>VLOOKUP(B344,YahooFinanceInfos!A:AT,46,FALSE)</f>
        <v>1.1000000000000001</v>
      </c>
      <c r="J344" s="4">
        <f>VLOOKUP(B344,YahooFinanceInfos!A:AV,48,FALSE)</f>
        <v>3.3333334000000001E-3</v>
      </c>
      <c r="K344" s="4">
        <f t="shared" si="60"/>
        <v>0.17944535073409462</v>
      </c>
      <c r="L344" s="9">
        <f>VLOOKUP(B344,YahooFinanceInfos!A:AV,47,FALSE)</f>
        <v>54.192497000000003</v>
      </c>
      <c r="M344" s="9">
        <f>VLOOKUP(B344,YahooFinanceInfos!A:AZ,52,FALSE)</f>
        <v>55.518999999999998</v>
      </c>
      <c r="N344" s="4">
        <f>VLOOKUP(B344,YahooFinanceInfos!A:BH,60,FALSE)</f>
        <v>5.9835370000000001</v>
      </c>
      <c r="O344" s="4" t="str">
        <f t="shared" si="68"/>
        <v>don't touch</v>
      </c>
      <c r="P344" s="14"/>
      <c r="Q344" s="14"/>
      <c r="R344" s="16"/>
      <c r="S344" s="16"/>
      <c r="T344" s="16"/>
      <c r="AA344" s="4" t="str">
        <f t="shared" si="61"/>
        <v>na</v>
      </c>
      <c r="AB344" s="4" t="str">
        <f t="shared" si="62"/>
        <v>na</v>
      </c>
      <c r="AC344" s="4" t="str">
        <f t="shared" si="63"/>
        <v>na</v>
      </c>
      <c r="AD344" s="4" t="str">
        <f t="shared" si="64"/>
        <v>na</v>
      </c>
      <c r="AE344" s="4" t="str">
        <f t="shared" si="65"/>
        <v>na</v>
      </c>
      <c r="AF344" s="4" t="str">
        <f t="shared" si="66"/>
        <v>na</v>
      </c>
      <c r="AG344" s="4" t="str">
        <f t="shared" si="67"/>
        <v>na</v>
      </c>
    </row>
    <row r="345" spans="1:33" x14ac:dyDescent="0.2">
      <c r="A345" t="s">
        <v>1282</v>
      </c>
      <c r="B345" s="6" t="s">
        <v>1257</v>
      </c>
      <c r="C345" s="7" t="str">
        <f>VLOOKUP(B345,YahooFinanceInfos!A:T,9,FALSE)</f>
        <v>TEMENOS N</v>
      </c>
      <c r="D345" t="str">
        <f>VLOOKUP(B345,YahooFinanceInfos!A:T,7,FALSE)</f>
        <v>CHF</v>
      </c>
      <c r="E345" s="1">
        <f>VLOOKUP(B345,YahooFinanceInfos!A:T,20,FALSE)</f>
        <v>126.9</v>
      </c>
      <c r="F345" s="4" t="str">
        <f>VLOOKUP(B345,YahooFinanceInfos!A:AK,37,FALSE)</f>
        <v>91.54 - 184.55</v>
      </c>
      <c r="G345" s="11">
        <f>(VLOOKUP(B345,YahooFinanceInfos!A:AO,41,FALSE)-E345)/E345</f>
        <v>0.45429472025216711</v>
      </c>
      <c r="H345" s="9">
        <f>VLOOKUP(B345,YahooFinanceInfos!A:AX,50,FALSE)</f>
        <v>2.1429999999999998</v>
      </c>
      <c r="I345" s="9">
        <f>VLOOKUP(B345,YahooFinanceInfos!A:AT,46,FALSE)</f>
        <v>0.878</v>
      </c>
      <c r="J345" s="4">
        <f>VLOOKUP(B345,YahooFinanceInfos!A:AV,48,FALSE)</f>
        <v>7.1353107000000004E-3</v>
      </c>
      <c r="K345" s="4">
        <f t="shared" si="60"/>
        <v>0.40970601959869346</v>
      </c>
      <c r="L345" s="9">
        <f>VLOOKUP(B345,YahooFinanceInfos!A:AV,47,FALSE)</f>
        <v>59.216056999999999</v>
      </c>
      <c r="M345" s="9">
        <f>VLOOKUP(B345,YahooFinanceInfos!A:AZ,52,FALSE)</f>
        <v>5.4589999999999996</v>
      </c>
      <c r="N345" s="4">
        <f>VLOOKUP(B345,YahooFinanceInfos!A:BH,60,FALSE)</f>
        <v>23.246016000000001</v>
      </c>
      <c r="O345" s="4" t="str">
        <f t="shared" si="68"/>
        <v>don't touch</v>
      </c>
      <c r="P345" s="14"/>
      <c r="Q345" s="14"/>
      <c r="R345" s="16"/>
      <c r="S345" s="16"/>
      <c r="T345" s="16"/>
      <c r="AA345" s="4" t="str">
        <f t="shared" si="61"/>
        <v>na</v>
      </c>
      <c r="AB345" s="4" t="str">
        <f t="shared" si="62"/>
        <v>na</v>
      </c>
      <c r="AC345" s="4" t="str">
        <f t="shared" si="63"/>
        <v>na</v>
      </c>
      <c r="AD345" s="4" t="str">
        <f t="shared" si="64"/>
        <v>na</v>
      </c>
      <c r="AE345" s="4" t="str">
        <f t="shared" si="65"/>
        <v>na</v>
      </c>
      <c r="AF345" s="4" t="str">
        <f t="shared" si="66"/>
        <v>na</v>
      </c>
      <c r="AG345" s="4" t="str">
        <f t="shared" si="67"/>
        <v>na</v>
      </c>
    </row>
    <row r="346" spans="1:33" x14ac:dyDescent="0.2">
      <c r="A346" t="s">
        <v>1282</v>
      </c>
      <c r="B346" s="7" t="s">
        <v>1258</v>
      </c>
      <c r="C346" s="7" t="str">
        <f>VLOOKUP(B346,YahooFinanceInfos!A:T,9,FALSE)</f>
        <v>THURGAUER KB PS</v>
      </c>
      <c r="D346" t="str">
        <f>VLOOKUP(B346,YahooFinanceInfos!A:T,7,FALSE)</f>
        <v>CHF</v>
      </c>
      <c r="E346" s="1">
        <f>VLOOKUP(B346,YahooFinanceInfos!A:T,20,FALSE)</f>
        <v>105</v>
      </c>
      <c r="F346" s="4" t="str">
        <f>VLOOKUP(B346,YahooFinanceInfos!A:AK,37,FALSE)</f>
        <v>87.2 - 112.0</v>
      </c>
      <c r="G346" s="11">
        <f>(VLOOKUP(B346,YahooFinanceInfos!A:AO,41,FALSE)-E346)/E346</f>
        <v>6.6666666666666666E-2</v>
      </c>
      <c r="H346" s="9">
        <f>VLOOKUP(B346,YahooFinanceInfos!A:AX,50,FALSE)</f>
        <v>6.7539999999999996</v>
      </c>
      <c r="I346" s="9">
        <f>VLOOKUP(B346,YahooFinanceInfos!A:AT,46,FALSE)</f>
        <v>2.8</v>
      </c>
      <c r="J346" s="4">
        <f>VLOOKUP(B346,YahooFinanceInfos!A:AV,48,FALSE)</f>
        <v>2.705314E-2</v>
      </c>
      <c r="K346" s="4">
        <f t="shared" si="60"/>
        <v>0.41456914421083801</v>
      </c>
      <c r="L346" s="9">
        <f>VLOOKUP(B346,YahooFinanceInfos!A:AV,47,FALSE)</f>
        <v>15.546343</v>
      </c>
      <c r="M346" s="9">
        <f>VLOOKUP(B346,YahooFinanceInfos!A:AZ,52,FALSE)</f>
        <v>113.715</v>
      </c>
      <c r="N346" s="4">
        <f>VLOOKUP(B346,YahooFinanceInfos!A:BH,60,FALSE)</f>
        <v>0.92336105999999996</v>
      </c>
      <c r="O346" s="4" t="str">
        <f t="shared" si="68"/>
        <v>don't touch</v>
      </c>
      <c r="P346" s="14"/>
      <c r="Q346" s="14"/>
      <c r="R346" s="16"/>
      <c r="S346" s="16"/>
      <c r="T346" s="16"/>
      <c r="AA346" s="4" t="str">
        <f t="shared" si="61"/>
        <v>na</v>
      </c>
      <c r="AB346" s="4" t="str">
        <f t="shared" si="62"/>
        <v>na</v>
      </c>
      <c r="AC346" s="4" t="str">
        <f t="shared" si="63"/>
        <v>na</v>
      </c>
      <c r="AD346" s="4" t="str">
        <f t="shared" si="64"/>
        <v>na</v>
      </c>
      <c r="AE346" s="4" t="str">
        <f t="shared" si="65"/>
        <v>na</v>
      </c>
      <c r="AF346" s="4" t="str">
        <f t="shared" si="66"/>
        <v>na</v>
      </c>
      <c r="AG346" s="4" t="str">
        <f t="shared" si="67"/>
        <v>na</v>
      </c>
    </row>
    <row r="347" spans="1:33" x14ac:dyDescent="0.2">
      <c r="A347" t="s">
        <v>1282</v>
      </c>
      <c r="B347" s="6" t="s">
        <v>1259</v>
      </c>
      <c r="C347" s="7" t="str">
        <f>VLOOKUP(B347,YahooFinanceInfos!A:T,9,FALSE)</f>
        <v>TITL BN BERG N</v>
      </c>
      <c r="D347" t="str">
        <f>VLOOKUP(B347,YahooFinanceInfos!A:T,7,FALSE)</f>
        <v>CHF</v>
      </c>
      <c r="E347" s="1">
        <f>VLOOKUP(B347,YahooFinanceInfos!A:T,20,FALSE)</f>
        <v>52</v>
      </c>
      <c r="F347" s="4" t="str">
        <f>VLOOKUP(B347,YahooFinanceInfos!A:AK,37,FALSE)</f>
        <v>48.0 - 378.0</v>
      </c>
      <c r="G347" s="11">
        <f>(VLOOKUP(B347,YahooFinanceInfos!A:AO,41,FALSE)-E347)/E347</f>
        <v>6.2692307692307692</v>
      </c>
      <c r="H347" s="9">
        <f>VLOOKUP(B347,YahooFinanceInfos!A:AX,50,FALSE)</f>
        <v>3.9940000000000002</v>
      </c>
      <c r="I347" s="9">
        <f>VLOOKUP(B347,YahooFinanceInfos!A:AT,46,FALSE)</f>
        <v>1.88</v>
      </c>
      <c r="J347" s="4">
        <f>VLOOKUP(B347,YahooFinanceInfos!A:AV,48,FALSE)</f>
        <v>7.2586869999999998E-3</v>
      </c>
      <c r="K347" s="4">
        <f t="shared" si="60"/>
        <v>0.47070605908863289</v>
      </c>
      <c r="L347" s="9">
        <f>VLOOKUP(B347,YahooFinanceInfos!A:AV,47,FALSE)</f>
        <v>13.019529</v>
      </c>
      <c r="M347" s="9">
        <f>VLOOKUP(B347,YahooFinanceInfos!A:AZ,52,FALSE)</f>
        <v>49.072000000000003</v>
      </c>
      <c r="N347" s="4">
        <f>VLOOKUP(B347,YahooFinanceInfos!A:BH,60,FALSE)</f>
        <v>1.0596675</v>
      </c>
      <c r="O347" s="4" t="str">
        <f t="shared" si="68"/>
        <v>don't touch</v>
      </c>
      <c r="P347" s="14"/>
      <c r="Q347" s="14"/>
      <c r="R347" s="16"/>
      <c r="S347" s="16"/>
      <c r="T347" s="16"/>
      <c r="AA347" s="4" t="str">
        <f t="shared" si="61"/>
        <v>na</v>
      </c>
      <c r="AB347" s="4" t="str">
        <f t="shared" si="62"/>
        <v>na</v>
      </c>
      <c r="AC347" s="4" t="str">
        <f t="shared" si="63"/>
        <v>na</v>
      </c>
      <c r="AD347" s="4" t="str">
        <f t="shared" si="64"/>
        <v>na</v>
      </c>
      <c r="AE347" s="4" t="str">
        <f t="shared" si="65"/>
        <v>na</v>
      </c>
      <c r="AF347" s="4" t="str">
        <f t="shared" si="66"/>
        <v>na</v>
      </c>
      <c r="AG347" s="4" t="str">
        <f t="shared" si="67"/>
        <v>na</v>
      </c>
    </row>
    <row r="348" spans="1:33" x14ac:dyDescent="0.2">
      <c r="A348" t="s">
        <v>1282</v>
      </c>
      <c r="B348" s="7" t="s">
        <v>1260</v>
      </c>
      <c r="C348" s="7" t="str">
        <f>VLOOKUP(B348,YahooFinanceInfos!A:T,9,FALSE)</f>
        <v>TORNOS N</v>
      </c>
      <c r="D348" t="str">
        <f>VLOOKUP(B348,YahooFinanceInfos!A:T,7,FALSE)</f>
        <v>CHF</v>
      </c>
      <c r="E348" s="1">
        <f>VLOOKUP(B348,YahooFinanceInfos!A:T,20,FALSE)</f>
        <v>3.97</v>
      </c>
      <c r="F348" s="4" t="str">
        <f>VLOOKUP(B348,YahooFinanceInfos!A:AK,37,FALSE)</f>
        <v>3.0 - 9.18</v>
      </c>
      <c r="G348" s="11">
        <f>(VLOOKUP(B348,YahooFinanceInfos!A:AO,41,FALSE)-E348)/E348</f>
        <v>1.3123425692695212</v>
      </c>
      <c r="H348" s="9">
        <f>VLOOKUP(B348,YahooFinanceInfos!A:AX,50,FALSE)</f>
        <v>0.309</v>
      </c>
      <c r="I348" s="9">
        <f>VLOOKUP(B348,YahooFinanceInfos!A:AT,46,FALSE)</f>
        <v>0.28000000000000003</v>
      </c>
      <c r="J348" s="4">
        <f>VLOOKUP(B348,YahooFinanceInfos!A:AV,48,FALSE)</f>
        <v>7.0000000000000007E-2</v>
      </c>
      <c r="K348" s="4">
        <f t="shared" si="60"/>
        <v>0.90614886731391597</v>
      </c>
      <c r="L348" s="9">
        <f>VLOOKUP(B348,YahooFinanceInfos!A:AV,47,FALSE)</f>
        <v>12.847898000000001</v>
      </c>
      <c r="M348" s="9">
        <f>VLOOKUP(B348,YahooFinanceInfos!A:AZ,52,FALSE)</f>
        <v>5.476</v>
      </c>
      <c r="N348" s="4">
        <f>VLOOKUP(B348,YahooFinanceInfos!A:BH,60,FALSE)</f>
        <v>0.72498180000000001</v>
      </c>
      <c r="O348" s="4" t="str">
        <f t="shared" si="68"/>
        <v>invest</v>
      </c>
      <c r="P348" s="14"/>
      <c r="Q348" s="14"/>
      <c r="R348" s="16" t="s">
        <v>8438</v>
      </c>
      <c r="S348" s="16"/>
      <c r="T348" s="16"/>
      <c r="AA348" s="4" t="str">
        <f t="shared" si="61"/>
        <v>na</v>
      </c>
      <c r="AB348" s="4" t="str">
        <f t="shared" si="62"/>
        <v>na</v>
      </c>
      <c r="AC348" s="4" t="str">
        <f t="shared" si="63"/>
        <v>na</v>
      </c>
      <c r="AD348" s="4" t="str">
        <f t="shared" si="64"/>
        <v>na</v>
      </c>
      <c r="AE348" s="4" t="str">
        <f t="shared" si="65"/>
        <v>na</v>
      </c>
      <c r="AF348" s="4" t="str">
        <f t="shared" si="66"/>
        <v>na</v>
      </c>
      <c r="AG348" s="4" t="str">
        <f t="shared" si="67"/>
        <v>na</v>
      </c>
    </row>
    <row r="349" spans="1:33" x14ac:dyDescent="0.2">
      <c r="A349" t="s">
        <v>1282</v>
      </c>
      <c r="B349" s="6" t="s">
        <v>1973</v>
      </c>
      <c r="C349" s="7" t="str">
        <f>VLOOKUP(B349,YahooFinanceInfos!A:T,9,FALSE)</f>
        <v>TX GROUP N</v>
      </c>
      <c r="D349" t="str">
        <f>VLOOKUP(B349,YahooFinanceInfos!A:T,7,FALSE)</f>
        <v>CHF</v>
      </c>
      <c r="E349" s="1">
        <f>VLOOKUP(B349,YahooFinanceInfos!A:T,20,FALSE)</f>
        <v>61.6</v>
      </c>
      <c r="F349" s="4" t="str">
        <f>VLOOKUP(B349,YahooFinanceInfos!A:AK,37,FALSE)</f>
        <v>60.2 - 111.0</v>
      </c>
      <c r="G349" s="11">
        <f>(VLOOKUP(B349,YahooFinanceInfos!A:AO,41,FALSE)-E349)/E349</f>
        <v>0.80194805194805185</v>
      </c>
      <c r="H349" s="9">
        <f>VLOOKUP(B349,YahooFinanceInfos!A:AX,50,FALSE)</f>
        <v>6.1</v>
      </c>
      <c r="I349" s="9">
        <f>VLOOKUP(B349,YahooFinanceInfos!A:AT,46,FALSE)</f>
        <v>3.5</v>
      </c>
      <c r="J349" s="4">
        <f>VLOOKUP(B349,YahooFinanceInfos!A:AV,48,FALSE)</f>
        <v>5.7189543000000002E-2</v>
      </c>
      <c r="K349" s="4">
        <f t="shared" si="60"/>
        <v>0.57377049180327877</v>
      </c>
      <c r="L349" s="9">
        <f>VLOOKUP(B349,YahooFinanceInfos!A:AV,47,FALSE)</f>
        <v>10.098361000000001</v>
      </c>
      <c r="M349" s="9">
        <f>VLOOKUP(B349,YahooFinanceInfos!A:AZ,52,FALSE)</f>
        <v>173.548</v>
      </c>
      <c r="N349" s="4">
        <f>VLOOKUP(B349,YahooFinanceInfos!A:BH,60,FALSE)</f>
        <v>0.35494500000000001</v>
      </c>
      <c r="O349" s="4" t="str">
        <f t="shared" si="68"/>
        <v>invest</v>
      </c>
      <c r="P349" s="14"/>
      <c r="Q349" s="14"/>
      <c r="R349" s="16" t="s">
        <v>8437</v>
      </c>
      <c r="S349" s="16"/>
      <c r="T349" s="16"/>
      <c r="AA349" s="4" t="str">
        <f t="shared" si="61"/>
        <v>na</v>
      </c>
      <c r="AB349" s="4" t="str">
        <f t="shared" si="62"/>
        <v>na</v>
      </c>
      <c r="AC349" s="4" t="str">
        <f t="shared" si="63"/>
        <v>na</v>
      </c>
      <c r="AD349" s="4" t="str">
        <f t="shared" si="64"/>
        <v>na</v>
      </c>
      <c r="AE349" s="4" t="str">
        <f t="shared" si="65"/>
        <v>na</v>
      </c>
      <c r="AF349" s="4" t="str">
        <f t="shared" si="66"/>
        <v>na</v>
      </c>
      <c r="AG349" s="4" t="str">
        <f t="shared" si="67"/>
        <v>na</v>
      </c>
    </row>
    <row r="350" spans="1:33" x14ac:dyDescent="0.2">
      <c r="A350" t="s">
        <v>1282</v>
      </c>
      <c r="B350" s="7" t="s">
        <v>1261</v>
      </c>
      <c r="C350" s="7" t="str">
        <f>VLOOKUP(B350,YahooFinanceInfos!A:T,9,FALSE)</f>
        <v>U-BLOX N</v>
      </c>
      <c r="D350" t="str">
        <f>VLOOKUP(B350,YahooFinanceInfos!A:T,7,FALSE)</f>
        <v>CHF</v>
      </c>
      <c r="E350" s="1">
        <f>VLOOKUP(B350,YahooFinanceInfos!A:T,20,FALSE)</f>
        <v>64.55</v>
      </c>
      <c r="F350" s="4" t="str">
        <f>VLOOKUP(B350,YahooFinanceInfos!A:AK,37,FALSE)</f>
        <v>49.52 - 101.2</v>
      </c>
      <c r="G350" s="11">
        <f>(VLOOKUP(B350,YahooFinanceInfos!A:AO,41,FALSE)-E350)/E350</f>
        <v>0.56777691711851286</v>
      </c>
      <c r="H350" s="9">
        <f>VLOOKUP(B350,YahooFinanceInfos!A:AX,50,FALSE)</f>
        <v>1.8859999999999999</v>
      </c>
      <c r="I350" s="9">
        <f>VLOOKUP(B350,YahooFinanceInfos!A:AT,46,FALSE)</f>
        <v>0.6</v>
      </c>
      <c r="J350" s="4">
        <f>VLOOKUP(B350,YahooFinanceInfos!A:AV,48,FALSE)</f>
        <v>9.3023259999999997E-3</v>
      </c>
      <c r="K350" s="4">
        <f t="shared" si="60"/>
        <v>0.31813361611876989</v>
      </c>
      <c r="L350" s="9">
        <f>VLOOKUP(B350,YahooFinanceInfos!A:AV,47,FALSE)</f>
        <v>34.225876</v>
      </c>
      <c r="M350" s="9">
        <f>VLOOKUP(B350,YahooFinanceInfos!A:AZ,52,FALSE)</f>
        <v>50.665999999999997</v>
      </c>
      <c r="N350" s="4">
        <f>VLOOKUP(B350,YahooFinanceInfos!A:BH,60,FALSE)</f>
        <v>1.27403</v>
      </c>
      <c r="O350" s="4" t="str">
        <f t="shared" si="68"/>
        <v>don't touch</v>
      </c>
      <c r="P350" s="14"/>
      <c r="Q350" s="14"/>
      <c r="R350" s="16"/>
      <c r="S350" s="16"/>
      <c r="T350" s="16"/>
      <c r="AA350" s="4" t="str">
        <f t="shared" si="61"/>
        <v>na</v>
      </c>
      <c r="AB350" s="4" t="str">
        <f t="shared" si="62"/>
        <v>na</v>
      </c>
      <c r="AC350" s="4" t="str">
        <f t="shared" si="63"/>
        <v>na</v>
      </c>
      <c r="AD350" s="4" t="str">
        <f t="shared" si="64"/>
        <v>na</v>
      </c>
      <c r="AE350" s="4" t="str">
        <f t="shared" si="65"/>
        <v>na</v>
      </c>
      <c r="AF350" s="4" t="str">
        <f t="shared" si="66"/>
        <v>na</v>
      </c>
      <c r="AG350" s="4" t="str">
        <f t="shared" si="67"/>
        <v>na</v>
      </c>
    </row>
    <row r="351" spans="1:33" x14ac:dyDescent="0.2">
      <c r="A351" t="s">
        <v>1282</v>
      </c>
      <c r="B351" s="6" t="s">
        <v>332</v>
      </c>
      <c r="C351" s="7" t="str">
        <f>VLOOKUP(B351,YahooFinanceInfos!A:T,9,FALSE)</f>
        <v>UBS GROUP N</v>
      </c>
      <c r="D351" t="str">
        <f>VLOOKUP(B351,YahooFinanceInfos!A:T,7,FALSE)</f>
        <v>CHF</v>
      </c>
      <c r="E351" s="1">
        <f>VLOOKUP(B351,YahooFinanceInfos!A:T,20,FALSE)</f>
        <v>9.0559999999999992</v>
      </c>
      <c r="F351" s="4" t="str">
        <f>VLOOKUP(B351,YahooFinanceInfos!A:AK,37,FALSE)</f>
        <v>7.002 - 13.28</v>
      </c>
      <c r="G351" s="11">
        <f>(VLOOKUP(B351,YahooFinanceInfos!A:AO,41,FALSE)-E351)/E351</f>
        <v>0.46643109540636046</v>
      </c>
      <c r="H351" s="9">
        <f>VLOOKUP(B351,YahooFinanceInfos!A:AX,50,FALSE)</f>
        <v>1.268</v>
      </c>
      <c r="I351" s="9">
        <f>VLOOKUP(B351,YahooFinanceInfos!A:AT,46,FALSE)</f>
        <v>0.36499999999999999</v>
      </c>
      <c r="J351" s="4">
        <f>VLOOKUP(B351,YahooFinanceInfos!A:AV,48,FALSE)</f>
        <v>4.0465630000000002E-2</v>
      </c>
      <c r="K351" s="4">
        <f t="shared" si="60"/>
        <v>0.28785488958990535</v>
      </c>
      <c r="L351" s="9">
        <f>VLOOKUP(B351,YahooFinanceInfos!A:AV,47,FALSE)</f>
        <v>7.1419553999999996</v>
      </c>
      <c r="M351" s="9">
        <f>VLOOKUP(B351,YahooFinanceInfos!A:AZ,52,FALSE)</f>
        <v>16.167999999999999</v>
      </c>
      <c r="N351" s="4">
        <f>VLOOKUP(B351,YahooFinanceInfos!A:BH,60,FALSE)</f>
        <v>0.56011873000000001</v>
      </c>
      <c r="O351" s="4" t="str">
        <f t="shared" si="68"/>
        <v>invest</v>
      </c>
      <c r="P351" s="14"/>
      <c r="Q351" s="14">
        <v>5000</v>
      </c>
      <c r="R351" s="16"/>
      <c r="S351" s="17">
        <f>Q351*J351</f>
        <v>202.32815000000002</v>
      </c>
      <c r="T351" s="14">
        <f>Q351*(1+G351)</f>
        <v>7332.1554770318016</v>
      </c>
      <c r="AA351" s="4" t="str">
        <f t="shared" si="61"/>
        <v>na</v>
      </c>
      <c r="AB351" s="4" t="str">
        <f t="shared" si="62"/>
        <v>na</v>
      </c>
      <c r="AC351" s="4" t="str">
        <f t="shared" si="63"/>
        <v>na</v>
      </c>
      <c r="AD351" s="4" t="str">
        <f t="shared" si="64"/>
        <v>na</v>
      </c>
      <c r="AE351" s="4" t="str">
        <f t="shared" si="65"/>
        <v>na</v>
      </c>
      <c r="AF351" s="4" t="str">
        <f t="shared" si="66"/>
        <v>na</v>
      </c>
      <c r="AG351" s="4" t="str">
        <f t="shared" si="67"/>
        <v>na</v>
      </c>
    </row>
    <row r="352" spans="1:33" x14ac:dyDescent="0.2">
      <c r="A352" t="s">
        <v>1282</v>
      </c>
      <c r="B352" s="7" t="s">
        <v>1262</v>
      </c>
      <c r="C352" s="7" t="str">
        <f>VLOOKUP(B352,YahooFinanceInfos!A:T,9,FALSE)</f>
        <v>VALARTIS GROUP N</v>
      </c>
      <c r="D352" t="str">
        <f>VLOOKUP(B352,YahooFinanceInfos!A:T,7,FALSE)</f>
        <v>CHF</v>
      </c>
      <c r="E352" s="1">
        <f>VLOOKUP(B352,YahooFinanceInfos!A:T,20,FALSE)</f>
        <v>8.4</v>
      </c>
      <c r="F352" s="4" t="str">
        <f>VLOOKUP(B352,YahooFinanceInfos!A:AK,37,FALSE)</f>
        <v>8.25 - 11.1</v>
      </c>
      <c r="G352" s="11">
        <f>(VLOOKUP(B352,YahooFinanceInfos!A:AO,41,FALSE)-E352)/E352</f>
        <v>0.32142857142857134</v>
      </c>
      <c r="H352" s="9">
        <f>VLOOKUP(B352,YahooFinanceInfos!A:AX,50,FALSE)</f>
        <v>0.106</v>
      </c>
      <c r="I352" s="9">
        <f>VLOOKUP(B352,YahooFinanceInfos!A:AT,46,FALSE)</f>
        <v>0.1</v>
      </c>
      <c r="J352" s="4">
        <f>VLOOKUP(B352,YahooFinanceInfos!A:AV,48,FALSE)</f>
        <v>1.1834320000000001E-2</v>
      </c>
      <c r="K352" s="4">
        <f t="shared" si="60"/>
        <v>0.94339622641509446</v>
      </c>
      <c r="L352" s="9">
        <f>VLOOKUP(B352,YahooFinanceInfos!A:AV,47,FALSE)</f>
        <v>79.245279999999994</v>
      </c>
      <c r="M352" s="9">
        <f>VLOOKUP(B352,YahooFinanceInfos!A:AZ,52,FALSE)</f>
        <v>27.518000000000001</v>
      </c>
      <c r="N352" s="4">
        <f>VLOOKUP(B352,YahooFinanceInfos!A:BH,60,FALSE)</f>
        <v>0.30525472999999997</v>
      </c>
      <c r="O352" s="4" t="str">
        <f t="shared" si="68"/>
        <v>don't touch</v>
      </c>
      <c r="P352" s="14"/>
      <c r="Q352" s="14"/>
      <c r="R352" s="16"/>
      <c r="S352" s="16"/>
      <c r="T352" s="16"/>
      <c r="AA352" s="4" t="str">
        <f t="shared" si="61"/>
        <v>na</v>
      </c>
      <c r="AB352" s="4" t="str">
        <f t="shared" si="62"/>
        <v>na</v>
      </c>
      <c r="AC352" s="4" t="str">
        <f t="shared" si="63"/>
        <v>na</v>
      </c>
      <c r="AD352" s="4" t="str">
        <f t="shared" si="64"/>
        <v>na</v>
      </c>
      <c r="AE352" s="4" t="str">
        <f t="shared" si="65"/>
        <v>na</v>
      </c>
      <c r="AF352" s="4" t="str">
        <f t="shared" si="66"/>
        <v>na</v>
      </c>
      <c r="AG352" s="4" t="str">
        <f t="shared" si="67"/>
        <v>na</v>
      </c>
    </row>
    <row r="353" spans="1:33" x14ac:dyDescent="0.2">
      <c r="A353" t="s">
        <v>1282</v>
      </c>
      <c r="B353" s="6" t="s">
        <v>1263</v>
      </c>
      <c r="C353" s="7" t="str">
        <f>VLOOKUP(B353,YahooFinanceInfos!A:T,9,FALSE)</f>
        <v>VALIANT N</v>
      </c>
      <c r="D353" t="str">
        <f>VLOOKUP(B353,YahooFinanceInfos!A:T,7,FALSE)</f>
        <v>CHF</v>
      </c>
      <c r="E353" s="1">
        <f>VLOOKUP(B353,YahooFinanceInfos!A:T,20,FALSE)</f>
        <v>84.7</v>
      </c>
      <c r="F353" s="4" t="str">
        <f>VLOOKUP(B353,YahooFinanceInfos!A:AK,37,FALSE)</f>
        <v>67.5 - 110.2</v>
      </c>
      <c r="G353" s="11">
        <f>(VLOOKUP(B353,YahooFinanceInfos!A:AO,41,FALSE)-E353)/E353</f>
        <v>0.30106257378984652</v>
      </c>
      <c r="H353" s="9">
        <f>VLOOKUP(B353,YahooFinanceInfos!A:AX,50,FALSE)</f>
        <v>7.6660000000000004</v>
      </c>
      <c r="I353" s="9">
        <f>VLOOKUP(B353,YahooFinanceInfos!A:AT,46,FALSE)</f>
        <v>5</v>
      </c>
      <c r="J353" s="4">
        <f>VLOOKUP(B353,YahooFinanceInfos!A:AV,48,FALSE)</f>
        <v>5.5432375999999998E-2</v>
      </c>
      <c r="K353" s="4">
        <f t="shared" si="60"/>
        <v>0.65223062875032611</v>
      </c>
      <c r="L353" s="9">
        <f>VLOOKUP(B353,YahooFinanceInfos!A:AV,47,FALSE)</f>
        <v>11.048786</v>
      </c>
      <c r="M353" s="9">
        <f>VLOOKUP(B353,YahooFinanceInfos!A:AZ,52,FALSE)</f>
        <v>146.79499999999999</v>
      </c>
      <c r="N353" s="4">
        <f>VLOOKUP(B353,YahooFinanceInfos!A:BH,60,FALSE)</f>
        <v>0.57699513000000002</v>
      </c>
      <c r="O353" s="4" t="str">
        <f t="shared" si="68"/>
        <v>invest</v>
      </c>
      <c r="P353" s="14"/>
      <c r="Q353" s="14"/>
      <c r="R353" s="16"/>
      <c r="S353" s="16"/>
      <c r="T353" s="16"/>
      <c r="AA353" s="4" t="str">
        <f t="shared" si="61"/>
        <v>na</v>
      </c>
      <c r="AB353" s="4" t="str">
        <f t="shared" si="62"/>
        <v>na</v>
      </c>
      <c r="AC353" s="4" t="str">
        <f t="shared" si="63"/>
        <v>na</v>
      </c>
      <c r="AD353" s="4" t="str">
        <f t="shared" si="64"/>
        <v>na</v>
      </c>
      <c r="AE353" s="4" t="str">
        <f t="shared" si="65"/>
        <v>na</v>
      </c>
      <c r="AF353" s="4" t="str">
        <f t="shared" si="66"/>
        <v>na</v>
      </c>
      <c r="AG353" s="4" t="str">
        <f t="shared" si="67"/>
        <v>na</v>
      </c>
    </row>
    <row r="354" spans="1:33" x14ac:dyDescent="0.2">
      <c r="A354" t="s">
        <v>1282</v>
      </c>
      <c r="B354" s="7" t="s">
        <v>1264</v>
      </c>
      <c r="C354" s="7" t="str">
        <f>VLOOKUP(B354,YahooFinanceInfos!A:T,9,FALSE)</f>
        <v>VALORA N</v>
      </c>
      <c r="D354" t="str">
        <f>VLOOKUP(B354,YahooFinanceInfos!A:T,7,FALSE)</f>
        <v>CHF</v>
      </c>
      <c r="E354" s="1">
        <f>VLOOKUP(B354,YahooFinanceInfos!A:T,20,FALSE)</f>
        <v>163.19999999999999</v>
      </c>
      <c r="F354" s="4" t="str">
        <f>VLOOKUP(B354,YahooFinanceInfos!A:AK,37,FALSE)</f>
        <v>146.0 - 290.5</v>
      </c>
      <c r="G354" s="11">
        <f>(VLOOKUP(B354,YahooFinanceInfos!A:AO,41,FALSE)-E354)/E354</f>
        <v>0.78002450980392168</v>
      </c>
      <c r="H354" s="9">
        <f>VLOOKUP(B354,YahooFinanceInfos!A:AX,50,FALSE)</f>
        <v>18.704000000000001</v>
      </c>
      <c r="I354" s="9">
        <f>VLOOKUP(B354,YahooFinanceInfos!A:AT,46,FALSE)</f>
        <v>12.5</v>
      </c>
      <c r="J354" s="4">
        <f>VLOOKUP(B354,YahooFinanceInfos!A:AV,48,FALSE)</f>
        <v>7.6405870000000001E-2</v>
      </c>
      <c r="K354" s="4">
        <f t="shared" si="60"/>
        <v>0.66830624465355004</v>
      </c>
      <c r="L354" s="9">
        <f>VLOOKUP(B354,YahooFinanceInfos!A:AV,47,FALSE)</f>
        <v>8.7254059999999996</v>
      </c>
      <c r="M354" s="9">
        <f>VLOOKUP(B354,YahooFinanceInfos!A:AZ,52,FALSE)</f>
        <v>158.81100000000001</v>
      </c>
      <c r="N354" s="4">
        <f>VLOOKUP(B354,YahooFinanceInfos!A:BH,60,FALSE)</f>
        <v>1.0276365000000001</v>
      </c>
      <c r="O354" s="4" t="str">
        <f t="shared" si="68"/>
        <v>invest</v>
      </c>
      <c r="P354" s="14"/>
      <c r="Q354" s="14"/>
      <c r="R354" s="20" t="s">
        <v>8445</v>
      </c>
      <c r="S354" s="20"/>
      <c r="T354" s="20"/>
      <c r="U354">
        <v>12.5</v>
      </c>
      <c r="V354">
        <v>12.5</v>
      </c>
      <c r="W354">
        <v>12.5</v>
      </c>
      <c r="X354">
        <v>12.5</v>
      </c>
      <c r="Y354">
        <v>12.5</v>
      </c>
      <c r="AA354" s="4">
        <f t="shared" si="61"/>
        <v>-1</v>
      </c>
      <c r="AB354" s="4">
        <f t="shared" si="62"/>
        <v>-1</v>
      </c>
      <c r="AC354" s="4">
        <f t="shared" si="63"/>
        <v>0</v>
      </c>
      <c r="AD354" s="4">
        <f t="shared" si="64"/>
        <v>0</v>
      </c>
      <c r="AE354" s="4">
        <f t="shared" si="65"/>
        <v>0</v>
      </c>
      <c r="AF354" s="4">
        <f t="shared" si="66"/>
        <v>0</v>
      </c>
      <c r="AG354" s="4">
        <f t="shared" si="67"/>
        <v>-1</v>
      </c>
    </row>
    <row r="355" spans="1:33" x14ac:dyDescent="0.2">
      <c r="A355" t="s">
        <v>1282</v>
      </c>
      <c r="B355" s="6" t="s">
        <v>1265</v>
      </c>
      <c r="C355" s="7" t="str">
        <f>VLOOKUP(B355,YahooFinanceInfos!A:T,9,FALSE)</f>
        <v>VARIA US PROPERTIES N</v>
      </c>
      <c r="D355" t="str">
        <f>VLOOKUP(B355,YahooFinanceInfos!A:T,7,FALSE)</f>
        <v>CHF</v>
      </c>
      <c r="E355" s="1">
        <f>VLOOKUP(B355,YahooFinanceInfos!A:T,20,FALSE)</f>
        <v>35.9</v>
      </c>
      <c r="F355" s="4" t="str">
        <f>VLOOKUP(B355,YahooFinanceInfos!A:AK,37,FALSE)</f>
        <v>33.1 - 46.8</v>
      </c>
      <c r="G355" s="11">
        <f>(VLOOKUP(B355,YahooFinanceInfos!A:AO,41,FALSE)-E355)/E355</f>
        <v>0.30362116991643451</v>
      </c>
      <c r="H355" s="9">
        <f>VLOOKUP(B355,YahooFinanceInfos!A:AX,50,FALSE)</f>
        <v>4.75</v>
      </c>
      <c r="I355" s="9">
        <f>VLOOKUP(B355,YahooFinanceInfos!A:AT,46,FALSE)</f>
        <v>2.0649999999999999</v>
      </c>
      <c r="J355" s="4">
        <f>VLOOKUP(B355,YahooFinanceInfos!A:AV,48,FALSE)</f>
        <v>5.6887056999999998E-2</v>
      </c>
      <c r="K355" s="4">
        <f t="shared" si="60"/>
        <v>0.43473684210526314</v>
      </c>
      <c r="L355" s="9">
        <f>VLOOKUP(B355,YahooFinanceInfos!A:AV,47,FALSE)</f>
        <v>7.5578950000000003</v>
      </c>
      <c r="M355" s="9">
        <f>VLOOKUP(B355,YahooFinanceInfos!A:AZ,52,FALSE)</f>
        <v>37.365000000000002</v>
      </c>
      <c r="N355" s="4">
        <f>VLOOKUP(B355,YahooFinanceInfos!A:BH,60,FALSE)</f>
        <v>0.96079219999999999</v>
      </c>
      <c r="O355" s="4" t="str">
        <f t="shared" si="68"/>
        <v>invest</v>
      </c>
      <c r="P355" s="14"/>
      <c r="Q355" s="14"/>
      <c r="R355" s="16"/>
      <c r="S355" s="16"/>
      <c r="T355" s="16"/>
      <c r="AA355" s="4" t="str">
        <f t="shared" si="61"/>
        <v>na</v>
      </c>
      <c r="AB355" s="4" t="str">
        <f t="shared" si="62"/>
        <v>na</v>
      </c>
      <c r="AC355" s="4" t="str">
        <f t="shared" si="63"/>
        <v>na</v>
      </c>
      <c r="AD355" s="4" t="str">
        <f t="shared" si="64"/>
        <v>na</v>
      </c>
      <c r="AE355" s="4" t="str">
        <f t="shared" si="65"/>
        <v>na</v>
      </c>
      <c r="AF355" s="4" t="str">
        <f t="shared" si="66"/>
        <v>na</v>
      </c>
      <c r="AG355" s="4" t="str">
        <f t="shared" si="67"/>
        <v>na</v>
      </c>
    </row>
    <row r="356" spans="1:33" x14ac:dyDescent="0.2">
      <c r="A356" t="s">
        <v>1282</v>
      </c>
      <c r="B356" s="7" t="s">
        <v>337</v>
      </c>
      <c r="C356" s="7" t="str">
        <f>VLOOKUP(B356,YahooFinanceInfos!A:T,9,FALSE)</f>
        <v>VAT GROUP N</v>
      </c>
      <c r="D356" t="str">
        <f>VLOOKUP(B356,YahooFinanceInfos!A:T,7,FALSE)</f>
        <v>CHF</v>
      </c>
      <c r="E356" s="1">
        <f>VLOOKUP(B356,YahooFinanceInfos!A:T,20,FALSE)</f>
        <v>164.2</v>
      </c>
      <c r="F356" s="4" t="str">
        <f>VLOOKUP(B356,YahooFinanceInfos!A:AK,37,FALSE)</f>
        <v>100.55 - 168.9</v>
      </c>
      <c r="G356" s="11">
        <f>(VLOOKUP(B356,YahooFinanceInfos!A:AO,41,FALSE)-E356)/E356</f>
        <v>2.8623629719853941E-2</v>
      </c>
      <c r="H356" s="9">
        <f>VLOOKUP(B356,YahooFinanceInfos!A:AX,50,FALSE)</f>
        <v>2.4900000000000002</v>
      </c>
      <c r="I356" s="9">
        <f>VLOOKUP(B356,YahooFinanceInfos!A:AT,46,FALSE)</f>
        <v>4</v>
      </c>
      <c r="J356" s="4">
        <f>VLOOKUP(B356,YahooFinanceInfos!A:AV,48,FALSE)</f>
        <v>2.5493946E-2</v>
      </c>
      <c r="K356" s="4">
        <f t="shared" si="60"/>
        <v>1.6064257028112447</v>
      </c>
      <c r="L356" s="9">
        <f>VLOOKUP(B356,YahooFinanceInfos!A:AV,47,FALSE)</f>
        <v>65.943770000000001</v>
      </c>
      <c r="M356" s="9">
        <f>VLOOKUP(B356,YahooFinanceInfos!A:AZ,52,FALSE)</f>
        <v>17.454999999999998</v>
      </c>
      <c r="N356" s="4">
        <f>VLOOKUP(B356,YahooFinanceInfos!A:BH,60,FALSE)</f>
        <v>9.4070459999999994</v>
      </c>
      <c r="O356" s="4" t="str">
        <f t="shared" si="68"/>
        <v>don't touch</v>
      </c>
      <c r="P356" s="14"/>
      <c r="Q356" s="14"/>
      <c r="R356" s="16"/>
      <c r="S356" s="16"/>
      <c r="T356" s="16"/>
      <c r="AA356" s="4" t="str">
        <f t="shared" si="61"/>
        <v>na</v>
      </c>
      <c r="AB356" s="4" t="str">
        <f t="shared" si="62"/>
        <v>na</v>
      </c>
      <c r="AC356" s="4" t="str">
        <f t="shared" si="63"/>
        <v>na</v>
      </c>
      <c r="AD356" s="4" t="str">
        <f t="shared" si="64"/>
        <v>na</v>
      </c>
      <c r="AE356" s="4" t="str">
        <f t="shared" si="65"/>
        <v>na</v>
      </c>
      <c r="AF356" s="4" t="str">
        <f t="shared" si="66"/>
        <v>na</v>
      </c>
      <c r="AG356" s="4" t="str">
        <f t="shared" si="67"/>
        <v>na</v>
      </c>
    </row>
    <row r="357" spans="1:33" x14ac:dyDescent="0.2">
      <c r="A357" t="s">
        <v>1282</v>
      </c>
      <c r="B357" s="6" t="s">
        <v>1266</v>
      </c>
      <c r="C357" s="7" t="str">
        <f>VLOOKUP(B357,YahooFinanceInfos!A:T,9,FALSE)</f>
        <v>VAUDOISE ASSU N</v>
      </c>
      <c r="D357" t="str">
        <f>VLOOKUP(B357,YahooFinanceInfos!A:T,7,FALSE)</f>
        <v>CHF</v>
      </c>
      <c r="E357" s="1">
        <f>VLOOKUP(B357,YahooFinanceInfos!A:T,20,FALSE)</f>
        <v>444</v>
      </c>
      <c r="F357" s="4" t="str">
        <f>VLOOKUP(B357,YahooFinanceInfos!A:AK,37,FALSE)</f>
        <v>380.0 - 608.0</v>
      </c>
      <c r="G357" s="11">
        <f>(VLOOKUP(B357,YahooFinanceInfos!A:AO,41,FALSE)-E357)/E357</f>
        <v>0.36936936936936937</v>
      </c>
      <c r="H357" s="9">
        <f>VLOOKUP(B357,YahooFinanceInfos!A:AX,50,FALSE)</f>
        <v>45.515000000000001</v>
      </c>
      <c r="I357" s="9">
        <f>VLOOKUP(B357,YahooFinanceInfos!A:AT,46,FALSE)</f>
        <v>15</v>
      </c>
      <c r="J357" s="4">
        <f>VLOOKUP(B357,YahooFinanceInfos!A:AV,48,FALSE)</f>
        <v>3.4562210000000003E-2</v>
      </c>
      <c r="K357" s="4">
        <f t="shared" si="60"/>
        <v>0.329561682961661</v>
      </c>
      <c r="L357" s="9">
        <f>VLOOKUP(B357,YahooFinanceInfos!A:AV,47,FALSE)</f>
        <v>9.7550260000000009</v>
      </c>
      <c r="M357" s="9">
        <f>VLOOKUP(B357,YahooFinanceInfos!A:AZ,52,FALSE)</f>
        <v>683.23900000000003</v>
      </c>
      <c r="N357" s="4">
        <f>VLOOKUP(B357,YahooFinanceInfos!A:BH,60,FALSE)</f>
        <v>0.64984580000000003</v>
      </c>
      <c r="O357" s="4" t="str">
        <f t="shared" si="68"/>
        <v>invest</v>
      </c>
      <c r="P357" s="14"/>
      <c r="Q357" s="14"/>
      <c r="R357" s="16"/>
      <c r="S357" s="16"/>
      <c r="T357" s="16"/>
      <c r="AA357" s="4" t="str">
        <f t="shared" si="61"/>
        <v>na</v>
      </c>
      <c r="AB357" s="4" t="str">
        <f t="shared" si="62"/>
        <v>na</v>
      </c>
      <c r="AC357" s="4" t="str">
        <f t="shared" si="63"/>
        <v>na</v>
      </c>
      <c r="AD357" s="4" t="str">
        <f t="shared" si="64"/>
        <v>na</v>
      </c>
      <c r="AE357" s="4" t="str">
        <f t="shared" si="65"/>
        <v>na</v>
      </c>
      <c r="AF357" s="4" t="str">
        <f t="shared" si="66"/>
        <v>na</v>
      </c>
      <c r="AG357" s="4" t="str">
        <f t="shared" si="67"/>
        <v>na</v>
      </c>
    </row>
    <row r="358" spans="1:33" x14ac:dyDescent="0.2">
      <c r="A358" t="s">
        <v>1282</v>
      </c>
      <c r="B358" s="7" t="s">
        <v>1267</v>
      </c>
      <c r="C358" s="7" t="str">
        <f>VLOOKUP(B358,YahooFinanceInfos!A:T,9,FALSE)</f>
        <v>VETROPACK N</v>
      </c>
      <c r="D358" t="str">
        <f>VLOOKUP(B358,YahooFinanceInfos!A:T,7,FALSE)</f>
        <v>CHF</v>
      </c>
      <c r="E358" s="1">
        <f>VLOOKUP(B358,YahooFinanceInfos!A:T,20,FALSE)</f>
        <v>50</v>
      </c>
      <c r="F358" s="4" t="str">
        <f>VLOOKUP(B358,YahooFinanceInfos!A:AK,37,FALSE)</f>
        <v>50.0 - 53.6</v>
      </c>
      <c r="G358" s="11">
        <f>(VLOOKUP(B358,YahooFinanceInfos!A:AO,41,FALSE)-E358)/E358</f>
        <v>7.2000000000000022E-2</v>
      </c>
      <c r="H358" s="9">
        <f>VLOOKUP(B358,YahooFinanceInfos!A:AX,50,FALSE)</f>
        <v>3.6819999999999999</v>
      </c>
      <c r="I358" s="9">
        <f>VLOOKUP(B358,YahooFinanceInfos!A:AT,46,FALSE)</f>
        <v>1.3</v>
      </c>
      <c r="J358" s="4">
        <f>VLOOKUP(B358,YahooFinanceInfos!A:AV,48,FALSE)</f>
        <v>2.4621211E-2</v>
      </c>
      <c r="K358" s="4">
        <f t="shared" ref="K358:K376" si="69">IFERROR(I358/H358,"na")</f>
        <v>0.35306898424769151</v>
      </c>
      <c r="L358" s="9">
        <f>VLOOKUP(B358,YahooFinanceInfos!A:AV,47,FALSE)</f>
        <v>13.5795765</v>
      </c>
      <c r="M358" s="9">
        <f>VLOOKUP(B358,YahooFinanceInfos!A:AZ,52,FALSE)</f>
        <v>37.944000000000003</v>
      </c>
      <c r="N358" s="4">
        <f>VLOOKUP(B358,YahooFinanceInfos!A:BH,60,FALSE)</f>
        <v>1.3177314</v>
      </c>
      <c r="O358" s="4" t="str">
        <f t="shared" si="68"/>
        <v>don't touch</v>
      </c>
      <c r="P358" s="14"/>
      <c r="Q358" s="14"/>
      <c r="R358" s="16"/>
      <c r="S358" s="16"/>
      <c r="T358" s="16"/>
      <c r="AA358" s="4" t="str">
        <f t="shared" si="61"/>
        <v>na</v>
      </c>
      <c r="AB358" s="4" t="str">
        <f t="shared" si="62"/>
        <v>na</v>
      </c>
      <c r="AC358" s="4" t="str">
        <f t="shared" si="63"/>
        <v>na</v>
      </c>
      <c r="AD358" s="4" t="str">
        <f t="shared" si="64"/>
        <v>na</v>
      </c>
      <c r="AE358" s="4" t="str">
        <f t="shared" si="65"/>
        <v>na</v>
      </c>
      <c r="AF358" s="4" t="str">
        <f t="shared" si="66"/>
        <v>na</v>
      </c>
      <c r="AG358" s="4" t="str">
        <f t="shared" si="67"/>
        <v>na</v>
      </c>
    </row>
    <row r="359" spans="1:33" x14ac:dyDescent="0.2">
      <c r="A359" t="s">
        <v>1282</v>
      </c>
      <c r="B359" s="6" t="s">
        <v>336</v>
      </c>
      <c r="C359" s="7" t="str">
        <f>VLOOKUP(B359,YahooFinanceInfos!A:T,9,FALSE)</f>
        <v>VIFOR N</v>
      </c>
      <c r="D359" t="str">
        <f>VLOOKUP(B359,YahooFinanceInfos!A:T,7,FALSE)</f>
        <v>CHF</v>
      </c>
      <c r="E359" s="1">
        <f>VLOOKUP(B359,YahooFinanceInfos!A:T,20,FALSE)</f>
        <v>147.94999999999999</v>
      </c>
      <c r="F359" s="4" t="str">
        <f>VLOOKUP(B359,YahooFinanceInfos!A:AK,37,FALSE)</f>
        <v>97.0 - 190.0</v>
      </c>
      <c r="G359" s="11">
        <f>(VLOOKUP(B359,YahooFinanceInfos!A:AO,41,FALSE)-E359)/E359</f>
        <v>0.28421764109496461</v>
      </c>
      <c r="H359" s="9">
        <f>VLOOKUP(B359,YahooFinanceInfos!A:AX,50,FALSE)</f>
        <v>2.4500000000000002</v>
      </c>
      <c r="I359" s="9">
        <f>VLOOKUP(B359,YahooFinanceInfos!A:AT,46,FALSE)</f>
        <v>2</v>
      </c>
      <c r="J359" s="4">
        <f>VLOOKUP(B359,YahooFinanceInfos!A:AV,48,FALSE)</f>
        <v>1.3577732E-2</v>
      </c>
      <c r="K359" s="4">
        <f t="shared" si="69"/>
        <v>0.81632653061224481</v>
      </c>
      <c r="L359" s="9">
        <f>VLOOKUP(B359,YahooFinanceInfos!A:AV,47,FALSE)</f>
        <v>60.387752999999996</v>
      </c>
      <c r="M359" s="9">
        <f>VLOOKUP(B359,YahooFinanceInfos!A:AZ,52,FALSE)</f>
        <v>51.124000000000002</v>
      </c>
      <c r="N359" s="4">
        <f>VLOOKUP(B359,YahooFinanceInfos!A:BH,60,FALSE)</f>
        <v>2.8939439999999998</v>
      </c>
      <c r="O359" s="4" t="str">
        <f t="shared" si="68"/>
        <v>don't touch</v>
      </c>
      <c r="P359" s="14"/>
      <c r="Q359" s="14"/>
      <c r="R359" s="16"/>
      <c r="S359" s="16"/>
      <c r="T359" s="16"/>
      <c r="AA359" s="4" t="str">
        <f t="shared" si="61"/>
        <v>na</v>
      </c>
      <c r="AB359" s="4" t="str">
        <f t="shared" si="62"/>
        <v>na</v>
      </c>
      <c r="AC359" s="4" t="str">
        <f t="shared" si="63"/>
        <v>na</v>
      </c>
      <c r="AD359" s="4" t="str">
        <f t="shared" si="64"/>
        <v>na</v>
      </c>
      <c r="AE359" s="4" t="str">
        <f t="shared" si="65"/>
        <v>na</v>
      </c>
      <c r="AF359" s="4" t="str">
        <f t="shared" si="66"/>
        <v>na</v>
      </c>
      <c r="AG359" s="4" t="str">
        <f t="shared" si="67"/>
        <v>na</v>
      </c>
    </row>
    <row r="360" spans="1:33" x14ac:dyDescent="0.2">
      <c r="A360" t="s">
        <v>1282</v>
      </c>
      <c r="B360" s="7" t="s">
        <v>1268</v>
      </c>
      <c r="C360" s="7" t="str">
        <f>VLOOKUP(B360,YahooFinanceInfos!A:T,9,FALSE)</f>
        <v>VILLARS N</v>
      </c>
      <c r="D360" t="str">
        <f>VLOOKUP(B360,YahooFinanceInfos!A:T,7,FALSE)</f>
        <v>CHF</v>
      </c>
      <c r="E360" s="1">
        <f>VLOOKUP(B360,YahooFinanceInfos!A:T,20,FALSE)</f>
        <v>720</v>
      </c>
      <c r="F360" s="4" t="str">
        <f>VLOOKUP(B360,YahooFinanceInfos!A:AK,37,FALSE)</f>
        <v>705.0 - 835.0</v>
      </c>
      <c r="G360" s="11">
        <f>(VLOOKUP(B360,YahooFinanceInfos!A:AO,41,FALSE)-E360)/E360</f>
        <v>0.15972222222222221</v>
      </c>
      <c r="H360" s="9">
        <f>VLOOKUP(B360,YahooFinanceInfos!A:AX,50,FALSE)</f>
        <v>25.814</v>
      </c>
      <c r="I360" s="9">
        <f>VLOOKUP(B360,YahooFinanceInfos!A:AT,46,FALSE)</f>
        <v>8</v>
      </c>
      <c r="J360" s="4">
        <f>VLOOKUP(B360,YahooFinanceInfos!A:AV,48,FALSE)</f>
        <v>1.0666666999999999E-2</v>
      </c>
      <c r="K360" s="4">
        <f t="shared" si="69"/>
        <v>0.30990935151468196</v>
      </c>
      <c r="L360" s="9">
        <f>VLOOKUP(B360,YahooFinanceInfos!A:AV,47,FALSE)</f>
        <v>27.891842</v>
      </c>
      <c r="M360" s="9">
        <f>VLOOKUP(B360,YahooFinanceInfos!A:AZ,52,FALSE)</f>
        <v>851.48099999999999</v>
      </c>
      <c r="N360" s="4">
        <f>VLOOKUP(B360,YahooFinanceInfos!A:BH,60,FALSE)</f>
        <v>0.84558549999999999</v>
      </c>
      <c r="O360" s="4" t="str">
        <f t="shared" si="68"/>
        <v>don't touch</v>
      </c>
      <c r="P360" s="14"/>
      <c r="Q360" s="14"/>
      <c r="R360" s="16"/>
      <c r="S360" s="16"/>
      <c r="T360" s="16"/>
      <c r="AA360" s="4" t="str">
        <f t="shared" ref="AA360:AA423" si="70">IFERROR((Z360-U360)/U360,"na")</f>
        <v>na</v>
      </c>
      <c r="AB360" s="4" t="str">
        <f t="shared" ref="AB360:AB423" si="71">IFERROR((Z360-W360)/W360,"na")</f>
        <v>na</v>
      </c>
      <c r="AC360" s="4" t="str">
        <f t="shared" ref="AC360:AC423" si="72">IFERROR((V360-U360)/U360,"na")</f>
        <v>na</v>
      </c>
      <c r="AD360" s="4" t="str">
        <f t="shared" ref="AD360:AD423" si="73">IFERROR((W360-V360)/V360,"na")</f>
        <v>na</v>
      </c>
      <c r="AE360" s="4" t="str">
        <f t="shared" ref="AE360:AE423" si="74">IFERROR((X360-W360)/W360,"na")</f>
        <v>na</v>
      </c>
      <c r="AF360" s="4" t="str">
        <f t="shared" ref="AF360:AF423" si="75">IFERROR((Y360-X360)/X360,"na")</f>
        <v>na</v>
      </c>
      <c r="AG360" s="4" t="str">
        <f t="shared" ref="AG360:AG423" si="76">IFERROR((Z360-Y360)/Y360,"na")</f>
        <v>na</v>
      </c>
    </row>
    <row r="361" spans="1:33" x14ac:dyDescent="0.2">
      <c r="A361" t="s">
        <v>1282</v>
      </c>
      <c r="B361" s="6" t="s">
        <v>1269</v>
      </c>
      <c r="C361" s="7" t="str">
        <f>VLOOKUP(B361,YahooFinanceInfos!A:T,9,FALSE)</f>
        <v>VON ROLL I</v>
      </c>
      <c r="D361" t="str">
        <f>VLOOKUP(B361,YahooFinanceInfos!A:T,7,FALSE)</f>
        <v>CHF</v>
      </c>
      <c r="E361" s="1">
        <f>VLOOKUP(B361,YahooFinanceInfos!A:T,20,FALSE)</f>
        <v>0.72</v>
      </c>
      <c r="F361" s="4" t="str">
        <f>VLOOKUP(B361,YahooFinanceInfos!A:AK,37,FALSE)</f>
        <v>0.492 - 1.3</v>
      </c>
      <c r="G361" s="11">
        <f>(VLOOKUP(B361,YahooFinanceInfos!A:AO,41,FALSE)-E361)/E361</f>
        <v>0.80555555555555569</v>
      </c>
      <c r="H361" s="9">
        <f>VLOOKUP(B361,YahooFinanceInfos!A:AX,50,FALSE)</f>
        <v>8.9999999999999993E-3</v>
      </c>
      <c r="I361" s="9">
        <f>VLOOKUP(B361,YahooFinanceInfos!A:AT,46,FALSE)</f>
        <v>0</v>
      </c>
      <c r="J361" s="4">
        <f>VLOOKUP(B361,YahooFinanceInfos!A:AV,48,FALSE)</f>
        <v>0</v>
      </c>
      <c r="K361" s="4">
        <f t="shared" si="69"/>
        <v>0</v>
      </c>
      <c r="L361" s="9">
        <f>VLOOKUP(B361,YahooFinanceInfos!A:AV,47,FALSE)</f>
        <v>80.000010000000003</v>
      </c>
      <c r="M361" s="9">
        <f>VLOOKUP(B361,YahooFinanceInfos!A:AZ,52,FALSE)</f>
        <v>0.57099999999999995</v>
      </c>
      <c r="N361" s="4">
        <f>VLOOKUP(B361,YahooFinanceInfos!A:BH,60,FALSE)</f>
        <v>1.2609458</v>
      </c>
      <c r="O361" s="4" t="str">
        <f t="shared" si="68"/>
        <v>don't touch</v>
      </c>
      <c r="P361" s="14"/>
      <c r="Q361" s="14"/>
      <c r="R361" s="16"/>
      <c r="S361" s="16"/>
      <c r="T361" s="16"/>
      <c r="AA361" s="4" t="str">
        <f t="shared" si="70"/>
        <v>na</v>
      </c>
      <c r="AB361" s="4" t="str">
        <f t="shared" si="71"/>
        <v>na</v>
      </c>
      <c r="AC361" s="4" t="str">
        <f t="shared" si="72"/>
        <v>na</v>
      </c>
      <c r="AD361" s="4" t="str">
        <f t="shared" si="73"/>
        <v>na</v>
      </c>
      <c r="AE361" s="4" t="str">
        <f t="shared" si="74"/>
        <v>na</v>
      </c>
      <c r="AF361" s="4" t="str">
        <f t="shared" si="75"/>
        <v>na</v>
      </c>
      <c r="AG361" s="4" t="str">
        <f t="shared" si="76"/>
        <v>na</v>
      </c>
    </row>
    <row r="362" spans="1:33" x14ac:dyDescent="0.2">
      <c r="A362" t="s">
        <v>1282</v>
      </c>
      <c r="B362" s="7" t="s">
        <v>328</v>
      </c>
      <c r="C362" s="7" t="str">
        <f>VLOOKUP(B362,YahooFinanceInfos!A:T,9,FALSE)</f>
        <v>VONTOBEL N</v>
      </c>
      <c r="D362" t="str">
        <f>VLOOKUP(B362,YahooFinanceInfos!A:T,7,FALSE)</f>
        <v>CHF</v>
      </c>
      <c r="E362" s="1">
        <f>VLOOKUP(B362,YahooFinanceInfos!A:T,20,FALSE)</f>
        <v>48.2</v>
      </c>
      <c r="F362" s="4" t="str">
        <f>VLOOKUP(B362,YahooFinanceInfos!A:AK,37,FALSE)</f>
        <v>36.12 - 74.9</v>
      </c>
      <c r="G362" s="11">
        <f>(VLOOKUP(B362,YahooFinanceInfos!A:AO,41,FALSE)-E362)/E362</f>
        <v>0.55394190871369298</v>
      </c>
      <c r="H362" s="9">
        <f>VLOOKUP(B362,YahooFinanceInfos!A:AX,50,FALSE)</f>
        <v>4.3899999999999997</v>
      </c>
      <c r="I362" s="9">
        <f>VLOOKUP(B362,YahooFinanceInfos!A:AT,46,FALSE)</f>
        <v>2.25</v>
      </c>
      <c r="J362" s="4">
        <f>VLOOKUP(B362,YahooFinanceInfos!A:AV,48,FALSE)</f>
        <v>4.6622463000000003E-2</v>
      </c>
      <c r="K362" s="4">
        <f t="shared" si="69"/>
        <v>0.51252847380410027</v>
      </c>
      <c r="L362" s="9">
        <f>VLOOKUP(B362,YahooFinanceInfos!A:AV,47,FALSE)</f>
        <v>10.9795</v>
      </c>
      <c r="M362" s="9">
        <f>VLOOKUP(B362,YahooFinanceInfos!A:AZ,52,FALSE)</f>
        <v>32.710999999999999</v>
      </c>
      <c r="N362" s="4">
        <f>VLOOKUP(B362,YahooFinanceInfos!A:BH,60,FALSE)</f>
        <v>1.4735104999999999</v>
      </c>
      <c r="O362" s="4" t="str">
        <f t="shared" ref="O362:O425" si="77">IF(G362&gt;30%,IF(J362&gt;3%,IF(K362&lt;100%,IF(K362&gt;0%,"invest","don't touch"),"don't touch"),"don't touch"),"don't touch")</f>
        <v>invest</v>
      </c>
      <c r="P362" s="14"/>
      <c r="Q362" s="14">
        <v>5000</v>
      </c>
      <c r="R362" s="16"/>
      <c r="S362" s="17">
        <f>Q362*J362</f>
        <v>233.11231500000002</v>
      </c>
      <c r="T362" s="14">
        <f>Q362*(1+G362)</f>
        <v>7769.7095435684651</v>
      </c>
      <c r="AA362" s="4" t="str">
        <f t="shared" si="70"/>
        <v>na</v>
      </c>
      <c r="AB362" s="4" t="str">
        <f t="shared" si="71"/>
        <v>na</v>
      </c>
      <c r="AC362" s="4" t="str">
        <f t="shared" si="72"/>
        <v>na</v>
      </c>
      <c r="AD362" s="4" t="str">
        <f t="shared" si="73"/>
        <v>na</v>
      </c>
      <c r="AE362" s="4" t="str">
        <f t="shared" si="74"/>
        <v>na</v>
      </c>
      <c r="AF362" s="4" t="str">
        <f t="shared" si="75"/>
        <v>na</v>
      </c>
      <c r="AG362" s="4" t="str">
        <f t="shared" si="76"/>
        <v>na</v>
      </c>
    </row>
    <row r="363" spans="1:33" x14ac:dyDescent="0.2">
      <c r="A363" t="s">
        <v>1282</v>
      </c>
      <c r="B363" s="6" t="s">
        <v>1270</v>
      </c>
      <c r="C363" s="7" t="str">
        <f>VLOOKUP(B363,YahooFinanceInfos!A:T,9,FALSE)</f>
        <v>VPB VADUZ N</v>
      </c>
      <c r="D363" t="str">
        <f>VLOOKUP(B363,YahooFinanceInfos!A:T,7,FALSE)</f>
        <v>CHF</v>
      </c>
      <c r="E363" s="1">
        <f>VLOOKUP(B363,YahooFinanceInfos!A:T,20,FALSE)</f>
        <v>124.4</v>
      </c>
      <c r="F363" s="4" t="str">
        <f>VLOOKUP(B363,YahooFinanceInfos!A:AK,37,FALSE)</f>
        <v>108.4 - 167.2</v>
      </c>
      <c r="G363" s="11">
        <f>(VLOOKUP(B363,YahooFinanceInfos!A:AO,41,FALSE)-E363)/E363</f>
        <v>0.34405144694533746</v>
      </c>
      <c r="H363" s="9">
        <f>VLOOKUP(B363,YahooFinanceInfos!A:AX,50,FALSE)</f>
        <v>12.282</v>
      </c>
      <c r="I363" s="9">
        <f>VLOOKUP(B363,YahooFinanceInfos!A:AT,46,FALSE)</f>
        <v>5.5</v>
      </c>
      <c r="J363" s="4">
        <f>VLOOKUP(B363,YahooFinanceInfos!A:AV,48,FALSE)</f>
        <v>4.5454546999999998E-2</v>
      </c>
      <c r="K363" s="4">
        <f t="shared" si="69"/>
        <v>0.44780980296368672</v>
      </c>
      <c r="L363" s="9">
        <f>VLOOKUP(B363,YahooFinanceInfos!A:AV,47,FALSE)</f>
        <v>10.128644</v>
      </c>
      <c r="M363" s="9">
        <f>VLOOKUP(B363,YahooFinanceInfos!A:AZ,52,FALSE)</f>
        <v>172.45</v>
      </c>
      <c r="N363" s="4">
        <f>VLOOKUP(B363,YahooFinanceInfos!A:BH,60,FALSE)</f>
        <v>0.72136855</v>
      </c>
      <c r="O363" s="4" t="str">
        <f t="shared" si="77"/>
        <v>invest</v>
      </c>
      <c r="P363" s="14"/>
      <c r="Q363" s="14"/>
      <c r="R363" s="16"/>
      <c r="S363" s="16"/>
      <c r="T363" s="16"/>
      <c r="AA363" s="4" t="str">
        <f t="shared" si="70"/>
        <v>na</v>
      </c>
      <c r="AB363" s="4" t="str">
        <f t="shared" si="71"/>
        <v>na</v>
      </c>
      <c r="AC363" s="4" t="str">
        <f t="shared" si="72"/>
        <v>na</v>
      </c>
      <c r="AD363" s="4" t="str">
        <f t="shared" si="73"/>
        <v>na</v>
      </c>
      <c r="AE363" s="4" t="str">
        <f t="shared" si="74"/>
        <v>na</v>
      </c>
      <c r="AF363" s="4" t="str">
        <f t="shared" si="75"/>
        <v>na</v>
      </c>
      <c r="AG363" s="4" t="str">
        <f t="shared" si="76"/>
        <v>na</v>
      </c>
    </row>
    <row r="364" spans="1:33" x14ac:dyDescent="0.2">
      <c r="A364" t="s">
        <v>1282</v>
      </c>
      <c r="B364" s="7" t="s">
        <v>1271</v>
      </c>
      <c r="C364" s="7" t="str">
        <f>VLOOKUP(B364,YahooFinanceInfos!A:T,9,FALSE)</f>
        <v>VZ HOLDING N</v>
      </c>
      <c r="D364" t="str">
        <f>VLOOKUP(B364,YahooFinanceInfos!A:T,7,FALSE)</f>
        <v>CHF</v>
      </c>
      <c r="E364" s="1">
        <f>VLOOKUP(B364,YahooFinanceInfos!A:T,20,FALSE)</f>
        <v>72.099999999999994</v>
      </c>
      <c r="F364" s="4" t="str">
        <f>VLOOKUP(B364,YahooFinanceInfos!A:AK,37,FALSE)</f>
        <v>49.2 - 77.3</v>
      </c>
      <c r="G364" s="11">
        <f>(VLOOKUP(B364,YahooFinanceInfos!A:AO,41,FALSE)-E364)/E364</f>
        <v>7.2122052704577028E-2</v>
      </c>
      <c r="H364" s="9">
        <f>VLOOKUP(B364,YahooFinanceInfos!A:AX,50,FALSE)</f>
        <v>2.5920000000000001</v>
      </c>
      <c r="I364" s="9">
        <f>VLOOKUP(B364,YahooFinanceInfos!A:AT,46,FALSE)</f>
        <v>1.02</v>
      </c>
      <c r="J364" s="4">
        <f>VLOOKUP(B364,YahooFinanceInfos!A:AV,48,FALSE)</f>
        <v>1.4571428000000001E-2</v>
      </c>
      <c r="K364" s="4">
        <f t="shared" si="69"/>
        <v>0.39351851851851849</v>
      </c>
      <c r="L364" s="9">
        <f>VLOOKUP(B364,YahooFinanceInfos!A:AV,47,FALSE)</f>
        <v>27.816357</v>
      </c>
      <c r="M364" s="9">
        <f>VLOOKUP(B364,YahooFinanceInfos!A:AZ,52,FALSE)</f>
        <v>13.95</v>
      </c>
      <c r="N364" s="4">
        <f>VLOOKUP(B364,YahooFinanceInfos!A:BH,60,FALSE)</f>
        <v>5.1684590000000004</v>
      </c>
      <c r="O364" s="4" t="str">
        <f t="shared" si="77"/>
        <v>don't touch</v>
      </c>
      <c r="P364" s="14"/>
      <c r="Q364" s="14"/>
      <c r="R364" s="16"/>
      <c r="S364" s="16"/>
      <c r="T364" s="16"/>
      <c r="AA364" s="4" t="str">
        <f t="shared" si="70"/>
        <v>na</v>
      </c>
      <c r="AB364" s="4" t="str">
        <f t="shared" si="71"/>
        <v>na</v>
      </c>
      <c r="AC364" s="4" t="str">
        <f t="shared" si="72"/>
        <v>na</v>
      </c>
      <c r="AD364" s="4" t="str">
        <f t="shared" si="73"/>
        <v>na</v>
      </c>
      <c r="AE364" s="4" t="str">
        <f t="shared" si="74"/>
        <v>na</v>
      </c>
      <c r="AF364" s="4" t="str">
        <f t="shared" si="75"/>
        <v>na</v>
      </c>
      <c r="AG364" s="4" t="str">
        <f t="shared" si="76"/>
        <v>na</v>
      </c>
    </row>
    <row r="365" spans="1:33" x14ac:dyDescent="0.2">
      <c r="A365" t="s">
        <v>1282</v>
      </c>
      <c r="B365" s="6" t="s">
        <v>1272</v>
      </c>
      <c r="C365" s="7" t="str">
        <f>VLOOKUP(B365,YahooFinanceInfos!A:T,9,FALSE)</f>
        <v>WALLISER KB N</v>
      </c>
      <c r="D365" t="str">
        <f>VLOOKUP(B365,YahooFinanceInfos!A:T,7,FALSE)</f>
        <v>CHF</v>
      </c>
      <c r="E365" s="1">
        <f>VLOOKUP(B365,YahooFinanceInfos!A:T,20,FALSE)</f>
        <v>107.5</v>
      </c>
      <c r="F365" s="4" t="str">
        <f>VLOOKUP(B365,YahooFinanceInfos!A:AK,37,FALSE)</f>
        <v>93.6 - 120.0</v>
      </c>
      <c r="G365" s="11">
        <f>(VLOOKUP(B365,YahooFinanceInfos!A:AO,41,FALSE)-E365)/E365</f>
        <v>0.11627906976744186</v>
      </c>
      <c r="H365" s="9">
        <f>VLOOKUP(B365,YahooFinanceInfos!A:AX,50,FALSE)</f>
        <v>6.5039999999999996</v>
      </c>
      <c r="I365" s="9">
        <f>VLOOKUP(B365,YahooFinanceInfos!A:AT,46,FALSE)</f>
        <v>3.35</v>
      </c>
      <c r="J365" s="4">
        <f>VLOOKUP(B365,YahooFinanceInfos!A:AV,48,FALSE)</f>
        <v>3.1308410000000002E-2</v>
      </c>
      <c r="K365" s="4">
        <f t="shared" si="69"/>
        <v>0.51506765067650684</v>
      </c>
      <c r="L365" s="9">
        <f>VLOOKUP(B365,YahooFinanceInfos!A:AV,47,FALSE)</f>
        <v>16.528289999999998</v>
      </c>
      <c r="M365" s="9">
        <f>VLOOKUP(B365,YahooFinanceInfos!A:AZ,52,FALSE)</f>
        <v>90.156000000000006</v>
      </c>
      <c r="N365" s="4">
        <f>VLOOKUP(B365,YahooFinanceInfos!A:BH,60,FALSE)</f>
        <v>1.1923777</v>
      </c>
      <c r="O365" s="4" t="str">
        <f t="shared" si="77"/>
        <v>don't touch</v>
      </c>
      <c r="P365" s="14"/>
      <c r="Q365" s="14"/>
      <c r="R365" s="16"/>
      <c r="S365" s="16"/>
      <c r="T365" s="16"/>
      <c r="AA365" s="4" t="str">
        <f t="shared" si="70"/>
        <v>na</v>
      </c>
      <c r="AB365" s="4" t="str">
        <f t="shared" si="71"/>
        <v>na</v>
      </c>
      <c r="AC365" s="4" t="str">
        <f t="shared" si="72"/>
        <v>na</v>
      </c>
      <c r="AD365" s="4" t="str">
        <f t="shared" si="73"/>
        <v>na</v>
      </c>
      <c r="AE365" s="4" t="str">
        <f t="shared" si="74"/>
        <v>na</v>
      </c>
      <c r="AF365" s="4" t="str">
        <f t="shared" si="75"/>
        <v>na</v>
      </c>
      <c r="AG365" s="4" t="str">
        <f t="shared" si="76"/>
        <v>na</v>
      </c>
    </row>
    <row r="366" spans="1:33" x14ac:dyDescent="0.2">
      <c r="A366" t="s">
        <v>1282</v>
      </c>
      <c r="B366" s="7" t="s">
        <v>1273</v>
      </c>
      <c r="C366" s="7" t="str">
        <f>VLOOKUP(B366,YahooFinanceInfos!A:T,9,FALSE)</f>
        <v>WARTECK N</v>
      </c>
      <c r="D366" t="str">
        <f>VLOOKUP(B366,YahooFinanceInfos!A:T,7,FALSE)</f>
        <v>CHF</v>
      </c>
      <c r="E366" s="1">
        <f>VLOOKUP(B366,YahooFinanceInfos!A:T,20,FALSE)</f>
        <v>2010</v>
      </c>
      <c r="F366" s="4" t="str">
        <f>VLOOKUP(B366,YahooFinanceInfos!A:AK,37,FALSE)</f>
        <v>1750.0 - 2280.0</v>
      </c>
      <c r="G366" s="11">
        <f>(VLOOKUP(B366,YahooFinanceInfos!A:AO,41,FALSE)-E366)/E366</f>
        <v>0.13432835820895522</v>
      </c>
      <c r="H366" s="9">
        <f>VLOOKUP(B366,YahooFinanceInfos!A:AX,50,FALSE)</f>
        <v>151.28399999999999</v>
      </c>
      <c r="I366" s="9">
        <f>VLOOKUP(B366,YahooFinanceInfos!A:AT,46,FALSE)</f>
        <v>70</v>
      </c>
      <c r="J366" s="4">
        <f>VLOOKUP(B366,YahooFinanceInfos!A:AV,48,FALSE)</f>
        <v>3.4825870000000002E-2</v>
      </c>
      <c r="K366" s="4">
        <f t="shared" si="69"/>
        <v>0.4627059041273367</v>
      </c>
      <c r="L366" s="9">
        <f>VLOOKUP(B366,YahooFinanceInfos!A:AV,47,FALSE)</f>
        <v>13.28627</v>
      </c>
      <c r="M366" s="9">
        <f>VLOOKUP(B366,YahooFinanceInfos!A:AZ,52,FALSE)</f>
        <v>1604.5329999999999</v>
      </c>
      <c r="N366" s="4">
        <f>VLOOKUP(B366,YahooFinanceInfos!A:BH,60,FALSE)</f>
        <v>1.2527009</v>
      </c>
      <c r="O366" s="4" t="str">
        <f t="shared" si="77"/>
        <v>don't touch</v>
      </c>
      <c r="P366" s="14"/>
      <c r="Q366" s="14"/>
      <c r="R366" s="16"/>
      <c r="S366" s="16"/>
      <c r="T366" s="16"/>
      <c r="AA366" s="4" t="str">
        <f t="shared" si="70"/>
        <v>na</v>
      </c>
      <c r="AB366" s="4" t="str">
        <f t="shared" si="71"/>
        <v>na</v>
      </c>
      <c r="AC366" s="4" t="str">
        <f t="shared" si="72"/>
        <v>na</v>
      </c>
      <c r="AD366" s="4" t="str">
        <f t="shared" si="73"/>
        <v>na</v>
      </c>
      <c r="AE366" s="4" t="str">
        <f t="shared" si="74"/>
        <v>na</v>
      </c>
      <c r="AF366" s="4" t="str">
        <f t="shared" si="75"/>
        <v>na</v>
      </c>
      <c r="AG366" s="4" t="str">
        <f t="shared" si="76"/>
        <v>na</v>
      </c>
    </row>
    <row r="367" spans="1:33" x14ac:dyDescent="0.2">
      <c r="A367" t="s">
        <v>1282</v>
      </c>
      <c r="B367" s="6" t="s">
        <v>1274</v>
      </c>
      <c r="C367" s="7" t="str">
        <f>VLOOKUP(B367,YahooFinanceInfos!A:T,9,FALSE)</f>
        <v>WISeKey N</v>
      </c>
      <c r="D367" t="str">
        <f>VLOOKUP(B367,YahooFinanceInfos!A:T,7,FALSE)</f>
        <v>CHF</v>
      </c>
      <c r="E367" s="1">
        <f>VLOOKUP(B367,YahooFinanceInfos!A:T,20,FALSE)</f>
        <v>0.80200000000000005</v>
      </c>
      <c r="F367" s="4" t="str">
        <f>VLOOKUP(B367,YahooFinanceInfos!A:AK,37,FALSE)</f>
        <v>0.65 - 2.9</v>
      </c>
      <c r="G367" s="11">
        <f>(VLOOKUP(B367,YahooFinanceInfos!A:AO,41,FALSE)-E367)/E367</f>
        <v>2.6159600997506232</v>
      </c>
      <c r="H367" s="9">
        <f>VLOOKUP(B367,YahooFinanceInfos!A:AX,50,FALSE)</f>
        <v>0.22700000000000001</v>
      </c>
      <c r="I367" s="9">
        <f>VLOOKUP(B367,YahooFinanceInfos!A:AT,46,FALSE)</f>
        <v>0</v>
      </c>
      <c r="J367" s="4">
        <f>VLOOKUP(B367,YahooFinanceInfos!A:AV,48,FALSE)</f>
        <v>0</v>
      </c>
      <c r="K367" s="4">
        <f t="shared" si="69"/>
        <v>0</v>
      </c>
      <c r="L367" s="9">
        <f>VLOOKUP(B367,YahooFinanceInfos!A:AV,47,FALSE)</f>
        <v>3.5330395999999999</v>
      </c>
      <c r="M367" s="9">
        <f>VLOOKUP(B367,YahooFinanceInfos!A:AZ,52,FALSE)</f>
        <v>0.61799999999999999</v>
      </c>
      <c r="N367" s="4">
        <f>VLOOKUP(B367,YahooFinanceInfos!A:BH,60,FALSE)</f>
        <v>1.2977346000000001</v>
      </c>
      <c r="O367" s="4" t="str">
        <f t="shared" si="77"/>
        <v>don't touch</v>
      </c>
      <c r="P367" s="14"/>
      <c r="Q367" s="14"/>
      <c r="R367" s="16"/>
      <c r="S367" s="16"/>
      <c r="T367" s="16"/>
      <c r="AA367" s="4" t="str">
        <f t="shared" si="70"/>
        <v>na</v>
      </c>
      <c r="AB367" s="4" t="str">
        <f t="shared" si="71"/>
        <v>na</v>
      </c>
      <c r="AC367" s="4" t="str">
        <f t="shared" si="72"/>
        <v>na</v>
      </c>
      <c r="AD367" s="4" t="str">
        <f t="shared" si="73"/>
        <v>na</v>
      </c>
      <c r="AE367" s="4" t="str">
        <f t="shared" si="74"/>
        <v>na</v>
      </c>
      <c r="AF367" s="4" t="str">
        <f t="shared" si="75"/>
        <v>na</v>
      </c>
      <c r="AG367" s="4" t="str">
        <f t="shared" si="76"/>
        <v>na</v>
      </c>
    </row>
    <row r="368" spans="1:33" x14ac:dyDescent="0.2">
      <c r="A368" t="s">
        <v>1282</v>
      </c>
      <c r="B368" s="7" t="s">
        <v>1974</v>
      </c>
      <c r="C368" s="7" t="str">
        <f>VLOOKUP(B368,YahooFinanceInfos!A:T,9,FALSE)</f>
        <v>YPSOMED HLDG</v>
      </c>
      <c r="D368" t="str">
        <f>VLOOKUP(B368,YahooFinanceInfos!A:T,7,FALSE)</f>
        <v>CHF</v>
      </c>
      <c r="E368" s="1">
        <f>VLOOKUP(B368,YahooFinanceInfos!A:T,20,FALSE)</f>
        <v>128</v>
      </c>
      <c r="F368" s="4" t="str">
        <f>VLOOKUP(B368,YahooFinanceInfos!A:AK,37,FALSE)</f>
        <v>102.4 - 160.0</v>
      </c>
      <c r="G368" s="11">
        <f>(VLOOKUP(B368,YahooFinanceInfos!A:AO,41,FALSE)-E368)/E368</f>
        <v>0.25</v>
      </c>
      <c r="H368" s="9">
        <f>VLOOKUP(B368,YahooFinanceInfos!A:AX,50,FALSE)</f>
        <v>0.92400000000000004</v>
      </c>
      <c r="I368" s="9">
        <f>VLOOKUP(B368,YahooFinanceInfos!A:AT,46,FALSE)</f>
        <v>0.55000000000000004</v>
      </c>
      <c r="J368" s="4">
        <f>VLOOKUP(B368,YahooFinanceInfos!A:AV,48,FALSE)</f>
        <v>4.3035992E-3</v>
      </c>
      <c r="K368" s="4">
        <f t="shared" si="69"/>
        <v>0.59523809523809523</v>
      </c>
      <c r="L368" s="9">
        <f>VLOOKUP(B368,YahooFinanceInfos!A:AV,47,FALSE)</f>
        <v>138.52814000000001</v>
      </c>
      <c r="M368" s="9">
        <f>VLOOKUP(B368,YahooFinanceInfos!A:AZ,52,FALSE)</f>
        <v>29.831</v>
      </c>
      <c r="N368" s="4">
        <f>VLOOKUP(B368,YahooFinanceInfos!A:BH,60,FALSE)</f>
        <v>4.2908381999999996</v>
      </c>
      <c r="O368" s="4" t="str">
        <f t="shared" si="77"/>
        <v>don't touch</v>
      </c>
      <c r="P368" s="14"/>
      <c r="Q368" s="14"/>
      <c r="R368" s="16"/>
      <c r="S368" s="16"/>
      <c r="T368" s="16"/>
      <c r="AA368" s="4" t="str">
        <f t="shared" si="70"/>
        <v>na</v>
      </c>
      <c r="AB368" s="4" t="str">
        <f t="shared" si="71"/>
        <v>na</v>
      </c>
      <c r="AC368" s="4" t="str">
        <f t="shared" si="72"/>
        <v>na</v>
      </c>
      <c r="AD368" s="4" t="str">
        <f t="shared" si="73"/>
        <v>na</v>
      </c>
      <c r="AE368" s="4" t="str">
        <f t="shared" si="74"/>
        <v>na</v>
      </c>
      <c r="AF368" s="4" t="str">
        <f t="shared" si="75"/>
        <v>na</v>
      </c>
      <c r="AG368" s="4" t="str">
        <f t="shared" si="76"/>
        <v>na</v>
      </c>
    </row>
    <row r="369" spans="1:33" x14ac:dyDescent="0.2">
      <c r="A369" t="s">
        <v>1282</v>
      </c>
      <c r="B369" s="6" t="s">
        <v>1275</v>
      </c>
      <c r="C369" s="7" t="str">
        <f>VLOOKUP(B369,YahooFinanceInfos!A:T,9,FALSE)</f>
        <v>ZEHNDER N</v>
      </c>
      <c r="D369" t="str">
        <f>VLOOKUP(B369,YahooFinanceInfos!A:T,7,FALSE)</f>
        <v>CHF</v>
      </c>
      <c r="E369" s="1">
        <f>VLOOKUP(B369,YahooFinanceInfos!A:T,20,FALSE)</f>
        <v>35.950000000000003</v>
      </c>
      <c r="F369" s="4" t="str">
        <f>VLOOKUP(B369,YahooFinanceInfos!A:AK,37,FALSE)</f>
        <v>30.85 - 49.25</v>
      </c>
      <c r="G369" s="11">
        <f>(VLOOKUP(B369,YahooFinanceInfos!A:AO,41,FALSE)-E369)/E369</f>
        <v>0.36995827538247555</v>
      </c>
      <c r="H369" s="9">
        <f>VLOOKUP(B369,YahooFinanceInfos!A:AX,50,FALSE)</f>
        <v>2.4300000000000002</v>
      </c>
      <c r="I369" s="9">
        <f>VLOOKUP(B369,YahooFinanceInfos!A:AT,46,FALSE)</f>
        <v>0.498</v>
      </c>
      <c r="J369" s="4">
        <f>VLOOKUP(B369,YahooFinanceInfos!A:AV,48,FALSE)</f>
        <v>1.4733728E-2</v>
      </c>
      <c r="K369" s="4">
        <f t="shared" si="69"/>
        <v>0.20493827160493824</v>
      </c>
      <c r="L369" s="9">
        <f>VLOOKUP(B369,YahooFinanceInfos!A:AV,47,FALSE)</f>
        <v>14.794238999999999</v>
      </c>
      <c r="M369" s="9">
        <f>VLOOKUP(B369,YahooFinanceInfos!A:AZ,52,FALSE)</f>
        <v>26.277000000000001</v>
      </c>
      <c r="N369" s="4">
        <f>VLOOKUP(B369,YahooFinanceInfos!A:BH,60,FALSE)</f>
        <v>1.3681166</v>
      </c>
      <c r="O369" s="4" t="str">
        <f t="shared" si="77"/>
        <v>don't touch</v>
      </c>
      <c r="P369" s="14"/>
      <c r="Q369" s="14"/>
      <c r="R369" s="16"/>
      <c r="S369" s="16"/>
      <c r="T369" s="16"/>
      <c r="AA369" s="4" t="str">
        <f t="shared" si="70"/>
        <v>na</v>
      </c>
      <c r="AB369" s="4" t="str">
        <f t="shared" si="71"/>
        <v>na</v>
      </c>
      <c r="AC369" s="4" t="str">
        <f t="shared" si="72"/>
        <v>na</v>
      </c>
      <c r="AD369" s="4" t="str">
        <f t="shared" si="73"/>
        <v>na</v>
      </c>
      <c r="AE369" s="4" t="str">
        <f t="shared" si="74"/>
        <v>na</v>
      </c>
      <c r="AF369" s="4" t="str">
        <f t="shared" si="75"/>
        <v>na</v>
      </c>
      <c r="AG369" s="4" t="str">
        <f t="shared" si="76"/>
        <v>na</v>
      </c>
    </row>
    <row r="370" spans="1:33" x14ac:dyDescent="0.2">
      <c r="A370" t="s">
        <v>1282</v>
      </c>
      <c r="B370" s="7" t="s">
        <v>1276</v>
      </c>
      <c r="C370" s="7" t="str">
        <f>VLOOKUP(B370,YahooFinanceInfos!A:T,9,FALSE)</f>
        <v>ZUG ESTATES HOLDING AG</v>
      </c>
      <c r="D370" t="str">
        <f>VLOOKUP(B370,YahooFinanceInfos!A:T,7,FALSE)</f>
        <v>CHF</v>
      </c>
      <c r="E370" s="1">
        <f>VLOOKUP(B370,YahooFinanceInfos!A:T,20,FALSE)</f>
        <v>1970</v>
      </c>
      <c r="F370" s="4" t="str">
        <f>VLOOKUP(B370,YahooFinanceInfos!A:AK,37,FALSE)</f>
        <v>1770.0 - 2420.0</v>
      </c>
      <c r="G370" s="11">
        <f>(VLOOKUP(B370,YahooFinanceInfos!A:AO,41,FALSE)-E370)/E370</f>
        <v>0.22842639593908629</v>
      </c>
      <c r="H370" s="9">
        <f>VLOOKUP(B370,YahooFinanceInfos!A:AX,50,FALSE)</f>
        <v>149.11000000000001</v>
      </c>
      <c r="I370" s="9">
        <f>VLOOKUP(B370,YahooFinanceInfos!A:AT,46,FALSE)</f>
        <v>31</v>
      </c>
      <c r="J370" s="4">
        <f>VLOOKUP(B370,YahooFinanceInfos!A:AV,48,FALSE)</f>
        <v>1.5816327000000002E-2</v>
      </c>
      <c r="K370" s="4">
        <f t="shared" si="69"/>
        <v>0.20790020790020788</v>
      </c>
      <c r="L370" s="9">
        <f>VLOOKUP(B370,YahooFinanceInfos!A:AV,47,FALSE)</f>
        <v>13.211722</v>
      </c>
      <c r="M370" s="9">
        <f>VLOOKUP(B370,YahooFinanceInfos!A:AZ,52,FALSE)</f>
        <v>1775.759</v>
      </c>
      <c r="N370" s="4">
        <f>VLOOKUP(B370,YahooFinanceInfos!A:BH,60,FALSE)</f>
        <v>1.1093847999999999</v>
      </c>
      <c r="O370" s="4" t="str">
        <f t="shared" si="77"/>
        <v>don't touch</v>
      </c>
      <c r="P370" s="14"/>
      <c r="Q370" s="14"/>
      <c r="R370" s="16"/>
      <c r="S370" s="16"/>
      <c r="T370" s="16"/>
      <c r="AA370" s="4" t="str">
        <f t="shared" si="70"/>
        <v>na</v>
      </c>
      <c r="AB370" s="4" t="str">
        <f t="shared" si="71"/>
        <v>na</v>
      </c>
      <c r="AC370" s="4" t="str">
        <f t="shared" si="72"/>
        <v>na</v>
      </c>
      <c r="AD370" s="4" t="str">
        <f t="shared" si="73"/>
        <v>na</v>
      </c>
      <c r="AE370" s="4" t="str">
        <f t="shared" si="74"/>
        <v>na</v>
      </c>
      <c r="AF370" s="4" t="str">
        <f t="shared" si="75"/>
        <v>na</v>
      </c>
      <c r="AG370" s="4" t="str">
        <f t="shared" si="76"/>
        <v>na</v>
      </c>
    </row>
    <row r="371" spans="1:33" x14ac:dyDescent="0.2">
      <c r="A371" t="s">
        <v>1282</v>
      </c>
      <c r="B371" s="6" t="s">
        <v>1277</v>
      </c>
      <c r="C371" s="7" t="str">
        <f>VLOOKUP(B371,YahooFinanceInfos!A:T,9,FALSE)</f>
        <v>ZUGER KB N</v>
      </c>
      <c r="D371" t="str">
        <f>VLOOKUP(B371,YahooFinanceInfos!A:T,7,FALSE)</f>
        <v>CHF</v>
      </c>
      <c r="E371" s="1">
        <f>VLOOKUP(B371,YahooFinanceInfos!A:T,20,FALSE)</f>
        <v>6180</v>
      </c>
      <c r="F371" s="4" t="str">
        <f>VLOOKUP(B371,YahooFinanceInfos!A:AK,37,FALSE)</f>
        <v>5500.0 - 6680.0</v>
      </c>
      <c r="G371" s="11">
        <f>(VLOOKUP(B371,YahooFinanceInfos!A:AO,41,FALSE)-E371)/E371</f>
        <v>8.0906148867313912E-2</v>
      </c>
      <c r="H371" s="9">
        <f>VLOOKUP(B371,YahooFinanceInfos!A:AX,50,FALSE)</f>
        <v>259.71499999999997</v>
      </c>
      <c r="I371" s="9">
        <f>VLOOKUP(B371,YahooFinanceInfos!A:AT,46,FALSE)</f>
        <v>220</v>
      </c>
      <c r="J371" s="4">
        <f>VLOOKUP(B371,YahooFinanceInfos!A:AV,48,FALSE)</f>
        <v>3.5947713999999999E-2</v>
      </c>
      <c r="K371" s="4">
        <f t="shared" si="69"/>
        <v>0.84708237876133463</v>
      </c>
      <c r="L371" s="9">
        <f>VLOOKUP(B371,YahooFinanceInfos!A:AV,47,FALSE)</f>
        <v>23.795314999999999</v>
      </c>
      <c r="M371" s="9">
        <f>VLOOKUP(B371,YahooFinanceInfos!A:AZ,52,FALSE)</f>
        <v>4736.393</v>
      </c>
      <c r="N371" s="4">
        <f>VLOOKUP(B371,YahooFinanceInfos!A:BH,60,FALSE)</f>
        <v>1.3047903999999999</v>
      </c>
      <c r="O371" s="4" t="str">
        <f t="shared" si="77"/>
        <v>don't touch</v>
      </c>
      <c r="P371" s="14"/>
      <c r="Q371" s="14"/>
      <c r="R371" s="16"/>
      <c r="S371" s="16"/>
      <c r="T371" s="16"/>
      <c r="AA371" s="4" t="str">
        <f t="shared" si="70"/>
        <v>na</v>
      </c>
      <c r="AB371" s="4" t="str">
        <f t="shared" si="71"/>
        <v>na</v>
      </c>
      <c r="AC371" s="4" t="str">
        <f t="shared" si="72"/>
        <v>na</v>
      </c>
      <c r="AD371" s="4" t="str">
        <f t="shared" si="73"/>
        <v>na</v>
      </c>
      <c r="AE371" s="4" t="str">
        <f t="shared" si="74"/>
        <v>na</v>
      </c>
      <c r="AF371" s="4" t="str">
        <f t="shared" si="75"/>
        <v>na</v>
      </c>
      <c r="AG371" s="4" t="str">
        <f t="shared" si="76"/>
        <v>na</v>
      </c>
    </row>
    <row r="372" spans="1:33" x14ac:dyDescent="0.2">
      <c r="A372" t="s">
        <v>1282</v>
      </c>
      <c r="B372" s="7" t="s">
        <v>1278</v>
      </c>
      <c r="C372" s="7" t="str">
        <f>VLOOKUP(B372,YahooFinanceInfos!A:T,9,FALSE)</f>
        <v>ZUR ROSE GROUP N</v>
      </c>
      <c r="D372" t="str">
        <f>VLOOKUP(B372,YahooFinanceInfos!A:T,7,FALSE)</f>
        <v>CHF</v>
      </c>
      <c r="E372" s="1">
        <f>VLOOKUP(B372,YahooFinanceInfos!A:T,20,FALSE)</f>
        <v>165.8</v>
      </c>
      <c r="F372" s="4" t="str">
        <f>VLOOKUP(B372,YahooFinanceInfos!A:AK,37,FALSE)</f>
        <v>82.8 - 173.6</v>
      </c>
      <c r="G372" s="11">
        <f>(VLOOKUP(B372,YahooFinanceInfos!A:AO,41,FALSE)-E372)/E372</f>
        <v>4.7044632086851522E-2</v>
      </c>
      <c r="H372" s="9">
        <f>VLOOKUP(B372,YahooFinanceInfos!A:AX,50,FALSE)</f>
        <v>-6.0430000000000001</v>
      </c>
      <c r="I372" s="9">
        <f>VLOOKUP(B372,YahooFinanceInfos!A:AT,46,FALSE)</f>
        <v>0</v>
      </c>
      <c r="J372" s="4">
        <f>VLOOKUP(B372,YahooFinanceInfos!A:AV,48,FALSE)</f>
        <v>0</v>
      </c>
      <c r="K372" s="4">
        <f t="shared" si="69"/>
        <v>0</v>
      </c>
      <c r="L372" s="9">
        <f>VLOOKUP(B372,YahooFinanceInfos!A:AV,47,FALSE)</f>
        <v>0</v>
      </c>
      <c r="M372" s="9">
        <f>VLOOKUP(B372,YahooFinanceInfos!A:AZ,52,FALSE)</f>
        <v>46.722999999999999</v>
      </c>
      <c r="N372" s="4">
        <f>VLOOKUP(B372,YahooFinanceInfos!A:BH,60,FALSE)</f>
        <v>3.5485734999999998</v>
      </c>
      <c r="O372" s="4" t="str">
        <f t="shared" si="77"/>
        <v>don't touch</v>
      </c>
      <c r="P372" s="14"/>
      <c r="Q372" s="14"/>
      <c r="R372" s="16"/>
      <c r="S372" s="16"/>
      <c r="T372" s="16"/>
      <c r="AA372" s="4" t="str">
        <f t="shared" si="70"/>
        <v>na</v>
      </c>
      <c r="AB372" s="4" t="str">
        <f t="shared" si="71"/>
        <v>na</v>
      </c>
      <c r="AC372" s="4" t="str">
        <f t="shared" si="72"/>
        <v>na</v>
      </c>
      <c r="AD372" s="4" t="str">
        <f t="shared" si="73"/>
        <v>na</v>
      </c>
      <c r="AE372" s="4" t="str">
        <f t="shared" si="74"/>
        <v>na</v>
      </c>
      <c r="AF372" s="4" t="str">
        <f t="shared" si="75"/>
        <v>na</v>
      </c>
      <c r="AG372" s="4" t="str">
        <f t="shared" si="76"/>
        <v>na</v>
      </c>
    </row>
    <row r="373" spans="1:33" x14ac:dyDescent="0.2">
      <c r="A373" t="s">
        <v>1282</v>
      </c>
      <c r="B373" s="6" t="s">
        <v>330</v>
      </c>
      <c r="C373" s="7" t="str">
        <f>VLOOKUP(B373,YahooFinanceInfos!A:T,9,FALSE)</f>
        <v>ZURICH INSURANCE N</v>
      </c>
      <c r="D373" t="str">
        <f>VLOOKUP(B373,YahooFinanceInfos!A:T,7,FALSE)</f>
        <v>CHF</v>
      </c>
      <c r="E373" s="1">
        <f>VLOOKUP(B373,YahooFinanceInfos!A:T,20,FALSE)</f>
        <v>279.8</v>
      </c>
      <c r="F373" s="4" t="str">
        <f>VLOOKUP(B373,YahooFinanceInfos!A:AK,37,FALSE)</f>
        <v>248.7 - 439.9</v>
      </c>
      <c r="G373" s="11">
        <f>(VLOOKUP(B373,YahooFinanceInfos!A:AO,41,FALSE)-E373)/E373</f>
        <v>0.57219442458899195</v>
      </c>
      <c r="H373" s="9">
        <f>VLOOKUP(B373,YahooFinanceInfos!A:AX,50,FALSE)</f>
        <v>27.69</v>
      </c>
      <c r="I373" s="9">
        <f>VLOOKUP(B373,YahooFinanceInfos!A:AT,46,FALSE)</f>
        <v>20.651</v>
      </c>
      <c r="J373" s="4">
        <f>VLOOKUP(B373,YahooFinanceInfos!A:AV,48,FALSE)</f>
        <v>7.4471689999999993E-2</v>
      </c>
      <c r="K373" s="4">
        <f t="shared" si="69"/>
        <v>0.7457927049476345</v>
      </c>
      <c r="L373" s="9">
        <f>VLOOKUP(B373,YahooFinanceInfos!A:AV,47,FALSE)</f>
        <v>10.104730999999999</v>
      </c>
      <c r="M373" s="9">
        <f>VLOOKUP(B373,YahooFinanceInfos!A:AZ,52,FALSE)</f>
        <v>236.42</v>
      </c>
      <c r="N373" s="4">
        <f>VLOOKUP(B373,YahooFinanceInfos!A:BH,60,FALSE)</f>
        <v>1.1834868999999999</v>
      </c>
      <c r="O373" s="4" t="str">
        <f t="shared" si="77"/>
        <v>invest</v>
      </c>
      <c r="P373" s="14"/>
      <c r="Q373" s="14">
        <v>5000</v>
      </c>
      <c r="R373" s="16"/>
      <c r="S373" s="17">
        <f>Q373*J373</f>
        <v>372.35844999999995</v>
      </c>
      <c r="T373" s="14">
        <f>Q373*(1+G373)</f>
        <v>7860.9721229449606</v>
      </c>
      <c r="AA373" s="4" t="str">
        <f t="shared" si="70"/>
        <v>na</v>
      </c>
      <c r="AB373" s="4" t="str">
        <f t="shared" si="71"/>
        <v>na</v>
      </c>
      <c r="AC373" s="4" t="str">
        <f t="shared" si="72"/>
        <v>na</v>
      </c>
      <c r="AD373" s="4" t="str">
        <f t="shared" si="73"/>
        <v>na</v>
      </c>
      <c r="AE373" s="4" t="str">
        <f t="shared" si="74"/>
        <v>na</v>
      </c>
      <c r="AF373" s="4" t="str">
        <f t="shared" si="75"/>
        <v>na</v>
      </c>
      <c r="AG373" s="4" t="str">
        <f t="shared" si="76"/>
        <v>na</v>
      </c>
    </row>
    <row r="374" spans="1:33" x14ac:dyDescent="0.2">
      <c r="A374" t="s">
        <v>1282</v>
      </c>
      <c r="B374" s="7" t="s">
        <v>1279</v>
      </c>
      <c r="C374" s="7" t="str">
        <f>VLOOKUP(B374,YahooFinanceInfos!A:T,9,FALSE)</f>
        <v>ZWAHLEN I</v>
      </c>
      <c r="D374" t="str">
        <f>VLOOKUP(B374,YahooFinanceInfos!A:T,7,FALSE)</f>
        <v>CHF</v>
      </c>
      <c r="E374" s="1">
        <f>VLOOKUP(B374,YahooFinanceInfos!A:T,20,FALSE)</f>
        <v>189</v>
      </c>
      <c r="F374" s="4" t="str">
        <f>VLOOKUP(B374,YahooFinanceInfos!A:AK,37,FALSE)</f>
        <v>181.0 - 268.0</v>
      </c>
      <c r="G374" s="11">
        <f>(VLOOKUP(B374,YahooFinanceInfos!A:AO,41,FALSE)-E374)/E374</f>
        <v>0.41798941798941797</v>
      </c>
      <c r="H374" s="9">
        <f>VLOOKUP(B374,YahooFinanceInfos!A:AX,50,FALSE)</f>
        <v>16.524000000000001</v>
      </c>
      <c r="I374" s="9">
        <f>VLOOKUP(B374,YahooFinanceInfos!A:AT,46,FALSE)</f>
        <v>0</v>
      </c>
      <c r="J374" s="4">
        <f>VLOOKUP(B374,YahooFinanceInfos!A:AV,48,FALSE)</f>
        <v>0</v>
      </c>
      <c r="K374" s="4">
        <f t="shared" si="69"/>
        <v>0</v>
      </c>
      <c r="L374" s="9">
        <f>VLOOKUP(B374,YahooFinanceInfos!A:AV,47,FALSE)</f>
        <v>11.437908</v>
      </c>
      <c r="M374" s="9">
        <f>VLOOKUP(B374,YahooFinanceInfos!A:AZ,52,FALSE)</f>
        <v>567.35</v>
      </c>
      <c r="N374" s="4">
        <f>VLOOKUP(B374,YahooFinanceInfos!A:BH,60,FALSE)</f>
        <v>0.33312770000000003</v>
      </c>
      <c r="O374" s="4" t="str">
        <f t="shared" si="77"/>
        <v>don't touch</v>
      </c>
      <c r="P374" s="14"/>
      <c r="Q374" s="14"/>
      <c r="R374" s="16"/>
      <c r="S374" s="16"/>
      <c r="T374" s="16"/>
      <c r="AA374" s="4" t="str">
        <f t="shared" si="70"/>
        <v>na</v>
      </c>
      <c r="AB374" s="4" t="str">
        <f t="shared" si="71"/>
        <v>na</v>
      </c>
      <c r="AC374" s="4" t="str">
        <f t="shared" si="72"/>
        <v>na</v>
      </c>
      <c r="AD374" s="4" t="str">
        <f t="shared" si="73"/>
        <v>na</v>
      </c>
      <c r="AE374" s="4" t="str">
        <f t="shared" si="74"/>
        <v>na</v>
      </c>
      <c r="AF374" s="4" t="str">
        <f t="shared" si="75"/>
        <v>na</v>
      </c>
      <c r="AG374" s="4" t="str">
        <f t="shared" si="76"/>
        <v>na</v>
      </c>
    </row>
    <row r="375" spans="1:33" x14ac:dyDescent="0.2">
      <c r="A375" t="s">
        <v>1282</v>
      </c>
      <c r="B375" s="6" t="s">
        <v>1280</v>
      </c>
      <c r="C375" s="7" t="str">
        <f>VLOOKUP(B375,YahooFinanceInfos!A:T,9,FALSE)</f>
        <v>dormakaba N</v>
      </c>
      <c r="D375" t="str">
        <f>VLOOKUP(B375,YahooFinanceInfos!A:T,7,FALSE)</f>
        <v>CHF</v>
      </c>
      <c r="E375" s="1">
        <f>VLOOKUP(B375,YahooFinanceInfos!A:T,20,FALSE)</f>
        <v>469.8</v>
      </c>
      <c r="F375" s="4" t="str">
        <f>VLOOKUP(B375,YahooFinanceInfos!A:AK,37,FALSE)</f>
        <v>379.0 - 742.5</v>
      </c>
      <c r="G375" s="11">
        <f>(VLOOKUP(B375,YahooFinanceInfos!A:AO,41,FALSE)-E375)/E375</f>
        <v>0.58045977011494254</v>
      </c>
      <c r="H375" s="9">
        <f>VLOOKUP(B375,YahooFinanceInfos!A:AX,50,FALSE)</f>
        <v>30.401</v>
      </c>
      <c r="I375" s="9">
        <f>VLOOKUP(B375,YahooFinanceInfos!A:AT,46,FALSE)</f>
        <v>16</v>
      </c>
      <c r="J375" s="4">
        <f>VLOOKUP(B375,YahooFinanceInfos!A:AV,48,FALSE)</f>
        <v>3.4587115000000002E-2</v>
      </c>
      <c r="K375" s="4">
        <f t="shared" si="69"/>
        <v>0.52629847702378207</v>
      </c>
      <c r="L375" s="9">
        <f>VLOOKUP(B375,YahooFinanceInfos!A:AV,47,FALSE)</f>
        <v>15.453438999999999</v>
      </c>
      <c r="M375" s="9">
        <f>VLOOKUP(B375,YahooFinanceInfos!A:AZ,52,FALSE)</f>
        <v>29.334</v>
      </c>
      <c r="N375" s="4">
        <f>VLOOKUP(B375,YahooFinanceInfos!A:BH,60,FALSE)</f>
        <v>16.015544999999999</v>
      </c>
      <c r="O375" s="4" t="str">
        <f t="shared" si="77"/>
        <v>invest</v>
      </c>
      <c r="P375" s="14"/>
      <c r="Q375" s="14"/>
      <c r="R375" s="16"/>
      <c r="S375" s="16"/>
      <c r="T375" s="16"/>
      <c r="AA375" s="4" t="str">
        <f t="shared" si="70"/>
        <v>na</v>
      </c>
      <c r="AB375" s="4" t="str">
        <f t="shared" si="71"/>
        <v>na</v>
      </c>
      <c r="AC375" s="4" t="str">
        <f t="shared" si="72"/>
        <v>na</v>
      </c>
      <c r="AD375" s="4" t="str">
        <f t="shared" si="73"/>
        <v>na</v>
      </c>
      <c r="AE375" s="4" t="str">
        <f t="shared" si="74"/>
        <v>na</v>
      </c>
      <c r="AF375" s="4" t="str">
        <f t="shared" si="75"/>
        <v>na</v>
      </c>
      <c r="AG375" s="4" t="str">
        <f t="shared" si="76"/>
        <v>na</v>
      </c>
    </row>
    <row r="376" spans="1:33" x14ac:dyDescent="0.2">
      <c r="A376" t="s">
        <v>1282</v>
      </c>
      <c r="B376" s="7" t="s">
        <v>1281</v>
      </c>
      <c r="C376" s="7" t="str">
        <f>VLOOKUP(B376,YahooFinanceInfos!A:T,9,FALSE)</f>
        <v>lastminute.com N.V.</v>
      </c>
      <c r="D376" t="str">
        <f>VLOOKUP(B376,YahooFinanceInfos!A:T,7,FALSE)</f>
        <v>CHF</v>
      </c>
      <c r="E376" s="1">
        <f>VLOOKUP(B376,YahooFinanceInfos!A:T,20,FALSE)</f>
        <v>15.65</v>
      </c>
      <c r="F376" s="4" t="str">
        <f>VLOOKUP(B376,YahooFinanceInfos!A:AK,37,FALSE)</f>
        <v>15.0 - 49.3</v>
      </c>
      <c r="G376" s="11">
        <f>(VLOOKUP(B376,YahooFinanceInfos!A:AO,41,FALSE)-E376)/E376</f>
        <v>2.1501597444089455</v>
      </c>
      <c r="H376" s="9">
        <f>VLOOKUP(B376,YahooFinanceInfos!A:AX,50,FALSE)</f>
        <v>-0.53100000000000003</v>
      </c>
      <c r="I376" s="9">
        <f>VLOOKUP(B376,YahooFinanceInfos!A:AT,46,FALSE)</f>
        <v>0</v>
      </c>
      <c r="J376" s="4">
        <f>VLOOKUP(B376,YahooFinanceInfos!A:AV,48,FALSE)</f>
        <v>0</v>
      </c>
      <c r="K376" s="4">
        <f t="shared" si="69"/>
        <v>0</v>
      </c>
      <c r="L376" s="9">
        <f>VLOOKUP(B376,YahooFinanceInfos!A:AV,47,FALSE)</f>
        <v>0</v>
      </c>
      <c r="M376" s="9">
        <f>VLOOKUP(B376,YahooFinanceInfos!A:AZ,52,FALSE)</f>
        <v>9.5890000000000004</v>
      </c>
      <c r="N376" s="4">
        <f>VLOOKUP(B376,YahooFinanceInfos!A:BH,60,FALSE)</f>
        <v>1.6320783999999999</v>
      </c>
      <c r="O376" s="4" t="str">
        <f t="shared" si="77"/>
        <v>don't touch</v>
      </c>
      <c r="P376" s="14"/>
      <c r="Q376" s="14"/>
      <c r="R376" s="16"/>
      <c r="S376" s="16"/>
      <c r="T376" s="16"/>
      <c r="AA376" s="4" t="str">
        <f t="shared" si="70"/>
        <v>na</v>
      </c>
      <c r="AB376" s="4" t="str">
        <f t="shared" si="71"/>
        <v>na</v>
      </c>
      <c r="AC376" s="4" t="str">
        <f t="shared" si="72"/>
        <v>na</v>
      </c>
      <c r="AD376" s="4" t="str">
        <f t="shared" si="73"/>
        <v>na</v>
      </c>
      <c r="AE376" s="4" t="str">
        <f t="shared" si="74"/>
        <v>na</v>
      </c>
      <c r="AF376" s="4" t="str">
        <f t="shared" si="75"/>
        <v>na</v>
      </c>
      <c r="AG376" s="4" t="str">
        <f t="shared" si="76"/>
        <v>na</v>
      </c>
    </row>
    <row r="377" spans="1:33" x14ac:dyDescent="0.2">
      <c r="A377" t="s">
        <v>2007</v>
      </c>
      <c r="B377" s="6" t="s">
        <v>651</v>
      </c>
      <c r="C377" s="7" t="str">
        <f>VLOOKUP(B377,YahooFinanceInfos!A:T,9,FALSE)</f>
        <v>3M Company</v>
      </c>
      <c r="D377" t="str">
        <f>VLOOKUP(B377,YahooFinanceInfos!A:T,7,FALSE)</f>
        <v>USD</v>
      </c>
      <c r="E377" s="1">
        <f>VLOOKUP(B377,YahooFinanceInfos!A:T,20,FALSE)</f>
        <v>135.99</v>
      </c>
      <c r="F377" s="4" t="str">
        <f>VLOOKUP(B377,YahooFinanceInfos!A:AK,37,FALSE)</f>
        <v>114.04 - 187.72</v>
      </c>
      <c r="G377" s="11">
        <f>(VLOOKUP(B377,YahooFinanceInfos!A:AO,41,FALSE)-E377)/E377</f>
        <v>0.3803956173248032</v>
      </c>
      <c r="H377" s="9">
        <f>VLOOKUP(B377,YahooFinanceInfos!A:AX,50,FALSE)</f>
        <v>8.5229999999999997</v>
      </c>
      <c r="I377" s="9">
        <f>VLOOKUP(B377,YahooFinanceInfos!A:AT,46,FALSE)</f>
        <v>5.79</v>
      </c>
      <c r="J377" s="4">
        <f>VLOOKUP(B377,YahooFinanceInfos!A:AV,48,FALSE)</f>
        <v>4.2535997999999998E-2</v>
      </c>
      <c r="K377" s="4">
        <f t="shared" ref="K377" si="78">IFERROR(I377/H377,"na")</f>
        <v>0.67933826117564244</v>
      </c>
      <c r="L377" s="9">
        <f>VLOOKUP(B377,YahooFinanceInfos!A:AV,47,FALSE)</f>
        <v>15.95565</v>
      </c>
      <c r="M377" s="9">
        <f>VLOOKUP(B377,YahooFinanceInfos!A:AZ,52,FALSE)</f>
        <v>17.640999999999998</v>
      </c>
      <c r="N377" s="4">
        <f>VLOOKUP(B377,YahooFinanceInfos!A:BH,60,FALSE)</f>
        <v>7.7087463999999999</v>
      </c>
      <c r="O377" s="4" t="str">
        <f t="shared" si="77"/>
        <v>invest</v>
      </c>
      <c r="P377" s="4"/>
      <c r="Q377" s="4"/>
      <c r="R377" s="4"/>
      <c r="S377" s="4"/>
      <c r="T377" s="4"/>
      <c r="AA377" s="4" t="str">
        <f t="shared" si="70"/>
        <v>na</v>
      </c>
      <c r="AB377" s="4" t="str">
        <f t="shared" si="71"/>
        <v>na</v>
      </c>
      <c r="AC377" s="4" t="str">
        <f t="shared" si="72"/>
        <v>na</v>
      </c>
      <c r="AD377" s="4" t="str">
        <f t="shared" si="73"/>
        <v>na</v>
      </c>
      <c r="AE377" s="4" t="str">
        <f t="shared" si="74"/>
        <v>na</v>
      </c>
      <c r="AF377" s="4" t="str">
        <f t="shared" si="75"/>
        <v>na</v>
      </c>
      <c r="AG377" s="4" t="str">
        <f t="shared" si="76"/>
        <v>na</v>
      </c>
    </row>
    <row r="378" spans="1:33" x14ac:dyDescent="0.2">
      <c r="A378" t="s">
        <v>2007</v>
      </c>
      <c r="B378" s="7" t="s">
        <v>53</v>
      </c>
      <c r="C378" s="7" t="str">
        <f>VLOOKUP(B378,YahooFinanceInfos!A:T,9,FALSE)</f>
        <v>American Express Company</v>
      </c>
      <c r="D378" t="str">
        <f>VLOOKUP(B378,YahooFinanceInfos!A:T,7,FALSE)</f>
        <v>USD</v>
      </c>
      <c r="E378" s="1">
        <f>VLOOKUP(B378,YahooFinanceInfos!A:T,20,FALSE)</f>
        <v>83.81</v>
      </c>
      <c r="F378" s="4" t="str">
        <f>VLOOKUP(B378,YahooFinanceInfos!A:AK,37,FALSE)</f>
        <v>67.0 - 138.13</v>
      </c>
      <c r="G378" s="11">
        <f>(VLOOKUP(B378,YahooFinanceInfos!A:AO,41,FALSE)-E378)/E378</f>
        <v>0.64813268106431199</v>
      </c>
      <c r="H378" s="9">
        <f>VLOOKUP(B378,YahooFinanceInfos!A:AX,50,FALSE)</f>
        <v>6.6310000000000002</v>
      </c>
      <c r="I378" s="9">
        <f>VLOOKUP(B378,YahooFinanceInfos!A:AT,46,FALSE)</f>
        <v>1.68</v>
      </c>
      <c r="J378" s="4">
        <f>VLOOKUP(B378,YahooFinanceInfos!A:AV,48,FALSE)</f>
        <v>2.1530180999999999E-2</v>
      </c>
      <c r="K378" s="4">
        <f t="shared" ref="K378:K406" si="79">IFERROR(I378/H378,"na")</f>
        <v>0.25335545166641532</v>
      </c>
      <c r="L378" s="9">
        <f>VLOOKUP(B378,YahooFinanceInfos!A:AV,47,FALSE)</f>
        <v>12.639119000000001</v>
      </c>
      <c r="M378" s="9">
        <f>VLOOKUP(B378,YahooFinanceInfos!A:AZ,52,FALSE)</f>
        <v>26.094000000000001</v>
      </c>
      <c r="N378" s="4">
        <f>VLOOKUP(B378,YahooFinanceInfos!A:BH,60,FALSE)</f>
        <v>3.2118495</v>
      </c>
      <c r="O378" s="4" t="str">
        <f t="shared" si="77"/>
        <v>don't touch</v>
      </c>
      <c r="P378" s="4"/>
      <c r="Q378" s="4"/>
      <c r="R378" s="4"/>
      <c r="S378" s="4"/>
      <c r="T378" s="4"/>
      <c r="AA378" s="4" t="str">
        <f t="shared" si="70"/>
        <v>na</v>
      </c>
      <c r="AB378" s="4" t="str">
        <f t="shared" si="71"/>
        <v>na</v>
      </c>
      <c r="AC378" s="4" t="str">
        <f t="shared" si="72"/>
        <v>na</v>
      </c>
      <c r="AD378" s="4" t="str">
        <f t="shared" si="73"/>
        <v>na</v>
      </c>
      <c r="AE378" s="4" t="str">
        <f t="shared" si="74"/>
        <v>na</v>
      </c>
      <c r="AF378" s="4" t="str">
        <f t="shared" si="75"/>
        <v>na</v>
      </c>
      <c r="AG378" s="4" t="str">
        <f t="shared" si="76"/>
        <v>na</v>
      </c>
    </row>
    <row r="379" spans="1:33" x14ac:dyDescent="0.2">
      <c r="A379" t="s">
        <v>2007</v>
      </c>
      <c r="B379" s="6" t="s">
        <v>2086</v>
      </c>
      <c r="C379" s="7" t="str">
        <f>VLOOKUP(B379,YahooFinanceInfos!A:T,9,FALSE)</f>
        <v>Apple Inc.</v>
      </c>
      <c r="D379" t="str">
        <f>VLOOKUP(B379,YahooFinanceInfos!A:T,7,FALSE)</f>
        <v>USD</v>
      </c>
      <c r="E379" s="1">
        <f>VLOOKUP(B379,YahooFinanceInfos!A:T,20,FALSE)</f>
        <v>309.54000000000002</v>
      </c>
      <c r="F379" s="4" t="str">
        <f>VLOOKUP(B379,YahooFinanceInfos!A:AK,37,FALSE)</f>
        <v>170.27 - 327.85</v>
      </c>
      <c r="G379" s="11">
        <f>(VLOOKUP(B379,YahooFinanceInfos!A:AO,41,FALSE)-E379)/E379</f>
        <v>5.9152290495574078E-2</v>
      </c>
      <c r="H379" s="9">
        <f>VLOOKUP(B379,YahooFinanceInfos!A:AX,50,FALSE)</f>
        <v>12.728</v>
      </c>
      <c r="I379" s="9">
        <f>VLOOKUP(B379,YahooFinanceInfos!A:AT,46,FALSE)</f>
        <v>3.08</v>
      </c>
      <c r="J379" s="4">
        <f>VLOOKUP(B379,YahooFinanceInfos!A:AV,48,FALSE)</f>
        <v>1.0011377E-2</v>
      </c>
      <c r="K379" s="4">
        <f t="shared" si="79"/>
        <v>0.24198617221873037</v>
      </c>
      <c r="L379" s="9">
        <f>VLOOKUP(B379,YahooFinanceInfos!A:AV,47,FALSE)</f>
        <v>24.319613</v>
      </c>
      <c r="M379" s="9">
        <f>VLOOKUP(B379,YahooFinanceInfos!A:AZ,52,FALSE)</f>
        <v>18.137</v>
      </c>
      <c r="N379" s="4">
        <f>VLOOKUP(B379,YahooFinanceInfos!A:BH,60,FALSE)</f>
        <v>17.066770000000002</v>
      </c>
      <c r="O379" s="4" t="str">
        <f t="shared" si="77"/>
        <v>don't touch</v>
      </c>
      <c r="P379" s="4"/>
      <c r="Q379" s="4"/>
      <c r="R379" s="4"/>
      <c r="S379" s="4"/>
      <c r="T379" s="4"/>
      <c r="AA379" s="4" t="str">
        <f t="shared" si="70"/>
        <v>na</v>
      </c>
      <c r="AB379" s="4" t="str">
        <f t="shared" si="71"/>
        <v>na</v>
      </c>
      <c r="AC379" s="4" t="str">
        <f t="shared" si="72"/>
        <v>na</v>
      </c>
      <c r="AD379" s="4" t="str">
        <f t="shared" si="73"/>
        <v>na</v>
      </c>
      <c r="AE379" s="4" t="str">
        <f t="shared" si="74"/>
        <v>na</v>
      </c>
      <c r="AF379" s="4" t="str">
        <f t="shared" si="75"/>
        <v>na</v>
      </c>
      <c r="AG379" s="4" t="str">
        <f t="shared" si="76"/>
        <v>na</v>
      </c>
    </row>
    <row r="380" spans="1:33" x14ac:dyDescent="0.2">
      <c r="A380" t="s">
        <v>2007</v>
      </c>
      <c r="B380" s="7" t="s">
        <v>2008</v>
      </c>
      <c r="C380" s="7" t="str">
        <f>VLOOKUP(B380,YahooFinanceInfos!A:T,9,FALSE)</f>
        <v>Boeing Company (The)</v>
      </c>
      <c r="D380" t="str">
        <f>VLOOKUP(B380,YahooFinanceInfos!A:T,7,FALSE)</f>
        <v>USD</v>
      </c>
      <c r="E380" s="1">
        <f>VLOOKUP(B380,YahooFinanceInfos!A:T,20,FALSE)</f>
        <v>122.52</v>
      </c>
      <c r="F380" s="4" t="str">
        <f>VLOOKUP(B380,YahooFinanceInfos!A:AK,37,FALSE)</f>
        <v>89.0 - 391.0</v>
      </c>
      <c r="G380" s="11">
        <f>(VLOOKUP(B380,YahooFinanceInfos!A:AO,41,FALSE)-E380)/E380</f>
        <v>2.1913157035586028</v>
      </c>
      <c r="H380" s="9">
        <f>VLOOKUP(B380,YahooFinanceInfos!A:AX,50,FALSE)</f>
        <v>-6.0350000000000001</v>
      </c>
      <c r="I380" s="9">
        <f>VLOOKUP(B380,YahooFinanceInfos!A:AT,46,FALSE)</f>
        <v>8.2200000000000006</v>
      </c>
      <c r="J380" s="4">
        <f>VLOOKUP(B380,YahooFinanceInfos!A:AV,48,FALSE)</f>
        <v>6.7654329999999999E-2</v>
      </c>
      <c r="K380" s="4">
        <f t="shared" si="79"/>
        <v>-1.3620546810273406</v>
      </c>
      <c r="L380" s="9">
        <f>VLOOKUP(B380,YahooFinanceInfos!A:AV,47,FALSE)</f>
        <v>0</v>
      </c>
      <c r="M380" s="9">
        <f>VLOOKUP(B380,YahooFinanceInfos!A:AZ,52,FALSE)</f>
        <v>-17.126999999999999</v>
      </c>
      <c r="N380" s="4">
        <f>VLOOKUP(B380,YahooFinanceInfos!A:BH,60,FALSE)</f>
        <v>-7.1536163999999998</v>
      </c>
      <c r="O380" s="4" t="str">
        <f t="shared" si="77"/>
        <v>don't touch</v>
      </c>
      <c r="P380" s="4"/>
      <c r="Q380" s="4"/>
      <c r="R380" s="4"/>
      <c r="S380" s="4"/>
      <c r="T380" s="4"/>
      <c r="AA380" s="4" t="str">
        <f t="shared" si="70"/>
        <v>na</v>
      </c>
      <c r="AB380" s="4" t="str">
        <f t="shared" si="71"/>
        <v>na</v>
      </c>
      <c r="AC380" s="4" t="str">
        <f t="shared" si="72"/>
        <v>na</v>
      </c>
      <c r="AD380" s="4" t="str">
        <f t="shared" si="73"/>
        <v>na</v>
      </c>
      <c r="AE380" s="4" t="str">
        <f t="shared" si="74"/>
        <v>na</v>
      </c>
      <c r="AF380" s="4" t="str">
        <f t="shared" si="75"/>
        <v>na</v>
      </c>
      <c r="AG380" s="4" t="str">
        <f t="shared" si="76"/>
        <v>na</v>
      </c>
    </row>
    <row r="381" spans="1:33" x14ac:dyDescent="0.2">
      <c r="A381" t="s">
        <v>2007</v>
      </c>
      <c r="B381" s="6" t="s">
        <v>2009</v>
      </c>
      <c r="C381" s="7" t="str">
        <f>VLOOKUP(B381,YahooFinanceInfos!A:T,9,FALSE)</f>
        <v>Caterpillar, Inc.</v>
      </c>
      <c r="D381" t="str">
        <f>VLOOKUP(B381,YahooFinanceInfos!A:T,7,FALSE)</f>
        <v>USD</v>
      </c>
      <c r="E381" s="1">
        <f>VLOOKUP(B381,YahooFinanceInfos!A:T,20,FALSE)</f>
        <v>106.19</v>
      </c>
      <c r="F381" s="4" t="str">
        <f>VLOOKUP(B381,YahooFinanceInfos!A:AK,37,FALSE)</f>
        <v>87.5 - 150.55</v>
      </c>
      <c r="G381" s="11">
        <f>(VLOOKUP(B381,YahooFinanceInfos!A:AO,41,FALSE)-E381)/E381</f>
        <v>0.41774178359544228</v>
      </c>
      <c r="H381" s="9">
        <f>VLOOKUP(B381,YahooFinanceInfos!A:AX,50,FALSE)</f>
        <v>9.4640000000000004</v>
      </c>
      <c r="I381" s="9">
        <f>VLOOKUP(B381,YahooFinanceInfos!A:AT,46,FALSE)</f>
        <v>4.12</v>
      </c>
      <c r="J381" s="4">
        <f>VLOOKUP(B381,YahooFinanceInfos!A:AV,48,FALSE)</f>
        <v>3.9433382000000003E-2</v>
      </c>
      <c r="K381" s="4">
        <f t="shared" si="79"/>
        <v>0.43533389687235841</v>
      </c>
      <c r="L381" s="9">
        <f>VLOOKUP(B381,YahooFinanceInfos!A:AV,47,FALSE)</f>
        <v>11.220414999999999</v>
      </c>
      <c r="M381" s="9">
        <f>VLOOKUP(B381,YahooFinanceInfos!A:AZ,52,FALSE)</f>
        <v>26.196000000000002</v>
      </c>
      <c r="N381" s="4">
        <f>VLOOKUP(B381,YahooFinanceInfos!A:BH,60,FALSE)</f>
        <v>4.0536722999999997</v>
      </c>
      <c r="O381" s="4" t="str">
        <f t="shared" si="77"/>
        <v>invest</v>
      </c>
      <c r="P381" s="4"/>
      <c r="Q381" s="4"/>
      <c r="R381" s="4"/>
      <c r="S381" s="4"/>
      <c r="T381" s="4"/>
      <c r="AA381" s="4" t="str">
        <f t="shared" si="70"/>
        <v>na</v>
      </c>
      <c r="AB381" s="4" t="str">
        <f t="shared" si="71"/>
        <v>na</v>
      </c>
      <c r="AC381" s="4" t="str">
        <f t="shared" si="72"/>
        <v>na</v>
      </c>
      <c r="AD381" s="4" t="str">
        <f t="shared" si="73"/>
        <v>na</v>
      </c>
      <c r="AE381" s="4" t="str">
        <f t="shared" si="74"/>
        <v>na</v>
      </c>
      <c r="AF381" s="4" t="str">
        <f t="shared" si="75"/>
        <v>na</v>
      </c>
      <c r="AG381" s="4" t="str">
        <f t="shared" si="76"/>
        <v>na</v>
      </c>
    </row>
    <row r="382" spans="1:33" x14ac:dyDescent="0.2">
      <c r="A382" t="s">
        <v>2007</v>
      </c>
      <c r="B382" s="7" t="s">
        <v>617</v>
      </c>
      <c r="C382" s="7" t="str">
        <f>VLOOKUP(B382,YahooFinanceInfos!A:T,9,FALSE)</f>
        <v>Chevron Corporation</v>
      </c>
      <c r="D382" t="str">
        <f>VLOOKUP(B382,YahooFinanceInfos!A:T,7,FALSE)</f>
        <v>USD</v>
      </c>
      <c r="E382" s="1">
        <f>VLOOKUP(B382,YahooFinanceInfos!A:T,20,FALSE)</f>
        <v>90.05</v>
      </c>
      <c r="F382" s="4" t="str">
        <f>VLOOKUP(B382,YahooFinanceInfos!A:AK,37,FALSE)</f>
        <v>51.6 - 127.0</v>
      </c>
      <c r="G382" s="11">
        <f>(VLOOKUP(B382,YahooFinanceInfos!A:AO,41,FALSE)-E382)/E382</f>
        <v>0.41032759578012218</v>
      </c>
      <c r="H382" s="9">
        <f>VLOOKUP(B382,YahooFinanceInfos!A:AX,50,FALSE)</f>
        <v>2.0550000000000002</v>
      </c>
      <c r="I382" s="9">
        <f>VLOOKUP(B382,YahooFinanceInfos!A:AT,46,FALSE)</f>
        <v>4.8600000000000003</v>
      </c>
      <c r="J382" s="4">
        <f>VLOOKUP(B382,YahooFinanceInfos!A:AV,48,FALSE)</f>
        <v>5.4791435999999999E-2</v>
      </c>
      <c r="K382" s="4">
        <f t="shared" si="79"/>
        <v>2.3649635036496348</v>
      </c>
      <c r="L382" s="9">
        <f>VLOOKUP(B382,YahooFinanceInfos!A:AV,47,FALSE)</f>
        <v>43.819949999999999</v>
      </c>
      <c r="M382" s="9">
        <f>VLOOKUP(B382,YahooFinanceInfos!A:AZ,52,FALSE)</f>
        <v>77.091999999999999</v>
      </c>
      <c r="N382" s="4">
        <f>VLOOKUP(B382,YahooFinanceInfos!A:BH,60,FALSE)</f>
        <v>1.1680849</v>
      </c>
      <c r="O382" s="4" t="str">
        <f t="shared" si="77"/>
        <v>don't touch</v>
      </c>
      <c r="P382" s="4"/>
      <c r="Q382" s="4"/>
      <c r="R382" s="4"/>
      <c r="S382" s="4"/>
      <c r="T382" s="4"/>
      <c r="AA382" s="4" t="str">
        <f t="shared" si="70"/>
        <v>na</v>
      </c>
      <c r="AB382" s="4" t="str">
        <f t="shared" si="71"/>
        <v>na</v>
      </c>
      <c r="AC382" s="4" t="str">
        <f t="shared" si="72"/>
        <v>na</v>
      </c>
      <c r="AD382" s="4" t="str">
        <f t="shared" si="73"/>
        <v>na</v>
      </c>
      <c r="AE382" s="4" t="str">
        <f t="shared" si="74"/>
        <v>na</v>
      </c>
      <c r="AF382" s="4" t="str">
        <f t="shared" si="75"/>
        <v>na</v>
      </c>
      <c r="AG382" s="4" t="str">
        <f t="shared" si="76"/>
        <v>na</v>
      </c>
    </row>
    <row r="383" spans="1:33" x14ac:dyDescent="0.2">
      <c r="A383" t="s">
        <v>2007</v>
      </c>
      <c r="B383" s="6" t="s">
        <v>2010</v>
      </c>
      <c r="C383" s="7" t="str">
        <f>VLOOKUP(B383,YahooFinanceInfos!A:T,9,FALSE)</f>
        <v>Cisco Systems, Inc.</v>
      </c>
      <c r="D383" t="str">
        <f>VLOOKUP(B383,YahooFinanceInfos!A:T,7,FALSE)</f>
        <v>USD</v>
      </c>
      <c r="E383" s="1">
        <f>VLOOKUP(B383,YahooFinanceInfos!A:T,20,FALSE)</f>
        <v>43.85</v>
      </c>
      <c r="F383" s="4" t="str">
        <f>VLOOKUP(B383,YahooFinanceInfos!A:AK,37,FALSE)</f>
        <v>32.4 - 58.26</v>
      </c>
      <c r="G383" s="11">
        <f>(VLOOKUP(B383,YahooFinanceInfos!A:AO,41,FALSE)-E383)/E383</f>
        <v>0.32862029646522228</v>
      </c>
      <c r="H383" s="9">
        <f>VLOOKUP(B383,YahooFinanceInfos!A:AX,50,FALSE)</f>
        <v>2.5640000000000001</v>
      </c>
      <c r="I383" s="9">
        <f>VLOOKUP(B383,YahooFinanceInfos!A:AT,46,FALSE)</f>
        <v>1.4</v>
      </c>
      <c r="J383" s="4">
        <f>VLOOKUP(B383,YahooFinanceInfos!A:AV,48,FALSE)</f>
        <v>3.3373060000000003E-2</v>
      </c>
      <c r="K383" s="4">
        <f t="shared" si="79"/>
        <v>0.54602184087363492</v>
      </c>
      <c r="L383" s="9">
        <f>VLOOKUP(B383,YahooFinanceInfos!A:AV,47,FALSE)</f>
        <v>17.102184000000001</v>
      </c>
      <c r="M383" s="9">
        <f>VLOOKUP(B383,YahooFinanceInfos!A:AZ,52,FALSE)</f>
        <v>8.3780000000000001</v>
      </c>
      <c r="N383" s="4">
        <f>VLOOKUP(B383,YahooFinanceInfos!A:BH,60,FALSE)</f>
        <v>5.2339460000000004</v>
      </c>
      <c r="O383" s="4" t="str">
        <f t="shared" si="77"/>
        <v>invest</v>
      </c>
      <c r="P383" s="4"/>
      <c r="Q383" s="4"/>
      <c r="R383" s="4"/>
      <c r="S383" s="4"/>
      <c r="T383" s="4"/>
      <c r="AA383" s="4" t="str">
        <f t="shared" si="70"/>
        <v>na</v>
      </c>
      <c r="AB383" s="4" t="str">
        <f t="shared" si="71"/>
        <v>na</v>
      </c>
      <c r="AC383" s="4" t="str">
        <f t="shared" si="72"/>
        <v>na</v>
      </c>
      <c r="AD383" s="4" t="str">
        <f t="shared" si="73"/>
        <v>na</v>
      </c>
      <c r="AE383" s="4" t="str">
        <f t="shared" si="74"/>
        <v>na</v>
      </c>
      <c r="AF383" s="4" t="str">
        <f t="shared" si="75"/>
        <v>na</v>
      </c>
      <c r="AG383" s="4" t="str">
        <f t="shared" si="76"/>
        <v>na</v>
      </c>
    </row>
    <row r="384" spans="1:33" x14ac:dyDescent="0.2">
      <c r="A384" t="s">
        <v>2007</v>
      </c>
      <c r="B384" s="7" t="s">
        <v>55</v>
      </c>
      <c r="C384" s="7" t="str">
        <f>VLOOKUP(B384,YahooFinanceInfos!A:T,9,FALSE)</f>
        <v>Coca-Cola Company (The)</v>
      </c>
      <c r="D384" t="str">
        <f>VLOOKUP(B384,YahooFinanceInfos!A:T,7,FALSE)</f>
        <v>USD</v>
      </c>
      <c r="E384" s="1">
        <f>VLOOKUP(B384,YahooFinanceInfos!A:T,20,FALSE)</f>
        <v>43.7</v>
      </c>
      <c r="F384" s="4" t="str">
        <f>VLOOKUP(B384,YahooFinanceInfos!A:AK,37,FALSE)</f>
        <v>36.27 - 60.13</v>
      </c>
      <c r="G384" s="11">
        <f>(VLOOKUP(B384,YahooFinanceInfos!A:AO,41,FALSE)-E384)/E384</f>
        <v>0.37597254004576658</v>
      </c>
      <c r="H384" s="9">
        <f>VLOOKUP(B384,YahooFinanceInfos!A:AX,50,FALSE)</f>
        <v>2.3199999999999998</v>
      </c>
      <c r="I384" s="9">
        <f>VLOOKUP(B384,YahooFinanceInfos!A:AT,46,FALSE)</f>
        <v>1.61</v>
      </c>
      <c r="J384" s="4">
        <f>VLOOKUP(B384,YahooFinanceInfos!A:AV,48,FALSE)</f>
        <v>3.6640875000000003E-2</v>
      </c>
      <c r="K384" s="4">
        <f t="shared" si="79"/>
        <v>0.69396551724137945</v>
      </c>
      <c r="L384" s="9">
        <f>VLOOKUP(B384,YahooFinanceInfos!A:AV,47,FALSE)</f>
        <v>18.836207999999999</v>
      </c>
      <c r="M384" s="9">
        <f>VLOOKUP(B384,YahooFinanceInfos!A:AZ,52,FALSE)</f>
        <v>4.2290000000000001</v>
      </c>
      <c r="N384" s="4">
        <f>VLOOKUP(B384,YahooFinanceInfos!A:BH,60,FALSE)</f>
        <v>10.333411999999999</v>
      </c>
      <c r="O384" s="4" t="str">
        <f t="shared" si="77"/>
        <v>invest</v>
      </c>
      <c r="P384" s="4"/>
      <c r="Q384" s="4"/>
      <c r="R384" s="4"/>
      <c r="S384" s="4"/>
      <c r="T384" s="4"/>
      <c r="AA384" s="4" t="str">
        <f t="shared" si="70"/>
        <v>na</v>
      </c>
      <c r="AB384" s="4" t="str">
        <f t="shared" si="71"/>
        <v>na</v>
      </c>
      <c r="AC384" s="4" t="str">
        <f t="shared" si="72"/>
        <v>na</v>
      </c>
      <c r="AD384" s="4" t="str">
        <f t="shared" si="73"/>
        <v>na</v>
      </c>
      <c r="AE384" s="4" t="str">
        <f t="shared" si="74"/>
        <v>na</v>
      </c>
      <c r="AF384" s="4" t="str">
        <f t="shared" si="75"/>
        <v>na</v>
      </c>
      <c r="AG384" s="4" t="str">
        <f t="shared" si="76"/>
        <v>na</v>
      </c>
    </row>
    <row r="385" spans="1:33" x14ac:dyDescent="0.2">
      <c r="A385" t="s">
        <v>2007</v>
      </c>
      <c r="B385" s="6" t="s">
        <v>2011</v>
      </c>
      <c r="C385" s="7" t="str">
        <f>VLOOKUP(B385,YahooFinanceInfos!A:T,9,FALSE)</f>
        <v>Dow Inc.</v>
      </c>
      <c r="D385" t="str">
        <f>VLOOKUP(B385,YahooFinanceInfos!A:T,7,FALSE)</f>
        <v>USD</v>
      </c>
      <c r="E385" s="1">
        <f>VLOOKUP(B385,YahooFinanceInfos!A:T,20,FALSE)</f>
        <v>33.51</v>
      </c>
      <c r="F385" s="4" t="str">
        <f>VLOOKUP(B385,YahooFinanceInfos!A:AK,37,FALSE)</f>
        <v>21.95 - 56.25</v>
      </c>
      <c r="G385" s="11">
        <f>(VLOOKUP(B385,YahooFinanceInfos!A:AO,41,FALSE)-E385)/E385</f>
        <v>0.67860340196956137</v>
      </c>
      <c r="H385" s="9">
        <f>VLOOKUP(B385,YahooFinanceInfos!A:AX,50,FALSE)</f>
        <v>-2.2709999999999999</v>
      </c>
      <c r="I385" s="9">
        <f>VLOOKUP(B385,YahooFinanceInfos!A:AT,46,FALSE)</f>
        <v>2.8</v>
      </c>
      <c r="J385" s="4">
        <f>VLOOKUP(B385,YahooFinanceInfos!A:AV,48,FALSE)</f>
        <v>8.6553329999999998E-2</v>
      </c>
      <c r="K385" s="4">
        <f t="shared" si="79"/>
        <v>-1.2329370321444297</v>
      </c>
      <c r="L385" s="9">
        <f>VLOOKUP(B385,YahooFinanceInfos!A:AV,47,FALSE)</f>
        <v>0</v>
      </c>
      <c r="M385" s="9">
        <f>VLOOKUP(B385,YahooFinanceInfos!A:AZ,52,FALSE)</f>
        <v>17.422999999999998</v>
      </c>
      <c r="N385" s="4">
        <f>VLOOKUP(B385,YahooFinanceInfos!A:BH,60,FALSE)</f>
        <v>1.9233195999999999</v>
      </c>
      <c r="O385" s="4" t="str">
        <f t="shared" si="77"/>
        <v>don't touch</v>
      </c>
      <c r="P385" s="4"/>
      <c r="Q385" s="4"/>
      <c r="R385" s="4"/>
      <c r="S385" s="4"/>
      <c r="T385" s="4"/>
      <c r="AA385" s="4" t="str">
        <f t="shared" si="70"/>
        <v>na</v>
      </c>
      <c r="AB385" s="4" t="str">
        <f t="shared" si="71"/>
        <v>na</v>
      </c>
      <c r="AC385" s="4" t="str">
        <f t="shared" si="72"/>
        <v>na</v>
      </c>
      <c r="AD385" s="4" t="str">
        <f t="shared" si="73"/>
        <v>na</v>
      </c>
      <c r="AE385" s="4" t="str">
        <f t="shared" si="74"/>
        <v>na</v>
      </c>
      <c r="AF385" s="4" t="str">
        <f t="shared" si="75"/>
        <v>na</v>
      </c>
      <c r="AG385" s="4" t="str">
        <f t="shared" si="76"/>
        <v>na</v>
      </c>
    </row>
    <row r="386" spans="1:33" x14ac:dyDescent="0.2">
      <c r="A386" t="s">
        <v>2007</v>
      </c>
      <c r="B386" s="7" t="s">
        <v>68</v>
      </c>
      <c r="C386" s="7" t="str">
        <f>VLOOKUP(B386,YahooFinanceInfos!A:T,9,FALSE)</f>
        <v>Exxon Mobil Corporation</v>
      </c>
      <c r="D386" t="str">
        <f>VLOOKUP(B386,YahooFinanceInfos!A:T,7,FALSE)</f>
        <v>USD</v>
      </c>
      <c r="E386" s="1">
        <f>VLOOKUP(B386,YahooFinanceInfos!A:T,20,FALSE)</f>
        <v>42.33</v>
      </c>
      <c r="F386" s="4" t="str">
        <f>VLOOKUP(B386,YahooFinanceInfos!A:AK,37,FALSE)</f>
        <v>30.11 - 77.93</v>
      </c>
      <c r="G386" s="11">
        <f>(VLOOKUP(B386,YahooFinanceInfos!A:AO,41,FALSE)-E386)/E386</f>
        <v>0.84101110323647554</v>
      </c>
      <c r="H386" s="9">
        <f>VLOOKUP(B386,YahooFinanceInfos!A:AX,50,FALSE)</f>
        <v>2.665</v>
      </c>
      <c r="I386" s="9">
        <f>VLOOKUP(B386,YahooFinanceInfos!A:AT,46,FALSE)</f>
        <v>3.48</v>
      </c>
      <c r="J386" s="4">
        <f>VLOOKUP(B386,YahooFinanceInfos!A:AV,48,FALSE)</f>
        <v>8.2995470000000002E-2</v>
      </c>
      <c r="K386" s="4">
        <f t="shared" si="79"/>
        <v>1.3058161350844277</v>
      </c>
      <c r="L386" s="9">
        <f>VLOOKUP(B386,YahooFinanceInfos!A:AV,47,FALSE)</f>
        <v>15.883678</v>
      </c>
      <c r="M386" s="9">
        <f>VLOOKUP(B386,YahooFinanceInfos!A:AZ,52,FALSE)</f>
        <v>43.063000000000002</v>
      </c>
      <c r="N386" s="4">
        <f>VLOOKUP(B386,YahooFinanceInfos!A:BH,60,FALSE)</f>
        <v>0.98297846</v>
      </c>
      <c r="O386" s="4" t="str">
        <f t="shared" si="77"/>
        <v>don't touch</v>
      </c>
      <c r="P386" s="4"/>
      <c r="Q386" s="4"/>
      <c r="R386" s="4"/>
      <c r="S386" s="4"/>
      <c r="T386" s="4"/>
      <c r="AA386" s="4" t="str">
        <f t="shared" si="70"/>
        <v>na</v>
      </c>
      <c r="AB386" s="4" t="str">
        <f t="shared" si="71"/>
        <v>na</v>
      </c>
      <c r="AC386" s="4" t="str">
        <f t="shared" si="72"/>
        <v>na</v>
      </c>
      <c r="AD386" s="4" t="str">
        <f t="shared" si="73"/>
        <v>na</v>
      </c>
      <c r="AE386" s="4" t="str">
        <f t="shared" si="74"/>
        <v>na</v>
      </c>
      <c r="AF386" s="4" t="str">
        <f t="shared" si="75"/>
        <v>na</v>
      </c>
      <c r="AG386" s="4" t="str">
        <f t="shared" si="76"/>
        <v>na</v>
      </c>
    </row>
    <row r="387" spans="1:33" x14ac:dyDescent="0.2">
      <c r="A387" t="s">
        <v>2007</v>
      </c>
      <c r="B387" s="6" t="s">
        <v>2012</v>
      </c>
      <c r="C387" s="7" t="str">
        <f>VLOOKUP(B387,YahooFinanceInfos!A:T,9,FALSE)</f>
        <v>Goldman Sachs Group, Inc. (The)</v>
      </c>
      <c r="D387" t="str">
        <f>VLOOKUP(B387,YahooFinanceInfos!A:T,7,FALSE)</f>
        <v>USD</v>
      </c>
      <c r="E387" s="1">
        <f>VLOOKUP(B387,YahooFinanceInfos!A:T,20,FALSE)</f>
        <v>174.45</v>
      </c>
      <c r="F387" s="4" t="str">
        <f>VLOOKUP(B387,YahooFinanceInfos!A:AK,37,FALSE)</f>
        <v>130.85 - 250.46</v>
      </c>
      <c r="G387" s="11">
        <f>(VLOOKUP(B387,YahooFinanceInfos!A:AO,41,FALSE)-E387)/E387</f>
        <v>0.43571223846374335</v>
      </c>
      <c r="H387" s="9">
        <f>VLOOKUP(B387,YahooFinanceInfos!A:AX,50,FALSE)</f>
        <v>18.472000000000001</v>
      </c>
      <c r="I387" s="9">
        <f>VLOOKUP(B387,YahooFinanceInfos!A:AT,46,FALSE)</f>
        <v>4.5999999999999996</v>
      </c>
      <c r="J387" s="4">
        <f>VLOOKUP(B387,YahooFinanceInfos!A:AV,48,FALSE)</f>
        <v>2.6775319999999998E-2</v>
      </c>
      <c r="K387" s="4">
        <f t="shared" si="79"/>
        <v>0.24902555218709393</v>
      </c>
      <c r="L387" s="9">
        <f>VLOOKUP(B387,YahooFinanceInfos!A:AV,47,FALSE)</f>
        <v>9.4440229999999996</v>
      </c>
      <c r="M387" s="9">
        <f>VLOOKUP(B387,YahooFinanceInfos!A:AZ,52,FALSE)</f>
        <v>226.39699999999999</v>
      </c>
      <c r="N387" s="4">
        <f>VLOOKUP(B387,YahooFinanceInfos!A:BH,60,FALSE)</f>
        <v>0.77054906000000001</v>
      </c>
      <c r="O387" s="4" t="str">
        <f t="shared" si="77"/>
        <v>don't touch</v>
      </c>
      <c r="P387" s="4"/>
      <c r="Q387" s="4"/>
      <c r="R387" s="4"/>
      <c r="S387" s="4"/>
      <c r="T387" s="4"/>
      <c r="AA387" s="4" t="str">
        <f t="shared" si="70"/>
        <v>na</v>
      </c>
      <c r="AB387" s="4" t="str">
        <f t="shared" si="71"/>
        <v>na</v>
      </c>
      <c r="AC387" s="4" t="str">
        <f t="shared" si="72"/>
        <v>na</v>
      </c>
      <c r="AD387" s="4" t="str">
        <f t="shared" si="73"/>
        <v>na</v>
      </c>
      <c r="AE387" s="4" t="str">
        <f t="shared" si="74"/>
        <v>na</v>
      </c>
      <c r="AF387" s="4" t="str">
        <f t="shared" si="75"/>
        <v>na</v>
      </c>
      <c r="AG387" s="4" t="str">
        <f t="shared" si="76"/>
        <v>na</v>
      </c>
    </row>
    <row r="388" spans="1:33" x14ac:dyDescent="0.2">
      <c r="A388" t="s">
        <v>2007</v>
      </c>
      <c r="B388" s="7" t="s">
        <v>2013</v>
      </c>
      <c r="C388" s="7" t="str">
        <f>VLOOKUP(B388,YahooFinanceInfos!A:T,9,FALSE)</f>
        <v>Home Depot, Inc. (The)</v>
      </c>
      <c r="D388" t="str">
        <f>VLOOKUP(B388,YahooFinanceInfos!A:T,7,FALSE)</f>
        <v>USD</v>
      </c>
      <c r="E388" s="1">
        <f>VLOOKUP(B388,YahooFinanceInfos!A:T,20,FALSE)</f>
        <v>234.48</v>
      </c>
      <c r="F388" s="4" t="str">
        <f>VLOOKUP(B388,YahooFinanceInfos!A:AK,37,FALSE)</f>
        <v>140.63 - 247.36</v>
      </c>
      <c r="G388" s="11">
        <f>(VLOOKUP(B388,YahooFinanceInfos!A:AO,41,FALSE)-E388)/E388</f>
        <v>5.4930058000682465E-2</v>
      </c>
      <c r="H388" s="9">
        <f>VLOOKUP(B388,YahooFinanceInfos!A:AX,50,FALSE)</f>
        <v>10.25</v>
      </c>
      <c r="I388" s="9">
        <f>VLOOKUP(B388,YahooFinanceInfos!A:AT,46,FALSE)</f>
        <v>5.58</v>
      </c>
      <c r="J388" s="4">
        <f>VLOOKUP(B388,YahooFinanceInfos!A:AV,48,FALSE)</f>
        <v>2.4250325E-2</v>
      </c>
      <c r="K388" s="4">
        <f t="shared" si="79"/>
        <v>0.54439024390243906</v>
      </c>
      <c r="L388" s="9">
        <f>VLOOKUP(B388,YahooFinanceInfos!A:AV,47,FALSE)</f>
        <v>22.876097000000001</v>
      </c>
      <c r="M388" s="9">
        <f>VLOOKUP(B388,YahooFinanceInfos!A:AZ,52,FALSE)</f>
        <v>-2.8929999999999998</v>
      </c>
      <c r="N388" s="4">
        <f>VLOOKUP(B388,YahooFinanceInfos!A:BH,60,FALSE)</f>
        <v>-81.050809999999998</v>
      </c>
      <c r="O388" s="4" t="str">
        <f t="shared" si="77"/>
        <v>don't touch</v>
      </c>
      <c r="P388" s="4"/>
      <c r="Q388" s="4"/>
      <c r="R388" s="4"/>
      <c r="S388" s="4"/>
      <c r="T388" s="4"/>
      <c r="AA388" s="4" t="str">
        <f t="shared" si="70"/>
        <v>na</v>
      </c>
      <c r="AB388" s="4" t="str">
        <f t="shared" si="71"/>
        <v>na</v>
      </c>
      <c r="AC388" s="4" t="str">
        <f t="shared" si="72"/>
        <v>na</v>
      </c>
      <c r="AD388" s="4" t="str">
        <f t="shared" si="73"/>
        <v>na</v>
      </c>
      <c r="AE388" s="4" t="str">
        <f t="shared" si="74"/>
        <v>na</v>
      </c>
      <c r="AF388" s="4" t="str">
        <f t="shared" si="75"/>
        <v>na</v>
      </c>
      <c r="AG388" s="4" t="str">
        <f t="shared" si="76"/>
        <v>na</v>
      </c>
    </row>
    <row r="389" spans="1:33" x14ac:dyDescent="0.2">
      <c r="A389" t="s">
        <v>2007</v>
      </c>
      <c r="B389" s="6" t="s">
        <v>2014</v>
      </c>
      <c r="C389" s="7" t="str">
        <f>VLOOKUP(B389,YahooFinanceInfos!A:T,9,FALSE)</f>
        <v>Intel Corporation</v>
      </c>
      <c r="D389" t="str">
        <f>VLOOKUP(B389,YahooFinanceInfos!A:T,7,FALSE)</f>
        <v>USD</v>
      </c>
      <c r="E389" s="1">
        <f>VLOOKUP(B389,YahooFinanceInfos!A:T,20,FALSE)</f>
        <v>59.08</v>
      </c>
      <c r="F389" s="4" t="str">
        <f>VLOOKUP(B389,YahooFinanceInfos!A:AK,37,FALSE)</f>
        <v>42.86 - 69.29</v>
      </c>
      <c r="G389" s="11">
        <f>(VLOOKUP(B389,YahooFinanceInfos!A:AO,41,FALSE)-E389)/E389</f>
        <v>0.17281651997291822</v>
      </c>
      <c r="H389" s="9">
        <f>VLOOKUP(B389,YahooFinanceInfos!A:AX,50,FALSE)</f>
        <v>5.1580000000000004</v>
      </c>
      <c r="I389" s="9">
        <f>VLOOKUP(B389,YahooFinanceInfos!A:AT,46,FALSE)</f>
        <v>1.2749999999999999</v>
      </c>
      <c r="J389" s="4">
        <f>VLOOKUP(B389,YahooFinanceInfos!A:AV,48,FALSE)</f>
        <v>2.2081744E-2</v>
      </c>
      <c r="K389" s="4">
        <f t="shared" si="79"/>
        <v>0.24718883288096158</v>
      </c>
      <c r="L389" s="9">
        <f>VLOOKUP(B389,YahooFinanceInfos!A:AV,47,FALSE)</f>
        <v>11.454052000000001</v>
      </c>
      <c r="M389" s="9">
        <f>VLOOKUP(B389,YahooFinanceInfos!A:AZ,52,FALSE)</f>
        <v>18.033999999999999</v>
      </c>
      <c r="N389" s="4">
        <f>VLOOKUP(B389,YahooFinanceInfos!A:BH,60,FALSE)</f>
        <v>3.2760340000000001</v>
      </c>
      <c r="O389" s="4" t="str">
        <f t="shared" si="77"/>
        <v>don't touch</v>
      </c>
      <c r="P389" s="4"/>
      <c r="Q389" s="4"/>
      <c r="R389" s="4"/>
      <c r="S389" s="4"/>
      <c r="T389" s="4"/>
      <c r="AA389" s="4" t="str">
        <f t="shared" si="70"/>
        <v>na</v>
      </c>
      <c r="AB389" s="4" t="str">
        <f t="shared" si="71"/>
        <v>na</v>
      </c>
      <c r="AC389" s="4" t="str">
        <f t="shared" si="72"/>
        <v>na</v>
      </c>
      <c r="AD389" s="4" t="str">
        <f t="shared" si="73"/>
        <v>na</v>
      </c>
      <c r="AE389" s="4" t="str">
        <f t="shared" si="74"/>
        <v>na</v>
      </c>
      <c r="AF389" s="4" t="str">
        <f t="shared" si="75"/>
        <v>na</v>
      </c>
      <c r="AG389" s="4" t="str">
        <f t="shared" si="76"/>
        <v>na</v>
      </c>
    </row>
    <row r="390" spans="1:33" x14ac:dyDescent="0.2">
      <c r="A390" t="s">
        <v>2007</v>
      </c>
      <c r="B390" s="7" t="s">
        <v>75</v>
      </c>
      <c r="C390" s="7" t="str">
        <f>VLOOKUP(B390,YahooFinanceInfos!A:T,9,FALSE)</f>
        <v>International Business Machines</v>
      </c>
      <c r="D390" t="str">
        <f>VLOOKUP(B390,YahooFinanceInfos!A:T,7,FALSE)</f>
        <v>USD</v>
      </c>
      <c r="E390" s="1">
        <f>VLOOKUP(B390,YahooFinanceInfos!A:T,20,FALSE)</f>
        <v>116.95</v>
      </c>
      <c r="F390" s="4" t="str">
        <f>VLOOKUP(B390,YahooFinanceInfos!A:AK,37,FALSE)</f>
        <v>90.56 - 158.75</v>
      </c>
      <c r="G390" s="11">
        <f>(VLOOKUP(B390,YahooFinanceInfos!A:AO,41,FALSE)-E390)/E390</f>
        <v>0.35741769987174005</v>
      </c>
      <c r="H390" s="9">
        <f>VLOOKUP(B390,YahooFinanceInfos!A:AX,50,FALSE)</f>
        <v>10.096</v>
      </c>
      <c r="I390" s="9">
        <f>VLOOKUP(B390,YahooFinanceInfos!A:AT,46,FALSE)</f>
        <v>6.48</v>
      </c>
      <c r="J390" s="4">
        <f>VLOOKUP(B390,YahooFinanceInfos!A:AV,48,FALSE)</f>
        <v>5.5992395E-2</v>
      </c>
      <c r="K390" s="4">
        <f t="shared" si="79"/>
        <v>0.64183835182250404</v>
      </c>
      <c r="L390" s="9">
        <f>VLOOKUP(B390,YahooFinanceInfos!A:AV,47,FALSE)</f>
        <v>11.583796</v>
      </c>
      <c r="M390" s="9">
        <f>VLOOKUP(B390,YahooFinanceInfos!A:AZ,52,FALSE)</f>
        <v>22.524000000000001</v>
      </c>
      <c r="N390" s="4">
        <f>VLOOKUP(B390,YahooFinanceInfos!A:BH,60,FALSE)</f>
        <v>5.1922392999999998</v>
      </c>
      <c r="O390" s="4" t="str">
        <f t="shared" si="77"/>
        <v>invest</v>
      </c>
      <c r="P390" s="4"/>
      <c r="Q390" s="4"/>
      <c r="R390" s="4"/>
      <c r="S390" s="4"/>
      <c r="T390" s="4"/>
      <c r="AA390" s="4" t="str">
        <f t="shared" si="70"/>
        <v>na</v>
      </c>
      <c r="AB390" s="4" t="str">
        <f t="shared" si="71"/>
        <v>na</v>
      </c>
      <c r="AC390" s="4" t="str">
        <f t="shared" si="72"/>
        <v>na</v>
      </c>
      <c r="AD390" s="4" t="str">
        <f t="shared" si="73"/>
        <v>na</v>
      </c>
      <c r="AE390" s="4" t="str">
        <f t="shared" si="74"/>
        <v>na</v>
      </c>
      <c r="AF390" s="4" t="str">
        <f t="shared" si="75"/>
        <v>na</v>
      </c>
      <c r="AG390" s="4" t="str">
        <f t="shared" si="76"/>
        <v>na</v>
      </c>
    </row>
    <row r="391" spans="1:33" x14ac:dyDescent="0.2">
      <c r="A391" t="s">
        <v>2007</v>
      </c>
      <c r="B391" s="6" t="s">
        <v>639</v>
      </c>
      <c r="C391" s="7" t="str">
        <f>VLOOKUP(B391,YahooFinanceInfos!A:T,9,FALSE)</f>
        <v>Johnson &amp; Johnson</v>
      </c>
      <c r="D391" t="str">
        <f>VLOOKUP(B391,YahooFinanceInfos!A:T,7,FALSE)</f>
        <v>USD</v>
      </c>
      <c r="E391" s="1">
        <f>VLOOKUP(B391,YahooFinanceInfos!A:T,20,FALSE)</f>
        <v>147.63999999999999</v>
      </c>
      <c r="F391" s="4" t="str">
        <f>VLOOKUP(B391,YahooFinanceInfos!A:AK,37,FALSE)</f>
        <v>109.16 - 157.0</v>
      </c>
      <c r="G391" s="11">
        <f>(VLOOKUP(B391,YahooFinanceInfos!A:AO,41,FALSE)-E391)/E391</f>
        <v>6.3397453264698006E-2</v>
      </c>
      <c r="H391" s="9">
        <f>VLOOKUP(B391,YahooFinanceInfos!A:AX,50,FALSE)</f>
        <v>6.4080000000000004</v>
      </c>
      <c r="I391" s="9">
        <f>VLOOKUP(B391,YahooFinanceInfos!A:AT,46,FALSE)</f>
        <v>3.8</v>
      </c>
      <c r="J391" s="4">
        <f>VLOOKUP(B391,YahooFinanceInfos!A:AV,48,FALSE)</f>
        <v>2.58275E-2</v>
      </c>
      <c r="K391" s="4">
        <f t="shared" si="79"/>
        <v>0.5930087390761547</v>
      </c>
      <c r="L391" s="9">
        <f>VLOOKUP(B391,YahooFinanceInfos!A:AV,47,FALSE)</f>
        <v>23.039950000000001</v>
      </c>
      <c r="M391" s="9">
        <f>VLOOKUP(B391,YahooFinanceInfos!A:AZ,52,FALSE)</f>
        <v>23.285</v>
      </c>
      <c r="N391" s="4">
        <f>VLOOKUP(B391,YahooFinanceInfos!A:BH,60,FALSE)</f>
        <v>6.3405630000000004</v>
      </c>
      <c r="O391" s="4" t="str">
        <f t="shared" si="77"/>
        <v>don't touch</v>
      </c>
      <c r="P391" s="4"/>
      <c r="Q391" s="4"/>
      <c r="R391" s="4"/>
      <c r="S391" s="4"/>
      <c r="T391" s="4"/>
      <c r="AA391" s="4" t="str">
        <f t="shared" si="70"/>
        <v>na</v>
      </c>
      <c r="AB391" s="4" t="str">
        <f t="shared" si="71"/>
        <v>na</v>
      </c>
      <c r="AC391" s="4" t="str">
        <f t="shared" si="72"/>
        <v>na</v>
      </c>
      <c r="AD391" s="4" t="str">
        <f t="shared" si="73"/>
        <v>na</v>
      </c>
      <c r="AE391" s="4" t="str">
        <f t="shared" si="74"/>
        <v>na</v>
      </c>
      <c r="AF391" s="4" t="str">
        <f t="shared" si="75"/>
        <v>na</v>
      </c>
      <c r="AG391" s="4" t="str">
        <f t="shared" si="76"/>
        <v>na</v>
      </c>
    </row>
    <row r="392" spans="1:33" x14ac:dyDescent="0.2">
      <c r="A392" t="s">
        <v>2007</v>
      </c>
      <c r="B392" s="7" t="s">
        <v>54</v>
      </c>
      <c r="C392" s="7" t="str">
        <f>VLOOKUP(B392,YahooFinanceInfos!A:T,9,FALSE)</f>
        <v>JP Morgan Chase &amp; Co.</v>
      </c>
      <c r="D392" t="str">
        <f>VLOOKUP(B392,YahooFinanceInfos!A:T,7,FALSE)</f>
        <v>USD</v>
      </c>
      <c r="E392" s="1">
        <f>VLOOKUP(B392,YahooFinanceInfos!A:T,20,FALSE)</f>
        <v>87.52</v>
      </c>
      <c r="F392" s="4" t="str">
        <f>VLOOKUP(B392,YahooFinanceInfos!A:AK,37,FALSE)</f>
        <v>76.91 - 141.1</v>
      </c>
      <c r="G392" s="11">
        <f>(VLOOKUP(B392,YahooFinanceInfos!A:AO,41,FALSE)-E392)/E392</f>
        <v>0.61220292504570384</v>
      </c>
      <c r="H392" s="9">
        <f>VLOOKUP(B392,YahooFinanceInfos!A:AX,50,FALSE)</f>
        <v>8.8979999999999997</v>
      </c>
      <c r="I392" s="9">
        <f>VLOOKUP(B392,YahooFinanceInfos!A:AT,46,FALSE)</f>
        <v>3.5</v>
      </c>
      <c r="J392" s="4">
        <f>VLOOKUP(B392,YahooFinanceInfos!A:AV,48,FALSE)</f>
        <v>4.1651792999999999E-2</v>
      </c>
      <c r="K392" s="4">
        <f t="shared" si="79"/>
        <v>0.39334681951000228</v>
      </c>
      <c r="L392" s="9">
        <f>VLOOKUP(B392,YahooFinanceInfos!A:AV,47,FALSE)</f>
        <v>9.8359179999999995</v>
      </c>
      <c r="M392" s="9">
        <f>VLOOKUP(B392,YahooFinanceInfos!A:AZ,52,FALSE)</f>
        <v>75.878</v>
      </c>
      <c r="N392" s="4">
        <f>VLOOKUP(B392,YahooFinanceInfos!A:BH,60,FALSE)</f>
        <v>1.1534305</v>
      </c>
      <c r="O392" s="4" t="str">
        <f t="shared" si="77"/>
        <v>invest</v>
      </c>
      <c r="P392" s="4"/>
      <c r="Q392" s="4"/>
      <c r="R392" s="4"/>
      <c r="S392" s="4"/>
      <c r="T392" s="4"/>
      <c r="AA392" s="4" t="str">
        <f t="shared" si="70"/>
        <v>na</v>
      </c>
      <c r="AB392" s="4" t="str">
        <f t="shared" si="71"/>
        <v>na</v>
      </c>
      <c r="AC392" s="4" t="str">
        <f t="shared" si="72"/>
        <v>na</v>
      </c>
      <c r="AD392" s="4" t="str">
        <f t="shared" si="73"/>
        <v>na</v>
      </c>
      <c r="AE392" s="4" t="str">
        <f t="shared" si="74"/>
        <v>na</v>
      </c>
      <c r="AF392" s="4" t="str">
        <f t="shared" si="75"/>
        <v>na</v>
      </c>
      <c r="AG392" s="4" t="str">
        <f t="shared" si="76"/>
        <v>na</v>
      </c>
    </row>
    <row r="393" spans="1:33" x14ac:dyDescent="0.2">
      <c r="A393" t="s">
        <v>2007</v>
      </c>
      <c r="B393" s="6" t="s">
        <v>2015</v>
      </c>
      <c r="C393" s="7" t="str">
        <f>VLOOKUP(B393,YahooFinanceInfos!A:T,9,FALSE)</f>
        <v>McDonald's Corporation</v>
      </c>
      <c r="D393" t="str">
        <f>VLOOKUP(B393,YahooFinanceInfos!A:T,7,FALSE)</f>
        <v>USD</v>
      </c>
      <c r="E393" s="1">
        <f>VLOOKUP(B393,YahooFinanceInfos!A:T,20,FALSE)</f>
        <v>175.41</v>
      </c>
      <c r="F393" s="4" t="str">
        <f>VLOOKUP(B393,YahooFinanceInfos!A:AK,37,FALSE)</f>
        <v>124.23 - 221.93</v>
      </c>
      <c r="G393" s="11">
        <f>(VLOOKUP(B393,YahooFinanceInfos!A:AO,41,FALSE)-E393)/E393</f>
        <v>0.26520722877829095</v>
      </c>
      <c r="H393" s="9">
        <f>VLOOKUP(B393,YahooFinanceInfos!A:AX,50,FALSE)</f>
        <v>7.64</v>
      </c>
      <c r="I393" s="9">
        <f>VLOOKUP(B393,YahooFinanceInfos!A:AT,46,FALSE)</f>
        <v>4.82</v>
      </c>
      <c r="J393" s="4">
        <f>VLOOKUP(B393,YahooFinanceInfos!A:AV,48,FALSE)</f>
        <v>2.7890291000000001E-2</v>
      </c>
      <c r="K393" s="4">
        <f t="shared" si="79"/>
        <v>0.63089005235602102</v>
      </c>
      <c r="L393" s="9">
        <f>VLOOKUP(B393,YahooFinanceInfos!A:AV,47,FALSE)</f>
        <v>22.959425</v>
      </c>
      <c r="M393" s="9">
        <f>VLOOKUP(B393,YahooFinanceInfos!A:AZ,52,FALSE)</f>
        <v>-12.499000000000001</v>
      </c>
      <c r="N393" s="4">
        <f>VLOOKUP(B393,YahooFinanceInfos!A:BH,60,FALSE)</f>
        <v>-14.033923</v>
      </c>
      <c r="O393" s="4" t="str">
        <f t="shared" si="77"/>
        <v>don't touch</v>
      </c>
      <c r="P393" s="4"/>
      <c r="Q393" s="4"/>
      <c r="R393" s="4"/>
      <c r="S393" s="4"/>
      <c r="T393" s="4"/>
      <c r="AA393" s="4" t="str">
        <f t="shared" si="70"/>
        <v>na</v>
      </c>
      <c r="AB393" s="4" t="str">
        <f t="shared" si="71"/>
        <v>na</v>
      </c>
      <c r="AC393" s="4" t="str">
        <f t="shared" si="72"/>
        <v>na</v>
      </c>
      <c r="AD393" s="4" t="str">
        <f t="shared" si="73"/>
        <v>na</v>
      </c>
      <c r="AE393" s="4" t="str">
        <f t="shared" si="74"/>
        <v>na</v>
      </c>
      <c r="AF393" s="4" t="str">
        <f t="shared" si="75"/>
        <v>na</v>
      </c>
      <c r="AG393" s="4" t="str">
        <f t="shared" si="76"/>
        <v>na</v>
      </c>
    </row>
    <row r="394" spans="1:33" x14ac:dyDescent="0.2">
      <c r="A394" t="s">
        <v>2007</v>
      </c>
      <c r="B394" s="7" t="s">
        <v>2016</v>
      </c>
      <c r="C394" s="7" t="str">
        <f>VLOOKUP(B394,YahooFinanceInfos!A:T,9,FALSE)</f>
        <v>Merck &amp; Company, Inc.</v>
      </c>
      <c r="D394" t="str">
        <f>VLOOKUP(B394,YahooFinanceInfos!A:T,7,FALSE)</f>
        <v>USD</v>
      </c>
      <c r="E394" s="1">
        <f>VLOOKUP(B394,YahooFinanceInfos!A:T,20,FALSE)</f>
        <v>80.05</v>
      </c>
      <c r="F394" s="4" t="str">
        <f>VLOOKUP(B394,YahooFinanceInfos!A:AK,37,FALSE)</f>
        <v>65.25 - 92.64</v>
      </c>
      <c r="G394" s="11">
        <f>(VLOOKUP(B394,YahooFinanceInfos!A:AO,41,FALSE)-E394)/E394</f>
        <v>0.1572767020612118</v>
      </c>
      <c r="H394" s="9">
        <f>VLOOKUP(B394,YahooFinanceInfos!A:AX,50,FALSE)</f>
        <v>3.9449999999999998</v>
      </c>
      <c r="I394" s="9">
        <f>VLOOKUP(B394,YahooFinanceInfos!A:AT,46,FALSE)</f>
        <v>2.2599999999999998</v>
      </c>
      <c r="J394" s="4">
        <f>VLOOKUP(B394,YahooFinanceInfos!A:AV,48,FALSE)</f>
        <v>2.9015277999999999E-2</v>
      </c>
      <c r="K394" s="4">
        <f t="shared" si="79"/>
        <v>0.57287705956907475</v>
      </c>
      <c r="L394" s="9">
        <f>VLOOKUP(B394,YahooFinanceInfos!A:AV,47,FALSE)</f>
        <v>20.291509999999999</v>
      </c>
      <c r="M394" s="9">
        <f>VLOOKUP(B394,YahooFinanceInfos!A:AZ,52,FALSE)</f>
        <v>10.382</v>
      </c>
      <c r="N394" s="4">
        <f>VLOOKUP(B394,YahooFinanceInfos!A:BH,60,FALSE)</f>
        <v>7.7104606999999996</v>
      </c>
      <c r="O394" s="4" t="str">
        <f t="shared" si="77"/>
        <v>don't touch</v>
      </c>
      <c r="P394" s="4"/>
      <c r="Q394" s="4"/>
      <c r="R394" s="4"/>
      <c r="S394" s="4"/>
      <c r="T394" s="4"/>
      <c r="AA394" s="4" t="str">
        <f t="shared" si="70"/>
        <v>na</v>
      </c>
      <c r="AB394" s="4" t="str">
        <f t="shared" si="71"/>
        <v>na</v>
      </c>
      <c r="AC394" s="4" t="str">
        <f t="shared" si="72"/>
        <v>na</v>
      </c>
      <c r="AD394" s="4" t="str">
        <f t="shared" si="73"/>
        <v>na</v>
      </c>
      <c r="AE394" s="4" t="str">
        <f t="shared" si="74"/>
        <v>na</v>
      </c>
      <c r="AF394" s="4" t="str">
        <f t="shared" si="75"/>
        <v>na</v>
      </c>
      <c r="AG394" s="4" t="str">
        <f t="shared" si="76"/>
        <v>na</v>
      </c>
    </row>
    <row r="395" spans="1:33" x14ac:dyDescent="0.2">
      <c r="A395" t="s">
        <v>2007</v>
      </c>
      <c r="B395" s="6" t="s">
        <v>2017</v>
      </c>
      <c r="C395" s="7" t="str">
        <f>VLOOKUP(B395,YahooFinanceInfos!A:T,9,FALSE)</f>
        <v>Microsoft Corporation</v>
      </c>
      <c r="D395" t="str">
        <f>VLOOKUP(B395,YahooFinanceInfos!A:T,7,FALSE)</f>
        <v>USD</v>
      </c>
      <c r="E395" s="1">
        <f>VLOOKUP(B395,YahooFinanceInfos!A:T,20,FALSE)</f>
        <v>180.53</v>
      </c>
      <c r="F395" s="4" t="str">
        <f>VLOOKUP(B395,YahooFinanceInfos!A:AK,37,FALSE)</f>
        <v>119.01 - 190.7</v>
      </c>
      <c r="G395" s="11">
        <f>(VLOOKUP(B395,YahooFinanceInfos!A:AO,41,FALSE)-E395)/E395</f>
        <v>5.6334127291862782E-2</v>
      </c>
      <c r="H395" s="9">
        <f>VLOOKUP(B395,YahooFinanceInfos!A:AX,50,FALSE)</f>
        <v>6.0019999999999998</v>
      </c>
      <c r="I395" s="9">
        <f>VLOOKUP(B395,YahooFinanceInfos!A:AT,46,FALSE)</f>
        <v>1.99</v>
      </c>
      <c r="J395" s="4">
        <f>VLOOKUP(B395,YahooFinanceInfos!A:AV,48,FALSE)</f>
        <v>1.1070932E-2</v>
      </c>
      <c r="K395" s="4">
        <f t="shared" si="79"/>
        <v>0.33155614795068311</v>
      </c>
      <c r="L395" s="9">
        <f>VLOOKUP(B395,YahooFinanceInfos!A:AV,47,FALSE)</f>
        <v>30.078308</v>
      </c>
      <c r="M395" s="9">
        <f>VLOOKUP(B395,YahooFinanceInfos!A:AZ,52,FALSE)</f>
        <v>15.086</v>
      </c>
      <c r="N395" s="4">
        <f>VLOOKUP(B395,YahooFinanceInfos!A:BH,60,FALSE)</f>
        <v>11.966723</v>
      </c>
      <c r="O395" s="4" t="str">
        <f t="shared" si="77"/>
        <v>don't touch</v>
      </c>
      <c r="P395" s="4"/>
      <c r="Q395" s="4"/>
      <c r="R395" s="4"/>
      <c r="S395" s="4"/>
      <c r="T395" s="4"/>
      <c r="AA395" s="4" t="str">
        <f t="shared" si="70"/>
        <v>na</v>
      </c>
      <c r="AB395" s="4" t="str">
        <f t="shared" si="71"/>
        <v>na</v>
      </c>
      <c r="AC395" s="4" t="str">
        <f t="shared" si="72"/>
        <v>na</v>
      </c>
      <c r="AD395" s="4" t="str">
        <f t="shared" si="73"/>
        <v>na</v>
      </c>
      <c r="AE395" s="4" t="str">
        <f t="shared" si="74"/>
        <v>na</v>
      </c>
      <c r="AF395" s="4" t="str">
        <f t="shared" si="75"/>
        <v>na</v>
      </c>
      <c r="AG395" s="4" t="str">
        <f t="shared" si="76"/>
        <v>na</v>
      </c>
    </row>
    <row r="396" spans="1:33" x14ac:dyDescent="0.2">
      <c r="A396" t="s">
        <v>2007</v>
      </c>
      <c r="B396" s="7" t="s">
        <v>2018</v>
      </c>
      <c r="C396" s="7" t="str">
        <f>VLOOKUP(B396,YahooFinanceInfos!A:T,9,FALSE)</f>
        <v>Nike, Inc.</v>
      </c>
      <c r="D396" t="str">
        <f>VLOOKUP(B396,YahooFinanceInfos!A:T,7,FALSE)</f>
        <v>USD</v>
      </c>
      <c r="E396" s="1">
        <f>VLOOKUP(B396,YahooFinanceInfos!A:T,20,FALSE)</f>
        <v>86.55</v>
      </c>
      <c r="F396" s="4" t="str">
        <f>VLOOKUP(B396,YahooFinanceInfos!A:AK,37,FALSE)</f>
        <v>60.0 - 105.62</v>
      </c>
      <c r="G396" s="11">
        <f>(VLOOKUP(B396,YahooFinanceInfos!A:AO,41,FALSE)-E396)/E396</f>
        <v>0.22033506643558645</v>
      </c>
      <c r="H396" s="9">
        <f>VLOOKUP(B396,YahooFinanceInfos!A:AX,50,FALSE)</f>
        <v>2.7090000000000001</v>
      </c>
      <c r="I396" s="9">
        <f>VLOOKUP(B396,YahooFinanceInfos!A:AT,46,FALSE)</f>
        <v>0.93</v>
      </c>
      <c r="J396" s="4">
        <f>VLOOKUP(B396,YahooFinanceInfos!A:AV,48,FALSE)</f>
        <v>1.081144E-2</v>
      </c>
      <c r="K396" s="4">
        <f t="shared" si="79"/>
        <v>0.3433001107419712</v>
      </c>
      <c r="L396" s="9">
        <f>VLOOKUP(B396,YahooFinanceInfos!A:AV,47,FALSE)</f>
        <v>31.949058999999998</v>
      </c>
      <c r="M396" s="9">
        <f>VLOOKUP(B396,YahooFinanceInfos!A:AZ,52,FALSE)</f>
        <v>5.8170000000000002</v>
      </c>
      <c r="N396" s="4">
        <f>VLOOKUP(B396,YahooFinanceInfos!A:BH,60,FALSE)</f>
        <v>14.878804000000001</v>
      </c>
      <c r="O396" s="4" t="str">
        <f t="shared" si="77"/>
        <v>don't touch</v>
      </c>
      <c r="P396" s="4"/>
      <c r="Q396" s="4"/>
      <c r="R396" s="4"/>
      <c r="S396" s="4"/>
      <c r="T396" s="4"/>
      <c r="AA396" s="4" t="str">
        <f t="shared" si="70"/>
        <v>na</v>
      </c>
      <c r="AB396" s="4" t="str">
        <f t="shared" si="71"/>
        <v>na</v>
      </c>
      <c r="AC396" s="4" t="str">
        <f t="shared" si="72"/>
        <v>na</v>
      </c>
      <c r="AD396" s="4" t="str">
        <f t="shared" si="73"/>
        <v>na</v>
      </c>
      <c r="AE396" s="4" t="str">
        <f t="shared" si="74"/>
        <v>na</v>
      </c>
      <c r="AF396" s="4" t="str">
        <f t="shared" si="75"/>
        <v>na</v>
      </c>
      <c r="AG396" s="4" t="str">
        <f t="shared" si="76"/>
        <v>na</v>
      </c>
    </row>
    <row r="397" spans="1:33" x14ac:dyDescent="0.2">
      <c r="A397" t="s">
        <v>2007</v>
      </c>
      <c r="B397" s="6" t="s">
        <v>2019</v>
      </c>
      <c r="C397" s="7" t="str">
        <f>VLOOKUP(B397,YahooFinanceInfos!A:T,9,FALSE)</f>
        <v>Pfizer, Inc.</v>
      </c>
      <c r="D397" t="str">
        <f>VLOOKUP(B397,YahooFinanceInfos!A:T,7,FALSE)</f>
        <v>USD</v>
      </c>
      <c r="E397" s="1">
        <f>VLOOKUP(B397,YahooFinanceInfos!A:T,20,FALSE)</f>
        <v>37.92</v>
      </c>
      <c r="F397" s="4" t="str">
        <f>VLOOKUP(B397,YahooFinanceInfos!A:AK,37,FALSE)</f>
        <v>27.88 - 44.56</v>
      </c>
      <c r="G397" s="11">
        <f>(VLOOKUP(B397,YahooFinanceInfos!A:AO,41,FALSE)-E397)/E397</f>
        <v>0.17510548523206751</v>
      </c>
      <c r="H397" s="9">
        <f>VLOOKUP(B397,YahooFinanceInfos!A:AX,50,FALSE)</f>
        <v>2.7989999999999999</v>
      </c>
      <c r="I397" s="9">
        <f>VLOOKUP(B397,YahooFinanceInfos!A:AT,46,FALSE)</f>
        <v>1.46</v>
      </c>
      <c r="J397" s="4">
        <f>VLOOKUP(B397,YahooFinanceInfos!A:AV,48,FALSE)</f>
        <v>3.9406209999999997E-2</v>
      </c>
      <c r="K397" s="4">
        <f t="shared" si="79"/>
        <v>0.52161486245087529</v>
      </c>
      <c r="L397" s="9">
        <f>VLOOKUP(B397,YahooFinanceInfos!A:AV,47,FALSE)</f>
        <v>13.547694999999999</v>
      </c>
      <c r="M397" s="9">
        <f>VLOOKUP(B397,YahooFinanceInfos!A:AZ,52,FALSE)</f>
        <v>11.709</v>
      </c>
      <c r="N397" s="4">
        <f>VLOOKUP(B397,YahooFinanceInfos!A:BH,60,FALSE)</f>
        <v>3.2385345000000001</v>
      </c>
      <c r="O397" s="4" t="str">
        <f t="shared" si="77"/>
        <v>don't touch</v>
      </c>
      <c r="P397" s="4"/>
      <c r="Q397" s="4"/>
      <c r="R397" s="4"/>
      <c r="S397" s="4"/>
      <c r="T397" s="4"/>
      <c r="AA397" s="4" t="str">
        <f t="shared" si="70"/>
        <v>na</v>
      </c>
      <c r="AB397" s="4" t="str">
        <f t="shared" si="71"/>
        <v>na</v>
      </c>
      <c r="AC397" s="4" t="str">
        <f t="shared" si="72"/>
        <v>na</v>
      </c>
      <c r="AD397" s="4" t="str">
        <f t="shared" si="73"/>
        <v>na</v>
      </c>
      <c r="AE397" s="4" t="str">
        <f t="shared" si="74"/>
        <v>na</v>
      </c>
      <c r="AF397" s="4" t="str">
        <f t="shared" si="75"/>
        <v>na</v>
      </c>
      <c r="AG397" s="4" t="str">
        <f t="shared" si="76"/>
        <v>na</v>
      </c>
    </row>
    <row r="398" spans="1:33" x14ac:dyDescent="0.2">
      <c r="A398" t="s">
        <v>2007</v>
      </c>
      <c r="B398" s="7" t="s">
        <v>666</v>
      </c>
      <c r="C398" s="7" t="str">
        <f>VLOOKUP(B398,YahooFinanceInfos!A:T,9,FALSE)</f>
        <v>Procter &amp; Gamble Company (The)</v>
      </c>
      <c r="D398" t="str">
        <f>VLOOKUP(B398,YahooFinanceInfos!A:T,7,FALSE)</f>
        <v>USD</v>
      </c>
      <c r="E398" s="1">
        <f>VLOOKUP(B398,YahooFinanceInfos!A:T,20,FALSE)</f>
        <v>113.81</v>
      </c>
      <c r="F398" s="4" t="str">
        <f>VLOOKUP(B398,YahooFinanceInfos!A:AK,37,FALSE)</f>
        <v>94.34 - 128.09</v>
      </c>
      <c r="G398" s="11">
        <f>(VLOOKUP(B398,YahooFinanceInfos!A:AO,41,FALSE)-E398)/E398</f>
        <v>0.12547227835866795</v>
      </c>
      <c r="H398" s="9">
        <f>VLOOKUP(B398,YahooFinanceInfos!A:AX,50,FALSE)</f>
        <v>1.8560000000000001</v>
      </c>
      <c r="I398" s="9">
        <f>VLOOKUP(B398,YahooFinanceInfos!A:AT,46,FALSE)</f>
        <v>2.984</v>
      </c>
      <c r="J398" s="4">
        <f>VLOOKUP(B398,YahooFinanceInfos!A:AV,48,FALSE)</f>
        <v>2.619382E-2</v>
      </c>
      <c r="K398" s="4">
        <f t="shared" si="79"/>
        <v>1.607758620689655</v>
      </c>
      <c r="L398" s="9">
        <f>VLOOKUP(B398,YahooFinanceInfos!A:AV,47,FALSE)</f>
        <v>61.320039999999999</v>
      </c>
      <c r="M398" s="9">
        <f>VLOOKUP(B398,YahooFinanceInfos!A:AZ,52,FALSE)</f>
        <v>18.032</v>
      </c>
      <c r="N398" s="4">
        <f>VLOOKUP(B398,YahooFinanceInfos!A:BH,60,FALSE)</f>
        <v>6.3115572999999996</v>
      </c>
      <c r="O398" s="4" t="str">
        <f t="shared" si="77"/>
        <v>don't touch</v>
      </c>
      <c r="P398" s="4"/>
      <c r="Q398" s="4"/>
      <c r="R398" s="4"/>
      <c r="S398" s="4"/>
      <c r="T398" s="4"/>
      <c r="AA398" s="4" t="str">
        <f t="shared" si="70"/>
        <v>na</v>
      </c>
      <c r="AB398" s="4" t="str">
        <f t="shared" si="71"/>
        <v>na</v>
      </c>
      <c r="AC398" s="4" t="str">
        <f t="shared" si="72"/>
        <v>na</v>
      </c>
      <c r="AD398" s="4" t="str">
        <f t="shared" si="73"/>
        <v>na</v>
      </c>
      <c r="AE398" s="4" t="str">
        <f t="shared" si="74"/>
        <v>na</v>
      </c>
      <c r="AF398" s="4" t="str">
        <f t="shared" si="75"/>
        <v>na</v>
      </c>
      <c r="AG398" s="4" t="str">
        <f t="shared" si="76"/>
        <v>na</v>
      </c>
    </row>
    <row r="399" spans="1:33" x14ac:dyDescent="0.2">
      <c r="A399" t="s">
        <v>2007</v>
      </c>
      <c r="B399" s="6" t="s">
        <v>2020</v>
      </c>
      <c r="C399" s="7" t="str">
        <f>VLOOKUP(B399,YahooFinanceInfos!A:T,9,FALSE)</f>
        <v>Raytheon Technologies Corporati</v>
      </c>
      <c r="D399" t="str">
        <f>VLOOKUP(B399,YahooFinanceInfos!A:T,7,FALSE)</f>
        <v>USD</v>
      </c>
      <c r="E399" s="1">
        <f>VLOOKUP(B399,YahooFinanceInfos!A:T,20,FALSE)</f>
        <v>53.86</v>
      </c>
      <c r="F399" s="4" t="str">
        <f>VLOOKUP(B399,YahooFinanceInfos!A:AK,37,FALSE)</f>
        <v>43.436123 - 99.71051</v>
      </c>
      <c r="G399" s="11">
        <f>(VLOOKUP(B399,YahooFinanceInfos!A:AO,41,FALSE)-E399)/E399</f>
        <v>0.85129056813962123</v>
      </c>
      <c r="H399" s="9">
        <f>VLOOKUP(B399,YahooFinanceInfos!A:AX,50,FALSE)</f>
        <v>0</v>
      </c>
      <c r="I399" s="9">
        <f>VLOOKUP(B399,YahooFinanceInfos!A:AT,46,FALSE)</f>
        <v>0</v>
      </c>
      <c r="J399" s="4">
        <f>VLOOKUP(B399,YahooFinanceInfos!A:AV,48,FALSE)</f>
        <v>0</v>
      </c>
      <c r="K399" s="4" t="str">
        <f t="shared" si="79"/>
        <v>na</v>
      </c>
      <c r="L399" s="9">
        <f>VLOOKUP(B399,YahooFinanceInfos!A:AV,47,FALSE)</f>
        <v>0</v>
      </c>
      <c r="M399" s="9">
        <f>VLOOKUP(B399,YahooFinanceInfos!A:AZ,52,FALSE)</f>
        <v>0</v>
      </c>
      <c r="N399" s="4">
        <f>VLOOKUP(B399,YahooFinanceInfos!A:BH,60,FALSE)</f>
        <v>0</v>
      </c>
      <c r="O399" s="4" t="str">
        <f t="shared" si="77"/>
        <v>don't touch</v>
      </c>
      <c r="P399" s="4"/>
      <c r="Q399" s="4"/>
      <c r="R399" s="4"/>
      <c r="S399" s="4"/>
      <c r="T399" s="4"/>
      <c r="AA399" s="4" t="str">
        <f t="shared" si="70"/>
        <v>na</v>
      </c>
      <c r="AB399" s="4" t="str">
        <f t="shared" si="71"/>
        <v>na</v>
      </c>
      <c r="AC399" s="4" t="str">
        <f t="shared" si="72"/>
        <v>na</v>
      </c>
      <c r="AD399" s="4" t="str">
        <f t="shared" si="73"/>
        <v>na</v>
      </c>
      <c r="AE399" s="4" t="str">
        <f t="shared" si="74"/>
        <v>na</v>
      </c>
      <c r="AF399" s="4" t="str">
        <f t="shared" si="75"/>
        <v>na</v>
      </c>
      <c r="AG399" s="4" t="str">
        <f t="shared" si="76"/>
        <v>na</v>
      </c>
    </row>
    <row r="400" spans="1:33" x14ac:dyDescent="0.2">
      <c r="A400" t="s">
        <v>2007</v>
      </c>
      <c r="B400" s="7" t="s">
        <v>2021</v>
      </c>
      <c r="C400" s="7" t="str">
        <f>VLOOKUP(B400,YahooFinanceInfos!A:T,9,FALSE)</f>
        <v>The Travelers Companies, Inc.</v>
      </c>
      <c r="D400" t="str">
        <f>VLOOKUP(B400,YahooFinanceInfos!A:T,7,FALSE)</f>
        <v>USD</v>
      </c>
      <c r="E400" s="1">
        <f>VLOOKUP(B400,YahooFinanceInfos!A:T,20,FALSE)</f>
        <v>90.22</v>
      </c>
      <c r="F400" s="4" t="str">
        <f>VLOOKUP(B400,YahooFinanceInfos!A:AK,37,FALSE)</f>
        <v>76.99 - 155.09</v>
      </c>
      <c r="G400" s="11">
        <f>(VLOOKUP(B400,YahooFinanceInfos!A:AO,41,FALSE)-E400)/E400</f>
        <v>0.71902017291066289</v>
      </c>
      <c r="H400" s="9">
        <f>VLOOKUP(B400,YahooFinanceInfos!A:AX,50,FALSE)</f>
        <v>9.2530000000000001</v>
      </c>
      <c r="I400" s="9">
        <f>VLOOKUP(B400,YahooFinanceInfos!A:AT,46,FALSE)</f>
        <v>3.28</v>
      </c>
      <c r="J400" s="4">
        <f>VLOOKUP(B400,YahooFinanceInfos!A:AV,48,FALSE)</f>
        <v>3.6501224999999998E-2</v>
      </c>
      <c r="K400" s="4">
        <f t="shared" si="79"/>
        <v>0.35447962822868256</v>
      </c>
      <c r="L400" s="9">
        <f>VLOOKUP(B400,YahooFinanceInfos!A:AV,47,FALSE)</f>
        <v>9.7503510000000002</v>
      </c>
      <c r="M400" s="9">
        <f>VLOOKUP(B400,YahooFinanceInfos!A:AZ,52,FALSE)</f>
        <v>99.698999999999998</v>
      </c>
      <c r="N400" s="4">
        <f>VLOOKUP(B400,YahooFinanceInfos!A:BH,60,FALSE)</f>
        <v>0.90492386000000002</v>
      </c>
      <c r="O400" s="4" t="str">
        <f t="shared" si="77"/>
        <v>invest</v>
      </c>
      <c r="P400" s="4"/>
      <c r="Q400" s="4"/>
      <c r="R400" s="4"/>
      <c r="S400" s="4"/>
      <c r="T400" s="4"/>
      <c r="AA400" s="4" t="str">
        <f t="shared" si="70"/>
        <v>na</v>
      </c>
      <c r="AB400" s="4" t="str">
        <f t="shared" si="71"/>
        <v>na</v>
      </c>
      <c r="AC400" s="4" t="str">
        <f t="shared" si="72"/>
        <v>na</v>
      </c>
      <c r="AD400" s="4" t="str">
        <f t="shared" si="73"/>
        <v>na</v>
      </c>
      <c r="AE400" s="4" t="str">
        <f t="shared" si="74"/>
        <v>na</v>
      </c>
      <c r="AF400" s="4" t="str">
        <f t="shared" si="75"/>
        <v>na</v>
      </c>
      <c r="AG400" s="4" t="str">
        <f t="shared" si="76"/>
        <v>na</v>
      </c>
    </row>
    <row r="401" spans="1:33" x14ac:dyDescent="0.2">
      <c r="A401" t="s">
        <v>2007</v>
      </c>
      <c r="B401" s="6" t="s">
        <v>2022</v>
      </c>
      <c r="C401" s="7" t="str">
        <f>VLOOKUP(B401,YahooFinanceInfos!A:T,9,FALSE)</f>
        <v>UnitedHealth Group Incorporated</v>
      </c>
      <c r="D401" t="str">
        <f>VLOOKUP(B401,YahooFinanceInfos!A:T,7,FALSE)</f>
        <v>USD</v>
      </c>
      <c r="E401" s="1">
        <f>VLOOKUP(B401,YahooFinanceInfos!A:T,20,FALSE)</f>
        <v>290.61</v>
      </c>
      <c r="F401" s="4" t="str">
        <f>VLOOKUP(B401,YahooFinanceInfos!A:AK,37,FALSE)</f>
        <v>187.72 - 306.71</v>
      </c>
      <c r="G401" s="11">
        <f>(VLOOKUP(B401,YahooFinanceInfos!A:AO,41,FALSE)-E401)/E401</f>
        <v>5.5400708853790184E-2</v>
      </c>
      <c r="H401" s="9">
        <f>VLOOKUP(B401,YahooFinanceInfos!A:AX,50,FALSE)</f>
        <v>14.29</v>
      </c>
      <c r="I401" s="9">
        <f>VLOOKUP(B401,YahooFinanceInfos!A:AT,46,FALSE)</f>
        <v>4.32</v>
      </c>
      <c r="J401" s="4">
        <f>VLOOKUP(B401,YahooFinanceInfos!A:AV,48,FALSE)</f>
        <v>1.5539569E-2</v>
      </c>
      <c r="K401" s="4">
        <f t="shared" si="79"/>
        <v>0.30230930720783766</v>
      </c>
      <c r="L401" s="9">
        <f>VLOOKUP(B401,YahooFinanceInfos!A:AV,47,FALSE)</f>
        <v>20.336597000000001</v>
      </c>
      <c r="M401" s="9">
        <f>VLOOKUP(B401,YahooFinanceInfos!A:AZ,52,FALSE)</f>
        <v>60.165999999999997</v>
      </c>
      <c r="N401" s="4">
        <f>VLOOKUP(B401,YahooFinanceInfos!A:BH,60,FALSE)</f>
        <v>4.8301363000000004</v>
      </c>
      <c r="O401" s="4" t="str">
        <f t="shared" si="77"/>
        <v>don't touch</v>
      </c>
      <c r="P401" s="4"/>
      <c r="Q401" s="4"/>
      <c r="R401" s="4"/>
      <c r="S401" s="4"/>
      <c r="T401" s="4"/>
      <c r="AA401" s="4" t="str">
        <f t="shared" si="70"/>
        <v>na</v>
      </c>
      <c r="AB401" s="4" t="str">
        <f t="shared" si="71"/>
        <v>na</v>
      </c>
      <c r="AC401" s="4" t="str">
        <f t="shared" si="72"/>
        <v>na</v>
      </c>
      <c r="AD401" s="4" t="str">
        <f t="shared" si="73"/>
        <v>na</v>
      </c>
      <c r="AE401" s="4" t="str">
        <f t="shared" si="74"/>
        <v>na</v>
      </c>
      <c r="AF401" s="4" t="str">
        <f t="shared" si="75"/>
        <v>na</v>
      </c>
      <c r="AG401" s="4" t="str">
        <f t="shared" si="76"/>
        <v>na</v>
      </c>
    </row>
    <row r="402" spans="1:33" x14ac:dyDescent="0.2">
      <c r="A402" t="s">
        <v>2007</v>
      </c>
      <c r="B402" s="7" t="s">
        <v>2023</v>
      </c>
      <c r="C402" s="7" t="str">
        <f>VLOOKUP(B402,YahooFinanceInfos!A:T,9,FALSE)</f>
        <v>Verizon Communications Inc.</v>
      </c>
      <c r="D402" t="str">
        <f>VLOOKUP(B402,YahooFinanceInfos!A:T,7,FALSE)</f>
        <v>USD</v>
      </c>
      <c r="E402" s="1">
        <f>VLOOKUP(B402,YahooFinanceInfos!A:T,20,FALSE)</f>
        <v>54.91</v>
      </c>
      <c r="F402" s="4" t="str">
        <f>VLOOKUP(B402,YahooFinanceInfos!A:AK,37,FALSE)</f>
        <v>48.84 - 62.22</v>
      </c>
      <c r="G402" s="11">
        <f>(VLOOKUP(B402,YahooFinanceInfos!A:AO,41,FALSE)-E402)/E402</f>
        <v>0.13312693498452016</v>
      </c>
      <c r="H402" s="9">
        <f>VLOOKUP(B402,YahooFinanceInfos!A:AX,50,FALSE)</f>
        <v>4.43</v>
      </c>
      <c r="I402" s="9">
        <f>VLOOKUP(B402,YahooFinanceInfos!A:AT,46,FALSE)</f>
        <v>2.4470000000000001</v>
      </c>
      <c r="J402" s="4">
        <f>VLOOKUP(B402,YahooFinanceInfos!A:AV,48,FALSE)</f>
        <v>4.4612582999999997E-2</v>
      </c>
      <c r="K402" s="4">
        <f t="shared" si="79"/>
        <v>0.55237020316027097</v>
      </c>
      <c r="L402" s="9">
        <f>VLOOKUP(B402,YahooFinanceInfos!A:AV,47,FALSE)</f>
        <v>12.395034000000001</v>
      </c>
      <c r="M402" s="9">
        <f>VLOOKUP(B402,YahooFinanceInfos!A:AZ,52,FALSE)</f>
        <v>14.551</v>
      </c>
      <c r="N402" s="4">
        <f>VLOOKUP(B402,YahooFinanceInfos!A:BH,60,FALSE)</f>
        <v>3.7736239999999999</v>
      </c>
      <c r="O402" s="4" t="str">
        <f t="shared" si="77"/>
        <v>don't touch</v>
      </c>
      <c r="P402" s="4"/>
      <c r="Q402" s="4"/>
      <c r="R402" s="4"/>
      <c r="S402" s="4"/>
      <c r="T402" s="4"/>
      <c r="AA402" s="4" t="str">
        <f t="shared" si="70"/>
        <v>na</v>
      </c>
      <c r="AB402" s="4" t="str">
        <f t="shared" si="71"/>
        <v>na</v>
      </c>
      <c r="AC402" s="4" t="str">
        <f t="shared" si="72"/>
        <v>na</v>
      </c>
      <c r="AD402" s="4" t="str">
        <f t="shared" si="73"/>
        <v>na</v>
      </c>
      <c r="AE402" s="4" t="str">
        <f t="shared" si="74"/>
        <v>na</v>
      </c>
      <c r="AF402" s="4" t="str">
        <f t="shared" si="75"/>
        <v>na</v>
      </c>
      <c r="AG402" s="4" t="str">
        <f t="shared" si="76"/>
        <v>na</v>
      </c>
    </row>
    <row r="403" spans="1:33" x14ac:dyDescent="0.2">
      <c r="A403" t="s">
        <v>2007</v>
      </c>
      <c r="B403" s="6" t="s">
        <v>2023</v>
      </c>
      <c r="C403" s="7" t="str">
        <f>VLOOKUP(B403,YahooFinanceInfos!A:T,9,FALSE)</f>
        <v>Verizon Communications Inc.</v>
      </c>
      <c r="D403" t="str">
        <f>VLOOKUP(B403,YahooFinanceInfos!A:T,7,FALSE)</f>
        <v>USD</v>
      </c>
      <c r="E403" s="1">
        <f>VLOOKUP(B403,YahooFinanceInfos!A:T,20,FALSE)</f>
        <v>54.91</v>
      </c>
      <c r="F403" s="4" t="str">
        <f>VLOOKUP(B403,YahooFinanceInfos!A:AK,37,FALSE)</f>
        <v>48.84 - 62.22</v>
      </c>
      <c r="G403" s="11">
        <f>(VLOOKUP(B403,YahooFinanceInfos!A:AO,41,FALSE)-E403)/E403</f>
        <v>0.13312693498452016</v>
      </c>
      <c r="H403" s="9">
        <f>VLOOKUP(B403,YahooFinanceInfos!A:AX,50,FALSE)</f>
        <v>4.43</v>
      </c>
      <c r="I403" s="9">
        <f>VLOOKUP(B403,YahooFinanceInfos!A:AT,46,FALSE)</f>
        <v>2.4470000000000001</v>
      </c>
      <c r="J403" s="4">
        <f>VLOOKUP(B403,YahooFinanceInfos!A:AV,48,FALSE)</f>
        <v>4.4612582999999997E-2</v>
      </c>
      <c r="K403" s="4">
        <f t="shared" si="79"/>
        <v>0.55237020316027097</v>
      </c>
      <c r="L403" s="9">
        <f>VLOOKUP(B403,YahooFinanceInfos!A:AV,47,FALSE)</f>
        <v>12.395034000000001</v>
      </c>
      <c r="M403" s="9">
        <f>VLOOKUP(B403,YahooFinanceInfos!A:AZ,52,FALSE)</f>
        <v>14.551</v>
      </c>
      <c r="N403" s="4">
        <f>VLOOKUP(B403,YahooFinanceInfos!A:BH,60,FALSE)</f>
        <v>3.7736239999999999</v>
      </c>
      <c r="O403" s="4" t="str">
        <f t="shared" si="77"/>
        <v>don't touch</v>
      </c>
      <c r="P403" s="4"/>
      <c r="Q403" s="4"/>
      <c r="R403" s="4"/>
      <c r="S403" s="4"/>
      <c r="T403" s="4"/>
      <c r="AA403" s="4" t="str">
        <f t="shared" si="70"/>
        <v>na</v>
      </c>
      <c r="AB403" s="4" t="str">
        <f t="shared" si="71"/>
        <v>na</v>
      </c>
      <c r="AC403" s="4" t="str">
        <f t="shared" si="72"/>
        <v>na</v>
      </c>
      <c r="AD403" s="4" t="str">
        <f t="shared" si="73"/>
        <v>na</v>
      </c>
      <c r="AE403" s="4" t="str">
        <f t="shared" si="74"/>
        <v>na</v>
      </c>
      <c r="AF403" s="4" t="str">
        <f t="shared" si="75"/>
        <v>na</v>
      </c>
      <c r="AG403" s="4" t="str">
        <f t="shared" si="76"/>
        <v>na</v>
      </c>
    </row>
    <row r="404" spans="1:33" x14ac:dyDescent="0.2">
      <c r="A404" t="s">
        <v>2007</v>
      </c>
      <c r="B404" s="7" t="s">
        <v>694</v>
      </c>
      <c r="C404" s="7" t="str">
        <f>VLOOKUP(B404,YahooFinanceInfos!A:T,9,FALSE)</f>
        <v>Walgreens Boots Alliance, Inc.</v>
      </c>
      <c r="D404" t="str">
        <f>VLOOKUP(B404,YahooFinanceInfos!A:T,7,FALSE)</f>
        <v>USD</v>
      </c>
      <c r="E404" s="1">
        <f>VLOOKUP(B404,YahooFinanceInfos!A:T,20,FALSE)</f>
        <v>38.85</v>
      </c>
      <c r="F404" s="4" t="str">
        <f>VLOOKUP(B404,YahooFinanceInfos!A:AK,37,FALSE)</f>
        <v>36.65 - 64.5</v>
      </c>
      <c r="G404" s="11">
        <f>(VLOOKUP(B404,YahooFinanceInfos!A:AO,41,FALSE)-E404)/E404</f>
        <v>0.66023166023166013</v>
      </c>
      <c r="H404" s="9">
        <f>VLOOKUP(B404,YahooFinanceInfos!A:AX,50,FALSE)</f>
        <v>3.8879999999999999</v>
      </c>
      <c r="I404" s="9">
        <f>VLOOKUP(B404,YahooFinanceInfos!A:AT,46,FALSE)</f>
        <v>1.8120000000000001</v>
      </c>
      <c r="J404" s="4">
        <f>VLOOKUP(B404,YahooFinanceInfos!A:AV,48,FALSE)</f>
        <v>4.7249026999999999E-2</v>
      </c>
      <c r="K404" s="4">
        <f t="shared" si="79"/>
        <v>0.4660493827160494</v>
      </c>
      <c r="L404" s="9">
        <f>VLOOKUP(B404,YahooFinanceInfos!A:AV,47,FALSE)</f>
        <v>9.9922839999999997</v>
      </c>
      <c r="M404" s="9">
        <f>VLOOKUP(B404,YahooFinanceInfos!A:AZ,52,FALSE)</f>
        <v>26.942</v>
      </c>
      <c r="N404" s="4">
        <f>VLOOKUP(B404,YahooFinanceInfos!A:BH,60,FALSE)</f>
        <v>1.4419864</v>
      </c>
      <c r="O404" s="4" t="str">
        <f t="shared" si="77"/>
        <v>invest</v>
      </c>
      <c r="P404" s="4"/>
      <c r="Q404" s="4"/>
      <c r="R404" s="4"/>
      <c r="S404" s="4"/>
      <c r="T404" s="4"/>
      <c r="AA404" s="4" t="str">
        <f t="shared" si="70"/>
        <v>na</v>
      </c>
      <c r="AB404" s="4" t="str">
        <f t="shared" si="71"/>
        <v>na</v>
      </c>
      <c r="AC404" s="4" t="str">
        <f t="shared" si="72"/>
        <v>na</v>
      </c>
      <c r="AD404" s="4" t="str">
        <f t="shared" si="73"/>
        <v>na</v>
      </c>
      <c r="AE404" s="4" t="str">
        <f t="shared" si="74"/>
        <v>na</v>
      </c>
      <c r="AF404" s="4" t="str">
        <f t="shared" si="75"/>
        <v>na</v>
      </c>
      <c r="AG404" s="4" t="str">
        <f t="shared" si="76"/>
        <v>na</v>
      </c>
    </row>
    <row r="405" spans="1:33" x14ac:dyDescent="0.2">
      <c r="A405" t="s">
        <v>2007</v>
      </c>
      <c r="B405" s="6" t="s">
        <v>696</v>
      </c>
      <c r="C405" s="7" t="str">
        <f>VLOOKUP(B405,YahooFinanceInfos!A:T,9,FALSE)</f>
        <v>Walmart Inc.</v>
      </c>
      <c r="D405" t="str">
        <f>VLOOKUP(B405,YahooFinanceInfos!A:T,7,FALSE)</f>
        <v>USD</v>
      </c>
      <c r="E405" s="1">
        <f>VLOOKUP(B405,YahooFinanceInfos!A:T,20,FALSE)</f>
        <v>123.42</v>
      </c>
      <c r="F405" s="4" t="str">
        <f>VLOOKUP(B405,YahooFinanceInfos!A:AK,37,FALSE)</f>
        <v>99.91 - 133.38</v>
      </c>
      <c r="G405" s="11">
        <f>(VLOOKUP(B405,YahooFinanceInfos!A:AO,41,FALSE)-E405)/E405</f>
        <v>8.0700048614487069E-2</v>
      </c>
      <c r="H405" s="9">
        <f>VLOOKUP(B405,YahooFinanceInfos!A:AX,50,FALSE)</f>
        <v>5.19</v>
      </c>
      <c r="I405" s="9">
        <f>VLOOKUP(B405,YahooFinanceInfos!A:AT,46,FALSE)</f>
        <v>2.12</v>
      </c>
      <c r="J405" s="4">
        <f>VLOOKUP(B405,YahooFinanceInfos!A:AV,48,FALSE)</f>
        <v>1.7136851000000002E-2</v>
      </c>
      <c r="K405" s="4">
        <f t="shared" si="79"/>
        <v>0.40847784200385356</v>
      </c>
      <c r="L405" s="9">
        <f>VLOOKUP(B405,YahooFinanceInfos!A:AV,47,FALSE)</f>
        <v>23.780346000000002</v>
      </c>
      <c r="M405" s="9">
        <f>VLOOKUP(B405,YahooFinanceInfos!A:AZ,52,FALSE)</f>
        <v>26.361999999999998</v>
      </c>
      <c r="N405" s="4">
        <f>VLOOKUP(B405,YahooFinanceInfos!A:BH,60,FALSE)</f>
        <v>4.6817390000000003</v>
      </c>
      <c r="O405" s="4" t="str">
        <f t="shared" si="77"/>
        <v>don't touch</v>
      </c>
      <c r="P405" s="4"/>
      <c r="Q405" s="4"/>
      <c r="R405" s="4"/>
      <c r="S405" s="4"/>
      <c r="T405" s="4"/>
      <c r="AA405" s="4" t="str">
        <f t="shared" si="70"/>
        <v>na</v>
      </c>
      <c r="AB405" s="4" t="str">
        <f t="shared" si="71"/>
        <v>na</v>
      </c>
      <c r="AC405" s="4" t="str">
        <f t="shared" si="72"/>
        <v>na</v>
      </c>
      <c r="AD405" s="4" t="str">
        <f t="shared" si="73"/>
        <v>na</v>
      </c>
      <c r="AE405" s="4" t="str">
        <f t="shared" si="74"/>
        <v>na</v>
      </c>
      <c r="AF405" s="4" t="str">
        <f t="shared" si="75"/>
        <v>na</v>
      </c>
      <c r="AG405" s="4" t="str">
        <f t="shared" si="76"/>
        <v>na</v>
      </c>
    </row>
    <row r="406" spans="1:33" x14ac:dyDescent="0.2">
      <c r="A406" t="s">
        <v>2007</v>
      </c>
      <c r="B406" s="7" t="s">
        <v>2024</v>
      </c>
      <c r="C406" s="7" t="str">
        <f>VLOOKUP(B406,YahooFinanceInfos!A:T,9,FALSE)</f>
        <v>Walt Disney Company (The)</v>
      </c>
      <c r="D406" t="str">
        <f>VLOOKUP(B406,YahooFinanceInfos!A:T,7,FALSE)</f>
        <v>USD</v>
      </c>
      <c r="E406" s="1">
        <f>VLOOKUP(B406,YahooFinanceInfos!A:T,20,FALSE)</f>
        <v>105.91</v>
      </c>
      <c r="F406" s="4" t="str">
        <f>VLOOKUP(B406,YahooFinanceInfos!A:AK,37,FALSE)</f>
        <v>79.07 - 153.41</v>
      </c>
      <c r="G406" s="11">
        <f>(VLOOKUP(B406,YahooFinanceInfos!A:AO,41,FALSE)-E406)/E406</f>
        <v>0.44849400434331038</v>
      </c>
      <c r="H406" s="9">
        <f>VLOOKUP(B406,YahooFinanceInfos!A:AX,50,FALSE)</f>
        <v>2.9689999999999999</v>
      </c>
      <c r="I406" s="9">
        <f>VLOOKUP(B406,YahooFinanceInfos!A:AT,46,FALSE)</f>
        <v>0.88</v>
      </c>
      <c r="J406" s="4">
        <f>VLOOKUP(B406,YahooFinanceInfos!A:AV,48,FALSE)</f>
        <v>8.5503300000000001E-3</v>
      </c>
      <c r="K406" s="4">
        <f t="shared" si="79"/>
        <v>0.29639609296059283</v>
      </c>
      <c r="L406" s="9">
        <f>VLOOKUP(B406,YahooFinanceInfos!A:AV,47,FALSE)</f>
        <v>35.671944000000003</v>
      </c>
      <c r="M406" s="9">
        <f>VLOOKUP(B406,YahooFinanceInfos!A:AZ,52,FALSE)</f>
        <v>50.591000000000001</v>
      </c>
      <c r="N406" s="4">
        <f>VLOOKUP(B406,YahooFinanceInfos!A:BH,60,FALSE)</f>
        <v>2.0934556</v>
      </c>
      <c r="O406" s="4" t="str">
        <f t="shared" si="77"/>
        <v>don't touch</v>
      </c>
      <c r="P406" s="4"/>
      <c r="Q406" s="4"/>
      <c r="R406" s="4"/>
      <c r="S406" s="4"/>
      <c r="T406" s="4"/>
      <c r="AA406" s="4" t="str">
        <f t="shared" si="70"/>
        <v>na</v>
      </c>
      <c r="AB406" s="4" t="str">
        <f t="shared" si="71"/>
        <v>na</v>
      </c>
      <c r="AC406" s="4" t="str">
        <f t="shared" si="72"/>
        <v>na</v>
      </c>
      <c r="AD406" s="4" t="str">
        <f t="shared" si="73"/>
        <v>na</v>
      </c>
      <c r="AE406" s="4" t="str">
        <f t="shared" si="74"/>
        <v>na</v>
      </c>
      <c r="AF406" s="4" t="str">
        <f t="shared" si="75"/>
        <v>na</v>
      </c>
      <c r="AG406" s="4" t="str">
        <f t="shared" si="76"/>
        <v>na</v>
      </c>
    </row>
    <row r="407" spans="1:33" x14ac:dyDescent="0.2">
      <c r="A407" t="s">
        <v>2146</v>
      </c>
      <c r="B407" t="s">
        <v>2090</v>
      </c>
      <c r="C407" s="7" t="str">
        <f>VLOOKUP(B407,YahooFinanceInfos!A:T,9,FALSE)</f>
        <v>HEIDELBERGCEMENT AG O.N.</v>
      </c>
      <c r="D407" t="str">
        <f>VLOOKUP(B407,YahooFinanceInfos!A:T,7,FALSE)</f>
        <v>EUR</v>
      </c>
      <c r="E407" s="1">
        <f>VLOOKUP(B407,YahooFinanceInfos!A:T,20,FALSE)</f>
        <v>40.47</v>
      </c>
      <c r="F407" s="4" t="str">
        <f>VLOOKUP(B407,YahooFinanceInfos!A:AK,37,FALSE)</f>
        <v>29.0 - 73.02</v>
      </c>
      <c r="G407" s="11">
        <f>(VLOOKUP(B407,YahooFinanceInfos!A:AO,41,FALSE)-E407)/E407</f>
        <v>0.80429948109710891</v>
      </c>
      <c r="H407" s="9">
        <f>VLOOKUP(B407,YahooFinanceInfos!A:AX,50,FALSE)</f>
        <v>5.4980000000000002</v>
      </c>
      <c r="I407" s="9">
        <f>VLOOKUP(B407,YahooFinanceInfos!A:AT,46,FALSE)</f>
        <v>0.6</v>
      </c>
      <c r="J407" s="4">
        <f>VLOOKUP(B407,YahooFinanceInfos!A:AV,48,FALSE)</f>
        <v>1.4977532999999999E-2</v>
      </c>
      <c r="K407" s="4">
        <f t="shared" ref="K407" si="80">IFERROR(I407/H407,"na")</f>
        <v>0.10913059294288832</v>
      </c>
      <c r="L407" s="9">
        <f>VLOOKUP(B407,YahooFinanceInfos!A:AV,47,FALSE)</f>
        <v>7.3608583999999997</v>
      </c>
      <c r="M407" s="9">
        <f>VLOOKUP(B407,YahooFinanceInfos!A:AZ,52,FALSE)</f>
        <v>85.614000000000004</v>
      </c>
      <c r="N407" s="4">
        <f>VLOOKUP(B407,YahooFinanceInfos!A:BH,60,FALSE)</f>
        <v>0.47270309999999999</v>
      </c>
      <c r="O407" s="4" t="str">
        <f t="shared" si="77"/>
        <v>don't touch</v>
      </c>
      <c r="P407" s="4"/>
      <c r="Q407" s="4"/>
      <c r="R407" s="4"/>
      <c r="S407" s="4"/>
      <c r="T407" s="4"/>
      <c r="AA407" s="4" t="str">
        <f t="shared" si="70"/>
        <v>na</v>
      </c>
      <c r="AB407" s="4" t="str">
        <f t="shared" si="71"/>
        <v>na</v>
      </c>
      <c r="AC407" s="4" t="str">
        <f t="shared" si="72"/>
        <v>na</v>
      </c>
      <c r="AD407" s="4" t="str">
        <f t="shared" si="73"/>
        <v>na</v>
      </c>
      <c r="AE407" s="4" t="str">
        <f t="shared" si="74"/>
        <v>na</v>
      </c>
      <c r="AF407" s="4" t="str">
        <f t="shared" si="75"/>
        <v>na</v>
      </c>
      <c r="AG407" s="4" t="str">
        <f t="shared" si="76"/>
        <v>na</v>
      </c>
    </row>
    <row r="408" spans="1:33" x14ac:dyDescent="0.2">
      <c r="A408" t="s">
        <v>2146</v>
      </c>
      <c r="B408" t="s">
        <v>2092</v>
      </c>
      <c r="C408" s="7" t="str">
        <f>VLOOKUP(B408,YahooFinanceInfos!A:T,9,FALSE)</f>
        <v>FRESEN.MED.CARE KGAA O.N.</v>
      </c>
      <c r="D408" t="str">
        <f>VLOOKUP(B408,YahooFinanceInfos!A:T,7,FALSE)</f>
        <v>EUR</v>
      </c>
      <c r="E408" s="1">
        <f>VLOOKUP(B408,YahooFinanceInfos!A:T,20,FALSE)</f>
        <v>72.22</v>
      </c>
      <c r="F408" s="4" t="str">
        <f>VLOOKUP(B408,YahooFinanceInfos!A:AK,37,FALSE)</f>
        <v>53.5 - 81.1</v>
      </c>
      <c r="G408" s="11">
        <f>(VLOOKUP(B408,YahooFinanceInfos!A:AO,41,FALSE)-E408)/E408</f>
        <v>0.12295762946552195</v>
      </c>
      <c r="H408" s="9">
        <f>VLOOKUP(B408,YahooFinanceInfos!A:AX,50,FALSE)</f>
        <v>4.032</v>
      </c>
      <c r="I408" s="9">
        <f>VLOOKUP(B408,YahooFinanceInfos!A:AT,46,FALSE)</f>
        <v>1.2</v>
      </c>
      <c r="J408" s="4">
        <f>VLOOKUP(B408,YahooFinanceInfos!A:AV,48,FALSE)</f>
        <v>1.6469942000000001E-2</v>
      </c>
      <c r="K408" s="4">
        <f t="shared" ref="K408:K436" si="81">IFERROR(I408/H408,"na")</f>
        <v>0.29761904761904762</v>
      </c>
      <c r="L408" s="9">
        <f>VLOOKUP(B408,YahooFinanceInfos!A:AV,47,FALSE)</f>
        <v>17.911707</v>
      </c>
      <c r="M408" s="9">
        <f>VLOOKUP(B408,YahooFinanceInfos!A:AZ,52,FALSE)</f>
        <v>40.895000000000003</v>
      </c>
      <c r="N408" s="4">
        <f>VLOOKUP(B408,YahooFinanceInfos!A:BH,60,FALSE)</f>
        <v>1.7659860999999999</v>
      </c>
      <c r="O408" s="4" t="str">
        <f t="shared" si="77"/>
        <v>don't touch</v>
      </c>
      <c r="P408" s="4"/>
      <c r="Q408" s="4"/>
      <c r="R408" s="4"/>
      <c r="S408" s="4"/>
      <c r="T408" s="4"/>
      <c r="AA408" s="4" t="str">
        <f t="shared" si="70"/>
        <v>na</v>
      </c>
      <c r="AB408" s="4" t="str">
        <f t="shared" si="71"/>
        <v>na</v>
      </c>
      <c r="AC408" s="4" t="str">
        <f t="shared" si="72"/>
        <v>na</v>
      </c>
      <c r="AD408" s="4" t="str">
        <f t="shared" si="73"/>
        <v>na</v>
      </c>
      <c r="AE408" s="4" t="str">
        <f t="shared" si="74"/>
        <v>na</v>
      </c>
      <c r="AF408" s="4" t="str">
        <f t="shared" si="75"/>
        <v>na</v>
      </c>
      <c r="AG408" s="4" t="str">
        <f t="shared" si="76"/>
        <v>na</v>
      </c>
    </row>
    <row r="409" spans="1:33" x14ac:dyDescent="0.2">
      <c r="A409" t="s">
        <v>2146</v>
      </c>
      <c r="B409" t="s">
        <v>2094</v>
      </c>
      <c r="C409" s="7" t="str">
        <f>VLOOKUP(B409,YahooFinanceInfos!A:T,9,FALSE)</f>
        <v>CONTINENTAL AG O.N.</v>
      </c>
      <c r="D409" t="str">
        <f>VLOOKUP(B409,YahooFinanceInfos!A:T,7,FALSE)</f>
        <v>EUR</v>
      </c>
      <c r="E409" s="1">
        <f>VLOOKUP(B409,YahooFinanceInfos!A:T,20,FALSE)</f>
        <v>73.56</v>
      </c>
      <c r="F409" s="4" t="str">
        <f>VLOOKUP(B409,YahooFinanceInfos!A:AK,37,FALSE)</f>
        <v>51.45 - 133.76</v>
      </c>
      <c r="G409" s="11">
        <f>(VLOOKUP(B409,YahooFinanceInfos!A:AO,41,FALSE)-E409)/E409</f>
        <v>0.8183795541054919</v>
      </c>
      <c r="H409" s="9">
        <f>VLOOKUP(B409,YahooFinanceInfos!A:AX,50,FALSE)</f>
        <v>-7.54</v>
      </c>
      <c r="I409" s="9">
        <f>VLOOKUP(B409,YahooFinanceInfos!A:AT,46,FALSE)</f>
        <v>4</v>
      </c>
      <c r="J409" s="4">
        <f>VLOOKUP(B409,YahooFinanceInfos!A:AV,48,FALSE)</f>
        <v>5.6100980000000002E-2</v>
      </c>
      <c r="K409" s="4">
        <f t="shared" si="81"/>
        <v>-0.5305039787798409</v>
      </c>
      <c r="L409" s="9">
        <f>VLOOKUP(B409,YahooFinanceInfos!A:AV,47,FALSE)</f>
        <v>0</v>
      </c>
      <c r="M409" s="9">
        <f>VLOOKUP(B409,YahooFinanceInfos!A:AZ,52,FALSE)</f>
        <v>75.234999999999999</v>
      </c>
      <c r="N409" s="4">
        <f>VLOOKUP(B409,YahooFinanceInfos!A:BH,60,FALSE)</f>
        <v>0.97773639999999995</v>
      </c>
      <c r="O409" s="4" t="str">
        <f t="shared" si="77"/>
        <v>don't touch</v>
      </c>
      <c r="P409" s="4"/>
      <c r="Q409" s="4"/>
      <c r="R409" s="4"/>
      <c r="S409" s="4"/>
      <c r="T409" s="4"/>
      <c r="AA409" s="4" t="str">
        <f t="shared" si="70"/>
        <v>na</v>
      </c>
      <c r="AB409" s="4" t="str">
        <f t="shared" si="71"/>
        <v>na</v>
      </c>
      <c r="AC409" s="4" t="str">
        <f t="shared" si="72"/>
        <v>na</v>
      </c>
      <c r="AD409" s="4" t="str">
        <f t="shared" si="73"/>
        <v>na</v>
      </c>
      <c r="AE409" s="4" t="str">
        <f t="shared" si="74"/>
        <v>na</v>
      </c>
      <c r="AF409" s="4" t="str">
        <f t="shared" si="75"/>
        <v>na</v>
      </c>
      <c r="AG409" s="4" t="str">
        <f t="shared" si="76"/>
        <v>na</v>
      </c>
    </row>
    <row r="410" spans="1:33" x14ac:dyDescent="0.2">
      <c r="A410" t="s">
        <v>2146</v>
      </c>
      <c r="B410" t="s">
        <v>2096</v>
      </c>
      <c r="C410" s="7" t="str">
        <f>VLOOKUP(B410,YahooFinanceInfos!A:T,9,FALSE)</f>
        <v>COVESTRO AG  O.N.</v>
      </c>
      <c r="D410" t="str">
        <f>VLOOKUP(B410,YahooFinanceInfos!A:T,7,FALSE)</f>
        <v>EUR</v>
      </c>
      <c r="E410" s="1">
        <f>VLOOKUP(B410,YahooFinanceInfos!A:T,20,FALSE)</f>
        <v>29</v>
      </c>
      <c r="F410" s="4" t="str">
        <f>VLOOKUP(B410,YahooFinanceInfos!A:AK,37,FALSE)</f>
        <v>23.54 - 48.18</v>
      </c>
      <c r="G410" s="11">
        <f>(VLOOKUP(B410,YahooFinanceInfos!A:AO,41,FALSE)-E410)/E410</f>
        <v>0.66137931034482755</v>
      </c>
      <c r="H410" s="9">
        <f>VLOOKUP(B410,YahooFinanceInfos!A:AX,50,FALSE)</f>
        <v>2.15</v>
      </c>
      <c r="I410" s="9">
        <f>VLOOKUP(B410,YahooFinanceInfos!A:AT,46,FALSE)</f>
        <v>2.4</v>
      </c>
      <c r="J410" s="4">
        <f>VLOOKUP(B410,YahooFinanceInfos!A:AV,48,FALSE)</f>
        <v>8.3945439999999996E-2</v>
      </c>
      <c r="K410" s="4">
        <f t="shared" si="81"/>
        <v>1.1162790697674418</v>
      </c>
      <c r="L410" s="9">
        <f>VLOOKUP(B410,YahooFinanceInfos!A:AV,47,FALSE)</f>
        <v>13.488372</v>
      </c>
      <c r="M410" s="9">
        <f>VLOOKUP(B410,YahooFinanceInfos!A:AZ,52,FALSE)</f>
        <v>30.613</v>
      </c>
      <c r="N410" s="4">
        <f>VLOOKUP(B410,YahooFinanceInfos!A:BH,60,FALSE)</f>
        <v>0.94730990000000004</v>
      </c>
      <c r="O410" s="4" t="str">
        <f t="shared" si="77"/>
        <v>don't touch</v>
      </c>
      <c r="P410" s="4"/>
      <c r="Q410" s="4"/>
      <c r="R410" s="4"/>
      <c r="S410" s="4"/>
      <c r="T410" s="4"/>
      <c r="AA410" s="4" t="str">
        <f t="shared" si="70"/>
        <v>na</v>
      </c>
      <c r="AB410" s="4" t="str">
        <f t="shared" si="71"/>
        <v>na</v>
      </c>
      <c r="AC410" s="4" t="str">
        <f t="shared" si="72"/>
        <v>na</v>
      </c>
      <c r="AD410" s="4" t="str">
        <f t="shared" si="73"/>
        <v>na</v>
      </c>
      <c r="AE410" s="4" t="str">
        <f t="shared" si="74"/>
        <v>na</v>
      </c>
      <c r="AF410" s="4" t="str">
        <f t="shared" si="75"/>
        <v>na</v>
      </c>
      <c r="AG410" s="4" t="str">
        <f t="shared" si="76"/>
        <v>na</v>
      </c>
    </row>
    <row r="411" spans="1:33" x14ac:dyDescent="0.2">
      <c r="A411" t="s">
        <v>2146</v>
      </c>
      <c r="B411" t="s">
        <v>2098</v>
      </c>
      <c r="C411" s="7" t="str">
        <f>VLOOKUP(B411,YahooFinanceInfos!A:T,9,FALSE)</f>
        <v>DEUTSCHE BANK AG NA O.N.</v>
      </c>
      <c r="D411" t="str">
        <f>VLOOKUP(B411,YahooFinanceInfos!A:T,7,FALSE)</f>
        <v>EUR</v>
      </c>
      <c r="E411" s="1">
        <f>VLOOKUP(B411,YahooFinanceInfos!A:T,20,FALSE)</f>
        <v>6.0090000000000003</v>
      </c>
      <c r="F411" s="4" t="str">
        <f>VLOOKUP(B411,YahooFinanceInfos!A:AK,37,FALSE)</f>
        <v>4.4485 - 10.37</v>
      </c>
      <c r="G411" s="11">
        <f>(VLOOKUP(B411,YahooFinanceInfos!A:AO,41,FALSE)-E411)/E411</f>
        <v>0.72574471625894466</v>
      </c>
      <c r="H411" s="9">
        <f>VLOOKUP(B411,YahooFinanceInfos!A:AX,50,FALSE)</f>
        <v>-2.8</v>
      </c>
      <c r="I411" s="9">
        <f>VLOOKUP(B411,YahooFinanceInfos!A:AT,46,FALSE)</f>
        <v>0.11</v>
      </c>
      <c r="J411" s="4">
        <f>VLOOKUP(B411,YahooFinanceInfos!A:AV,48,FALSE)</f>
        <v>1.8181817999999999E-2</v>
      </c>
      <c r="K411" s="4">
        <f t="shared" si="81"/>
        <v>-3.9285714285714292E-2</v>
      </c>
      <c r="L411" s="9">
        <f>VLOOKUP(B411,YahooFinanceInfos!A:AV,47,FALSE)</f>
        <v>0</v>
      </c>
      <c r="M411" s="9">
        <f>VLOOKUP(B411,YahooFinanceInfos!A:AZ,52,FALSE)</f>
        <v>29.064</v>
      </c>
      <c r="N411" s="4">
        <f>VLOOKUP(B411,YahooFinanceInfos!A:BH,60,FALSE)</f>
        <v>0.20675062</v>
      </c>
      <c r="O411" s="4" t="str">
        <f t="shared" si="77"/>
        <v>don't touch</v>
      </c>
      <c r="P411" s="4"/>
      <c r="Q411" s="4"/>
      <c r="R411" s="4"/>
      <c r="S411" s="4"/>
      <c r="T411" s="4"/>
      <c r="AA411" s="4" t="str">
        <f t="shared" si="70"/>
        <v>na</v>
      </c>
      <c r="AB411" s="4" t="str">
        <f t="shared" si="71"/>
        <v>na</v>
      </c>
      <c r="AC411" s="4" t="str">
        <f t="shared" si="72"/>
        <v>na</v>
      </c>
      <c r="AD411" s="4" t="str">
        <f t="shared" si="73"/>
        <v>na</v>
      </c>
      <c r="AE411" s="4" t="str">
        <f t="shared" si="74"/>
        <v>na</v>
      </c>
      <c r="AF411" s="4" t="str">
        <f t="shared" si="75"/>
        <v>na</v>
      </c>
      <c r="AG411" s="4" t="str">
        <f t="shared" si="76"/>
        <v>na</v>
      </c>
    </row>
    <row r="412" spans="1:33" x14ac:dyDescent="0.2">
      <c r="A412" t="s">
        <v>2146</v>
      </c>
      <c r="B412" t="s">
        <v>2100</v>
      </c>
      <c r="C412" s="7" t="str">
        <f>VLOOKUP(B412,YahooFinanceInfos!A:T,9,FALSE)</f>
        <v>HENKEL AG+CO.KGAA VZO</v>
      </c>
      <c r="D412" t="str">
        <f>VLOOKUP(B412,YahooFinanceInfos!A:T,7,FALSE)</f>
        <v>EUR</v>
      </c>
      <c r="E412" s="1">
        <f>VLOOKUP(B412,YahooFinanceInfos!A:T,20,FALSE)</f>
        <v>76.680000000000007</v>
      </c>
      <c r="F412" s="4" t="str">
        <f>VLOOKUP(B412,YahooFinanceInfos!A:AK,37,FALSE)</f>
        <v>62.24 - 97.8</v>
      </c>
      <c r="G412" s="11">
        <f>(VLOOKUP(B412,YahooFinanceInfos!A:AO,41,FALSE)-E412)/E412</f>
        <v>0.27543035993740206</v>
      </c>
      <c r="H412" s="9">
        <f>VLOOKUP(B412,YahooFinanceInfos!A:AX,50,FALSE)</f>
        <v>4.8010000000000002</v>
      </c>
      <c r="I412" s="9">
        <f>VLOOKUP(B412,YahooFinanceInfos!A:AT,46,FALSE)</f>
        <v>1.85</v>
      </c>
      <c r="J412" s="4">
        <f>VLOOKUP(B412,YahooFinanceInfos!A:AV,48,FALSE)</f>
        <v>2.4183006999999999E-2</v>
      </c>
      <c r="K412" s="4">
        <f t="shared" si="81"/>
        <v>0.38533638825244743</v>
      </c>
      <c r="L412" s="9">
        <f>VLOOKUP(B412,YahooFinanceInfos!A:AV,47,FALSE)</f>
        <v>15.971672</v>
      </c>
      <c r="M412" s="9">
        <f>VLOOKUP(B412,YahooFinanceInfos!A:AZ,52,FALSE)</f>
        <v>42.652000000000001</v>
      </c>
      <c r="N412" s="4">
        <f>VLOOKUP(B412,YahooFinanceInfos!A:BH,60,FALSE)</f>
        <v>1.7978054000000001</v>
      </c>
      <c r="O412" s="4" t="str">
        <f t="shared" si="77"/>
        <v>don't touch</v>
      </c>
      <c r="P412" s="4"/>
      <c r="Q412" s="4"/>
      <c r="R412" s="4"/>
      <c r="S412" s="4"/>
      <c r="T412" s="4"/>
      <c r="AA412" s="4" t="str">
        <f t="shared" si="70"/>
        <v>na</v>
      </c>
      <c r="AB412" s="4" t="str">
        <f t="shared" si="71"/>
        <v>na</v>
      </c>
      <c r="AC412" s="4" t="str">
        <f t="shared" si="72"/>
        <v>na</v>
      </c>
      <c r="AD412" s="4" t="str">
        <f t="shared" si="73"/>
        <v>na</v>
      </c>
      <c r="AE412" s="4" t="str">
        <f t="shared" si="74"/>
        <v>na</v>
      </c>
      <c r="AF412" s="4" t="str">
        <f t="shared" si="75"/>
        <v>na</v>
      </c>
      <c r="AG412" s="4" t="str">
        <f t="shared" si="76"/>
        <v>na</v>
      </c>
    </row>
    <row r="413" spans="1:33" x14ac:dyDescent="0.2">
      <c r="A413" t="s">
        <v>2146</v>
      </c>
      <c r="B413" t="s">
        <v>2102</v>
      </c>
      <c r="C413" s="7" t="str">
        <f>VLOOKUP(B413,YahooFinanceInfos!A:T,9,FALSE)</f>
        <v>VONOVIA SE NA O.N.</v>
      </c>
      <c r="D413" t="str">
        <f>VLOOKUP(B413,YahooFinanceInfos!A:T,7,FALSE)</f>
        <v>EUR</v>
      </c>
      <c r="E413" s="1">
        <f>VLOOKUP(B413,YahooFinanceInfos!A:T,20,FALSE)</f>
        <v>47.74</v>
      </c>
      <c r="F413" s="4" t="str">
        <f>VLOOKUP(B413,YahooFinanceInfos!A:AK,37,FALSE)</f>
        <v>36.71 - 54.48</v>
      </c>
      <c r="G413" s="11">
        <f>(VLOOKUP(B413,YahooFinanceInfos!A:AO,41,FALSE)-E413)/E413</f>
        <v>0.14118139924591527</v>
      </c>
      <c r="H413" s="9">
        <f>VLOOKUP(B413,YahooFinanceInfos!A:AX,50,FALSE)</f>
        <v>2.1419999999999999</v>
      </c>
      <c r="I413" s="9">
        <f>VLOOKUP(B413,YahooFinanceInfos!A:AT,46,FALSE)</f>
        <v>1.57</v>
      </c>
      <c r="J413" s="4">
        <f>VLOOKUP(B413,YahooFinanceInfos!A:AV,48,FALSE)</f>
        <v>3.2804012E-2</v>
      </c>
      <c r="K413" s="4">
        <f t="shared" si="81"/>
        <v>0.73295985060690949</v>
      </c>
      <c r="L413" s="9">
        <f>VLOOKUP(B413,YahooFinanceInfos!A:AV,47,FALSE)</f>
        <v>22.287582</v>
      </c>
      <c r="M413" s="9">
        <f>VLOOKUP(B413,YahooFinanceInfos!A:AZ,52,FALSE)</f>
        <v>37.597999999999999</v>
      </c>
      <c r="N413" s="4">
        <f>VLOOKUP(B413,YahooFinanceInfos!A:BH,60,FALSE)</f>
        <v>1.2697484000000001</v>
      </c>
      <c r="O413" s="4" t="str">
        <f t="shared" si="77"/>
        <v>don't touch</v>
      </c>
      <c r="P413" s="4"/>
      <c r="Q413" s="4"/>
      <c r="R413" s="4"/>
      <c r="S413" s="4"/>
      <c r="T413" s="4"/>
      <c r="AA413" s="4" t="str">
        <f t="shared" si="70"/>
        <v>na</v>
      </c>
      <c r="AB413" s="4" t="str">
        <f t="shared" si="71"/>
        <v>na</v>
      </c>
      <c r="AC413" s="4" t="str">
        <f t="shared" si="72"/>
        <v>na</v>
      </c>
      <c r="AD413" s="4" t="str">
        <f t="shared" si="73"/>
        <v>na</v>
      </c>
      <c r="AE413" s="4" t="str">
        <f t="shared" si="74"/>
        <v>na</v>
      </c>
      <c r="AF413" s="4" t="str">
        <f t="shared" si="75"/>
        <v>na</v>
      </c>
      <c r="AG413" s="4" t="str">
        <f t="shared" si="76"/>
        <v>na</v>
      </c>
    </row>
    <row r="414" spans="1:33" x14ac:dyDescent="0.2">
      <c r="A414" t="s">
        <v>2146</v>
      </c>
      <c r="B414" t="s">
        <v>2104</v>
      </c>
      <c r="C414" s="7" t="str">
        <f>VLOOKUP(B414,YahooFinanceInfos!A:T,9,FALSE)</f>
        <v>RWE AG  INH O.N.</v>
      </c>
      <c r="D414" t="str">
        <f>VLOOKUP(B414,YahooFinanceInfos!A:T,7,FALSE)</f>
        <v>EUR</v>
      </c>
      <c r="E414" s="1">
        <f>VLOOKUP(B414,YahooFinanceInfos!A:T,20,FALSE)</f>
        <v>27.99</v>
      </c>
      <c r="F414" s="4" t="str">
        <f>VLOOKUP(B414,YahooFinanceInfos!A:AK,37,FALSE)</f>
        <v>20.05 - 34.64</v>
      </c>
      <c r="G414" s="11">
        <f>(VLOOKUP(B414,YahooFinanceInfos!A:AO,41,FALSE)-E414)/E414</f>
        <v>0.23758485173276178</v>
      </c>
      <c r="H414" s="9">
        <f>VLOOKUP(B414,YahooFinanceInfos!A:AX,50,FALSE)</f>
        <v>13.824</v>
      </c>
      <c r="I414" s="9">
        <f>VLOOKUP(B414,YahooFinanceInfos!A:AT,46,FALSE)</f>
        <v>0.8</v>
      </c>
      <c r="J414" s="4">
        <f>VLOOKUP(B414,YahooFinanceInfos!A:AV,48,FALSE)</f>
        <v>2.9839613000000001E-2</v>
      </c>
      <c r="K414" s="4">
        <f t="shared" si="81"/>
        <v>5.7870370370370378E-2</v>
      </c>
      <c r="L414" s="9">
        <f>VLOOKUP(B414,YahooFinanceInfos!A:AV,47,FALSE)</f>
        <v>2.0247394999999999</v>
      </c>
      <c r="M414" s="9">
        <f>VLOOKUP(B414,YahooFinanceInfos!A:AZ,52,FALSE)</f>
        <v>27.564</v>
      </c>
      <c r="N414" s="4">
        <f>VLOOKUP(B414,YahooFinanceInfos!A:BH,60,FALSE)</f>
        <v>1.015455</v>
      </c>
      <c r="O414" s="4" t="str">
        <f t="shared" si="77"/>
        <v>don't touch</v>
      </c>
      <c r="P414" s="4"/>
      <c r="Q414" s="4"/>
      <c r="R414" s="4"/>
      <c r="S414" s="4"/>
      <c r="T414" s="4"/>
      <c r="AA414" s="4" t="str">
        <f t="shared" si="70"/>
        <v>na</v>
      </c>
      <c r="AB414" s="4" t="str">
        <f t="shared" si="71"/>
        <v>na</v>
      </c>
      <c r="AC414" s="4" t="str">
        <f t="shared" si="72"/>
        <v>na</v>
      </c>
      <c r="AD414" s="4" t="str">
        <f t="shared" si="73"/>
        <v>na</v>
      </c>
      <c r="AE414" s="4" t="str">
        <f t="shared" si="74"/>
        <v>na</v>
      </c>
      <c r="AF414" s="4" t="str">
        <f t="shared" si="75"/>
        <v>na</v>
      </c>
      <c r="AG414" s="4" t="str">
        <f t="shared" si="76"/>
        <v>na</v>
      </c>
    </row>
    <row r="415" spans="1:33" x14ac:dyDescent="0.2">
      <c r="A415" t="s">
        <v>2146</v>
      </c>
      <c r="B415" t="s">
        <v>2106</v>
      </c>
      <c r="C415" s="7" t="str">
        <f>VLOOKUP(B415,YahooFinanceInfos!A:T,9,FALSE)</f>
        <v>DT.TELEKOM AG NA</v>
      </c>
      <c r="D415" t="str">
        <f>VLOOKUP(B415,YahooFinanceInfos!A:T,7,FALSE)</f>
        <v>EUR</v>
      </c>
      <c r="E415" s="1">
        <f>VLOOKUP(B415,YahooFinanceInfos!A:T,20,FALSE)</f>
        <v>13.7</v>
      </c>
      <c r="F415" s="4" t="str">
        <f>VLOOKUP(B415,YahooFinanceInfos!A:AK,37,FALSE)</f>
        <v>10.406 - 16.748</v>
      </c>
      <c r="G415" s="11">
        <f>(VLOOKUP(B415,YahooFinanceInfos!A:AO,41,FALSE)-E415)/E415</f>
        <v>0.22248175182481766</v>
      </c>
      <c r="H415" s="9">
        <f>VLOOKUP(B415,YahooFinanceInfos!A:AX,50,FALSE)</f>
        <v>0.81499999999999995</v>
      </c>
      <c r="I415" s="9">
        <f>VLOOKUP(B415,YahooFinanceInfos!A:AT,46,FALSE)</f>
        <v>0.6</v>
      </c>
      <c r="J415" s="4">
        <f>VLOOKUP(B415,YahooFinanceInfos!A:AV,48,FALSE)</f>
        <v>4.3811610000000001E-2</v>
      </c>
      <c r="K415" s="4">
        <f t="shared" si="81"/>
        <v>0.73619631901840488</v>
      </c>
      <c r="L415" s="9">
        <f>VLOOKUP(B415,YahooFinanceInfos!A:AV,47,FALSE)</f>
        <v>16.809816000000001</v>
      </c>
      <c r="M415" s="9">
        <f>VLOOKUP(B415,YahooFinanceInfos!A:AZ,52,FALSE)</f>
        <v>6.6849999999999996</v>
      </c>
      <c r="N415" s="4">
        <f>VLOOKUP(B415,YahooFinanceInfos!A:BH,60,FALSE)</f>
        <v>2.0493643000000001</v>
      </c>
      <c r="O415" s="4" t="str">
        <f t="shared" si="77"/>
        <v>don't touch</v>
      </c>
      <c r="P415" s="4"/>
      <c r="Q415" s="4"/>
      <c r="R415" s="4"/>
      <c r="S415" s="4"/>
      <c r="T415" s="4"/>
      <c r="AA415" s="4" t="str">
        <f t="shared" si="70"/>
        <v>na</v>
      </c>
      <c r="AB415" s="4" t="str">
        <f t="shared" si="71"/>
        <v>na</v>
      </c>
      <c r="AC415" s="4" t="str">
        <f t="shared" si="72"/>
        <v>na</v>
      </c>
      <c r="AD415" s="4" t="str">
        <f t="shared" si="73"/>
        <v>na</v>
      </c>
      <c r="AE415" s="4" t="str">
        <f t="shared" si="74"/>
        <v>na</v>
      </c>
      <c r="AF415" s="4" t="str">
        <f t="shared" si="75"/>
        <v>na</v>
      </c>
      <c r="AG415" s="4" t="str">
        <f t="shared" si="76"/>
        <v>na</v>
      </c>
    </row>
    <row r="416" spans="1:33" x14ac:dyDescent="0.2">
      <c r="A416" t="s">
        <v>2146</v>
      </c>
      <c r="B416" t="s">
        <v>2108</v>
      </c>
      <c r="C416" s="7" t="str">
        <f>VLOOKUP(B416,YahooFinanceInfos!A:T,9,FALSE)</f>
        <v>BEIERSDORF AG O.N.</v>
      </c>
      <c r="D416" t="str">
        <f>VLOOKUP(B416,YahooFinanceInfos!A:T,7,FALSE)</f>
        <v>EUR</v>
      </c>
      <c r="E416" s="1">
        <f>VLOOKUP(B416,YahooFinanceInfos!A:T,20,FALSE)</f>
        <v>92.22</v>
      </c>
      <c r="F416" s="4" t="str">
        <f>VLOOKUP(B416,YahooFinanceInfos!A:AK,37,FALSE)</f>
        <v>77.62 - 117.25</v>
      </c>
      <c r="G416" s="11">
        <f>(VLOOKUP(B416,YahooFinanceInfos!A:AO,41,FALSE)-E416)/E416</f>
        <v>0.27141617870310131</v>
      </c>
      <c r="H416" s="9">
        <f>VLOOKUP(B416,YahooFinanceInfos!A:AX,50,FALSE)</f>
        <v>3.1659999999999999</v>
      </c>
      <c r="I416" s="9">
        <f>VLOOKUP(B416,YahooFinanceInfos!A:AT,46,FALSE)</f>
        <v>0.7</v>
      </c>
      <c r="J416" s="4">
        <f>VLOOKUP(B416,YahooFinanceInfos!A:AV,48,FALSE)</f>
        <v>7.6670315999999997E-3</v>
      </c>
      <c r="K416" s="4">
        <f t="shared" si="81"/>
        <v>0.22109917877447882</v>
      </c>
      <c r="L416" s="9">
        <f>VLOOKUP(B416,YahooFinanceInfos!A:AV,47,FALSE)</f>
        <v>29.128239000000001</v>
      </c>
      <c r="M416" s="9">
        <f>VLOOKUP(B416,YahooFinanceInfos!A:AZ,52,FALSE)</f>
        <v>26.744</v>
      </c>
      <c r="N416" s="4">
        <f>VLOOKUP(B416,YahooFinanceInfos!A:BH,60,FALSE)</f>
        <v>3.4482503000000002</v>
      </c>
      <c r="O416" s="4" t="str">
        <f t="shared" si="77"/>
        <v>don't touch</v>
      </c>
      <c r="P416" s="4"/>
      <c r="Q416" s="4"/>
      <c r="R416" s="4"/>
      <c r="S416" s="4"/>
      <c r="T416" s="4"/>
      <c r="AA416" s="4" t="str">
        <f t="shared" si="70"/>
        <v>na</v>
      </c>
      <c r="AB416" s="4" t="str">
        <f t="shared" si="71"/>
        <v>na</v>
      </c>
      <c r="AC416" s="4" t="str">
        <f t="shared" si="72"/>
        <v>na</v>
      </c>
      <c r="AD416" s="4" t="str">
        <f t="shared" si="73"/>
        <v>na</v>
      </c>
      <c r="AE416" s="4" t="str">
        <f t="shared" si="74"/>
        <v>na</v>
      </c>
      <c r="AF416" s="4" t="str">
        <f t="shared" si="75"/>
        <v>na</v>
      </c>
      <c r="AG416" s="4" t="str">
        <f t="shared" si="76"/>
        <v>na</v>
      </c>
    </row>
    <row r="417" spans="1:33" x14ac:dyDescent="0.2">
      <c r="A417" t="s">
        <v>2146</v>
      </c>
      <c r="B417" t="s">
        <v>2110</v>
      </c>
      <c r="C417" s="7" t="str">
        <f>VLOOKUP(B417,YahooFinanceInfos!A:T,9,FALSE)</f>
        <v>ADIDAS AG NA O.N.</v>
      </c>
      <c r="D417" t="str">
        <f>VLOOKUP(B417,YahooFinanceInfos!A:T,7,FALSE)</f>
        <v>EUR</v>
      </c>
      <c r="E417" s="1">
        <f>VLOOKUP(B417,YahooFinanceInfos!A:T,20,FALSE)</f>
        <v>197.45</v>
      </c>
      <c r="F417" s="4" t="str">
        <f>VLOOKUP(B417,YahooFinanceInfos!A:AK,37,FALSE)</f>
        <v>162.2 - 317.45</v>
      </c>
      <c r="G417" s="11">
        <f>(VLOOKUP(B417,YahooFinanceInfos!A:AO,41,FALSE)-E417)/E417</f>
        <v>0.60774879716383901</v>
      </c>
      <c r="H417" s="9">
        <f>VLOOKUP(B417,YahooFinanceInfos!A:AX,50,FALSE)</f>
        <v>7.0010000000000003</v>
      </c>
      <c r="I417" s="9">
        <f>VLOOKUP(B417,YahooFinanceInfos!A:AT,46,FALSE)</f>
        <v>3.85</v>
      </c>
      <c r="J417" s="4">
        <f>VLOOKUP(B417,YahooFinanceInfos!A:AV,48,FALSE)</f>
        <v>1.9718309999999999E-2</v>
      </c>
      <c r="K417" s="4">
        <f t="shared" si="81"/>
        <v>0.54992143979431507</v>
      </c>
      <c r="L417" s="9">
        <f>VLOOKUP(B417,YahooFinanceInfos!A:AV,47,FALSE)</f>
        <v>28.203113999999999</v>
      </c>
      <c r="M417" s="9">
        <f>VLOOKUP(B417,YahooFinanceInfos!A:AZ,52,FALSE)</f>
        <v>34.378999999999998</v>
      </c>
      <c r="N417" s="4">
        <f>VLOOKUP(B417,YahooFinanceInfos!A:BH,60,FALSE)</f>
        <v>5.7433313999999998</v>
      </c>
      <c r="O417" s="4" t="str">
        <f t="shared" si="77"/>
        <v>don't touch</v>
      </c>
      <c r="P417" s="4"/>
      <c r="Q417" s="4"/>
      <c r="R417" s="4"/>
      <c r="S417" s="4"/>
      <c r="T417" s="4"/>
      <c r="AA417" s="4" t="str">
        <f t="shared" si="70"/>
        <v>na</v>
      </c>
      <c r="AB417" s="4" t="str">
        <f t="shared" si="71"/>
        <v>na</v>
      </c>
      <c r="AC417" s="4" t="str">
        <f t="shared" si="72"/>
        <v>na</v>
      </c>
      <c r="AD417" s="4" t="str">
        <f t="shared" si="73"/>
        <v>na</v>
      </c>
      <c r="AE417" s="4" t="str">
        <f t="shared" si="74"/>
        <v>na</v>
      </c>
      <c r="AF417" s="4" t="str">
        <f t="shared" si="75"/>
        <v>na</v>
      </c>
      <c r="AG417" s="4" t="str">
        <f t="shared" si="76"/>
        <v>na</v>
      </c>
    </row>
    <row r="418" spans="1:33" x14ac:dyDescent="0.2">
      <c r="A418" t="s">
        <v>2146</v>
      </c>
      <c r="B418" t="s">
        <v>2112</v>
      </c>
      <c r="C418" s="7" t="str">
        <f>VLOOKUP(B418,YahooFinanceInfos!A:T,9,FALSE)</f>
        <v>FRESENIUS SE+CO.KGAA O.N.</v>
      </c>
      <c r="D418" t="str">
        <f>VLOOKUP(B418,YahooFinanceInfos!A:T,7,FALSE)</f>
        <v>EUR</v>
      </c>
      <c r="E418" s="1">
        <f>VLOOKUP(B418,YahooFinanceInfos!A:T,20,FALSE)</f>
        <v>38.770000000000003</v>
      </c>
      <c r="F418" s="4" t="str">
        <f>VLOOKUP(B418,YahooFinanceInfos!A:AK,37,FALSE)</f>
        <v>24.25 - 51.54</v>
      </c>
      <c r="G418" s="11">
        <f>(VLOOKUP(B418,YahooFinanceInfos!A:AO,41,FALSE)-E418)/E418</f>
        <v>0.32937838534949693</v>
      </c>
      <c r="H418" s="9">
        <f>VLOOKUP(B418,YahooFinanceInfos!A:AX,50,FALSE)</f>
        <v>3.39</v>
      </c>
      <c r="I418" s="9">
        <f>VLOOKUP(B418,YahooFinanceInfos!A:AT,46,FALSE)</f>
        <v>0.84</v>
      </c>
      <c r="J418" s="4">
        <f>VLOOKUP(B418,YahooFinanceInfos!A:AV,48,FALSE)</f>
        <v>2.1549512E-2</v>
      </c>
      <c r="K418" s="4">
        <f t="shared" si="81"/>
        <v>0.247787610619469</v>
      </c>
      <c r="L418" s="9">
        <f>VLOOKUP(B418,YahooFinanceInfos!A:AV,47,FALSE)</f>
        <v>11.436578000000001</v>
      </c>
      <c r="M418" s="9">
        <f>VLOOKUP(B418,YahooFinanceInfos!A:AZ,52,FALSE)</f>
        <v>30.82</v>
      </c>
      <c r="N418" s="4">
        <f>VLOOKUP(B418,YahooFinanceInfos!A:BH,60,FALSE)</f>
        <v>1.2579494</v>
      </c>
      <c r="O418" s="4" t="str">
        <f t="shared" si="77"/>
        <v>don't touch</v>
      </c>
      <c r="P418" s="4"/>
      <c r="Q418" s="4"/>
      <c r="R418" s="4"/>
      <c r="S418" s="4"/>
      <c r="T418" s="4"/>
      <c r="AA418" s="4" t="str">
        <f t="shared" si="70"/>
        <v>na</v>
      </c>
      <c r="AB418" s="4" t="str">
        <f t="shared" si="71"/>
        <v>na</v>
      </c>
      <c r="AC418" s="4" t="str">
        <f t="shared" si="72"/>
        <v>na</v>
      </c>
      <c r="AD418" s="4" t="str">
        <f t="shared" si="73"/>
        <v>na</v>
      </c>
      <c r="AE418" s="4" t="str">
        <f t="shared" si="74"/>
        <v>na</v>
      </c>
      <c r="AF418" s="4" t="str">
        <f t="shared" si="75"/>
        <v>na</v>
      </c>
      <c r="AG418" s="4" t="str">
        <f t="shared" si="76"/>
        <v>na</v>
      </c>
    </row>
    <row r="419" spans="1:33" x14ac:dyDescent="0.2">
      <c r="A419" t="s">
        <v>2146</v>
      </c>
      <c r="B419" t="s">
        <v>2114</v>
      </c>
      <c r="C419" s="7" t="str">
        <f>VLOOKUP(B419,YahooFinanceInfos!A:T,9,FALSE)</f>
        <v>BASF SE NA O.N.</v>
      </c>
      <c r="D419" t="str">
        <f>VLOOKUP(B419,YahooFinanceInfos!A:T,7,FALSE)</f>
        <v>EUR</v>
      </c>
      <c r="E419" s="1">
        <f>VLOOKUP(B419,YahooFinanceInfos!A:T,20,FALSE)</f>
        <v>42.734999999999999</v>
      </c>
      <c r="F419" s="4" t="str">
        <f>VLOOKUP(B419,YahooFinanceInfos!A:AK,37,FALSE)</f>
        <v>37.355 - 72.17</v>
      </c>
      <c r="G419" s="11">
        <f>(VLOOKUP(B419,YahooFinanceInfos!A:AO,41,FALSE)-E419)/E419</f>
        <v>0.68877968877968887</v>
      </c>
      <c r="H419" s="9">
        <f>VLOOKUP(B419,YahooFinanceInfos!A:AX,50,FALSE)</f>
        <v>8.577</v>
      </c>
      <c r="I419" s="9">
        <f>VLOOKUP(B419,YahooFinanceInfos!A:AT,46,FALSE)</f>
        <v>3.3</v>
      </c>
      <c r="J419" s="4">
        <f>VLOOKUP(B419,YahooFinanceInfos!A:AV,48,FALSE)</f>
        <v>7.8180529999999998E-2</v>
      </c>
      <c r="K419" s="4">
        <f t="shared" si="81"/>
        <v>0.38474991255683805</v>
      </c>
      <c r="L419" s="9">
        <f>VLOOKUP(B419,YahooFinanceInfos!A:AV,47,FALSE)</f>
        <v>4.9825115000000002</v>
      </c>
      <c r="M419" s="9">
        <f>VLOOKUP(B419,YahooFinanceInfos!A:AZ,52,FALSE)</f>
        <v>46.295999999999999</v>
      </c>
      <c r="N419" s="4">
        <f>VLOOKUP(B419,YahooFinanceInfos!A:BH,60,FALSE)</f>
        <v>0.92308190000000001</v>
      </c>
      <c r="O419" s="4" t="str">
        <f t="shared" si="77"/>
        <v>invest</v>
      </c>
      <c r="P419" s="4"/>
      <c r="Q419" s="4"/>
      <c r="R419" s="4"/>
      <c r="S419" s="4"/>
      <c r="T419" s="4"/>
      <c r="AA419" s="4" t="str">
        <f t="shared" si="70"/>
        <v>na</v>
      </c>
      <c r="AB419" s="4" t="str">
        <f t="shared" si="71"/>
        <v>na</v>
      </c>
      <c r="AC419" s="4" t="str">
        <f t="shared" si="72"/>
        <v>na</v>
      </c>
      <c r="AD419" s="4" t="str">
        <f t="shared" si="73"/>
        <v>na</v>
      </c>
      <c r="AE419" s="4" t="str">
        <f t="shared" si="74"/>
        <v>na</v>
      </c>
      <c r="AF419" s="4" t="str">
        <f t="shared" si="75"/>
        <v>na</v>
      </c>
      <c r="AG419" s="4" t="str">
        <f t="shared" si="76"/>
        <v>na</v>
      </c>
    </row>
    <row r="420" spans="1:33" x14ac:dyDescent="0.2">
      <c r="A420" t="s">
        <v>2146</v>
      </c>
      <c r="B420" t="s">
        <v>2116</v>
      </c>
      <c r="C420" s="7" t="str">
        <f>VLOOKUP(B420,YahooFinanceInfos!A:T,9,FALSE)</f>
        <v>DEUTSCHE BOERSE NA O.N.</v>
      </c>
      <c r="D420" t="str">
        <f>VLOOKUP(B420,YahooFinanceInfos!A:T,7,FALSE)</f>
        <v>EUR</v>
      </c>
      <c r="E420" s="1">
        <f>VLOOKUP(B420,YahooFinanceInfos!A:T,20,FALSE)</f>
        <v>147.80000000000001</v>
      </c>
      <c r="F420" s="4" t="str">
        <f>VLOOKUP(B420,YahooFinanceInfos!A:AK,37,FALSE)</f>
        <v>92.92 - 158.9</v>
      </c>
      <c r="G420" s="11">
        <f>(VLOOKUP(B420,YahooFinanceInfos!A:AO,41,FALSE)-E420)/E420</f>
        <v>7.5101488497970187E-2</v>
      </c>
      <c r="H420" s="9">
        <f>VLOOKUP(B420,YahooFinanceInfos!A:AX,50,FALSE)</f>
        <v>5.9720000000000004</v>
      </c>
      <c r="I420" s="9">
        <f>VLOOKUP(B420,YahooFinanceInfos!A:AT,46,FALSE)</f>
        <v>2.9</v>
      </c>
      <c r="J420" s="4">
        <f>VLOOKUP(B420,YahooFinanceInfos!A:AV,48,FALSE)</f>
        <v>1.9835842999999999E-2</v>
      </c>
      <c r="K420" s="4">
        <f t="shared" si="81"/>
        <v>0.48559946416610844</v>
      </c>
      <c r="L420" s="9">
        <f>VLOOKUP(B420,YahooFinanceInfos!A:AV,47,FALSE)</f>
        <v>24.748826999999999</v>
      </c>
      <c r="M420" s="9">
        <f>VLOOKUP(B420,YahooFinanceInfos!A:AZ,52,FALSE)</f>
        <v>33.204000000000001</v>
      </c>
      <c r="N420" s="4">
        <f>VLOOKUP(B420,YahooFinanceInfos!A:BH,60,FALSE)</f>
        <v>4.4512710000000002</v>
      </c>
      <c r="O420" s="4" t="str">
        <f t="shared" si="77"/>
        <v>don't touch</v>
      </c>
      <c r="P420" s="4"/>
      <c r="Q420" s="4"/>
      <c r="R420" s="4"/>
      <c r="S420" s="4"/>
      <c r="T420" s="4"/>
      <c r="AA420" s="4" t="str">
        <f t="shared" si="70"/>
        <v>na</v>
      </c>
      <c r="AB420" s="4" t="str">
        <f t="shared" si="71"/>
        <v>na</v>
      </c>
      <c r="AC420" s="4" t="str">
        <f t="shared" si="72"/>
        <v>na</v>
      </c>
      <c r="AD420" s="4" t="str">
        <f t="shared" si="73"/>
        <v>na</v>
      </c>
      <c r="AE420" s="4" t="str">
        <f t="shared" si="74"/>
        <v>na</v>
      </c>
      <c r="AF420" s="4" t="str">
        <f t="shared" si="75"/>
        <v>na</v>
      </c>
      <c r="AG420" s="4" t="str">
        <f t="shared" si="76"/>
        <v>na</v>
      </c>
    </row>
    <row r="421" spans="1:33" x14ac:dyDescent="0.2">
      <c r="A421" t="s">
        <v>2146</v>
      </c>
      <c r="B421" t="s">
        <v>2118</v>
      </c>
      <c r="C421" s="7" t="str">
        <f>VLOOKUP(B421,YahooFinanceInfos!A:T,9,FALSE)</f>
        <v>SAP SE O.N.</v>
      </c>
      <c r="D421" t="str">
        <f>VLOOKUP(B421,YahooFinanceInfos!A:T,7,FALSE)</f>
        <v>EUR</v>
      </c>
      <c r="E421" s="1">
        <f>VLOOKUP(B421,YahooFinanceInfos!A:T,20,FALSE)</f>
        <v>104.82</v>
      </c>
      <c r="F421" s="4" t="str">
        <f>VLOOKUP(B421,YahooFinanceInfos!A:AK,37,FALSE)</f>
        <v>82.13 - 129.6</v>
      </c>
      <c r="G421" s="11">
        <f>(VLOOKUP(B421,YahooFinanceInfos!A:AO,41,FALSE)-E421)/E421</f>
        <v>0.23640526617057817</v>
      </c>
      <c r="H421" s="9">
        <f>VLOOKUP(B421,YahooFinanceInfos!A:AX,50,FALSE)</f>
        <v>3.5609999999999999</v>
      </c>
      <c r="I421" s="9">
        <f>VLOOKUP(B421,YahooFinanceInfos!A:AT,46,FALSE)</f>
        <v>1.58</v>
      </c>
      <c r="J421" s="4">
        <f>VLOOKUP(B421,YahooFinanceInfos!A:AV,48,FALSE)</f>
        <v>1.520693E-2</v>
      </c>
      <c r="K421" s="4">
        <f t="shared" si="81"/>
        <v>0.4436955911260882</v>
      </c>
      <c r="L421" s="9">
        <f>VLOOKUP(B421,YahooFinanceInfos!A:AV,47,FALSE)</f>
        <v>29.435549999999999</v>
      </c>
      <c r="M421" s="9">
        <f>VLOOKUP(B421,YahooFinanceInfos!A:AZ,52,FALSE)</f>
        <v>25.774000000000001</v>
      </c>
      <c r="N421" s="4">
        <f>VLOOKUP(B421,YahooFinanceInfos!A:BH,60,FALSE)</f>
        <v>4.0668892999999997</v>
      </c>
      <c r="O421" s="4" t="str">
        <f t="shared" si="77"/>
        <v>don't touch</v>
      </c>
      <c r="P421" s="4"/>
      <c r="Q421" s="4"/>
      <c r="R421" s="4"/>
      <c r="S421" s="4"/>
      <c r="T421" s="4"/>
      <c r="AA421" s="4" t="str">
        <f t="shared" si="70"/>
        <v>na</v>
      </c>
      <c r="AB421" s="4" t="str">
        <f t="shared" si="71"/>
        <v>na</v>
      </c>
      <c r="AC421" s="4" t="str">
        <f t="shared" si="72"/>
        <v>na</v>
      </c>
      <c r="AD421" s="4" t="str">
        <f t="shared" si="73"/>
        <v>na</v>
      </c>
      <c r="AE421" s="4" t="str">
        <f t="shared" si="74"/>
        <v>na</v>
      </c>
      <c r="AF421" s="4" t="str">
        <f t="shared" si="75"/>
        <v>na</v>
      </c>
      <c r="AG421" s="4" t="str">
        <f t="shared" si="76"/>
        <v>na</v>
      </c>
    </row>
    <row r="422" spans="1:33" x14ac:dyDescent="0.2">
      <c r="A422" t="s">
        <v>2146</v>
      </c>
      <c r="B422" t="s">
        <v>2120</v>
      </c>
      <c r="C422" s="7" t="str">
        <f>VLOOKUP(B422,YahooFinanceInfos!A:T,9,FALSE)</f>
        <v>LINDE PLC  EO 0,001</v>
      </c>
      <c r="D422" t="str">
        <f>VLOOKUP(B422,YahooFinanceInfos!A:T,7,FALSE)</f>
        <v>EUR</v>
      </c>
      <c r="E422" s="1">
        <f>VLOOKUP(B422,YahooFinanceInfos!A:T,20,FALSE)</f>
        <v>164.8</v>
      </c>
      <c r="F422" s="4" t="str">
        <f>VLOOKUP(B422,YahooFinanceInfos!A:AK,37,FALSE)</f>
        <v>130.45 - 208.6</v>
      </c>
      <c r="G422" s="11">
        <f>(VLOOKUP(B422,YahooFinanceInfos!A:AO,41,FALSE)-E422)/E422</f>
        <v>0.2657766990291261</v>
      </c>
      <c r="H422" s="9">
        <f>VLOOKUP(B422,YahooFinanceInfos!A:AX,50,FALSE)</f>
        <v>4.3230000000000004</v>
      </c>
      <c r="I422" s="9">
        <f>VLOOKUP(B422,YahooFinanceInfos!A:AT,46,FALSE)</f>
        <v>3.5880000000000001</v>
      </c>
      <c r="J422" s="4">
        <f>VLOOKUP(B422,YahooFinanceInfos!A:AV,48,FALSE)</f>
        <v>2.2093597999999999E-2</v>
      </c>
      <c r="K422" s="4">
        <f t="shared" si="81"/>
        <v>0.8299791811242192</v>
      </c>
      <c r="L422" s="9">
        <f>VLOOKUP(B422,YahooFinanceInfos!A:AV,47,FALSE)</f>
        <v>38.121676999999998</v>
      </c>
      <c r="M422" s="9">
        <f>VLOOKUP(B422,YahooFinanceInfos!A:AZ,52,FALSE)</f>
        <v>85.26</v>
      </c>
      <c r="N422" s="4">
        <f>VLOOKUP(B422,YahooFinanceInfos!A:BH,60,FALSE)</f>
        <v>1.932911</v>
      </c>
      <c r="O422" s="4" t="str">
        <f t="shared" si="77"/>
        <v>don't touch</v>
      </c>
      <c r="P422" s="4"/>
      <c r="Q422" s="4"/>
      <c r="R422" s="4"/>
      <c r="S422" s="4"/>
      <c r="T422" s="4"/>
      <c r="AA422" s="4" t="str">
        <f t="shared" si="70"/>
        <v>na</v>
      </c>
      <c r="AB422" s="4" t="str">
        <f t="shared" si="71"/>
        <v>na</v>
      </c>
      <c r="AC422" s="4" t="str">
        <f t="shared" si="72"/>
        <v>na</v>
      </c>
      <c r="AD422" s="4" t="str">
        <f t="shared" si="73"/>
        <v>na</v>
      </c>
      <c r="AE422" s="4" t="str">
        <f t="shared" si="74"/>
        <v>na</v>
      </c>
      <c r="AF422" s="4" t="str">
        <f t="shared" si="75"/>
        <v>na</v>
      </c>
      <c r="AG422" s="4" t="str">
        <f t="shared" si="76"/>
        <v>na</v>
      </c>
    </row>
    <row r="423" spans="1:33" x14ac:dyDescent="0.2">
      <c r="A423" t="s">
        <v>2146</v>
      </c>
      <c r="B423" t="s">
        <v>2122</v>
      </c>
      <c r="C423" s="7" t="str">
        <f>VLOOKUP(B423,YahooFinanceInfos!A:T,9,FALSE)</f>
        <v>SIEMENS AG  NA O.N.</v>
      </c>
      <c r="D423" t="str">
        <f>VLOOKUP(B423,YahooFinanceInfos!A:T,7,FALSE)</f>
        <v>EUR</v>
      </c>
      <c r="E423" s="1">
        <f>VLOOKUP(B423,YahooFinanceInfos!A:T,20,FALSE)</f>
        <v>86.26</v>
      </c>
      <c r="F423" s="4" t="str">
        <f>VLOOKUP(B423,YahooFinanceInfos!A:AK,37,FALSE)</f>
        <v>58.77 - 119.9</v>
      </c>
      <c r="G423" s="11">
        <f>(VLOOKUP(B423,YahooFinanceInfos!A:AO,41,FALSE)-E423)/E423</f>
        <v>0.38998376999768142</v>
      </c>
      <c r="H423" s="9">
        <f>VLOOKUP(B423,YahooFinanceInfos!A:AX,50,FALSE)</f>
        <v>6.391</v>
      </c>
      <c r="I423" s="9">
        <f>VLOOKUP(B423,YahooFinanceInfos!A:AT,46,FALSE)</f>
        <v>3.9</v>
      </c>
      <c r="J423" s="4">
        <f>VLOOKUP(B423,YahooFinanceInfos!A:AV,48,FALSE)</f>
        <v>4.6345810000000001E-2</v>
      </c>
      <c r="K423" s="4">
        <f t="shared" si="81"/>
        <v>0.61023314035362231</v>
      </c>
      <c r="L423" s="9">
        <f>VLOOKUP(B423,YahooFinanceInfos!A:AV,47,FALSE)</f>
        <v>13.497106</v>
      </c>
      <c r="M423" s="9">
        <f>VLOOKUP(B423,YahooFinanceInfos!A:AZ,52,FALSE)</f>
        <v>60.539000000000001</v>
      </c>
      <c r="N423" s="4">
        <f>VLOOKUP(B423,YahooFinanceInfos!A:BH,60,FALSE)</f>
        <v>1.4248666000000001</v>
      </c>
      <c r="O423" s="4" t="str">
        <f t="shared" si="77"/>
        <v>invest</v>
      </c>
      <c r="P423" s="4"/>
      <c r="Q423" s="4"/>
      <c r="R423" s="4"/>
      <c r="S423" s="4"/>
      <c r="T423" s="4"/>
      <c r="AA423" s="4" t="str">
        <f t="shared" si="70"/>
        <v>na</v>
      </c>
      <c r="AB423" s="4" t="str">
        <f t="shared" si="71"/>
        <v>na</v>
      </c>
      <c r="AC423" s="4" t="str">
        <f t="shared" si="72"/>
        <v>na</v>
      </c>
      <c r="AD423" s="4" t="str">
        <f t="shared" si="73"/>
        <v>na</v>
      </c>
      <c r="AE423" s="4" t="str">
        <f t="shared" si="74"/>
        <v>na</v>
      </c>
      <c r="AF423" s="4" t="str">
        <f t="shared" si="75"/>
        <v>na</v>
      </c>
      <c r="AG423" s="4" t="str">
        <f t="shared" si="76"/>
        <v>na</v>
      </c>
    </row>
    <row r="424" spans="1:33" x14ac:dyDescent="0.2">
      <c r="A424" t="s">
        <v>2146</v>
      </c>
      <c r="B424" t="s">
        <v>2124</v>
      </c>
      <c r="C424" s="7" t="str">
        <f>VLOOKUP(B424,YahooFinanceInfos!A:T,9,FALSE)</f>
        <v>MERCK KGAA O.N.</v>
      </c>
      <c r="D424" t="str">
        <f>VLOOKUP(B424,YahooFinanceInfos!A:T,7,FALSE)</f>
        <v>EUR</v>
      </c>
      <c r="E424" s="1">
        <f>VLOOKUP(B424,YahooFinanceInfos!A:T,20,FALSE)</f>
        <v>104.1</v>
      </c>
      <c r="F424" s="4" t="str">
        <f>VLOOKUP(B424,YahooFinanceInfos!A:AK,37,FALSE)</f>
        <v>76.22 - 125.95</v>
      </c>
      <c r="G424" s="11">
        <f>(VLOOKUP(B424,YahooFinanceInfos!A:AO,41,FALSE)-E424)/E424</f>
        <v>0.20989433237271862</v>
      </c>
      <c r="H424" s="9">
        <f>VLOOKUP(B424,YahooFinanceInfos!A:AX,50,FALSE)</f>
        <v>3.0339999999999998</v>
      </c>
      <c r="I424" s="9">
        <f>VLOOKUP(B424,YahooFinanceInfos!A:AT,46,FALSE)</f>
        <v>1.3</v>
      </c>
      <c r="J424" s="4">
        <f>VLOOKUP(B424,YahooFinanceInfos!A:AV,48,FALSE)</f>
        <v>1.2560386E-2</v>
      </c>
      <c r="K424" s="4">
        <f t="shared" si="81"/>
        <v>0.42847725774555045</v>
      </c>
      <c r="L424" s="9">
        <f>VLOOKUP(B424,YahooFinanceInfos!A:AV,47,FALSE)</f>
        <v>34.311141999999997</v>
      </c>
      <c r="M424" s="9">
        <f>VLOOKUP(B424,YahooFinanceInfos!A:AZ,52,FALSE)</f>
        <v>41.09</v>
      </c>
      <c r="N424" s="4">
        <f>VLOOKUP(B424,YahooFinanceInfos!A:BH,60,FALSE)</f>
        <v>2.5334629999999998</v>
      </c>
      <c r="O424" s="4" t="str">
        <f t="shared" si="77"/>
        <v>don't touch</v>
      </c>
      <c r="P424" s="4"/>
      <c r="Q424" s="4"/>
      <c r="R424" s="4"/>
      <c r="S424" s="4"/>
      <c r="T424" s="4"/>
      <c r="AA424" s="4" t="str">
        <f t="shared" ref="AA424:AA487" si="82">IFERROR((Z424-U424)/U424,"na")</f>
        <v>na</v>
      </c>
      <c r="AB424" s="4" t="str">
        <f t="shared" ref="AB424:AB487" si="83">IFERROR((Z424-W424)/W424,"na")</f>
        <v>na</v>
      </c>
      <c r="AC424" s="4" t="str">
        <f t="shared" ref="AC424:AC487" si="84">IFERROR((V424-U424)/U424,"na")</f>
        <v>na</v>
      </c>
      <c r="AD424" s="4" t="str">
        <f t="shared" ref="AD424:AD487" si="85">IFERROR((W424-V424)/V424,"na")</f>
        <v>na</v>
      </c>
      <c r="AE424" s="4" t="str">
        <f t="shared" ref="AE424:AE487" si="86">IFERROR((X424-W424)/W424,"na")</f>
        <v>na</v>
      </c>
      <c r="AF424" s="4" t="str">
        <f t="shared" ref="AF424:AF487" si="87">IFERROR((Y424-X424)/X424,"na")</f>
        <v>na</v>
      </c>
      <c r="AG424" s="4" t="str">
        <f t="shared" ref="AG424:AG487" si="88">IFERROR((Z424-Y424)/Y424,"na")</f>
        <v>na</v>
      </c>
    </row>
    <row r="425" spans="1:33" x14ac:dyDescent="0.2">
      <c r="A425" t="s">
        <v>2146</v>
      </c>
      <c r="B425" t="s">
        <v>484</v>
      </c>
      <c r="C425" s="7" t="str">
        <f>VLOOKUP(B425,YahooFinanceInfos!A:T,9,FALSE)</f>
        <v>LUFTHANSA AG VNA O.N.</v>
      </c>
      <c r="D425" t="str">
        <f>VLOOKUP(B425,YahooFinanceInfos!A:T,7,FALSE)</f>
        <v>EUR</v>
      </c>
      <c r="E425" s="1">
        <f>VLOOKUP(B425,YahooFinanceInfos!A:T,20,FALSE)</f>
        <v>7.56</v>
      </c>
      <c r="F425" s="4" t="str">
        <f>VLOOKUP(B425,YahooFinanceInfos!A:AK,37,FALSE)</f>
        <v>7.02 - 18.33</v>
      </c>
      <c r="G425" s="11">
        <f>(VLOOKUP(B425,YahooFinanceInfos!A:AO,41,FALSE)-E425)/E425</f>
        <v>1.4246031746031746</v>
      </c>
      <c r="H425" s="9">
        <f>VLOOKUP(B425,YahooFinanceInfos!A:AX,50,FALSE)</f>
        <v>2.5499999999999998</v>
      </c>
      <c r="I425" s="9">
        <f>VLOOKUP(B425,YahooFinanceInfos!A:AT,46,FALSE)</f>
        <v>0.8</v>
      </c>
      <c r="J425" s="4">
        <f>VLOOKUP(B425,YahooFinanceInfos!A:AV,48,FALSE)</f>
        <v>0.10495932400000001</v>
      </c>
      <c r="K425" s="4">
        <f t="shared" si="81"/>
        <v>0.31372549019607848</v>
      </c>
      <c r="L425" s="9">
        <f>VLOOKUP(B425,YahooFinanceInfos!A:AV,47,FALSE)</f>
        <v>2.9647060000000001</v>
      </c>
      <c r="M425" s="9">
        <f>VLOOKUP(B425,YahooFinanceInfos!A:AZ,52,FALSE)</f>
        <v>21.219000000000001</v>
      </c>
      <c r="N425" s="4">
        <f>VLOOKUP(B425,YahooFinanceInfos!A:BH,60,FALSE)</f>
        <v>0.35628447000000002</v>
      </c>
      <c r="O425" s="4" t="str">
        <f t="shared" si="77"/>
        <v>invest</v>
      </c>
      <c r="P425" s="4"/>
      <c r="Q425" s="4"/>
      <c r="R425" s="4"/>
      <c r="S425" s="4"/>
      <c r="T425" s="4"/>
      <c r="AA425" s="4" t="str">
        <f t="shared" si="82"/>
        <v>na</v>
      </c>
      <c r="AB425" s="4" t="str">
        <f t="shared" si="83"/>
        <v>na</v>
      </c>
      <c r="AC425" s="4" t="str">
        <f t="shared" si="84"/>
        <v>na</v>
      </c>
      <c r="AD425" s="4" t="str">
        <f t="shared" si="85"/>
        <v>na</v>
      </c>
      <c r="AE425" s="4" t="str">
        <f t="shared" si="86"/>
        <v>na</v>
      </c>
      <c r="AF425" s="4" t="str">
        <f t="shared" si="87"/>
        <v>na</v>
      </c>
      <c r="AG425" s="4" t="str">
        <f t="shared" si="88"/>
        <v>na</v>
      </c>
    </row>
    <row r="426" spans="1:33" x14ac:dyDescent="0.2">
      <c r="A426" t="s">
        <v>2146</v>
      </c>
      <c r="B426" t="s">
        <v>2126</v>
      </c>
      <c r="C426" s="7" t="str">
        <f>VLOOKUP(B426,YahooFinanceInfos!A:T,9,FALSE)</f>
        <v>THYSSENKRUPP AG O.N.</v>
      </c>
      <c r="D426" t="str">
        <f>VLOOKUP(B426,YahooFinanceInfos!A:T,7,FALSE)</f>
        <v>EUR</v>
      </c>
      <c r="E426" s="1">
        <f>VLOOKUP(B426,YahooFinanceInfos!A:T,20,FALSE)</f>
        <v>4.2480000000000002</v>
      </c>
      <c r="F426" s="4" t="str">
        <f>VLOOKUP(B426,YahooFinanceInfos!A:AK,37,FALSE)</f>
        <v>3.28 - 13.95</v>
      </c>
      <c r="G426" s="11">
        <f>(VLOOKUP(B426,YahooFinanceInfos!A:AO,41,FALSE)-E426)/E426</f>
        <v>2.2838983050847452</v>
      </c>
      <c r="H426" s="9">
        <f>VLOOKUP(B426,YahooFinanceInfos!A:AX,50,FALSE)</f>
        <v>-1.1819999999999999</v>
      </c>
      <c r="I426" s="9">
        <f>VLOOKUP(B426,YahooFinanceInfos!A:AT,46,FALSE)</f>
        <v>0.15</v>
      </c>
      <c r="J426" s="4">
        <f>VLOOKUP(B426,YahooFinanceInfos!A:AV,48,FALSE)</f>
        <v>3.5236083000000001E-2</v>
      </c>
      <c r="K426" s="4">
        <f t="shared" si="81"/>
        <v>-0.12690355329949238</v>
      </c>
      <c r="L426" s="9">
        <f>VLOOKUP(B426,YahooFinanceInfos!A:AV,47,FALSE)</f>
        <v>0</v>
      </c>
      <c r="M426" s="9">
        <f>VLOOKUP(B426,YahooFinanceInfos!A:AZ,52,FALSE)</f>
        <v>2.363</v>
      </c>
      <c r="N426" s="4">
        <f>VLOOKUP(B426,YahooFinanceInfos!A:BH,60,FALSE)</f>
        <v>1.797715</v>
      </c>
      <c r="O426" s="4" t="str">
        <f t="shared" ref="O426:O489" si="89">IF(G426&gt;30%,IF(J426&gt;3%,IF(K426&lt;100%,IF(K426&gt;0%,"invest","don't touch"),"don't touch"),"don't touch"),"don't touch")</f>
        <v>don't touch</v>
      </c>
      <c r="P426" s="4"/>
      <c r="Q426" s="4"/>
      <c r="R426" s="4"/>
      <c r="S426" s="4"/>
      <c r="T426" s="4"/>
      <c r="AA426" s="4" t="str">
        <f t="shared" si="82"/>
        <v>na</v>
      </c>
      <c r="AB426" s="4" t="str">
        <f t="shared" si="83"/>
        <v>na</v>
      </c>
      <c r="AC426" s="4" t="str">
        <f t="shared" si="84"/>
        <v>na</v>
      </c>
      <c r="AD426" s="4" t="str">
        <f t="shared" si="85"/>
        <v>na</v>
      </c>
      <c r="AE426" s="4" t="str">
        <f t="shared" si="86"/>
        <v>na</v>
      </c>
      <c r="AF426" s="4" t="str">
        <f t="shared" si="87"/>
        <v>na</v>
      </c>
      <c r="AG426" s="4" t="str">
        <f t="shared" si="88"/>
        <v>na</v>
      </c>
    </row>
    <row r="427" spans="1:33" x14ac:dyDescent="0.2">
      <c r="A427" t="s">
        <v>2146</v>
      </c>
      <c r="B427" t="s">
        <v>2128</v>
      </c>
      <c r="C427" s="7" t="str">
        <f>VLOOKUP(B427,YahooFinanceInfos!A:T,9,FALSE)</f>
        <v>WIRECARD AG</v>
      </c>
      <c r="D427" t="str">
        <f>VLOOKUP(B427,YahooFinanceInfos!A:T,7,FALSE)</f>
        <v>EUR</v>
      </c>
      <c r="E427" s="1">
        <f>VLOOKUP(B427,YahooFinanceInfos!A:T,20,FALSE)</f>
        <v>82.46</v>
      </c>
      <c r="F427" s="4" t="str">
        <f>VLOOKUP(B427,YahooFinanceInfos!A:AK,37,FALSE)</f>
        <v>79.68 - 162.3</v>
      </c>
      <c r="G427" s="11">
        <f>(VLOOKUP(B427,YahooFinanceInfos!A:AO,41,FALSE)-E427)/E427</f>
        <v>0.96822701916080556</v>
      </c>
      <c r="H427" s="9">
        <f>VLOOKUP(B427,YahooFinanceInfos!A:AX,50,FALSE)</f>
        <v>3.8969999999999998</v>
      </c>
      <c r="I427" s="9">
        <f>VLOOKUP(B427,YahooFinanceInfos!A:AT,46,FALSE)</f>
        <v>0.2</v>
      </c>
      <c r="J427" s="4">
        <f>VLOOKUP(B427,YahooFinanceInfos!A:AV,48,FALSE)</f>
        <v>2.3995203000000001E-3</v>
      </c>
      <c r="K427" s="4">
        <f t="shared" si="81"/>
        <v>5.1321529381575574E-2</v>
      </c>
      <c r="L427" s="9">
        <f>VLOOKUP(B427,YahooFinanceInfos!A:AV,47,FALSE)</f>
        <v>21.159866000000001</v>
      </c>
      <c r="M427" s="9">
        <f>VLOOKUP(B427,YahooFinanceInfos!A:AZ,52,FALSE)</f>
        <v>18.733000000000001</v>
      </c>
      <c r="N427" s="4">
        <f>VLOOKUP(B427,YahooFinanceInfos!A:BH,60,FALSE)</f>
        <v>4.4018579999999998</v>
      </c>
      <c r="O427" s="4" t="str">
        <f t="shared" si="89"/>
        <v>don't touch</v>
      </c>
      <c r="P427" s="4"/>
      <c r="Q427" s="4"/>
      <c r="R427" s="4"/>
      <c r="S427" s="4"/>
      <c r="T427" s="4"/>
      <c r="AA427" s="4" t="str">
        <f t="shared" si="82"/>
        <v>na</v>
      </c>
      <c r="AB427" s="4" t="str">
        <f t="shared" si="83"/>
        <v>na</v>
      </c>
      <c r="AC427" s="4" t="str">
        <f t="shared" si="84"/>
        <v>na</v>
      </c>
      <c r="AD427" s="4" t="str">
        <f t="shared" si="85"/>
        <v>na</v>
      </c>
      <c r="AE427" s="4" t="str">
        <f t="shared" si="86"/>
        <v>na</v>
      </c>
      <c r="AF427" s="4" t="str">
        <f t="shared" si="87"/>
        <v>na</v>
      </c>
      <c r="AG427" s="4" t="str">
        <f t="shared" si="88"/>
        <v>na</v>
      </c>
    </row>
    <row r="428" spans="1:33" x14ac:dyDescent="0.2">
      <c r="A428" t="s">
        <v>2146</v>
      </c>
      <c r="B428" t="s">
        <v>2130</v>
      </c>
      <c r="C428" s="7" t="str">
        <f>VLOOKUP(B428,YahooFinanceInfos!A:T,9,FALSE)</f>
        <v>VOLKSWAGEN AG VZO O.N.</v>
      </c>
      <c r="D428" t="str">
        <f>VLOOKUP(B428,YahooFinanceInfos!A:T,7,FALSE)</f>
        <v>EUR</v>
      </c>
      <c r="E428" s="1">
        <f>VLOOKUP(B428,YahooFinanceInfos!A:T,20,FALSE)</f>
        <v>120.92</v>
      </c>
      <c r="F428" s="4" t="str">
        <f>VLOOKUP(B428,YahooFinanceInfos!A:AK,37,FALSE)</f>
        <v>79.38 - 187.74</v>
      </c>
      <c r="G428" s="11">
        <f>(VLOOKUP(B428,YahooFinanceInfos!A:AO,41,FALSE)-E428)/E428</f>
        <v>0.55259675818723131</v>
      </c>
      <c r="H428" s="9">
        <f>VLOOKUP(B428,YahooFinanceInfos!A:AX,50,FALSE)</f>
        <v>21.622</v>
      </c>
      <c r="I428" s="9">
        <f>VLOOKUP(B428,YahooFinanceInfos!A:AT,46,FALSE)</f>
        <v>6.56</v>
      </c>
      <c r="J428" s="4">
        <f>VLOOKUP(B428,YahooFinanceInfos!A:AV,48,FALSE)</f>
        <v>5.6347704999999998E-2</v>
      </c>
      <c r="K428" s="4">
        <f t="shared" si="81"/>
        <v>0.30339469059291463</v>
      </c>
      <c r="L428" s="9">
        <f>VLOOKUP(B428,YahooFinanceInfos!A:AV,47,FALSE)</f>
        <v>5.5924519999999998</v>
      </c>
      <c r="M428" s="9">
        <f>VLOOKUP(B428,YahooFinanceInfos!A:AZ,52,FALSE)</f>
        <v>247.501</v>
      </c>
      <c r="N428" s="4">
        <f>VLOOKUP(B428,YahooFinanceInfos!A:BH,60,FALSE)</f>
        <v>0.48856366000000001</v>
      </c>
      <c r="O428" s="4" t="str">
        <f t="shared" si="89"/>
        <v>invest</v>
      </c>
      <c r="P428" s="4"/>
      <c r="Q428" s="4"/>
      <c r="R428" s="4"/>
      <c r="S428" s="4"/>
      <c r="T428" s="4"/>
      <c r="AA428" s="4" t="str">
        <f t="shared" si="82"/>
        <v>na</v>
      </c>
      <c r="AB428" s="4" t="str">
        <f t="shared" si="83"/>
        <v>na</v>
      </c>
      <c r="AC428" s="4" t="str">
        <f t="shared" si="84"/>
        <v>na</v>
      </c>
      <c r="AD428" s="4" t="str">
        <f t="shared" si="85"/>
        <v>na</v>
      </c>
      <c r="AE428" s="4" t="str">
        <f t="shared" si="86"/>
        <v>na</v>
      </c>
      <c r="AF428" s="4" t="str">
        <f t="shared" si="87"/>
        <v>na</v>
      </c>
      <c r="AG428" s="4" t="str">
        <f t="shared" si="88"/>
        <v>na</v>
      </c>
    </row>
    <row r="429" spans="1:33" x14ac:dyDescent="0.2">
      <c r="A429" t="s">
        <v>2146</v>
      </c>
      <c r="B429" t="s">
        <v>487</v>
      </c>
      <c r="C429" s="7" t="str">
        <f>VLOOKUP(B429,YahooFinanceInfos!A:T,9,FALSE)</f>
        <v>MUENCH.RUECKVERS.VNA O.N.</v>
      </c>
      <c r="D429" t="str">
        <f>VLOOKUP(B429,YahooFinanceInfos!A:T,7,FALSE)</f>
        <v>EUR</v>
      </c>
      <c r="E429" s="1">
        <f>VLOOKUP(B429,YahooFinanceInfos!A:T,20,FALSE)</f>
        <v>180.25</v>
      </c>
      <c r="F429" s="4" t="str">
        <f>VLOOKUP(B429,YahooFinanceInfos!A:AK,37,FALSE)</f>
        <v>141.1 - 284.2</v>
      </c>
      <c r="G429" s="11">
        <f>(VLOOKUP(B429,YahooFinanceInfos!A:AO,41,FALSE)-E429)/E429</f>
        <v>0.57669902912621351</v>
      </c>
      <c r="H429" s="9">
        <f>VLOOKUP(B429,YahooFinanceInfos!A:AX,50,FALSE)</f>
        <v>18.963999999999999</v>
      </c>
      <c r="I429" s="9">
        <f>VLOOKUP(B429,YahooFinanceInfos!A:AT,46,FALSE)</f>
        <v>9.8000000000000007</v>
      </c>
      <c r="J429" s="4">
        <f>VLOOKUP(B429,YahooFinanceInfos!A:AV,48,FALSE)</f>
        <v>5.5195719999999997E-2</v>
      </c>
      <c r="K429" s="4">
        <f t="shared" si="81"/>
        <v>0.51676861421641007</v>
      </c>
      <c r="L429" s="9">
        <f>VLOOKUP(B429,YahooFinanceInfos!A:AV,47,FALSE)</f>
        <v>9.5048510000000004</v>
      </c>
      <c r="M429" s="9">
        <f>VLOOKUP(B429,YahooFinanceInfos!A:AZ,52,FALSE)</f>
        <v>215.31800000000001</v>
      </c>
      <c r="N429" s="4">
        <f>VLOOKUP(B429,YahooFinanceInfos!A:BH,60,FALSE)</f>
        <v>0.83713393999999997</v>
      </c>
      <c r="O429" s="4" t="str">
        <f t="shared" si="89"/>
        <v>invest</v>
      </c>
      <c r="P429" s="4"/>
      <c r="Q429" s="4"/>
      <c r="R429" s="4"/>
      <c r="S429" s="4"/>
      <c r="T429" s="4"/>
      <c r="AA429" s="4" t="str">
        <f t="shared" si="82"/>
        <v>na</v>
      </c>
      <c r="AB429" s="4" t="str">
        <f t="shared" si="83"/>
        <v>na</v>
      </c>
      <c r="AC429" s="4" t="str">
        <f t="shared" si="84"/>
        <v>na</v>
      </c>
      <c r="AD429" s="4" t="str">
        <f t="shared" si="85"/>
        <v>na</v>
      </c>
      <c r="AE429" s="4" t="str">
        <f t="shared" si="86"/>
        <v>na</v>
      </c>
      <c r="AF429" s="4" t="str">
        <f t="shared" si="87"/>
        <v>na</v>
      </c>
      <c r="AG429" s="4" t="str">
        <f t="shared" si="88"/>
        <v>na</v>
      </c>
    </row>
    <row r="430" spans="1:33" x14ac:dyDescent="0.2">
      <c r="A430" t="s">
        <v>2146</v>
      </c>
      <c r="B430" t="s">
        <v>2132</v>
      </c>
      <c r="C430" s="7" t="str">
        <f>VLOOKUP(B430,YahooFinanceInfos!A:T,9,FALSE)</f>
        <v>BAYER AG NA O.N.</v>
      </c>
      <c r="D430" t="str">
        <f>VLOOKUP(B430,YahooFinanceInfos!A:T,7,FALSE)</f>
        <v>EUR</v>
      </c>
      <c r="E430" s="1">
        <f>VLOOKUP(B430,YahooFinanceInfos!A:T,20,FALSE)</f>
        <v>57.59</v>
      </c>
      <c r="F430" s="4" t="str">
        <f>VLOOKUP(B430,YahooFinanceInfos!A:AK,37,FALSE)</f>
        <v>44.855 - 78.34</v>
      </c>
      <c r="G430" s="11">
        <f>(VLOOKUP(B430,YahooFinanceInfos!A:AO,41,FALSE)-E430)/E430</f>
        <v>0.36030560861260635</v>
      </c>
      <c r="H430" s="9">
        <f>VLOOKUP(B430,YahooFinanceInfos!A:AX,50,FALSE)</f>
        <v>4.4169999999999998</v>
      </c>
      <c r="I430" s="9">
        <f>VLOOKUP(B430,YahooFinanceInfos!A:AT,46,FALSE)</f>
        <v>2.8</v>
      </c>
      <c r="J430" s="4">
        <f>VLOOKUP(B430,YahooFinanceInfos!A:AV,48,FALSE)</f>
        <v>5.0215206999999998E-2</v>
      </c>
      <c r="K430" s="4">
        <f t="shared" si="81"/>
        <v>0.6339144215530903</v>
      </c>
      <c r="L430" s="9">
        <f>VLOOKUP(B430,YahooFinanceInfos!A:AV,47,FALSE)</f>
        <v>13.038261</v>
      </c>
      <c r="M430" s="9">
        <f>VLOOKUP(B430,YahooFinanceInfos!A:AZ,52,FALSE)</f>
        <v>49.478999999999999</v>
      </c>
      <c r="N430" s="4">
        <f>VLOOKUP(B430,YahooFinanceInfos!A:BH,60,FALSE)</f>
        <v>1.1639282</v>
      </c>
      <c r="O430" s="4" t="str">
        <f t="shared" si="89"/>
        <v>invest</v>
      </c>
      <c r="P430" s="4"/>
      <c r="Q430" s="4"/>
      <c r="R430" s="4"/>
      <c r="S430" s="4"/>
      <c r="T430" s="4"/>
      <c r="AA430" s="4" t="str">
        <f t="shared" si="82"/>
        <v>na</v>
      </c>
      <c r="AB430" s="4" t="str">
        <f t="shared" si="83"/>
        <v>na</v>
      </c>
      <c r="AC430" s="4" t="str">
        <f t="shared" si="84"/>
        <v>na</v>
      </c>
      <c r="AD430" s="4" t="str">
        <f t="shared" si="85"/>
        <v>na</v>
      </c>
      <c r="AE430" s="4" t="str">
        <f t="shared" si="86"/>
        <v>na</v>
      </c>
      <c r="AF430" s="4" t="str">
        <f t="shared" si="87"/>
        <v>na</v>
      </c>
      <c r="AG430" s="4" t="str">
        <f t="shared" si="88"/>
        <v>na</v>
      </c>
    </row>
    <row r="431" spans="1:33" x14ac:dyDescent="0.2">
      <c r="A431" t="s">
        <v>2146</v>
      </c>
      <c r="B431" t="s">
        <v>2134</v>
      </c>
      <c r="C431" s="7" t="str">
        <f>VLOOKUP(B431,YahooFinanceInfos!A:T,9,FALSE)</f>
        <v>ALLIANZ SE NA O.N.</v>
      </c>
      <c r="D431" t="str">
        <f>VLOOKUP(B431,YahooFinanceInfos!A:T,7,FALSE)</f>
        <v>EUR</v>
      </c>
      <c r="E431" s="1">
        <f>VLOOKUP(B431,YahooFinanceInfos!A:T,20,FALSE)</f>
        <v>143.91999999999999</v>
      </c>
      <c r="F431" s="4" t="str">
        <f>VLOOKUP(B431,YahooFinanceInfos!A:AK,37,FALSE)</f>
        <v>117.1 - 232.6</v>
      </c>
      <c r="G431" s="11">
        <f>(VLOOKUP(B431,YahooFinanceInfos!A:AO,41,FALSE)-E431)/E431</f>
        <v>0.61617565314063383</v>
      </c>
      <c r="H431" s="9">
        <f>VLOOKUP(B431,YahooFinanceInfos!A:AX,50,FALSE)</f>
        <v>18.832000000000001</v>
      </c>
      <c r="I431" s="9">
        <f>VLOOKUP(B431,YahooFinanceInfos!A:AT,46,FALSE)</f>
        <v>9.6</v>
      </c>
      <c r="J431" s="4">
        <f>VLOOKUP(B431,YahooFinanceInfos!A:AV,48,FALSE)</f>
        <v>6.7161046000000002E-2</v>
      </c>
      <c r="K431" s="4">
        <f t="shared" si="81"/>
        <v>0.50977060322854717</v>
      </c>
      <c r="L431" s="9">
        <f>VLOOKUP(B431,YahooFinanceInfos!A:AV,47,FALSE)</f>
        <v>7.6423106000000001</v>
      </c>
      <c r="M431" s="9">
        <f>VLOOKUP(B431,YahooFinanceInfos!A:AZ,52,FALSE)</f>
        <v>177.643</v>
      </c>
      <c r="N431" s="4">
        <f>VLOOKUP(B431,YahooFinanceInfos!A:BH,60,FALSE)</f>
        <v>0.81016414999999997</v>
      </c>
      <c r="O431" s="4" t="str">
        <f t="shared" si="89"/>
        <v>invest</v>
      </c>
      <c r="P431" s="4"/>
      <c r="Q431" s="4"/>
      <c r="R431" s="4"/>
      <c r="S431" s="4"/>
      <c r="T431" s="4"/>
      <c r="AA431" s="4" t="str">
        <f t="shared" si="82"/>
        <v>na</v>
      </c>
      <c r="AB431" s="4" t="str">
        <f t="shared" si="83"/>
        <v>na</v>
      </c>
      <c r="AC431" s="4" t="str">
        <f t="shared" si="84"/>
        <v>na</v>
      </c>
      <c r="AD431" s="4" t="str">
        <f t="shared" si="85"/>
        <v>na</v>
      </c>
      <c r="AE431" s="4" t="str">
        <f t="shared" si="86"/>
        <v>na</v>
      </c>
      <c r="AF431" s="4" t="str">
        <f t="shared" si="87"/>
        <v>na</v>
      </c>
      <c r="AG431" s="4" t="str">
        <f t="shared" si="88"/>
        <v>na</v>
      </c>
    </row>
    <row r="432" spans="1:33" x14ac:dyDescent="0.2">
      <c r="A432" t="s">
        <v>2146</v>
      </c>
      <c r="B432" t="s">
        <v>2136</v>
      </c>
      <c r="C432" s="7" t="str">
        <f>VLOOKUP(B432,YahooFinanceInfos!A:T,9,FALSE)</f>
        <v>INFINEON TECH.AG NA O.N.</v>
      </c>
      <c r="D432" t="str">
        <f>VLOOKUP(B432,YahooFinanceInfos!A:T,7,FALSE)</f>
        <v>EUR</v>
      </c>
      <c r="E432" s="1">
        <f>VLOOKUP(B432,YahooFinanceInfos!A:T,20,FALSE)</f>
        <v>17.033999999999999</v>
      </c>
      <c r="F432" s="4" t="str">
        <f>VLOOKUP(B432,YahooFinanceInfos!A:AK,37,FALSE)</f>
        <v>10.132 - 23.065</v>
      </c>
      <c r="G432" s="11">
        <f>(VLOOKUP(B432,YahooFinanceInfos!A:AO,41,FALSE)-E432)/E432</f>
        <v>0.35405659269695916</v>
      </c>
      <c r="H432" s="9">
        <f>VLOOKUP(B432,YahooFinanceInfos!A:AX,50,FALSE)</f>
        <v>0.621</v>
      </c>
      <c r="I432" s="9">
        <f>VLOOKUP(B432,YahooFinanceInfos!A:AT,46,FALSE)</f>
        <v>0.27</v>
      </c>
      <c r="J432" s="4">
        <f>VLOOKUP(B432,YahooFinanceInfos!A:AV,48,FALSE)</f>
        <v>1.6012337000000001E-2</v>
      </c>
      <c r="K432" s="4">
        <f t="shared" si="81"/>
        <v>0.43478260869565222</v>
      </c>
      <c r="L432" s="9">
        <f>VLOOKUP(B432,YahooFinanceInfos!A:AV,47,FALSE)</f>
        <v>27.429953000000001</v>
      </c>
      <c r="M432" s="9">
        <f>VLOOKUP(B432,YahooFinanceInfos!A:AZ,52,FALSE)</f>
        <v>7.9859999999999998</v>
      </c>
      <c r="N432" s="4">
        <f>VLOOKUP(B432,YahooFinanceInfos!A:BH,60,FALSE)</f>
        <v>2.1329826999999999</v>
      </c>
      <c r="O432" s="4" t="str">
        <f t="shared" si="89"/>
        <v>don't touch</v>
      </c>
      <c r="P432" s="4"/>
      <c r="Q432" s="4"/>
      <c r="R432" s="4"/>
      <c r="S432" s="4"/>
      <c r="T432" s="4"/>
      <c r="AA432" s="4" t="str">
        <f t="shared" si="82"/>
        <v>na</v>
      </c>
      <c r="AB432" s="4" t="str">
        <f t="shared" si="83"/>
        <v>na</v>
      </c>
      <c r="AC432" s="4" t="str">
        <f t="shared" si="84"/>
        <v>na</v>
      </c>
      <c r="AD432" s="4" t="str">
        <f t="shared" si="85"/>
        <v>na</v>
      </c>
      <c r="AE432" s="4" t="str">
        <f t="shared" si="86"/>
        <v>na</v>
      </c>
      <c r="AF432" s="4" t="str">
        <f t="shared" si="87"/>
        <v>na</v>
      </c>
      <c r="AG432" s="4" t="str">
        <f t="shared" si="88"/>
        <v>na</v>
      </c>
    </row>
    <row r="433" spans="1:33" x14ac:dyDescent="0.2">
      <c r="A433" t="s">
        <v>2146</v>
      </c>
      <c r="B433" t="s">
        <v>2138</v>
      </c>
      <c r="C433" s="7" t="str">
        <f>VLOOKUP(B433,YahooFinanceInfos!A:T,9,FALSE)</f>
        <v>BAY.MOTOREN WERKE AG ST</v>
      </c>
      <c r="D433" t="str">
        <f>VLOOKUP(B433,YahooFinanceInfos!A:T,7,FALSE)</f>
        <v>EUR</v>
      </c>
      <c r="E433" s="1">
        <f>VLOOKUP(B433,YahooFinanceInfos!A:T,20,FALSE)</f>
        <v>46.125</v>
      </c>
      <c r="F433" s="4" t="str">
        <f>VLOOKUP(B433,YahooFinanceInfos!A:AK,37,FALSE)</f>
        <v>36.595 - 77.06</v>
      </c>
      <c r="G433" s="11">
        <f>(VLOOKUP(B433,YahooFinanceInfos!A:AO,41,FALSE)-E433)/E433</f>
        <v>0.67067750677506777</v>
      </c>
      <c r="H433" s="9">
        <f>VLOOKUP(B433,YahooFinanceInfos!A:AX,50,FALSE)</f>
        <v>7.4470000000000001</v>
      </c>
      <c r="I433" s="9">
        <f>VLOOKUP(B433,YahooFinanceInfos!A:AT,46,FALSE)</f>
        <v>2.5</v>
      </c>
      <c r="J433" s="4">
        <f>VLOOKUP(B433,YahooFinanceInfos!A:AV,48,FALSE)</f>
        <v>5.3101104000000003E-2</v>
      </c>
      <c r="K433" s="4">
        <f t="shared" si="81"/>
        <v>0.33570565328320129</v>
      </c>
      <c r="L433" s="9">
        <f>VLOOKUP(B433,YahooFinanceInfos!A:AV,47,FALSE)</f>
        <v>6.1937695000000001</v>
      </c>
      <c r="M433" s="9">
        <f>VLOOKUP(B433,YahooFinanceInfos!A:AZ,52,FALSE)</f>
        <v>90.141000000000005</v>
      </c>
      <c r="N433" s="4">
        <f>VLOOKUP(B433,YahooFinanceInfos!A:BH,60,FALSE)</f>
        <v>0.51169836999999996</v>
      </c>
      <c r="O433" s="4" t="str">
        <f t="shared" si="89"/>
        <v>invest</v>
      </c>
      <c r="P433" s="4"/>
      <c r="Q433" s="4"/>
      <c r="R433" s="4"/>
      <c r="S433" s="4"/>
      <c r="T433" s="4"/>
      <c r="AA433" s="4" t="str">
        <f t="shared" si="82"/>
        <v>na</v>
      </c>
      <c r="AB433" s="4" t="str">
        <f t="shared" si="83"/>
        <v>na</v>
      </c>
      <c r="AC433" s="4" t="str">
        <f t="shared" si="84"/>
        <v>na</v>
      </c>
      <c r="AD433" s="4" t="str">
        <f t="shared" si="85"/>
        <v>na</v>
      </c>
      <c r="AE433" s="4" t="str">
        <f t="shared" si="86"/>
        <v>na</v>
      </c>
      <c r="AF433" s="4" t="str">
        <f t="shared" si="87"/>
        <v>na</v>
      </c>
      <c r="AG433" s="4" t="str">
        <f t="shared" si="88"/>
        <v>na</v>
      </c>
    </row>
    <row r="434" spans="1:33" x14ac:dyDescent="0.2">
      <c r="A434" t="s">
        <v>2146</v>
      </c>
      <c r="B434" t="s">
        <v>2140</v>
      </c>
      <c r="C434" s="7" t="str">
        <f>VLOOKUP(B434,YahooFinanceInfos!A:T,9,FALSE)</f>
        <v>DAIMLER AG NA O.N.</v>
      </c>
      <c r="D434" t="str">
        <f>VLOOKUP(B434,YahooFinanceInfos!A:T,7,FALSE)</f>
        <v>EUR</v>
      </c>
      <c r="E434" s="1">
        <f>VLOOKUP(B434,YahooFinanceInfos!A:T,20,FALSE)</f>
        <v>28.22</v>
      </c>
      <c r="F434" s="4" t="str">
        <f>VLOOKUP(B434,YahooFinanceInfos!A:AK,37,FALSE)</f>
        <v>21.015 - 54.5</v>
      </c>
      <c r="G434" s="11">
        <f>(VLOOKUP(B434,YahooFinanceInfos!A:AO,41,FALSE)-E434)/E434</f>
        <v>0.93125442948263648</v>
      </c>
      <c r="H434" s="9">
        <f>VLOOKUP(B434,YahooFinanceInfos!A:AX,50,FALSE)</f>
        <v>0.35</v>
      </c>
      <c r="I434" s="9">
        <f>VLOOKUP(B434,YahooFinanceInfos!A:AT,46,FALSE)</f>
        <v>0.9</v>
      </c>
      <c r="J434" s="4">
        <f>VLOOKUP(B434,YahooFinanceInfos!A:AV,48,FALSE)</f>
        <v>3.2590979999999999E-2</v>
      </c>
      <c r="K434" s="4">
        <f t="shared" si="81"/>
        <v>2.5714285714285716</v>
      </c>
      <c r="L434" s="9">
        <f>VLOOKUP(B434,YahooFinanceInfos!A:AV,47,FALSE)</f>
        <v>80.628569999999996</v>
      </c>
      <c r="M434" s="9">
        <f>VLOOKUP(B434,YahooFinanceInfos!A:AZ,52,FALSE)</f>
        <v>57.612000000000002</v>
      </c>
      <c r="N434" s="4">
        <f>VLOOKUP(B434,YahooFinanceInfos!A:BH,60,FALSE)</f>
        <v>0.4898285</v>
      </c>
      <c r="O434" s="4" t="str">
        <f t="shared" si="89"/>
        <v>don't touch</v>
      </c>
      <c r="P434" s="4"/>
      <c r="Q434" s="4"/>
      <c r="R434" s="4"/>
      <c r="S434" s="4"/>
      <c r="T434" s="4"/>
      <c r="AA434" s="4" t="str">
        <f t="shared" si="82"/>
        <v>na</v>
      </c>
      <c r="AB434" s="4" t="str">
        <f t="shared" si="83"/>
        <v>na</v>
      </c>
      <c r="AC434" s="4" t="str">
        <f t="shared" si="84"/>
        <v>na</v>
      </c>
      <c r="AD434" s="4" t="str">
        <f t="shared" si="85"/>
        <v>na</v>
      </c>
      <c r="AE434" s="4" t="str">
        <f t="shared" si="86"/>
        <v>na</v>
      </c>
      <c r="AF434" s="4" t="str">
        <f t="shared" si="87"/>
        <v>na</v>
      </c>
      <c r="AG434" s="4" t="str">
        <f t="shared" si="88"/>
        <v>na</v>
      </c>
    </row>
    <row r="435" spans="1:33" x14ac:dyDescent="0.2">
      <c r="A435" t="s">
        <v>2146</v>
      </c>
      <c r="B435" t="s">
        <v>2142</v>
      </c>
      <c r="C435" s="7" t="str">
        <f>VLOOKUP(B435,YahooFinanceInfos!A:T,9,FALSE)</f>
        <v>E.ON SE NA O.N.</v>
      </c>
      <c r="D435" t="str">
        <f>VLOOKUP(B435,YahooFinanceInfos!A:T,7,FALSE)</f>
        <v>EUR</v>
      </c>
      <c r="E435" s="1">
        <f>VLOOKUP(B435,YahooFinanceInfos!A:T,20,FALSE)</f>
        <v>9.07</v>
      </c>
      <c r="F435" s="4" t="str">
        <f>VLOOKUP(B435,YahooFinanceInfos!A:AK,37,FALSE)</f>
        <v>7.601 - 11.562</v>
      </c>
      <c r="G435" s="11">
        <f>(VLOOKUP(B435,YahooFinanceInfos!A:AO,41,FALSE)-E435)/E435</f>
        <v>0.2747519294377066</v>
      </c>
      <c r="H435" s="9">
        <f>VLOOKUP(B435,YahooFinanceInfos!A:AX,50,FALSE)</f>
        <v>0.68300000000000005</v>
      </c>
      <c r="I435" s="9">
        <f>VLOOKUP(B435,YahooFinanceInfos!A:AT,46,FALSE)</f>
        <v>0.46</v>
      </c>
      <c r="J435" s="4">
        <f>VLOOKUP(B435,YahooFinanceInfos!A:AV,48,FALSE)</f>
        <v>5.1546395000000002E-2</v>
      </c>
      <c r="K435" s="4">
        <f t="shared" si="81"/>
        <v>0.67349926793557835</v>
      </c>
      <c r="L435" s="9">
        <f>VLOOKUP(B435,YahooFinanceInfos!A:AV,47,FALSE)</f>
        <v>13.279648</v>
      </c>
      <c r="M435" s="9">
        <f>VLOOKUP(B435,YahooFinanceInfos!A:AZ,52,FALSE)</f>
        <v>3.4809999999999999</v>
      </c>
      <c r="N435" s="4">
        <f>VLOOKUP(B435,YahooFinanceInfos!A:BH,60,FALSE)</f>
        <v>2.6055731999999998</v>
      </c>
      <c r="O435" s="4" t="str">
        <f t="shared" si="89"/>
        <v>don't touch</v>
      </c>
      <c r="P435" s="4"/>
      <c r="Q435" s="4"/>
      <c r="R435" s="4"/>
      <c r="S435" s="4"/>
      <c r="T435" s="4"/>
      <c r="AA435" s="4" t="str">
        <f t="shared" si="82"/>
        <v>na</v>
      </c>
      <c r="AB435" s="4" t="str">
        <f t="shared" si="83"/>
        <v>na</v>
      </c>
      <c r="AC435" s="4" t="str">
        <f t="shared" si="84"/>
        <v>na</v>
      </c>
      <c r="AD435" s="4" t="str">
        <f t="shared" si="85"/>
        <v>na</v>
      </c>
      <c r="AE435" s="4" t="str">
        <f t="shared" si="86"/>
        <v>na</v>
      </c>
      <c r="AF435" s="4" t="str">
        <f t="shared" si="87"/>
        <v>na</v>
      </c>
      <c r="AG435" s="4" t="str">
        <f t="shared" si="88"/>
        <v>na</v>
      </c>
    </row>
    <row r="436" spans="1:33" x14ac:dyDescent="0.2">
      <c r="A436" t="s">
        <v>2146</v>
      </c>
      <c r="B436" t="s">
        <v>2144</v>
      </c>
      <c r="C436" s="7" t="str">
        <f>VLOOKUP(B436,YahooFinanceInfos!A:T,9,FALSE)</f>
        <v>DEUTSCHE POST AG NA O.N.</v>
      </c>
      <c r="D436" t="str">
        <f>VLOOKUP(B436,YahooFinanceInfos!A:T,7,FALSE)</f>
        <v>EUR</v>
      </c>
      <c r="E436" s="1">
        <f>VLOOKUP(B436,YahooFinanceInfos!A:T,20,FALSE)</f>
        <v>26.58</v>
      </c>
      <c r="F436" s="4" t="str">
        <f>VLOOKUP(B436,YahooFinanceInfos!A:AK,37,FALSE)</f>
        <v>19.1 - 35.0</v>
      </c>
      <c r="G436" s="11">
        <f>(VLOOKUP(B436,YahooFinanceInfos!A:AO,41,FALSE)-E436)/E436</f>
        <v>0.31677953348382248</v>
      </c>
      <c r="H436" s="9">
        <f>VLOOKUP(B436,YahooFinanceInfos!A:AX,50,FALSE)</f>
        <v>2.0920000000000001</v>
      </c>
      <c r="I436" s="9">
        <f>VLOOKUP(B436,YahooFinanceInfos!A:AT,46,FALSE)</f>
        <v>1.25</v>
      </c>
      <c r="J436" s="4">
        <f>VLOOKUP(B436,YahooFinanceInfos!A:AV,48,FALSE)</f>
        <v>4.8151004999999997E-2</v>
      </c>
      <c r="K436" s="4">
        <f t="shared" si="81"/>
        <v>0.59751434034416828</v>
      </c>
      <c r="L436" s="9">
        <f>VLOOKUP(B436,YahooFinanceInfos!A:AV,47,FALSE)</f>
        <v>12.705544</v>
      </c>
      <c r="M436" s="9">
        <f>VLOOKUP(B436,YahooFinanceInfos!A:AZ,52,FALSE)</f>
        <v>11.426</v>
      </c>
      <c r="N436" s="4">
        <f>VLOOKUP(B436,YahooFinanceInfos!A:BH,60,FALSE)</f>
        <v>2.3262733999999998</v>
      </c>
      <c r="O436" s="4" t="str">
        <f t="shared" si="89"/>
        <v>invest</v>
      </c>
      <c r="P436" s="4"/>
      <c r="Q436" s="4"/>
      <c r="R436" s="4"/>
      <c r="S436" s="4"/>
      <c r="T436" s="4"/>
      <c r="AA436" s="4" t="str">
        <f t="shared" si="82"/>
        <v>na</v>
      </c>
      <c r="AB436" s="4" t="str">
        <f t="shared" si="83"/>
        <v>na</v>
      </c>
      <c r="AC436" s="4" t="str">
        <f t="shared" si="84"/>
        <v>na</v>
      </c>
      <c r="AD436" s="4" t="str">
        <f t="shared" si="85"/>
        <v>na</v>
      </c>
      <c r="AE436" s="4" t="str">
        <f t="shared" si="86"/>
        <v>na</v>
      </c>
      <c r="AF436" s="4" t="str">
        <f t="shared" si="87"/>
        <v>na</v>
      </c>
      <c r="AG436" s="4" t="str">
        <f t="shared" si="88"/>
        <v>na</v>
      </c>
    </row>
    <row r="437" spans="1:33" x14ac:dyDescent="0.2">
      <c r="A437" t="s">
        <v>2292</v>
      </c>
      <c r="B437" t="s">
        <v>2234</v>
      </c>
      <c r="C437" s="7" t="str">
        <f>VLOOKUP(B437,YahooFinanceInfos!A:T,9,FALSE)</f>
        <v>CIIG Merger Corp.</v>
      </c>
      <c r="D437" t="str">
        <f>VLOOKUP(B437,YahooFinanceInfos!A:T,7,FALSE)</f>
        <v>USD</v>
      </c>
      <c r="E437" s="1">
        <f>VLOOKUP(B437,YahooFinanceInfos!A:T,20,FALSE)</f>
        <v>9.6999999999999993</v>
      </c>
      <c r="F437" s="4" t="str">
        <f>VLOOKUP(B437,YahooFinanceInfos!A:AK,37,FALSE)</f>
        <v>9.3 - 9.95</v>
      </c>
      <c r="G437" s="11">
        <f>(VLOOKUP(B437,YahooFinanceInfos!A:AO,41,FALSE)-E437)/E437</f>
        <v>2.5773195876288662E-2</v>
      </c>
      <c r="H437" s="9">
        <f>VLOOKUP(B437,YahooFinanceInfos!A:AX,50,FALSE)</f>
        <v>0</v>
      </c>
      <c r="I437" s="9">
        <f>VLOOKUP(B437,YahooFinanceInfos!A:AT,46,FALSE)</f>
        <v>0</v>
      </c>
      <c r="J437" s="4">
        <f>VLOOKUP(B437,YahooFinanceInfos!A:AV,48,FALSE)</f>
        <v>0</v>
      </c>
      <c r="K437" s="4" t="str">
        <f t="shared" ref="K437:K500" si="90">IFERROR(I437/H437,"na")</f>
        <v>na</v>
      </c>
      <c r="L437" s="9">
        <f>VLOOKUP(B437,YahooFinanceInfos!A:AV,47,FALSE)</f>
        <v>0</v>
      </c>
      <c r="M437" s="9">
        <f>VLOOKUP(B437,YahooFinanceInfos!A:AZ,52,FALSE)</f>
        <v>0</v>
      </c>
      <c r="N437" s="4">
        <f>VLOOKUP(B437,YahooFinanceInfos!A:BH,60,FALSE)</f>
        <v>0</v>
      </c>
      <c r="O437" s="4" t="str">
        <f t="shared" si="89"/>
        <v>don't touch</v>
      </c>
      <c r="P437" s="4"/>
      <c r="Q437" s="4"/>
      <c r="R437" s="4"/>
      <c r="S437" s="4"/>
      <c r="T437" s="4"/>
      <c r="AA437" s="4" t="str">
        <f t="shared" si="82"/>
        <v>na</v>
      </c>
      <c r="AB437" s="4" t="str">
        <f t="shared" si="83"/>
        <v>na</v>
      </c>
      <c r="AC437" s="4" t="str">
        <f t="shared" si="84"/>
        <v>na</v>
      </c>
      <c r="AD437" s="4" t="str">
        <f t="shared" si="85"/>
        <v>na</v>
      </c>
      <c r="AE437" s="4" t="str">
        <f t="shared" si="86"/>
        <v>na</v>
      </c>
      <c r="AF437" s="4" t="str">
        <f t="shared" si="87"/>
        <v>na</v>
      </c>
      <c r="AG437" s="4" t="str">
        <f t="shared" si="88"/>
        <v>na</v>
      </c>
    </row>
    <row r="438" spans="1:33" x14ac:dyDescent="0.2">
      <c r="A438" t="s">
        <v>2292</v>
      </c>
      <c r="B438" t="s">
        <v>67</v>
      </c>
      <c r="C438" s="7" t="str">
        <f>VLOOKUP(B438,YahooFinanceInfos!A:T,9,FALSE)</f>
        <v>Tesla, Inc.</v>
      </c>
      <c r="D438" t="str">
        <f>VLOOKUP(B438,YahooFinanceInfos!A:T,7,FALSE)</f>
        <v>USD</v>
      </c>
      <c r="E438" s="1">
        <f>VLOOKUP(B438,YahooFinanceInfos!A:T,20,FALSE)</f>
        <v>803.33</v>
      </c>
      <c r="F438" s="4" t="str">
        <f>VLOOKUP(B438,YahooFinanceInfos!A:AK,37,FALSE)</f>
        <v>176.99 - 968.99</v>
      </c>
      <c r="G438" s="11">
        <f>(VLOOKUP(B438,YahooFinanceInfos!A:AO,41,FALSE)-E438)/E438</f>
        <v>0.20621662330549084</v>
      </c>
      <c r="H438" s="9">
        <f>VLOOKUP(B438,YahooFinanceInfos!A:AX,50,FALSE)</f>
        <v>-0.81100000000000005</v>
      </c>
      <c r="I438" s="9">
        <f>VLOOKUP(B438,YahooFinanceInfos!A:AT,46,FALSE)</f>
        <v>0</v>
      </c>
      <c r="J438" s="4">
        <f>VLOOKUP(B438,YahooFinanceInfos!A:AV,48,FALSE)</f>
        <v>0</v>
      </c>
      <c r="K438" s="4">
        <f t="shared" si="90"/>
        <v>0</v>
      </c>
      <c r="L438" s="9">
        <f>VLOOKUP(B438,YahooFinanceInfos!A:AV,47,FALSE)</f>
        <v>0</v>
      </c>
      <c r="M438" s="9">
        <f>VLOOKUP(B438,YahooFinanceInfos!A:AZ,52,FALSE)</f>
        <v>49.584000000000003</v>
      </c>
      <c r="N438" s="4">
        <f>VLOOKUP(B438,YahooFinanceInfos!A:BH,60,FALSE)</f>
        <v>16.201397</v>
      </c>
      <c r="O438" s="4" t="str">
        <f t="shared" si="89"/>
        <v>don't touch</v>
      </c>
      <c r="P438" s="4"/>
      <c r="Q438" s="4"/>
      <c r="R438" s="4"/>
      <c r="S438" s="4"/>
      <c r="T438" s="4"/>
      <c r="AA438" s="4" t="str">
        <f t="shared" si="82"/>
        <v>na</v>
      </c>
      <c r="AB438" s="4" t="str">
        <f t="shared" si="83"/>
        <v>na</v>
      </c>
      <c r="AC438" s="4" t="str">
        <f t="shared" si="84"/>
        <v>na</v>
      </c>
      <c r="AD438" s="4" t="str">
        <f t="shared" si="85"/>
        <v>na</v>
      </c>
      <c r="AE438" s="4" t="str">
        <f t="shared" si="86"/>
        <v>na</v>
      </c>
      <c r="AF438" s="4" t="str">
        <f t="shared" si="87"/>
        <v>na</v>
      </c>
      <c r="AG438" s="4" t="str">
        <f t="shared" si="88"/>
        <v>na</v>
      </c>
    </row>
    <row r="439" spans="1:33" x14ac:dyDescent="0.2">
      <c r="A439" t="s">
        <v>2292</v>
      </c>
      <c r="B439" t="s">
        <v>2236</v>
      </c>
      <c r="C439" s="7" t="str">
        <f>VLOOKUP(B439,YahooFinanceInfos!A:T,9,FALSE)</f>
        <v>Exact Sciences Corporation</v>
      </c>
      <c r="D439" t="str">
        <f>VLOOKUP(B439,YahooFinanceInfos!A:T,7,FALSE)</f>
        <v>USD</v>
      </c>
      <c r="E439" s="1">
        <f>VLOOKUP(B439,YahooFinanceInfos!A:T,20,FALSE)</f>
        <v>85.43</v>
      </c>
      <c r="F439" s="4" t="str">
        <f>VLOOKUP(B439,YahooFinanceInfos!A:AK,37,FALSE)</f>
        <v>35.25 - 123.99</v>
      </c>
      <c r="G439" s="11">
        <f>(VLOOKUP(B439,YahooFinanceInfos!A:AO,41,FALSE)-E439)/E439</f>
        <v>0.45136368957040834</v>
      </c>
      <c r="H439" s="9">
        <f>VLOOKUP(B439,YahooFinanceInfos!A:AX,50,FALSE)</f>
        <v>-0.78100000000000003</v>
      </c>
      <c r="I439" s="9">
        <f>VLOOKUP(B439,YahooFinanceInfos!A:AT,46,FALSE)</f>
        <v>0</v>
      </c>
      <c r="J439" s="4">
        <f>VLOOKUP(B439,YahooFinanceInfos!A:AV,48,FALSE)</f>
        <v>0</v>
      </c>
      <c r="K439" s="4">
        <f t="shared" si="90"/>
        <v>0</v>
      </c>
      <c r="L439" s="9">
        <f>VLOOKUP(B439,YahooFinanceInfos!A:AV,47,FALSE)</f>
        <v>0</v>
      </c>
      <c r="M439" s="9">
        <f>VLOOKUP(B439,YahooFinanceInfos!A:AZ,52,FALSE)</f>
        <v>16.98</v>
      </c>
      <c r="N439" s="4">
        <f>VLOOKUP(B439,YahooFinanceInfos!A:BH,60,FALSE)</f>
        <v>5.0312133000000001</v>
      </c>
      <c r="O439" s="4" t="str">
        <f t="shared" si="89"/>
        <v>don't touch</v>
      </c>
      <c r="P439" s="4"/>
      <c r="Q439" s="4"/>
      <c r="R439" s="4"/>
      <c r="S439" s="4"/>
      <c r="T439" s="4"/>
      <c r="AA439" s="4" t="str">
        <f t="shared" si="82"/>
        <v>na</v>
      </c>
      <c r="AB439" s="4" t="str">
        <f t="shared" si="83"/>
        <v>na</v>
      </c>
      <c r="AC439" s="4" t="str">
        <f t="shared" si="84"/>
        <v>na</v>
      </c>
      <c r="AD439" s="4" t="str">
        <f t="shared" si="85"/>
        <v>na</v>
      </c>
      <c r="AE439" s="4" t="str">
        <f t="shared" si="86"/>
        <v>na</v>
      </c>
      <c r="AF439" s="4" t="str">
        <f t="shared" si="87"/>
        <v>na</v>
      </c>
      <c r="AG439" s="4" t="str">
        <f t="shared" si="88"/>
        <v>na</v>
      </c>
    </row>
    <row r="440" spans="1:33" x14ac:dyDescent="0.2">
      <c r="A440" t="s">
        <v>2292</v>
      </c>
      <c r="B440" t="s">
        <v>2238</v>
      </c>
      <c r="C440" s="7" t="str">
        <f>VLOOKUP(B440,YahooFinanceInfos!A:T,9,FALSE)</f>
        <v>Twist Bioscience Corporation</v>
      </c>
      <c r="D440" t="str">
        <f>VLOOKUP(B440,YahooFinanceInfos!A:T,7,FALSE)</f>
        <v>USD</v>
      </c>
      <c r="E440" s="1">
        <f>VLOOKUP(B440,YahooFinanceInfos!A:T,20,FALSE)</f>
        <v>38.4</v>
      </c>
      <c r="F440" s="4" t="str">
        <f>VLOOKUP(B440,YahooFinanceInfos!A:AK,37,FALSE)</f>
        <v>18.52 - 40.39</v>
      </c>
      <c r="G440" s="11">
        <f>(VLOOKUP(B440,YahooFinanceInfos!A:AO,41,FALSE)-E440)/E440</f>
        <v>5.1822916666666718E-2</v>
      </c>
      <c r="H440" s="9">
        <f>VLOOKUP(B440,YahooFinanceInfos!A:AX,50,FALSE)</f>
        <v>-4.41</v>
      </c>
      <c r="I440" s="9">
        <f>VLOOKUP(B440,YahooFinanceInfos!A:AT,46,FALSE)</f>
        <v>0</v>
      </c>
      <c r="J440" s="4">
        <f>VLOOKUP(B440,YahooFinanceInfos!A:AV,48,FALSE)</f>
        <v>0</v>
      </c>
      <c r="K440" s="4">
        <f t="shared" si="90"/>
        <v>0</v>
      </c>
      <c r="L440" s="9">
        <f>VLOOKUP(B440,YahooFinanceInfos!A:AV,47,FALSE)</f>
        <v>0</v>
      </c>
      <c r="M440" s="9">
        <f>VLOOKUP(B440,YahooFinanceInfos!A:AZ,52,FALSE)</f>
        <v>7.109</v>
      </c>
      <c r="N440" s="4">
        <f>VLOOKUP(B440,YahooFinanceInfos!A:BH,60,FALSE)</f>
        <v>5.4016036999999999</v>
      </c>
      <c r="O440" s="4" t="str">
        <f t="shared" si="89"/>
        <v>don't touch</v>
      </c>
      <c r="P440" s="4"/>
      <c r="Q440" s="4"/>
      <c r="R440" s="4"/>
      <c r="S440" s="4"/>
      <c r="T440" s="4"/>
      <c r="AA440" s="4" t="str">
        <f t="shared" si="82"/>
        <v>na</v>
      </c>
      <c r="AB440" s="4" t="str">
        <f t="shared" si="83"/>
        <v>na</v>
      </c>
      <c r="AC440" s="4" t="str">
        <f t="shared" si="84"/>
        <v>na</v>
      </c>
      <c r="AD440" s="4" t="str">
        <f t="shared" si="85"/>
        <v>na</v>
      </c>
      <c r="AE440" s="4" t="str">
        <f t="shared" si="86"/>
        <v>na</v>
      </c>
      <c r="AF440" s="4" t="str">
        <f t="shared" si="87"/>
        <v>na</v>
      </c>
      <c r="AG440" s="4" t="str">
        <f t="shared" si="88"/>
        <v>na</v>
      </c>
    </row>
    <row r="441" spans="1:33" x14ac:dyDescent="0.2">
      <c r="A441" t="s">
        <v>2292</v>
      </c>
      <c r="B441" t="s">
        <v>2240</v>
      </c>
      <c r="C441" s="7" t="str">
        <f>VLOOKUP(B441,YahooFinanceInfos!A:T,9,FALSE)</f>
        <v>Silicon Laboratories, Inc.</v>
      </c>
      <c r="D441" t="str">
        <f>VLOOKUP(B441,YahooFinanceInfos!A:T,7,FALSE)</f>
        <v>USD</v>
      </c>
      <c r="E441" s="1">
        <f>VLOOKUP(B441,YahooFinanceInfos!A:T,20,FALSE)</f>
        <v>93</v>
      </c>
      <c r="F441" s="4" t="str">
        <f>VLOOKUP(B441,YahooFinanceInfos!A:AK,37,FALSE)</f>
        <v>65.09 - 122.9</v>
      </c>
      <c r="G441" s="11">
        <f>(VLOOKUP(B441,YahooFinanceInfos!A:AO,41,FALSE)-E441)/E441</f>
        <v>0.3215053763440861</v>
      </c>
      <c r="H441" s="9">
        <f>VLOOKUP(B441,YahooFinanceInfos!A:AX,50,FALSE)</f>
        <v>0.36</v>
      </c>
      <c r="I441" s="9">
        <f>VLOOKUP(B441,YahooFinanceInfos!A:AT,46,FALSE)</f>
        <v>0</v>
      </c>
      <c r="J441" s="4">
        <f>VLOOKUP(B441,YahooFinanceInfos!A:AV,48,FALSE)</f>
        <v>0</v>
      </c>
      <c r="K441" s="4">
        <f t="shared" si="90"/>
        <v>0</v>
      </c>
      <c r="L441" s="9">
        <f>VLOOKUP(B441,YahooFinanceInfos!A:AV,47,FALSE)</f>
        <v>258.33330000000001</v>
      </c>
      <c r="M441" s="9">
        <f>VLOOKUP(B441,YahooFinanceInfos!A:AZ,52,FALSE)</f>
        <v>25.18</v>
      </c>
      <c r="N441" s="4">
        <f>VLOOKUP(B441,YahooFinanceInfos!A:BH,60,FALSE)</f>
        <v>3.6934075000000002</v>
      </c>
      <c r="O441" s="4" t="str">
        <f t="shared" si="89"/>
        <v>don't touch</v>
      </c>
      <c r="P441" s="4"/>
      <c r="Q441" s="4"/>
      <c r="R441" s="4"/>
      <c r="S441" s="4"/>
      <c r="T441" s="4"/>
      <c r="AA441" s="4" t="str">
        <f t="shared" si="82"/>
        <v>na</v>
      </c>
      <c r="AB441" s="4" t="str">
        <f t="shared" si="83"/>
        <v>na</v>
      </c>
      <c r="AC441" s="4" t="str">
        <f t="shared" si="84"/>
        <v>na</v>
      </c>
      <c r="AD441" s="4" t="str">
        <f t="shared" si="85"/>
        <v>na</v>
      </c>
      <c r="AE441" s="4" t="str">
        <f t="shared" si="86"/>
        <v>na</v>
      </c>
      <c r="AF441" s="4" t="str">
        <f t="shared" si="87"/>
        <v>na</v>
      </c>
      <c r="AG441" s="4" t="str">
        <f t="shared" si="88"/>
        <v>na</v>
      </c>
    </row>
    <row r="442" spans="1:33" x14ac:dyDescent="0.2">
      <c r="A442" t="s">
        <v>2292</v>
      </c>
      <c r="B442" t="s">
        <v>2242</v>
      </c>
      <c r="C442" s="7" t="str">
        <f>VLOOKUP(B442,YahooFinanceInfos!A:T,9,FALSE)</f>
        <v>Alphatec Holdings, Inc.</v>
      </c>
      <c r="D442" t="str">
        <f>VLOOKUP(B442,YahooFinanceInfos!A:T,7,FALSE)</f>
        <v>USD</v>
      </c>
      <c r="E442" s="1">
        <f>VLOOKUP(B442,YahooFinanceInfos!A:T,20,FALSE)</f>
        <v>4.03</v>
      </c>
      <c r="F442" s="4" t="str">
        <f>VLOOKUP(B442,YahooFinanceInfos!A:AK,37,FALSE)</f>
        <v>2.19 - 7.93</v>
      </c>
      <c r="G442" s="11">
        <f>(VLOOKUP(B442,YahooFinanceInfos!A:AO,41,FALSE)-E442)/E442</f>
        <v>0.96774193548387077</v>
      </c>
      <c r="H442" s="9">
        <f>VLOOKUP(B442,YahooFinanceInfos!A:AX,50,FALSE)</f>
        <v>-1.091</v>
      </c>
      <c r="I442" s="9">
        <f>VLOOKUP(B442,YahooFinanceInfos!A:AT,46,FALSE)</f>
        <v>0</v>
      </c>
      <c r="J442" s="4">
        <f>VLOOKUP(B442,YahooFinanceInfos!A:AV,48,FALSE)</f>
        <v>0</v>
      </c>
      <c r="K442" s="4">
        <f t="shared" si="90"/>
        <v>0</v>
      </c>
      <c r="L442" s="9">
        <f>VLOOKUP(B442,YahooFinanceInfos!A:AV,47,FALSE)</f>
        <v>0</v>
      </c>
      <c r="M442" s="9">
        <f>VLOOKUP(B442,YahooFinanceInfos!A:AZ,52,FALSE)</f>
        <v>0.71099999999999997</v>
      </c>
      <c r="N442" s="4">
        <f>VLOOKUP(B442,YahooFinanceInfos!A:BH,60,FALSE)</f>
        <v>5.6680729999999997</v>
      </c>
      <c r="O442" s="4" t="str">
        <f t="shared" si="89"/>
        <v>don't touch</v>
      </c>
      <c r="P442" s="4"/>
      <c r="Q442" s="4"/>
      <c r="R442" s="4"/>
      <c r="S442" s="4"/>
      <c r="T442" s="4"/>
      <c r="AA442" s="4" t="str">
        <f t="shared" si="82"/>
        <v>na</v>
      </c>
      <c r="AB442" s="4" t="str">
        <f t="shared" si="83"/>
        <v>na</v>
      </c>
      <c r="AC442" s="4" t="str">
        <f t="shared" si="84"/>
        <v>na</v>
      </c>
      <c r="AD442" s="4" t="str">
        <f t="shared" si="85"/>
        <v>na</v>
      </c>
      <c r="AE442" s="4" t="str">
        <f t="shared" si="86"/>
        <v>na</v>
      </c>
      <c r="AF442" s="4" t="str">
        <f t="shared" si="87"/>
        <v>na</v>
      </c>
      <c r="AG442" s="4" t="str">
        <f t="shared" si="88"/>
        <v>na</v>
      </c>
    </row>
    <row r="443" spans="1:33" x14ac:dyDescent="0.2">
      <c r="A443" t="s">
        <v>2292</v>
      </c>
      <c r="B443" t="s">
        <v>2244</v>
      </c>
      <c r="C443" s="7" t="str">
        <f>VLOOKUP(B443,YahooFinanceInfos!A:T,9,FALSE)</f>
        <v>Cavco Industries, Inc.</v>
      </c>
      <c r="D443" t="str">
        <f>VLOOKUP(B443,YahooFinanceInfos!A:T,7,FALSE)</f>
        <v>USD</v>
      </c>
      <c r="E443" s="1">
        <f>VLOOKUP(B443,YahooFinanceInfos!A:T,20,FALSE)</f>
        <v>140.9</v>
      </c>
      <c r="F443" s="4" t="str">
        <f>VLOOKUP(B443,YahooFinanceInfos!A:AK,37,FALSE)</f>
        <v>99.58 - 236.1</v>
      </c>
      <c r="G443" s="11">
        <f>(VLOOKUP(B443,YahooFinanceInfos!A:AO,41,FALSE)-E443)/E443</f>
        <v>0.67565649396735261</v>
      </c>
      <c r="H443" s="9">
        <f>VLOOKUP(B443,YahooFinanceInfos!A:AX,50,FALSE)</f>
        <v>8.9719999999999995</v>
      </c>
      <c r="I443" s="9">
        <f>VLOOKUP(B443,YahooFinanceInfos!A:AT,46,FALSE)</f>
        <v>0</v>
      </c>
      <c r="J443" s="4">
        <f>VLOOKUP(B443,YahooFinanceInfos!A:AV,48,FALSE)</f>
        <v>0</v>
      </c>
      <c r="K443" s="4">
        <f t="shared" si="90"/>
        <v>0</v>
      </c>
      <c r="L443" s="9">
        <f>VLOOKUP(B443,YahooFinanceInfos!A:AV,47,FALSE)</f>
        <v>15.704412</v>
      </c>
      <c r="M443" s="9">
        <f>VLOOKUP(B443,YahooFinanceInfos!A:AZ,52,FALSE)</f>
        <v>65.117999999999995</v>
      </c>
      <c r="N443" s="4">
        <f>VLOOKUP(B443,YahooFinanceInfos!A:BH,60,FALSE)</f>
        <v>2.1637642000000001</v>
      </c>
      <c r="O443" s="4" t="str">
        <f t="shared" si="89"/>
        <v>don't touch</v>
      </c>
      <c r="P443" s="4"/>
      <c r="Q443" s="4"/>
      <c r="R443" s="4"/>
      <c r="S443" s="4"/>
      <c r="T443" s="4"/>
      <c r="AA443" s="4" t="str">
        <f t="shared" si="82"/>
        <v>na</v>
      </c>
      <c r="AB443" s="4" t="str">
        <f t="shared" si="83"/>
        <v>na</v>
      </c>
      <c r="AC443" s="4" t="str">
        <f t="shared" si="84"/>
        <v>na</v>
      </c>
      <c r="AD443" s="4" t="str">
        <f t="shared" si="85"/>
        <v>na</v>
      </c>
      <c r="AE443" s="4" t="str">
        <f t="shared" si="86"/>
        <v>na</v>
      </c>
      <c r="AF443" s="4" t="str">
        <f t="shared" si="87"/>
        <v>na</v>
      </c>
      <c r="AG443" s="4" t="str">
        <f t="shared" si="88"/>
        <v>na</v>
      </c>
    </row>
    <row r="444" spans="1:33" x14ac:dyDescent="0.2">
      <c r="A444" t="s">
        <v>2292</v>
      </c>
      <c r="B444" t="s">
        <v>2246</v>
      </c>
      <c r="C444" s="7" t="str">
        <f>VLOOKUP(B444,YahooFinanceInfos!A:T,9,FALSE)</f>
        <v>InflaRx N.V.</v>
      </c>
      <c r="D444" t="str">
        <f>VLOOKUP(B444,YahooFinanceInfos!A:T,7,FALSE)</f>
        <v>USD</v>
      </c>
      <c r="E444" s="1">
        <f>VLOOKUP(B444,YahooFinanceInfos!A:T,20,FALSE)</f>
        <v>7.29</v>
      </c>
      <c r="F444" s="4" t="str">
        <f>VLOOKUP(B444,YahooFinanceInfos!A:AK,37,FALSE)</f>
        <v>2.17 - 42.99</v>
      </c>
      <c r="G444" s="11">
        <f>(VLOOKUP(B444,YahooFinanceInfos!A:AO,41,FALSE)-E444)/E444</f>
        <v>4.8971193415637861</v>
      </c>
      <c r="H444" s="9">
        <f>VLOOKUP(B444,YahooFinanceInfos!A:AX,50,FALSE)</f>
        <v>-1.387</v>
      </c>
      <c r="I444" s="9">
        <f>VLOOKUP(B444,YahooFinanceInfos!A:AT,46,FALSE)</f>
        <v>0</v>
      </c>
      <c r="J444" s="4">
        <f>VLOOKUP(B444,YahooFinanceInfos!A:AV,48,FALSE)</f>
        <v>0</v>
      </c>
      <c r="K444" s="4">
        <f t="shared" si="90"/>
        <v>0</v>
      </c>
      <c r="L444" s="9">
        <f>VLOOKUP(B444,YahooFinanceInfos!A:AV,47,FALSE)</f>
        <v>0</v>
      </c>
      <c r="M444" s="9">
        <f>VLOOKUP(B444,YahooFinanceInfos!A:AZ,52,FALSE)</f>
        <v>7.1980000000000004</v>
      </c>
      <c r="N444" s="4">
        <f>VLOOKUP(B444,YahooFinanceInfos!A:BH,60,FALSE)</f>
        <v>1.0127813999999999</v>
      </c>
      <c r="O444" s="4" t="str">
        <f t="shared" si="89"/>
        <v>don't touch</v>
      </c>
      <c r="P444" s="4"/>
      <c r="Q444" s="4"/>
      <c r="R444" s="4"/>
      <c r="S444" s="4"/>
      <c r="T444" s="4"/>
      <c r="AA444" s="4" t="str">
        <f t="shared" si="82"/>
        <v>na</v>
      </c>
      <c r="AB444" s="4" t="str">
        <f t="shared" si="83"/>
        <v>na</v>
      </c>
      <c r="AC444" s="4" t="str">
        <f t="shared" si="84"/>
        <v>na</v>
      </c>
      <c r="AD444" s="4" t="str">
        <f t="shared" si="85"/>
        <v>na</v>
      </c>
      <c r="AE444" s="4" t="str">
        <f t="shared" si="86"/>
        <v>na</v>
      </c>
      <c r="AF444" s="4" t="str">
        <f t="shared" si="87"/>
        <v>na</v>
      </c>
      <c r="AG444" s="4" t="str">
        <f t="shared" si="88"/>
        <v>na</v>
      </c>
    </row>
    <row r="445" spans="1:33" x14ac:dyDescent="0.2">
      <c r="A445" t="s">
        <v>2292</v>
      </c>
      <c r="B445" t="s">
        <v>2248</v>
      </c>
      <c r="C445" s="7" t="str">
        <f>VLOOKUP(B445,YahooFinanceInfos!A:T,9,FALSE)</f>
        <v>Finjan Holdings, Inc.</v>
      </c>
      <c r="D445" t="str">
        <f>VLOOKUP(B445,YahooFinanceInfos!A:T,7,FALSE)</f>
        <v>USD</v>
      </c>
      <c r="E445" s="1">
        <f>VLOOKUP(B445,YahooFinanceInfos!A:T,20,FALSE)</f>
        <v>1.1599999999999999</v>
      </c>
      <c r="F445" s="4" t="str">
        <f>VLOOKUP(B445,YahooFinanceInfos!A:AK,37,FALSE)</f>
        <v>0.75 - 2.81</v>
      </c>
      <c r="G445" s="11">
        <f>(VLOOKUP(B445,YahooFinanceInfos!A:AO,41,FALSE)-E445)/E445</f>
        <v>1.4224137931034484</v>
      </c>
      <c r="H445" s="9">
        <f>VLOOKUP(B445,YahooFinanceInfos!A:AX,50,FALSE)</f>
        <v>-0.6</v>
      </c>
      <c r="I445" s="9">
        <f>VLOOKUP(B445,YahooFinanceInfos!A:AT,46,FALSE)</f>
        <v>0</v>
      </c>
      <c r="J445" s="4">
        <f>VLOOKUP(B445,YahooFinanceInfos!A:AV,48,FALSE)</f>
        <v>0</v>
      </c>
      <c r="K445" s="4">
        <f t="shared" si="90"/>
        <v>0</v>
      </c>
      <c r="L445" s="9">
        <f>VLOOKUP(B445,YahooFinanceInfos!A:AV,47,FALSE)</f>
        <v>0</v>
      </c>
      <c r="M445" s="9">
        <f>VLOOKUP(B445,YahooFinanceInfos!A:AZ,52,FALSE)</f>
        <v>1.4159999999999999</v>
      </c>
      <c r="N445" s="4">
        <f>VLOOKUP(B445,YahooFinanceInfos!A:BH,60,FALSE)</f>
        <v>0.81920904000000005</v>
      </c>
      <c r="O445" s="4" t="str">
        <f t="shared" si="89"/>
        <v>don't touch</v>
      </c>
      <c r="P445" s="4"/>
      <c r="Q445" s="4"/>
      <c r="R445" s="4"/>
      <c r="S445" s="4"/>
      <c r="T445" s="4"/>
      <c r="AA445" s="4" t="str">
        <f t="shared" si="82"/>
        <v>na</v>
      </c>
      <c r="AB445" s="4" t="str">
        <f t="shared" si="83"/>
        <v>na</v>
      </c>
      <c r="AC445" s="4" t="str">
        <f t="shared" si="84"/>
        <v>na</v>
      </c>
      <c r="AD445" s="4" t="str">
        <f t="shared" si="85"/>
        <v>na</v>
      </c>
      <c r="AE445" s="4" t="str">
        <f t="shared" si="86"/>
        <v>na</v>
      </c>
      <c r="AF445" s="4" t="str">
        <f t="shared" si="87"/>
        <v>na</v>
      </c>
      <c r="AG445" s="4" t="str">
        <f t="shared" si="88"/>
        <v>na</v>
      </c>
    </row>
    <row r="446" spans="1:33" x14ac:dyDescent="0.2">
      <c r="A446" t="s">
        <v>2292</v>
      </c>
      <c r="B446" t="s">
        <v>2250</v>
      </c>
      <c r="C446" s="7" t="str">
        <f>VLOOKUP(B446,YahooFinanceInfos!A:T,9,FALSE)</f>
        <v>KLX Energy Services Holdings, I</v>
      </c>
      <c r="D446" t="str">
        <f>VLOOKUP(B446,YahooFinanceInfos!A:T,7,FALSE)</f>
        <v>USD</v>
      </c>
      <c r="E446" s="1">
        <f>VLOOKUP(B446,YahooFinanceInfos!A:T,20,FALSE)</f>
        <v>1.17</v>
      </c>
      <c r="F446" s="4" t="str">
        <f>VLOOKUP(B446,YahooFinanceInfos!A:AK,37,FALSE)</f>
        <v>0.51 - 28.25</v>
      </c>
      <c r="G446" s="11">
        <f>(VLOOKUP(B446,YahooFinanceInfos!A:AO,41,FALSE)-E446)/E446</f>
        <v>23.145299145299145</v>
      </c>
      <c r="H446" s="9">
        <f>VLOOKUP(B446,YahooFinanceInfos!A:AX,50,FALSE)</f>
        <v>-4.3230000000000004</v>
      </c>
      <c r="I446" s="9">
        <f>VLOOKUP(B446,YahooFinanceInfos!A:AT,46,FALSE)</f>
        <v>0</v>
      </c>
      <c r="J446" s="4">
        <f>VLOOKUP(B446,YahooFinanceInfos!A:AV,48,FALSE)</f>
        <v>0</v>
      </c>
      <c r="K446" s="4">
        <f t="shared" si="90"/>
        <v>0</v>
      </c>
      <c r="L446" s="9">
        <f>VLOOKUP(B446,YahooFinanceInfos!A:AV,47,FALSE)</f>
        <v>0</v>
      </c>
      <c r="M446" s="9">
        <f>VLOOKUP(B446,YahooFinanceInfos!A:AZ,52,FALSE)</f>
        <v>12.64</v>
      </c>
      <c r="N446" s="4">
        <f>VLOOKUP(B446,YahooFinanceInfos!A:BH,60,FALSE)</f>
        <v>9.2563290000000006E-2</v>
      </c>
      <c r="O446" s="4" t="str">
        <f t="shared" si="89"/>
        <v>don't touch</v>
      </c>
      <c r="P446" s="4"/>
      <c r="Q446" s="4"/>
      <c r="R446" s="4"/>
      <c r="S446" s="4"/>
      <c r="T446" s="4"/>
      <c r="AA446" s="4" t="str">
        <f t="shared" si="82"/>
        <v>na</v>
      </c>
      <c r="AB446" s="4" t="str">
        <f t="shared" si="83"/>
        <v>na</v>
      </c>
      <c r="AC446" s="4" t="str">
        <f t="shared" si="84"/>
        <v>na</v>
      </c>
      <c r="AD446" s="4" t="str">
        <f t="shared" si="85"/>
        <v>na</v>
      </c>
      <c r="AE446" s="4" t="str">
        <f t="shared" si="86"/>
        <v>na</v>
      </c>
      <c r="AF446" s="4" t="str">
        <f t="shared" si="87"/>
        <v>na</v>
      </c>
      <c r="AG446" s="4" t="str">
        <f t="shared" si="88"/>
        <v>na</v>
      </c>
    </row>
    <row r="447" spans="1:33" x14ac:dyDescent="0.2">
      <c r="A447" t="s">
        <v>2292</v>
      </c>
      <c r="B447" t="s">
        <v>2252</v>
      </c>
      <c r="C447" s="7" t="str">
        <f>VLOOKUP(B447,YahooFinanceInfos!A:T,9,FALSE)</f>
        <v>NovoCure Limited</v>
      </c>
      <c r="D447" t="str">
        <f>VLOOKUP(B447,YahooFinanceInfos!A:T,7,FALSE)</f>
        <v>USD</v>
      </c>
      <c r="E447" s="1">
        <f>VLOOKUP(B447,YahooFinanceInfos!A:T,20,FALSE)</f>
        <v>62.07</v>
      </c>
      <c r="F447" s="4" t="str">
        <f>VLOOKUP(B447,YahooFinanceInfos!A:AK,37,FALSE)</f>
        <v>48.57 - 98.841</v>
      </c>
      <c r="G447" s="11">
        <f>(VLOOKUP(B447,YahooFinanceInfos!A:AO,41,FALSE)-E447)/E447</f>
        <v>0.59241179313678094</v>
      </c>
      <c r="H447" s="9">
        <f>VLOOKUP(B447,YahooFinanceInfos!A:AX,50,FALSE)</f>
        <v>0.09</v>
      </c>
      <c r="I447" s="9">
        <f>VLOOKUP(B447,YahooFinanceInfos!A:AT,46,FALSE)</f>
        <v>0</v>
      </c>
      <c r="J447" s="4">
        <f>VLOOKUP(B447,YahooFinanceInfos!A:AV,48,FALSE)</f>
        <v>0</v>
      </c>
      <c r="K447" s="4">
        <f t="shared" si="90"/>
        <v>0</v>
      </c>
      <c r="L447" s="9">
        <f>VLOOKUP(B447,YahooFinanceInfos!A:AV,47,FALSE)</f>
        <v>689.66660000000002</v>
      </c>
      <c r="M447" s="9">
        <f>VLOOKUP(B447,YahooFinanceInfos!A:AZ,52,FALSE)</f>
        <v>2.411</v>
      </c>
      <c r="N447" s="4">
        <f>VLOOKUP(B447,YahooFinanceInfos!A:BH,60,FALSE)</f>
        <v>25.744505</v>
      </c>
      <c r="O447" s="4" t="str">
        <f t="shared" si="89"/>
        <v>don't touch</v>
      </c>
      <c r="P447" s="4"/>
      <c r="Q447" s="4"/>
      <c r="R447" s="4"/>
      <c r="S447" s="4"/>
      <c r="T447" s="4"/>
      <c r="AA447" s="4" t="str">
        <f t="shared" si="82"/>
        <v>na</v>
      </c>
      <c r="AB447" s="4" t="str">
        <f t="shared" si="83"/>
        <v>na</v>
      </c>
      <c r="AC447" s="4" t="str">
        <f t="shared" si="84"/>
        <v>na</v>
      </c>
      <c r="AD447" s="4" t="str">
        <f t="shared" si="85"/>
        <v>na</v>
      </c>
      <c r="AE447" s="4" t="str">
        <f t="shared" si="86"/>
        <v>na</v>
      </c>
      <c r="AF447" s="4" t="str">
        <f t="shared" si="87"/>
        <v>na</v>
      </c>
      <c r="AG447" s="4" t="str">
        <f t="shared" si="88"/>
        <v>na</v>
      </c>
    </row>
    <row r="448" spans="1:33" x14ac:dyDescent="0.2">
      <c r="A448" t="s">
        <v>2292</v>
      </c>
      <c r="B448" t="s">
        <v>2254</v>
      </c>
      <c r="C448" s="7" t="str">
        <f>VLOOKUP(B448,YahooFinanceInfos!A:T,9,FALSE)</f>
        <v>Newmark Group, Inc.</v>
      </c>
      <c r="D448" t="str">
        <f>VLOOKUP(B448,YahooFinanceInfos!A:T,7,FALSE)</f>
        <v>USD</v>
      </c>
      <c r="E448" s="1">
        <f>VLOOKUP(B448,YahooFinanceInfos!A:T,20,FALSE)</f>
        <v>3.63</v>
      </c>
      <c r="F448" s="4" t="str">
        <f>VLOOKUP(B448,YahooFinanceInfos!A:AK,37,FALSE)</f>
        <v>2.49 - 13.85</v>
      </c>
      <c r="G448" s="11">
        <f>(VLOOKUP(B448,YahooFinanceInfos!A:AO,41,FALSE)-E448)/E448</f>
        <v>2.8154269972451789</v>
      </c>
      <c r="H448" s="9">
        <f>VLOOKUP(B448,YahooFinanceInfos!A:AX,50,FALSE)</f>
        <v>0.51800000000000002</v>
      </c>
      <c r="I448" s="9">
        <f>VLOOKUP(B448,YahooFinanceInfos!A:AT,46,FALSE)</f>
        <v>0.4</v>
      </c>
      <c r="J448" s="4">
        <f>VLOOKUP(B448,YahooFinanceInfos!A:AV,48,FALSE)</f>
        <v>0.11527377</v>
      </c>
      <c r="K448" s="4">
        <f t="shared" si="90"/>
        <v>0.77220077220077221</v>
      </c>
      <c r="L448" s="9">
        <f>VLOOKUP(B448,YahooFinanceInfos!A:AV,47,FALSE)</f>
        <v>7.0077220000000002</v>
      </c>
      <c r="M448" s="9">
        <f>VLOOKUP(B448,YahooFinanceInfos!A:AZ,52,FALSE)</f>
        <v>5.3070000000000004</v>
      </c>
      <c r="N448" s="4">
        <f>VLOOKUP(B448,YahooFinanceInfos!A:BH,60,FALSE)</f>
        <v>0.68400229999999995</v>
      </c>
      <c r="O448" s="4" t="str">
        <f t="shared" si="89"/>
        <v>invest</v>
      </c>
      <c r="P448" s="4"/>
      <c r="Q448" s="4"/>
      <c r="R448" s="4"/>
      <c r="S448" s="4"/>
      <c r="T448" s="4"/>
      <c r="AA448" s="4" t="str">
        <f t="shared" si="82"/>
        <v>na</v>
      </c>
      <c r="AB448" s="4" t="str">
        <f t="shared" si="83"/>
        <v>na</v>
      </c>
      <c r="AC448" s="4" t="str">
        <f t="shared" si="84"/>
        <v>na</v>
      </c>
      <c r="AD448" s="4" t="str">
        <f t="shared" si="85"/>
        <v>na</v>
      </c>
      <c r="AE448" s="4" t="str">
        <f t="shared" si="86"/>
        <v>na</v>
      </c>
      <c r="AF448" s="4" t="str">
        <f t="shared" si="87"/>
        <v>na</v>
      </c>
      <c r="AG448" s="4" t="str">
        <f t="shared" si="88"/>
        <v>na</v>
      </c>
    </row>
    <row r="449" spans="1:33" x14ac:dyDescent="0.2">
      <c r="A449" t="s">
        <v>2292</v>
      </c>
      <c r="B449" t="s">
        <v>2256</v>
      </c>
      <c r="C449" s="7" t="str">
        <f>VLOOKUP(B449,YahooFinanceInfos!A:T,9,FALSE)</f>
        <v>BBQ Holdings, Inc.</v>
      </c>
      <c r="D449" t="str">
        <f>VLOOKUP(B449,YahooFinanceInfos!A:T,7,FALSE)</f>
        <v>USD</v>
      </c>
      <c r="E449" s="1">
        <f>VLOOKUP(B449,YahooFinanceInfos!A:T,20,FALSE)</f>
        <v>2.62</v>
      </c>
      <c r="F449" s="4" t="str">
        <f>VLOOKUP(B449,YahooFinanceInfos!A:AK,37,FALSE)</f>
        <v>1.51 - 5.72</v>
      </c>
      <c r="G449" s="11">
        <f>(VLOOKUP(B449,YahooFinanceInfos!A:AO,41,FALSE)-E449)/E449</f>
        <v>1.1832061068702289</v>
      </c>
      <c r="H449" s="9">
        <f>VLOOKUP(B449,YahooFinanceInfos!A:AX,50,FALSE)</f>
        <v>0.23200000000000001</v>
      </c>
      <c r="I449" s="9">
        <f>VLOOKUP(B449,YahooFinanceInfos!A:AT,46,FALSE)</f>
        <v>0</v>
      </c>
      <c r="J449" s="4">
        <f>VLOOKUP(B449,YahooFinanceInfos!A:AV,48,FALSE)</f>
        <v>0</v>
      </c>
      <c r="K449" s="4">
        <f t="shared" si="90"/>
        <v>0</v>
      </c>
      <c r="L449" s="9">
        <f>VLOOKUP(B449,YahooFinanceInfos!A:AV,47,FALSE)</f>
        <v>11.293103</v>
      </c>
      <c r="M449" s="9">
        <f>VLOOKUP(B449,YahooFinanceInfos!A:AZ,52,FALSE)</f>
        <v>2.589</v>
      </c>
      <c r="N449" s="4">
        <f>VLOOKUP(B449,YahooFinanceInfos!A:BH,60,FALSE)</f>
        <v>1.0119737</v>
      </c>
      <c r="O449" s="4" t="str">
        <f t="shared" si="89"/>
        <v>don't touch</v>
      </c>
      <c r="P449" s="4"/>
      <c r="Q449" s="4"/>
      <c r="R449" s="4"/>
      <c r="S449" s="4"/>
      <c r="T449" s="4"/>
      <c r="AA449" s="4" t="str">
        <f t="shared" si="82"/>
        <v>na</v>
      </c>
      <c r="AB449" s="4" t="str">
        <f t="shared" si="83"/>
        <v>na</v>
      </c>
      <c r="AC449" s="4" t="str">
        <f t="shared" si="84"/>
        <v>na</v>
      </c>
      <c r="AD449" s="4" t="str">
        <f t="shared" si="85"/>
        <v>na</v>
      </c>
      <c r="AE449" s="4" t="str">
        <f t="shared" si="86"/>
        <v>na</v>
      </c>
      <c r="AF449" s="4" t="str">
        <f t="shared" si="87"/>
        <v>na</v>
      </c>
      <c r="AG449" s="4" t="str">
        <f t="shared" si="88"/>
        <v>na</v>
      </c>
    </row>
    <row r="450" spans="1:33" x14ac:dyDescent="0.2">
      <c r="A450" t="s">
        <v>2292</v>
      </c>
      <c r="B450" t="s">
        <v>2258</v>
      </c>
      <c r="C450" s="7" t="str">
        <f>VLOOKUP(B450,YahooFinanceInfos!A:T,9,FALSE)</f>
        <v>Aeglea BioTherapeutics, Inc.</v>
      </c>
      <c r="D450" t="str">
        <f>VLOOKUP(B450,YahooFinanceInfos!A:T,7,FALSE)</f>
        <v>USD</v>
      </c>
      <c r="E450" s="1">
        <f>VLOOKUP(B450,YahooFinanceInfos!A:T,20,FALSE)</f>
        <v>6.71</v>
      </c>
      <c r="F450" s="4" t="str">
        <f>VLOOKUP(B450,YahooFinanceInfos!A:AK,37,FALSE)</f>
        <v>3.5 - 9.1</v>
      </c>
      <c r="G450" s="11">
        <f>(VLOOKUP(B450,YahooFinanceInfos!A:AO,41,FALSE)-E450)/E450</f>
        <v>0.35618479880774956</v>
      </c>
      <c r="H450" s="9">
        <f>VLOOKUP(B450,YahooFinanceInfos!A:AX,50,FALSE)</f>
        <v>-2.4209999999999998</v>
      </c>
      <c r="I450" s="9">
        <f>VLOOKUP(B450,YahooFinanceInfos!A:AT,46,FALSE)</f>
        <v>0</v>
      </c>
      <c r="J450" s="4">
        <f>VLOOKUP(B450,YahooFinanceInfos!A:AV,48,FALSE)</f>
        <v>0</v>
      </c>
      <c r="K450" s="4">
        <f t="shared" si="90"/>
        <v>0</v>
      </c>
      <c r="L450" s="9">
        <f>VLOOKUP(B450,YahooFinanceInfos!A:AV,47,FALSE)</f>
        <v>0</v>
      </c>
      <c r="M450" s="9">
        <f>VLOOKUP(B450,YahooFinanceInfos!A:AZ,52,FALSE)</f>
        <v>1.4690000000000001</v>
      </c>
      <c r="N450" s="4">
        <f>VLOOKUP(B450,YahooFinanceInfos!A:BH,60,FALSE)</f>
        <v>4.5677333000000004</v>
      </c>
      <c r="O450" s="4" t="str">
        <f t="shared" si="89"/>
        <v>don't touch</v>
      </c>
      <c r="P450" s="4"/>
      <c r="Q450" s="4"/>
      <c r="R450" s="4"/>
      <c r="S450" s="4"/>
      <c r="T450" s="4"/>
      <c r="AA450" s="4" t="str">
        <f t="shared" si="82"/>
        <v>na</v>
      </c>
      <c r="AB450" s="4" t="str">
        <f t="shared" si="83"/>
        <v>na</v>
      </c>
      <c r="AC450" s="4" t="str">
        <f t="shared" si="84"/>
        <v>na</v>
      </c>
      <c r="AD450" s="4" t="str">
        <f t="shared" si="85"/>
        <v>na</v>
      </c>
      <c r="AE450" s="4" t="str">
        <f t="shared" si="86"/>
        <v>na</v>
      </c>
      <c r="AF450" s="4" t="str">
        <f t="shared" si="87"/>
        <v>na</v>
      </c>
      <c r="AG450" s="4" t="str">
        <f t="shared" si="88"/>
        <v>na</v>
      </c>
    </row>
    <row r="451" spans="1:33" x14ac:dyDescent="0.2">
      <c r="A451" t="s">
        <v>2292</v>
      </c>
      <c r="B451" t="s">
        <v>2260</v>
      </c>
      <c r="C451" s="7" t="str">
        <f>VLOOKUP(B451,YahooFinanceInfos!A:T,9,FALSE)</f>
        <v>Funko, Inc.</v>
      </c>
      <c r="D451" t="str">
        <f>VLOOKUP(B451,YahooFinanceInfos!A:T,7,FALSE)</f>
        <v>USD</v>
      </c>
      <c r="E451" s="1">
        <f>VLOOKUP(B451,YahooFinanceInfos!A:T,20,FALSE)</f>
        <v>4.32</v>
      </c>
      <c r="F451" s="4" t="str">
        <f>VLOOKUP(B451,YahooFinanceInfos!A:AK,37,FALSE)</f>
        <v>3.12 - 27.89</v>
      </c>
      <c r="G451" s="11">
        <f>(VLOOKUP(B451,YahooFinanceInfos!A:AO,41,FALSE)-E451)/E451</f>
        <v>5.4560185185185182</v>
      </c>
      <c r="H451" s="9">
        <f>VLOOKUP(B451,YahooFinanceInfos!A:AX,50,FALSE)</f>
        <v>0.156</v>
      </c>
      <c r="I451" s="9">
        <f>VLOOKUP(B451,YahooFinanceInfos!A:AT,46,FALSE)</f>
        <v>0</v>
      </c>
      <c r="J451" s="4">
        <f>VLOOKUP(B451,YahooFinanceInfos!A:AV,48,FALSE)</f>
        <v>0</v>
      </c>
      <c r="K451" s="4">
        <f t="shared" si="90"/>
        <v>0</v>
      </c>
      <c r="L451" s="9">
        <f>VLOOKUP(B451,YahooFinanceInfos!A:AV,47,FALSE)</f>
        <v>27.692308000000001</v>
      </c>
      <c r="M451" s="9">
        <f>VLOOKUP(B451,YahooFinanceInfos!A:AZ,52,FALSE)</f>
        <v>6.3540000000000001</v>
      </c>
      <c r="N451" s="4">
        <f>VLOOKUP(B451,YahooFinanceInfos!A:BH,60,FALSE)</f>
        <v>0.67988669999999995</v>
      </c>
      <c r="O451" s="4" t="str">
        <f t="shared" si="89"/>
        <v>don't touch</v>
      </c>
      <c r="P451" s="4"/>
      <c r="Q451" s="4"/>
      <c r="R451" s="4"/>
      <c r="S451" s="4"/>
      <c r="T451" s="4"/>
      <c r="AA451" s="4" t="str">
        <f t="shared" si="82"/>
        <v>na</v>
      </c>
      <c r="AB451" s="4" t="str">
        <f t="shared" si="83"/>
        <v>na</v>
      </c>
      <c r="AC451" s="4" t="str">
        <f t="shared" si="84"/>
        <v>na</v>
      </c>
      <c r="AD451" s="4" t="str">
        <f t="shared" si="85"/>
        <v>na</v>
      </c>
      <c r="AE451" s="4" t="str">
        <f t="shared" si="86"/>
        <v>na</v>
      </c>
      <c r="AF451" s="4" t="str">
        <f t="shared" si="87"/>
        <v>na</v>
      </c>
      <c r="AG451" s="4" t="str">
        <f t="shared" si="88"/>
        <v>na</v>
      </c>
    </row>
    <row r="452" spans="1:33" x14ac:dyDescent="0.2">
      <c r="A452" t="s">
        <v>2292</v>
      </c>
      <c r="B452" t="s">
        <v>2262</v>
      </c>
      <c r="C452" s="7" t="str">
        <f>VLOOKUP(B452,YahooFinanceInfos!A:T,9,FALSE)</f>
        <v>FireEye, Inc.</v>
      </c>
      <c r="D452" t="str">
        <f>VLOOKUP(B452,YahooFinanceInfos!A:T,7,FALSE)</f>
        <v>USD</v>
      </c>
      <c r="E452" s="1">
        <f>VLOOKUP(B452,YahooFinanceInfos!A:T,20,FALSE)</f>
        <v>11.42</v>
      </c>
      <c r="F452" s="4" t="str">
        <f>VLOOKUP(B452,YahooFinanceInfos!A:AK,37,FALSE)</f>
        <v>7.54 - 18.34</v>
      </c>
      <c r="G452" s="11">
        <f>(VLOOKUP(B452,YahooFinanceInfos!A:AO,41,FALSE)-E452)/E452</f>
        <v>0.60595446584938706</v>
      </c>
      <c r="H452" s="9">
        <f>VLOOKUP(B452,YahooFinanceInfos!A:AX,50,FALSE)</f>
        <v>-1.2170000000000001</v>
      </c>
      <c r="I452" s="9">
        <f>VLOOKUP(B452,YahooFinanceInfos!A:AT,46,FALSE)</f>
        <v>0</v>
      </c>
      <c r="J452" s="4">
        <f>VLOOKUP(B452,YahooFinanceInfos!A:AV,48,FALSE)</f>
        <v>0</v>
      </c>
      <c r="K452" s="4">
        <f t="shared" si="90"/>
        <v>0</v>
      </c>
      <c r="L452" s="9">
        <f>VLOOKUP(B452,YahooFinanceInfos!A:AV,47,FALSE)</f>
        <v>0</v>
      </c>
      <c r="M452" s="9">
        <f>VLOOKUP(B452,YahooFinanceInfos!A:AZ,52,FALSE)</f>
        <v>2.9790000000000001</v>
      </c>
      <c r="N452" s="4">
        <f>VLOOKUP(B452,YahooFinanceInfos!A:BH,60,FALSE)</f>
        <v>3.833501</v>
      </c>
      <c r="O452" s="4" t="str">
        <f t="shared" si="89"/>
        <v>don't touch</v>
      </c>
      <c r="P452" s="4"/>
      <c r="Q452" s="4"/>
      <c r="R452" s="4"/>
      <c r="S452" s="4"/>
      <c r="T452" s="4"/>
      <c r="AA452" s="4" t="str">
        <f t="shared" si="82"/>
        <v>na</v>
      </c>
      <c r="AB452" s="4" t="str">
        <f t="shared" si="83"/>
        <v>na</v>
      </c>
      <c r="AC452" s="4" t="str">
        <f t="shared" si="84"/>
        <v>na</v>
      </c>
      <c r="AD452" s="4" t="str">
        <f t="shared" si="85"/>
        <v>na</v>
      </c>
      <c r="AE452" s="4" t="str">
        <f t="shared" si="86"/>
        <v>na</v>
      </c>
      <c r="AF452" s="4" t="str">
        <f t="shared" si="87"/>
        <v>na</v>
      </c>
      <c r="AG452" s="4" t="str">
        <f t="shared" si="88"/>
        <v>na</v>
      </c>
    </row>
    <row r="453" spans="1:33" x14ac:dyDescent="0.2">
      <c r="A453" t="s">
        <v>2292</v>
      </c>
      <c r="B453" t="s">
        <v>2264</v>
      </c>
      <c r="C453" s="7" t="str">
        <f>VLOOKUP(B453,YahooFinanceInfos!A:T,9,FALSE)</f>
        <v>Farmer Brothers Company</v>
      </c>
      <c r="D453" t="str">
        <f>VLOOKUP(B453,YahooFinanceInfos!A:T,7,FALSE)</f>
        <v>USD</v>
      </c>
      <c r="E453" s="1">
        <f>VLOOKUP(B453,YahooFinanceInfos!A:T,20,FALSE)</f>
        <v>7.27</v>
      </c>
      <c r="F453" s="4" t="str">
        <f>VLOOKUP(B453,YahooFinanceInfos!A:AK,37,FALSE)</f>
        <v>5.94 - 21.67</v>
      </c>
      <c r="G453" s="11">
        <f>(VLOOKUP(B453,YahooFinanceInfos!A:AO,41,FALSE)-E453)/E453</f>
        <v>1.9807427785419536</v>
      </c>
      <c r="H453" s="9">
        <f>VLOOKUP(B453,YahooFinanceInfos!A:AX,50,FALSE)</f>
        <v>-2.1419999999999999</v>
      </c>
      <c r="I453" s="9">
        <f>VLOOKUP(B453,YahooFinanceInfos!A:AT,46,FALSE)</f>
        <v>0</v>
      </c>
      <c r="J453" s="4">
        <f>VLOOKUP(B453,YahooFinanceInfos!A:AV,48,FALSE)</f>
        <v>0</v>
      </c>
      <c r="K453" s="4">
        <f t="shared" si="90"/>
        <v>0</v>
      </c>
      <c r="L453" s="9">
        <f>VLOOKUP(B453,YahooFinanceInfos!A:AV,47,FALSE)</f>
        <v>0</v>
      </c>
      <c r="M453" s="9">
        <f>VLOOKUP(B453,YahooFinanceInfos!A:AZ,52,FALSE)</f>
        <v>8.5730000000000004</v>
      </c>
      <c r="N453" s="4">
        <f>VLOOKUP(B453,YahooFinanceInfos!A:BH,60,FALSE)</f>
        <v>0.84801119999999997</v>
      </c>
      <c r="O453" s="4" t="str">
        <f t="shared" si="89"/>
        <v>don't touch</v>
      </c>
      <c r="P453" s="4"/>
      <c r="Q453" s="4"/>
      <c r="R453" s="4"/>
      <c r="S453" s="4"/>
      <c r="T453" s="4"/>
      <c r="AA453" s="4" t="str">
        <f t="shared" si="82"/>
        <v>na</v>
      </c>
      <c r="AB453" s="4" t="str">
        <f t="shared" si="83"/>
        <v>na</v>
      </c>
      <c r="AC453" s="4" t="str">
        <f t="shared" si="84"/>
        <v>na</v>
      </c>
      <c r="AD453" s="4" t="str">
        <f t="shared" si="85"/>
        <v>na</v>
      </c>
      <c r="AE453" s="4" t="str">
        <f t="shared" si="86"/>
        <v>na</v>
      </c>
      <c r="AF453" s="4" t="str">
        <f t="shared" si="87"/>
        <v>na</v>
      </c>
      <c r="AG453" s="4" t="str">
        <f t="shared" si="88"/>
        <v>na</v>
      </c>
    </row>
    <row r="454" spans="1:33" x14ac:dyDescent="0.2">
      <c r="A454" t="s">
        <v>2292</v>
      </c>
      <c r="B454" t="s">
        <v>2266</v>
      </c>
      <c r="C454" s="7" t="str">
        <f>VLOOKUP(B454,YahooFinanceInfos!A:T,9,FALSE)</f>
        <v>Neovasc Inc.</v>
      </c>
      <c r="D454" t="str">
        <f>VLOOKUP(B454,YahooFinanceInfos!A:T,7,FALSE)</f>
        <v>USD</v>
      </c>
      <c r="E454" s="1">
        <f>VLOOKUP(B454,YahooFinanceInfos!A:T,20,FALSE)</f>
        <v>2.5499999999999998</v>
      </c>
      <c r="F454" s="4" t="str">
        <f>VLOOKUP(B454,YahooFinanceInfos!A:AK,37,FALSE)</f>
        <v>1.24 - 8.65</v>
      </c>
      <c r="G454" s="11">
        <f>(VLOOKUP(B454,YahooFinanceInfos!A:AO,41,FALSE)-E454)/E454</f>
        <v>2.3921568627450984</v>
      </c>
      <c r="H454" s="9">
        <f>VLOOKUP(B454,YahooFinanceInfos!A:AX,50,FALSE)</f>
        <v>-2.831</v>
      </c>
      <c r="I454" s="9">
        <f>VLOOKUP(B454,YahooFinanceInfos!A:AT,46,FALSE)</f>
        <v>0</v>
      </c>
      <c r="J454" s="4">
        <f>VLOOKUP(B454,YahooFinanceInfos!A:AV,48,FALSE)</f>
        <v>0</v>
      </c>
      <c r="K454" s="4">
        <f t="shared" si="90"/>
        <v>0</v>
      </c>
      <c r="L454" s="9">
        <f>VLOOKUP(B454,YahooFinanceInfos!A:AV,47,FALSE)</f>
        <v>0</v>
      </c>
      <c r="M454" s="9">
        <f>VLOOKUP(B454,YahooFinanceInfos!A:AZ,52,FALSE)</f>
        <v>-0.67400000000000004</v>
      </c>
      <c r="N454" s="4">
        <f>VLOOKUP(B454,YahooFinanceInfos!A:BH,60,FALSE)</f>
        <v>-3.7833827000000002</v>
      </c>
      <c r="O454" s="4" t="str">
        <f t="shared" si="89"/>
        <v>don't touch</v>
      </c>
      <c r="P454" s="4"/>
      <c r="Q454" s="4"/>
      <c r="R454" s="4"/>
      <c r="S454" s="4"/>
      <c r="T454" s="4"/>
      <c r="AA454" s="4" t="str">
        <f t="shared" si="82"/>
        <v>na</v>
      </c>
      <c r="AB454" s="4" t="str">
        <f t="shared" si="83"/>
        <v>na</v>
      </c>
      <c r="AC454" s="4" t="str">
        <f t="shared" si="84"/>
        <v>na</v>
      </c>
      <c r="AD454" s="4" t="str">
        <f t="shared" si="85"/>
        <v>na</v>
      </c>
      <c r="AE454" s="4" t="str">
        <f t="shared" si="86"/>
        <v>na</v>
      </c>
      <c r="AF454" s="4" t="str">
        <f t="shared" si="87"/>
        <v>na</v>
      </c>
      <c r="AG454" s="4" t="str">
        <f t="shared" si="88"/>
        <v>na</v>
      </c>
    </row>
    <row r="455" spans="1:33" x14ac:dyDescent="0.2">
      <c r="A455" t="s">
        <v>2292</v>
      </c>
      <c r="B455" t="s">
        <v>2268</v>
      </c>
      <c r="C455" s="7" t="str">
        <f>VLOOKUP(B455,YahooFinanceInfos!A:T,9,FALSE)</f>
        <v>Ocean Power Technologies, Inc.</v>
      </c>
      <c r="D455" t="str">
        <f>VLOOKUP(B455,YahooFinanceInfos!A:T,7,FALSE)</f>
        <v>USD</v>
      </c>
      <c r="E455" s="1">
        <f>VLOOKUP(B455,YahooFinanceInfos!A:T,20,FALSE)</f>
        <v>0.3826</v>
      </c>
      <c r="F455" s="4" t="str">
        <f>VLOOKUP(B455,YahooFinanceInfos!A:AK,37,FALSE)</f>
        <v>0.33 - 2.58</v>
      </c>
      <c r="G455" s="11">
        <f>(VLOOKUP(B455,YahooFinanceInfos!A:AO,41,FALSE)-E455)/E455</f>
        <v>5.7433350757971775</v>
      </c>
      <c r="H455" s="9">
        <f>VLOOKUP(B455,YahooFinanceInfos!A:AX,50,FALSE)</f>
        <v>-2.1179999999999999</v>
      </c>
      <c r="I455" s="9">
        <f>VLOOKUP(B455,YahooFinanceInfos!A:AT,46,FALSE)</f>
        <v>0</v>
      </c>
      <c r="J455" s="4">
        <f>VLOOKUP(B455,YahooFinanceInfos!A:AV,48,FALSE)</f>
        <v>0</v>
      </c>
      <c r="K455" s="4">
        <f t="shared" si="90"/>
        <v>0</v>
      </c>
      <c r="L455" s="9">
        <f>VLOOKUP(B455,YahooFinanceInfos!A:AV,47,FALSE)</f>
        <v>0</v>
      </c>
      <c r="M455" s="9">
        <f>VLOOKUP(B455,YahooFinanceInfos!A:AZ,52,FALSE)</f>
        <v>1.1259999999999999</v>
      </c>
      <c r="N455" s="4">
        <f>VLOOKUP(B455,YahooFinanceInfos!A:BH,60,FALSE)</f>
        <v>0.33978686000000002</v>
      </c>
      <c r="O455" s="4" t="str">
        <f t="shared" si="89"/>
        <v>don't touch</v>
      </c>
      <c r="P455" s="4"/>
      <c r="Q455" s="4"/>
      <c r="R455" s="4"/>
      <c r="S455" s="4"/>
      <c r="T455" s="4"/>
      <c r="AA455" s="4" t="str">
        <f t="shared" si="82"/>
        <v>na</v>
      </c>
      <c r="AB455" s="4" t="str">
        <f t="shared" si="83"/>
        <v>na</v>
      </c>
      <c r="AC455" s="4" t="str">
        <f t="shared" si="84"/>
        <v>na</v>
      </c>
      <c r="AD455" s="4" t="str">
        <f t="shared" si="85"/>
        <v>na</v>
      </c>
      <c r="AE455" s="4" t="str">
        <f t="shared" si="86"/>
        <v>na</v>
      </c>
      <c r="AF455" s="4" t="str">
        <f t="shared" si="87"/>
        <v>na</v>
      </c>
      <c r="AG455" s="4" t="str">
        <f t="shared" si="88"/>
        <v>na</v>
      </c>
    </row>
    <row r="456" spans="1:33" x14ac:dyDescent="0.2">
      <c r="A456" t="s">
        <v>2292</v>
      </c>
      <c r="B456" t="s">
        <v>2270</v>
      </c>
      <c r="C456" s="7" t="str">
        <f>VLOOKUP(B456,YahooFinanceInfos!A:T,9,FALSE)</f>
        <v>IBERIABANK Corporation</v>
      </c>
      <c r="D456" t="str">
        <f>VLOOKUP(B456,YahooFinanceInfos!A:T,7,FALSE)</f>
        <v>USD</v>
      </c>
      <c r="E456" s="1">
        <f>VLOOKUP(B456,YahooFinanceInfos!A:T,20,FALSE)</f>
        <v>35.65</v>
      </c>
      <c r="F456" s="4" t="str">
        <f>VLOOKUP(B456,YahooFinanceInfos!A:AK,37,FALSE)</f>
        <v>25.65 - 79.68</v>
      </c>
      <c r="G456" s="11">
        <f>(VLOOKUP(B456,YahooFinanceInfos!A:AO,41,FALSE)-E456)/E456</f>
        <v>1.2350631136044883</v>
      </c>
      <c r="H456" s="9">
        <f>VLOOKUP(B456,YahooFinanceInfos!A:AX,50,FALSE)</f>
        <v>5.8010000000000002</v>
      </c>
      <c r="I456" s="9">
        <f>VLOOKUP(B456,YahooFinanceInfos!A:AT,46,FALSE)</f>
        <v>1.8</v>
      </c>
      <c r="J456" s="4">
        <f>VLOOKUP(B456,YahooFinanceInfos!A:AV,48,FALSE)</f>
        <v>5.3651266000000003E-2</v>
      </c>
      <c r="K456" s="4">
        <f t="shared" si="90"/>
        <v>0.31029132908119289</v>
      </c>
      <c r="L456" s="9">
        <f>VLOOKUP(B456,YahooFinanceInfos!A:AV,47,FALSE)</f>
        <v>6.145492</v>
      </c>
      <c r="M456" s="9">
        <f>VLOOKUP(B456,YahooFinanceInfos!A:AZ,52,FALSE)</f>
        <v>78.274000000000001</v>
      </c>
      <c r="N456" s="4">
        <f>VLOOKUP(B456,YahooFinanceInfos!A:BH,60,FALSE)</f>
        <v>0.45545137000000002</v>
      </c>
      <c r="O456" s="4" t="str">
        <f t="shared" si="89"/>
        <v>invest</v>
      </c>
      <c r="P456" s="4"/>
      <c r="Q456" s="4"/>
      <c r="R456" s="4"/>
      <c r="S456" s="4"/>
      <c r="T456" s="4"/>
      <c r="AA456" s="4" t="str">
        <f t="shared" si="82"/>
        <v>na</v>
      </c>
      <c r="AB456" s="4" t="str">
        <f t="shared" si="83"/>
        <v>na</v>
      </c>
      <c r="AC456" s="4" t="str">
        <f t="shared" si="84"/>
        <v>na</v>
      </c>
      <c r="AD456" s="4" t="str">
        <f t="shared" si="85"/>
        <v>na</v>
      </c>
      <c r="AE456" s="4" t="str">
        <f t="shared" si="86"/>
        <v>na</v>
      </c>
      <c r="AF456" s="4" t="str">
        <f t="shared" si="87"/>
        <v>na</v>
      </c>
      <c r="AG456" s="4" t="str">
        <f t="shared" si="88"/>
        <v>na</v>
      </c>
    </row>
    <row r="457" spans="1:33" x14ac:dyDescent="0.2">
      <c r="A457" t="s">
        <v>2292</v>
      </c>
      <c r="B457" t="s">
        <v>2272</v>
      </c>
      <c r="C457" s="7" t="str">
        <f>VLOOKUP(B457,YahooFinanceInfos!A:T,9,FALSE)</f>
        <v>First Bancorp, Inc (ME)</v>
      </c>
      <c r="D457" t="str">
        <f>VLOOKUP(B457,YahooFinanceInfos!A:T,7,FALSE)</f>
        <v>USD</v>
      </c>
      <c r="E457" s="1">
        <f>VLOOKUP(B457,YahooFinanceInfos!A:T,20,FALSE)</f>
        <v>18.3</v>
      </c>
      <c r="F457" s="4" t="str">
        <f>VLOOKUP(B457,YahooFinanceInfos!A:AK,37,FALSE)</f>
        <v>17.62 - 30.64</v>
      </c>
      <c r="G457" s="11">
        <f>(VLOOKUP(B457,YahooFinanceInfos!A:AO,41,FALSE)-E457)/E457</f>
        <v>0.6743169398907104</v>
      </c>
      <c r="H457" s="9">
        <f>VLOOKUP(B457,YahooFinanceInfos!A:AX,50,FALSE)</f>
        <v>2.37</v>
      </c>
      <c r="I457" s="9">
        <f>VLOOKUP(B457,YahooFinanceInfos!A:AT,46,FALSE)</f>
        <v>1.2</v>
      </c>
      <c r="J457" s="4">
        <f>VLOOKUP(B457,YahooFinanceInfos!A:AV,48,FALSE)</f>
        <v>6.325778E-2</v>
      </c>
      <c r="K457" s="4">
        <f t="shared" si="90"/>
        <v>0.50632911392405056</v>
      </c>
      <c r="L457" s="9">
        <f>VLOOKUP(B457,YahooFinanceInfos!A:AV,47,FALSE)</f>
        <v>7.7215189999999998</v>
      </c>
      <c r="M457" s="9">
        <f>VLOOKUP(B457,YahooFinanceInfos!A:AZ,52,FALSE)</f>
        <v>19.71</v>
      </c>
      <c r="N457" s="4">
        <f>VLOOKUP(B457,YahooFinanceInfos!A:BH,60,FALSE)</f>
        <v>0.92846269999999997</v>
      </c>
      <c r="O457" s="4" t="str">
        <f t="shared" si="89"/>
        <v>invest</v>
      </c>
      <c r="P457" s="4"/>
      <c r="Q457" s="4"/>
      <c r="R457" s="4"/>
      <c r="S457" s="4"/>
      <c r="T457" s="4"/>
      <c r="AA457" s="4" t="str">
        <f t="shared" si="82"/>
        <v>na</v>
      </c>
      <c r="AB457" s="4" t="str">
        <f t="shared" si="83"/>
        <v>na</v>
      </c>
      <c r="AC457" s="4" t="str">
        <f t="shared" si="84"/>
        <v>na</v>
      </c>
      <c r="AD457" s="4" t="str">
        <f t="shared" si="85"/>
        <v>na</v>
      </c>
      <c r="AE457" s="4" t="str">
        <f t="shared" si="86"/>
        <v>na</v>
      </c>
      <c r="AF457" s="4" t="str">
        <f t="shared" si="87"/>
        <v>na</v>
      </c>
      <c r="AG457" s="4" t="str">
        <f t="shared" si="88"/>
        <v>na</v>
      </c>
    </row>
    <row r="458" spans="1:33" x14ac:dyDescent="0.2">
      <c r="A458" t="s">
        <v>2292</v>
      </c>
      <c r="B458" t="s">
        <v>2274</v>
      </c>
      <c r="C458" s="7" t="str">
        <f>VLOOKUP(B458,YahooFinanceInfos!A:T,9,FALSE)</f>
        <v>FARO Technologies, Inc.</v>
      </c>
      <c r="D458" t="str">
        <f>VLOOKUP(B458,YahooFinanceInfos!A:T,7,FALSE)</f>
        <v>USD</v>
      </c>
      <c r="E458" s="1">
        <f>VLOOKUP(B458,YahooFinanceInfos!A:T,20,FALSE)</f>
        <v>50.71</v>
      </c>
      <c r="F458" s="4" t="str">
        <f>VLOOKUP(B458,YahooFinanceInfos!A:AK,37,FALSE)</f>
        <v>35.15 - 64.99</v>
      </c>
      <c r="G458" s="11">
        <f>(VLOOKUP(B458,YahooFinanceInfos!A:AO,41,FALSE)-E458)/E458</f>
        <v>0.2816012620784854</v>
      </c>
      <c r="H458" s="9">
        <f>VLOOKUP(B458,YahooFinanceInfos!A:AX,50,FALSE)</f>
        <v>-4.42</v>
      </c>
      <c r="I458" s="9">
        <f>VLOOKUP(B458,YahooFinanceInfos!A:AT,46,FALSE)</f>
        <v>0</v>
      </c>
      <c r="J458" s="4">
        <f>VLOOKUP(B458,YahooFinanceInfos!A:AV,48,FALSE)</f>
        <v>0</v>
      </c>
      <c r="K458" s="4">
        <f t="shared" si="90"/>
        <v>0</v>
      </c>
      <c r="L458" s="9">
        <f>VLOOKUP(B458,YahooFinanceInfos!A:AV,47,FALSE)</f>
        <v>0</v>
      </c>
      <c r="M458" s="9">
        <f>VLOOKUP(B458,YahooFinanceInfos!A:AZ,52,FALSE)</f>
        <v>17.879000000000001</v>
      </c>
      <c r="N458" s="4">
        <f>VLOOKUP(B458,YahooFinanceInfos!A:BH,60,FALSE)</f>
        <v>2.8362885000000002</v>
      </c>
      <c r="O458" s="4" t="str">
        <f t="shared" si="89"/>
        <v>don't touch</v>
      </c>
      <c r="P458" s="4"/>
      <c r="Q458" s="4"/>
      <c r="R458" s="4"/>
      <c r="S458" s="4"/>
      <c r="T458" s="4"/>
      <c r="AA458" s="4" t="str">
        <f t="shared" si="82"/>
        <v>na</v>
      </c>
      <c r="AB458" s="4" t="str">
        <f t="shared" si="83"/>
        <v>na</v>
      </c>
      <c r="AC458" s="4" t="str">
        <f t="shared" si="84"/>
        <v>na</v>
      </c>
      <c r="AD458" s="4" t="str">
        <f t="shared" si="85"/>
        <v>na</v>
      </c>
      <c r="AE458" s="4" t="str">
        <f t="shared" si="86"/>
        <v>na</v>
      </c>
      <c r="AF458" s="4" t="str">
        <f t="shared" si="87"/>
        <v>na</v>
      </c>
      <c r="AG458" s="4" t="str">
        <f t="shared" si="88"/>
        <v>na</v>
      </c>
    </row>
    <row r="459" spans="1:33" x14ac:dyDescent="0.2">
      <c r="A459" t="s">
        <v>2292</v>
      </c>
      <c r="B459" t="s">
        <v>2276</v>
      </c>
      <c r="C459" s="7" t="str">
        <f>VLOOKUP(B459,YahooFinanceInfos!A:T,9,FALSE)</f>
        <v>Nemaura Medical Inc.</v>
      </c>
      <c r="D459" t="str">
        <f>VLOOKUP(B459,YahooFinanceInfos!A:T,7,FALSE)</f>
        <v>USD</v>
      </c>
      <c r="E459" s="1">
        <f>VLOOKUP(B459,YahooFinanceInfos!A:T,20,FALSE)</f>
        <v>5.48</v>
      </c>
      <c r="F459" s="4" t="str">
        <f>VLOOKUP(B459,YahooFinanceInfos!A:AK,37,FALSE)</f>
        <v>2.5 - 14.8</v>
      </c>
      <c r="G459" s="11">
        <f>(VLOOKUP(B459,YahooFinanceInfos!A:AO,41,FALSE)-E459)/E459</f>
        <v>1.7007299270072991</v>
      </c>
      <c r="H459" s="9">
        <f>VLOOKUP(B459,YahooFinanceInfos!A:AX,50,FALSE)</f>
        <v>-0.214</v>
      </c>
      <c r="I459" s="9">
        <f>VLOOKUP(B459,YahooFinanceInfos!A:AT,46,FALSE)</f>
        <v>0</v>
      </c>
      <c r="J459" s="4">
        <f>VLOOKUP(B459,YahooFinanceInfos!A:AV,48,FALSE)</f>
        <v>0</v>
      </c>
      <c r="K459" s="4">
        <f t="shared" si="90"/>
        <v>0</v>
      </c>
      <c r="L459" s="9">
        <f>VLOOKUP(B459,YahooFinanceInfos!A:AV,47,FALSE)</f>
        <v>0</v>
      </c>
      <c r="M459" s="9">
        <f>VLOOKUP(B459,YahooFinanceInfos!A:AZ,52,FALSE)</f>
        <v>-1.0999999999999999E-2</v>
      </c>
      <c r="N459" s="4">
        <f>VLOOKUP(B459,YahooFinanceInfos!A:BH,60,FALSE)</f>
        <v>-498.18182000000002</v>
      </c>
      <c r="O459" s="4" t="str">
        <f t="shared" si="89"/>
        <v>don't touch</v>
      </c>
      <c r="P459" s="4"/>
      <c r="Q459" s="4"/>
      <c r="R459" s="4"/>
      <c r="S459" s="4"/>
      <c r="T459" s="4"/>
      <c r="AA459" s="4" t="str">
        <f t="shared" si="82"/>
        <v>na</v>
      </c>
      <c r="AB459" s="4" t="str">
        <f t="shared" si="83"/>
        <v>na</v>
      </c>
      <c r="AC459" s="4" t="str">
        <f t="shared" si="84"/>
        <v>na</v>
      </c>
      <c r="AD459" s="4" t="str">
        <f t="shared" si="85"/>
        <v>na</v>
      </c>
      <c r="AE459" s="4" t="str">
        <f t="shared" si="86"/>
        <v>na</v>
      </c>
      <c r="AF459" s="4" t="str">
        <f t="shared" si="87"/>
        <v>na</v>
      </c>
      <c r="AG459" s="4" t="str">
        <f t="shared" si="88"/>
        <v>na</v>
      </c>
    </row>
    <row r="460" spans="1:33" x14ac:dyDescent="0.2">
      <c r="A460" t="s">
        <v>2292</v>
      </c>
      <c r="B460" t="s">
        <v>2278</v>
      </c>
      <c r="C460" s="7" t="str">
        <f>VLOOKUP(B460,YahooFinanceInfos!A:T,9,FALSE)</f>
        <v>Chimerix, Inc.</v>
      </c>
      <c r="D460" t="str">
        <f>VLOOKUP(B460,YahooFinanceInfos!A:T,7,FALSE)</f>
        <v>USD</v>
      </c>
      <c r="E460" s="1">
        <f>VLOOKUP(B460,YahooFinanceInfos!A:T,20,FALSE)</f>
        <v>3.6</v>
      </c>
      <c r="F460" s="4" t="str">
        <f>VLOOKUP(B460,YahooFinanceInfos!A:AK,37,FALSE)</f>
        <v>1.19 - 4.4</v>
      </c>
      <c r="G460" s="11">
        <f>(VLOOKUP(B460,YahooFinanceInfos!A:AO,41,FALSE)-E460)/E460</f>
        <v>0.22222222222222229</v>
      </c>
      <c r="H460" s="9">
        <f>VLOOKUP(B460,YahooFinanceInfos!A:AX,50,FALSE)</f>
        <v>-1.8089999999999999</v>
      </c>
      <c r="I460" s="9">
        <f>VLOOKUP(B460,YahooFinanceInfos!A:AT,46,FALSE)</f>
        <v>0</v>
      </c>
      <c r="J460" s="4">
        <f>VLOOKUP(B460,YahooFinanceInfos!A:AV,48,FALSE)</f>
        <v>0</v>
      </c>
      <c r="K460" s="4">
        <f t="shared" si="90"/>
        <v>0</v>
      </c>
      <c r="L460" s="9">
        <f>VLOOKUP(B460,YahooFinanceInfos!A:AV,47,FALSE)</f>
        <v>0</v>
      </c>
      <c r="M460" s="9">
        <f>VLOOKUP(B460,YahooFinanceInfos!A:AZ,52,FALSE)</f>
        <v>1.6319999999999999</v>
      </c>
      <c r="N460" s="4">
        <f>VLOOKUP(B460,YahooFinanceInfos!A:BH,60,FALSE)</f>
        <v>2.2058822999999999</v>
      </c>
      <c r="O460" s="4" t="str">
        <f t="shared" si="89"/>
        <v>don't touch</v>
      </c>
      <c r="P460" s="4"/>
      <c r="Q460" s="4"/>
      <c r="R460" s="4"/>
      <c r="S460" s="4"/>
      <c r="T460" s="4"/>
      <c r="AA460" s="4" t="str">
        <f t="shared" si="82"/>
        <v>na</v>
      </c>
      <c r="AB460" s="4" t="str">
        <f t="shared" si="83"/>
        <v>na</v>
      </c>
      <c r="AC460" s="4" t="str">
        <f t="shared" si="84"/>
        <v>na</v>
      </c>
      <c r="AD460" s="4" t="str">
        <f t="shared" si="85"/>
        <v>na</v>
      </c>
      <c r="AE460" s="4" t="str">
        <f t="shared" si="86"/>
        <v>na</v>
      </c>
      <c r="AF460" s="4" t="str">
        <f t="shared" si="87"/>
        <v>na</v>
      </c>
      <c r="AG460" s="4" t="str">
        <f t="shared" si="88"/>
        <v>na</v>
      </c>
    </row>
    <row r="461" spans="1:33" x14ac:dyDescent="0.2">
      <c r="A461" t="s">
        <v>2292</v>
      </c>
      <c r="B461" t="s">
        <v>2280</v>
      </c>
      <c r="C461" s="7" t="str">
        <f>VLOOKUP(B461,YahooFinanceInfos!A:T,9,FALSE)</f>
        <v>Foresight Autonomous Holdings L</v>
      </c>
      <c r="D461" t="str">
        <f>VLOOKUP(B461,YahooFinanceInfos!A:T,7,FALSE)</f>
        <v>USD</v>
      </c>
      <c r="E461" s="1">
        <f>VLOOKUP(B461,YahooFinanceInfos!A:T,20,FALSE)</f>
        <v>0.85860000000000003</v>
      </c>
      <c r="F461" s="4" t="str">
        <f>VLOOKUP(B461,YahooFinanceInfos!A:AK,37,FALSE)</f>
        <v>0.461 - 2.94</v>
      </c>
      <c r="G461" s="11">
        <f>(VLOOKUP(B461,YahooFinanceInfos!A:AO,41,FALSE)-E461)/E461</f>
        <v>2.424178895877009</v>
      </c>
      <c r="H461" s="9">
        <f>VLOOKUP(B461,YahooFinanceInfos!A:AX,50,FALSE)</f>
        <v>-0.51500000000000001</v>
      </c>
      <c r="I461" s="9">
        <f>VLOOKUP(B461,YahooFinanceInfos!A:AT,46,FALSE)</f>
        <v>0</v>
      </c>
      <c r="J461" s="4">
        <f>VLOOKUP(B461,YahooFinanceInfos!A:AV,48,FALSE)</f>
        <v>0</v>
      </c>
      <c r="K461" s="4">
        <f t="shared" si="90"/>
        <v>0</v>
      </c>
      <c r="L461" s="9">
        <f>VLOOKUP(B461,YahooFinanceInfos!A:AV,47,FALSE)</f>
        <v>0</v>
      </c>
      <c r="M461" s="9">
        <f>VLOOKUP(B461,YahooFinanceInfos!A:AZ,52,FALSE)</f>
        <v>0.52500000000000002</v>
      </c>
      <c r="N461" s="4">
        <f>VLOOKUP(B461,YahooFinanceInfos!A:BH,60,FALSE)</f>
        <v>1.6354287000000001</v>
      </c>
      <c r="O461" s="4" t="str">
        <f t="shared" si="89"/>
        <v>don't touch</v>
      </c>
      <c r="P461" s="4"/>
      <c r="Q461" s="4"/>
      <c r="R461" s="4"/>
      <c r="S461" s="4"/>
      <c r="T461" s="4"/>
      <c r="AA461" s="4" t="str">
        <f t="shared" si="82"/>
        <v>na</v>
      </c>
      <c r="AB461" s="4" t="str">
        <f t="shared" si="83"/>
        <v>na</v>
      </c>
      <c r="AC461" s="4" t="str">
        <f t="shared" si="84"/>
        <v>na</v>
      </c>
      <c r="AD461" s="4" t="str">
        <f t="shared" si="85"/>
        <v>na</v>
      </c>
      <c r="AE461" s="4" t="str">
        <f t="shared" si="86"/>
        <v>na</v>
      </c>
      <c r="AF461" s="4" t="str">
        <f t="shared" si="87"/>
        <v>na</v>
      </c>
      <c r="AG461" s="4" t="str">
        <f t="shared" si="88"/>
        <v>na</v>
      </c>
    </row>
    <row r="462" spans="1:33" x14ac:dyDescent="0.2">
      <c r="A462" t="s">
        <v>2292</v>
      </c>
      <c r="B462" t="s">
        <v>2282</v>
      </c>
      <c r="C462" s="7" t="str">
        <f>VLOOKUP(B462,YahooFinanceInfos!A:T,9,FALSE)</f>
        <v>SmileDirectClub, Inc.</v>
      </c>
      <c r="D462" t="str">
        <f>VLOOKUP(B462,YahooFinanceInfos!A:T,7,FALSE)</f>
        <v>USD</v>
      </c>
      <c r="E462" s="1">
        <f>VLOOKUP(B462,YahooFinanceInfos!A:T,20,FALSE)</f>
        <v>7</v>
      </c>
      <c r="F462" s="4" t="str">
        <f>VLOOKUP(B462,YahooFinanceInfos!A:AK,37,FALSE)</f>
        <v>3.64 - 21.1</v>
      </c>
      <c r="G462" s="11">
        <f>(VLOOKUP(B462,YahooFinanceInfos!A:AO,41,FALSE)-E462)/E462</f>
        <v>2.0142857142857147</v>
      </c>
      <c r="H462" s="9">
        <f>VLOOKUP(B462,YahooFinanceInfos!A:AX,50,FALSE)</f>
        <v>-1.115</v>
      </c>
      <c r="I462" s="9">
        <f>VLOOKUP(B462,YahooFinanceInfos!A:AT,46,FALSE)</f>
        <v>0</v>
      </c>
      <c r="J462" s="4">
        <f>VLOOKUP(B462,YahooFinanceInfos!A:AV,48,FALSE)</f>
        <v>0</v>
      </c>
      <c r="K462" s="4">
        <f t="shared" si="90"/>
        <v>0</v>
      </c>
      <c r="L462" s="9">
        <f>VLOOKUP(B462,YahooFinanceInfos!A:AV,47,FALSE)</f>
        <v>0</v>
      </c>
      <c r="M462" s="9">
        <f>VLOOKUP(B462,YahooFinanceInfos!A:AZ,52,FALSE)</f>
        <v>3.4390000000000001</v>
      </c>
      <c r="N462" s="4">
        <f>VLOOKUP(B462,YahooFinanceInfos!A:BH,60,FALSE)</f>
        <v>2.0354755</v>
      </c>
      <c r="O462" s="4" t="str">
        <f t="shared" si="89"/>
        <v>don't touch</v>
      </c>
      <c r="P462" s="4"/>
      <c r="Q462" s="4"/>
      <c r="R462" s="4"/>
      <c r="S462" s="4"/>
      <c r="T462" s="4"/>
      <c r="AA462" s="4" t="str">
        <f t="shared" si="82"/>
        <v>na</v>
      </c>
      <c r="AB462" s="4" t="str">
        <f t="shared" si="83"/>
        <v>na</v>
      </c>
      <c r="AC462" s="4" t="str">
        <f t="shared" si="84"/>
        <v>na</v>
      </c>
      <c r="AD462" s="4" t="str">
        <f t="shared" si="85"/>
        <v>na</v>
      </c>
      <c r="AE462" s="4" t="str">
        <f t="shared" si="86"/>
        <v>na</v>
      </c>
      <c r="AF462" s="4" t="str">
        <f t="shared" si="87"/>
        <v>na</v>
      </c>
      <c r="AG462" s="4" t="str">
        <f t="shared" si="88"/>
        <v>na</v>
      </c>
    </row>
    <row r="463" spans="1:33" x14ac:dyDescent="0.2">
      <c r="A463" t="s">
        <v>2292</v>
      </c>
      <c r="B463" t="s">
        <v>2284</v>
      </c>
      <c r="C463" s="7" t="str">
        <f>VLOOKUP(B463,YahooFinanceInfos!A:T,9,FALSE)</f>
        <v>Forterra, Inc.</v>
      </c>
      <c r="D463" t="str">
        <f>VLOOKUP(B463,YahooFinanceInfos!A:T,7,FALSE)</f>
        <v>USD</v>
      </c>
      <c r="E463" s="1">
        <f>VLOOKUP(B463,YahooFinanceInfos!A:T,20,FALSE)</f>
        <v>7.78</v>
      </c>
      <c r="F463" s="4" t="str">
        <f>VLOOKUP(B463,YahooFinanceInfos!A:AK,37,FALSE)</f>
        <v>3.45 - 15.42</v>
      </c>
      <c r="G463" s="11">
        <f>(VLOOKUP(B463,YahooFinanceInfos!A:AO,41,FALSE)-E463)/E463</f>
        <v>0.98200514138817474</v>
      </c>
      <c r="H463" s="9">
        <f>VLOOKUP(B463,YahooFinanceInfos!A:AX,50,FALSE)</f>
        <v>5.6000000000000001E-2</v>
      </c>
      <c r="I463" s="9">
        <f>VLOOKUP(B463,YahooFinanceInfos!A:AT,46,FALSE)</f>
        <v>0</v>
      </c>
      <c r="J463" s="4">
        <f>VLOOKUP(B463,YahooFinanceInfos!A:AV,48,FALSE)</f>
        <v>0</v>
      </c>
      <c r="K463" s="4">
        <f t="shared" si="90"/>
        <v>0</v>
      </c>
      <c r="L463" s="9">
        <f>VLOOKUP(B463,YahooFinanceInfos!A:AV,47,FALSE)</f>
        <v>138.92857000000001</v>
      </c>
      <c r="M463" s="9">
        <f>VLOOKUP(B463,YahooFinanceInfos!A:AZ,52,FALSE)</f>
        <v>1.5860000000000001</v>
      </c>
      <c r="N463" s="4">
        <f>VLOOKUP(B463,YahooFinanceInfos!A:BH,60,FALSE)</f>
        <v>4.9054226999999999</v>
      </c>
      <c r="O463" s="4" t="str">
        <f t="shared" si="89"/>
        <v>don't touch</v>
      </c>
      <c r="P463" s="4"/>
      <c r="Q463" s="4"/>
      <c r="R463" s="4"/>
      <c r="S463" s="4"/>
      <c r="T463" s="4"/>
      <c r="AA463" s="4" t="str">
        <f t="shared" si="82"/>
        <v>na</v>
      </c>
      <c r="AB463" s="4" t="str">
        <f t="shared" si="83"/>
        <v>na</v>
      </c>
      <c r="AC463" s="4" t="str">
        <f t="shared" si="84"/>
        <v>na</v>
      </c>
      <c r="AD463" s="4" t="str">
        <f t="shared" si="85"/>
        <v>na</v>
      </c>
      <c r="AE463" s="4" t="str">
        <f t="shared" si="86"/>
        <v>na</v>
      </c>
      <c r="AF463" s="4" t="str">
        <f t="shared" si="87"/>
        <v>na</v>
      </c>
      <c r="AG463" s="4" t="str">
        <f t="shared" si="88"/>
        <v>na</v>
      </c>
    </row>
    <row r="464" spans="1:33" x14ac:dyDescent="0.2">
      <c r="A464" t="s">
        <v>2292</v>
      </c>
      <c r="B464" t="s">
        <v>2286</v>
      </c>
      <c r="C464" s="7" t="str">
        <f>VLOOKUP(B464,YahooFinanceInfos!A:T,9,FALSE)</f>
        <v>comScore, Inc.</v>
      </c>
      <c r="D464" t="str">
        <f>VLOOKUP(B464,YahooFinanceInfos!A:T,7,FALSE)</f>
        <v>USD</v>
      </c>
      <c r="E464" s="1">
        <f>VLOOKUP(B464,YahooFinanceInfos!A:T,20,FALSE)</f>
        <v>2.36</v>
      </c>
      <c r="F464" s="4" t="str">
        <f>VLOOKUP(B464,YahooFinanceInfos!A:AK,37,FALSE)</f>
        <v>1.43 - 10.95</v>
      </c>
      <c r="G464" s="11">
        <f>(VLOOKUP(B464,YahooFinanceInfos!A:AO,41,FALSE)-E464)/E464</f>
        <v>3.6398305084745766</v>
      </c>
      <c r="H464" s="9">
        <f>VLOOKUP(B464,YahooFinanceInfos!A:AX,50,FALSE)</f>
        <v>-4.9089999999999998</v>
      </c>
      <c r="I464" s="9">
        <f>VLOOKUP(B464,YahooFinanceInfos!A:AT,46,FALSE)</f>
        <v>0</v>
      </c>
      <c r="J464" s="4">
        <f>VLOOKUP(B464,YahooFinanceInfos!A:AV,48,FALSE)</f>
        <v>0</v>
      </c>
      <c r="K464" s="4">
        <f t="shared" si="90"/>
        <v>0</v>
      </c>
      <c r="L464" s="9">
        <f>VLOOKUP(B464,YahooFinanceInfos!A:AV,47,FALSE)</f>
        <v>0</v>
      </c>
      <c r="M464" s="9">
        <f>VLOOKUP(B464,YahooFinanceInfos!A:AZ,52,FALSE)</f>
        <v>3.496</v>
      </c>
      <c r="N464" s="4">
        <f>VLOOKUP(B464,YahooFinanceInfos!A:BH,60,FALSE)</f>
        <v>0.67505720000000002</v>
      </c>
      <c r="O464" s="4" t="str">
        <f t="shared" si="89"/>
        <v>don't touch</v>
      </c>
      <c r="P464" s="4"/>
      <c r="Q464" s="4"/>
      <c r="R464" s="4"/>
      <c r="S464" s="4"/>
      <c r="T464" s="4"/>
      <c r="AA464" s="4" t="str">
        <f t="shared" si="82"/>
        <v>na</v>
      </c>
      <c r="AB464" s="4" t="str">
        <f t="shared" si="83"/>
        <v>na</v>
      </c>
      <c r="AC464" s="4" t="str">
        <f t="shared" si="84"/>
        <v>na</v>
      </c>
      <c r="AD464" s="4" t="str">
        <f t="shared" si="85"/>
        <v>na</v>
      </c>
      <c r="AE464" s="4" t="str">
        <f t="shared" si="86"/>
        <v>na</v>
      </c>
      <c r="AF464" s="4" t="str">
        <f t="shared" si="87"/>
        <v>na</v>
      </c>
      <c r="AG464" s="4" t="str">
        <f t="shared" si="88"/>
        <v>na</v>
      </c>
    </row>
    <row r="465" spans="1:33" x14ac:dyDescent="0.2">
      <c r="A465" t="s">
        <v>2292</v>
      </c>
      <c r="B465" t="s">
        <v>2288</v>
      </c>
      <c r="C465" s="7" t="str">
        <f>VLOOKUP(B465,YahooFinanceInfos!A:T,9,FALSE)</f>
        <v>Brickell Biotech, Inc.</v>
      </c>
      <c r="D465" t="str">
        <f>VLOOKUP(B465,YahooFinanceInfos!A:T,7,FALSE)</f>
        <v>USD</v>
      </c>
      <c r="E465" s="1">
        <f>VLOOKUP(B465,YahooFinanceInfos!A:T,20,FALSE)</f>
        <v>1.26</v>
      </c>
      <c r="F465" s="4" t="str">
        <f>VLOOKUP(B465,YahooFinanceInfos!A:AK,37,FALSE)</f>
        <v>0.99 - 8.400008</v>
      </c>
      <c r="G465" s="11">
        <f>(VLOOKUP(B465,YahooFinanceInfos!A:AO,41,FALSE)-E465)/E465</f>
        <v>5.6666730158730161</v>
      </c>
      <c r="H465" s="9">
        <f>VLOOKUP(B465,YahooFinanceInfos!A:AX,50,FALSE)</f>
        <v>-3.1669999999999998</v>
      </c>
      <c r="I465" s="9">
        <f>VLOOKUP(B465,YahooFinanceInfos!A:AT,46,FALSE)</f>
        <v>0</v>
      </c>
      <c r="J465" s="4">
        <f>VLOOKUP(B465,YahooFinanceInfos!A:AV,48,FALSE)</f>
        <v>0</v>
      </c>
      <c r="K465" s="4">
        <f t="shared" si="90"/>
        <v>0</v>
      </c>
      <c r="L465" s="9">
        <f>VLOOKUP(B465,YahooFinanceInfos!A:AV,47,FALSE)</f>
        <v>0</v>
      </c>
      <c r="M465" s="9">
        <f>VLOOKUP(B465,YahooFinanceInfos!A:AZ,52,FALSE)</f>
        <v>2.3330000000000002</v>
      </c>
      <c r="N465" s="4">
        <f>VLOOKUP(B465,YahooFinanceInfos!A:BH,60,FALSE)</f>
        <v>0.54007715000000001</v>
      </c>
      <c r="O465" s="4" t="str">
        <f t="shared" si="89"/>
        <v>don't touch</v>
      </c>
      <c r="P465" s="4"/>
      <c r="Q465" s="4"/>
      <c r="R465" s="4"/>
      <c r="S465" s="4"/>
      <c r="T465" s="4"/>
      <c r="AA465" s="4" t="str">
        <f t="shared" si="82"/>
        <v>na</v>
      </c>
      <c r="AB465" s="4" t="str">
        <f t="shared" si="83"/>
        <v>na</v>
      </c>
      <c r="AC465" s="4" t="str">
        <f t="shared" si="84"/>
        <v>na</v>
      </c>
      <c r="AD465" s="4" t="str">
        <f t="shared" si="85"/>
        <v>na</v>
      </c>
      <c r="AE465" s="4" t="str">
        <f t="shared" si="86"/>
        <v>na</v>
      </c>
      <c r="AF465" s="4" t="str">
        <f t="shared" si="87"/>
        <v>na</v>
      </c>
      <c r="AG465" s="4" t="str">
        <f t="shared" si="88"/>
        <v>na</v>
      </c>
    </row>
    <row r="466" spans="1:33" x14ac:dyDescent="0.2">
      <c r="A466" t="s">
        <v>2292</v>
      </c>
      <c r="B466" t="s">
        <v>2290</v>
      </c>
      <c r="C466" s="7" t="str">
        <f>VLOOKUP(B466,YahooFinanceInfos!A:T,9,FALSE)</f>
        <v>Superconductor Technologies Inc</v>
      </c>
      <c r="D466" t="str">
        <f>VLOOKUP(B466,YahooFinanceInfos!A:T,7,FALSE)</f>
        <v>USD</v>
      </c>
      <c r="E466" s="1">
        <f>VLOOKUP(B466,YahooFinanceInfos!A:T,20,FALSE)</f>
        <v>0.38300000000000001</v>
      </c>
      <c r="F466" s="4" t="str">
        <f>VLOOKUP(B466,YahooFinanceInfos!A:AK,37,FALSE)</f>
        <v>0.12 - 1.38</v>
      </c>
      <c r="G466" s="11">
        <f>(VLOOKUP(B466,YahooFinanceInfos!A:AO,41,FALSE)-E466)/E466</f>
        <v>2.6031331592689293</v>
      </c>
      <c r="H466" s="9">
        <f>VLOOKUP(B466,YahooFinanceInfos!A:AX,50,FALSE)</f>
        <v>-0.69499999999999995</v>
      </c>
      <c r="I466" s="9">
        <f>VLOOKUP(B466,YahooFinanceInfos!A:AT,46,FALSE)</f>
        <v>0</v>
      </c>
      <c r="J466" s="4">
        <f>VLOOKUP(B466,YahooFinanceInfos!A:AV,48,FALSE)</f>
        <v>0</v>
      </c>
      <c r="K466" s="4">
        <f t="shared" si="90"/>
        <v>0</v>
      </c>
      <c r="L466" s="9">
        <f>VLOOKUP(B466,YahooFinanceInfos!A:AV,47,FALSE)</f>
        <v>0</v>
      </c>
      <c r="M466" s="9">
        <f>VLOOKUP(B466,YahooFinanceInfos!A:AZ,52,FALSE)</f>
        <v>7.9000000000000001E-2</v>
      </c>
      <c r="N466" s="4">
        <f>VLOOKUP(B466,YahooFinanceInfos!A:BH,60,FALSE)</f>
        <v>4.8481006999999998</v>
      </c>
      <c r="O466" s="4" t="str">
        <f t="shared" si="89"/>
        <v>don't touch</v>
      </c>
      <c r="P466" s="4"/>
      <c r="Q466" s="4"/>
      <c r="R466" s="4"/>
      <c r="S466" s="4"/>
      <c r="T466" s="4"/>
      <c r="AA466" s="4" t="str">
        <f t="shared" si="82"/>
        <v>na</v>
      </c>
      <c r="AB466" s="4" t="str">
        <f t="shared" si="83"/>
        <v>na</v>
      </c>
      <c r="AC466" s="4" t="str">
        <f t="shared" si="84"/>
        <v>na</v>
      </c>
      <c r="AD466" s="4" t="str">
        <f t="shared" si="85"/>
        <v>na</v>
      </c>
      <c r="AE466" s="4" t="str">
        <f t="shared" si="86"/>
        <v>na</v>
      </c>
      <c r="AF466" s="4" t="str">
        <f t="shared" si="87"/>
        <v>na</v>
      </c>
      <c r="AG466" s="4" t="str">
        <f t="shared" si="88"/>
        <v>na</v>
      </c>
    </row>
    <row r="467" spans="1:33" x14ac:dyDescent="0.2">
      <c r="A467" t="s">
        <v>2345</v>
      </c>
      <c r="B467" t="s">
        <v>2293</v>
      </c>
      <c r="C467" s="7" t="str">
        <f>VLOOKUP(B467,YahooFinanceInfos!A:T,9,FALSE)</f>
        <v>CENTRICA PLC ORD 6 14/81P</v>
      </c>
      <c r="D467" t="str">
        <f>VLOOKUP(B467,YahooFinanceInfos!A:T,7,FALSE)</f>
        <v>GBp</v>
      </c>
      <c r="E467" s="1">
        <f>VLOOKUP(B467,YahooFinanceInfos!A:T,20,FALSE)</f>
        <v>36.130000000000003</v>
      </c>
      <c r="F467" s="4" t="str">
        <f>VLOOKUP(B467,YahooFinanceInfos!A:AK,37,FALSE)</f>
        <v>29.1 - 97.02</v>
      </c>
      <c r="G467" s="11">
        <f>(VLOOKUP(B467,YahooFinanceInfos!A:AO,41,FALSE)-E467)/E467</f>
        <v>1.6853030722391362</v>
      </c>
      <c r="H467" s="9">
        <f>VLOOKUP(B467,YahooFinanceInfos!A:AX,50,FALSE)</f>
        <v>-17.8</v>
      </c>
      <c r="I467" s="9">
        <f>VLOOKUP(B467,YahooFinanceInfos!A:AT,46,FALSE)</f>
        <v>1.4999999999999999E-2</v>
      </c>
      <c r="J467" s="4">
        <f>VLOOKUP(B467,YahooFinanceInfos!A:AV,48,FALSE)</f>
        <v>4.2553190000000002E-4</v>
      </c>
      <c r="K467" s="4">
        <f t="shared" si="90"/>
        <v>-8.4269662921348306E-4</v>
      </c>
      <c r="L467" s="9">
        <f>VLOOKUP(B467,YahooFinanceInfos!A:AV,47,FALSE)</f>
        <v>0</v>
      </c>
      <c r="M467" s="9">
        <f>VLOOKUP(B467,YahooFinanceInfos!A:AZ,52,FALSE)</f>
        <v>0.20799999999999999</v>
      </c>
      <c r="N467" s="4">
        <f>VLOOKUP(B467,YahooFinanceInfos!A:BH,60,FALSE)</f>
        <v>173.70192</v>
      </c>
      <c r="O467" s="4" t="str">
        <f t="shared" si="89"/>
        <v>don't touch</v>
      </c>
      <c r="P467" s="4"/>
      <c r="Q467" s="4"/>
      <c r="R467" s="4"/>
      <c r="S467" s="4"/>
      <c r="T467" s="4"/>
      <c r="AA467" s="4" t="str">
        <f t="shared" si="82"/>
        <v>na</v>
      </c>
      <c r="AB467" s="4" t="str">
        <f t="shared" si="83"/>
        <v>na</v>
      </c>
      <c r="AC467" s="4" t="str">
        <f t="shared" si="84"/>
        <v>na</v>
      </c>
      <c r="AD467" s="4" t="str">
        <f t="shared" si="85"/>
        <v>na</v>
      </c>
      <c r="AE467" s="4" t="str">
        <f t="shared" si="86"/>
        <v>na</v>
      </c>
      <c r="AF467" s="4" t="str">
        <f t="shared" si="87"/>
        <v>na</v>
      </c>
      <c r="AG467" s="4" t="str">
        <f t="shared" si="88"/>
        <v>na</v>
      </c>
    </row>
    <row r="468" spans="1:33" x14ac:dyDescent="0.2">
      <c r="A468" t="s">
        <v>2345</v>
      </c>
      <c r="B468" t="s">
        <v>2295</v>
      </c>
      <c r="C468" s="7" t="str">
        <f>VLOOKUP(B468,YahooFinanceInfos!A:T,9,FALSE)</f>
        <v>AUTO TRADER GROUP PLC ORD 1P</v>
      </c>
      <c r="D468" t="str">
        <f>VLOOKUP(B468,YahooFinanceInfos!A:T,7,FALSE)</f>
        <v>GBp</v>
      </c>
      <c r="E468" s="1">
        <f>VLOOKUP(B468,YahooFinanceInfos!A:T,20,FALSE)</f>
        <v>498</v>
      </c>
      <c r="F468" s="4" t="str">
        <f>VLOOKUP(B468,YahooFinanceInfos!A:AK,37,FALSE)</f>
        <v>308.6 - 746.998</v>
      </c>
      <c r="G468" s="11">
        <f>(VLOOKUP(B468,YahooFinanceInfos!A:AO,41,FALSE)-E468)/E468</f>
        <v>0.49999598393574307</v>
      </c>
      <c r="H468" s="9">
        <f>VLOOKUP(B468,YahooFinanceInfos!A:AX,50,FALSE)</f>
        <v>22.3</v>
      </c>
      <c r="I468" s="9">
        <f>VLOOKUP(B468,YahooFinanceInfos!A:AT,46,FALSE)</f>
        <v>7.0000000000000007E-2</v>
      </c>
      <c r="J468" s="4">
        <f>VLOOKUP(B468,YahooFinanceInfos!A:AV,48,FALSE)</f>
        <v>1.4297385999999999E-4</v>
      </c>
      <c r="K468" s="4">
        <f t="shared" si="90"/>
        <v>3.1390134529147985E-3</v>
      </c>
      <c r="L468" s="9">
        <f>VLOOKUP(B468,YahooFinanceInfos!A:AV,47,FALSE)</f>
        <v>22.331838999999999</v>
      </c>
      <c r="M468" s="9">
        <f>VLOOKUP(B468,YahooFinanceInfos!A:AZ,52,FALSE)</f>
        <v>0.10299999999999999</v>
      </c>
      <c r="N468" s="4">
        <f>VLOOKUP(B468,YahooFinanceInfos!A:BH,60,FALSE)</f>
        <v>4834.9516999999996</v>
      </c>
      <c r="O468" s="4" t="str">
        <f t="shared" si="89"/>
        <v>don't touch</v>
      </c>
      <c r="P468" s="4"/>
      <c r="Q468" s="4"/>
      <c r="R468" s="4"/>
      <c r="S468" s="4"/>
      <c r="T468" s="4"/>
      <c r="AA468" s="4" t="str">
        <f t="shared" si="82"/>
        <v>na</v>
      </c>
      <c r="AB468" s="4" t="str">
        <f t="shared" si="83"/>
        <v>na</v>
      </c>
      <c r="AC468" s="4" t="str">
        <f t="shared" si="84"/>
        <v>na</v>
      </c>
      <c r="AD468" s="4" t="str">
        <f t="shared" si="85"/>
        <v>na</v>
      </c>
      <c r="AE468" s="4" t="str">
        <f t="shared" si="86"/>
        <v>na</v>
      </c>
      <c r="AF468" s="4" t="str">
        <f t="shared" si="87"/>
        <v>na</v>
      </c>
      <c r="AG468" s="4" t="str">
        <f t="shared" si="88"/>
        <v>na</v>
      </c>
    </row>
    <row r="469" spans="1:33" x14ac:dyDescent="0.2">
      <c r="A469" t="s">
        <v>2345</v>
      </c>
      <c r="B469" t="s">
        <v>2297</v>
      </c>
      <c r="C469" s="7" t="str">
        <f>VLOOKUP(B469,YahooFinanceInfos!A:T,9,FALSE)</f>
        <v>EASYJET PLC ORD 27 2/7P</v>
      </c>
      <c r="D469" t="str">
        <f>VLOOKUP(B469,YahooFinanceInfos!A:T,7,FALSE)</f>
        <v>GBp</v>
      </c>
      <c r="E469" s="1">
        <f>VLOOKUP(B469,YahooFinanceInfos!A:T,20,FALSE)</f>
        <v>504.2</v>
      </c>
      <c r="F469" s="4" t="str">
        <f>VLOOKUP(B469,YahooFinanceInfos!A:AK,37,FALSE)</f>
        <v>410.0 - 1570.0</v>
      </c>
      <c r="G469" s="11">
        <f>(VLOOKUP(B469,YahooFinanceInfos!A:AO,41,FALSE)-E469)/E469</f>
        <v>2.1138437128123759</v>
      </c>
      <c r="H469" s="9">
        <f>VLOOKUP(B469,YahooFinanceInfos!A:AX,50,FALSE)</f>
        <v>87.8</v>
      </c>
      <c r="I469" s="9">
        <f>VLOOKUP(B469,YahooFinanceInfos!A:AT,46,FALSE)</f>
        <v>0.439</v>
      </c>
      <c r="J469" s="4">
        <f>VLOOKUP(B469,YahooFinanceInfos!A:AV,48,FALSE)</f>
        <v>9.0702483000000003E-4</v>
      </c>
      <c r="K469" s="4">
        <f t="shared" si="90"/>
        <v>5.0000000000000001E-3</v>
      </c>
      <c r="L469" s="9">
        <f>VLOOKUP(B469,YahooFinanceInfos!A:AV,47,FALSE)</f>
        <v>5.7425965999999997</v>
      </c>
      <c r="M469" s="9">
        <f>VLOOKUP(B469,YahooFinanceInfos!A:AZ,52,FALSE)</f>
        <v>7.5590000000000002</v>
      </c>
      <c r="N469" s="4">
        <f>VLOOKUP(B469,YahooFinanceInfos!A:BH,60,FALSE)</f>
        <v>66.701939999999993</v>
      </c>
      <c r="O469" s="4" t="str">
        <f t="shared" si="89"/>
        <v>don't touch</v>
      </c>
      <c r="P469" s="4"/>
      <c r="Q469" s="4"/>
      <c r="R469" s="4"/>
      <c r="S469" s="4"/>
      <c r="T469" s="4"/>
      <c r="AA469" s="4" t="str">
        <f t="shared" si="82"/>
        <v>na</v>
      </c>
      <c r="AB469" s="4" t="str">
        <f t="shared" si="83"/>
        <v>na</v>
      </c>
      <c r="AC469" s="4" t="str">
        <f t="shared" si="84"/>
        <v>na</v>
      </c>
      <c r="AD469" s="4" t="str">
        <f t="shared" si="85"/>
        <v>na</v>
      </c>
      <c r="AE469" s="4" t="str">
        <f t="shared" si="86"/>
        <v>na</v>
      </c>
      <c r="AF469" s="4" t="str">
        <f t="shared" si="87"/>
        <v>na</v>
      </c>
      <c r="AG469" s="4" t="str">
        <f t="shared" si="88"/>
        <v>na</v>
      </c>
    </row>
    <row r="470" spans="1:33" x14ac:dyDescent="0.2">
      <c r="A470" t="s">
        <v>2345</v>
      </c>
      <c r="B470" t="s">
        <v>2298</v>
      </c>
      <c r="C470" s="7" t="str">
        <f>VLOOKUP(B470,YahooFinanceInfos!A:T,9,FALSE)</f>
        <v>CARNIVAL PLC ORD USD 1.66</v>
      </c>
      <c r="D470" t="str">
        <f>VLOOKUP(B470,YahooFinanceInfos!A:T,7,FALSE)</f>
        <v>GBp</v>
      </c>
      <c r="E470" s="1">
        <f>VLOOKUP(B470,YahooFinanceInfos!A:T,20,FALSE)</f>
        <v>866.4</v>
      </c>
      <c r="F470" s="4" t="str">
        <f>VLOOKUP(B470,YahooFinanceInfos!A:AK,37,FALSE)</f>
        <v>581.0 - 4079.0</v>
      </c>
      <c r="G470" s="11">
        <f>(VLOOKUP(B470,YahooFinanceInfos!A:AO,41,FALSE)-E470)/E470</f>
        <v>3.7079870729455218</v>
      </c>
      <c r="H470" s="9">
        <f>VLOOKUP(B470,YahooFinanceInfos!A:AX,50,FALSE)</f>
        <v>272.2</v>
      </c>
      <c r="I470" s="9">
        <f>VLOOKUP(B470,YahooFinanceInfos!A:AT,46,FALSE)</f>
        <v>2</v>
      </c>
      <c r="J470" s="4">
        <f>VLOOKUP(B470,YahooFinanceInfos!A:AV,48,FALSE)</f>
        <v>2.4084776999999998E-3</v>
      </c>
      <c r="K470" s="4">
        <f t="shared" si="90"/>
        <v>7.3475385745775165E-3</v>
      </c>
      <c r="L470" s="9">
        <f>VLOOKUP(B470,YahooFinanceInfos!A:AV,47,FALSE)</f>
        <v>3.1829535999999998</v>
      </c>
      <c r="M470" s="9">
        <f>VLOOKUP(B470,YahooFinanceInfos!A:AZ,52,FALSE)</f>
        <v>35.46</v>
      </c>
      <c r="N470" s="4">
        <f>VLOOKUP(B470,YahooFinanceInfos!A:BH,60,FALSE)</f>
        <v>24.433164999999999</v>
      </c>
      <c r="O470" s="4" t="str">
        <f t="shared" si="89"/>
        <v>don't touch</v>
      </c>
      <c r="P470" s="4"/>
      <c r="Q470" s="4"/>
      <c r="R470" s="4"/>
      <c r="S470" s="4"/>
      <c r="T470" s="4"/>
      <c r="AA470" s="4" t="str">
        <f t="shared" si="82"/>
        <v>na</v>
      </c>
      <c r="AB470" s="4" t="str">
        <f t="shared" si="83"/>
        <v>na</v>
      </c>
      <c r="AC470" s="4" t="str">
        <f t="shared" si="84"/>
        <v>na</v>
      </c>
      <c r="AD470" s="4" t="str">
        <f t="shared" si="85"/>
        <v>na</v>
      </c>
      <c r="AE470" s="4" t="str">
        <f t="shared" si="86"/>
        <v>na</v>
      </c>
      <c r="AF470" s="4" t="str">
        <f t="shared" si="87"/>
        <v>na</v>
      </c>
      <c r="AG470" s="4" t="str">
        <f t="shared" si="88"/>
        <v>na</v>
      </c>
    </row>
    <row r="471" spans="1:33" x14ac:dyDescent="0.2">
      <c r="A471" t="s">
        <v>2345</v>
      </c>
      <c r="B471" t="s">
        <v>2299</v>
      </c>
      <c r="C471" s="7" t="str">
        <f>VLOOKUP(B471,YahooFinanceInfos!A:T,9,FALSE)</f>
        <v>SMITHS GROUP PLC ORD 37.5P</v>
      </c>
      <c r="D471" t="str">
        <f>VLOOKUP(B471,YahooFinanceInfos!A:T,7,FALSE)</f>
        <v>GBp</v>
      </c>
      <c r="E471" s="1">
        <f>VLOOKUP(B471,YahooFinanceInfos!A:T,20,FALSE)</f>
        <v>1201.3175000000001</v>
      </c>
      <c r="F471" s="4" t="str">
        <f>VLOOKUP(B471,YahooFinanceInfos!A:AK,37,FALSE)</f>
        <v>790.0 - 2246.4</v>
      </c>
      <c r="G471" s="11">
        <f>(VLOOKUP(B471,YahooFinanceInfos!A:AO,41,FALSE)-E471)/E471</f>
        <v>0.86994695407334022</v>
      </c>
      <c r="H471" s="9">
        <f>VLOOKUP(B471,YahooFinanceInfos!A:AX,50,FALSE)</f>
        <v>62.8</v>
      </c>
      <c r="I471" s="9">
        <f>VLOOKUP(B471,YahooFinanceInfos!A:AT,46,FALSE)</f>
        <v>0.318</v>
      </c>
      <c r="J471" s="4">
        <f>VLOOKUP(B471,YahooFinanceInfos!A:AV,48,FALSE)</f>
        <v>2.7133105E-4</v>
      </c>
      <c r="K471" s="4">
        <f t="shared" si="90"/>
        <v>5.063694267515924E-3</v>
      </c>
      <c r="L471" s="9">
        <f>VLOOKUP(B471,YahooFinanceInfos!A:AV,47,FALSE)</f>
        <v>19.129259999999999</v>
      </c>
      <c r="M471" s="9">
        <f>VLOOKUP(B471,YahooFinanceInfos!A:AZ,52,FALSE)</f>
        <v>5.6029999999999998</v>
      </c>
      <c r="N471" s="4">
        <f>VLOOKUP(B471,YahooFinanceInfos!A:BH,60,FALSE)</f>
        <v>214.40611000000001</v>
      </c>
      <c r="O471" s="4" t="str">
        <f t="shared" si="89"/>
        <v>don't touch</v>
      </c>
      <c r="P471" s="4"/>
      <c r="Q471" s="4"/>
      <c r="R471" s="4"/>
      <c r="S471" s="4"/>
      <c r="T471" s="4"/>
      <c r="AA471" s="4" t="str">
        <f t="shared" si="82"/>
        <v>na</v>
      </c>
      <c r="AB471" s="4" t="str">
        <f t="shared" si="83"/>
        <v>na</v>
      </c>
      <c r="AC471" s="4" t="str">
        <f t="shared" si="84"/>
        <v>na</v>
      </c>
      <c r="AD471" s="4" t="str">
        <f t="shared" si="85"/>
        <v>na</v>
      </c>
      <c r="AE471" s="4" t="str">
        <f t="shared" si="86"/>
        <v>na</v>
      </c>
      <c r="AF471" s="4" t="str">
        <f t="shared" si="87"/>
        <v>na</v>
      </c>
      <c r="AG471" s="4" t="str">
        <f t="shared" si="88"/>
        <v>na</v>
      </c>
    </row>
    <row r="472" spans="1:33" x14ac:dyDescent="0.2">
      <c r="A472" t="s">
        <v>2345</v>
      </c>
      <c r="B472" t="s">
        <v>2301</v>
      </c>
      <c r="C472" s="7" t="str">
        <f>VLOOKUP(B472,YahooFinanceInfos!A:T,9,FALSE)</f>
        <v xml:space="preserve">VODAFONE GROUP PLC ORD USD0.20 </v>
      </c>
      <c r="D472" t="str">
        <f>VLOOKUP(B472,YahooFinanceInfos!A:T,7,FALSE)</f>
        <v>GBp</v>
      </c>
      <c r="E472" s="1">
        <f>VLOOKUP(B472,YahooFinanceInfos!A:T,20,FALSE)</f>
        <v>121.06</v>
      </c>
      <c r="F472" s="4" t="str">
        <f>VLOOKUP(B472,YahooFinanceInfos!A:AK,37,FALSE)</f>
        <v>92.756 - 195.65</v>
      </c>
      <c r="G472" s="11">
        <f>(VLOOKUP(B472,YahooFinanceInfos!A:AO,41,FALSE)-E472)/E472</f>
        <v>0.61614075664959522</v>
      </c>
      <c r="H472" s="9">
        <f>VLOOKUP(B472,YahooFinanceInfos!A:AX,50,FALSE)</f>
        <v>-28.2</v>
      </c>
      <c r="I472" s="9">
        <f>VLOOKUP(B472,YahooFinanceInfos!A:AT,46,FALSE)</f>
        <v>0.17599999999999999</v>
      </c>
      <c r="J472" s="4">
        <f>VLOOKUP(B472,YahooFinanceInfos!A:AV,48,FALSE)</f>
        <v>1.472557E-3</v>
      </c>
      <c r="K472" s="4">
        <f t="shared" si="90"/>
        <v>-6.2411347517730498E-3</v>
      </c>
      <c r="L472" s="9">
        <f>VLOOKUP(B472,YahooFinanceInfos!A:AV,47,FALSE)</f>
        <v>0</v>
      </c>
      <c r="M472" s="9">
        <f>VLOOKUP(B472,YahooFinanceInfos!A:AZ,52,FALSE)</f>
        <v>2.5640000000000001</v>
      </c>
      <c r="N472" s="4">
        <f>VLOOKUP(B472,YahooFinanceInfos!A:BH,60,FALSE)</f>
        <v>47.215290000000003</v>
      </c>
      <c r="O472" s="4" t="str">
        <f t="shared" si="89"/>
        <v>don't touch</v>
      </c>
      <c r="P472" s="4"/>
      <c r="Q472" s="4"/>
      <c r="R472" s="4"/>
      <c r="S472" s="4"/>
      <c r="T472" s="4"/>
      <c r="AA472" s="4" t="str">
        <f t="shared" si="82"/>
        <v>na</v>
      </c>
      <c r="AB472" s="4" t="str">
        <f t="shared" si="83"/>
        <v>na</v>
      </c>
      <c r="AC472" s="4" t="str">
        <f t="shared" si="84"/>
        <v>na</v>
      </c>
      <c r="AD472" s="4" t="str">
        <f t="shared" si="85"/>
        <v>na</v>
      </c>
      <c r="AE472" s="4" t="str">
        <f t="shared" si="86"/>
        <v>na</v>
      </c>
      <c r="AF472" s="4" t="str">
        <f t="shared" si="87"/>
        <v>na</v>
      </c>
      <c r="AG472" s="4" t="str">
        <f t="shared" si="88"/>
        <v>na</v>
      </c>
    </row>
    <row r="473" spans="1:33" x14ac:dyDescent="0.2">
      <c r="A473" t="s">
        <v>2345</v>
      </c>
      <c r="B473" t="s">
        <v>2303</v>
      </c>
      <c r="C473" s="7" t="str">
        <f>VLOOKUP(B473,YahooFinanceInfos!A:T,9,FALSE)</f>
        <v>ANTOFAGASTA PLC ORD 5P</v>
      </c>
      <c r="D473" t="str">
        <f>VLOOKUP(B473,YahooFinanceInfos!A:T,7,FALSE)</f>
        <v>GBp</v>
      </c>
      <c r="E473" s="1">
        <f>VLOOKUP(B473,YahooFinanceInfos!A:T,20,FALSE)</f>
        <v>804.6</v>
      </c>
      <c r="F473" s="4" t="str">
        <f>VLOOKUP(B473,YahooFinanceInfos!A:AK,37,FALSE)</f>
        <v>575.0 - 993.8</v>
      </c>
      <c r="G473" s="11">
        <f>(VLOOKUP(B473,YahooFinanceInfos!A:AO,41,FALSE)-E473)/E473</f>
        <v>0.23514789957742968</v>
      </c>
      <c r="H473" s="9">
        <f>VLOOKUP(B473,YahooFinanceInfos!A:AX,50,FALSE)</f>
        <v>50.9</v>
      </c>
      <c r="I473" s="9">
        <f>VLOOKUP(B473,YahooFinanceInfos!A:AT,46,FALSE)</f>
        <v>0.34100000000000003</v>
      </c>
      <c r="J473" s="4">
        <f>VLOOKUP(B473,YahooFinanceInfos!A:AV,48,FALSE)</f>
        <v>4.3517099999999998E-4</v>
      </c>
      <c r="K473" s="4">
        <f t="shared" si="90"/>
        <v>6.6994106090373286E-3</v>
      </c>
      <c r="L473" s="9">
        <f>VLOOKUP(B473,YahooFinanceInfos!A:AV,47,FALSE)</f>
        <v>15.807465000000001</v>
      </c>
      <c r="M473" s="9">
        <f>VLOOKUP(B473,YahooFinanceInfos!A:AZ,52,FALSE)</f>
        <v>7.49</v>
      </c>
      <c r="N473" s="4">
        <f>VLOOKUP(B473,YahooFinanceInfos!A:BH,60,FALSE)</f>
        <v>107.42323</v>
      </c>
      <c r="O473" s="4" t="str">
        <f t="shared" si="89"/>
        <v>don't touch</v>
      </c>
      <c r="P473" s="4"/>
      <c r="Q473" s="4"/>
      <c r="R473" s="4"/>
      <c r="S473" s="4"/>
      <c r="T473" s="4"/>
      <c r="AA473" s="4" t="str">
        <f t="shared" si="82"/>
        <v>na</v>
      </c>
      <c r="AB473" s="4" t="str">
        <f t="shared" si="83"/>
        <v>na</v>
      </c>
      <c r="AC473" s="4" t="str">
        <f t="shared" si="84"/>
        <v>na</v>
      </c>
      <c r="AD473" s="4" t="str">
        <f t="shared" si="85"/>
        <v>na</v>
      </c>
      <c r="AE473" s="4" t="str">
        <f t="shared" si="86"/>
        <v>na</v>
      </c>
      <c r="AF473" s="4" t="str">
        <f t="shared" si="87"/>
        <v>na</v>
      </c>
      <c r="AG473" s="4" t="str">
        <f t="shared" si="88"/>
        <v>na</v>
      </c>
    </row>
    <row r="474" spans="1:33" x14ac:dyDescent="0.2">
      <c r="A474" t="s">
        <v>2345</v>
      </c>
      <c r="B474" t="s">
        <v>2305</v>
      </c>
      <c r="C474" s="7" t="str">
        <f>VLOOKUP(B474,YahooFinanceInfos!A:T,9,FALSE)</f>
        <v>ASHTEAD GROUP PLC ORD 10P</v>
      </c>
      <c r="D474" t="str">
        <f>VLOOKUP(B474,YahooFinanceInfos!A:T,7,FALSE)</f>
        <v>GBp</v>
      </c>
      <c r="E474" s="1">
        <f>VLOOKUP(B474,YahooFinanceInfos!A:T,20,FALSE)</f>
        <v>2207</v>
      </c>
      <c r="F474" s="4" t="str">
        <f>VLOOKUP(B474,YahooFinanceInfos!A:AK,37,FALSE)</f>
        <v>1010.0 - 2797.0</v>
      </c>
      <c r="G474" s="11">
        <f>(VLOOKUP(B474,YahooFinanceInfos!A:AO,41,FALSE)-E474)/E474</f>
        <v>0.26733121884911643</v>
      </c>
      <c r="H474" s="9">
        <f>VLOOKUP(B474,YahooFinanceInfos!A:AX,50,FALSE)</f>
        <v>176</v>
      </c>
      <c r="I474" s="9">
        <f>VLOOKUP(B474,YahooFinanceInfos!A:AT,46,FALSE)</f>
        <v>0.40600000000000003</v>
      </c>
      <c r="J474" s="4">
        <f>VLOOKUP(B474,YahooFinanceInfos!A:AV,48,FALSE)</f>
        <v>1.8744228999999999E-4</v>
      </c>
      <c r="K474" s="4">
        <f t="shared" si="90"/>
        <v>2.306818181818182E-3</v>
      </c>
      <c r="L474" s="9">
        <f>VLOOKUP(B474,YahooFinanceInfos!A:AV,47,FALSE)</f>
        <v>12.539773</v>
      </c>
      <c r="M474" s="9">
        <f>VLOOKUP(B474,YahooFinanceInfos!A:AZ,52,FALSE)</f>
        <v>6.4219999999999997</v>
      </c>
      <c r="N474" s="4">
        <f>VLOOKUP(B474,YahooFinanceInfos!A:BH,60,FALSE)</f>
        <v>343.66239999999999</v>
      </c>
      <c r="O474" s="4" t="str">
        <f t="shared" si="89"/>
        <v>don't touch</v>
      </c>
      <c r="P474" s="4"/>
      <c r="Q474" s="4"/>
      <c r="R474" s="4"/>
      <c r="S474" s="4"/>
      <c r="T474" s="4"/>
      <c r="AA474" s="4" t="str">
        <f t="shared" si="82"/>
        <v>na</v>
      </c>
      <c r="AB474" s="4" t="str">
        <f t="shared" si="83"/>
        <v>na</v>
      </c>
      <c r="AC474" s="4" t="str">
        <f t="shared" si="84"/>
        <v>na</v>
      </c>
      <c r="AD474" s="4" t="str">
        <f t="shared" si="85"/>
        <v>na</v>
      </c>
      <c r="AE474" s="4" t="str">
        <f t="shared" si="86"/>
        <v>na</v>
      </c>
      <c r="AF474" s="4" t="str">
        <f t="shared" si="87"/>
        <v>na</v>
      </c>
      <c r="AG474" s="4" t="str">
        <f t="shared" si="88"/>
        <v>na</v>
      </c>
    </row>
    <row r="475" spans="1:33" x14ac:dyDescent="0.2">
      <c r="A475" t="s">
        <v>2345</v>
      </c>
      <c r="B475" t="s">
        <v>2307</v>
      </c>
      <c r="C475" s="7" t="str">
        <f>VLOOKUP(B475,YahooFinanceInfos!A:T,9,FALSE)</f>
        <v>RECKITT BENCKISER GROUP PLC ORD</v>
      </c>
      <c r="D475" t="str">
        <f>VLOOKUP(B475,YahooFinanceInfos!A:T,7,FALSE)</f>
        <v>GBp</v>
      </c>
      <c r="E475" s="1">
        <f>VLOOKUP(B475,YahooFinanceInfos!A:T,20,FALSE)</f>
        <v>7038</v>
      </c>
      <c r="F475" s="4" t="str">
        <f>VLOOKUP(B475,YahooFinanceInfos!A:AK,37,FALSE)</f>
        <v>5130.0 - 8191.3</v>
      </c>
      <c r="G475" s="11">
        <f>(VLOOKUP(B475,YahooFinanceInfos!A:AO,41,FALSE)-E475)/E475</f>
        <v>0.16386757601591365</v>
      </c>
      <c r="H475" s="9">
        <f>VLOOKUP(B475,YahooFinanceInfos!A:AX,50,FALSE)</f>
        <v>-519.70000000000005</v>
      </c>
      <c r="I475" s="9">
        <f>VLOOKUP(B475,YahooFinanceInfos!A:AT,46,FALSE)</f>
        <v>1.746</v>
      </c>
      <c r="J475" s="4">
        <f>VLOOKUP(B475,YahooFinanceInfos!A:AV,48,FALSE)</f>
        <v>2.5014326000000003E-4</v>
      </c>
      <c r="K475" s="4">
        <f t="shared" si="90"/>
        <v>-3.3596305560900518E-3</v>
      </c>
      <c r="L475" s="9">
        <f>VLOOKUP(B475,YahooFinanceInfos!A:AV,47,FALSE)</f>
        <v>0</v>
      </c>
      <c r="M475" s="9">
        <f>VLOOKUP(B475,YahooFinanceInfos!A:AZ,52,FALSE)</f>
        <v>13.192</v>
      </c>
      <c r="N475" s="4">
        <f>VLOOKUP(B475,YahooFinanceInfos!A:BH,60,FALSE)</f>
        <v>533.50509999999997</v>
      </c>
      <c r="O475" s="4" t="str">
        <f t="shared" si="89"/>
        <v>don't touch</v>
      </c>
      <c r="P475" s="4"/>
      <c r="Q475" s="4"/>
      <c r="R475" s="4"/>
      <c r="S475" s="4"/>
      <c r="T475" s="4"/>
      <c r="AA475" s="4" t="str">
        <f t="shared" si="82"/>
        <v>na</v>
      </c>
      <c r="AB475" s="4" t="str">
        <f t="shared" si="83"/>
        <v>na</v>
      </c>
      <c r="AC475" s="4" t="str">
        <f t="shared" si="84"/>
        <v>na</v>
      </c>
      <c r="AD475" s="4" t="str">
        <f t="shared" si="85"/>
        <v>na</v>
      </c>
      <c r="AE475" s="4" t="str">
        <f t="shared" si="86"/>
        <v>na</v>
      </c>
      <c r="AF475" s="4" t="str">
        <f t="shared" si="87"/>
        <v>na</v>
      </c>
      <c r="AG475" s="4" t="str">
        <f t="shared" si="88"/>
        <v>na</v>
      </c>
    </row>
    <row r="476" spans="1:33" x14ac:dyDescent="0.2">
      <c r="A476" t="s">
        <v>2345</v>
      </c>
      <c r="B476" t="s">
        <v>2309</v>
      </c>
      <c r="C476" s="7" t="str">
        <f>VLOOKUP(B476,YahooFinanceInfos!A:T,9,FALSE)</f>
        <v>COCA-COLA HBC AG ORD CHF6.70 (C</v>
      </c>
      <c r="D476" t="str">
        <f>VLOOKUP(B476,YahooFinanceInfos!A:T,7,FALSE)</f>
        <v>GBp</v>
      </c>
      <c r="E476" s="1">
        <f>VLOOKUP(B476,YahooFinanceInfos!A:T,20,FALSE)</f>
        <v>1805</v>
      </c>
      <c r="F476" s="4" t="str">
        <f>VLOOKUP(B476,YahooFinanceInfos!A:AK,37,FALSE)</f>
        <v>1393.1 - 3094.0</v>
      </c>
      <c r="G476" s="11">
        <f>(VLOOKUP(B476,YahooFinanceInfos!A:AO,41,FALSE)-E476)/E476</f>
        <v>0.71412742382271466</v>
      </c>
      <c r="H476" s="9">
        <f>VLOOKUP(B476,YahooFinanceInfos!A:AX,50,FALSE)</f>
        <v>143.30000000000001</v>
      </c>
      <c r="I476" s="9">
        <f>VLOOKUP(B476,YahooFinanceInfos!A:AT,46,FALSE)</f>
        <v>0.629</v>
      </c>
      <c r="J476" s="4">
        <f>VLOOKUP(B476,YahooFinanceInfos!A:AV,48,FALSE)</f>
        <v>3.5218365E-4</v>
      </c>
      <c r="K476" s="4">
        <f t="shared" si="90"/>
        <v>4.3893928820655966E-3</v>
      </c>
      <c r="L476" s="9">
        <f>VLOOKUP(B476,YahooFinanceInfos!A:AV,47,FALSE)</f>
        <v>12.595952</v>
      </c>
      <c r="M476" s="9">
        <f>VLOOKUP(B476,YahooFinanceInfos!A:AZ,52,FALSE)</f>
        <v>9.5660000000000007</v>
      </c>
      <c r="N476" s="4">
        <f>VLOOKUP(B476,YahooFinanceInfos!A:BH,60,FALSE)</f>
        <v>188.6891</v>
      </c>
      <c r="O476" s="4" t="str">
        <f t="shared" si="89"/>
        <v>don't touch</v>
      </c>
      <c r="P476" s="4"/>
      <c r="Q476" s="4"/>
      <c r="R476" s="4"/>
      <c r="S476" s="4"/>
      <c r="T476" s="4"/>
      <c r="AA476" s="4" t="str">
        <f t="shared" si="82"/>
        <v>na</v>
      </c>
      <c r="AB476" s="4" t="str">
        <f t="shared" si="83"/>
        <v>na</v>
      </c>
      <c r="AC476" s="4" t="str">
        <f t="shared" si="84"/>
        <v>na</v>
      </c>
      <c r="AD476" s="4" t="str">
        <f t="shared" si="85"/>
        <v>na</v>
      </c>
      <c r="AE476" s="4" t="str">
        <f t="shared" si="86"/>
        <v>na</v>
      </c>
      <c r="AF476" s="4" t="str">
        <f t="shared" si="87"/>
        <v>na</v>
      </c>
      <c r="AG476" s="4" t="str">
        <f t="shared" si="88"/>
        <v>na</v>
      </c>
    </row>
    <row r="477" spans="1:33" x14ac:dyDescent="0.2">
      <c r="A477" t="s">
        <v>2345</v>
      </c>
      <c r="B477" t="s">
        <v>2311</v>
      </c>
      <c r="C477" s="7" t="str">
        <f>VLOOKUP(B477,YahooFinanceInfos!A:T,9,FALSE)</f>
        <v>BRITISH AMERICAN TOBACCO PLC OR</v>
      </c>
      <c r="D477" t="str">
        <f>VLOOKUP(B477,YahooFinanceInfos!A:T,7,FALSE)</f>
        <v>GBp</v>
      </c>
      <c r="E477" s="1">
        <f>VLOOKUP(B477,YahooFinanceInfos!A:T,20,FALSE)</f>
        <v>3048</v>
      </c>
      <c r="F477" s="4" t="str">
        <f>VLOOKUP(B477,YahooFinanceInfos!A:AK,37,FALSE)</f>
        <v>116.5 - 3507.0</v>
      </c>
      <c r="G477" s="11">
        <f>(VLOOKUP(B477,YahooFinanceInfos!A:AO,41,FALSE)-E477)/E477</f>
        <v>0.15059055118110237</v>
      </c>
      <c r="H477" s="9">
        <f>VLOOKUP(B477,YahooFinanceInfos!A:AX,50,FALSE)</f>
        <v>249</v>
      </c>
      <c r="I477" s="9">
        <f>VLOOKUP(B477,YahooFinanceInfos!A:AT,46,FALSE)</f>
        <v>2.0299999999999998</v>
      </c>
      <c r="J477" s="4">
        <f>VLOOKUP(B477,YahooFinanceInfos!A:AV,48,FALSE)</f>
        <v>6.7904330000000004E-4</v>
      </c>
      <c r="K477" s="4">
        <f t="shared" si="90"/>
        <v>8.1526104417670667E-3</v>
      </c>
      <c r="L477" s="9">
        <f>VLOOKUP(B477,YahooFinanceInfos!A:AV,47,FALSE)</f>
        <v>12.240964</v>
      </c>
      <c r="M477" s="9">
        <f>VLOOKUP(B477,YahooFinanceInfos!A:AZ,52,FALSE)</f>
        <v>27.919</v>
      </c>
      <c r="N477" s="4">
        <f>VLOOKUP(B477,YahooFinanceInfos!A:BH,60,FALSE)</f>
        <v>109.172966</v>
      </c>
      <c r="O477" s="4" t="str">
        <f t="shared" si="89"/>
        <v>don't touch</v>
      </c>
      <c r="P477" s="4"/>
      <c r="Q477" s="4"/>
      <c r="R477" s="4"/>
      <c r="S477" s="4"/>
      <c r="T477" s="4"/>
      <c r="AA477" s="4" t="str">
        <f t="shared" si="82"/>
        <v>na</v>
      </c>
      <c r="AB477" s="4" t="str">
        <f t="shared" si="83"/>
        <v>na</v>
      </c>
      <c r="AC477" s="4" t="str">
        <f t="shared" si="84"/>
        <v>na</v>
      </c>
      <c r="AD477" s="4" t="str">
        <f t="shared" si="85"/>
        <v>na</v>
      </c>
      <c r="AE477" s="4" t="str">
        <f t="shared" si="86"/>
        <v>na</v>
      </c>
      <c r="AF477" s="4" t="str">
        <f t="shared" si="87"/>
        <v>na</v>
      </c>
      <c r="AG477" s="4" t="str">
        <f t="shared" si="88"/>
        <v>na</v>
      </c>
    </row>
    <row r="478" spans="1:33" x14ac:dyDescent="0.2">
      <c r="A478" t="s">
        <v>2345</v>
      </c>
      <c r="B478" t="s">
        <v>2313</v>
      </c>
      <c r="C478" s="7" t="str">
        <f>VLOOKUP(B478,YahooFinanceInfos!A:T,9,FALSE)</f>
        <v>SSE PLC ORD 50P</v>
      </c>
      <c r="D478" t="str">
        <f>VLOOKUP(B478,YahooFinanceInfos!A:T,7,FALSE)</f>
        <v>GBp</v>
      </c>
      <c r="E478" s="1">
        <f>VLOOKUP(B478,YahooFinanceInfos!A:T,20,FALSE)</f>
        <v>1250.5</v>
      </c>
      <c r="F478" s="4" t="str">
        <f>VLOOKUP(B478,YahooFinanceInfos!A:AK,37,FALSE)</f>
        <v>997.8 - 1703.0</v>
      </c>
      <c r="G478" s="11">
        <f>(VLOOKUP(B478,YahooFinanceInfos!A:AO,41,FALSE)-E478)/E478</f>
        <v>0.36185525789684125</v>
      </c>
      <c r="H478" s="9">
        <f>VLOOKUP(B478,YahooFinanceInfos!A:AX,50,FALSE)</f>
        <v>122.9</v>
      </c>
      <c r="I478" s="9">
        <f>VLOOKUP(B478,YahooFinanceInfos!A:AT,46,FALSE)</f>
        <v>0.92200000000000004</v>
      </c>
      <c r="J478" s="4">
        <f>VLOOKUP(B478,YahooFinanceInfos!A:AV,48,FALSE)</f>
        <v>7.4959349999999996E-4</v>
      </c>
      <c r="K478" s="4">
        <f t="shared" si="90"/>
        <v>7.5020341741253048E-3</v>
      </c>
      <c r="L478" s="9">
        <f>VLOOKUP(B478,YahooFinanceInfos!A:AV,47,FALSE)</f>
        <v>10.174939</v>
      </c>
      <c r="M478" s="9">
        <f>VLOOKUP(B478,YahooFinanceInfos!A:AZ,52,FALSE)</f>
        <v>4.67</v>
      </c>
      <c r="N478" s="4">
        <f>VLOOKUP(B478,YahooFinanceInfos!A:BH,60,FALSE)</f>
        <v>267.77300000000002</v>
      </c>
      <c r="O478" s="4" t="str">
        <f t="shared" si="89"/>
        <v>don't touch</v>
      </c>
      <c r="P478" s="4"/>
      <c r="Q478" s="4"/>
      <c r="R478" s="4"/>
      <c r="S478" s="4"/>
      <c r="T478" s="4"/>
      <c r="AA478" s="4" t="str">
        <f t="shared" si="82"/>
        <v>na</v>
      </c>
      <c r="AB478" s="4" t="str">
        <f t="shared" si="83"/>
        <v>na</v>
      </c>
      <c r="AC478" s="4" t="str">
        <f t="shared" si="84"/>
        <v>na</v>
      </c>
      <c r="AD478" s="4" t="str">
        <f t="shared" si="85"/>
        <v>na</v>
      </c>
      <c r="AE478" s="4" t="str">
        <f t="shared" si="86"/>
        <v>na</v>
      </c>
      <c r="AF478" s="4" t="str">
        <f t="shared" si="87"/>
        <v>na</v>
      </c>
      <c r="AG478" s="4" t="str">
        <f t="shared" si="88"/>
        <v>na</v>
      </c>
    </row>
    <row r="479" spans="1:33" x14ac:dyDescent="0.2">
      <c r="A479" t="s">
        <v>2345</v>
      </c>
      <c r="B479" t="s">
        <v>2315</v>
      </c>
      <c r="C479" s="7" t="str">
        <f>VLOOKUP(B479,YahooFinanceInfos!A:T,9,FALSE)</f>
        <v xml:space="preserve">JUST EAT TAKEAWAY.COM N.V. ORD </v>
      </c>
      <c r="D479" t="str">
        <f>VLOOKUP(B479,YahooFinanceInfos!A:T,7,FALSE)</f>
        <v>GBp</v>
      </c>
      <c r="E479" s="1">
        <f>VLOOKUP(B479,YahooFinanceInfos!A:T,20,FALSE)</f>
        <v>8570</v>
      </c>
      <c r="F479" s="4" t="str">
        <f>VLOOKUP(B479,YahooFinanceInfos!A:AK,37,FALSE)</f>
        <v>65.277 - 9000.0</v>
      </c>
      <c r="G479" s="11">
        <f>(VLOOKUP(B479,YahooFinanceInfos!A:AO,41,FALSE)-E479)/E479</f>
        <v>5.0175029171528586E-2</v>
      </c>
      <c r="H479" s="9">
        <f>VLOOKUP(B479,YahooFinanceInfos!A:AX,50,FALSE)</f>
        <v>0</v>
      </c>
      <c r="I479" s="9">
        <f>VLOOKUP(B479,YahooFinanceInfos!A:AT,46,FALSE)</f>
        <v>0</v>
      </c>
      <c r="J479" s="4">
        <f>VLOOKUP(B479,YahooFinanceInfos!A:AV,48,FALSE)</f>
        <v>0</v>
      </c>
      <c r="K479" s="4" t="str">
        <f t="shared" si="90"/>
        <v>na</v>
      </c>
      <c r="L479" s="9">
        <f>VLOOKUP(B479,YahooFinanceInfos!A:AV,47,FALSE)</f>
        <v>0</v>
      </c>
      <c r="M479" s="9">
        <f>VLOOKUP(B479,YahooFinanceInfos!A:AZ,52,FALSE)</f>
        <v>0</v>
      </c>
      <c r="N479" s="4">
        <f>VLOOKUP(B479,YahooFinanceInfos!A:BH,60,FALSE)</f>
        <v>0</v>
      </c>
      <c r="O479" s="4" t="str">
        <f t="shared" si="89"/>
        <v>don't touch</v>
      </c>
      <c r="P479" s="4"/>
      <c r="Q479" s="4"/>
      <c r="R479" s="4"/>
      <c r="S479" s="4"/>
      <c r="T479" s="4"/>
      <c r="AA479" s="4" t="str">
        <f t="shared" si="82"/>
        <v>na</v>
      </c>
      <c r="AB479" s="4" t="str">
        <f t="shared" si="83"/>
        <v>na</v>
      </c>
      <c r="AC479" s="4" t="str">
        <f t="shared" si="84"/>
        <v>na</v>
      </c>
      <c r="AD479" s="4" t="str">
        <f t="shared" si="85"/>
        <v>na</v>
      </c>
      <c r="AE479" s="4" t="str">
        <f t="shared" si="86"/>
        <v>na</v>
      </c>
      <c r="AF479" s="4" t="str">
        <f t="shared" si="87"/>
        <v>na</v>
      </c>
      <c r="AG479" s="4" t="str">
        <f t="shared" si="88"/>
        <v>na</v>
      </c>
    </row>
    <row r="480" spans="1:33" x14ac:dyDescent="0.2">
      <c r="A480" t="s">
        <v>2345</v>
      </c>
      <c r="B480" t="s">
        <v>2317</v>
      </c>
      <c r="C480" s="7" t="str">
        <f>VLOOKUP(B480,YahooFinanceInfos!A:T,9,FALSE)</f>
        <v>BAE SYSTEMS PLC ORD 2.5P</v>
      </c>
      <c r="D480" t="str">
        <f>VLOOKUP(B480,YahooFinanceInfos!A:T,7,FALSE)</f>
        <v>GBp</v>
      </c>
      <c r="E480" s="1">
        <f>VLOOKUP(B480,YahooFinanceInfos!A:T,20,FALSE)</f>
        <v>493.65199999999999</v>
      </c>
      <c r="F480" s="4" t="str">
        <f>VLOOKUP(B480,YahooFinanceInfos!A:AK,37,FALSE)</f>
        <v>5.694 - 672.8</v>
      </c>
      <c r="G480" s="11">
        <f>(VLOOKUP(B480,YahooFinanceInfos!A:AO,41,FALSE)-E480)/E480</f>
        <v>0.36290342184372792</v>
      </c>
      <c r="H480" s="9">
        <f>VLOOKUP(B480,YahooFinanceInfos!A:AX,50,FALSE)</f>
        <v>46.1</v>
      </c>
      <c r="I480" s="9">
        <f>VLOOKUP(B480,YahooFinanceInfos!A:AT,46,FALSE)</f>
        <v>0.23200000000000001</v>
      </c>
      <c r="J480" s="4">
        <f>VLOOKUP(B480,YahooFinanceInfos!A:AV,48,FALSE)</f>
        <v>4.7087474E-4</v>
      </c>
      <c r="K480" s="4">
        <f t="shared" si="90"/>
        <v>5.0325379609544472E-3</v>
      </c>
      <c r="L480" s="9">
        <f>VLOOKUP(B480,YahooFinanceInfos!A:AV,47,FALSE)</f>
        <v>10.708287</v>
      </c>
      <c r="M480" s="9">
        <f>VLOOKUP(B480,YahooFinanceInfos!A:AZ,52,FALSE)</f>
        <v>1.6879999999999999</v>
      </c>
      <c r="N480" s="4">
        <f>VLOOKUP(B480,YahooFinanceInfos!A:BH,60,FALSE)</f>
        <v>292.44788</v>
      </c>
      <c r="O480" s="4" t="str">
        <f t="shared" si="89"/>
        <v>don't touch</v>
      </c>
      <c r="P480" s="4"/>
      <c r="Q480" s="4"/>
      <c r="R480" s="4"/>
      <c r="S480" s="4"/>
      <c r="T480" s="4"/>
      <c r="AA480" s="4" t="str">
        <f t="shared" si="82"/>
        <v>na</v>
      </c>
      <c r="AB480" s="4" t="str">
        <f t="shared" si="83"/>
        <v>na</v>
      </c>
      <c r="AC480" s="4" t="str">
        <f t="shared" si="84"/>
        <v>na</v>
      </c>
      <c r="AD480" s="4" t="str">
        <f t="shared" si="85"/>
        <v>na</v>
      </c>
      <c r="AE480" s="4" t="str">
        <f t="shared" si="86"/>
        <v>na</v>
      </c>
      <c r="AF480" s="4" t="str">
        <f t="shared" si="87"/>
        <v>na</v>
      </c>
      <c r="AG480" s="4" t="str">
        <f t="shared" si="88"/>
        <v>na</v>
      </c>
    </row>
    <row r="481" spans="1:33" x14ac:dyDescent="0.2">
      <c r="A481" t="s">
        <v>2345</v>
      </c>
      <c r="B481" t="s">
        <v>525</v>
      </c>
      <c r="C481" s="7" t="str">
        <f>VLOOKUP(B481,YahooFinanceInfos!A:T,9,FALSE)</f>
        <v>MEGGITT PLC ORD 5P</v>
      </c>
      <c r="D481" t="str">
        <f>VLOOKUP(B481,YahooFinanceInfos!A:T,7,FALSE)</f>
        <v>GBp</v>
      </c>
      <c r="E481" s="1">
        <f>VLOOKUP(B481,YahooFinanceInfos!A:T,20,FALSE)</f>
        <v>247.1</v>
      </c>
      <c r="F481" s="4" t="str">
        <f>VLOOKUP(B481,YahooFinanceInfos!A:AK,37,FALSE)</f>
        <v>196.15 - 701.8</v>
      </c>
      <c r="G481" s="11">
        <f>(VLOOKUP(B481,YahooFinanceInfos!A:AO,41,FALSE)-E481)/E481</f>
        <v>1.8401456900040467</v>
      </c>
      <c r="H481" s="9">
        <f>VLOOKUP(B481,YahooFinanceInfos!A:AX,50,FALSE)</f>
        <v>28.3</v>
      </c>
      <c r="I481" s="9">
        <f>VLOOKUP(B481,YahooFinanceInfos!A:AT,46,FALSE)</f>
        <v>5.6000000000000001E-2</v>
      </c>
      <c r="J481" s="4">
        <f>VLOOKUP(B481,YahooFinanceInfos!A:AV,48,FALSE)</f>
        <v>2.3539302999999999E-4</v>
      </c>
      <c r="K481" s="4">
        <f t="shared" si="90"/>
        <v>1.9787985865724381E-3</v>
      </c>
      <c r="L481" s="9">
        <f>VLOOKUP(B481,YahooFinanceInfos!A:AV,47,FALSE)</f>
        <v>8.7314489999999996</v>
      </c>
      <c r="M481" s="9">
        <f>VLOOKUP(B481,YahooFinanceInfos!A:AZ,52,FALSE)</f>
        <v>3.1720000000000002</v>
      </c>
      <c r="N481" s="4">
        <f>VLOOKUP(B481,YahooFinanceInfos!A:BH,60,FALSE)</f>
        <v>77.900379999999998</v>
      </c>
      <c r="O481" s="4" t="str">
        <f t="shared" si="89"/>
        <v>don't touch</v>
      </c>
      <c r="P481" s="4"/>
      <c r="Q481" s="4"/>
      <c r="R481" s="4"/>
      <c r="S481" s="4"/>
      <c r="T481" s="4"/>
      <c r="AA481" s="4" t="str">
        <f t="shared" si="82"/>
        <v>na</v>
      </c>
      <c r="AB481" s="4" t="str">
        <f t="shared" si="83"/>
        <v>na</v>
      </c>
      <c r="AC481" s="4" t="str">
        <f t="shared" si="84"/>
        <v>na</v>
      </c>
      <c r="AD481" s="4" t="str">
        <f t="shared" si="85"/>
        <v>na</v>
      </c>
      <c r="AE481" s="4" t="str">
        <f t="shared" si="86"/>
        <v>na</v>
      </c>
      <c r="AF481" s="4" t="str">
        <f t="shared" si="87"/>
        <v>na</v>
      </c>
      <c r="AG481" s="4" t="str">
        <f t="shared" si="88"/>
        <v>na</v>
      </c>
    </row>
    <row r="482" spans="1:33" x14ac:dyDescent="0.2">
      <c r="A482" t="s">
        <v>2345</v>
      </c>
      <c r="B482" t="s">
        <v>2319</v>
      </c>
      <c r="C482" s="7" t="str">
        <f>VLOOKUP(B482,YahooFinanceInfos!A:T,9,FALSE)</f>
        <v>SCOTTISH MORTGAGE INVESTMENT TR</v>
      </c>
      <c r="D482" t="str">
        <f>VLOOKUP(B482,YahooFinanceInfos!A:T,7,FALSE)</f>
        <v>GBp</v>
      </c>
      <c r="E482" s="1">
        <f>VLOOKUP(B482,YahooFinanceInfos!A:T,20,FALSE)</f>
        <v>688.25</v>
      </c>
      <c r="F482" s="4" t="str">
        <f>VLOOKUP(B482,YahooFinanceInfos!A:AK,37,FALSE)</f>
        <v>4.98182 - 717.068</v>
      </c>
      <c r="G482" s="11">
        <f>(VLOOKUP(B482,YahooFinanceInfos!A:AO,41,FALSE)-E482)/E482</f>
        <v>4.1871413003995619E-2</v>
      </c>
      <c r="H482" s="9">
        <f>VLOOKUP(B482,YahooFinanceInfos!A:AX,50,FALSE)</f>
        <v>-3.4</v>
      </c>
      <c r="I482" s="9">
        <f>VLOOKUP(B482,YahooFinanceInfos!A:AT,46,FALSE)</f>
        <v>3.1E-2</v>
      </c>
      <c r="J482" s="4">
        <f>VLOOKUP(B482,YahooFinanceInfos!A:AV,48,FALSE)</f>
        <v>4.5925923999999999E-5</v>
      </c>
      <c r="K482" s="4">
        <f t="shared" si="90"/>
        <v>-9.1176470588235289E-3</v>
      </c>
      <c r="L482" s="9">
        <f>VLOOKUP(B482,YahooFinanceInfos!A:AV,47,FALSE)</f>
        <v>0</v>
      </c>
      <c r="M482" s="9">
        <f>VLOOKUP(B482,YahooFinanceInfos!A:AZ,52,FALSE)</f>
        <v>5.2039999999999997</v>
      </c>
      <c r="N482" s="4">
        <f>VLOOKUP(B482,YahooFinanceInfos!A:BH,60,FALSE)</f>
        <v>132.25403</v>
      </c>
      <c r="O482" s="4" t="str">
        <f t="shared" si="89"/>
        <v>don't touch</v>
      </c>
      <c r="P482" s="4"/>
      <c r="Q482" s="4"/>
      <c r="R482" s="4"/>
      <c r="S482" s="4"/>
      <c r="T482" s="4"/>
      <c r="AA482" s="4" t="str">
        <f t="shared" si="82"/>
        <v>na</v>
      </c>
      <c r="AB482" s="4" t="str">
        <f t="shared" si="83"/>
        <v>na</v>
      </c>
      <c r="AC482" s="4" t="str">
        <f t="shared" si="84"/>
        <v>na</v>
      </c>
      <c r="AD482" s="4" t="str">
        <f t="shared" si="85"/>
        <v>na</v>
      </c>
      <c r="AE482" s="4" t="str">
        <f t="shared" si="86"/>
        <v>na</v>
      </c>
      <c r="AF482" s="4" t="str">
        <f t="shared" si="87"/>
        <v>na</v>
      </c>
      <c r="AG482" s="4" t="str">
        <f t="shared" si="88"/>
        <v>na</v>
      </c>
    </row>
    <row r="483" spans="1:33" x14ac:dyDescent="0.2">
      <c r="A483" t="s">
        <v>2345</v>
      </c>
      <c r="B483" t="s">
        <v>2321</v>
      </c>
      <c r="C483" s="7" t="str">
        <f>VLOOKUP(B483,YahooFinanceInfos!A:T,9,FALSE)</f>
        <v>1062598</v>
      </c>
      <c r="D483" t="str">
        <f>VLOOKUP(B483,YahooFinanceInfos!A:T,7,FALSE)</f>
        <v>GBp</v>
      </c>
      <c r="E483" s="1">
        <f>VLOOKUP(B483,YahooFinanceInfos!A:T,20,FALSE)</f>
        <v>2746</v>
      </c>
      <c r="F483" s="4" t="str">
        <f>VLOOKUP(B483,YahooFinanceInfos!A:AK,37,FALSE)</f>
        <v>1711.0 - 3465.0</v>
      </c>
      <c r="G483" s="11">
        <f>(VLOOKUP(B483,YahooFinanceInfos!A:AO,41,FALSE)-E483)/E483</f>
        <v>0.26183539694100511</v>
      </c>
      <c r="H483" s="9">
        <f>VLOOKUP(B483,YahooFinanceInfos!A:AX,50,FALSE)</f>
        <v>175.8</v>
      </c>
      <c r="I483" s="9">
        <f>VLOOKUP(B483,YahooFinanceInfos!A:AT,46,FALSE)</f>
        <v>1.1399999999999999</v>
      </c>
      <c r="J483" s="4">
        <f>VLOOKUP(B483,YahooFinanceInfos!A:AV,48,FALSE)</f>
        <v>4.2222222000000003E-4</v>
      </c>
      <c r="K483" s="4">
        <f t="shared" si="90"/>
        <v>6.484641638225255E-3</v>
      </c>
      <c r="L483" s="9">
        <f>VLOOKUP(B483,YahooFinanceInfos!A:AV,47,FALSE)</f>
        <v>15.620023</v>
      </c>
      <c r="M483" s="9">
        <f>VLOOKUP(B483,YahooFinanceInfos!A:AZ,52,FALSE)</f>
        <v>13.693</v>
      </c>
      <c r="N483" s="4">
        <f>VLOOKUP(B483,YahooFinanceInfos!A:BH,60,FALSE)</f>
        <v>200.54042000000001</v>
      </c>
      <c r="O483" s="4" t="str">
        <f t="shared" si="89"/>
        <v>don't touch</v>
      </c>
      <c r="P483" s="4"/>
      <c r="Q483" s="4"/>
      <c r="R483" s="4"/>
      <c r="S483" s="4"/>
      <c r="T483" s="4"/>
      <c r="AA483" s="4" t="str">
        <f t="shared" si="82"/>
        <v>na</v>
      </c>
      <c r="AB483" s="4" t="str">
        <f t="shared" si="83"/>
        <v>na</v>
      </c>
      <c r="AC483" s="4" t="str">
        <f t="shared" si="84"/>
        <v>na</v>
      </c>
      <c r="AD483" s="4" t="str">
        <f t="shared" si="85"/>
        <v>na</v>
      </c>
      <c r="AE483" s="4" t="str">
        <f t="shared" si="86"/>
        <v>na</v>
      </c>
      <c r="AF483" s="4" t="str">
        <f t="shared" si="87"/>
        <v>na</v>
      </c>
      <c r="AG483" s="4" t="str">
        <f t="shared" si="88"/>
        <v>na</v>
      </c>
    </row>
    <row r="484" spans="1:33" x14ac:dyDescent="0.2">
      <c r="A484" t="s">
        <v>2345</v>
      </c>
      <c r="B484" t="s">
        <v>2323</v>
      </c>
      <c r="C484" s="7" t="str">
        <f>VLOOKUP(B484,YahooFinanceInfos!A:T,9,FALSE)</f>
        <v>COMPASS GROUP PLC ORD 11 1/20P</v>
      </c>
      <c r="D484" t="str">
        <f>VLOOKUP(B484,YahooFinanceInfos!A:T,7,FALSE)</f>
        <v>GBp</v>
      </c>
      <c r="E484" s="1">
        <f>VLOOKUP(B484,YahooFinanceInfos!A:T,20,FALSE)</f>
        <v>1116</v>
      </c>
      <c r="F484" s="4" t="str">
        <f>VLOOKUP(B484,YahooFinanceInfos!A:AK,37,FALSE)</f>
        <v>20.62 - 2150.0</v>
      </c>
      <c r="G484" s="11">
        <f>(VLOOKUP(B484,YahooFinanceInfos!A:AO,41,FALSE)-E484)/E484</f>
        <v>0.92652329749103945</v>
      </c>
      <c r="H484" s="9">
        <f>VLOOKUP(B484,YahooFinanceInfos!A:AX,50,FALSE)</f>
        <v>69.900000000000006</v>
      </c>
      <c r="I484" s="9">
        <f>VLOOKUP(B484,YahooFinanceInfos!A:AT,46,FALSE)</f>
        <v>0.4</v>
      </c>
      <c r="J484" s="4">
        <f>VLOOKUP(B484,YahooFinanceInfos!A:AV,48,FALSE)</f>
        <v>3.6150021999999999E-4</v>
      </c>
      <c r="K484" s="4">
        <f t="shared" si="90"/>
        <v>5.7224606580829757E-3</v>
      </c>
      <c r="L484" s="9">
        <f>VLOOKUP(B484,YahooFinanceInfos!A:AV,47,FALSE)</f>
        <v>15.965665</v>
      </c>
      <c r="M484" s="9">
        <f>VLOOKUP(B484,YahooFinanceInfos!A:AZ,52,FALSE)</f>
        <v>2.1019999999999999</v>
      </c>
      <c r="N484" s="4">
        <f>VLOOKUP(B484,YahooFinanceInfos!A:BH,60,FALSE)</f>
        <v>530.92290000000003</v>
      </c>
      <c r="O484" s="4" t="str">
        <f t="shared" si="89"/>
        <v>don't touch</v>
      </c>
      <c r="P484" s="4"/>
      <c r="Q484" s="4"/>
      <c r="R484" s="4"/>
      <c r="S484" s="4"/>
      <c r="T484" s="4"/>
      <c r="AA484" s="4" t="str">
        <f t="shared" si="82"/>
        <v>na</v>
      </c>
      <c r="AB484" s="4" t="str">
        <f t="shared" si="83"/>
        <v>na</v>
      </c>
      <c r="AC484" s="4" t="str">
        <f t="shared" si="84"/>
        <v>na</v>
      </c>
      <c r="AD484" s="4" t="str">
        <f t="shared" si="85"/>
        <v>na</v>
      </c>
      <c r="AE484" s="4" t="str">
        <f t="shared" si="86"/>
        <v>na</v>
      </c>
      <c r="AF484" s="4" t="str">
        <f t="shared" si="87"/>
        <v>na</v>
      </c>
      <c r="AG484" s="4" t="str">
        <f t="shared" si="88"/>
        <v>na</v>
      </c>
    </row>
    <row r="485" spans="1:33" x14ac:dyDescent="0.2">
      <c r="A485" t="s">
        <v>2345</v>
      </c>
      <c r="B485" t="s">
        <v>2325</v>
      </c>
      <c r="C485" s="7" t="str">
        <f>VLOOKUP(B485,YahooFinanceInfos!A:T,9,FALSE)</f>
        <v>ST. JAMES'S PLACE PLC ORD 15P</v>
      </c>
      <c r="D485" t="str">
        <f>VLOOKUP(B485,YahooFinanceInfos!A:T,7,FALSE)</f>
        <v>GBp</v>
      </c>
      <c r="E485" s="1">
        <f>VLOOKUP(B485,YahooFinanceInfos!A:T,20,FALSE)</f>
        <v>802.4</v>
      </c>
      <c r="F485" s="4" t="str">
        <f>VLOOKUP(B485,YahooFinanceInfos!A:AK,37,FALSE)</f>
        <v>614.0 - 1777.5</v>
      </c>
      <c r="G485" s="11">
        <f>(VLOOKUP(B485,YahooFinanceInfos!A:AO,41,FALSE)-E485)/E485</f>
        <v>1.2152293120638087</v>
      </c>
      <c r="H485" s="9">
        <f>VLOOKUP(B485,YahooFinanceInfos!A:AX,50,FALSE)</f>
        <v>27.5</v>
      </c>
      <c r="I485" s="9">
        <f>VLOOKUP(B485,YahooFinanceInfos!A:AT,46,FALSE)</f>
        <v>0.38500000000000001</v>
      </c>
      <c r="J485" s="4">
        <f>VLOOKUP(B485,YahooFinanceInfos!A:AV,48,FALSE)</f>
        <v>4.8427669999999998E-4</v>
      </c>
      <c r="K485" s="4">
        <f t="shared" si="90"/>
        <v>1.4E-2</v>
      </c>
      <c r="L485" s="9">
        <f>VLOOKUP(B485,YahooFinanceInfos!A:AV,47,FALSE)</f>
        <v>29.178183000000001</v>
      </c>
      <c r="M485" s="9">
        <f>VLOOKUP(B485,YahooFinanceInfos!A:AZ,52,FALSE)</f>
        <v>1.782</v>
      </c>
      <c r="N485" s="4">
        <f>VLOOKUP(B485,YahooFinanceInfos!A:BH,60,FALSE)</f>
        <v>450.28059999999999</v>
      </c>
      <c r="O485" s="4" t="str">
        <f t="shared" si="89"/>
        <v>don't touch</v>
      </c>
      <c r="P485" s="4"/>
      <c r="Q485" s="4"/>
      <c r="R485" s="4"/>
      <c r="S485" s="4"/>
      <c r="T485" s="4"/>
      <c r="AA485" s="4" t="str">
        <f t="shared" si="82"/>
        <v>na</v>
      </c>
      <c r="AB485" s="4" t="str">
        <f t="shared" si="83"/>
        <v>na</v>
      </c>
      <c r="AC485" s="4" t="str">
        <f t="shared" si="84"/>
        <v>na</v>
      </c>
      <c r="AD485" s="4" t="str">
        <f t="shared" si="85"/>
        <v>na</v>
      </c>
      <c r="AE485" s="4" t="str">
        <f t="shared" si="86"/>
        <v>na</v>
      </c>
      <c r="AF485" s="4" t="str">
        <f t="shared" si="87"/>
        <v>na</v>
      </c>
      <c r="AG485" s="4" t="str">
        <f t="shared" si="88"/>
        <v>na</v>
      </c>
    </row>
    <row r="486" spans="1:33" x14ac:dyDescent="0.2">
      <c r="A486" t="s">
        <v>2345</v>
      </c>
      <c r="B486" t="s">
        <v>2327</v>
      </c>
      <c r="C486" s="7" t="str">
        <f>VLOOKUP(B486,YahooFinanceInfos!A:T,9,FALSE)</f>
        <v>TESCO PLC ORD 5P</v>
      </c>
      <c r="D486" t="str">
        <f>VLOOKUP(B486,YahooFinanceInfos!A:T,7,FALSE)</f>
        <v>GBp</v>
      </c>
      <c r="E486" s="1">
        <f>VLOOKUP(B486,YahooFinanceInfos!A:T,20,FALSE)</f>
        <v>241.3</v>
      </c>
      <c r="F486" s="4" t="str">
        <f>VLOOKUP(B486,YahooFinanceInfos!A:AK,37,FALSE)</f>
        <v>203.7 - 332.67</v>
      </c>
      <c r="G486" s="11">
        <f>(VLOOKUP(B486,YahooFinanceInfos!A:AO,41,FALSE)-E486)/E486</f>
        <v>0.37865727310401992</v>
      </c>
      <c r="H486" s="9">
        <f>VLOOKUP(B486,YahooFinanceInfos!A:AX,50,FALSE)</f>
        <v>9.9</v>
      </c>
      <c r="I486" s="9">
        <f>VLOOKUP(B486,YahooFinanceInfos!A:AT,46,FALSE)</f>
        <v>9.0999999999999998E-2</v>
      </c>
      <c r="J486" s="4">
        <f>VLOOKUP(B486,YahooFinanceInfos!A:AV,48,FALSE)</f>
        <v>3.8107202000000001E-4</v>
      </c>
      <c r="K486" s="4">
        <f t="shared" si="90"/>
        <v>9.1919191919191921E-3</v>
      </c>
      <c r="L486" s="9">
        <f>VLOOKUP(B486,YahooFinanceInfos!A:AV,47,FALSE)</f>
        <v>24.373740000000002</v>
      </c>
      <c r="M486" s="9">
        <f>VLOOKUP(B486,YahooFinanceInfos!A:AZ,52,FALSE)</f>
        <v>1.3660000000000001</v>
      </c>
      <c r="N486" s="4">
        <f>VLOOKUP(B486,YahooFinanceInfos!A:BH,60,FALSE)</f>
        <v>176.64714000000001</v>
      </c>
      <c r="O486" s="4" t="str">
        <f t="shared" si="89"/>
        <v>don't touch</v>
      </c>
      <c r="P486" s="4"/>
      <c r="Q486" s="4"/>
      <c r="R486" s="4"/>
      <c r="S486" s="4"/>
      <c r="T486" s="4"/>
      <c r="AA486" s="4" t="str">
        <f t="shared" si="82"/>
        <v>na</v>
      </c>
      <c r="AB486" s="4" t="str">
        <f t="shared" si="83"/>
        <v>na</v>
      </c>
      <c r="AC486" s="4" t="str">
        <f t="shared" si="84"/>
        <v>na</v>
      </c>
      <c r="AD486" s="4" t="str">
        <f t="shared" si="85"/>
        <v>na</v>
      </c>
      <c r="AE486" s="4" t="str">
        <f t="shared" si="86"/>
        <v>na</v>
      </c>
      <c r="AF486" s="4" t="str">
        <f t="shared" si="87"/>
        <v>na</v>
      </c>
      <c r="AG486" s="4" t="str">
        <f t="shared" si="88"/>
        <v>na</v>
      </c>
    </row>
    <row r="487" spans="1:33" x14ac:dyDescent="0.2">
      <c r="A487" t="s">
        <v>2345</v>
      </c>
      <c r="B487" t="s">
        <v>2329</v>
      </c>
      <c r="C487" s="7" t="str">
        <f>VLOOKUP(B487,YahooFinanceInfos!A:T,9,FALSE)</f>
        <v>RENTOKIL INITIAL PLC ORD 1P</v>
      </c>
      <c r="D487" t="str">
        <f>VLOOKUP(B487,YahooFinanceInfos!A:T,7,FALSE)</f>
        <v>GBp</v>
      </c>
      <c r="E487" s="1">
        <f>VLOOKUP(B487,YahooFinanceInfos!A:T,20,FALSE)</f>
        <v>461.3</v>
      </c>
      <c r="F487" s="4" t="str">
        <f>VLOOKUP(B487,YahooFinanceInfos!A:AK,37,FALSE)</f>
        <v>247.7 - 535.2</v>
      </c>
      <c r="G487" s="11">
        <f>(VLOOKUP(B487,YahooFinanceInfos!A:AO,41,FALSE)-E487)/E487</f>
        <v>0.16019943637546072</v>
      </c>
      <c r="H487" s="9">
        <f>VLOOKUP(B487,YahooFinanceInfos!A:AX,50,FALSE)</f>
        <v>15.2</v>
      </c>
      <c r="I487" s="9">
        <f>VLOOKUP(B487,YahooFinanceInfos!A:AT,46,FALSE)</f>
        <v>5.0999999999999997E-2</v>
      </c>
      <c r="J487" s="4">
        <f>VLOOKUP(B487,YahooFinanceInfos!A:AV,48,FALSE)</f>
        <v>1.10701105E-4</v>
      </c>
      <c r="K487" s="4">
        <f t="shared" si="90"/>
        <v>3.3552631578947366E-3</v>
      </c>
      <c r="L487" s="9">
        <f>VLOOKUP(B487,YahooFinanceInfos!A:AV,47,FALSE)</f>
        <v>30.348683999999999</v>
      </c>
      <c r="M487" s="9">
        <f>VLOOKUP(B487,YahooFinanceInfos!A:AZ,52,FALSE)</f>
        <v>0.54400000000000004</v>
      </c>
      <c r="N487" s="4">
        <f>VLOOKUP(B487,YahooFinanceInfos!A:BH,60,FALSE)</f>
        <v>847.97784000000001</v>
      </c>
      <c r="O487" s="4" t="str">
        <f t="shared" si="89"/>
        <v>don't touch</v>
      </c>
      <c r="P487" s="4"/>
      <c r="Q487" s="4"/>
      <c r="R487" s="4"/>
      <c r="S487" s="4"/>
      <c r="T487" s="4"/>
      <c r="AA487" s="4" t="str">
        <f t="shared" si="82"/>
        <v>na</v>
      </c>
      <c r="AB487" s="4" t="str">
        <f t="shared" si="83"/>
        <v>na</v>
      </c>
      <c r="AC487" s="4" t="str">
        <f t="shared" si="84"/>
        <v>na</v>
      </c>
      <c r="AD487" s="4" t="str">
        <f t="shared" si="85"/>
        <v>na</v>
      </c>
      <c r="AE487" s="4" t="str">
        <f t="shared" si="86"/>
        <v>na</v>
      </c>
      <c r="AF487" s="4" t="str">
        <f t="shared" si="87"/>
        <v>na</v>
      </c>
      <c r="AG487" s="4" t="str">
        <f t="shared" si="88"/>
        <v>na</v>
      </c>
    </row>
    <row r="488" spans="1:33" x14ac:dyDescent="0.2">
      <c r="A488" t="s">
        <v>2345</v>
      </c>
      <c r="B488" t="s">
        <v>2331</v>
      </c>
      <c r="C488" s="7" t="str">
        <f>VLOOKUP(B488,YahooFinanceInfos!A:T,9,FALSE)</f>
        <v>RIGHTMOVE PLC ORD 0.1P</v>
      </c>
      <c r="D488" t="str">
        <f>VLOOKUP(B488,YahooFinanceInfos!A:T,7,FALSE)</f>
        <v>GBp</v>
      </c>
      <c r="E488" s="1">
        <f>VLOOKUP(B488,YahooFinanceInfos!A:T,20,FALSE)</f>
        <v>501</v>
      </c>
      <c r="F488" s="4" t="str">
        <f>VLOOKUP(B488,YahooFinanceInfos!A:AK,37,FALSE)</f>
        <v>373.1 - 710.6</v>
      </c>
      <c r="G488" s="11">
        <f>(VLOOKUP(B488,YahooFinanceInfos!A:AO,41,FALSE)-E488)/E488</f>
        <v>0.41836327345309388</v>
      </c>
      <c r="H488" s="9">
        <f>VLOOKUP(B488,YahooFinanceInfos!A:AX,50,FALSE)</f>
        <v>19.5</v>
      </c>
      <c r="I488" s="9">
        <f>VLOOKUP(B488,YahooFinanceInfos!A:AT,46,FALSE)</f>
        <v>2.8000000000000001E-2</v>
      </c>
      <c r="J488" s="4">
        <f>VLOOKUP(B488,YahooFinanceInfos!A:AV,48,FALSE)</f>
        <v>5.6542812999999999E-5</v>
      </c>
      <c r="K488" s="4">
        <f t="shared" si="90"/>
        <v>1.435897435897436E-3</v>
      </c>
      <c r="L488" s="9">
        <f>VLOOKUP(B488,YahooFinanceInfos!A:AV,47,FALSE)</f>
        <v>25.692308000000001</v>
      </c>
      <c r="M488" s="9">
        <f>VLOOKUP(B488,YahooFinanceInfos!A:AZ,52,FALSE)</f>
        <v>4.7E-2</v>
      </c>
      <c r="N488" s="4">
        <f>VLOOKUP(B488,YahooFinanceInfos!A:BH,60,FALSE)</f>
        <v>10659.575000000001</v>
      </c>
      <c r="O488" s="4" t="str">
        <f t="shared" si="89"/>
        <v>don't touch</v>
      </c>
      <c r="P488" s="4"/>
      <c r="Q488" s="4"/>
      <c r="R488" s="4"/>
      <c r="S488" s="4"/>
      <c r="T488" s="4"/>
      <c r="AA488" s="4" t="str">
        <f t="shared" ref="AA488:AA551" si="91">IFERROR((Z488-U488)/U488,"na")</f>
        <v>na</v>
      </c>
      <c r="AB488" s="4" t="str">
        <f t="shared" ref="AB488:AB551" si="92">IFERROR((Z488-W488)/W488,"na")</f>
        <v>na</v>
      </c>
      <c r="AC488" s="4" t="str">
        <f t="shared" ref="AC488:AC551" si="93">IFERROR((V488-U488)/U488,"na")</f>
        <v>na</v>
      </c>
      <c r="AD488" s="4" t="str">
        <f t="shared" ref="AD488:AD551" si="94">IFERROR((W488-V488)/V488,"na")</f>
        <v>na</v>
      </c>
      <c r="AE488" s="4" t="str">
        <f t="shared" ref="AE488:AE551" si="95">IFERROR((X488-W488)/W488,"na")</f>
        <v>na</v>
      </c>
      <c r="AF488" s="4" t="str">
        <f t="shared" ref="AF488:AF551" si="96">IFERROR((Y488-X488)/X488,"na")</f>
        <v>na</v>
      </c>
      <c r="AG488" s="4" t="str">
        <f t="shared" ref="AG488:AG551" si="97">IFERROR((Z488-Y488)/Y488,"na")</f>
        <v>na</v>
      </c>
    </row>
    <row r="489" spans="1:33" x14ac:dyDescent="0.2">
      <c r="A489" t="s">
        <v>2345</v>
      </c>
      <c r="B489" t="s">
        <v>2333</v>
      </c>
      <c r="C489" s="7" t="str">
        <f>VLOOKUP(B489,YahooFinanceInfos!A:T,9,FALSE)</f>
        <v>ROLLS-ROYCE HOLDINGS PLC ORD SH</v>
      </c>
      <c r="D489" t="str">
        <f>VLOOKUP(B489,YahooFinanceInfos!A:T,7,FALSE)</f>
        <v>GBp</v>
      </c>
      <c r="E489" s="1">
        <f>VLOOKUP(B489,YahooFinanceInfos!A:T,20,FALSE)</f>
        <v>243.4512</v>
      </c>
      <c r="F489" s="4" t="str">
        <f>VLOOKUP(B489,YahooFinanceInfos!A:AK,37,FALSE)</f>
        <v>235.5 - 945.6</v>
      </c>
      <c r="G489" s="11">
        <f>(VLOOKUP(B489,YahooFinanceInfos!A:AO,41,FALSE)-E489)/E489</f>
        <v>2.8841459807961516</v>
      </c>
      <c r="H489" s="9">
        <f>VLOOKUP(B489,YahooFinanceInfos!A:AX,50,FALSE)</f>
        <v>-69.099999999999994</v>
      </c>
      <c r="I489" s="9">
        <f>VLOOKUP(B489,YahooFinanceInfos!A:AT,46,FALSE)</f>
        <v>4.5999999999999999E-2</v>
      </c>
      <c r="J489" s="4">
        <f>VLOOKUP(B489,YahooFinanceInfos!A:AV,48,FALSE)</f>
        <v>1.8623481000000001E-4</v>
      </c>
      <c r="K489" s="4">
        <f t="shared" si="90"/>
        <v>-6.6570188133140379E-4</v>
      </c>
      <c r="L489" s="9">
        <f>VLOOKUP(B489,YahooFinanceInfos!A:AV,47,FALSE)</f>
        <v>0</v>
      </c>
      <c r="M489" s="9">
        <f>VLOOKUP(B489,YahooFinanceInfos!A:AZ,52,FALSE)</f>
        <v>-1.76</v>
      </c>
      <c r="N489" s="4">
        <f>VLOOKUP(B489,YahooFinanceInfos!A:BH,60,FALSE)</f>
        <v>-138.32454999999999</v>
      </c>
      <c r="O489" s="4" t="str">
        <f t="shared" si="89"/>
        <v>don't touch</v>
      </c>
      <c r="P489" s="4"/>
      <c r="Q489" s="4"/>
      <c r="R489" s="4"/>
      <c r="S489" s="4"/>
      <c r="T489" s="4"/>
      <c r="AA489" s="4" t="str">
        <f t="shared" si="91"/>
        <v>na</v>
      </c>
      <c r="AB489" s="4" t="str">
        <f t="shared" si="92"/>
        <v>na</v>
      </c>
      <c r="AC489" s="4" t="str">
        <f t="shared" si="93"/>
        <v>na</v>
      </c>
      <c r="AD489" s="4" t="str">
        <f t="shared" si="94"/>
        <v>na</v>
      </c>
      <c r="AE489" s="4" t="str">
        <f t="shared" si="95"/>
        <v>na</v>
      </c>
      <c r="AF489" s="4" t="str">
        <f t="shared" si="96"/>
        <v>na</v>
      </c>
      <c r="AG489" s="4" t="str">
        <f t="shared" si="97"/>
        <v>na</v>
      </c>
    </row>
    <row r="490" spans="1:33" x14ac:dyDescent="0.2">
      <c r="A490" t="s">
        <v>2345</v>
      </c>
      <c r="B490" t="s">
        <v>2335</v>
      </c>
      <c r="C490" s="7" t="str">
        <f>VLOOKUP(B490,YahooFinanceInfos!A:T,9,FALSE)</f>
        <v>EXPERIAN PLC ORD USD0.10</v>
      </c>
      <c r="D490" t="str">
        <f>VLOOKUP(B490,YahooFinanceInfos!A:T,7,FALSE)</f>
        <v>GBp</v>
      </c>
      <c r="E490" s="1">
        <f>VLOOKUP(B490,YahooFinanceInfos!A:T,20,FALSE)</f>
        <v>2394</v>
      </c>
      <c r="F490" s="4" t="str">
        <f>VLOOKUP(B490,YahooFinanceInfos!A:AK,37,FALSE)</f>
        <v>1823.5 - 2926.0</v>
      </c>
      <c r="G490" s="11">
        <f>(VLOOKUP(B490,YahooFinanceInfos!A:AO,41,FALSE)-E490)/E490</f>
        <v>0.22222222222222221</v>
      </c>
      <c r="H490" s="9">
        <f>VLOOKUP(B490,YahooFinanceInfos!A:AX,50,FALSE)</f>
        <v>79.8</v>
      </c>
      <c r="I490" s="9">
        <f>VLOOKUP(B490,YahooFinanceInfos!A:AT,46,FALSE)</f>
        <v>0.47</v>
      </c>
      <c r="J490" s="4">
        <f>VLOOKUP(B490,YahooFinanceInfos!A:AV,48,FALSE)</f>
        <v>1.9940603E-4</v>
      </c>
      <c r="K490" s="4">
        <f t="shared" si="90"/>
        <v>5.8897243107769422E-3</v>
      </c>
      <c r="L490" s="9">
        <f>VLOOKUP(B490,YahooFinanceInfos!A:AV,47,FALSE)</f>
        <v>29.999998000000001</v>
      </c>
      <c r="M490" s="9">
        <f>VLOOKUP(B490,YahooFinanceInfos!A:AZ,52,FALSE)</f>
        <v>2.56</v>
      </c>
      <c r="N490" s="4">
        <f>VLOOKUP(B490,YahooFinanceInfos!A:BH,60,FALSE)</f>
        <v>935.15625</v>
      </c>
      <c r="O490" s="4" t="str">
        <f t="shared" ref="O490:O553" si="98">IF(G490&gt;30%,IF(J490&gt;3%,IF(K490&lt;100%,IF(K490&gt;0%,"invest","don't touch"),"don't touch"),"don't touch"),"don't touch")</f>
        <v>don't touch</v>
      </c>
      <c r="P490" s="4"/>
      <c r="Q490" s="4"/>
      <c r="R490" s="4"/>
      <c r="S490" s="4"/>
      <c r="T490" s="4"/>
      <c r="AA490" s="4" t="str">
        <f t="shared" si="91"/>
        <v>na</v>
      </c>
      <c r="AB490" s="4" t="str">
        <f t="shared" si="92"/>
        <v>na</v>
      </c>
      <c r="AC490" s="4" t="str">
        <f t="shared" si="93"/>
        <v>na</v>
      </c>
      <c r="AD490" s="4" t="str">
        <f t="shared" si="94"/>
        <v>na</v>
      </c>
      <c r="AE490" s="4" t="str">
        <f t="shared" si="95"/>
        <v>na</v>
      </c>
      <c r="AF490" s="4" t="str">
        <f t="shared" si="96"/>
        <v>na</v>
      </c>
      <c r="AG490" s="4" t="str">
        <f t="shared" si="97"/>
        <v>na</v>
      </c>
    </row>
    <row r="491" spans="1:33" x14ac:dyDescent="0.2">
      <c r="A491" t="s">
        <v>2345</v>
      </c>
      <c r="B491" t="s">
        <v>2337</v>
      </c>
      <c r="C491" s="7" t="str">
        <f>VLOOKUP(B491,YahooFinanceInfos!A:T,9,FALSE)</f>
        <v>PERSIMMON PLC ORD 10P</v>
      </c>
      <c r="D491" t="str">
        <f>VLOOKUP(B491,YahooFinanceInfos!A:T,7,FALSE)</f>
        <v>GBp</v>
      </c>
      <c r="E491" s="1">
        <f>VLOOKUP(B491,YahooFinanceInfos!A:T,20,FALSE)</f>
        <v>2087</v>
      </c>
      <c r="F491" s="4" t="str">
        <f>VLOOKUP(B491,YahooFinanceInfos!A:AK,37,FALSE)</f>
        <v>1367.5 - 3328.0</v>
      </c>
      <c r="G491" s="11">
        <f>(VLOOKUP(B491,YahooFinanceInfos!A:AO,41,FALSE)-E491)/E491</f>
        <v>0.59463344513655969</v>
      </c>
      <c r="H491" s="9">
        <f>VLOOKUP(B491,YahooFinanceInfos!A:AX,50,FALSE)</f>
        <v>266.3</v>
      </c>
      <c r="I491" s="9">
        <f>VLOOKUP(B491,YahooFinanceInfos!A:AT,46,FALSE)</f>
        <v>0</v>
      </c>
      <c r="J491" s="4">
        <f>VLOOKUP(B491,YahooFinanceInfos!A:AV,48,FALSE)</f>
        <v>0</v>
      </c>
      <c r="K491" s="4">
        <f t="shared" si="90"/>
        <v>0</v>
      </c>
      <c r="L491" s="9">
        <f>VLOOKUP(B491,YahooFinanceInfos!A:AV,47,FALSE)</f>
        <v>7.8370259999999998</v>
      </c>
      <c r="M491" s="9">
        <f>VLOOKUP(B491,YahooFinanceInfos!A:AZ,52,FALSE)</f>
        <v>10.224</v>
      </c>
      <c r="N491" s="4">
        <f>VLOOKUP(B491,YahooFinanceInfos!A:BH,60,FALSE)</f>
        <v>204.12755000000001</v>
      </c>
      <c r="O491" s="4" t="str">
        <f t="shared" si="98"/>
        <v>don't touch</v>
      </c>
      <c r="P491" s="4"/>
      <c r="Q491" s="4"/>
      <c r="R491" s="4"/>
      <c r="S491" s="4"/>
      <c r="T491" s="4"/>
      <c r="AA491" s="4" t="str">
        <f t="shared" si="91"/>
        <v>na</v>
      </c>
      <c r="AB491" s="4" t="str">
        <f t="shared" si="92"/>
        <v>na</v>
      </c>
      <c r="AC491" s="4" t="str">
        <f t="shared" si="93"/>
        <v>na</v>
      </c>
      <c r="AD491" s="4" t="str">
        <f t="shared" si="94"/>
        <v>na</v>
      </c>
      <c r="AE491" s="4" t="str">
        <f t="shared" si="95"/>
        <v>na</v>
      </c>
      <c r="AF491" s="4" t="str">
        <f t="shared" si="96"/>
        <v>na</v>
      </c>
      <c r="AG491" s="4" t="str">
        <f t="shared" si="97"/>
        <v>na</v>
      </c>
    </row>
    <row r="492" spans="1:33" x14ac:dyDescent="0.2">
      <c r="A492" t="s">
        <v>2345</v>
      </c>
      <c r="B492" t="s">
        <v>2339</v>
      </c>
      <c r="C492" s="7" t="str">
        <f>VLOOKUP(B492,YahooFinanceInfos!A:T,9,FALSE)</f>
        <v>ROYAL DUTCH SHELL PLC 'A' ORD E</v>
      </c>
      <c r="D492" t="str">
        <f>VLOOKUP(B492,YahooFinanceInfos!A:T,7,FALSE)</f>
        <v>GBp</v>
      </c>
      <c r="E492" s="1">
        <f>VLOOKUP(B492,YahooFinanceInfos!A:T,20,FALSE)</f>
        <v>1215</v>
      </c>
      <c r="F492" s="4" t="str">
        <f>VLOOKUP(B492,YahooFinanceInfos!A:AK,37,FALSE)</f>
        <v>3.045 - 2637.5</v>
      </c>
      <c r="G492" s="11">
        <f>(VLOOKUP(B492,YahooFinanceInfos!A:AO,41,FALSE)-E492)/E492</f>
        <v>1.1707818930041152</v>
      </c>
      <c r="H492" s="9">
        <f>VLOOKUP(B492,YahooFinanceInfos!A:AX,50,FALSE)</f>
        <v>122.3</v>
      </c>
      <c r="I492" s="9">
        <f>VLOOKUP(B492,YahooFinanceInfos!A:AT,46,FALSE)</f>
        <v>1.57</v>
      </c>
      <c r="J492" s="4">
        <f>VLOOKUP(B492,YahooFinanceInfos!A:AV,48,FALSE)</f>
        <v>1.3039868000000001E-3</v>
      </c>
      <c r="K492" s="4">
        <f t="shared" si="90"/>
        <v>1.2837285363859363E-2</v>
      </c>
      <c r="L492" s="9">
        <f>VLOOKUP(B492,YahooFinanceInfos!A:AV,47,FALSE)</f>
        <v>9.9345870000000005</v>
      </c>
      <c r="M492" s="9">
        <f>VLOOKUP(B492,YahooFinanceInfos!A:AZ,52,FALSE)</f>
        <v>22.972000000000001</v>
      </c>
      <c r="N492" s="4">
        <f>VLOOKUP(B492,YahooFinanceInfos!A:BH,60,FALSE)</f>
        <v>52.890476</v>
      </c>
      <c r="O492" s="4" t="str">
        <f t="shared" si="98"/>
        <v>don't touch</v>
      </c>
      <c r="P492" s="4"/>
      <c r="Q492" s="4"/>
      <c r="R492" s="4"/>
      <c r="S492" s="4"/>
      <c r="T492" s="4"/>
      <c r="AA492" s="4" t="str">
        <f t="shared" si="91"/>
        <v>na</v>
      </c>
      <c r="AB492" s="4" t="str">
        <f t="shared" si="92"/>
        <v>na</v>
      </c>
      <c r="AC492" s="4" t="str">
        <f t="shared" si="93"/>
        <v>na</v>
      </c>
      <c r="AD492" s="4" t="str">
        <f t="shared" si="94"/>
        <v>na</v>
      </c>
      <c r="AE492" s="4" t="str">
        <f t="shared" si="95"/>
        <v>na</v>
      </c>
      <c r="AF492" s="4" t="str">
        <f t="shared" si="96"/>
        <v>na</v>
      </c>
      <c r="AG492" s="4" t="str">
        <f t="shared" si="97"/>
        <v>na</v>
      </c>
    </row>
    <row r="493" spans="1:33" x14ac:dyDescent="0.2">
      <c r="A493" t="s">
        <v>2345</v>
      </c>
      <c r="B493" t="s">
        <v>2342</v>
      </c>
      <c r="C493" s="7" t="str">
        <f>VLOOKUP(B493,YahooFinanceInfos!A:T,9,FALSE)</f>
        <v>ROYAL DUTCH SHELL PLC 'B' ORD E</v>
      </c>
      <c r="D493" t="str">
        <f>VLOOKUP(B493,YahooFinanceInfos!A:T,7,FALSE)</f>
        <v>GBp</v>
      </c>
      <c r="E493" s="1">
        <f>VLOOKUP(B493,YahooFinanceInfos!A:T,20,FALSE)</f>
        <v>1169.2</v>
      </c>
      <c r="F493" s="4" t="str">
        <f>VLOOKUP(B493,YahooFinanceInfos!A:AK,37,FALSE)</f>
        <v>8.891 - 2647.0</v>
      </c>
      <c r="G493" s="11">
        <f>(VLOOKUP(B493,YahooFinanceInfos!A:AO,41,FALSE)-E493)/E493</f>
        <v>1.2639411563462195</v>
      </c>
      <c r="H493" s="9">
        <f>VLOOKUP(B493,YahooFinanceInfos!A:AX,50,FALSE)</f>
        <v>122.3</v>
      </c>
      <c r="I493" s="9">
        <f>VLOOKUP(B493,YahooFinanceInfos!A:AT,46,FALSE)</f>
        <v>1.57</v>
      </c>
      <c r="J493" s="4">
        <f>VLOOKUP(B493,YahooFinanceInfos!A:AV,48,FALSE)</f>
        <v>1.3553177E-3</v>
      </c>
      <c r="K493" s="4">
        <f t="shared" si="90"/>
        <v>1.2837285363859363E-2</v>
      </c>
      <c r="L493" s="9">
        <f>VLOOKUP(B493,YahooFinanceInfos!A:AV,47,FALSE)</f>
        <v>9.560098</v>
      </c>
      <c r="M493" s="9">
        <f>VLOOKUP(B493,YahooFinanceInfos!A:AZ,52,FALSE)</f>
        <v>22.972000000000001</v>
      </c>
      <c r="N493" s="4">
        <f>VLOOKUP(B493,YahooFinanceInfos!A:BH,60,FALSE)</f>
        <v>50.896740000000001</v>
      </c>
      <c r="O493" s="4" t="str">
        <f t="shared" si="98"/>
        <v>don't touch</v>
      </c>
      <c r="P493" s="4"/>
      <c r="Q493" s="4"/>
      <c r="R493" s="4"/>
      <c r="S493" s="4"/>
      <c r="T493" s="4"/>
      <c r="AA493" s="4" t="str">
        <f t="shared" si="91"/>
        <v>na</v>
      </c>
      <c r="AB493" s="4" t="str">
        <f t="shared" si="92"/>
        <v>na</v>
      </c>
      <c r="AC493" s="4" t="str">
        <f t="shared" si="93"/>
        <v>na</v>
      </c>
      <c r="AD493" s="4" t="str">
        <f t="shared" si="94"/>
        <v>na</v>
      </c>
      <c r="AE493" s="4" t="str">
        <f t="shared" si="95"/>
        <v>na</v>
      </c>
      <c r="AF493" s="4" t="str">
        <f t="shared" si="96"/>
        <v>na</v>
      </c>
      <c r="AG493" s="4" t="str">
        <f t="shared" si="97"/>
        <v>na</v>
      </c>
    </row>
    <row r="494" spans="1:33" x14ac:dyDescent="0.2">
      <c r="A494" t="s">
        <v>2345</v>
      </c>
      <c r="B494" t="s">
        <v>2343</v>
      </c>
      <c r="C494" s="7" t="str">
        <f>VLOOKUP(B494,YahooFinanceInfos!A:T,9,FALSE)</f>
        <v>PRUDENTIAL PLC ORD 5P</v>
      </c>
      <c r="D494" t="str">
        <f>VLOOKUP(B494,YahooFinanceInfos!A:T,7,FALSE)</f>
        <v>GBp</v>
      </c>
      <c r="E494" s="1">
        <f>VLOOKUP(B494,YahooFinanceInfos!A:T,20,FALSE)</f>
        <v>1032.5</v>
      </c>
      <c r="F494" s="4" t="str">
        <f>VLOOKUP(B494,YahooFinanceInfos!A:AK,37,FALSE)</f>
        <v>12.373 - 1795.0</v>
      </c>
      <c r="G494" s="11">
        <f>(VLOOKUP(B494,YahooFinanceInfos!A:AO,41,FALSE)-E494)/E494</f>
        <v>0.73849878934624702</v>
      </c>
      <c r="H494" s="9">
        <f>VLOOKUP(B494,YahooFinanceInfos!A:AX,50,FALSE)</f>
        <v>30.2</v>
      </c>
      <c r="I494" s="9">
        <f>VLOOKUP(B494,YahooFinanceInfos!A:AT,46,FALSE)</f>
        <v>0.46300000000000002</v>
      </c>
      <c r="J494" s="4">
        <f>VLOOKUP(B494,YahooFinanceInfos!A:AV,48,FALSE)</f>
        <v>4.4820910000000001E-4</v>
      </c>
      <c r="K494" s="4">
        <f t="shared" si="90"/>
        <v>1.5331125827814571E-2</v>
      </c>
      <c r="L494" s="9">
        <f>VLOOKUP(B494,YahooFinanceInfos!A:AV,47,FALSE)</f>
        <v>34.188740000000003</v>
      </c>
      <c r="M494" s="9">
        <f>VLOOKUP(B494,YahooFinanceInfos!A:AZ,52,FALSE)</f>
        <v>7.5119999999999996</v>
      </c>
      <c r="N494" s="4">
        <f>VLOOKUP(B494,YahooFinanceInfos!A:BH,60,FALSE)</f>
        <v>137.44675000000001</v>
      </c>
      <c r="O494" s="4" t="str">
        <f t="shared" si="98"/>
        <v>don't touch</v>
      </c>
      <c r="P494" s="4"/>
      <c r="Q494" s="4"/>
      <c r="R494" s="4"/>
      <c r="S494" s="4"/>
      <c r="T494" s="4"/>
      <c r="AA494" s="4" t="str">
        <f t="shared" si="91"/>
        <v>na</v>
      </c>
      <c r="AB494" s="4" t="str">
        <f t="shared" si="92"/>
        <v>na</v>
      </c>
      <c r="AC494" s="4" t="str">
        <f t="shared" si="93"/>
        <v>na</v>
      </c>
      <c r="AD494" s="4" t="str">
        <f t="shared" si="94"/>
        <v>na</v>
      </c>
      <c r="AE494" s="4" t="str">
        <f t="shared" si="95"/>
        <v>na</v>
      </c>
      <c r="AF494" s="4" t="str">
        <f t="shared" si="96"/>
        <v>na</v>
      </c>
      <c r="AG494" s="4" t="str">
        <f t="shared" si="97"/>
        <v>na</v>
      </c>
    </row>
    <row r="495" spans="1:33" x14ac:dyDescent="0.2">
      <c r="A495" t="s">
        <v>2345</v>
      </c>
      <c r="B495" t="s">
        <v>1062</v>
      </c>
      <c r="C495" s="7" t="str">
        <f>VLOOKUP(B495,YahooFinanceInfos!A:T,9,FALSE)</f>
        <v>SPIRAX-SARCO ENGINEERING PLC OR</v>
      </c>
      <c r="D495" t="str">
        <f>VLOOKUP(B495,YahooFinanceInfos!A:T,7,FALSE)</f>
        <v>GBp</v>
      </c>
      <c r="E495" s="1">
        <f>VLOOKUP(B495,YahooFinanceInfos!A:T,20,FALSE)</f>
        <v>9044</v>
      </c>
      <c r="F495" s="4" t="str">
        <f>VLOOKUP(B495,YahooFinanceInfos!A:AK,37,FALSE)</f>
        <v>7220.0 - 9694.0</v>
      </c>
      <c r="G495" s="11">
        <f>(VLOOKUP(B495,YahooFinanceInfos!A:AO,41,FALSE)-E495)/E495</f>
        <v>7.187085360459973E-2</v>
      </c>
      <c r="H495" s="9">
        <f>VLOOKUP(B495,YahooFinanceInfos!A:AX,50,FALSE)</f>
        <v>225.5</v>
      </c>
      <c r="I495" s="9">
        <f>VLOOKUP(B495,YahooFinanceInfos!A:AT,46,FALSE)</f>
        <v>1.1000000000000001</v>
      </c>
      <c r="J495" s="4">
        <f>VLOOKUP(B495,YahooFinanceInfos!A:AV,48,FALSE)</f>
        <v>1.2449071999999999E-4</v>
      </c>
      <c r="K495" s="4">
        <f t="shared" si="90"/>
        <v>4.8780487804878049E-3</v>
      </c>
      <c r="L495" s="9">
        <f>VLOOKUP(B495,YahooFinanceInfos!A:AV,47,FALSE)</f>
        <v>40.106430000000003</v>
      </c>
      <c r="M495" s="9">
        <f>VLOOKUP(B495,YahooFinanceInfos!A:AZ,52,FALSE)</f>
        <v>11.205</v>
      </c>
      <c r="N495" s="4">
        <f>VLOOKUP(B495,YahooFinanceInfos!A:BH,60,FALSE)</f>
        <v>807.13964999999996</v>
      </c>
      <c r="O495" s="4" t="str">
        <f t="shared" si="98"/>
        <v>don't touch</v>
      </c>
      <c r="P495" s="4"/>
      <c r="Q495" s="4"/>
      <c r="R495" s="4"/>
      <c r="S495" s="4"/>
      <c r="T495" s="4"/>
      <c r="AA495" s="4" t="str">
        <f t="shared" si="91"/>
        <v>na</v>
      </c>
      <c r="AB495" s="4" t="str">
        <f t="shared" si="92"/>
        <v>na</v>
      </c>
      <c r="AC495" s="4" t="str">
        <f t="shared" si="93"/>
        <v>na</v>
      </c>
      <c r="AD495" s="4" t="str">
        <f t="shared" si="94"/>
        <v>na</v>
      </c>
      <c r="AE495" s="4" t="str">
        <f t="shared" si="95"/>
        <v>na</v>
      </c>
      <c r="AF495" s="4" t="str">
        <f t="shared" si="96"/>
        <v>na</v>
      </c>
      <c r="AG495" s="4" t="str">
        <f t="shared" si="97"/>
        <v>na</v>
      </c>
    </row>
    <row r="496" spans="1:33" x14ac:dyDescent="0.2">
      <c r="A496" t="s">
        <v>2406</v>
      </c>
      <c r="B496" t="s">
        <v>2346</v>
      </c>
      <c r="C496" s="7" t="str">
        <f>VLOOKUP(B496,YahooFinanceInfos!A:T,9,FALSE)</f>
        <v>AIRBUS</v>
      </c>
      <c r="D496" t="str">
        <f>VLOOKUP(B496,YahooFinanceInfos!A:T,7,FALSE)</f>
        <v>EUR</v>
      </c>
      <c r="E496" s="1">
        <f>VLOOKUP(B496,YahooFinanceInfos!A:T,20,FALSE)</f>
        <v>49.244999999999997</v>
      </c>
      <c r="F496" s="4" t="str">
        <f>VLOOKUP(B496,YahooFinanceInfos!A:AK,37,FALSE)</f>
        <v>48.12 - 139.4</v>
      </c>
      <c r="G496" s="11">
        <f>(VLOOKUP(B496,YahooFinanceInfos!A:AO,41,FALSE)-E496)/E496</f>
        <v>1.8307442379937051</v>
      </c>
      <c r="H496" s="9">
        <f>VLOOKUP(B496,YahooFinanceInfos!A:AX,50,FALSE)</f>
        <v>-2.4180000000000001</v>
      </c>
      <c r="I496" s="9">
        <f>VLOOKUP(B496,YahooFinanceInfos!A:AT,46,FALSE)</f>
        <v>1.8</v>
      </c>
      <c r="J496" s="4">
        <f>VLOOKUP(B496,YahooFinanceInfos!A:AV,48,FALSE)</f>
        <v>3.6086607999999999E-2</v>
      </c>
      <c r="K496" s="4">
        <f t="shared" si="90"/>
        <v>-0.74441687344913143</v>
      </c>
      <c r="L496" s="9">
        <f>VLOOKUP(B496,YahooFinanceInfos!A:AV,47,FALSE)</f>
        <v>0</v>
      </c>
      <c r="M496" s="9">
        <f>VLOOKUP(B496,YahooFinanceInfos!A:AZ,52,FALSE)</f>
        <v>4.4960000000000004</v>
      </c>
      <c r="N496" s="4">
        <f>VLOOKUP(B496,YahooFinanceInfos!A:BH,60,FALSE)</f>
        <v>10.95307</v>
      </c>
      <c r="O496" s="4" t="str">
        <f t="shared" si="98"/>
        <v>don't touch</v>
      </c>
      <c r="P496" s="4"/>
      <c r="Q496" s="4"/>
      <c r="R496" s="4"/>
      <c r="S496" s="4"/>
      <c r="T496" s="4"/>
      <c r="AA496" s="4" t="str">
        <f t="shared" si="91"/>
        <v>na</v>
      </c>
      <c r="AB496" s="4" t="str">
        <f t="shared" si="92"/>
        <v>na</v>
      </c>
      <c r="AC496" s="4" t="str">
        <f t="shared" si="93"/>
        <v>na</v>
      </c>
      <c r="AD496" s="4" t="str">
        <f t="shared" si="94"/>
        <v>na</v>
      </c>
      <c r="AE496" s="4" t="str">
        <f t="shared" si="95"/>
        <v>na</v>
      </c>
      <c r="AF496" s="4" t="str">
        <f t="shared" si="96"/>
        <v>na</v>
      </c>
      <c r="AG496" s="4" t="str">
        <f t="shared" si="97"/>
        <v>na</v>
      </c>
    </row>
    <row r="497" spans="1:33" x14ac:dyDescent="0.2">
      <c r="A497" t="s">
        <v>2406</v>
      </c>
      <c r="B497" t="s">
        <v>2348</v>
      </c>
      <c r="C497" s="7" t="str">
        <f>VLOOKUP(B497,YahooFinanceInfos!A:T,9,FALSE)</f>
        <v>VINCI</v>
      </c>
      <c r="D497" t="str">
        <f>VLOOKUP(B497,YahooFinanceInfos!A:T,7,FALSE)</f>
        <v>EUR</v>
      </c>
      <c r="E497" s="1">
        <f>VLOOKUP(B497,YahooFinanceInfos!A:T,20,FALSE)</f>
        <v>73.5</v>
      </c>
      <c r="F497" s="4" t="str">
        <f>VLOOKUP(B497,YahooFinanceInfos!A:AK,37,FALSE)</f>
        <v>54.76 - 107.35</v>
      </c>
      <c r="G497" s="11">
        <f>(VLOOKUP(B497,YahooFinanceInfos!A:AO,41,FALSE)-E497)/E497</f>
        <v>0.46054421768707476</v>
      </c>
      <c r="H497" s="9">
        <f>VLOOKUP(B497,YahooFinanceInfos!A:AX,50,FALSE)</f>
        <v>5.82</v>
      </c>
      <c r="I497" s="9">
        <f>VLOOKUP(B497,YahooFinanceInfos!A:AT,46,FALSE)</f>
        <v>3.05</v>
      </c>
      <c r="J497" s="4">
        <f>VLOOKUP(B497,YahooFinanceInfos!A:AV,48,FALSE)</f>
        <v>4.1895601999999997E-2</v>
      </c>
      <c r="K497" s="4">
        <f t="shared" si="90"/>
        <v>0.52405498281786933</v>
      </c>
      <c r="L497" s="9">
        <f>VLOOKUP(B497,YahooFinanceInfos!A:AV,47,FALSE)</f>
        <v>12.628864999999999</v>
      </c>
      <c r="M497" s="9">
        <f>VLOOKUP(B497,YahooFinanceInfos!A:AZ,52,FALSE)</f>
        <v>36.841999999999999</v>
      </c>
      <c r="N497" s="4">
        <f>VLOOKUP(B497,YahooFinanceInfos!A:BH,60,FALSE)</f>
        <v>1.9950057000000001</v>
      </c>
      <c r="O497" s="4" t="str">
        <f t="shared" si="98"/>
        <v>invest</v>
      </c>
      <c r="P497" s="4"/>
      <c r="Q497" s="4"/>
      <c r="R497" s="4"/>
      <c r="S497" s="4"/>
      <c r="T497" s="4"/>
      <c r="AA497" s="4" t="str">
        <f t="shared" si="91"/>
        <v>na</v>
      </c>
      <c r="AB497" s="4" t="str">
        <f t="shared" si="92"/>
        <v>na</v>
      </c>
      <c r="AC497" s="4" t="str">
        <f t="shared" si="93"/>
        <v>na</v>
      </c>
      <c r="AD497" s="4" t="str">
        <f t="shared" si="94"/>
        <v>na</v>
      </c>
      <c r="AE497" s="4" t="str">
        <f t="shared" si="95"/>
        <v>na</v>
      </c>
      <c r="AF497" s="4" t="str">
        <f t="shared" si="96"/>
        <v>na</v>
      </c>
      <c r="AG497" s="4" t="str">
        <f t="shared" si="97"/>
        <v>na</v>
      </c>
    </row>
    <row r="498" spans="1:33" x14ac:dyDescent="0.2">
      <c r="A498" t="s">
        <v>2406</v>
      </c>
      <c r="B498" t="s">
        <v>2350</v>
      </c>
      <c r="C498" s="7" t="str">
        <f>VLOOKUP(B498,YahooFinanceInfos!A:T,9,FALSE)</f>
        <v>CARREFOUR</v>
      </c>
      <c r="D498" t="str">
        <f>VLOOKUP(B498,YahooFinanceInfos!A:T,7,FALSE)</f>
        <v>EUR</v>
      </c>
      <c r="E498" s="1">
        <f>VLOOKUP(B498,YahooFinanceInfos!A:T,20,FALSE)</f>
        <v>12.94</v>
      </c>
      <c r="F498" s="4" t="str">
        <f>VLOOKUP(B498,YahooFinanceInfos!A:AK,37,FALSE)</f>
        <v>12.195 - 18.15</v>
      </c>
      <c r="G498" s="11">
        <f>(VLOOKUP(B498,YahooFinanceInfos!A:AO,41,FALSE)-E498)/E498</f>
        <v>0.40262751159196286</v>
      </c>
      <c r="H498" s="9">
        <f>VLOOKUP(B498,YahooFinanceInfos!A:AX,50,FALSE)</f>
        <v>1.4239999999999999</v>
      </c>
      <c r="I498" s="9">
        <f>VLOOKUP(B498,YahooFinanceInfos!A:AT,46,FALSE)</f>
        <v>0.23</v>
      </c>
      <c r="J498" s="4">
        <f>VLOOKUP(B498,YahooFinanceInfos!A:AV,48,FALSE)</f>
        <v>1.7968749999999999E-2</v>
      </c>
      <c r="K498" s="4">
        <f t="shared" si="90"/>
        <v>0.16151685393258428</v>
      </c>
      <c r="L498" s="9">
        <f>VLOOKUP(B498,YahooFinanceInfos!A:AV,47,FALSE)</f>
        <v>9.087078</v>
      </c>
      <c r="M498" s="9">
        <f>VLOOKUP(B498,YahooFinanceInfos!A:AZ,52,FALSE)</f>
        <v>12.459</v>
      </c>
      <c r="N498" s="4">
        <f>VLOOKUP(B498,YahooFinanceInfos!A:BH,60,FALSE)</f>
        <v>1.0386066</v>
      </c>
      <c r="O498" s="4" t="str">
        <f t="shared" si="98"/>
        <v>don't touch</v>
      </c>
      <c r="P498" s="4"/>
      <c r="Q498" s="4"/>
      <c r="R498" s="4"/>
      <c r="S498" s="4"/>
      <c r="T498" s="4"/>
      <c r="AA498" s="4" t="str">
        <f t="shared" si="91"/>
        <v>na</v>
      </c>
      <c r="AB498" s="4" t="str">
        <f t="shared" si="92"/>
        <v>na</v>
      </c>
      <c r="AC498" s="4" t="str">
        <f t="shared" si="93"/>
        <v>na</v>
      </c>
      <c r="AD498" s="4" t="str">
        <f t="shared" si="94"/>
        <v>na</v>
      </c>
      <c r="AE498" s="4" t="str">
        <f t="shared" si="95"/>
        <v>na</v>
      </c>
      <c r="AF498" s="4" t="str">
        <f t="shared" si="96"/>
        <v>na</v>
      </c>
      <c r="AG498" s="4" t="str">
        <f t="shared" si="97"/>
        <v>na</v>
      </c>
    </row>
    <row r="499" spans="1:33" x14ac:dyDescent="0.2">
      <c r="A499" t="s">
        <v>2406</v>
      </c>
      <c r="B499" t="s">
        <v>2352</v>
      </c>
      <c r="C499" s="7" t="str">
        <f>VLOOKUP(B499,YahooFinanceInfos!A:T,9,FALSE)</f>
        <v>VEOLIA ENVIRON.</v>
      </c>
      <c r="D499" t="str">
        <f>VLOOKUP(B499,YahooFinanceInfos!A:T,7,FALSE)</f>
        <v>EUR</v>
      </c>
      <c r="E499" s="1">
        <f>VLOOKUP(B499,YahooFinanceInfos!A:T,20,FALSE)</f>
        <v>18.64</v>
      </c>
      <c r="F499" s="4" t="str">
        <f>VLOOKUP(B499,YahooFinanceInfos!A:AK,37,FALSE)</f>
        <v>16.015 - 29.09</v>
      </c>
      <c r="G499" s="11">
        <f>(VLOOKUP(B499,YahooFinanceInfos!A:AO,41,FALSE)-E499)/E499</f>
        <v>0.56062231759656644</v>
      </c>
      <c r="H499" s="9">
        <f>VLOOKUP(B499,YahooFinanceInfos!A:AX,50,FALSE)</f>
        <v>0.95299999999999996</v>
      </c>
      <c r="I499" s="9">
        <f>VLOOKUP(B499,YahooFinanceInfos!A:AT,46,FALSE)</f>
        <v>0.5</v>
      </c>
      <c r="J499" s="4">
        <f>VLOOKUP(B499,YahooFinanceInfos!A:AV,48,FALSE)</f>
        <v>2.7601436E-2</v>
      </c>
      <c r="K499" s="4">
        <f t="shared" si="90"/>
        <v>0.52465897166841557</v>
      </c>
      <c r="L499" s="9">
        <f>VLOOKUP(B499,YahooFinanceInfos!A:AV,47,FALSE)</f>
        <v>19.559286</v>
      </c>
      <c r="M499" s="9">
        <f>VLOOKUP(B499,YahooFinanceInfos!A:AZ,52,FALSE)</f>
        <v>10.695</v>
      </c>
      <c r="N499" s="4">
        <f>VLOOKUP(B499,YahooFinanceInfos!A:BH,60,FALSE)</f>
        <v>1.7428705</v>
      </c>
      <c r="O499" s="4" t="str">
        <f t="shared" si="98"/>
        <v>don't touch</v>
      </c>
      <c r="P499" s="4"/>
      <c r="Q499" s="4"/>
      <c r="R499" s="4"/>
      <c r="S499" s="4"/>
      <c r="T499" s="4"/>
      <c r="AA499" s="4" t="str">
        <f t="shared" si="91"/>
        <v>na</v>
      </c>
      <c r="AB499" s="4" t="str">
        <f t="shared" si="92"/>
        <v>na</v>
      </c>
      <c r="AC499" s="4" t="str">
        <f t="shared" si="93"/>
        <v>na</v>
      </c>
      <c r="AD499" s="4" t="str">
        <f t="shared" si="94"/>
        <v>na</v>
      </c>
      <c r="AE499" s="4" t="str">
        <f t="shared" si="95"/>
        <v>na</v>
      </c>
      <c r="AF499" s="4" t="str">
        <f t="shared" si="96"/>
        <v>na</v>
      </c>
      <c r="AG499" s="4" t="str">
        <f t="shared" si="97"/>
        <v>na</v>
      </c>
    </row>
    <row r="500" spans="1:33" x14ac:dyDescent="0.2">
      <c r="A500" t="s">
        <v>2406</v>
      </c>
      <c r="B500" t="s">
        <v>2354</v>
      </c>
      <c r="C500" s="7" t="str">
        <f>VLOOKUP(B500,YahooFinanceInfos!A:T,9,FALSE)</f>
        <v>ENGIE</v>
      </c>
      <c r="D500" t="str">
        <f>VLOOKUP(B500,YahooFinanceInfos!A:T,7,FALSE)</f>
        <v>EUR</v>
      </c>
      <c r="E500" s="1">
        <f>VLOOKUP(B500,YahooFinanceInfos!A:T,20,FALSE)</f>
        <v>9.5559999999999992</v>
      </c>
      <c r="F500" s="4" t="str">
        <f>VLOOKUP(B500,YahooFinanceInfos!A:AK,37,FALSE)</f>
        <v>8.626 - 16.795</v>
      </c>
      <c r="G500" s="11">
        <f>(VLOOKUP(B500,YahooFinanceInfos!A:AO,41,FALSE)-E500)/E500</f>
        <v>0.75753453327752229</v>
      </c>
      <c r="H500" s="9">
        <f>VLOOKUP(B500,YahooFinanceInfos!A:AX,50,FALSE)</f>
        <v>0.33900000000000002</v>
      </c>
      <c r="I500" s="9">
        <f>VLOOKUP(B500,YahooFinanceInfos!A:AT,46,FALSE)</f>
        <v>0.8</v>
      </c>
      <c r="J500" s="4">
        <f>VLOOKUP(B500,YahooFinanceInfos!A:AV,48,FALSE)</f>
        <v>8.6523900000000001E-2</v>
      </c>
      <c r="K500" s="4">
        <f t="shared" si="90"/>
        <v>2.359882005899705</v>
      </c>
      <c r="L500" s="9">
        <f>VLOOKUP(B500,YahooFinanceInfos!A:AV,47,FALSE)</f>
        <v>28.188790999999998</v>
      </c>
      <c r="M500" s="9">
        <f>VLOOKUP(B500,YahooFinanceInfos!A:AZ,52,FALSE)</f>
        <v>13.711</v>
      </c>
      <c r="N500" s="4">
        <f>VLOOKUP(B500,YahooFinanceInfos!A:BH,60,FALSE)</f>
        <v>0.69695859999999998</v>
      </c>
      <c r="O500" s="4" t="str">
        <f t="shared" si="98"/>
        <v>don't touch</v>
      </c>
      <c r="P500" s="4"/>
      <c r="Q500" s="4"/>
      <c r="R500" s="4"/>
      <c r="S500" s="4"/>
      <c r="T500" s="4"/>
      <c r="AA500" s="4" t="str">
        <f t="shared" si="91"/>
        <v>na</v>
      </c>
      <c r="AB500" s="4" t="str">
        <f t="shared" si="92"/>
        <v>na</v>
      </c>
      <c r="AC500" s="4" t="str">
        <f t="shared" si="93"/>
        <v>na</v>
      </c>
      <c r="AD500" s="4" t="str">
        <f t="shared" si="94"/>
        <v>na</v>
      </c>
      <c r="AE500" s="4" t="str">
        <f t="shared" si="95"/>
        <v>na</v>
      </c>
      <c r="AF500" s="4" t="str">
        <f t="shared" si="96"/>
        <v>na</v>
      </c>
      <c r="AG500" s="4" t="str">
        <f t="shared" si="97"/>
        <v>na</v>
      </c>
    </row>
    <row r="501" spans="1:33" x14ac:dyDescent="0.2">
      <c r="A501" t="s">
        <v>2406</v>
      </c>
      <c r="B501" t="s">
        <v>2356</v>
      </c>
      <c r="C501" s="7" t="str">
        <f>VLOOKUP(B501,YahooFinanceInfos!A:T,9,FALSE)</f>
        <v>TOTAL</v>
      </c>
      <c r="D501" t="str">
        <f>VLOOKUP(B501,YahooFinanceInfos!A:T,7,FALSE)</f>
        <v>EUR</v>
      </c>
      <c r="E501" s="1">
        <f>VLOOKUP(B501,YahooFinanceInfos!A:T,20,FALSE)</f>
        <v>31.085000000000001</v>
      </c>
      <c r="F501" s="4" t="str">
        <f>VLOOKUP(B501,YahooFinanceInfos!A:AK,37,FALSE)</f>
        <v>21.12 - 50.93</v>
      </c>
      <c r="G501" s="11">
        <f>(VLOOKUP(B501,YahooFinanceInfos!A:AO,41,FALSE)-E501)/E501</f>
        <v>0.63841080907189962</v>
      </c>
      <c r="H501" s="9">
        <f>VLOOKUP(B501,YahooFinanceInfos!A:AX,50,FALSE)</f>
        <v>3.036</v>
      </c>
      <c r="I501" s="9">
        <f>VLOOKUP(B501,YahooFinanceInfos!A:AT,46,FALSE)</f>
        <v>2.9350000000000001</v>
      </c>
      <c r="J501" s="4">
        <f>VLOOKUP(B501,YahooFinanceInfos!A:AV,48,FALSE)</f>
        <v>9.5261276000000006E-2</v>
      </c>
      <c r="K501" s="4">
        <f t="shared" ref="K501:K564" si="99">IFERROR(I501/H501,"na")</f>
        <v>0.96673254281949939</v>
      </c>
      <c r="L501" s="9">
        <f>VLOOKUP(B501,YahooFinanceInfos!A:AV,47,FALSE)</f>
        <v>10.238801</v>
      </c>
      <c r="M501" s="9">
        <f>VLOOKUP(B501,YahooFinanceInfos!A:AZ,52,FALSE)</f>
        <v>43.527999999999999</v>
      </c>
      <c r="N501" s="4">
        <f>VLOOKUP(B501,YahooFinanceInfos!A:BH,60,FALSE)</f>
        <v>0.71413802999999998</v>
      </c>
      <c r="O501" s="4" t="str">
        <f t="shared" si="98"/>
        <v>invest</v>
      </c>
      <c r="P501" s="4"/>
      <c r="Q501" s="4"/>
      <c r="R501" s="4"/>
      <c r="S501" s="4"/>
      <c r="T501" s="4"/>
      <c r="AA501" s="4" t="str">
        <f t="shared" si="91"/>
        <v>na</v>
      </c>
      <c r="AB501" s="4" t="str">
        <f t="shared" si="92"/>
        <v>na</v>
      </c>
      <c r="AC501" s="4" t="str">
        <f t="shared" si="93"/>
        <v>na</v>
      </c>
      <c r="AD501" s="4" t="str">
        <f t="shared" si="94"/>
        <v>na</v>
      </c>
      <c r="AE501" s="4" t="str">
        <f t="shared" si="95"/>
        <v>na</v>
      </c>
      <c r="AF501" s="4" t="str">
        <f t="shared" si="96"/>
        <v>na</v>
      </c>
      <c r="AG501" s="4" t="str">
        <f t="shared" si="97"/>
        <v>na</v>
      </c>
    </row>
    <row r="502" spans="1:33" x14ac:dyDescent="0.2">
      <c r="A502" t="s">
        <v>2406</v>
      </c>
      <c r="B502" t="s">
        <v>2358</v>
      </c>
      <c r="C502" s="7" t="str">
        <f>VLOOKUP(B502,YahooFinanceInfos!A:T,9,FALSE)</f>
        <v>BNP PARIBAS ACT.A</v>
      </c>
      <c r="D502" t="str">
        <f>VLOOKUP(B502,YahooFinanceInfos!A:T,7,FALSE)</f>
        <v>EUR</v>
      </c>
      <c r="E502" s="1">
        <f>VLOOKUP(B502,YahooFinanceInfos!A:T,20,FALSE)</f>
        <v>26.65</v>
      </c>
      <c r="F502" s="4" t="str">
        <f>VLOOKUP(B502,YahooFinanceInfos!A:AK,37,FALSE)</f>
        <v>24.505 - 54.22</v>
      </c>
      <c r="G502" s="11">
        <f>(VLOOKUP(B502,YahooFinanceInfos!A:AO,41,FALSE)-E502)/E502</f>
        <v>1.0345215759849906</v>
      </c>
      <c r="H502" s="9">
        <f>VLOOKUP(B502,YahooFinanceInfos!A:AX,50,FALSE)</f>
        <v>5.6820000000000004</v>
      </c>
      <c r="I502" s="9">
        <f>VLOOKUP(B502,YahooFinanceInfos!A:AT,46,FALSE)</f>
        <v>3.1</v>
      </c>
      <c r="J502" s="4">
        <f>VLOOKUP(B502,YahooFinanceInfos!A:AV,48,FALSE)</f>
        <v>0.11818528</v>
      </c>
      <c r="K502" s="4">
        <f t="shared" si="99"/>
        <v>0.54558254135867645</v>
      </c>
      <c r="L502" s="9">
        <f>VLOOKUP(B502,YahooFinanceInfos!A:AV,47,FALSE)</f>
        <v>4.6902499999999998</v>
      </c>
      <c r="M502" s="9">
        <f>VLOOKUP(B502,YahooFinanceInfos!A:AZ,52,FALSE)</f>
        <v>87.299000000000007</v>
      </c>
      <c r="N502" s="4">
        <f>VLOOKUP(B502,YahooFinanceInfos!A:BH,60,FALSE)</f>
        <v>0.30527267000000002</v>
      </c>
      <c r="O502" s="4" t="str">
        <f t="shared" si="98"/>
        <v>invest</v>
      </c>
      <c r="P502" s="4"/>
      <c r="Q502" s="4"/>
      <c r="R502" s="4"/>
      <c r="S502" s="4"/>
      <c r="T502" s="4"/>
      <c r="AA502" s="4" t="str">
        <f t="shared" si="91"/>
        <v>na</v>
      </c>
      <c r="AB502" s="4" t="str">
        <f t="shared" si="92"/>
        <v>na</v>
      </c>
      <c r="AC502" s="4" t="str">
        <f t="shared" si="93"/>
        <v>na</v>
      </c>
      <c r="AD502" s="4" t="str">
        <f t="shared" si="94"/>
        <v>na</v>
      </c>
      <c r="AE502" s="4" t="str">
        <f t="shared" si="95"/>
        <v>na</v>
      </c>
      <c r="AF502" s="4" t="str">
        <f t="shared" si="96"/>
        <v>na</v>
      </c>
      <c r="AG502" s="4" t="str">
        <f t="shared" si="97"/>
        <v>na</v>
      </c>
    </row>
    <row r="503" spans="1:33" x14ac:dyDescent="0.2">
      <c r="A503" t="s">
        <v>2406</v>
      </c>
      <c r="B503" t="s">
        <v>2360</v>
      </c>
      <c r="C503" s="7" t="str">
        <f>VLOOKUP(B503,YahooFinanceInfos!A:T,9,FALSE)</f>
        <v>LVMH</v>
      </c>
      <c r="D503" t="str">
        <f>VLOOKUP(B503,YahooFinanceInfos!A:T,7,FALSE)</f>
        <v>EUR</v>
      </c>
      <c r="E503" s="1">
        <f>VLOOKUP(B503,YahooFinanceInfos!A:T,20,FALSE)</f>
        <v>329.65</v>
      </c>
      <c r="F503" s="4" t="str">
        <f>VLOOKUP(B503,YahooFinanceInfos!A:AK,37,FALSE)</f>
        <v>278.7 - 439.05</v>
      </c>
      <c r="G503" s="11">
        <f>(VLOOKUP(B503,YahooFinanceInfos!A:AO,41,FALSE)-E503)/E503</f>
        <v>0.33186713180646155</v>
      </c>
      <c r="H503" s="9">
        <f>VLOOKUP(B503,YahooFinanceInfos!A:AX,50,FALSE)</f>
        <v>14.23</v>
      </c>
      <c r="I503" s="9">
        <f>VLOOKUP(B503,YahooFinanceInfos!A:AT,46,FALSE)</f>
        <v>6.8</v>
      </c>
      <c r="J503" s="4">
        <f>VLOOKUP(B503,YahooFinanceInfos!A:AV,48,FALSE)</f>
        <v>2.0543808E-2</v>
      </c>
      <c r="K503" s="4">
        <f t="shared" si="99"/>
        <v>0.47786366830639493</v>
      </c>
      <c r="L503" s="9">
        <f>VLOOKUP(B503,YahooFinanceInfos!A:AV,47,FALSE)</f>
        <v>23.165848</v>
      </c>
      <c r="M503" s="9">
        <f>VLOOKUP(B503,YahooFinanceInfos!A:AZ,52,FALSE)</f>
        <v>72.641000000000005</v>
      </c>
      <c r="N503" s="4">
        <f>VLOOKUP(B503,YahooFinanceInfos!A:BH,60,FALSE)</f>
        <v>4.5380706999999996</v>
      </c>
      <c r="O503" s="4" t="str">
        <f t="shared" si="98"/>
        <v>don't touch</v>
      </c>
      <c r="P503" s="4"/>
      <c r="Q503" s="4"/>
      <c r="R503" s="4"/>
      <c r="S503" s="4"/>
      <c r="T503" s="4"/>
      <c r="AA503" s="4" t="str">
        <f t="shared" si="91"/>
        <v>na</v>
      </c>
      <c r="AB503" s="4" t="str">
        <f t="shared" si="92"/>
        <v>na</v>
      </c>
      <c r="AC503" s="4" t="str">
        <f t="shared" si="93"/>
        <v>na</v>
      </c>
      <c r="AD503" s="4" t="str">
        <f t="shared" si="94"/>
        <v>na</v>
      </c>
      <c r="AE503" s="4" t="str">
        <f t="shared" si="95"/>
        <v>na</v>
      </c>
      <c r="AF503" s="4" t="str">
        <f t="shared" si="96"/>
        <v>na</v>
      </c>
      <c r="AG503" s="4" t="str">
        <f t="shared" si="97"/>
        <v>na</v>
      </c>
    </row>
    <row r="504" spans="1:33" x14ac:dyDescent="0.2">
      <c r="A504" t="s">
        <v>2406</v>
      </c>
      <c r="B504" t="s">
        <v>2362</v>
      </c>
      <c r="C504" s="7" t="str">
        <f>VLOOKUP(B504,YahooFinanceInfos!A:T,9,FALSE)</f>
        <v>CREDIT AGRICOLE</v>
      </c>
      <c r="D504" t="str">
        <f>VLOOKUP(B504,YahooFinanceInfos!A:T,7,FALSE)</f>
        <v>EUR</v>
      </c>
      <c r="E504" s="1">
        <f>VLOOKUP(B504,YahooFinanceInfos!A:T,20,FALSE)</f>
        <v>6.9279999999999999</v>
      </c>
      <c r="F504" s="4" t="str">
        <f>VLOOKUP(B504,YahooFinanceInfos!A:AK,37,FALSE)</f>
        <v>5.7 - 13.8</v>
      </c>
      <c r="G504" s="11">
        <f>(VLOOKUP(B504,YahooFinanceInfos!A:AO,41,FALSE)-E504)/E504</f>
        <v>0.99191685912240202</v>
      </c>
      <c r="H504" s="9">
        <f>VLOOKUP(B504,YahooFinanceInfos!A:AX,50,FALSE)</f>
        <v>1.43</v>
      </c>
      <c r="I504" s="9">
        <f>VLOOKUP(B504,YahooFinanceInfos!A:AT,46,FALSE)</f>
        <v>0.7</v>
      </c>
      <c r="J504" s="4">
        <f>VLOOKUP(B504,YahooFinanceInfos!A:AV,48,FALSE)</f>
        <v>0.10454002</v>
      </c>
      <c r="K504" s="4">
        <f t="shared" si="99"/>
        <v>0.48951048951048948</v>
      </c>
      <c r="L504" s="9">
        <f>VLOOKUP(B504,YahooFinanceInfos!A:AV,47,FALSE)</f>
        <v>4.8447550000000001</v>
      </c>
      <c r="M504" s="9">
        <f>VLOOKUP(B504,YahooFinanceInfos!A:AZ,52,FALSE)</f>
        <v>21.815000000000001</v>
      </c>
      <c r="N504" s="4">
        <f>VLOOKUP(B504,YahooFinanceInfos!A:BH,60,FALSE)</f>
        <v>0.31757963</v>
      </c>
      <c r="O504" s="4" t="str">
        <f t="shared" si="98"/>
        <v>invest</v>
      </c>
      <c r="P504" s="4"/>
      <c r="Q504" s="4"/>
      <c r="R504" s="4"/>
      <c r="S504" s="4"/>
      <c r="T504" s="4"/>
      <c r="AA504" s="4" t="str">
        <f t="shared" si="91"/>
        <v>na</v>
      </c>
      <c r="AB504" s="4" t="str">
        <f t="shared" si="92"/>
        <v>na</v>
      </c>
      <c r="AC504" s="4" t="str">
        <f t="shared" si="93"/>
        <v>na</v>
      </c>
      <c r="AD504" s="4" t="str">
        <f t="shared" si="94"/>
        <v>na</v>
      </c>
      <c r="AE504" s="4" t="str">
        <f t="shared" si="95"/>
        <v>na</v>
      </c>
      <c r="AF504" s="4" t="str">
        <f t="shared" si="96"/>
        <v>na</v>
      </c>
      <c r="AG504" s="4" t="str">
        <f t="shared" si="97"/>
        <v>na</v>
      </c>
    </row>
    <row r="505" spans="1:33" x14ac:dyDescent="0.2">
      <c r="A505" t="s">
        <v>2406</v>
      </c>
      <c r="B505" t="s">
        <v>2364</v>
      </c>
      <c r="C505" s="7" t="str">
        <f>VLOOKUP(B505,YahooFinanceInfos!A:T,9,FALSE)</f>
        <v>SANOFI</v>
      </c>
      <c r="D505" t="str">
        <f>VLOOKUP(B505,YahooFinanceInfos!A:T,7,FALSE)</f>
        <v>EUR</v>
      </c>
      <c r="E505" s="1">
        <f>VLOOKUP(B505,YahooFinanceInfos!A:T,20,FALSE)</f>
        <v>87.66</v>
      </c>
      <c r="F505" s="4" t="str">
        <f>VLOOKUP(B505,YahooFinanceInfos!A:AK,37,FALSE)</f>
        <v>67.65 - 95.06</v>
      </c>
      <c r="G505" s="11">
        <f>(VLOOKUP(B505,YahooFinanceInfos!A:AO,41,FALSE)-E505)/E505</f>
        <v>8.4417065936573193E-2</v>
      </c>
      <c r="H505" s="9">
        <f>VLOOKUP(B505,YahooFinanceInfos!A:AX,50,FALSE)</f>
        <v>2.661</v>
      </c>
      <c r="I505" s="9">
        <f>VLOOKUP(B505,YahooFinanceInfos!A:AT,46,FALSE)</f>
        <v>3.15</v>
      </c>
      <c r="J505" s="4">
        <f>VLOOKUP(B505,YahooFinanceInfos!A:AV,48,FALSE)</f>
        <v>3.5722386000000002E-2</v>
      </c>
      <c r="K505" s="4">
        <f t="shared" si="99"/>
        <v>1.1837655016910935</v>
      </c>
      <c r="L505" s="9">
        <f>VLOOKUP(B505,YahooFinanceInfos!A:AV,47,FALSE)</f>
        <v>32.942504999999997</v>
      </c>
      <c r="M505" s="9">
        <f>VLOOKUP(B505,YahooFinanceInfos!A:AZ,52,FALSE)</f>
        <v>47.003</v>
      </c>
      <c r="N505" s="4">
        <f>VLOOKUP(B505,YahooFinanceInfos!A:BH,60,FALSE)</f>
        <v>1.8649875</v>
      </c>
      <c r="O505" s="4" t="str">
        <f t="shared" si="98"/>
        <v>don't touch</v>
      </c>
      <c r="P505" s="4"/>
      <c r="Q505" s="4"/>
      <c r="R505" s="4"/>
      <c r="S505" s="4"/>
      <c r="T505" s="4"/>
      <c r="AA505" s="4" t="str">
        <f t="shared" si="91"/>
        <v>na</v>
      </c>
      <c r="AB505" s="4" t="str">
        <f t="shared" si="92"/>
        <v>na</v>
      </c>
      <c r="AC505" s="4" t="str">
        <f t="shared" si="93"/>
        <v>na</v>
      </c>
      <c r="AD505" s="4" t="str">
        <f t="shared" si="94"/>
        <v>na</v>
      </c>
      <c r="AE505" s="4" t="str">
        <f t="shared" si="95"/>
        <v>na</v>
      </c>
      <c r="AF505" s="4" t="str">
        <f t="shared" si="96"/>
        <v>na</v>
      </c>
      <c r="AG505" s="4" t="str">
        <f t="shared" si="97"/>
        <v>na</v>
      </c>
    </row>
    <row r="506" spans="1:33" x14ac:dyDescent="0.2">
      <c r="A506" t="s">
        <v>2406</v>
      </c>
      <c r="B506" t="s">
        <v>2366</v>
      </c>
      <c r="C506" s="7" t="str">
        <f>VLOOKUP(B506,YahooFinanceInfos!A:T,9,FALSE)</f>
        <v>L'OREAL</v>
      </c>
      <c r="D506" t="str">
        <f>VLOOKUP(B506,YahooFinanceInfos!A:T,7,FALSE)</f>
        <v>EUR</v>
      </c>
      <c r="E506" s="1">
        <f>VLOOKUP(B506,YahooFinanceInfos!A:T,20,FALSE)</f>
        <v>241.1</v>
      </c>
      <c r="F506" s="4" t="str">
        <f>VLOOKUP(B506,YahooFinanceInfos!A:AK,37,FALSE)</f>
        <v>196.0 - 278.5</v>
      </c>
      <c r="G506" s="11">
        <f>(VLOOKUP(B506,YahooFinanceInfos!A:AO,41,FALSE)-E506)/E506</f>
        <v>0.15512235586893408</v>
      </c>
      <c r="H506" s="9">
        <f>VLOOKUP(B506,YahooFinanceInfos!A:AX,50,FALSE)</f>
        <v>6.66</v>
      </c>
      <c r="I506" s="9">
        <f>VLOOKUP(B506,YahooFinanceInfos!A:AT,46,FALSE)</f>
        <v>4.25</v>
      </c>
      <c r="J506" s="4">
        <f>VLOOKUP(B506,YahooFinanceInfos!A:AV,48,FALSE)</f>
        <v>1.7605633999999998E-2</v>
      </c>
      <c r="K506" s="4">
        <f t="shared" si="99"/>
        <v>0.63813813813813813</v>
      </c>
      <c r="L506" s="9">
        <f>VLOOKUP(B506,YahooFinanceInfos!A:AV,47,FALSE)</f>
        <v>36.201202000000002</v>
      </c>
      <c r="M506" s="9">
        <f>VLOOKUP(B506,YahooFinanceInfos!A:AZ,52,FALSE)</f>
        <v>52.712000000000003</v>
      </c>
      <c r="N506" s="4">
        <f>VLOOKUP(B506,YahooFinanceInfos!A:BH,60,FALSE)</f>
        <v>4.5739109999999998</v>
      </c>
      <c r="O506" s="4" t="str">
        <f t="shared" si="98"/>
        <v>don't touch</v>
      </c>
      <c r="P506" s="4"/>
      <c r="Q506" s="4"/>
      <c r="R506" s="4"/>
      <c r="S506" s="4"/>
      <c r="T506" s="4"/>
      <c r="AA506" s="4" t="str">
        <f t="shared" si="91"/>
        <v>na</v>
      </c>
      <c r="AB506" s="4" t="str">
        <f t="shared" si="92"/>
        <v>na</v>
      </c>
      <c r="AC506" s="4" t="str">
        <f t="shared" si="93"/>
        <v>na</v>
      </c>
      <c r="AD506" s="4" t="str">
        <f t="shared" si="94"/>
        <v>na</v>
      </c>
      <c r="AE506" s="4" t="str">
        <f t="shared" si="95"/>
        <v>na</v>
      </c>
      <c r="AF506" s="4" t="str">
        <f t="shared" si="96"/>
        <v>na</v>
      </c>
      <c r="AG506" s="4" t="str">
        <f t="shared" si="97"/>
        <v>na</v>
      </c>
    </row>
    <row r="507" spans="1:33" x14ac:dyDescent="0.2">
      <c r="A507" t="s">
        <v>2406</v>
      </c>
      <c r="B507" t="s">
        <v>2368</v>
      </c>
      <c r="C507" s="7" t="str">
        <f>VLOOKUP(B507,YahooFinanceInfos!A:T,9,FALSE)</f>
        <v>ORANGE</v>
      </c>
      <c r="D507" t="str">
        <f>VLOOKUP(B507,YahooFinanceInfos!A:T,7,FALSE)</f>
        <v>EUR</v>
      </c>
      <c r="E507" s="1">
        <f>VLOOKUP(B507,YahooFinanceInfos!A:T,20,FALSE)</f>
        <v>10.244999999999999</v>
      </c>
      <c r="F507" s="4" t="str">
        <f>VLOOKUP(B507,YahooFinanceInfos!A:AK,37,FALSE)</f>
        <v>8.84 - 15.38</v>
      </c>
      <c r="G507" s="11">
        <f>(VLOOKUP(B507,YahooFinanceInfos!A:AO,41,FALSE)-E507)/E507</f>
        <v>0.50122010736944866</v>
      </c>
      <c r="H507" s="9">
        <f>VLOOKUP(B507,YahooFinanceInfos!A:AX,50,FALSE)</f>
        <v>1.0229999999999999</v>
      </c>
      <c r="I507" s="9">
        <f>VLOOKUP(B507,YahooFinanceInfos!A:AT,46,FALSE)</f>
        <v>0.7</v>
      </c>
      <c r="J507" s="4">
        <f>VLOOKUP(B507,YahooFinanceInfos!A:AV,48,FALSE)</f>
        <v>6.8426200000000006E-2</v>
      </c>
      <c r="K507" s="4">
        <f t="shared" si="99"/>
        <v>0.68426197458455529</v>
      </c>
      <c r="L507" s="9">
        <f>VLOOKUP(B507,YahooFinanceInfos!A:AV,47,FALSE)</f>
        <v>10.014663000000001</v>
      </c>
      <c r="M507" s="9">
        <f>VLOOKUP(B507,YahooFinanceInfos!A:AZ,52,FALSE)</f>
        <v>11.971</v>
      </c>
      <c r="N507" s="4">
        <f>VLOOKUP(B507,YahooFinanceInfos!A:BH,60,FALSE)</f>
        <v>0.85581819999999997</v>
      </c>
      <c r="O507" s="4" t="str">
        <f t="shared" si="98"/>
        <v>invest</v>
      </c>
      <c r="P507" s="4"/>
      <c r="Q507" s="4"/>
      <c r="R507" s="4"/>
      <c r="S507" s="4"/>
      <c r="T507" s="4"/>
      <c r="AA507" s="4" t="str">
        <f t="shared" si="91"/>
        <v>na</v>
      </c>
      <c r="AB507" s="4" t="str">
        <f t="shared" si="92"/>
        <v>na</v>
      </c>
      <c r="AC507" s="4" t="str">
        <f t="shared" si="93"/>
        <v>na</v>
      </c>
      <c r="AD507" s="4" t="str">
        <f t="shared" si="94"/>
        <v>na</v>
      </c>
      <c r="AE507" s="4" t="str">
        <f t="shared" si="95"/>
        <v>na</v>
      </c>
      <c r="AF507" s="4" t="str">
        <f t="shared" si="96"/>
        <v>na</v>
      </c>
      <c r="AG507" s="4" t="str">
        <f t="shared" si="97"/>
        <v>na</v>
      </c>
    </row>
    <row r="508" spans="1:33" x14ac:dyDescent="0.2">
      <c r="A508" t="s">
        <v>2406</v>
      </c>
      <c r="B508" t="s">
        <v>2370</v>
      </c>
      <c r="C508" s="7" t="str">
        <f>VLOOKUP(B508,YahooFinanceInfos!A:T,9,FALSE)</f>
        <v>KERING</v>
      </c>
      <c r="D508" t="str">
        <f>VLOOKUP(B508,YahooFinanceInfos!A:T,7,FALSE)</f>
        <v>EUR</v>
      </c>
      <c r="E508" s="1">
        <f>VLOOKUP(B508,YahooFinanceInfos!A:T,20,FALSE)</f>
        <v>413</v>
      </c>
      <c r="F508" s="4" t="str">
        <f>VLOOKUP(B508,YahooFinanceInfos!A:AK,37,FALSE)</f>
        <v>348.55 - 614.9</v>
      </c>
      <c r="G508" s="11">
        <f>(VLOOKUP(B508,YahooFinanceInfos!A:AO,41,FALSE)-E508)/E508</f>
        <v>0.48886198547215493</v>
      </c>
      <c r="H508" s="9">
        <f>VLOOKUP(B508,YahooFinanceInfos!A:AX,50,FALSE)</f>
        <v>18.395</v>
      </c>
      <c r="I508" s="9">
        <f>VLOOKUP(B508,YahooFinanceInfos!A:AT,46,FALSE)</f>
        <v>11.5</v>
      </c>
      <c r="J508" s="4">
        <f>VLOOKUP(B508,YahooFinanceInfos!A:AV,48,FALSE)</f>
        <v>2.7687492000000001E-2</v>
      </c>
      <c r="K508" s="4">
        <f t="shared" si="99"/>
        <v>0.62516988312041322</v>
      </c>
      <c r="L508" s="9">
        <f>VLOOKUP(B508,YahooFinanceInfos!A:AV,47,FALSE)</f>
        <v>22.451751999999999</v>
      </c>
      <c r="M508" s="9">
        <f>VLOOKUP(B508,YahooFinanceInfos!A:AZ,52,FALSE)</f>
        <v>82.212999999999994</v>
      </c>
      <c r="N508" s="4">
        <f>VLOOKUP(B508,YahooFinanceInfos!A:BH,60,FALSE)</f>
        <v>5.0235367000000002</v>
      </c>
      <c r="O508" s="4" t="str">
        <f t="shared" si="98"/>
        <v>don't touch</v>
      </c>
      <c r="P508" s="4"/>
      <c r="Q508" s="4"/>
      <c r="R508" s="4"/>
      <c r="S508" s="4"/>
      <c r="T508" s="4"/>
      <c r="AA508" s="4" t="str">
        <f t="shared" si="91"/>
        <v>na</v>
      </c>
      <c r="AB508" s="4" t="str">
        <f t="shared" si="92"/>
        <v>na</v>
      </c>
      <c r="AC508" s="4" t="str">
        <f t="shared" si="93"/>
        <v>na</v>
      </c>
      <c r="AD508" s="4" t="str">
        <f t="shared" si="94"/>
        <v>na</v>
      </c>
      <c r="AE508" s="4" t="str">
        <f t="shared" si="95"/>
        <v>na</v>
      </c>
      <c r="AF508" s="4" t="str">
        <f t="shared" si="96"/>
        <v>na</v>
      </c>
      <c r="AG508" s="4" t="str">
        <f t="shared" si="97"/>
        <v>na</v>
      </c>
    </row>
    <row r="509" spans="1:33" x14ac:dyDescent="0.2">
      <c r="A509" t="s">
        <v>2406</v>
      </c>
      <c r="B509" t="s">
        <v>2372</v>
      </c>
      <c r="C509" s="7" t="str">
        <f>VLOOKUP(B509,YahooFinanceInfos!A:T,9,FALSE)</f>
        <v>SAINT GOBAIN</v>
      </c>
      <c r="D509" t="str">
        <f>VLOOKUP(B509,YahooFinanceInfos!A:T,7,FALSE)</f>
        <v>EUR</v>
      </c>
      <c r="E509" s="1">
        <f>VLOOKUP(B509,YahooFinanceInfos!A:T,20,FALSE)</f>
        <v>23.59</v>
      </c>
      <c r="F509" s="4" t="str">
        <f>VLOOKUP(B509,YahooFinanceInfos!A:AK,37,FALSE)</f>
        <v>16.408 - 39.565</v>
      </c>
      <c r="G509" s="11">
        <f>(VLOOKUP(B509,YahooFinanceInfos!A:AO,41,FALSE)-E509)/E509</f>
        <v>0.67719372615515039</v>
      </c>
      <c r="H509" s="9">
        <f>VLOOKUP(B509,YahooFinanceInfos!A:AX,50,FALSE)</f>
        <v>2.58</v>
      </c>
      <c r="I509" s="9">
        <f>VLOOKUP(B509,YahooFinanceInfos!A:AT,46,FALSE)</f>
        <v>1.38</v>
      </c>
      <c r="J509" s="4">
        <f>VLOOKUP(B509,YahooFinanceInfos!A:AV,48,FALSE)</f>
        <v>5.8999572E-2</v>
      </c>
      <c r="K509" s="4">
        <f t="shared" si="99"/>
        <v>0.53488372093023251</v>
      </c>
      <c r="L509" s="9">
        <f>VLOOKUP(B509,YahooFinanceInfos!A:AV,47,FALSE)</f>
        <v>9.1434119999999997</v>
      </c>
      <c r="M509" s="9">
        <f>VLOOKUP(B509,YahooFinanceInfos!A:AZ,52,FALSE)</f>
        <v>35.817</v>
      </c>
      <c r="N509" s="4">
        <f>VLOOKUP(B509,YahooFinanceInfos!A:BH,60,FALSE)</f>
        <v>0.65862580000000004</v>
      </c>
      <c r="O509" s="4" t="str">
        <f t="shared" si="98"/>
        <v>invest</v>
      </c>
      <c r="P509" s="4"/>
      <c r="Q509" s="4"/>
      <c r="R509" s="4"/>
      <c r="S509" s="4"/>
      <c r="T509" s="4"/>
      <c r="AA509" s="4" t="str">
        <f t="shared" si="91"/>
        <v>na</v>
      </c>
      <c r="AB509" s="4" t="str">
        <f t="shared" si="92"/>
        <v>na</v>
      </c>
      <c r="AC509" s="4" t="str">
        <f t="shared" si="93"/>
        <v>na</v>
      </c>
      <c r="AD509" s="4" t="str">
        <f t="shared" si="94"/>
        <v>na</v>
      </c>
      <c r="AE509" s="4" t="str">
        <f t="shared" si="95"/>
        <v>na</v>
      </c>
      <c r="AF509" s="4" t="str">
        <f t="shared" si="96"/>
        <v>na</v>
      </c>
      <c r="AG509" s="4" t="str">
        <f t="shared" si="97"/>
        <v>na</v>
      </c>
    </row>
    <row r="510" spans="1:33" x14ac:dyDescent="0.2">
      <c r="A510" t="s">
        <v>2406</v>
      </c>
      <c r="B510" t="s">
        <v>2374</v>
      </c>
      <c r="C510" s="7" t="str">
        <f>VLOOKUP(B510,YahooFinanceInfos!A:T,9,FALSE)</f>
        <v>VIVENDI</v>
      </c>
      <c r="D510" t="str">
        <f>VLOOKUP(B510,YahooFinanceInfos!A:T,7,FALSE)</f>
        <v>EUR</v>
      </c>
      <c r="E510" s="1">
        <f>VLOOKUP(B510,YahooFinanceInfos!A:T,20,FALSE)</f>
        <v>19.265000000000001</v>
      </c>
      <c r="F510" s="4" t="str">
        <f>VLOOKUP(B510,YahooFinanceInfos!A:AK,37,FALSE)</f>
        <v>16.6 - 26.42</v>
      </c>
      <c r="G510" s="11">
        <f>(VLOOKUP(B510,YahooFinanceInfos!A:AO,41,FALSE)-E510)/E510</f>
        <v>0.37139890994030628</v>
      </c>
      <c r="H510" s="9">
        <f>VLOOKUP(B510,YahooFinanceInfos!A:AX,50,FALSE)</f>
        <v>1.28</v>
      </c>
      <c r="I510" s="9">
        <f>VLOOKUP(B510,YahooFinanceInfos!A:AT,46,FALSE)</f>
        <v>0.6</v>
      </c>
      <c r="J510" s="4">
        <f>VLOOKUP(B510,YahooFinanceInfos!A:AV,48,FALSE)</f>
        <v>3.162889E-2</v>
      </c>
      <c r="K510" s="4">
        <f t="shared" si="99"/>
        <v>0.46875</v>
      </c>
      <c r="L510" s="9">
        <f>VLOOKUP(B510,YahooFinanceInfos!A:AV,47,FALSE)</f>
        <v>15.050781000000001</v>
      </c>
      <c r="M510" s="9">
        <f>VLOOKUP(B510,YahooFinanceInfos!A:AZ,52,FALSE)</f>
        <v>13.116</v>
      </c>
      <c r="N510" s="4">
        <f>VLOOKUP(B510,YahooFinanceInfos!A:BH,60,FALSE)</f>
        <v>1.4688166</v>
      </c>
      <c r="O510" s="4" t="str">
        <f t="shared" si="98"/>
        <v>invest</v>
      </c>
      <c r="P510" s="4"/>
      <c r="Q510" s="4"/>
      <c r="R510" s="4"/>
      <c r="S510" s="4"/>
      <c r="T510" s="4"/>
      <c r="AA510" s="4" t="str">
        <f t="shared" si="91"/>
        <v>na</v>
      </c>
      <c r="AB510" s="4" t="str">
        <f t="shared" si="92"/>
        <v>na</v>
      </c>
      <c r="AC510" s="4" t="str">
        <f t="shared" si="93"/>
        <v>na</v>
      </c>
      <c r="AD510" s="4" t="str">
        <f t="shared" si="94"/>
        <v>na</v>
      </c>
      <c r="AE510" s="4" t="str">
        <f t="shared" si="95"/>
        <v>na</v>
      </c>
      <c r="AF510" s="4" t="str">
        <f t="shared" si="96"/>
        <v>na</v>
      </c>
      <c r="AG510" s="4" t="str">
        <f t="shared" si="97"/>
        <v>na</v>
      </c>
    </row>
    <row r="511" spans="1:33" x14ac:dyDescent="0.2">
      <c r="A511" t="s">
        <v>2406</v>
      </c>
      <c r="B511" t="s">
        <v>2376</v>
      </c>
      <c r="C511" s="7" t="str">
        <f>VLOOKUP(B511,YahooFinanceInfos!A:T,9,FALSE)</f>
        <v>SOCIETE GENERALE</v>
      </c>
      <c r="D511" t="str">
        <f>VLOOKUP(B511,YahooFinanceInfos!A:T,7,FALSE)</f>
        <v>EUR</v>
      </c>
      <c r="E511" s="1">
        <f>VLOOKUP(B511,YahooFinanceInfos!A:T,20,FALSE)</f>
        <v>11.882</v>
      </c>
      <c r="F511" s="4" t="str">
        <f>VLOOKUP(B511,YahooFinanceInfos!A:AK,37,FALSE)</f>
        <v>11.346 - 32.23</v>
      </c>
      <c r="G511" s="11">
        <f>(VLOOKUP(B511,YahooFinanceInfos!A:AO,41,FALSE)-E511)/E511</f>
        <v>1.7125063120686752</v>
      </c>
      <c r="H511" s="9">
        <f>VLOOKUP(B511,YahooFinanceInfos!A:AX,50,FALSE)</f>
        <v>1.7470000000000001</v>
      </c>
      <c r="I511" s="9">
        <f>VLOOKUP(B511,YahooFinanceInfos!A:AT,46,FALSE)</f>
        <v>2.2000000000000002</v>
      </c>
      <c r="J511" s="4">
        <f>VLOOKUP(B511,YahooFinanceInfos!A:AV,48,FALSE)</f>
        <v>0.18574806999999999</v>
      </c>
      <c r="K511" s="4">
        <f t="shared" si="99"/>
        <v>1.2593016599885518</v>
      </c>
      <c r="L511" s="9">
        <f>VLOOKUP(B511,YahooFinanceInfos!A:AV,47,FALSE)</f>
        <v>6.801374</v>
      </c>
      <c r="M511" s="9">
        <f>VLOOKUP(B511,YahooFinanceInfos!A:AZ,52,FALSE)</f>
        <v>73.527000000000001</v>
      </c>
      <c r="N511" s="4">
        <f>VLOOKUP(B511,YahooFinanceInfos!A:BH,60,FALSE)</f>
        <v>0.16160050000000001</v>
      </c>
      <c r="O511" s="4" t="str">
        <f t="shared" si="98"/>
        <v>don't touch</v>
      </c>
      <c r="P511" s="4"/>
      <c r="Q511" s="4"/>
      <c r="R511" s="4"/>
      <c r="S511" s="4"/>
      <c r="T511" s="4"/>
      <c r="AA511" s="4" t="str">
        <f t="shared" si="91"/>
        <v>na</v>
      </c>
      <c r="AB511" s="4" t="str">
        <f t="shared" si="92"/>
        <v>na</v>
      </c>
      <c r="AC511" s="4" t="str">
        <f t="shared" si="93"/>
        <v>na</v>
      </c>
      <c r="AD511" s="4" t="str">
        <f t="shared" si="94"/>
        <v>na</v>
      </c>
      <c r="AE511" s="4" t="str">
        <f t="shared" si="95"/>
        <v>na</v>
      </c>
      <c r="AF511" s="4" t="str">
        <f t="shared" si="96"/>
        <v>na</v>
      </c>
      <c r="AG511" s="4" t="str">
        <f t="shared" si="97"/>
        <v>na</v>
      </c>
    </row>
    <row r="512" spans="1:33" x14ac:dyDescent="0.2">
      <c r="A512" t="s">
        <v>2406</v>
      </c>
      <c r="B512" t="s">
        <v>2378</v>
      </c>
      <c r="C512" s="7" t="str">
        <f>VLOOKUP(B512,YahooFinanceInfos!A:T,9,FALSE)</f>
        <v>LEGRAND</v>
      </c>
      <c r="D512" t="str">
        <f>VLOOKUP(B512,YahooFinanceInfos!A:T,7,FALSE)</f>
        <v>EUR</v>
      </c>
      <c r="E512" s="1">
        <f>VLOOKUP(B512,YahooFinanceInfos!A:T,20,FALSE)</f>
        <v>57.32</v>
      </c>
      <c r="F512" s="4" t="str">
        <f>VLOOKUP(B512,YahooFinanceInfos!A:AK,37,FALSE)</f>
        <v>45.91 - 77.94</v>
      </c>
      <c r="G512" s="11">
        <f>(VLOOKUP(B512,YahooFinanceInfos!A:AO,41,FALSE)-E512)/E512</f>
        <v>0.35973482205163987</v>
      </c>
      <c r="H512" s="9">
        <f>VLOOKUP(B512,YahooFinanceInfos!A:AX,50,FALSE)</f>
        <v>3.0150000000000001</v>
      </c>
      <c r="I512" s="9">
        <f>VLOOKUP(B512,YahooFinanceInfos!A:AT,46,FALSE)</f>
        <v>1.421</v>
      </c>
      <c r="J512" s="4">
        <f>VLOOKUP(B512,YahooFinanceInfos!A:AV,48,FALSE)</f>
        <v>2.4886164999999998E-2</v>
      </c>
      <c r="K512" s="4">
        <f t="shared" si="99"/>
        <v>0.47131011608623546</v>
      </c>
      <c r="L512" s="9">
        <f>VLOOKUP(B512,YahooFinanceInfos!A:AV,47,FALSE)</f>
        <v>19.011607999999999</v>
      </c>
      <c r="M512" s="9">
        <f>VLOOKUP(B512,YahooFinanceInfos!A:AZ,52,FALSE)</f>
        <v>19.504999999999999</v>
      </c>
      <c r="N512" s="4">
        <f>VLOOKUP(B512,YahooFinanceInfos!A:BH,60,FALSE)</f>
        <v>2.9387338000000001</v>
      </c>
      <c r="O512" s="4" t="str">
        <f t="shared" si="98"/>
        <v>don't touch</v>
      </c>
      <c r="P512" s="4"/>
      <c r="Q512" s="4"/>
      <c r="R512" s="4"/>
      <c r="S512" s="4"/>
      <c r="T512" s="4"/>
      <c r="AA512" s="4" t="str">
        <f t="shared" si="91"/>
        <v>na</v>
      </c>
      <c r="AB512" s="4" t="str">
        <f t="shared" si="92"/>
        <v>na</v>
      </c>
      <c r="AC512" s="4" t="str">
        <f t="shared" si="93"/>
        <v>na</v>
      </c>
      <c r="AD512" s="4" t="str">
        <f t="shared" si="94"/>
        <v>na</v>
      </c>
      <c r="AE512" s="4" t="str">
        <f t="shared" si="95"/>
        <v>na</v>
      </c>
      <c r="AF512" s="4" t="str">
        <f t="shared" si="96"/>
        <v>na</v>
      </c>
      <c r="AG512" s="4" t="str">
        <f t="shared" si="97"/>
        <v>na</v>
      </c>
    </row>
    <row r="513" spans="1:33" x14ac:dyDescent="0.2">
      <c r="A513" t="s">
        <v>2406</v>
      </c>
      <c r="B513" t="s">
        <v>2380</v>
      </c>
      <c r="C513" s="7" t="str">
        <f>VLOOKUP(B513,YahooFinanceInfos!A:T,9,FALSE)</f>
        <v>ATOS</v>
      </c>
      <c r="D513" t="str">
        <f>VLOOKUP(B513,YahooFinanceInfos!A:T,7,FALSE)</f>
        <v>EUR</v>
      </c>
      <c r="E513" s="1">
        <f>VLOOKUP(B513,YahooFinanceInfos!A:T,20,FALSE)</f>
        <v>63.68</v>
      </c>
      <c r="F513" s="4" t="str">
        <f>VLOOKUP(B513,YahooFinanceInfos!A:AK,37,FALSE)</f>
        <v>43.26 - 82.46</v>
      </c>
      <c r="G513" s="11">
        <f>(VLOOKUP(B513,YahooFinanceInfos!A:AO,41,FALSE)-E513)/E513</f>
        <v>0.29491206030150746</v>
      </c>
      <c r="H513" s="9">
        <f>VLOOKUP(B513,YahooFinanceInfos!A:AX,50,FALSE)</f>
        <v>31.56</v>
      </c>
      <c r="I513" s="9">
        <f>VLOOKUP(B513,YahooFinanceInfos!A:AT,46,FALSE)</f>
        <v>1.4</v>
      </c>
      <c r="J513" s="4">
        <f>VLOOKUP(B513,YahooFinanceInfos!A:AV,48,FALSE)</f>
        <v>2.2712525000000001E-2</v>
      </c>
      <c r="K513" s="4">
        <f t="shared" si="99"/>
        <v>4.4359949302915085E-2</v>
      </c>
      <c r="L513" s="9">
        <f>VLOOKUP(B513,YahooFinanceInfos!A:AV,47,FALSE)</f>
        <v>2.017744</v>
      </c>
      <c r="M513" s="9">
        <f>VLOOKUP(B513,YahooFinanceInfos!A:AZ,52,FALSE)</f>
        <v>65.128</v>
      </c>
      <c r="N513" s="4">
        <f>VLOOKUP(B513,YahooFinanceInfos!A:BH,60,FALSE)</f>
        <v>0.97776689999999999</v>
      </c>
      <c r="O513" s="4" t="str">
        <f t="shared" si="98"/>
        <v>don't touch</v>
      </c>
      <c r="P513" s="4"/>
      <c r="Q513" s="4"/>
      <c r="R513" s="4"/>
      <c r="S513" s="4"/>
      <c r="T513" s="4"/>
      <c r="AA513" s="4" t="str">
        <f t="shared" si="91"/>
        <v>na</v>
      </c>
      <c r="AB513" s="4" t="str">
        <f t="shared" si="92"/>
        <v>na</v>
      </c>
      <c r="AC513" s="4" t="str">
        <f t="shared" si="93"/>
        <v>na</v>
      </c>
      <c r="AD513" s="4" t="str">
        <f t="shared" si="94"/>
        <v>na</v>
      </c>
      <c r="AE513" s="4" t="str">
        <f t="shared" si="95"/>
        <v>na</v>
      </c>
      <c r="AF513" s="4" t="str">
        <f t="shared" si="96"/>
        <v>na</v>
      </c>
      <c r="AG513" s="4" t="str">
        <f t="shared" si="97"/>
        <v>na</v>
      </c>
    </row>
    <row r="514" spans="1:33" x14ac:dyDescent="0.2">
      <c r="A514" t="s">
        <v>2406</v>
      </c>
      <c r="B514" t="s">
        <v>2382</v>
      </c>
      <c r="C514" s="7" t="str">
        <f>VLOOKUP(B514,YahooFinanceInfos!A:T,9,FALSE)</f>
        <v>AIR LIQUIDE</v>
      </c>
      <c r="D514" t="str">
        <f>VLOOKUP(B514,YahooFinanceInfos!A:T,7,FALSE)</f>
        <v>EUR</v>
      </c>
      <c r="E514" s="1">
        <f>VLOOKUP(B514,YahooFinanceInfos!A:T,20,FALSE)</f>
        <v>113.35</v>
      </c>
      <c r="F514" s="4" t="str">
        <f>VLOOKUP(B514,YahooFinanceInfos!A:AK,37,FALSE)</f>
        <v>94.86 - 140.7</v>
      </c>
      <c r="G514" s="11">
        <f>(VLOOKUP(B514,YahooFinanceInfos!A:AO,41,FALSE)-E514)/E514</f>
        <v>0.24128804587560648</v>
      </c>
      <c r="H514" s="9">
        <f>VLOOKUP(B514,YahooFinanceInfos!A:AX,50,FALSE)</f>
        <v>4.7300000000000004</v>
      </c>
      <c r="I514" s="9">
        <f>VLOOKUP(B514,YahooFinanceInfos!A:AT,46,FALSE)</f>
        <v>2.7</v>
      </c>
      <c r="J514" s="4">
        <f>VLOOKUP(B514,YahooFinanceInfos!A:AV,48,FALSE)</f>
        <v>2.4085638999999999E-2</v>
      </c>
      <c r="K514" s="4">
        <f t="shared" si="99"/>
        <v>0.57082452431289643</v>
      </c>
      <c r="L514" s="9">
        <f>VLOOKUP(B514,YahooFinanceInfos!A:AV,47,FALSE)</f>
        <v>23.964058000000001</v>
      </c>
      <c r="M514" s="9">
        <f>VLOOKUP(B514,YahooFinanceInfos!A:AZ,52,FALSE)</f>
        <v>40.023000000000003</v>
      </c>
      <c r="N514" s="4">
        <f>VLOOKUP(B514,YahooFinanceInfos!A:BH,60,FALSE)</f>
        <v>2.8321215999999998</v>
      </c>
      <c r="O514" s="4" t="str">
        <f t="shared" si="98"/>
        <v>don't touch</v>
      </c>
      <c r="P514" s="4"/>
      <c r="Q514" s="4"/>
      <c r="R514" s="4"/>
      <c r="S514" s="4"/>
      <c r="T514" s="4"/>
      <c r="AA514" s="4" t="str">
        <f t="shared" si="91"/>
        <v>na</v>
      </c>
      <c r="AB514" s="4" t="str">
        <f t="shared" si="92"/>
        <v>na</v>
      </c>
      <c r="AC514" s="4" t="str">
        <f t="shared" si="93"/>
        <v>na</v>
      </c>
      <c r="AD514" s="4" t="str">
        <f t="shared" si="94"/>
        <v>na</v>
      </c>
      <c r="AE514" s="4" t="str">
        <f t="shared" si="95"/>
        <v>na</v>
      </c>
      <c r="AF514" s="4" t="str">
        <f t="shared" si="96"/>
        <v>na</v>
      </c>
      <c r="AG514" s="4" t="str">
        <f t="shared" si="97"/>
        <v>na</v>
      </c>
    </row>
    <row r="515" spans="1:33" x14ac:dyDescent="0.2">
      <c r="A515" t="s">
        <v>2406</v>
      </c>
      <c r="B515" t="s">
        <v>2384</v>
      </c>
      <c r="C515" s="7" t="str">
        <f>VLOOKUP(B515,YahooFinanceInfos!A:T,9,FALSE)</f>
        <v>MICHELIN</v>
      </c>
      <c r="D515" t="str">
        <f>VLOOKUP(B515,YahooFinanceInfos!A:T,7,FALSE)</f>
        <v>EUR</v>
      </c>
      <c r="E515" s="1">
        <f>VLOOKUP(B515,YahooFinanceInfos!A:T,20,FALSE)</f>
        <v>83.18</v>
      </c>
      <c r="F515" s="4" t="str">
        <f>VLOOKUP(B515,YahooFinanceInfos!A:AK,37,FALSE)</f>
        <v>68.0 - 119.5</v>
      </c>
      <c r="G515" s="11">
        <f>(VLOOKUP(B515,YahooFinanceInfos!A:AO,41,FALSE)-E515)/E515</f>
        <v>0.43664342389997585</v>
      </c>
      <c r="H515" s="9">
        <f>VLOOKUP(B515,YahooFinanceInfos!A:AX,50,FALSE)</f>
        <v>9.66</v>
      </c>
      <c r="I515" s="9">
        <f>VLOOKUP(B515,YahooFinanceInfos!A:AT,46,FALSE)</f>
        <v>3.85</v>
      </c>
      <c r="J515" s="4">
        <f>VLOOKUP(B515,YahooFinanceInfos!A:AV,48,FALSE)</f>
        <v>4.7297295000000003E-2</v>
      </c>
      <c r="K515" s="4">
        <f t="shared" si="99"/>
        <v>0.39855072463768115</v>
      </c>
      <c r="L515" s="9">
        <f>VLOOKUP(B515,YahooFinanceInfos!A:AV,47,FALSE)</f>
        <v>8.6107659999999999</v>
      </c>
      <c r="M515" s="9">
        <f>VLOOKUP(B515,YahooFinanceInfos!A:AZ,52,FALSE)</f>
        <v>74.042000000000002</v>
      </c>
      <c r="N515" s="4">
        <f>VLOOKUP(B515,YahooFinanceInfos!A:BH,60,FALSE)</f>
        <v>1.1234164</v>
      </c>
      <c r="O515" s="4" t="str">
        <f t="shared" si="98"/>
        <v>invest</v>
      </c>
      <c r="P515" s="4"/>
      <c r="Q515" s="4"/>
      <c r="R515" s="4"/>
      <c r="S515" s="4"/>
      <c r="T515" s="4"/>
      <c r="AA515" s="4" t="str">
        <f t="shared" si="91"/>
        <v>na</v>
      </c>
      <c r="AB515" s="4" t="str">
        <f t="shared" si="92"/>
        <v>na</v>
      </c>
      <c r="AC515" s="4" t="str">
        <f t="shared" si="93"/>
        <v>na</v>
      </c>
      <c r="AD515" s="4" t="str">
        <f t="shared" si="94"/>
        <v>na</v>
      </c>
      <c r="AE515" s="4" t="str">
        <f t="shared" si="95"/>
        <v>na</v>
      </c>
      <c r="AF515" s="4" t="str">
        <f t="shared" si="96"/>
        <v>na</v>
      </c>
      <c r="AG515" s="4" t="str">
        <f t="shared" si="97"/>
        <v>na</v>
      </c>
    </row>
    <row r="516" spans="1:33" x14ac:dyDescent="0.2">
      <c r="A516" t="s">
        <v>2406</v>
      </c>
      <c r="B516" t="s">
        <v>2386</v>
      </c>
      <c r="C516" s="7" t="str">
        <f>VLOOKUP(B516,YahooFinanceInfos!A:T,9,FALSE)</f>
        <v>ACCOR</v>
      </c>
      <c r="D516" t="str">
        <f>VLOOKUP(B516,YahooFinanceInfos!A:T,7,FALSE)</f>
        <v>EUR</v>
      </c>
      <c r="E516" s="1">
        <f>VLOOKUP(B516,YahooFinanceInfos!A:T,20,FALSE)</f>
        <v>20.89</v>
      </c>
      <c r="F516" s="4" t="str">
        <f>VLOOKUP(B516,YahooFinanceInfos!A:AK,37,FALSE)</f>
        <v>20.15 - 42.58</v>
      </c>
      <c r="G516" s="11">
        <f>(VLOOKUP(B516,YahooFinanceInfos!A:AO,41,FALSE)-E516)/E516</f>
        <v>1.0382958353279079</v>
      </c>
      <c r="H516" s="9">
        <f>VLOOKUP(B516,YahooFinanceInfos!A:AX,50,FALSE)</f>
        <v>1.552</v>
      </c>
      <c r="I516" s="9">
        <f>VLOOKUP(B516,YahooFinanceInfos!A:AT,46,FALSE)</f>
        <v>1.05</v>
      </c>
      <c r="J516" s="4">
        <f>VLOOKUP(B516,YahooFinanceInfos!A:AV,48,FALSE)</f>
        <v>5.0675675000000003E-2</v>
      </c>
      <c r="K516" s="4">
        <f t="shared" si="99"/>
        <v>0.67654639175257736</v>
      </c>
      <c r="L516" s="9">
        <f>VLOOKUP(B516,YahooFinanceInfos!A:AV,47,FALSE)</f>
        <v>13.460051</v>
      </c>
      <c r="M516" s="9">
        <f>VLOOKUP(B516,YahooFinanceInfos!A:AZ,52,FALSE)</f>
        <v>25.57</v>
      </c>
      <c r="N516" s="4">
        <f>VLOOKUP(B516,YahooFinanceInfos!A:BH,60,FALSE)</f>
        <v>0.81697302999999999</v>
      </c>
      <c r="O516" s="4" t="str">
        <f t="shared" si="98"/>
        <v>invest</v>
      </c>
      <c r="P516" s="4"/>
      <c r="Q516" s="4"/>
      <c r="R516" s="4"/>
      <c r="S516" s="4"/>
      <c r="T516" s="4"/>
      <c r="AA516" s="4" t="str">
        <f t="shared" si="91"/>
        <v>na</v>
      </c>
      <c r="AB516" s="4" t="str">
        <f t="shared" si="92"/>
        <v>na</v>
      </c>
      <c r="AC516" s="4" t="str">
        <f t="shared" si="93"/>
        <v>na</v>
      </c>
      <c r="AD516" s="4" t="str">
        <f t="shared" si="94"/>
        <v>na</v>
      </c>
      <c r="AE516" s="4" t="str">
        <f t="shared" si="95"/>
        <v>na</v>
      </c>
      <c r="AF516" s="4" t="str">
        <f t="shared" si="96"/>
        <v>na</v>
      </c>
      <c r="AG516" s="4" t="str">
        <f t="shared" si="97"/>
        <v>na</v>
      </c>
    </row>
    <row r="517" spans="1:33" x14ac:dyDescent="0.2">
      <c r="A517" t="s">
        <v>2406</v>
      </c>
      <c r="B517" t="s">
        <v>2388</v>
      </c>
      <c r="C517" s="7" t="str">
        <f>VLOOKUP(B517,YahooFinanceInfos!A:T,9,FALSE)</f>
        <v>THALES</v>
      </c>
      <c r="D517" t="str">
        <f>VLOOKUP(B517,YahooFinanceInfos!A:T,7,FALSE)</f>
        <v>EUR</v>
      </c>
      <c r="E517" s="1">
        <f>VLOOKUP(B517,YahooFinanceInfos!A:T,20,FALSE)</f>
        <v>62.42</v>
      </c>
      <c r="F517" s="4" t="str">
        <f>VLOOKUP(B517,YahooFinanceInfos!A:AK,37,FALSE)</f>
        <v>52.5 - 112.05</v>
      </c>
      <c r="G517" s="11">
        <f>(VLOOKUP(B517,YahooFinanceInfos!A:AO,41,FALSE)-E517)/E517</f>
        <v>0.79509772508811272</v>
      </c>
      <c r="H517" s="9">
        <f>VLOOKUP(B517,YahooFinanceInfos!A:AX,50,FALSE)</f>
        <v>5.26</v>
      </c>
      <c r="I517" s="9">
        <f>VLOOKUP(B517,YahooFinanceInfos!A:AT,46,FALSE)</f>
        <v>0.6</v>
      </c>
      <c r="J517" s="4">
        <f>VLOOKUP(B517,YahooFinanceInfos!A:AV,48,FALSE)</f>
        <v>9.6836679999999994E-3</v>
      </c>
      <c r="K517" s="4">
        <f t="shared" si="99"/>
        <v>0.11406844106463879</v>
      </c>
      <c r="L517" s="9">
        <f>VLOOKUP(B517,YahooFinanceInfos!A:AV,47,FALSE)</f>
        <v>11.8669195</v>
      </c>
      <c r="M517" s="9">
        <f>VLOOKUP(B517,YahooFinanceInfos!A:AZ,52,FALSE)</f>
        <v>25.611999999999998</v>
      </c>
      <c r="N517" s="4">
        <f>VLOOKUP(B517,YahooFinanceInfos!A:BH,60,FALSE)</f>
        <v>2.4371388</v>
      </c>
      <c r="O517" s="4" t="str">
        <f t="shared" si="98"/>
        <v>don't touch</v>
      </c>
      <c r="P517" s="4"/>
      <c r="Q517" s="4"/>
      <c r="R517" s="4"/>
      <c r="S517" s="4"/>
      <c r="T517" s="4"/>
      <c r="AA517" s="4" t="str">
        <f t="shared" si="91"/>
        <v>na</v>
      </c>
      <c r="AB517" s="4" t="str">
        <f t="shared" si="92"/>
        <v>na</v>
      </c>
      <c r="AC517" s="4" t="str">
        <f t="shared" si="93"/>
        <v>na</v>
      </c>
      <c r="AD517" s="4" t="str">
        <f t="shared" si="94"/>
        <v>na</v>
      </c>
      <c r="AE517" s="4" t="str">
        <f t="shared" si="95"/>
        <v>na</v>
      </c>
      <c r="AF517" s="4" t="str">
        <f t="shared" si="96"/>
        <v>na</v>
      </c>
      <c r="AG517" s="4" t="str">
        <f t="shared" si="97"/>
        <v>na</v>
      </c>
    </row>
    <row r="518" spans="1:33" x14ac:dyDescent="0.2">
      <c r="A518" t="s">
        <v>2406</v>
      </c>
      <c r="B518" t="s">
        <v>2390</v>
      </c>
      <c r="C518" s="7" t="str">
        <f>VLOOKUP(B518,YahooFinanceInfos!A:T,9,FALSE)</f>
        <v>WORLDLINE</v>
      </c>
      <c r="D518" t="str">
        <f>VLOOKUP(B518,YahooFinanceInfos!A:T,7,FALSE)</f>
        <v>EUR</v>
      </c>
      <c r="E518" s="1">
        <f>VLOOKUP(B518,YahooFinanceInfos!A:T,20,FALSE)</f>
        <v>62.9</v>
      </c>
      <c r="F518" s="4" t="str">
        <f>VLOOKUP(B518,YahooFinanceInfos!A:AK,37,FALSE)</f>
        <v>36.36 - 77.7</v>
      </c>
      <c r="G518" s="11">
        <f>(VLOOKUP(B518,YahooFinanceInfos!A:AO,41,FALSE)-E518)/E518</f>
        <v>0.2352941176470589</v>
      </c>
      <c r="H518" s="9">
        <f>VLOOKUP(B518,YahooFinanceInfos!A:AX,50,FALSE)</f>
        <v>1.6879999999999999</v>
      </c>
      <c r="I518" s="9">
        <f>VLOOKUP(B518,YahooFinanceInfos!A:AT,46,FALSE)</f>
        <v>0</v>
      </c>
      <c r="J518" s="4">
        <f>VLOOKUP(B518,YahooFinanceInfos!A:AV,48,FALSE)</f>
        <v>0</v>
      </c>
      <c r="K518" s="4">
        <f t="shared" si="99"/>
        <v>0</v>
      </c>
      <c r="L518" s="9">
        <f>VLOOKUP(B518,YahooFinanceInfos!A:AV,47,FALSE)</f>
        <v>37.263035000000002</v>
      </c>
      <c r="M518" s="9">
        <f>VLOOKUP(B518,YahooFinanceInfos!A:AZ,52,FALSE)</f>
        <v>17.623999999999999</v>
      </c>
      <c r="N518" s="4">
        <f>VLOOKUP(B518,YahooFinanceInfos!A:BH,60,FALSE)</f>
        <v>3.568997</v>
      </c>
      <c r="O518" s="4" t="str">
        <f t="shared" si="98"/>
        <v>don't touch</v>
      </c>
      <c r="P518" s="4"/>
      <c r="Q518" s="4"/>
      <c r="R518" s="4"/>
      <c r="S518" s="4"/>
      <c r="T518" s="4"/>
      <c r="AA518" s="4" t="str">
        <f t="shared" si="91"/>
        <v>na</v>
      </c>
      <c r="AB518" s="4" t="str">
        <f t="shared" si="92"/>
        <v>na</v>
      </c>
      <c r="AC518" s="4" t="str">
        <f t="shared" si="93"/>
        <v>na</v>
      </c>
      <c r="AD518" s="4" t="str">
        <f t="shared" si="94"/>
        <v>na</v>
      </c>
      <c r="AE518" s="4" t="str">
        <f t="shared" si="95"/>
        <v>na</v>
      </c>
      <c r="AF518" s="4" t="str">
        <f t="shared" si="96"/>
        <v>na</v>
      </c>
      <c r="AG518" s="4" t="str">
        <f t="shared" si="97"/>
        <v>na</v>
      </c>
    </row>
    <row r="519" spans="1:33" x14ac:dyDescent="0.2">
      <c r="A519" t="s">
        <v>2406</v>
      </c>
      <c r="B519" t="s">
        <v>2392</v>
      </c>
      <c r="C519" s="7" t="str">
        <f>VLOOKUP(B519,YahooFinanceInfos!A:T,9,FALSE)</f>
        <v>PERNOD RICARD</v>
      </c>
      <c r="D519" t="str">
        <f>VLOOKUP(B519,YahooFinanceInfos!A:T,7,FALSE)</f>
        <v>EUR</v>
      </c>
      <c r="E519" s="1">
        <f>VLOOKUP(B519,YahooFinanceInfos!A:T,20,FALSE)</f>
        <v>128.35</v>
      </c>
      <c r="F519" s="4" t="str">
        <f>VLOOKUP(B519,YahooFinanceInfos!A:AK,37,FALSE)</f>
        <v>112.25 - 179.5</v>
      </c>
      <c r="G519" s="11">
        <f>(VLOOKUP(B519,YahooFinanceInfos!A:AO,41,FALSE)-E519)/E519</f>
        <v>0.39851967276977024</v>
      </c>
      <c r="H519" s="9">
        <f>VLOOKUP(B519,YahooFinanceInfos!A:AX,50,FALSE)</f>
        <v>5.5190000000000001</v>
      </c>
      <c r="I519" s="9">
        <f>VLOOKUP(B519,YahooFinanceInfos!A:AT,46,FALSE)</f>
        <v>3.12</v>
      </c>
      <c r="J519" s="4">
        <f>VLOOKUP(B519,YahooFinanceInfos!A:AV,48,FALSE)</f>
        <v>2.4821002000000002E-2</v>
      </c>
      <c r="K519" s="4">
        <f t="shared" si="99"/>
        <v>0.56531980431237538</v>
      </c>
      <c r="L519" s="9">
        <f>VLOOKUP(B519,YahooFinanceInfos!A:AV,47,FALSE)</f>
        <v>23.256025000000001</v>
      </c>
      <c r="M519" s="9">
        <f>VLOOKUP(B519,YahooFinanceInfos!A:AZ,52,FALSE)</f>
        <v>59.689</v>
      </c>
      <c r="N519" s="4">
        <f>VLOOKUP(B519,YahooFinanceInfos!A:BH,60,FALSE)</f>
        <v>2.1503127000000002</v>
      </c>
      <c r="O519" s="4" t="str">
        <f t="shared" si="98"/>
        <v>don't touch</v>
      </c>
      <c r="P519" s="4"/>
      <c r="Q519" s="4"/>
      <c r="R519" s="4"/>
      <c r="S519" s="4"/>
      <c r="T519" s="4"/>
      <c r="AA519" s="4" t="str">
        <f t="shared" si="91"/>
        <v>na</v>
      </c>
      <c r="AB519" s="4" t="str">
        <f t="shared" si="92"/>
        <v>na</v>
      </c>
      <c r="AC519" s="4" t="str">
        <f t="shared" si="93"/>
        <v>na</v>
      </c>
      <c r="AD519" s="4" t="str">
        <f t="shared" si="94"/>
        <v>na</v>
      </c>
      <c r="AE519" s="4" t="str">
        <f t="shared" si="95"/>
        <v>na</v>
      </c>
      <c r="AF519" s="4" t="str">
        <f t="shared" si="96"/>
        <v>na</v>
      </c>
      <c r="AG519" s="4" t="str">
        <f t="shared" si="97"/>
        <v>na</v>
      </c>
    </row>
    <row r="520" spans="1:33" x14ac:dyDescent="0.2">
      <c r="A520" t="s">
        <v>2406</v>
      </c>
      <c r="B520" t="s">
        <v>2394</v>
      </c>
      <c r="C520" s="7" t="str">
        <f>VLOOKUP(B520,YahooFinanceInfos!A:T,9,FALSE)</f>
        <v>SODEXO</v>
      </c>
      <c r="D520" t="str">
        <f>VLOOKUP(B520,YahooFinanceInfos!A:T,7,FALSE)</f>
        <v>EUR</v>
      </c>
      <c r="E520" s="1">
        <f>VLOOKUP(B520,YahooFinanceInfos!A:T,20,FALSE)</f>
        <v>58.98</v>
      </c>
      <c r="F520" s="4" t="str">
        <f>VLOOKUP(B520,YahooFinanceInfos!A:AK,37,FALSE)</f>
        <v>48.45 - 108.5</v>
      </c>
      <c r="G520" s="11">
        <f>(VLOOKUP(B520,YahooFinanceInfos!A:AO,41,FALSE)-E520)/E520</f>
        <v>0.83960664632078685</v>
      </c>
      <c r="H520" s="9">
        <f>VLOOKUP(B520,YahooFinanceInfos!A:AX,50,FALSE)</f>
        <v>4.5910000000000002</v>
      </c>
      <c r="I520" s="9">
        <f>VLOOKUP(B520,YahooFinanceInfos!A:AT,46,FALSE)</f>
        <v>2.9</v>
      </c>
      <c r="J520" s="4">
        <f>VLOOKUP(B520,YahooFinanceInfos!A:AV,48,FALSE)</f>
        <v>4.9742714E-2</v>
      </c>
      <c r="K520" s="4">
        <f t="shared" si="99"/>
        <v>0.63167065998693095</v>
      </c>
      <c r="L520" s="9">
        <f>VLOOKUP(B520,YahooFinanceInfos!A:AV,47,FALSE)</f>
        <v>12.846874</v>
      </c>
      <c r="M520" s="9">
        <f>VLOOKUP(B520,YahooFinanceInfos!A:AZ,52,FALSE)</f>
        <v>28.138999999999999</v>
      </c>
      <c r="N520" s="4">
        <f>VLOOKUP(B520,YahooFinanceInfos!A:BH,60,FALSE)</f>
        <v>2.0960233000000001</v>
      </c>
      <c r="O520" s="4" t="str">
        <f t="shared" si="98"/>
        <v>invest</v>
      </c>
      <c r="P520" s="4"/>
      <c r="Q520" s="4"/>
      <c r="R520" s="4"/>
      <c r="S520" s="4"/>
      <c r="T520" s="4"/>
      <c r="AA520" s="4" t="str">
        <f t="shared" si="91"/>
        <v>na</v>
      </c>
      <c r="AB520" s="4" t="str">
        <f t="shared" si="92"/>
        <v>na</v>
      </c>
      <c r="AC520" s="4" t="str">
        <f t="shared" si="93"/>
        <v>na</v>
      </c>
      <c r="AD520" s="4" t="str">
        <f t="shared" si="94"/>
        <v>na</v>
      </c>
      <c r="AE520" s="4" t="str">
        <f t="shared" si="95"/>
        <v>na</v>
      </c>
      <c r="AF520" s="4" t="str">
        <f t="shared" si="96"/>
        <v>na</v>
      </c>
      <c r="AG520" s="4" t="str">
        <f t="shared" si="97"/>
        <v>na</v>
      </c>
    </row>
    <row r="521" spans="1:33" x14ac:dyDescent="0.2">
      <c r="A521" t="s">
        <v>2406</v>
      </c>
      <c r="B521" t="s">
        <v>2396</v>
      </c>
      <c r="C521" s="7" t="str">
        <f>VLOOKUP(B521,YahooFinanceInfos!A:T,9,FALSE)</f>
        <v>DANONE</v>
      </c>
      <c r="D521" t="str">
        <f>VLOOKUP(B521,YahooFinanceInfos!A:T,7,FALSE)</f>
        <v>EUR</v>
      </c>
      <c r="E521" s="1">
        <f>VLOOKUP(B521,YahooFinanceInfos!A:T,20,FALSE)</f>
        <v>60.9</v>
      </c>
      <c r="F521" s="4" t="str">
        <f>VLOOKUP(B521,YahooFinanceInfos!A:AK,37,FALSE)</f>
        <v>50.26 - 82.38</v>
      </c>
      <c r="G521" s="11">
        <f>(VLOOKUP(B521,YahooFinanceInfos!A:AO,41,FALSE)-E521)/E521</f>
        <v>0.35270935960591127</v>
      </c>
      <c r="H521" s="9">
        <f>VLOOKUP(B521,YahooFinanceInfos!A:AX,50,FALSE)</f>
        <v>2.95</v>
      </c>
      <c r="I521" s="9">
        <f>VLOOKUP(B521,YahooFinanceInfos!A:AT,46,FALSE)</f>
        <v>2.1</v>
      </c>
      <c r="J521" s="4">
        <f>VLOOKUP(B521,YahooFinanceInfos!A:AV,48,FALSE)</f>
        <v>3.4745199999999997E-2</v>
      </c>
      <c r="K521" s="4">
        <f t="shared" si="99"/>
        <v>0.71186440677966101</v>
      </c>
      <c r="L521" s="9">
        <f>VLOOKUP(B521,YahooFinanceInfos!A:AV,47,FALSE)</f>
        <v>20.644068000000001</v>
      </c>
      <c r="M521" s="9">
        <f>VLOOKUP(B521,YahooFinanceInfos!A:AZ,52,FALSE)</f>
        <v>26.571000000000002</v>
      </c>
      <c r="N521" s="4">
        <f>VLOOKUP(B521,YahooFinanceInfos!A:BH,60,FALSE)</f>
        <v>2.2919725999999998</v>
      </c>
      <c r="O521" s="4" t="str">
        <f t="shared" si="98"/>
        <v>invest</v>
      </c>
      <c r="P521" s="4"/>
      <c r="Q521" s="4"/>
      <c r="R521" s="4"/>
      <c r="S521" s="4"/>
      <c r="T521" s="4"/>
      <c r="AA521" s="4" t="str">
        <f t="shared" si="91"/>
        <v>na</v>
      </c>
      <c r="AB521" s="4" t="str">
        <f t="shared" si="92"/>
        <v>na</v>
      </c>
      <c r="AC521" s="4" t="str">
        <f t="shared" si="93"/>
        <v>na</v>
      </c>
      <c r="AD521" s="4" t="str">
        <f t="shared" si="94"/>
        <v>na</v>
      </c>
      <c r="AE521" s="4" t="str">
        <f t="shared" si="95"/>
        <v>na</v>
      </c>
      <c r="AF521" s="4" t="str">
        <f t="shared" si="96"/>
        <v>na</v>
      </c>
      <c r="AG521" s="4" t="str">
        <f t="shared" si="97"/>
        <v>na</v>
      </c>
    </row>
    <row r="522" spans="1:33" x14ac:dyDescent="0.2">
      <c r="A522" t="s">
        <v>2406</v>
      </c>
      <c r="B522" t="s">
        <v>2398</v>
      </c>
      <c r="C522" s="7" t="str">
        <f>VLOOKUP(B522,YahooFinanceInfos!A:T,9,FALSE)</f>
        <v>SCHNEIDER ELECTRIC</v>
      </c>
      <c r="D522" t="str">
        <f>VLOOKUP(B522,YahooFinanceInfos!A:T,7,FALSE)</f>
        <v>EUR</v>
      </c>
      <c r="E522" s="1">
        <f>VLOOKUP(B522,YahooFinanceInfos!A:T,20,FALSE)</f>
        <v>77.98</v>
      </c>
      <c r="F522" s="4" t="str">
        <f>VLOOKUP(B522,YahooFinanceInfos!A:AK,37,FALSE)</f>
        <v>61.72 - 105.5</v>
      </c>
      <c r="G522" s="11">
        <f>(VLOOKUP(B522,YahooFinanceInfos!A:AO,41,FALSE)-E522)/E522</f>
        <v>0.35291100282123616</v>
      </c>
      <c r="H522" s="9">
        <f>VLOOKUP(B522,YahooFinanceInfos!A:AX,50,FALSE)</f>
        <v>4.33</v>
      </c>
      <c r="I522" s="9">
        <f>VLOOKUP(B522,YahooFinanceInfos!A:AT,46,FALSE)</f>
        <v>2.5499999999999998</v>
      </c>
      <c r="J522" s="4">
        <f>VLOOKUP(B522,YahooFinanceInfos!A:AV,48,FALSE)</f>
        <v>3.2920215000000003E-2</v>
      </c>
      <c r="K522" s="4">
        <f t="shared" si="99"/>
        <v>0.58891454965357959</v>
      </c>
      <c r="L522" s="9">
        <f>VLOOKUP(B522,YahooFinanceInfos!A:AV,47,FALSE)</f>
        <v>18.009239999999998</v>
      </c>
      <c r="M522" s="9">
        <f>VLOOKUP(B522,YahooFinanceInfos!A:AZ,52,FALSE)</f>
        <v>39.128999999999998</v>
      </c>
      <c r="N522" s="4">
        <f>VLOOKUP(B522,YahooFinanceInfos!A:BH,60,FALSE)</f>
        <v>1.9928952</v>
      </c>
      <c r="O522" s="4" t="str">
        <f t="shared" si="98"/>
        <v>invest</v>
      </c>
      <c r="P522" s="4"/>
      <c r="Q522" s="4"/>
      <c r="R522" s="4"/>
      <c r="S522" s="4"/>
      <c r="T522" s="4"/>
      <c r="AA522" s="4" t="str">
        <f t="shared" si="91"/>
        <v>na</v>
      </c>
      <c r="AB522" s="4" t="str">
        <f t="shared" si="92"/>
        <v>na</v>
      </c>
      <c r="AC522" s="4" t="str">
        <f t="shared" si="93"/>
        <v>na</v>
      </c>
      <c r="AD522" s="4" t="str">
        <f t="shared" si="94"/>
        <v>na</v>
      </c>
      <c r="AE522" s="4" t="str">
        <f t="shared" si="95"/>
        <v>na</v>
      </c>
      <c r="AF522" s="4" t="str">
        <f t="shared" si="96"/>
        <v>na</v>
      </c>
      <c r="AG522" s="4" t="str">
        <f t="shared" si="97"/>
        <v>na</v>
      </c>
    </row>
    <row r="523" spans="1:33" x14ac:dyDescent="0.2">
      <c r="A523" t="s">
        <v>2406</v>
      </c>
      <c r="B523" t="s">
        <v>2400</v>
      </c>
      <c r="C523" s="7" t="str">
        <f>VLOOKUP(B523,YahooFinanceInfos!A:T,9,FALSE)</f>
        <v>CAPGEMINI</v>
      </c>
      <c r="D523" t="str">
        <f>VLOOKUP(B523,YahooFinanceInfos!A:T,7,FALSE)</f>
        <v>EUR</v>
      </c>
      <c r="E523" s="1">
        <f>VLOOKUP(B523,YahooFinanceInfos!A:T,20,FALSE)</f>
        <v>82.98</v>
      </c>
      <c r="F523" s="4" t="str">
        <f>VLOOKUP(B523,YahooFinanceInfos!A:AK,37,FALSE)</f>
        <v>51.78 - 120.9</v>
      </c>
      <c r="G523" s="11">
        <f>(VLOOKUP(B523,YahooFinanceInfos!A:AO,41,FALSE)-E523)/E523</f>
        <v>0.45697758496023139</v>
      </c>
      <c r="H523" s="9">
        <f>VLOOKUP(B523,YahooFinanceInfos!A:AX,50,FALSE)</f>
        <v>5</v>
      </c>
      <c r="I523" s="9">
        <f>VLOOKUP(B523,YahooFinanceInfos!A:AT,46,FALSE)</f>
        <v>1.9</v>
      </c>
      <c r="J523" s="4">
        <f>VLOOKUP(B523,YahooFinanceInfos!A:AV,48,FALSE)</f>
        <v>2.3267204E-2</v>
      </c>
      <c r="K523" s="4">
        <f t="shared" si="99"/>
        <v>0.38</v>
      </c>
      <c r="L523" s="9">
        <f>VLOOKUP(B523,YahooFinanceInfos!A:AV,47,FALSE)</f>
        <v>16.596</v>
      </c>
      <c r="M523" s="9">
        <f>VLOOKUP(B523,YahooFinanceInfos!A:AZ,52,FALSE)</f>
        <v>49.817</v>
      </c>
      <c r="N523" s="4">
        <f>VLOOKUP(B523,YahooFinanceInfos!A:BH,60,FALSE)</f>
        <v>1.6656964999999999</v>
      </c>
      <c r="O523" s="4" t="str">
        <f t="shared" si="98"/>
        <v>don't touch</v>
      </c>
      <c r="P523" s="4"/>
      <c r="Q523" s="4"/>
      <c r="R523" s="4"/>
      <c r="S523" s="4"/>
      <c r="T523" s="4"/>
      <c r="AA523" s="4" t="str">
        <f t="shared" si="91"/>
        <v>na</v>
      </c>
      <c r="AB523" s="4" t="str">
        <f t="shared" si="92"/>
        <v>na</v>
      </c>
      <c r="AC523" s="4" t="str">
        <f t="shared" si="93"/>
        <v>na</v>
      </c>
      <c r="AD523" s="4" t="str">
        <f t="shared" si="94"/>
        <v>na</v>
      </c>
      <c r="AE523" s="4" t="str">
        <f t="shared" si="95"/>
        <v>na</v>
      </c>
      <c r="AF523" s="4" t="str">
        <f t="shared" si="96"/>
        <v>na</v>
      </c>
      <c r="AG523" s="4" t="str">
        <f t="shared" si="97"/>
        <v>na</v>
      </c>
    </row>
    <row r="524" spans="1:33" x14ac:dyDescent="0.2">
      <c r="A524" t="s">
        <v>2406</v>
      </c>
      <c r="B524" t="s">
        <v>2402</v>
      </c>
      <c r="C524" s="7" t="str">
        <f>VLOOKUP(B524,YahooFinanceInfos!A:T,9,FALSE)</f>
        <v>BOUYGUES</v>
      </c>
      <c r="D524" t="str">
        <f>VLOOKUP(B524,YahooFinanceInfos!A:T,7,FALSE)</f>
        <v>EUR</v>
      </c>
      <c r="E524" s="1">
        <f>VLOOKUP(B524,YahooFinanceInfos!A:T,20,FALSE)</f>
        <v>25.42</v>
      </c>
      <c r="F524" s="4" t="str">
        <f>VLOOKUP(B524,YahooFinanceInfos!A:AK,37,FALSE)</f>
        <v>22.27 - 41.32</v>
      </c>
      <c r="G524" s="11">
        <f>(VLOOKUP(B524,YahooFinanceInfos!A:AO,41,FALSE)-E524)/E524</f>
        <v>0.62549173878835551</v>
      </c>
      <c r="H524" s="9">
        <f>VLOOKUP(B524,YahooFinanceInfos!A:AX,50,FALSE)</f>
        <v>3.17</v>
      </c>
      <c r="I524" s="9">
        <f>VLOOKUP(B524,YahooFinanceInfos!A:AT,46,FALSE)</f>
        <v>1.7</v>
      </c>
      <c r="J524" s="4">
        <f>VLOOKUP(B524,YahooFinanceInfos!A:AV,48,FALSE)</f>
        <v>6.8686869999999997E-2</v>
      </c>
      <c r="K524" s="4">
        <f t="shared" si="99"/>
        <v>0.5362776025236593</v>
      </c>
      <c r="L524" s="9">
        <f>VLOOKUP(B524,YahooFinanceInfos!A:AV,47,FALSE)</f>
        <v>8.0189280000000007</v>
      </c>
      <c r="M524" s="9">
        <f>VLOOKUP(B524,YahooFinanceInfos!A:AZ,52,FALSE)</f>
        <v>27.393999999999998</v>
      </c>
      <c r="N524" s="4">
        <f>VLOOKUP(B524,YahooFinanceInfos!A:BH,60,FALSE)</f>
        <v>0.92794049999999995</v>
      </c>
      <c r="O524" s="4" t="str">
        <f t="shared" si="98"/>
        <v>invest</v>
      </c>
      <c r="P524" s="4"/>
      <c r="Q524" s="4"/>
      <c r="R524" s="4"/>
      <c r="S524" s="4"/>
      <c r="T524" s="4"/>
      <c r="AA524" s="4" t="str">
        <f t="shared" si="91"/>
        <v>na</v>
      </c>
      <c r="AB524" s="4" t="str">
        <f t="shared" si="92"/>
        <v>na</v>
      </c>
      <c r="AC524" s="4" t="str">
        <f t="shared" si="93"/>
        <v>na</v>
      </c>
      <c r="AD524" s="4" t="str">
        <f t="shared" si="94"/>
        <v>na</v>
      </c>
      <c r="AE524" s="4" t="str">
        <f t="shared" si="95"/>
        <v>na</v>
      </c>
      <c r="AF524" s="4" t="str">
        <f t="shared" si="96"/>
        <v>na</v>
      </c>
      <c r="AG524" s="4" t="str">
        <f t="shared" si="97"/>
        <v>na</v>
      </c>
    </row>
    <row r="525" spans="1:33" x14ac:dyDescent="0.2">
      <c r="A525" t="s">
        <v>2406</v>
      </c>
      <c r="B525" t="s">
        <v>2404</v>
      </c>
      <c r="C525" s="7" t="str">
        <f>VLOOKUP(B525,YahooFinanceInfos!A:T,9,FALSE)</f>
        <v>PEUGEOT</v>
      </c>
      <c r="D525" t="str">
        <f>VLOOKUP(B525,YahooFinanceInfos!A:T,7,FALSE)</f>
        <v>EUR</v>
      </c>
      <c r="E525" s="1">
        <f>VLOOKUP(B525,YahooFinanceInfos!A:T,20,FALSE)</f>
        <v>11.42</v>
      </c>
      <c r="F525" s="4" t="str">
        <f>VLOOKUP(B525,YahooFinanceInfos!A:AK,37,FALSE)</f>
        <v>8.878 - 27.06</v>
      </c>
      <c r="G525" s="11">
        <f>(VLOOKUP(B525,YahooFinanceInfos!A:AO,41,FALSE)-E525)/E525</f>
        <v>1.3695271453590192</v>
      </c>
      <c r="H525" s="9">
        <f>VLOOKUP(B525,YahooFinanceInfos!A:AX,50,FALSE)</f>
        <v>3.38</v>
      </c>
      <c r="I525" s="9">
        <f>VLOOKUP(B525,YahooFinanceInfos!A:AT,46,FALSE)</f>
        <v>0.78</v>
      </c>
      <c r="J525" s="4">
        <f>VLOOKUP(B525,YahooFinanceInfos!A:AV,48,FALSE)</f>
        <v>6.8301219999999996E-2</v>
      </c>
      <c r="K525" s="4">
        <f t="shared" si="99"/>
        <v>0.23076923076923078</v>
      </c>
      <c r="L525" s="9">
        <f>VLOOKUP(B525,YahooFinanceInfos!A:AV,47,FALSE)</f>
        <v>3.378698</v>
      </c>
      <c r="M525" s="9">
        <f>VLOOKUP(B525,YahooFinanceInfos!A:AZ,52,FALSE)</f>
        <v>20.382999999999999</v>
      </c>
      <c r="N525" s="4">
        <f>VLOOKUP(B525,YahooFinanceInfos!A:BH,60,FALSE)</f>
        <v>0.56027084999999999</v>
      </c>
      <c r="O525" s="4" t="str">
        <f t="shared" si="98"/>
        <v>invest</v>
      </c>
      <c r="P525" s="4"/>
      <c r="Q525" s="4"/>
      <c r="R525" s="4"/>
      <c r="S525" s="4"/>
      <c r="T525" s="4"/>
      <c r="AA525" s="4" t="str">
        <f t="shared" si="91"/>
        <v>na</v>
      </c>
      <c r="AB525" s="4" t="str">
        <f t="shared" si="92"/>
        <v>na</v>
      </c>
      <c r="AC525" s="4" t="str">
        <f t="shared" si="93"/>
        <v>na</v>
      </c>
      <c r="AD525" s="4" t="str">
        <f t="shared" si="94"/>
        <v>na</v>
      </c>
      <c r="AE525" s="4" t="str">
        <f t="shared" si="95"/>
        <v>na</v>
      </c>
      <c r="AF525" s="4" t="str">
        <f t="shared" si="96"/>
        <v>na</v>
      </c>
      <c r="AG525" s="4" t="str">
        <f t="shared" si="97"/>
        <v>na</v>
      </c>
    </row>
    <row r="526" spans="1:33" x14ac:dyDescent="0.2">
      <c r="A526" t="s">
        <v>2449</v>
      </c>
      <c r="B526" t="s">
        <v>2407</v>
      </c>
      <c r="C526" s="7" t="str">
        <f>VLOOKUP(B526,YahooFinanceInfos!A:T,9,FALSE)</f>
        <v>AGEAS</v>
      </c>
      <c r="D526" t="str">
        <f>VLOOKUP(B526,YahooFinanceInfos!A:T,7,FALSE)</f>
        <v>EUR</v>
      </c>
      <c r="E526" s="1">
        <f>VLOOKUP(B526,YahooFinanceInfos!A:T,20,FALSE)</f>
        <v>30.42</v>
      </c>
      <c r="F526" s="4" t="str">
        <f>VLOOKUP(B526,YahooFinanceInfos!A:AK,37,FALSE)</f>
        <v>25.13 - 55.0</v>
      </c>
      <c r="G526" s="11">
        <f>(VLOOKUP(B526,YahooFinanceInfos!A:AO,41,FALSE)-E526)/E526</f>
        <v>0.80802103879026943</v>
      </c>
      <c r="H526" s="9">
        <f>VLOOKUP(B526,YahooFinanceInfos!A:AX,50,FALSE)</f>
        <v>5.08</v>
      </c>
      <c r="I526" s="9">
        <f>VLOOKUP(B526,YahooFinanceInfos!A:AT,46,FALSE)</f>
        <v>2.65</v>
      </c>
      <c r="J526" s="4">
        <f>VLOOKUP(B526,YahooFinanceInfos!A:AV,48,FALSE)</f>
        <v>8.751652E-2</v>
      </c>
      <c r="K526" s="4">
        <f t="shared" si="99"/>
        <v>0.52165354330708658</v>
      </c>
      <c r="L526" s="9">
        <f>VLOOKUP(B526,YahooFinanceInfos!A:AV,47,FALSE)</f>
        <v>5.9881890000000002</v>
      </c>
      <c r="M526" s="9">
        <f>VLOOKUP(B526,YahooFinanceInfos!A:AZ,52,FALSE)</f>
        <v>58.887999999999998</v>
      </c>
      <c r="N526" s="4">
        <f>VLOOKUP(B526,YahooFinanceInfos!A:BH,60,FALSE)</f>
        <v>0.51657385</v>
      </c>
      <c r="O526" s="4" t="str">
        <f t="shared" si="98"/>
        <v>invest</v>
      </c>
      <c r="P526" s="4"/>
      <c r="Q526" s="4"/>
      <c r="R526" s="4"/>
      <c r="S526" s="4"/>
      <c r="T526" s="4"/>
      <c r="AA526" s="4" t="str">
        <f t="shared" si="91"/>
        <v>na</v>
      </c>
      <c r="AB526" s="4" t="str">
        <f t="shared" si="92"/>
        <v>na</v>
      </c>
      <c r="AC526" s="4" t="str">
        <f t="shared" si="93"/>
        <v>na</v>
      </c>
      <c r="AD526" s="4" t="str">
        <f t="shared" si="94"/>
        <v>na</v>
      </c>
      <c r="AE526" s="4" t="str">
        <f t="shared" si="95"/>
        <v>na</v>
      </c>
      <c r="AF526" s="4" t="str">
        <f t="shared" si="96"/>
        <v>na</v>
      </c>
      <c r="AG526" s="4" t="str">
        <f t="shared" si="97"/>
        <v>na</v>
      </c>
    </row>
    <row r="527" spans="1:33" x14ac:dyDescent="0.2">
      <c r="A527" t="s">
        <v>2449</v>
      </c>
      <c r="B527" t="s">
        <v>2409</v>
      </c>
      <c r="C527" s="7" t="str">
        <f>VLOOKUP(B527,YahooFinanceInfos!A:T,9,FALSE)</f>
        <v>UBISOFT ENTERTAIN</v>
      </c>
      <c r="D527" t="str">
        <f>VLOOKUP(B527,YahooFinanceInfos!A:T,7,FALSE)</f>
        <v>EUR</v>
      </c>
      <c r="E527" s="1">
        <f>VLOOKUP(B527,YahooFinanceInfos!A:T,20,FALSE)</f>
        <v>67.28</v>
      </c>
      <c r="F527" s="4" t="str">
        <f>VLOOKUP(B527,YahooFinanceInfos!A:AK,37,FALSE)</f>
        <v>39.89 - 80.28</v>
      </c>
      <c r="G527" s="11">
        <f>(VLOOKUP(B527,YahooFinanceInfos!A:AO,41,FALSE)-E527)/E527</f>
        <v>0.19322235434007135</v>
      </c>
      <c r="H527" s="9">
        <f>VLOOKUP(B527,YahooFinanceInfos!A:AX,50,FALSE)</f>
        <v>-0.373</v>
      </c>
      <c r="I527" s="9">
        <f>VLOOKUP(B527,YahooFinanceInfos!A:AT,46,FALSE)</f>
        <v>0</v>
      </c>
      <c r="J527" s="4">
        <f>VLOOKUP(B527,YahooFinanceInfos!A:AV,48,FALSE)</f>
        <v>0</v>
      </c>
      <c r="K527" s="4">
        <f t="shared" si="99"/>
        <v>0</v>
      </c>
      <c r="L527" s="9">
        <f>VLOOKUP(B527,YahooFinanceInfos!A:AV,47,FALSE)</f>
        <v>0</v>
      </c>
      <c r="M527" s="9">
        <f>VLOOKUP(B527,YahooFinanceInfos!A:AZ,52,FALSE)</f>
        <v>9.5960000000000001</v>
      </c>
      <c r="N527" s="4">
        <f>VLOOKUP(B527,YahooFinanceInfos!A:BH,60,FALSE)</f>
        <v>7.0112550000000002</v>
      </c>
      <c r="O527" s="4" t="str">
        <f t="shared" si="98"/>
        <v>don't touch</v>
      </c>
      <c r="P527" s="4"/>
      <c r="Q527" s="4"/>
      <c r="R527" s="4"/>
      <c r="S527" s="4"/>
      <c r="T527" s="4"/>
      <c r="AA527" s="4" t="str">
        <f t="shared" si="91"/>
        <v>na</v>
      </c>
      <c r="AB527" s="4" t="str">
        <f t="shared" si="92"/>
        <v>na</v>
      </c>
      <c r="AC527" s="4" t="str">
        <f t="shared" si="93"/>
        <v>na</v>
      </c>
      <c r="AD527" s="4" t="str">
        <f t="shared" si="94"/>
        <v>na</v>
      </c>
      <c r="AE527" s="4" t="str">
        <f t="shared" si="95"/>
        <v>na</v>
      </c>
      <c r="AF527" s="4" t="str">
        <f t="shared" si="96"/>
        <v>na</v>
      </c>
      <c r="AG527" s="4" t="str">
        <f t="shared" si="97"/>
        <v>na</v>
      </c>
    </row>
    <row r="528" spans="1:33" x14ac:dyDescent="0.2">
      <c r="A528" t="s">
        <v>2449</v>
      </c>
      <c r="B528" t="s">
        <v>2346</v>
      </c>
      <c r="C528" s="7" t="str">
        <f>VLOOKUP(B528,YahooFinanceInfos!A:T,9,FALSE)</f>
        <v>AIRBUS</v>
      </c>
      <c r="D528" t="str">
        <f>VLOOKUP(B528,YahooFinanceInfos!A:T,7,FALSE)</f>
        <v>EUR</v>
      </c>
      <c r="E528" s="1">
        <f>VLOOKUP(B528,YahooFinanceInfos!A:T,20,FALSE)</f>
        <v>49.244999999999997</v>
      </c>
      <c r="F528" s="4" t="str">
        <f>VLOOKUP(B528,YahooFinanceInfos!A:AK,37,FALSE)</f>
        <v>48.12 - 139.4</v>
      </c>
      <c r="G528" s="11">
        <f>(VLOOKUP(B528,YahooFinanceInfos!A:AO,41,FALSE)-E528)/E528</f>
        <v>1.8307442379937051</v>
      </c>
      <c r="H528" s="9">
        <f>VLOOKUP(B528,YahooFinanceInfos!A:AX,50,FALSE)</f>
        <v>-2.4180000000000001</v>
      </c>
      <c r="I528" s="9">
        <f>VLOOKUP(B528,YahooFinanceInfos!A:AT,46,FALSE)</f>
        <v>1.8</v>
      </c>
      <c r="J528" s="4">
        <f>VLOOKUP(B528,YahooFinanceInfos!A:AV,48,FALSE)</f>
        <v>3.6086607999999999E-2</v>
      </c>
      <c r="K528" s="4">
        <f t="shared" si="99"/>
        <v>-0.74441687344913143</v>
      </c>
      <c r="L528" s="9">
        <f>VLOOKUP(B528,YahooFinanceInfos!A:AV,47,FALSE)</f>
        <v>0</v>
      </c>
      <c r="M528" s="9">
        <f>VLOOKUP(B528,YahooFinanceInfos!A:AZ,52,FALSE)</f>
        <v>4.4960000000000004</v>
      </c>
      <c r="N528" s="4">
        <f>VLOOKUP(B528,YahooFinanceInfos!A:BH,60,FALSE)</f>
        <v>10.95307</v>
      </c>
      <c r="O528" s="4" t="str">
        <f t="shared" si="98"/>
        <v>don't touch</v>
      </c>
      <c r="P528" s="4"/>
      <c r="Q528" s="4"/>
      <c r="R528" s="4"/>
      <c r="S528" s="4"/>
      <c r="T528" s="4"/>
      <c r="AA528" s="4" t="str">
        <f t="shared" si="91"/>
        <v>na</v>
      </c>
      <c r="AB528" s="4" t="str">
        <f t="shared" si="92"/>
        <v>na</v>
      </c>
      <c r="AC528" s="4" t="str">
        <f t="shared" si="93"/>
        <v>na</v>
      </c>
      <c r="AD528" s="4" t="str">
        <f t="shared" si="94"/>
        <v>na</v>
      </c>
      <c r="AE528" s="4" t="str">
        <f t="shared" si="95"/>
        <v>na</v>
      </c>
      <c r="AF528" s="4" t="str">
        <f t="shared" si="96"/>
        <v>na</v>
      </c>
      <c r="AG528" s="4" t="str">
        <f t="shared" si="97"/>
        <v>na</v>
      </c>
    </row>
    <row r="529" spans="1:33" x14ac:dyDescent="0.2">
      <c r="A529" t="s">
        <v>2449</v>
      </c>
      <c r="B529" t="s">
        <v>2411</v>
      </c>
      <c r="C529" s="7" t="str">
        <f>VLOOKUP(B529,YahooFinanceInfos!A:T,9,FALSE)</f>
        <v>TELEPERFORMANCE</v>
      </c>
      <c r="D529" t="str">
        <f>VLOOKUP(B529,YahooFinanceInfos!A:T,7,FALSE)</f>
        <v>EUR</v>
      </c>
      <c r="E529" s="1">
        <f>VLOOKUP(B529,YahooFinanceInfos!A:T,20,FALSE)</f>
        <v>216.5</v>
      </c>
      <c r="F529" s="4" t="str">
        <f>VLOOKUP(B529,YahooFinanceInfos!A:AK,37,FALSE)</f>
        <v>150.3 - 246.8</v>
      </c>
      <c r="G529" s="11">
        <f>(VLOOKUP(B529,YahooFinanceInfos!A:AO,41,FALSE)-E529)/E529</f>
        <v>0.13995381062355663</v>
      </c>
      <c r="H529" s="9">
        <f>VLOOKUP(B529,YahooFinanceInfos!A:AX,50,FALSE)</f>
        <v>6.81</v>
      </c>
      <c r="I529" s="9">
        <f>VLOOKUP(B529,YahooFinanceInfos!A:AT,46,FALSE)</f>
        <v>2.4</v>
      </c>
      <c r="J529" s="4">
        <f>VLOOKUP(B529,YahooFinanceInfos!A:AV,48,FALSE)</f>
        <v>1.1347517999999999E-2</v>
      </c>
      <c r="K529" s="4">
        <f t="shared" si="99"/>
        <v>0.3524229074889868</v>
      </c>
      <c r="L529" s="9">
        <f>VLOOKUP(B529,YahooFinanceInfos!A:AV,47,FALSE)</f>
        <v>31.791482999999999</v>
      </c>
      <c r="M529" s="9">
        <f>VLOOKUP(B529,YahooFinanceInfos!A:AZ,52,FALSE)</f>
        <v>43.741</v>
      </c>
      <c r="N529" s="4">
        <f>VLOOKUP(B529,YahooFinanceInfos!A:BH,60,FALSE)</f>
        <v>4.9495896999999998</v>
      </c>
      <c r="O529" s="4" t="str">
        <f t="shared" si="98"/>
        <v>don't touch</v>
      </c>
      <c r="P529" s="4"/>
      <c r="Q529" s="4"/>
      <c r="R529" s="4"/>
      <c r="S529" s="4"/>
      <c r="T529" s="4"/>
      <c r="AA529" s="4" t="str">
        <f t="shared" si="91"/>
        <v>na</v>
      </c>
      <c r="AB529" s="4" t="str">
        <f t="shared" si="92"/>
        <v>na</v>
      </c>
      <c r="AC529" s="4" t="str">
        <f t="shared" si="93"/>
        <v>na</v>
      </c>
      <c r="AD529" s="4" t="str">
        <f t="shared" si="94"/>
        <v>na</v>
      </c>
      <c r="AE529" s="4" t="str">
        <f t="shared" si="95"/>
        <v>na</v>
      </c>
      <c r="AF529" s="4" t="str">
        <f t="shared" si="96"/>
        <v>na</v>
      </c>
      <c r="AG529" s="4" t="str">
        <f t="shared" si="97"/>
        <v>na</v>
      </c>
    </row>
    <row r="530" spans="1:33" x14ac:dyDescent="0.2">
      <c r="A530" t="s">
        <v>2449</v>
      </c>
      <c r="B530" t="s">
        <v>2413</v>
      </c>
      <c r="C530" s="7" t="str">
        <f>VLOOKUP(B530,YahooFinanceInfos!A:T,9,FALSE)</f>
        <v>DSM KON</v>
      </c>
      <c r="D530" t="str">
        <f>VLOOKUP(B530,YahooFinanceInfos!A:T,7,FALSE)</f>
        <v>EUR</v>
      </c>
      <c r="E530" s="1">
        <f>VLOOKUP(B530,YahooFinanceInfos!A:T,20,FALSE)</f>
        <v>111.4</v>
      </c>
      <c r="F530" s="4" t="str">
        <f>VLOOKUP(B530,YahooFinanceInfos!A:AK,37,FALSE)</f>
        <v>82.2 - 118.6</v>
      </c>
      <c r="G530" s="11">
        <f>(VLOOKUP(B530,YahooFinanceInfos!A:AO,41,FALSE)-E530)/E530</f>
        <v>6.4631956912028624E-2</v>
      </c>
      <c r="H530" s="9">
        <f>VLOOKUP(B530,YahooFinanceInfos!A:AX,50,FALSE)</f>
        <v>4.24</v>
      </c>
      <c r="I530" s="9">
        <f>VLOOKUP(B530,YahooFinanceInfos!A:AT,46,FALSE)</f>
        <v>2.4</v>
      </c>
      <c r="J530" s="4">
        <f>VLOOKUP(B530,YahooFinanceInfos!A:AV,48,FALSE)</f>
        <v>2.1699820000000002E-2</v>
      </c>
      <c r="K530" s="4">
        <f t="shared" si="99"/>
        <v>0.56603773584905659</v>
      </c>
      <c r="L530" s="9">
        <f>VLOOKUP(B530,YahooFinanceInfos!A:AV,47,FALSE)</f>
        <v>26.273586000000002</v>
      </c>
      <c r="M530" s="9">
        <f>VLOOKUP(B530,YahooFinanceInfos!A:AZ,52,FALSE)</f>
        <v>44.831000000000003</v>
      </c>
      <c r="N530" s="4">
        <f>VLOOKUP(B530,YahooFinanceInfos!A:BH,60,FALSE)</f>
        <v>2.4848876</v>
      </c>
      <c r="O530" s="4" t="str">
        <f t="shared" si="98"/>
        <v>don't touch</v>
      </c>
      <c r="P530" s="4"/>
      <c r="Q530" s="4"/>
      <c r="R530" s="4"/>
      <c r="S530" s="4"/>
      <c r="T530" s="4"/>
      <c r="AA530" s="4" t="str">
        <f t="shared" si="91"/>
        <v>na</v>
      </c>
      <c r="AB530" s="4" t="str">
        <f t="shared" si="92"/>
        <v>na</v>
      </c>
      <c r="AC530" s="4" t="str">
        <f t="shared" si="93"/>
        <v>na</v>
      </c>
      <c r="AD530" s="4" t="str">
        <f t="shared" si="94"/>
        <v>na</v>
      </c>
      <c r="AE530" s="4" t="str">
        <f t="shared" si="95"/>
        <v>na</v>
      </c>
      <c r="AF530" s="4" t="str">
        <f t="shared" si="96"/>
        <v>na</v>
      </c>
      <c r="AG530" s="4" t="str">
        <f t="shared" si="97"/>
        <v>na</v>
      </c>
    </row>
    <row r="531" spans="1:33" x14ac:dyDescent="0.2">
      <c r="A531" t="s">
        <v>2449</v>
      </c>
      <c r="B531" t="s">
        <v>2415</v>
      </c>
      <c r="C531" s="7" t="str">
        <f>VLOOKUP(B531,YahooFinanceInfos!A:T,9,FALSE)</f>
        <v>AEGON</v>
      </c>
      <c r="D531" t="str">
        <f>VLOOKUP(B531,YahooFinanceInfos!A:T,7,FALSE)</f>
        <v>EUR</v>
      </c>
      <c r="E531" s="1">
        <f>VLOOKUP(B531,YahooFinanceInfos!A:T,20,FALSE)</f>
        <v>2.0630000000000002</v>
      </c>
      <c r="F531" s="4" t="str">
        <f>VLOOKUP(B531,YahooFinanceInfos!A:AK,37,FALSE)</f>
        <v>1.556 - 4.659</v>
      </c>
      <c r="G531" s="11">
        <f>(VLOOKUP(B531,YahooFinanceInfos!A:AO,41,FALSE)-E531)/E531</f>
        <v>1.2583616093068344</v>
      </c>
      <c r="H531" s="9">
        <f>VLOOKUP(B531,YahooFinanceInfos!A:AX,50,FALSE)</f>
        <v>0.56000000000000005</v>
      </c>
      <c r="I531" s="9">
        <f>VLOOKUP(B531,YahooFinanceInfos!A:AT,46,FALSE)</f>
        <v>0.15</v>
      </c>
      <c r="J531" s="4">
        <f>VLOOKUP(B531,YahooFinanceInfos!A:AV,48,FALSE)</f>
        <v>7.2150073999999995E-2</v>
      </c>
      <c r="K531" s="4">
        <f t="shared" si="99"/>
        <v>0.26785714285714285</v>
      </c>
      <c r="L531" s="9">
        <f>VLOOKUP(B531,YahooFinanceInfos!A:AV,47,FALSE)</f>
        <v>3.6839284999999999</v>
      </c>
      <c r="M531" s="9">
        <f>VLOOKUP(B531,YahooFinanceInfos!A:AZ,52,FALSE)</f>
        <v>11.898</v>
      </c>
      <c r="N531" s="4">
        <f>VLOOKUP(B531,YahooFinanceInfos!A:BH,60,FALSE)</f>
        <v>0.1733905</v>
      </c>
      <c r="O531" s="4" t="str">
        <f t="shared" si="98"/>
        <v>invest</v>
      </c>
      <c r="P531" s="4"/>
      <c r="Q531" s="4"/>
      <c r="R531" s="4"/>
      <c r="S531" s="4"/>
      <c r="T531" s="4"/>
      <c r="AA531" s="4" t="str">
        <f t="shared" si="91"/>
        <v>na</v>
      </c>
      <c r="AB531" s="4" t="str">
        <f t="shared" si="92"/>
        <v>na</v>
      </c>
      <c r="AC531" s="4" t="str">
        <f t="shared" si="93"/>
        <v>na</v>
      </c>
      <c r="AD531" s="4" t="str">
        <f t="shared" si="94"/>
        <v>na</v>
      </c>
      <c r="AE531" s="4" t="str">
        <f t="shared" si="95"/>
        <v>na</v>
      </c>
      <c r="AF531" s="4" t="str">
        <f t="shared" si="96"/>
        <v>na</v>
      </c>
      <c r="AG531" s="4" t="str">
        <f t="shared" si="97"/>
        <v>na</v>
      </c>
    </row>
    <row r="532" spans="1:33" x14ac:dyDescent="0.2">
      <c r="A532" t="s">
        <v>2449</v>
      </c>
      <c r="B532" t="s">
        <v>2417</v>
      </c>
      <c r="C532" s="7" t="str">
        <f>VLOOKUP(B532,YahooFinanceInfos!A:T,9,FALSE)</f>
        <v>NATIXIS</v>
      </c>
      <c r="D532" t="str">
        <f>VLOOKUP(B532,YahooFinanceInfos!A:T,7,FALSE)</f>
        <v>EUR</v>
      </c>
      <c r="E532" s="1">
        <f>VLOOKUP(B532,YahooFinanceInfos!A:T,20,FALSE)</f>
        <v>2.0230000000000001</v>
      </c>
      <c r="F532" s="4" t="str">
        <f>VLOOKUP(B532,YahooFinanceInfos!A:AK,37,FALSE)</f>
        <v>1.471 - 5.126</v>
      </c>
      <c r="G532" s="11">
        <f>(VLOOKUP(B532,YahooFinanceInfos!A:AO,41,FALSE)-E532)/E532</f>
        <v>1.5338606030647552</v>
      </c>
      <c r="H532" s="9">
        <f>VLOOKUP(B532,YahooFinanceInfos!A:AX,50,FALSE)</f>
        <v>0.24</v>
      </c>
      <c r="I532" s="9">
        <f>VLOOKUP(B532,YahooFinanceInfos!A:AT,46,FALSE)</f>
        <v>0.31</v>
      </c>
      <c r="J532" s="4">
        <f>VLOOKUP(B532,YahooFinanceInfos!A:AV,48,FALSE)</f>
        <v>0.15542743000000001</v>
      </c>
      <c r="K532" s="4">
        <f t="shared" si="99"/>
        <v>1.2916666666666667</v>
      </c>
      <c r="L532" s="9">
        <f>VLOOKUP(B532,YahooFinanceInfos!A:AV,47,FALSE)</f>
        <v>8.4291669999999996</v>
      </c>
      <c r="M532" s="9">
        <f>VLOOKUP(B532,YahooFinanceInfos!A:AZ,52,FALSE)</f>
        <v>6.2489999999999997</v>
      </c>
      <c r="N532" s="4">
        <f>VLOOKUP(B532,YahooFinanceInfos!A:BH,60,FALSE)</f>
        <v>0.32373178000000002</v>
      </c>
      <c r="O532" s="4" t="str">
        <f t="shared" si="98"/>
        <v>don't touch</v>
      </c>
      <c r="P532" s="4"/>
      <c r="Q532" s="4"/>
      <c r="R532" s="4"/>
      <c r="S532" s="4"/>
      <c r="T532" s="4"/>
      <c r="AA532" s="4" t="str">
        <f t="shared" si="91"/>
        <v>na</v>
      </c>
      <c r="AB532" s="4" t="str">
        <f t="shared" si="92"/>
        <v>na</v>
      </c>
      <c r="AC532" s="4" t="str">
        <f t="shared" si="93"/>
        <v>na</v>
      </c>
      <c r="AD532" s="4" t="str">
        <f t="shared" si="94"/>
        <v>na</v>
      </c>
      <c r="AE532" s="4" t="str">
        <f t="shared" si="95"/>
        <v>na</v>
      </c>
      <c r="AF532" s="4" t="str">
        <f t="shared" si="96"/>
        <v>na</v>
      </c>
      <c r="AG532" s="4" t="str">
        <f t="shared" si="97"/>
        <v>na</v>
      </c>
    </row>
    <row r="533" spans="1:33" x14ac:dyDescent="0.2">
      <c r="A533" t="s">
        <v>2449</v>
      </c>
      <c r="B533" t="s">
        <v>2360</v>
      </c>
      <c r="C533" s="7" t="str">
        <f>VLOOKUP(B533,YahooFinanceInfos!A:T,9,FALSE)</f>
        <v>LVMH</v>
      </c>
      <c r="D533" t="str">
        <f>VLOOKUP(B533,YahooFinanceInfos!A:T,7,FALSE)</f>
        <v>EUR</v>
      </c>
      <c r="E533" s="1">
        <f>VLOOKUP(B533,YahooFinanceInfos!A:T,20,FALSE)</f>
        <v>329.65</v>
      </c>
      <c r="F533" s="4" t="str">
        <f>VLOOKUP(B533,YahooFinanceInfos!A:AK,37,FALSE)</f>
        <v>278.7 - 439.05</v>
      </c>
      <c r="G533" s="11">
        <f>(VLOOKUP(B533,YahooFinanceInfos!A:AO,41,FALSE)-E533)/E533</f>
        <v>0.33186713180646155</v>
      </c>
      <c r="H533" s="9">
        <f>VLOOKUP(B533,YahooFinanceInfos!A:AX,50,FALSE)</f>
        <v>14.23</v>
      </c>
      <c r="I533" s="9">
        <f>VLOOKUP(B533,YahooFinanceInfos!A:AT,46,FALSE)</f>
        <v>6.8</v>
      </c>
      <c r="J533" s="4">
        <f>VLOOKUP(B533,YahooFinanceInfos!A:AV,48,FALSE)</f>
        <v>2.0543808E-2</v>
      </c>
      <c r="K533" s="4">
        <f t="shared" si="99"/>
        <v>0.47786366830639493</v>
      </c>
      <c r="L533" s="9">
        <f>VLOOKUP(B533,YahooFinanceInfos!A:AV,47,FALSE)</f>
        <v>23.165848</v>
      </c>
      <c r="M533" s="9">
        <f>VLOOKUP(B533,YahooFinanceInfos!A:AZ,52,FALSE)</f>
        <v>72.641000000000005</v>
      </c>
      <c r="N533" s="4">
        <f>VLOOKUP(B533,YahooFinanceInfos!A:BH,60,FALSE)</f>
        <v>4.5380706999999996</v>
      </c>
      <c r="O533" s="4" t="str">
        <f t="shared" si="98"/>
        <v>don't touch</v>
      </c>
      <c r="P533" s="4"/>
      <c r="Q533" s="4"/>
      <c r="R533" s="4"/>
      <c r="S533" s="4"/>
      <c r="T533" s="4"/>
      <c r="AA533" s="4" t="str">
        <f t="shared" si="91"/>
        <v>na</v>
      </c>
      <c r="AB533" s="4" t="str">
        <f t="shared" si="92"/>
        <v>na</v>
      </c>
      <c r="AC533" s="4" t="str">
        <f t="shared" si="93"/>
        <v>na</v>
      </c>
      <c r="AD533" s="4" t="str">
        <f t="shared" si="94"/>
        <v>na</v>
      </c>
      <c r="AE533" s="4" t="str">
        <f t="shared" si="95"/>
        <v>na</v>
      </c>
      <c r="AF533" s="4" t="str">
        <f t="shared" si="96"/>
        <v>na</v>
      </c>
      <c r="AG533" s="4" t="str">
        <f t="shared" si="97"/>
        <v>na</v>
      </c>
    </row>
    <row r="534" spans="1:33" x14ac:dyDescent="0.2">
      <c r="A534" t="s">
        <v>2449</v>
      </c>
      <c r="B534" t="s">
        <v>2419</v>
      </c>
      <c r="C534" s="7" t="str">
        <f>VLOOKUP(B534,YahooFinanceInfos!A:T,9,FALSE)</f>
        <v>KPN KON</v>
      </c>
      <c r="D534" t="str">
        <f>VLOOKUP(B534,YahooFinanceInfos!A:T,7,FALSE)</f>
        <v>EUR</v>
      </c>
      <c r="E534" s="1">
        <f>VLOOKUP(B534,YahooFinanceInfos!A:T,20,FALSE)</f>
        <v>2.0979999999999999</v>
      </c>
      <c r="F534" s="4" t="str">
        <f>VLOOKUP(B534,YahooFinanceInfos!A:AK,37,FALSE)</f>
        <v>1.697 - 2.978</v>
      </c>
      <c r="G534" s="11">
        <f>(VLOOKUP(B534,YahooFinanceInfos!A:AO,41,FALSE)-E534)/E534</f>
        <v>0.41944709246901829</v>
      </c>
      <c r="H534" s="9">
        <f>VLOOKUP(B534,YahooFinanceInfos!A:AX,50,FALSE)</f>
        <v>0.14899999999999999</v>
      </c>
      <c r="I534" s="9">
        <f>VLOOKUP(B534,YahooFinanceInfos!A:AT,46,FALSE)</f>
        <v>0.125</v>
      </c>
      <c r="J534" s="4">
        <f>VLOOKUP(B534,YahooFinanceInfos!A:AV,48,FALSE)</f>
        <v>5.9722890000000001E-2</v>
      </c>
      <c r="K534" s="4">
        <f t="shared" si="99"/>
        <v>0.83892617449664431</v>
      </c>
      <c r="L534" s="9">
        <f>VLOOKUP(B534,YahooFinanceInfos!A:AV,47,FALSE)</f>
        <v>14.080537</v>
      </c>
      <c r="M534" s="9">
        <f>VLOOKUP(B534,YahooFinanceInfos!A:AZ,52,FALSE)</f>
        <v>0.59699999999999998</v>
      </c>
      <c r="N534" s="4">
        <f>VLOOKUP(B534,YahooFinanceInfos!A:BH,60,FALSE)</f>
        <v>3.5142378999999999</v>
      </c>
      <c r="O534" s="4" t="str">
        <f t="shared" si="98"/>
        <v>invest</v>
      </c>
      <c r="P534" s="4"/>
      <c r="Q534" s="4"/>
      <c r="R534" s="4"/>
      <c r="S534" s="4"/>
      <c r="T534" s="4"/>
      <c r="AA534" s="4" t="str">
        <f t="shared" si="91"/>
        <v>na</v>
      </c>
      <c r="AB534" s="4" t="str">
        <f t="shared" si="92"/>
        <v>na</v>
      </c>
      <c r="AC534" s="4" t="str">
        <f t="shared" si="93"/>
        <v>na</v>
      </c>
      <c r="AD534" s="4" t="str">
        <f t="shared" si="94"/>
        <v>na</v>
      </c>
      <c r="AE534" s="4" t="str">
        <f t="shared" si="95"/>
        <v>na</v>
      </c>
      <c r="AF534" s="4" t="str">
        <f t="shared" si="96"/>
        <v>na</v>
      </c>
      <c r="AG534" s="4" t="str">
        <f t="shared" si="97"/>
        <v>na</v>
      </c>
    </row>
    <row r="535" spans="1:33" x14ac:dyDescent="0.2">
      <c r="A535" t="s">
        <v>2449</v>
      </c>
      <c r="B535" t="s">
        <v>2421</v>
      </c>
      <c r="C535" s="7" t="str">
        <f>VLOOKUP(B535,YahooFinanceInfos!A:T,9,FALSE)</f>
        <v>GBL</v>
      </c>
      <c r="D535" t="str">
        <f>VLOOKUP(B535,YahooFinanceInfos!A:T,7,FALSE)</f>
        <v>EUR</v>
      </c>
      <c r="E535" s="1">
        <f>VLOOKUP(B535,YahooFinanceInfos!A:T,20,FALSE)</f>
        <v>67.78</v>
      </c>
      <c r="F535" s="4" t="str">
        <f>VLOOKUP(B535,YahooFinanceInfos!A:AK,37,FALSE)</f>
        <v>54.8 - 96.5</v>
      </c>
      <c r="G535" s="11">
        <f>(VLOOKUP(B535,YahooFinanceInfos!A:AO,41,FALSE)-E535)/E535</f>
        <v>0.42372381233402179</v>
      </c>
      <c r="H535" s="9">
        <f>VLOOKUP(B535,YahooFinanceInfos!A:AX,50,FALSE)</f>
        <v>3.5379999999999998</v>
      </c>
      <c r="I535" s="9">
        <f>VLOOKUP(B535,YahooFinanceInfos!A:AT,46,FALSE)</f>
        <v>3.15</v>
      </c>
      <c r="J535" s="4">
        <f>VLOOKUP(B535,YahooFinanceInfos!A:AV,48,FALSE)</f>
        <v>4.6861053E-2</v>
      </c>
      <c r="K535" s="4">
        <f t="shared" si="99"/>
        <v>0.89033352176370828</v>
      </c>
      <c r="L535" s="9">
        <f>VLOOKUP(B535,YahooFinanceInfos!A:AV,47,FALSE)</f>
        <v>19.157715</v>
      </c>
      <c r="M535" s="9">
        <f>VLOOKUP(B535,YahooFinanceInfos!A:AZ,52,FALSE)</f>
        <v>126.55800000000001</v>
      </c>
      <c r="N535" s="4">
        <f>VLOOKUP(B535,YahooFinanceInfos!A:BH,60,FALSE)</f>
        <v>0.5355647</v>
      </c>
      <c r="O535" s="4" t="str">
        <f t="shared" si="98"/>
        <v>invest</v>
      </c>
      <c r="P535" s="4"/>
      <c r="Q535" s="4"/>
      <c r="R535" s="4"/>
      <c r="S535" s="4"/>
      <c r="T535" s="4"/>
      <c r="AA535" s="4" t="str">
        <f t="shared" si="91"/>
        <v>na</v>
      </c>
      <c r="AB535" s="4" t="str">
        <f t="shared" si="92"/>
        <v>na</v>
      </c>
      <c r="AC535" s="4" t="str">
        <f t="shared" si="93"/>
        <v>na</v>
      </c>
      <c r="AD535" s="4" t="str">
        <f t="shared" si="94"/>
        <v>na</v>
      </c>
      <c r="AE535" s="4" t="str">
        <f t="shared" si="95"/>
        <v>na</v>
      </c>
      <c r="AF535" s="4" t="str">
        <f t="shared" si="96"/>
        <v>na</v>
      </c>
      <c r="AG535" s="4" t="str">
        <f t="shared" si="97"/>
        <v>na</v>
      </c>
    </row>
    <row r="536" spans="1:33" x14ac:dyDescent="0.2">
      <c r="A536" t="s">
        <v>2449</v>
      </c>
      <c r="B536" t="s">
        <v>2423</v>
      </c>
      <c r="C536" s="7" t="str">
        <f>VLOOKUP(B536,YahooFinanceInfos!A:T,9,FALSE)</f>
        <v>COVIVIO</v>
      </c>
      <c r="D536" t="str">
        <f>VLOOKUP(B536,YahooFinanceInfos!A:T,7,FALSE)</f>
        <v>EUR</v>
      </c>
      <c r="E536" s="1">
        <f>VLOOKUP(B536,YahooFinanceInfos!A:T,20,FALSE)</f>
        <v>50.95</v>
      </c>
      <c r="F536" s="4" t="str">
        <f>VLOOKUP(B536,YahooFinanceInfos!A:AK,37,FALSE)</f>
        <v>38.84 - 112.2</v>
      </c>
      <c r="G536" s="11">
        <f>(VLOOKUP(B536,YahooFinanceInfos!A:AO,41,FALSE)-E536)/E536</f>
        <v>1.2021589793915604</v>
      </c>
      <c r="H536" s="9">
        <f>VLOOKUP(B536,YahooFinanceInfos!A:AX,50,FALSE)</f>
        <v>8.6069999999999993</v>
      </c>
      <c r="I536" s="9">
        <f>VLOOKUP(B536,YahooFinanceInfos!A:AT,46,FALSE)</f>
        <v>4.8</v>
      </c>
      <c r="J536" s="4">
        <f>VLOOKUP(B536,YahooFinanceInfos!A:AV,48,FALSE)</f>
        <v>9.4117649999999997E-2</v>
      </c>
      <c r="K536" s="4">
        <f t="shared" si="99"/>
        <v>0.55768560474032769</v>
      </c>
      <c r="L536" s="9">
        <f>VLOOKUP(B536,YahooFinanceInfos!A:AV,47,FALSE)</f>
        <v>5.9196</v>
      </c>
      <c r="M536" s="9">
        <f>VLOOKUP(B536,YahooFinanceInfos!A:AZ,52,FALSE)</f>
        <v>95.325999999999993</v>
      </c>
      <c r="N536" s="4">
        <f>VLOOKUP(B536,YahooFinanceInfos!A:BH,60,FALSE)</f>
        <v>0.53448169999999995</v>
      </c>
      <c r="O536" s="4" t="str">
        <f t="shared" si="98"/>
        <v>invest</v>
      </c>
      <c r="P536" s="4"/>
      <c r="Q536" s="4"/>
      <c r="R536" s="4"/>
      <c r="S536" s="4"/>
      <c r="T536" s="4"/>
      <c r="AA536" s="4" t="str">
        <f t="shared" si="91"/>
        <v>na</v>
      </c>
      <c r="AB536" s="4" t="str">
        <f t="shared" si="92"/>
        <v>na</v>
      </c>
      <c r="AC536" s="4" t="str">
        <f t="shared" si="93"/>
        <v>na</v>
      </c>
      <c r="AD536" s="4" t="str">
        <f t="shared" si="94"/>
        <v>na</v>
      </c>
      <c r="AE536" s="4" t="str">
        <f t="shared" si="95"/>
        <v>na</v>
      </c>
      <c r="AF536" s="4" t="str">
        <f t="shared" si="96"/>
        <v>na</v>
      </c>
      <c r="AG536" s="4" t="str">
        <f t="shared" si="97"/>
        <v>na</v>
      </c>
    </row>
    <row r="537" spans="1:33" x14ac:dyDescent="0.2">
      <c r="A537" t="s">
        <v>2449</v>
      </c>
      <c r="B537" t="s">
        <v>2425</v>
      </c>
      <c r="C537" s="7" t="str">
        <f>VLOOKUP(B537,YahooFinanceInfos!A:T,9,FALSE)</f>
        <v>EDF</v>
      </c>
      <c r="D537" t="str">
        <f>VLOOKUP(B537,YahooFinanceInfos!A:T,7,FALSE)</f>
        <v>EUR</v>
      </c>
      <c r="E537" s="1">
        <f>VLOOKUP(B537,YahooFinanceInfos!A:T,20,FALSE)</f>
        <v>7.35</v>
      </c>
      <c r="F537" s="4" t="str">
        <f>VLOOKUP(B537,YahooFinanceInfos!A:AK,37,FALSE)</f>
        <v>5.978 - 13.61</v>
      </c>
      <c r="G537" s="11">
        <f>(VLOOKUP(B537,YahooFinanceInfos!A:AO,41,FALSE)-E537)/E537</f>
        <v>0.85170068027210888</v>
      </c>
      <c r="H537" s="9">
        <f>VLOOKUP(B537,YahooFinanceInfos!A:AX,50,FALSE)</f>
        <v>1.504</v>
      </c>
      <c r="I537" s="9">
        <f>VLOOKUP(B537,YahooFinanceInfos!A:AT,46,FALSE)</f>
        <v>0.48</v>
      </c>
      <c r="J537" s="4">
        <f>VLOOKUP(B537,YahooFinanceInfos!A:AV,48,FALSE)</f>
        <v>6.6371680000000002E-2</v>
      </c>
      <c r="K537" s="4">
        <f t="shared" si="99"/>
        <v>0.31914893617021273</v>
      </c>
      <c r="L537" s="9">
        <f>VLOOKUP(B537,YahooFinanceInfos!A:AV,47,FALSE)</f>
        <v>4.8869680000000004</v>
      </c>
      <c r="M537" s="9">
        <f>VLOOKUP(B537,YahooFinanceInfos!A:AZ,52,FALSE)</f>
        <v>14.994999999999999</v>
      </c>
      <c r="N537" s="4">
        <f>VLOOKUP(B537,YahooFinanceInfos!A:BH,60,FALSE)</f>
        <v>0.49016340000000003</v>
      </c>
      <c r="O537" s="4" t="str">
        <f t="shared" si="98"/>
        <v>invest</v>
      </c>
      <c r="P537" s="4"/>
      <c r="Q537" s="4"/>
      <c r="R537" s="4"/>
      <c r="S537" s="4"/>
      <c r="T537" s="4"/>
      <c r="AA537" s="4" t="str">
        <f t="shared" si="91"/>
        <v>na</v>
      </c>
      <c r="AB537" s="4" t="str">
        <f t="shared" si="92"/>
        <v>na</v>
      </c>
      <c r="AC537" s="4" t="str">
        <f t="shared" si="93"/>
        <v>na</v>
      </c>
      <c r="AD537" s="4" t="str">
        <f t="shared" si="94"/>
        <v>na</v>
      </c>
      <c r="AE537" s="4" t="str">
        <f t="shared" si="95"/>
        <v>na</v>
      </c>
      <c r="AF537" s="4" t="str">
        <f t="shared" si="96"/>
        <v>na</v>
      </c>
      <c r="AG537" s="4" t="str">
        <f t="shared" si="97"/>
        <v>na</v>
      </c>
    </row>
    <row r="538" spans="1:33" x14ac:dyDescent="0.2">
      <c r="A538" t="s">
        <v>2449</v>
      </c>
      <c r="B538" t="s">
        <v>2378</v>
      </c>
      <c r="C538" s="7" t="str">
        <f>VLOOKUP(B538,YahooFinanceInfos!A:T,9,FALSE)</f>
        <v>LEGRAND</v>
      </c>
      <c r="D538" t="str">
        <f>VLOOKUP(B538,YahooFinanceInfos!A:T,7,FALSE)</f>
        <v>EUR</v>
      </c>
      <c r="E538" s="1">
        <f>VLOOKUP(B538,YahooFinanceInfos!A:T,20,FALSE)</f>
        <v>57.32</v>
      </c>
      <c r="F538" s="4" t="str">
        <f>VLOOKUP(B538,YahooFinanceInfos!A:AK,37,FALSE)</f>
        <v>45.91 - 77.94</v>
      </c>
      <c r="G538" s="11">
        <f>(VLOOKUP(B538,YahooFinanceInfos!A:AO,41,FALSE)-E538)/E538</f>
        <v>0.35973482205163987</v>
      </c>
      <c r="H538" s="9">
        <f>VLOOKUP(B538,YahooFinanceInfos!A:AX,50,FALSE)</f>
        <v>3.0150000000000001</v>
      </c>
      <c r="I538" s="9">
        <f>VLOOKUP(B538,YahooFinanceInfos!A:AT,46,FALSE)</f>
        <v>1.421</v>
      </c>
      <c r="J538" s="4">
        <f>VLOOKUP(B538,YahooFinanceInfos!A:AV,48,FALSE)</f>
        <v>2.4886164999999998E-2</v>
      </c>
      <c r="K538" s="4">
        <f t="shared" si="99"/>
        <v>0.47131011608623546</v>
      </c>
      <c r="L538" s="9">
        <f>VLOOKUP(B538,YahooFinanceInfos!A:AV,47,FALSE)</f>
        <v>19.011607999999999</v>
      </c>
      <c r="M538" s="9">
        <f>VLOOKUP(B538,YahooFinanceInfos!A:AZ,52,FALSE)</f>
        <v>19.504999999999999</v>
      </c>
      <c r="N538" s="4">
        <f>VLOOKUP(B538,YahooFinanceInfos!A:BH,60,FALSE)</f>
        <v>2.9387338000000001</v>
      </c>
      <c r="O538" s="4" t="str">
        <f t="shared" si="98"/>
        <v>don't touch</v>
      </c>
      <c r="P538" s="4"/>
      <c r="Q538" s="4"/>
      <c r="R538" s="4"/>
      <c r="S538" s="4"/>
      <c r="T538" s="4"/>
      <c r="AA538" s="4" t="str">
        <f t="shared" si="91"/>
        <v>na</v>
      </c>
      <c r="AB538" s="4" t="str">
        <f t="shared" si="92"/>
        <v>na</v>
      </c>
      <c r="AC538" s="4" t="str">
        <f t="shared" si="93"/>
        <v>na</v>
      </c>
      <c r="AD538" s="4" t="str">
        <f t="shared" si="94"/>
        <v>na</v>
      </c>
      <c r="AE538" s="4" t="str">
        <f t="shared" si="95"/>
        <v>na</v>
      </c>
      <c r="AF538" s="4" t="str">
        <f t="shared" si="96"/>
        <v>na</v>
      </c>
      <c r="AG538" s="4" t="str">
        <f t="shared" si="97"/>
        <v>na</v>
      </c>
    </row>
    <row r="539" spans="1:33" x14ac:dyDescent="0.2">
      <c r="A539" t="s">
        <v>2449</v>
      </c>
      <c r="B539" t="s">
        <v>2380</v>
      </c>
      <c r="C539" s="7" t="str">
        <f>VLOOKUP(B539,YahooFinanceInfos!A:T,9,FALSE)</f>
        <v>ATOS</v>
      </c>
      <c r="D539" t="str">
        <f>VLOOKUP(B539,YahooFinanceInfos!A:T,7,FALSE)</f>
        <v>EUR</v>
      </c>
      <c r="E539" s="1">
        <f>VLOOKUP(B539,YahooFinanceInfos!A:T,20,FALSE)</f>
        <v>63.68</v>
      </c>
      <c r="F539" s="4" t="str">
        <f>VLOOKUP(B539,YahooFinanceInfos!A:AK,37,FALSE)</f>
        <v>43.26 - 82.46</v>
      </c>
      <c r="G539" s="11">
        <f>(VLOOKUP(B539,YahooFinanceInfos!A:AO,41,FALSE)-E539)/E539</f>
        <v>0.29491206030150746</v>
      </c>
      <c r="H539" s="9">
        <f>VLOOKUP(B539,YahooFinanceInfos!A:AX,50,FALSE)</f>
        <v>31.56</v>
      </c>
      <c r="I539" s="9">
        <f>VLOOKUP(B539,YahooFinanceInfos!A:AT,46,FALSE)</f>
        <v>1.4</v>
      </c>
      <c r="J539" s="4">
        <f>VLOOKUP(B539,YahooFinanceInfos!A:AV,48,FALSE)</f>
        <v>2.2712525000000001E-2</v>
      </c>
      <c r="K539" s="4">
        <f t="shared" si="99"/>
        <v>4.4359949302915085E-2</v>
      </c>
      <c r="L539" s="9">
        <f>VLOOKUP(B539,YahooFinanceInfos!A:AV,47,FALSE)</f>
        <v>2.017744</v>
      </c>
      <c r="M539" s="9">
        <f>VLOOKUP(B539,YahooFinanceInfos!A:AZ,52,FALSE)</f>
        <v>65.128</v>
      </c>
      <c r="N539" s="4">
        <f>VLOOKUP(B539,YahooFinanceInfos!A:BH,60,FALSE)</f>
        <v>0.97776689999999999</v>
      </c>
      <c r="O539" s="4" t="str">
        <f t="shared" si="98"/>
        <v>don't touch</v>
      </c>
      <c r="P539" s="4"/>
      <c r="Q539" s="4"/>
      <c r="R539" s="4"/>
      <c r="S539" s="4"/>
      <c r="T539" s="4"/>
      <c r="AA539" s="4" t="str">
        <f t="shared" si="91"/>
        <v>na</v>
      </c>
      <c r="AB539" s="4" t="str">
        <f t="shared" si="92"/>
        <v>na</v>
      </c>
      <c r="AC539" s="4" t="str">
        <f t="shared" si="93"/>
        <v>na</v>
      </c>
      <c r="AD539" s="4" t="str">
        <f t="shared" si="94"/>
        <v>na</v>
      </c>
      <c r="AE539" s="4" t="str">
        <f t="shared" si="95"/>
        <v>na</v>
      </c>
      <c r="AF539" s="4" t="str">
        <f t="shared" si="96"/>
        <v>na</v>
      </c>
      <c r="AG539" s="4" t="str">
        <f t="shared" si="97"/>
        <v>na</v>
      </c>
    </row>
    <row r="540" spans="1:33" x14ac:dyDescent="0.2">
      <c r="A540" t="s">
        <v>2449</v>
      </c>
      <c r="B540" t="s">
        <v>2427</v>
      </c>
      <c r="C540" s="7" t="str">
        <f>VLOOKUP(B540,YahooFinanceInfos!A:T,9,FALSE)</f>
        <v>IPSEN</v>
      </c>
      <c r="D540" t="str">
        <f>VLOOKUP(B540,YahooFinanceInfos!A:T,7,FALSE)</f>
        <v>EUR</v>
      </c>
      <c r="E540" s="1">
        <f>VLOOKUP(B540,YahooFinanceInfos!A:T,20,FALSE)</f>
        <v>66.599999999999994</v>
      </c>
      <c r="F540" s="4" t="str">
        <f>VLOOKUP(B540,YahooFinanceInfos!A:AK,37,FALSE)</f>
        <v>34.2 - 121.8</v>
      </c>
      <c r="G540" s="11">
        <f>(VLOOKUP(B540,YahooFinanceInfos!A:AO,41,FALSE)-E540)/E540</f>
        <v>0.82882882882882891</v>
      </c>
      <c r="H540" s="9">
        <f>VLOOKUP(B540,YahooFinanceInfos!A:AX,50,FALSE)</f>
        <v>-0.61</v>
      </c>
      <c r="I540" s="9">
        <f>VLOOKUP(B540,YahooFinanceInfos!A:AT,46,FALSE)</f>
        <v>1</v>
      </c>
      <c r="J540" s="4">
        <f>VLOOKUP(B540,YahooFinanceInfos!A:AV,48,FALSE)</f>
        <v>1.5267176E-2</v>
      </c>
      <c r="K540" s="4">
        <f t="shared" si="99"/>
        <v>-1.639344262295082</v>
      </c>
      <c r="L540" s="9">
        <f>VLOOKUP(B540,YahooFinanceInfos!A:AV,47,FALSE)</f>
        <v>0</v>
      </c>
      <c r="M540" s="9">
        <f>VLOOKUP(B540,YahooFinanceInfos!A:AZ,52,FALSE)</f>
        <v>21.087</v>
      </c>
      <c r="N540" s="4">
        <f>VLOOKUP(B540,YahooFinanceInfos!A:BH,60,FALSE)</f>
        <v>3.158344</v>
      </c>
      <c r="O540" s="4" t="str">
        <f t="shared" si="98"/>
        <v>don't touch</v>
      </c>
      <c r="P540" s="4"/>
      <c r="Q540" s="4"/>
      <c r="R540" s="4"/>
      <c r="S540" s="4"/>
      <c r="T540" s="4"/>
      <c r="AA540" s="4" t="str">
        <f t="shared" si="91"/>
        <v>na</v>
      </c>
      <c r="AB540" s="4" t="str">
        <f t="shared" si="92"/>
        <v>na</v>
      </c>
      <c r="AC540" s="4" t="str">
        <f t="shared" si="93"/>
        <v>na</v>
      </c>
      <c r="AD540" s="4" t="str">
        <f t="shared" si="94"/>
        <v>na</v>
      </c>
      <c r="AE540" s="4" t="str">
        <f t="shared" si="95"/>
        <v>na</v>
      </c>
      <c r="AF540" s="4" t="str">
        <f t="shared" si="96"/>
        <v>na</v>
      </c>
      <c r="AG540" s="4" t="str">
        <f t="shared" si="97"/>
        <v>na</v>
      </c>
    </row>
    <row r="541" spans="1:33" x14ac:dyDescent="0.2">
      <c r="A541" t="s">
        <v>2449</v>
      </c>
      <c r="B541" t="s">
        <v>2429</v>
      </c>
      <c r="C541" s="7" t="str">
        <f>VLOOKUP(B541,YahooFinanceInfos!A:T,9,FALSE)</f>
        <v>ING GROEP N.V.</v>
      </c>
      <c r="D541" t="str">
        <f>VLOOKUP(B541,YahooFinanceInfos!A:T,7,FALSE)</f>
        <v>EUR</v>
      </c>
      <c r="E541" s="1">
        <f>VLOOKUP(B541,YahooFinanceInfos!A:T,20,FALSE)</f>
        <v>4.8840000000000003</v>
      </c>
      <c r="F541" s="4" t="str">
        <f>VLOOKUP(B541,YahooFinanceInfos!A:AK,37,FALSE)</f>
        <v>4.226 - 11.258</v>
      </c>
      <c r="G541" s="11">
        <f>(VLOOKUP(B541,YahooFinanceInfos!A:AO,41,FALSE)-E541)/E541</f>
        <v>1.3050778050778047</v>
      </c>
      <c r="H541" s="9">
        <f>VLOOKUP(B541,YahooFinanceInfos!A:AX,50,FALSE)</f>
        <v>0.88</v>
      </c>
      <c r="I541" s="9">
        <f>VLOOKUP(B541,YahooFinanceInfos!A:AT,46,FALSE)</f>
        <v>0.69</v>
      </c>
      <c r="J541" s="4">
        <f>VLOOKUP(B541,YahooFinanceInfos!A:AV,48,FALSE)</f>
        <v>0.14087383000000001</v>
      </c>
      <c r="K541" s="4">
        <f t="shared" si="99"/>
        <v>0.78409090909090906</v>
      </c>
      <c r="L541" s="9">
        <f>VLOOKUP(B541,YahooFinanceInfos!A:AV,47,FALSE)</f>
        <v>5.5499996999999999</v>
      </c>
      <c r="M541" s="9">
        <f>VLOOKUP(B541,YahooFinanceInfos!A:AZ,52,FALSE)</f>
        <v>13.786</v>
      </c>
      <c r="N541" s="4">
        <f>VLOOKUP(B541,YahooFinanceInfos!A:BH,60,FALSE)</f>
        <v>0.35427243000000003</v>
      </c>
      <c r="O541" s="4" t="str">
        <f t="shared" si="98"/>
        <v>invest</v>
      </c>
      <c r="P541" s="4"/>
      <c r="Q541" s="4"/>
      <c r="R541" s="4"/>
      <c r="S541" s="4"/>
      <c r="T541" s="4"/>
      <c r="AA541" s="4" t="str">
        <f t="shared" si="91"/>
        <v>na</v>
      </c>
      <c r="AB541" s="4" t="str">
        <f t="shared" si="92"/>
        <v>na</v>
      </c>
      <c r="AC541" s="4" t="str">
        <f t="shared" si="93"/>
        <v>na</v>
      </c>
      <c r="AD541" s="4" t="str">
        <f t="shared" si="94"/>
        <v>na</v>
      </c>
      <c r="AE541" s="4" t="str">
        <f t="shared" si="95"/>
        <v>na</v>
      </c>
      <c r="AF541" s="4" t="str">
        <f t="shared" si="96"/>
        <v>na</v>
      </c>
      <c r="AG541" s="4" t="str">
        <f t="shared" si="97"/>
        <v>na</v>
      </c>
    </row>
    <row r="542" spans="1:33" x14ac:dyDescent="0.2">
      <c r="A542" t="s">
        <v>2449</v>
      </c>
      <c r="B542" t="s">
        <v>2388</v>
      </c>
      <c r="C542" s="7" t="str">
        <f>VLOOKUP(B542,YahooFinanceInfos!A:T,9,FALSE)</f>
        <v>THALES</v>
      </c>
      <c r="D542" t="str">
        <f>VLOOKUP(B542,YahooFinanceInfos!A:T,7,FALSE)</f>
        <v>EUR</v>
      </c>
      <c r="E542" s="1">
        <f>VLOOKUP(B542,YahooFinanceInfos!A:T,20,FALSE)</f>
        <v>62.42</v>
      </c>
      <c r="F542" s="4" t="str">
        <f>VLOOKUP(B542,YahooFinanceInfos!A:AK,37,FALSE)</f>
        <v>52.5 - 112.05</v>
      </c>
      <c r="G542" s="11">
        <f>(VLOOKUP(B542,YahooFinanceInfos!A:AO,41,FALSE)-E542)/E542</f>
        <v>0.79509772508811272</v>
      </c>
      <c r="H542" s="9">
        <f>VLOOKUP(B542,YahooFinanceInfos!A:AX,50,FALSE)</f>
        <v>5.26</v>
      </c>
      <c r="I542" s="9">
        <f>VLOOKUP(B542,YahooFinanceInfos!A:AT,46,FALSE)</f>
        <v>0.6</v>
      </c>
      <c r="J542" s="4">
        <f>VLOOKUP(B542,YahooFinanceInfos!A:AV,48,FALSE)</f>
        <v>9.6836679999999994E-3</v>
      </c>
      <c r="K542" s="4">
        <f t="shared" si="99"/>
        <v>0.11406844106463879</v>
      </c>
      <c r="L542" s="9">
        <f>VLOOKUP(B542,YahooFinanceInfos!A:AV,47,FALSE)</f>
        <v>11.8669195</v>
      </c>
      <c r="M542" s="9">
        <f>VLOOKUP(B542,YahooFinanceInfos!A:AZ,52,FALSE)</f>
        <v>25.611999999999998</v>
      </c>
      <c r="N542" s="4">
        <f>VLOOKUP(B542,YahooFinanceInfos!A:BH,60,FALSE)</f>
        <v>2.4371388</v>
      </c>
      <c r="O542" s="4" t="str">
        <f t="shared" si="98"/>
        <v>don't touch</v>
      </c>
      <c r="P542" s="4"/>
      <c r="Q542" s="4"/>
      <c r="R542" s="4"/>
      <c r="S542" s="4"/>
      <c r="T542" s="4"/>
      <c r="AA542" s="4" t="str">
        <f t="shared" si="91"/>
        <v>na</v>
      </c>
      <c r="AB542" s="4" t="str">
        <f t="shared" si="92"/>
        <v>na</v>
      </c>
      <c r="AC542" s="4" t="str">
        <f t="shared" si="93"/>
        <v>na</v>
      </c>
      <c r="AD542" s="4" t="str">
        <f t="shared" si="94"/>
        <v>na</v>
      </c>
      <c r="AE542" s="4" t="str">
        <f t="shared" si="95"/>
        <v>na</v>
      </c>
      <c r="AF542" s="4" t="str">
        <f t="shared" si="96"/>
        <v>na</v>
      </c>
      <c r="AG542" s="4" t="str">
        <f t="shared" si="97"/>
        <v>na</v>
      </c>
    </row>
    <row r="543" spans="1:33" x14ac:dyDescent="0.2">
      <c r="A543" t="s">
        <v>2449</v>
      </c>
      <c r="B543" t="s">
        <v>2431</v>
      </c>
      <c r="C543" s="7" t="str">
        <f>VLOOKUP(B543,YahooFinanceInfos!A:T,9,FALSE)</f>
        <v>EDENRED</v>
      </c>
      <c r="D543" t="str">
        <f>VLOOKUP(B543,YahooFinanceInfos!A:T,7,FALSE)</f>
        <v>EUR</v>
      </c>
      <c r="E543" s="1">
        <f>VLOOKUP(B543,YahooFinanceInfos!A:T,20,FALSE)</f>
        <v>36</v>
      </c>
      <c r="F543" s="4" t="str">
        <f>VLOOKUP(B543,YahooFinanceInfos!A:AK,37,FALSE)</f>
        <v>29.74 - 51.56</v>
      </c>
      <c r="G543" s="11">
        <f>(VLOOKUP(B543,YahooFinanceInfos!A:AO,41,FALSE)-E543)/E543</f>
        <v>0.43222222222222229</v>
      </c>
      <c r="H543" s="9">
        <f>VLOOKUP(B543,YahooFinanceInfos!A:AX,50,FALSE)</f>
        <v>1.29</v>
      </c>
      <c r="I543" s="9">
        <f>VLOOKUP(B543,YahooFinanceInfos!A:AT,46,FALSE)</f>
        <v>0.87</v>
      </c>
      <c r="J543" s="4">
        <f>VLOOKUP(B543,YahooFinanceInfos!A:AV,48,FALSE)</f>
        <v>2.4821684E-2</v>
      </c>
      <c r="K543" s="4">
        <f t="shared" si="99"/>
        <v>0.67441860465116277</v>
      </c>
      <c r="L543" s="9">
        <f>VLOOKUP(B543,YahooFinanceInfos!A:AV,47,FALSE)</f>
        <v>27.906977000000001</v>
      </c>
      <c r="M543" s="9">
        <f>VLOOKUP(B543,YahooFinanceInfos!A:AZ,52,FALSE)</f>
        <v>-4.9279999999999999</v>
      </c>
      <c r="N543" s="4">
        <f>VLOOKUP(B543,YahooFinanceInfos!A:BH,60,FALSE)</f>
        <v>-7.3051950000000003</v>
      </c>
      <c r="O543" s="4" t="str">
        <f t="shared" si="98"/>
        <v>don't touch</v>
      </c>
      <c r="P543" s="4"/>
      <c r="Q543" s="4"/>
      <c r="R543" s="4"/>
      <c r="S543" s="4"/>
      <c r="T543" s="4"/>
      <c r="AA543" s="4" t="str">
        <f t="shared" si="91"/>
        <v>na</v>
      </c>
      <c r="AB543" s="4" t="str">
        <f t="shared" si="92"/>
        <v>na</v>
      </c>
      <c r="AC543" s="4" t="str">
        <f t="shared" si="93"/>
        <v>na</v>
      </c>
      <c r="AD543" s="4" t="str">
        <f t="shared" si="94"/>
        <v>na</v>
      </c>
      <c r="AE543" s="4" t="str">
        <f t="shared" si="95"/>
        <v>na</v>
      </c>
      <c r="AF543" s="4" t="str">
        <f t="shared" si="96"/>
        <v>na</v>
      </c>
      <c r="AG543" s="4" t="str">
        <f t="shared" si="97"/>
        <v>na</v>
      </c>
    </row>
    <row r="544" spans="1:33" x14ac:dyDescent="0.2">
      <c r="A544" t="s">
        <v>2449</v>
      </c>
      <c r="B544" t="s">
        <v>2390</v>
      </c>
      <c r="C544" s="7" t="str">
        <f>VLOOKUP(B544,YahooFinanceInfos!A:T,9,FALSE)</f>
        <v>WORLDLINE</v>
      </c>
      <c r="D544" t="str">
        <f>VLOOKUP(B544,YahooFinanceInfos!A:T,7,FALSE)</f>
        <v>EUR</v>
      </c>
      <c r="E544" s="1">
        <f>VLOOKUP(B544,YahooFinanceInfos!A:T,20,FALSE)</f>
        <v>62.9</v>
      </c>
      <c r="F544" s="4" t="str">
        <f>VLOOKUP(B544,YahooFinanceInfos!A:AK,37,FALSE)</f>
        <v>36.36 - 77.7</v>
      </c>
      <c r="G544" s="11">
        <f>(VLOOKUP(B544,YahooFinanceInfos!A:AO,41,FALSE)-E544)/E544</f>
        <v>0.2352941176470589</v>
      </c>
      <c r="H544" s="9">
        <f>VLOOKUP(B544,YahooFinanceInfos!A:AX,50,FALSE)</f>
        <v>1.6879999999999999</v>
      </c>
      <c r="I544" s="9">
        <f>VLOOKUP(B544,YahooFinanceInfos!A:AT,46,FALSE)</f>
        <v>0</v>
      </c>
      <c r="J544" s="4">
        <f>VLOOKUP(B544,YahooFinanceInfos!A:AV,48,FALSE)</f>
        <v>0</v>
      </c>
      <c r="K544" s="4">
        <f t="shared" si="99"/>
        <v>0</v>
      </c>
      <c r="L544" s="9">
        <f>VLOOKUP(B544,YahooFinanceInfos!A:AV,47,FALSE)</f>
        <v>37.263035000000002</v>
      </c>
      <c r="M544" s="9">
        <f>VLOOKUP(B544,YahooFinanceInfos!A:AZ,52,FALSE)</f>
        <v>17.623999999999999</v>
      </c>
      <c r="N544" s="4">
        <f>VLOOKUP(B544,YahooFinanceInfos!A:BH,60,FALSE)</f>
        <v>3.568997</v>
      </c>
      <c r="O544" s="4" t="str">
        <f t="shared" si="98"/>
        <v>don't touch</v>
      </c>
      <c r="P544" s="4"/>
      <c r="Q544" s="4"/>
      <c r="R544" s="4"/>
      <c r="S544" s="4"/>
      <c r="T544" s="4"/>
      <c r="AA544" s="4" t="str">
        <f t="shared" si="91"/>
        <v>na</v>
      </c>
      <c r="AB544" s="4" t="str">
        <f t="shared" si="92"/>
        <v>na</v>
      </c>
      <c r="AC544" s="4" t="str">
        <f t="shared" si="93"/>
        <v>na</v>
      </c>
      <c r="AD544" s="4" t="str">
        <f t="shared" si="94"/>
        <v>na</v>
      </c>
      <c r="AE544" s="4" t="str">
        <f t="shared" si="95"/>
        <v>na</v>
      </c>
      <c r="AF544" s="4" t="str">
        <f t="shared" si="96"/>
        <v>na</v>
      </c>
      <c r="AG544" s="4" t="str">
        <f t="shared" si="97"/>
        <v>na</v>
      </c>
    </row>
    <row r="545" spans="1:33" x14ac:dyDescent="0.2">
      <c r="A545" t="s">
        <v>2449</v>
      </c>
      <c r="B545" t="s">
        <v>2394</v>
      </c>
      <c r="C545" s="7" t="str">
        <f>VLOOKUP(B545,YahooFinanceInfos!A:T,9,FALSE)</f>
        <v>SODEXO</v>
      </c>
      <c r="D545" t="str">
        <f>VLOOKUP(B545,YahooFinanceInfos!A:T,7,FALSE)</f>
        <v>EUR</v>
      </c>
      <c r="E545" s="1">
        <f>VLOOKUP(B545,YahooFinanceInfos!A:T,20,FALSE)</f>
        <v>58.98</v>
      </c>
      <c r="F545" s="4" t="str">
        <f>VLOOKUP(B545,YahooFinanceInfos!A:AK,37,FALSE)</f>
        <v>48.45 - 108.5</v>
      </c>
      <c r="G545" s="11">
        <f>(VLOOKUP(B545,YahooFinanceInfos!A:AO,41,FALSE)-E545)/E545</f>
        <v>0.83960664632078685</v>
      </c>
      <c r="H545" s="9">
        <f>VLOOKUP(B545,YahooFinanceInfos!A:AX,50,FALSE)</f>
        <v>4.5910000000000002</v>
      </c>
      <c r="I545" s="9">
        <f>VLOOKUP(B545,YahooFinanceInfos!A:AT,46,FALSE)</f>
        <v>2.9</v>
      </c>
      <c r="J545" s="4">
        <f>VLOOKUP(B545,YahooFinanceInfos!A:AV,48,FALSE)</f>
        <v>4.9742714E-2</v>
      </c>
      <c r="K545" s="4">
        <f t="shared" si="99"/>
        <v>0.63167065998693095</v>
      </c>
      <c r="L545" s="9">
        <f>VLOOKUP(B545,YahooFinanceInfos!A:AV,47,FALSE)</f>
        <v>12.846874</v>
      </c>
      <c r="M545" s="9">
        <f>VLOOKUP(B545,YahooFinanceInfos!A:AZ,52,FALSE)</f>
        <v>28.138999999999999</v>
      </c>
      <c r="N545" s="4">
        <f>VLOOKUP(B545,YahooFinanceInfos!A:BH,60,FALSE)</f>
        <v>2.0960233000000001</v>
      </c>
      <c r="O545" s="4" t="str">
        <f t="shared" si="98"/>
        <v>invest</v>
      </c>
      <c r="P545" s="4"/>
      <c r="Q545" s="4"/>
      <c r="R545" s="4"/>
      <c r="S545" s="4"/>
      <c r="T545" s="4"/>
      <c r="AA545" s="4" t="str">
        <f t="shared" si="91"/>
        <v>na</v>
      </c>
      <c r="AB545" s="4" t="str">
        <f t="shared" si="92"/>
        <v>na</v>
      </c>
      <c r="AC545" s="4" t="str">
        <f t="shared" si="93"/>
        <v>na</v>
      </c>
      <c r="AD545" s="4" t="str">
        <f t="shared" si="94"/>
        <v>na</v>
      </c>
      <c r="AE545" s="4" t="str">
        <f t="shared" si="95"/>
        <v>na</v>
      </c>
      <c r="AF545" s="4" t="str">
        <f t="shared" si="96"/>
        <v>na</v>
      </c>
      <c r="AG545" s="4" t="str">
        <f t="shared" si="97"/>
        <v>na</v>
      </c>
    </row>
    <row r="546" spans="1:33" x14ac:dyDescent="0.2">
      <c r="A546" t="s">
        <v>2449</v>
      </c>
      <c r="B546" t="s">
        <v>2396</v>
      </c>
      <c r="C546" s="7" t="str">
        <f>VLOOKUP(B546,YahooFinanceInfos!A:T,9,FALSE)</f>
        <v>DANONE</v>
      </c>
      <c r="D546" t="str">
        <f>VLOOKUP(B546,YahooFinanceInfos!A:T,7,FALSE)</f>
        <v>EUR</v>
      </c>
      <c r="E546" s="1">
        <f>VLOOKUP(B546,YahooFinanceInfos!A:T,20,FALSE)</f>
        <v>60.9</v>
      </c>
      <c r="F546" s="4" t="str">
        <f>VLOOKUP(B546,YahooFinanceInfos!A:AK,37,FALSE)</f>
        <v>50.26 - 82.38</v>
      </c>
      <c r="G546" s="11">
        <f>(VLOOKUP(B546,YahooFinanceInfos!A:AO,41,FALSE)-E546)/E546</f>
        <v>0.35270935960591127</v>
      </c>
      <c r="H546" s="9">
        <f>VLOOKUP(B546,YahooFinanceInfos!A:AX,50,FALSE)</f>
        <v>2.95</v>
      </c>
      <c r="I546" s="9">
        <f>VLOOKUP(B546,YahooFinanceInfos!A:AT,46,FALSE)</f>
        <v>2.1</v>
      </c>
      <c r="J546" s="4">
        <f>VLOOKUP(B546,YahooFinanceInfos!A:AV,48,FALSE)</f>
        <v>3.4745199999999997E-2</v>
      </c>
      <c r="K546" s="4">
        <f t="shared" si="99"/>
        <v>0.71186440677966101</v>
      </c>
      <c r="L546" s="9">
        <f>VLOOKUP(B546,YahooFinanceInfos!A:AV,47,FALSE)</f>
        <v>20.644068000000001</v>
      </c>
      <c r="M546" s="9">
        <f>VLOOKUP(B546,YahooFinanceInfos!A:AZ,52,FALSE)</f>
        <v>26.571000000000002</v>
      </c>
      <c r="N546" s="4">
        <f>VLOOKUP(B546,YahooFinanceInfos!A:BH,60,FALSE)</f>
        <v>2.2919725999999998</v>
      </c>
      <c r="O546" s="4" t="str">
        <f t="shared" si="98"/>
        <v>invest</v>
      </c>
      <c r="P546" s="4"/>
      <c r="Q546" s="4"/>
      <c r="R546" s="4"/>
      <c r="S546" s="4"/>
      <c r="T546" s="4"/>
      <c r="AA546" s="4" t="str">
        <f t="shared" si="91"/>
        <v>na</v>
      </c>
      <c r="AB546" s="4" t="str">
        <f t="shared" si="92"/>
        <v>na</v>
      </c>
      <c r="AC546" s="4" t="str">
        <f t="shared" si="93"/>
        <v>na</v>
      </c>
      <c r="AD546" s="4" t="str">
        <f t="shared" si="94"/>
        <v>na</v>
      </c>
      <c r="AE546" s="4" t="str">
        <f t="shared" si="95"/>
        <v>na</v>
      </c>
      <c r="AF546" s="4" t="str">
        <f t="shared" si="96"/>
        <v>na</v>
      </c>
      <c r="AG546" s="4" t="str">
        <f t="shared" si="97"/>
        <v>na</v>
      </c>
    </row>
    <row r="547" spans="1:33" x14ac:dyDescent="0.2">
      <c r="A547" t="s">
        <v>2449</v>
      </c>
      <c r="B547" t="s">
        <v>2433</v>
      </c>
      <c r="C547" s="7" t="str">
        <f>VLOOKUP(B547,YahooFinanceInfos!A:T,9,FALSE)</f>
        <v>SCOR SE</v>
      </c>
      <c r="D547" t="str">
        <f>VLOOKUP(B547,YahooFinanceInfos!A:T,7,FALSE)</f>
        <v>EUR</v>
      </c>
      <c r="E547" s="1">
        <f>VLOOKUP(B547,YahooFinanceInfos!A:T,20,FALSE)</f>
        <v>22.66</v>
      </c>
      <c r="F547" s="4" t="str">
        <f>VLOOKUP(B547,YahooFinanceInfos!A:AK,37,FALSE)</f>
        <v>15.88 - 40.18</v>
      </c>
      <c r="G547" s="11">
        <f>(VLOOKUP(B547,YahooFinanceInfos!A:AO,41,FALSE)-E547)/E547</f>
        <v>0.77316857899382174</v>
      </c>
      <c r="H547" s="9">
        <f>VLOOKUP(B547,YahooFinanceInfos!A:AX,50,FALSE)</f>
        <v>2.25</v>
      </c>
      <c r="I547" s="9">
        <f>VLOOKUP(B547,YahooFinanceInfos!A:AT,46,FALSE)</f>
        <v>1.8</v>
      </c>
      <c r="J547" s="4">
        <f>VLOOKUP(B547,YahooFinanceInfos!A:AV,48,FALSE)</f>
        <v>0.08</v>
      </c>
      <c r="K547" s="4">
        <f t="shared" si="99"/>
        <v>0.8</v>
      </c>
      <c r="L547" s="9">
        <f>VLOOKUP(B547,YahooFinanceInfos!A:AV,47,FALSE)</f>
        <v>10.071111</v>
      </c>
      <c r="M547" s="9">
        <f>VLOOKUP(B547,YahooFinanceInfos!A:AZ,52,FALSE)</f>
        <v>34.058999999999997</v>
      </c>
      <c r="N547" s="4">
        <f>VLOOKUP(B547,YahooFinanceInfos!A:BH,60,FALSE)</f>
        <v>0.66531609999999997</v>
      </c>
      <c r="O547" s="4" t="str">
        <f t="shared" si="98"/>
        <v>invest</v>
      </c>
      <c r="P547" s="4"/>
      <c r="Q547" s="4"/>
      <c r="R547" s="4"/>
      <c r="S547" s="4"/>
      <c r="T547" s="4"/>
      <c r="AA547" s="4" t="str">
        <f t="shared" si="91"/>
        <v>na</v>
      </c>
      <c r="AB547" s="4" t="str">
        <f t="shared" si="92"/>
        <v>na</v>
      </c>
      <c r="AC547" s="4" t="str">
        <f t="shared" si="93"/>
        <v>na</v>
      </c>
      <c r="AD547" s="4" t="str">
        <f t="shared" si="94"/>
        <v>na</v>
      </c>
      <c r="AE547" s="4" t="str">
        <f t="shared" si="95"/>
        <v>na</v>
      </c>
      <c r="AF547" s="4" t="str">
        <f t="shared" si="96"/>
        <v>na</v>
      </c>
      <c r="AG547" s="4" t="str">
        <f t="shared" si="97"/>
        <v>na</v>
      </c>
    </row>
    <row r="548" spans="1:33" x14ac:dyDescent="0.2">
      <c r="A548" t="s">
        <v>2449</v>
      </c>
      <c r="B548" t="s">
        <v>2435</v>
      </c>
      <c r="C548" s="7" t="str">
        <f>VLOOKUP(B548,YahooFinanceInfos!A:T,9,FALSE)</f>
        <v>AB INBEV</v>
      </c>
      <c r="D548" t="str">
        <f>VLOOKUP(B548,YahooFinanceInfos!A:T,7,FALSE)</f>
        <v>EUR</v>
      </c>
      <c r="E548" s="1">
        <f>VLOOKUP(B548,YahooFinanceInfos!A:T,20,FALSE)</f>
        <v>36.445</v>
      </c>
      <c r="F548" s="4" t="str">
        <f>VLOOKUP(B548,YahooFinanceInfos!A:AK,37,FALSE)</f>
        <v>29.025 - 92.71</v>
      </c>
      <c r="G548" s="11">
        <f>(VLOOKUP(B548,YahooFinanceInfos!A:AO,41,FALSE)-E548)/E548</f>
        <v>1.5438331732747974</v>
      </c>
      <c r="H548" s="9">
        <f>VLOOKUP(B548,YahooFinanceInfos!A:AX,50,FALSE)</f>
        <v>4.5289999999999999</v>
      </c>
      <c r="I548" s="9">
        <f>VLOOKUP(B548,YahooFinanceInfos!A:AT,46,FALSE)</f>
        <v>2.02</v>
      </c>
      <c r="J548" s="4">
        <f>VLOOKUP(B548,YahooFinanceInfos!A:AV,48,FALSE)</f>
        <v>5.6424580000000002E-2</v>
      </c>
      <c r="K548" s="4">
        <f t="shared" si="99"/>
        <v>0.4460145727533672</v>
      </c>
      <c r="L548" s="9">
        <f>VLOOKUP(B548,YahooFinanceInfos!A:AV,47,FALSE)</f>
        <v>8.0470299999999995</v>
      </c>
      <c r="M548" s="9">
        <f>VLOOKUP(B548,YahooFinanceInfos!A:AZ,52,FALSE)</f>
        <v>38.646000000000001</v>
      </c>
      <c r="N548" s="4">
        <f>VLOOKUP(B548,YahooFinanceInfos!A:BH,60,FALSE)</f>
        <v>0.94304717000000005</v>
      </c>
      <c r="O548" s="4" t="str">
        <f t="shared" si="98"/>
        <v>invest</v>
      </c>
      <c r="P548" s="4"/>
      <c r="Q548" s="4"/>
      <c r="R548" s="4"/>
      <c r="S548" s="4"/>
      <c r="T548" s="4"/>
      <c r="AA548" s="4" t="str">
        <f t="shared" si="91"/>
        <v>na</v>
      </c>
      <c r="AB548" s="4" t="str">
        <f t="shared" si="92"/>
        <v>na</v>
      </c>
      <c r="AC548" s="4" t="str">
        <f t="shared" si="93"/>
        <v>na</v>
      </c>
      <c r="AD548" s="4" t="str">
        <f t="shared" si="94"/>
        <v>na</v>
      </c>
      <c r="AE548" s="4" t="str">
        <f t="shared" si="95"/>
        <v>na</v>
      </c>
      <c r="AF548" s="4" t="str">
        <f t="shared" si="96"/>
        <v>na</v>
      </c>
      <c r="AG548" s="4" t="str">
        <f t="shared" si="97"/>
        <v>na</v>
      </c>
    </row>
    <row r="549" spans="1:33" x14ac:dyDescent="0.2">
      <c r="A549" t="s">
        <v>2449</v>
      </c>
      <c r="B549" t="s">
        <v>2437</v>
      </c>
      <c r="C549" s="7" t="str">
        <f>VLOOKUP(B549,YahooFinanceInfos!A:T,9,FALSE)</f>
        <v>AMUNDI</v>
      </c>
      <c r="D549" t="str">
        <f>VLOOKUP(B549,YahooFinanceInfos!A:T,7,FALSE)</f>
        <v>EUR</v>
      </c>
      <c r="E549" s="1">
        <f>VLOOKUP(B549,YahooFinanceInfos!A:T,20,FALSE)</f>
        <v>58.35</v>
      </c>
      <c r="F549" s="4" t="str">
        <f>VLOOKUP(B549,YahooFinanceInfos!A:AK,37,FALSE)</f>
        <v>43.82 - 78.55</v>
      </c>
      <c r="G549" s="11">
        <f>(VLOOKUP(B549,YahooFinanceInfos!A:AO,41,FALSE)-E549)/E549</f>
        <v>0.34618680377035127</v>
      </c>
      <c r="H549" s="9">
        <f>VLOOKUP(B549,YahooFinanceInfos!A:AX,50,FALSE)</f>
        <v>4.5670000000000002</v>
      </c>
      <c r="I549" s="9">
        <f>VLOOKUP(B549,YahooFinanceInfos!A:AT,46,FALSE)</f>
        <v>3.1</v>
      </c>
      <c r="J549" s="4">
        <f>VLOOKUP(B549,YahooFinanceInfos!A:AV,48,FALSE)</f>
        <v>5.3082190000000001E-2</v>
      </c>
      <c r="K549" s="4">
        <f t="shared" si="99"/>
        <v>0.67878257061528358</v>
      </c>
      <c r="L549" s="9">
        <f>VLOOKUP(B549,YahooFinanceInfos!A:AV,47,FALSE)</f>
        <v>12.776439999999999</v>
      </c>
      <c r="M549" s="9">
        <f>VLOOKUP(B549,YahooFinanceInfos!A:AZ,52,FALSE)</f>
        <v>44.316000000000003</v>
      </c>
      <c r="N549" s="4">
        <f>VLOOKUP(B549,YahooFinanceInfos!A:BH,60,FALSE)</f>
        <v>1.3166800999999999</v>
      </c>
      <c r="O549" s="4" t="str">
        <f t="shared" si="98"/>
        <v>invest</v>
      </c>
      <c r="P549" s="4"/>
      <c r="Q549" s="4"/>
      <c r="R549" s="4"/>
      <c r="S549" s="4"/>
      <c r="T549" s="4"/>
      <c r="AA549" s="4" t="str">
        <f t="shared" si="91"/>
        <v>na</v>
      </c>
      <c r="AB549" s="4" t="str">
        <f t="shared" si="92"/>
        <v>na</v>
      </c>
      <c r="AC549" s="4" t="str">
        <f t="shared" si="93"/>
        <v>na</v>
      </c>
      <c r="AD549" s="4" t="str">
        <f t="shared" si="94"/>
        <v>na</v>
      </c>
      <c r="AE549" s="4" t="str">
        <f t="shared" si="95"/>
        <v>na</v>
      </c>
      <c r="AF549" s="4" t="str">
        <f t="shared" si="96"/>
        <v>na</v>
      </c>
      <c r="AG549" s="4" t="str">
        <f t="shared" si="97"/>
        <v>na</v>
      </c>
    </row>
    <row r="550" spans="1:33" x14ac:dyDescent="0.2">
      <c r="A550" t="s">
        <v>2449</v>
      </c>
      <c r="B550" t="s">
        <v>2439</v>
      </c>
      <c r="C550" s="7" t="str">
        <f>VLOOKUP(B550,YahooFinanceInfos!A:T,9,FALSE)</f>
        <v>PHILIPS KON</v>
      </c>
      <c r="D550" t="str">
        <f>VLOOKUP(B550,YahooFinanceInfos!A:T,7,FALSE)</f>
        <v>EUR</v>
      </c>
      <c r="E550" s="1">
        <f>VLOOKUP(B550,YahooFinanceInfos!A:T,20,FALSE)</f>
        <v>37.909999999999997</v>
      </c>
      <c r="F550" s="4" t="str">
        <f>VLOOKUP(B550,YahooFinanceInfos!A:AK,37,FALSE)</f>
        <v>26.915 - 45.925</v>
      </c>
      <c r="G550" s="11">
        <f>(VLOOKUP(B550,YahooFinanceInfos!A:AO,41,FALSE)-E550)/E550</f>
        <v>0.21142178844632026</v>
      </c>
      <c r="H550" s="9">
        <f>VLOOKUP(B550,YahooFinanceInfos!A:AX,50,FALSE)</f>
        <v>1.1499999999999999</v>
      </c>
      <c r="I550" s="9">
        <f>VLOOKUP(B550,YahooFinanceInfos!A:AT,46,FALSE)</f>
        <v>0.85</v>
      </c>
      <c r="J550" s="4">
        <f>VLOOKUP(B550,YahooFinanceInfos!A:AV,48,FALSE)</f>
        <v>2.24957E-2</v>
      </c>
      <c r="K550" s="4">
        <f t="shared" si="99"/>
        <v>0.73913043478260876</v>
      </c>
      <c r="L550" s="9">
        <f>VLOOKUP(B550,YahooFinanceInfos!A:AV,47,FALSE)</f>
        <v>32.965218</v>
      </c>
      <c r="M550" s="9">
        <f>VLOOKUP(B550,YahooFinanceInfos!A:AZ,52,FALSE)</f>
        <v>14.138</v>
      </c>
      <c r="N550" s="4">
        <f>VLOOKUP(B550,YahooFinanceInfos!A:BH,60,FALSE)</f>
        <v>2.6814260000000001</v>
      </c>
      <c r="O550" s="4" t="str">
        <f t="shared" si="98"/>
        <v>don't touch</v>
      </c>
      <c r="P550" s="4"/>
      <c r="Q550" s="4"/>
      <c r="R550" s="4"/>
      <c r="S550" s="4"/>
      <c r="T550" s="4"/>
      <c r="AA550" s="4" t="str">
        <f t="shared" si="91"/>
        <v>na</v>
      </c>
      <c r="AB550" s="4" t="str">
        <f t="shared" si="92"/>
        <v>na</v>
      </c>
      <c r="AC550" s="4" t="str">
        <f t="shared" si="93"/>
        <v>na</v>
      </c>
      <c r="AD550" s="4" t="str">
        <f t="shared" si="94"/>
        <v>na</v>
      </c>
      <c r="AE550" s="4" t="str">
        <f t="shared" si="95"/>
        <v>na</v>
      </c>
      <c r="AF550" s="4" t="str">
        <f t="shared" si="96"/>
        <v>na</v>
      </c>
      <c r="AG550" s="4" t="str">
        <f t="shared" si="97"/>
        <v>na</v>
      </c>
    </row>
    <row r="551" spans="1:33" x14ac:dyDescent="0.2">
      <c r="A551" t="s">
        <v>2449</v>
      </c>
      <c r="B551" t="s">
        <v>2441</v>
      </c>
      <c r="C551" s="7" t="str">
        <f>VLOOKUP(B551,YahooFinanceInfos!A:T,9,FALSE)</f>
        <v>SARTORIUS STED BIO</v>
      </c>
      <c r="D551" t="str">
        <f>VLOOKUP(B551,YahooFinanceInfos!A:T,7,FALSE)</f>
        <v>EUR</v>
      </c>
      <c r="E551" s="1">
        <f>VLOOKUP(B551,YahooFinanceInfos!A:T,20,FALSE)</f>
        <v>234.2</v>
      </c>
      <c r="F551" s="4" t="str">
        <f>VLOOKUP(B551,YahooFinanceInfos!A:AK,37,FALSE)</f>
        <v>119.0 - 243.4</v>
      </c>
      <c r="G551" s="11">
        <f>(VLOOKUP(B551,YahooFinanceInfos!A:AO,41,FALSE)-E551)/E551</f>
        <v>3.9282664389410832E-2</v>
      </c>
      <c r="H551" s="9">
        <f>VLOOKUP(B551,YahooFinanceInfos!A:AX,50,FALSE)</f>
        <v>2.7410000000000001</v>
      </c>
      <c r="I551" s="9">
        <f>VLOOKUP(B551,YahooFinanceInfos!A:AT,46,FALSE)</f>
        <v>0.68</v>
      </c>
      <c r="J551" s="4">
        <f>VLOOKUP(B551,YahooFinanceInfos!A:AV,48,FALSE)</f>
        <v>3.0330063000000001E-3</v>
      </c>
      <c r="K551" s="4">
        <f t="shared" si="99"/>
        <v>0.24808464064210142</v>
      </c>
      <c r="L551" s="9">
        <f>VLOOKUP(B551,YahooFinanceInfos!A:AV,47,FALSE)</f>
        <v>85.443269999999998</v>
      </c>
      <c r="M551" s="9">
        <f>VLOOKUP(B551,YahooFinanceInfos!A:AZ,52,FALSE)</f>
        <v>13.231999999999999</v>
      </c>
      <c r="N551" s="4">
        <f>VLOOKUP(B551,YahooFinanceInfos!A:BH,60,FALSE)</f>
        <v>17.699515999999999</v>
      </c>
      <c r="O551" s="4" t="str">
        <f t="shared" si="98"/>
        <v>don't touch</v>
      </c>
      <c r="P551" s="4"/>
      <c r="Q551" s="4"/>
      <c r="R551" s="4"/>
      <c r="S551" s="4"/>
      <c r="T551" s="4"/>
      <c r="AA551" s="4" t="str">
        <f t="shared" si="91"/>
        <v>na</v>
      </c>
      <c r="AB551" s="4" t="str">
        <f t="shared" si="92"/>
        <v>na</v>
      </c>
      <c r="AC551" s="4" t="str">
        <f t="shared" si="93"/>
        <v>na</v>
      </c>
      <c r="AD551" s="4" t="str">
        <f t="shared" si="94"/>
        <v>na</v>
      </c>
      <c r="AE551" s="4" t="str">
        <f t="shared" si="95"/>
        <v>na</v>
      </c>
      <c r="AF551" s="4" t="str">
        <f t="shared" si="96"/>
        <v>na</v>
      </c>
      <c r="AG551" s="4" t="str">
        <f t="shared" si="97"/>
        <v>na</v>
      </c>
    </row>
    <row r="552" spans="1:33" x14ac:dyDescent="0.2">
      <c r="A552" t="s">
        <v>2449</v>
      </c>
      <c r="B552" t="s">
        <v>2443</v>
      </c>
      <c r="C552" s="7" t="str">
        <f>VLOOKUP(B552,YahooFinanceInfos!A:T,9,FALSE)</f>
        <v>SOLVAY</v>
      </c>
      <c r="D552" t="str">
        <f>VLOOKUP(B552,YahooFinanceInfos!A:T,7,FALSE)</f>
        <v>EUR</v>
      </c>
      <c r="E552" s="1">
        <f>VLOOKUP(B552,YahooFinanceInfos!A:T,20,FALSE)</f>
        <v>68.760000000000005</v>
      </c>
      <c r="F552" s="4" t="str">
        <f>VLOOKUP(B552,YahooFinanceInfos!A:AK,37,FALSE)</f>
        <v>52.82 - 106.5</v>
      </c>
      <c r="G552" s="11">
        <f>(VLOOKUP(B552,YahooFinanceInfos!A:AO,41,FALSE)-E552)/E552</f>
        <v>0.54886561954624769</v>
      </c>
      <c r="H552" s="9">
        <f>VLOOKUP(B552,YahooFinanceInfos!A:AX,50,FALSE)</f>
        <v>1.347</v>
      </c>
      <c r="I552" s="9">
        <f>VLOOKUP(B552,YahooFinanceInfos!A:AT,46,FALSE)</f>
        <v>3.75</v>
      </c>
      <c r="J552" s="4">
        <f>VLOOKUP(B552,YahooFinanceInfos!A:AV,48,FALSE)</f>
        <v>5.4760511999999997E-2</v>
      </c>
      <c r="K552" s="4">
        <f t="shared" si="99"/>
        <v>2.7839643652561246</v>
      </c>
      <c r="L552" s="9">
        <f>VLOOKUP(B552,YahooFinanceInfos!A:AV,47,FALSE)</f>
        <v>51.046771999999997</v>
      </c>
      <c r="M552" s="9">
        <f>VLOOKUP(B552,YahooFinanceInfos!A:AZ,52,FALSE)</f>
        <v>93.24</v>
      </c>
      <c r="N552" s="4">
        <f>VLOOKUP(B552,YahooFinanceInfos!A:BH,60,FALSE)</f>
        <v>0.73745179999999999</v>
      </c>
      <c r="O552" s="4" t="str">
        <f t="shared" si="98"/>
        <v>don't touch</v>
      </c>
      <c r="P552" s="4"/>
      <c r="Q552" s="4"/>
      <c r="R552" s="4"/>
      <c r="S552" s="4"/>
      <c r="T552" s="4"/>
      <c r="AA552" s="4" t="str">
        <f t="shared" ref="AA552:AA615" si="100">IFERROR((Z552-U552)/U552,"na")</f>
        <v>na</v>
      </c>
      <c r="AB552" s="4" t="str">
        <f t="shared" ref="AB552:AB615" si="101">IFERROR((Z552-W552)/W552,"na")</f>
        <v>na</v>
      </c>
      <c r="AC552" s="4" t="str">
        <f t="shared" ref="AC552:AC615" si="102">IFERROR((V552-U552)/U552,"na")</f>
        <v>na</v>
      </c>
      <c r="AD552" s="4" t="str">
        <f t="shared" ref="AD552:AD615" si="103">IFERROR((W552-V552)/V552,"na")</f>
        <v>na</v>
      </c>
      <c r="AE552" s="4" t="str">
        <f t="shared" ref="AE552:AE615" si="104">IFERROR((X552-W552)/W552,"na")</f>
        <v>na</v>
      </c>
      <c r="AF552" s="4" t="str">
        <f t="shared" ref="AF552:AF615" si="105">IFERROR((Y552-X552)/X552,"na")</f>
        <v>na</v>
      </c>
      <c r="AG552" s="4" t="str">
        <f t="shared" ref="AG552:AG615" si="106">IFERROR((Z552-Y552)/Y552,"na")</f>
        <v>na</v>
      </c>
    </row>
    <row r="553" spans="1:33" x14ac:dyDescent="0.2">
      <c r="A553" t="s">
        <v>2449</v>
      </c>
      <c r="B553" t="s">
        <v>2404</v>
      </c>
      <c r="C553" s="7" t="str">
        <f>VLOOKUP(B553,YahooFinanceInfos!A:T,9,FALSE)</f>
        <v>PEUGEOT</v>
      </c>
      <c r="D553" t="str">
        <f>VLOOKUP(B553,YahooFinanceInfos!A:T,7,FALSE)</f>
        <v>EUR</v>
      </c>
      <c r="E553" s="1">
        <f>VLOOKUP(B553,YahooFinanceInfos!A:T,20,FALSE)</f>
        <v>11.42</v>
      </c>
      <c r="F553" s="4" t="str">
        <f>VLOOKUP(B553,YahooFinanceInfos!A:AK,37,FALSE)</f>
        <v>8.878 - 27.06</v>
      </c>
      <c r="G553" s="11">
        <f>(VLOOKUP(B553,YahooFinanceInfos!A:AO,41,FALSE)-E553)/E553</f>
        <v>1.3695271453590192</v>
      </c>
      <c r="H553" s="9">
        <f>VLOOKUP(B553,YahooFinanceInfos!A:AX,50,FALSE)</f>
        <v>3.38</v>
      </c>
      <c r="I553" s="9">
        <f>VLOOKUP(B553,YahooFinanceInfos!A:AT,46,FALSE)</f>
        <v>0.78</v>
      </c>
      <c r="J553" s="4">
        <f>VLOOKUP(B553,YahooFinanceInfos!A:AV,48,FALSE)</f>
        <v>6.8301219999999996E-2</v>
      </c>
      <c r="K553" s="4">
        <f t="shared" si="99"/>
        <v>0.23076923076923078</v>
      </c>
      <c r="L553" s="9">
        <f>VLOOKUP(B553,YahooFinanceInfos!A:AV,47,FALSE)</f>
        <v>3.378698</v>
      </c>
      <c r="M553" s="9">
        <f>VLOOKUP(B553,YahooFinanceInfos!A:AZ,52,FALSE)</f>
        <v>20.382999999999999</v>
      </c>
      <c r="N553" s="4">
        <f>VLOOKUP(B553,YahooFinanceInfos!A:BH,60,FALSE)</f>
        <v>0.56027084999999999</v>
      </c>
      <c r="O553" s="4" t="str">
        <f t="shared" si="98"/>
        <v>invest</v>
      </c>
      <c r="P553" s="4"/>
      <c r="Q553" s="4"/>
      <c r="R553" s="4"/>
      <c r="S553" s="4"/>
      <c r="T553" s="4"/>
      <c r="AA553" s="4" t="str">
        <f t="shared" si="100"/>
        <v>na</v>
      </c>
      <c r="AB553" s="4" t="str">
        <f t="shared" si="101"/>
        <v>na</v>
      </c>
      <c r="AC553" s="4" t="str">
        <f t="shared" si="102"/>
        <v>na</v>
      </c>
      <c r="AD553" s="4" t="str">
        <f t="shared" si="103"/>
        <v>na</v>
      </c>
      <c r="AE553" s="4" t="str">
        <f t="shared" si="104"/>
        <v>na</v>
      </c>
      <c r="AF553" s="4" t="str">
        <f t="shared" si="105"/>
        <v>na</v>
      </c>
      <c r="AG553" s="4" t="str">
        <f t="shared" si="106"/>
        <v>na</v>
      </c>
    </row>
    <row r="554" spans="1:33" x14ac:dyDescent="0.2">
      <c r="A554" t="s">
        <v>2449</v>
      </c>
      <c r="B554" t="s">
        <v>2445</v>
      </c>
      <c r="C554" s="7" t="str">
        <f>VLOOKUP(B554,YahooFinanceInfos!A:T,9,FALSE)</f>
        <v>BIOMERIEUX</v>
      </c>
      <c r="D554" t="str">
        <f>VLOOKUP(B554,YahooFinanceInfos!A:T,7,FALSE)</f>
        <v>EUR</v>
      </c>
      <c r="E554" s="1">
        <f>VLOOKUP(B554,YahooFinanceInfos!A:T,20,FALSE)</f>
        <v>124</v>
      </c>
      <c r="F554" s="4" t="str">
        <f>VLOOKUP(B554,YahooFinanceInfos!A:AK,37,FALSE)</f>
        <v>67.45 - 135.7</v>
      </c>
      <c r="G554" s="11">
        <f>(VLOOKUP(B554,YahooFinanceInfos!A:AO,41,FALSE)-E554)/E554</f>
        <v>9.4354838709677327E-2</v>
      </c>
      <c r="H554" s="9">
        <f>VLOOKUP(B554,YahooFinanceInfos!A:AX,50,FALSE)</f>
        <v>2.2999999999999998</v>
      </c>
      <c r="I554" s="9">
        <f>VLOOKUP(B554,YahooFinanceInfos!A:AT,46,FALSE)</f>
        <v>0.38</v>
      </c>
      <c r="J554" s="4">
        <f>VLOOKUP(B554,YahooFinanceInfos!A:AV,48,FALSE)</f>
        <v>3.0645160000000002E-3</v>
      </c>
      <c r="K554" s="4">
        <f t="shared" si="99"/>
        <v>0.16521739130434784</v>
      </c>
      <c r="L554" s="9">
        <f>VLOOKUP(B554,YahooFinanceInfos!A:AV,47,FALSE)</f>
        <v>53.913043999999999</v>
      </c>
      <c r="M554" s="9">
        <f>VLOOKUP(B554,YahooFinanceInfos!A:AZ,52,FALSE)</f>
        <v>18.623999999999999</v>
      </c>
      <c r="N554" s="4">
        <f>VLOOKUP(B554,YahooFinanceInfos!A:BH,60,FALSE)</f>
        <v>6.6580753000000001</v>
      </c>
      <c r="O554" s="4" t="str">
        <f t="shared" ref="O554:O585" si="107">IF(G554&gt;30%,IF(J554&gt;3%,IF(K554&lt;100%,IF(K554&gt;0%,"invest","don't touch"),"don't touch"),"don't touch"),"don't touch")</f>
        <v>don't touch</v>
      </c>
      <c r="P554" s="4"/>
      <c r="Q554" s="4"/>
      <c r="R554" s="4"/>
      <c r="S554" s="4"/>
      <c r="T554" s="4"/>
      <c r="AA554" s="4" t="str">
        <f t="shared" si="100"/>
        <v>na</v>
      </c>
      <c r="AB554" s="4" t="str">
        <f t="shared" si="101"/>
        <v>na</v>
      </c>
      <c r="AC554" s="4" t="str">
        <f t="shared" si="102"/>
        <v>na</v>
      </c>
      <c r="AD554" s="4" t="str">
        <f t="shared" si="103"/>
        <v>na</v>
      </c>
      <c r="AE554" s="4" t="str">
        <f t="shared" si="104"/>
        <v>na</v>
      </c>
      <c r="AF554" s="4" t="str">
        <f t="shared" si="105"/>
        <v>na</v>
      </c>
      <c r="AG554" s="4" t="str">
        <f t="shared" si="106"/>
        <v>na</v>
      </c>
    </row>
    <row r="555" spans="1:33" x14ac:dyDescent="0.2">
      <c r="A555" t="s">
        <v>2449</v>
      </c>
      <c r="B555" t="s">
        <v>2447</v>
      </c>
      <c r="C555" s="7" t="str">
        <f>VLOOKUP(B555,YahooFinanceInfos!A:T,9,FALSE)</f>
        <v>KBC</v>
      </c>
      <c r="D555" t="str">
        <f>VLOOKUP(B555,YahooFinanceInfos!A:T,7,FALSE)</f>
        <v>EUR</v>
      </c>
      <c r="E555" s="1">
        <f>VLOOKUP(B555,YahooFinanceInfos!A:T,20,FALSE)</f>
        <v>40.72</v>
      </c>
      <c r="F555" s="4" t="str">
        <f>VLOOKUP(B555,YahooFinanceInfos!A:AK,37,FALSE)</f>
        <v>33.44 - 73.56</v>
      </c>
      <c r="G555" s="11">
        <f>(VLOOKUP(B555,YahooFinanceInfos!A:AO,41,FALSE)-E555)/E555</f>
        <v>0.80648330058939111</v>
      </c>
      <c r="H555" s="9">
        <f>VLOOKUP(B555,YahooFinanceInfos!A:AX,50,FALSE)</f>
        <v>5.8490000000000002</v>
      </c>
      <c r="I555" s="9">
        <f>VLOOKUP(B555,YahooFinanceInfos!A:AT,46,FALSE)</f>
        <v>1</v>
      </c>
      <c r="J555" s="4">
        <f>VLOOKUP(B555,YahooFinanceInfos!A:AV,48,FALSE)</f>
        <v>2.4509804E-2</v>
      </c>
      <c r="K555" s="4">
        <f t="shared" si="99"/>
        <v>0.17096939647803042</v>
      </c>
      <c r="L555" s="9">
        <f>VLOOKUP(B555,YahooFinanceInfos!A:AV,47,FALSE)</f>
        <v>6.9618739999999999</v>
      </c>
      <c r="M555" s="9">
        <f>VLOOKUP(B555,YahooFinanceInfos!A:AZ,52,FALSE)</f>
        <v>48.911999999999999</v>
      </c>
      <c r="N555" s="4">
        <f>VLOOKUP(B555,YahooFinanceInfos!A:BH,60,FALSE)</f>
        <v>0.83251560000000002</v>
      </c>
      <c r="O555" s="4" t="str">
        <f t="shared" si="107"/>
        <v>don't touch</v>
      </c>
      <c r="P555" s="4"/>
      <c r="Q555" s="4"/>
      <c r="R555" s="4"/>
      <c r="S555" s="4"/>
      <c r="T555" s="4"/>
      <c r="AA555" s="4" t="str">
        <f t="shared" si="100"/>
        <v>na</v>
      </c>
      <c r="AB555" s="4" t="str">
        <f t="shared" si="101"/>
        <v>na</v>
      </c>
      <c r="AC555" s="4" t="str">
        <f t="shared" si="102"/>
        <v>na</v>
      </c>
      <c r="AD555" s="4" t="str">
        <f t="shared" si="103"/>
        <v>na</v>
      </c>
      <c r="AE555" s="4" t="str">
        <f t="shared" si="104"/>
        <v>na</v>
      </c>
      <c r="AF555" s="4" t="str">
        <f t="shared" si="105"/>
        <v>na</v>
      </c>
      <c r="AG555" s="4" t="str">
        <f t="shared" si="106"/>
        <v>na</v>
      </c>
    </row>
    <row r="556" spans="1:33" x14ac:dyDescent="0.2">
      <c r="A556" t="s">
        <v>2510</v>
      </c>
      <c r="B556" t="s">
        <v>2450</v>
      </c>
      <c r="C556" s="7" t="str">
        <f>VLOOKUP(B556,YahooFinanceInfos!A:T,9,FALSE)</f>
        <v>BEN ADE BK FPO</v>
      </c>
      <c r="D556" t="str">
        <f>VLOOKUP(B556,YahooFinanceInfos!A:T,7,FALSE)</f>
        <v>AUD</v>
      </c>
      <c r="E556" s="1">
        <f>VLOOKUP(B556,YahooFinanceInfos!A:T,20,FALSE)</f>
        <v>5.7</v>
      </c>
      <c r="F556" s="4" t="str">
        <f>VLOOKUP(B556,YahooFinanceInfos!A:AK,37,FALSE)</f>
        <v>5.32 - 11.74</v>
      </c>
      <c r="G556" s="11">
        <f>(VLOOKUP(B556,YahooFinanceInfos!A:AO,41,FALSE)-E556)/E556</f>
        <v>1.0596491228070175</v>
      </c>
      <c r="H556" s="9">
        <f>VLOOKUP(B556,YahooFinanceInfos!A:AX,50,FALSE)</f>
        <v>0.59199999999999997</v>
      </c>
      <c r="I556" s="9">
        <f>VLOOKUP(B556,YahooFinanceInfos!A:AT,46,FALSE)</f>
        <v>0.66</v>
      </c>
      <c r="J556" s="4">
        <f>VLOOKUP(B556,YahooFinanceInfos!A:AV,48,FALSE)</f>
        <v>0.117021285</v>
      </c>
      <c r="K556" s="4">
        <f t="shared" si="99"/>
        <v>1.1148648648648649</v>
      </c>
      <c r="L556" s="9">
        <f>VLOOKUP(B556,YahooFinanceInfos!A:AV,47,FALSE)</f>
        <v>9.6283779999999997</v>
      </c>
      <c r="M556" s="9">
        <f>VLOOKUP(B556,YahooFinanceInfos!A:AZ,52,FALSE)</f>
        <v>11.323</v>
      </c>
      <c r="N556" s="4">
        <f>VLOOKUP(B556,YahooFinanceInfos!A:BH,60,FALSE)</f>
        <v>0.50340015000000005</v>
      </c>
      <c r="O556" s="4" t="str">
        <f t="shared" si="107"/>
        <v>don't touch</v>
      </c>
      <c r="P556" s="4"/>
      <c r="Q556" s="4"/>
      <c r="R556" s="4"/>
      <c r="S556" s="4"/>
      <c r="T556" s="4"/>
      <c r="AA556" s="4" t="str">
        <f t="shared" si="100"/>
        <v>na</v>
      </c>
      <c r="AB556" s="4" t="str">
        <f t="shared" si="101"/>
        <v>na</v>
      </c>
      <c r="AC556" s="4" t="str">
        <f t="shared" si="102"/>
        <v>na</v>
      </c>
      <c r="AD556" s="4" t="str">
        <f t="shared" si="103"/>
        <v>na</v>
      </c>
      <c r="AE556" s="4" t="str">
        <f t="shared" si="104"/>
        <v>na</v>
      </c>
      <c r="AF556" s="4" t="str">
        <f t="shared" si="105"/>
        <v>na</v>
      </c>
      <c r="AG556" s="4" t="str">
        <f t="shared" si="106"/>
        <v>na</v>
      </c>
    </row>
    <row r="557" spans="1:33" x14ac:dyDescent="0.2">
      <c r="A557" t="s">
        <v>2510</v>
      </c>
      <c r="B557" t="s">
        <v>2452</v>
      </c>
      <c r="C557" s="7" t="str">
        <f>VLOOKUP(B557,YahooFinanceInfos!A:T,9,FALSE)</f>
        <v>ORORA FPO</v>
      </c>
      <c r="D557" t="str">
        <f>VLOOKUP(B557,YahooFinanceInfos!A:T,7,FALSE)</f>
        <v>AUD</v>
      </c>
      <c r="E557" s="1">
        <f>VLOOKUP(B557,YahooFinanceInfos!A:T,20,FALSE)</f>
        <v>2.57</v>
      </c>
      <c r="F557" s="4" t="str">
        <f>VLOOKUP(B557,YahooFinanceInfos!A:AK,37,FALSE)</f>
        <v>2.23 - 3.46</v>
      </c>
      <c r="G557" s="11">
        <f>(VLOOKUP(B557,YahooFinanceInfos!A:AO,41,FALSE)-E557)/E557</f>
        <v>0.34630350194552534</v>
      </c>
      <c r="H557" s="9">
        <f>VLOOKUP(B557,YahooFinanceInfos!A:AX,50,FALSE)</f>
        <v>0.11899999999999999</v>
      </c>
      <c r="I557" s="9">
        <f>VLOOKUP(B557,YahooFinanceInfos!A:AT,46,FALSE)</f>
        <v>0.13</v>
      </c>
      <c r="J557" s="4">
        <f>VLOOKUP(B557,YahooFinanceInfos!A:AV,48,FALSE)</f>
        <v>5.3061219999999999E-2</v>
      </c>
      <c r="K557" s="4">
        <f t="shared" si="99"/>
        <v>1.0924369747899161</v>
      </c>
      <c r="L557" s="9">
        <f>VLOOKUP(B557,YahooFinanceInfos!A:AV,47,FALSE)</f>
        <v>21.596637999999999</v>
      </c>
      <c r="M557" s="9">
        <f>VLOOKUP(B557,YahooFinanceInfos!A:AZ,52,FALSE)</f>
        <v>1.3129999999999999</v>
      </c>
      <c r="N557" s="4">
        <f>VLOOKUP(B557,YahooFinanceInfos!A:BH,60,FALSE)</f>
        <v>1.9573495000000001</v>
      </c>
      <c r="O557" s="4" t="str">
        <f t="shared" si="107"/>
        <v>don't touch</v>
      </c>
      <c r="P557" s="4"/>
      <c r="Q557" s="4"/>
      <c r="R557" s="4"/>
      <c r="S557" s="4"/>
      <c r="T557" s="4"/>
      <c r="AA557" s="4" t="str">
        <f t="shared" si="100"/>
        <v>na</v>
      </c>
      <c r="AB557" s="4" t="str">
        <f t="shared" si="101"/>
        <v>na</v>
      </c>
      <c r="AC557" s="4" t="str">
        <f t="shared" si="102"/>
        <v>na</v>
      </c>
      <c r="AD557" s="4" t="str">
        <f t="shared" si="103"/>
        <v>na</v>
      </c>
      <c r="AE557" s="4" t="str">
        <f t="shared" si="104"/>
        <v>na</v>
      </c>
      <c r="AF557" s="4" t="str">
        <f t="shared" si="105"/>
        <v>na</v>
      </c>
      <c r="AG557" s="4" t="str">
        <f t="shared" si="106"/>
        <v>na</v>
      </c>
    </row>
    <row r="558" spans="1:33" x14ac:dyDescent="0.2">
      <c r="A558" t="s">
        <v>2510</v>
      </c>
      <c r="B558" t="s">
        <v>2454</v>
      </c>
      <c r="C558" s="7" t="str">
        <f>VLOOKUP(B558,YahooFinanceInfos!A:T,9,FALSE)</f>
        <v>AURIZON FPO</v>
      </c>
      <c r="D558" t="str">
        <f>VLOOKUP(B558,YahooFinanceInfos!A:T,7,FALSE)</f>
        <v>AUD</v>
      </c>
      <c r="E558" s="1">
        <f>VLOOKUP(B558,YahooFinanceInfos!A:T,20,FALSE)</f>
        <v>4.5599999999999996</v>
      </c>
      <c r="F558" s="4" t="str">
        <f>VLOOKUP(B558,YahooFinanceInfos!A:AK,37,FALSE)</f>
        <v>3.38 - 6.11</v>
      </c>
      <c r="G558" s="11">
        <f>(VLOOKUP(B558,YahooFinanceInfos!A:AO,41,FALSE)-E558)/E558</f>
        <v>0.33991228070175455</v>
      </c>
      <c r="H558" s="9">
        <f>VLOOKUP(B558,YahooFinanceInfos!A:AX,50,FALSE)</f>
        <v>0.30399999999999999</v>
      </c>
      <c r="I558" s="9">
        <f>VLOOKUP(B558,YahooFinanceInfos!A:AT,46,FALSE)</f>
        <v>0.26100000000000001</v>
      </c>
      <c r="J558" s="4">
        <f>VLOOKUP(B558,YahooFinanceInfos!A:AV,48,FALSE)</f>
        <v>5.7743362999999999E-2</v>
      </c>
      <c r="K558" s="4">
        <f t="shared" si="99"/>
        <v>0.85855263157894746</v>
      </c>
      <c r="L558" s="9">
        <f>VLOOKUP(B558,YahooFinanceInfos!A:AV,47,FALSE)</f>
        <v>15</v>
      </c>
      <c r="M558" s="9">
        <f>VLOOKUP(B558,YahooFinanceInfos!A:AZ,52,FALSE)</f>
        <v>2.3359999999999999</v>
      </c>
      <c r="N558" s="4">
        <f>VLOOKUP(B558,YahooFinanceInfos!A:BH,60,FALSE)</f>
        <v>1.9520549</v>
      </c>
      <c r="O558" s="4" t="str">
        <f t="shared" si="107"/>
        <v>invest</v>
      </c>
      <c r="P558" s="4"/>
      <c r="Q558" s="4"/>
      <c r="R558" s="4"/>
      <c r="S558" s="4"/>
      <c r="T558" s="4"/>
      <c r="AA558" s="4" t="str">
        <f t="shared" si="100"/>
        <v>na</v>
      </c>
      <c r="AB558" s="4" t="str">
        <f t="shared" si="101"/>
        <v>na</v>
      </c>
      <c r="AC558" s="4" t="str">
        <f t="shared" si="102"/>
        <v>na</v>
      </c>
      <c r="AD558" s="4" t="str">
        <f t="shared" si="103"/>
        <v>na</v>
      </c>
      <c r="AE558" s="4" t="str">
        <f t="shared" si="104"/>
        <v>na</v>
      </c>
      <c r="AF558" s="4" t="str">
        <f t="shared" si="105"/>
        <v>na</v>
      </c>
      <c r="AG558" s="4" t="str">
        <f t="shared" si="106"/>
        <v>na</v>
      </c>
    </row>
    <row r="559" spans="1:33" x14ac:dyDescent="0.2">
      <c r="A559" t="s">
        <v>2510</v>
      </c>
      <c r="B559" t="s">
        <v>2456</v>
      </c>
      <c r="C559" s="7" t="str">
        <f>VLOOKUP(B559,YahooFinanceInfos!A:T,9,FALSE)</f>
        <v>ALTIUM LTD FPO</v>
      </c>
      <c r="D559" t="str">
        <f>VLOOKUP(B559,YahooFinanceInfos!A:T,7,FALSE)</f>
        <v>AUD</v>
      </c>
      <c r="E559" s="1">
        <f>VLOOKUP(B559,YahooFinanceInfos!A:T,20,FALSE)</f>
        <v>34.979999999999997</v>
      </c>
      <c r="F559" s="4" t="str">
        <f>VLOOKUP(B559,YahooFinanceInfos!A:AK,37,FALSE)</f>
        <v>23.11 - 42.76</v>
      </c>
      <c r="G559" s="11">
        <f>(VLOOKUP(B559,YahooFinanceInfos!A:AO,41,FALSE)-E559)/E559</f>
        <v>0.22241280731846774</v>
      </c>
      <c r="H559" s="9">
        <f>VLOOKUP(B559,YahooFinanceInfos!A:AX,50,FALSE)</f>
        <v>0.4</v>
      </c>
      <c r="I559" s="9">
        <f>VLOOKUP(B559,YahooFinanceInfos!A:AT,46,FALSE)</f>
        <v>0.26600000000000001</v>
      </c>
      <c r="J559" s="4">
        <f>VLOOKUP(B559,YahooFinanceInfos!A:AV,48,FALSE)</f>
        <v>7.6327119999999998E-3</v>
      </c>
      <c r="K559" s="4">
        <f t="shared" si="99"/>
        <v>0.66500000000000004</v>
      </c>
      <c r="L559" s="9">
        <f>VLOOKUP(B559,YahooFinanceInfos!A:AV,47,FALSE)</f>
        <v>87.45</v>
      </c>
      <c r="M559" s="9">
        <f>VLOOKUP(B559,YahooFinanceInfos!A:AZ,52,FALSE)</f>
        <v>1.472</v>
      </c>
      <c r="N559" s="4">
        <f>VLOOKUP(B559,YahooFinanceInfos!A:BH,60,FALSE)</f>
        <v>23.763586</v>
      </c>
      <c r="O559" s="4" t="str">
        <f t="shared" si="107"/>
        <v>don't touch</v>
      </c>
      <c r="P559" s="4"/>
      <c r="Q559" s="4"/>
      <c r="R559" s="4"/>
      <c r="S559" s="4"/>
      <c r="T559" s="4"/>
      <c r="AA559" s="4" t="str">
        <f t="shared" si="100"/>
        <v>na</v>
      </c>
      <c r="AB559" s="4" t="str">
        <f t="shared" si="101"/>
        <v>na</v>
      </c>
      <c r="AC559" s="4" t="str">
        <f t="shared" si="102"/>
        <v>na</v>
      </c>
      <c r="AD559" s="4" t="str">
        <f t="shared" si="103"/>
        <v>na</v>
      </c>
      <c r="AE559" s="4" t="str">
        <f t="shared" si="104"/>
        <v>na</v>
      </c>
      <c r="AF559" s="4" t="str">
        <f t="shared" si="105"/>
        <v>na</v>
      </c>
      <c r="AG559" s="4" t="str">
        <f t="shared" si="106"/>
        <v>na</v>
      </c>
    </row>
    <row r="560" spans="1:33" x14ac:dyDescent="0.2">
      <c r="A560" t="s">
        <v>2510</v>
      </c>
      <c r="B560" t="s">
        <v>2458</v>
      </c>
      <c r="C560" s="7" t="str">
        <f>VLOOKUP(B560,YahooFinanceInfos!A:T,9,FALSE)</f>
        <v>IPHLIMITED FPO</v>
      </c>
      <c r="D560" t="str">
        <f>VLOOKUP(B560,YahooFinanceInfos!A:T,7,FALSE)</f>
        <v>AUD</v>
      </c>
      <c r="E560" s="1">
        <f>VLOOKUP(B560,YahooFinanceInfos!A:T,20,FALSE)</f>
        <v>7.4</v>
      </c>
      <c r="F560" s="4" t="str">
        <f>VLOOKUP(B560,YahooFinanceInfos!A:AK,37,FALSE)</f>
        <v>6.01 - 10.34</v>
      </c>
      <c r="G560" s="11">
        <f>(VLOOKUP(B560,YahooFinanceInfos!A:AO,41,FALSE)-E560)/E560</f>
        <v>0.39729729729729724</v>
      </c>
      <c r="H560" s="9">
        <f>VLOOKUP(B560,YahooFinanceInfos!A:AX,50,FALSE)</f>
        <v>0.27500000000000002</v>
      </c>
      <c r="I560" s="9">
        <f>VLOOKUP(B560,YahooFinanceInfos!A:AT,46,FALSE)</f>
        <v>0.26500000000000001</v>
      </c>
      <c r="J560" s="4">
        <f>VLOOKUP(B560,YahooFinanceInfos!A:AV,48,FALSE)</f>
        <v>3.6351162999999999E-2</v>
      </c>
      <c r="K560" s="4">
        <f t="shared" si="99"/>
        <v>0.96363636363636362</v>
      </c>
      <c r="L560" s="9">
        <f>VLOOKUP(B560,YahooFinanceInfos!A:AV,47,FALSE)</f>
        <v>26.909089999999999</v>
      </c>
      <c r="M560" s="9">
        <f>VLOOKUP(B560,YahooFinanceInfos!A:AZ,52,FALSE)</f>
        <v>1.968</v>
      </c>
      <c r="N560" s="4">
        <f>VLOOKUP(B560,YahooFinanceInfos!A:BH,60,FALSE)</f>
        <v>3.7601626000000001</v>
      </c>
      <c r="O560" s="4" t="str">
        <f t="shared" si="107"/>
        <v>invest</v>
      </c>
      <c r="P560" s="4"/>
      <c r="Q560" s="4"/>
      <c r="R560" s="4"/>
      <c r="S560" s="4"/>
      <c r="T560" s="4"/>
      <c r="AA560" s="4" t="str">
        <f t="shared" si="100"/>
        <v>na</v>
      </c>
      <c r="AB560" s="4" t="str">
        <f t="shared" si="101"/>
        <v>na</v>
      </c>
      <c r="AC560" s="4" t="str">
        <f t="shared" si="102"/>
        <v>na</v>
      </c>
      <c r="AD560" s="4" t="str">
        <f t="shared" si="103"/>
        <v>na</v>
      </c>
      <c r="AE560" s="4" t="str">
        <f t="shared" si="104"/>
        <v>na</v>
      </c>
      <c r="AF560" s="4" t="str">
        <f t="shared" si="105"/>
        <v>na</v>
      </c>
      <c r="AG560" s="4" t="str">
        <f t="shared" si="106"/>
        <v>na</v>
      </c>
    </row>
    <row r="561" spans="1:33" x14ac:dyDescent="0.2">
      <c r="A561" t="s">
        <v>2510</v>
      </c>
      <c r="B561" t="s">
        <v>2460</v>
      </c>
      <c r="C561" s="7" t="str">
        <f>VLOOKUP(B561,YahooFinanceInfos!A:T,9,FALSE)</f>
        <v>HARVEY FPO</v>
      </c>
      <c r="D561" t="str">
        <f>VLOOKUP(B561,YahooFinanceInfos!A:T,7,FALSE)</f>
        <v>AUD</v>
      </c>
      <c r="E561" s="1">
        <f>VLOOKUP(B561,YahooFinanceInfos!A:T,20,FALSE)</f>
        <v>2.83</v>
      </c>
      <c r="F561" s="4" t="str">
        <f>VLOOKUP(B561,YahooFinanceInfos!A:AK,37,FALSE)</f>
        <v>2.325 - 4.87</v>
      </c>
      <c r="G561" s="11">
        <f>(VLOOKUP(B561,YahooFinanceInfos!A:AO,41,FALSE)-E561)/E561</f>
        <v>0.72084805653710249</v>
      </c>
      <c r="H561" s="9">
        <f>VLOOKUP(B561,YahooFinanceInfos!A:AX,50,FALSE)</f>
        <v>0.32900000000000001</v>
      </c>
      <c r="I561" s="9">
        <f>VLOOKUP(B561,YahooFinanceInfos!A:AT,46,FALSE)</f>
        <v>0.21</v>
      </c>
      <c r="J561" s="4">
        <f>VLOOKUP(B561,YahooFinanceInfos!A:AV,48,FALSE)</f>
        <v>7.5268810000000005E-2</v>
      </c>
      <c r="K561" s="4">
        <f t="shared" si="99"/>
        <v>0.63829787234042545</v>
      </c>
      <c r="L561" s="9">
        <f>VLOOKUP(B561,YahooFinanceInfos!A:AV,47,FALSE)</f>
        <v>8.6018240000000006</v>
      </c>
      <c r="M561" s="9">
        <f>VLOOKUP(B561,YahooFinanceInfos!A:AZ,52,FALSE)</f>
        <v>2.61</v>
      </c>
      <c r="N561" s="4">
        <f>VLOOKUP(B561,YahooFinanceInfos!A:BH,60,FALSE)</f>
        <v>1.0842912</v>
      </c>
      <c r="O561" s="4" t="str">
        <f t="shared" si="107"/>
        <v>invest</v>
      </c>
      <c r="P561" s="4"/>
      <c r="Q561" s="4"/>
      <c r="R561" s="4"/>
      <c r="S561" s="4"/>
      <c r="T561" s="4"/>
      <c r="AA561" s="4" t="str">
        <f t="shared" si="100"/>
        <v>na</v>
      </c>
      <c r="AB561" s="4" t="str">
        <f t="shared" si="101"/>
        <v>na</v>
      </c>
      <c r="AC561" s="4" t="str">
        <f t="shared" si="102"/>
        <v>na</v>
      </c>
      <c r="AD561" s="4" t="str">
        <f t="shared" si="103"/>
        <v>na</v>
      </c>
      <c r="AE561" s="4" t="str">
        <f t="shared" si="104"/>
        <v>na</v>
      </c>
      <c r="AF561" s="4" t="str">
        <f t="shared" si="105"/>
        <v>na</v>
      </c>
      <c r="AG561" s="4" t="str">
        <f t="shared" si="106"/>
        <v>na</v>
      </c>
    </row>
    <row r="562" spans="1:33" x14ac:dyDescent="0.2">
      <c r="A562" t="s">
        <v>2510</v>
      </c>
      <c r="B562" t="s">
        <v>2462</v>
      </c>
      <c r="C562" s="7" t="str">
        <f>VLOOKUP(B562,YahooFinanceInfos!A:T,9,FALSE)</f>
        <v>INSUR.AUST FPO</v>
      </c>
      <c r="D562" t="str">
        <f>VLOOKUP(B562,YahooFinanceInfos!A:T,7,FALSE)</f>
        <v>AUD</v>
      </c>
      <c r="E562" s="1">
        <f>VLOOKUP(B562,YahooFinanceInfos!A:T,20,FALSE)</f>
        <v>5.41</v>
      </c>
      <c r="F562" s="4" t="str">
        <f>VLOOKUP(B562,YahooFinanceInfos!A:AK,37,FALSE)</f>
        <v>5.0 - 8.74</v>
      </c>
      <c r="G562" s="11">
        <f>(VLOOKUP(B562,YahooFinanceInfos!A:AO,41,FALSE)-E562)/E562</f>
        <v>0.61552680221811462</v>
      </c>
      <c r="H562" s="9">
        <f>VLOOKUP(B562,YahooFinanceInfos!A:AX,50,FALSE)</f>
        <v>0.36199999999999999</v>
      </c>
      <c r="I562" s="9">
        <f>VLOOKUP(B562,YahooFinanceInfos!A:AT,46,FALSE)</f>
        <v>0.3</v>
      </c>
      <c r="J562" s="4">
        <f>VLOOKUP(B562,YahooFinanceInfos!A:AV,48,FALSE)</f>
        <v>5.5762081999999998E-2</v>
      </c>
      <c r="K562" s="4">
        <f t="shared" si="99"/>
        <v>0.82872928176795579</v>
      </c>
      <c r="L562" s="9">
        <f>VLOOKUP(B562,YahooFinanceInfos!A:AV,47,FALSE)</f>
        <v>14.944751999999999</v>
      </c>
      <c r="M562" s="9">
        <f>VLOOKUP(B562,YahooFinanceInfos!A:AZ,52,FALSE)</f>
        <v>2.68</v>
      </c>
      <c r="N562" s="4">
        <f>VLOOKUP(B562,YahooFinanceInfos!A:BH,60,FALSE)</f>
        <v>2.0186565000000001</v>
      </c>
      <c r="O562" s="4" t="str">
        <f t="shared" si="107"/>
        <v>invest</v>
      </c>
      <c r="P562" s="4"/>
      <c r="Q562" s="4"/>
      <c r="R562" s="4"/>
      <c r="S562" s="4"/>
      <c r="T562" s="4"/>
      <c r="AA562" s="4" t="str">
        <f t="shared" si="100"/>
        <v>na</v>
      </c>
      <c r="AB562" s="4" t="str">
        <f t="shared" si="101"/>
        <v>na</v>
      </c>
      <c r="AC562" s="4" t="str">
        <f t="shared" si="102"/>
        <v>na</v>
      </c>
      <c r="AD562" s="4" t="str">
        <f t="shared" si="103"/>
        <v>na</v>
      </c>
      <c r="AE562" s="4" t="str">
        <f t="shared" si="104"/>
        <v>na</v>
      </c>
      <c r="AF562" s="4" t="str">
        <f t="shared" si="105"/>
        <v>na</v>
      </c>
      <c r="AG562" s="4" t="str">
        <f t="shared" si="106"/>
        <v>na</v>
      </c>
    </row>
    <row r="563" spans="1:33" x14ac:dyDescent="0.2">
      <c r="A563" t="s">
        <v>2510</v>
      </c>
      <c r="B563" t="s">
        <v>2464</v>
      </c>
      <c r="C563" s="7" t="str">
        <f>VLOOKUP(B563,YahooFinanceInfos!A:T,9,FALSE)</f>
        <v>IRESS FPO</v>
      </c>
      <c r="D563" t="str">
        <f>VLOOKUP(B563,YahooFinanceInfos!A:T,7,FALSE)</f>
        <v>AUD</v>
      </c>
      <c r="E563" s="1">
        <f>VLOOKUP(B563,YahooFinanceInfos!A:T,20,FALSE)</f>
        <v>10.59</v>
      </c>
      <c r="F563" s="4" t="str">
        <f>VLOOKUP(B563,YahooFinanceInfos!A:AK,37,FALSE)</f>
        <v>8.29 - 14.74</v>
      </c>
      <c r="G563" s="11">
        <f>(VLOOKUP(B563,YahooFinanceInfos!A:AO,41,FALSE)-E563)/E563</f>
        <v>0.39187913125590185</v>
      </c>
      <c r="H563" s="9">
        <f>VLOOKUP(B563,YahooFinanceInfos!A:AX,50,FALSE)</f>
        <v>0.376</v>
      </c>
      <c r="I563" s="9">
        <f>VLOOKUP(B563,YahooFinanceInfos!A:AT,46,FALSE)</f>
        <v>0.46</v>
      </c>
      <c r="J563" s="4">
        <f>VLOOKUP(B563,YahooFinanceInfos!A:AV,48,FALSE)</f>
        <v>4.3767840000000002E-2</v>
      </c>
      <c r="K563" s="4">
        <f t="shared" si="99"/>
        <v>1.2234042553191491</v>
      </c>
      <c r="L563" s="9">
        <f>VLOOKUP(B563,YahooFinanceInfos!A:AV,47,FALSE)</f>
        <v>28.164894</v>
      </c>
      <c r="M563" s="9">
        <f>VLOOKUP(B563,YahooFinanceInfos!A:AZ,52,FALSE)</f>
        <v>2.5209999999999999</v>
      </c>
      <c r="N563" s="4">
        <f>VLOOKUP(B563,YahooFinanceInfos!A:BH,60,FALSE)</f>
        <v>4.2007139999999996</v>
      </c>
      <c r="O563" s="4" t="str">
        <f t="shared" si="107"/>
        <v>don't touch</v>
      </c>
      <c r="P563" s="4"/>
      <c r="Q563" s="4"/>
      <c r="R563" s="4"/>
      <c r="S563" s="4"/>
      <c r="T563" s="4"/>
      <c r="AA563" s="4" t="str">
        <f t="shared" si="100"/>
        <v>na</v>
      </c>
      <c r="AB563" s="4" t="str">
        <f t="shared" si="101"/>
        <v>na</v>
      </c>
      <c r="AC563" s="4" t="str">
        <f t="shared" si="102"/>
        <v>na</v>
      </c>
      <c r="AD563" s="4" t="str">
        <f t="shared" si="103"/>
        <v>na</v>
      </c>
      <c r="AE563" s="4" t="str">
        <f t="shared" si="104"/>
        <v>na</v>
      </c>
      <c r="AF563" s="4" t="str">
        <f t="shared" si="105"/>
        <v>na</v>
      </c>
      <c r="AG563" s="4" t="str">
        <f t="shared" si="106"/>
        <v>na</v>
      </c>
    </row>
    <row r="564" spans="1:33" x14ac:dyDescent="0.2">
      <c r="A564" t="s">
        <v>2510</v>
      </c>
      <c r="B564" t="s">
        <v>2466</v>
      </c>
      <c r="C564" s="7" t="str">
        <f>VLOOKUP(B564,YahooFinanceInfos!A:T,9,FALSE)</f>
        <v>BRICKWORKS FPO</v>
      </c>
      <c r="D564" t="str">
        <f>VLOOKUP(B564,YahooFinanceInfos!A:T,7,FALSE)</f>
        <v>AUD</v>
      </c>
      <c r="E564" s="1">
        <f>VLOOKUP(B564,YahooFinanceInfos!A:T,20,FALSE)</f>
        <v>13.07</v>
      </c>
      <c r="F564" s="4" t="str">
        <f>VLOOKUP(B564,YahooFinanceInfos!A:AK,37,FALSE)</f>
        <v>11.76 - 20.75</v>
      </c>
      <c r="G564" s="11">
        <f>(VLOOKUP(B564,YahooFinanceInfos!A:AO,41,FALSE)-E564)/E564</f>
        <v>0.58760520275439931</v>
      </c>
      <c r="H564" s="9">
        <f>VLOOKUP(B564,YahooFinanceInfos!A:AX,50,FALSE)</f>
        <v>0.65600000000000003</v>
      </c>
      <c r="I564" s="9">
        <f>VLOOKUP(B564,YahooFinanceInfos!A:AT,46,FALSE)</f>
        <v>0.57999999999999996</v>
      </c>
      <c r="J564" s="4">
        <f>VLOOKUP(B564,YahooFinanceInfos!A:AV,48,FALSE)</f>
        <v>4.4787645000000001E-2</v>
      </c>
      <c r="K564" s="4">
        <f t="shared" si="99"/>
        <v>0.88414634146341453</v>
      </c>
      <c r="L564" s="9">
        <f>VLOOKUP(B564,YahooFinanceInfos!A:AV,47,FALSE)</f>
        <v>19.923779</v>
      </c>
      <c r="M564" s="9">
        <f>VLOOKUP(B564,YahooFinanceInfos!A:AZ,52,FALSE)</f>
        <v>14.659000000000001</v>
      </c>
      <c r="N564" s="4">
        <f>VLOOKUP(B564,YahooFinanceInfos!A:BH,60,FALSE)</f>
        <v>0.89160240000000002</v>
      </c>
      <c r="O564" s="4" t="str">
        <f t="shared" si="107"/>
        <v>invest</v>
      </c>
      <c r="P564" s="4"/>
      <c r="Q564" s="4"/>
      <c r="R564" s="4"/>
      <c r="S564" s="4"/>
      <c r="T564" s="4"/>
      <c r="AA564" s="4" t="str">
        <f t="shared" si="100"/>
        <v>na</v>
      </c>
      <c r="AB564" s="4" t="str">
        <f t="shared" si="101"/>
        <v>na</v>
      </c>
      <c r="AC564" s="4" t="str">
        <f t="shared" si="102"/>
        <v>na</v>
      </c>
      <c r="AD564" s="4" t="str">
        <f t="shared" si="103"/>
        <v>na</v>
      </c>
      <c r="AE564" s="4" t="str">
        <f t="shared" si="104"/>
        <v>na</v>
      </c>
      <c r="AF564" s="4" t="str">
        <f t="shared" si="105"/>
        <v>na</v>
      </c>
      <c r="AG564" s="4" t="str">
        <f t="shared" si="106"/>
        <v>na</v>
      </c>
    </row>
    <row r="565" spans="1:33" x14ac:dyDescent="0.2">
      <c r="A565" t="s">
        <v>2510</v>
      </c>
      <c r="B565" t="s">
        <v>2468</v>
      </c>
      <c r="C565" s="7" t="str">
        <f>VLOOKUP(B565,YahooFinanceInfos!A:T,9,FALSE)</f>
        <v>BINGO IND FPO</v>
      </c>
      <c r="D565" t="str">
        <f>VLOOKUP(B565,YahooFinanceInfos!A:T,7,FALSE)</f>
        <v>AUD</v>
      </c>
      <c r="E565" s="1">
        <f>VLOOKUP(B565,YahooFinanceInfos!A:T,20,FALSE)</f>
        <v>2.11</v>
      </c>
      <c r="F565" s="4" t="str">
        <f>VLOOKUP(B565,YahooFinanceInfos!A:AK,37,FALSE)</f>
        <v>1.47 - 3.47</v>
      </c>
      <c r="G565" s="11">
        <f>(VLOOKUP(B565,YahooFinanceInfos!A:AO,41,FALSE)-E565)/E565</f>
        <v>0.64454976303317557</v>
      </c>
      <c r="H565" s="9">
        <f>VLOOKUP(B565,YahooFinanceInfos!A:AX,50,FALSE)</f>
        <v>7.3999999999999996E-2</v>
      </c>
      <c r="I565" s="9">
        <f>VLOOKUP(B565,YahooFinanceInfos!A:AT,46,FALSE)</f>
        <v>4.2000000000000003E-2</v>
      </c>
      <c r="J565" s="4">
        <f>VLOOKUP(B565,YahooFinanceInfos!A:AV,48,FALSE)</f>
        <v>2.0487806000000001E-2</v>
      </c>
      <c r="K565" s="4">
        <f t="shared" ref="K565:K585" si="108">IFERROR(I565/H565,"na")</f>
        <v>0.56756756756756765</v>
      </c>
      <c r="L565" s="9">
        <f>VLOOKUP(B565,YahooFinanceInfos!A:AV,47,FALSE)</f>
        <v>28.513511999999999</v>
      </c>
      <c r="M565" s="9">
        <f>VLOOKUP(B565,YahooFinanceInfos!A:AZ,52,FALSE)</f>
        <v>1.2889999999999999</v>
      </c>
      <c r="N565" s="4">
        <f>VLOOKUP(B565,YahooFinanceInfos!A:BH,60,FALSE)</f>
        <v>1.6369277</v>
      </c>
      <c r="O565" s="4" t="str">
        <f t="shared" si="107"/>
        <v>don't touch</v>
      </c>
      <c r="P565" s="4"/>
      <c r="Q565" s="4"/>
      <c r="R565" s="4"/>
      <c r="S565" s="4"/>
      <c r="T565" s="4"/>
      <c r="AA565" s="4" t="str">
        <f t="shared" si="100"/>
        <v>na</v>
      </c>
      <c r="AB565" s="4" t="str">
        <f t="shared" si="101"/>
        <v>na</v>
      </c>
      <c r="AC565" s="4" t="str">
        <f t="shared" si="102"/>
        <v>na</v>
      </c>
      <c r="AD565" s="4" t="str">
        <f t="shared" si="103"/>
        <v>na</v>
      </c>
      <c r="AE565" s="4" t="str">
        <f t="shared" si="104"/>
        <v>na</v>
      </c>
      <c r="AF565" s="4" t="str">
        <f t="shared" si="105"/>
        <v>na</v>
      </c>
      <c r="AG565" s="4" t="str">
        <f t="shared" si="106"/>
        <v>na</v>
      </c>
    </row>
    <row r="566" spans="1:33" x14ac:dyDescent="0.2">
      <c r="A566" t="s">
        <v>2510</v>
      </c>
      <c r="B566" t="s">
        <v>2470</v>
      </c>
      <c r="C566" s="7" t="str">
        <f>VLOOKUP(B566,YahooFinanceInfos!A:T,9,FALSE)</f>
        <v>CHRETAILRT UNIT</v>
      </c>
      <c r="D566" t="str">
        <f>VLOOKUP(B566,YahooFinanceInfos!A:T,7,FALSE)</f>
        <v>AUD</v>
      </c>
      <c r="E566" s="1">
        <f>VLOOKUP(B566,YahooFinanceInfos!A:T,20,FALSE)</f>
        <v>3.05</v>
      </c>
      <c r="F566" s="4" t="str">
        <f>VLOOKUP(B566,YahooFinanceInfos!A:AK,37,FALSE)</f>
        <v>2.68 - 5.06</v>
      </c>
      <c r="G566" s="11">
        <f>(VLOOKUP(B566,YahooFinanceInfos!A:AO,41,FALSE)-E566)/E566</f>
        <v>0.65901639344262297</v>
      </c>
      <c r="H566" s="9">
        <f>VLOOKUP(B566,YahooFinanceInfos!A:AX,50,FALSE)</f>
        <v>0.14899999999999999</v>
      </c>
      <c r="I566" s="9">
        <f>VLOOKUP(B566,YahooFinanceInfos!A:AT,46,FALSE)</f>
        <v>0.28999999999999998</v>
      </c>
      <c r="J566" s="4">
        <f>VLOOKUP(B566,YahooFinanceInfos!A:AV,48,FALSE)</f>
        <v>9.6666663999999999E-2</v>
      </c>
      <c r="K566" s="4">
        <f t="shared" si="108"/>
        <v>1.9463087248322146</v>
      </c>
      <c r="L566" s="9">
        <f>VLOOKUP(B566,YahooFinanceInfos!A:AV,47,FALSE)</f>
        <v>20.469797</v>
      </c>
      <c r="M566" s="9">
        <f>VLOOKUP(B566,YahooFinanceInfos!A:AZ,52,FALSE)</f>
        <v>4.09</v>
      </c>
      <c r="N566" s="4">
        <f>VLOOKUP(B566,YahooFinanceInfos!A:BH,60,FALSE)</f>
        <v>0.74572119999999997</v>
      </c>
      <c r="O566" s="4" t="str">
        <f t="shared" si="107"/>
        <v>don't touch</v>
      </c>
      <c r="P566" s="4"/>
      <c r="Q566" s="4"/>
      <c r="R566" s="4"/>
      <c r="S566" s="4"/>
      <c r="T566" s="4"/>
      <c r="AA566" s="4" t="str">
        <f t="shared" si="100"/>
        <v>na</v>
      </c>
      <c r="AB566" s="4" t="str">
        <f t="shared" si="101"/>
        <v>na</v>
      </c>
      <c r="AC566" s="4" t="str">
        <f t="shared" si="102"/>
        <v>na</v>
      </c>
      <c r="AD566" s="4" t="str">
        <f t="shared" si="103"/>
        <v>na</v>
      </c>
      <c r="AE566" s="4" t="str">
        <f t="shared" si="104"/>
        <v>na</v>
      </c>
      <c r="AF566" s="4" t="str">
        <f t="shared" si="105"/>
        <v>na</v>
      </c>
      <c r="AG566" s="4" t="str">
        <f t="shared" si="106"/>
        <v>na</v>
      </c>
    </row>
    <row r="567" spans="1:33" x14ac:dyDescent="0.2">
      <c r="A567" t="s">
        <v>2510</v>
      </c>
      <c r="B567" t="s">
        <v>2472</v>
      </c>
      <c r="C567" s="7" t="str">
        <f>VLOOKUP(B567,YahooFinanceInfos!A:T,9,FALSE)</f>
        <v>TECH ONE FPO</v>
      </c>
      <c r="D567" t="str">
        <f>VLOOKUP(B567,YahooFinanceInfos!A:T,7,FALSE)</f>
        <v>AUD</v>
      </c>
      <c r="E567" s="1">
        <f>VLOOKUP(B567,YahooFinanceInfos!A:T,20,FALSE)</f>
        <v>10.11</v>
      </c>
      <c r="F567" s="4" t="str">
        <f>VLOOKUP(B567,YahooFinanceInfos!A:AK,37,FALSE)</f>
        <v>6.36 - 10.26</v>
      </c>
      <c r="G567" s="11">
        <f>(VLOOKUP(B567,YahooFinanceInfos!A:AO,41,FALSE)-E567)/E567</f>
        <v>1.4836795252225555E-2</v>
      </c>
      <c r="H567" s="9">
        <f>VLOOKUP(B567,YahooFinanceInfos!A:AX,50,FALSE)</f>
        <v>0.183</v>
      </c>
      <c r="I567" s="9">
        <f>VLOOKUP(B567,YahooFinanceInfos!A:AT,46,FALSE)</f>
        <v>0.12</v>
      </c>
      <c r="J567" s="4">
        <f>VLOOKUP(B567,YahooFinanceInfos!A:AV,48,FALSE)</f>
        <v>1.2182740500000001E-2</v>
      </c>
      <c r="K567" s="4">
        <f t="shared" si="108"/>
        <v>0.65573770491803274</v>
      </c>
      <c r="L567" s="9">
        <f>VLOOKUP(B567,YahooFinanceInfos!A:AV,47,FALSE)</f>
        <v>55.245899999999999</v>
      </c>
      <c r="M567" s="9">
        <f>VLOOKUP(B567,YahooFinanceInfos!A:AZ,52,FALSE)</f>
        <v>0.33600000000000002</v>
      </c>
      <c r="N567" s="4">
        <f>VLOOKUP(B567,YahooFinanceInfos!A:BH,60,FALSE)</f>
        <v>30.089285</v>
      </c>
      <c r="O567" s="4" t="str">
        <f t="shared" si="107"/>
        <v>don't touch</v>
      </c>
      <c r="P567" s="4"/>
      <c r="Q567" s="4"/>
      <c r="R567" s="4"/>
      <c r="S567" s="4"/>
      <c r="T567" s="4"/>
      <c r="AA567" s="4" t="str">
        <f t="shared" si="100"/>
        <v>na</v>
      </c>
      <c r="AB567" s="4" t="str">
        <f t="shared" si="101"/>
        <v>na</v>
      </c>
      <c r="AC567" s="4" t="str">
        <f t="shared" si="102"/>
        <v>na</v>
      </c>
      <c r="AD567" s="4" t="str">
        <f t="shared" si="103"/>
        <v>na</v>
      </c>
      <c r="AE567" s="4" t="str">
        <f t="shared" si="104"/>
        <v>na</v>
      </c>
      <c r="AF567" s="4" t="str">
        <f t="shared" si="105"/>
        <v>na</v>
      </c>
      <c r="AG567" s="4" t="str">
        <f t="shared" si="106"/>
        <v>na</v>
      </c>
    </row>
    <row r="568" spans="1:33" x14ac:dyDescent="0.2">
      <c r="A568" t="s">
        <v>2510</v>
      </c>
      <c r="B568" t="s">
        <v>2474</v>
      </c>
      <c r="C568" s="7" t="str">
        <f>VLOOKUP(B568,YahooFinanceInfos!A:T,9,FALSE)</f>
        <v>REA GROUP FPO</v>
      </c>
      <c r="D568" t="str">
        <f>VLOOKUP(B568,YahooFinanceInfos!A:T,7,FALSE)</f>
        <v>AUD</v>
      </c>
      <c r="E568" s="1">
        <f>VLOOKUP(B568,YahooFinanceInfos!A:T,20,FALSE)</f>
        <v>90.38</v>
      </c>
      <c r="F568" s="4" t="str">
        <f>VLOOKUP(B568,YahooFinanceInfos!A:AK,37,FALSE)</f>
        <v>62.05 - 117.3</v>
      </c>
      <c r="G568" s="11">
        <f>(VLOOKUP(B568,YahooFinanceInfos!A:AO,41,FALSE)-E568)/E568</f>
        <v>0.29785350741314454</v>
      </c>
      <c r="H568" s="9">
        <f>VLOOKUP(B568,YahooFinanceInfos!A:AX,50,FALSE)</f>
        <v>1.879</v>
      </c>
      <c r="I568" s="9">
        <f>VLOOKUP(B568,YahooFinanceInfos!A:AT,46,FALSE)</f>
        <v>1.18</v>
      </c>
      <c r="J568" s="4">
        <f>VLOOKUP(B568,YahooFinanceInfos!A:AV,48,FALSE)</f>
        <v>1.3037233000000001E-2</v>
      </c>
      <c r="K568" s="4">
        <f t="shared" si="108"/>
        <v>0.6279936136242682</v>
      </c>
      <c r="L568" s="9">
        <f>VLOOKUP(B568,YahooFinanceInfos!A:AV,47,FALSE)</f>
        <v>48.100050000000003</v>
      </c>
      <c r="M568" s="9">
        <f>VLOOKUP(B568,YahooFinanceInfos!A:AZ,52,FALSE)</f>
        <v>7.43</v>
      </c>
      <c r="N568" s="4">
        <f>VLOOKUP(B568,YahooFinanceInfos!A:BH,60,FALSE)</f>
        <v>12.164199</v>
      </c>
      <c r="O568" s="4" t="str">
        <f t="shared" si="107"/>
        <v>don't touch</v>
      </c>
      <c r="P568" s="4"/>
      <c r="Q568" s="4"/>
      <c r="R568" s="4"/>
      <c r="S568" s="4"/>
      <c r="T568" s="4"/>
      <c r="AA568" s="4" t="str">
        <f t="shared" si="100"/>
        <v>na</v>
      </c>
      <c r="AB568" s="4" t="str">
        <f t="shared" si="101"/>
        <v>na</v>
      </c>
      <c r="AC568" s="4" t="str">
        <f t="shared" si="102"/>
        <v>na</v>
      </c>
      <c r="AD568" s="4" t="str">
        <f t="shared" si="103"/>
        <v>na</v>
      </c>
      <c r="AE568" s="4" t="str">
        <f t="shared" si="104"/>
        <v>na</v>
      </c>
      <c r="AF568" s="4" t="str">
        <f t="shared" si="105"/>
        <v>na</v>
      </c>
      <c r="AG568" s="4" t="str">
        <f t="shared" si="106"/>
        <v>na</v>
      </c>
    </row>
    <row r="569" spans="1:33" x14ac:dyDescent="0.2">
      <c r="A569" t="s">
        <v>2510</v>
      </c>
      <c r="B569" t="s">
        <v>2476</v>
      </c>
      <c r="C569" s="7" t="str">
        <f>VLOOKUP(B569,YahooFinanceInfos!A:T,9,FALSE)</f>
        <v>TPGTELECOM FPO</v>
      </c>
      <c r="D569" t="str">
        <f>VLOOKUP(B569,YahooFinanceInfos!A:T,7,FALSE)</f>
        <v>AUD</v>
      </c>
      <c r="E569" s="1">
        <f>VLOOKUP(B569,YahooFinanceInfos!A:T,20,FALSE)</f>
        <v>7.33</v>
      </c>
      <c r="F569" s="4" t="str">
        <f>VLOOKUP(B569,YahooFinanceInfos!A:AK,37,FALSE)</f>
        <v>6.04 - 8.78</v>
      </c>
      <c r="G569" s="11">
        <f>(VLOOKUP(B569,YahooFinanceInfos!A:AO,41,FALSE)-E569)/E569</f>
        <v>0.19781718963165065</v>
      </c>
      <c r="H569" s="9">
        <f>VLOOKUP(B569,YahooFinanceInfos!A:AX,50,FALSE)</f>
        <v>0.29199999999999998</v>
      </c>
      <c r="I569" s="9">
        <f>VLOOKUP(B569,YahooFinanceInfos!A:AT,46,FALSE)</f>
        <v>0.05</v>
      </c>
      <c r="J569" s="4">
        <f>VLOOKUP(B569,YahooFinanceInfos!A:AV,48,FALSE)</f>
        <v>6.973501E-3</v>
      </c>
      <c r="K569" s="4">
        <f t="shared" si="108"/>
        <v>0.17123287671232879</v>
      </c>
      <c r="L569" s="9">
        <f>VLOOKUP(B569,YahooFinanceInfos!A:AV,47,FALSE)</f>
        <v>25.102740000000001</v>
      </c>
      <c r="M569" s="9">
        <f>VLOOKUP(B569,YahooFinanceInfos!A:AZ,52,FALSE)</f>
        <v>3.2309999999999999</v>
      </c>
      <c r="N569" s="4">
        <f>VLOOKUP(B569,YahooFinanceInfos!A:BH,60,FALSE)</f>
        <v>2.2686473999999999</v>
      </c>
      <c r="O569" s="4" t="str">
        <f t="shared" si="107"/>
        <v>don't touch</v>
      </c>
      <c r="P569" s="4"/>
      <c r="Q569" s="4"/>
      <c r="R569" s="4"/>
      <c r="S569" s="4"/>
      <c r="T569" s="4"/>
      <c r="AA569" s="4" t="str">
        <f t="shared" si="100"/>
        <v>na</v>
      </c>
      <c r="AB569" s="4" t="str">
        <f t="shared" si="101"/>
        <v>na</v>
      </c>
      <c r="AC569" s="4" t="str">
        <f t="shared" si="102"/>
        <v>na</v>
      </c>
      <c r="AD569" s="4" t="str">
        <f t="shared" si="103"/>
        <v>na</v>
      </c>
      <c r="AE569" s="4" t="str">
        <f t="shared" si="104"/>
        <v>na</v>
      </c>
      <c r="AF569" s="4" t="str">
        <f t="shared" si="105"/>
        <v>na</v>
      </c>
      <c r="AG569" s="4" t="str">
        <f t="shared" si="106"/>
        <v>na</v>
      </c>
    </row>
    <row r="570" spans="1:33" x14ac:dyDescent="0.2">
      <c r="A570" t="s">
        <v>2510</v>
      </c>
      <c r="B570" t="s">
        <v>2478</v>
      </c>
      <c r="C570" s="7" t="str">
        <f>VLOOKUP(B570,YahooFinanceInfos!A:T,9,FALSE)</f>
        <v>SUPARETAIL FPO</v>
      </c>
      <c r="D570" t="str">
        <f>VLOOKUP(B570,YahooFinanceInfos!A:T,7,FALSE)</f>
        <v>AUD</v>
      </c>
      <c r="E570" s="1">
        <f>VLOOKUP(B570,YahooFinanceInfos!A:T,20,FALSE)</f>
        <v>6.73</v>
      </c>
      <c r="F570" s="4" t="str">
        <f>VLOOKUP(B570,YahooFinanceInfos!A:AK,37,FALSE)</f>
        <v>3.02 - 10.54</v>
      </c>
      <c r="G570" s="11">
        <f>(VLOOKUP(B570,YahooFinanceInfos!A:AO,41,FALSE)-E570)/E570</f>
        <v>0.56612184249628505</v>
      </c>
      <c r="H570" s="9">
        <f>VLOOKUP(B570,YahooFinanceInfos!A:AX,50,FALSE)</f>
        <v>0.627</v>
      </c>
      <c r="I570" s="9">
        <f>VLOOKUP(B570,YahooFinanceInfos!A:AT,46,FALSE)</f>
        <v>0.28499999999999998</v>
      </c>
      <c r="J570" s="4">
        <f>VLOOKUP(B570,YahooFinanceInfos!A:AV,48,FALSE)</f>
        <v>4.2857140000000002E-2</v>
      </c>
      <c r="K570" s="4">
        <f t="shared" si="108"/>
        <v>0.45454545454545453</v>
      </c>
      <c r="L570" s="9">
        <f>VLOOKUP(B570,YahooFinanceInfos!A:AV,47,FALSE)</f>
        <v>10.733653</v>
      </c>
      <c r="M570" s="9">
        <f>VLOOKUP(B570,YahooFinanceInfos!A:AZ,52,FALSE)</f>
        <v>4.03</v>
      </c>
      <c r="N570" s="4">
        <f>VLOOKUP(B570,YahooFinanceInfos!A:BH,60,FALSE)</f>
        <v>1.6699752000000001</v>
      </c>
      <c r="O570" s="4" t="str">
        <f t="shared" si="107"/>
        <v>invest</v>
      </c>
      <c r="P570" s="4"/>
      <c r="Q570" s="4"/>
      <c r="R570" s="4"/>
      <c r="S570" s="4"/>
      <c r="T570" s="4"/>
      <c r="AA570" s="4" t="str">
        <f t="shared" si="100"/>
        <v>na</v>
      </c>
      <c r="AB570" s="4" t="str">
        <f t="shared" si="101"/>
        <v>na</v>
      </c>
      <c r="AC570" s="4" t="str">
        <f t="shared" si="102"/>
        <v>na</v>
      </c>
      <c r="AD570" s="4" t="str">
        <f t="shared" si="103"/>
        <v>na</v>
      </c>
      <c r="AE570" s="4" t="str">
        <f t="shared" si="104"/>
        <v>na</v>
      </c>
      <c r="AF570" s="4" t="str">
        <f t="shared" si="105"/>
        <v>na</v>
      </c>
      <c r="AG570" s="4" t="str">
        <f t="shared" si="106"/>
        <v>na</v>
      </c>
    </row>
    <row r="571" spans="1:33" x14ac:dyDescent="0.2">
      <c r="A571" t="s">
        <v>2510</v>
      </c>
      <c r="B571" t="s">
        <v>2480</v>
      </c>
      <c r="C571" s="7" t="str">
        <f>VLOOKUP(B571,YahooFinanceInfos!A:T,9,FALSE)</f>
        <v>PLAT MGMT FPO</v>
      </c>
      <c r="D571" t="str">
        <f>VLOOKUP(B571,YahooFinanceInfos!A:T,7,FALSE)</f>
        <v>AUD</v>
      </c>
      <c r="E571" s="1">
        <f>VLOOKUP(B571,YahooFinanceInfos!A:T,20,FALSE)</f>
        <v>3.64</v>
      </c>
      <c r="F571" s="4" t="str">
        <f>VLOOKUP(B571,YahooFinanceInfos!A:AK,37,FALSE)</f>
        <v>2.63 - 5.13</v>
      </c>
      <c r="G571" s="11">
        <f>(VLOOKUP(B571,YahooFinanceInfos!A:AO,41,FALSE)-E571)/E571</f>
        <v>0.40934065934065927</v>
      </c>
      <c r="H571" s="9">
        <f>VLOOKUP(B571,YahooFinanceInfos!A:AX,50,FALSE)</f>
        <v>0.27800000000000002</v>
      </c>
      <c r="I571" s="9">
        <f>VLOOKUP(B571,YahooFinanceInfos!A:AT,46,FALSE)</f>
        <v>0.27</v>
      </c>
      <c r="J571" s="4">
        <f>VLOOKUP(B571,YahooFinanceInfos!A:AV,48,FALSE)</f>
        <v>7.4999999999999997E-2</v>
      </c>
      <c r="K571" s="4">
        <f t="shared" si="108"/>
        <v>0.97122302158273377</v>
      </c>
      <c r="L571" s="9">
        <f>VLOOKUP(B571,YahooFinanceInfos!A:AV,47,FALSE)</f>
        <v>13.093526000000001</v>
      </c>
      <c r="M571" s="9">
        <f>VLOOKUP(B571,YahooFinanceInfos!A:AZ,52,FALSE)</f>
        <v>0.55200000000000005</v>
      </c>
      <c r="N571" s="4">
        <f>VLOOKUP(B571,YahooFinanceInfos!A:BH,60,FALSE)</f>
        <v>6.5942034999999999</v>
      </c>
      <c r="O571" s="4" t="str">
        <f t="shared" si="107"/>
        <v>invest</v>
      </c>
      <c r="P571" s="4"/>
      <c r="Q571" s="4"/>
      <c r="R571" s="4"/>
      <c r="S571" s="4"/>
      <c r="T571" s="4"/>
      <c r="AA571" s="4" t="str">
        <f t="shared" si="100"/>
        <v>na</v>
      </c>
      <c r="AB571" s="4" t="str">
        <f t="shared" si="101"/>
        <v>na</v>
      </c>
      <c r="AC571" s="4" t="str">
        <f t="shared" si="102"/>
        <v>na</v>
      </c>
      <c r="AD571" s="4" t="str">
        <f t="shared" si="103"/>
        <v>na</v>
      </c>
      <c r="AE571" s="4" t="str">
        <f t="shared" si="104"/>
        <v>na</v>
      </c>
      <c r="AF571" s="4" t="str">
        <f t="shared" si="105"/>
        <v>na</v>
      </c>
      <c r="AG571" s="4" t="str">
        <f t="shared" si="106"/>
        <v>na</v>
      </c>
    </row>
    <row r="572" spans="1:33" x14ac:dyDescent="0.2">
      <c r="A572" t="s">
        <v>2510</v>
      </c>
      <c r="B572" t="s">
        <v>2482</v>
      </c>
      <c r="C572" s="7" t="str">
        <f>VLOOKUP(B572,YahooFinanceInfos!A:T,9,FALSE)</f>
        <v>STAR ENT FPO</v>
      </c>
      <c r="D572" t="str">
        <f>VLOOKUP(B572,YahooFinanceInfos!A:T,7,FALSE)</f>
        <v>AUD</v>
      </c>
      <c r="E572" s="1">
        <f>VLOOKUP(B572,YahooFinanceInfos!A:T,20,FALSE)</f>
        <v>2.58</v>
      </c>
      <c r="F572" s="4" t="str">
        <f>VLOOKUP(B572,YahooFinanceInfos!A:AK,37,FALSE)</f>
        <v>1.525 - 4.93</v>
      </c>
      <c r="G572" s="11">
        <f>(VLOOKUP(B572,YahooFinanceInfos!A:AO,41,FALSE)-E572)/E572</f>
        <v>0.91085271317829442</v>
      </c>
      <c r="H572" s="9">
        <f>VLOOKUP(B572,YahooFinanceInfos!A:AX,50,FALSE)</f>
        <v>0.13700000000000001</v>
      </c>
      <c r="I572" s="9">
        <f>VLOOKUP(B572,YahooFinanceInfos!A:AT,46,FALSE)</f>
        <v>0.20499999999999999</v>
      </c>
      <c r="J572" s="4">
        <f>VLOOKUP(B572,YahooFinanceInfos!A:AV,48,FALSE)</f>
        <v>7.9766539999999997E-2</v>
      </c>
      <c r="K572" s="4">
        <f t="shared" si="108"/>
        <v>1.4963503649635035</v>
      </c>
      <c r="L572" s="9">
        <f>VLOOKUP(B572,YahooFinanceInfos!A:AV,47,FALSE)</f>
        <v>18.832117</v>
      </c>
      <c r="M572" s="9">
        <f>VLOOKUP(B572,YahooFinanceInfos!A:AZ,52,FALSE)</f>
        <v>4.0439999999999996</v>
      </c>
      <c r="N572" s="4">
        <f>VLOOKUP(B572,YahooFinanceInfos!A:BH,60,FALSE)</f>
        <v>0.63798213000000004</v>
      </c>
      <c r="O572" s="4" t="str">
        <f t="shared" si="107"/>
        <v>don't touch</v>
      </c>
      <c r="P572" s="4"/>
      <c r="Q572" s="4"/>
      <c r="R572" s="4"/>
      <c r="S572" s="4"/>
      <c r="T572" s="4"/>
      <c r="AA572" s="4" t="str">
        <f t="shared" si="100"/>
        <v>na</v>
      </c>
      <c r="AB572" s="4" t="str">
        <f t="shared" si="101"/>
        <v>na</v>
      </c>
      <c r="AC572" s="4" t="str">
        <f t="shared" si="102"/>
        <v>na</v>
      </c>
      <c r="AD572" s="4" t="str">
        <f t="shared" si="103"/>
        <v>na</v>
      </c>
      <c r="AE572" s="4" t="str">
        <f t="shared" si="104"/>
        <v>na</v>
      </c>
      <c r="AF572" s="4" t="str">
        <f t="shared" si="105"/>
        <v>na</v>
      </c>
      <c r="AG572" s="4" t="str">
        <f t="shared" si="106"/>
        <v>na</v>
      </c>
    </row>
    <row r="573" spans="1:33" x14ac:dyDescent="0.2">
      <c r="A573" t="s">
        <v>2510</v>
      </c>
      <c r="B573" t="s">
        <v>2484</v>
      </c>
      <c r="C573" s="7" t="str">
        <f>VLOOKUP(B573,YahooFinanceInfos!A:T,9,FALSE)</f>
        <v>CROMWELL STAPLED</v>
      </c>
      <c r="D573" t="str">
        <f>VLOOKUP(B573,YahooFinanceInfos!A:T,7,FALSE)</f>
        <v>AUD</v>
      </c>
      <c r="E573" s="1">
        <f>VLOOKUP(B573,YahooFinanceInfos!A:T,20,FALSE)</f>
        <v>0.74</v>
      </c>
      <c r="F573" s="4" t="str">
        <f>VLOOKUP(B573,YahooFinanceInfos!A:AK,37,FALSE)</f>
        <v>0.675 - 1.345</v>
      </c>
      <c r="G573" s="11">
        <f>(VLOOKUP(B573,YahooFinanceInfos!A:AO,41,FALSE)-E573)/E573</f>
        <v>0.81756756756756754</v>
      </c>
      <c r="H573" s="9">
        <f>VLOOKUP(B573,YahooFinanceInfos!A:AX,50,FALSE)</f>
        <v>0.114</v>
      </c>
      <c r="I573" s="9">
        <f>VLOOKUP(B573,YahooFinanceInfos!A:AT,46,FALSE)</f>
        <v>7.3999999999999996E-2</v>
      </c>
      <c r="J573" s="4">
        <f>VLOOKUP(B573,YahooFinanceInfos!A:AV,48,FALSE)</f>
        <v>0.101369865</v>
      </c>
      <c r="K573" s="4">
        <f t="shared" si="108"/>
        <v>0.64912280701754377</v>
      </c>
      <c r="L573" s="9">
        <f>VLOOKUP(B573,YahooFinanceInfos!A:AV,47,FALSE)</f>
        <v>6.4912280000000004</v>
      </c>
      <c r="M573" s="9">
        <f>VLOOKUP(B573,YahooFinanceInfos!A:AZ,52,FALSE)</f>
        <v>3.4000000000000002E-2</v>
      </c>
      <c r="N573" s="4">
        <f>VLOOKUP(B573,YahooFinanceInfos!A:BH,60,FALSE)</f>
        <v>21.764706</v>
      </c>
      <c r="O573" s="4" t="str">
        <f t="shared" si="107"/>
        <v>invest</v>
      </c>
      <c r="P573" s="4"/>
      <c r="Q573" s="4"/>
      <c r="R573" s="4"/>
      <c r="S573" s="4"/>
      <c r="T573" s="4"/>
      <c r="AA573" s="4" t="str">
        <f t="shared" si="100"/>
        <v>na</v>
      </c>
      <c r="AB573" s="4" t="str">
        <f t="shared" si="101"/>
        <v>na</v>
      </c>
      <c r="AC573" s="4" t="str">
        <f t="shared" si="102"/>
        <v>na</v>
      </c>
      <c r="AD573" s="4" t="str">
        <f t="shared" si="103"/>
        <v>na</v>
      </c>
      <c r="AE573" s="4" t="str">
        <f t="shared" si="104"/>
        <v>na</v>
      </c>
      <c r="AF573" s="4" t="str">
        <f t="shared" si="105"/>
        <v>na</v>
      </c>
      <c r="AG573" s="4" t="str">
        <f t="shared" si="106"/>
        <v>na</v>
      </c>
    </row>
    <row r="574" spans="1:33" x14ac:dyDescent="0.2">
      <c r="A574" t="s">
        <v>2510</v>
      </c>
      <c r="B574" t="s">
        <v>2486</v>
      </c>
      <c r="C574" s="7" t="str">
        <f>VLOOKUP(B574,YahooFinanceInfos!A:T,9,FALSE)</f>
        <v>BLACKMORE. FPO</v>
      </c>
      <c r="D574" t="str">
        <f>VLOOKUP(B574,YahooFinanceInfos!A:T,7,FALSE)</f>
        <v>AUD</v>
      </c>
      <c r="E574" s="1">
        <f>VLOOKUP(B574,YahooFinanceInfos!A:T,20,FALSE)</f>
        <v>76.39</v>
      </c>
      <c r="F574" s="4" t="str">
        <f>VLOOKUP(B574,YahooFinanceInfos!A:AK,37,FALSE)</f>
        <v>59.84 - 99.0</v>
      </c>
      <c r="G574" s="11">
        <f>(VLOOKUP(B574,YahooFinanceInfos!A:AO,41,FALSE)-E574)/E574</f>
        <v>0.29598114936510012</v>
      </c>
      <c r="H574" s="9">
        <f>VLOOKUP(B574,YahooFinanceInfos!A:AX,50,FALSE)</f>
        <v>2.153</v>
      </c>
      <c r="I574" s="9">
        <f>VLOOKUP(B574,YahooFinanceInfos!A:AT,46,FALSE)</f>
        <v>0.7</v>
      </c>
      <c r="J574" s="4">
        <f>VLOOKUP(B574,YahooFinanceInfos!A:AV,48,FALSE)</f>
        <v>9.4048099999999996E-3</v>
      </c>
      <c r="K574" s="4">
        <f t="shared" si="108"/>
        <v>0.32512772875058055</v>
      </c>
      <c r="L574" s="9">
        <f>VLOOKUP(B574,YahooFinanceInfos!A:AV,47,FALSE)</f>
        <v>35.480719999999998</v>
      </c>
      <c r="M574" s="9">
        <f>VLOOKUP(B574,YahooFinanceInfos!A:AZ,52,FALSE)</f>
        <v>12.422000000000001</v>
      </c>
      <c r="N574" s="4">
        <f>VLOOKUP(B574,YahooFinanceInfos!A:BH,60,FALSE)</f>
        <v>6.1495733000000001</v>
      </c>
      <c r="O574" s="4" t="str">
        <f t="shared" si="107"/>
        <v>don't touch</v>
      </c>
      <c r="P574" s="4"/>
      <c r="Q574" s="4"/>
      <c r="R574" s="4"/>
      <c r="S574" s="4"/>
      <c r="T574" s="4"/>
      <c r="AA574" s="4" t="str">
        <f t="shared" si="100"/>
        <v>na</v>
      </c>
      <c r="AB574" s="4" t="str">
        <f t="shared" si="101"/>
        <v>na</v>
      </c>
      <c r="AC574" s="4" t="str">
        <f t="shared" si="102"/>
        <v>na</v>
      </c>
      <c r="AD574" s="4" t="str">
        <f t="shared" si="103"/>
        <v>na</v>
      </c>
      <c r="AE574" s="4" t="str">
        <f t="shared" si="104"/>
        <v>na</v>
      </c>
      <c r="AF574" s="4" t="str">
        <f t="shared" si="105"/>
        <v>na</v>
      </c>
      <c r="AG574" s="4" t="str">
        <f t="shared" si="106"/>
        <v>na</v>
      </c>
    </row>
    <row r="575" spans="1:33" x14ac:dyDescent="0.2">
      <c r="A575" t="s">
        <v>2510</v>
      </c>
      <c r="B575" t="s">
        <v>2488</v>
      </c>
      <c r="C575" s="7" t="str">
        <f>VLOOKUP(B575,YahooFinanceInfos!A:T,9,FALSE)</f>
        <v>OIL SEARCH FPO 10T</v>
      </c>
      <c r="D575" t="str">
        <f>VLOOKUP(B575,YahooFinanceInfos!A:T,7,FALSE)</f>
        <v>AUD</v>
      </c>
      <c r="E575" s="1">
        <f>VLOOKUP(B575,YahooFinanceInfos!A:T,20,FALSE)</f>
        <v>2.84</v>
      </c>
      <c r="F575" s="4" t="str">
        <f>VLOOKUP(B575,YahooFinanceInfos!A:AK,37,FALSE)</f>
        <v>1.80744 - 7.91179</v>
      </c>
      <c r="G575" s="11">
        <f>(VLOOKUP(B575,YahooFinanceInfos!A:AO,41,FALSE)-E575)/E575</f>
        <v>1.7858415492957747</v>
      </c>
      <c r="H575" s="9">
        <f>VLOOKUP(B575,YahooFinanceInfos!A:AX,50,FALSE)</f>
        <v>0.20399999999999999</v>
      </c>
      <c r="I575" s="9">
        <f>VLOOKUP(B575,YahooFinanceInfos!A:AT,46,FALSE)</f>
        <v>9.5000000000000001E-2</v>
      </c>
      <c r="J575" s="4">
        <f>VLOOKUP(B575,YahooFinanceInfos!A:AV,48,FALSE)</f>
        <v>3.4545455000000003E-2</v>
      </c>
      <c r="K575" s="4">
        <f t="shared" si="108"/>
        <v>0.46568627450980393</v>
      </c>
      <c r="L575" s="9">
        <f>VLOOKUP(B575,YahooFinanceInfos!A:AV,47,FALSE)</f>
        <v>13.921569</v>
      </c>
      <c r="M575" s="9">
        <f>VLOOKUP(B575,YahooFinanceInfos!A:AZ,52,FALSE)</f>
        <v>3.4489999999999998</v>
      </c>
      <c r="N575" s="4">
        <f>VLOOKUP(B575,YahooFinanceInfos!A:BH,60,FALSE)</f>
        <v>0.82342709999999997</v>
      </c>
      <c r="O575" s="4" t="str">
        <f t="shared" si="107"/>
        <v>invest</v>
      </c>
      <c r="P575" s="4"/>
      <c r="Q575" s="4"/>
      <c r="R575" s="4"/>
      <c r="S575" s="4"/>
      <c r="T575" s="4"/>
      <c r="AA575" s="4" t="str">
        <f t="shared" si="100"/>
        <v>na</v>
      </c>
      <c r="AB575" s="4" t="str">
        <f t="shared" si="101"/>
        <v>na</v>
      </c>
      <c r="AC575" s="4" t="str">
        <f t="shared" si="102"/>
        <v>na</v>
      </c>
      <c r="AD575" s="4" t="str">
        <f t="shared" si="103"/>
        <v>na</v>
      </c>
      <c r="AE575" s="4" t="str">
        <f t="shared" si="104"/>
        <v>na</v>
      </c>
      <c r="AF575" s="4" t="str">
        <f t="shared" si="105"/>
        <v>na</v>
      </c>
      <c r="AG575" s="4" t="str">
        <f t="shared" si="106"/>
        <v>na</v>
      </c>
    </row>
    <row r="576" spans="1:33" x14ac:dyDescent="0.2">
      <c r="A576" t="s">
        <v>2510</v>
      </c>
      <c r="B576" t="s">
        <v>2490</v>
      </c>
      <c r="C576" s="7" t="str">
        <f>VLOOKUP(B576,YahooFinanceInfos!A:T,9,FALSE)</f>
        <v>FLETBUILD FPO NZX</v>
      </c>
      <c r="D576" t="str">
        <f>VLOOKUP(B576,YahooFinanceInfos!A:T,7,FALSE)</f>
        <v>AUD</v>
      </c>
      <c r="E576" s="1">
        <f>VLOOKUP(B576,YahooFinanceInfos!A:T,20,FALSE)</f>
        <v>3.15</v>
      </c>
      <c r="F576" s="4" t="str">
        <f>VLOOKUP(B576,YahooFinanceInfos!A:AK,37,FALSE)</f>
        <v>2.82 - 5.51</v>
      </c>
      <c r="G576" s="11">
        <f>(VLOOKUP(B576,YahooFinanceInfos!A:AO,41,FALSE)-E576)/E576</f>
        <v>0.74920634920634921</v>
      </c>
      <c r="H576" s="9">
        <f>VLOOKUP(B576,YahooFinanceInfos!A:AX,50,FALSE)</f>
        <v>-0.17499999999999999</v>
      </c>
      <c r="I576" s="9">
        <f>VLOOKUP(B576,YahooFinanceInfos!A:AT,46,FALSE)</f>
        <v>0.13</v>
      </c>
      <c r="J576" s="4">
        <f>VLOOKUP(B576,YahooFinanceInfos!A:AV,48,FALSE)</f>
        <v>4.1269840000000002E-2</v>
      </c>
      <c r="K576" s="4">
        <f t="shared" si="108"/>
        <v>-0.74285714285714288</v>
      </c>
      <c r="L576" s="9">
        <f>VLOOKUP(B576,YahooFinanceInfos!A:AV,47,FALSE)</f>
        <v>0</v>
      </c>
      <c r="M576" s="9">
        <f>VLOOKUP(B576,YahooFinanceInfos!A:AZ,52,FALSE)</f>
        <v>3.3159999999999998</v>
      </c>
      <c r="N576" s="4">
        <f>VLOOKUP(B576,YahooFinanceInfos!A:BH,60,FALSE)</f>
        <v>0.94993970000000005</v>
      </c>
      <c r="O576" s="4" t="str">
        <f t="shared" si="107"/>
        <v>don't touch</v>
      </c>
      <c r="P576" s="4"/>
      <c r="Q576" s="4"/>
      <c r="R576" s="4"/>
      <c r="S576" s="4"/>
      <c r="T576" s="4"/>
      <c r="AA576" s="4" t="str">
        <f t="shared" si="100"/>
        <v>na</v>
      </c>
      <c r="AB576" s="4" t="str">
        <f t="shared" si="101"/>
        <v>na</v>
      </c>
      <c r="AC576" s="4" t="str">
        <f t="shared" si="102"/>
        <v>na</v>
      </c>
      <c r="AD576" s="4" t="str">
        <f t="shared" si="103"/>
        <v>na</v>
      </c>
      <c r="AE576" s="4" t="str">
        <f t="shared" si="104"/>
        <v>na</v>
      </c>
      <c r="AF576" s="4" t="str">
        <f t="shared" si="105"/>
        <v>na</v>
      </c>
      <c r="AG576" s="4" t="str">
        <f t="shared" si="106"/>
        <v>na</v>
      </c>
    </row>
    <row r="577" spans="1:33" x14ac:dyDescent="0.2">
      <c r="A577" t="s">
        <v>2510</v>
      </c>
      <c r="B577" t="s">
        <v>2492</v>
      </c>
      <c r="C577" s="7" t="str">
        <f>VLOOKUP(B577,YahooFinanceInfos!A:T,9,FALSE)</f>
        <v>FLIGHT CTR FPO</v>
      </c>
      <c r="D577" t="str">
        <f>VLOOKUP(B577,YahooFinanceInfos!A:T,7,FALSE)</f>
        <v>AUD</v>
      </c>
      <c r="E577" s="1">
        <f>VLOOKUP(B577,YahooFinanceInfos!A:T,20,FALSE)</f>
        <v>10</v>
      </c>
      <c r="F577" s="4" t="str">
        <f>VLOOKUP(B577,YahooFinanceInfos!A:AK,37,FALSE)</f>
        <v>8.56 - 44.2357</v>
      </c>
      <c r="G577" s="11">
        <f>(VLOOKUP(B577,YahooFinanceInfos!A:AO,41,FALSE)-E577)/E577</f>
        <v>3.4235700000000002</v>
      </c>
      <c r="H577" s="9">
        <f>VLOOKUP(B577,YahooFinanceInfos!A:AX,50,FALSE)</f>
        <v>1.9790000000000001</v>
      </c>
      <c r="I577" s="9">
        <f>VLOOKUP(B577,YahooFinanceInfos!A:AT,46,FALSE)</f>
        <v>0.98</v>
      </c>
      <c r="J577" s="4">
        <f>VLOOKUP(B577,YahooFinanceInfos!A:AV,48,FALSE)</f>
        <v>9.7609564999999995E-2</v>
      </c>
      <c r="K577" s="4">
        <f t="shared" si="108"/>
        <v>0.49519959575543199</v>
      </c>
      <c r="L577" s="9">
        <f>VLOOKUP(B577,YahooFinanceInfos!A:AV,47,FALSE)</f>
        <v>5.0530569999999999</v>
      </c>
      <c r="M577" s="9">
        <f>VLOOKUP(B577,YahooFinanceInfos!A:AZ,52,FALSE)</f>
        <v>13.919</v>
      </c>
      <c r="N577" s="4">
        <f>VLOOKUP(B577,YahooFinanceInfos!A:BH,60,FALSE)</f>
        <v>0.71844244000000002</v>
      </c>
      <c r="O577" s="4" t="str">
        <f t="shared" si="107"/>
        <v>invest</v>
      </c>
      <c r="P577" s="4"/>
      <c r="Q577" s="4"/>
      <c r="R577" s="4"/>
      <c r="S577" s="4"/>
      <c r="T577" s="4"/>
      <c r="AA577" s="4" t="str">
        <f t="shared" si="100"/>
        <v>na</v>
      </c>
      <c r="AB577" s="4" t="str">
        <f t="shared" si="101"/>
        <v>na</v>
      </c>
      <c r="AC577" s="4" t="str">
        <f t="shared" si="102"/>
        <v>na</v>
      </c>
      <c r="AD577" s="4" t="str">
        <f t="shared" si="103"/>
        <v>na</v>
      </c>
      <c r="AE577" s="4" t="str">
        <f t="shared" si="104"/>
        <v>na</v>
      </c>
      <c r="AF577" s="4" t="str">
        <f t="shared" si="105"/>
        <v>na</v>
      </c>
      <c r="AG577" s="4" t="str">
        <f t="shared" si="106"/>
        <v>na</v>
      </c>
    </row>
    <row r="578" spans="1:33" x14ac:dyDescent="0.2">
      <c r="A578" t="s">
        <v>2510</v>
      </c>
      <c r="B578" t="s">
        <v>2494</v>
      </c>
      <c r="C578" s="7" t="str">
        <f>VLOOKUP(B578,YahooFinanceInfos!A:T,9,FALSE)</f>
        <v>NEWCREST FPO</v>
      </c>
      <c r="D578" t="str">
        <f>VLOOKUP(B578,YahooFinanceInfos!A:T,7,FALSE)</f>
        <v>AUD</v>
      </c>
      <c r="E578" s="1">
        <f>VLOOKUP(B578,YahooFinanceInfos!A:T,20,FALSE)</f>
        <v>30.23</v>
      </c>
      <c r="F578" s="4" t="str">
        <f>VLOOKUP(B578,YahooFinanceInfos!A:AK,37,FALSE)</f>
        <v>20.7 - 38.87</v>
      </c>
      <c r="G578" s="11">
        <f>(VLOOKUP(B578,YahooFinanceInfos!A:AO,41,FALSE)-E578)/E578</f>
        <v>0.28580879920608654</v>
      </c>
      <c r="H578" s="9">
        <f>VLOOKUP(B578,YahooFinanceInfos!A:AX,50,FALSE)</f>
        <v>0.72599999999999998</v>
      </c>
      <c r="I578" s="9">
        <f>VLOOKUP(B578,YahooFinanceInfos!A:AT,46,FALSE)</f>
        <v>0.22</v>
      </c>
      <c r="J578" s="4">
        <f>VLOOKUP(B578,YahooFinanceInfos!A:AV,48,FALSE)</f>
        <v>7.5862070000000002E-3</v>
      </c>
      <c r="K578" s="4">
        <f t="shared" si="108"/>
        <v>0.30303030303030304</v>
      </c>
      <c r="L578" s="9">
        <f>VLOOKUP(B578,YahooFinanceInfos!A:AV,47,FALSE)</f>
        <v>41.639119999999998</v>
      </c>
      <c r="M578" s="9">
        <f>VLOOKUP(B578,YahooFinanceInfos!A:AZ,52,FALSE)</f>
        <v>9.9979999999999993</v>
      </c>
      <c r="N578" s="4">
        <f>VLOOKUP(B578,YahooFinanceInfos!A:BH,60,FALSE)</f>
        <v>3.0236046000000001</v>
      </c>
      <c r="O578" s="4" t="str">
        <f t="shared" si="107"/>
        <v>don't touch</v>
      </c>
      <c r="P578" s="4"/>
      <c r="Q578" s="4"/>
      <c r="R578" s="4"/>
      <c r="S578" s="4"/>
      <c r="T578" s="4"/>
      <c r="AA578" s="4" t="str">
        <f t="shared" si="100"/>
        <v>na</v>
      </c>
      <c r="AB578" s="4" t="str">
        <f t="shared" si="101"/>
        <v>na</v>
      </c>
      <c r="AC578" s="4" t="str">
        <f t="shared" si="102"/>
        <v>na</v>
      </c>
      <c r="AD578" s="4" t="str">
        <f t="shared" si="103"/>
        <v>na</v>
      </c>
      <c r="AE578" s="4" t="str">
        <f t="shared" si="104"/>
        <v>na</v>
      </c>
      <c r="AF578" s="4" t="str">
        <f t="shared" si="105"/>
        <v>na</v>
      </c>
      <c r="AG578" s="4" t="str">
        <f t="shared" si="106"/>
        <v>na</v>
      </c>
    </row>
    <row r="579" spans="1:33" x14ac:dyDescent="0.2">
      <c r="A579" t="s">
        <v>2510</v>
      </c>
      <c r="B579" t="s">
        <v>2496</v>
      </c>
      <c r="C579" s="7" t="str">
        <f>VLOOKUP(B579,YahooFinanceInfos!A:T,9,FALSE)</f>
        <v>PINNACLE FPO</v>
      </c>
      <c r="D579" t="str">
        <f>VLOOKUP(B579,YahooFinanceInfos!A:T,7,FALSE)</f>
        <v>AUD</v>
      </c>
      <c r="E579" s="1">
        <f>VLOOKUP(B579,YahooFinanceInfos!A:T,20,FALSE)</f>
        <v>3.84</v>
      </c>
      <c r="F579" s="4" t="str">
        <f>VLOOKUP(B579,YahooFinanceInfos!A:AK,37,FALSE)</f>
        <v>2.37 - 6.75</v>
      </c>
      <c r="G579" s="11">
        <f>(VLOOKUP(B579,YahooFinanceInfos!A:AO,41,FALSE)-E579)/E579</f>
        <v>0.75781250000000011</v>
      </c>
      <c r="H579" s="9">
        <f>VLOOKUP(B579,YahooFinanceInfos!A:AX,50,FALSE)</f>
        <v>0.191</v>
      </c>
      <c r="I579" s="9">
        <f>VLOOKUP(B579,YahooFinanceInfos!A:AT,46,FALSE)</f>
        <v>0.16200000000000001</v>
      </c>
      <c r="J579" s="4">
        <f>VLOOKUP(B579,YahooFinanceInfos!A:AV,48,FALSE)</f>
        <v>4.3431636000000003E-2</v>
      </c>
      <c r="K579" s="4">
        <f t="shared" si="108"/>
        <v>0.84816753926701571</v>
      </c>
      <c r="L579" s="9">
        <f>VLOOKUP(B579,YahooFinanceInfos!A:AV,47,FALSE)</f>
        <v>20.104711999999999</v>
      </c>
      <c r="M579" s="9">
        <f>VLOOKUP(B579,YahooFinanceInfos!A:AZ,52,FALSE)</f>
        <v>1.038</v>
      </c>
      <c r="N579" s="4">
        <f>VLOOKUP(B579,YahooFinanceInfos!A:BH,60,FALSE)</f>
        <v>3.6994220000000002</v>
      </c>
      <c r="O579" s="4" t="str">
        <f t="shared" si="107"/>
        <v>invest</v>
      </c>
      <c r="P579" s="4"/>
      <c r="Q579" s="4"/>
      <c r="R579" s="4"/>
      <c r="S579" s="4"/>
      <c r="T579" s="4"/>
      <c r="AA579" s="4" t="str">
        <f t="shared" si="100"/>
        <v>na</v>
      </c>
      <c r="AB579" s="4" t="str">
        <f t="shared" si="101"/>
        <v>na</v>
      </c>
      <c r="AC579" s="4" t="str">
        <f t="shared" si="102"/>
        <v>na</v>
      </c>
      <c r="AD579" s="4" t="str">
        <f t="shared" si="103"/>
        <v>na</v>
      </c>
      <c r="AE579" s="4" t="str">
        <f t="shared" si="104"/>
        <v>na</v>
      </c>
      <c r="AF579" s="4" t="str">
        <f t="shared" si="105"/>
        <v>na</v>
      </c>
      <c r="AG579" s="4" t="str">
        <f t="shared" si="106"/>
        <v>na</v>
      </c>
    </row>
    <row r="580" spans="1:33" x14ac:dyDescent="0.2">
      <c r="A580" t="s">
        <v>2510</v>
      </c>
      <c r="B580" t="s">
        <v>2498</v>
      </c>
      <c r="C580" s="7" t="str">
        <f>VLOOKUP(B580,YahooFinanceInfos!A:T,9,FALSE)</f>
        <v>COOPER FPO</v>
      </c>
      <c r="D580" t="str">
        <f>VLOOKUP(B580,YahooFinanceInfos!A:T,7,FALSE)</f>
        <v>AUD</v>
      </c>
      <c r="E580" s="1">
        <f>VLOOKUP(B580,YahooFinanceInfos!A:T,20,FALSE)</f>
        <v>0.38</v>
      </c>
      <c r="F580" s="4" t="str">
        <f>VLOOKUP(B580,YahooFinanceInfos!A:AK,37,FALSE)</f>
        <v>0.34 - 0.685</v>
      </c>
      <c r="G580" s="11">
        <f>(VLOOKUP(B580,YahooFinanceInfos!A:AO,41,FALSE)-E580)/E580</f>
        <v>0.80263157894736858</v>
      </c>
      <c r="H580" s="9">
        <f>VLOOKUP(B580,YahooFinanceInfos!A:AX,50,FALSE)</f>
        <v>4.0000000000000001E-3</v>
      </c>
      <c r="I580" s="9">
        <f>VLOOKUP(B580,YahooFinanceInfos!A:AT,46,FALSE)</f>
        <v>0</v>
      </c>
      <c r="J580" s="4">
        <f>VLOOKUP(B580,YahooFinanceInfos!A:AV,48,FALSE)</f>
        <v>0</v>
      </c>
      <c r="K580" s="4">
        <f t="shared" si="108"/>
        <v>0</v>
      </c>
      <c r="L580" s="9">
        <f>VLOOKUP(B580,YahooFinanceInfos!A:AV,47,FALSE)</f>
        <v>94.999989999999997</v>
      </c>
      <c r="M580" s="9">
        <f>VLOOKUP(B580,YahooFinanceInfos!A:AZ,52,FALSE)</f>
        <v>0.27200000000000002</v>
      </c>
      <c r="N580" s="4">
        <f>VLOOKUP(B580,YahooFinanceInfos!A:BH,60,FALSE)</f>
        <v>1.3970587000000001</v>
      </c>
      <c r="O580" s="4" t="str">
        <f t="shared" si="107"/>
        <v>don't touch</v>
      </c>
      <c r="P580" s="4"/>
      <c r="Q580" s="4"/>
      <c r="R580" s="4"/>
      <c r="S580" s="4"/>
      <c r="T580" s="4"/>
      <c r="AA580" s="4" t="str">
        <f t="shared" si="100"/>
        <v>na</v>
      </c>
      <c r="AB580" s="4" t="str">
        <f t="shared" si="101"/>
        <v>na</v>
      </c>
      <c r="AC580" s="4" t="str">
        <f t="shared" si="102"/>
        <v>na</v>
      </c>
      <c r="AD580" s="4" t="str">
        <f t="shared" si="103"/>
        <v>na</v>
      </c>
      <c r="AE580" s="4" t="str">
        <f t="shared" si="104"/>
        <v>na</v>
      </c>
      <c r="AF580" s="4" t="str">
        <f t="shared" si="105"/>
        <v>na</v>
      </c>
      <c r="AG580" s="4" t="str">
        <f t="shared" si="106"/>
        <v>na</v>
      </c>
    </row>
    <row r="581" spans="1:33" x14ac:dyDescent="0.2">
      <c r="A581" t="s">
        <v>2510</v>
      </c>
      <c r="B581" t="s">
        <v>2500</v>
      </c>
      <c r="C581" s="7" t="str">
        <f>VLOOKUP(B581,YahooFinanceInfos!A:T,9,FALSE)</f>
        <v>HUB24LTD FPO</v>
      </c>
      <c r="D581" t="str">
        <f>VLOOKUP(B581,YahooFinanceInfos!A:T,7,FALSE)</f>
        <v>AUD</v>
      </c>
      <c r="E581" s="1">
        <f>VLOOKUP(B581,YahooFinanceInfos!A:T,20,FALSE)</f>
        <v>9.89</v>
      </c>
      <c r="F581" s="4" t="str">
        <f>VLOOKUP(B581,YahooFinanceInfos!A:AK,37,FALSE)</f>
        <v>5.98 - 14.22</v>
      </c>
      <c r="G581" s="11">
        <f>(VLOOKUP(B581,YahooFinanceInfos!A:AO,41,FALSE)-E581)/E581</f>
        <v>0.43781597573306369</v>
      </c>
      <c r="H581" s="9">
        <f>VLOOKUP(B581,YahooFinanceInfos!A:AX,50,FALSE)</f>
        <v>0.157</v>
      </c>
      <c r="I581" s="9">
        <f>VLOOKUP(B581,YahooFinanceInfos!A:AT,46,FALSE)</f>
        <v>6.0999999999999999E-2</v>
      </c>
      <c r="J581" s="4">
        <f>VLOOKUP(B581,YahooFinanceInfos!A:AV,48,FALSE)</f>
        <v>6.1928933000000002E-3</v>
      </c>
      <c r="K581" s="4">
        <f t="shared" si="108"/>
        <v>0.38853503184713373</v>
      </c>
      <c r="L581" s="9">
        <f>VLOOKUP(B581,YahooFinanceInfos!A:AV,47,FALSE)</f>
        <v>62.993630000000003</v>
      </c>
      <c r="M581" s="9">
        <f>VLOOKUP(B581,YahooFinanceInfos!A:AZ,52,FALSE)</f>
        <v>1.137</v>
      </c>
      <c r="N581" s="4">
        <f>VLOOKUP(B581,YahooFinanceInfos!A:BH,60,FALSE)</f>
        <v>8.6983300000000003</v>
      </c>
      <c r="O581" s="4" t="str">
        <f t="shared" si="107"/>
        <v>don't touch</v>
      </c>
      <c r="P581" s="4"/>
      <c r="Q581" s="4"/>
      <c r="R581" s="4"/>
      <c r="S581" s="4"/>
      <c r="T581" s="4"/>
      <c r="AA581" s="4" t="str">
        <f t="shared" si="100"/>
        <v>na</v>
      </c>
      <c r="AB581" s="4" t="str">
        <f t="shared" si="101"/>
        <v>na</v>
      </c>
      <c r="AC581" s="4" t="str">
        <f t="shared" si="102"/>
        <v>na</v>
      </c>
      <c r="AD581" s="4" t="str">
        <f t="shared" si="103"/>
        <v>na</v>
      </c>
      <c r="AE581" s="4" t="str">
        <f t="shared" si="104"/>
        <v>na</v>
      </c>
      <c r="AF581" s="4" t="str">
        <f t="shared" si="105"/>
        <v>na</v>
      </c>
      <c r="AG581" s="4" t="str">
        <f t="shared" si="106"/>
        <v>na</v>
      </c>
    </row>
    <row r="582" spans="1:33" x14ac:dyDescent="0.2">
      <c r="A582" t="s">
        <v>2510</v>
      </c>
      <c r="B582" t="s">
        <v>2502</v>
      </c>
      <c r="C582" s="7" t="str">
        <f>VLOOKUP(B582,YahooFinanceInfos!A:T,9,FALSE)</f>
        <v>AP EAGERS FPO</v>
      </c>
      <c r="D582" t="str">
        <f>VLOOKUP(B582,YahooFinanceInfos!A:T,7,FALSE)</f>
        <v>AUD</v>
      </c>
      <c r="E582" s="1">
        <f>VLOOKUP(B582,YahooFinanceInfos!A:T,20,FALSE)</f>
        <v>4.92</v>
      </c>
      <c r="F582" s="4" t="str">
        <f>VLOOKUP(B582,YahooFinanceInfos!A:AK,37,FALSE)</f>
        <v>2.5 - 14.49</v>
      </c>
      <c r="G582" s="11">
        <f>(VLOOKUP(B582,YahooFinanceInfos!A:AO,41,FALSE)-E582)/E582</f>
        <v>1.9451219512195124</v>
      </c>
      <c r="H582" s="9">
        <f>VLOOKUP(B582,YahooFinanceInfos!A:AX,50,FALSE)</f>
        <v>-0.624</v>
      </c>
      <c r="I582" s="9">
        <f>VLOOKUP(B582,YahooFinanceInfos!A:AT,46,FALSE)</f>
        <v>0.253</v>
      </c>
      <c r="J582" s="4">
        <f>VLOOKUP(B582,YahooFinanceInfos!A:AV,48,FALSE)</f>
        <v>5.0599999999999999E-2</v>
      </c>
      <c r="K582" s="4">
        <f t="shared" si="108"/>
        <v>-0.40544871794871795</v>
      </c>
      <c r="L582" s="9">
        <f>VLOOKUP(B582,YahooFinanceInfos!A:AV,47,FALSE)</f>
        <v>0</v>
      </c>
      <c r="M582" s="9">
        <f>VLOOKUP(B582,YahooFinanceInfos!A:AZ,52,FALSE)</f>
        <v>3.2349999999999999</v>
      </c>
      <c r="N582" s="4">
        <f>VLOOKUP(B582,YahooFinanceInfos!A:BH,60,FALSE)</f>
        <v>1.5208656</v>
      </c>
      <c r="O582" s="4" t="str">
        <f t="shared" si="107"/>
        <v>don't touch</v>
      </c>
      <c r="P582" s="4"/>
      <c r="Q582" s="4"/>
      <c r="R582" s="4"/>
      <c r="S582" s="4"/>
      <c r="T582" s="4"/>
      <c r="AA582" s="4" t="str">
        <f t="shared" si="100"/>
        <v>na</v>
      </c>
      <c r="AB582" s="4" t="str">
        <f t="shared" si="101"/>
        <v>na</v>
      </c>
      <c r="AC582" s="4" t="str">
        <f t="shared" si="102"/>
        <v>na</v>
      </c>
      <c r="AD582" s="4" t="str">
        <f t="shared" si="103"/>
        <v>na</v>
      </c>
      <c r="AE582" s="4" t="str">
        <f t="shared" si="104"/>
        <v>na</v>
      </c>
      <c r="AF582" s="4" t="str">
        <f t="shared" si="105"/>
        <v>na</v>
      </c>
      <c r="AG582" s="4" t="str">
        <f t="shared" si="106"/>
        <v>na</v>
      </c>
    </row>
    <row r="583" spans="1:33" x14ac:dyDescent="0.2">
      <c r="A583" t="s">
        <v>2510</v>
      </c>
      <c r="B583" t="s">
        <v>2504</v>
      </c>
      <c r="C583" s="7" t="str">
        <f>VLOOKUP(B583,YahooFinanceInfos!A:T,9,FALSE)</f>
        <v>G8 EDUCATE FPO</v>
      </c>
      <c r="D583" t="str">
        <f>VLOOKUP(B583,YahooFinanceInfos!A:T,7,FALSE)</f>
        <v>AUD</v>
      </c>
      <c r="E583" s="1">
        <f>VLOOKUP(B583,YahooFinanceInfos!A:T,20,FALSE)</f>
        <v>0.86</v>
      </c>
      <c r="F583" s="4" t="str">
        <f>VLOOKUP(B583,YahooFinanceInfos!A:AK,37,FALSE)</f>
        <v>0.43652 - 2.94993</v>
      </c>
      <c r="G583" s="11">
        <f>(VLOOKUP(B583,YahooFinanceInfos!A:AO,41,FALSE)-E583)/E583</f>
        <v>2.4301511627906982</v>
      </c>
      <c r="H583" s="9">
        <f>VLOOKUP(B583,YahooFinanceInfos!A:AX,50,FALSE)</f>
        <v>0.13700000000000001</v>
      </c>
      <c r="I583" s="9">
        <f>VLOOKUP(B583,YahooFinanceInfos!A:AT,46,FALSE)</f>
        <v>0.107</v>
      </c>
      <c r="J583" s="4">
        <f>VLOOKUP(B583,YahooFinanceInfos!A:AV,48,FALSE)</f>
        <v>0.12588236</v>
      </c>
      <c r="K583" s="4">
        <f t="shared" si="108"/>
        <v>0.78102189781021891</v>
      </c>
      <c r="L583" s="9">
        <f>VLOOKUP(B583,YahooFinanceInfos!A:AV,47,FALSE)</f>
        <v>6.2773729999999999</v>
      </c>
      <c r="M583" s="9">
        <f>VLOOKUP(B583,YahooFinanceInfos!A:AZ,52,FALSE)</f>
        <v>1.825</v>
      </c>
      <c r="N583" s="4">
        <f>VLOOKUP(B583,YahooFinanceInfos!A:BH,60,FALSE)</f>
        <v>0.47123285999999998</v>
      </c>
      <c r="O583" s="4" t="str">
        <f t="shared" si="107"/>
        <v>invest</v>
      </c>
      <c r="P583" s="4"/>
      <c r="Q583" s="4"/>
      <c r="R583" s="4"/>
      <c r="S583" s="4"/>
      <c r="T583" s="4"/>
      <c r="AA583" s="4" t="str">
        <f t="shared" si="100"/>
        <v>na</v>
      </c>
      <c r="AB583" s="4" t="str">
        <f t="shared" si="101"/>
        <v>na</v>
      </c>
      <c r="AC583" s="4" t="str">
        <f t="shared" si="102"/>
        <v>na</v>
      </c>
      <c r="AD583" s="4" t="str">
        <f t="shared" si="103"/>
        <v>na</v>
      </c>
      <c r="AE583" s="4" t="str">
        <f t="shared" si="104"/>
        <v>na</v>
      </c>
      <c r="AF583" s="4" t="str">
        <f t="shared" si="105"/>
        <v>na</v>
      </c>
      <c r="AG583" s="4" t="str">
        <f t="shared" si="106"/>
        <v>na</v>
      </c>
    </row>
    <row r="584" spans="1:33" x14ac:dyDescent="0.2">
      <c r="A584" t="s">
        <v>2510</v>
      </c>
      <c r="B584" t="s">
        <v>2506</v>
      </c>
      <c r="C584" s="7" t="str">
        <f>VLOOKUP(B584,YahooFinanceInfos!A:T,9,FALSE)</f>
        <v>QANTAS FPO</v>
      </c>
      <c r="D584" t="str">
        <f>VLOOKUP(B584,YahooFinanceInfos!A:T,7,FALSE)</f>
        <v>AUD</v>
      </c>
      <c r="E584" s="1">
        <f>VLOOKUP(B584,YahooFinanceInfos!A:T,20,FALSE)</f>
        <v>3.35</v>
      </c>
      <c r="F584" s="4" t="str">
        <f>VLOOKUP(B584,YahooFinanceInfos!A:AK,37,FALSE)</f>
        <v>2.03 - 7.46</v>
      </c>
      <c r="G584" s="11">
        <f>(VLOOKUP(B584,YahooFinanceInfos!A:AO,41,FALSE)-E584)/E584</f>
        <v>1.2268656716417909</v>
      </c>
      <c r="H584" s="9">
        <f>VLOOKUP(B584,YahooFinanceInfos!A:AX,50,FALSE)</f>
        <v>0.55300000000000005</v>
      </c>
      <c r="I584" s="9">
        <f>VLOOKUP(B584,YahooFinanceInfos!A:AT,46,FALSE)</f>
        <v>0.26500000000000001</v>
      </c>
      <c r="J584" s="4">
        <f>VLOOKUP(B584,YahooFinanceInfos!A:AV,48,FALSE)</f>
        <v>7.9579579999999997E-2</v>
      </c>
      <c r="K584" s="4">
        <f t="shared" si="108"/>
        <v>0.4792043399638336</v>
      </c>
      <c r="L584" s="9">
        <f>VLOOKUP(B584,YahooFinanceInfos!A:AV,47,FALSE)</f>
        <v>6.0578659999999998</v>
      </c>
      <c r="M584" s="9">
        <f>VLOOKUP(B584,YahooFinanceInfos!A:AZ,52,FALSE)</f>
        <v>1.7709999999999999</v>
      </c>
      <c r="N584" s="4">
        <f>VLOOKUP(B584,YahooFinanceInfos!A:BH,60,FALSE)</f>
        <v>1.8915865000000001</v>
      </c>
      <c r="O584" s="4" t="str">
        <f t="shared" si="107"/>
        <v>invest</v>
      </c>
      <c r="P584" s="4"/>
      <c r="Q584" s="4"/>
      <c r="R584" s="4"/>
      <c r="S584" s="4"/>
      <c r="T584" s="4"/>
      <c r="AA584" s="4" t="str">
        <f t="shared" si="100"/>
        <v>na</v>
      </c>
      <c r="AB584" s="4" t="str">
        <f t="shared" si="101"/>
        <v>na</v>
      </c>
      <c r="AC584" s="4" t="str">
        <f t="shared" si="102"/>
        <v>na</v>
      </c>
      <c r="AD584" s="4" t="str">
        <f t="shared" si="103"/>
        <v>na</v>
      </c>
      <c r="AE584" s="4" t="str">
        <f t="shared" si="104"/>
        <v>na</v>
      </c>
      <c r="AF584" s="4" t="str">
        <f t="shared" si="105"/>
        <v>na</v>
      </c>
      <c r="AG584" s="4" t="str">
        <f t="shared" si="106"/>
        <v>na</v>
      </c>
    </row>
    <row r="585" spans="1:33" x14ac:dyDescent="0.2">
      <c r="A585" t="s">
        <v>2510</v>
      </c>
      <c r="B585" t="s">
        <v>2508</v>
      </c>
      <c r="C585" s="7" t="str">
        <f>VLOOKUP(B585,YahooFinanceInfos!A:T,9,FALSE)</f>
        <v>NEARMAP FPO</v>
      </c>
      <c r="D585" t="str">
        <f>VLOOKUP(B585,YahooFinanceInfos!A:T,7,FALSE)</f>
        <v>AUD</v>
      </c>
      <c r="E585" s="1">
        <f>VLOOKUP(B585,YahooFinanceInfos!A:T,20,FALSE)</f>
        <v>1.585</v>
      </c>
      <c r="F585" s="4" t="str">
        <f>VLOOKUP(B585,YahooFinanceInfos!A:AK,37,FALSE)</f>
        <v>0.83 - 4.29</v>
      </c>
      <c r="G585" s="11">
        <f>(VLOOKUP(B585,YahooFinanceInfos!A:AO,41,FALSE)-E585)/E585</f>
        <v>1.7066246056782335</v>
      </c>
      <c r="H585" s="9">
        <f>VLOOKUP(B585,YahooFinanceInfos!A:AX,50,FALSE)</f>
        <v>-7.0000000000000007E-2</v>
      </c>
      <c r="I585" s="9">
        <f>VLOOKUP(B585,YahooFinanceInfos!A:AT,46,FALSE)</f>
        <v>0</v>
      </c>
      <c r="J585" s="4">
        <f>VLOOKUP(B585,YahooFinanceInfos!A:AV,48,FALSE)</f>
        <v>0</v>
      </c>
      <c r="K585" s="4">
        <f t="shared" si="108"/>
        <v>0</v>
      </c>
      <c r="L585" s="9">
        <f>VLOOKUP(B585,YahooFinanceInfos!A:AV,47,FALSE)</f>
        <v>0</v>
      </c>
      <c r="M585" s="9">
        <f>VLOOKUP(B585,YahooFinanceInfos!A:AZ,52,FALSE)</f>
        <v>0.158</v>
      </c>
      <c r="N585" s="4">
        <f>VLOOKUP(B585,YahooFinanceInfos!A:BH,60,FALSE)</f>
        <v>10.031646</v>
      </c>
      <c r="O585" s="4" t="str">
        <f t="shared" si="107"/>
        <v>don't touch</v>
      </c>
      <c r="P585" s="4"/>
      <c r="Q585" s="4"/>
      <c r="R585" s="4"/>
      <c r="S585" s="4"/>
      <c r="T585" s="4"/>
      <c r="AA585" s="4" t="str">
        <f t="shared" si="100"/>
        <v>na</v>
      </c>
      <c r="AB585" s="4" t="str">
        <f t="shared" si="101"/>
        <v>na</v>
      </c>
      <c r="AC585" s="4" t="str">
        <f t="shared" si="102"/>
        <v>na</v>
      </c>
      <c r="AD585" s="4" t="str">
        <f t="shared" si="103"/>
        <v>na</v>
      </c>
      <c r="AE585" s="4" t="str">
        <f t="shared" si="104"/>
        <v>na</v>
      </c>
      <c r="AF585" s="4" t="str">
        <f t="shared" si="105"/>
        <v>na</v>
      </c>
      <c r="AG585" s="4" t="str">
        <f t="shared" si="106"/>
        <v>na</v>
      </c>
    </row>
    <row r="586" spans="1:33" x14ac:dyDescent="0.2">
      <c r="A586" t="s">
        <v>2979</v>
      </c>
      <c r="B586" t="s">
        <v>2922</v>
      </c>
      <c r="C586" s="7" t="str">
        <f>VLOOKUP(B586,YahooFinanceInfos!A:T,9,FALSE)</f>
        <v>Wells Fargo &amp; Company Depositar</v>
      </c>
      <c r="D586" t="str">
        <f>VLOOKUP(B586,YahooFinanceInfos!A:T,7,FALSE)</f>
        <v>USD</v>
      </c>
      <c r="E586" s="1">
        <f>VLOOKUP(B586,YahooFinanceInfos!A:T,20,FALSE)</f>
        <v>25.37</v>
      </c>
      <c r="F586" s="4" t="str">
        <f>VLOOKUP(B586,YahooFinanceInfos!A:AK,37,FALSE)</f>
        <v>17.2836 - 27.15</v>
      </c>
      <c r="G586" s="11">
        <f>(VLOOKUP(B586,YahooFinanceInfos!A:AO,41,FALSE)-E586)/E586</f>
        <v>7.0161608198659742E-2</v>
      </c>
      <c r="H586" s="9">
        <f>VLOOKUP(B586,YahooFinanceInfos!A:AX,50,FALSE)</f>
        <v>2.89</v>
      </c>
      <c r="I586" s="9">
        <f>VLOOKUP(B586,YahooFinanceInfos!A:AT,46,FALSE)</f>
        <v>1.98</v>
      </c>
      <c r="J586" s="4">
        <f>VLOOKUP(B586,YahooFinanceInfos!A:AV,48,FALSE)</f>
        <v>7.6893199999999995E-2</v>
      </c>
      <c r="K586" s="4">
        <f t="shared" ref="K586:K615" si="109">IFERROR(I586/H586,"na")</f>
        <v>0.68512110726643594</v>
      </c>
      <c r="L586" s="9">
        <f>VLOOKUP(B586,YahooFinanceInfos!A:AV,47,FALSE)</f>
        <v>8.7785460000000004</v>
      </c>
      <c r="M586" s="9">
        <f>VLOOKUP(B586,YahooFinanceInfos!A:AZ,52,FALSE)</f>
        <v>39.671999999999997</v>
      </c>
      <c r="N586" s="4">
        <f>VLOOKUP(B586,YahooFinanceInfos!A:BH,60,FALSE)</f>
        <v>0.63949389999999995</v>
      </c>
      <c r="O586" s="4" t="str">
        <f t="shared" ref="O586:O615" si="110">IF(G586&gt;30%,IF(J586&gt;3%,IF(K586&lt;100%,IF(K586&gt;0%,"invest","don't touch"),"don't touch"),"don't touch"),"don't touch")</f>
        <v>don't touch</v>
      </c>
      <c r="P586" s="4"/>
      <c r="Q586" s="4"/>
      <c r="R586" s="4"/>
      <c r="S586" s="4"/>
      <c r="T586" s="4"/>
      <c r="AA586" s="4" t="str">
        <f t="shared" si="100"/>
        <v>na</v>
      </c>
      <c r="AB586" s="4" t="str">
        <f t="shared" si="101"/>
        <v>na</v>
      </c>
      <c r="AC586" s="4" t="str">
        <f t="shared" si="102"/>
        <v>na</v>
      </c>
      <c r="AD586" s="4" t="str">
        <f t="shared" si="103"/>
        <v>na</v>
      </c>
      <c r="AE586" s="4" t="str">
        <f t="shared" si="104"/>
        <v>na</v>
      </c>
      <c r="AF586" s="4" t="str">
        <f t="shared" si="105"/>
        <v>na</v>
      </c>
      <c r="AG586" s="4" t="str">
        <f t="shared" si="106"/>
        <v>na</v>
      </c>
    </row>
    <row r="587" spans="1:33" x14ac:dyDescent="0.2">
      <c r="A587" t="s">
        <v>2979</v>
      </c>
      <c r="B587" t="s">
        <v>2923</v>
      </c>
      <c r="C587" s="7" t="str">
        <f>VLOOKUP(B587,YahooFinanceInfos!A:T,9,FALSE)</f>
        <v>Cigna Corporation</v>
      </c>
      <c r="D587" t="str">
        <f>VLOOKUP(B587,YahooFinanceInfos!A:T,7,FALSE)</f>
        <v>USD</v>
      </c>
      <c r="E587" s="1">
        <f>VLOOKUP(B587,YahooFinanceInfos!A:T,20,FALSE)</f>
        <v>184.46</v>
      </c>
      <c r="F587" s="4" t="str">
        <f>VLOOKUP(B587,YahooFinanceInfos!A:AK,37,FALSE)</f>
        <v>118.5 - 224.64</v>
      </c>
      <c r="G587" s="11">
        <f>(VLOOKUP(B587,YahooFinanceInfos!A:AO,41,FALSE)-E587)/E587</f>
        <v>0.21782500271061464</v>
      </c>
      <c r="H587" s="9">
        <f>VLOOKUP(B587,YahooFinanceInfos!A:AX,50,FALSE)</f>
        <v>13.028</v>
      </c>
      <c r="I587" s="9">
        <f>VLOOKUP(B587,YahooFinanceInfos!A:AT,46,FALSE)</f>
        <v>0.04</v>
      </c>
      <c r="J587" s="4">
        <f>VLOOKUP(B587,YahooFinanceInfos!A:AV,48,FALSE)</f>
        <v>2.2098227E-4</v>
      </c>
      <c r="K587" s="4">
        <f t="shared" si="109"/>
        <v>3.0703101013202332E-3</v>
      </c>
      <c r="L587" s="9">
        <f>VLOOKUP(B587,YahooFinanceInfos!A:AV,47,FALSE)</f>
        <v>14.158735</v>
      </c>
      <c r="M587" s="9">
        <f>VLOOKUP(B587,YahooFinanceInfos!A:AZ,52,FALSE)</f>
        <v>122.099</v>
      </c>
      <c r="N587" s="4">
        <f>VLOOKUP(B587,YahooFinanceInfos!A:BH,60,FALSE)</f>
        <v>1.5107413999999999</v>
      </c>
      <c r="O587" s="4" t="str">
        <f t="shared" si="110"/>
        <v>don't touch</v>
      </c>
      <c r="P587" s="4"/>
      <c r="Q587" s="4"/>
      <c r="R587" s="4"/>
      <c r="S587" s="4"/>
      <c r="T587" s="4"/>
      <c r="AA587" s="4" t="str">
        <f t="shared" si="100"/>
        <v>na</v>
      </c>
      <c r="AB587" s="4" t="str">
        <f t="shared" si="101"/>
        <v>na</v>
      </c>
      <c r="AC587" s="4" t="str">
        <f t="shared" si="102"/>
        <v>na</v>
      </c>
      <c r="AD587" s="4" t="str">
        <f t="shared" si="103"/>
        <v>na</v>
      </c>
      <c r="AE587" s="4" t="str">
        <f t="shared" si="104"/>
        <v>na</v>
      </c>
      <c r="AF587" s="4" t="str">
        <f t="shared" si="105"/>
        <v>na</v>
      </c>
      <c r="AG587" s="4" t="str">
        <f t="shared" si="106"/>
        <v>na</v>
      </c>
    </row>
    <row r="588" spans="1:33" x14ac:dyDescent="0.2">
      <c r="A588" t="s">
        <v>2979</v>
      </c>
      <c r="B588" t="s">
        <v>2925</v>
      </c>
      <c r="C588" s="7" t="str">
        <f>VLOOKUP(B588,YahooFinanceInfos!A:T,9,FALSE)</f>
        <v>Coca Cola Femsa S.A.B. de C.V.</v>
      </c>
      <c r="D588" t="str">
        <f>VLOOKUP(B588,YahooFinanceInfos!A:T,7,FALSE)</f>
        <v>USD</v>
      </c>
      <c r="E588" s="1">
        <f>VLOOKUP(B588,YahooFinanceInfos!A:T,20,FALSE)</f>
        <v>38.619999999999997</v>
      </c>
      <c r="F588" s="4" t="str">
        <f>VLOOKUP(B588,YahooFinanceInfos!A:AK,37,FALSE)</f>
        <v>37.73 - 65.58</v>
      </c>
      <c r="G588" s="11">
        <f>(VLOOKUP(B588,YahooFinanceInfos!A:AO,41,FALSE)-E588)/E588</f>
        <v>0.69808389435525642</v>
      </c>
      <c r="H588" s="9">
        <f>VLOOKUP(B588,YahooFinanceInfos!A:AX,50,FALSE)</f>
        <v>-3.5449999999999999</v>
      </c>
      <c r="I588" s="9">
        <f>VLOOKUP(B588,YahooFinanceInfos!A:AT,46,FALSE)</f>
        <v>1.681</v>
      </c>
      <c r="J588" s="4">
        <f>VLOOKUP(B588,YahooFinanceInfos!A:AV,48,FALSE)</f>
        <v>4.3335909999999998E-2</v>
      </c>
      <c r="K588" s="4">
        <f t="shared" si="109"/>
        <v>-0.47418899858956282</v>
      </c>
      <c r="L588" s="9">
        <f>VLOOKUP(B588,YahooFinanceInfos!A:AV,47,FALSE)</f>
        <v>0</v>
      </c>
      <c r="M588" s="9">
        <f>VLOOKUP(B588,YahooFinanceInfos!A:AZ,52,FALSE)</f>
        <v>27.507999999999999</v>
      </c>
      <c r="N588" s="4">
        <f>VLOOKUP(B588,YahooFinanceInfos!A:BH,60,FALSE)</f>
        <v>1.4039552</v>
      </c>
      <c r="O588" s="4" t="str">
        <f t="shared" si="110"/>
        <v>don't touch</v>
      </c>
      <c r="P588" s="4"/>
      <c r="Q588" s="4"/>
      <c r="R588" s="4"/>
      <c r="S588" s="4"/>
      <c r="T588" s="4"/>
      <c r="AA588" s="4" t="str">
        <f t="shared" si="100"/>
        <v>na</v>
      </c>
      <c r="AB588" s="4" t="str">
        <f t="shared" si="101"/>
        <v>na</v>
      </c>
      <c r="AC588" s="4" t="str">
        <f t="shared" si="102"/>
        <v>na</v>
      </c>
      <c r="AD588" s="4" t="str">
        <f t="shared" si="103"/>
        <v>na</v>
      </c>
      <c r="AE588" s="4" t="str">
        <f t="shared" si="104"/>
        <v>na</v>
      </c>
      <c r="AF588" s="4" t="str">
        <f t="shared" si="105"/>
        <v>na</v>
      </c>
      <c r="AG588" s="4" t="str">
        <f t="shared" si="106"/>
        <v>na</v>
      </c>
    </row>
    <row r="589" spans="1:33" x14ac:dyDescent="0.2">
      <c r="A589" t="s">
        <v>2979</v>
      </c>
      <c r="B589" t="s">
        <v>2927</v>
      </c>
      <c r="C589" s="7" t="str">
        <f>VLOOKUP(B589,YahooFinanceInfos!A:T,9,FALSE)</f>
        <v>National Grid Transco, PLC Nati</v>
      </c>
      <c r="D589" t="str">
        <f>VLOOKUP(B589,YahooFinanceInfos!A:T,7,FALSE)</f>
        <v>USD</v>
      </c>
      <c r="E589" s="1">
        <f>VLOOKUP(B589,YahooFinanceInfos!A:T,20,FALSE)</f>
        <v>56.02</v>
      </c>
      <c r="F589" s="4" t="str">
        <f>VLOOKUP(B589,YahooFinanceInfos!A:AK,37,FALSE)</f>
        <v>44.29 - 69.08</v>
      </c>
      <c r="G589" s="11">
        <f>(VLOOKUP(B589,YahooFinanceInfos!A:AO,41,FALSE)-E589)/E589</f>
        <v>0.23313102463405916</v>
      </c>
      <c r="H589" s="9">
        <f>VLOOKUP(B589,YahooFinanceInfos!A:AX,50,FALSE)</f>
        <v>6.44</v>
      </c>
      <c r="I589" s="9">
        <f>VLOOKUP(B589,YahooFinanceInfos!A:AT,46,FALSE)</f>
        <v>0.61499999999999999</v>
      </c>
      <c r="J589" s="4">
        <f>VLOOKUP(B589,YahooFinanceInfos!A:AV,48,FALSE)</f>
        <v>1.0806537E-2</v>
      </c>
      <c r="K589" s="4">
        <f t="shared" si="109"/>
        <v>9.5496894409937874E-2</v>
      </c>
      <c r="L589" s="9">
        <f>VLOOKUP(B589,YahooFinanceInfos!A:AV,47,FALSE)</f>
        <v>8.6987579999999998</v>
      </c>
      <c r="M589" s="9">
        <f>VLOOKUP(B589,YahooFinanceInfos!A:AZ,52,FALSE)</f>
        <v>37.92</v>
      </c>
      <c r="N589" s="4">
        <f>VLOOKUP(B589,YahooFinanceInfos!A:BH,60,FALSE)</f>
        <v>1.4773208</v>
      </c>
      <c r="O589" s="4" t="str">
        <f t="shared" si="110"/>
        <v>don't touch</v>
      </c>
      <c r="P589" s="4"/>
      <c r="Q589" s="4"/>
      <c r="R589" s="4"/>
      <c r="S589" s="4"/>
      <c r="T589" s="4"/>
      <c r="AA589" s="4" t="str">
        <f t="shared" si="100"/>
        <v>na</v>
      </c>
      <c r="AB589" s="4" t="str">
        <f t="shared" si="101"/>
        <v>na</v>
      </c>
      <c r="AC589" s="4" t="str">
        <f t="shared" si="102"/>
        <v>na</v>
      </c>
      <c r="AD589" s="4" t="str">
        <f t="shared" si="103"/>
        <v>na</v>
      </c>
      <c r="AE589" s="4" t="str">
        <f t="shared" si="104"/>
        <v>na</v>
      </c>
      <c r="AF589" s="4" t="str">
        <f t="shared" si="105"/>
        <v>na</v>
      </c>
      <c r="AG589" s="4" t="str">
        <f t="shared" si="106"/>
        <v>na</v>
      </c>
    </row>
    <row r="590" spans="1:33" x14ac:dyDescent="0.2">
      <c r="A590" t="s">
        <v>2979</v>
      </c>
      <c r="B590" t="s">
        <v>2929</v>
      </c>
      <c r="C590" s="7" t="str">
        <f>VLOOKUP(B590,YahooFinanceInfos!A:T,9,FALSE)</f>
        <v>Digital Realty Trust, Inc. 5.25</v>
      </c>
      <c r="D590" t="str">
        <f>VLOOKUP(B590,YahooFinanceInfos!A:T,7,FALSE)</f>
        <v>USD</v>
      </c>
      <c r="E590" s="1">
        <f>VLOOKUP(B590,YahooFinanceInfos!A:T,20,FALSE)</f>
        <v>25.35</v>
      </c>
      <c r="F590" s="4" t="str">
        <f>VLOOKUP(B590,YahooFinanceInfos!A:AK,37,FALSE)</f>
        <v>18.911 - 26.84</v>
      </c>
      <c r="G590" s="11">
        <f>(VLOOKUP(B590,YahooFinanceInfos!A:AO,41,FALSE)-E590)/E590</f>
        <v>5.8777120315581792E-2</v>
      </c>
      <c r="H590" s="9">
        <f>VLOOKUP(B590,YahooFinanceInfos!A:AX,50,FALSE)</f>
        <v>2.8029999999999999</v>
      </c>
      <c r="I590" s="9">
        <f>VLOOKUP(B590,YahooFinanceInfos!A:AT,46,FALSE)</f>
        <v>4.3600000000000003</v>
      </c>
      <c r="J590" s="4">
        <f>VLOOKUP(B590,YahooFinanceInfos!A:AV,48,FALSE)</f>
        <v>0.1709804</v>
      </c>
      <c r="K590" s="4">
        <f t="shared" si="109"/>
        <v>1.555476275419194</v>
      </c>
      <c r="L590" s="9">
        <f>VLOOKUP(B590,YahooFinanceInfos!A:AV,47,FALSE)</f>
        <v>9.0438810000000007</v>
      </c>
      <c r="M590" s="9">
        <f>VLOOKUP(B590,YahooFinanceInfos!A:AZ,52,FALSE)</f>
        <v>57.003</v>
      </c>
      <c r="N590" s="4">
        <f>VLOOKUP(B590,YahooFinanceInfos!A:BH,60,FALSE)</f>
        <v>0.44471344000000002</v>
      </c>
      <c r="O590" s="4" t="str">
        <f t="shared" si="110"/>
        <v>don't touch</v>
      </c>
      <c r="P590" s="4"/>
      <c r="Q590" s="4"/>
      <c r="R590" s="4"/>
      <c r="S590" s="4"/>
      <c r="T590" s="4"/>
      <c r="AA590" s="4" t="str">
        <f t="shared" si="100"/>
        <v>na</v>
      </c>
      <c r="AB590" s="4" t="str">
        <f t="shared" si="101"/>
        <v>na</v>
      </c>
      <c r="AC590" s="4" t="str">
        <f t="shared" si="102"/>
        <v>na</v>
      </c>
      <c r="AD590" s="4" t="str">
        <f t="shared" si="103"/>
        <v>na</v>
      </c>
      <c r="AE590" s="4" t="str">
        <f t="shared" si="104"/>
        <v>na</v>
      </c>
      <c r="AF590" s="4" t="str">
        <f t="shared" si="105"/>
        <v>na</v>
      </c>
      <c r="AG590" s="4" t="str">
        <f t="shared" si="106"/>
        <v>na</v>
      </c>
    </row>
    <row r="591" spans="1:33" x14ac:dyDescent="0.2">
      <c r="A591" t="s">
        <v>2979</v>
      </c>
      <c r="B591" t="s">
        <v>2931</v>
      </c>
      <c r="C591" s="7" t="str">
        <f>VLOOKUP(B591,YahooFinanceInfos!A:T,9,FALSE)</f>
        <v>Southern Copper Corporation</v>
      </c>
      <c r="D591" t="str">
        <f>VLOOKUP(B591,YahooFinanceInfos!A:T,7,FALSE)</f>
        <v>USD</v>
      </c>
      <c r="E591" s="1">
        <f>VLOOKUP(B591,YahooFinanceInfos!A:T,20,FALSE)</f>
        <v>32.94</v>
      </c>
      <c r="F591" s="4" t="str">
        <f>VLOOKUP(B591,YahooFinanceInfos!A:AK,37,FALSE)</f>
        <v>23.43 - 44.82</v>
      </c>
      <c r="G591" s="11">
        <f>(VLOOKUP(B591,YahooFinanceInfos!A:AO,41,FALSE)-E591)/E591</f>
        <v>0.36065573770491816</v>
      </c>
      <c r="H591" s="9">
        <f>VLOOKUP(B591,YahooFinanceInfos!A:AX,50,FALSE)</f>
        <v>1.698</v>
      </c>
      <c r="I591" s="9">
        <f>VLOOKUP(B591,YahooFinanceInfos!A:AT,46,FALSE)</f>
        <v>1.6</v>
      </c>
      <c r="J591" s="4">
        <f>VLOOKUP(B591,YahooFinanceInfos!A:AV,48,FALSE)</f>
        <v>4.9079757000000002E-2</v>
      </c>
      <c r="K591" s="4">
        <f t="shared" si="109"/>
        <v>0.94228504122497059</v>
      </c>
      <c r="L591" s="9">
        <f>VLOOKUP(B591,YahooFinanceInfos!A:AV,47,FALSE)</f>
        <v>19.399294000000001</v>
      </c>
      <c r="M591" s="9">
        <f>VLOOKUP(B591,YahooFinanceInfos!A:AZ,52,FALSE)</f>
        <v>8.6880000000000006</v>
      </c>
      <c r="N591" s="4">
        <f>VLOOKUP(B591,YahooFinanceInfos!A:BH,60,FALSE)</f>
        <v>3.7914363999999998</v>
      </c>
      <c r="O591" s="4" t="str">
        <f t="shared" si="110"/>
        <v>invest</v>
      </c>
      <c r="P591" s="4"/>
      <c r="Q591" s="4"/>
      <c r="R591" s="4"/>
      <c r="S591" s="4"/>
      <c r="T591" s="4"/>
      <c r="AA591" s="4" t="str">
        <f t="shared" si="100"/>
        <v>na</v>
      </c>
      <c r="AB591" s="4" t="str">
        <f t="shared" si="101"/>
        <v>na</v>
      </c>
      <c r="AC591" s="4" t="str">
        <f t="shared" si="102"/>
        <v>na</v>
      </c>
      <c r="AD591" s="4" t="str">
        <f t="shared" si="103"/>
        <v>na</v>
      </c>
      <c r="AE591" s="4" t="str">
        <f t="shared" si="104"/>
        <v>na</v>
      </c>
      <c r="AF591" s="4" t="str">
        <f t="shared" si="105"/>
        <v>na</v>
      </c>
      <c r="AG591" s="4" t="str">
        <f t="shared" si="106"/>
        <v>na</v>
      </c>
    </row>
    <row r="592" spans="1:33" x14ac:dyDescent="0.2">
      <c r="A592" t="s">
        <v>2979</v>
      </c>
      <c r="B592" t="s">
        <v>2933</v>
      </c>
      <c r="C592" s="7" t="str">
        <f>VLOOKUP(B592,YahooFinanceInfos!A:T,9,FALSE)</f>
        <v xml:space="preserve">FIRST REPUBLIC BANK Depositary </v>
      </c>
      <c r="D592" t="str">
        <f>VLOOKUP(B592,YahooFinanceInfos!A:T,7,FALSE)</f>
        <v>USD</v>
      </c>
      <c r="E592" s="1">
        <f>VLOOKUP(B592,YahooFinanceInfos!A:T,20,FALSE)</f>
        <v>25.5</v>
      </c>
      <c r="F592" s="4" t="str">
        <f>VLOOKUP(B592,YahooFinanceInfos!A:AK,37,FALSE)</f>
        <v>15.107 - 27.5661</v>
      </c>
      <c r="G592" s="11">
        <f>(VLOOKUP(B592,YahooFinanceInfos!A:AO,41,FALSE)-E592)/E592</f>
        <v>8.1023529411764661E-2</v>
      </c>
      <c r="H592" s="9">
        <f>VLOOKUP(B592,YahooFinanceInfos!A:AX,50,FALSE)</f>
        <v>5.1390000000000002</v>
      </c>
      <c r="I592" s="9">
        <f>VLOOKUP(B592,YahooFinanceInfos!A:AT,46,FALSE)</f>
        <v>0.77</v>
      </c>
      <c r="J592" s="4">
        <f>VLOOKUP(B592,YahooFinanceInfos!A:AV,48,FALSE)</f>
        <v>3.0066378000000001E-2</v>
      </c>
      <c r="K592" s="4">
        <f t="shared" si="109"/>
        <v>0.14983459817085035</v>
      </c>
      <c r="L592" s="9">
        <f>VLOOKUP(B592,YahooFinanceInfos!A:AV,47,FALSE)</f>
        <v>4.9620547000000004</v>
      </c>
      <c r="M592" s="9">
        <f>VLOOKUP(B592,YahooFinanceInfos!A:AZ,52,FALSE)</f>
        <v>53.762999999999998</v>
      </c>
      <c r="N592" s="4">
        <f>VLOOKUP(B592,YahooFinanceInfos!A:BH,60,FALSE)</f>
        <v>0.47430387000000002</v>
      </c>
      <c r="O592" s="4" t="str">
        <f t="shared" si="110"/>
        <v>don't touch</v>
      </c>
      <c r="P592" s="4"/>
      <c r="Q592" s="4"/>
      <c r="R592" s="4"/>
      <c r="S592" s="4"/>
      <c r="T592" s="4"/>
      <c r="AA592" s="4" t="str">
        <f t="shared" si="100"/>
        <v>na</v>
      </c>
      <c r="AB592" s="4" t="str">
        <f t="shared" si="101"/>
        <v>na</v>
      </c>
      <c r="AC592" s="4" t="str">
        <f t="shared" si="102"/>
        <v>na</v>
      </c>
      <c r="AD592" s="4" t="str">
        <f t="shared" si="103"/>
        <v>na</v>
      </c>
      <c r="AE592" s="4" t="str">
        <f t="shared" si="104"/>
        <v>na</v>
      </c>
      <c r="AF592" s="4" t="str">
        <f t="shared" si="105"/>
        <v>na</v>
      </c>
      <c r="AG592" s="4" t="str">
        <f t="shared" si="106"/>
        <v>na</v>
      </c>
    </row>
    <row r="593" spans="1:33" x14ac:dyDescent="0.2">
      <c r="A593" t="s">
        <v>2979</v>
      </c>
      <c r="B593" t="s">
        <v>2935</v>
      </c>
      <c r="C593" s="7" t="str">
        <f>VLOOKUP(B593,YahooFinanceInfos!A:T,9,FALSE)</f>
        <v>Fox Corporation</v>
      </c>
      <c r="D593" t="str">
        <f>VLOOKUP(B593,YahooFinanceInfos!A:T,7,FALSE)</f>
        <v>USD</v>
      </c>
      <c r="E593" s="1">
        <f>VLOOKUP(B593,YahooFinanceInfos!A:T,20,FALSE)</f>
        <v>25.77</v>
      </c>
      <c r="F593" s="4" t="str">
        <f>VLOOKUP(B593,YahooFinanceInfos!A:AK,37,FALSE)</f>
        <v>19.81 - 39.735</v>
      </c>
      <c r="G593" s="11">
        <f>(VLOOKUP(B593,YahooFinanceInfos!A:AO,41,FALSE)-E593)/E593</f>
        <v>0.54190919674039584</v>
      </c>
      <c r="H593" s="9">
        <f>VLOOKUP(B593,YahooFinanceInfos!A:AX,50,FALSE)</f>
        <v>2.149</v>
      </c>
      <c r="I593" s="9">
        <f>VLOOKUP(B593,YahooFinanceInfos!A:AT,46,FALSE)</f>
        <v>0.69</v>
      </c>
      <c r="J593" s="4">
        <f>VLOOKUP(B593,YahooFinanceInfos!A:AV,48,FALSE)</f>
        <v>2.7213568E-2</v>
      </c>
      <c r="K593" s="4">
        <f t="shared" si="109"/>
        <v>0.32107957189390413</v>
      </c>
      <c r="L593" s="9">
        <f>VLOOKUP(B593,YahooFinanceInfos!A:AV,47,FALSE)</f>
        <v>11.991625000000001</v>
      </c>
      <c r="M593" s="9">
        <f>VLOOKUP(B593,YahooFinanceInfos!A:AZ,52,FALSE)</f>
        <v>16.753</v>
      </c>
      <c r="N593" s="4">
        <f>VLOOKUP(B593,YahooFinanceInfos!A:BH,60,FALSE)</f>
        <v>1.538232</v>
      </c>
      <c r="O593" s="4" t="str">
        <f t="shared" si="110"/>
        <v>don't touch</v>
      </c>
      <c r="P593" s="4"/>
      <c r="Q593" s="4"/>
      <c r="R593" s="4"/>
      <c r="S593" s="4"/>
      <c r="T593" s="4"/>
      <c r="AA593" s="4" t="str">
        <f t="shared" si="100"/>
        <v>na</v>
      </c>
      <c r="AB593" s="4" t="str">
        <f t="shared" si="101"/>
        <v>na</v>
      </c>
      <c r="AC593" s="4" t="str">
        <f t="shared" si="102"/>
        <v>na</v>
      </c>
      <c r="AD593" s="4" t="str">
        <f t="shared" si="103"/>
        <v>na</v>
      </c>
      <c r="AE593" s="4" t="str">
        <f t="shared" si="104"/>
        <v>na</v>
      </c>
      <c r="AF593" s="4" t="str">
        <f t="shared" si="105"/>
        <v>na</v>
      </c>
      <c r="AG593" s="4" t="str">
        <f t="shared" si="106"/>
        <v>na</v>
      </c>
    </row>
    <row r="594" spans="1:33" x14ac:dyDescent="0.2">
      <c r="A594" t="s">
        <v>2979</v>
      </c>
      <c r="B594" t="s">
        <v>2937</v>
      </c>
      <c r="C594" s="7" t="str">
        <f>VLOOKUP(B594,YahooFinanceInfos!A:T,9,FALSE)</f>
        <v xml:space="preserve">Teva Pharmaceutical Industries </v>
      </c>
      <c r="D594" t="str">
        <f>VLOOKUP(B594,YahooFinanceInfos!A:T,7,FALSE)</f>
        <v>USD</v>
      </c>
      <c r="E594" s="1">
        <f>VLOOKUP(B594,YahooFinanceInfos!A:T,20,FALSE)</f>
        <v>10.97</v>
      </c>
      <c r="F594" s="4" t="str">
        <f>VLOOKUP(B594,YahooFinanceInfos!A:AK,37,FALSE)</f>
        <v>6.07 - 13.76</v>
      </c>
      <c r="G594" s="11">
        <f>(VLOOKUP(B594,YahooFinanceInfos!A:AO,41,FALSE)-E594)/E594</f>
        <v>0.25432999088422964</v>
      </c>
      <c r="H594" s="9">
        <f>VLOOKUP(B594,YahooFinanceInfos!A:AX,50,FALSE)</f>
        <v>-0.75600000000000001</v>
      </c>
      <c r="I594" s="9">
        <f>VLOOKUP(B594,YahooFinanceInfos!A:AT,46,FALSE)</f>
        <v>0</v>
      </c>
      <c r="J594" s="4">
        <f>VLOOKUP(B594,YahooFinanceInfos!A:AV,48,FALSE)</f>
        <v>0</v>
      </c>
      <c r="K594" s="4">
        <f t="shared" si="109"/>
        <v>0</v>
      </c>
      <c r="L594" s="9">
        <f>VLOOKUP(B594,YahooFinanceInfos!A:AV,47,FALSE)</f>
        <v>0</v>
      </c>
      <c r="M594" s="9">
        <f>VLOOKUP(B594,YahooFinanceInfos!A:AZ,52,FALSE)</f>
        <v>12.38</v>
      </c>
      <c r="N594" s="4">
        <f>VLOOKUP(B594,YahooFinanceInfos!A:BH,60,FALSE)</f>
        <v>0.88610659999999997</v>
      </c>
      <c r="O594" s="4" t="str">
        <f t="shared" si="110"/>
        <v>don't touch</v>
      </c>
      <c r="P594" s="4"/>
      <c r="Q594" s="4"/>
      <c r="R594" s="4"/>
      <c r="S594" s="4"/>
      <c r="T594" s="4"/>
      <c r="AA594" s="4" t="str">
        <f t="shared" si="100"/>
        <v>na</v>
      </c>
      <c r="AB594" s="4" t="str">
        <f t="shared" si="101"/>
        <v>na</v>
      </c>
      <c r="AC594" s="4" t="str">
        <f t="shared" si="102"/>
        <v>na</v>
      </c>
      <c r="AD594" s="4" t="str">
        <f t="shared" si="103"/>
        <v>na</v>
      </c>
      <c r="AE594" s="4" t="str">
        <f t="shared" si="104"/>
        <v>na</v>
      </c>
      <c r="AF594" s="4" t="str">
        <f t="shared" si="105"/>
        <v>na</v>
      </c>
      <c r="AG594" s="4" t="str">
        <f t="shared" si="106"/>
        <v>na</v>
      </c>
    </row>
    <row r="595" spans="1:33" x14ac:dyDescent="0.2">
      <c r="A595" t="s">
        <v>2979</v>
      </c>
      <c r="B595" t="s">
        <v>2939</v>
      </c>
      <c r="C595" s="7" t="str">
        <f>VLOOKUP(B595,YahooFinanceInfos!A:T,9,FALSE)</f>
        <v>Stanley Black &amp; Decker, Inc. Co</v>
      </c>
      <c r="D595" t="str">
        <f>VLOOKUP(B595,YahooFinanceInfos!A:T,7,FALSE)</f>
        <v>USD</v>
      </c>
      <c r="E595" s="1">
        <f>VLOOKUP(B595,YahooFinanceInfos!A:T,20,FALSE)</f>
        <v>77</v>
      </c>
      <c r="F595" s="4" t="str">
        <f>VLOOKUP(B595,YahooFinanceInfos!A:AK,37,FALSE)</f>
        <v>50.9 - 112.05</v>
      </c>
      <c r="G595" s="11">
        <f>(VLOOKUP(B595,YahooFinanceInfos!A:AO,41,FALSE)-E595)/E595</f>
        <v>0.45519480519480515</v>
      </c>
      <c r="H595" s="9">
        <f>VLOOKUP(B595,YahooFinanceInfos!A:AX,50,FALSE)</f>
        <v>6.5510000000000002</v>
      </c>
      <c r="I595" s="9">
        <f>VLOOKUP(B595,YahooFinanceInfos!A:AT,46,FALSE)</f>
        <v>2.4700000000000002</v>
      </c>
      <c r="J595" s="4">
        <f>VLOOKUP(B595,YahooFinanceInfos!A:AV,48,FALSE)</f>
        <v>3.3141017000000002E-2</v>
      </c>
      <c r="K595" s="4">
        <f t="shared" si="109"/>
        <v>0.3770416730270188</v>
      </c>
      <c r="L595" s="9">
        <f>VLOOKUP(B595,YahooFinanceInfos!A:AV,47,FALSE)</f>
        <v>11.75393</v>
      </c>
      <c r="M595" s="9">
        <f>VLOOKUP(B595,YahooFinanceInfos!A:AZ,52,FALSE)</f>
        <v>49.83</v>
      </c>
      <c r="N595" s="4">
        <f>VLOOKUP(B595,YahooFinanceInfos!A:BH,60,FALSE)</f>
        <v>1.5452538</v>
      </c>
      <c r="O595" s="4" t="str">
        <f t="shared" si="110"/>
        <v>invest</v>
      </c>
      <c r="P595" s="4"/>
      <c r="Q595" s="4"/>
      <c r="R595" s="4"/>
      <c r="S595" s="4"/>
      <c r="T595" s="4"/>
      <c r="AA595" s="4" t="str">
        <f t="shared" si="100"/>
        <v>na</v>
      </c>
      <c r="AB595" s="4" t="str">
        <f t="shared" si="101"/>
        <v>na</v>
      </c>
      <c r="AC595" s="4" t="str">
        <f t="shared" si="102"/>
        <v>na</v>
      </c>
      <c r="AD595" s="4" t="str">
        <f t="shared" si="103"/>
        <v>na</v>
      </c>
      <c r="AE595" s="4" t="str">
        <f t="shared" si="104"/>
        <v>na</v>
      </c>
      <c r="AF595" s="4" t="str">
        <f t="shared" si="105"/>
        <v>na</v>
      </c>
      <c r="AG595" s="4" t="str">
        <f t="shared" si="106"/>
        <v>na</v>
      </c>
    </row>
    <row r="596" spans="1:33" x14ac:dyDescent="0.2">
      <c r="A596" t="s">
        <v>2979</v>
      </c>
      <c r="B596" t="s">
        <v>2940</v>
      </c>
      <c r="C596" s="7" t="str">
        <f>VLOOKUP(B596,YahooFinanceInfos!A:T,9,FALSE)</f>
        <v>Concho Resources Inc.</v>
      </c>
      <c r="D596" t="str">
        <f>VLOOKUP(B596,YahooFinanceInfos!A:T,7,FALSE)</f>
        <v>USD</v>
      </c>
      <c r="E596" s="1">
        <f>VLOOKUP(B596,YahooFinanceInfos!A:T,20,FALSE)</f>
        <v>54.85</v>
      </c>
      <c r="F596" s="4" t="str">
        <f>VLOOKUP(B596,YahooFinanceInfos!A:AK,37,FALSE)</f>
        <v>33.13 - 116.92</v>
      </c>
      <c r="G596" s="11">
        <f>(VLOOKUP(B596,YahooFinanceInfos!A:AO,41,FALSE)-E596)/E596</f>
        <v>1.1316317228805834</v>
      </c>
      <c r="H596" s="9">
        <f>VLOOKUP(B596,YahooFinanceInfos!A:AX,50,FALSE)</f>
        <v>-46.902000000000001</v>
      </c>
      <c r="I596" s="9">
        <f>VLOOKUP(B596,YahooFinanceInfos!A:AT,46,FALSE)</f>
        <v>0.57499999999999996</v>
      </c>
      <c r="J596" s="4">
        <f>VLOOKUP(B596,YahooFinanceInfos!A:AV,48,FALSE)</f>
        <v>1.0654067E-2</v>
      </c>
      <c r="K596" s="4">
        <f t="shared" si="109"/>
        <v>-1.2259605134109418E-2</v>
      </c>
      <c r="L596" s="9">
        <f>VLOOKUP(B596,YahooFinanceInfos!A:AV,47,FALSE)</f>
        <v>0</v>
      </c>
      <c r="M596" s="9">
        <f>VLOOKUP(B596,YahooFinanceInfos!A:AZ,52,FALSE)</f>
        <v>42.921999999999997</v>
      </c>
      <c r="N596" s="4">
        <f>VLOOKUP(B596,YahooFinanceInfos!A:BH,60,FALSE)</f>
        <v>1.2778993999999999</v>
      </c>
      <c r="O596" s="4" t="str">
        <f t="shared" si="110"/>
        <v>don't touch</v>
      </c>
      <c r="P596" s="4"/>
      <c r="Q596" s="4"/>
      <c r="R596" s="4"/>
      <c r="S596" s="4"/>
      <c r="T596" s="4"/>
      <c r="AA596" s="4" t="str">
        <f t="shared" si="100"/>
        <v>na</v>
      </c>
      <c r="AB596" s="4" t="str">
        <f t="shared" si="101"/>
        <v>na</v>
      </c>
      <c r="AC596" s="4" t="str">
        <f t="shared" si="102"/>
        <v>na</v>
      </c>
      <c r="AD596" s="4" t="str">
        <f t="shared" si="103"/>
        <v>na</v>
      </c>
      <c r="AE596" s="4" t="str">
        <f t="shared" si="104"/>
        <v>na</v>
      </c>
      <c r="AF596" s="4" t="str">
        <f t="shared" si="105"/>
        <v>na</v>
      </c>
      <c r="AG596" s="4" t="str">
        <f t="shared" si="106"/>
        <v>na</v>
      </c>
    </row>
    <row r="597" spans="1:33" x14ac:dyDescent="0.2">
      <c r="A597" t="s">
        <v>2979</v>
      </c>
      <c r="B597" t="s">
        <v>2942</v>
      </c>
      <c r="C597" s="7" t="str">
        <f>VLOOKUP(B597,YahooFinanceInfos!A:T,9,FALSE)</f>
        <v>Arcelor Mittal NY Registry Shar</v>
      </c>
      <c r="D597" t="str">
        <f>VLOOKUP(B597,YahooFinanceInfos!A:T,7,FALSE)</f>
        <v>USD</v>
      </c>
      <c r="E597" s="1">
        <f>VLOOKUP(B597,YahooFinanceInfos!A:T,20,FALSE)</f>
        <v>8.43</v>
      </c>
      <c r="F597" s="4" t="str">
        <f>VLOOKUP(B597,YahooFinanceInfos!A:AK,37,FALSE)</f>
        <v>6.64 - 18.89</v>
      </c>
      <c r="G597" s="11">
        <f>(VLOOKUP(B597,YahooFinanceInfos!A:AO,41,FALSE)-E597)/E597</f>
        <v>1.2408066429418745</v>
      </c>
      <c r="H597" s="9">
        <f>VLOOKUP(B597,YahooFinanceInfos!A:AX,50,FALSE)</f>
        <v>-3.9420000000000002</v>
      </c>
      <c r="I597" s="9">
        <f>VLOOKUP(B597,YahooFinanceInfos!A:AT,46,FALSE)</f>
        <v>0.3</v>
      </c>
      <c r="J597" s="4">
        <f>VLOOKUP(B597,YahooFinanceInfos!A:AV,48,FALSE)</f>
        <v>3.7641156000000002E-2</v>
      </c>
      <c r="K597" s="4">
        <f t="shared" si="109"/>
        <v>-7.6103500761035003E-2</v>
      </c>
      <c r="L597" s="9">
        <f>VLOOKUP(B597,YahooFinanceInfos!A:AV,47,FALSE)</f>
        <v>0</v>
      </c>
      <c r="M597" s="9">
        <f>VLOOKUP(B597,YahooFinanceInfos!A:AZ,52,FALSE)</f>
        <v>33.843000000000004</v>
      </c>
      <c r="N597" s="4">
        <f>VLOOKUP(B597,YahooFinanceInfos!A:BH,60,FALSE)</f>
        <v>0.24909142000000001</v>
      </c>
      <c r="O597" s="4" t="str">
        <f t="shared" si="110"/>
        <v>don't touch</v>
      </c>
      <c r="P597" s="4"/>
      <c r="Q597" s="4"/>
      <c r="R597" s="4"/>
      <c r="S597" s="4"/>
      <c r="T597" s="4"/>
      <c r="AA597" s="4" t="str">
        <f t="shared" si="100"/>
        <v>na</v>
      </c>
      <c r="AB597" s="4" t="str">
        <f t="shared" si="101"/>
        <v>na</v>
      </c>
      <c r="AC597" s="4" t="str">
        <f t="shared" si="102"/>
        <v>na</v>
      </c>
      <c r="AD597" s="4" t="str">
        <f t="shared" si="103"/>
        <v>na</v>
      </c>
      <c r="AE597" s="4" t="str">
        <f t="shared" si="104"/>
        <v>na</v>
      </c>
      <c r="AF597" s="4" t="str">
        <f t="shared" si="105"/>
        <v>na</v>
      </c>
      <c r="AG597" s="4" t="str">
        <f t="shared" si="106"/>
        <v>na</v>
      </c>
    </row>
    <row r="598" spans="1:33" x14ac:dyDescent="0.2">
      <c r="A598" t="s">
        <v>2979</v>
      </c>
      <c r="B598" t="s">
        <v>2944</v>
      </c>
      <c r="C598" s="7" t="str">
        <f>VLOOKUP(B598,YahooFinanceInfos!A:T,9,FALSE)</f>
        <v>Mobile TeleSystems PJSC</v>
      </c>
      <c r="D598" t="str">
        <f>VLOOKUP(B598,YahooFinanceInfos!A:T,7,FALSE)</f>
        <v>USD</v>
      </c>
      <c r="E598" s="1">
        <f>VLOOKUP(B598,YahooFinanceInfos!A:T,20,FALSE)</f>
        <v>8.65</v>
      </c>
      <c r="F598" s="4" t="str">
        <f>VLOOKUP(B598,YahooFinanceInfos!A:AK,37,FALSE)</f>
        <v>6.2 - 11.0</v>
      </c>
      <c r="G598" s="11">
        <f>(VLOOKUP(B598,YahooFinanceInfos!A:AO,41,FALSE)-E598)/E598</f>
        <v>0.27167630057803466</v>
      </c>
      <c r="H598" s="9">
        <f>VLOOKUP(B598,YahooFinanceInfos!A:AX,50,FALSE)</f>
        <v>0.121</v>
      </c>
      <c r="I598" s="9">
        <f>VLOOKUP(B598,YahooFinanceInfos!A:AT,46,FALSE)</f>
        <v>1.6759999999999999</v>
      </c>
      <c r="J598" s="4">
        <f>VLOOKUP(B598,YahooFinanceInfos!A:AV,48,FALSE)</f>
        <v>0.19810875</v>
      </c>
      <c r="K598" s="4">
        <f t="shared" si="109"/>
        <v>13.851239669421487</v>
      </c>
      <c r="L598" s="9">
        <f>VLOOKUP(B598,YahooFinanceInfos!A:AV,47,FALSE)</f>
        <v>71.4876</v>
      </c>
      <c r="M598" s="9">
        <f>VLOOKUP(B598,YahooFinanceInfos!A:AZ,52,FALSE)</f>
        <v>2.0529999999999999</v>
      </c>
      <c r="N598" s="4">
        <f>VLOOKUP(B598,YahooFinanceInfos!A:BH,60,FALSE)</f>
        <v>4.2133459999999996</v>
      </c>
      <c r="O598" s="4" t="str">
        <f t="shared" si="110"/>
        <v>don't touch</v>
      </c>
      <c r="P598" s="4"/>
      <c r="Q598" s="4"/>
      <c r="R598" s="4"/>
      <c r="S598" s="4"/>
      <c r="T598" s="4"/>
      <c r="AA598" s="4" t="str">
        <f t="shared" si="100"/>
        <v>na</v>
      </c>
      <c r="AB598" s="4" t="str">
        <f t="shared" si="101"/>
        <v>na</v>
      </c>
      <c r="AC598" s="4" t="str">
        <f t="shared" si="102"/>
        <v>na</v>
      </c>
      <c r="AD598" s="4" t="str">
        <f t="shared" si="103"/>
        <v>na</v>
      </c>
      <c r="AE598" s="4" t="str">
        <f t="shared" si="104"/>
        <v>na</v>
      </c>
      <c r="AF598" s="4" t="str">
        <f t="shared" si="105"/>
        <v>na</v>
      </c>
      <c r="AG598" s="4" t="str">
        <f t="shared" si="106"/>
        <v>na</v>
      </c>
    </row>
    <row r="599" spans="1:33" x14ac:dyDescent="0.2">
      <c r="A599" t="s">
        <v>2979</v>
      </c>
      <c r="B599" t="s">
        <v>2946</v>
      </c>
      <c r="C599" s="7" t="str">
        <f>VLOOKUP(B599,YahooFinanceInfos!A:T,9,FALSE)</f>
        <v>Cabot Oil &amp; Gas Corporation</v>
      </c>
      <c r="D599" t="str">
        <f>VLOOKUP(B599,YahooFinanceInfos!A:T,7,FALSE)</f>
        <v>USD</v>
      </c>
      <c r="E599" s="1">
        <f>VLOOKUP(B599,YahooFinanceInfos!A:T,20,FALSE)</f>
        <v>18.649999999999999</v>
      </c>
      <c r="F599" s="4" t="str">
        <f>VLOOKUP(B599,YahooFinanceInfos!A:AK,37,FALSE)</f>
        <v>13.06 - 27.42</v>
      </c>
      <c r="G599" s="11">
        <f>(VLOOKUP(B599,YahooFinanceInfos!A:AO,41,FALSE)-E599)/E599</f>
        <v>0.47024128686327099</v>
      </c>
      <c r="H599" s="9">
        <f>VLOOKUP(B599,YahooFinanceInfos!A:AX,50,FALSE)</f>
        <v>1.1399999999999999</v>
      </c>
      <c r="I599" s="9">
        <f>VLOOKUP(B599,YahooFinanceInfos!A:AT,46,FALSE)</f>
        <v>0.38</v>
      </c>
      <c r="J599" s="4">
        <f>VLOOKUP(B599,YahooFinanceInfos!A:AV,48,FALSE)</f>
        <v>2.0245071999999999E-2</v>
      </c>
      <c r="K599" s="4">
        <f t="shared" si="109"/>
        <v>0.33333333333333337</v>
      </c>
      <c r="L599" s="9">
        <f>VLOOKUP(B599,YahooFinanceInfos!A:AV,47,FALSE)</f>
        <v>16.359649999999998</v>
      </c>
      <c r="M599" s="9">
        <f>VLOOKUP(B599,YahooFinanceInfos!A:AZ,52,FALSE)</f>
        <v>5.44</v>
      </c>
      <c r="N599" s="4">
        <f>VLOOKUP(B599,YahooFinanceInfos!A:BH,60,FALSE)</f>
        <v>3.4283087000000001</v>
      </c>
      <c r="O599" s="4" t="str">
        <f t="shared" si="110"/>
        <v>don't touch</v>
      </c>
      <c r="P599" s="4"/>
      <c r="Q599" s="4"/>
      <c r="R599" s="4"/>
      <c r="S599" s="4"/>
      <c r="T599" s="4"/>
      <c r="AA599" s="4" t="str">
        <f t="shared" si="100"/>
        <v>na</v>
      </c>
      <c r="AB599" s="4" t="str">
        <f t="shared" si="101"/>
        <v>na</v>
      </c>
      <c r="AC599" s="4" t="str">
        <f t="shared" si="102"/>
        <v>na</v>
      </c>
      <c r="AD599" s="4" t="str">
        <f t="shared" si="103"/>
        <v>na</v>
      </c>
      <c r="AE599" s="4" t="str">
        <f t="shared" si="104"/>
        <v>na</v>
      </c>
      <c r="AF599" s="4" t="str">
        <f t="shared" si="105"/>
        <v>na</v>
      </c>
      <c r="AG599" s="4" t="str">
        <f t="shared" si="106"/>
        <v>na</v>
      </c>
    </row>
    <row r="600" spans="1:33" x14ac:dyDescent="0.2">
      <c r="A600" t="s">
        <v>2979</v>
      </c>
      <c r="B600" t="s">
        <v>2948</v>
      </c>
      <c r="C600" s="7" t="str">
        <f>VLOOKUP(B600,YahooFinanceInfos!A:T,9,FALSE)</f>
        <v xml:space="preserve">Kimco Realty Corporation Class </v>
      </c>
      <c r="D600" t="str">
        <f>VLOOKUP(B600,YahooFinanceInfos!A:T,7,FALSE)</f>
        <v>USD</v>
      </c>
      <c r="E600" s="1">
        <f>VLOOKUP(B600,YahooFinanceInfos!A:T,20,FALSE)</f>
        <v>22.39</v>
      </c>
      <c r="F600" s="4" t="str">
        <f>VLOOKUP(B600,YahooFinanceInfos!A:AK,37,FALSE)</f>
        <v>16.17 - 27.055</v>
      </c>
      <c r="G600" s="11">
        <f>(VLOOKUP(B600,YahooFinanceInfos!A:AO,41,FALSE)-E600)/E600</f>
        <v>0.20835194283162123</v>
      </c>
      <c r="H600" s="9">
        <f>VLOOKUP(B600,YahooFinanceInfos!A:AX,50,FALSE)</f>
        <v>0.75</v>
      </c>
      <c r="I600" s="9">
        <f>VLOOKUP(B600,YahooFinanceInfos!A:AT,46,FALSE)</f>
        <v>0.84</v>
      </c>
      <c r="J600" s="4">
        <f>VLOOKUP(B600,YahooFinanceInfos!A:AV,48,FALSE)</f>
        <v>3.6738331999999999E-2</v>
      </c>
      <c r="K600" s="4">
        <f t="shared" si="109"/>
        <v>1.1199999999999999</v>
      </c>
      <c r="L600" s="9">
        <f>VLOOKUP(B600,YahooFinanceInfos!A:AV,47,FALSE)</f>
        <v>29.853332999999999</v>
      </c>
      <c r="M600" s="9">
        <f>VLOOKUP(B600,YahooFinanceInfos!A:AZ,52,FALSE)</f>
        <v>11.192</v>
      </c>
      <c r="N600" s="4">
        <f>VLOOKUP(B600,YahooFinanceInfos!A:BH,60,FALSE)</f>
        <v>2.0005359999999999</v>
      </c>
      <c r="O600" s="4" t="str">
        <f t="shared" si="110"/>
        <v>don't touch</v>
      </c>
      <c r="P600" s="4"/>
      <c r="Q600" s="4"/>
      <c r="R600" s="4"/>
      <c r="S600" s="4"/>
      <c r="T600" s="4"/>
      <c r="AA600" s="4" t="str">
        <f t="shared" si="100"/>
        <v>na</v>
      </c>
      <c r="AB600" s="4" t="str">
        <f t="shared" si="101"/>
        <v>na</v>
      </c>
      <c r="AC600" s="4" t="str">
        <f t="shared" si="102"/>
        <v>na</v>
      </c>
      <c r="AD600" s="4" t="str">
        <f t="shared" si="103"/>
        <v>na</v>
      </c>
      <c r="AE600" s="4" t="str">
        <f t="shared" si="104"/>
        <v>na</v>
      </c>
      <c r="AF600" s="4" t="str">
        <f t="shared" si="105"/>
        <v>na</v>
      </c>
      <c r="AG600" s="4" t="str">
        <f t="shared" si="106"/>
        <v>na</v>
      </c>
    </row>
    <row r="601" spans="1:33" x14ac:dyDescent="0.2">
      <c r="A601" t="s">
        <v>2979</v>
      </c>
      <c r="B601" t="s">
        <v>2950</v>
      </c>
      <c r="C601" s="7" t="str">
        <f>VLOOKUP(B601,YahooFinanceInfos!A:T,9,FALSE)</f>
        <v>Intercontinental Hotels Group</v>
      </c>
      <c r="D601" t="str">
        <f>VLOOKUP(B601,YahooFinanceInfos!A:T,7,FALSE)</f>
        <v>USD</v>
      </c>
      <c r="E601" s="1">
        <f>VLOOKUP(B601,YahooFinanceInfos!A:T,20,FALSE)</f>
        <v>39.33</v>
      </c>
      <c r="F601" s="4" t="str">
        <f>VLOOKUP(B601,YahooFinanceInfos!A:AK,37,FALSE)</f>
        <v>25.39 - 71.02</v>
      </c>
      <c r="G601" s="11">
        <f>(VLOOKUP(B601,YahooFinanceInfos!A:AO,41,FALSE)-E601)/E601</f>
        <v>0.80574624968217645</v>
      </c>
      <c r="H601" s="9">
        <f>VLOOKUP(B601,YahooFinanceInfos!A:AX,50,FALSE)</f>
        <v>2.0920000000000001</v>
      </c>
      <c r="I601" s="9">
        <f>VLOOKUP(B601,YahooFinanceInfos!A:AT,46,FALSE)</f>
        <v>0.39900000000000002</v>
      </c>
      <c r="J601" s="4">
        <f>VLOOKUP(B601,YahooFinanceInfos!A:AV,48,FALSE)</f>
        <v>1.0428646999999999E-2</v>
      </c>
      <c r="K601" s="4">
        <f t="shared" si="109"/>
        <v>0.19072657743785851</v>
      </c>
      <c r="L601" s="9">
        <f>VLOOKUP(B601,YahooFinanceInfos!A:AV,47,FALSE)</f>
        <v>18.800191999999999</v>
      </c>
      <c r="M601" s="9">
        <f>VLOOKUP(B601,YahooFinanceInfos!A:AZ,52,FALSE)</f>
        <v>-8.0990000000000002</v>
      </c>
      <c r="N601" s="4">
        <f>VLOOKUP(B601,YahooFinanceInfos!A:BH,60,FALSE)</f>
        <v>-4.8561553999999996</v>
      </c>
      <c r="O601" s="4" t="str">
        <f t="shared" si="110"/>
        <v>don't touch</v>
      </c>
      <c r="P601" s="4"/>
      <c r="Q601" s="4"/>
      <c r="R601" s="4"/>
      <c r="S601" s="4"/>
      <c r="T601" s="4"/>
      <c r="AA601" s="4" t="str">
        <f t="shared" si="100"/>
        <v>na</v>
      </c>
      <c r="AB601" s="4" t="str">
        <f t="shared" si="101"/>
        <v>na</v>
      </c>
      <c r="AC601" s="4" t="str">
        <f t="shared" si="102"/>
        <v>na</v>
      </c>
      <c r="AD601" s="4" t="str">
        <f t="shared" si="103"/>
        <v>na</v>
      </c>
      <c r="AE601" s="4" t="str">
        <f t="shared" si="104"/>
        <v>na</v>
      </c>
      <c r="AF601" s="4" t="str">
        <f t="shared" si="105"/>
        <v>na</v>
      </c>
      <c r="AG601" s="4" t="str">
        <f t="shared" si="106"/>
        <v>na</v>
      </c>
    </row>
    <row r="602" spans="1:33" x14ac:dyDescent="0.2">
      <c r="A602" t="s">
        <v>2979</v>
      </c>
      <c r="B602" t="s">
        <v>2952</v>
      </c>
      <c r="C602" s="7" t="str">
        <f>VLOOKUP(B602,YahooFinanceInfos!A:T,9,FALSE)</f>
        <v>Westrock Company</v>
      </c>
      <c r="D602" t="str">
        <f>VLOOKUP(B602,YahooFinanceInfos!A:T,7,FALSE)</f>
        <v>USD</v>
      </c>
      <c r="E602" s="1">
        <f>VLOOKUP(B602,YahooFinanceInfos!A:T,20,FALSE)</f>
        <v>25.23</v>
      </c>
      <c r="F602" s="4" t="str">
        <f>VLOOKUP(B602,YahooFinanceInfos!A:AK,37,FALSE)</f>
        <v>21.5 - 44.39</v>
      </c>
      <c r="G602" s="11">
        <f>(VLOOKUP(B602,YahooFinanceInfos!A:AO,41,FALSE)-E602)/E602</f>
        <v>0.75941339674990094</v>
      </c>
      <c r="H602" s="9">
        <f>VLOOKUP(B602,YahooFinanceInfos!A:AX,50,FALSE)</f>
        <v>3.278</v>
      </c>
      <c r="I602" s="9">
        <f>VLOOKUP(B602,YahooFinanceInfos!A:AT,46,FALSE)</f>
        <v>1.84</v>
      </c>
      <c r="J602" s="4">
        <f>VLOOKUP(B602,YahooFinanceInfos!A:AV,48,FALSE)</f>
        <v>7.6158939999999994E-2</v>
      </c>
      <c r="K602" s="4">
        <f t="shared" si="109"/>
        <v>0.56131787675411837</v>
      </c>
      <c r="L602" s="9">
        <f>VLOOKUP(B602,YahooFinanceInfos!A:AV,47,FALSE)</f>
        <v>7.6967660000000002</v>
      </c>
      <c r="M602" s="9">
        <f>VLOOKUP(B602,YahooFinanceInfos!A:AZ,52,FALSE)</f>
        <v>44.298999999999999</v>
      </c>
      <c r="N602" s="4">
        <f>VLOOKUP(B602,YahooFinanceInfos!A:BH,60,FALSE)</f>
        <v>0.56953883000000005</v>
      </c>
      <c r="O602" s="4" t="str">
        <f t="shared" si="110"/>
        <v>invest</v>
      </c>
      <c r="P602" s="4"/>
      <c r="Q602" s="4"/>
      <c r="R602" s="4"/>
      <c r="S602" s="4"/>
      <c r="T602" s="4"/>
      <c r="AA602" s="4" t="str">
        <f t="shared" si="100"/>
        <v>na</v>
      </c>
      <c r="AB602" s="4" t="str">
        <f t="shared" si="101"/>
        <v>na</v>
      </c>
      <c r="AC602" s="4" t="str">
        <f t="shared" si="102"/>
        <v>na</v>
      </c>
      <c r="AD602" s="4" t="str">
        <f t="shared" si="103"/>
        <v>na</v>
      </c>
      <c r="AE602" s="4" t="str">
        <f t="shared" si="104"/>
        <v>na</v>
      </c>
      <c r="AF602" s="4" t="str">
        <f t="shared" si="105"/>
        <v>na</v>
      </c>
      <c r="AG602" s="4" t="str">
        <f t="shared" si="106"/>
        <v>na</v>
      </c>
    </row>
    <row r="603" spans="1:33" x14ac:dyDescent="0.2">
      <c r="A603" t="s">
        <v>2979</v>
      </c>
      <c r="B603" t="s">
        <v>2954</v>
      </c>
      <c r="C603" s="7" t="str">
        <f>VLOOKUP(B603,YahooFinanceInfos!A:T,9,FALSE)</f>
        <v>Sociedad Quimica y Minera S.A.</v>
      </c>
      <c r="D603" t="str">
        <f>VLOOKUP(B603,YahooFinanceInfos!A:T,7,FALSE)</f>
        <v>USD</v>
      </c>
      <c r="E603" s="1">
        <f>VLOOKUP(B603,YahooFinanceInfos!A:T,20,FALSE)</f>
        <v>22.29</v>
      </c>
      <c r="F603" s="4" t="str">
        <f>VLOOKUP(B603,YahooFinanceInfos!A:AK,37,FALSE)</f>
        <v>15.2 - 33.67</v>
      </c>
      <c r="G603" s="11">
        <f>(VLOOKUP(B603,YahooFinanceInfos!A:AO,41,FALSE)-E603)/E603</f>
        <v>0.51054284432480945</v>
      </c>
      <c r="H603" s="9">
        <f>VLOOKUP(B603,YahooFinanceInfos!A:AX,50,FALSE)</f>
        <v>1.0569999999999999</v>
      </c>
      <c r="I603" s="9">
        <f>VLOOKUP(B603,YahooFinanceInfos!A:AT,46,FALSE)</f>
        <v>1.0569999999999999</v>
      </c>
      <c r="J603" s="4">
        <f>VLOOKUP(B603,YahooFinanceInfos!A:AV,48,FALSE)</f>
        <v>4.8242815000000001E-2</v>
      </c>
      <c r="K603" s="4">
        <f t="shared" si="109"/>
        <v>1</v>
      </c>
      <c r="L603" s="9">
        <f>VLOOKUP(B603,YahooFinanceInfos!A:AV,47,FALSE)</f>
        <v>21.087983999999999</v>
      </c>
      <c r="M603" s="9">
        <f>VLOOKUP(B603,YahooFinanceInfos!A:AZ,52,FALSE)</f>
        <v>7.9269999999999996</v>
      </c>
      <c r="N603" s="4">
        <f>VLOOKUP(B603,YahooFinanceInfos!A:BH,60,FALSE)</f>
        <v>2.8119087</v>
      </c>
      <c r="O603" s="4" t="str">
        <f t="shared" si="110"/>
        <v>don't touch</v>
      </c>
      <c r="P603" s="4"/>
      <c r="Q603" s="4"/>
      <c r="R603" s="4"/>
      <c r="S603" s="4"/>
      <c r="T603" s="4"/>
      <c r="AA603" s="4" t="str">
        <f t="shared" si="100"/>
        <v>na</v>
      </c>
      <c r="AB603" s="4" t="str">
        <f t="shared" si="101"/>
        <v>na</v>
      </c>
      <c r="AC603" s="4" t="str">
        <f t="shared" si="102"/>
        <v>na</v>
      </c>
      <c r="AD603" s="4" t="str">
        <f t="shared" si="103"/>
        <v>na</v>
      </c>
      <c r="AE603" s="4" t="str">
        <f t="shared" si="104"/>
        <v>na</v>
      </c>
      <c r="AF603" s="4" t="str">
        <f t="shared" si="105"/>
        <v>na</v>
      </c>
      <c r="AG603" s="4" t="str">
        <f t="shared" si="106"/>
        <v>na</v>
      </c>
    </row>
    <row r="604" spans="1:33" x14ac:dyDescent="0.2">
      <c r="A604" t="s">
        <v>2979</v>
      </c>
      <c r="B604" t="s">
        <v>2956</v>
      </c>
      <c r="C604" s="7" t="str">
        <f>VLOOKUP(B604,YahooFinanceInfos!A:T,9,FALSE)</f>
        <v>Bausch Health Companies Inc.</v>
      </c>
      <c r="D604" t="str">
        <f>VLOOKUP(B604,YahooFinanceInfos!A:T,7,FALSE)</f>
        <v>USD</v>
      </c>
      <c r="E604" s="1">
        <f>VLOOKUP(B604,YahooFinanceInfos!A:T,20,FALSE)</f>
        <v>15.95</v>
      </c>
      <c r="F604" s="4" t="str">
        <f>VLOOKUP(B604,YahooFinanceInfos!A:AK,37,FALSE)</f>
        <v>11.15 - 31.97</v>
      </c>
      <c r="G604" s="11">
        <f>(VLOOKUP(B604,YahooFinanceInfos!A:AO,41,FALSE)-E604)/E604</f>
        <v>1.0043887147335424</v>
      </c>
      <c r="H604" s="9">
        <f>VLOOKUP(B604,YahooFinanceInfos!A:AX,50,FALSE)</f>
        <v>-5.3570000000000002</v>
      </c>
      <c r="I604" s="9">
        <f>VLOOKUP(B604,YahooFinanceInfos!A:AT,46,FALSE)</f>
        <v>0</v>
      </c>
      <c r="J604" s="4">
        <f>VLOOKUP(B604,YahooFinanceInfos!A:AV,48,FALSE)</f>
        <v>0</v>
      </c>
      <c r="K604" s="4">
        <f t="shared" si="109"/>
        <v>0</v>
      </c>
      <c r="L604" s="9">
        <f>VLOOKUP(B604,YahooFinanceInfos!A:AV,47,FALSE)</f>
        <v>0</v>
      </c>
      <c r="M604" s="9">
        <f>VLOOKUP(B604,YahooFinanceInfos!A:AZ,52,FALSE)</f>
        <v>3.0150000000000001</v>
      </c>
      <c r="N604" s="4">
        <f>VLOOKUP(B604,YahooFinanceInfos!A:BH,60,FALSE)</f>
        <v>5.2902155000000004</v>
      </c>
      <c r="O604" s="4" t="str">
        <f t="shared" si="110"/>
        <v>don't touch</v>
      </c>
      <c r="P604" s="4"/>
      <c r="Q604" s="4"/>
      <c r="R604" s="4"/>
      <c r="S604" s="4"/>
      <c r="T604" s="4"/>
      <c r="AA604" s="4" t="str">
        <f t="shared" si="100"/>
        <v>na</v>
      </c>
      <c r="AB604" s="4" t="str">
        <f t="shared" si="101"/>
        <v>na</v>
      </c>
      <c r="AC604" s="4" t="str">
        <f t="shared" si="102"/>
        <v>na</v>
      </c>
      <c r="AD604" s="4" t="str">
        <f t="shared" si="103"/>
        <v>na</v>
      </c>
      <c r="AE604" s="4" t="str">
        <f t="shared" si="104"/>
        <v>na</v>
      </c>
      <c r="AF604" s="4" t="str">
        <f t="shared" si="105"/>
        <v>na</v>
      </c>
      <c r="AG604" s="4" t="str">
        <f t="shared" si="106"/>
        <v>na</v>
      </c>
    </row>
    <row r="605" spans="1:33" x14ac:dyDescent="0.2">
      <c r="A605" t="s">
        <v>2979</v>
      </c>
      <c r="B605" t="s">
        <v>2958</v>
      </c>
      <c r="C605" s="7" t="str">
        <f>VLOOKUP(B605,YahooFinanceInfos!A:T,9,FALSE)</f>
        <v>BanColombia S.A.</v>
      </c>
      <c r="D605" t="str">
        <f>VLOOKUP(B605,YahooFinanceInfos!A:T,7,FALSE)</f>
        <v>USD</v>
      </c>
      <c r="E605" s="1">
        <f>VLOOKUP(B605,YahooFinanceInfos!A:T,20,FALSE)</f>
        <v>22.48</v>
      </c>
      <c r="F605" s="4" t="str">
        <f>VLOOKUP(B605,YahooFinanceInfos!A:AK,37,FALSE)</f>
        <v>16.27 - 56.1</v>
      </c>
      <c r="G605" s="11">
        <f>(VLOOKUP(B605,YahooFinanceInfos!A:AO,41,FALSE)-E605)/E605</f>
        <v>1.4955516014234878</v>
      </c>
      <c r="H605" s="9">
        <f>VLOOKUP(B605,YahooFinanceInfos!A:AX,50,FALSE)</f>
        <v>0</v>
      </c>
      <c r="I605" s="9">
        <f>VLOOKUP(B605,YahooFinanceInfos!A:AT,46,FALSE)</f>
        <v>0</v>
      </c>
      <c r="J605" s="4">
        <f>VLOOKUP(B605,YahooFinanceInfos!A:AV,48,FALSE)</f>
        <v>0</v>
      </c>
      <c r="K605" s="4" t="str">
        <f t="shared" si="109"/>
        <v>na</v>
      </c>
      <c r="L605" s="9">
        <f>VLOOKUP(B605,YahooFinanceInfos!A:AV,47,FALSE)</f>
        <v>0</v>
      </c>
      <c r="M605" s="9">
        <f>VLOOKUP(B605,YahooFinanceInfos!A:AZ,52,FALSE)</f>
        <v>0</v>
      </c>
      <c r="N605" s="4">
        <f>VLOOKUP(B605,YahooFinanceInfos!A:BH,60,FALSE)</f>
        <v>0</v>
      </c>
      <c r="O605" s="4" t="str">
        <f t="shared" si="110"/>
        <v>don't touch</v>
      </c>
      <c r="P605" s="4"/>
      <c r="Q605" s="4"/>
      <c r="R605" s="4"/>
      <c r="S605" s="4"/>
      <c r="T605" s="4"/>
      <c r="AA605" s="4" t="str">
        <f t="shared" si="100"/>
        <v>na</v>
      </c>
      <c r="AB605" s="4" t="str">
        <f t="shared" si="101"/>
        <v>na</v>
      </c>
      <c r="AC605" s="4" t="str">
        <f t="shared" si="102"/>
        <v>na</v>
      </c>
      <c r="AD605" s="4" t="str">
        <f t="shared" si="103"/>
        <v>na</v>
      </c>
      <c r="AE605" s="4" t="str">
        <f t="shared" si="104"/>
        <v>na</v>
      </c>
      <c r="AF605" s="4" t="str">
        <f t="shared" si="105"/>
        <v>na</v>
      </c>
      <c r="AG605" s="4" t="str">
        <f t="shared" si="106"/>
        <v>na</v>
      </c>
    </row>
    <row r="606" spans="1:33" x14ac:dyDescent="0.2">
      <c r="A606" t="s">
        <v>2979</v>
      </c>
      <c r="B606" t="s">
        <v>2960</v>
      </c>
      <c r="C606" s="7" t="str">
        <f>VLOOKUP(B606,YahooFinanceInfos!A:T,9,FALSE)</f>
        <v>CF Industries Holdings, Inc.</v>
      </c>
      <c r="D606" t="str">
        <f>VLOOKUP(B606,YahooFinanceInfos!A:T,7,FALSE)</f>
        <v>USD</v>
      </c>
      <c r="E606" s="1">
        <f>VLOOKUP(B606,YahooFinanceInfos!A:T,20,FALSE)</f>
        <v>24.63</v>
      </c>
      <c r="F606" s="4" t="str">
        <f>VLOOKUP(B606,YahooFinanceInfos!A:AK,37,FALSE)</f>
        <v>19.73 - 55.15</v>
      </c>
      <c r="G606" s="11">
        <f>(VLOOKUP(B606,YahooFinanceInfos!A:AO,41,FALSE)-E606)/E606</f>
        <v>1.2391392610637435</v>
      </c>
      <c r="H606" s="9">
        <f>VLOOKUP(B606,YahooFinanceInfos!A:AX,50,FALSE)</f>
        <v>2.1469999999999998</v>
      </c>
      <c r="I606" s="9">
        <f>VLOOKUP(B606,YahooFinanceInfos!A:AT,46,FALSE)</f>
        <v>1.2</v>
      </c>
      <c r="J606" s="4">
        <f>VLOOKUP(B606,YahooFinanceInfos!A:AV,48,FALSE)</f>
        <v>4.9403045E-2</v>
      </c>
      <c r="K606" s="4">
        <f t="shared" si="109"/>
        <v>0.5589194224499302</v>
      </c>
      <c r="L606" s="9">
        <f>VLOOKUP(B606,YahooFinanceInfos!A:AV,47,FALSE)</f>
        <v>11.471821</v>
      </c>
      <c r="M606" s="9">
        <f>VLOOKUP(B606,YahooFinanceInfos!A:AZ,52,FALSE)</f>
        <v>12.76</v>
      </c>
      <c r="N606" s="4">
        <f>VLOOKUP(B606,YahooFinanceInfos!A:BH,60,FALSE)</f>
        <v>1.9302505999999999</v>
      </c>
      <c r="O606" s="4" t="str">
        <f t="shared" si="110"/>
        <v>invest</v>
      </c>
      <c r="P606" s="4"/>
      <c r="Q606" s="4"/>
      <c r="R606" s="4"/>
      <c r="S606" s="4"/>
      <c r="T606" s="4"/>
      <c r="AA606" s="4" t="str">
        <f t="shared" si="100"/>
        <v>na</v>
      </c>
      <c r="AB606" s="4" t="str">
        <f t="shared" si="101"/>
        <v>na</v>
      </c>
      <c r="AC606" s="4" t="str">
        <f t="shared" si="102"/>
        <v>na</v>
      </c>
      <c r="AD606" s="4" t="str">
        <f t="shared" si="103"/>
        <v>na</v>
      </c>
      <c r="AE606" s="4" t="str">
        <f t="shared" si="104"/>
        <v>na</v>
      </c>
      <c r="AF606" s="4" t="str">
        <f t="shared" si="105"/>
        <v>na</v>
      </c>
      <c r="AG606" s="4" t="str">
        <f t="shared" si="106"/>
        <v>na</v>
      </c>
    </row>
    <row r="607" spans="1:33" x14ac:dyDescent="0.2">
      <c r="A607" t="s">
        <v>2979</v>
      </c>
      <c r="B607" t="s">
        <v>2962</v>
      </c>
      <c r="C607" s="7" t="str">
        <f>VLOOKUP(B607,YahooFinanceInfos!A:T,9,FALSE)</f>
        <v>Continental Resources, Inc.</v>
      </c>
      <c r="D607" t="str">
        <f>VLOOKUP(B607,YahooFinanceInfos!A:T,7,FALSE)</f>
        <v>USD</v>
      </c>
      <c r="E607" s="1">
        <f>VLOOKUP(B607,YahooFinanceInfos!A:T,20,FALSE)</f>
        <v>12.97</v>
      </c>
      <c r="F607" s="4" t="str">
        <f>VLOOKUP(B607,YahooFinanceInfos!A:AK,37,FALSE)</f>
        <v>6.9 - 43.77</v>
      </c>
      <c r="G607" s="11">
        <f>(VLOOKUP(B607,YahooFinanceInfos!A:AO,41,FALSE)-E607)/E607</f>
        <v>2.3747108712413265</v>
      </c>
      <c r="H607" s="9">
        <f>VLOOKUP(B607,YahooFinanceInfos!A:AX,50,FALSE)</f>
        <v>2.08</v>
      </c>
      <c r="I607" s="9">
        <f>VLOOKUP(B607,YahooFinanceInfos!A:AT,46,FALSE)</f>
        <v>0.05</v>
      </c>
      <c r="J607" s="4">
        <f>VLOOKUP(B607,YahooFinanceInfos!A:AV,48,FALSE)</f>
        <v>3.9588282999999998E-3</v>
      </c>
      <c r="K607" s="4">
        <f t="shared" si="109"/>
        <v>2.403846153846154E-2</v>
      </c>
      <c r="L607" s="9">
        <f>VLOOKUP(B607,YahooFinanceInfos!A:AV,47,FALSE)</f>
        <v>6.2355770000000001</v>
      </c>
      <c r="M607" s="9">
        <f>VLOOKUP(B607,YahooFinanceInfos!A:AZ,52,FALSE)</f>
        <v>18.338999999999999</v>
      </c>
      <c r="N607" s="4">
        <f>VLOOKUP(B607,YahooFinanceInfos!A:BH,60,FALSE)</f>
        <v>0.70723592999999996</v>
      </c>
      <c r="O607" s="4" t="str">
        <f t="shared" si="110"/>
        <v>don't touch</v>
      </c>
      <c r="P607" s="4"/>
      <c r="Q607" s="4"/>
      <c r="R607" s="4"/>
      <c r="S607" s="4"/>
      <c r="T607" s="4"/>
      <c r="AA607" s="4" t="str">
        <f t="shared" si="100"/>
        <v>na</v>
      </c>
      <c r="AB607" s="4" t="str">
        <f t="shared" si="101"/>
        <v>na</v>
      </c>
      <c r="AC607" s="4" t="str">
        <f t="shared" si="102"/>
        <v>na</v>
      </c>
      <c r="AD607" s="4" t="str">
        <f t="shared" si="103"/>
        <v>na</v>
      </c>
      <c r="AE607" s="4" t="str">
        <f t="shared" si="104"/>
        <v>na</v>
      </c>
      <c r="AF607" s="4" t="str">
        <f t="shared" si="105"/>
        <v>na</v>
      </c>
      <c r="AG607" s="4" t="str">
        <f t="shared" si="106"/>
        <v>na</v>
      </c>
    </row>
    <row r="608" spans="1:33" x14ac:dyDescent="0.2">
      <c r="A608" t="s">
        <v>2979</v>
      </c>
      <c r="B608" t="s">
        <v>2964</v>
      </c>
      <c r="C608" s="7" t="str">
        <f>VLOOKUP(B608,YahooFinanceInfos!A:T,9,FALSE)</f>
        <v>Zions Bancorporation N.A.</v>
      </c>
      <c r="D608" t="str">
        <f>VLOOKUP(B608,YahooFinanceInfos!A:T,7,FALSE)</f>
        <v>USD</v>
      </c>
      <c r="E608" s="1">
        <f>VLOOKUP(B608,YahooFinanceInfos!A:T,20,FALSE)</f>
        <v>27.54</v>
      </c>
      <c r="F608" s="4" t="str">
        <f>VLOOKUP(B608,YahooFinanceInfos!A:AK,37,FALSE)</f>
        <v>23.58 - 52.48</v>
      </c>
      <c r="G608" s="11">
        <f>(VLOOKUP(B608,YahooFinanceInfos!A:AO,41,FALSE)-E608)/E608</f>
        <v>0.90559186637618005</v>
      </c>
      <c r="H608" s="9">
        <f>VLOOKUP(B608,YahooFinanceInfos!A:AX,50,FALSE)</f>
        <v>3.2040000000000002</v>
      </c>
      <c r="I608" s="9">
        <f>VLOOKUP(B608,YahooFinanceInfos!A:AT,46,FALSE)</f>
        <v>1.32</v>
      </c>
      <c r="J608" s="4">
        <f>VLOOKUP(B608,YahooFinanceInfos!A:AV,48,FALSE)</f>
        <v>5.017104E-2</v>
      </c>
      <c r="K608" s="4">
        <f t="shared" si="109"/>
        <v>0.41198501872659177</v>
      </c>
      <c r="L608" s="9">
        <f>VLOOKUP(B608,YahooFinanceInfos!A:AV,47,FALSE)</f>
        <v>8.5955060000000003</v>
      </c>
      <c r="M608" s="9">
        <f>VLOOKUP(B608,YahooFinanceInfos!A:AZ,52,FALSE)</f>
        <v>42.148000000000003</v>
      </c>
      <c r="N608" s="4">
        <f>VLOOKUP(B608,YahooFinanceInfos!A:BH,60,FALSE)</f>
        <v>0.65341179999999999</v>
      </c>
      <c r="O608" s="4" t="str">
        <f t="shared" si="110"/>
        <v>invest</v>
      </c>
      <c r="P608" s="4"/>
      <c r="Q608" s="4"/>
      <c r="R608" s="4"/>
      <c r="S608" s="4"/>
      <c r="T608" s="4"/>
      <c r="AA608" s="4" t="str">
        <f t="shared" si="100"/>
        <v>na</v>
      </c>
      <c r="AB608" s="4" t="str">
        <f t="shared" si="101"/>
        <v>na</v>
      </c>
      <c r="AC608" s="4" t="str">
        <f t="shared" si="102"/>
        <v>na</v>
      </c>
      <c r="AD608" s="4" t="str">
        <f t="shared" si="103"/>
        <v>na</v>
      </c>
      <c r="AE608" s="4" t="str">
        <f t="shared" si="104"/>
        <v>na</v>
      </c>
      <c r="AF608" s="4" t="str">
        <f t="shared" si="105"/>
        <v>na</v>
      </c>
      <c r="AG608" s="4" t="str">
        <f t="shared" si="106"/>
        <v>na</v>
      </c>
    </row>
    <row r="609" spans="1:33" x14ac:dyDescent="0.2">
      <c r="A609" t="s">
        <v>2979</v>
      </c>
      <c r="B609" t="s">
        <v>2966</v>
      </c>
      <c r="C609" s="7" t="str">
        <f>VLOOKUP(B609,YahooFinanceInfos!A:T,9,FALSE)</f>
        <v>Grupo Aval Acciones y Valores S</v>
      </c>
      <c r="D609" t="str">
        <f>VLOOKUP(B609,YahooFinanceInfos!A:T,7,FALSE)</f>
        <v>USD</v>
      </c>
      <c r="E609" s="1">
        <f>VLOOKUP(B609,YahooFinanceInfos!A:T,20,FALSE)</f>
        <v>3.79</v>
      </c>
      <c r="F609" s="4" t="str">
        <f>VLOOKUP(B609,YahooFinanceInfos!A:AK,37,FALSE)</f>
        <v>3.32 - 8.923</v>
      </c>
      <c r="G609" s="11">
        <f>(VLOOKUP(B609,YahooFinanceInfos!A:AO,41,FALSE)-E609)/E609</f>
        <v>1.3543535620052771</v>
      </c>
      <c r="H609" s="9">
        <f>VLOOKUP(B609,YahooFinanceInfos!A:AX,50,FALSE)</f>
        <v>0.76</v>
      </c>
      <c r="I609" s="9">
        <f>VLOOKUP(B609,YahooFinanceInfos!A:AT,46,FALSE)</f>
        <v>1.6E-2</v>
      </c>
      <c r="J609" s="4">
        <f>VLOOKUP(B609,YahooFinanceInfos!A:AV,48,FALSE)</f>
        <v>4.1237115000000001E-3</v>
      </c>
      <c r="K609" s="4">
        <f t="shared" si="109"/>
        <v>2.1052631578947368E-2</v>
      </c>
      <c r="L609" s="9">
        <f>VLOOKUP(B609,YahooFinanceInfos!A:AV,47,FALSE)</f>
        <v>4.9868420000000002</v>
      </c>
      <c r="M609" s="9">
        <f>VLOOKUP(B609,YahooFinanceInfos!A:AZ,52,FALSE)</f>
        <v>5.16</v>
      </c>
      <c r="N609" s="4">
        <f>VLOOKUP(B609,YahooFinanceInfos!A:BH,60,FALSE)</f>
        <v>0.73449609999999999</v>
      </c>
      <c r="O609" s="4" t="str">
        <f t="shared" si="110"/>
        <v>don't touch</v>
      </c>
      <c r="P609" s="4"/>
      <c r="Q609" s="4"/>
      <c r="R609" s="4"/>
      <c r="S609" s="4"/>
      <c r="T609" s="4"/>
      <c r="AA609" s="4" t="str">
        <f t="shared" si="100"/>
        <v>na</v>
      </c>
      <c r="AB609" s="4" t="str">
        <f t="shared" si="101"/>
        <v>na</v>
      </c>
      <c r="AC609" s="4" t="str">
        <f t="shared" si="102"/>
        <v>na</v>
      </c>
      <c r="AD609" s="4" t="str">
        <f t="shared" si="103"/>
        <v>na</v>
      </c>
      <c r="AE609" s="4" t="str">
        <f t="shared" si="104"/>
        <v>na</v>
      </c>
      <c r="AF609" s="4" t="str">
        <f t="shared" si="105"/>
        <v>na</v>
      </c>
      <c r="AG609" s="4" t="str">
        <f t="shared" si="106"/>
        <v>na</v>
      </c>
    </row>
    <row r="610" spans="1:33" x14ac:dyDescent="0.2">
      <c r="A610" t="s">
        <v>2979</v>
      </c>
      <c r="B610" t="s">
        <v>2968</v>
      </c>
      <c r="C610" s="7" t="str">
        <f>VLOOKUP(B610,YahooFinanceInfos!A:T,9,FALSE)</f>
        <v>New York Community Bancorp, Inc</v>
      </c>
      <c r="D610" t="str">
        <f>VLOOKUP(B610,YahooFinanceInfos!A:T,7,FALSE)</f>
        <v>USD</v>
      </c>
      <c r="E610" s="1">
        <f>VLOOKUP(B610,YahooFinanceInfos!A:T,20,FALSE)</f>
        <v>23.5</v>
      </c>
      <c r="F610" s="4" t="str">
        <f>VLOOKUP(B610,YahooFinanceInfos!A:AK,37,FALSE)</f>
        <v>12.2108 - 30.41</v>
      </c>
      <c r="G610" s="11">
        <f>(VLOOKUP(B610,YahooFinanceInfos!A:AO,41,FALSE)-E610)/E610</f>
        <v>0.29404255319148936</v>
      </c>
      <c r="H610" s="9">
        <f>VLOOKUP(B610,YahooFinanceInfos!A:AX,50,FALSE)</f>
        <v>0.77500000000000002</v>
      </c>
      <c r="I610" s="9">
        <f>VLOOKUP(B610,YahooFinanceInfos!A:AT,46,FALSE)</f>
        <v>0.68</v>
      </c>
      <c r="J610" s="4">
        <f>VLOOKUP(B610,YahooFinanceInfos!A:AV,48,FALSE)</f>
        <v>2.8691983000000001E-2</v>
      </c>
      <c r="K610" s="4">
        <f t="shared" si="109"/>
        <v>0.8774193548387097</v>
      </c>
      <c r="L610" s="9">
        <f>VLOOKUP(B610,YahooFinanceInfos!A:AV,47,FALSE)</f>
        <v>30.322582000000001</v>
      </c>
      <c r="M610" s="9">
        <f>VLOOKUP(B610,YahooFinanceInfos!A:AZ,52,FALSE)</f>
        <v>13.154</v>
      </c>
      <c r="N610" s="4">
        <f>VLOOKUP(B610,YahooFinanceInfos!A:BH,60,FALSE)</f>
        <v>1.7865287999999999</v>
      </c>
      <c r="O610" s="4" t="str">
        <f t="shared" si="110"/>
        <v>don't touch</v>
      </c>
      <c r="P610" s="4"/>
      <c r="Q610" s="4"/>
      <c r="R610" s="4"/>
      <c r="S610" s="4"/>
      <c r="T610" s="4"/>
      <c r="AA610" s="4" t="str">
        <f t="shared" si="100"/>
        <v>na</v>
      </c>
      <c r="AB610" s="4" t="str">
        <f t="shared" si="101"/>
        <v>na</v>
      </c>
      <c r="AC610" s="4" t="str">
        <f t="shared" si="102"/>
        <v>na</v>
      </c>
      <c r="AD610" s="4" t="str">
        <f t="shared" si="103"/>
        <v>na</v>
      </c>
      <c r="AE610" s="4" t="str">
        <f t="shared" si="104"/>
        <v>na</v>
      </c>
      <c r="AF610" s="4" t="str">
        <f t="shared" si="105"/>
        <v>na</v>
      </c>
      <c r="AG610" s="4" t="str">
        <f t="shared" si="106"/>
        <v>na</v>
      </c>
    </row>
    <row r="611" spans="1:33" x14ac:dyDescent="0.2">
      <c r="A611" t="s">
        <v>2979</v>
      </c>
      <c r="B611" t="s">
        <v>2970</v>
      </c>
      <c r="C611" s="7" t="str">
        <f>VLOOKUP(B611,YahooFinanceInfos!A:T,9,FALSE)</f>
        <v>Xerox Holdings Corporation</v>
      </c>
      <c r="D611" t="str">
        <f>VLOOKUP(B611,YahooFinanceInfos!A:T,7,FALSE)</f>
        <v>USD</v>
      </c>
      <c r="E611" s="1">
        <f>VLOOKUP(B611,YahooFinanceInfos!A:T,20,FALSE)</f>
        <v>15.39</v>
      </c>
      <c r="F611" s="4" t="str">
        <f>VLOOKUP(B611,YahooFinanceInfos!A:AK,37,FALSE)</f>
        <v>14.22 - 39.47</v>
      </c>
      <c r="G611" s="11">
        <f>(VLOOKUP(B611,YahooFinanceInfos!A:AO,41,FALSE)-E611)/E611</f>
        <v>1.5646523716699154</v>
      </c>
      <c r="H611" s="9">
        <f>VLOOKUP(B611,YahooFinanceInfos!A:AX,50,FALSE)</f>
        <v>5.3380000000000001</v>
      </c>
      <c r="I611" s="9">
        <f>VLOOKUP(B611,YahooFinanceInfos!A:AT,46,FALSE)</f>
        <v>1</v>
      </c>
      <c r="J611" s="4">
        <f>VLOOKUP(B611,YahooFinanceInfos!A:AV,48,FALSE)</f>
        <v>6.5061809999999998E-2</v>
      </c>
      <c r="K611" s="4">
        <f t="shared" si="109"/>
        <v>0.18733608092918697</v>
      </c>
      <c r="L611" s="9">
        <f>VLOOKUP(B611,YahooFinanceInfos!A:AV,47,FALSE)</f>
        <v>2.8831023999999998</v>
      </c>
      <c r="M611" s="9">
        <f>VLOOKUP(B611,YahooFinanceInfos!A:AZ,52,FALSE)</f>
        <v>25.338999999999999</v>
      </c>
      <c r="N611" s="4">
        <f>VLOOKUP(B611,YahooFinanceInfos!A:BH,60,FALSE)</f>
        <v>0.60736409999999996</v>
      </c>
      <c r="O611" s="4" t="str">
        <f t="shared" si="110"/>
        <v>invest</v>
      </c>
      <c r="P611" s="4"/>
      <c r="Q611" s="4"/>
      <c r="R611" s="4"/>
      <c r="S611" s="4"/>
      <c r="T611" s="4"/>
      <c r="AA611" s="4" t="str">
        <f t="shared" si="100"/>
        <v>na</v>
      </c>
      <c r="AB611" s="4" t="str">
        <f t="shared" si="101"/>
        <v>na</v>
      </c>
      <c r="AC611" s="4" t="str">
        <f t="shared" si="102"/>
        <v>na</v>
      </c>
      <c r="AD611" s="4" t="str">
        <f t="shared" si="103"/>
        <v>na</v>
      </c>
      <c r="AE611" s="4" t="str">
        <f t="shared" si="104"/>
        <v>na</v>
      </c>
      <c r="AF611" s="4" t="str">
        <f t="shared" si="105"/>
        <v>na</v>
      </c>
      <c r="AG611" s="4" t="str">
        <f t="shared" si="106"/>
        <v>na</v>
      </c>
    </row>
    <row r="612" spans="1:33" x14ac:dyDescent="0.2">
      <c r="A612" t="s">
        <v>2979</v>
      </c>
      <c r="B612" t="s">
        <v>2972</v>
      </c>
      <c r="C612" s="7" t="str">
        <f>VLOOKUP(B612,YahooFinanceInfos!A:T,9,FALSE)</f>
        <v>WPX Energy, Inc.</v>
      </c>
      <c r="D612" t="str">
        <f>VLOOKUP(B612,YahooFinanceInfos!A:T,7,FALSE)</f>
        <v>USD</v>
      </c>
      <c r="E612" s="1">
        <f>VLOOKUP(B612,YahooFinanceInfos!A:T,20,FALSE)</f>
        <v>5.29</v>
      </c>
      <c r="F612" s="4" t="str">
        <f>VLOOKUP(B612,YahooFinanceInfos!A:AK,37,FALSE)</f>
        <v>1.94 - 14.43</v>
      </c>
      <c r="G612" s="11">
        <f>(VLOOKUP(B612,YahooFinanceInfos!A:AO,41,FALSE)-E612)/E612</f>
        <v>1.727788279773157</v>
      </c>
      <c r="H612" s="9">
        <f>VLOOKUP(B612,YahooFinanceInfos!A:AX,50,FALSE)</f>
        <v>-0.20699999999999999</v>
      </c>
      <c r="I612" s="9">
        <f>VLOOKUP(B612,YahooFinanceInfos!A:AT,46,FALSE)</f>
        <v>0</v>
      </c>
      <c r="J612" s="4">
        <f>VLOOKUP(B612,YahooFinanceInfos!A:AV,48,FALSE)</f>
        <v>0</v>
      </c>
      <c r="K612" s="4">
        <f t="shared" si="109"/>
        <v>0</v>
      </c>
      <c r="L612" s="9">
        <f>VLOOKUP(B612,YahooFinanceInfos!A:AV,47,FALSE)</f>
        <v>0</v>
      </c>
      <c r="M612" s="9">
        <f>VLOOKUP(B612,YahooFinanceInfos!A:AZ,52,FALSE)</f>
        <v>9.0809999999999995</v>
      </c>
      <c r="N612" s="4">
        <f>VLOOKUP(B612,YahooFinanceInfos!A:BH,60,FALSE)</f>
        <v>0.58253489999999997</v>
      </c>
      <c r="O612" s="4" t="str">
        <f t="shared" si="110"/>
        <v>don't touch</v>
      </c>
      <c r="P612" s="4"/>
      <c r="Q612" s="4"/>
      <c r="R612" s="4"/>
      <c r="S612" s="4"/>
      <c r="T612" s="4"/>
      <c r="AA612" s="4" t="str">
        <f t="shared" si="100"/>
        <v>na</v>
      </c>
      <c r="AB612" s="4" t="str">
        <f t="shared" si="101"/>
        <v>na</v>
      </c>
      <c r="AC612" s="4" t="str">
        <f t="shared" si="102"/>
        <v>na</v>
      </c>
      <c r="AD612" s="4" t="str">
        <f t="shared" si="103"/>
        <v>na</v>
      </c>
      <c r="AE612" s="4" t="str">
        <f t="shared" si="104"/>
        <v>na</v>
      </c>
      <c r="AF612" s="4" t="str">
        <f t="shared" si="105"/>
        <v>na</v>
      </c>
      <c r="AG612" s="4" t="str">
        <f t="shared" si="106"/>
        <v>na</v>
      </c>
    </row>
    <row r="613" spans="1:33" x14ac:dyDescent="0.2">
      <c r="A613" t="s">
        <v>2979</v>
      </c>
      <c r="B613" t="s">
        <v>2974</v>
      </c>
      <c r="C613" s="7" t="str">
        <f>VLOOKUP(B613,YahooFinanceInfos!A:T,9,FALSE)</f>
        <v>VEON Ltd.</v>
      </c>
      <c r="D613" t="str">
        <f>VLOOKUP(B613,YahooFinanceInfos!A:T,7,FALSE)</f>
        <v>USD</v>
      </c>
      <c r="E613" s="1">
        <f>VLOOKUP(B613,YahooFinanceInfos!A:T,20,FALSE)</f>
        <v>1.47</v>
      </c>
      <c r="F613" s="4" t="str">
        <f>VLOOKUP(B613,YahooFinanceInfos!A:AK,37,FALSE)</f>
        <v>1.25 - 3.28</v>
      </c>
      <c r="G613" s="11">
        <f>(VLOOKUP(B613,YahooFinanceInfos!A:AO,41,FALSE)-E613)/E613</f>
        <v>1.2312925170068025</v>
      </c>
      <c r="H613" s="9">
        <f>VLOOKUP(B613,YahooFinanceInfos!A:AX,50,FALSE)</f>
        <v>0.13300000000000001</v>
      </c>
      <c r="I613" s="9">
        <f>VLOOKUP(B613,YahooFinanceInfos!A:AT,46,FALSE)</f>
        <v>0.28000000000000003</v>
      </c>
      <c r="J613" s="4">
        <f>VLOOKUP(B613,YahooFinanceInfos!A:AV,48,FALSE)</f>
        <v>0.18791947000000001</v>
      </c>
      <c r="K613" s="4">
        <f t="shared" si="109"/>
        <v>2.1052631578947367</v>
      </c>
      <c r="L613" s="9">
        <f>VLOOKUP(B613,YahooFinanceInfos!A:AV,47,FALSE)</f>
        <v>11.052631</v>
      </c>
      <c r="M613" s="9">
        <f>VLOOKUP(B613,YahooFinanceInfos!A:AZ,52,FALSE)</f>
        <v>0.30199999999999999</v>
      </c>
      <c r="N613" s="4">
        <f>VLOOKUP(B613,YahooFinanceInfos!A:BH,60,FALSE)</f>
        <v>4.8675499999999996</v>
      </c>
      <c r="O613" s="4" t="str">
        <f t="shared" si="110"/>
        <v>don't touch</v>
      </c>
      <c r="P613" s="4"/>
      <c r="Q613" s="4"/>
      <c r="R613" s="4"/>
      <c r="S613" s="4"/>
      <c r="T613" s="4"/>
      <c r="AA613" s="4" t="str">
        <f t="shared" si="100"/>
        <v>na</v>
      </c>
      <c r="AB613" s="4" t="str">
        <f t="shared" si="101"/>
        <v>na</v>
      </c>
      <c r="AC613" s="4" t="str">
        <f t="shared" si="102"/>
        <v>na</v>
      </c>
      <c r="AD613" s="4" t="str">
        <f t="shared" si="103"/>
        <v>na</v>
      </c>
      <c r="AE613" s="4" t="str">
        <f t="shared" si="104"/>
        <v>na</v>
      </c>
      <c r="AF613" s="4" t="str">
        <f t="shared" si="105"/>
        <v>na</v>
      </c>
      <c r="AG613" s="4" t="str">
        <f t="shared" si="106"/>
        <v>na</v>
      </c>
    </row>
    <row r="614" spans="1:33" x14ac:dyDescent="0.2">
      <c r="A614" t="s">
        <v>2979</v>
      </c>
      <c r="B614" t="s">
        <v>2976</v>
      </c>
      <c r="C614" s="7" t="str">
        <f>VLOOKUP(B614,YahooFinanceInfos!A:T,9,FALSE)</f>
        <v>Cimarex Energy Co</v>
      </c>
      <c r="D614" t="str">
        <f>VLOOKUP(B614,YahooFinanceInfos!A:T,7,FALSE)</f>
        <v>USD</v>
      </c>
      <c r="E614" s="1">
        <f>VLOOKUP(B614,YahooFinanceInfos!A:T,20,FALSE)</f>
        <v>23.45</v>
      </c>
      <c r="F614" s="4" t="str">
        <f>VLOOKUP(B614,YahooFinanceInfos!A:AK,37,FALSE)</f>
        <v>12.15 - 71.58</v>
      </c>
      <c r="G614" s="11">
        <f>(VLOOKUP(B614,YahooFinanceInfos!A:AO,41,FALSE)-E614)/E614</f>
        <v>2.0524520255863536</v>
      </c>
      <c r="H614" s="9">
        <f>VLOOKUP(B614,YahooFinanceInfos!A:AX,50,FALSE)</f>
        <v>-9.343</v>
      </c>
      <c r="I614" s="9">
        <f>VLOOKUP(B614,YahooFinanceInfos!A:AT,46,FALSE)</f>
        <v>0.82</v>
      </c>
      <c r="J614" s="4">
        <f>VLOOKUP(B614,YahooFinanceInfos!A:AV,48,FALSE)</f>
        <v>3.5745422999999998E-2</v>
      </c>
      <c r="K614" s="4">
        <f t="shared" si="109"/>
        <v>-8.7766242106389808E-2</v>
      </c>
      <c r="L614" s="9">
        <f>VLOOKUP(B614,YahooFinanceInfos!A:AV,47,FALSE)</f>
        <v>0</v>
      </c>
      <c r="M614" s="9">
        <f>VLOOKUP(B614,YahooFinanceInfos!A:AZ,52,FALSE)</f>
        <v>27.952000000000002</v>
      </c>
      <c r="N614" s="4">
        <f>VLOOKUP(B614,YahooFinanceInfos!A:BH,60,FALSE)</f>
        <v>0.83893823999999995</v>
      </c>
      <c r="O614" s="4" t="str">
        <f t="shared" si="110"/>
        <v>don't touch</v>
      </c>
      <c r="P614" s="4"/>
      <c r="Q614" s="4"/>
      <c r="R614" s="4"/>
      <c r="S614" s="4"/>
      <c r="T614" s="4"/>
      <c r="AA614" s="4" t="str">
        <f t="shared" si="100"/>
        <v>na</v>
      </c>
      <c r="AB614" s="4" t="str">
        <f t="shared" si="101"/>
        <v>na</v>
      </c>
      <c r="AC614" s="4" t="str">
        <f t="shared" si="102"/>
        <v>na</v>
      </c>
      <c r="AD614" s="4" t="str">
        <f t="shared" si="103"/>
        <v>na</v>
      </c>
      <c r="AE614" s="4" t="str">
        <f t="shared" si="104"/>
        <v>na</v>
      </c>
      <c r="AF614" s="4" t="str">
        <f t="shared" si="105"/>
        <v>na</v>
      </c>
      <c r="AG614" s="4" t="str">
        <f t="shared" si="106"/>
        <v>na</v>
      </c>
    </row>
    <row r="615" spans="1:33" x14ac:dyDescent="0.2">
      <c r="A615" t="s">
        <v>2979</v>
      </c>
      <c r="B615" t="s">
        <v>2978</v>
      </c>
      <c r="C615" s="7" t="str">
        <f>VLOOKUP(B615,YahooFinanceInfos!A:T,9,FALSE)</f>
        <v>TEGNA Inc</v>
      </c>
      <c r="D615" t="str">
        <f>VLOOKUP(B615,YahooFinanceInfos!A:T,7,FALSE)</f>
        <v>USD</v>
      </c>
      <c r="E615" s="1">
        <f>VLOOKUP(B615,YahooFinanceInfos!A:T,20,FALSE)</f>
        <v>10.39</v>
      </c>
      <c r="F615" s="4" t="str">
        <f>VLOOKUP(B615,YahooFinanceInfos!A:AK,37,FALSE)</f>
        <v>9.61 - 18.31</v>
      </c>
      <c r="G615" s="11">
        <f>(VLOOKUP(B615,YahooFinanceInfos!A:AO,41,FALSE)-E615)/E615</f>
        <v>0.76227141482194394</v>
      </c>
      <c r="H615" s="9">
        <f>VLOOKUP(B615,YahooFinanceInfos!A:AX,50,FALSE)</f>
        <v>1.36</v>
      </c>
      <c r="I615" s="9">
        <f>VLOOKUP(B615,YahooFinanceInfos!A:AT,46,FALSE)</f>
        <v>0.28000000000000003</v>
      </c>
      <c r="J615" s="4">
        <f>VLOOKUP(B615,YahooFinanceInfos!A:AV,48,FALSE)</f>
        <v>2.7370479999999999E-2</v>
      </c>
      <c r="K615" s="4">
        <f t="shared" si="109"/>
        <v>0.20588235294117649</v>
      </c>
      <c r="L615" s="9">
        <f>VLOOKUP(B615,YahooFinanceInfos!A:AV,47,FALSE)</f>
        <v>7.6397060000000003</v>
      </c>
      <c r="M615" s="9">
        <f>VLOOKUP(B615,YahooFinanceInfos!A:AZ,52,FALSE)</f>
        <v>7.3129999999999997</v>
      </c>
      <c r="N615" s="4">
        <f>VLOOKUP(B615,YahooFinanceInfos!A:BH,60,FALSE)</f>
        <v>1.4207574999999999</v>
      </c>
      <c r="O615" s="4" t="str">
        <f t="shared" si="110"/>
        <v>don't touch</v>
      </c>
      <c r="P615" s="4"/>
      <c r="Q615" s="4"/>
      <c r="R615" s="4"/>
      <c r="S615" s="4"/>
      <c r="T615" s="4"/>
      <c r="AA615" s="4" t="str">
        <f t="shared" si="100"/>
        <v>na</v>
      </c>
      <c r="AB615" s="4" t="str">
        <f t="shared" si="101"/>
        <v>na</v>
      </c>
      <c r="AC615" s="4" t="str">
        <f t="shared" si="102"/>
        <v>na</v>
      </c>
      <c r="AD615" s="4" t="str">
        <f t="shared" si="103"/>
        <v>na</v>
      </c>
      <c r="AE615" s="4" t="str">
        <f t="shared" si="104"/>
        <v>na</v>
      </c>
      <c r="AF615" s="4" t="str">
        <f t="shared" si="105"/>
        <v>na</v>
      </c>
      <c r="AG615" s="4" t="str">
        <f t="shared" si="106"/>
        <v>na</v>
      </c>
    </row>
    <row r="616" spans="1:33" x14ac:dyDescent="0.2">
      <c r="A616" t="s">
        <v>3262</v>
      </c>
      <c r="B616" t="s">
        <v>639</v>
      </c>
      <c r="C616" s="7" t="str">
        <f>VLOOKUP(B616,YahooFinanceInfos!A:T,9,FALSE)</f>
        <v>Johnson &amp; Johnson</v>
      </c>
      <c r="D616" t="str">
        <f>VLOOKUP(B616,YahooFinanceInfos!A:T,7,FALSE)</f>
        <v>USD</v>
      </c>
      <c r="E616" s="1">
        <f>VLOOKUP(B616,YahooFinanceInfos!A:T,20,FALSE)</f>
        <v>147.63999999999999</v>
      </c>
      <c r="F616" s="4" t="str">
        <f>VLOOKUP(B616,YahooFinanceInfos!A:AK,37,FALSE)</f>
        <v>109.16 - 157.0</v>
      </c>
      <c r="G616" s="11">
        <f>(VLOOKUP(B616,YahooFinanceInfos!A:AO,41,FALSE)-E616)/E616</f>
        <v>6.3397453264698006E-2</v>
      </c>
      <c r="H616" s="9">
        <f>VLOOKUP(B616,YahooFinanceInfos!A:AX,50,FALSE)</f>
        <v>6.4080000000000004</v>
      </c>
      <c r="I616" s="9">
        <f>VLOOKUP(B616,YahooFinanceInfos!A:AT,46,FALSE)</f>
        <v>3.8</v>
      </c>
      <c r="J616" s="4">
        <f>VLOOKUP(B616,YahooFinanceInfos!A:AV,48,FALSE)</f>
        <v>2.58275E-2</v>
      </c>
      <c r="K616" s="4">
        <f t="shared" ref="K616:K628" si="111">IFERROR(I616/H616,"na")</f>
        <v>0.5930087390761547</v>
      </c>
      <c r="L616" s="9">
        <f>VLOOKUP(B616,YahooFinanceInfos!A:AV,47,FALSE)</f>
        <v>23.039950000000001</v>
      </c>
      <c r="M616" s="9">
        <f>VLOOKUP(B616,YahooFinanceInfos!A:AZ,52,FALSE)</f>
        <v>23.285</v>
      </c>
      <c r="N616" s="4">
        <f>VLOOKUP(B616,YahooFinanceInfos!A:BH,60,FALSE)</f>
        <v>6.3405630000000004</v>
      </c>
      <c r="O616" s="4" t="str">
        <f t="shared" ref="O616:O628" si="112">IF(G616&gt;30%,IF(J616&gt;3%,IF(K616&lt;100%,IF(K616&gt;0%,"invest","don't touch"),"don't touch"),"don't touch"),"don't touch")</f>
        <v>don't touch</v>
      </c>
      <c r="P616" s="4"/>
      <c r="Q616" s="4"/>
      <c r="R616" s="4"/>
      <c r="S616" s="4"/>
      <c r="T616" s="4"/>
      <c r="AA616" s="4" t="str">
        <f t="shared" ref="AA616:AA679" si="113">IFERROR((Z616-U616)/U616,"na")</f>
        <v>na</v>
      </c>
      <c r="AB616" s="4" t="str">
        <f t="shared" ref="AB616:AB679" si="114">IFERROR((Z616-W616)/W616,"na")</f>
        <v>na</v>
      </c>
      <c r="AC616" s="4" t="str">
        <f t="shared" ref="AC616:AC679" si="115">IFERROR((V616-U616)/U616,"na")</f>
        <v>na</v>
      </c>
      <c r="AD616" s="4" t="str">
        <f t="shared" ref="AD616:AD679" si="116">IFERROR((W616-V616)/V616,"na")</f>
        <v>na</v>
      </c>
      <c r="AE616" s="4" t="str">
        <f t="shared" ref="AE616:AE679" si="117">IFERROR((X616-W616)/W616,"na")</f>
        <v>na</v>
      </c>
      <c r="AF616" s="4" t="str">
        <f t="shared" ref="AF616:AF679" si="118">IFERROR((Y616-X616)/X616,"na")</f>
        <v>na</v>
      </c>
      <c r="AG616" s="4" t="str">
        <f t="shared" ref="AG616:AG679" si="119">IFERROR((Z616-Y616)/Y616,"na")</f>
        <v>na</v>
      </c>
    </row>
    <row r="617" spans="1:33" x14ac:dyDescent="0.2">
      <c r="A617" t="s">
        <v>3263</v>
      </c>
      <c r="B617" t="s">
        <v>2019</v>
      </c>
      <c r="C617" s="7" t="str">
        <f>VLOOKUP(B617,YahooFinanceInfos!A:T,9,FALSE)</f>
        <v>Pfizer, Inc.</v>
      </c>
      <c r="D617" t="str">
        <f>VLOOKUP(B617,YahooFinanceInfos!A:T,7,FALSE)</f>
        <v>USD</v>
      </c>
      <c r="E617" s="1">
        <f>VLOOKUP(B617,YahooFinanceInfos!A:T,20,FALSE)</f>
        <v>37.92</v>
      </c>
      <c r="F617" s="4" t="str">
        <f>VLOOKUP(B617,YahooFinanceInfos!A:AK,37,FALSE)</f>
        <v>27.88 - 44.56</v>
      </c>
      <c r="G617" s="11">
        <f>(VLOOKUP(B617,YahooFinanceInfos!A:AO,41,FALSE)-E617)/E617</f>
        <v>0.17510548523206751</v>
      </c>
      <c r="H617" s="9">
        <f>VLOOKUP(B617,YahooFinanceInfos!A:AX,50,FALSE)</f>
        <v>2.7989999999999999</v>
      </c>
      <c r="I617" s="9">
        <f>VLOOKUP(B617,YahooFinanceInfos!A:AT,46,FALSE)</f>
        <v>1.46</v>
      </c>
      <c r="J617" s="4">
        <f>VLOOKUP(B617,YahooFinanceInfos!A:AV,48,FALSE)</f>
        <v>3.9406209999999997E-2</v>
      </c>
      <c r="K617" s="4">
        <f t="shared" si="111"/>
        <v>0.52161486245087529</v>
      </c>
      <c r="L617" s="9">
        <f>VLOOKUP(B617,YahooFinanceInfos!A:AV,47,FALSE)</f>
        <v>13.547694999999999</v>
      </c>
      <c r="M617" s="9">
        <f>VLOOKUP(B617,YahooFinanceInfos!A:AZ,52,FALSE)</f>
        <v>11.709</v>
      </c>
      <c r="N617" s="4">
        <f>VLOOKUP(B617,YahooFinanceInfos!A:BH,60,FALSE)</f>
        <v>3.2385345000000001</v>
      </c>
      <c r="O617" s="4" t="str">
        <f t="shared" si="112"/>
        <v>don't touch</v>
      </c>
      <c r="P617" s="4"/>
      <c r="Q617" s="4"/>
      <c r="R617" s="4"/>
      <c r="S617" s="4"/>
      <c r="T617" s="4"/>
      <c r="AA617" s="4" t="str">
        <f t="shared" si="113"/>
        <v>na</v>
      </c>
      <c r="AB617" s="4" t="str">
        <f t="shared" si="114"/>
        <v>na</v>
      </c>
      <c r="AC617" s="4" t="str">
        <f t="shared" si="115"/>
        <v>na</v>
      </c>
      <c r="AD617" s="4" t="str">
        <f t="shared" si="116"/>
        <v>na</v>
      </c>
      <c r="AE617" s="4" t="str">
        <f t="shared" si="117"/>
        <v>na</v>
      </c>
      <c r="AF617" s="4" t="str">
        <f t="shared" si="118"/>
        <v>na</v>
      </c>
      <c r="AG617" s="4" t="str">
        <f t="shared" si="119"/>
        <v>na</v>
      </c>
    </row>
    <row r="618" spans="1:33" x14ac:dyDescent="0.2">
      <c r="A618" t="s">
        <v>3264</v>
      </c>
      <c r="B618" t="s">
        <v>3242</v>
      </c>
      <c r="C618" s="7" t="str">
        <f>VLOOKUP(B618,YahooFinanceInfos!A:T,9,FALSE)</f>
        <v>AbbVie Inc.</v>
      </c>
      <c r="D618" t="str">
        <f>VLOOKUP(B618,YahooFinanceInfos!A:T,7,FALSE)</f>
        <v>USD</v>
      </c>
      <c r="E618" s="1">
        <f>VLOOKUP(B618,YahooFinanceInfos!A:T,20,FALSE)</f>
        <v>89.94</v>
      </c>
      <c r="F618" s="4" t="str">
        <f>VLOOKUP(B618,YahooFinanceInfos!A:AK,37,FALSE)</f>
        <v>62.55 - 97.86</v>
      </c>
      <c r="G618" s="11">
        <f>(VLOOKUP(B618,YahooFinanceInfos!A:AO,41,FALSE)-E618)/E618</f>
        <v>8.8058705803869264E-2</v>
      </c>
      <c r="H618" s="9">
        <f>VLOOKUP(B618,YahooFinanceInfos!A:AX,50,FALSE)</f>
        <v>5.65</v>
      </c>
      <c r="I618" s="9">
        <f>VLOOKUP(B618,YahooFinanceInfos!A:AT,46,FALSE)</f>
        <v>4.5</v>
      </c>
      <c r="J618" s="4">
        <f>VLOOKUP(B618,YahooFinanceInfos!A:AV,48,FALSE)</f>
        <v>5.0635760000000002E-2</v>
      </c>
      <c r="K618" s="4">
        <f t="shared" si="111"/>
        <v>0.79646017699115035</v>
      </c>
      <c r="L618" s="9">
        <f>VLOOKUP(B618,YahooFinanceInfos!A:AV,47,FALSE)</f>
        <v>15.918583999999999</v>
      </c>
      <c r="M618" s="9">
        <f>VLOOKUP(B618,YahooFinanceInfos!A:AZ,52,FALSE)</f>
        <v>-5.5259999999999998</v>
      </c>
      <c r="N618" s="4">
        <f>VLOOKUP(B618,YahooFinanceInfos!A:BH,60,FALSE)</f>
        <v>-16.275787000000001</v>
      </c>
      <c r="O618" s="4" t="str">
        <f t="shared" si="112"/>
        <v>don't touch</v>
      </c>
      <c r="P618" s="4"/>
      <c r="Q618" s="4"/>
      <c r="R618" s="4"/>
      <c r="S618" s="4"/>
      <c r="T618" s="4"/>
      <c r="AA618" s="4" t="str">
        <f t="shared" si="113"/>
        <v>na</v>
      </c>
      <c r="AB618" s="4" t="str">
        <f t="shared" si="114"/>
        <v>na</v>
      </c>
      <c r="AC618" s="4" t="str">
        <f t="shared" si="115"/>
        <v>na</v>
      </c>
      <c r="AD618" s="4" t="str">
        <f t="shared" si="116"/>
        <v>na</v>
      </c>
      <c r="AE618" s="4" t="str">
        <f t="shared" si="117"/>
        <v>na</v>
      </c>
      <c r="AF618" s="4" t="str">
        <f t="shared" si="118"/>
        <v>na</v>
      </c>
      <c r="AG618" s="4" t="str">
        <f t="shared" si="119"/>
        <v>na</v>
      </c>
    </row>
    <row r="619" spans="1:33" x14ac:dyDescent="0.2">
      <c r="A619" t="s">
        <v>3265</v>
      </c>
      <c r="B619" t="s">
        <v>3244</v>
      </c>
      <c r="C619" s="7" t="str">
        <f>VLOOKUP(B619,YahooFinanceInfos!A:T,9,FALSE)</f>
        <v>Sanofi</v>
      </c>
      <c r="D619" t="str">
        <f>VLOOKUP(B619,YahooFinanceInfos!A:T,7,FALSE)</f>
        <v>USD</v>
      </c>
      <c r="E619" s="1">
        <f>VLOOKUP(B619,YahooFinanceInfos!A:T,20,FALSE)</f>
        <v>47.67</v>
      </c>
      <c r="F619" s="4" t="str">
        <f>VLOOKUP(B619,YahooFinanceInfos!A:AK,37,FALSE)</f>
        <v>37.62 - 51.84</v>
      </c>
      <c r="G619" s="11">
        <f>(VLOOKUP(B619,YahooFinanceInfos!A:AO,41,FALSE)-E619)/E619</f>
        <v>8.7476400251730688E-2</v>
      </c>
      <c r="H619" s="9">
        <f>VLOOKUP(B619,YahooFinanceInfos!A:AX,50,FALSE)</f>
        <v>1.94</v>
      </c>
      <c r="I619" s="9">
        <f>VLOOKUP(B619,YahooFinanceInfos!A:AT,46,FALSE)</f>
        <v>3.53</v>
      </c>
      <c r="J619" s="4">
        <f>VLOOKUP(B619,YahooFinanceInfos!A:AV,48,FALSE)</f>
        <v>7.3069759999999997E-2</v>
      </c>
      <c r="K619" s="4">
        <f t="shared" si="111"/>
        <v>1.8195876288659794</v>
      </c>
      <c r="L619" s="9">
        <f>VLOOKUP(B619,YahooFinanceInfos!A:AV,47,FALSE)</f>
        <v>24.572163</v>
      </c>
      <c r="M619" s="9">
        <f>VLOOKUP(B619,YahooFinanceInfos!A:AZ,52,FALSE)</f>
        <v>26.248999999999999</v>
      </c>
      <c r="N619" s="4">
        <f>VLOOKUP(B619,YahooFinanceInfos!A:BH,60,FALSE)</f>
        <v>1.8160691</v>
      </c>
      <c r="O619" s="4" t="str">
        <f t="shared" si="112"/>
        <v>don't touch</v>
      </c>
      <c r="P619" s="4"/>
      <c r="Q619" s="4"/>
      <c r="R619" s="4"/>
      <c r="S619" s="4"/>
      <c r="T619" s="4"/>
      <c r="AA619" s="4" t="str">
        <f t="shared" si="113"/>
        <v>na</v>
      </c>
      <c r="AB619" s="4" t="str">
        <f t="shared" si="114"/>
        <v>na</v>
      </c>
      <c r="AC619" s="4" t="str">
        <f t="shared" si="115"/>
        <v>na</v>
      </c>
      <c r="AD619" s="4" t="str">
        <f t="shared" si="116"/>
        <v>na</v>
      </c>
      <c r="AE619" s="4" t="str">
        <f t="shared" si="117"/>
        <v>na</v>
      </c>
      <c r="AF619" s="4" t="str">
        <f t="shared" si="118"/>
        <v>na</v>
      </c>
      <c r="AG619" s="4" t="str">
        <f t="shared" si="119"/>
        <v>na</v>
      </c>
    </row>
    <row r="620" spans="1:33" x14ac:dyDescent="0.2">
      <c r="A620" t="s">
        <v>3266</v>
      </c>
      <c r="B620" t="s">
        <v>3245</v>
      </c>
      <c r="C620" s="7" t="str">
        <f>VLOOKUP(B620,YahooFinanceInfos!A:T,9,FALSE)</f>
        <v>GlaxoSmithKline PLC</v>
      </c>
      <c r="D620" t="str">
        <f>VLOOKUP(B620,YahooFinanceInfos!A:T,7,FALSE)</f>
        <v>USD</v>
      </c>
      <c r="E620" s="1">
        <f>VLOOKUP(B620,YahooFinanceInfos!A:T,20,FALSE)</f>
        <v>40.86</v>
      </c>
      <c r="F620" s="4" t="str">
        <f>VLOOKUP(B620,YahooFinanceInfos!A:AK,37,FALSE)</f>
        <v>31.43 - 48.25</v>
      </c>
      <c r="G620" s="11">
        <f>(VLOOKUP(B620,YahooFinanceInfos!A:AO,41,FALSE)-E620)/E620</f>
        <v>0.18086147821830642</v>
      </c>
      <c r="H620" s="9">
        <f>VLOOKUP(B620,YahooFinanceInfos!A:AX,50,FALSE)</f>
        <v>0.99199999999999999</v>
      </c>
      <c r="I620" s="9">
        <f>VLOOKUP(B620,YahooFinanceInfos!A:AT,46,FALSE)</f>
        <v>1.0580000000000001</v>
      </c>
      <c r="J620" s="4">
        <f>VLOOKUP(B620,YahooFinanceInfos!A:AV,48,FALSE)</f>
        <v>2.5030754999999998E-2</v>
      </c>
      <c r="K620" s="4">
        <f t="shared" si="111"/>
        <v>1.0665322580645162</v>
      </c>
      <c r="L620" s="9">
        <f>VLOOKUP(B620,YahooFinanceInfos!A:AV,47,FALSE)</f>
        <v>41.189518</v>
      </c>
      <c r="M620" s="9">
        <f>VLOOKUP(B620,YahooFinanceInfos!A:AZ,52,FALSE)</f>
        <v>2.4060000000000001</v>
      </c>
      <c r="N620" s="4">
        <f>VLOOKUP(B620,YahooFinanceInfos!A:BH,60,FALSE)</f>
        <v>16.982544000000001</v>
      </c>
      <c r="O620" s="4" t="str">
        <f t="shared" si="112"/>
        <v>don't touch</v>
      </c>
      <c r="P620" s="4"/>
      <c r="Q620" s="4"/>
      <c r="R620" s="4"/>
      <c r="S620" s="4"/>
      <c r="T620" s="4"/>
      <c r="AA620" s="4" t="str">
        <f t="shared" si="113"/>
        <v>na</v>
      </c>
      <c r="AB620" s="4" t="str">
        <f t="shared" si="114"/>
        <v>na</v>
      </c>
      <c r="AC620" s="4" t="str">
        <f t="shared" si="115"/>
        <v>na</v>
      </c>
      <c r="AD620" s="4" t="str">
        <f t="shared" si="116"/>
        <v>na</v>
      </c>
      <c r="AE620" s="4" t="str">
        <f t="shared" si="117"/>
        <v>na</v>
      </c>
      <c r="AF620" s="4" t="str">
        <f t="shared" si="118"/>
        <v>na</v>
      </c>
      <c r="AG620" s="4" t="str">
        <f t="shared" si="119"/>
        <v>na</v>
      </c>
    </row>
    <row r="621" spans="1:33" x14ac:dyDescent="0.2">
      <c r="A621" t="s">
        <v>3267</v>
      </c>
      <c r="B621" t="s">
        <v>3247</v>
      </c>
      <c r="C621" s="7" t="str">
        <f>VLOOKUP(B621,YahooFinanceInfos!A:T,9,FALSE)</f>
        <v>Gilead Sciences, Inc.</v>
      </c>
      <c r="D621" t="str">
        <f>VLOOKUP(B621,YahooFinanceInfos!A:T,7,FALSE)</f>
        <v>USD</v>
      </c>
      <c r="E621" s="1">
        <f>VLOOKUP(B621,YahooFinanceInfos!A:T,20,FALSE)</f>
        <v>77.23</v>
      </c>
      <c r="F621" s="4" t="str">
        <f>VLOOKUP(B621,YahooFinanceInfos!A:AK,37,FALSE)</f>
        <v>60.89 - 85.97</v>
      </c>
      <c r="G621" s="11">
        <f>(VLOOKUP(B621,YahooFinanceInfos!A:AO,41,FALSE)-E621)/E621</f>
        <v>0.1131684578531658</v>
      </c>
      <c r="H621" s="9">
        <f>VLOOKUP(B621,YahooFinanceInfos!A:AX,50,FALSE)</f>
        <v>3.8959999999999999</v>
      </c>
      <c r="I621" s="9">
        <f>VLOOKUP(B621,YahooFinanceInfos!A:AT,46,FALSE)</f>
        <v>2.57</v>
      </c>
      <c r="J621" s="4">
        <f>VLOOKUP(B621,YahooFinanceInfos!A:AV,48,FALSE)</f>
        <v>3.3350634999999997E-2</v>
      </c>
      <c r="K621" s="4">
        <f t="shared" si="111"/>
        <v>0.65965092402464065</v>
      </c>
      <c r="L621" s="9">
        <f>VLOOKUP(B621,YahooFinanceInfos!A:AV,47,FALSE)</f>
        <v>19.822897000000001</v>
      </c>
      <c r="M621" s="9">
        <f>VLOOKUP(B621,YahooFinanceInfos!A:AZ,52,FALSE)</f>
        <v>17.597000000000001</v>
      </c>
      <c r="N621" s="4">
        <f>VLOOKUP(B621,YahooFinanceInfos!A:BH,60,FALSE)</f>
        <v>4.3888163999999996</v>
      </c>
      <c r="O621" s="4" t="str">
        <f t="shared" si="112"/>
        <v>don't touch</v>
      </c>
      <c r="P621" s="4"/>
      <c r="Q621" s="4"/>
      <c r="R621" s="4"/>
      <c r="S621" s="4"/>
      <c r="T621" s="4"/>
      <c r="AA621" s="4" t="str">
        <f t="shared" si="113"/>
        <v>na</v>
      </c>
      <c r="AB621" s="4" t="str">
        <f t="shared" si="114"/>
        <v>na</v>
      </c>
      <c r="AC621" s="4" t="str">
        <f t="shared" si="115"/>
        <v>na</v>
      </c>
      <c r="AD621" s="4" t="str">
        <f t="shared" si="116"/>
        <v>na</v>
      </c>
      <c r="AE621" s="4" t="str">
        <f t="shared" si="117"/>
        <v>na</v>
      </c>
      <c r="AF621" s="4" t="str">
        <f t="shared" si="118"/>
        <v>na</v>
      </c>
      <c r="AG621" s="4" t="str">
        <f t="shared" si="119"/>
        <v>na</v>
      </c>
    </row>
    <row r="622" spans="1:33" x14ac:dyDescent="0.2">
      <c r="A622" t="s">
        <v>3268</v>
      </c>
      <c r="B622" t="s">
        <v>3249</v>
      </c>
      <c r="C622" s="7" t="str">
        <f>VLOOKUP(B622,YahooFinanceInfos!A:T,9,FALSE)</f>
        <v>Regeneron Pharmaceuticals, Inc.</v>
      </c>
      <c r="D622" t="str">
        <f>VLOOKUP(B622,YahooFinanceInfos!A:T,7,FALSE)</f>
        <v>USD</v>
      </c>
      <c r="E622" s="1">
        <f>VLOOKUP(B622,YahooFinanceInfos!A:T,20,FALSE)</f>
        <v>570.86</v>
      </c>
      <c r="F622" s="4" t="str">
        <f>VLOOKUP(B622,YahooFinanceInfos!A:AK,37,FALSE)</f>
        <v>271.37 - 581.78</v>
      </c>
      <c r="G622" s="11">
        <f>(VLOOKUP(B622,YahooFinanceInfos!A:AO,41,FALSE)-E622)/E622</f>
        <v>1.9129033388221209E-2</v>
      </c>
      <c r="H622" s="9">
        <f>VLOOKUP(B622,YahooFinanceInfos!A:AX,50,FALSE)</f>
        <v>19.91</v>
      </c>
      <c r="I622" s="9">
        <f>VLOOKUP(B622,YahooFinanceInfos!A:AT,46,FALSE)</f>
        <v>0</v>
      </c>
      <c r="J622" s="4">
        <f>VLOOKUP(B622,YahooFinanceInfos!A:AV,48,FALSE)</f>
        <v>0</v>
      </c>
      <c r="K622" s="4">
        <f t="shared" si="111"/>
        <v>0</v>
      </c>
      <c r="L622" s="9">
        <f>VLOOKUP(B622,YahooFinanceInfos!A:AV,47,FALSE)</f>
        <v>28.672024</v>
      </c>
      <c r="M622" s="9">
        <f>VLOOKUP(B622,YahooFinanceInfos!A:AZ,52,FALSE)</f>
        <v>109.277</v>
      </c>
      <c r="N622" s="4">
        <f>VLOOKUP(B622,YahooFinanceInfos!A:BH,60,FALSE)</f>
        <v>5.2239719999999998</v>
      </c>
      <c r="O622" s="4" t="str">
        <f t="shared" si="112"/>
        <v>don't touch</v>
      </c>
      <c r="P622" s="4"/>
      <c r="Q622" s="4"/>
      <c r="R622" s="4"/>
      <c r="S622" s="4"/>
      <c r="T622" s="4"/>
      <c r="AA622" s="4" t="str">
        <f t="shared" si="113"/>
        <v>na</v>
      </c>
      <c r="AB622" s="4" t="str">
        <f t="shared" si="114"/>
        <v>na</v>
      </c>
      <c r="AC622" s="4" t="str">
        <f t="shared" si="115"/>
        <v>na</v>
      </c>
      <c r="AD622" s="4" t="str">
        <f t="shared" si="116"/>
        <v>na</v>
      </c>
      <c r="AE622" s="4" t="str">
        <f t="shared" si="117"/>
        <v>na</v>
      </c>
      <c r="AF622" s="4" t="str">
        <f t="shared" si="118"/>
        <v>na</v>
      </c>
      <c r="AG622" s="4" t="str">
        <f t="shared" si="119"/>
        <v>na</v>
      </c>
    </row>
    <row r="623" spans="1:33" x14ac:dyDescent="0.2">
      <c r="A623" t="s">
        <v>3269</v>
      </c>
      <c r="B623" t="s">
        <v>3251</v>
      </c>
      <c r="C623" s="7" t="str">
        <f>VLOOKUP(B623,YahooFinanceInfos!A:T,9,FALSE)</f>
        <v>Takeda Pharmaceutical Company L</v>
      </c>
      <c r="D623" t="str">
        <f>VLOOKUP(B623,YahooFinanceInfos!A:T,7,FALSE)</f>
        <v>USD</v>
      </c>
      <c r="E623" s="1">
        <f>VLOOKUP(B623,YahooFinanceInfos!A:T,20,FALSE)</f>
        <v>18.670000000000002</v>
      </c>
      <c r="F623" s="4" t="str">
        <f>VLOOKUP(B623,YahooFinanceInfos!A:AK,37,FALSE)</f>
        <v>12.43 - 20.93</v>
      </c>
      <c r="G623" s="11">
        <f>(VLOOKUP(B623,YahooFinanceInfos!A:AO,41,FALSE)-E623)/E623</f>
        <v>0.12104981253347605</v>
      </c>
      <c r="H623" s="9">
        <f>VLOOKUP(B623,YahooFinanceInfos!A:AX,50,FALSE)</f>
        <v>0.8115</v>
      </c>
      <c r="I623" s="9">
        <f>VLOOKUP(B623,YahooFinanceInfos!A:AT,46,FALSE)</f>
        <v>1.635</v>
      </c>
      <c r="J623" s="4">
        <f>VLOOKUP(B623,YahooFinanceInfos!A:AV,48,FALSE)</f>
        <v>8.7153519999999998E-2</v>
      </c>
      <c r="K623" s="4">
        <f t="shared" si="111"/>
        <v>2.0147874306839189</v>
      </c>
      <c r="L623" s="9">
        <f>VLOOKUP(B623,YahooFinanceInfos!A:AV,47,FALSE)</f>
        <v>23.006777</v>
      </c>
      <c r="M623" s="9">
        <f>VLOOKUP(B623,YahooFinanceInfos!A:AZ,52,FALSE)</f>
        <v>12.5505</v>
      </c>
      <c r="N623" s="4">
        <f>VLOOKUP(B623,YahooFinanceInfos!A:BH,60,FALSE)</f>
        <v>1.4875902000000001</v>
      </c>
      <c r="O623" s="4" t="str">
        <f t="shared" si="112"/>
        <v>don't touch</v>
      </c>
      <c r="P623" s="4"/>
      <c r="Q623" s="4"/>
      <c r="R623" s="4"/>
      <c r="S623" s="4"/>
      <c r="T623" s="4"/>
      <c r="AA623" s="4" t="str">
        <f t="shared" si="113"/>
        <v>na</v>
      </c>
      <c r="AB623" s="4" t="str">
        <f t="shared" si="114"/>
        <v>na</v>
      </c>
      <c r="AC623" s="4" t="str">
        <f t="shared" si="115"/>
        <v>na</v>
      </c>
      <c r="AD623" s="4" t="str">
        <f t="shared" si="116"/>
        <v>na</v>
      </c>
      <c r="AE623" s="4" t="str">
        <f t="shared" si="117"/>
        <v>na</v>
      </c>
      <c r="AF623" s="4" t="str">
        <f t="shared" si="118"/>
        <v>na</v>
      </c>
      <c r="AG623" s="4" t="str">
        <f t="shared" si="119"/>
        <v>na</v>
      </c>
    </row>
    <row r="624" spans="1:33" x14ac:dyDescent="0.2">
      <c r="A624" t="s">
        <v>3270</v>
      </c>
      <c r="B624" t="s">
        <v>3253</v>
      </c>
      <c r="C624" s="7" t="str">
        <f>VLOOKUP(B624,YahooFinanceInfos!A:T,9,FALSE)</f>
        <v>Moderna, Inc.</v>
      </c>
      <c r="D624" t="str">
        <f>VLOOKUP(B624,YahooFinanceInfos!A:T,7,FALSE)</f>
        <v>USD</v>
      </c>
      <c r="E624" s="1">
        <f>VLOOKUP(B624,YahooFinanceInfos!A:T,20,FALSE)</f>
        <v>64.56</v>
      </c>
      <c r="F624" s="4" t="str">
        <f>VLOOKUP(B624,YahooFinanceInfos!A:AK,37,FALSE)</f>
        <v>11.54 - 68.49</v>
      </c>
      <c r="G624" s="11">
        <f>(VLOOKUP(B624,YahooFinanceInfos!A:AO,41,FALSE)-E624)/E624</f>
        <v>6.0873605947955274E-2</v>
      </c>
      <c r="H624" s="9">
        <f>VLOOKUP(B624,YahooFinanceInfos!A:AX,50,FALSE)</f>
        <v>-1.5009999999999999</v>
      </c>
      <c r="I624" s="9">
        <f>VLOOKUP(B624,YahooFinanceInfos!A:AT,46,FALSE)</f>
        <v>0</v>
      </c>
      <c r="J624" s="4">
        <f>VLOOKUP(B624,YahooFinanceInfos!A:AV,48,FALSE)</f>
        <v>0</v>
      </c>
      <c r="K624" s="4">
        <f t="shared" si="111"/>
        <v>0</v>
      </c>
      <c r="L624" s="9">
        <f>VLOOKUP(B624,YahooFinanceInfos!A:AV,47,FALSE)</f>
        <v>0</v>
      </c>
      <c r="M624" s="9">
        <f>VLOOKUP(B624,YahooFinanceInfos!A:AZ,52,FALSE)</f>
        <v>4.4340000000000002</v>
      </c>
      <c r="N624" s="4">
        <f>VLOOKUP(B624,YahooFinanceInfos!A:BH,60,FALSE)</f>
        <v>14.560216</v>
      </c>
      <c r="O624" s="4" t="str">
        <f t="shared" si="112"/>
        <v>don't touch</v>
      </c>
      <c r="P624" s="4"/>
      <c r="Q624" s="4"/>
      <c r="R624" s="4"/>
      <c r="S624" s="4"/>
      <c r="T624" s="4"/>
      <c r="AA624" s="4" t="str">
        <f t="shared" si="113"/>
        <v>na</v>
      </c>
      <c r="AB624" s="4" t="str">
        <f t="shared" si="114"/>
        <v>na</v>
      </c>
      <c r="AC624" s="4" t="str">
        <f t="shared" si="115"/>
        <v>na</v>
      </c>
      <c r="AD624" s="4" t="str">
        <f t="shared" si="116"/>
        <v>na</v>
      </c>
      <c r="AE624" s="4" t="str">
        <f t="shared" si="117"/>
        <v>na</v>
      </c>
      <c r="AF624" s="4" t="str">
        <f t="shared" si="118"/>
        <v>na</v>
      </c>
      <c r="AG624" s="4" t="str">
        <f t="shared" si="119"/>
        <v>na</v>
      </c>
    </row>
    <row r="625" spans="1:33" x14ac:dyDescent="0.2">
      <c r="A625" t="s">
        <v>3271</v>
      </c>
      <c r="B625" t="s">
        <v>3255</v>
      </c>
      <c r="C625" s="7" t="str">
        <f>VLOOKUP(B625,YahooFinanceInfos!A:T,9,FALSE)</f>
        <v>BioNTech SE</v>
      </c>
      <c r="D625" t="str">
        <f>VLOOKUP(B625,YahooFinanceInfos!A:T,7,FALSE)</f>
        <v>USD</v>
      </c>
      <c r="E625" s="1">
        <f>VLOOKUP(B625,YahooFinanceInfos!A:T,20,FALSE)</f>
        <v>48.66</v>
      </c>
      <c r="F625" s="4" t="str">
        <f>VLOOKUP(B625,YahooFinanceInfos!A:AK,37,FALSE)</f>
        <v>12.525 - 105.0</v>
      </c>
      <c r="G625" s="11">
        <f>(VLOOKUP(B625,YahooFinanceInfos!A:AO,41,FALSE)-E625)/E625</f>
        <v>1.1578298397040692</v>
      </c>
      <c r="H625" s="9">
        <f>VLOOKUP(B625,YahooFinanceInfos!A:AX,50,FALSE)</f>
        <v>0</v>
      </c>
      <c r="I625" s="9">
        <f>VLOOKUP(B625,YahooFinanceInfos!A:AT,46,FALSE)</f>
        <v>0</v>
      </c>
      <c r="J625" s="4">
        <f>VLOOKUP(B625,YahooFinanceInfos!A:AV,48,FALSE)</f>
        <v>0</v>
      </c>
      <c r="K625" s="4" t="str">
        <f t="shared" si="111"/>
        <v>na</v>
      </c>
      <c r="L625" s="9">
        <f>VLOOKUP(B625,YahooFinanceInfos!A:AV,47,FALSE)</f>
        <v>0</v>
      </c>
      <c r="M625" s="9">
        <f>VLOOKUP(B625,YahooFinanceInfos!A:AZ,52,FALSE)</f>
        <v>0</v>
      </c>
      <c r="N625" s="4">
        <f>VLOOKUP(B625,YahooFinanceInfos!A:BH,60,FALSE)</f>
        <v>0</v>
      </c>
      <c r="O625" s="4" t="str">
        <f t="shared" si="112"/>
        <v>don't touch</v>
      </c>
      <c r="P625" s="4"/>
      <c r="Q625" s="4"/>
      <c r="R625" s="4"/>
      <c r="S625" s="4"/>
      <c r="T625" s="4"/>
      <c r="AA625" s="4" t="str">
        <f t="shared" si="113"/>
        <v>na</v>
      </c>
      <c r="AB625" s="4" t="str">
        <f t="shared" si="114"/>
        <v>na</v>
      </c>
      <c r="AC625" s="4" t="str">
        <f t="shared" si="115"/>
        <v>na</v>
      </c>
      <c r="AD625" s="4" t="str">
        <f t="shared" si="116"/>
        <v>na</v>
      </c>
      <c r="AE625" s="4" t="str">
        <f t="shared" si="117"/>
        <v>na</v>
      </c>
      <c r="AF625" s="4" t="str">
        <f t="shared" si="118"/>
        <v>na</v>
      </c>
      <c r="AG625" s="4" t="str">
        <f t="shared" si="119"/>
        <v>na</v>
      </c>
    </row>
    <row r="626" spans="1:33" x14ac:dyDescent="0.2">
      <c r="A626" t="s">
        <v>3272</v>
      </c>
      <c r="B626" t="s">
        <v>3257</v>
      </c>
      <c r="C626" s="7" t="str">
        <f>VLOOKUP(B626,YahooFinanceInfos!A:T,9,FALSE)</f>
        <v>Vir Biotechnology, Inc.</v>
      </c>
      <c r="D626" t="str">
        <f>VLOOKUP(B626,YahooFinanceInfos!A:T,7,FALSE)</f>
        <v>USD</v>
      </c>
      <c r="E626" s="1">
        <f>VLOOKUP(B626,YahooFinanceInfos!A:T,20,FALSE)</f>
        <v>31.15</v>
      </c>
      <c r="F626" s="4" t="str">
        <f>VLOOKUP(B626,YahooFinanceInfos!A:AK,37,FALSE)</f>
        <v>11.65 - 75.0</v>
      </c>
      <c r="G626" s="11">
        <f>(VLOOKUP(B626,YahooFinanceInfos!A:AO,41,FALSE)-E626)/E626</f>
        <v>1.4077046548956662</v>
      </c>
      <c r="H626" s="9">
        <f>VLOOKUP(B626,YahooFinanceInfos!A:AX,50,FALSE)</f>
        <v>-14.641999999999999</v>
      </c>
      <c r="I626" s="9">
        <f>VLOOKUP(B626,YahooFinanceInfos!A:AT,46,FALSE)</f>
        <v>0</v>
      </c>
      <c r="J626" s="4">
        <f>VLOOKUP(B626,YahooFinanceInfos!A:AV,48,FALSE)</f>
        <v>0</v>
      </c>
      <c r="K626" s="4">
        <f t="shared" si="111"/>
        <v>0</v>
      </c>
      <c r="L626" s="9">
        <f>VLOOKUP(B626,YahooFinanceInfos!A:AV,47,FALSE)</f>
        <v>0</v>
      </c>
      <c r="M626" s="9">
        <f>VLOOKUP(B626,YahooFinanceInfos!A:AZ,52,FALSE)</f>
        <v>-23.942</v>
      </c>
      <c r="N626" s="4">
        <f>VLOOKUP(B626,YahooFinanceInfos!A:BH,60,FALSE)</f>
        <v>-1.3010609</v>
      </c>
      <c r="O626" s="4" t="str">
        <f t="shared" si="112"/>
        <v>don't touch</v>
      </c>
      <c r="P626" s="4"/>
      <c r="Q626" s="4"/>
      <c r="R626" s="4"/>
      <c r="S626" s="4"/>
      <c r="T626" s="4"/>
      <c r="AA626" s="4" t="str">
        <f t="shared" si="113"/>
        <v>na</v>
      </c>
      <c r="AB626" s="4" t="str">
        <f t="shared" si="114"/>
        <v>na</v>
      </c>
      <c r="AC626" s="4" t="str">
        <f t="shared" si="115"/>
        <v>na</v>
      </c>
      <c r="AD626" s="4" t="str">
        <f t="shared" si="116"/>
        <v>na</v>
      </c>
      <c r="AE626" s="4" t="str">
        <f t="shared" si="117"/>
        <v>na</v>
      </c>
      <c r="AF626" s="4" t="str">
        <f t="shared" si="118"/>
        <v>na</v>
      </c>
      <c r="AG626" s="4" t="str">
        <f t="shared" si="119"/>
        <v>na</v>
      </c>
    </row>
    <row r="627" spans="1:33" x14ac:dyDescent="0.2">
      <c r="A627" t="s">
        <v>3273</v>
      </c>
      <c r="B627" t="s">
        <v>3259</v>
      </c>
      <c r="C627" s="7" t="str">
        <f>VLOOKUP(B627,YahooFinanceInfos!A:T,9,FALSE)</f>
        <v>Novavax, Inc.</v>
      </c>
      <c r="D627" t="str">
        <f>VLOOKUP(B627,YahooFinanceInfos!A:T,7,FALSE)</f>
        <v>USD</v>
      </c>
      <c r="E627" s="1">
        <f>VLOOKUP(B627,YahooFinanceInfos!A:T,20,FALSE)</f>
        <v>38.299999999999997</v>
      </c>
      <c r="F627" s="4" t="str">
        <f>VLOOKUP(B627,YahooFinanceInfos!A:AK,37,FALSE)</f>
        <v>3.54 - 44.94</v>
      </c>
      <c r="G627" s="11">
        <f>(VLOOKUP(B627,YahooFinanceInfos!A:AO,41,FALSE)-E627)/E627</f>
        <v>0.17336814621409924</v>
      </c>
      <c r="H627" s="9">
        <f>VLOOKUP(B627,YahooFinanceInfos!A:AX,50,FALSE)</f>
        <v>-5.5060000000000002</v>
      </c>
      <c r="I627" s="9">
        <f>VLOOKUP(B627,YahooFinanceInfos!A:AT,46,FALSE)</f>
        <v>0</v>
      </c>
      <c r="J627" s="4">
        <f>VLOOKUP(B627,YahooFinanceInfos!A:AV,48,FALSE)</f>
        <v>0</v>
      </c>
      <c r="K627" s="4">
        <f t="shared" si="111"/>
        <v>0</v>
      </c>
      <c r="L627" s="9">
        <f>VLOOKUP(B627,YahooFinanceInfos!A:AV,47,FALSE)</f>
        <v>0</v>
      </c>
      <c r="M627" s="9">
        <f>VLOOKUP(B627,YahooFinanceInfos!A:AZ,52,FALSE)</f>
        <v>-5.75</v>
      </c>
      <c r="N627" s="4">
        <f>VLOOKUP(B627,YahooFinanceInfos!A:BH,60,FALSE)</f>
        <v>-6.6608695999999998</v>
      </c>
      <c r="O627" s="4" t="str">
        <f t="shared" si="112"/>
        <v>don't touch</v>
      </c>
      <c r="P627" s="4"/>
      <c r="Q627" s="4"/>
      <c r="R627" s="4"/>
      <c r="S627" s="4"/>
      <c r="T627" s="4"/>
      <c r="AA627" s="4" t="str">
        <f t="shared" si="113"/>
        <v>na</v>
      </c>
      <c r="AB627" s="4" t="str">
        <f t="shared" si="114"/>
        <v>na</v>
      </c>
      <c r="AC627" s="4" t="str">
        <f t="shared" si="115"/>
        <v>na</v>
      </c>
      <c r="AD627" s="4" t="str">
        <f t="shared" si="116"/>
        <v>na</v>
      </c>
      <c r="AE627" s="4" t="str">
        <f t="shared" si="117"/>
        <v>na</v>
      </c>
      <c r="AF627" s="4" t="str">
        <f t="shared" si="118"/>
        <v>na</v>
      </c>
      <c r="AG627" s="4" t="str">
        <f t="shared" si="119"/>
        <v>na</v>
      </c>
    </row>
    <row r="628" spans="1:33" x14ac:dyDescent="0.2">
      <c r="A628" t="s">
        <v>3274</v>
      </c>
      <c r="B628" t="s">
        <v>3261</v>
      </c>
      <c r="C628" s="7" t="str">
        <f>VLOOKUP(B628,YahooFinanceInfos!A:T,9,FALSE)</f>
        <v>Inovio Pharmaceuticals, Inc.</v>
      </c>
      <c r="D628" t="str">
        <f>VLOOKUP(B628,YahooFinanceInfos!A:T,7,FALSE)</f>
        <v>USD</v>
      </c>
      <c r="E628" s="1">
        <f>VLOOKUP(B628,YahooFinanceInfos!A:T,20,FALSE)</f>
        <v>13.65</v>
      </c>
      <c r="F628" s="4" t="str">
        <f>VLOOKUP(B628,YahooFinanceInfos!A:AK,37,FALSE)</f>
        <v>1.92 - 19.36</v>
      </c>
      <c r="G628" s="11">
        <f>(VLOOKUP(B628,YahooFinanceInfos!A:AO,41,FALSE)-E628)/E628</f>
        <v>0.41831501831501822</v>
      </c>
      <c r="H628" s="9">
        <f>VLOOKUP(B628,YahooFinanceInfos!A:AX,50,FALSE)</f>
        <v>-1.21</v>
      </c>
      <c r="I628" s="9">
        <f>VLOOKUP(B628,YahooFinanceInfos!A:AT,46,FALSE)</f>
        <v>0</v>
      </c>
      <c r="J628" s="4">
        <f>VLOOKUP(B628,YahooFinanceInfos!A:AV,48,FALSE)</f>
        <v>0</v>
      </c>
      <c r="K628" s="4">
        <f t="shared" si="111"/>
        <v>0</v>
      </c>
      <c r="L628" s="9">
        <f>VLOOKUP(B628,YahooFinanceInfos!A:AV,47,FALSE)</f>
        <v>0</v>
      </c>
      <c r="M628" s="9">
        <f>VLOOKUP(B628,YahooFinanceInfos!A:AZ,52,FALSE)</f>
        <v>3.4000000000000002E-2</v>
      </c>
      <c r="N628" s="4">
        <f>VLOOKUP(B628,YahooFinanceInfos!A:BH,60,FALSE)</f>
        <v>401.47055</v>
      </c>
      <c r="O628" s="4" t="str">
        <f t="shared" si="112"/>
        <v>don't touch</v>
      </c>
      <c r="P628" s="4"/>
      <c r="Q628" s="4"/>
      <c r="R628" s="4"/>
      <c r="S628" s="4"/>
      <c r="T628" s="4"/>
      <c r="AA628" s="4" t="str">
        <f t="shared" si="113"/>
        <v>na</v>
      </c>
      <c r="AB628" s="4" t="str">
        <f t="shared" si="114"/>
        <v>na</v>
      </c>
      <c r="AC628" s="4" t="str">
        <f t="shared" si="115"/>
        <v>na</v>
      </c>
      <c r="AD628" s="4" t="str">
        <f t="shared" si="116"/>
        <v>na</v>
      </c>
      <c r="AE628" s="4" t="str">
        <f t="shared" si="117"/>
        <v>na</v>
      </c>
      <c r="AF628" s="4" t="str">
        <f t="shared" si="118"/>
        <v>na</v>
      </c>
      <c r="AG628" s="4" t="str">
        <f t="shared" si="119"/>
        <v>na</v>
      </c>
    </row>
    <row r="629" spans="1:33" x14ac:dyDescent="0.2">
      <c r="A629" t="s">
        <v>3713</v>
      </c>
      <c r="B629" t="s">
        <v>651</v>
      </c>
      <c r="C629" s="7" t="str">
        <f>VLOOKUP(B629,YahooFinanceInfos!A:T,9,FALSE)</f>
        <v>3M Company</v>
      </c>
      <c r="D629" t="str">
        <f>VLOOKUP(B629,YahooFinanceInfos!A:T,7,FALSE)</f>
        <v>USD</v>
      </c>
      <c r="E629" s="1">
        <f>VLOOKUP(B629,YahooFinanceInfos!A:T,20,FALSE)</f>
        <v>135.99</v>
      </c>
      <c r="F629" s="4" t="str">
        <f>VLOOKUP(B629,YahooFinanceInfos!A:AK,37,FALSE)</f>
        <v>114.04 - 187.72</v>
      </c>
      <c r="G629" s="11">
        <f>(VLOOKUP(B629,YahooFinanceInfos!A:AO,41,FALSE)-E629)/E629</f>
        <v>0.3803956173248032</v>
      </c>
      <c r="H629" s="9">
        <f>VLOOKUP(B629,YahooFinanceInfos!A:AX,50,FALSE)</f>
        <v>8.5229999999999997</v>
      </c>
      <c r="I629" s="9">
        <f>VLOOKUP(B629,YahooFinanceInfos!A:AT,46,FALSE)</f>
        <v>5.79</v>
      </c>
      <c r="J629" s="4">
        <f>VLOOKUP(B629,YahooFinanceInfos!A:AV,48,FALSE)</f>
        <v>4.2535997999999998E-2</v>
      </c>
      <c r="K629" s="4">
        <f t="shared" ref="K629:K691" si="120">IFERROR(I629/H629,"na")</f>
        <v>0.67933826117564244</v>
      </c>
      <c r="L629" s="9">
        <f>VLOOKUP(B629,YahooFinanceInfos!A:AV,47,FALSE)</f>
        <v>15.95565</v>
      </c>
      <c r="M629" s="9">
        <f>VLOOKUP(B629,YahooFinanceInfos!A:AZ,52,FALSE)</f>
        <v>17.640999999999998</v>
      </c>
      <c r="N629" s="4">
        <f>VLOOKUP(B629,YahooFinanceInfos!A:BH,60,FALSE)</f>
        <v>7.7087463999999999</v>
      </c>
      <c r="O629" s="4" t="str">
        <f t="shared" ref="O629:O691" si="121">IF(G629&gt;30%,IF(J629&gt;3%,IF(K629&lt;100%,IF(K629&gt;0%,"invest","don't touch"),"don't touch"),"don't touch"),"don't touch")</f>
        <v>invest</v>
      </c>
      <c r="P629" s="4"/>
      <c r="Q629" s="4"/>
      <c r="R629" s="4"/>
      <c r="S629" s="4"/>
      <c r="T629" s="4"/>
      <c r="AA629" s="4" t="str">
        <f t="shared" si="113"/>
        <v>na</v>
      </c>
      <c r="AB629" s="4" t="str">
        <f t="shared" si="114"/>
        <v>na</v>
      </c>
      <c r="AC629" s="4" t="str">
        <f t="shared" si="115"/>
        <v>na</v>
      </c>
      <c r="AD629" s="4" t="str">
        <f t="shared" si="116"/>
        <v>na</v>
      </c>
      <c r="AE629" s="4" t="str">
        <f t="shared" si="117"/>
        <v>na</v>
      </c>
      <c r="AF629" s="4" t="str">
        <f t="shared" si="118"/>
        <v>na</v>
      </c>
      <c r="AG629" s="4" t="str">
        <f t="shared" si="119"/>
        <v>na</v>
      </c>
    </row>
    <row r="630" spans="1:33" x14ac:dyDescent="0.2">
      <c r="A630" t="s">
        <v>3713</v>
      </c>
      <c r="B630" t="s">
        <v>561</v>
      </c>
      <c r="C630" s="7" t="str">
        <f>VLOOKUP(B630,YahooFinanceInfos!A:T,9,FALSE)</f>
        <v>A.O. Smith Corporation</v>
      </c>
      <c r="D630" t="str">
        <f>VLOOKUP(B630,YahooFinanceInfos!A:T,7,FALSE)</f>
        <v>USD</v>
      </c>
      <c r="E630" s="1">
        <f>VLOOKUP(B630,YahooFinanceInfos!A:T,20,FALSE)</f>
        <v>40.28</v>
      </c>
      <c r="F630" s="4" t="str">
        <f>VLOOKUP(B630,YahooFinanceInfos!A:AK,37,FALSE)</f>
        <v>33.81 - 52.61</v>
      </c>
      <c r="G630" s="11">
        <f>(VLOOKUP(B630,YahooFinanceInfos!A:AO,41,FALSE)-E630)/E630</f>
        <v>0.30610724925521343</v>
      </c>
      <c r="H630" s="9">
        <f>VLOOKUP(B630,YahooFinanceInfos!A:AX,50,FALSE)</f>
        <v>2.0139999999999998</v>
      </c>
      <c r="I630" s="9">
        <f>VLOOKUP(B630,YahooFinanceInfos!A:AT,46,FALSE)</f>
        <v>0.92</v>
      </c>
      <c r="J630" s="4">
        <f>VLOOKUP(B630,YahooFinanceInfos!A:AV,48,FALSE)</f>
        <v>2.3011506000000001E-2</v>
      </c>
      <c r="K630" s="4">
        <f t="shared" si="120"/>
        <v>0.45680238331678258</v>
      </c>
      <c r="L630" s="9">
        <f>VLOOKUP(B630,YahooFinanceInfos!A:AV,47,FALSE)</f>
        <v>20</v>
      </c>
      <c r="M630" s="9">
        <f>VLOOKUP(B630,YahooFinanceInfos!A:AZ,52,FALSE)</f>
        <v>10.029999999999999</v>
      </c>
      <c r="N630" s="4">
        <f>VLOOKUP(B630,YahooFinanceInfos!A:BH,60,FALSE)</f>
        <v>4.0159520000000004</v>
      </c>
      <c r="O630" s="4" t="str">
        <f t="shared" si="121"/>
        <v>don't touch</v>
      </c>
      <c r="P630" s="4"/>
      <c r="Q630" s="4"/>
      <c r="R630" s="4"/>
      <c r="S630" s="4"/>
      <c r="T630" s="4"/>
      <c r="AA630" s="4" t="str">
        <f t="shared" si="113"/>
        <v>na</v>
      </c>
      <c r="AB630" s="4" t="str">
        <f t="shared" si="114"/>
        <v>na</v>
      </c>
      <c r="AC630" s="4" t="str">
        <f t="shared" si="115"/>
        <v>na</v>
      </c>
      <c r="AD630" s="4" t="str">
        <f t="shared" si="116"/>
        <v>na</v>
      </c>
      <c r="AE630" s="4" t="str">
        <f t="shared" si="117"/>
        <v>na</v>
      </c>
      <c r="AF630" s="4" t="str">
        <f t="shared" si="118"/>
        <v>na</v>
      </c>
      <c r="AG630" s="4" t="str">
        <f t="shared" si="119"/>
        <v>na</v>
      </c>
    </row>
    <row r="631" spans="1:33" x14ac:dyDescent="0.2">
      <c r="A631" t="s">
        <v>3713</v>
      </c>
      <c r="B631" t="s">
        <v>3314</v>
      </c>
      <c r="C631" s="7" t="str">
        <f>VLOOKUP(B631,YahooFinanceInfos!A:T,9,FALSE)</f>
        <v>Abbott Laboratories</v>
      </c>
      <c r="D631" t="str">
        <f>VLOOKUP(B631,YahooFinanceInfos!A:T,7,FALSE)</f>
        <v>USD</v>
      </c>
      <c r="E631" s="1">
        <f>VLOOKUP(B631,YahooFinanceInfos!A:T,20,FALSE)</f>
        <v>91.78</v>
      </c>
      <c r="F631" s="4" t="str">
        <f>VLOOKUP(B631,YahooFinanceInfos!A:AK,37,FALSE)</f>
        <v>61.61 - 100.0</v>
      </c>
      <c r="G631" s="11">
        <f>(VLOOKUP(B631,YahooFinanceInfos!A:AO,41,FALSE)-E631)/E631</f>
        <v>8.9561996077576797E-2</v>
      </c>
      <c r="H631" s="9">
        <f>VLOOKUP(B631,YahooFinanceInfos!A:AX,50,FALSE)</f>
        <v>1.9910000000000001</v>
      </c>
      <c r="I631" s="9">
        <f>VLOOKUP(B631,YahooFinanceInfos!A:AT,46,FALSE)</f>
        <v>1.36</v>
      </c>
      <c r="J631" s="4">
        <f>VLOOKUP(B631,YahooFinanceInfos!A:AV,48,FALSE)</f>
        <v>1.4756943999999999E-2</v>
      </c>
      <c r="K631" s="4">
        <f t="shared" si="120"/>
        <v>0.68307383224510299</v>
      </c>
      <c r="L631" s="9">
        <f>VLOOKUP(B631,YahooFinanceInfos!A:AV,47,FALSE)</f>
        <v>46.097434999999997</v>
      </c>
      <c r="M631" s="9">
        <f>VLOOKUP(B631,YahooFinanceInfos!A:AZ,52,FALSE)</f>
        <v>17.082999999999998</v>
      </c>
      <c r="N631" s="4">
        <f>VLOOKUP(B631,YahooFinanceInfos!A:BH,60,FALSE)</f>
        <v>5.3725924000000003</v>
      </c>
      <c r="O631" s="4" t="str">
        <f t="shared" si="121"/>
        <v>don't touch</v>
      </c>
      <c r="P631" s="4"/>
      <c r="Q631" s="4"/>
      <c r="R631" s="4"/>
      <c r="S631" s="4"/>
      <c r="T631" s="4"/>
      <c r="AA631" s="4" t="str">
        <f t="shared" si="113"/>
        <v>na</v>
      </c>
      <c r="AB631" s="4" t="str">
        <f t="shared" si="114"/>
        <v>na</v>
      </c>
      <c r="AC631" s="4" t="str">
        <f t="shared" si="115"/>
        <v>na</v>
      </c>
      <c r="AD631" s="4" t="str">
        <f t="shared" si="116"/>
        <v>na</v>
      </c>
      <c r="AE631" s="4" t="str">
        <f t="shared" si="117"/>
        <v>na</v>
      </c>
      <c r="AF631" s="4" t="str">
        <f t="shared" si="118"/>
        <v>na</v>
      </c>
      <c r="AG631" s="4" t="str">
        <f t="shared" si="119"/>
        <v>na</v>
      </c>
    </row>
    <row r="632" spans="1:33" x14ac:dyDescent="0.2">
      <c r="A632" t="s">
        <v>3713</v>
      </c>
      <c r="B632" t="s">
        <v>3242</v>
      </c>
      <c r="C632" s="7" t="str">
        <f>VLOOKUP(B632,YahooFinanceInfos!A:T,9,FALSE)</f>
        <v>AbbVie Inc.</v>
      </c>
      <c r="D632" t="str">
        <f>VLOOKUP(B632,YahooFinanceInfos!A:T,7,FALSE)</f>
        <v>USD</v>
      </c>
      <c r="E632" s="1">
        <f>VLOOKUP(B632,YahooFinanceInfos!A:T,20,FALSE)</f>
        <v>89.94</v>
      </c>
      <c r="F632" s="4" t="str">
        <f>VLOOKUP(B632,YahooFinanceInfos!A:AK,37,FALSE)</f>
        <v>62.55 - 97.86</v>
      </c>
      <c r="G632" s="11">
        <f>(VLOOKUP(B632,YahooFinanceInfos!A:AO,41,FALSE)-E632)/E632</f>
        <v>8.8058705803869264E-2</v>
      </c>
      <c r="H632" s="9">
        <f>VLOOKUP(B632,YahooFinanceInfos!A:AX,50,FALSE)</f>
        <v>5.65</v>
      </c>
      <c r="I632" s="9">
        <f>VLOOKUP(B632,YahooFinanceInfos!A:AT,46,FALSE)</f>
        <v>4.5</v>
      </c>
      <c r="J632" s="4">
        <f>VLOOKUP(B632,YahooFinanceInfos!A:AV,48,FALSE)</f>
        <v>5.0635760000000002E-2</v>
      </c>
      <c r="K632" s="4">
        <f t="shared" si="120"/>
        <v>0.79646017699115035</v>
      </c>
      <c r="L632" s="9">
        <f>VLOOKUP(B632,YahooFinanceInfos!A:AV,47,FALSE)</f>
        <v>15.918583999999999</v>
      </c>
      <c r="M632" s="9">
        <f>VLOOKUP(B632,YahooFinanceInfos!A:AZ,52,FALSE)</f>
        <v>-5.5259999999999998</v>
      </c>
      <c r="N632" s="4">
        <f>VLOOKUP(B632,YahooFinanceInfos!A:BH,60,FALSE)</f>
        <v>-16.275787000000001</v>
      </c>
      <c r="O632" s="4" t="str">
        <f t="shared" si="121"/>
        <v>don't touch</v>
      </c>
      <c r="P632" s="4"/>
      <c r="Q632" s="4"/>
      <c r="R632" s="4"/>
      <c r="S632" s="4"/>
      <c r="T632" s="4"/>
      <c r="AA632" s="4" t="str">
        <f t="shared" si="113"/>
        <v>na</v>
      </c>
      <c r="AB632" s="4" t="str">
        <f t="shared" si="114"/>
        <v>na</v>
      </c>
      <c r="AC632" s="4" t="str">
        <f t="shared" si="115"/>
        <v>na</v>
      </c>
      <c r="AD632" s="4" t="str">
        <f t="shared" si="116"/>
        <v>na</v>
      </c>
      <c r="AE632" s="4" t="str">
        <f t="shared" si="117"/>
        <v>na</v>
      </c>
      <c r="AF632" s="4" t="str">
        <f t="shared" si="118"/>
        <v>na</v>
      </c>
      <c r="AG632" s="4" t="str">
        <f t="shared" si="119"/>
        <v>na</v>
      </c>
    </row>
    <row r="633" spans="1:33" x14ac:dyDescent="0.2">
      <c r="A633" t="s">
        <v>3713</v>
      </c>
      <c r="B633" t="s">
        <v>3315</v>
      </c>
      <c r="C633" s="7" t="str">
        <f>VLOOKUP(B633,YahooFinanceInfos!A:T,9,FALSE)</f>
        <v>Accenture plc</v>
      </c>
      <c r="D633" t="str">
        <f>VLOOKUP(B633,YahooFinanceInfos!A:T,7,FALSE)</f>
        <v>USD</v>
      </c>
      <c r="E633" s="1">
        <f>VLOOKUP(B633,YahooFinanceInfos!A:T,20,FALSE)</f>
        <v>179.99</v>
      </c>
      <c r="F633" s="4" t="str">
        <f>VLOOKUP(B633,YahooFinanceInfos!A:AK,37,FALSE)</f>
        <v>137.15 - 216.39</v>
      </c>
      <c r="G633" s="11">
        <f>(VLOOKUP(B633,YahooFinanceInfos!A:AO,41,FALSE)-E633)/E633</f>
        <v>0.20223345741430065</v>
      </c>
      <c r="H633" s="9">
        <f>VLOOKUP(B633,YahooFinanceInfos!A:AX,50,FALSE)</f>
        <v>7.665</v>
      </c>
      <c r="I633" s="9">
        <f>VLOOKUP(B633,YahooFinanceInfos!A:AT,46,FALSE)</f>
        <v>2.4</v>
      </c>
      <c r="J633" s="4">
        <f>VLOOKUP(B633,YahooFinanceInfos!A:AV,48,FALSE)</f>
        <v>1.3259669E-2</v>
      </c>
      <c r="K633" s="4">
        <f t="shared" si="120"/>
        <v>0.3131115459882583</v>
      </c>
      <c r="L633" s="9">
        <f>VLOOKUP(B633,YahooFinanceInfos!A:AV,47,FALSE)</f>
        <v>23.482061000000002</v>
      </c>
      <c r="M633" s="9">
        <f>VLOOKUP(B633,YahooFinanceInfos!A:AZ,52,FALSE)</f>
        <v>24.283999999999999</v>
      </c>
      <c r="N633" s="4">
        <f>VLOOKUP(B633,YahooFinanceInfos!A:BH,60,FALSE)</f>
        <v>7.4118760000000004</v>
      </c>
      <c r="O633" s="4" t="str">
        <f t="shared" si="121"/>
        <v>don't touch</v>
      </c>
      <c r="P633" s="4"/>
      <c r="Q633" s="4"/>
      <c r="R633" s="4"/>
      <c r="S633" s="4"/>
      <c r="T633" s="4"/>
      <c r="AA633" s="4" t="str">
        <f t="shared" si="113"/>
        <v>na</v>
      </c>
      <c r="AB633" s="4" t="str">
        <f t="shared" si="114"/>
        <v>na</v>
      </c>
      <c r="AC633" s="4" t="str">
        <f t="shared" si="115"/>
        <v>na</v>
      </c>
      <c r="AD633" s="4" t="str">
        <f t="shared" si="116"/>
        <v>na</v>
      </c>
      <c r="AE633" s="4" t="str">
        <f t="shared" si="117"/>
        <v>na</v>
      </c>
      <c r="AF633" s="4" t="str">
        <f t="shared" si="118"/>
        <v>na</v>
      </c>
      <c r="AG633" s="4" t="str">
        <f t="shared" si="119"/>
        <v>na</v>
      </c>
    </row>
    <row r="634" spans="1:33" x14ac:dyDescent="0.2">
      <c r="A634" t="s">
        <v>3713</v>
      </c>
      <c r="B634" t="s">
        <v>3316</v>
      </c>
      <c r="C634" s="7" t="str">
        <f>VLOOKUP(B634,YahooFinanceInfos!A:T,9,FALSE)</f>
        <v>Activision Blizzard, Inc</v>
      </c>
      <c r="D634" t="str">
        <f>VLOOKUP(B634,YahooFinanceInfos!A:T,7,FALSE)</f>
        <v>USD</v>
      </c>
      <c r="E634" s="1">
        <f>VLOOKUP(B634,YahooFinanceInfos!A:T,20,FALSE)</f>
        <v>72.959999999999994</v>
      </c>
      <c r="F634" s="4" t="str">
        <f>VLOOKUP(B634,YahooFinanceInfos!A:AK,37,FALSE)</f>
        <v>41.84 - 75.97</v>
      </c>
      <c r="G634" s="11">
        <f>(VLOOKUP(B634,YahooFinanceInfos!A:AO,41,FALSE)-E634)/E634</f>
        <v>4.1255482456140427E-2</v>
      </c>
      <c r="H634" s="9">
        <f>VLOOKUP(B634,YahooFinanceInfos!A:AX,50,FALSE)</f>
        <v>2.0209999999999999</v>
      </c>
      <c r="I634" s="9">
        <f>VLOOKUP(B634,YahooFinanceInfos!A:AT,46,FALSE)</f>
        <v>0.41</v>
      </c>
      <c r="J634" s="4">
        <f>VLOOKUP(B634,YahooFinanceInfos!A:AV,48,FALSE)</f>
        <v>5.5653593000000003E-3</v>
      </c>
      <c r="K634" s="4">
        <f t="shared" si="120"/>
        <v>0.20286986640277091</v>
      </c>
      <c r="L634" s="9">
        <f>VLOOKUP(B634,YahooFinanceInfos!A:AV,47,FALSE)</f>
        <v>36.100940000000001</v>
      </c>
      <c r="M634" s="9">
        <f>VLOOKUP(B634,YahooFinanceInfos!A:AZ,52,FALSE)</f>
        <v>16.902999999999999</v>
      </c>
      <c r="N634" s="4">
        <f>VLOOKUP(B634,YahooFinanceInfos!A:BH,60,FALSE)</f>
        <v>4.3163933999999999</v>
      </c>
      <c r="O634" s="4" t="str">
        <f t="shared" si="121"/>
        <v>don't touch</v>
      </c>
      <c r="P634" s="4"/>
      <c r="Q634" s="4"/>
      <c r="R634" s="4"/>
      <c r="S634" s="4"/>
      <c r="T634" s="4"/>
      <c r="AA634" s="4" t="str">
        <f t="shared" si="113"/>
        <v>na</v>
      </c>
      <c r="AB634" s="4" t="str">
        <f t="shared" si="114"/>
        <v>na</v>
      </c>
      <c r="AC634" s="4" t="str">
        <f t="shared" si="115"/>
        <v>na</v>
      </c>
      <c r="AD634" s="4" t="str">
        <f t="shared" si="116"/>
        <v>na</v>
      </c>
      <c r="AE634" s="4" t="str">
        <f t="shared" si="117"/>
        <v>na</v>
      </c>
      <c r="AF634" s="4" t="str">
        <f t="shared" si="118"/>
        <v>na</v>
      </c>
      <c r="AG634" s="4" t="str">
        <f t="shared" si="119"/>
        <v>na</v>
      </c>
    </row>
    <row r="635" spans="1:33" x14ac:dyDescent="0.2">
      <c r="A635" t="s">
        <v>3713</v>
      </c>
      <c r="B635" t="s">
        <v>3317</v>
      </c>
      <c r="C635" s="7" t="str">
        <f>VLOOKUP(B635,YahooFinanceInfos!A:T,9,FALSE)</f>
        <v>Acuity Brands, Inc.</v>
      </c>
      <c r="D635" t="str">
        <f>VLOOKUP(B635,YahooFinanceInfos!A:T,7,FALSE)</f>
        <v>USD</v>
      </c>
      <c r="E635" s="1">
        <f>VLOOKUP(B635,YahooFinanceInfos!A:T,20,FALSE)</f>
        <v>76.25</v>
      </c>
      <c r="F635" s="4" t="str">
        <f>VLOOKUP(B635,YahooFinanceInfos!A:AK,37,FALSE)</f>
        <v>67.46 - 143.55</v>
      </c>
      <c r="G635" s="11">
        <f>(VLOOKUP(B635,YahooFinanceInfos!A:AO,41,FALSE)-E635)/E635</f>
        <v>0.88262295081967224</v>
      </c>
      <c r="H635" s="9">
        <f>VLOOKUP(B635,YahooFinanceInfos!A:AX,50,FALSE)</f>
        <v>7.5119999999999996</v>
      </c>
      <c r="I635" s="9">
        <f>VLOOKUP(B635,YahooFinanceInfos!A:AT,46,FALSE)</f>
        <v>0.52</v>
      </c>
      <c r="J635" s="4">
        <f>VLOOKUP(B635,YahooFinanceInfos!A:AV,48,FALSE)</f>
        <v>6.9808029999999998E-3</v>
      </c>
      <c r="K635" s="4">
        <f t="shared" si="120"/>
        <v>6.9222577209797659E-2</v>
      </c>
      <c r="L635" s="9">
        <f>VLOOKUP(B635,YahooFinanceInfos!A:AV,47,FALSE)</f>
        <v>10.150426</v>
      </c>
      <c r="M635" s="9">
        <f>VLOOKUP(B635,YahooFinanceInfos!A:AZ,52,FALSE)</f>
        <v>52.258000000000003</v>
      </c>
      <c r="N635" s="4">
        <f>VLOOKUP(B635,YahooFinanceInfos!A:BH,60,FALSE)</f>
        <v>1.4591068</v>
      </c>
      <c r="O635" s="4" t="str">
        <f t="shared" si="121"/>
        <v>don't touch</v>
      </c>
      <c r="P635" s="4"/>
      <c r="Q635" s="4"/>
      <c r="R635" s="4"/>
      <c r="S635" s="4"/>
      <c r="T635" s="4"/>
      <c r="AA635" s="4" t="str">
        <f t="shared" si="113"/>
        <v>na</v>
      </c>
      <c r="AB635" s="4" t="str">
        <f t="shared" si="114"/>
        <v>na</v>
      </c>
      <c r="AC635" s="4" t="str">
        <f t="shared" si="115"/>
        <v>na</v>
      </c>
      <c r="AD635" s="4" t="str">
        <f t="shared" si="116"/>
        <v>na</v>
      </c>
      <c r="AE635" s="4" t="str">
        <f t="shared" si="117"/>
        <v>na</v>
      </c>
      <c r="AF635" s="4" t="str">
        <f t="shared" si="118"/>
        <v>na</v>
      </c>
      <c r="AG635" s="4" t="str">
        <f t="shared" si="119"/>
        <v>na</v>
      </c>
    </row>
    <row r="636" spans="1:33" x14ac:dyDescent="0.2">
      <c r="A636" t="s">
        <v>3713</v>
      </c>
      <c r="B636" t="s">
        <v>3318</v>
      </c>
      <c r="C636" s="7" t="str">
        <f>VLOOKUP(B636,YahooFinanceInfos!A:T,9,FALSE)</f>
        <v>Adobe Inc.</v>
      </c>
      <c r="D636" t="str">
        <f>VLOOKUP(B636,YahooFinanceInfos!A:T,7,FALSE)</f>
        <v>USD</v>
      </c>
      <c r="E636" s="1">
        <f>VLOOKUP(B636,YahooFinanceInfos!A:T,20,FALSE)</f>
        <v>355.39</v>
      </c>
      <c r="F636" s="4" t="str">
        <f>VLOOKUP(B636,YahooFinanceInfos!A:AK,37,FALSE)</f>
        <v>255.13 - 386.75</v>
      </c>
      <c r="G636" s="11">
        <f>(VLOOKUP(B636,YahooFinanceInfos!A:AO,41,FALSE)-E636)/E636</f>
        <v>8.8241087256253736E-2</v>
      </c>
      <c r="H636" s="9">
        <f>VLOOKUP(B636,YahooFinanceInfos!A:AX,50,FALSE)</f>
        <v>6.5990000000000002</v>
      </c>
      <c r="I636" s="9">
        <f>VLOOKUP(B636,YahooFinanceInfos!A:AT,46,FALSE)</f>
        <v>0</v>
      </c>
      <c r="J636" s="4">
        <f>VLOOKUP(B636,YahooFinanceInfos!A:AV,48,FALSE)</f>
        <v>0</v>
      </c>
      <c r="K636" s="4">
        <f t="shared" si="120"/>
        <v>0</v>
      </c>
      <c r="L636" s="9">
        <f>VLOOKUP(B636,YahooFinanceInfos!A:AV,47,FALSE)</f>
        <v>53.855133000000002</v>
      </c>
      <c r="M636" s="9">
        <f>VLOOKUP(B636,YahooFinanceInfos!A:AZ,52,FALSE)</f>
        <v>21.667000000000002</v>
      </c>
      <c r="N636" s="4">
        <f>VLOOKUP(B636,YahooFinanceInfos!A:BH,60,FALSE)</f>
        <v>16.402365</v>
      </c>
      <c r="O636" s="4" t="str">
        <f t="shared" si="121"/>
        <v>don't touch</v>
      </c>
      <c r="P636" s="4"/>
      <c r="Q636" s="4"/>
      <c r="R636" s="4"/>
      <c r="S636" s="4"/>
      <c r="T636" s="4"/>
      <c r="AA636" s="4" t="str">
        <f t="shared" si="113"/>
        <v>na</v>
      </c>
      <c r="AB636" s="4" t="str">
        <f t="shared" si="114"/>
        <v>na</v>
      </c>
      <c r="AC636" s="4" t="str">
        <f t="shared" si="115"/>
        <v>na</v>
      </c>
      <c r="AD636" s="4" t="str">
        <f t="shared" si="116"/>
        <v>na</v>
      </c>
      <c r="AE636" s="4" t="str">
        <f t="shared" si="117"/>
        <v>na</v>
      </c>
      <c r="AF636" s="4" t="str">
        <f t="shared" si="118"/>
        <v>na</v>
      </c>
      <c r="AG636" s="4" t="str">
        <f t="shared" si="119"/>
        <v>na</v>
      </c>
    </row>
    <row r="637" spans="1:33" x14ac:dyDescent="0.2">
      <c r="A637" t="s">
        <v>3713</v>
      </c>
      <c r="B637" t="s">
        <v>3319</v>
      </c>
      <c r="C637" s="7" t="str">
        <f>VLOOKUP(B637,YahooFinanceInfos!A:T,9,FALSE)</f>
        <v xml:space="preserve">Advance Auto Parts Inc Advance </v>
      </c>
      <c r="D637" t="str">
        <f>VLOOKUP(B637,YahooFinanceInfos!A:T,7,FALSE)</f>
        <v>USD</v>
      </c>
      <c r="E637" s="1">
        <f>VLOOKUP(B637,YahooFinanceInfos!A:T,20,FALSE)</f>
        <v>121.13</v>
      </c>
      <c r="F637" s="4" t="str">
        <f>VLOOKUP(B637,YahooFinanceInfos!A:AK,37,FALSE)</f>
        <v>71.33 - 171.43</v>
      </c>
      <c r="G637" s="11">
        <f>(VLOOKUP(B637,YahooFinanceInfos!A:AO,41,FALSE)-E637)/E637</f>
        <v>0.41525633616775376</v>
      </c>
      <c r="H637" s="9">
        <f>VLOOKUP(B637,YahooFinanceInfos!A:AX,50,FALSE)</f>
        <v>6.84</v>
      </c>
      <c r="I637" s="9">
        <f>VLOOKUP(B637,YahooFinanceInfos!A:AT,46,FALSE)</f>
        <v>0.24</v>
      </c>
      <c r="J637" s="4">
        <f>VLOOKUP(B637,YahooFinanceInfos!A:AV,48,FALSE)</f>
        <v>2.0127473000000002E-3</v>
      </c>
      <c r="K637" s="4">
        <f t="shared" si="120"/>
        <v>3.5087719298245612E-2</v>
      </c>
      <c r="L637" s="9">
        <f>VLOOKUP(B637,YahooFinanceInfos!A:AV,47,FALSE)</f>
        <v>17.709064000000001</v>
      </c>
      <c r="M637" s="9">
        <f>VLOOKUP(B637,YahooFinanceInfos!A:AZ,52,FALSE)</f>
        <v>51.606000000000002</v>
      </c>
      <c r="N637" s="4">
        <f>VLOOKUP(B637,YahooFinanceInfos!A:BH,60,FALSE)</f>
        <v>2.3472078000000001</v>
      </c>
      <c r="O637" s="4" t="str">
        <f t="shared" si="121"/>
        <v>don't touch</v>
      </c>
      <c r="P637" s="4"/>
      <c r="Q637" s="4"/>
      <c r="R637" s="4"/>
      <c r="S637" s="4"/>
      <c r="T637" s="4"/>
      <c r="AA637" s="4" t="str">
        <f t="shared" si="113"/>
        <v>na</v>
      </c>
      <c r="AB637" s="4" t="str">
        <f t="shared" si="114"/>
        <v>na</v>
      </c>
      <c r="AC637" s="4" t="str">
        <f t="shared" si="115"/>
        <v>na</v>
      </c>
      <c r="AD637" s="4" t="str">
        <f t="shared" si="116"/>
        <v>na</v>
      </c>
      <c r="AE637" s="4" t="str">
        <f t="shared" si="117"/>
        <v>na</v>
      </c>
      <c r="AF637" s="4" t="str">
        <f t="shared" si="118"/>
        <v>na</v>
      </c>
      <c r="AG637" s="4" t="str">
        <f t="shared" si="119"/>
        <v>na</v>
      </c>
    </row>
    <row r="638" spans="1:33" x14ac:dyDescent="0.2">
      <c r="A638" t="s">
        <v>3713</v>
      </c>
      <c r="B638" t="s">
        <v>3320</v>
      </c>
      <c r="C638" s="7" t="str">
        <f>VLOOKUP(B638,YahooFinanceInfos!A:T,9,FALSE)</f>
        <v>Advanced Micro Devices, Inc.</v>
      </c>
      <c r="D638" t="str">
        <f>VLOOKUP(B638,YahooFinanceInfos!A:T,7,FALSE)</f>
        <v>USD</v>
      </c>
      <c r="E638" s="1">
        <f>VLOOKUP(B638,YahooFinanceInfos!A:T,20,FALSE)</f>
        <v>54.51</v>
      </c>
      <c r="F638" s="4" t="str">
        <f>VLOOKUP(B638,YahooFinanceInfos!A:AK,37,FALSE)</f>
        <v>26.03 - 59.27</v>
      </c>
      <c r="G638" s="11">
        <f>(VLOOKUP(B638,YahooFinanceInfos!A:AO,41,FALSE)-E638)/E638</f>
        <v>8.732342689414796E-2</v>
      </c>
      <c r="H638" s="9">
        <f>VLOOKUP(B638,YahooFinanceInfos!A:AX,50,FALSE)</f>
        <v>0.42599999999999999</v>
      </c>
      <c r="I638" s="9">
        <f>VLOOKUP(B638,YahooFinanceInfos!A:AT,46,FALSE)</f>
        <v>0</v>
      </c>
      <c r="J638" s="4">
        <f>VLOOKUP(B638,YahooFinanceInfos!A:AV,48,FALSE)</f>
        <v>0</v>
      </c>
      <c r="K638" s="4">
        <f t="shared" si="120"/>
        <v>0</v>
      </c>
      <c r="L638" s="9">
        <f>VLOOKUP(B638,YahooFinanceInfos!A:AV,47,FALSE)</f>
        <v>127.95774</v>
      </c>
      <c r="M638" s="9">
        <f>VLOOKUP(B638,YahooFinanceInfos!A:AZ,52,FALSE)</f>
        <v>2.5939999999999999</v>
      </c>
      <c r="N638" s="4">
        <f>VLOOKUP(B638,YahooFinanceInfos!A:BH,60,FALSE)</f>
        <v>21.013876</v>
      </c>
      <c r="O638" s="4" t="str">
        <f t="shared" si="121"/>
        <v>don't touch</v>
      </c>
      <c r="P638" s="4"/>
      <c r="Q638" s="4"/>
      <c r="R638" s="4"/>
      <c r="S638" s="4"/>
      <c r="T638" s="4"/>
      <c r="AA638" s="4" t="str">
        <f t="shared" si="113"/>
        <v>na</v>
      </c>
      <c r="AB638" s="4" t="str">
        <f t="shared" si="114"/>
        <v>na</v>
      </c>
      <c r="AC638" s="4" t="str">
        <f t="shared" si="115"/>
        <v>na</v>
      </c>
      <c r="AD638" s="4" t="str">
        <f t="shared" si="116"/>
        <v>na</v>
      </c>
      <c r="AE638" s="4" t="str">
        <f t="shared" si="117"/>
        <v>na</v>
      </c>
      <c r="AF638" s="4" t="str">
        <f t="shared" si="118"/>
        <v>na</v>
      </c>
      <c r="AG638" s="4" t="str">
        <f t="shared" si="119"/>
        <v>na</v>
      </c>
    </row>
    <row r="639" spans="1:33" x14ac:dyDescent="0.2">
      <c r="A639" t="s">
        <v>3713</v>
      </c>
      <c r="B639" t="s">
        <v>3321</v>
      </c>
      <c r="C639" s="7" t="str">
        <f>VLOOKUP(B639,YahooFinanceInfos!A:T,9,FALSE)</f>
        <v>The AES Corporation</v>
      </c>
      <c r="D639" t="str">
        <f>VLOOKUP(B639,YahooFinanceInfos!A:T,7,FALSE)</f>
        <v>USD</v>
      </c>
      <c r="E639" s="1">
        <f>VLOOKUP(B639,YahooFinanceInfos!A:T,20,FALSE)</f>
        <v>11.82</v>
      </c>
      <c r="F639" s="4" t="str">
        <f>VLOOKUP(B639,YahooFinanceInfos!A:AK,37,FALSE)</f>
        <v>8.11 - 21.23</v>
      </c>
      <c r="G639" s="11">
        <f>(VLOOKUP(B639,YahooFinanceInfos!A:AO,41,FALSE)-E639)/E639</f>
        <v>0.79610829103214886</v>
      </c>
      <c r="H639" s="9">
        <f>VLOOKUP(B639,YahooFinanceInfos!A:AX,50,FALSE)</f>
        <v>0.441</v>
      </c>
      <c r="I639" s="9">
        <f>VLOOKUP(B639,YahooFinanceInfos!A:AT,46,FALSE)</f>
        <v>0.55300000000000005</v>
      </c>
      <c r="J639" s="4">
        <f>VLOOKUP(B639,YahooFinanceInfos!A:AV,48,FALSE)</f>
        <v>4.7631353000000001E-2</v>
      </c>
      <c r="K639" s="4">
        <f t="shared" si="120"/>
        <v>1.2539682539682542</v>
      </c>
      <c r="L639" s="9">
        <f>VLOOKUP(B639,YahooFinanceInfos!A:AV,47,FALSE)</f>
        <v>26.802720000000001</v>
      </c>
      <c r="M639" s="9">
        <f>VLOOKUP(B639,YahooFinanceInfos!A:AZ,52,FALSE)</f>
        <v>3.819</v>
      </c>
      <c r="N639" s="4">
        <f>VLOOKUP(B639,YahooFinanceInfos!A:BH,60,FALSE)</f>
        <v>3.0950510000000002</v>
      </c>
      <c r="O639" s="4" t="str">
        <f t="shared" si="121"/>
        <v>don't touch</v>
      </c>
      <c r="P639" s="4"/>
      <c r="Q639" s="4"/>
      <c r="R639" s="4"/>
      <c r="S639" s="4"/>
      <c r="T639" s="4"/>
      <c r="AA639" s="4" t="str">
        <f t="shared" si="113"/>
        <v>na</v>
      </c>
      <c r="AB639" s="4" t="str">
        <f t="shared" si="114"/>
        <v>na</v>
      </c>
      <c r="AC639" s="4" t="str">
        <f t="shared" si="115"/>
        <v>na</v>
      </c>
      <c r="AD639" s="4" t="str">
        <f t="shared" si="116"/>
        <v>na</v>
      </c>
      <c r="AE639" s="4" t="str">
        <f t="shared" si="117"/>
        <v>na</v>
      </c>
      <c r="AF639" s="4" t="str">
        <f t="shared" si="118"/>
        <v>na</v>
      </c>
      <c r="AG639" s="4" t="str">
        <f t="shared" si="119"/>
        <v>na</v>
      </c>
    </row>
    <row r="640" spans="1:33" x14ac:dyDescent="0.2">
      <c r="A640" t="s">
        <v>3713</v>
      </c>
      <c r="B640" t="s">
        <v>3322</v>
      </c>
      <c r="C640" s="7" t="str">
        <f>VLOOKUP(B640,YahooFinanceInfos!A:T,9,FALSE)</f>
        <v>Affiliated Managers Group, Inc.</v>
      </c>
      <c r="D640" t="str">
        <f>VLOOKUP(B640,YahooFinanceInfos!A:T,7,FALSE)</f>
        <v>USD</v>
      </c>
      <c r="E640" s="1">
        <f>VLOOKUP(B640,YahooFinanceInfos!A:T,20,FALSE)</f>
        <v>62.17</v>
      </c>
      <c r="F640" s="4" t="str">
        <f>VLOOKUP(B640,YahooFinanceInfos!A:AK,37,FALSE)</f>
        <v>44.37 - 94.07</v>
      </c>
      <c r="G640" s="11">
        <f>(VLOOKUP(B640,YahooFinanceInfos!A:AO,41,FALSE)-E640)/E640</f>
        <v>0.51310921666398568</v>
      </c>
      <c r="H640" s="9">
        <f>VLOOKUP(B640,YahooFinanceInfos!A:AX,50,FALSE)</f>
        <v>4.05</v>
      </c>
      <c r="I640" s="9">
        <f>VLOOKUP(B640,YahooFinanceInfos!A:AT,46,FALSE)</f>
        <v>1.28</v>
      </c>
      <c r="J640" s="4">
        <f>VLOOKUP(B640,YahooFinanceInfos!A:AV,48,FALSE)</f>
        <v>2.1397525000000001E-2</v>
      </c>
      <c r="K640" s="4">
        <f t="shared" si="120"/>
        <v>0.31604938271604938</v>
      </c>
      <c r="L640" s="9">
        <f>VLOOKUP(B640,YahooFinanceInfos!A:AV,47,FALSE)</f>
        <v>15.350616</v>
      </c>
      <c r="M640" s="9">
        <f>VLOOKUP(B640,YahooFinanceInfos!A:AZ,52,FALSE)</f>
        <v>63.136000000000003</v>
      </c>
      <c r="N640" s="4">
        <f>VLOOKUP(B640,YahooFinanceInfos!A:BH,60,FALSE)</f>
        <v>0.98469967000000003</v>
      </c>
      <c r="O640" s="4" t="str">
        <f t="shared" si="121"/>
        <v>don't touch</v>
      </c>
      <c r="P640" s="4"/>
      <c r="Q640" s="4"/>
      <c r="R640" s="4"/>
      <c r="S640" s="4"/>
      <c r="T640" s="4"/>
      <c r="AA640" s="4" t="str">
        <f t="shared" si="113"/>
        <v>na</v>
      </c>
      <c r="AB640" s="4" t="str">
        <f t="shared" si="114"/>
        <v>na</v>
      </c>
      <c r="AC640" s="4" t="str">
        <f t="shared" si="115"/>
        <v>na</v>
      </c>
      <c r="AD640" s="4" t="str">
        <f t="shared" si="116"/>
        <v>na</v>
      </c>
      <c r="AE640" s="4" t="str">
        <f t="shared" si="117"/>
        <v>na</v>
      </c>
      <c r="AF640" s="4" t="str">
        <f t="shared" si="118"/>
        <v>na</v>
      </c>
      <c r="AG640" s="4" t="str">
        <f t="shared" si="119"/>
        <v>na</v>
      </c>
    </row>
    <row r="641" spans="1:33" x14ac:dyDescent="0.2">
      <c r="A641" t="s">
        <v>3713</v>
      </c>
      <c r="B641" t="s">
        <v>559</v>
      </c>
      <c r="C641" s="7" t="str">
        <f>VLOOKUP(B641,YahooFinanceInfos!A:T,9,FALSE)</f>
        <v>AFLAC Incorporated</v>
      </c>
      <c r="D641" t="str">
        <f>VLOOKUP(B641,YahooFinanceInfos!A:T,7,FALSE)</f>
        <v>USD</v>
      </c>
      <c r="E641" s="1">
        <f>VLOOKUP(B641,YahooFinanceInfos!A:T,20,FALSE)</f>
        <v>32.76</v>
      </c>
      <c r="F641" s="4" t="str">
        <f>VLOOKUP(B641,YahooFinanceInfos!A:AK,37,FALSE)</f>
        <v>23.07 - 57.18</v>
      </c>
      <c r="G641" s="11">
        <f>(VLOOKUP(B641,YahooFinanceInfos!A:AO,41,FALSE)-E641)/E641</f>
        <v>0.74542124542124555</v>
      </c>
      <c r="H641" s="9">
        <f>VLOOKUP(B641,YahooFinanceInfos!A:AX,50,FALSE)</f>
        <v>3.9830000000000001</v>
      </c>
      <c r="I641" s="9">
        <f>VLOOKUP(B641,YahooFinanceInfos!A:AT,46,FALSE)</f>
        <v>1.0900000000000001</v>
      </c>
      <c r="J641" s="4">
        <f>VLOOKUP(B641,YahooFinanceInfos!A:AV,48,FALSE)</f>
        <v>3.4073147999999998E-2</v>
      </c>
      <c r="K641" s="4">
        <f t="shared" si="120"/>
        <v>0.27366306803916646</v>
      </c>
      <c r="L641" s="9">
        <f>VLOOKUP(B641,YahooFinanceInfos!A:AV,47,FALSE)</f>
        <v>8.2249560000000006</v>
      </c>
      <c r="M641" s="9">
        <f>VLOOKUP(B641,YahooFinanceInfos!A:AZ,52,FALSE)</f>
        <v>36.752000000000002</v>
      </c>
      <c r="N641" s="4">
        <f>VLOOKUP(B641,YahooFinanceInfos!A:BH,60,FALSE)</f>
        <v>0.89138010000000001</v>
      </c>
      <c r="O641" s="4" t="str">
        <f t="shared" si="121"/>
        <v>invest</v>
      </c>
      <c r="P641" s="4"/>
      <c r="Q641" s="4"/>
      <c r="R641" s="4"/>
      <c r="S641" s="4"/>
      <c r="T641" s="4"/>
      <c r="AA641" s="4" t="str">
        <f t="shared" si="113"/>
        <v>na</v>
      </c>
      <c r="AB641" s="4" t="str">
        <f t="shared" si="114"/>
        <v>na</v>
      </c>
      <c r="AC641" s="4" t="str">
        <f t="shared" si="115"/>
        <v>na</v>
      </c>
      <c r="AD641" s="4" t="str">
        <f t="shared" si="116"/>
        <v>na</v>
      </c>
      <c r="AE641" s="4" t="str">
        <f t="shared" si="117"/>
        <v>na</v>
      </c>
      <c r="AF641" s="4" t="str">
        <f t="shared" si="118"/>
        <v>na</v>
      </c>
      <c r="AG641" s="4" t="str">
        <f t="shared" si="119"/>
        <v>na</v>
      </c>
    </row>
    <row r="642" spans="1:33" x14ac:dyDescent="0.2">
      <c r="A642" t="s">
        <v>3713</v>
      </c>
      <c r="B642" t="s">
        <v>3323</v>
      </c>
      <c r="C642" s="7" t="str">
        <f>VLOOKUP(B642,YahooFinanceInfos!A:T,9,FALSE)</f>
        <v>Agilent Technologies, Inc.</v>
      </c>
      <c r="D642" t="str">
        <f>VLOOKUP(B642,YahooFinanceInfos!A:T,7,FALSE)</f>
        <v>USD</v>
      </c>
      <c r="E642" s="1">
        <f>VLOOKUP(B642,YahooFinanceInfos!A:T,20,FALSE)</f>
        <v>81.64</v>
      </c>
      <c r="F642" s="4" t="str">
        <f>VLOOKUP(B642,YahooFinanceInfos!A:AK,37,FALSE)</f>
        <v>61.13 - 90.64</v>
      </c>
      <c r="G642" s="11">
        <f>(VLOOKUP(B642,YahooFinanceInfos!A:AO,41,FALSE)-E642)/E642</f>
        <v>0.11024007839294464</v>
      </c>
      <c r="H642" s="9">
        <f>VLOOKUP(B642,YahooFinanceInfos!A:AX,50,FALSE)</f>
        <v>2.4169999999999998</v>
      </c>
      <c r="I642" s="9">
        <f>VLOOKUP(B642,YahooFinanceInfos!A:AT,46,FALSE)</f>
        <v>0.67200000000000004</v>
      </c>
      <c r="J642" s="4">
        <f>VLOOKUP(B642,YahooFinanceInfos!A:AV,48,FALSE)</f>
        <v>8.3832330000000004E-3</v>
      </c>
      <c r="K642" s="4">
        <f t="shared" si="120"/>
        <v>0.2780306164666943</v>
      </c>
      <c r="L642" s="9">
        <f>VLOOKUP(B642,YahooFinanceInfos!A:AV,47,FALSE)</f>
        <v>33.777410000000003</v>
      </c>
      <c r="M642" s="9">
        <f>VLOOKUP(B642,YahooFinanceInfos!A:AZ,52,FALSE)</f>
        <v>15.635999999999999</v>
      </c>
      <c r="N642" s="4">
        <f>VLOOKUP(B642,YahooFinanceInfos!A:BH,60,FALSE)</f>
        <v>5.2212844</v>
      </c>
      <c r="O642" s="4" t="str">
        <f t="shared" si="121"/>
        <v>don't touch</v>
      </c>
      <c r="P642" s="4"/>
      <c r="Q642" s="4"/>
      <c r="R642" s="4"/>
      <c r="S642" s="4"/>
      <c r="T642" s="4"/>
      <c r="AA642" s="4" t="str">
        <f t="shared" si="113"/>
        <v>na</v>
      </c>
      <c r="AB642" s="4" t="str">
        <f t="shared" si="114"/>
        <v>na</v>
      </c>
      <c r="AC642" s="4" t="str">
        <f t="shared" si="115"/>
        <v>na</v>
      </c>
      <c r="AD642" s="4" t="str">
        <f t="shared" si="116"/>
        <v>na</v>
      </c>
      <c r="AE642" s="4" t="str">
        <f t="shared" si="117"/>
        <v>na</v>
      </c>
      <c r="AF642" s="4" t="str">
        <f t="shared" si="118"/>
        <v>na</v>
      </c>
      <c r="AG642" s="4" t="str">
        <f t="shared" si="119"/>
        <v>na</v>
      </c>
    </row>
    <row r="643" spans="1:33" x14ac:dyDescent="0.2">
      <c r="A643" t="s">
        <v>3713</v>
      </c>
      <c r="B643" t="s">
        <v>562</v>
      </c>
      <c r="C643" s="7" t="str">
        <f>VLOOKUP(B643,YahooFinanceInfos!A:T,9,FALSE)</f>
        <v>Air Products and Chemicals, Inc</v>
      </c>
      <c r="D643" t="str">
        <f>VLOOKUP(B643,YahooFinanceInfos!A:T,7,FALSE)</f>
        <v>USD</v>
      </c>
      <c r="E643" s="1">
        <f>VLOOKUP(B643,YahooFinanceInfos!A:T,20,FALSE)</f>
        <v>225.62</v>
      </c>
      <c r="F643" s="4" t="str">
        <f>VLOOKUP(B643,YahooFinanceInfos!A:AK,37,FALSE)</f>
        <v>167.43 - 257.01</v>
      </c>
      <c r="G643" s="11">
        <f>(VLOOKUP(B643,YahooFinanceInfos!A:AO,41,FALSE)-E643)/E643</f>
        <v>0.13912773690275679</v>
      </c>
      <c r="H643" s="9">
        <f>VLOOKUP(B643,YahooFinanceInfos!A:AX,50,FALSE)</f>
        <v>8.7539999999999996</v>
      </c>
      <c r="I643" s="9">
        <f>VLOOKUP(B643,YahooFinanceInfos!A:AT,46,FALSE)</f>
        <v>4.82</v>
      </c>
      <c r="J643" s="4">
        <f>VLOOKUP(B643,YahooFinanceInfos!A:AV,48,FALSE)</f>
        <v>2.1342544000000001E-2</v>
      </c>
      <c r="K643" s="4">
        <f t="shared" si="120"/>
        <v>0.55060543751427926</v>
      </c>
      <c r="L643" s="9">
        <f>VLOOKUP(B643,YahooFinanceInfos!A:AV,47,FALSE)</f>
        <v>25.773361000000001</v>
      </c>
      <c r="M643" s="9">
        <f>VLOOKUP(B643,YahooFinanceInfos!A:AZ,52,FALSE)</f>
        <v>51.49</v>
      </c>
      <c r="N643" s="4">
        <f>VLOOKUP(B643,YahooFinanceInfos!A:BH,60,FALSE)</f>
        <v>4.3818216000000003</v>
      </c>
      <c r="O643" s="4" t="str">
        <f t="shared" si="121"/>
        <v>don't touch</v>
      </c>
      <c r="P643" s="4"/>
      <c r="Q643" s="4"/>
      <c r="R643" s="4"/>
      <c r="S643" s="4"/>
      <c r="T643" s="4"/>
      <c r="AA643" s="4" t="str">
        <f t="shared" si="113"/>
        <v>na</v>
      </c>
      <c r="AB643" s="4" t="str">
        <f t="shared" si="114"/>
        <v>na</v>
      </c>
      <c r="AC643" s="4" t="str">
        <f t="shared" si="115"/>
        <v>na</v>
      </c>
      <c r="AD643" s="4" t="str">
        <f t="shared" si="116"/>
        <v>na</v>
      </c>
      <c r="AE643" s="4" t="str">
        <f t="shared" si="117"/>
        <v>na</v>
      </c>
      <c r="AF643" s="4" t="str">
        <f t="shared" si="118"/>
        <v>na</v>
      </c>
      <c r="AG643" s="4" t="str">
        <f t="shared" si="119"/>
        <v>na</v>
      </c>
    </row>
    <row r="644" spans="1:33" x14ac:dyDescent="0.2">
      <c r="A644" t="s">
        <v>3713</v>
      </c>
      <c r="B644" t="s">
        <v>3324</v>
      </c>
      <c r="C644" s="7" t="str">
        <f>VLOOKUP(B644,YahooFinanceInfos!A:T,9,FALSE)</f>
        <v>Alaska Air Group, Inc.</v>
      </c>
      <c r="D644" t="str">
        <f>VLOOKUP(B644,YahooFinanceInfos!A:T,7,FALSE)</f>
        <v>USD</v>
      </c>
      <c r="E644" s="1">
        <f>VLOOKUP(B644,YahooFinanceInfos!A:T,20,FALSE)</f>
        <v>26.14</v>
      </c>
      <c r="F644" s="4" t="str">
        <f>VLOOKUP(B644,YahooFinanceInfos!A:AK,37,FALSE)</f>
        <v>20.02 - 72.22</v>
      </c>
      <c r="G644" s="11">
        <f>(VLOOKUP(B644,YahooFinanceInfos!A:AO,41,FALSE)-E644)/E644</f>
        <v>1.7628156082631981</v>
      </c>
      <c r="H644" s="9">
        <f>VLOOKUP(B644,YahooFinanceInfos!A:AX,50,FALSE)</f>
        <v>4.3029999999999999</v>
      </c>
      <c r="I644" s="9">
        <f>VLOOKUP(B644,YahooFinanceInfos!A:AT,46,FALSE)</f>
        <v>1.425</v>
      </c>
      <c r="J644" s="4">
        <f>VLOOKUP(B644,YahooFinanceInfos!A:AV,48,FALSE)</f>
        <v>5.5838554999999998E-2</v>
      </c>
      <c r="K644" s="4">
        <f t="shared" si="120"/>
        <v>0.33116430397397167</v>
      </c>
      <c r="L644" s="9">
        <f>VLOOKUP(B644,YahooFinanceInfos!A:AV,47,FALSE)</f>
        <v>6.0748315000000002</v>
      </c>
      <c r="M644" s="9">
        <f>VLOOKUP(B644,YahooFinanceInfos!A:AZ,52,FALSE)</f>
        <v>32.753</v>
      </c>
      <c r="N644" s="4">
        <f>VLOOKUP(B644,YahooFinanceInfos!A:BH,60,FALSE)</f>
        <v>0.79809487000000001</v>
      </c>
      <c r="O644" s="4" t="str">
        <f t="shared" si="121"/>
        <v>invest</v>
      </c>
      <c r="P644" s="4" t="s">
        <v>6293</v>
      </c>
      <c r="Q644" s="14">
        <v>2000</v>
      </c>
      <c r="R644" s="21" t="s">
        <v>8432</v>
      </c>
      <c r="S644" s="17">
        <f>Q644*J644</f>
        <v>111.67711</v>
      </c>
      <c r="T644" s="14">
        <f>Q644*(1+G644)</f>
        <v>5525.6312165263953</v>
      </c>
      <c r="AA644" s="4" t="str">
        <f t="shared" si="113"/>
        <v>na</v>
      </c>
      <c r="AB644" s="4" t="str">
        <f t="shared" si="114"/>
        <v>na</v>
      </c>
      <c r="AC644" s="4" t="str">
        <f t="shared" si="115"/>
        <v>na</v>
      </c>
      <c r="AD644" s="4" t="str">
        <f t="shared" si="116"/>
        <v>na</v>
      </c>
      <c r="AE644" s="4" t="str">
        <f t="shared" si="117"/>
        <v>na</v>
      </c>
      <c r="AF644" s="4" t="str">
        <f t="shared" si="118"/>
        <v>na</v>
      </c>
      <c r="AG644" s="4" t="str">
        <f t="shared" si="119"/>
        <v>na</v>
      </c>
    </row>
    <row r="645" spans="1:33" x14ac:dyDescent="0.2">
      <c r="A645" t="s">
        <v>3713</v>
      </c>
      <c r="B645" t="s">
        <v>3325</v>
      </c>
      <c r="C645" s="7" t="str">
        <f>VLOOKUP(B645,YahooFinanceInfos!A:T,9,FALSE)</f>
        <v>Akamai Technologies, Inc.</v>
      </c>
      <c r="D645" t="str">
        <f>VLOOKUP(B645,YahooFinanceInfos!A:T,7,FALSE)</f>
        <v>USD</v>
      </c>
      <c r="E645" s="1">
        <f>VLOOKUP(B645,YahooFinanceInfos!A:T,20,FALSE)</f>
        <v>97.23</v>
      </c>
      <c r="F645" s="4" t="str">
        <f>VLOOKUP(B645,YahooFinanceInfos!A:AK,37,FALSE)</f>
        <v>73.19 - 108.25</v>
      </c>
      <c r="G645" s="11">
        <f>(VLOOKUP(B645,YahooFinanceInfos!A:AO,41,FALSE)-E645)/E645</f>
        <v>0.11333950426822992</v>
      </c>
      <c r="H645" s="9">
        <f>VLOOKUP(B645,YahooFinanceInfos!A:AX,50,FALSE)</f>
        <v>3</v>
      </c>
      <c r="I645" s="9">
        <f>VLOOKUP(B645,YahooFinanceInfos!A:AT,46,FALSE)</f>
        <v>0</v>
      </c>
      <c r="J645" s="4">
        <f>VLOOKUP(B645,YahooFinanceInfos!A:AV,48,FALSE)</f>
        <v>0</v>
      </c>
      <c r="K645" s="4">
        <f t="shared" si="120"/>
        <v>0</v>
      </c>
      <c r="L645" s="9">
        <f>VLOOKUP(B645,YahooFinanceInfos!A:AV,47,FALSE)</f>
        <v>32.409999999999997</v>
      </c>
      <c r="M645" s="9">
        <f>VLOOKUP(B645,YahooFinanceInfos!A:AZ,52,FALSE)</f>
        <v>22.667999999999999</v>
      </c>
      <c r="N645" s="4">
        <f>VLOOKUP(B645,YahooFinanceInfos!A:BH,60,FALSE)</f>
        <v>4.2893065999999997</v>
      </c>
      <c r="O645" s="4" t="str">
        <f t="shared" si="121"/>
        <v>don't touch</v>
      </c>
      <c r="P645" s="4"/>
      <c r="Q645" s="4"/>
      <c r="R645" s="4"/>
      <c r="S645" s="4"/>
      <c r="T645" s="4"/>
      <c r="AA645" s="4" t="str">
        <f t="shared" si="113"/>
        <v>na</v>
      </c>
      <c r="AB645" s="4" t="str">
        <f t="shared" si="114"/>
        <v>na</v>
      </c>
      <c r="AC645" s="4" t="str">
        <f t="shared" si="115"/>
        <v>na</v>
      </c>
      <c r="AD645" s="4" t="str">
        <f t="shared" si="116"/>
        <v>na</v>
      </c>
      <c r="AE645" s="4" t="str">
        <f t="shared" si="117"/>
        <v>na</v>
      </c>
      <c r="AF645" s="4" t="str">
        <f t="shared" si="118"/>
        <v>na</v>
      </c>
      <c r="AG645" s="4" t="str">
        <f t="shared" si="119"/>
        <v>na</v>
      </c>
    </row>
    <row r="646" spans="1:33" x14ac:dyDescent="0.2">
      <c r="A646" t="s">
        <v>3713</v>
      </c>
      <c r="B646" t="s">
        <v>560</v>
      </c>
      <c r="C646" s="7" t="str">
        <f>VLOOKUP(B646,YahooFinanceInfos!A:T,9,FALSE)</f>
        <v>Albemarle Corporation</v>
      </c>
      <c r="D646" t="str">
        <f>VLOOKUP(B646,YahooFinanceInfos!A:T,7,FALSE)</f>
        <v>USD</v>
      </c>
      <c r="E646" s="1">
        <f>VLOOKUP(B646,YahooFinanceInfos!A:T,20,FALSE)</f>
        <v>59.71</v>
      </c>
      <c r="F646" s="4" t="str">
        <f>VLOOKUP(B646,YahooFinanceInfos!A:AK,37,FALSE)</f>
        <v>48.89 - 99.4</v>
      </c>
      <c r="G646" s="11">
        <f>(VLOOKUP(B646,YahooFinanceInfos!A:AO,41,FALSE)-E646)/E646</f>
        <v>0.66471277842907395</v>
      </c>
      <c r="H646" s="9">
        <f>VLOOKUP(B646,YahooFinanceInfos!A:AX,50,FALSE)</f>
        <v>4.7699999999999996</v>
      </c>
      <c r="I646" s="9">
        <f>VLOOKUP(B646,YahooFinanceInfos!A:AT,46,FALSE)</f>
        <v>1.488</v>
      </c>
      <c r="J646" s="4">
        <f>VLOOKUP(B646,YahooFinanceInfos!A:AV,48,FALSE)</f>
        <v>2.4833113E-2</v>
      </c>
      <c r="K646" s="4">
        <f t="shared" si="120"/>
        <v>0.31194968553459124</v>
      </c>
      <c r="L646" s="9">
        <f>VLOOKUP(B646,YahooFinanceInfos!A:AV,47,FALSE)</f>
        <v>12.517818999999999</v>
      </c>
      <c r="M646" s="9">
        <f>VLOOKUP(B646,YahooFinanceInfos!A:AZ,52,FALSE)</f>
        <v>36.506999999999998</v>
      </c>
      <c r="N646" s="4">
        <f>VLOOKUP(B646,YahooFinanceInfos!A:BH,60,FALSE)</f>
        <v>1.6355767000000001</v>
      </c>
      <c r="O646" s="4" t="str">
        <f t="shared" si="121"/>
        <v>don't touch</v>
      </c>
      <c r="P646" s="4"/>
      <c r="Q646" s="4"/>
      <c r="R646" s="4"/>
      <c r="S646" s="4"/>
      <c r="T646" s="4"/>
      <c r="AA646" s="4" t="str">
        <f t="shared" si="113"/>
        <v>na</v>
      </c>
      <c r="AB646" s="4" t="str">
        <f t="shared" si="114"/>
        <v>na</v>
      </c>
      <c r="AC646" s="4" t="str">
        <f t="shared" si="115"/>
        <v>na</v>
      </c>
      <c r="AD646" s="4" t="str">
        <f t="shared" si="116"/>
        <v>na</v>
      </c>
      <c r="AE646" s="4" t="str">
        <f t="shared" si="117"/>
        <v>na</v>
      </c>
      <c r="AF646" s="4" t="str">
        <f t="shared" si="118"/>
        <v>na</v>
      </c>
      <c r="AG646" s="4" t="str">
        <f t="shared" si="119"/>
        <v>na</v>
      </c>
    </row>
    <row r="647" spans="1:33" x14ac:dyDescent="0.2">
      <c r="A647" t="s">
        <v>3713</v>
      </c>
      <c r="B647" t="s">
        <v>3326</v>
      </c>
      <c r="C647" s="7" t="str">
        <f>VLOOKUP(B647,YahooFinanceInfos!A:T,9,FALSE)</f>
        <v>Alexandria Real Estate Equities</v>
      </c>
      <c r="D647" t="str">
        <f>VLOOKUP(B647,YahooFinanceInfos!A:T,7,FALSE)</f>
        <v>USD</v>
      </c>
      <c r="E647" s="1">
        <f>VLOOKUP(B647,YahooFinanceInfos!A:T,20,FALSE)</f>
        <v>140.53</v>
      </c>
      <c r="F647" s="4" t="str">
        <f>VLOOKUP(B647,YahooFinanceInfos!A:AK,37,FALSE)</f>
        <v>109.22 - 175.74</v>
      </c>
      <c r="G647" s="11">
        <f>(VLOOKUP(B647,YahooFinanceInfos!A:AO,41,FALSE)-E647)/E647</f>
        <v>0.25055148366896751</v>
      </c>
      <c r="H647" s="9">
        <f>VLOOKUP(B647,YahooFinanceInfos!A:AX,50,FALSE)</f>
        <v>2.125</v>
      </c>
      <c r="I647" s="9">
        <f>VLOOKUP(B647,YahooFinanceInfos!A:AT,46,FALSE)</f>
        <v>4.0599999999999996</v>
      </c>
      <c r="J647" s="4">
        <f>VLOOKUP(B647,YahooFinanceInfos!A:AV,48,FALSE)</f>
        <v>2.8300570000000001E-2</v>
      </c>
      <c r="K647" s="4">
        <f t="shared" si="120"/>
        <v>1.9105882352941175</v>
      </c>
      <c r="L647" s="9">
        <f>VLOOKUP(B647,YahooFinanceInfos!A:AV,47,FALSE)</f>
        <v>66.131770000000003</v>
      </c>
      <c r="M647" s="9">
        <f>VLOOKUP(B647,YahooFinanceInfos!A:AZ,52,FALSE)</f>
        <v>74.984999999999999</v>
      </c>
      <c r="N647" s="4">
        <f>VLOOKUP(B647,YahooFinanceInfos!A:BH,60,FALSE)</f>
        <v>1.8741080999999999</v>
      </c>
      <c r="O647" s="4" t="str">
        <f t="shared" si="121"/>
        <v>don't touch</v>
      </c>
      <c r="P647" s="4"/>
      <c r="Q647" s="4"/>
      <c r="R647" s="4"/>
      <c r="S647" s="4"/>
      <c r="T647" s="4"/>
      <c r="AA647" s="4" t="str">
        <f t="shared" si="113"/>
        <v>na</v>
      </c>
      <c r="AB647" s="4" t="str">
        <f t="shared" si="114"/>
        <v>na</v>
      </c>
      <c r="AC647" s="4" t="str">
        <f t="shared" si="115"/>
        <v>na</v>
      </c>
      <c r="AD647" s="4" t="str">
        <f t="shared" si="116"/>
        <v>na</v>
      </c>
      <c r="AE647" s="4" t="str">
        <f t="shared" si="117"/>
        <v>na</v>
      </c>
      <c r="AF647" s="4" t="str">
        <f t="shared" si="118"/>
        <v>na</v>
      </c>
      <c r="AG647" s="4" t="str">
        <f t="shared" si="119"/>
        <v>na</v>
      </c>
    </row>
    <row r="648" spans="1:33" x14ac:dyDescent="0.2">
      <c r="A648" t="s">
        <v>3713</v>
      </c>
      <c r="B648" t="s">
        <v>3327</v>
      </c>
      <c r="C648" s="7" t="str">
        <f>VLOOKUP(B648,YahooFinanceInfos!A:T,9,FALSE)</f>
        <v>Alexion Pharmaceuticals, Inc.</v>
      </c>
      <c r="D648" t="str">
        <f>VLOOKUP(B648,YahooFinanceInfos!A:T,7,FALSE)</f>
        <v>USD</v>
      </c>
      <c r="E648" s="1">
        <f>VLOOKUP(B648,YahooFinanceInfos!A:T,20,FALSE)</f>
        <v>100.92</v>
      </c>
      <c r="F648" s="4" t="str">
        <f>VLOOKUP(B648,YahooFinanceInfos!A:AK,37,FALSE)</f>
        <v>72.67 - 134.84</v>
      </c>
      <c r="G648" s="11">
        <f>(VLOOKUP(B648,YahooFinanceInfos!A:AO,41,FALSE)-E648)/E648</f>
        <v>0.33610780816488306</v>
      </c>
      <c r="H648" s="9">
        <f>VLOOKUP(B648,YahooFinanceInfos!A:AX,50,FALSE)</f>
        <v>10.592000000000001</v>
      </c>
      <c r="I648" s="9">
        <f>VLOOKUP(B648,YahooFinanceInfos!A:AT,46,FALSE)</f>
        <v>0</v>
      </c>
      <c r="J648" s="4">
        <f>VLOOKUP(B648,YahooFinanceInfos!A:AV,48,FALSE)</f>
        <v>0</v>
      </c>
      <c r="K648" s="4">
        <f t="shared" si="120"/>
        <v>0</v>
      </c>
      <c r="L648" s="9">
        <f>VLOOKUP(B648,YahooFinanceInfos!A:AV,47,FALSE)</f>
        <v>9.5279454999999995</v>
      </c>
      <c r="M648" s="9">
        <f>VLOOKUP(B648,YahooFinanceInfos!A:AZ,52,FALSE)</f>
        <v>53.133000000000003</v>
      </c>
      <c r="N648" s="4">
        <f>VLOOKUP(B648,YahooFinanceInfos!A:BH,60,FALSE)</f>
        <v>1.8993845</v>
      </c>
      <c r="O648" s="4" t="str">
        <f t="shared" si="121"/>
        <v>don't touch</v>
      </c>
      <c r="P648" s="4"/>
      <c r="Q648" s="4"/>
      <c r="R648" s="4"/>
      <c r="S648" s="4"/>
      <c r="T648" s="4"/>
      <c r="AA648" s="4" t="str">
        <f t="shared" si="113"/>
        <v>na</v>
      </c>
      <c r="AB648" s="4" t="str">
        <f t="shared" si="114"/>
        <v>na</v>
      </c>
      <c r="AC648" s="4" t="str">
        <f t="shared" si="115"/>
        <v>na</v>
      </c>
      <c r="AD648" s="4" t="str">
        <f t="shared" si="116"/>
        <v>na</v>
      </c>
      <c r="AE648" s="4" t="str">
        <f t="shared" si="117"/>
        <v>na</v>
      </c>
      <c r="AF648" s="4" t="str">
        <f t="shared" si="118"/>
        <v>na</v>
      </c>
      <c r="AG648" s="4" t="str">
        <f t="shared" si="119"/>
        <v>na</v>
      </c>
    </row>
    <row r="649" spans="1:33" x14ac:dyDescent="0.2">
      <c r="A649" t="s">
        <v>3713</v>
      </c>
      <c r="B649" t="s">
        <v>3328</v>
      </c>
      <c r="C649" s="7" t="str">
        <f>VLOOKUP(B649,YahooFinanceInfos!A:T,9,FALSE)</f>
        <v>Align Technology, Inc.</v>
      </c>
      <c r="D649" t="str">
        <f>VLOOKUP(B649,YahooFinanceInfos!A:T,7,FALSE)</f>
        <v>USD</v>
      </c>
      <c r="E649" s="1">
        <f>VLOOKUP(B649,YahooFinanceInfos!A:T,20,FALSE)</f>
        <v>206.09</v>
      </c>
      <c r="F649" s="4" t="str">
        <f>VLOOKUP(B649,YahooFinanceInfos!A:AK,37,FALSE)</f>
        <v>127.88 - 330.72</v>
      </c>
      <c r="G649" s="11">
        <f>(VLOOKUP(B649,YahooFinanceInfos!A:AO,41,FALSE)-E649)/E649</f>
        <v>0.60473579504100161</v>
      </c>
      <c r="H649" s="9">
        <f>VLOOKUP(B649,YahooFinanceInfos!A:AX,50,FALSE)</f>
        <v>23.709</v>
      </c>
      <c r="I649" s="9">
        <f>VLOOKUP(B649,YahooFinanceInfos!A:AT,46,FALSE)</f>
        <v>0</v>
      </c>
      <c r="J649" s="4">
        <f>VLOOKUP(B649,YahooFinanceInfos!A:AV,48,FALSE)</f>
        <v>0</v>
      </c>
      <c r="K649" s="4">
        <f t="shared" si="120"/>
        <v>0</v>
      </c>
      <c r="L649" s="9">
        <f>VLOOKUP(B649,YahooFinanceInfos!A:AV,47,FALSE)</f>
        <v>8.6924799999999998</v>
      </c>
      <c r="M649" s="9">
        <f>VLOOKUP(B649,YahooFinanceInfos!A:AZ,52,FALSE)</f>
        <v>36.223999999999997</v>
      </c>
      <c r="N649" s="4">
        <f>VLOOKUP(B649,YahooFinanceInfos!A:BH,60,FALSE)</f>
        <v>5.6893219999999998</v>
      </c>
      <c r="O649" s="4" t="str">
        <f t="shared" si="121"/>
        <v>don't touch</v>
      </c>
      <c r="P649" s="4"/>
      <c r="Q649" s="4"/>
      <c r="R649" s="4"/>
      <c r="S649" s="4"/>
      <c r="T649" s="4"/>
      <c r="AA649" s="4" t="str">
        <f t="shared" si="113"/>
        <v>na</v>
      </c>
      <c r="AB649" s="4" t="str">
        <f t="shared" si="114"/>
        <v>na</v>
      </c>
      <c r="AC649" s="4" t="str">
        <f t="shared" si="115"/>
        <v>na</v>
      </c>
      <c r="AD649" s="4" t="str">
        <f t="shared" si="116"/>
        <v>na</v>
      </c>
      <c r="AE649" s="4" t="str">
        <f t="shared" si="117"/>
        <v>na</v>
      </c>
      <c r="AF649" s="4" t="str">
        <f t="shared" si="118"/>
        <v>na</v>
      </c>
      <c r="AG649" s="4" t="str">
        <f t="shared" si="119"/>
        <v>na</v>
      </c>
    </row>
    <row r="650" spans="1:33" x14ac:dyDescent="0.2">
      <c r="A650" t="s">
        <v>3713</v>
      </c>
      <c r="B650" t="s">
        <v>3329</v>
      </c>
      <c r="C650" s="7" t="str">
        <f>VLOOKUP(B650,YahooFinanceInfos!A:T,9,FALSE)</f>
        <v>Allegion plc</v>
      </c>
      <c r="D650" t="str">
        <f>VLOOKUP(B650,YahooFinanceInfos!A:T,7,FALSE)</f>
        <v>USD</v>
      </c>
      <c r="E650" s="1">
        <f>VLOOKUP(B650,YahooFinanceInfos!A:T,20,FALSE)</f>
        <v>93.57</v>
      </c>
      <c r="F650" s="4" t="str">
        <f>VLOOKUP(B650,YahooFinanceInfos!A:AK,37,FALSE)</f>
        <v>77.37 - 139.24</v>
      </c>
      <c r="G650" s="11">
        <f>(VLOOKUP(B650,YahooFinanceInfos!A:AO,41,FALSE)-E650)/E650</f>
        <v>0.48808378753874126</v>
      </c>
      <c r="H650" s="9">
        <f>VLOOKUP(B650,YahooFinanceInfos!A:AX,50,FALSE)</f>
        <v>3.4329999999999998</v>
      </c>
      <c r="I650" s="9">
        <f>VLOOKUP(B650,YahooFinanceInfos!A:AT,46,FALSE)</f>
        <v>1.1299999999999999</v>
      </c>
      <c r="J650" s="4">
        <f>VLOOKUP(B650,YahooFinanceInfos!A:AV,48,FALSE)</f>
        <v>1.2064915000000001E-2</v>
      </c>
      <c r="K650" s="4">
        <f t="shared" si="120"/>
        <v>0.32915817069618408</v>
      </c>
      <c r="L650" s="9">
        <f>VLOOKUP(B650,YahooFinanceInfos!A:AV,47,FALSE)</f>
        <v>27.256043999999999</v>
      </c>
      <c r="M650" s="9">
        <f>VLOOKUP(B650,YahooFinanceInfos!A:AZ,52,FALSE)</f>
        <v>6.6289999999999996</v>
      </c>
      <c r="N650" s="4">
        <f>VLOOKUP(B650,YahooFinanceInfos!A:BH,60,FALSE)</f>
        <v>14.115251000000001</v>
      </c>
      <c r="O650" s="4" t="str">
        <f t="shared" si="121"/>
        <v>don't touch</v>
      </c>
      <c r="P650" s="4"/>
      <c r="Q650" s="4"/>
      <c r="R650" s="4"/>
      <c r="S650" s="4"/>
      <c r="T650" s="4"/>
      <c r="AA650" s="4" t="str">
        <f t="shared" si="113"/>
        <v>na</v>
      </c>
      <c r="AB650" s="4" t="str">
        <f t="shared" si="114"/>
        <v>na</v>
      </c>
      <c r="AC650" s="4" t="str">
        <f t="shared" si="115"/>
        <v>na</v>
      </c>
      <c r="AD650" s="4" t="str">
        <f t="shared" si="116"/>
        <v>na</v>
      </c>
      <c r="AE650" s="4" t="str">
        <f t="shared" si="117"/>
        <v>na</v>
      </c>
      <c r="AF650" s="4" t="str">
        <f t="shared" si="118"/>
        <v>na</v>
      </c>
      <c r="AG650" s="4" t="str">
        <f t="shared" si="119"/>
        <v>na</v>
      </c>
    </row>
    <row r="651" spans="1:33" x14ac:dyDescent="0.2">
      <c r="A651" t="s">
        <v>3713</v>
      </c>
      <c r="B651" t="s">
        <v>3330</v>
      </c>
      <c r="C651" s="7" t="str">
        <f>VLOOKUP(B651,YahooFinanceInfos!A:T,9,FALSE)</f>
        <v>Allergan plc</v>
      </c>
      <c r="D651" t="str">
        <f>VLOOKUP(B651,YahooFinanceInfos!A:T,7,FALSE)</f>
        <v>USD</v>
      </c>
      <c r="E651" s="1">
        <f>VLOOKUP(B651,YahooFinanceInfos!A:T,20,FALSE)</f>
        <v>193.02</v>
      </c>
      <c r="F651" s="4" t="str">
        <f>VLOOKUP(B651,YahooFinanceInfos!A:AK,37,FALSE)</f>
        <v>114.27 - 202.22</v>
      </c>
      <c r="G651" s="11">
        <f>(VLOOKUP(B651,YahooFinanceInfos!A:AO,41,FALSE)-E651)/E651</f>
        <v>4.7663454564293793E-2</v>
      </c>
      <c r="H651" s="9">
        <f>VLOOKUP(B651,YahooFinanceInfos!A:AX,50,FALSE)</f>
        <v>-7.5709999999999997</v>
      </c>
      <c r="I651" s="9">
        <f>VLOOKUP(B651,YahooFinanceInfos!A:AT,46,FALSE)</f>
        <v>2.96</v>
      </c>
      <c r="J651" s="4">
        <f>VLOOKUP(B651,YahooFinanceInfos!A:AV,48,FALSE)</f>
        <v>1.5337582000000001E-2</v>
      </c>
      <c r="K651" s="4">
        <f t="shared" si="120"/>
        <v>-0.39096552635054815</v>
      </c>
      <c r="L651" s="9">
        <f>VLOOKUP(B651,YahooFinanceInfos!A:AV,47,FALSE)</f>
        <v>0</v>
      </c>
      <c r="M651" s="9">
        <f>VLOOKUP(B651,YahooFinanceInfos!A:AZ,52,FALSE)</f>
        <v>175.911</v>
      </c>
      <c r="N651" s="4">
        <f>VLOOKUP(B651,YahooFinanceInfos!A:BH,60,FALSE)</f>
        <v>1.0972595000000001</v>
      </c>
      <c r="O651" s="4" t="str">
        <f t="shared" si="121"/>
        <v>don't touch</v>
      </c>
      <c r="P651" s="4"/>
      <c r="Q651" s="4"/>
      <c r="R651" s="4"/>
      <c r="S651" s="4"/>
      <c r="T651" s="4"/>
      <c r="AA651" s="4" t="str">
        <f t="shared" si="113"/>
        <v>na</v>
      </c>
      <c r="AB651" s="4" t="str">
        <f t="shared" si="114"/>
        <v>na</v>
      </c>
      <c r="AC651" s="4" t="str">
        <f t="shared" si="115"/>
        <v>na</v>
      </c>
      <c r="AD651" s="4" t="str">
        <f t="shared" si="116"/>
        <v>na</v>
      </c>
      <c r="AE651" s="4" t="str">
        <f t="shared" si="117"/>
        <v>na</v>
      </c>
      <c r="AF651" s="4" t="str">
        <f t="shared" si="118"/>
        <v>na</v>
      </c>
      <c r="AG651" s="4" t="str">
        <f t="shared" si="119"/>
        <v>na</v>
      </c>
    </row>
    <row r="652" spans="1:33" x14ac:dyDescent="0.2">
      <c r="A652" t="s">
        <v>3713</v>
      </c>
      <c r="B652" t="s">
        <v>3331</v>
      </c>
      <c r="C652" s="7" t="str">
        <f>VLOOKUP(B652,YahooFinanceInfos!A:T,9,FALSE)</f>
        <v>Alliance Data Systems Corporati</v>
      </c>
      <c r="D652" t="str">
        <f>VLOOKUP(B652,YahooFinanceInfos!A:T,7,FALSE)</f>
        <v>USD</v>
      </c>
      <c r="E652" s="1">
        <f>VLOOKUP(B652,YahooFinanceInfos!A:T,20,FALSE)</f>
        <v>39.380000000000003</v>
      </c>
      <c r="F652" s="4" t="str">
        <f>VLOOKUP(B652,YahooFinanceInfos!A:AK,37,FALSE)</f>
        <v>20.51 - 159.41</v>
      </c>
      <c r="G652" s="11">
        <f>(VLOOKUP(B652,YahooFinanceInfos!A:AO,41,FALSE)-E652)/E652</f>
        <v>3.047993905535805</v>
      </c>
      <c r="H652" s="9">
        <f>VLOOKUP(B652,YahooFinanceInfos!A:AX,50,FALSE)</f>
        <v>3.069</v>
      </c>
      <c r="I652" s="9">
        <f>VLOOKUP(B652,YahooFinanceInfos!A:AT,46,FALSE)</f>
        <v>2.52</v>
      </c>
      <c r="J652" s="4">
        <f>VLOOKUP(B652,YahooFinanceInfos!A:AV,48,FALSE)</f>
        <v>6.7997836000000006E-2</v>
      </c>
      <c r="K652" s="4">
        <f t="shared" si="120"/>
        <v>0.82111436950146632</v>
      </c>
      <c r="L652" s="9">
        <f>VLOOKUP(B652,YahooFinanceInfos!A:AV,47,FALSE)</f>
        <v>12.831542000000001</v>
      </c>
      <c r="M652" s="9">
        <f>VLOOKUP(B652,YahooFinanceInfos!A:AZ,52,FALSE)</f>
        <v>22.837</v>
      </c>
      <c r="N652" s="4">
        <f>VLOOKUP(B652,YahooFinanceInfos!A:BH,60,FALSE)</f>
        <v>1.7243946999999999</v>
      </c>
      <c r="O652" s="4" t="str">
        <f t="shared" si="121"/>
        <v>invest</v>
      </c>
      <c r="P652" s="4"/>
      <c r="Q652" s="14"/>
      <c r="R652" s="17" t="s">
        <v>8439</v>
      </c>
      <c r="S652" s="17"/>
      <c r="T652" s="17"/>
      <c r="AA652" s="4" t="str">
        <f t="shared" si="113"/>
        <v>na</v>
      </c>
      <c r="AB652" s="4" t="str">
        <f t="shared" si="114"/>
        <v>na</v>
      </c>
      <c r="AC652" s="4" t="str">
        <f t="shared" si="115"/>
        <v>na</v>
      </c>
      <c r="AD652" s="4" t="str">
        <f t="shared" si="116"/>
        <v>na</v>
      </c>
      <c r="AE652" s="4" t="str">
        <f t="shared" si="117"/>
        <v>na</v>
      </c>
      <c r="AF652" s="4" t="str">
        <f t="shared" si="118"/>
        <v>na</v>
      </c>
      <c r="AG652" s="4" t="str">
        <f t="shared" si="119"/>
        <v>na</v>
      </c>
    </row>
    <row r="653" spans="1:33" x14ac:dyDescent="0.2">
      <c r="A653" t="s">
        <v>3713</v>
      </c>
      <c r="B653" t="s">
        <v>3332</v>
      </c>
      <c r="C653" s="7" t="str">
        <f>VLOOKUP(B653,YahooFinanceInfos!A:T,9,FALSE)</f>
        <v>Alliant Energy Corporation</v>
      </c>
      <c r="D653" t="str">
        <f>VLOOKUP(B653,YahooFinanceInfos!A:T,7,FALSE)</f>
        <v>USD</v>
      </c>
      <c r="E653" s="1">
        <f>VLOOKUP(B653,YahooFinanceInfos!A:T,20,FALSE)</f>
        <v>45.94</v>
      </c>
      <c r="F653" s="4" t="str">
        <f>VLOOKUP(B653,YahooFinanceInfos!A:AK,37,FALSE)</f>
        <v>37.66 - 60.28</v>
      </c>
      <c r="G653" s="11">
        <f>(VLOOKUP(B653,YahooFinanceInfos!A:AO,41,FALSE)-E653)/E653</f>
        <v>0.31214627775359172</v>
      </c>
      <c r="H653" s="9">
        <f>VLOOKUP(B653,YahooFinanceInfos!A:AX,50,FALSE)</f>
        <v>2.5009999999999999</v>
      </c>
      <c r="I653" s="9">
        <f>VLOOKUP(B653,YahooFinanceInfos!A:AT,46,FALSE)</f>
        <v>1.4450000000000001</v>
      </c>
      <c r="J653" s="4">
        <f>VLOOKUP(B653,YahooFinanceInfos!A:AV,48,FALSE)</f>
        <v>3.1508939999999999E-2</v>
      </c>
      <c r="K653" s="4">
        <f t="shared" si="120"/>
        <v>0.57776889244302287</v>
      </c>
      <c r="L653" s="9">
        <f>VLOOKUP(B653,YahooFinanceInfos!A:AV,47,FALSE)</f>
        <v>18.368652000000001</v>
      </c>
      <c r="M653" s="9">
        <f>VLOOKUP(B653,YahooFinanceInfos!A:AZ,52,FALSE)</f>
        <v>22.053000000000001</v>
      </c>
      <c r="N653" s="4">
        <f>VLOOKUP(B653,YahooFinanceInfos!A:BH,60,FALSE)</f>
        <v>2.0831632999999998</v>
      </c>
      <c r="O653" s="4" t="str">
        <f t="shared" si="121"/>
        <v>invest</v>
      </c>
      <c r="P653" s="4"/>
      <c r="Q653" s="4"/>
      <c r="R653" s="4"/>
      <c r="S653" s="4"/>
      <c r="T653" s="4"/>
      <c r="AA653" s="4" t="str">
        <f t="shared" si="113"/>
        <v>na</v>
      </c>
      <c r="AB653" s="4" t="str">
        <f t="shared" si="114"/>
        <v>na</v>
      </c>
      <c r="AC653" s="4" t="str">
        <f t="shared" si="115"/>
        <v>na</v>
      </c>
      <c r="AD653" s="4" t="str">
        <f t="shared" si="116"/>
        <v>na</v>
      </c>
      <c r="AE653" s="4" t="str">
        <f t="shared" si="117"/>
        <v>na</v>
      </c>
      <c r="AF653" s="4" t="str">
        <f t="shared" si="118"/>
        <v>na</v>
      </c>
      <c r="AG653" s="4" t="str">
        <f t="shared" si="119"/>
        <v>na</v>
      </c>
    </row>
    <row r="654" spans="1:33" x14ac:dyDescent="0.2">
      <c r="A654" t="s">
        <v>3713</v>
      </c>
      <c r="B654" t="s">
        <v>3333</v>
      </c>
      <c r="C654" s="7" t="str">
        <f>VLOOKUP(B654,YahooFinanceInfos!A:T,9,FALSE)</f>
        <v>Allstate Corporation (The)</v>
      </c>
      <c r="D654" t="str">
        <f>VLOOKUP(B654,YahooFinanceInfos!A:T,7,FALSE)</f>
        <v>USD</v>
      </c>
      <c r="E654" s="1">
        <f>VLOOKUP(B654,YahooFinanceInfos!A:T,20,FALSE)</f>
        <v>93.92</v>
      </c>
      <c r="F654" s="4" t="str">
        <f>VLOOKUP(B654,YahooFinanceInfos!A:AK,37,FALSE)</f>
        <v>64.13 - 125.92</v>
      </c>
      <c r="G654" s="11">
        <f>(VLOOKUP(B654,YahooFinanceInfos!A:AO,41,FALSE)-E654)/E654</f>
        <v>0.34071550255536626</v>
      </c>
      <c r="H654" s="9">
        <f>VLOOKUP(B654,YahooFinanceInfos!A:AX,50,FALSE)</f>
        <v>11.917</v>
      </c>
      <c r="I654" s="9">
        <f>VLOOKUP(B654,YahooFinanceInfos!A:AT,46,FALSE)</f>
        <v>2.04</v>
      </c>
      <c r="J654" s="4">
        <f>VLOOKUP(B654,YahooFinanceInfos!A:AV,48,FALSE)</f>
        <v>2.2154647999999999E-2</v>
      </c>
      <c r="K654" s="4">
        <f t="shared" si="120"/>
        <v>0.17118402282453637</v>
      </c>
      <c r="L654" s="9">
        <f>VLOOKUP(B654,YahooFinanceInfos!A:AV,47,FALSE)</f>
        <v>7.8811780000000002</v>
      </c>
      <c r="M654" s="9">
        <f>VLOOKUP(B654,YahooFinanceInfos!A:AZ,52,FALSE)</f>
        <v>70.486000000000004</v>
      </c>
      <c r="N654" s="4">
        <f>VLOOKUP(B654,YahooFinanceInfos!A:BH,60,FALSE)</f>
        <v>1.3324631</v>
      </c>
      <c r="O654" s="4" t="str">
        <f t="shared" si="121"/>
        <v>don't touch</v>
      </c>
      <c r="P654" s="4"/>
      <c r="Q654" s="4"/>
      <c r="R654" s="4"/>
      <c r="S654" s="4"/>
      <c r="T654" s="4"/>
      <c r="AA654" s="4" t="str">
        <f t="shared" si="113"/>
        <v>na</v>
      </c>
      <c r="AB654" s="4" t="str">
        <f t="shared" si="114"/>
        <v>na</v>
      </c>
      <c r="AC654" s="4" t="str">
        <f t="shared" si="115"/>
        <v>na</v>
      </c>
      <c r="AD654" s="4" t="str">
        <f t="shared" si="116"/>
        <v>na</v>
      </c>
      <c r="AE654" s="4" t="str">
        <f t="shared" si="117"/>
        <v>na</v>
      </c>
      <c r="AF654" s="4" t="str">
        <f t="shared" si="118"/>
        <v>na</v>
      </c>
      <c r="AG654" s="4" t="str">
        <f t="shared" si="119"/>
        <v>na</v>
      </c>
    </row>
    <row r="655" spans="1:33" x14ac:dyDescent="0.2">
      <c r="A655" t="s">
        <v>3713</v>
      </c>
      <c r="B655" t="s">
        <v>3334</v>
      </c>
      <c r="C655" s="7" t="str">
        <f>VLOOKUP(B655,YahooFinanceInfos!A:T,9,FALSE)</f>
        <v>Alphabet Inc.</v>
      </c>
      <c r="D655" t="str">
        <f>VLOOKUP(B655,YahooFinanceInfos!A:T,7,FALSE)</f>
        <v>USD</v>
      </c>
      <c r="E655" s="1">
        <f>VLOOKUP(B655,YahooFinanceInfos!A:T,20,FALSE)</f>
        <v>1356.86</v>
      </c>
      <c r="F655" s="4" t="str">
        <f>VLOOKUP(B655,YahooFinanceInfos!A:AK,37,FALSE)</f>
        <v>1008.87 - 1530.74</v>
      </c>
      <c r="G655" s="11">
        <f>(VLOOKUP(B655,YahooFinanceInfos!A:AO,41,FALSE)-E655)/E655</f>
        <v>0.12814881417390159</v>
      </c>
      <c r="H655" s="9">
        <f>VLOOKUP(B655,YahooFinanceInfos!A:AX,50,FALSE)</f>
        <v>49.572000000000003</v>
      </c>
      <c r="I655" s="9">
        <f>VLOOKUP(B655,YahooFinanceInfos!A:AT,46,FALSE)</f>
        <v>0</v>
      </c>
      <c r="J655" s="4">
        <f>VLOOKUP(B655,YahooFinanceInfos!A:AV,48,FALSE)</f>
        <v>0</v>
      </c>
      <c r="K655" s="4">
        <f t="shared" si="120"/>
        <v>0</v>
      </c>
      <c r="L655" s="9">
        <f>VLOOKUP(B655,YahooFinanceInfos!A:AV,47,FALSE)</f>
        <v>27.371500000000001</v>
      </c>
      <c r="M655" s="9">
        <f>VLOOKUP(B655,YahooFinanceInfos!A:AZ,52,FALSE)</f>
        <v>297.75900000000001</v>
      </c>
      <c r="N655" s="4">
        <f>VLOOKUP(B655,YahooFinanceInfos!A:BH,60,FALSE)</f>
        <v>4.5569066999999999</v>
      </c>
      <c r="O655" s="4" t="str">
        <f t="shared" si="121"/>
        <v>don't touch</v>
      </c>
      <c r="P655" s="4"/>
      <c r="Q655" s="4"/>
      <c r="R655" s="4"/>
      <c r="S655" s="4"/>
      <c r="T655" s="4"/>
      <c r="AA655" s="4" t="str">
        <f t="shared" si="113"/>
        <v>na</v>
      </c>
      <c r="AB655" s="4" t="str">
        <f t="shared" si="114"/>
        <v>na</v>
      </c>
      <c r="AC655" s="4" t="str">
        <f t="shared" si="115"/>
        <v>na</v>
      </c>
      <c r="AD655" s="4" t="str">
        <f t="shared" si="116"/>
        <v>na</v>
      </c>
      <c r="AE655" s="4" t="str">
        <f t="shared" si="117"/>
        <v>na</v>
      </c>
      <c r="AF655" s="4" t="str">
        <f t="shared" si="118"/>
        <v>na</v>
      </c>
      <c r="AG655" s="4" t="str">
        <f t="shared" si="119"/>
        <v>na</v>
      </c>
    </row>
    <row r="656" spans="1:33" x14ac:dyDescent="0.2">
      <c r="A656" t="s">
        <v>3713</v>
      </c>
      <c r="B656" t="s">
        <v>3335</v>
      </c>
      <c r="C656" s="7" t="str">
        <f>VLOOKUP(B656,YahooFinanceInfos!A:T,9,FALSE)</f>
        <v>Alphabet Inc.</v>
      </c>
      <c r="D656" t="str">
        <f>VLOOKUP(B656,YahooFinanceInfos!A:T,7,FALSE)</f>
        <v>USD</v>
      </c>
      <c r="E656" s="1">
        <f>VLOOKUP(B656,YahooFinanceInfos!A:T,20,FALSE)</f>
        <v>1356.13</v>
      </c>
      <c r="F656" s="4" t="str">
        <f>VLOOKUP(B656,YahooFinanceInfos!A:AK,37,FALSE)</f>
        <v>1013.536 - 1532.106</v>
      </c>
      <c r="G656" s="11">
        <f>(VLOOKUP(B656,YahooFinanceInfos!A:AO,41,FALSE)-E656)/E656</f>
        <v>0.12976337076828909</v>
      </c>
      <c r="H656" s="9">
        <f>VLOOKUP(B656,YahooFinanceInfos!A:AX,50,FALSE)</f>
        <v>49.572000000000003</v>
      </c>
      <c r="I656" s="9">
        <f>VLOOKUP(B656,YahooFinanceInfos!A:AT,46,FALSE)</f>
        <v>0</v>
      </c>
      <c r="J656" s="4">
        <f>VLOOKUP(B656,YahooFinanceInfos!A:AV,48,FALSE)</f>
        <v>0</v>
      </c>
      <c r="K656" s="4">
        <f t="shared" si="120"/>
        <v>0</v>
      </c>
      <c r="L656" s="9">
        <f>VLOOKUP(B656,YahooFinanceInfos!A:AV,47,FALSE)</f>
        <v>27.356774999999999</v>
      </c>
      <c r="M656" s="9">
        <f>VLOOKUP(B656,YahooFinanceInfos!A:AZ,52,FALSE)</f>
        <v>297.75900000000001</v>
      </c>
      <c r="N656" s="4">
        <f>VLOOKUP(B656,YahooFinanceInfos!A:BH,60,FALSE)</f>
        <v>4.5544552999999999</v>
      </c>
      <c r="O656" s="4" t="str">
        <f t="shared" si="121"/>
        <v>don't touch</v>
      </c>
      <c r="P656" s="4"/>
      <c r="Q656" s="4"/>
      <c r="R656" s="4"/>
      <c r="S656" s="4"/>
      <c r="T656" s="4"/>
      <c r="AA656" s="4" t="str">
        <f t="shared" si="113"/>
        <v>na</v>
      </c>
      <c r="AB656" s="4" t="str">
        <f t="shared" si="114"/>
        <v>na</v>
      </c>
      <c r="AC656" s="4" t="str">
        <f t="shared" si="115"/>
        <v>na</v>
      </c>
      <c r="AD656" s="4" t="str">
        <f t="shared" si="116"/>
        <v>na</v>
      </c>
      <c r="AE656" s="4" t="str">
        <f t="shared" si="117"/>
        <v>na</v>
      </c>
      <c r="AF656" s="4" t="str">
        <f t="shared" si="118"/>
        <v>na</v>
      </c>
      <c r="AG656" s="4" t="str">
        <f t="shared" si="119"/>
        <v>na</v>
      </c>
    </row>
    <row r="657" spans="1:33" x14ac:dyDescent="0.2">
      <c r="A657" t="s">
        <v>3713</v>
      </c>
      <c r="B657" t="s">
        <v>3336</v>
      </c>
      <c r="C657" s="7" t="str">
        <f>VLOOKUP(B657,YahooFinanceInfos!A:T,9,FALSE)</f>
        <v>Altria Group, Inc.</v>
      </c>
      <c r="D657" t="str">
        <f>VLOOKUP(B657,YahooFinanceInfos!A:T,7,FALSE)</f>
        <v>USD</v>
      </c>
      <c r="E657" s="1">
        <f>VLOOKUP(B657,YahooFinanceInfos!A:T,20,FALSE)</f>
        <v>36.25</v>
      </c>
      <c r="F657" s="4" t="str">
        <f>VLOOKUP(B657,YahooFinanceInfos!A:AK,37,FALSE)</f>
        <v>30.95 - 53.11</v>
      </c>
      <c r="G657" s="11">
        <f>(VLOOKUP(B657,YahooFinanceInfos!A:AO,41,FALSE)-E657)/E657</f>
        <v>0.46510344827586203</v>
      </c>
      <c r="H657" s="9">
        <f>VLOOKUP(B657,YahooFinanceInfos!A:AX,50,FALSE)</f>
        <v>-0.47799999999999998</v>
      </c>
      <c r="I657" s="9">
        <f>VLOOKUP(B657,YahooFinanceInfos!A:AT,46,FALSE)</f>
        <v>3.32</v>
      </c>
      <c r="J657" s="4">
        <f>VLOOKUP(B657,YahooFinanceInfos!A:AV,48,FALSE)</f>
        <v>9.1334250000000006E-2</v>
      </c>
      <c r="K657" s="4">
        <f t="shared" si="120"/>
        <v>-6.9456066945606691</v>
      </c>
      <c r="L657" s="9">
        <f>VLOOKUP(B657,YahooFinanceInfos!A:AV,47,FALSE)</f>
        <v>0</v>
      </c>
      <c r="M657" s="9">
        <f>VLOOKUP(B657,YahooFinanceInfos!A:AZ,52,FALSE)</f>
        <v>3.5209999999999999</v>
      </c>
      <c r="N657" s="4">
        <f>VLOOKUP(B657,YahooFinanceInfos!A:BH,60,FALSE)</f>
        <v>10.295370999999999</v>
      </c>
      <c r="O657" s="4" t="str">
        <f t="shared" si="121"/>
        <v>don't touch</v>
      </c>
      <c r="P657" s="4"/>
      <c r="Q657" s="4"/>
      <c r="R657" s="4"/>
      <c r="S657" s="4"/>
      <c r="T657" s="4"/>
      <c r="AA657" s="4" t="str">
        <f t="shared" si="113"/>
        <v>na</v>
      </c>
      <c r="AB657" s="4" t="str">
        <f t="shared" si="114"/>
        <v>na</v>
      </c>
      <c r="AC657" s="4" t="str">
        <f t="shared" si="115"/>
        <v>na</v>
      </c>
      <c r="AD657" s="4" t="str">
        <f t="shared" si="116"/>
        <v>na</v>
      </c>
      <c r="AE657" s="4" t="str">
        <f t="shared" si="117"/>
        <v>na</v>
      </c>
      <c r="AF657" s="4" t="str">
        <f t="shared" si="118"/>
        <v>na</v>
      </c>
      <c r="AG657" s="4" t="str">
        <f t="shared" si="119"/>
        <v>na</v>
      </c>
    </row>
    <row r="658" spans="1:33" x14ac:dyDescent="0.2">
      <c r="A658" t="s">
        <v>3713</v>
      </c>
      <c r="B658" t="s">
        <v>76</v>
      </c>
      <c r="C658" s="7" t="str">
        <f>VLOOKUP(B658,YahooFinanceInfos!A:T,9,FALSE)</f>
        <v>Amazon.com, Inc.</v>
      </c>
      <c r="D658" t="str">
        <f>VLOOKUP(B658,YahooFinanceInfos!A:T,7,FALSE)</f>
        <v>USD</v>
      </c>
      <c r="E658" s="1">
        <f>VLOOKUP(B658,YahooFinanceInfos!A:T,20,FALSE)</f>
        <v>2388.85</v>
      </c>
      <c r="F658" s="4" t="str">
        <f>VLOOKUP(B658,YahooFinanceInfos!A:AK,37,FALSE)</f>
        <v>1626.03 - 2475.0</v>
      </c>
      <c r="G658" s="11">
        <f>(VLOOKUP(B658,YahooFinanceInfos!A:AO,41,FALSE)-E658)/E658</f>
        <v>3.6063377775917324E-2</v>
      </c>
      <c r="H658" s="9">
        <f>VLOOKUP(B658,YahooFinanceInfos!A:AX,50,FALSE)</f>
        <v>20.936</v>
      </c>
      <c r="I658" s="9">
        <f>VLOOKUP(B658,YahooFinanceInfos!A:AT,46,FALSE)</f>
        <v>0</v>
      </c>
      <c r="J658" s="4">
        <f>VLOOKUP(B658,YahooFinanceInfos!A:AV,48,FALSE)</f>
        <v>0</v>
      </c>
      <c r="K658" s="4">
        <f t="shared" si="120"/>
        <v>0</v>
      </c>
      <c r="L658" s="9">
        <f>VLOOKUP(B658,YahooFinanceInfos!A:AV,47,FALSE)</f>
        <v>114.10250000000001</v>
      </c>
      <c r="M658" s="9">
        <f>VLOOKUP(B658,YahooFinanceInfos!A:AZ,52,FALSE)</f>
        <v>130.80600000000001</v>
      </c>
      <c r="N658" s="4">
        <f>VLOOKUP(B658,YahooFinanceInfos!A:BH,60,FALSE)</f>
        <v>18.262543000000001</v>
      </c>
      <c r="O658" s="4" t="str">
        <f t="shared" si="121"/>
        <v>don't touch</v>
      </c>
      <c r="P658" s="4"/>
      <c r="Q658" s="4"/>
      <c r="R658" s="4"/>
      <c r="S658" s="4"/>
      <c r="T658" s="4"/>
      <c r="AA658" s="4" t="str">
        <f t="shared" si="113"/>
        <v>na</v>
      </c>
      <c r="AB658" s="4" t="str">
        <f t="shared" si="114"/>
        <v>na</v>
      </c>
      <c r="AC658" s="4" t="str">
        <f t="shared" si="115"/>
        <v>na</v>
      </c>
      <c r="AD658" s="4" t="str">
        <f t="shared" si="116"/>
        <v>na</v>
      </c>
      <c r="AE658" s="4" t="str">
        <f t="shared" si="117"/>
        <v>na</v>
      </c>
      <c r="AF658" s="4" t="str">
        <f t="shared" si="118"/>
        <v>na</v>
      </c>
      <c r="AG658" s="4" t="str">
        <f t="shared" si="119"/>
        <v>na</v>
      </c>
    </row>
    <row r="659" spans="1:33" x14ac:dyDescent="0.2">
      <c r="A659" t="s">
        <v>3713</v>
      </c>
      <c r="B659" t="s">
        <v>3337</v>
      </c>
      <c r="C659" s="7" t="str">
        <f>VLOOKUP(B659,YahooFinanceInfos!A:T,9,FALSE)</f>
        <v>Ameren Corporation</v>
      </c>
      <c r="D659" t="str">
        <f>VLOOKUP(B659,YahooFinanceInfos!A:T,7,FALSE)</f>
        <v>USD</v>
      </c>
      <c r="E659" s="1">
        <f>VLOOKUP(B659,YahooFinanceInfos!A:T,20,FALSE)</f>
        <v>68.72</v>
      </c>
      <c r="F659" s="4" t="str">
        <f>VLOOKUP(B659,YahooFinanceInfos!A:AK,37,FALSE)</f>
        <v>58.74 - 87.66</v>
      </c>
      <c r="G659" s="11">
        <f>(VLOOKUP(B659,YahooFinanceInfos!A:AO,41,FALSE)-E659)/E659</f>
        <v>0.27561117578579741</v>
      </c>
      <c r="H659" s="9">
        <f>VLOOKUP(B659,YahooFinanceInfos!A:AX,50,FALSE)</f>
        <v>3.35</v>
      </c>
      <c r="I659" s="9">
        <f>VLOOKUP(B659,YahooFinanceInfos!A:AT,46,FALSE)</f>
        <v>1.92</v>
      </c>
      <c r="J659" s="4">
        <f>VLOOKUP(B659,YahooFinanceInfos!A:AV,48,FALSE)</f>
        <v>2.8090710000000001E-2</v>
      </c>
      <c r="K659" s="4">
        <f t="shared" si="120"/>
        <v>0.57313432835820888</v>
      </c>
      <c r="L659" s="9">
        <f>VLOOKUP(B659,YahooFinanceInfos!A:AV,47,FALSE)</f>
        <v>20.513432999999999</v>
      </c>
      <c r="M659" s="9">
        <f>VLOOKUP(B659,YahooFinanceInfos!A:AZ,52,FALSE)</f>
        <v>32.734000000000002</v>
      </c>
      <c r="N659" s="4">
        <f>VLOOKUP(B659,YahooFinanceInfos!A:BH,60,FALSE)</f>
        <v>2.0993461999999998</v>
      </c>
      <c r="O659" s="4" t="str">
        <f t="shared" si="121"/>
        <v>don't touch</v>
      </c>
      <c r="P659" s="4"/>
      <c r="Q659" s="4"/>
      <c r="R659" s="4"/>
      <c r="S659" s="4"/>
      <c r="T659" s="4"/>
      <c r="AA659" s="4" t="str">
        <f t="shared" si="113"/>
        <v>na</v>
      </c>
      <c r="AB659" s="4" t="str">
        <f t="shared" si="114"/>
        <v>na</v>
      </c>
      <c r="AC659" s="4" t="str">
        <f t="shared" si="115"/>
        <v>na</v>
      </c>
      <c r="AD659" s="4" t="str">
        <f t="shared" si="116"/>
        <v>na</v>
      </c>
      <c r="AE659" s="4" t="str">
        <f t="shared" si="117"/>
        <v>na</v>
      </c>
      <c r="AF659" s="4" t="str">
        <f t="shared" si="118"/>
        <v>na</v>
      </c>
      <c r="AG659" s="4" t="str">
        <f t="shared" si="119"/>
        <v>na</v>
      </c>
    </row>
    <row r="660" spans="1:33" x14ac:dyDescent="0.2">
      <c r="A660" t="s">
        <v>3713</v>
      </c>
      <c r="B660" t="s">
        <v>111</v>
      </c>
      <c r="C660" s="7" t="str">
        <f>VLOOKUP(B660,YahooFinanceInfos!A:T,9,FALSE)</f>
        <v>American Airlines Group, Inc.</v>
      </c>
      <c r="D660" t="str">
        <f>VLOOKUP(B660,YahooFinanceInfos!A:T,7,FALSE)</f>
        <v>USD</v>
      </c>
      <c r="E660" s="1">
        <f>VLOOKUP(B660,YahooFinanceInfos!A:T,20,FALSE)</f>
        <v>9.15</v>
      </c>
      <c r="F660" s="4" t="str">
        <f>VLOOKUP(B660,YahooFinanceInfos!A:AK,37,FALSE)</f>
        <v>8.25 - 34.99</v>
      </c>
      <c r="G660" s="11">
        <f>(VLOOKUP(B660,YahooFinanceInfos!A:AO,41,FALSE)-E660)/E660</f>
        <v>2.8240437158469947</v>
      </c>
      <c r="H660" s="9">
        <f>VLOOKUP(B660,YahooFinanceInfos!A:AX,50,FALSE)</f>
        <v>-1.6970000000000001</v>
      </c>
      <c r="I660" s="9">
        <f>VLOOKUP(B660,YahooFinanceInfos!A:AT,46,FALSE)</f>
        <v>0.4</v>
      </c>
      <c r="J660" s="4">
        <f>VLOOKUP(B660,YahooFinanceInfos!A:AV,48,FALSE)</f>
        <v>4.3907794999999999E-2</v>
      </c>
      <c r="K660" s="4">
        <f t="shared" si="120"/>
        <v>-0.23571007660577489</v>
      </c>
      <c r="L660" s="9">
        <f>VLOOKUP(B660,YahooFinanceInfos!A:AV,47,FALSE)</f>
        <v>0</v>
      </c>
      <c r="M660" s="9">
        <f>VLOOKUP(B660,YahooFinanceInfos!A:AZ,52,FALSE)</f>
        <v>-6.2329999999999997</v>
      </c>
      <c r="N660" s="4">
        <f>VLOOKUP(B660,YahooFinanceInfos!A:BH,60,FALSE)</f>
        <v>-1.4679929</v>
      </c>
      <c r="O660" s="4" t="str">
        <f t="shared" si="121"/>
        <v>don't touch</v>
      </c>
      <c r="P660" s="14"/>
      <c r="Q660" s="14"/>
      <c r="R660" s="16" t="s">
        <v>8419</v>
      </c>
      <c r="S660" s="16"/>
      <c r="T660" s="16"/>
      <c r="AA660" s="4" t="str">
        <f t="shared" si="113"/>
        <v>na</v>
      </c>
      <c r="AB660" s="4" t="str">
        <f t="shared" si="114"/>
        <v>na</v>
      </c>
      <c r="AC660" s="4" t="str">
        <f t="shared" si="115"/>
        <v>na</v>
      </c>
      <c r="AD660" s="4" t="str">
        <f t="shared" si="116"/>
        <v>na</v>
      </c>
      <c r="AE660" s="4" t="str">
        <f t="shared" si="117"/>
        <v>na</v>
      </c>
      <c r="AF660" s="4" t="str">
        <f t="shared" si="118"/>
        <v>na</v>
      </c>
      <c r="AG660" s="4" t="str">
        <f t="shared" si="119"/>
        <v>na</v>
      </c>
    </row>
    <row r="661" spans="1:33" x14ac:dyDescent="0.2">
      <c r="A661" t="s">
        <v>3713</v>
      </c>
      <c r="B661" t="s">
        <v>3338</v>
      </c>
      <c r="C661" s="7" t="str">
        <f>VLOOKUP(B661,YahooFinanceInfos!A:T,9,FALSE)</f>
        <v>American Electric Power Company</v>
      </c>
      <c r="D661" t="str">
        <f>VLOOKUP(B661,YahooFinanceInfos!A:T,7,FALSE)</f>
        <v>USD</v>
      </c>
      <c r="E661" s="1">
        <f>VLOOKUP(B661,YahooFinanceInfos!A:T,20,FALSE)</f>
        <v>78.099999999999994</v>
      </c>
      <c r="F661" s="4" t="str">
        <f>VLOOKUP(B661,YahooFinanceInfos!A:AK,37,FALSE)</f>
        <v>65.14 - 104.97</v>
      </c>
      <c r="G661" s="11">
        <f>(VLOOKUP(B661,YahooFinanceInfos!A:AO,41,FALSE)-E661)/E661</f>
        <v>0.34404609475032016</v>
      </c>
      <c r="H661" s="9">
        <f>VLOOKUP(B661,YahooFinanceInfos!A:AX,50,FALSE)</f>
        <v>3.7210000000000001</v>
      </c>
      <c r="I661" s="9">
        <f>VLOOKUP(B661,YahooFinanceInfos!A:AT,46,FALSE)</f>
        <v>2.74</v>
      </c>
      <c r="J661" s="4">
        <f>VLOOKUP(B661,YahooFinanceInfos!A:AV,48,FALSE)</f>
        <v>3.5250223999999997E-2</v>
      </c>
      <c r="K661" s="4">
        <f t="shared" si="120"/>
        <v>0.73636119322762705</v>
      </c>
      <c r="L661" s="9">
        <f>VLOOKUP(B661,YahooFinanceInfos!A:AV,47,FALSE)</f>
        <v>20.988980999999999</v>
      </c>
      <c r="M661" s="9">
        <f>VLOOKUP(B661,YahooFinanceInfos!A:AZ,52,FALSE)</f>
        <v>39.838999999999999</v>
      </c>
      <c r="N661" s="4">
        <f>VLOOKUP(B661,YahooFinanceInfos!A:BH,60,FALSE)</f>
        <v>1.9603904000000001</v>
      </c>
      <c r="O661" s="4" t="str">
        <f t="shared" si="121"/>
        <v>invest</v>
      </c>
      <c r="P661" s="4"/>
      <c r="Q661" s="4"/>
      <c r="R661" s="4"/>
      <c r="S661" s="4"/>
      <c r="T661" s="4"/>
      <c r="AA661" s="4" t="str">
        <f t="shared" si="113"/>
        <v>na</v>
      </c>
      <c r="AB661" s="4" t="str">
        <f t="shared" si="114"/>
        <v>na</v>
      </c>
      <c r="AC661" s="4" t="str">
        <f t="shared" si="115"/>
        <v>na</v>
      </c>
      <c r="AD661" s="4" t="str">
        <f t="shared" si="116"/>
        <v>na</v>
      </c>
      <c r="AE661" s="4" t="str">
        <f t="shared" si="117"/>
        <v>na</v>
      </c>
      <c r="AF661" s="4" t="str">
        <f t="shared" si="118"/>
        <v>na</v>
      </c>
      <c r="AG661" s="4" t="str">
        <f t="shared" si="119"/>
        <v>na</v>
      </c>
    </row>
    <row r="662" spans="1:33" x14ac:dyDescent="0.2">
      <c r="A662" t="s">
        <v>3713</v>
      </c>
      <c r="B662" t="s">
        <v>53</v>
      </c>
      <c r="C662" s="7" t="str">
        <f>VLOOKUP(B662,YahooFinanceInfos!A:T,9,FALSE)</f>
        <v>American Express Company</v>
      </c>
      <c r="D662" t="str">
        <f>VLOOKUP(B662,YahooFinanceInfos!A:T,7,FALSE)</f>
        <v>USD</v>
      </c>
      <c r="E662" s="1">
        <f>VLOOKUP(B662,YahooFinanceInfos!A:T,20,FALSE)</f>
        <v>83.81</v>
      </c>
      <c r="F662" s="4" t="str">
        <f>VLOOKUP(B662,YahooFinanceInfos!A:AK,37,FALSE)</f>
        <v>67.0 - 138.13</v>
      </c>
      <c r="G662" s="11">
        <f>(VLOOKUP(B662,YahooFinanceInfos!A:AO,41,FALSE)-E662)/E662</f>
        <v>0.64813268106431199</v>
      </c>
      <c r="H662" s="9">
        <f>VLOOKUP(B662,YahooFinanceInfos!A:AX,50,FALSE)</f>
        <v>6.6310000000000002</v>
      </c>
      <c r="I662" s="9">
        <f>VLOOKUP(B662,YahooFinanceInfos!A:AT,46,FALSE)</f>
        <v>1.68</v>
      </c>
      <c r="J662" s="4">
        <f>VLOOKUP(B662,YahooFinanceInfos!A:AV,48,FALSE)</f>
        <v>2.1530180999999999E-2</v>
      </c>
      <c r="K662" s="4">
        <f t="shared" si="120"/>
        <v>0.25335545166641532</v>
      </c>
      <c r="L662" s="9">
        <f>VLOOKUP(B662,YahooFinanceInfos!A:AV,47,FALSE)</f>
        <v>12.639119000000001</v>
      </c>
      <c r="M662" s="9">
        <f>VLOOKUP(B662,YahooFinanceInfos!A:AZ,52,FALSE)</f>
        <v>26.094000000000001</v>
      </c>
      <c r="N662" s="4">
        <f>VLOOKUP(B662,YahooFinanceInfos!A:BH,60,FALSE)</f>
        <v>3.2118495</v>
      </c>
      <c r="O662" s="4" t="str">
        <f t="shared" si="121"/>
        <v>don't touch</v>
      </c>
      <c r="P662" s="4"/>
      <c r="Q662" s="4"/>
      <c r="R662" s="4" t="s">
        <v>6294</v>
      </c>
      <c r="S662" s="4"/>
      <c r="T662" s="4"/>
      <c r="AA662" s="4" t="str">
        <f t="shared" si="113"/>
        <v>na</v>
      </c>
      <c r="AB662" s="4" t="str">
        <f t="shared" si="114"/>
        <v>na</v>
      </c>
      <c r="AC662" s="4" t="str">
        <f t="shared" si="115"/>
        <v>na</v>
      </c>
      <c r="AD662" s="4" t="str">
        <f t="shared" si="116"/>
        <v>na</v>
      </c>
      <c r="AE662" s="4" t="str">
        <f t="shared" si="117"/>
        <v>na</v>
      </c>
      <c r="AF662" s="4" t="str">
        <f t="shared" si="118"/>
        <v>na</v>
      </c>
      <c r="AG662" s="4" t="str">
        <f t="shared" si="119"/>
        <v>na</v>
      </c>
    </row>
    <row r="663" spans="1:33" x14ac:dyDescent="0.2">
      <c r="A663" t="s">
        <v>3713</v>
      </c>
      <c r="B663" t="s">
        <v>3339</v>
      </c>
      <c r="C663" s="7" t="str">
        <f>VLOOKUP(B663,YahooFinanceInfos!A:T,9,FALSE)</f>
        <v>American International Group, I</v>
      </c>
      <c r="D663" t="str">
        <f>VLOOKUP(B663,YahooFinanceInfos!A:T,7,FALSE)</f>
        <v>USD</v>
      </c>
      <c r="E663" s="1">
        <f>VLOOKUP(B663,YahooFinanceInfos!A:T,20,FALSE)</f>
        <v>25.76</v>
      </c>
      <c r="F663" s="4" t="str">
        <f>VLOOKUP(B663,YahooFinanceInfos!A:AK,37,FALSE)</f>
        <v>16.07 - 58.66</v>
      </c>
      <c r="G663" s="11">
        <f>(VLOOKUP(B663,YahooFinanceInfos!A:AO,41,FALSE)-E663)/E663</f>
        <v>1.2771739130434778</v>
      </c>
      <c r="H663" s="9">
        <f>VLOOKUP(B663,YahooFinanceInfos!A:AX,50,FALSE)</f>
        <v>4.9580000000000002</v>
      </c>
      <c r="I663" s="9">
        <f>VLOOKUP(B663,YahooFinanceInfos!A:AT,46,FALSE)</f>
        <v>1.28</v>
      </c>
      <c r="J663" s="4">
        <f>VLOOKUP(B663,YahooFinanceInfos!A:AV,48,FALSE)</f>
        <v>5.1282052000000002E-2</v>
      </c>
      <c r="K663" s="4">
        <f t="shared" si="120"/>
        <v>0.2581686163775716</v>
      </c>
      <c r="L663" s="9">
        <f>VLOOKUP(B663,YahooFinanceInfos!A:AV,47,FALSE)</f>
        <v>5.1956433999999998</v>
      </c>
      <c r="M663" s="9">
        <f>VLOOKUP(B663,YahooFinanceInfos!A:AZ,52,FALSE)</f>
        <v>69.301000000000002</v>
      </c>
      <c r="N663" s="4">
        <f>VLOOKUP(B663,YahooFinanceInfos!A:BH,60,FALSE)</f>
        <v>0.37171179999999998</v>
      </c>
      <c r="O663" s="4" t="str">
        <f t="shared" si="121"/>
        <v>invest</v>
      </c>
      <c r="P663" s="4"/>
      <c r="Q663" s="14"/>
      <c r="R663" s="17" t="s">
        <v>8440</v>
      </c>
      <c r="S663" s="17"/>
      <c r="T663" s="17"/>
      <c r="AA663" s="4" t="str">
        <f t="shared" si="113"/>
        <v>na</v>
      </c>
      <c r="AB663" s="4" t="str">
        <f t="shared" si="114"/>
        <v>na</v>
      </c>
      <c r="AC663" s="4" t="str">
        <f t="shared" si="115"/>
        <v>na</v>
      </c>
      <c r="AD663" s="4" t="str">
        <f t="shared" si="116"/>
        <v>na</v>
      </c>
      <c r="AE663" s="4" t="str">
        <f t="shared" si="117"/>
        <v>na</v>
      </c>
      <c r="AF663" s="4" t="str">
        <f t="shared" si="118"/>
        <v>na</v>
      </c>
      <c r="AG663" s="4" t="str">
        <f t="shared" si="119"/>
        <v>na</v>
      </c>
    </row>
    <row r="664" spans="1:33" x14ac:dyDescent="0.2">
      <c r="A664" t="s">
        <v>3713</v>
      </c>
      <c r="B664" t="s">
        <v>3340</v>
      </c>
      <c r="C664" s="7" t="str">
        <f>VLOOKUP(B664,YahooFinanceInfos!A:T,9,FALSE)</f>
        <v>American Tower Corporation (REI</v>
      </c>
      <c r="D664" t="str">
        <f>VLOOKUP(B664,YahooFinanceInfos!A:T,7,FALSE)</f>
        <v>USD</v>
      </c>
      <c r="E664" s="1">
        <f>VLOOKUP(B664,YahooFinanceInfos!A:T,20,FALSE)</f>
        <v>229.62</v>
      </c>
      <c r="F664" s="4" t="str">
        <f>VLOOKUP(B664,YahooFinanceInfos!A:AK,37,FALSE)</f>
        <v>174.32 - 260.43</v>
      </c>
      <c r="G664" s="11">
        <f>(VLOOKUP(B664,YahooFinanceInfos!A:AO,41,FALSE)-E664)/E664</f>
        <v>0.13417820747321663</v>
      </c>
      <c r="H664" s="9">
        <f>VLOOKUP(B664,YahooFinanceInfos!A:AX,50,FALSE)</f>
        <v>4.28</v>
      </c>
      <c r="I664" s="9">
        <f>VLOOKUP(B664,YahooFinanceInfos!A:AT,46,FALSE)</f>
        <v>3.96</v>
      </c>
      <c r="J664" s="4">
        <f>VLOOKUP(B664,YahooFinanceInfos!A:AV,48,FALSE)</f>
        <v>1.7131733E-2</v>
      </c>
      <c r="K664" s="4">
        <f t="shared" si="120"/>
        <v>0.92523364485981308</v>
      </c>
      <c r="L664" s="9">
        <f>VLOOKUP(B664,YahooFinanceInfos!A:AV,47,FALSE)</f>
        <v>53.649529999999999</v>
      </c>
      <c r="M664" s="9">
        <f>VLOOKUP(B664,YahooFinanceInfos!A:AZ,52,FALSE)</f>
        <v>8.1980000000000004</v>
      </c>
      <c r="N664" s="4">
        <f>VLOOKUP(B664,YahooFinanceInfos!A:BH,60,FALSE)</f>
        <v>28.009270000000001</v>
      </c>
      <c r="O664" s="4" t="str">
        <f t="shared" si="121"/>
        <v>don't touch</v>
      </c>
      <c r="P664" s="4"/>
      <c r="Q664" s="4"/>
      <c r="R664" s="4"/>
      <c r="S664" s="4"/>
      <c r="T664" s="4"/>
      <c r="AA664" s="4" t="str">
        <f t="shared" si="113"/>
        <v>na</v>
      </c>
      <c r="AB664" s="4" t="str">
        <f t="shared" si="114"/>
        <v>na</v>
      </c>
      <c r="AC664" s="4" t="str">
        <f t="shared" si="115"/>
        <v>na</v>
      </c>
      <c r="AD664" s="4" t="str">
        <f t="shared" si="116"/>
        <v>na</v>
      </c>
      <c r="AE664" s="4" t="str">
        <f t="shared" si="117"/>
        <v>na</v>
      </c>
      <c r="AF664" s="4" t="str">
        <f t="shared" si="118"/>
        <v>na</v>
      </c>
      <c r="AG664" s="4" t="str">
        <f t="shared" si="119"/>
        <v>na</v>
      </c>
    </row>
    <row r="665" spans="1:33" x14ac:dyDescent="0.2">
      <c r="A665" t="s">
        <v>3713</v>
      </c>
      <c r="B665" t="s">
        <v>3341</v>
      </c>
      <c r="C665" s="7" t="str">
        <f>VLOOKUP(B665,YahooFinanceInfos!A:T,9,FALSE)</f>
        <v>American Water Works Company, I</v>
      </c>
      <c r="D665" t="str">
        <f>VLOOKUP(B665,YahooFinanceInfos!A:T,7,FALSE)</f>
        <v>USD</v>
      </c>
      <c r="E665" s="1">
        <f>VLOOKUP(B665,YahooFinanceInfos!A:T,20,FALSE)</f>
        <v>116.27</v>
      </c>
      <c r="F665" s="4" t="str">
        <f>VLOOKUP(B665,YahooFinanceInfos!A:AK,37,FALSE)</f>
        <v>92.0 - 141.7</v>
      </c>
      <c r="G665" s="11">
        <f>(VLOOKUP(B665,YahooFinanceInfos!A:AO,41,FALSE)-E665)/E665</f>
        <v>0.21871505977466238</v>
      </c>
      <c r="H665" s="9">
        <f>VLOOKUP(B665,YahooFinanceInfos!A:AX,50,FALSE)</f>
        <v>3.49</v>
      </c>
      <c r="I665" s="9">
        <f>VLOOKUP(B665,YahooFinanceInfos!A:AT,46,FALSE)</f>
        <v>2</v>
      </c>
      <c r="J665" s="4">
        <f>VLOOKUP(B665,YahooFinanceInfos!A:AV,48,FALSE)</f>
        <v>1.7165909E-2</v>
      </c>
      <c r="K665" s="4">
        <f t="shared" si="120"/>
        <v>0.57306590257879653</v>
      </c>
      <c r="L665" s="9">
        <f>VLOOKUP(B665,YahooFinanceInfos!A:AV,47,FALSE)</f>
        <v>33.315185999999997</v>
      </c>
      <c r="M665" s="9">
        <f>VLOOKUP(B665,YahooFinanceInfos!A:AZ,52,FALSE)</f>
        <v>34.488</v>
      </c>
      <c r="N665" s="4">
        <f>VLOOKUP(B665,YahooFinanceInfos!A:BH,60,FALSE)</f>
        <v>3.3713175999999998</v>
      </c>
      <c r="O665" s="4" t="str">
        <f t="shared" si="121"/>
        <v>don't touch</v>
      </c>
      <c r="P665" s="4"/>
      <c r="Q665" s="4"/>
      <c r="R665" s="4"/>
      <c r="S665" s="4"/>
      <c r="T665" s="4"/>
      <c r="AA665" s="4" t="str">
        <f t="shared" si="113"/>
        <v>na</v>
      </c>
      <c r="AB665" s="4" t="str">
        <f t="shared" si="114"/>
        <v>na</v>
      </c>
      <c r="AC665" s="4" t="str">
        <f t="shared" si="115"/>
        <v>na</v>
      </c>
      <c r="AD665" s="4" t="str">
        <f t="shared" si="116"/>
        <v>na</v>
      </c>
      <c r="AE665" s="4" t="str">
        <f t="shared" si="117"/>
        <v>na</v>
      </c>
      <c r="AF665" s="4" t="str">
        <f t="shared" si="118"/>
        <v>na</v>
      </c>
      <c r="AG665" s="4" t="str">
        <f t="shared" si="119"/>
        <v>na</v>
      </c>
    </row>
    <row r="666" spans="1:33" x14ac:dyDescent="0.2">
      <c r="A666" t="s">
        <v>3713</v>
      </c>
      <c r="B666" t="s">
        <v>3342</v>
      </c>
      <c r="C666" s="7" t="str">
        <f>VLOOKUP(B666,YahooFinanceInfos!A:T,9,FALSE)</f>
        <v>Ameriprise Financial, Inc.</v>
      </c>
      <c r="D666" t="str">
        <f>VLOOKUP(B666,YahooFinanceInfos!A:T,7,FALSE)</f>
        <v>USD</v>
      </c>
      <c r="E666" s="1">
        <f>VLOOKUP(B666,YahooFinanceInfos!A:T,20,FALSE)</f>
        <v>122.6</v>
      </c>
      <c r="F666" s="4" t="str">
        <f>VLOOKUP(B666,YahooFinanceInfos!A:AK,37,FALSE)</f>
        <v>80.01 - 180.85</v>
      </c>
      <c r="G666" s="11">
        <f>(VLOOKUP(B666,YahooFinanceInfos!A:AO,41,FALSE)-E666)/E666</f>
        <v>0.47512234910277329</v>
      </c>
      <c r="H666" s="9">
        <f>VLOOKUP(B666,YahooFinanceInfos!A:AX,50,FALSE)</f>
        <v>28.513999999999999</v>
      </c>
      <c r="I666" s="9">
        <f>VLOOKUP(B666,YahooFinanceInfos!A:AT,46,FALSE)</f>
        <v>2.91</v>
      </c>
      <c r="J666" s="4">
        <f>VLOOKUP(B666,YahooFinanceInfos!A:AV,48,FALSE)</f>
        <v>2.4793388E-2</v>
      </c>
      <c r="K666" s="4">
        <f t="shared" si="120"/>
        <v>0.10205513081293401</v>
      </c>
      <c r="L666" s="9">
        <f>VLOOKUP(B666,YahooFinanceInfos!A:AV,47,FALSE)</f>
        <v>4.2996420000000004</v>
      </c>
      <c r="M666" s="9">
        <f>VLOOKUP(B666,YahooFinanceInfos!A:AZ,52,FALSE)</f>
        <v>46.223999999999997</v>
      </c>
      <c r="N666" s="4">
        <f>VLOOKUP(B666,YahooFinanceInfos!A:BH,60,FALSE)</f>
        <v>2.6523018</v>
      </c>
      <c r="O666" s="4" t="str">
        <f t="shared" si="121"/>
        <v>don't touch</v>
      </c>
      <c r="P666" s="4"/>
      <c r="Q666" s="4"/>
      <c r="R666" s="4"/>
      <c r="S666" s="4"/>
      <c r="T666" s="4"/>
      <c r="AA666" s="4" t="str">
        <f t="shared" si="113"/>
        <v>na</v>
      </c>
      <c r="AB666" s="4" t="str">
        <f t="shared" si="114"/>
        <v>na</v>
      </c>
      <c r="AC666" s="4" t="str">
        <f t="shared" si="115"/>
        <v>na</v>
      </c>
      <c r="AD666" s="4" t="str">
        <f t="shared" si="116"/>
        <v>na</v>
      </c>
      <c r="AE666" s="4" t="str">
        <f t="shared" si="117"/>
        <v>na</v>
      </c>
      <c r="AF666" s="4" t="str">
        <f t="shared" si="118"/>
        <v>na</v>
      </c>
      <c r="AG666" s="4" t="str">
        <f t="shared" si="119"/>
        <v>na</v>
      </c>
    </row>
    <row r="667" spans="1:33" x14ac:dyDescent="0.2">
      <c r="A667" t="s">
        <v>3713</v>
      </c>
      <c r="B667" t="s">
        <v>3343</v>
      </c>
      <c r="C667" s="7" t="str">
        <f>VLOOKUP(B667,YahooFinanceInfos!A:T,9,FALSE)</f>
        <v>AmerisourceBergen Corporation</v>
      </c>
      <c r="D667" t="str">
        <f>VLOOKUP(B667,YahooFinanceInfos!A:T,7,FALSE)</f>
        <v>USD</v>
      </c>
      <c r="E667" s="1">
        <f>VLOOKUP(B667,YahooFinanceInfos!A:T,20,FALSE)</f>
        <v>84.03</v>
      </c>
      <c r="F667" s="4" t="str">
        <f>VLOOKUP(B667,YahooFinanceInfos!A:AK,37,FALSE)</f>
        <v>72.06 - 97.5</v>
      </c>
      <c r="G667" s="11">
        <f>(VLOOKUP(B667,YahooFinanceInfos!A:AO,41,FALSE)-E667)/E667</f>
        <v>0.16029989289539448</v>
      </c>
      <c r="H667" s="9">
        <f>VLOOKUP(B667,YahooFinanceInfos!A:AX,50,FALSE)</f>
        <v>7.585</v>
      </c>
      <c r="I667" s="9">
        <f>VLOOKUP(B667,YahooFinanceInfos!A:AT,46,FALSE)</f>
        <v>1.62</v>
      </c>
      <c r="J667" s="4">
        <f>VLOOKUP(B667,YahooFinanceInfos!A:AV,48,FALSE)</f>
        <v>1.9251337E-2</v>
      </c>
      <c r="K667" s="4">
        <f t="shared" si="120"/>
        <v>0.21357943309162822</v>
      </c>
      <c r="L667" s="9">
        <f>VLOOKUP(B667,YahooFinanceInfos!A:AV,47,FALSE)</f>
        <v>11.0784445</v>
      </c>
      <c r="M667" s="9">
        <f>VLOOKUP(B667,YahooFinanceInfos!A:AZ,52,FALSE)</f>
        <v>17.657</v>
      </c>
      <c r="N667" s="4">
        <f>VLOOKUP(B667,YahooFinanceInfos!A:BH,60,FALSE)</f>
        <v>4.7590190000000003</v>
      </c>
      <c r="O667" s="4" t="str">
        <f t="shared" si="121"/>
        <v>don't touch</v>
      </c>
      <c r="P667" s="4"/>
      <c r="Q667" s="4"/>
      <c r="R667" s="4"/>
      <c r="S667" s="4"/>
      <c r="T667" s="4"/>
      <c r="AA667" s="4" t="str">
        <f t="shared" si="113"/>
        <v>na</v>
      </c>
      <c r="AB667" s="4" t="str">
        <f t="shared" si="114"/>
        <v>na</v>
      </c>
      <c r="AC667" s="4" t="str">
        <f t="shared" si="115"/>
        <v>na</v>
      </c>
      <c r="AD667" s="4" t="str">
        <f t="shared" si="116"/>
        <v>na</v>
      </c>
      <c r="AE667" s="4" t="str">
        <f t="shared" si="117"/>
        <v>na</v>
      </c>
      <c r="AF667" s="4" t="str">
        <f t="shared" si="118"/>
        <v>na</v>
      </c>
      <c r="AG667" s="4" t="str">
        <f t="shared" si="119"/>
        <v>na</v>
      </c>
    </row>
    <row r="668" spans="1:33" x14ac:dyDescent="0.2">
      <c r="A668" t="s">
        <v>3713</v>
      </c>
      <c r="B668" t="s">
        <v>3344</v>
      </c>
      <c r="C668" s="7" t="str">
        <f>VLOOKUP(B668,YahooFinanceInfos!A:T,9,FALSE)</f>
        <v>AMETEK, Inc.</v>
      </c>
      <c r="D668" t="str">
        <f>VLOOKUP(B668,YahooFinanceInfos!A:T,7,FALSE)</f>
        <v>USD</v>
      </c>
      <c r="E668" s="1">
        <f>VLOOKUP(B668,YahooFinanceInfos!A:T,20,FALSE)</f>
        <v>78.75</v>
      </c>
      <c r="F668" s="4" t="str">
        <f>VLOOKUP(B668,YahooFinanceInfos!A:AK,37,FALSE)</f>
        <v>54.82 - 102.31</v>
      </c>
      <c r="G668" s="11">
        <f>(VLOOKUP(B668,YahooFinanceInfos!A:AO,41,FALSE)-E668)/E668</f>
        <v>0.2991746031746032</v>
      </c>
      <c r="H668" s="9">
        <f>VLOOKUP(B668,YahooFinanceInfos!A:AX,50,FALSE)</f>
        <v>4.0810000000000004</v>
      </c>
      <c r="I668" s="9">
        <f>VLOOKUP(B668,YahooFinanceInfos!A:AT,46,FALSE)</f>
        <v>0.6</v>
      </c>
      <c r="J668" s="4">
        <f>VLOOKUP(B668,YahooFinanceInfos!A:AV,48,FALSE)</f>
        <v>7.6952673999999997E-3</v>
      </c>
      <c r="K668" s="4">
        <f t="shared" si="120"/>
        <v>0.14702278853222248</v>
      </c>
      <c r="L668" s="9">
        <f>VLOOKUP(B668,YahooFinanceInfos!A:AV,47,FALSE)</f>
        <v>19.296741000000001</v>
      </c>
      <c r="M668" s="9">
        <f>VLOOKUP(B668,YahooFinanceInfos!A:AZ,52,FALSE)</f>
        <v>23.213999999999999</v>
      </c>
      <c r="N668" s="4">
        <f>VLOOKUP(B668,YahooFinanceInfos!A:BH,60,FALSE)</f>
        <v>3.3923492</v>
      </c>
      <c r="O668" s="4" t="str">
        <f t="shared" si="121"/>
        <v>don't touch</v>
      </c>
      <c r="P668" s="4"/>
      <c r="Q668" s="4"/>
      <c r="R668" s="4"/>
      <c r="S668" s="4"/>
      <c r="T668" s="4"/>
      <c r="AA668" s="4" t="str">
        <f t="shared" si="113"/>
        <v>na</v>
      </c>
      <c r="AB668" s="4" t="str">
        <f t="shared" si="114"/>
        <v>na</v>
      </c>
      <c r="AC668" s="4" t="str">
        <f t="shared" si="115"/>
        <v>na</v>
      </c>
      <c r="AD668" s="4" t="str">
        <f t="shared" si="116"/>
        <v>na</v>
      </c>
      <c r="AE668" s="4" t="str">
        <f t="shared" si="117"/>
        <v>na</v>
      </c>
      <c r="AF668" s="4" t="str">
        <f t="shared" si="118"/>
        <v>na</v>
      </c>
      <c r="AG668" s="4" t="str">
        <f t="shared" si="119"/>
        <v>na</v>
      </c>
    </row>
    <row r="669" spans="1:33" x14ac:dyDescent="0.2">
      <c r="A669" t="s">
        <v>3713</v>
      </c>
      <c r="B669" t="s">
        <v>3345</v>
      </c>
      <c r="C669" s="7" t="str">
        <f>VLOOKUP(B669,YahooFinanceInfos!A:T,9,FALSE)</f>
        <v>Amgen Inc.</v>
      </c>
      <c r="D669" t="str">
        <f>VLOOKUP(B669,YahooFinanceInfos!A:T,7,FALSE)</f>
        <v>USD</v>
      </c>
      <c r="E669" s="1">
        <f>VLOOKUP(B669,YahooFinanceInfos!A:T,20,FALSE)</f>
        <v>237.98</v>
      </c>
      <c r="F669" s="4" t="str">
        <f>VLOOKUP(B669,YahooFinanceInfos!A:AK,37,FALSE)</f>
        <v>166.68 - 244.99</v>
      </c>
      <c r="G669" s="11">
        <f>(VLOOKUP(B669,YahooFinanceInfos!A:AO,41,FALSE)-E669)/E669</f>
        <v>2.9456256828304984E-2</v>
      </c>
      <c r="H669" s="9">
        <f>VLOOKUP(B669,YahooFinanceInfos!A:AX,50,FALSE)</f>
        <v>12.773</v>
      </c>
      <c r="I669" s="9">
        <f>VLOOKUP(B669,YahooFinanceInfos!A:AT,46,FALSE)</f>
        <v>5.95</v>
      </c>
      <c r="J669" s="4">
        <f>VLOOKUP(B669,YahooFinanceInfos!A:AV,48,FALSE)</f>
        <v>2.5123505000000001E-2</v>
      </c>
      <c r="K669" s="4">
        <f t="shared" si="120"/>
        <v>0.46582635246222504</v>
      </c>
      <c r="L669" s="9">
        <f>VLOOKUP(B669,YahooFinanceInfos!A:AV,47,FALSE)</f>
        <v>18.631488999999998</v>
      </c>
      <c r="M669" s="9">
        <f>VLOOKUP(B669,YahooFinanceInfos!A:AZ,52,FALSE)</f>
        <v>16.131</v>
      </c>
      <c r="N669" s="4">
        <f>VLOOKUP(B669,YahooFinanceInfos!A:BH,60,FALSE)</f>
        <v>14.752959000000001</v>
      </c>
      <c r="O669" s="4" t="str">
        <f t="shared" si="121"/>
        <v>don't touch</v>
      </c>
      <c r="P669" s="4"/>
      <c r="Q669" s="4"/>
      <c r="R669" s="4"/>
      <c r="S669" s="4"/>
      <c r="T669" s="4"/>
      <c r="AA669" s="4" t="str">
        <f t="shared" si="113"/>
        <v>na</v>
      </c>
      <c r="AB669" s="4" t="str">
        <f t="shared" si="114"/>
        <v>na</v>
      </c>
      <c r="AC669" s="4" t="str">
        <f t="shared" si="115"/>
        <v>na</v>
      </c>
      <c r="AD669" s="4" t="str">
        <f t="shared" si="116"/>
        <v>na</v>
      </c>
      <c r="AE669" s="4" t="str">
        <f t="shared" si="117"/>
        <v>na</v>
      </c>
      <c r="AF669" s="4" t="str">
        <f t="shared" si="118"/>
        <v>na</v>
      </c>
      <c r="AG669" s="4" t="str">
        <f t="shared" si="119"/>
        <v>na</v>
      </c>
    </row>
    <row r="670" spans="1:33" x14ac:dyDescent="0.2">
      <c r="A670" t="s">
        <v>3713</v>
      </c>
      <c r="B670" t="s">
        <v>3346</v>
      </c>
      <c r="C670" s="7" t="str">
        <f>VLOOKUP(B670,YahooFinanceInfos!A:T,9,FALSE)</f>
        <v>Amphenol Corporation</v>
      </c>
      <c r="D670" t="str">
        <f>VLOOKUP(B670,YahooFinanceInfos!A:T,7,FALSE)</f>
        <v>USD</v>
      </c>
      <c r="E670" s="1">
        <f>VLOOKUP(B670,YahooFinanceInfos!A:T,20,FALSE)</f>
        <v>83.28</v>
      </c>
      <c r="F670" s="4" t="str">
        <f>VLOOKUP(B670,YahooFinanceInfos!A:AK,37,FALSE)</f>
        <v>63.05 - 110.24</v>
      </c>
      <c r="G670" s="11">
        <f>(VLOOKUP(B670,YahooFinanceInfos!A:AO,41,FALSE)-E670)/E670</f>
        <v>0.32372718539865508</v>
      </c>
      <c r="H670" s="9">
        <f>VLOOKUP(B670,YahooFinanceInfos!A:AX,50,FALSE)</f>
        <v>3.6709999999999998</v>
      </c>
      <c r="I670" s="9">
        <f>VLOOKUP(B670,YahooFinanceInfos!A:AT,46,FALSE)</f>
        <v>0.98</v>
      </c>
      <c r="J670" s="4">
        <f>VLOOKUP(B670,YahooFinanceInfos!A:AV,48,FALSE)</f>
        <v>1.1977511E-2</v>
      </c>
      <c r="K670" s="4">
        <f t="shared" si="120"/>
        <v>0.26695723236175428</v>
      </c>
      <c r="L670" s="9">
        <f>VLOOKUP(B670,YahooFinanceInfos!A:AV,47,FALSE)</f>
        <v>22.685917</v>
      </c>
      <c r="M670" s="9">
        <f>VLOOKUP(B670,YahooFinanceInfos!A:AZ,52,FALSE)</f>
        <v>14.821999999999999</v>
      </c>
      <c r="N670" s="4">
        <f>VLOOKUP(B670,YahooFinanceInfos!A:BH,60,FALSE)</f>
        <v>5.6186749999999996</v>
      </c>
      <c r="O670" s="4" t="str">
        <f t="shared" si="121"/>
        <v>don't touch</v>
      </c>
      <c r="P670" s="4"/>
      <c r="Q670" s="4"/>
      <c r="R670" s="4"/>
      <c r="S670" s="4"/>
      <c r="T670" s="4"/>
      <c r="AA670" s="4" t="str">
        <f t="shared" si="113"/>
        <v>na</v>
      </c>
      <c r="AB670" s="4" t="str">
        <f t="shared" si="114"/>
        <v>na</v>
      </c>
      <c r="AC670" s="4" t="str">
        <f t="shared" si="115"/>
        <v>na</v>
      </c>
      <c r="AD670" s="4" t="str">
        <f t="shared" si="116"/>
        <v>na</v>
      </c>
      <c r="AE670" s="4" t="str">
        <f t="shared" si="117"/>
        <v>na</v>
      </c>
      <c r="AF670" s="4" t="str">
        <f t="shared" si="118"/>
        <v>na</v>
      </c>
      <c r="AG670" s="4" t="str">
        <f t="shared" si="119"/>
        <v>na</v>
      </c>
    </row>
    <row r="671" spans="1:33" x14ac:dyDescent="0.2">
      <c r="A671" t="s">
        <v>3713</v>
      </c>
      <c r="B671" t="s">
        <v>3347</v>
      </c>
      <c r="C671" s="7">
        <f>VLOOKUP(B671,YahooFinanceInfos!A:T,9,FALSE)</f>
        <v>0</v>
      </c>
      <c r="D671">
        <f>VLOOKUP(B671,YahooFinanceInfos!A:T,7,FALSE)</f>
        <v>0</v>
      </c>
      <c r="E671" s="1">
        <f>VLOOKUP(B671,YahooFinanceInfos!A:T,20,FALSE)</f>
        <v>0</v>
      </c>
      <c r="F671" s="4">
        <f>VLOOKUP(B671,YahooFinanceInfos!A:AK,37,FALSE)</f>
        <v>0</v>
      </c>
      <c r="G671" s="11" t="e">
        <f>(VLOOKUP(B671,YahooFinanceInfos!A:AO,41,FALSE)-E671)/E671</f>
        <v>#DIV/0!</v>
      </c>
      <c r="H671" s="9">
        <f>VLOOKUP(B671,YahooFinanceInfos!A:AX,50,FALSE)</f>
        <v>0</v>
      </c>
      <c r="I671" s="9">
        <f>VLOOKUP(B671,YahooFinanceInfos!A:AT,46,FALSE)</f>
        <v>0</v>
      </c>
      <c r="J671" s="4">
        <f>VLOOKUP(B671,YahooFinanceInfos!A:AV,48,FALSE)</f>
        <v>0</v>
      </c>
      <c r="K671" s="4" t="str">
        <f t="shared" si="120"/>
        <v>na</v>
      </c>
      <c r="L671" s="9">
        <f>VLOOKUP(B671,YahooFinanceInfos!A:AV,47,FALSE)</f>
        <v>0</v>
      </c>
      <c r="M671" s="9">
        <f>VLOOKUP(B671,YahooFinanceInfos!A:AZ,52,FALSE)</f>
        <v>0</v>
      </c>
      <c r="N671" s="4">
        <f>VLOOKUP(B671,YahooFinanceInfos!A:BH,60,FALSE)</f>
        <v>0</v>
      </c>
      <c r="O671" s="4" t="e">
        <f t="shared" si="121"/>
        <v>#DIV/0!</v>
      </c>
      <c r="P671" s="4"/>
      <c r="Q671" s="4"/>
      <c r="R671" s="4"/>
      <c r="S671" s="4"/>
      <c r="T671" s="4"/>
      <c r="AA671" s="4" t="str">
        <f t="shared" si="113"/>
        <v>na</v>
      </c>
      <c r="AB671" s="4" t="str">
        <f t="shared" si="114"/>
        <v>na</v>
      </c>
      <c r="AC671" s="4" t="str">
        <f t="shared" si="115"/>
        <v>na</v>
      </c>
      <c r="AD671" s="4" t="str">
        <f t="shared" si="116"/>
        <v>na</v>
      </c>
      <c r="AE671" s="4" t="str">
        <f t="shared" si="117"/>
        <v>na</v>
      </c>
      <c r="AF671" s="4" t="str">
        <f t="shared" si="118"/>
        <v>na</v>
      </c>
      <c r="AG671" s="4" t="str">
        <f t="shared" si="119"/>
        <v>na</v>
      </c>
    </row>
    <row r="672" spans="1:33" x14ac:dyDescent="0.2">
      <c r="A672" t="s">
        <v>3713</v>
      </c>
      <c r="B672" t="s">
        <v>3348</v>
      </c>
      <c r="C672" s="7" t="str">
        <f>VLOOKUP(B672,YahooFinanceInfos!A:T,9,FALSE)</f>
        <v>Analog Devices, Inc.</v>
      </c>
      <c r="D672" t="str">
        <f>VLOOKUP(B672,YahooFinanceInfos!A:T,7,FALSE)</f>
        <v>USD</v>
      </c>
      <c r="E672" s="1">
        <f>VLOOKUP(B672,YahooFinanceInfos!A:T,20,FALSE)</f>
        <v>105.49</v>
      </c>
      <c r="F672" s="4" t="str">
        <f>VLOOKUP(B672,YahooFinanceInfos!A:AK,37,FALSE)</f>
        <v>79.08 - 127.3</v>
      </c>
      <c r="G672" s="11">
        <f>(VLOOKUP(B672,YahooFinanceInfos!A:AO,41,FALSE)-E672)/E672</f>
        <v>0.20674945492463745</v>
      </c>
      <c r="H672" s="9">
        <f>VLOOKUP(B672,YahooFinanceInfos!A:AX,50,FALSE)</f>
        <v>3.2509999999999999</v>
      </c>
      <c r="I672" s="9">
        <f>VLOOKUP(B672,YahooFinanceInfos!A:AT,46,FALSE)</f>
        <v>2.2400000000000002</v>
      </c>
      <c r="J672" s="4">
        <f>VLOOKUP(B672,YahooFinanceInfos!A:AV,48,FALSE)</f>
        <v>2.1579959999999999E-2</v>
      </c>
      <c r="K672" s="4">
        <f t="shared" si="120"/>
        <v>0.68901876345739776</v>
      </c>
      <c r="L672" s="9">
        <f>VLOOKUP(B672,YahooFinanceInfos!A:AV,47,FALSE)</f>
        <v>32.448480000000004</v>
      </c>
      <c r="M672" s="9">
        <f>VLOOKUP(B672,YahooFinanceInfos!A:AZ,52,FALSE)</f>
        <v>31.745999999999999</v>
      </c>
      <c r="N672" s="4">
        <f>VLOOKUP(B672,YahooFinanceInfos!A:BH,60,FALSE)</f>
        <v>3.3229381999999998</v>
      </c>
      <c r="O672" s="4" t="str">
        <f t="shared" si="121"/>
        <v>don't touch</v>
      </c>
      <c r="P672" s="4"/>
      <c r="Q672" s="4"/>
      <c r="R672" s="4"/>
      <c r="S672" s="4"/>
      <c r="T672" s="4"/>
      <c r="AA672" s="4" t="str">
        <f t="shared" si="113"/>
        <v>na</v>
      </c>
      <c r="AB672" s="4" t="str">
        <f t="shared" si="114"/>
        <v>na</v>
      </c>
      <c r="AC672" s="4" t="str">
        <f t="shared" si="115"/>
        <v>na</v>
      </c>
      <c r="AD672" s="4" t="str">
        <f t="shared" si="116"/>
        <v>na</v>
      </c>
      <c r="AE672" s="4" t="str">
        <f t="shared" si="117"/>
        <v>na</v>
      </c>
      <c r="AF672" s="4" t="str">
        <f t="shared" si="118"/>
        <v>na</v>
      </c>
      <c r="AG672" s="4" t="str">
        <f t="shared" si="119"/>
        <v>na</v>
      </c>
    </row>
    <row r="673" spans="1:33" x14ac:dyDescent="0.2">
      <c r="A673" t="s">
        <v>3713</v>
      </c>
      <c r="B673" t="s">
        <v>3349</v>
      </c>
      <c r="C673" s="7" t="str">
        <f>VLOOKUP(B673,YahooFinanceInfos!A:T,9,FALSE)</f>
        <v>Andeavor</v>
      </c>
      <c r="D673">
        <f>VLOOKUP(B673,YahooFinanceInfos!A:T,7,FALSE)</f>
        <v>0</v>
      </c>
      <c r="E673" s="1">
        <f>VLOOKUP(B673,YahooFinanceInfos!A:T,20,FALSE)</f>
        <v>0</v>
      </c>
      <c r="F673" s="4">
        <f>VLOOKUP(B673,YahooFinanceInfos!A:AK,37,FALSE)</f>
        <v>0</v>
      </c>
      <c r="G673" s="11" t="e">
        <f>(VLOOKUP(B673,YahooFinanceInfos!A:AO,41,FALSE)-E673)/E673</f>
        <v>#DIV/0!</v>
      </c>
      <c r="H673" s="9">
        <f>VLOOKUP(B673,YahooFinanceInfos!A:AX,50,FALSE)</f>
        <v>0</v>
      </c>
      <c r="I673" s="9">
        <f>VLOOKUP(B673,YahooFinanceInfos!A:AT,46,FALSE)</f>
        <v>0</v>
      </c>
      <c r="J673" s="4">
        <f>VLOOKUP(B673,YahooFinanceInfos!A:AV,48,FALSE)</f>
        <v>0</v>
      </c>
      <c r="K673" s="4" t="str">
        <f t="shared" si="120"/>
        <v>na</v>
      </c>
      <c r="L673" s="9">
        <f>VLOOKUP(B673,YahooFinanceInfos!A:AV,47,FALSE)</f>
        <v>0</v>
      </c>
      <c r="M673" s="9">
        <f>VLOOKUP(B673,YahooFinanceInfos!A:AZ,52,FALSE)</f>
        <v>0</v>
      </c>
      <c r="N673" s="4">
        <f>VLOOKUP(B673,YahooFinanceInfos!A:BH,60,FALSE)</f>
        <v>0</v>
      </c>
      <c r="O673" s="4" t="e">
        <f t="shared" si="121"/>
        <v>#DIV/0!</v>
      </c>
      <c r="P673" s="4"/>
      <c r="Q673" s="4"/>
      <c r="R673" s="4"/>
      <c r="S673" s="4"/>
      <c r="T673" s="4"/>
      <c r="AA673" s="4" t="str">
        <f t="shared" si="113"/>
        <v>na</v>
      </c>
      <c r="AB673" s="4" t="str">
        <f t="shared" si="114"/>
        <v>na</v>
      </c>
      <c r="AC673" s="4" t="str">
        <f t="shared" si="115"/>
        <v>na</v>
      </c>
      <c r="AD673" s="4" t="str">
        <f t="shared" si="116"/>
        <v>na</v>
      </c>
      <c r="AE673" s="4" t="str">
        <f t="shared" si="117"/>
        <v>na</v>
      </c>
      <c r="AF673" s="4" t="str">
        <f t="shared" si="118"/>
        <v>na</v>
      </c>
      <c r="AG673" s="4" t="str">
        <f t="shared" si="119"/>
        <v>na</v>
      </c>
    </row>
    <row r="674" spans="1:33" x14ac:dyDescent="0.2">
      <c r="A674" t="s">
        <v>3713</v>
      </c>
      <c r="B674" t="s">
        <v>3350</v>
      </c>
      <c r="C674" s="7" t="str">
        <f>VLOOKUP(B674,YahooFinanceInfos!A:T,9,FALSE)</f>
        <v>ANSYS, Inc.</v>
      </c>
      <c r="D674" t="str">
        <f>VLOOKUP(B674,YahooFinanceInfos!A:T,7,FALSE)</f>
        <v>USD</v>
      </c>
      <c r="E674" s="1">
        <f>VLOOKUP(B674,YahooFinanceInfos!A:T,20,FALSE)</f>
        <v>252.15</v>
      </c>
      <c r="F674" s="4" t="str">
        <f>VLOOKUP(B674,YahooFinanceInfos!A:AK,37,FALSE)</f>
        <v>174.25 - 299.06</v>
      </c>
      <c r="G674" s="11">
        <f>(VLOOKUP(B674,YahooFinanceInfos!A:AO,41,FALSE)-E674)/E674</f>
        <v>0.18604005552250644</v>
      </c>
      <c r="H674" s="9">
        <f>VLOOKUP(B674,YahooFinanceInfos!A:AX,50,FALSE)</f>
        <v>4.758</v>
      </c>
      <c r="I674" s="9">
        <f>VLOOKUP(B674,YahooFinanceInfos!A:AT,46,FALSE)</f>
        <v>0</v>
      </c>
      <c r="J674" s="4">
        <f>VLOOKUP(B674,YahooFinanceInfos!A:AV,48,FALSE)</f>
        <v>0</v>
      </c>
      <c r="K674" s="4">
        <f t="shared" si="120"/>
        <v>0</v>
      </c>
      <c r="L674" s="9">
        <f>VLOOKUP(B674,YahooFinanceInfos!A:AV,47,FALSE)</f>
        <v>52.994956999999999</v>
      </c>
      <c r="M674" s="9">
        <f>VLOOKUP(B674,YahooFinanceInfos!A:AZ,52,FALSE)</f>
        <v>38.468000000000004</v>
      </c>
      <c r="N674" s="4">
        <f>VLOOKUP(B674,YahooFinanceInfos!A:BH,60,FALSE)</f>
        <v>6.554799</v>
      </c>
      <c r="O674" s="4" t="str">
        <f t="shared" si="121"/>
        <v>don't touch</v>
      </c>
      <c r="P674" s="4"/>
      <c r="Q674" s="4"/>
      <c r="R674" s="4"/>
      <c r="S674" s="4"/>
      <c r="T674" s="4"/>
      <c r="AA674" s="4" t="str">
        <f t="shared" si="113"/>
        <v>na</v>
      </c>
      <c r="AB674" s="4" t="str">
        <f t="shared" si="114"/>
        <v>na</v>
      </c>
      <c r="AC674" s="4" t="str">
        <f t="shared" si="115"/>
        <v>na</v>
      </c>
      <c r="AD674" s="4" t="str">
        <f t="shared" si="116"/>
        <v>na</v>
      </c>
      <c r="AE674" s="4" t="str">
        <f t="shared" si="117"/>
        <v>na</v>
      </c>
      <c r="AF674" s="4" t="str">
        <f t="shared" si="118"/>
        <v>na</v>
      </c>
      <c r="AG674" s="4" t="str">
        <f t="shared" si="119"/>
        <v>na</v>
      </c>
    </row>
    <row r="675" spans="1:33" x14ac:dyDescent="0.2">
      <c r="A675" t="s">
        <v>3713</v>
      </c>
      <c r="B675" t="s">
        <v>3351</v>
      </c>
      <c r="C675" s="7" t="str">
        <f>VLOOKUP(B675,YahooFinanceInfos!A:T,9,FALSE)</f>
        <v>Anthem, Inc.</v>
      </c>
      <c r="D675" t="str">
        <f>VLOOKUP(B675,YahooFinanceInfos!A:T,7,FALSE)</f>
        <v>USD</v>
      </c>
      <c r="E675" s="1">
        <f>VLOOKUP(B675,YahooFinanceInfos!A:T,20,FALSE)</f>
        <v>273.27999999999997</v>
      </c>
      <c r="F675" s="4" t="str">
        <f>VLOOKUP(B675,YahooFinanceInfos!A:AK,37,FALSE)</f>
        <v>171.03 - 312.48</v>
      </c>
      <c r="G675" s="11">
        <f>(VLOOKUP(B675,YahooFinanceInfos!A:AO,41,FALSE)-E675)/E675</f>
        <v>0.14344262295081986</v>
      </c>
      <c r="H675" s="9">
        <f>VLOOKUP(B675,YahooFinanceInfos!A:AX,50,FALSE)</f>
        <v>18.47</v>
      </c>
      <c r="I675" s="9">
        <f>VLOOKUP(B675,YahooFinanceInfos!A:AT,46,FALSE)</f>
        <v>3.35</v>
      </c>
      <c r="J675" s="4">
        <f>VLOOKUP(B675,YahooFinanceInfos!A:AV,48,FALSE)</f>
        <v>1.2509335999999999E-2</v>
      </c>
      <c r="K675" s="4">
        <f t="shared" si="120"/>
        <v>0.18137520303194371</v>
      </c>
      <c r="L675" s="9">
        <f>VLOOKUP(B675,YahooFinanceInfos!A:AV,47,FALSE)</f>
        <v>14.795885999999999</v>
      </c>
      <c r="M675" s="9">
        <f>VLOOKUP(B675,YahooFinanceInfos!A:AZ,52,FALSE)</f>
        <v>125.756</v>
      </c>
      <c r="N675" s="4">
        <f>VLOOKUP(B675,YahooFinanceInfos!A:BH,60,FALSE)</f>
        <v>2.1730971000000001</v>
      </c>
      <c r="O675" s="4" t="str">
        <f t="shared" si="121"/>
        <v>don't touch</v>
      </c>
      <c r="P675" s="4"/>
      <c r="Q675" s="4"/>
      <c r="R675" s="4"/>
      <c r="S675" s="4"/>
      <c r="T675" s="4"/>
      <c r="AA675" s="4" t="str">
        <f t="shared" si="113"/>
        <v>na</v>
      </c>
      <c r="AB675" s="4" t="str">
        <f t="shared" si="114"/>
        <v>na</v>
      </c>
      <c r="AC675" s="4" t="str">
        <f t="shared" si="115"/>
        <v>na</v>
      </c>
      <c r="AD675" s="4" t="str">
        <f t="shared" si="116"/>
        <v>na</v>
      </c>
      <c r="AE675" s="4" t="str">
        <f t="shared" si="117"/>
        <v>na</v>
      </c>
      <c r="AF675" s="4" t="str">
        <f t="shared" si="118"/>
        <v>na</v>
      </c>
      <c r="AG675" s="4" t="str">
        <f t="shared" si="119"/>
        <v>na</v>
      </c>
    </row>
    <row r="676" spans="1:33" x14ac:dyDescent="0.2">
      <c r="A676" t="s">
        <v>3713</v>
      </c>
      <c r="B676" t="s">
        <v>3352</v>
      </c>
      <c r="C676" s="7" t="str">
        <f>VLOOKUP(B676,YahooFinanceInfos!A:T,9,FALSE)</f>
        <v>Aon plc</v>
      </c>
      <c r="D676" t="str">
        <f>VLOOKUP(B676,YahooFinanceInfos!A:T,7,FALSE)</f>
        <v>USD</v>
      </c>
      <c r="E676" s="1">
        <f>VLOOKUP(B676,YahooFinanceInfos!A:T,20,FALSE)</f>
        <v>193.93</v>
      </c>
      <c r="F676" s="4" t="str">
        <f>VLOOKUP(B676,YahooFinanceInfos!A:AK,37,FALSE)</f>
        <v>143.93 - 238.19</v>
      </c>
      <c r="G676" s="11">
        <f>(VLOOKUP(B676,YahooFinanceInfos!A:AO,41,FALSE)-E676)/E676</f>
        <v>0.22822667972979935</v>
      </c>
      <c r="H676" s="9">
        <f>VLOOKUP(B676,YahooFinanceInfos!A:AX,50,FALSE)</f>
        <v>6.899</v>
      </c>
      <c r="I676" s="9">
        <f>VLOOKUP(B676,YahooFinanceInfos!A:AT,46,FALSE)</f>
        <v>1.76</v>
      </c>
      <c r="J676" s="4">
        <f>VLOOKUP(B676,YahooFinanceInfos!A:AV,48,FALSE)</f>
        <v>9.2519590000000006E-3</v>
      </c>
      <c r="K676" s="4">
        <f t="shared" si="120"/>
        <v>0.25510943615016668</v>
      </c>
      <c r="L676" s="9">
        <f>VLOOKUP(B676,YahooFinanceInfos!A:AV,47,FALSE)</f>
        <v>28.109869</v>
      </c>
      <c r="M676" s="9">
        <f>VLOOKUP(B676,YahooFinanceInfos!A:AZ,52,FALSE)</f>
        <v>13.714</v>
      </c>
      <c r="N676" s="4">
        <f>VLOOKUP(B676,YahooFinanceInfos!A:BH,60,FALSE)</f>
        <v>14.141024</v>
      </c>
      <c r="O676" s="4" t="str">
        <f t="shared" si="121"/>
        <v>don't touch</v>
      </c>
      <c r="P676" s="4"/>
      <c r="Q676" s="4"/>
      <c r="R676" s="4"/>
      <c r="S676" s="4"/>
      <c r="T676" s="4"/>
      <c r="AA676" s="4" t="str">
        <f t="shared" si="113"/>
        <v>na</v>
      </c>
      <c r="AB676" s="4" t="str">
        <f t="shared" si="114"/>
        <v>na</v>
      </c>
      <c r="AC676" s="4" t="str">
        <f t="shared" si="115"/>
        <v>na</v>
      </c>
      <c r="AD676" s="4" t="str">
        <f t="shared" si="116"/>
        <v>na</v>
      </c>
      <c r="AE676" s="4" t="str">
        <f t="shared" si="117"/>
        <v>na</v>
      </c>
      <c r="AF676" s="4" t="str">
        <f t="shared" si="118"/>
        <v>na</v>
      </c>
      <c r="AG676" s="4" t="str">
        <f t="shared" si="119"/>
        <v>na</v>
      </c>
    </row>
    <row r="677" spans="1:33" x14ac:dyDescent="0.2">
      <c r="A677" t="s">
        <v>3713</v>
      </c>
      <c r="B677" t="s">
        <v>3353</v>
      </c>
      <c r="C677" s="7" t="str">
        <f>VLOOKUP(B677,YahooFinanceInfos!A:T,9,FALSE)</f>
        <v>Apache Corporation</v>
      </c>
      <c r="D677" t="str">
        <f>VLOOKUP(B677,YahooFinanceInfos!A:T,7,FALSE)</f>
        <v>USD</v>
      </c>
      <c r="E677" s="1">
        <f>VLOOKUP(B677,YahooFinanceInfos!A:T,20,FALSE)</f>
        <v>10.36</v>
      </c>
      <c r="F677" s="4" t="str">
        <f>VLOOKUP(B677,YahooFinanceInfos!A:AK,37,FALSE)</f>
        <v>3.8 - 33.77</v>
      </c>
      <c r="G677" s="11">
        <f>(VLOOKUP(B677,YahooFinanceInfos!A:AO,41,FALSE)-E677)/E677</f>
        <v>2.25965250965251</v>
      </c>
      <c r="H677" s="9">
        <f>VLOOKUP(B677,YahooFinanceInfos!A:AX,50,FALSE)</f>
        <v>-21.173999999999999</v>
      </c>
      <c r="I677" s="9">
        <f>VLOOKUP(B677,YahooFinanceInfos!A:AT,46,FALSE)</f>
        <v>0.77500000000000002</v>
      </c>
      <c r="J677" s="4">
        <f>VLOOKUP(B677,YahooFinanceInfos!A:AV,48,FALSE)</f>
        <v>7.2227399999999997E-2</v>
      </c>
      <c r="K677" s="4">
        <f t="shared" si="120"/>
        <v>-3.6601492396335131E-2</v>
      </c>
      <c r="L677" s="9">
        <f>VLOOKUP(B677,YahooFinanceInfos!A:AV,47,FALSE)</f>
        <v>0</v>
      </c>
      <c r="M677" s="9">
        <f>VLOOKUP(B677,YahooFinanceInfos!A:AZ,52,FALSE)</f>
        <v>-3.3050000000000002</v>
      </c>
      <c r="N677" s="4">
        <f>VLOOKUP(B677,YahooFinanceInfos!A:BH,60,FALSE)</f>
        <v>-3.1346443000000002</v>
      </c>
      <c r="O677" s="4" t="str">
        <f t="shared" si="121"/>
        <v>don't touch</v>
      </c>
      <c r="P677" s="14"/>
      <c r="Q677" s="14"/>
      <c r="R677" s="16" t="s">
        <v>8419</v>
      </c>
      <c r="S677" s="16"/>
      <c r="T677" s="16"/>
      <c r="AA677" s="4" t="str">
        <f t="shared" si="113"/>
        <v>na</v>
      </c>
      <c r="AB677" s="4" t="str">
        <f t="shared" si="114"/>
        <v>na</v>
      </c>
      <c r="AC677" s="4" t="str">
        <f t="shared" si="115"/>
        <v>na</v>
      </c>
      <c r="AD677" s="4" t="str">
        <f t="shared" si="116"/>
        <v>na</v>
      </c>
      <c r="AE677" s="4" t="str">
        <f t="shared" si="117"/>
        <v>na</v>
      </c>
      <c r="AF677" s="4" t="str">
        <f t="shared" si="118"/>
        <v>na</v>
      </c>
      <c r="AG677" s="4" t="str">
        <f t="shared" si="119"/>
        <v>na</v>
      </c>
    </row>
    <row r="678" spans="1:33" x14ac:dyDescent="0.2">
      <c r="A678" t="s">
        <v>3713</v>
      </c>
      <c r="B678" t="s">
        <v>3354</v>
      </c>
      <c r="C678" s="7" t="str">
        <f>VLOOKUP(B678,YahooFinanceInfos!A:T,9,FALSE)</f>
        <v>Apartment Investment and Manage</v>
      </c>
      <c r="D678" t="str">
        <f>VLOOKUP(B678,YahooFinanceInfos!A:T,7,FALSE)</f>
        <v>USD</v>
      </c>
      <c r="E678" s="1">
        <f>VLOOKUP(B678,YahooFinanceInfos!A:T,20,FALSE)</f>
        <v>33.549999999999997</v>
      </c>
      <c r="F678" s="4" t="str">
        <f>VLOOKUP(B678,YahooFinanceInfos!A:AK,37,FALSE)</f>
        <v>24.53 - 55.68</v>
      </c>
      <c r="G678" s="11">
        <f>(VLOOKUP(B678,YahooFinanceInfos!A:AO,41,FALSE)-E678)/E678</f>
        <v>0.65961251862891224</v>
      </c>
      <c r="H678" s="9">
        <f>VLOOKUP(B678,YahooFinanceInfos!A:AX,50,FALSE)</f>
        <v>1.345</v>
      </c>
      <c r="I678" s="9">
        <f>VLOOKUP(B678,YahooFinanceInfos!A:AT,46,FALSE)</f>
        <v>1.6</v>
      </c>
      <c r="J678" s="4">
        <f>VLOOKUP(B678,YahooFinanceInfos!A:AV,48,FALSE)</f>
        <v>4.7239450000000002E-2</v>
      </c>
      <c r="K678" s="4">
        <f t="shared" si="120"/>
        <v>1.1895910780669146</v>
      </c>
      <c r="L678" s="9">
        <f>VLOOKUP(B678,YahooFinanceInfos!A:AV,47,FALSE)</f>
        <v>24.944237000000001</v>
      </c>
      <c r="M678" s="9">
        <f>VLOOKUP(B678,YahooFinanceInfos!A:AZ,52,FALSE)</f>
        <v>11.564</v>
      </c>
      <c r="N678" s="4">
        <f>VLOOKUP(B678,YahooFinanceInfos!A:BH,60,FALSE)</f>
        <v>2.9012449999999999</v>
      </c>
      <c r="O678" s="4" t="str">
        <f t="shared" si="121"/>
        <v>don't touch</v>
      </c>
      <c r="P678" s="4"/>
      <c r="Q678" s="4"/>
      <c r="R678" s="4"/>
      <c r="S678" s="4"/>
      <c r="T678" s="4"/>
      <c r="AA678" s="4" t="str">
        <f t="shared" si="113"/>
        <v>na</v>
      </c>
      <c r="AB678" s="4" t="str">
        <f t="shared" si="114"/>
        <v>na</v>
      </c>
      <c r="AC678" s="4" t="str">
        <f t="shared" si="115"/>
        <v>na</v>
      </c>
      <c r="AD678" s="4" t="str">
        <f t="shared" si="116"/>
        <v>na</v>
      </c>
      <c r="AE678" s="4" t="str">
        <f t="shared" si="117"/>
        <v>na</v>
      </c>
      <c r="AF678" s="4" t="str">
        <f t="shared" si="118"/>
        <v>na</v>
      </c>
      <c r="AG678" s="4" t="str">
        <f t="shared" si="119"/>
        <v>na</v>
      </c>
    </row>
    <row r="679" spans="1:33" x14ac:dyDescent="0.2">
      <c r="A679" t="s">
        <v>3713</v>
      </c>
      <c r="B679" t="s">
        <v>2086</v>
      </c>
      <c r="C679" s="7" t="str">
        <f>VLOOKUP(B679,YahooFinanceInfos!A:T,9,FALSE)</f>
        <v>Apple Inc.</v>
      </c>
      <c r="D679" t="str">
        <f>VLOOKUP(B679,YahooFinanceInfos!A:T,7,FALSE)</f>
        <v>USD</v>
      </c>
      <c r="E679" s="1">
        <f>VLOOKUP(B679,YahooFinanceInfos!A:T,20,FALSE)</f>
        <v>309.54000000000002</v>
      </c>
      <c r="F679" s="4" t="str">
        <f>VLOOKUP(B679,YahooFinanceInfos!A:AK,37,FALSE)</f>
        <v>170.27 - 327.85</v>
      </c>
      <c r="G679" s="11">
        <f>(VLOOKUP(B679,YahooFinanceInfos!A:AO,41,FALSE)-E679)/E679</f>
        <v>5.9152290495574078E-2</v>
      </c>
      <c r="H679" s="9">
        <f>VLOOKUP(B679,YahooFinanceInfos!A:AX,50,FALSE)</f>
        <v>12.728</v>
      </c>
      <c r="I679" s="9">
        <f>VLOOKUP(B679,YahooFinanceInfos!A:AT,46,FALSE)</f>
        <v>3.08</v>
      </c>
      <c r="J679" s="4">
        <f>VLOOKUP(B679,YahooFinanceInfos!A:AV,48,FALSE)</f>
        <v>1.0011377E-2</v>
      </c>
      <c r="K679" s="4">
        <f t="shared" si="120"/>
        <v>0.24198617221873037</v>
      </c>
      <c r="L679" s="9">
        <f>VLOOKUP(B679,YahooFinanceInfos!A:AV,47,FALSE)</f>
        <v>24.319613</v>
      </c>
      <c r="M679" s="9">
        <f>VLOOKUP(B679,YahooFinanceInfos!A:AZ,52,FALSE)</f>
        <v>18.137</v>
      </c>
      <c r="N679" s="4">
        <f>VLOOKUP(B679,YahooFinanceInfos!A:BH,60,FALSE)</f>
        <v>17.066770000000002</v>
      </c>
      <c r="O679" s="4" t="str">
        <f t="shared" si="121"/>
        <v>don't touch</v>
      </c>
      <c r="P679" s="4"/>
      <c r="Q679" s="4"/>
      <c r="R679" s="4"/>
      <c r="S679" s="4"/>
      <c r="T679" s="4"/>
      <c r="AA679" s="4" t="str">
        <f t="shared" si="113"/>
        <v>na</v>
      </c>
      <c r="AB679" s="4" t="str">
        <f t="shared" si="114"/>
        <v>na</v>
      </c>
      <c r="AC679" s="4" t="str">
        <f t="shared" si="115"/>
        <v>na</v>
      </c>
      <c r="AD679" s="4" t="str">
        <f t="shared" si="116"/>
        <v>na</v>
      </c>
      <c r="AE679" s="4" t="str">
        <f t="shared" si="117"/>
        <v>na</v>
      </c>
      <c r="AF679" s="4" t="str">
        <f t="shared" si="118"/>
        <v>na</v>
      </c>
      <c r="AG679" s="4" t="str">
        <f t="shared" si="119"/>
        <v>na</v>
      </c>
    </row>
    <row r="680" spans="1:33" x14ac:dyDescent="0.2">
      <c r="A680" t="s">
        <v>3713</v>
      </c>
      <c r="B680" t="s">
        <v>3355</v>
      </c>
      <c r="C680" s="7" t="str">
        <f>VLOOKUP(B680,YahooFinanceInfos!A:T,9,FALSE)</f>
        <v>Applied Materials, Inc.</v>
      </c>
      <c r="D680" t="str">
        <f>VLOOKUP(B680,YahooFinanceInfos!A:T,7,FALSE)</f>
        <v>USD</v>
      </c>
      <c r="E680" s="1">
        <f>VLOOKUP(B680,YahooFinanceInfos!A:T,20,FALSE)</f>
        <v>54.43</v>
      </c>
      <c r="F680" s="4" t="str">
        <f>VLOOKUP(B680,YahooFinanceInfos!A:AK,37,FALSE)</f>
        <v>36.64 - 69.44</v>
      </c>
      <c r="G680" s="11">
        <f>(VLOOKUP(B680,YahooFinanceInfos!A:AO,41,FALSE)-E680)/E680</f>
        <v>0.27576704023516441</v>
      </c>
      <c r="H680" s="9">
        <f>VLOOKUP(B680,YahooFinanceInfos!A:AX,50,FALSE)</f>
        <v>3.0150000000000001</v>
      </c>
      <c r="I680" s="9">
        <f>VLOOKUP(B680,YahooFinanceInfos!A:AT,46,FALSE)</f>
        <v>0.84</v>
      </c>
      <c r="J680" s="4">
        <f>VLOOKUP(B680,YahooFinanceInfos!A:AV,48,FALSE)</f>
        <v>1.6313846999999999E-2</v>
      </c>
      <c r="K680" s="4">
        <f t="shared" si="120"/>
        <v>0.27860696517412931</v>
      </c>
      <c r="L680" s="9">
        <f>VLOOKUP(B680,YahooFinanceInfos!A:AV,47,FALSE)</f>
        <v>18.053068</v>
      </c>
      <c r="M680" s="9">
        <f>VLOOKUP(B680,YahooFinanceInfos!A:AZ,52,FALSE)</f>
        <v>9.43</v>
      </c>
      <c r="N680" s="4">
        <f>VLOOKUP(B680,YahooFinanceInfos!A:BH,60,FALSE)</f>
        <v>5.7720039999999999</v>
      </c>
      <c r="O680" s="4" t="str">
        <f t="shared" si="121"/>
        <v>don't touch</v>
      </c>
      <c r="P680" s="4"/>
      <c r="Q680" s="4"/>
      <c r="R680" s="4"/>
      <c r="S680" s="4"/>
      <c r="T680" s="4"/>
      <c r="AA680" s="4" t="str">
        <f t="shared" ref="AA680:AA743" si="122">IFERROR((Z680-U680)/U680,"na")</f>
        <v>na</v>
      </c>
      <c r="AB680" s="4" t="str">
        <f t="shared" ref="AB680:AB743" si="123">IFERROR((Z680-W680)/W680,"na")</f>
        <v>na</v>
      </c>
      <c r="AC680" s="4" t="str">
        <f t="shared" ref="AC680:AC743" si="124">IFERROR((V680-U680)/U680,"na")</f>
        <v>na</v>
      </c>
      <c r="AD680" s="4" t="str">
        <f t="shared" ref="AD680:AD743" si="125">IFERROR((W680-V680)/V680,"na")</f>
        <v>na</v>
      </c>
      <c r="AE680" s="4" t="str">
        <f t="shared" ref="AE680:AE743" si="126">IFERROR((X680-W680)/W680,"na")</f>
        <v>na</v>
      </c>
      <c r="AF680" s="4" t="str">
        <f t="shared" ref="AF680:AF743" si="127">IFERROR((Y680-X680)/X680,"na")</f>
        <v>na</v>
      </c>
      <c r="AG680" s="4" t="str">
        <f t="shared" ref="AG680:AG743" si="128">IFERROR((Z680-Y680)/Y680,"na")</f>
        <v>na</v>
      </c>
    </row>
    <row r="681" spans="1:33" x14ac:dyDescent="0.2">
      <c r="A681" t="s">
        <v>3713</v>
      </c>
      <c r="B681" t="s">
        <v>3356</v>
      </c>
      <c r="C681" s="7" t="str">
        <f>VLOOKUP(B681,YahooFinanceInfos!A:T,9,FALSE)</f>
        <v>Aptiv PLC</v>
      </c>
      <c r="D681" t="str">
        <f>VLOOKUP(B681,YahooFinanceInfos!A:T,7,FALSE)</f>
        <v>USD</v>
      </c>
      <c r="E681" s="1">
        <f>VLOOKUP(B681,YahooFinanceInfos!A:T,20,FALSE)</f>
        <v>63.15</v>
      </c>
      <c r="F681" s="4" t="str">
        <f>VLOOKUP(B681,YahooFinanceInfos!A:AK,37,FALSE)</f>
        <v>29.22 - 99.04</v>
      </c>
      <c r="G681" s="11">
        <f>(VLOOKUP(B681,YahooFinanceInfos!A:AO,41,FALSE)-E681)/E681</f>
        <v>0.56832937450514665</v>
      </c>
      <c r="H681" s="9">
        <f>VLOOKUP(B681,YahooFinanceInfos!A:AX,50,FALSE)</f>
        <v>9.0579999999999998</v>
      </c>
      <c r="I681" s="9">
        <f>VLOOKUP(B681,YahooFinanceInfos!A:AT,46,FALSE)</f>
        <v>0.88</v>
      </c>
      <c r="J681" s="4">
        <f>VLOOKUP(B681,YahooFinanceInfos!A:AV,48,FALSE)</f>
        <v>1.4476065E-2</v>
      </c>
      <c r="K681" s="4">
        <f t="shared" si="120"/>
        <v>9.7151689114594833E-2</v>
      </c>
      <c r="L681" s="9">
        <f>VLOOKUP(B681,YahooFinanceInfos!A:AV,47,FALSE)</f>
        <v>6.9717383000000002</v>
      </c>
      <c r="M681" s="9">
        <f>VLOOKUP(B681,YahooFinanceInfos!A:AZ,52,FALSE)</f>
        <v>19.504999999999999</v>
      </c>
      <c r="N681" s="4">
        <f>VLOOKUP(B681,YahooFinanceInfos!A:BH,60,FALSE)</f>
        <v>3.2376315999999998</v>
      </c>
      <c r="O681" s="4" t="str">
        <f t="shared" si="121"/>
        <v>don't touch</v>
      </c>
      <c r="P681" s="4"/>
      <c r="Q681" s="4"/>
      <c r="R681" s="4"/>
      <c r="S681" s="4"/>
      <c r="T681" s="4"/>
      <c r="AA681" s="4" t="str">
        <f t="shared" si="122"/>
        <v>na</v>
      </c>
      <c r="AB681" s="4" t="str">
        <f t="shared" si="123"/>
        <v>na</v>
      </c>
      <c r="AC681" s="4" t="str">
        <f t="shared" si="124"/>
        <v>na</v>
      </c>
      <c r="AD681" s="4" t="str">
        <f t="shared" si="125"/>
        <v>na</v>
      </c>
      <c r="AE681" s="4" t="str">
        <f t="shared" si="126"/>
        <v>na</v>
      </c>
      <c r="AF681" s="4" t="str">
        <f t="shared" si="127"/>
        <v>na</v>
      </c>
      <c r="AG681" s="4" t="str">
        <f t="shared" si="128"/>
        <v>na</v>
      </c>
    </row>
    <row r="682" spans="1:33" x14ac:dyDescent="0.2">
      <c r="A682" t="s">
        <v>3713</v>
      </c>
      <c r="B682" t="s">
        <v>557</v>
      </c>
      <c r="C682" s="7" t="str">
        <f>VLOOKUP(B682,YahooFinanceInfos!A:T,9,FALSE)</f>
        <v>Archer-Daniels-Midland Company</v>
      </c>
      <c r="D682" t="str">
        <f>VLOOKUP(B682,YahooFinanceInfos!A:T,7,FALSE)</f>
        <v>USD</v>
      </c>
      <c r="E682" s="1">
        <f>VLOOKUP(B682,YahooFinanceInfos!A:T,20,FALSE)</f>
        <v>34.159999999999997</v>
      </c>
      <c r="F682" s="4" t="str">
        <f>VLOOKUP(B682,YahooFinanceInfos!A:AK,37,FALSE)</f>
        <v>28.92 - 47.2</v>
      </c>
      <c r="G682" s="11">
        <f>(VLOOKUP(B682,YahooFinanceInfos!A:AO,41,FALSE)-E682)/E682</f>
        <v>0.38173302107728357</v>
      </c>
      <c r="H682" s="9">
        <f>VLOOKUP(B682,YahooFinanceInfos!A:AX,50,FALSE)</f>
        <v>2.72</v>
      </c>
      <c r="I682" s="9">
        <f>VLOOKUP(B682,YahooFinanceInfos!A:AT,46,FALSE)</f>
        <v>1.41</v>
      </c>
      <c r="J682" s="4">
        <f>VLOOKUP(B682,YahooFinanceInfos!A:AV,48,FALSE)</f>
        <v>4.1666663999999999E-2</v>
      </c>
      <c r="K682" s="4">
        <f t="shared" si="120"/>
        <v>0.51838235294117641</v>
      </c>
      <c r="L682" s="9">
        <f>VLOOKUP(B682,YahooFinanceInfos!A:AV,47,FALSE)</f>
        <v>12.558824</v>
      </c>
      <c r="M682" s="9">
        <f>VLOOKUP(B682,YahooFinanceInfos!A:AZ,52,FALSE)</f>
        <v>34.148000000000003</v>
      </c>
      <c r="N682" s="4">
        <f>VLOOKUP(B682,YahooFinanceInfos!A:BH,60,FALSE)</f>
        <v>1.0003514</v>
      </c>
      <c r="O682" s="4" t="str">
        <f t="shared" si="121"/>
        <v>invest</v>
      </c>
      <c r="P682" s="4"/>
      <c r="Q682" s="4"/>
      <c r="R682" s="4"/>
      <c r="S682" s="4"/>
      <c r="T682" s="4"/>
      <c r="AA682" s="4" t="str">
        <f t="shared" si="122"/>
        <v>na</v>
      </c>
      <c r="AB682" s="4" t="str">
        <f t="shared" si="123"/>
        <v>na</v>
      </c>
      <c r="AC682" s="4" t="str">
        <f t="shared" si="124"/>
        <v>na</v>
      </c>
      <c r="AD682" s="4" t="str">
        <f t="shared" si="125"/>
        <v>na</v>
      </c>
      <c r="AE682" s="4" t="str">
        <f t="shared" si="126"/>
        <v>na</v>
      </c>
      <c r="AF682" s="4" t="str">
        <f t="shared" si="127"/>
        <v>na</v>
      </c>
      <c r="AG682" s="4" t="str">
        <f t="shared" si="128"/>
        <v>na</v>
      </c>
    </row>
    <row r="683" spans="1:33" x14ac:dyDescent="0.2">
      <c r="A683" t="s">
        <v>3713</v>
      </c>
      <c r="B683" t="s">
        <v>3357</v>
      </c>
      <c r="C683" s="7" t="str">
        <f>VLOOKUP(B683,YahooFinanceInfos!A:T,9,FALSE)</f>
        <v>Arconic Corporation</v>
      </c>
      <c r="D683" t="str">
        <f>VLOOKUP(B683,YahooFinanceInfos!A:T,7,FALSE)</f>
        <v>USD</v>
      </c>
      <c r="E683" s="1">
        <f>VLOOKUP(B683,YahooFinanceInfos!A:T,20,FALSE)</f>
        <v>8.33</v>
      </c>
      <c r="F683" s="4" t="str">
        <f>VLOOKUP(B683,YahooFinanceInfos!A:AK,37,FALSE)</f>
        <v>5.8 - 34.27</v>
      </c>
      <c r="G683" s="11">
        <f>(VLOOKUP(B683,YahooFinanceInfos!A:AO,41,FALSE)-E683)/E683</f>
        <v>3.1140456182472995</v>
      </c>
      <c r="H683" s="9">
        <f>VLOOKUP(B683,YahooFinanceInfos!A:AX,50,FALSE)</f>
        <v>2.0640000000000001</v>
      </c>
      <c r="I683" s="9">
        <f>VLOOKUP(B683,YahooFinanceInfos!A:AT,46,FALSE)</f>
        <v>0.12</v>
      </c>
      <c r="J683" s="4">
        <f>VLOOKUP(B683,YahooFinanceInfos!A:AV,48,FALSE)</f>
        <v>1.445783E-2</v>
      </c>
      <c r="K683" s="4">
        <f t="shared" si="120"/>
        <v>5.8139534883720929E-2</v>
      </c>
      <c r="L683" s="9">
        <f>VLOOKUP(B683,YahooFinanceInfos!A:AV,47,FALSE)</f>
        <v>4.0358530000000004</v>
      </c>
      <c r="M683" s="9">
        <f>VLOOKUP(B683,YahooFinanceInfos!A:AZ,52,FALSE)</f>
        <v>24.893999999999998</v>
      </c>
      <c r="N683" s="4">
        <f>VLOOKUP(B683,YahooFinanceInfos!A:BH,60,FALSE)</f>
        <v>0.33461879999999999</v>
      </c>
      <c r="O683" s="4" t="str">
        <f t="shared" si="121"/>
        <v>don't touch</v>
      </c>
      <c r="P683" s="4"/>
      <c r="Q683" s="4"/>
      <c r="R683" s="4"/>
      <c r="S683" s="4"/>
      <c r="T683" s="4"/>
      <c r="AA683" s="4" t="str">
        <f t="shared" si="122"/>
        <v>na</v>
      </c>
      <c r="AB683" s="4" t="str">
        <f t="shared" si="123"/>
        <v>na</v>
      </c>
      <c r="AC683" s="4" t="str">
        <f t="shared" si="124"/>
        <v>na</v>
      </c>
      <c r="AD683" s="4" t="str">
        <f t="shared" si="125"/>
        <v>na</v>
      </c>
      <c r="AE683" s="4" t="str">
        <f t="shared" si="126"/>
        <v>na</v>
      </c>
      <c r="AF683" s="4" t="str">
        <f t="shared" si="127"/>
        <v>na</v>
      </c>
      <c r="AG683" s="4" t="str">
        <f t="shared" si="128"/>
        <v>na</v>
      </c>
    </row>
    <row r="684" spans="1:33" x14ac:dyDescent="0.2">
      <c r="A684" t="s">
        <v>3713</v>
      </c>
      <c r="B684" t="s">
        <v>3358</v>
      </c>
      <c r="C684" s="7" t="str">
        <f>VLOOKUP(B684,YahooFinanceInfos!A:T,9,FALSE)</f>
        <v>Arthur J. Gallagher &amp; Co.</v>
      </c>
      <c r="D684" t="str">
        <f>VLOOKUP(B684,YahooFinanceInfos!A:T,7,FALSE)</f>
        <v>USD</v>
      </c>
      <c r="E684" s="1">
        <f>VLOOKUP(B684,YahooFinanceInfos!A:T,20,FALSE)</f>
        <v>86.49</v>
      </c>
      <c r="F684" s="4" t="str">
        <f>VLOOKUP(B684,YahooFinanceInfos!A:AK,37,FALSE)</f>
        <v>65.09 - 109.46</v>
      </c>
      <c r="G684" s="11">
        <f>(VLOOKUP(B684,YahooFinanceInfos!A:AO,41,FALSE)-E684)/E684</f>
        <v>0.26557983581916983</v>
      </c>
      <c r="H684" s="9">
        <f>VLOOKUP(B684,YahooFinanceInfos!A:AX,50,FALSE)</f>
        <v>3.5630000000000002</v>
      </c>
      <c r="I684" s="9">
        <f>VLOOKUP(B684,YahooFinanceInfos!A:AT,46,FALSE)</f>
        <v>1.74</v>
      </c>
      <c r="J684" s="4">
        <f>VLOOKUP(B684,YahooFinanceInfos!A:AV,48,FALSE)</f>
        <v>2.0272630999999999E-2</v>
      </c>
      <c r="K684" s="4">
        <f t="shared" si="120"/>
        <v>0.48835251192815043</v>
      </c>
      <c r="L684" s="9">
        <f>VLOOKUP(B684,YahooFinanceInfos!A:AV,47,FALSE)</f>
        <v>24.274487000000001</v>
      </c>
      <c r="M684" s="9">
        <f>VLOOKUP(B684,YahooFinanceInfos!A:AZ,52,FALSE)</f>
        <v>26.524000000000001</v>
      </c>
      <c r="N684" s="4">
        <f>VLOOKUP(B684,YahooFinanceInfos!A:BH,60,FALSE)</f>
        <v>3.2608204000000001</v>
      </c>
      <c r="O684" s="4" t="str">
        <f t="shared" si="121"/>
        <v>don't touch</v>
      </c>
      <c r="P684" s="4"/>
      <c r="Q684" s="4"/>
      <c r="R684" s="4"/>
      <c r="S684" s="4"/>
      <c r="T684" s="4"/>
      <c r="AA684" s="4" t="str">
        <f t="shared" si="122"/>
        <v>na</v>
      </c>
      <c r="AB684" s="4" t="str">
        <f t="shared" si="123"/>
        <v>na</v>
      </c>
      <c r="AC684" s="4" t="str">
        <f t="shared" si="124"/>
        <v>na</v>
      </c>
      <c r="AD684" s="4" t="str">
        <f t="shared" si="125"/>
        <v>na</v>
      </c>
      <c r="AE684" s="4" t="str">
        <f t="shared" si="126"/>
        <v>na</v>
      </c>
      <c r="AF684" s="4" t="str">
        <f t="shared" si="127"/>
        <v>na</v>
      </c>
      <c r="AG684" s="4" t="str">
        <f t="shared" si="128"/>
        <v>na</v>
      </c>
    </row>
    <row r="685" spans="1:33" x14ac:dyDescent="0.2">
      <c r="A685" t="s">
        <v>3713</v>
      </c>
      <c r="B685" t="s">
        <v>3359</v>
      </c>
      <c r="C685" s="7" t="str">
        <f>VLOOKUP(B685,YahooFinanceInfos!A:T,9,FALSE)</f>
        <v>Assurant, Inc.</v>
      </c>
      <c r="D685" t="str">
        <f>VLOOKUP(B685,YahooFinanceInfos!A:T,7,FALSE)</f>
        <v>USD</v>
      </c>
      <c r="E685" s="1">
        <f>VLOOKUP(B685,YahooFinanceInfos!A:T,20,FALSE)</f>
        <v>89.05</v>
      </c>
      <c r="F685" s="4" t="str">
        <f>VLOOKUP(B685,YahooFinanceInfos!A:AK,37,FALSE)</f>
        <v>76.27 - 142.61</v>
      </c>
      <c r="G685" s="11">
        <f>(VLOOKUP(B685,YahooFinanceInfos!A:AO,41,FALSE)-E685)/E685</f>
        <v>0.60145985401459878</v>
      </c>
      <c r="H685" s="9">
        <f>VLOOKUP(B685,YahooFinanceInfos!A:AX,50,FALSE)</f>
        <v>5.7130000000000001</v>
      </c>
      <c r="I685" s="9">
        <f>VLOOKUP(B685,YahooFinanceInfos!A:AT,46,FALSE)</f>
        <v>2.46</v>
      </c>
      <c r="J685" s="4">
        <f>VLOOKUP(B685,YahooFinanceInfos!A:AV,48,FALSE)</f>
        <v>2.8030993000000001E-2</v>
      </c>
      <c r="K685" s="4">
        <f t="shared" si="120"/>
        <v>0.43059688429896725</v>
      </c>
      <c r="L685" s="9">
        <f>VLOOKUP(B685,YahooFinanceInfos!A:AV,47,FALSE)</f>
        <v>15.587258</v>
      </c>
      <c r="M685" s="9">
        <f>VLOOKUP(B685,YahooFinanceInfos!A:AZ,52,FALSE)</f>
        <v>88.61</v>
      </c>
      <c r="N685" s="4">
        <f>VLOOKUP(B685,YahooFinanceInfos!A:BH,60,FALSE)</f>
        <v>1.0049657000000001</v>
      </c>
      <c r="O685" s="4" t="str">
        <f t="shared" si="121"/>
        <v>don't touch</v>
      </c>
      <c r="P685" s="4"/>
      <c r="Q685" s="4"/>
      <c r="R685" s="4"/>
      <c r="S685" s="4"/>
      <c r="T685" s="4"/>
      <c r="AA685" s="4" t="str">
        <f t="shared" si="122"/>
        <v>na</v>
      </c>
      <c r="AB685" s="4" t="str">
        <f t="shared" si="123"/>
        <v>na</v>
      </c>
      <c r="AC685" s="4" t="str">
        <f t="shared" si="124"/>
        <v>na</v>
      </c>
      <c r="AD685" s="4" t="str">
        <f t="shared" si="125"/>
        <v>na</v>
      </c>
      <c r="AE685" s="4" t="str">
        <f t="shared" si="126"/>
        <v>na</v>
      </c>
      <c r="AF685" s="4" t="str">
        <f t="shared" si="127"/>
        <v>na</v>
      </c>
      <c r="AG685" s="4" t="str">
        <f t="shared" si="128"/>
        <v>na</v>
      </c>
    </row>
    <row r="686" spans="1:33" x14ac:dyDescent="0.2">
      <c r="A686" t="s">
        <v>3713</v>
      </c>
      <c r="B686" t="s">
        <v>681</v>
      </c>
      <c r="C686" s="7" t="str">
        <f>VLOOKUP(B686,YahooFinanceInfos!A:T,9,FALSE)</f>
        <v>AT&amp;T Inc.</v>
      </c>
      <c r="D686" t="str">
        <f>VLOOKUP(B686,YahooFinanceInfos!A:T,7,FALSE)</f>
        <v>USD</v>
      </c>
      <c r="E686" s="1">
        <f>VLOOKUP(B686,YahooFinanceInfos!A:T,20,FALSE)</f>
        <v>28.58</v>
      </c>
      <c r="F686" s="4" t="str">
        <f>VLOOKUP(B686,YahooFinanceInfos!A:AK,37,FALSE)</f>
        <v>26.08 - 39.7</v>
      </c>
      <c r="G686" s="11">
        <f>(VLOOKUP(B686,YahooFinanceInfos!A:AO,41,FALSE)-E686)/E686</f>
        <v>0.38908327501749496</v>
      </c>
      <c r="H686" s="9">
        <f>VLOOKUP(B686,YahooFinanceInfos!A:AX,50,FALSE)</f>
        <v>1.9690000000000001</v>
      </c>
      <c r="I686" s="9">
        <f>VLOOKUP(B686,YahooFinanceInfos!A:AT,46,FALSE)</f>
        <v>2.06</v>
      </c>
      <c r="J686" s="4">
        <f>VLOOKUP(B686,YahooFinanceInfos!A:AV,48,FALSE)</f>
        <v>7.3335709999999998E-2</v>
      </c>
      <c r="K686" s="4">
        <f t="shared" si="120"/>
        <v>1.0462163534789233</v>
      </c>
      <c r="L686" s="9">
        <f>VLOOKUP(B686,YahooFinanceInfos!A:AV,47,FALSE)</f>
        <v>14.514982</v>
      </c>
      <c r="M686" s="9">
        <f>VLOOKUP(B686,YahooFinanceInfos!A:AZ,52,FALSE)</f>
        <v>24.951000000000001</v>
      </c>
      <c r="N686" s="4">
        <f>VLOOKUP(B686,YahooFinanceInfos!A:BH,60,FALSE)</f>
        <v>1.1454451000000001</v>
      </c>
      <c r="O686" s="4" t="str">
        <f t="shared" si="121"/>
        <v>don't touch</v>
      </c>
      <c r="P686" s="4"/>
      <c r="Q686" s="14"/>
      <c r="R686" s="16" t="s">
        <v>8431</v>
      </c>
      <c r="S686" s="16"/>
      <c r="T686" s="16"/>
      <c r="AA686" s="4" t="str">
        <f t="shared" si="122"/>
        <v>na</v>
      </c>
      <c r="AB686" s="4" t="str">
        <f t="shared" si="123"/>
        <v>na</v>
      </c>
      <c r="AC686" s="4" t="str">
        <f t="shared" si="124"/>
        <v>na</v>
      </c>
      <c r="AD686" s="4" t="str">
        <f t="shared" si="125"/>
        <v>na</v>
      </c>
      <c r="AE686" s="4" t="str">
        <f t="shared" si="126"/>
        <v>na</v>
      </c>
      <c r="AF686" s="4" t="str">
        <f t="shared" si="127"/>
        <v>na</v>
      </c>
      <c r="AG686" s="4" t="str">
        <f t="shared" si="128"/>
        <v>na</v>
      </c>
    </row>
    <row r="687" spans="1:33" x14ac:dyDescent="0.2">
      <c r="A687" t="s">
        <v>3713</v>
      </c>
      <c r="B687" t="s">
        <v>3360</v>
      </c>
      <c r="C687" s="7" t="str">
        <f>VLOOKUP(B687,YahooFinanceInfos!A:T,9,FALSE)</f>
        <v>Autodesk, Inc.</v>
      </c>
      <c r="D687" t="str">
        <f>VLOOKUP(B687,YahooFinanceInfos!A:T,7,FALSE)</f>
        <v>USD</v>
      </c>
      <c r="E687" s="1">
        <f>VLOOKUP(B687,YahooFinanceInfos!A:T,20,FALSE)</f>
        <v>177.87</v>
      </c>
      <c r="F687" s="4" t="str">
        <f>VLOOKUP(B687,YahooFinanceInfos!A:AK,37,FALSE)</f>
        <v>125.38 - 211.58</v>
      </c>
      <c r="G687" s="11">
        <f>(VLOOKUP(B687,YahooFinanceInfos!A:AO,41,FALSE)-E687)/E687</f>
        <v>0.18952043627368306</v>
      </c>
      <c r="H687" s="9">
        <f>VLOOKUP(B687,YahooFinanceInfos!A:AX,50,FALSE)</f>
        <v>0.96</v>
      </c>
      <c r="I687" s="9">
        <f>VLOOKUP(B687,YahooFinanceInfos!A:AT,46,FALSE)</f>
        <v>0</v>
      </c>
      <c r="J687" s="4">
        <f>VLOOKUP(B687,YahooFinanceInfos!A:AV,48,FALSE)</f>
        <v>0</v>
      </c>
      <c r="K687" s="4">
        <f t="shared" si="120"/>
        <v>0</v>
      </c>
      <c r="L687" s="9">
        <f>VLOOKUP(B687,YahooFinanceInfos!A:AV,47,FALSE)</f>
        <v>185.28125</v>
      </c>
      <c r="M687" s="9">
        <f>VLOOKUP(B687,YahooFinanceInfos!A:AZ,52,FALSE)</f>
        <v>-0.63400000000000001</v>
      </c>
      <c r="N687" s="4">
        <f>VLOOKUP(B687,YahooFinanceInfos!A:BH,60,FALSE)</f>
        <v>-280.55203</v>
      </c>
      <c r="O687" s="4" t="str">
        <f t="shared" si="121"/>
        <v>don't touch</v>
      </c>
      <c r="P687" s="4"/>
      <c r="Q687" s="4"/>
      <c r="R687" s="4"/>
      <c r="S687" s="4"/>
      <c r="T687" s="4"/>
      <c r="AA687" s="4" t="str">
        <f t="shared" si="122"/>
        <v>na</v>
      </c>
      <c r="AB687" s="4" t="str">
        <f t="shared" si="123"/>
        <v>na</v>
      </c>
      <c r="AC687" s="4" t="str">
        <f t="shared" si="124"/>
        <v>na</v>
      </c>
      <c r="AD687" s="4" t="str">
        <f t="shared" si="125"/>
        <v>na</v>
      </c>
      <c r="AE687" s="4" t="str">
        <f t="shared" si="126"/>
        <v>na</v>
      </c>
      <c r="AF687" s="4" t="str">
        <f t="shared" si="127"/>
        <v>na</v>
      </c>
      <c r="AG687" s="4" t="str">
        <f t="shared" si="128"/>
        <v>na</v>
      </c>
    </row>
    <row r="688" spans="1:33" x14ac:dyDescent="0.2">
      <c r="A688" t="s">
        <v>3713</v>
      </c>
      <c r="B688" t="s">
        <v>558</v>
      </c>
      <c r="C688" s="7" t="str">
        <f>VLOOKUP(B688,YahooFinanceInfos!A:T,9,FALSE)</f>
        <v>Automatic Data Processing, Inc.</v>
      </c>
      <c r="D688" t="str">
        <f>VLOOKUP(B688,YahooFinanceInfos!A:T,7,FALSE)</f>
        <v>USD</v>
      </c>
      <c r="E688" s="1">
        <f>VLOOKUP(B688,YahooFinanceInfos!A:T,20,FALSE)</f>
        <v>134.94999999999999</v>
      </c>
      <c r="F688" s="4" t="str">
        <f>VLOOKUP(B688,YahooFinanceInfos!A:AK,37,FALSE)</f>
        <v>103.11 - 182.32</v>
      </c>
      <c r="G688" s="11">
        <f>(VLOOKUP(B688,YahooFinanceInfos!A:AO,41,FALSE)-E688)/E688</f>
        <v>0.35101889588736573</v>
      </c>
      <c r="H688" s="9">
        <f>VLOOKUP(B688,YahooFinanceInfos!A:AX,50,FALSE)</f>
        <v>5.827</v>
      </c>
      <c r="I688" s="9">
        <f>VLOOKUP(B688,YahooFinanceInfos!A:AT,46,FALSE)</f>
        <v>3.4</v>
      </c>
      <c r="J688" s="4">
        <f>VLOOKUP(B688,YahooFinanceInfos!A:AV,48,FALSE)</f>
        <v>2.5263784000000001E-2</v>
      </c>
      <c r="K688" s="4">
        <f t="shared" si="120"/>
        <v>0.58349064698815856</v>
      </c>
      <c r="L688" s="9">
        <f>VLOOKUP(B688,YahooFinanceInfos!A:AV,47,FALSE)</f>
        <v>23.15943</v>
      </c>
      <c r="M688" s="9">
        <f>VLOOKUP(B688,YahooFinanceInfos!A:AZ,52,FALSE)</f>
        <v>12.775</v>
      </c>
      <c r="N688" s="4">
        <f>VLOOKUP(B688,YahooFinanceInfos!A:BH,60,FALSE)</f>
        <v>10.563601</v>
      </c>
      <c r="O688" s="4" t="str">
        <f t="shared" si="121"/>
        <v>don't touch</v>
      </c>
      <c r="P688" s="4"/>
      <c r="Q688" s="4"/>
      <c r="R688" s="4"/>
      <c r="S688" s="4"/>
      <c r="T688" s="4"/>
      <c r="AA688" s="4" t="str">
        <f t="shared" si="122"/>
        <v>na</v>
      </c>
      <c r="AB688" s="4" t="str">
        <f t="shared" si="123"/>
        <v>na</v>
      </c>
      <c r="AC688" s="4" t="str">
        <f t="shared" si="124"/>
        <v>na</v>
      </c>
      <c r="AD688" s="4" t="str">
        <f t="shared" si="125"/>
        <v>na</v>
      </c>
      <c r="AE688" s="4" t="str">
        <f t="shared" si="126"/>
        <v>na</v>
      </c>
      <c r="AF688" s="4" t="str">
        <f t="shared" si="127"/>
        <v>na</v>
      </c>
      <c r="AG688" s="4" t="str">
        <f t="shared" si="128"/>
        <v>na</v>
      </c>
    </row>
    <row r="689" spans="1:33" x14ac:dyDescent="0.2">
      <c r="A689" t="s">
        <v>3713</v>
      </c>
      <c r="B689" t="s">
        <v>3361</v>
      </c>
      <c r="C689" s="7" t="str">
        <f>VLOOKUP(B689,YahooFinanceInfos!A:T,9,FALSE)</f>
        <v>AutoZone, Inc.</v>
      </c>
      <c r="D689" t="str">
        <f>VLOOKUP(B689,YahooFinanceInfos!A:T,7,FALSE)</f>
        <v>USD</v>
      </c>
      <c r="E689" s="1">
        <f>VLOOKUP(B689,YahooFinanceInfos!A:T,20,FALSE)</f>
        <v>1055.58</v>
      </c>
      <c r="F689" s="4" t="str">
        <f>VLOOKUP(B689,YahooFinanceInfos!A:AK,37,FALSE)</f>
        <v>684.91 - 1274.41</v>
      </c>
      <c r="G689" s="11">
        <f>(VLOOKUP(B689,YahooFinanceInfos!A:AO,41,FALSE)-E689)/E689</f>
        <v>0.20730783076602452</v>
      </c>
      <c r="H689" s="9">
        <f>VLOOKUP(B689,YahooFinanceInfos!A:AX,50,FALSE)</f>
        <v>65.552999999999997</v>
      </c>
      <c r="I689" s="9">
        <f>VLOOKUP(B689,YahooFinanceInfos!A:AT,46,FALSE)</f>
        <v>0</v>
      </c>
      <c r="J689" s="4">
        <f>VLOOKUP(B689,YahooFinanceInfos!A:AV,48,FALSE)</f>
        <v>0</v>
      </c>
      <c r="K689" s="4">
        <f t="shared" si="120"/>
        <v>0</v>
      </c>
      <c r="L689" s="9">
        <f>VLOOKUP(B689,YahooFinanceInfos!A:AV,47,FALSE)</f>
        <v>16.102695000000001</v>
      </c>
      <c r="M689" s="9">
        <f>VLOOKUP(B689,YahooFinanceInfos!A:AZ,52,FALSE)</f>
        <v>-72.850999999999999</v>
      </c>
      <c r="N689" s="4">
        <f>VLOOKUP(B689,YahooFinanceInfos!A:BH,60,FALSE)</f>
        <v>-14.489573999999999</v>
      </c>
      <c r="O689" s="4" t="str">
        <f t="shared" si="121"/>
        <v>don't touch</v>
      </c>
      <c r="P689" s="4"/>
      <c r="Q689" s="4"/>
      <c r="R689" s="4"/>
      <c r="S689" s="4"/>
      <c r="T689" s="4"/>
      <c r="AA689" s="4" t="str">
        <f t="shared" si="122"/>
        <v>na</v>
      </c>
      <c r="AB689" s="4" t="str">
        <f t="shared" si="123"/>
        <v>na</v>
      </c>
      <c r="AC689" s="4" t="str">
        <f t="shared" si="124"/>
        <v>na</v>
      </c>
      <c r="AD689" s="4" t="str">
        <f t="shared" si="125"/>
        <v>na</v>
      </c>
      <c r="AE689" s="4" t="str">
        <f t="shared" si="126"/>
        <v>na</v>
      </c>
      <c r="AF689" s="4" t="str">
        <f t="shared" si="127"/>
        <v>na</v>
      </c>
      <c r="AG689" s="4" t="str">
        <f t="shared" si="128"/>
        <v>na</v>
      </c>
    </row>
    <row r="690" spans="1:33" x14ac:dyDescent="0.2">
      <c r="A690" t="s">
        <v>3713</v>
      </c>
      <c r="B690" t="s">
        <v>3362</v>
      </c>
      <c r="C690" s="7" t="str">
        <f>VLOOKUP(B690,YahooFinanceInfos!A:T,9,FALSE)</f>
        <v>AvalonBay Communities, Inc.</v>
      </c>
      <c r="D690" t="str">
        <f>VLOOKUP(B690,YahooFinanceInfos!A:T,7,FALSE)</f>
        <v>USD</v>
      </c>
      <c r="E690" s="1">
        <f>VLOOKUP(B690,YahooFinanceInfos!A:T,20,FALSE)</f>
        <v>151.86000000000001</v>
      </c>
      <c r="F690" s="4" t="str">
        <f>VLOOKUP(B690,YahooFinanceInfos!A:AK,37,FALSE)</f>
        <v>118.17 - 229.4</v>
      </c>
      <c r="G690" s="11">
        <f>(VLOOKUP(B690,YahooFinanceInfos!A:AO,41,FALSE)-E690)/E690</f>
        <v>0.51060187014355318</v>
      </c>
      <c r="H690" s="9">
        <f>VLOOKUP(B690,YahooFinanceInfos!A:AX,50,FALSE)</f>
        <v>5.5890000000000004</v>
      </c>
      <c r="I690" s="9">
        <f>VLOOKUP(B690,YahooFinanceInfos!A:AT,46,FALSE)</f>
        <v>6.15</v>
      </c>
      <c r="J690" s="4">
        <f>VLOOKUP(B690,YahooFinanceInfos!A:AV,48,FALSE)</f>
        <v>4.07123E-2</v>
      </c>
      <c r="K690" s="4">
        <f t="shared" si="120"/>
        <v>1.1003757380568975</v>
      </c>
      <c r="L690" s="9">
        <f>VLOOKUP(B690,YahooFinanceInfos!A:AV,47,FALSE)</f>
        <v>27.171227999999999</v>
      </c>
      <c r="M690" s="9">
        <f>VLOOKUP(B690,YahooFinanceInfos!A:AZ,52,FALSE)</f>
        <v>77.697000000000003</v>
      </c>
      <c r="N690" s="4">
        <f>VLOOKUP(B690,YahooFinanceInfos!A:BH,60,FALSE)</f>
        <v>1.9545157</v>
      </c>
      <c r="O690" s="4" t="str">
        <f t="shared" si="121"/>
        <v>don't touch</v>
      </c>
      <c r="P690" s="4"/>
      <c r="Q690" s="4"/>
      <c r="R690" s="4"/>
      <c r="S690" s="4"/>
      <c r="T690" s="4"/>
      <c r="AA690" s="4" t="str">
        <f t="shared" si="122"/>
        <v>na</v>
      </c>
      <c r="AB690" s="4" t="str">
        <f t="shared" si="123"/>
        <v>na</v>
      </c>
      <c r="AC690" s="4" t="str">
        <f t="shared" si="124"/>
        <v>na</v>
      </c>
      <c r="AD690" s="4" t="str">
        <f t="shared" si="125"/>
        <v>na</v>
      </c>
      <c r="AE690" s="4" t="str">
        <f t="shared" si="126"/>
        <v>na</v>
      </c>
      <c r="AF690" s="4" t="str">
        <f t="shared" si="127"/>
        <v>na</v>
      </c>
      <c r="AG690" s="4" t="str">
        <f t="shared" si="128"/>
        <v>na</v>
      </c>
    </row>
    <row r="691" spans="1:33" x14ac:dyDescent="0.2">
      <c r="A691" t="s">
        <v>3713</v>
      </c>
      <c r="B691" t="s">
        <v>3363</v>
      </c>
      <c r="C691" s="7" t="str">
        <f>VLOOKUP(B691,YahooFinanceInfos!A:T,9,FALSE)</f>
        <v>Avery Dennison Corporation</v>
      </c>
      <c r="D691" t="str">
        <f>VLOOKUP(B691,YahooFinanceInfos!A:T,7,FALSE)</f>
        <v>USD</v>
      </c>
      <c r="E691" s="1">
        <f>VLOOKUP(B691,YahooFinanceInfos!A:T,20,FALSE)</f>
        <v>102.22</v>
      </c>
      <c r="F691" s="4" t="str">
        <f>VLOOKUP(B691,YahooFinanceInfos!A:AK,37,FALSE)</f>
        <v>76.96 - 141.09</v>
      </c>
      <c r="G691" s="11">
        <f>(VLOOKUP(B691,YahooFinanceInfos!A:AO,41,FALSE)-E691)/E691</f>
        <v>0.38025826648405403</v>
      </c>
      <c r="H691" s="9">
        <f>VLOOKUP(B691,YahooFinanceInfos!A:AX,50,FALSE)</f>
        <v>6.883</v>
      </c>
      <c r="I691" s="9">
        <f>VLOOKUP(B691,YahooFinanceInfos!A:AT,46,FALSE)</f>
        <v>2.3199999999999998</v>
      </c>
      <c r="J691" s="4">
        <f>VLOOKUP(B691,YahooFinanceInfos!A:AV,48,FALSE)</f>
        <v>2.2687268E-2</v>
      </c>
      <c r="K691" s="4">
        <f t="shared" si="120"/>
        <v>0.33706232747348536</v>
      </c>
      <c r="L691" s="9">
        <f>VLOOKUP(B691,YahooFinanceInfos!A:AV,47,FALSE)</f>
        <v>14.851082999999999</v>
      </c>
      <c r="M691" s="9">
        <f>VLOOKUP(B691,YahooFinanceInfos!A:AZ,52,FALSE)</f>
        <v>14.083</v>
      </c>
      <c r="N691" s="4">
        <f>VLOOKUP(B691,YahooFinanceInfos!A:BH,60,FALSE)</f>
        <v>7.2583966000000002</v>
      </c>
      <c r="O691" s="4" t="str">
        <f t="shared" si="121"/>
        <v>don't touch</v>
      </c>
      <c r="P691" s="4"/>
      <c r="Q691" s="4"/>
      <c r="R691" s="4"/>
      <c r="S691" s="4"/>
      <c r="T691" s="4"/>
      <c r="AA691" s="4" t="str">
        <f t="shared" si="122"/>
        <v>na</v>
      </c>
      <c r="AB691" s="4" t="str">
        <f t="shared" si="123"/>
        <v>na</v>
      </c>
      <c r="AC691" s="4" t="str">
        <f t="shared" si="124"/>
        <v>na</v>
      </c>
      <c r="AD691" s="4" t="str">
        <f t="shared" si="125"/>
        <v>na</v>
      </c>
      <c r="AE691" s="4" t="str">
        <f t="shared" si="126"/>
        <v>na</v>
      </c>
      <c r="AF691" s="4" t="str">
        <f t="shared" si="127"/>
        <v>na</v>
      </c>
      <c r="AG691" s="4" t="str">
        <f t="shared" si="128"/>
        <v>na</v>
      </c>
    </row>
    <row r="692" spans="1:33" x14ac:dyDescent="0.2">
      <c r="A692" t="s">
        <v>3713</v>
      </c>
      <c r="B692" t="s">
        <v>3364</v>
      </c>
      <c r="C692" s="7">
        <f>VLOOKUP(B692,YahooFinanceInfos!A:T,9,FALSE)</f>
        <v>0</v>
      </c>
      <c r="D692">
        <f>VLOOKUP(B692,YahooFinanceInfos!A:T,7,FALSE)</f>
        <v>0</v>
      </c>
      <c r="E692" s="1">
        <f>VLOOKUP(B692,YahooFinanceInfos!A:T,20,FALSE)</f>
        <v>0</v>
      </c>
      <c r="F692" s="4">
        <f>VLOOKUP(B692,YahooFinanceInfos!A:AK,37,FALSE)</f>
        <v>0</v>
      </c>
      <c r="G692" s="11" t="e">
        <f>(VLOOKUP(B692,YahooFinanceInfos!A:AO,41,FALSE)-E692)/E692</f>
        <v>#DIV/0!</v>
      </c>
      <c r="H692" s="9">
        <f>VLOOKUP(B692,YahooFinanceInfos!A:AX,50,FALSE)</f>
        <v>0</v>
      </c>
      <c r="I692" s="9">
        <f>VLOOKUP(B692,YahooFinanceInfos!A:AT,46,FALSE)</f>
        <v>0</v>
      </c>
      <c r="J692" s="4">
        <f>VLOOKUP(B692,YahooFinanceInfos!A:AV,48,FALSE)</f>
        <v>0</v>
      </c>
      <c r="K692" s="4" t="str">
        <f t="shared" ref="K692:K755" si="129">IFERROR(I692/H692,"na")</f>
        <v>na</v>
      </c>
      <c r="L692" s="9">
        <f>VLOOKUP(B692,YahooFinanceInfos!A:AV,47,FALSE)</f>
        <v>0</v>
      </c>
      <c r="M692" s="9">
        <f>VLOOKUP(B692,YahooFinanceInfos!A:AZ,52,FALSE)</f>
        <v>0</v>
      </c>
      <c r="N692" s="4">
        <f>VLOOKUP(B692,YahooFinanceInfos!A:BH,60,FALSE)</f>
        <v>0</v>
      </c>
      <c r="O692" s="4" t="e">
        <f t="shared" ref="O692:O755" si="130">IF(G692&gt;30%,IF(J692&gt;3%,IF(K692&lt;100%,IF(K692&gt;0%,"invest","don't touch"),"don't touch"),"don't touch"),"don't touch")</f>
        <v>#DIV/0!</v>
      </c>
      <c r="P692" s="4"/>
      <c r="Q692" s="4"/>
      <c r="R692" s="4"/>
      <c r="S692" s="4"/>
      <c r="T692" s="4"/>
      <c r="AA692" s="4" t="str">
        <f t="shared" si="122"/>
        <v>na</v>
      </c>
      <c r="AB692" s="4" t="str">
        <f t="shared" si="123"/>
        <v>na</v>
      </c>
      <c r="AC692" s="4" t="str">
        <f t="shared" si="124"/>
        <v>na</v>
      </c>
      <c r="AD692" s="4" t="str">
        <f t="shared" si="125"/>
        <v>na</v>
      </c>
      <c r="AE692" s="4" t="str">
        <f t="shared" si="126"/>
        <v>na</v>
      </c>
      <c r="AF692" s="4" t="str">
        <f t="shared" si="127"/>
        <v>na</v>
      </c>
      <c r="AG692" s="4" t="str">
        <f t="shared" si="128"/>
        <v>na</v>
      </c>
    </row>
    <row r="693" spans="1:33" x14ac:dyDescent="0.2">
      <c r="A693" t="s">
        <v>3713</v>
      </c>
      <c r="B693" t="s">
        <v>3365</v>
      </c>
      <c r="C693" s="7" t="str">
        <f>VLOOKUP(B693,YahooFinanceInfos!A:T,9,FALSE)</f>
        <v>Ball Corporation</v>
      </c>
      <c r="D693" t="str">
        <f>VLOOKUP(B693,YahooFinanceInfos!A:T,7,FALSE)</f>
        <v>USD</v>
      </c>
      <c r="E693" s="1">
        <f>VLOOKUP(B693,YahooFinanceInfos!A:T,20,FALSE)</f>
        <v>62.04</v>
      </c>
      <c r="F693" s="4" t="str">
        <f>VLOOKUP(B693,YahooFinanceInfos!A:AK,37,FALSE)</f>
        <v>51.26 - 82.82</v>
      </c>
      <c r="G693" s="11">
        <f>(VLOOKUP(B693,YahooFinanceInfos!A:AO,41,FALSE)-E693)/E693</f>
        <v>0.33494519664732419</v>
      </c>
      <c r="H693" s="9">
        <f>VLOOKUP(B693,YahooFinanceInfos!A:AX,50,FALSE)</f>
        <v>1.3959999999999999</v>
      </c>
      <c r="I693" s="9">
        <f>VLOOKUP(B693,YahooFinanceInfos!A:AT,46,FALSE)</f>
        <v>0.6</v>
      </c>
      <c r="J693" s="4">
        <f>VLOOKUP(B693,YahooFinanceInfos!A:AV,48,FALSE)</f>
        <v>9.8087299999999999E-3</v>
      </c>
      <c r="K693" s="4">
        <f t="shared" si="129"/>
        <v>0.42979942693409745</v>
      </c>
      <c r="L693" s="9">
        <f>VLOOKUP(B693,YahooFinanceInfos!A:AV,47,FALSE)</f>
        <v>44.44126</v>
      </c>
      <c r="M693" s="9">
        <f>VLOOKUP(B693,YahooFinanceInfos!A:AZ,52,FALSE)</f>
        <v>8.2989999999999995</v>
      </c>
      <c r="N693" s="4">
        <f>VLOOKUP(B693,YahooFinanceInfos!A:BH,60,FALSE)</f>
        <v>7.4756</v>
      </c>
      <c r="O693" s="4" t="str">
        <f t="shared" si="130"/>
        <v>don't touch</v>
      </c>
      <c r="P693" s="4"/>
      <c r="Q693" s="4"/>
      <c r="R693" s="4"/>
      <c r="S693" s="4"/>
      <c r="T693" s="4"/>
      <c r="AA693" s="4" t="str">
        <f t="shared" si="122"/>
        <v>na</v>
      </c>
      <c r="AB693" s="4" t="str">
        <f t="shared" si="123"/>
        <v>na</v>
      </c>
      <c r="AC693" s="4" t="str">
        <f t="shared" si="124"/>
        <v>na</v>
      </c>
      <c r="AD693" s="4" t="str">
        <f t="shared" si="125"/>
        <v>na</v>
      </c>
      <c r="AE693" s="4" t="str">
        <f t="shared" si="126"/>
        <v>na</v>
      </c>
      <c r="AF693" s="4" t="str">
        <f t="shared" si="127"/>
        <v>na</v>
      </c>
      <c r="AG693" s="4" t="str">
        <f t="shared" si="128"/>
        <v>na</v>
      </c>
    </row>
    <row r="694" spans="1:33" x14ac:dyDescent="0.2">
      <c r="A694" t="s">
        <v>3713</v>
      </c>
      <c r="B694" t="s">
        <v>3366</v>
      </c>
      <c r="C694" s="7" t="str">
        <f>VLOOKUP(B694,YahooFinanceInfos!A:T,9,FALSE)</f>
        <v>Bank of America Corporation</v>
      </c>
      <c r="D694" t="str">
        <f>VLOOKUP(B694,YahooFinanceInfos!A:T,7,FALSE)</f>
        <v>USD</v>
      </c>
      <c r="E694" s="1">
        <f>VLOOKUP(B694,YahooFinanceInfos!A:T,20,FALSE)</f>
        <v>21.71</v>
      </c>
      <c r="F694" s="4" t="str">
        <f>VLOOKUP(B694,YahooFinanceInfos!A:AK,37,FALSE)</f>
        <v>17.95 - 35.72</v>
      </c>
      <c r="G694" s="11">
        <f>(VLOOKUP(B694,YahooFinanceInfos!A:AO,41,FALSE)-E694)/E694</f>
        <v>0.64532473514509436</v>
      </c>
      <c r="H694" s="9">
        <f>VLOOKUP(B694,YahooFinanceInfos!A:AX,50,FALSE)</f>
        <v>2.46</v>
      </c>
      <c r="I694" s="9">
        <f>VLOOKUP(B694,YahooFinanceInfos!A:AT,46,FALSE)</f>
        <v>0.69</v>
      </c>
      <c r="J694" s="4">
        <f>VLOOKUP(B694,YahooFinanceInfos!A:AV,48,FALSE)</f>
        <v>3.3061809999999997E-2</v>
      </c>
      <c r="K694" s="4">
        <f t="shared" si="129"/>
        <v>0.28048780487804875</v>
      </c>
      <c r="L694" s="9">
        <f>VLOOKUP(B694,YahooFinanceInfos!A:AV,47,FALSE)</f>
        <v>8.8252030000000001</v>
      </c>
      <c r="M694" s="9">
        <f>VLOOKUP(B694,YahooFinanceInfos!A:AZ,52,FALSE)</f>
        <v>27.835999999999999</v>
      </c>
      <c r="N694" s="4">
        <f>VLOOKUP(B694,YahooFinanceInfos!A:BH,60,FALSE)</f>
        <v>0.77992519999999999</v>
      </c>
      <c r="O694" s="4" t="str">
        <f t="shared" si="130"/>
        <v>invest</v>
      </c>
      <c r="P694" s="4"/>
      <c r="Q694" s="4"/>
      <c r="R694" s="4"/>
      <c r="S694" s="4"/>
      <c r="T694" s="4"/>
      <c r="AA694" s="4" t="str">
        <f t="shared" si="122"/>
        <v>na</v>
      </c>
      <c r="AB694" s="4" t="str">
        <f t="shared" si="123"/>
        <v>na</v>
      </c>
      <c r="AC694" s="4" t="str">
        <f t="shared" si="124"/>
        <v>na</v>
      </c>
      <c r="AD694" s="4" t="str">
        <f t="shared" si="125"/>
        <v>na</v>
      </c>
      <c r="AE694" s="4" t="str">
        <f t="shared" si="126"/>
        <v>na</v>
      </c>
      <c r="AF694" s="4" t="str">
        <f t="shared" si="127"/>
        <v>na</v>
      </c>
      <c r="AG694" s="4" t="str">
        <f t="shared" si="128"/>
        <v>na</v>
      </c>
    </row>
    <row r="695" spans="1:33" x14ac:dyDescent="0.2">
      <c r="A695" t="s">
        <v>3713</v>
      </c>
      <c r="B695" t="s">
        <v>3367</v>
      </c>
      <c r="C695" s="7" t="str">
        <f>VLOOKUP(B695,YahooFinanceInfos!A:T,9,FALSE)</f>
        <v>Baxter International Inc.</v>
      </c>
      <c r="D695" t="str">
        <f>VLOOKUP(B695,YahooFinanceInfos!A:T,7,FALSE)</f>
        <v>USD</v>
      </c>
      <c r="E695" s="1">
        <f>VLOOKUP(B695,YahooFinanceInfos!A:T,20,FALSE)</f>
        <v>86.92</v>
      </c>
      <c r="F695" s="4" t="str">
        <f>VLOOKUP(B695,YahooFinanceInfos!A:AK,37,FALSE)</f>
        <v>69.1 - 95.19</v>
      </c>
      <c r="G695" s="11">
        <f>(VLOOKUP(B695,YahooFinanceInfos!A:AO,41,FALSE)-E695)/E695</f>
        <v>9.514496088357105E-2</v>
      </c>
      <c r="H695" s="9">
        <f>VLOOKUP(B695,YahooFinanceInfos!A:AX,50,FALSE)</f>
        <v>1.9079999999999999</v>
      </c>
      <c r="I695" s="9">
        <f>VLOOKUP(B695,YahooFinanceInfos!A:AT,46,FALSE)</f>
        <v>0.88</v>
      </c>
      <c r="J695" s="4">
        <f>VLOOKUP(B695,YahooFinanceInfos!A:AV,48,FALSE)</f>
        <v>1.02863815E-2</v>
      </c>
      <c r="K695" s="4">
        <f t="shared" si="129"/>
        <v>0.46121593291404617</v>
      </c>
      <c r="L695" s="9">
        <f>VLOOKUP(B695,YahooFinanceInfos!A:AV,47,FALSE)</f>
        <v>45.555553000000003</v>
      </c>
      <c r="M695" s="9">
        <f>VLOOKUP(B695,YahooFinanceInfos!A:AZ,52,FALSE)</f>
        <v>15.144</v>
      </c>
      <c r="N695" s="4">
        <f>VLOOKUP(B695,YahooFinanceInfos!A:BH,60,FALSE)</f>
        <v>5.7395670000000001</v>
      </c>
      <c r="O695" s="4" t="str">
        <f t="shared" si="130"/>
        <v>don't touch</v>
      </c>
      <c r="P695" s="4"/>
      <c r="Q695" s="4"/>
      <c r="R695" s="4"/>
      <c r="S695" s="4"/>
      <c r="T695" s="4"/>
      <c r="AA695" s="4" t="str">
        <f t="shared" si="122"/>
        <v>na</v>
      </c>
      <c r="AB695" s="4" t="str">
        <f t="shared" si="123"/>
        <v>na</v>
      </c>
      <c r="AC695" s="4" t="str">
        <f t="shared" si="124"/>
        <v>na</v>
      </c>
      <c r="AD695" s="4" t="str">
        <f t="shared" si="125"/>
        <v>na</v>
      </c>
      <c r="AE695" s="4" t="str">
        <f t="shared" si="126"/>
        <v>na</v>
      </c>
      <c r="AF695" s="4" t="str">
        <f t="shared" si="127"/>
        <v>na</v>
      </c>
      <c r="AG695" s="4" t="str">
        <f t="shared" si="128"/>
        <v>na</v>
      </c>
    </row>
    <row r="696" spans="1:33" x14ac:dyDescent="0.2">
      <c r="A696" t="s">
        <v>3713</v>
      </c>
      <c r="B696" t="s">
        <v>3368</v>
      </c>
      <c r="C696" s="7">
        <f>VLOOKUP(B696,YahooFinanceInfos!A:T,9,FALSE)</f>
        <v>0</v>
      </c>
      <c r="D696">
        <f>VLOOKUP(B696,YahooFinanceInfos!A:T,7,FALSE)</f>
        <v>0</v>
      </c>
      <c r="E696" s="1">
        <f>VLOOKUP(B696,YahooFinanceInfos!A:T,20,FALSE)</f>
        <v>0</v>
      </c>
      <c r="F696" s="4">
        <f>VLOOKUP(B696,YahooFinanceInfos!A:AK,37,FALSE)</f>
        <v>0</v>
      </c>
      <c r="G696" s="11" t="e">
        <f>(VLOOKUP(B696,YahooFinanceInfos!A:AO,41,FALSE)-E696)/E696</f>
        <v>#DIV/0!</v>
      </c>
      <c r="H696" s="9">
        <f>VLOOKUP(B696,YahooFinanceInfos!A:AX,50,FALSE)</f>
        <v>0</v>
      </c>
      <c r="I696" s="9">
        <f>VLOOKUP(B696,YahooFinanceInfos!A:AT,46,FALSE)</f>
        <v>0</v>
      </c>
      <c r="J696" s="4">
        <f>VLOOKUP(B696,YahooFinanceInfos!A:AV,48,FALSE)</f>
        <v>0</v>
      </c>
      <c r="K696" s="4" t="str">
        <f t="shared" si="129"/>
        <v>na</v>
      </c>
      <c r="L696" s="9">
        <f>VLOOKUP(B696,YahooFinanceInfos!A:AV,47,FALSE)</f>
        <v>0</v>
      </c>
      <c r="M696" s="9">
        <f>VLOOKUP(B696,YahooFinanceInfos!A:AZ,52,FALSE)</f>
        <v>0</v>
      </c>
      <c r="N696" s="4">
        <f>VLOOKUP(B696,YahooFinanceInfos!A:BH,60,FALSE)</f>
        <v>0</v>
      </c>
      <c r="O696" s="4" t="e">
        <f t="shared" si="130"/>
        <v>#DIV/0!</v>
      </c>
      <c r="P696" s="4"/>
      <c r="Q696" s="4"/>
      <c r="R696" s="4"/>
      <c r="S696" s="4"/>
      <c r="T696" s="4"/>
      <c r="AA696" s="4" t="str">
        <f t="shared" si="122"/>
        <v>na</v>
      </c>
      <c r="AB696" s="4" t="str">
        <f t="shared" si="123"/>
        <v>na</v>
      </c>
      <c r="AC696" s="4" t="str">
        <f t="shared" si="124"/>
        <v>na</v>
      </c>
      <c r="AD696" s="4" t="str">
        <f t="shared" si="125"/>
        <v>na</v>
      </c>
      <c r="AE696" s="4" t="str">
        <f t="shared" si="126"/>
        <v>na</v>
      </c>
      <c r="AF696" s="4" t="str">
        <f t="shared" si="127"/>
        <v>na</v>
      </c>
      <c r="AG696" s="4" t="str">
        <f t="shared" si="128"/>
        <v>na</v>
      </c>
    </row>
    <row r="697" spans="1:33" x14ac:dyDescent="0.2">
      <c r="A697" t="s">
        <v>3713</v>
      </c>
      <c r="B697" t="s">
        <v>598</v>
      </c>
      <c r="C697" s="7" t="str">
        <f>VLOOKUP(B697,YahooFinanceInfos!A:T,9,FALSE)</f>
        <v>Becton, Dickinson and Company</v>
      </c>
      <c r="D697" t="str">
        <f>VLOOKUP(B697,YahooFinanceInfos!A:T,7,FALSE)</f>
        <v>USD</v>
      </c>
      <c r="E697" s="1">
        <f>VLOOKUP(B697,YahooFinanceInfos!A:T,20,FALSE)</f>
        <v>258.7</v>
      </c>
      <c r="F697" s="4" t="str">
        <f>VLOOKUP(B697,YahooFinanceInfos!A:AK,37,FALSE)</f>
        <v>197.75 - 286.72</v>
      </c>
      <c r="G697" s="11">
        <f>(VLOOKUP(B697,YahooFinanceInfos!A:AO,41,FALSE)-E697)/E697</f>
        <v>0.1083107846926944</v>
      </c>
      <c r="H697" s="9">
        <f>VLOOKUP(B697,YahooFinanceInfos!A:AX,50,FALSE)</f>
        <v>3.36</v>
      </c>
      <c r="I697" s="9">
        <f>VLOOKUP(B697,YahooFinanceInfos!A:AT,46,FALSE)</f>
        <v>3.12</v>
      </c>
      <c r="J697" s="4">
        <f>VLOOKUP(B697,YahooFinanceInfos!A:AV,48,FALSE)</f>
        <v>1.1912033000000001E-2</v>
      </c>
      <c r="K697" s="4">
        <f t="shared" si="129"/>
        <v>0.9285714285714286</v>
      </c>
      <c r="L697" s="9">
        <f>VLOOKUP(B697,YahooFinanceInfos!A:AV,47,FALSE)</f>
        <v>76.994060000000005</v>
      </c>
      <c r="M697" s="9">
        <f>VLOOKUP(B697,YahooFinanceInfos!A:AZ,52,FALSE)</f>
        <v>77.081999999999994</v>
      </c>
      <c r="N697" s="4">
        <f>VLOOKUP(B697,YahooFinanceInfos!A:BH,60,FALSE)</f>
        <v>3.3561664000000002</v>
      </c>
      <c r="O697" s="4" t="str">
        <f t="shared" si="130"/>
        <v>don't touch</v>
      </c>
      <c r="P697" s="4"/>
      <c r="Q697" s="4"/>
      <c r="R697" s="4"/>
      <c r="S697" s="4"/>
      <c r="T697" s="4"/>
      <c r="AA697" s="4" t="str">
        <f t="shared" si="122"/>
        <v>na</v>
      </c>
      <c r="AB697" s="4" t="str">
        <f t="shared" si="123"/>
        <v>na</v>
      </c>
      <c r="AC697" s="4" t="str">
        <f t="shared" si="124"/>
        <v>na</v>
      </c>
      <c r="AD697" s="4" t="str">
        <f t="shared" si="125"/>
        <v>na</v>
      </c>
      <c r="AE697" s="4" t="str">
        <f t="shared" si="126"/>
        <v>na</v>
      </c>
      <c r="AF697" s="4" t="str">
        <f t="shared" si="127"/>
        <v>na</v>
      </c>
      <c r="AG697" s="4" t="str">
        <f t="shared" si="128"/>
        <v>na</v>
      </c>
    </row>
    <row r="698" spans="1:33" x14ac:dyDescent="0.2">
      <c r="A698" t="s">
        <v>3713</v>
      </c>
      <c r="B698" t="s">
        <v>3369</v>
      </c>
      <c r="C698" s="7">
        <f>VLOOKUP(B698,YahooFinanceInfos!A:T,9,FALSE)</f>
        <v>0</v>
      </c>
      <c r="D698">
        <f>VLOOKUP(B698,YahooFinanceInfos!A:T,7,FALSE)</f>
        <v>0</v>
      </c>
      <c r="E698" s="1">
        <f>VLOOKUP(B698,YahooFinanceInfos!A:T,20,FALSE)</f>
        <v>0</v>
      </c>
      <c r="F698" s="4">
        <f>VLOOKUP(B698,YahooFinanceInfos!A:AK,37,FALSE)</f>
        <v>0</v>
      </c>
      <c r="G698" s="11" t="e">
        <f>(VLOOKUP(B698,YahooFinanceInfos!A:AO,41,FALSE)-E698)/E698</f>
        <v>#DIV/0!</v>
      </c>
      <c r="H698" s="9">
        <f>VLOOKUP(B698,YahooFinanceInfos!A:AX,50,FALSE)</f>
        <v>0</v>
      </c>
      <c r="I698" s="9">
        <f>VLOOKUP(B698,YahooFinanceInfos!A:AT,46,FALSE)</f>
        <v>0</v>
      </c>
      <c r="J698" s="4">
        <f>VLOOKUP(B698,YahooFinanceInfos!A:AV,48,FALSE)</f>
        <v>0</v>
      </c>
      <c r="K698" s="4" t="str">
        <f t="shared" si="129"/>
        <v>na</v>
      </c>
      <c r="L698" s="9">
        <f>VLOOKUP(B698,YahooFinanceInfos!A:AV,47,FALSE)</f>
        <v>0</v>
      </c>
      <c r="M698" s="9">
        <f>VLOOKUP(B698,YahooFinanceInfos!A:AZ,52,FALSE)</f>
        <v>0</v>
      </c>
      <c r="N698" s="4">
        <f>VLOOKUP(B698,YahooFinanceInfos!A:BH,60,FALSE)</f>
        <v>0</v>
      </c>
      <c r="O698" s="4" t="e">
        <f t="shared" si="130"/>
        <v>#DIV/0!</v>
      </c>
      <c r="P698" s="4"/>
      <c r="Q698" s="4"/>
      <c r="R698" s="4"/>
      <c r="S698" s="4"/>
      <c r="T698" s="4"/>
      <c r="AA698" s="4" t="str">
        <f t="shared" si="122"/>
        <v>na</v>
      </c>
      <c r="AB698" s="4" t="str">
        <f t="shared" si="123"/>
        <v>na</v>
      </c>
      <c r="AC698" s="4" t="str">
        <f t="shared" si="124"/>
        <v>na</v>
      </c>
      <c r="AD698" s="4" t="str">
        <f t="shared" si="125"/>
        <v>na</v>
      </c>
      <c r="AE698" s="4" t="str">
        <f t="shared" si="126"/>
        <v>na</v>
      </c>
      <c r="AF698" s="4" t="str">
        <f t="shared" si="127"/>
        <v>na</v>
      </c>
      <c r="AG698" s="4" t="str">
        <f t="shared" si="128"/>
        <v>na</v>
      </c>
    </row>
    <row r="699" spans="1:33" x14ac:dyDescent="0.2">
      <c r="A699" t="s">
        <v>3713</v>
      </c>
      <c r="B699" t="s">
        <v>3370</v>
      </c>
      <c r="C699" s="7" t="str">
        <f>VLOOKUP(B699,YahooFinanceInfos!A:T,9,FALSE)</f>
        <v>Best Buy Co., Inc.</v>
      </c>
      <c r="D699" t="str">
        <f>VLOOKUP(B699,YahooFinanceInfos!A:T,7,FALSE)</f>
        <v>USD</v>
      </c>
      <c r="E699" s="1">
        <f>VLOOKUP(B699,YahooFinanceInfos!A:T,20,FALSE)</f>
        <v>77.19</v>
      </c>
      <c r="F699" s="4" t="str">
        <f>VLOOKUP(B699,YahooFinanceInfos!A:AK,37,FALSE)</f>
        <v>48.11 - 91.99</v>
      </c>
      <c r="G699" s="11">
        <f>(VLOOKUP(B699,YahooFinanceInfos!A:AO,41,FALSE)-E699)/E699</f>
        <v>0.1917346806581163</v>
      </c>
      <c r="H699" s="9">
        <f>VLOOKUP(B699,YahooFinanceInfos!A:AX,50,FALSE)</f>
        <v>5.75</v>
      </c>
      <c r="I699" s="9">
        <f>VLOOKUP(B699,YahooFinanceInfos!A:AT,46,FALSE)</f>
        <v>2.0499999999999998</v>
      </c>
      <c r="J699" s="4">
        <f>VLOOKUP(B699,YahooFinanceInfos!A:AV,48,FALSE)</f>
        <v>2.7322404000000002E-2</v>
      </c>
      <c r="K699" s="4">
        <f t="shared" si="129"/>
        <v>0.35652173913043478</v>
      </c>
      <c r="L699" s="9">
        <f>VLOOKUP(B699,YahooFinanceInfos!A:AV,47,FALSE)</f>
        <v>13.424348</v>
      </c>
      <c r="M699" s="9">
        <f>VLOOKUP(B699,YahooFinanceInfos!A:AZ,52,FALSE)</f>
        <v>13.564</v>
      </c>
      <c r="N699" s="4">
        <f>VLOOKUP(B699,YahooFinanceInfos!A:BH,60,FALSE)</f>
        <v>5.6907990000000002</v>
      </c>
      <c r="O699" s="4" t="str">
        <f t="shared" si="130"/>
        <v>don't touch</v>
      </c>
      <c r="P699" s="4"/>
      <c r="Q699" s="4"/>
      <c r="R699" s="4"/>
      <c r="S699" s="4"/>
      <c r="T699" s="4"/>
      <c r="AA699" s="4" t="str">
        <f t="shared" si="122"/>
        <v>na</v>
      </c>
      <c r="AB699" s="4" t="str">
        <f t="shared" si="123"/>
        <v>na</v>
      </c>
      <c r="AC699" s="4" t="str">
        <f t="shared" si="124"/>
        <v>na</v>
      </c>
      <c r="AD699" s="4" t="str">
        <f t="shared" si="125"/>
        <v>na</v>
      </c>
      <c r="AE699" s="4" t="str">
        <f t="shared" si="126"/>
        <v>na</v>
      </c>
      <c r="AF699" s="4" t="str">
        <f t="shared" si="127"/>
        <v>na</v>
      </c>
      <c r="AG699" s="4" t="str">
        <f t="shared" si="128"/>
        <v>na</v>
      </c>
    </row>
    <row r="700" spans="1:33" x14ac:dyDescent="0.2">
      <c r="A700" t="s">
        <v>3713</v>
      </c>
      <c r="B700" t="s">
        <v>52</v>
      </c>
      <c r="C700" s="7" t="str">
        <f>VLOOKUP(B700,YahooFinanceInfos!A:T,9,FALSE)</f>
        <v>Biogen Inc.</v>
      </c>
      <c r="D700" t="str">
        <f>VLOOKUP(B700,YahooFinanceInfos!A:T,7,FALSE)</f>
        <v>USD</v>
      </c>
      <c r="E700" s="1">
        <f>VLOOKUP(B700,YahooFinanceInfos!A:T,20,FALSE)</f>
        <v>315.82</v>
      </c>
      <c r="F700" s="4" t="str">
        <f>VLOOKUP(B700,YahooFinanceInfos!A:AK,37,FALSE)</f>
        <v>215.78 - 374.99</v>
      </c>
      <c r="G700" s="11">
        <f>(VLOOKUP(B700,YahooFinanceInfos!A:AO,41,FALSE)-E700)/E700</f>
        <v>0.18735355582293717</v>
      </c>
      <c r="H700" s="9">
        <f>VLOOKUP(B700,YahooFinanceInfos!A:AX,50,FALSE)</f>
        <v>32.4</v>
      </c>
      <c r="I700" s="9">
        <f>VLOOKUP(B700,YahooFinanceInfos!A:AT,46,FALSE)</f>
        <v>0</v>
      </c>
      <c r="J700" s="4">
        <f>VLOOKUP(B700,YahooFinanceInfos!A:AV,48,FALSE)</f>
        <v>0</v>
      </c>
      <c r="K700" s="4">
        <f t="shared" si="129"/>
        <v>0</v>
      </c>
      <c r="L700" s="9">
        <f>VLOOKUP(B700,YahooFinanceInfos!A:AV,47,FALSE)</f>
        <v>9.7475310000000004</v>
      </c>
      <c r="M700" s="9">
        <f>VLOOKUP(B700,YahooFinanceInfos!A:AZ,52,FALSE)</f>
        <v>74.995999999999995</v>
      </c>
      <c r="N700" s="4">
        <f>VLOOKUP(B700,YahooFinanceInfos!A:BH,60,FALSE)</f>
        <v>4.2111580000000002</v>
      </c>
      <c r="O700" s="4" t="str">
        <f t="shared" si="130"/>
        <v>don't touch</v>
      </c>
      <c r="P700" s="4"/>
      <c r="Q700" s="4"/>
      <c r="R700" s="4"/>
      <c r="S700" s="4"/>
      <c r="T700" s="4"/>
      <c r="AA700" s="4" t="str">
        <f t="shared" si="122"/>
        <v>na</v>
      </c>
      <c r="AB700" s="4" t="str">
        <f t="shared" si="123"/>
        <v>na</v>
      </c>
      <c r="AC700" s="4" t="str">
        <f t="shared" si="124"/>
        <v>na</v>
      </c>
      <c r="AD700" s="4" t="str">
        <f t="shared" si="125"/>
        <v>na</v>
      </c>
      <c r="AE700" s="4" t="str">
        <f t="shared" si="126"/>
        <v>na</v>
      </c>
      <c r="AF700" s="4" t="str">
        <f t="shared" si="127"/>
        <v>na</v>
      </c>
      <c r="AG700" s="4" t="str">
        <f t="shared" si="128"/>
        <v>na</v>
      </c>
    </row>
    <row r="701" spans="1:33" x14ac:dyDescent="0.2">
      <c r="A701" t="s">
        <v>3713</v>
      </c>
      <c r="B701" t="s">
        <v>3371</v>
      </c>
      <c r="C701" s="7" t="str">
        <f>VLOOKUP(B701,YahooFinanceInfos!A:T,9,FALSE)</f>
        <v>BlackRock, Inc.</v>
      </c>
      <c r="D701" t="str">
        <f>VLOOKUP(B701,YahooFinanceInfos!A:T,7,FALSE)</f>
        <v>USD</v>
      </c>
      <c r="E701" s="1">
        <f>VLOOKUP(B701,YahooFinanceInfos!A:T,20,FALSE)</f>
        <v>498.2</v>
      </c>
      <c r="F701" s="4" t="str">
        <f>VLOOKUP(B701,YahooFinanceInfos!A:AK,37,FALSE)</f>
        <v>323.98 - 576.81</v>
      </c>
      <c r="G701" s="11">
        <f>(VLOOKUP(B701,YahooFinanceInfos!A:AO,41,FALSE)-E701)/E701</f>
        <v>0.15778803693295856</v>
      </c>
      <c r="H701" s="9">
        <f>VLOOKUP(B701,YahooFinanceInfos!A:AX,50,FALSE)</f>
        <v>26.981999999999999</v>
      </c>
      <c r="I701" s="9">
        <f>VLOOKUP(B701,YahooFinanceInfos!A:AT,46,FALSE)</f>
        <v>13.53</v>
      </c>
      <c r="J701" s="4">
        <f>VLOOKUP(B701,YahooFinanceInfos!A:AV,48,FALSE)</f>
        <v>2.7850967000000001E-2</v>
      </c>
      <c r="K701" s="4">
        <f t="shared" si="129"/>
        <v>0.50144540804981097</v>
      </c>
      <c r="L701" s="9">
        <f>VLOOKUP(B701,YahooFinanceInfos!A:AV,47,FALSE)</f>
        <v>18.46416</v>
      </c>
      <c r="M701" s="9">
        <f>VLOOKUP(B701,YahooFinanceInfos!A:AZ,52,FALSE)</f>
        <v>216.155</v>
      </c>
      <c r="N701" s="4">
        <f>VLOOKUP(B701,YahooFinanceInfos!A:BH,60,FALSE)</f>
        <v>2.3048277000000001</v>
      </c>
      <c r="O701" s="4" t="str">
        <f t="shared" si="130"/>
        <v>don't touch</v>
      </c>
      <c r="P701" s="4"/>
      <c r="Q701" s="4"/>
      <c r="R701" s="4"/>
      <c r="S701" s="4"/>
      <c r="T701" s="4"/>
      <c r="AA701" s="4" t="str">
        <f t="shared" si="122"/>
        <v>na</v>
      </c>
      <c r="AB701" s="4" t="str">
        <f t="shared" si="123"/>
        <v>na</v>
      </c>
      <c r="AC701" s="4" t="str">
        <f t="shared" si="124"/>
        <v>na</v>
      </c>
      <c r="AD701" s="4" t="str">
        <f t="shared" si="125"/>
        <v>na</v>
      </c>
      <c r="AE701" s="4" t="str">
        <f t="shared" si="126"/>
        <v>na</v>
      </c>
      <c r="AF701" s="4" t="str">
        <f t="shared" si="127"/>
        <v>na</v>
      </c>
      <c r="AG701" s="4" t="str">
        <f t="shared" si="128"/>
        <v>na</v>
      </c>
    </row>
    <row r="702" spans="1:33" x14ac:dyDescent="0.2">
      <c r="A702" t="s">
        <v>3713</v>
      </c>
      <c r="B702" t="s">
        <v>3372</v>
      </c>
      <c r="C702" s="7" t="str">
        <f>VLOOKUP(B702,YahooFinanceInfos!A:T,9,FALSE)</f>
        <v>H&amp;R Block, Inc.</v>
      </c>
      <c r="D702" t="str">
        <f>VLOOKUP(B702,YahooFinanceInfos!A:T,7,FALSE)</f>
        <v>USD</v>
      </c>
      <c r="E702" s="1">
        <f>VLOOKUP(B702,YahooFinanceInfos!A:T,20,FALSE)</f>
        <v>15.37</v>
      </c>
      <c r="F702" s="4" t="str">
        <f>VLOOKUP(B702,YahooFinanceInfos!A:AK,37,FALSE)</f>
        <v>11.29 - 29.62</v>
      </c>
      <c r="G702" s="11">
        <f>(VLOOKUP(B702,YahooFinanceInfos!A:AO,41,FALSE)-E702)/E702</f>
        <v>0.92713077423552392</v>
      </c>
      <c r="H702" s="9">
        <f>VLOOKUP(B702,YahooFinanceInfos!A:AX,50,FALSE)</f>
        <v>2.0379999999999998</v>
      </c>
      <c r="I702" s="9">
        <f>VLOOKUP(B702,YahooFinanceInfos!A:AT,46,FALSE)</f>
        <v>1.03</v>
      </c>
      <c r="J702" s="4">
        <f>VLOOKUP(B702,YahooFinanceInfos!A:AV,48,FALSE)</f>
        <v>7.0020390000000002E-2</v>
      </c>
      <c r="K702" s="4">
        <f t="shared" si="129"/>
        <v>0.50539744847890089</v>
      </c>
      <c r="L702" s="9">
        <f>VLOOKUP(B702,YahooFinanceInfos!A:AV,47,FALSE)</f>
        <v>7.5417069999999997</v>
      </c>
      <c r="M702" s="9">
        <f>VLOOKUP(B702,YahooFinanceInfos!A:AZ,52,FALSE)</f>
        <v>-1.6539999999999999</v>
      </c>
      <c r="N702" s="4">
        <f>VLOOKUP(B702,YahooFinanceInfos!A:BH,60,FALSE)</f>
        <v>-9.2926234999999995</v>
      </c>
      <c r="O702" s="4" t="str">
        <f t="shared" si="130"/>
        <v>invest</v>
      </c>
      <c r="P702" s="4"/>
      <c r="Q702" s="14"/>
      <c r="R702" s="17" t="s">
        <v>8441</v>
      </c>
      <c r="S702" s="17"/>
      <c r="T702" s="17"/>
      <c r="AA702" s="4" t="str">
        <f t="shared" si="122"/>
        <v>na</v>
      </c>
      <c r="AB702" s="4" t="str">
        <f t="shared" si="123"/>
        <v>na</v>
      </c>
      <c r="AC702" s="4" t="str">
        <f t="shared" si="124"/>
        <v>na</v>
      </c>
      <c r="AD702" s="4" t="str">
        <f t="shared" si="125"/>
        <v>na</v>
      </c>
      <c r="AE702" s="4" t="str">
        <f t="shared" si="126"/>
        <v>na</v>
      </c>
      <c r="AF702" s="4" t="str">
        <f t="shared" si="127"/>
        <v>na</v>
      </c>
      <c r="AG702" s="4" t="str">
        <f t="shared" si="128"/>
        <v>na</v>
      </c>
    </row>
    <row r="703" spans="1:33" x14ac:dyDescent="0.2">
      <c r="A703" t="s">
        <v>3713</v>
      </c>
      <c r="B703" t="s">
        <v>2008</v>
      </c>
      <c r="C703" s="7" t="str">
        <f>VLOOKUP(B703,YahooFinanceInfos!A:T,9,FALSE)</f>
        <v>Boeing Company (The)</v>
      </c>
      <c r="D703" t="str">
        <f>VLOOKUP(B703,YahooFinanceInfos!A:T,7,FALSE)</f>
        <v>USD</v>
      </c>
      <c r="E703" s="1">
        <f>VLOOKUP(B703,YahooFinanceInfos!A:T,20,FALSE)</f>
        <v>122.52</v>
      </c>
      <c r="F703" s="4" t="str">
        <f>VLOOKUP(B703,YahooFinanceInfos!A:AK,37,FALSE)</f>
        <v>89.0 - 391.0</v>
      </c>
      <c r="G703" s="11">
        <f>(VLOOKUP(B703,YahooFinanceInfos!A:AO,41,FALSE)-E703)/E703</f>
        <v>2.1913157035586028</v>
      </c>
      <c r="H703" s="9">
        <f>VLOOKUP(B703,YahooFinanceInfos!A:AX,50,FALSE)</f>
        <v>-6.0350000000000001</v>
      </c>
      <c r="I703" s="9">
        <f>VLOOKUP(B703,YahooFinanceInfos!A:AT,46,FALSE)</f>
        <v>8.2200000000000006</v>
      </c>
      <c r="J703" s="4">
        <f>VLOOKUP(B703,YahooFinanceInfos!A:AV,48,FALSE)</f>
        <v>6.7654329999999999E-2</v>
      </c>
      <c r="K703" s="4">
        <f t="shared" si="129"/>
        <v>-1.3620546810273406</v>
      </c>
      <c r="L703" s="9">
        <f>VLOOKUP(B703,YahooFinanceInfos!A:AV,47,FALSE)</f>
        <v>0</v>
      </c>
      <c r="M703" s="9">
        <f>VLOOKUP(B703,YahooFinanceInfos!A:AZ,52,FALSE)</f>
        <v>-17.126999999999999</v>
      </c>
      <c r="N703" s="4">
        <f>VLOOKUP(B703,YahooFinanceInfos!A:BH,60,FALSE)</f>
        <v>-7.1536163999999998</v>
      </c>
      <c r="O703" s="4" t="str">
        <f t="shared" si="130"/>
        <v>don't touch</v>
      </c>
      <c r="P703" s="14"/>
      <c r="Q703" s="14"/>
      <c r="R703" s="16" t="s">
        <v>8419</v>
      </c>
      <c r="S703" s="16"/>
      <c r="T703" s="16"/>
      <c r="AA703" s="4" t="str">
        <f t="shared" si="122"/>
        <v>na</v>
      </c>
      <c r="AB703" s="4" t="str">
        <f t="shared" si="123"/>
        <v>na</v>
      </c>
      <c r="AC703" s="4" t="str">
        <f t="shared" si="124"/>
        <v>na</v>
      </c>
      <c r="AD703" s="4" t="str">
        <f t="shared" si="125"/>
        <v>na</v>
      </c>
      <c r="AE703" s="4" t="str">
        <f t="shared" si="126"/>
        <v>na</v>
      </c>
      <c r="AF703" s="4" t="str">
        <f t="shared" si="127"/>
        <v>na</v>
      </c>
      <c r="AG703" s="4" t="str">
        <f t="shared" si="128"/>
        <v>na</v>
      </c>
    </row>
    <row r="704" spans="1:33" x14ac:dyDescent="0.2">
      <c r="A704" t="s">
        <v>3713</v>
      </c>
      <c r="B704" t="s">
        <v>3373</v>
      </c>
      <c r="C704" s="7" t="str">
        <f>VLOOKUP(B704,YahooFinanceInfos!A:T,9,FALSE)</f>
        <v>Booking Holdings Inc. Common St</v>
      </c>
      <c r="D704" t="str">
        <f>VLOOKUP(B704,YahooFinanceInfos!A:T,7,FALSE)</f>
        <v>USD</v>
      </c>
      <c r="E704" s="1">
        <f>VLOOKUP(B704,YahooFinanceInfos!A:T,20,FALSE)</f>
        <v>1382.51</v>
      </c>
      <c r="F704" s="4" t="str">
        <f>VLOOKUP(B704,YahooFinanceInfos!A:AK,37,FALSE)</f>
        <v>1107.29 - 2094.0</v>
      </c>
      <c r="G704" s="11">
        <f>(VLOOKUP(B704,YahooFinanceInfos!A:AO,41,FALSE)-E704)/E704</f>
        <v>0.51463642215969507</v>
      </c>
      <c r="H704" s="9">
        <f>VLOOKUP(B704,YahooFinanceInfos!A:AX,50,FALSE)</f>
        <v>80.159000000000006</v>
      </c>
      <c r="I704" s="9">
        <f>VLOOKUP(B704,YahooFinanceInfos!A:AT,46,FALSE)</f>
        <v>0</v>
      </c>
      <c r="J704" s="4">
        <f>VLOOKUP(B704,YahooFinanceInfos!A:AV,48,FALSE)</f>
        <v>0</v>
      </c>
      <c r="K704" s="4">
        <f t="shared" si="129"/>
        <v>0</v>
      </c>
      <c r="L704" s="9">
        <f>VLOOKUP(B704,YahooFinanceInfos!A:AV,47,FALSE)</f>
        <v>17.247097</v>
      </c>
      <c r="M704" s="9">
        <f>VLOOKUP(B704,YahooFinanceInfos!A:AZ,52,FALSE)</f>
        <v>93.597999999999999</v>
      </c>
      <c r="N704" s="4">
        <f>VLOOKUP(B704,YahooFinanceInfos!A:BH,60,FALSE)</f>
        <v>14.770721</v>
      </c>
      <c r="O704" s="4" t="str">
        <f t="shared" si="130"/>
        <v>don't touch</v>
      </c>
      <c r="P704" s="4"/>
      <c r="Q704" s="4"/>
      <c r="R704" s="4"/>
      <c r="S704" s="4"/>
      <c r="T704" s="4"/>
      <c r="AA704" s="4" t="str">
        <f t="shared" si="122"/>
        <v>na</v>
      </c>
      <c r="AB704" s="4" t="str">
        <f t="shared" si="123"/>
        <v>na</v>
      </c>
      <c r="AC704" s="4" t="str">
        <f t="shared" si="124"/>
        <v>na</v>
      </c>
      <c r="AD704" s="4" t="str">
        <f t="shared" si="125"/>
        <v>na</v>
      </c>
      <c r="AE704" s="4" t="str">
        <f t="shared" si="126"/>
        <v>na</v>
      </c>
      <c r="AF704" s="4" t="str">
        <f t="shared" si="127"/>
        <v>na</v>
      </c>
      <c r="AG704" s="4" t="str">
        <f t="shared" si="128"/>
        <v>na</v>
      </c>
    </row>
    <row r="705" spans="1:33" x14ac:dyDescent="0.2">
      <c r="A705" t="s">
        <v>3713</v>
      </c>
      <c r="B705" t="s">
        <v>3374</v>
      </c>
      <c r="C705" s="7" t="str">
        <f>VLOOKUP(B705,YahooFinanceInfos!A:T,9,FALSE)</f>
        <v>BorgWarner Inc.</v>
      </c>
      <c r="D705" t="str">
        <f>VLOOKUP(B705,YahooFinanceInfos!A:T,7,FALSE)</f>
        <v>USD</v>
      </c>
      <c r="E705" s="1">
        <f>VLOOKUP(B705,YahooFinanceInfos!A:T,20,FALSE)</f>
        <v>27.81</v>
      </c>
      <c r="F705" s="4" t="str">
        <f>VLOOKUP(B705,YahooFinanceInfos!A:AK,37,FALSE)</f>
        <v>17.0 - 46.6</v>
      </c>
      <c r="G705" s="11">
        <f>(VLOOKUP(B705,YahooFinanceInfos!A:AO,41,FALSE)-E705)/E705</f>
        <v>0.67565623876303504</v>
      </c>
      <c r="H705" s="9">
        <f>VLOOKUP(B705,YahooFinanceInfos!A:AX,50,FALSE)</f>
        <v>3.4710000000000001</v>
      </c>
      <c r="I705" s="9">
        <f>VLOOKUP(B705,YahooFinanceInfos!A:AT,46,FALSE)</f>
        <v>0.68</v>
      </c>
      <c r="J705" s="4">
        <f>VLOOKUP(B705,YahooFinanceInfos!A:AV,48,FALSE)</f>
        <v>2.5816248999999999E-2</v>
      </c>
      <c r="K705" s="4">
        <f t="shared" si="129"/>
        <v>0.19590895995390378</v>
      </c>
      <c r="L705" s="9">
        <f>VLOOKUP(B705,YahooFinanceInfos!A:AV,47,FALSE)</f>
        <v>8.0121000000000002</v>
      </c>
      <c r="M705" s="9">
        <f>VLOOKUP(B705,YahooFinanceInfos!A:AZ,52,FALSE)</f>
        <v>22.786999999999999</v>
      </c>
      <c r="N705" s="4">
        <f>VLOOKUP(B705,YahooFinanceInfos!A:BH,60,FALSE)</f>
        <v>1.2204326000000001</v>
      </c>
      <c r="O705" s="4" t="str">
        <f t="shared" si="130"/>
        <v>don't touch</v>
      </c>
      <c r="P705" s="4"/>
      <c r="Q705" s="4"/>
      <c r="R705" s="4"/>
      <c r="S705" s="4"/>
      <c r="T705" s="4"/>
      <c r="AA705" s="4" t="str">
        <f t="shared" si="122"/>
        <v>na</v>
      </c>
      <c r="AB705" s="4" t="str">
        <f t="shared" si="123"/>
        <v>na</v>
      </c>
      <c r="AC705" s="4" t="str">
        <f t="shared" si="124"/>
        <v>na</v>
      </c>
      <c r="AD705" s="4" t="str">
        <f t="shared" si="125"/>
        <v>na</v>
      </c>
      <c r="AE705" s="4" t="str">
        <f t="shared" si="126"/>
        <v>na</v>
      </c>
      <c r="AF705" s="4" t="str">
        <f t="shared" si="127"/>
        <v>na</v>
      </c>
      <c r="AG705" s="4" t="str">
        <f t="shared" si="128"/>
        <v>na</v>
      </c>
    </row>
    <row r="706" spans="1:33" x14ac:dyDescent="0.2">
      <c r="A706" t="s">
        <v>3713</v>
      </c>
      <c r="B706" t="s">
        <v>3375</v>
      </c>
      <c r="C706" s="7" t="str">
        <f>VLOOKUP(B706,YahooFinanceInfos!A:T,9,FALSE)</f>
        <v>Boston Properties, Inc.</v>
      </c>
      <c r="D706" t="str">
        <f>VLOOKUP(B706,YahooFinanceInfos!A:T,7,FALSE)</f>
        <v>USD</v>
      </c>
      <c r="E706" s="1">
        <f>VLOOKUP(B706,YahooFinanceInfos!A:T,20,FALSE)</f>
        <v>76.7</v>
      </c>
      <c r="F706" s="4" t="str">
        <f>VLOOKUP(B706,YahooFinanceInfos!A:AK,37,FALSE)</f>
        <v>71.57 - 147.83</v>
      </c>
      <c r="G706" s="11">
        <f>(VLOOKUP(B706,YahooFinanceInfos!A:AO,41,FALSE)-E706)/E706</f>
        <v>0.92737940026075627</v>
      </c>
      <c r="H706" s="9">
        <f>VLOOKUP(B706,YahooFinanceInfos!A:AX,50,FALSE)</f>
        <v>5.8739999999999997</v>
      </c>
      <c r="I706" s="9">
        <f>VLOOKUP(B706,YahooFinanceInfos!A:AT,46,FALSE)</f>
        <v>3.86</v>
      </c>
      <c r="J706" s="4">
        <f>VLOOKUP(B706,YahooFinanceInfos!A:AV,48,FALSE)</f>
        <v>5.1604274999999998E-2</v>
      </c>
      <c r="K706" s="4">
        <f t="shared" si="129"/>
        <v>0.65713312904324139</v>
      </c>
      <c r="L706" s="9">
        <f>VLOOKUP(B706,YahooFinanceInfos!A:AV,47,FALSE)</f>
        <v>13.057541000000001</v>
      </c>
      <c r="M706" s="9">
        <f>VLOOKUP(B706,YahooFinanceInfos!A:AZ,52,FALSE)</f>
        <v>37.652000000000001</v>
      </c>
      <c r="N706" s="4">
        <f>VLOOKUP(B706,YahooFinanceInfos!A:BH,60,FALSE)</f>
        <v>2.0370762</v>
      </c>
      <c r="O706" s="4" t="str">
        <f t="shared" si="130"/>
        <v>invest</v>
      </c>
      <c r="P706" s="4"/>
      <c r="Q706" s="14"/>
      <c r="R706" s="17" t="s">
        <v>8442</v>
      </c>
      <c r="S706" s="17"/>
      <c r="T706" s="17"/>
      <c r="AA706" s="4" t="str">
        <f t="shared" si="122"/>
        <v>na</v>
      </c>
      <c r="AB706" s="4" t="str">
        <f t="shared" si="123"/>
        <v>na</v>
      </c>
      <c r="AC706" s="4" t="str">
        <f t="shared" si="124"/>
        <v>na</v>
      </c>
      <c r="AD706" s="4" t="str">
        <f t="shared" si="125"/>
        <v>na</v>
      </c>
      <c r="AE706" s="4" t="str">
        <f t="shared" si="126"/>
        <v>na</v>
      </c>
      <c r="AF706" s="4" t="str">
        <f t="shared" si="127"/>
        <v>na</v>
      </c>
      <c r="AG706" s="4" t="str">
        <f t="shared" si="128"/>
        <v>na</v>
      </c>
    </row>
    <row r="707" spans="1:33" x14ac:dyDescent="0.2">
      <c r="A707" t="s">
        <v>3713</v>
      </c>
      <c r="B707" t="s">
        <v>3376</v>
      </c>
      <c r="C707" s="7" t="str">
        <f>VLOOKUP(B707,YahooFinanceInfos!A:T,9,FALSE)</f>
        <v>Boston Scientific Corporation</v>
      </c>
      <c r="D707" t="str">
        <f>VLOOKUP(B707,YahooFinanceInfos!A:T,7,FALSE)</f>
        <v>USD</v>
      </c>
      <c r="E707" s="1">
        <f>VLOOKUP(B707,YahooFinanceInfos!A:T,20,FALSE)</f>
        <v>35.5</v>
      </c>
      <c r="F707" s="4" t="str">
        <f>VLOOKUP(B707,YahooFinanceInfos!A:AK,37,FALSE)</f>
        <v>24.1 - 46.62</v>
      </c>
      <c r="G707" s="11">
        <f>(VLOOKUP(B707,YahooFinanceInfos!A:AO,41,FALSE)-E707)/E707</f>
        <v>0.31323943661971826</v>
      </c>
      <c r="H707" s="9">
        <f>VLOOKUP(B707,YahooFinanceInfos!A:AX,50,FALSE)</f>
        <v>3.0379999999999998</v>
      </c>
      <c r="I707" s="9">
        <f>VLOOKUP(B707,YahooFinanceInfos!A:AT,46,FALSE)</f>
        <v>0</v>
      </c>
      <c r="J707" s="4">
        <f>VLOOKUP(B707,YahooFinanceInfos!A:AV,48,FALSE)</f>
        <v>0</v>
      </c>
      <c r="K707" s="4">
        <f t="shared" si="129"/>
        <v>0</v>
      </c>
      <c r="L707" s="9">
        <f>VLOOKUP(B707,YahooFinanceInfos!A:AV,47,FALSE)</f>
        <v>11.685319</v>
      </c>
      <c r="M707" s="9">
        <f>VLOOKUP(B707,YahooFinanceInfos!A:AZ,52,FALSE)</f>
        <v>9.8650000000000002</v>
      </c>
      <c r="N707" s="4">
        <f>VLOOKUP(B707,YahooFinanceInfos!A:BH,60,FALSE)</f>
        <v>3.5985808000000001</v>
      </c>
      <c r="O707" s="4" t="str">
        <f t="shared" si="130"/>
        <v>don't touch</v>
      </c>
      <c r="P707" s="4"/>
      <c r="Q707" s="4"/>
      <c r="R707" s="4"/>
      <c r="S707" s="4"/>
      <c r="T707" s="4"/>
      <c r="AA707" s="4" t="str">
        <f t="shared" si="122"/>
        <v>na</v>
      </c>
      <c r="AB707" s="4" t="str">
        <f t="shared" si="123"/>
        <v>na</v>
      </c>
      <c r="AC707" s="4" t="str">
        <f t="shared" si="124"/>
        <v>na</v>
      </c>
      <c r="AD707" s="4" t="str">
        <f t="shared" si="125"/>
        <v>na</v>
      </c>
      <c r="AE707" s="4" t="str">
        <f t="shared" si="126"/>
        <v>na</v>
      </c>
      <c r="AF707" s="4" t="str">
        <f t="shared" si="127"/>
        <v>na</v>
      </c>
      <c r="AG707" s="4" t="str">
        <f t="shared" si="128"/>
        <v>na</v>
      </c>
    </row>
    <row r="708" spans="1:33" x14ac:dyDescent="0.2">
      <c r="A708" t="s">
        <v>3713</v>
      </c>
      <c r="B708" t="s">
        <v>3377</v>
      </c>
      <c r="C708" s="7" t="str">
        <f>VLOOKUP(B708,YahooFinanceInfos!A:T,9,FALSE)</f>
        <v>Brighthouse Financial, Inc.</v>
      </c>
      <c r="D708" t="str">
        <f>VLOOKUP(B708,YahooFinanceInfos!A:T,7,FALSE)</f>
        <v>USD</v>
      </c>
      <c r="E708" s="1">
        <f>VLOOKUP(B708,YahooFinanceInfos!A:T,20,FALSE)</f>
        <v>26.32</v>
      </c>
      <c r="F708" s="4" t="str">
        <f>VLOOKUP(B708,YahooFinanceInfos!A:AK,37,FALSE)</f>
        <v>12.05 - 48.25</v>
      </c>
      <c r="G708" s="11">
        <f>(VLOOKUP(B708,YahooFinanceInfos!A:AO,41,FALSE)-E708)/E708</f>
        <v>0.83320668693009114</v>
      </c>
      <c r="H708" s="9">
        <f>VLOOKUP(B708,YahooFinanceInfos!A:AX,50,FALSE)</f>
        <v>-6.7640000000000002</v>
      </c>
      <c r="I708" s="9">
        <f>VLOOKUP(B708,YahooFinanceInfos!A:AT,46,FALSE)</f>
        <v>0</v>
      </c>
      <c r="J708" s="4">
        <f>VLOOKUP(B708,YahooFinanceInfos!A:AV,48,FALSE)</f>
        <v>0</v>
      </c>
      <c r="K708" s="4">
        <f t="shared" si="129"/>
        <v>0</v>
      </c>
      <c r="L708" s="9">
        <f>VLOOKUP(B708,YahooFinanceInfos!A:AV,47,FALSE)</f>
        <v>0</v>
      </c>
      <c r="M708" s="9">
        <f>VLOOKUP(B708,YahooFinanceInfos!A:AZ,52,FALSE)</f>
        <v>152.52699999999999</v>
      </c>
      <c r="N708" s="4">
        <f>VLOOKUP(B708,YahooFinanceInfos!A:BH,60,FALSE)</f>
        <v>0.17255962</v>
      </c>
      <c r="O708" s="4" t="str">
        <f t="shared" si="130"/>
        <v>don't touch</v>
      </c>
      <c r="P708" s="4"/>
      <c r="Q708" s="4"/>
      <c r="R708" s="4"/>
      <c r="S708" s="4"/>
      <c r="T708" s="4"/>
      <c r="AA708" s="4" t="str">
        <f t="shared" si="122"/>
        <v>na</v>
      </c>
      <c r="AB708" s="4" t="str">
        <f t="shared" si="123"/>
        <v>na</v>
      </c>
      <c r="AC708" s="4" t="str">
        <f t="shared" si="124"/>
        <v>na</v>
      </c>
      <c r="AD708" s="4" t="str">
        <f t="shared" si="125"/>
        <v>na</v>
      </c>
      <c r="AE708" s="4" t="str">
        <f t="shared" si="126"/>
        <v>na</v>
      </c>
      <c r="AF708" s="4" t="str">
        <f t="shared" si="127"/>
        <v>na</v>
      </c>
      <c r="AG708" s="4" t="str">
        <f t="shared" si="128"/>
        <v>na</v>
      </c>
    </row>
    <row r="709" spans="1:33" x14ac:dyDescent="0.2">
      <c r="A709" t="s">
        <v>3713</v>
      </c>
      <c r="B709" t="s">
        <v>3378</v>
      </c>
      <c r="C709" s="7" t="str">
        <f>VLOOKUP(B709,YahooFinanceInfos!A:T,9,FALSE)</f>
        <v>Bristol-Myers Squibb Company</v>
      </c>
      <c r="D709" t="str">
        <f>VLOOKUP(B709,YahooFinanceInfos!A:T,7,FALSE)</f>
        <v>USD</v>
      </c>
      <c r="E709" s="1">
        <f>VLOOKUP(B709,YahooFinanceInfos!A:T,20,FALSE)</f>
        <v>63.77</v>
      </c>
      <c r="F709" s="4" t="str">
        <f>VLOOKUP(B709,YahooFinanceInfos!A:AK,37,FALSE)</f>
        <v>42.48 - 68.34</v>
      </c>
      <c r="G709" s="11">
        <f>(VLOOKUP(B709,YahooFinanceInfos!A:AO,41,FALSE)-E709)/E709</f>
        <v>7.1663791751607336E-2</v>
      </c>
      <c r="H709" s="9">
        <f>VLOOKUP(B709,YahooFinanceInfos!A:AX,50,FALSE)</f>
        <v>0.51300000000000001</v>
      </c>
      <c r="I709" s="9">
        <f>VLOOKUP(B709,YahooFinanceInfos!A:AT,46,FALSE)</f>
        <v>1.72</v>
      </c>
      <c r="J709" s="4">
        <f>VLOOKUP(B709,YahooFinanceInfos!A:AV,48,FALSE)</f>
        <v>2.718508E-2</v>
      </c>
      <c r="K709" s="4">
        <f t="shared" si="129"/>
        <v>3.3528265107212474</v>
      </c>
      <c r="L709" s="9">
        <f>VLOOKUP(B709,YahooFinanceInfos!A:AV,47,FALSE)</f>
        <v>124.30799</v>
      </c>
      <c r="M709" s="9">
        <f>VLOOKUP(B709,YahooFinanceInfos!A:AZ,52,FALSE)</f>
        <v>22.058</v>
      </c>
      <c r="N709" s="4">
        <f>VLOOKUP(B709,YahooFinanceInfos!A:BH,60,FALSE)</f>
        <v>2.8910146000000001</v>
      </c>
      <c r="O709" s="4" t="str">
        <f t="shared" si="130"/>
        <v>don't touch</v>
      </c>
      <c r="P709" s="4"/>
      <c r="Q709" s="4"/>
      <c r="R709" s="4"/>
      <c r="S709" s="4"/>
      <c r="T709" s="4"/>
      <c r="AA709" s="4" t="str">
        <f t="shared" si="122"/>
        <v>na</v>
      </c>
      <c r="AB709" s="4" t="str">
        <f t="shared" si="123"/>
        <v>na</v>
      </c>
      <c r="AC709" s="4" t="str">
        <f t="shared" si="124"/>
        <v>na</v>
      </c>
      <c r="AD709" s="4" t="str">
        <f t="shared" si="125"/>
        <v>na</v>
      </c>
      <c r="AE709" s="4" t="str">
        <f t="shared" si="126"/>
        <v>na</v>
      </c>
      <c r="AF709" s="4" t="str">
        <f t="shared" si="127"/>
        <v>na</v>
      </c>
      <c r="AG709" s="4" t="str">
        <f t="shared" si="128"/>
        <v>na</v>
      </c>
    </row>
    <row r="710" spans="1:33" x14ac:dyDescent="0.2">
      <c r="A710" t="s">
        <v>3713</v>
      </c>
      <c r="B710" t="s">
        <v>3379</v>
      </c>
      <c r="C710" s="7" t="str">
        <f>VLOOKUP(B710,YahooFinanceInfos!A:T,9,FALSE)</f>
        <v>Broadcom Inc.</v>
      </c>
      <c r="D710" t="str">
        <f>VLOOKUP(B710,YahooFinanceInfos!A:T,7,FALSE)</f>
        <v>USD</v>
      </c>
      <c r="E710" s="1">
        <f>VLOOKUP(B710,YahooFinanceInfos!A:T,20,FALSE)</f>
        <v>266.60000000000002</v>
      </c>
      <c r="F710" s="4" t="str">
        <f>VLOOKUP(B710,YahooFinanceInfos!A:AK,37,FALSE)</f>
        <v>155.67 - 331.58</v>
      </c>
      <c r="G710" s="11">
        <f>(VLOOKUP(B710,YahooFinanceInfos!A:AO,41,FALSE)-E710)/E710</f>
        <v>0.24373593398349572</v>
      </c>
      <c r="H710" s="9">
        <f>VLOOKUP(B710,YahooFinanceInfos!A:AX,50,FALSE)</f>
        <v>6.0449999999999999</v>
      </c>
      <c r="I710" s="9">
        <f>VLOOKUP(B710,YahooFinanceInfos!A:AT,46,FALSE)</f>
        <v>11.8</v>
      </c>
      <c r="J710" s="4">
        <f>VLOOKUP(B710,YahooFinanceInfos!A:AV,48,FALSE)</f>
        <v>4.4841344999999998E-2</v>
      </c>
      <c r="K710" s="4">
        <f t="shared" si="129"/>
        <v>1.9520264681555006</v>
      </c>
      <c r="L710" s="9">
        <f>VLOOKUP(B710,YahooFinanceInfos!A:AV,47,FALSE)</f>
        <v>44.102566000000003</v>
      </c>
      <c r="M710" s="9">
        <f>VLOOKUP(B710,YahooFinanceInfos!A:AZ,52,FALSE)</f>
        <v>61.073</v>
      </c>
      <c r="N710" s="4">
        <f>VLOOKUP(B710,YahooFinanceInfos!A:BH,60,FALSE)</f>
        <v>4.3652677999999998</v>
      </c>
      <c r="O710" s="4" t="str">
        <f t="shared" si="130"/>
        <v>don't touch</v>
      </c>
      <c r="P710" s="4"/>
      <c r="Q710" s="4"/>
      <c r="R710" s="4"/>
      <c r="S710" s="4"/>
      <c r="T710" s="4"/>
      <c r="AA710" s="4" t="str">
        <f t="shared" si="122"/>
        <v>na</v>
      </c>
      <c r="AB710" s="4" t="str">
        <f t="shared" si="123"/>
        <v>na</v>
      </c>
      <c r="AC710" s="4" t="str">
        <f t="shared" si="124"/>
        <v>na</v>
      </c>
      <c r="AD710" s="4" t="str">
        <f t="shared" si="125"/>
        <v>na</v>
      </c>
      <c r="AE710" s="4" t="str">
        <f t="shared" si="126"/>
        <v>na</v>
      </c>
      <c r="AF710" s="4" t="str">
        <f t="shared" si="127"/>
        <v>na</v>
      </c>
      <c r="AG710" s="4" t="str">
        <f t="shared" si="128"/>
        <v>na</v>
      </c>
    </row>
    <row r="711" spans="1:33" x14ac:dyDescent="0.2">
      <c r="A711" t="s">
        <v>3713</v>
      </c>
      <c r="B711" t="s">
        <v>601</v>
      </c>
      <c r="C711" s="7">
        <f>VLOOKUP(B711,YahooFinanceInfos!A:T,9,FALSE)</f>
        <v>0</v>
      </c>
      <c r="D711">
        <f>VLOOKUP(B711,YahooFinanceInfos!A:T,7,FALSE)</f>
        <v>0</v>
      </c>
      <c r="E711" s="1">
        <f>VLOOKUP(B711,YahooFinanceInfos!A:T,20,FALSE)</f>
        <v>0</v>
      </c>
      <c r="F711" s="4">
        <f>VLOOKUP(B711,YahooFinanceInfos!A:AK,37,FALSE)</f>
        <v>0</v>
      </c>
      <c r="G711" s="11" t="e">
        <f>(VLOOKUP(B711,YahooFinanceInfos!A:AO,41,FALSE)-E711)/E711</f>
        <v>#DIV/0!</v>
      </c>
      <c r="H711" s="9">
        <f>VLOOKUP(B711,YahooFinanceInfos!A:AX,50,FALSE)</f>
        <v>0</v>
      </c>
      <c r="I711" s="9">
        <f>VLOOKUP(B711,YahooFinanceInfos!A:AT,46,FALSE)</f>
        <v>0</v>
      </c>
      <c r="J711" s="4">
        <f>VLOOKUP(B711,YahooFinanceInfos!A:AV,48,FALSE)</f>
        <v>0</v>
      </c>
      <c r="K711" s="4" t="str">
        <f t="shared" si="129"/>
        <v>na</v>
      </c>
      <c r="L711" s="9">
        <f>VLOOKUP(B711,YahooFinanceInfos!A:AV,47,FALSE)</f>
        <v>0</v>
      </c>
      <c r="M711" s="9">
        <f>VLOOKUP(B711,YahooFinanceInfos!A:AZ,52,FALSE)</f>
        <v>0</v>
      </c>
      <c r="N711" s="4">
        <f>VLOOKUP(B711,YahooFinanceInfos!A:BH,60,FALSE)</f>
        <v>0</v>
      </c>
      <c r="O711" s="4" t="e">
        <f t="shared" si="130"/>
        <v>#DIV/0!</v>
      </c>
      <c r="P711" s="4"/>
      <c r="Q711" s="4"/>
      <c r="R711" s="4"/>
      <c r="S711" s="4"/>
      <c r="T711" s="4"/>
      <c r="AA711" s="4" t="str">
        <f t="shared" si="122"/>
        <v>na</v>
      </c>
      <c r="AB711" s="4" t="str">
        <f t="shared" si="123"/>
        <v>na</v>
      </c>
      <c r="AC711" s="4" t="str">
        <f t="shared" si="124"/>
        <v>na</v>
      </c>
      <c r="AD711" s="4" t="str">
        <f t="shared" si="125"/>
        <v>na</v>
      </c>
      <c r="AE711" s="4" t="str">
        <f t="shared" si="126"/>
        <v>na</v>
      </c>
      <c r="AF711" s="4" t="str">
        <f t="shared" si="127"/>
        <v>na</v>
      </c>
      <c r="AG711" s="4" t="str">
        <f t="shared" si="128"/>
        <v>na</v>
      </c>
    </row>
    <row r="712" spans="1:33" x14ac:dyDescent="0.2">
      <c r="A712" t="s">
        <v>3713</v>
      </c>
      <c r="B712" t="s">
        <v>3380</v>
      </c>
      <c r="C712" s="7" t="str">
        <f>VLOOKUP(B712,YahooFinanceInfos!A:T,9,FALSE)</f>
        <v>C.H. Robinson Worldwide, Inc.</v>
      </c>
      <c r="D712" t="str">
        <f>VLOOKUP(B712,YahooFinanceInfos!A:T,7,FALSE)</f>
        <v>USD</v>
      </c>
      <c r="E712" s="1">
        <f>VLOOKUP(B712,YahooFinanceInfos!A:T,20,FALSE)</f>
        <v>72.180000000000007</v>
      </c>
      <c r="F712" s="4" t="str">
        <f>VLOOKUP(B712,YahooFinanceInfos!A:AK,37,FALSE)</f>
        <v>56.94 - 91.23</v>
      </c>
      <c r="G712" s="11">
        <f>(VLOOKUP(B712,YahooFinanceInfos!A:AO,41,FALSE)-E712)/E712</f>
        <v>0.26392352452202822</v>
      </c>
      <c r="H712" s="9">
        <f>VLOOKUP(B712,YahooFinanceInfos!A:AX,50,FALSE)</f>
        <v>3.6019999999999999</v>
      </c>
      <c r="I712" s="9">
        <f>VLOOKUP(B712,YahooFinanceInfos!A:AT,46,FALSE)</f>
        <v>2.02</v>
      </c>
      <c r="J712" s="4">
        <f>VLOOKUP(B712,YahooFinanceInfos!A:AV,48,FALSE)</f>
        <v>2.8137622000000001E-2</v>
      </c>
      <c r="K712" s="4">
        <f t="shared" si="129"/>
        <v>0.56079955580233209</v>
      </c>
      <c r="L712" s="9">
        <f>VLOOKUP(B712,YahooFinanceInfos!A:AV,47,FALSE)</f>
        <v>20.038868000000001</v>
      </c>
      <c r="M712" s="9">
        <f>VLOOKUP(B712,YahooFinanceInfos!A:AZ,52,FALSE)</f>
        <v>11.792999999999999</v>
      </c>
      <c r="N712" s="4">
        <f>VLOOKUP(B712,YahooFinanceInfos!A:BH,60,FALSE)</f>
        <v>6.1205797000000004</v>
      </c>
      <c r="O712" s="4" t="str">
        <f t="shared" si="130"/>
        <v>don't touch</v>
      </c>
      <c r="P712" s="4"/>
      <c r="Q712" s="4"/>
      <c r="R712" s="4"/>
      <c r="S712" s="4"/>
      <c r="T712" s="4"/>
      <c r="AA712" s="4" t="str">
        <f t="shared" si="122"/>
        <v>na</v>
      </c>
      <c r="AB712" s="4" t="str">
        <f t="shared" si="123"/>
        <v>na</v>
      </c>
      <c r="AC712" s="4" t="str">
        <f t="shared" si="124"/>
        <v>na</v>
      </c>
      <c r="AD712" s="4" t="str">
        <f t="shared" si="125"/>
        <v>na</v>
      </c>
      <c r="AE712" s="4" t="str">
        <f t="shared" si="126"/>
        <v>na</v>
      </c>
      <c r="AF712" s="4" t="str">
        <f t="shared" si="127"/>
        <v>na</v>
      </c>
      <c r="AG712" s="4" t="str">
        <f t="shared" si="128"/>
        <v>na</v>
      </c>
    </row>
    <row r="713" spans="1:33" x14ac:dyDescent="0.2">
      <c r="A713" t="s">
        <v>3713</v>
      </c>
      <c r="B713" t="s">
        <v>3381</v>
      </c>
      <c r="C713" s="7" t="str">
        <f>VLOOKUP(B713,YahooFinanceInfos!A:T,9,FALSE)</f>
        <v>2912744</v>
      </c>
      <c r="D713">
        <f>VLOOKUP(B713,YahooFinanceInfos!A:T,7,FALSE)</f>
        <v>0</v>
      </c>
      <c r="E713" s="1">
        <f>VLOOKUP(B713,YahooFinanceInfos!A:T,20,FALSE)</f>
        <v>0</v>
      </c>
      <c r="F713" s="4">
        <f>VLOOKUP(B713,YahooFinanceInfos!A:AK,37,FALSE)</f>
        <v>0</v>
      </c>
      <c r="G713" s="11" t="e">
        <f>(VLOOKUP(B713,YahooFinanceInfos!A:AO,41,FALSE)-E713)/E713</f>
        <v>#DIV/0!</v>
      </c>
      <c r="H713" s="9">
        <f>VLOOKUP(B713,YahooFinanceInfos!A:AX,50,FALSE)</f>
        <v>0</v>
      </c>
      <c r="I713" s="9">
        <f>VLOOKUP(B713,YahooFinanceInfos!A:AT,46,FALSE)</f>
        <v>0</v>
      </c>
      <c r="J713" s="4">
        <f>VLOOKUP(B713,YahooFinanceInfos!A:AV,48,FALSE)</f>
        <v>0</v>
      </c>
      <c r="K713" s="4" t="str">
        <f t="shared" si="129"/>
        <v>na</v>
      </c>
      <c r="L713" s="9">
        <f>VLOOKUP(B713,YahooFinanceInfos!A:AV,47,FALSE)</f>
        <v>0</v>
      </c>
      <c r="M713" s="9">
        <f>VLOOKUP(B713,YahooFinanceInfos!A:AZ,52,FALSE)</f>
        <v>0</v>
      </c>
      <c r="N713" s="4">
        <f>VLOOKUP(B713,YahooFinanceInfos!A:BH,60,FALSE)</f>
        <v>0</v>
      </c>
      <c r="O713" s="4" t="e">
        <f t="shared" si="130"/>
        <v>#DIV/0!</v>
      </c>
      <c r="P713" s="4"/>
      <c r="Q713" s="4"/>
      <c r="R713" s="4"/>
      <c r="S713" s="4"/>
      <c r="T713" s="4"/>
      <c r="AA713" s="4" t="str">
        <f t="shared" si="122"/>
        <v>na</v>
      </c>
      <c r="AB713" s="4" t="str">
        <f t="shared" si="123"/>
        <v>na</v>
      </c>
      <c r="AC713" s="4" t="str">
        <f t="shared" si="124"/>
        <v>na</v>
      </c>
      <c r="AD713" s="4" t="str">
        <f t="shared" si="125"/>
        <v>na</v>
      </c>
      <c r="AE713" s="4" t="str">
        <f t="shared" si="126"/>
        <v>na</v>
      </c>
      <c r="AF713" s="4" t="str">
        <f t="shared" si="127"/>
        <v>na</v>
      </c>
      <c r="AG713" s="4" t="str">
        <f t="shared" si="128"/>
        <v>na</v>
      </c>
    </row>
    <row r="714" spans="1:33" x14ac:dyDescent="0.2">
      <c r="A714" t="s">
        <v>3713</v>
      </c>
      <c r="B714" t="s">
        <v>2946</v>
      </c>
      <c r="C714" s="7" t="str">
        <f>VLOOKUP(B714,YahooFinanceInfos!A:T,9,FALSE)</f>
        <v>Cabot Oil &amp; Gas Corporation</v>
      </c>
      <c r="D714" t="str">
        <f>VLOOKUP(B714,YahooFinanceInfos!A:T,7,FALSE)</f>
        <v>USD</v>
      </c>
      <c r="E714" s="1">
        <f>VLOOKUP(B714,YahooFinanceInfos!A:T,20,FALSE)</f>
        <v>18.649999999999999</v>
      </c>
      <c r="F714" s="4" t="str">
        <f>VLOOKUP(B714,YahooFinanceInfos!A:AK,37,FALSE)</f>
        <v>13.06 - 27.42</v>
      </c>
      <c r="G714" s="11">
        <f>(VLOOKUP(B714,YahooFinanceInfos!A:AO,41,FALSE)-E714)/E714</f>
        <v>0.47024128686327099</v>
      </c>
      <c r="H714" s="9">
        <f>VLOOKUP(B714,YahooFinanceInfos!A:AX,50,FALSE)</f>
        <v>1.1399999999999999</v>
      </c>
      <c r="I714" s="9">
        <f>VLOOKUP(B714,YahooFinanceInfos!A:AT,46,FALSE)</f>
        <v>0.38</v>
      </c>
      <c r="J714" s="4">
        <f>VLOOKUP(B714,YahooFinanceInfos!A:AV,48,FALSE)</f>
        <v>2.0245071999999999E-2</v>
      </c>
      <c r="K714" s="4">
        <f t="shared" si="129"/>
        <v>0.33333333333333337</v>
      </c>
      <c r="L714" s="9">
        <f>VLOOKUP(B714,YahooFinanceInfos!A:AV,47,FALSE)</f>
        <v>16.359649999999998</v>
      </c>
      <c r="M714" s="9">
        <f>VLOOKUP(B714,YahooFinanceInfos!A:AZ,52,FALSE)</f>
        <v>5.44</v>
      </c>
      <c r="N714" s="4">
        <f>VLOOKUP(B714,YahooFinanceInfos!A:BH,60,FALSE)</f>
        <v>3.4283087000000001</v>
      </c>
      <c r="O714" s="4" t="str">
        <f t="shared" si="130"/>
        <v>don't touch</v>
      </c>
      <c r="P714" s="4"/>
      <c r="Q714" s="4"/>
      <c r="R714" s="4"/>
      <c r="S714" s="4"/>
      <c r="T714" s="4"/>
      <c r="AA714" s="4" t="str">
        <f t="shared" si="122"/>
        <v>na</v>
      </c>
      <c r="AB714" s="4" t="str">
        <f t="shared" si="123"/>
        <v>na</v>
      </c>
      <c r="AC714" s="4" t="str">
        <f t="shared" si="124"/>
        <v>na</v>
      </c>
      <c r="AD714" s="4" t="str">
        <f t="shared" si="125"/>
        <v>na</v>
      </c>
      <c r="AE714" s="4" t="str">
        <f t="shared" si="126"/>
        <v>na</v>
      </c>
      <c r="AF714" s="4" t="str">
        <f t="shared" si="127"/>
        <v>na</v>
      </c>
      <c r="AG714" s="4" t="str">
        <f t="shared" si="128"/>
        <v>na</v>
      </c>
    </row>
    <row r="715" spans="1:33" x14ac:dyDescent="0.2">
      <c r="A715" t="s">
        <v>3713</v>
      </c>
      <c r="B715" t="s">
        <v>3382</v>
      </c>
      <c r="C715" s="7" t="str">
        <f>VLOOKUP(B715,YahooFinanceInfos!A:T,9,FALSE)</f>
        <v>Cadence Design Systems, Inc.</v>
      </c>
      <c r="D715" t="str">
        <f>VLOOKUP(B715,YahooFinanceInfos!A:T,7,FALSE)</f>
        <v>USD</v>
      </c>
      <c r="E715" s="1">
        <f>VLOOKUP(B715,YahooFinanceInfos!A:T,20,FALSE)</f>
        <v>81.849999999999994</v>
      </c>
      <c r="F715" s="4" t="str">
        <f>VLOOKUP(B715,YahooFinanceInfos!A:AK,37,FALSE)</f>
        <v>51.39 - 83.58</v>
      </c>
      <c r="G715" s="11">
        <f>(VLOOKUP(B715,YahooFinanceInfos!A:AO,41,FALSE)-E715)/E715</f>
        <v>2.1136224801466146E-2</v>
      </c>
      <c r="H715" s="9">
        <f>VLOOKUP(B715,YahooFinanceInfos!A:AX,50,FALSE)</f>
        <v>3.5419999999999998</v>
      </c>
      <c r="I715" s="9">
        <f>VLOOKUP(B715,YahooFinanceInfos!A:AT,46,FALSE)</f>
        <v>0</v>
      </c>
      <c r="J715" s="4">
        <f>VLOOKUP(B715,YahooFinanceInfos!A:AV,48,FALSE)</f>
        <v>0</v>
      </c>
      <c r="K715" s="4">
        <f t="shared" si="129"/>
        <v>0</v>
      </c>
      <c r="L715" s="9">
        <f>VLOOKUP(B715,YahooFinanceInfos!A:AV,47,FALSE)</f>
        <v>23.108412000000001</v>
      </c>
      <c r="M715" s="9">
        <f>VLOOKUP(B715,YahooFinanceInfos!A:AZ,52,FALSE)</f>
        <v>7.73</v>
      </c>
      <c r="N715" s="4">
        <f>VLOOKUP(B715,YahooFinanceInfos!A:BH,60,FALSE)</f>
        <v>10.588615000000001</v>
      </c>
      <c r="O715" s="4" t="str">
        <f t="shared" si="130"/>
        <v>don't touch</v>
      </c>
      <c r="P715" s="4"/>
      <c r="Q715" s="4"/>
      <c r="R715" s="4"/>
      <c r="S715" s="4"/>
      <c r="T715" s="4"/>
      <c r="AA715" s="4" t="str">
        <f t="shared" si="122"/>
        <v>na</v>
      </c>
      <c r="AB715" s="4" t="str">
        <f t="shared" si="123"/>
        <v>na</v>
      </c>
      <c r="AC715" s="4" t="str">
        <f t="shared" si="124"/>
        <v>na</v>
      </c>
      <c r="AD715" s="4" t="str">
        <f t="shared" si="125"/>
        <v>na</v>
      </c>
      <c r="AE715" s="4" t="str">
        <f t="shared" si="126"/>
        <v>na</v>
      </c>
      <c r="AF715" s="4" t="str">
        <f t="shared" si="127"/>
        <v>na</v>
      </c>
      <c r="AG715" s="4" t="str">
        <f t="shared" si="128"/>
        <v>na</v>
      </c>
    </row>
    <row r="716" spans="1:33" x14ac:dyDescent="0.2">
      <c r="A716" t="s">
        <v>3713</v>
      </c>
      <c r="B716" t="s">
        <v>3383</v>
      </c>
      <c r="C716" s="7" t="str">
        <f>VLOOKUP(B716,YahooFinanceInfos!A:T,9,FALSE)</f>
        <v>Campbell Soup Company</v>
      </c>
      <c r="D716" t="str">
        <f>VLOOKUP(B716,YahooFinanceInfos!A:T,7,FALSE)</f>
        <v>USD</v>
      </c>
      <c r="E716" s="1">
        <f>VLOOKUP(B716,YahooFinanceInfos!A:T,20,FALSE)</f>
        <v>52.97</v>
      </c>
      <c r="F716" s="4" t="str">
        <f>VLOOKUP(B716,YahooFinanceInfos!A:AK,37,FALSE)</f>
        <v>35.27 - 57.54</v>
      </c>
      <c r="G716" s="11">
        <f>(VLOOKUP(B716,YahooFinanceInfos!A:AO,41,FALSE)-E716)/E716</f>
        <v>8.6275250141589585E-2</v>
      </c>
      <c r="H716" s="9">
        <f>VLOOKUP(B716,YahooFinanceInfos!A:AX,50,FALSE)</f>
        <v>4.7910000000000004</v>
      </c>
      <c r="I716" s="9">
        <f>VLOOKUP(B716,YahooFinanceInfos!A:AT,46,FALSE)</f>
        <v>1.4</v>
      </c>
      <c r="J716" s="4">
        <f>VLOOKUP(B716,YahooFinanceInfos!A:AV,48,FALSE)</f>
        <v>2.6666664999999999E-2</v>
      </c>
      <c r="K716" s="4">
        <f t="shared" si="129"/>
        <v>0.29221456898351073</v>
      </c>
      <c r="L716" s="9">
        <f>VLOOKUP(B716,YahooFinanceInfos!A:AV,47,FALSE)</f>
        <v>11.056148</v>
      </c>
      <c r="M716" s="9">
        <f>VLOOKUP(B716,YahooFinanceInfos!A:AZ,52,FALSE)</f>
        <v>8.2579999999999991</v>
      </c>
      <c r="N716" s="4">
        <f>VLOOKUP(B716,YahooFinanceInfos!A:BH,60,FALSE)</f>
        <v>6.4143860000000004</v>
      </c>
      <c r="O716" s="4" t="str">
        <f t="shared" si="130"/>
        <v>don't touch</v>
      </c>
      <c r="P716" s="4"/>
      <c r="Q716" s="4"/>
      <c r="R716" s="4"/>
      <c r="S716" s="4"/>
      <c r="T716" s="4"/>
      <c r="AA716" s="4" t="str">
        <f t="shared" si="122"/>
        <v>na</v>
      </c>
      <c r="AB716" s="4" t="str">
        <f t="shared" si="123"/>
        <v>na</v>
      </c>
      <c r="AC716" s="4" t="str">
        <f t="shared" si="124"/>
        <v>na</v>
      </c>
      <c r="AD716" s="4" t="str">
        <f t="shared" si="125"/>
        <v>na</v>
      </c>
      <c r="AE716" s="4" t="str">
        <f t="shared" si="126"/>
        <v>na</v>
      </c>
      <c r="AF716" s="4" t="str">
        <f t="shared" si="127"/>
        <v>na</v>
      </c>
      <c r="AG716" s="4" t="str">
        <f t="shared" si="128"/>
        <v>na</v>
      </c>
    </row>
    <row r="717" spans="1:33" x14ac:dyDescent="0.2">
      <c r="A717" t="s">
        <v>3713</v>
      </c>
      <c r="B717" t="s">
        <v>3384</v>
      </c>
      <c r="C717" s="7" t="str">
        <f>VLOOKUP(B717,YahooFinanceInfos!A:T,9,FALSE)</f>
        <v>Capital One Financial Corporati</v>
      </c>
      <c r="D717" t="str">
        <f>VLOOKUP(B717,YahooFinanceInfos!A:T,7,FALSE)</f>
        <v>USD</v>
      </c>
      <c r="E717" s="1">
        <f>VLOOKUP(B717,YahooFinanceInfos!A:T,20,FALSE)</f>
        <v>59.16</v>
      </c>
      <c r="F717" s="4" t="str">
        <f>VLOOKUP(B717,YahooFinanceInfos!A:AK,37,FALSE)</f>
        <v>38.0 - 107.59</v>
      </c>
      <c r="G717" s="11">
        <f>(VLOOKUP(B717,YahooFinanceInfos!A:AO,41,FALSE)-E717)/E717</f>
        <v>0.81862745098039236</v>
      </c>
      <c r="H717" s="9">
        <f>VLOOKUP(B717,YahooFinanceInfos!A:AX,50,FALSE)</f>
        <v>5.1929999999999996</v>
      </c>
      <c r="I717" s="9">
        <f>VLOOKUP(B717,YahooFinanceInfos!A:AT,46,FALSE)</f>
        <v>1.6</v>
      </c>
      <c r="J717" s="4">
        <f>VLOOKUP(B717,YahooFinanceInfos!A:AV,48,FALSE)</f>
        <v>2.9646098999999999E-2</v>
      </c>
      <c r="K717" s="4">
        <f t="shared" si="129"/>
        <v>0.30810706720585407</v>
      </c>
      <c r="L717" s="9">
        <f>VLOOKUP(B717,YahooFinanceInfos!A:AV,47,FALSE)</f>
        <v>11.39226</v>
      </c>
      <c r="M717" s="9">
        <f>VLOOKUP(B717,YahooFinanceInfos!A:AZ,52,FALSE)</f>
        <v>113.375</v>
      </c>
      <c r="N717" s="4">
        <f>VLOOKUP(B717,YahooFinanceInfos!A:BH,60,FALSE)</f>
        <v>0.52180815000000003</v>
      </c>
      <c r="O717" s="4" t="str">
        <f t="shared" si="130"/>
        <v>don't touch</v>
      </c>
      <c r="P717" s="4"/>
      <c r="Q717" s="4"/>
      <c r="R717" s="4"/>
      <c r="S717" s="4"/>
      <c r="T717" s="4"/>
      <c r="AA717" s="4" t="str">
        <f t="shared" si="122"/>
        <v>na</v>
      </c>
      <c r="AB717" s="4" t="str">
        <f t="shared" si="123"/>
        <v>na</v>
      </c>
      <c r="AC717" s="4" t="str">
        <f t="shared" si="124"/>
        <v>na</v>
      </c>
      <c r="AD717" s="4" t="str">
        <f t="shared" si="125"/>
        <v>na</v>
      </c>
      <c r="AE717" s="4" t="str">
        <f t="shared" si="126"/>
        <v>na</v>
      </c>
      <c r="AF717" s="4" t="str">
        <f t="shared" si="127"/>
        <v>na</v>
      </c>
      <c r="AG717" s="4" t="str">
        <f t="shared" si="128"/>
        <v>na</v>
      </c>
    </row>
    <row r="718" spans="1:33" x14ac:dyDescent="0.2">
      <c r="A718" t="s">
        <v>3713</v>
      </c>
      <c r="B718" t="s">
        <v>606</v>
      </c>
      <c r="C718" s="7" t="str">
        <f>VLOOKUP(B718,YahooFinanceInfos!A:T,9,FALSE)</f>
        <v>Cardinal Health, Inc.</v>
      </c>
      <c r="D718" t="str">
        <f>VLOOKUP(B718,YahooFinanceInfos!A:T,7,FALSE)</f>
        <v>USD</v>
      </c>
      <c r="E718" s="1">
        <f>VLOOKUP(B718,YahooFinanceInfos!A:T,20,FALSE)</f>
        <v>47.3</v>
      </c>
      <c r="F718" s="4" t="str">
        <f>VLOOKUP(B718,YahooFinanceInfos!A:AK,37,FALSE)</f>
        <v>39.05 - 60.69</v>
      </c>
      <c r="G718" s="11">
        <f>(VLOOKUP(B718,YahooFinanceInfos!A:AO,41,FALSE)-E718)/E718</f>
        <v>0.28308668076109939</v>
      </c>
      <c r="H718" s="9">
        <f>VLOOKUP(B718,YahooFinanceInfos!A:AX,50,FALSE)</f>
        <v>-14.23</v>
      </c>
      <c r="I718" s="9">
        <f>VLOOKUP(B718,YahooFinanceInfos!A:AT,46,FALSE)</f>
        <v>1.92</v>
      </c>
      <c r="J718" s="4">
        <f>VLOOKUP(B718,YahooFinanceInfos!A:AV,48,FALSE)</f>
        <v>4.0336136000000002E-2</v>
      </c>
      <c r="K718" s="4">
        <f t="shared" si="129"/>
        <v>-0.13492621222768797</v>
      </c>
      <c r="L718" s="9">
        <f>VLOOKUP(B718,YahooFinanceInfos!A:AV,47,FALSE)</f>
        <v>0</v>
      </c>
      <c r="M718" s="9">
        <f>VLOOKUP(B718,YahooFinanceInfos!A:AZ,52,FALSE)</f>
        <v>3.4209999999999998</v>
      </c>
      <c r="N718" s="4">
        <f>VLOOKUP(B718,YahooFinanceInfos!A:BH,60,FALSE)</f>
        <v>13.826366</v>
      </c>
      <c r="O718" s="4" t="str">
        <f t="shared" si="130"/>
        <v>don't touch</v>
      </c>
      <c r="P718" s="4"/>
      <c r="Q718" s="4"/>
      <c r="R718" s="4"/>
      <c r="S718" s="4"/>
      <c r="T718" s="4"/>
      <c r="AA718" s="4" t="str">
        <f t="shared" si="122"/>
        <v>na</v>
      </c>
      <c r="AB718" s="4" t="str">
        <f t="shared" si="123"/>
        <v>na</v>
      </c>
      <c r="AC718" s="4" t="str">
        <f t="shared" si="124"/>
        <v>na</v>
      </c>
      <c r="AD718" s="4" t="str">
        <f t="shared" si="125"/>
        <v>na</v>
      </c>
      <c r="AE718" s="4" t="str">
        <f t="shared" si="126"/>
        <v>na</v>
      </c>
      <c r="AF718" s="4" t="str">
        <f t="shared" si="127"/>
        <v>na</v>
      </c>
      <c r="AG718" s="4" t="str">
        <f t="shared" si="128"/>
        <v>na</v>
      </c>
    </row>
    <row r="719" spans="1:33" x14ac:dyDescent="0.2">
      <c r="A719" t="s">
        <v>3713</v>
      </c>
      <c r="B719" t="s">
        <v>3385</v>
      </c>
      <c r="C719" s="7" t="str">
        <f>VLOOKUP(B719,YahooFinanceInfos!A:T,9,FALSE)</f>
        <v>CarMax Inc</v>
      </c>
      <c r="D719" t="str">
        <f>VLOOKUP(B719,YahooFinanceInfos!A:T,7,FALSE)</f>
        <v>USD</v>
      </c>
      <c r="E719" s="1">
        <f>VLOOKUP(B719,YahooFinanceInfos!A:T,20,FALSE)</f>
        <v>75.17</v>
      </c>
      <c r="F719" s="4" t="str">
        <f>VLOOKUP(B719,YahooFinanceInfos!A:AK,37,FALSE)</f>
        <v>37.59 - 103.18</v>
      </c>
      <c r="G719" s="11">
        <f>(VLOOKUP(B719,YahooFinanceInfos!A:AO,41,FALSE)-E719)/E719</f>
        <v>0.37262205667154458</v>
      </c>
      <c r="H719" s="9">
        <f>VLOOKUP(B719,YahooFinanceInfos!A:AX,50,FALSE)</f>
        <v>5.33</v>
      </c>
      <c r="I719" s="9">
        <f>VLOOKUP(B719,YahooFinanceInfos!A:AT,46,FALSE)</f>
        <v>0</v>
      </c>
      <c r="J719" s="4">
        <f>VLOOKUP(B719,YahooFinanceInfos!A:AV,48,FALSE)</f>
        <v>0</v>
      </c>
      <c r="K719" s="4">
        <f t="shared" si="129"/>
        <v>0</v>
      </c>
      <c r="L719" s="9">
        <f>VLOOKUP(B719,YahooFinanceInfos!A:AV,47,FALSE)</f>
        <v>14.103189</v>
      </c>
      <c r="M719" s="9">
        <f>VLOOKUP(B719,YahooFinanceInfos!A:AZ,52,FALSE)</f>
        <v>23.11</v>
      </c>
      <c r="N719" s="4">
        <f>VLOOKUP(B719,YahooFinanceInfos!A:BH,60,FALSE)</f>
        <v>3.2527043999999998</v>
      </c>
      <c r="O719" s="4" t="str">
        <f t="shared" si="130"/>
        <v>don't touch</v>
      </c>
      <c r="P719" s="4"/>
      <c r="Q719" s="4"/>
      <c r="R719" s="4"/>
      <c r="S719" s="4"/>
      <c r="T719" s="4"/>
      <c r="AA719" s="4" t="str">
        <f t="shared" si="122"/>
        <v>na</v>
      </c>
      <c r="AB719" s="4" t="str">
        <f t="shared" si="123"/>
        <v>na</v>
      </c>
      <c r="AC719" s="4" t="str">
        <f t="shared" si="124"/>
        <v>na</v>
      </c>
      <c r="AD719" s="4" t="str">
        <f t="shared" si="125"/>
        <v>na</v>
      </c>
      <c r="AE719" s="4" t="str">
        <f t="shared" si="126"/>
        <v>na</v>
      </c>
      <c r="AF719" s="4" t="str">
        <f t="shared" si="127"/>
        <v>na</v>
      </c>
      <c r="AG719" s="4" t="str">
        <f t="shared" si="128"/>
        <v>na</v>
      </c>
    </row>
    <row r="720" spans="1:33" x14ac:dyDescent="0.2">
      <c r="A720" t="s">
        <v>3713</v>
      </c>
      <c r="B720" t="s">
        <v>69</v>
      </c>
      <c r="C720" s="7" t="str">
        <f>VLOOKUP(B720,YahooFinanceInfos!A:T,9,FALSE)</f>
        <v>Carnival Corporation</v>
      </c>
      <c r="D720" t="str">
        <f>VLOOKUP(B720,YahooFinanceInfos!A:T,7,FALSE)</f>
        <v>USD</v>
      </c>
      <c r="E720" s="1">
        <f>VLOOKUP(B720,YahooFinanceInfos!A:T,20,FALSE)</f>
        <v>12.27</v>
      </c>
      <c r="F720" s="4" t="str">
        <f>VLOOKUP(B720,YahooFinanceInfos!A:AK,37,FALSE)</f>
        <v>7.8 - 53.89</v>
      </c>
      <c r="G720" s="11">
        <f>(VLOOKUP(B720,YahooFinanceInfos!A:AO,41,FALSE)-E720)/E720</f>
        <v>3.3920130399348007</v>
      </c>
      <c r="H720" s="9">
        <f>VLOOKUP(B720,YahooFinanceInfos!A:AX,50,FALSE)</f>
        <v>2.722</v>
      </c>
      <c r="I720" s="9">
        <f>VLOOKUP(B720,YahooFinanceInfos!A:AT,46,FALSE)</f>
        <v>2</v>
      </c>
      <c r="J720" s="4">
        <f>VLOOKUP(B720,YahooFinanceInfos!A:AV,48,FALSE)</f>
        <v>0.16313212999999999</v>
      </c>
      <c r="K720" s="4">
        <f t="shared" si="129"/>
        <v>0.73475385745775168</v>
      </c>
      <c r="L720" s="9">
        <f>VLOOKUP(B720,YahooFinanceInfos!A:AV,47,FALSE)</f>
        <v>4.5077150000000001</v>
      </c>
      <c r="M720" s="9">
        <f>VLOOKUP(B720,YahooFinanceInfos!A:AZ,52,FALSE)</f>
        <v>35.46</v>
      </c>
      <c r="N720" s="4">
        <f>VLOOKUP(B720,YahooFinanceInfos!A:BH,60,FALSE)</f>
        <v>0.34602369999999999</v>
      </c>
      <c r="O720" s="4" t="str">
        <f t="shared" si="130"/>
        <v>invest</v>
      </c>
      <c r="P720" s="4" t="s">
        <v>6293</v>
      </c>
      <c r="Q720" s="14">
        <v>2000</v>
      </c>
      <c r="R720" s="17"/>
      <c r="S720" s="17">
        <f>Q720*J720</f>
        <v>326.26425999999998</v>
      </c>
      <c r="T720" s="14">
        <f>Q720*(1+G720)</f>
        <v>8784.0260798696017</v>
      </c>
      <c r="U720">
        <v>0</v>
      </c>
      <c r="V720">
        <v>1.1000000000000001</v>
      </c>
      <c r="W720">
        <v>1.35</v>
      </c>
      <c r="X720">
        <v>1.6</v>
      </c>
      <c r="Y720">
        <v>1.95</v>
      </c>
      <c r="AA720" s="4" t="str">
        <f t="shared" si="122"/>
        <v>na</v>
      </c>
      <c r="AB720" s="4">
        <f t="shared" si="123"/>
        <v>-1</v>
      </c>
      <c r="AC720" s="4" t="str">
        <f t="shared" si="124"/>
        <v>na</v>
      </c>
      <c r="AD720" s="4">
        <f t="shared" si="125"/>
        <v>0.22727272727272727</v>
      </c>
      <c r="AE720" s="4">
        <f t="shared" si="126"/>
        <v>0.18518518518518517</v>
      </c>
      <c r="AF720" s="4">
        <f t="shared" si="127"/>
        <v>0.21874999999999992</v>
      </c>
      <c r="AG720" s="4">
        <f t="shared" si="128"/>
        <v>-1</v>
      </c>
    </row>
    <row r="721" spans="1:33" x14ac:dyDescent="0.2">
      <c r="A721" t="s">
        <v>3713</v>
      </c>
      <c r="B721" t="s">
        <v>2009</v>
      </c>
      <c r="C721" s="7" t="str">
        <f>VLOOKUP(B721,YahooFinanceInfos!A:T,9,FALSE)</f>
        <v>Caterpillar, Inc.</v>
      </c>
      <c r="D721" t="str">
        <f>VLOOKUP(B721,YahooFinanceInfos!A:T,7,FALSE)</f>
        <v>USD</v>
      </c>
      <c r="E721" s="1">
        <f>VLOOKUP(B721,YahooFinanceInfos!A:T,20,FALSE)</f>
        <v>106.19</v>
      </c>
      <c r="F721" s="4" t="str">
        <f>VLOOKUP(B721,YahooFinanceInfos!A:AK,37,FALSE)</f>
        <v>87.5 - 150.55</v>
      </c>
      <c r="G721" s="11">
        <f>(VLOOKUP(B721,YahooFinanceInfos!A:AO,41,FALSE)-E721)/E721</f>
        <v>0.41774178359544228</v>
      </c>
      <c r="H721" s="9">
        <f>VLOOKUP(B721,YahooFinanceInfos!A:AX,50,FALSE)</f>
        <v>9.4640000000000004</v>
      </c>
      <c r="I721" s="9">
        <f>VLOOKUP(B721,YahooFinanceInfos!A:AT,46,FALSE)</f>
        <v>4.12</v>
      </c>
      <c r="J721" s="4">
        <f>VLOOKUP(B721,YahooFinanceInfos!A:AV,48,FALSE)</f>
        <v>3.9433382000000003E-2</v>
      </c>
      <c r="K721" s="4">
        <f t="shared" si="129"/>
        <v>0.43533389687235841</v>
      </c>
      <c r="L721" s="9">
        <f>VLOOKUP(B721,YahooFinanceInfos!A:AV,47,FALSE)</f>
        <v>11.220414999999999</v>
      </c>
      <c r="M721" s="9">
        <f>VLOOKUP(B721,YahooFinanceInfos!A:AZ,52,FALSE)</f>
        <v>26.196000000000002</v>
      </c>
      <c r="N721" s="4">
        <f>VLOOKUP(B721,YahooFinanceInfos!A:BH,60,FALSE)</f>
        <v>4.0536722999999997</v>
      </c>
      <c r="O721" s="4" t="str">
        <f t="shared" si="130"/>
        <v>invest</v>
      </c>
      <c r="P721" s="4"/>
      <c r="Q721" s="4"/>
      <c r="R721" s="4"/>
      <c r="S721" s="4"/>
      <c r="T721" s="4"/>
      <c r="AA721" s="4" t="str">
        <f t="shared" si="122"/>
        <v>na</v>
      </c>
      <c r="AB721" s="4" t="str">
        <f t="shared" si="123"/>
        <v>na</v>
      </c>
      <c r="AC721" s="4" t="str">
        <f t="shared" si="124"/>
        <v>na</v>
      </c>
      <c r="AD721" s="4" t="str">
        <f t="shared" si="125"/>
        <v>na</v>
      </c>
      <c r="AE721" s="4" t="str">
        <f t="shared" si="126"/>
        <v>na</v>
      </c>
      <c r="AF721" s="4" t="str">
        <f t="shared" si="127"/>
        <v>na</v>
      </c>
      <c r="AG721" s="4" t="str">
        <f t="shared" si="128"/>
        <v>na</v>
      </c>
    </row>
    <row r="722" spans="1:33" x14ac:dyDescent="0.2">
      <c r="A722" t="s">
        <v>3713</v>
      </c>
      <c r="B722" t="s">
        <v>3386</v>
      </c>
      <c r="C722" s="7" t="str">
        <f>VLOOKUP(B722,YahooFinanceInfos!A:T,9,FALSE)</f>
        <v>Cboe Global Markets, Inc.</v>
      </c>
      <c r="D722" t="str">
        <f>VLOOKUP(B722,YahooFinanceInfos!A:T,7,FALSE)</f>
        <v>USD</v>
      </c>
      <c r="E722" s="1">
        <f>VLOOKUP(B722,YahooFinanceInfos!A:T,20,FALSE)</f>
        <v>99.34</v>
      </c>
      <c r="F722" s="4" t="str">
        <f>VLOOKUP(B722,YahooFinanceInfos!A:AK,37,FALSE)</f>
        <v>72.01 - 127.93</v>
      </c>
      <c r="G722" s="11">
        <f>(VLOOKUP(B722,YahooFinanceInfos!A:AO,41,FALSE)-E722)/E722</f>
        <v>0.28779947654519833</v>
      </c>
      <c r="H722" s="9">
        <f>VLOOKUP(B722,YahooFinanceInfos!A:AX,50,FALSE)</f>
        <v>4.5549999999999997</v>
      </c>
      <c r="I722" s="9">
        <f>VLOOKUP(B722,YahooFinanceInfos!A:AT,46,FALSE)</f>
        <v>1.08</v>
      </c>
      <c r="J722" s="4">
        <f>VLOOKUP(B722,YahooFinanceInfos!A:AV,48,FALSE)</f>
        <v>1.1013666E-2</v>
      </c>
      <c r="K722" s="4">
        <f t="shared" si="129"/>
        <v>0.23710208562019761</v>
      </c>
      <c r="L722" s="9">
        <f>VLOOKUP(B722,YahooFinanceInfos!A:AV,47,FALSE)</f>
        <v>21.809002</v>
      </c>
      <c r="M722" s="9">
        <f>VLOOKUP(B722,YahooFinanceInfos!A:AZ,52,FALSE)</f>
        <v>28.094000000000001</v>
      </c>
      <c r="N722" s="4">
        <f>VLOOKUP(B722,YahooFinanceInfos!A:BH,60,FALSE)</f>
        <v>3.5359862</v>
      </c>
      <c r="O722" s="4" t="str">
        <f t="shared" si="130"/>
        <v>don't touch</v>
      </c>
      <c r="P722" s="4"/>
      <c r="Q722" s="4"/>
      <c r="R722" s="4"/>
      <c r="S722" s="4"/>
      <c r="T722" s="4"/>
      <c r="AA722" s="4" t="str">
        <f t="shared" si="122"/>
        <v>na</v>
      </c>
      <c r="AB722" s="4" t="str">
        <f t="shared" si="123"/>
        <v>na</v>
      </c>
      <c r="AC722" s="4" t="str">
        <f t="shared" si="124"/>
        <v>na</v>
      </c>
      <c r="AD722" s="4" t="str">
        <f t="shared" si="125"/>
        <v>na</v>
      </c>
      <c r="AE722" s="4" t="str">
        <f t="shared" si="126"/>
        <v>na</v>
      </c>
      <c r="AF722" s="4" t="str">
        <f t="shared" si="127"/>
        <v>na</v>
      </c>
      <c r="AG722" s="4" t="str">
        <f t="shared" si="128"/>
        <v>na</v>
      </c>
    </row>
    <row r="723" spans="1:33" x14ac:dyDescent="0.2">
      <c r="A723" t="s">
        <v>3713</v>
      </c>
      <c r="B723" t="s">
        <v>3387</v>
      </c>
      <c r="C723" s="7" t="str">
        <f>VLOOKUP(B723,YahooFinanceInfos!A:T,9,FALSE)</f>
        <v>CBRE Group Inc</v>
      </c>
      <c r="D723" t="str">
        <f>VLOOKUP(B723,YahooFinanceInfos!A:T,7,FALSE)</f>
        <v>USD</v>
      </c>
      <c r="E723" s="1">
        <f>VLOOKUP(B723,YahooFinanceInfos!A:T,20,FALSE)</f>
        <v>35.85</v>
      </c>
      <c r="F723" s="4" t="str">
        <f>VLOOKUP(B723,YahooFinanceInfos!A:AK,37,FALSE)</f>
        <v>29.17 - 64.75</v>
      </c>
      <c r="G723" s="11">
        <f>(VLOOKUP(B723,YahooFinanceInfos!A:AO,41,FALSE)-E723)/E723</f>
        <v>0.80613668061366794</v>
      </c>
      <c r="H723" s="9">
        <f>VLOOKUP(B723,YahooFinanceInfos!A:AX,50,FALSE)</f>
        <v>3.8010000000000002</v>
      </c>
      <c r="I723" s="9">
        <f>VLOOKUP(B723,YahooFinanceInfos!A:AT,46,FALSE)</f>
        <v>0</v>
      </c>
      <c r="J723" s="4">
        <f>VLOOKUP(B723,YahooFinanceInfos!A:AV,48,FALSE)</f>
        <v>0</v>
      </c>
      <c r="K723" s="4">
        <f t="shared" si="129"/>
        <v>0</v>
      </c>
      <c r="L723" s="9">
        <f>VLOOKUP(B723,YahooFinanceInfos!A:AV,47,FALSE)</f>
        <v>9.4317270000000004</v>
      </c>
      <c r="M723" s="9">
        <f>VLOOKUP(B723,YahooFinanceInfos!A:AZ,52,FALSE)</f>
        <v>18.719000000000001</v>
      </c>
      <c r="N723" s="4">
        <f>VLOOKUP(B723,YahooFinanceInfos!A:BH,60,FALSE)</f>
        <v>1.9151663999999999</v>
      </c>
      <c r="O723" s="4" t="str">
        <f t="shared" si="130"/>
        <v>don't touch</v>
      </c>
      <c r="P723" s="4"/>
      <c r="Q723" s="4"/>
      <c r="R723" s="4"/>
      <c r="S723" s="4"/>
      <c r="T723" s="4"/>
      <c r="AA723" s="4" t="str">
        <f t="shared" si="122"/>
        <v>na</v>
      </c>
      <c r="AB723" s="4" t="str">
        <f t="shared" si="123"/>
        <v>na</v>
      </c>
      <c r="AC723" s="4" t="str">
        <f t="shared" si="124"/>
        <v>na</v>
      </c>
      <c r="AD723" s="4" t="str">
        <f t="shared" si="125"/>
        <v>na</v>
      </c>
      <c r="AE723" s="4" t="str">
        <f t="shared" si="126"/>
        <v>na</v>
      </c>
      <c r="AF723" s="4" t="str">
        <f t="shared" si="127"/>
        <v>na</v>
      </c>
      <c r="AG723" s="4" t="str">
        <f t="shared" si="128"/>
        <v>na</v>
      </c>
    </row>
    <row r="724" spans="1:33" x14ac:dyDescent="0.2">
      <c r="A724" t="s">
        <v>3713</v>
      </c>
      <c r="B724" t="s">
        <v>3388</v>
      </c>
      <c r="C724" s="7" t="str">
        <f>VLOOKUP(B724,YahooFinanceInfos!A:T,9,FALSE)</f>
        <v>CBS Corporation</v>
      </c>
      <c r="D724" t="str">
        <f>VLOOKUP(B724,YahooFinanceInfos!A:T,7,FALSE)</f>
        <v>USD</v>
      </c>
      <c r="E724" s="1">
        <f>VLOOKUP(B724,YahooFinanceInfos!A:T,20,FALSE)</f>
        <v>0</v>
      </c>
      <c r="F724" s="4" t="str">
        <f>VLOOKUP(B724,YahooFinanceInfos!A:AK,37,FALSE)</f>
        <v>0.0 - 53.71</v>
      </c>
      <c r="G724" s="11" t="e">
        <f>(VLOOKUP(B724,YahooFinanceInfos!A:AO,41,FALSE)-E724)/E724</f>
        <v>#DIV/0!</v>
      </c>
      <c r="H724" s="9">
        <f>VLOOKUP(B724,YahooFinanceInfos!A:AX,50,FALSE)</f>
        <v>7.71</v>
      </c>
      <c r="I724" s="9">
        <f>VLOOKUP(B724,YahooFinanceInfos!A:AT,46,FALSE)</f>
        <v>0.72</v>
      </c>
      <c r="J724" s="4">
        <f>VLOOKUP(B724,YahooFinanceInfos!A:AV,48,FALSE)</f>
        <v>0</v>
      </c>
      <c r="K724" s="4">
        <f t="shared" si="129"/>
        <v>9.3385214007782102E-2</v>
      </c>
      <c r="L724" s="9">
        <f>VLOOKUP(B724,YahooFinanceInfos!A:AV,47,FALSE)</f>
        <v>0</v>
      </c>
      <c r="M724" s="9">
        <f>VLOOKUP(B724,YahooFinanceInfos!A:AZ,52,FALSE)</f>
        <v>13.472</v>
      </c>
      <c r="N724" s="4">
        <f>VLOOKUP(B724,YahooFinanceInfos!A:BH,60,FALSE)</f>
        <v>0</v>
      </c>
      <c r="O724" s="4" t="e">
        <f t="shared" si="130"/>
        <v>#DIV/0!</v>
      </c>
      <c r="P724" s="4"/>
      <c r="Q724" s="4"/>
      <c r="R724" s="4"/>
      <c r="S724" s="4"/>
      <c r="T724" s="4"/>
      <c r="AA724" s="4" t="str">
        <f t="shared" si="122"/>
        <v>na</v>
      </c>
      <c r="AB724" s="4" t="str">
        <f t="shared" si="123"/>
        <v>na</v>
      </c>
      <c r="AC724" s="4" t="str">
        <f t="shared" si="124"/>
        <v>na</v>
      </c>
      <c r="AD724" s="4" t="str">
        <f t="shared" si="125"/>
        <v>na</v>
      </c>
      <c r="AE724" s="4" t="str">
        <f t="shared" si="126"/>
        <v>na</v>
      </c>
      <c r="AF724" s="4" t="str">
        <f t="shared" si="127"/>
        <v>na</v>
      </c>
      <c r="AG724" s="4" t="str">
        <f t="shared" si="128"/>
        <v>na</v>
      </c>
    </row>
    <row r="725" spans="1:33" x14ac:dyDescent="0.2">
      <c r="A725" t="s">
        <v>3713</v>
      </c>
      <c r="B725" t="s">
        <v>3389</v>
      </c>
      <c r="C725" s="7">
        <f>VLOOKUP(B725,YahooFinanceInfos!A:T,9,FALSE)</f>
        <v>0</v>
      </c>
      <c r="D725">
        <f>VLOOKUP(B725,YahooFinanceInfos!A:T,7,FALSE)</f>
        <v>0</v>
      </c>
      <c r="E725" s="1">
        <f>VLOOKUP(B725,YahooFinanceInfos!A:T,20,FALSE)</f>
        <v>0</v>
      </c>
      <c r="F725" s="4">
        <f>VLOOKUP(B725,YahooFinanceInfos!A:AK,37,FALSE)</f>
        <v>0</v>
      </c>
      <c r="G725" s="11" t="e">
        <f>(VLOOKUP(B725,YahooFinanceInfos!A:AO,41,FALSE)-E725)/E725</f>
        <v>#DIV/0!</v>
      </c>
      <c r="H725" s="9">
        <f>VLOOKUP(B725,YahooFinanceInfos!A:AX,50,FALSE)</f>
        <v>0</v>
      </c>
      <c r="I725" s="9">
        <f>VLOOKUP(B725,YahooFinanceInfos!A:AT,46,FALSE)</f>
        <v>0</v>
      </c>
      <c r="J725" s="4">
        <f>VLOOKUP(B725,YahooFinanceInfos!A:AV,48,FALSE)</f>
        <v>0</v>
      </c>
      <c r="K725" s="4" t="str">
        <f t="shared" si="129"/>
        <v>na</v>
      </c>
      <c r="L725" s="9">
        <f>VLOOKUP(B725,YahooFinanceInfos!A:AV,47,FALSE)</f>
        <v>0</v>
      </c>
      <c r="M725" s="9">
        <f>VLOOKUP(B725,YahooFinanceInfos!A:AZ,52,FALSE)</f>
        <v>0</v>
      </c>
      <c r="N725" s="4">
        <f>VLOOKUP(B725,YahooFinanceInfos!A:BH,60,FALSE)</f>
        <v>0</v>
      </c>
      <c r="O725" s="4" t="e">
        <f t="shared" si="130"/>
        <v>#DIV/0!</v>
      </c>
      <c r="P725" s="4"/>
      <c r="Q725" s="4"/>
      <c r="R725" s="4"/>
      <c r="S725" s="4"/>
      <c r="T725" s="4"/>
      <c r="AA725" s="4" t="str">
        <f t="shared" si="122"/>
        <v>na</v>
      </c>
      <c r="AB725" s="4" t="str">
        <f t="shared" si="123"/>
        <v>na</v>
      </c>
      <c r="AC725" s="4" t="str">
        <f t="shared" si="124"/>
        <v>na</v>
      </c>
      <c r="AD725" s="4" t="str">
        <f t="shared" si="125"/>
        <v>na</v>
      </c>
      <c r="AE725" s="4" t="str">
        <f t="shared" si="126"/>
        <v>na</v>
      </c>
      <c r="AF725" s="4" t="str">
        <f t="shared" si="127"/>
        <v>na</v>
      </c>
      <c r="AG725" s="4" t="str">
        <f t="shared" si="128"/>
        <v>na</v>
      </c>
    </row>
    <row r="726" spans="1:33" x14ac:dyDescent="0.2">
      <c r="A726" t="s">
        <v>3713</v>
      </c>
      <c r="B726" t="s">
        <v>3390</v>
      </c>
      <c r="C726" s="7" t="str">
        <f>VLOOKUP(B726,YahooFinanceInfos!A:T,9,FALSE)</f>
        <v>Centene Corporation</v>
      </c>
      <c r="D726" t="str">
        <f>VLOOKUP(B726,YahooFinanceInfos!A:T,7,FALSE)</f>
        <v>USD</v>
      </c>
      <c r="E726" s="1">
        <f>VLOOKUP(B726,YahooFinanceInfos!A:T,20,FALSE)</f>
        <v>65.84</v>
      </c>
      <c r="F726" s="4" t="str">
        <f>VLOOKUP(B726,YahooFinanceInfos!A:AK,37,FALSE)</f>
        <v>41.62 - 74.7</v>
      </c>
      <c r="G726" s="11">
        <f>(VLOOKUP(B726,YahooFinanceInfos!A:AO,41,FALSE)-E726)/E726</f>
        <v>0.13456865127582016</v>
      </c>
      <c r="H726" s="9">
        <f>VLOOKUP(B726,YahooFinanceInfos!A:AX,50,FALSE)</f>
        <v>1.861</v>
      </c>
      <c r="I726" s="9">
        <f>VLOOKUP(B726,YahooFinanceInfos!A:AT,46,FALSE)</f>
        <v>0</v>
      </c>
      <c r="J726" s="4">
        <f>VLOOKUP(B726,YahooFinanceInfos!A:AV,48,FALSE)</f>
        <v>0</v>
      </c>
      <c r="K726" s="4">
        <f t="shared" si="129"/>
        <v>0</v>
      </c>
      <c r="L726" s="9">
        <f>VLOOKUP(B726,YahooFinanceInfos!A:AV,47,FALSE)</f>
        <v>35.378825999999997</v>
      </c>
      <c r="M726" s="9">
        <f>VLOOKUP(B726,YahooFinanceInfos!A:AZ,52,FALSE)</f>
        <v>40.662999999999997</v>
      </c>
      <c r="N726" s="4">
        <f>VLOOKUP(B726,YahooFinanceInfos!A:BH,60,FALSE)</f>
        <v>1.6191622999999999</v>
      </c>
      <c r="O726" s="4" t="str">
        <f t="shared" si="130"/>
        <v>don't touch</v>
      </c>
      <c r="P726" s="4"/>
      <c r="Q726" s="4"/>
      <c r="R726" s="4"/>
      <c r="S726" s="4"/>
      <c r="T726" s="4"/>
      <c r="AA726" s="4" t="str">
        <f t="shared" si="122"/>
        <v>na</v>
      </c>
      <c r="AB726" s="4" t="str">
        <f t="shared" si="123"/>
        <v>na</v>
      </c>
      <c r="AC726" s="4" t="str">
        <f t="shared" si="124"/>
        <v>na</v>
      </c>
      <c r="AD726" s="4" t="str">
        <f t="shared" si="125"/>
        <v>na</v>
      </c>
      <c r="AE726" s="4" t="str">
        <f t="shared" si="126"/>
        <v>na</v>
      </c>
      <c r="AF726" s="4" t="str">
        <f t="shared" si="127"/>
        <v>na</v>
      </c>
      <c r="AG726" s="4" t="str">
        <f t="shared" si="128"/>
        <v>na</v>
      </c>
    </row>
    <row r="727" spans="1:33" x14ac:dyDescent="0.2">
      <c r="A727" t="s">
        <v>3713</v>
      </c>
      <c r="B727" t="s">
        <v>3391</v>
      </c>
      <c r="C727" s="7" t="str">
        <f>VLOOKUP(B727,YahooFinanceInfos!A:T,9,FALSE)</f>
        <v>CenterPoint Energy, Inc (Holdin</v>
      </c>
      <c r="D727" t="str">
        <f>VLOOKUP(B727,YahooFinanceInfos!A:T,7,FALSE)</f>
        <v>USD</v>
      </c>
      <c r="E727" s="1">
        <f>VLOOKUP(B727,YahooFinanceInfos!A:T,20,FALSE)</f>
        <v>17.28</v>
      </c>
      <c r="F727" s="4" t="str">
        <f>VLOOKUP(B727,YahooFinanceInfos!A:AK,37,FALSE)</f>
        <v>11.58 - 30.71</v>
      </c>
      <c r="G727" s="11">
        <f>(VLOOKUP(B727,YahooFinanceInfos!A:AO,41,FALSE)-E727)/E727</f>
        <v>0.77719907407407396</v>
      </c>
      <c r="H727" s="9">
        <f>VLOOKUP(B727,YahooFinanceInfos!A:AX,50,FALSE)</f>
        <v>-1.3859999999999999</v>
      </c>
      <c r="I727" s="9">
        <f>VLOOKUP(B727,YahooFinanceInfos!A:AT,46,FALSE)</f>
        <v>1.153</v>
      </c>
      <c r="J727" s="4">
        <f>VLOOKUP(B727,YahooFinanceInfos!A:AV,48,FALSE)</f>
        <v>6.8224855000000001E-2</v>
      </c>
      <c r="K727" s="4">
        <f t="shared" si="129"/>
        <v>-0.83189033189033201</v>
      </c>
      <c r="L727" s="9">
        <f>VLOOKUP(B727,YahooFinanceInfos!A:AV,47,FALSE)</f>
        <v>0</v>
      </c>
      <c r="M727" s="9">
        <f>VLOOKUP(B727,YahooFinanceInfos!A:AZ,52,FALSE)</f>
        <v>10.404999999999999</v>
      </c>
      <c r="N727" s="4">
        <f>VLOOKUP(B727,YahooFinanceInfos!A:BH,60,FALSE)</f>
        <v>1.6607400999999999</v>
      </c>
      <c r="O727" s="4" t="str">
        <f t="shared" si="130"/>
        <v>don't touch</v>
      </c>
      <c r="P727" s="14"/>
      <c r="Q727" s="14"/>
      <c r="R727" s="16" t="s">
        <v>8419</v>
      </c>
      <c r="S727" s="16"/>
      <c r="T727" s="16"/>
      <c r="AA727" s="4" t="str">
        <f t="shared" si="122"/>
        <v>na</v>
      </c>
      <c r="AB727" s="4" t="str">
        <f t="shared" si="123"/>
        <v>na</v>
      </c>
      <c r="AC727" s="4" t="str">
        <f t="shared" si="124"/>
        <v>na</v>
      </c>
      <c r="AD727" s="4" t="str">
        <f t="shared" si="125"/>
        <v>na</v>
      </c>
      <c r="AE727" s="4" t="str">
        <f t="shared" si="126"/>
        <v>na</v>
      </c>
      <c r="AF727" s="4" t="str">
        <f t="shared" si="127"/>
        <v>na</v>
      </c>
      <c r="AG727" s="4" t="str">
        <f t="shared" si="128"/>
        <v>na</v>
      </c>
    </row>
    <row r="728" spans="1:33" x14ac:dyDescent="0.2">
      <c r="A728" t="s">
        <v>3713</v>
      </c>
      <c r="B728" t="s">
        <v>3392</v>
      </c>
      <c r="C728" s="7" t="str">
        <f>VLOOKUP(B728,YahooFinanceInfos!A:T,9,FALSE)</f>
        <v>CenturyLink, Inc.</v>
      </c>
      <c r="D728" t="str">
        <f>VLOOKUP(B728,YahooFinanceInfos!A:T,7,FALSE)</f>
        <v>USD</v>
      </c>
      <c r="E728" s="1">
        <f>VLOOKUP(B728,YahooFinanceInfos!A:T,20,FALSE)</f>
        <v>9.19</v>
      </c>
      <c r="F728" s="4" t="str">
        <f>VLOOKUP(B728,YahooFinanceInfos!A:AK,37,FALSE)</f>
        <v>8.16 - 15.3</v>
      </c>
      <c r="G728" s="11">
        <f>(VLOOKUP(B728,YahooFinanceInfos!A:AO,41,FALSE)-E728)/E728</f>
        <v>0.6648531011969534</v>
      </c>
      <c r="H728" s="9">
        <f>VLOOKUP(B728,YahooFinanceInfos!A:AX,50,FALSE)</f>
        <v>1.1259999999999999</v>
      </c>
      <c r="I728" s="9">
        <f>VLOOKUP(B728,YahooFinanceInfos!A:AT,46,FALSE)</f>
        <v>1</v>
      </c>
      <c r="J728" s="4">
        <f>VLOOKUP(B728,YahooFinanceInfos!A:AV,48,FALSE)</f>
        <v>0.108813934</v>
      </c>
      <c r="K728" s="4">
        <f t="shared" si="129"/>
        <v>0.88809946714031984</v>
      </c>
      <c r="L728" s="9">
        <f>VLOOKUP(B728,YahooFinanceInfos!A:AV,47,FALSE)</f>
        <v>8.1616335000000007</v>
      </c>
      <c r="M728" s="9">
        <f>VLOOKUP(B728,YahooFinanceInfos!A:AZ,52,FALSE)</f>
        <v>12.358000000000001</v>
      </c>
      <c r="N728" s="4">
        <f>VLOOKUP(B728,YahooFinanceInfos!A:BH,60,FALSE)</f>
        <v>0.74364779999999997</v>
      </c>
      <c r="O728" s="4" t="str">
        <f t="shared" si="130"/>
        <v>invest</v>
      </c>
      <c r="P728" s="4"/>
      <c r="Q728" s="4"/>
      <c r="R728" s="4"/>
      <c r="S728" s="4"/>
      <c r="T728" s="4"/>
      <c r="AA728" s="4" t="str">
        <f t="shared" si="122"/>
        <v>na</v>
      </c>
      <c r="AB728" s="4" t="str">
        <f t="shared" si="123"/>
        <v>na</v>
      </c>
      <c r="AC728" s="4" t="str">
        <f t="shared" si="124"/>
        <v>na</v>
      </c>
      <c r="AD728" s="4" t="str">
        <f t="shared" si="125"/>
        <v>na</v>
      </c>
      <c r="AE728" s="4" t="str">
        <f t="shared" si="126"/>
        <v>na</v>
      </c>
      <c r="AF728" s="4" t="str">
        <f t="shared" si="127"/>
        <v>na</v>
      </c>
      <c r="AG728" s="4" t="str">
        <f t="shared" si="128"/>
        <v>na</v>
      </c>
    </row>
    <row r="729" spans="1:33" x14ac:dyDescent="0.2">
      <c r="A729" t="s">
        <v>3713</v>
      </c>
      <c r="B729" t="s">
        <v>3393</v>
      </c>
      <c r="C729" s="7" t="str">
        <f>VLOOKUP(B729,YahooFinanceInfos!A:T,9,FALSE)</f>
        <v>Cerner Corporation</v>
      </c>
      <c r="D729" t="str">
        <f>VLOOKUP(B729,YahooFinanceInfos!A:T,7,FALSE)</f>
        <v>USD</v>
      </c>
      <c r="E729" s="1">
        <f>VLOOKUP(B729,YahooFinanceInfos!A:T,20,FALSE)</f>
        <v>65.59</v>
      </c>
      <c r="F729" s="4" t="str">
        <f>VLOOKUP(B729,YahooFinanceInfos!A:AK,37,FALSE)</f>
        <v>53.08 - 80.9</v>
      </c>
      <c r="G729" s="11">
        <f>(VLOOKUP(B729,YahooFinanceInfos!A:AO,41,FALSE)-E729)/E729</f>
        <v>0.23341972861716728</v>
      </c>
      <c r="H729" s="9">
        <f>VLOOKUP(B729,YahooFinanceInfos!A:AX,50,FALSE)</f>
        <v>1.6060000000000001</v>
      </c>
      <c r="I729" s="9">
        <f>VLOOKUP(B729,YahooFinanceInfos!A:AT,46,FALSE)</f>
        <v>0.72</v>
      </c>
      <c r="J729" s="4">
        <f>VLOOKUP(B729,YahooFinanceInfos!A:AV,48,FALSE)</f>
        <v>1.1085452000000001E-2</v>
      </c>
      <c r="K729" s="4">
        <f t="shared" si="129"/>
        <v>0.448318804483188</v>
      </c>
      <c r="L729" s="9">
        <f>VLOOKUP(B729,YahooFinanceInfos!A:AV,47,FALSE)</f>
        <v>40.840595</v>
      </c>
      <c r="M729" s="9">
        <f>VLOOKUP(B729,YahooFinanceInfos!A:AZ,52,FALSE)</f>
        <v>12.696999999999999</v>
      </c>
      <c r="N729" s="4">
        <f>VLOOKUP(B729,YahooFinanceInfos!A:BH,60,FALSE)</f>
        <v>5.1657869999999999</v>
      </c>
      <c r="O729" s="4" t="str">
        <f t="shared" si="130"/>
        <v>don't touch</v>
      </c>
      <c r="P729" s="4"/>
      <c r="Q729" s="4"/>
      <c r="R729" s="4"/>
      <c r="S729" s="4"/>
      <c r="T729" s="4"/>
      <c r="AA729" s="4" t="str">
        <f t="shared" si="122"/>
        <v>na</v>
      </c>
      <c r="AB729" s="4" t="str">
        <f t="shared" si="123"/>
        <v>na</v>
      </c>
      <c r="AC729" s="4" t="str">
        <f t="shared" si="124"/>
        <v>na</v>
      </c>
      <c r="AD729" s="4" t="str">
        <f t="shared" si="125"/>
        <v>na</v>
      </c>
      <c r="AE729" s="4" t="str">
        <f t="shared" si="126"/>
        <v>na</v>
      </c>
      <c r="AF729" s="4" t="str">
        <f t="shared" si="127"/>
        <v>na</v>
      </c>
      <c r="AG729" s="4" t="str">
        <f t="shared" si="128"/>
        <v>na</v>
      </c>
    </row>
    <row r="730" spans="1:33" x14ac:dyDescent="0.2">
      <c r="A730" t="s">
        <v>3713</v>
      </c>
      <c r="B730" t="s">
        <v>2960</v>
      </c>
      <c r="C730" s="7" t="str">
        <f>VLOOKUP(B730,YahooFinanceInfos!A:T,9,FALSE)</f>
        <v>CF Industries Holdings, Inc.</v>
      </c>
      <c r="D730" t="str">
        <f>VLOOKUP(B730,YahooFinanceInfos!A:T,7,FALSE)</f>
        <v>USD</v>
      </c>
      <c r="E730" s="1">
        <f>VLOOKUP(B730,YahooFinanceInfos!A:T,20,FALSE)</f>
        <v>24.63</v>
      </c>
      <c r="F730" s="4" t="str">
        <f>VLOOKUP(B730,YahooFinanceInfos!A:AK,37,FALSE)</f>
        <v>19.73 - 55.15</v>
      </c>
      <c r="G730" s="11">
        <f>(VLOOKUP(B730,YahooFinanceInfos!A:AO,41,FALSE)-E730)/E730</f>
        <v>1.2391392610637435</v>
      </c>
      <c r="H730" s="9">
        <f>VLOOKUP(B730,YahooFinanceInfos!A:AX,50,FALSE)</f>
        <v>2.1469999999999998</v>
      </c>
      <c r="I730" s="9">
        <f>VLOOKUP(B730,YahooFinanceInfos!A:AT,46,FALSE)</f>
        <v>1.2</v>
      </c>
      <c r="J730" s="4">
        <f>VLOOKUP(B730,YahooFinanceInfos!A:AV,48,FALSE)</f>
        <v>4.9403045E-2</v>
      </c>
      <c r="K730" s="4">
        <f t="shared" si="129"/>
        <v>0.5589194224499302</v>
      </c>
      <c r="L730" s="9">
        <f>VLOOKUP(B730,YahooFinanceInfos!A:AV,47,FALSE)</f>
        <v>11.471821</v>
      </c>
      <c r="M730" s="9">
        <f>VLOOKUP(B730,YahooFinanceInfos!A:AZ,52,FALSE)</f>
        <v>12.76</v>
      </c>
      <c r="N730" s="4">
        <f>VLOOKUP(B730,YahooFinanceInfos!A:BH,60,FALSE)</f>
        <v>1.9302505999999999</v>
      </c>
      <c r="O730" s="4" t="str">
        <f t="shared" si="130"/>
        <v>invest</v>
      </c>
      <c r="P730" s="4"/>
      <c r="Q730" s="14"/>
      <c r="R730" s="21"/>
      <c r="S730" s="21"/>
      <c r="T730" s="21"/>
      <c r="AA730" s="4" t="str">
        <f t="shared" si="122"/>
        <v>na</v>
      </c>
      <c r="AB730" s="4" t="str">
        <f t="shared" si="123"/>
        <v>na</v>
      </c>
      <c r="AC730" s="4" t="str">
        <f t="shared" si="124"/>
        <v>na</v>
      </c>
      <c r="AD730" s="4" t="str">
        <f t="shared" si="125"/>
        <v>na</v>
      </c>
      <c r="AE730" s="4" t="str">
        <f t="shared" si="126"/>
        <v>na</v>
      </c>
      <c r="AF730" s="4" t="str">
        <f t="shared" si="127"/>
        <v>na</v>
      </c>
      <c r="AG730" s="4" t="str">
        <f t="shared" si="128"/>
        <v>na</v>
      </c>
    </row>
    <row r="731" spans="1:33" x14ac:dyDescent="0.2">
      <c r="A731" t="s">
        <v>3713</v>
      </c>
      <c r="B731" t="s">
        <v>3394</v>
      </c>
      <c r="C731" s="7" t="str">
        <f>VLOOKUP(B731,YahooFinanceInfos!A:T,9,FALSE)</f>
        <v>Charles Schwab Corporation (The</v>
      </c>
      <c r="D731" t="str">
        <f>VLOOKUP(B731,YahooFinanceInfos!A:T,7,FALSE)</f>
        <v>USD</v>
      </c>
      <c r="E731" s="1">
        <f>VLOOKUP(B731,YahooFinanceInfos!A:T,20,FALSE)</f>
        <v>33.4</v>
      </c>
      <c r="F731" s="4" t="str">
        <f>VLOOKUP(B731,YahooFinanceInfos!A:AK,37,FALSE)</f>
        <v>28.0 - 51.65</v>
      </c>
      <c r="G731" s="11">
        <f>(VLOOKUP(B731,YahooFinanceInfos!A:AO,41,FALSE)-E731)/E731</f>
        <v>0.54640718562874258</v>
      </c>
      <c r="H731" s="9">
        <f>VLOOKUP(B731,YahooFinanceInfos!A:AX,50,FALSE)</f>
        <v>2.56</v>
      </c>
      <c r="I731" s="9">
        <f>VLOOKUP(B731,YahooFinanceInfos!A:AT,46,FALSE)</f>
        <v>0.69</v>
      </c>
      <c r="J731" s="4">
        <f>VLOOKUP(B731,YahooFinanceInfos!A:AV,48,FALSE)</f>
        <v>2.0814478000000001E-2</v>
      </c>
      <c r="K731" s="4">
        <f t="shared" si="129"/>
        <v>0.26953125</v>
      </c>
      <c r="L731" s="9">
        <f>VLOOKUP(B731,YahooFinanceInfos!A:AV,47,FALSE)</f>
        <v>13.046875999999999</v>
      </c>
      <c r="M731" s="9">
        <f>VLOOKUP(B731,YahooFinanceInfos!A:AZ,52,FALSE)</f>
        <v>20.434999999999999</v>
      </c>
      <c r="N731" s="4">
        <f>VLOOKUP(B731,YahooFinanceInfos!A:BH,60,FALSE)</f>
        <v>1.6344508</v>
      </c>
      <c r="O731" s="4" t="str">
        <f t="shared" si="130"/>
        <v>don't touch</v>
      </c>
      <c r="P731" s="4"/>
      <c r="Q731" s="4"/>
      <c r="R731" s="4"/>
      <c r="S731" s="4"/>
      <c r="T731" s="4"/>
      <c r="AA731" s="4" t="str">
        <f t="shared" si="122"/>
        <v>na</v>
      </c>
      <c r="AB731" s="4" t="str">
        <f t="shared" si="123"/>
        <v>na</v>
      </c>
      <c r="AC731" s="4" t="str">
        <f t="shared" si="124"/>
        <v>na</v>
      </c>
      <c r="AD731" s="4" t="str">
        <f t="shared" si="125"/>
        <v>na</v>
      </c>
      <c r="AE731" s="4" t="str">
        <f t="shared" si="126"/>
        <v>na</v>
      </c>
      <c r="AF731" s="4" t="str">
        <f t="shared" si="127"/>
        <v>na</v>
      </c>
      <c r="AG731" s="4" t="str">
        <f t="shared" si="128"/>
        <v>na</v>
      </c>
    </row>
    <row r="732" spans="1:33" x14ac:dyDescent="0.2">
      <c r="A732" t="s">
        <v>3713</v>
      </c>
      <c r="B732" t="s">
        <v>3395</v>
      </c>
      <c r="C732" s="7" t="str">
        <f>VLOOKUP(B732,YahooFinanceInfos!A:T,9,FALSE)</f>
        <v>Charter Communications, Inc.</v>
      </c>
      <c r="D732" t="str">
        <f>VLOOKUP(B732,YahooFinanceInfos!A:T,7,FALSE)</f>
        <v>USD</v>
      </c>
      <c r="E732" s="1">
        <f>VLOOKUP(B732,YahooFinanceInfos!A:T,20,FALSE)</f>
        <v>497.44</v>
      </c>
      <c r="F732" s="4" t="str">
        <f>VLOOKUP(B732,YahooFinanceInfos!A:AK,37,FALSE)</f>
        <v>345.67 - 546.54</v>
      </c>
      <c r="G732" s="11">
        <f>(VLOOKUP(B732,YahooFinanceInfos!A:AO,41,FALSE)-E732)/E732</f>
        <v>9.8705371502090633E-2</v>
      </c>
      <c r="H732" s="9">
        <f>VLOOKUP(B732,YahooFinanceInfos!A:AX,50,FALSE)</f>
        <v>8.2260000000000009</v>
      </c>
      <c r="I732" s="9">
        <f>VLOOKUP(B732,YahooFinanceInfos!A:AT,46,FALSE)</f>
        <v>0</v>
      </c>
      <c r="J732" s="4">
        <f>VLOOKUP(B732,YahooFinanceInfos!A:AV,48,FALSE)</f>
        <v>0</v>
      </c>
      <c r="K732" s="4">
        <f t="shared" si="129"/>
        <v>0</v>
      </c>
      <c r="L732" s="9">
        <f>VLOOKUP(B732,YahooFinanceInfos!A:AV,47,FALSE)</f>
        <v>60.471676000000002</v>
      </c>
      <c r="M732" s="9">
        <f>VLOOKUP(B732,YahooFinanceInfos!A:AZ,52,FALSE)</f>
        <v>126.91</v>
      </c>
      <c r="N732" s="4">
        <f>VLOOKUP(B732,YahooFinanceInfos!A:BH,60,FALSE)</f>
        <v>3.9196279999999999</v>
      </c>
      <c r="O732" s="4" t="str">
        <f t="shared" si="130"/>
        <v>don't touch</v>
      </c>
      <c r="P732" s="4"/>
      <c r="Q732" s="4"/>
      <c r="R732" s="4"/>
      <c r="S732" s="4"/>
      <c r="T732" s="4"/>
      <c r="AA732" s="4" t="str">
        <f t="shared" si="122"/>
        <v>na</v>
      </c>
      <c r="AB732" s="4" t="str">
        <f t="shared" si="123"/>
        <v>na</v>
      </c>
      <c r="AC732" s="4" t="str">
        <f t="shared" si="124"/>
        <v>na</v>
      </c>
      <c r="AD732" s="4" t="str">
        <f t="shared" si="125"/>
        <v>na</v>
      </c>
      <c r="AE732" s="4" t="str">
        <f t="shared" si="126"/>
        <v>na</v>
      </c>
      <c r="AF732" s="4" t="str">
        <f t="shared" si="127"/>
        <v>na</v>
      </c>
      <c r="AG732" s="4" t="str">
        <f t="shared" si="128"/>
        <v>na</v>
      </c>
    </row>
    <row r="733" spans="1:33" x14ac:dyDescent="0.2">
      <c r="A733" t="s">
        <v>3713</v>
      </c>
      <c r="B733" t="s">
        <v>617</v>
      </c>
      <c r="C733" s="7" t="str">
        <f>VLOOKUP(B733,YahooFinanceInfos!A:T,9,FALSE)</f>
        <v>Chevron Corporation</v>
      </c>
      <c r="D733" t="str">
        <f>VLOOKUP(B733,YahooFinanceInfos!A:T,7,FALSE)</f>
        <v>USD</v>
      </c>
      <c r="E733" s="1">
        <f>VLOOKUP(B733,YahooFinanceInfos!A:T,20,FALSE)</f>
        <v>90.05</v>
      </c>
      <c r="F733" s="4" t="str">
        <f>VLOOKUP(B733,YahooFinanceInfos!A:AK,37,FALSE)</f>
        <v>51.6 - 127.0</v>
      </c>
      <c r="G733" s="11">
        <f>(VLOOKUP(B733,YahooFinanceInfos!A:AO,41,FALSE)-E733)/E733</f>
        <v>0.41032759578012218</v>
      </c>
      <c r="H733" s="9">
        <f>VLOOKUP(B733,YahooFinanceInfos!A:AX,50,FALSE)</f>
        <v>2.0550000000000002</v>
      </c>
      <c r="I733" s="9">
        <f>VLOOKUP(B733,YahooFinanceInfos!A:AT,46,FALSE)</f>
        <v>4.8600000000000003</v>
      </c>
      <c r="J733" s="4">
        <f>VLOOKUP(B733,YahooFinanceInfos!A:AV,48,FALSE)</f>
        <v>5.4791435999999999E-2</v>
      </c>
      <c r="K733" s="4">
        <f t="shared" si="129"/>
        <v>2.3649635036496348</v>
      </c>
      <c r="L733" s="9">
        <f>VLOOKUP(B733,YahooFinanceInfos!A:AV,47,FALSE)</f>
        <v>43.819949999999999</v>
      </c>
      <c r="M733" s="9">
        <f>VLOOKUP(B733,YahooFinanceInfos!A:AZ,52,FALSE)</f>
        <v>77.091999999999999</v>
      </c>
      <c r="N733" s="4">
        <f>VLOOKUP(B733,YahooFinanceInfos!A:BH,60,FALSE)</f>
        <v>1.1680849</v>
      </c>
      <c r="O733" s="4" t="str">
        <f t="shared" si="130"/>
        <v>don't touch</v>
      </c>
      <c r="P733" s="4"/>
      <c r="Q733" s="4"/>
      <c r="R733" s="4"/>
      <c r="S733" s="4"/>
      <c r="T733" s="4"/>
      <c r="AA733" s="4" t="str">
        <f t="shared" si="122"/>
        <v>na</v>
      </c>
      <c r="AB733" s="4" t="str">
        <f t="shared" si="123"/>
        <v>na</v>
      </c>
      <c r="AC733" s="4" t="str">
        <f t="shared" si="124"/>
        <v>na</v>
      </c>
      <c r="AD733" s="4" t="str">
        <f t="shared" si="125"/>
        <v>na</v>
      </c>
      <c r="AE733" s="4" t="str">
        <f t="shared" si="126"/>
        <v>na</v>
      </c>
      <c r="AF733" s="4" t="str">
        <f t="shared" si="127"/>
        <v>na</v>
      </c>
      <c r="AG733" s="4" t="str">
        <f t="shared" si="128"/>
        <v>na</v>
      </c>
    </row>
    <row r="734" spans="1:33" x14ac:dyDescent="0.2">
      <c r="A734" t="s">
        <v>3713</v>
      </c>
      <c r="B734" t="s">
        <v>3396</v>
      </c>
      <c r="C734" s="7" t="str">
        <f>VLOOKUP(B734,YahooFinanceInfos!A:T,9,FALSE)</f>
        <v>Chipotle Mexican Grill, Inc.</v>
      </c>
      <c r="D734" t="str">
        <f>VLOOKUP(B734,YahooFinanceInfos!A:T,7,FALSE)</f>
        <v>USD</v>
      </c>
      <c r="E734" s="1">
        <f>VLOOKUP(B734,YahooFinanceInfos!A:T,20,FALSE)</f>
        <v>932.18</v>
      </c>
      <c r="F734" s="4" t="str">
        <f>VLOOKUP(B734,YahooFinanceInfos!A:AK,37,FALSE)</f>
        <v>415.0 - 966.0</v>
      </c>
      <c r="G734" s="11">
        <f>(VLOOKUP(B734,YahooFinanceInfos!A:AO,41,FALSE)-E734)/E734</f>
        <v>3.6280546675534826E-2</v>
      </c>
      <c r="H734" s="9">
        <f>VLOOKUP(B734,YahooFinanceInfos!A:AX,50,FALSE)</f>
        <v>11.951000000000001</v>
      </c>
      <c r="I734" s="9">
        <f>VLOOKUP(B734,YahooFinanceInfos!A:AT,46,FALSE)</f>
        <v>0</v>
      </c>
      <c r="J734" s="4">
        <f>VLOOKUP(B734,YahooFinanceInfos!A:AV,48,FALSE)</f>
        <v>0</v>
      </c>
      <c r="K734" s="4">
        <f t="shared" si="129"/>
        <v>0</v>
      </c>
      <c r="L734" s="9">
        <f>VLOOKUP(B734,YahooFinanceInfos!A:AV,47,FALSE)</f>
        <v>78.000169999999997</v>
      </c>
      <c r="M734" s="9">
        <f>VLOOKUP(B734,YahooFinanceInfos!A:AZ,52,FALSE)</f>
        <v>60.112000000000002</v>
      </c>
      <c r="N734" s="4">
        <f>VLOOKUP(B734,YahooFinanceInfos!A:BH,60,FALSE)</f>
        <v>15.507386</v>
      </c>
      <c r="O734" s="4" t="str">
        <f t="shared" si="130"/>
        <v>don't touch</v>
      </c>
      <c r="P734" s="4"/>
      <c r="Q734" s="4"/>
      <c r="R734" s="4"/>
      <c r="S734" s="4"/>
      <c r="T734" s="4"/>
      <c r="AA734" s="4" t="str">
        <f t="shared" si="122"/>
        <v>na</v>
      </c>
      <c r="AB734" s="4" t="str">
        <f t="shared" si="123"/>
        <v>na</v>
      </c>
      <c r="AC734" s="4" t="str">
        <f t="shared" si="124"/>
        <v>na</v>
      </c>
      <c r="AD734" s="4" t="str">
        <f t="shared" si="125"/>
        <v>na</v>
      </c>
      <c r="AE734" s="4" t="str">
        <f t="shared" si="126"/>
        <v>na</v>
      </c>
      <c r="AF734" s="4" t="str">
        <f t="shared" si="127"/>
        <v>na</v>
      </c>
      <c r="AG734" s="4" t="str">
        <f t="shared" si="128"/>
        <v>na</v>
      </c>
    </row>
    <row r="735" spans="1:33" x14ac:dyDescent="0.2">
      <c r="A735" t="s">
        <v>3713</v>
      </c>
      <c r="B735" t="s">
        <v>607</v>
      </c>
      <c r="C735" s="7" t="str">
        <f>VLOOKUP(B735,YahooFinanceInfos!A:T,9,FALSE)</f>
        <v>Chubb Limited</v>
      </c>
      <c r="D735" t="str">
        <f>VLOOKUP(B735,YahooFinanceInfos!A:T,7,FALSE)</f>
        <v>USD</v>
      </c>
      <c r="E735" s="1">
        <f>VLOOKUP(B735,YahooFinanceInfos!A:T,20,FALSE)</f>
        <v>98.85</v>
      </c>
      <c r="F735" s="4" t="str">
        <f>VLOOKUP(B735,YahooFinanceInfos!A:AK,37,FALSE)</f>
        <v>87.35 - 167.74</v>
      </c>
      <c r="G735" s="11">
        <f>(VLOOKUP(B735,YahooFinanceInfos!A:AO,41,FALSE)-E735)/E735</f>
        <v>0.69691451694486617</v>
      </c>
      <c r="H735" s="9">
        <f>VLOOKUP(B735,YahooFinanceInfos!A:AX,50,FALSE)</f>
        <v>8.0229999999999997</v>
      </c>
      <c r="I735" s="9">
        <f>VLOOKUP(B735,YahooFinanceInfos!A:AT,46,FALSE)</f>
        <v>3</v>
      </c>
      <c r="J735" s="4">
        <f>VLOOKUP(B735,YahooFinanceInfos!A:AV,48,FALSE)</f>
        <v>3.045376E-2</v>
      </c>
      <c r="K735" s="4">
        <f t="shared" si="129"/>
        <v>0.37392496572354483</v>
      </c>
      <c r="L735" s="9">
        <f>VLOOKUP(B735,YahooFinanceInfos!A:AV,47,FALSE)</f>
        <v>12.3208275</v>
      </c>
      <c r="M735" s="9">
        <f>VLOOKUP(B735,YahooFinanceInfos!A:AZ,52,FALSE)</f>
        <v>115.642</v>
      </c>
      <c r="N735" s="4">
        <f>VLOOKUP(B735,YahooFinanceInfos!A:BH,60,FALSE)</f>
        <v>0.85479324999999995</v>
      </c>
      <c r="O735" s="4" t="str">
        <f t="shared" si="130"/>
        <v>invest</v>
      </c>
      <c r="P735" s="4"/>
      <c r="Q735" s="4"/>
      <c r="R735" s="4"/>
      <c r="S735" s="4"/>
      <c r="T735" s="4"/>
      <c r="AA735" s="4" t="str">
        <f t="shared" si="122"/>
        <v>na</v>
      </c>
      <c r="AB735" s="4" t="str">
        <f t="shared" si="123"/>
        <v>na</v>
      </c>
      <c r="AC735" s="4" t="str">
        <f t="shared" si="124"/>
        <v>na</v>
      </c>
      <c r="AD735" s="4" t="str">
        <f t="shared" si="125"/>
        <v>na</v>
      </c>
      <c r="AE735" s="4" t="str">
        <f t="shared" si="126"/>
        <v>na</v>
      </c>
      <c r="AF735" s="4" t="str">
        <f t="shared" si="127"/>
        <v>na</v>
      </c>
      <c r="AG735" s="4" t="str">
        <f t="shared" si="128"/>
        <v>na</v>
      </c>
    </row>
    <row r="736" spans="1:33" x14ac:dyDescent="0.2">
      <c r="A736" t="s">
        <v>3713</v>
      </c>
      <c r="B736" t="s">
        <v>3397</v>
      </c>
      <c r="C736" s="7" t="str">
        <f>VLOOKUP(B736,YahooFinanceInfos!A:T,9,FALSE)</f>
        <v>Church &amp; Dwight Company, Inc.</v>
      </c>
      <c r="D736" t="str">
        <f>VLOOKUP(B736,YahooFinanceInfos!A:T,7,FALSE)</f>
        <v>USD</v>
      </c>
      <c r="E736" s="1">
        <f>VLOOKUP(B736,YahooFinanceInfos!A:T,20,FALSE)</f>
        <v>72.8</v>
      </c>
      <c r="F736" s="4" t="str">
        <f>VLOOKUP(B736,YahooFinanceInfos!A:AK,37,FALSE)</f>
        <v>47.98 - 80.99</v>
      </c>
      <c r="G736" s="11">
        <f>(VLOOKUP(B736,YahooFinanceInfos!A:AO,41,FALSE)-E736)/E736</f>
        <v>0.11249999999999998</v>
      </c>
      <c r="H736" s="9">
        <f>VLOOKUP(B736,YahooFinanceInfos!A:AX,50,FALSE)</f>
        <v>2.6589999999999998</v>
      </c>
      <c r="I736" s="9">
        <f>VLOOKUP(B736,YahooFinanceInfos!A:AT,46,FALSE)</f>
        <v>0.92</v>
      </c>
      <c r="J736" s="4">
        <f>VLOOKUP(B736,YahooFinanceInfos!A:AV,48,FALSE)</f>
        <v>1.2566590000000001E-2</v>
      </c>
      <c r="K736" s="4">
        <f t="shared" si="129"/>
        <v>0.34599473486273041</v>
      </c>
      <c r="L736" s="9">
        <f>VLOOKUP(B736,YahooFinanceInfos!A:AV,47,FALSE)</f>
        <v>27.378716000000001</v>
      </c>
      <c r="M736" s="9">
        <f>VLOOKUP(B736,YahooFinanceInfos!A:AZ,52,FALSE)</f>
        <v>11.465999999999999</v>
      </c>
      <c r="N736" s="4">
        <f>VLOOKUP(B736,YahooFinanceInfos!A:BH,60,FALSE)</f>
        <v>6.3492069999999998</v>
      </c>
      <c r="O736" s="4" t="str">
        <f t="shared" si="130"/>
        <v>don't touch</v>
      </c>
      <c r="P736" s="4"/>
      <c r="Q736" s="4"/>
      <c r="R736" s="4"/>
      <c r="S736" s="4"/>
      <c r="T736" s="4"/>
      <c r="AA736" s="4" t="str">
        <f t="shared" si="122"/>
        <v>na</v>
      </c>
      <c r="AB736" s="4" t="str">
        <f t="shared" si="123"/>
        <v>na</v>
      </c>
      <c r="AC736" s="4" t="str">
        <f t="shared" si="124"/>
        <v>na</v>
      </c>
      <c r="AD736" s="4" t="str">
        <f t="shared" si="125"/>
        <v>na</v>
      </c>
      <c r="AE736" s="4" t="str">
        <f t="shared" si="126"/>
        <v>na</v>
      </c>
      <c r="AF736" s="4" t="str">
        <f t="shared" si="127"/>
        <v>na</v>
      </c>
      <c r="AG736" s="4" t="str">
        <f t="shared" si="128"/>
        <v>na</v>
      </c>
    </row>
    <row r="737" spans="1:33" x14ac:dyDescent="0.2">
      <c r="A737" t="s">
        <v>3713</v>
      </c>
      <c r="B737" t="s">
        <v>2923</v>
      </c>
      <c r="C737" s="7" t="str">
        <f>VLOOKUP(B737,YahooFinanceInfos!A:T,9,FALSE)</f>
        <v>Cigna Corporation</v>
      </c>
      <c r="D737" t="str">
        <f>VLOOKUP(B737,YahooFinanceInfos!A:T,7,FALSE)</f>
        <v>USD</v>
      </c>
      <c r="E737" s="1">
        <f>VLOOKUP(B737,YahooFinanceInfos!A:T,20,FALSE)</f>
        <v>184.46</v>
      </c>
      <c r="F737" s="4" t="str">
        <f>VLOOKUP(B737,YahooFinanceInfos!A:AK,37,FALSE)</f>
        <v>118.5 - 224.64</v>
      </c>
      <c r="G737" s="11">
        <f>(VLOOKUP(B737,YahooFinanceInfos!A:AO,41,FALSE)-E737)/E737</f>
        <v>0.21782500271061464</v>
      </c>
      <c r="H737" s="9">
        <f>VLOOKUP(B737,YahooFinanceInfos!A:AX,50,FALSE)</f>
        <v>13.028</v>
      </c>
      <c r="I737" s="9">
        <f>VLOOKUP(B737,YahooFinanceInfos!A:AT,46,FALSE)</f>
        <v>0.04</v>
      </c>
      <c r="J737" s="4">
        <f>VLOOKUP(B737,YahooFinanceInfos!A:AV,48,FALSE)</f>
        <v>2.2098227E-4</v>
      </c>
      <c r="K737" s="4">
        <f t="shared" si="129"/>
        <v>3.0703101013202332E-3</v>
      </c>
      <c r="L737" s="9">
        <f>VLOOKUP(B737,YahooFinanceInfos!A:AV,47,FALSE)</f>
        <v>14.158735</v>
      </c>
      <c r="M737" s="9">
        <f>VLOOKUP(B737,YahooFinanceInfos!A:AZ,52,FALSE)</f>
        <v>122.099</v>
      </c>
      <c r="N737" s="4">
        <f>VLOOKUP(B737,YahooFinanceInfos!A:BH,60,FALSE)</f>
        <v>1.5107413999999999</v>
      </c>
      <c r="O737" s="4" t="str">
        <f t="shared" si="130"/>
        <v>don't touch</v>
      </c>
      <c r="P737" s="4"/>
      <c r="Q737" s="4"/>
      <c r="R737" s="4"/>
      <c r="S737" s="4"/>
      <c r="T737" s="4"/>
      <c r="AA737" s="4" t="str">
        <f t="shared" si="122"/>
        <v>na</v>
      </c>
      <c r="AB737" s="4" t="str">
        <f t="shared" si="123"/>
        <v>na</v>
      </c>
      <c r="AC737" s="4" t="str">
        <f t="shared" si="124"/>
        <v>na</v>
      </c>
      <c r="AD737" s="4" t="str">
        <f t="shared" si="125"/>
        <v>na</v>
      </c>
      <c r="AE737" s="4" t="str">
        <f t="shared" si="126"/>
        <v>na</v>
      </c>
      <c r="AF737" s="4" t="str">
        <f t="shared" si="127"/>
        <v>na</v>
      </c>
      <c r="AG737" s="4" t="str">
        <f t="shared" si="128"/>
        <v>na</v>
      </c>
    </row>
    <row r="738" spans="1:33" x14ac:dyDescent="0.2">
      <c r="A738" t="s">
        <v>3713</v>
      </c>
      <c r="B738" t="s">
        <v>2976</v>
      </c>
      <c r="C738" s="7" t="str">
        <f>VLOOKUP(B738,YahooFinanceInfos!A:T,9,FALSE)</f>
        <v>Cimarex Energy Co</v>
      </c>
      <c r="D738" t="str">
        <f>VLOOKUP(B738,YahooFinanceInfos!A:T,7,FALSE)</f>
        <v>USD</v>
      </c>
      <c r="E738" s="1">
        <f>VLOOKUP(B738,YahooFinanceInfos!A:T,20,FALSE)</f>
        <v>23.45</v>
      </c>
      <c r="F738" s="4" t="str">
        <f>VLOOKUP(B738,YahooFinanceInfos!A:AK,37,FALSE)</f>
        <v>12.15 - 71.58</v>
      </c>
      <c r="G738" s="11">
        <f>(VLOOKUP(B738,YahooFinanceInfos!A:AO,41,FALSE)-E738)/E738</f>
        <v>2.0524520255863536</v>
      </c>
      <c r="H738" s="9">
        <f>VLOOKUP(B738,YahooFinanceInfos!A:AX,50,FALSE)</f>
        <v>-9.343</v>
      </c>
      <c r="I738" s="9">
        <f>VLOOKUP(B738,YahooFinanceInfos!A:AT,46,FALSE)</f>
        <v>0.82</v>
      </c>
      <c r="J738" s="4">
        <f>VLOOKUP(B738,YahooFinanceInfos!A:AV,48,FALSE)</f>
        <v>3.5745422999999998E-2</v>
      </c>
      <c r="K738" s="4">
        <f t="shared" si="129"/>
        <v>-8.7766242106389808E-2</v>
      </c>
      <c r="L738" s="9">
        <f>VLOOKUP(B738,YahooFinanceInfos!A:AV,47,FALSE)</f>
        <v>0</v>
      </c>
      <c r="M738" s="9">
        <f>VLOOKUP(B738,YahooFinanceInfos!A:AZ,52,FALSE)</f>
        <v>27.952000000000002</v>
      </c>
      <c r="N738" s="4">
        <f>VLOOKUP(B738,YahooFinanceInfos!A:BH,60,FALSE)</f>
        <v>0.83893823999999995</v>
      </c>
      <c r="O738" s="4" t="str">
        <f t="shared" si="130"/>
        <v>don't touch</v>
      </c>
      <c r="P738" s="4"/>
      <c r="Q738" s="4"/>
      <c r="R738" s="4"/>
      <c r="S738" s="4"/>
      <c r="T738" s="4"/>
      <c r="AA738" s="4" t="str">
        <f t="shared" si="122"/>
        <v>na</v>
      </c>
      <c r="AB738" s="4" t="str">
        <f t="shared" si="123"/>
        <v>na</v>
      </c>
      <c r="AC738" s="4" t="str">
        <f t="shared" si="124"/>
        <v>na</v>
      </c>
      <c r="AD738" s="4" t="str">
        <f t="shared" si="125"/>
        <v>na</v>
      </c>
      <c r="AE738" s="4" t="str">
        <f t="shared" si="126"/>
        <v>na</v>
      </c>
      <c r="AF738" s="4" t="str">
        <f t="shared" si="127"/>
        <v>na</v>
      </c>
      <c r="AG738" s="4" t="str">
        <f t="shared" si="128"/>
        <v>na</v>
      </c>
    </row>
    <row r="739" spans="1:33" x14ac:dyDescent="0.2">
      <c r="A739" t="s">
        <v>3713</v>
      </c>
      <c r="B739" t="s">
        <v>611</v>
      </c>
      <c r="C739" s="7" t="str">
        <f>VLOOKUP(B739,YahooFinanceInfos!A:T,9,FALSE)</f>
        <v>Cincinnati Financial Corporatio</v>
      </c>
      <c r="D739" t="str">
        <f>VLOOKUP(B739,YahooFinanceInfos!A:T,7,FALSE)</f>
        <v>USD</v>
      </c>
      <c r="E739" s="1">
        <f>VLOOKUP(B739,YahooFinanceInfos!A:T,20,FALSE)</f>
        <v>50.48</v>
      </c>
      <c r="F739" s="4" t="str">
        <f>VLOOKUP(B739,YahooFinanceInfos!A:AK,37,FALSE)</f>
        <v>46.07 - 118.19</v>
      </c>
      <c r="G739" s="11">
        <f>(VLOOKUP(B739,YahooFinanceInfos!A:AO,41,FALSE)-E739)/E739</f>
        <v>1.3413232963549924</v>
      </c>
      <c r="H739" s="9">
        <f>VLOOKUP(B739,YahooFinanceInfos!A:AX,50,FALSE)</f>
        <v>0.46600000000000003</v>
      </c>
      <c r="I739" s="9">
        <f>VLOOKUP(B739,YahooFinanceInfos!A:AT,46,FALSE)</f>
        <v>2.2799999999999998</v>
      </c>
      <c r="J739" s="4">
        <f>VLOOKUP(B739,YahooFinanceInfos!A:AV,48,FALSE)</f>
        <v>4.6971566999999999E-2</v>
      </c>
      <c r="K739" s="4">
        <f t="shared" si="129"/>
        <v>4.8927038626609436</v>
      </c>
      <c r="L739" s="9">
        <f>VLOOKUP(B739,YahooFinanceInfos!A:AV,47,FALSE)</f>
        <v>108.32617999999999</v>
      </c>
      <c r="M739" s="9">
        <f>VLOOKUP(B739,YahooFinanceInfos!A:AZ,52,FALSE)</f>
        <v>50.012</v>
      </c>
      <c r="N739" s="4">
        <f>VLOOKUP(B739,YahooFinanceInfos!A:BH,60,FALSE)</f>
        <v>1.0093577</v>
      </c>
      <c r="O739" s="4" t="str">
        <f t="shared" si="130"/>
        <v>don't touch</v>
      </c>
      <c r="P739" s="4"/>
      <c r="Q739" s="14"/>
      <c r="R739" s="16" t="s">
        <v>8431</v>
      </c>
      <c r="S739" s="16"/>
      <c r="T739" s="16"/>
      <c r="AA739" s="4" t="str">
        <f t="shared" si="122"/>
        <v>na</v>
      </c>
      <c r="AB739" s="4" t="str">
        <f t="shared" si="123"/>
        <v>na</v>
      </c>
      <c r="AC739" s="4" t="str">
        <f t="shared" si="124"/>
        <v>na</v>
      </c>
      <c r="AD739" s="4" t="str">
        <f t="shared" si="125"/>
        <v>na</v>
      </c>
      <c r="AE739" s="4" t="str">
        <f t="shared" si="126"/>
        <v>na</v>
      </c>
      <c r="AF739" s="4" t="str">
        <f t="shared" si="127"/>
        <v>na</v>
      </c>
      <c r="AG739" s="4" t="str">
        <f t="shared" si="128"/>
        <v>na</v>
      </c>
    </row>
    <row r="740" spans="1:33" x14ac:dyDescent="0.2">
      <c r="A740" t="s">
        <v>3713</v>
      </c>
      <c r="B740" t="s">
        <v>615</v>
      </c>
      <c r="C740" s="7" t="str">
        <f>VLOOKUP(B740,YahooFinanceInfos!A:T,9,FALSE)</f>
        <v>Cintas Corporation</v>
      </c>
      <c r="D740" t="str">
        <f>VLOOKUP(B740,YahooFinanceInfos!A:T,7,FALSE)</f>
        <v>USD</v>
      </c>
      <c r="E740" s="1">
        <f>VLOOKUP(B740,YahooFinanceInfos!A:T,20,FALSE)</f>
        <v>228.71</v>
      </c>
      <c r="F740" s="4" t="str">
        <f>VLOOKUP(B740,YahooFinanceInfos!A:AK,37,FALSE)</f>
        <v>154.33 - 304.81</v>
      </c>
      <c r="G740" s="11">
        <f>(VLOOKUP(B740,YahooFinanceInfos!A:AO,41,FALSE)-E740)/E740</f>
        <v>0.33273577893402123</v>
      </c>
      <c r="H740" s="9">
        <f>VLOOKUP(B740,YahooFinanceInfos!A:AX,50,FALSE)</f>
        <v>8.8140000000000001</v>
      </c>
      <c r="I740" s="9">
        <f>VLOOKUP(B740,YahooFinanceInfos!A:AT,46,FALSE)</f>
        <v>2.5499999999999998</v>
      </c>
      <c r="J740" s="4">
        <f>VLOOKUP(B740,YahooFinanceInfos!A:AV,48,FALSE)</f>
        <v>1.2783877000000001E-2</v>
      </c>
      <c r="K740" s="4">
        <f t="shared" si="129"/>
        <v>0.28931245745405038</v>
      </c>
      <c r="L740" s="9">
        <f>VLOOKUP(B740,YahooFinanceInfos!A:AV,47,FALSE)</f>
        <v>25.948492000000002</v>
      </c>
      <c r="M740" s="9">
        <f>VLOOKUP(B740,YahooFinanceInfos!A:AZ,52,FALSE)</f>
        <v>31.956</v>
      </c>
      <c r="N740" s="4">
        <f>VLOOKUP(B740,YahooFinanceInfos!A:BH,60,FALSE)</f>
        <v>7.1570286999999997</v>
      </c>
      <c r="O740" s="4" t="str">
        <f t="shared" si="130"/>
        <v>don't touch</v>
      </c>
      <c r="P740" s="4"/>
      <c r="Q740" s="4"/>
      <c r="R740" s="4"/>
      <c r="S740" s="4"/>
      <c r="T740" s="4"/>
      <c r="AA740" s="4" t="str">
        <f t="shared" si="122"/>
        <v>na</v>
      </c>
      <c r="AB740" s="4" t="str">
        <f t="shared" si="123"/>
        <v>na</v>
      </c>
      <c r="AC740" s="4" t="str">
        <f t="shared" si="124"/>
        <v>na</v>
      </c>
      <c r="AD740" s="4" t="str">
        <f t="shared" si="125"/>
        <v>na</v>
      </c>
      <c r="AE740" s="4" t="str">
        <f t="shared" si="126"/>
        <v>na</v>
      </c>
      <c r="AF740" s="4" t="str">
        <f t="shared" si="127"/>
        <v>na</v>
      </c>
      <c r="AG740" s="4" t="str">
        <f t="shared" si="128"/>
        <v>na</v>
      </c>
    </row>
    <row r="741" spans="1:33" x14ac:dyDescent="0.2">
      <c r="A741" t="s">
        <v>3713</v>
      </c>
      <c r="B741" t="s">
        <v>2010</v>
      </c>
      <c r="C741" s="7" t="str">
        <f>VLOOKUP(B741,YahooFinanceInfos!A:T,9,FALSE)</f>
        <v>Cisco Systems, Inc.</v>
      </c>
      <c r="D741" t="str">
        <f>VLOOKUP(B741,YahooFinanceInfos!A:T,7,FALSE)</f>
        <v>USD</v>
      </c>
      <c r="E741" s="1">
        <f>VLOOKUP(B741,YahooFinanceInfos!A:T,20,FALSE)</f>
        <v>43.85</v>
      </c>
      <c r="F741" s="4" t="str">
        <f>VLOOKUP(B741,YahooFinanceInfos!A:AK,37,FALSE)</f>
        <v>32.4 - 58.26</v>
      </c>
      <c r="G741" s="11">
        <f>(VLOOKUP(B741,YahooFinanceInfos!A:AO,41,FALSE)-E741)/E741</f>
        <v>0.32862029646522228</v>
      </c>
      <c r="H741" s="9">
        <f>VLOOKUP(B741,YahooFinanceInfos!A:AX,50,FALSE)</f>
        <v>2.5640000000000001</v>
      </c>
      <c r="I741" s="9">
        <f>VLOOKUP(B741,YahooFinanceInfos!A:AT,46,FALSE)</f>
        <v>1.4</v>
      </c>
      <c r="J741" s="4">
        <f>VLOOKUP(B741,YahooFinanceInfos!A:AV,48,FALSE)</f>
        <v>3.3373060000000003E-2</v>
      </c>
      <c r="K741" s="4">
        <f t="shared" si="129"/>
        <v>0.54602184087363492</v>
      </c>
      <c r="L741" s="9">
        <f>VLOOKUP(B741,YahooFinanceInfos!A:AV,47,FALSE)</f>
        <v>17.102184000000001</v>
      </c>
      <c r="M741" s="9">
        <f>VLOOKUP(B741,YahooFinanceInfos!A:AZ,52,FALSE)</f>
        <v>8.3780000000000001</v>
      </c>
      <c r="N741" s="4">
        <f>VLOOKUP(B741,YahooFinanceInfos!A:BH,60,FALSE)</f>
        <v>5.2339460000000004</v>
      </c>
      <c r="O741" s="4" t="str">
        <f t="shared" si="130"/>
        <v>invest</v>
      </c>
      <c r="P741" s="4"/>
      <c r="Q741" s="4"/>
      <c r="R741" s="4"/>
      <c r="S741" s="4"/>
      <c r="T741" s="4"/>
      <c r="AA741" s="4" t="str">
        <f t="shared" si="122"/>
        <v>na</v>
      </c>
      <c r="AB741" s="4" t="str">
        <f t="shared" si="123"/>
        <v>na</v>
      </c>
      <c r="AC741" s="4" t="str">
        <f t="shared" si="124"/>
        <v>na</v>
      </c>
      <c r="AD741" s="4" t="str">
        <f t="shared" si="125"/>
        <v>na</v>
      </c>
      <c r="AE741" s="4" t="str">
        <f t="shared" si="126"/>
        <v>na</v>
      </c>
      <c r="AF741" s="4" t="str">
        <f t="shared" si="127"/>
        <v>na</v>
      </c>
      <c r="AG741" s="4" t="str">
        <f t="shared" si="128"/>
        <v>na</v>
      </c>
    </row>
    <row r="742" spans="1:33" x14ac:dyDescent="0.2">
      <c r="A742" t="s">
        <v>3713</v>
      </c>
      <c r="B742" t="s">
        <v>3398</v>
      </c>
      <c r="C742" s="7" t="str">
        <f>VLOOKUP(B742,YahooFinanceInfos!A:T,9,FALSE)</f>
        <v>Citigroup, Inc.</v>
      </c>
      <c r="D742" t="str">
        <f>VLOOKUP(B742,YahooFinanceInfos!A:T,7,FALSE)</f>
        <v>USD</v>
      </c>
      <c r="E742" s="1">
        <f>VLOOKUP(B742,YahooFinanceInfos!A:T,20,FALSE)</f>
        <v>42.06</v>
      </c>
      <c r="F742" s="4" t="str">
        <f>VLOOKUP(B742,YahooFinanceInfos!A:AK,37,FALSE)</f>
        <v>32.0 - 83.11</v>
      </c>
      <c r="G742" s="11">
        <f>(VLOOKUP(B742,YahooFinanceInfos!A:AO,41,FALSE)-E742)/E742</f>
        <v>0.97598668568711355</v>
      </c>
      <c r="H742" s="9">
        <f>VLOOKUP(B742,YahooFinanceInfos!A:AX,50,FALSE)</f>
        <v>7.2649999999999997</v>
      </c>
      <c r="I742" s="9">
        <f>VLOOKUP(B742,YahooFinanceInfos!A:AT,46,FALSE)</f>
        <v>1.98</v>
      </c>
      <c r="J742" s="4">
        <f>VLOOKUP(B742,YahooFinanceInfos!A:AV,48,FALSE)</f>
        <v>4.8768475999999998E-2</v>
      </c>
      <c r="K742" s="4">
        <f t="shared" si="129"/>
        <v>0.2725395732966277</v>
      </c>
      <c r="L742" s="9">
        <f>VLOOKUP(B742,YahooFinanceInfos!A:AV,47,FALSE)</f>
        <v>5.7894015000000003</v>
      </c>
      <c r="M742" s="9">
        <f>VLOOKUP(B742,YahooFinanceInfos!A:AZ,52,FALSE)</f>
        <v>83.75</v>
      </c>
      <c r="N742" s="4">
        <f>VLOOKUP(B742,YahooFinanceInfos!A:BH,60,FALSE)</f>
        <v>0.50220894999999999</v>
      </c>
      <c r="O742" s="4" t="str">
        <f t="shared" si="130"/>
        <v>invest</v>
      </c>
      <c r="P742" s="4"/>
      <c r="Q742" s="14"/>
      <c r="R742" s="21"/>
      <c r="S742" s="21"/>
      <c r="T742" s="21"/>
      <c r="AA742" s="4" t="str">
        <f t="shared" si="122"/>
        <v>na</v>
      </c>
      <c r="AB742" s="4" t="str">
        <f t="shared" si="123"/>
        <v>na</v>
      </c>
      <c r="AC742" s="4" t="str">
        <f t="shared" si="124"/>
        <v>na</v>
      </c>
      <c r="AD742" s="4" t="str">
        <f t="shared" si="125"/>
        <v>na</v>
      </c>
      <c r="AE742" s="4" t="str">
        <f t="shared" si="126"/>
        <v>na</v>
      </c>
      <c r="AF742" s="4" t="str">
        <f t="shared" si="127"/>
        <v>na</v>
      </c>
      <c r="AG742" s="4" t="str">
        <f t="shared" si="128"/>
        <v>na</v>
      </c>
    </row>
    <row r="743" spans="1:33" x14ac:dyDescent="0.2">
      <c r="A743" t="s">
        <v>3713</v>
      </c>
      <c r="B743" t="s">
        <v>3399</v>
      </c>
      <c r="C743" s="7" t="str">
        <f>VLOOKUP(B743,YahooFinanceInfos!A:T,9,FALSE)</f>
        <v>Citizens Financial Group, Inc.</v>
      </c>
      <c r="D743" t="str">
        <f>VLOOKUP(B743,YahooFinanceInfos!A:T,7,FALSE)</f>
        <v>USD</v>
      </c>
      <c r="E743" s="1">
        <f>VLOOKUP(B743,YahooFinanceInfos!A:T,20,FALSE)</f>
        <v>20.149999999999999</v>
      </c>
      <c r="F743" s="4" t="str">
        <f>VLOOKUP(B743,YahooFinanceInfos!A:AK,37,FALSE)</f>
        <v>14.12 - 41.29</v>
      </c>
      <c r="G743" s="11">
        <f>(VLOOKUP(B743,YahooFinanceInfos!A:AO,41,FALSE)-E743)/E743</f>
        <v>1.0491315136476427</v>
      </c>
      <c r="H743" s="9">
        <f>VLOOKUP(B743,YahooFinanceInfos!A:AX,50,FALSE)</f>
        <v>2.95</v>
      </c>
      <c r="I743" s="9">
        <f>VLOOKUP(B743,YahooFinanceInfos!A:AT,46,FALSE)</f>
        <v>1.43</v>
      </c>
      <c r="J743" s="4">
        <f>VLOOKUP(B743,YahooFinanceInfos!A:AV,48,FALSE)</f>
        <v>7.3978269999999999E-2</v>
      </c>
      <c r="K743" s="4">
        <f t="shared" si="129"/>
        <v>0.48474576271186437</v>
      </c>
      <c r="L743" s="9">
        <f>VLOOKUP(B743,YahooFinanceInfos!A:AV,47,FALSE)</f>
        <v>6.830508</v>
      </c>
      <c r="M743" s="9">
        <f>VLOOKUP(B743,YahooFinanceInfos!A:AZ,52,FALSE)</f>
        <v>47.774999999999999</v>
      </c>
      <c r="N743" s="4">
        <f>VLOOKUP(B743,YahooFinanceInfos!A:BH,60,FALSE)</f>
        <v>0.4217687</v>
      </c>
      <c r="O743" s="4" t="str">
        <f t="shared" si="130"/>
        <v>invest</v>
      </c>
      <c r="P743" s="4"/>
      <c r="Q743" s="14"/>
      <c r="R743" s="17"/>
      <c r="S743" s="17"/>
      <c r="T743" s="17"/>
      <c r="AA743" s="4" t="str">
        <f t="shared" si="122"/>
        <v>na</v>
      </c>
      <c r="AB743" s="4" t="str">
        <f t="shared" si="123"/>
        <v>na</v>
      </c>
      <c r="AC743" s="4" t="str">
        <f t="shared" si="124"/>
        <v>na</v>
      </c>
      <c r="AD743" s="4" t="str">
        <f t="shared" si="125"/>
        <v>na</v>
      </c>
      <c r="AE743" s="4" t="str">
        <f t="shared" si="126"/>
        <v>na</v>
      </c>
      <c r="AF743" s="4" t="str">
        <f t="shared" si="127"/>
        <v>na</v>
      </c>
      <c r="AG743" s="4" t="str">
        <f t="shared" si="128"/>
        <v>na</v>
      </c>
    </row>
    <row r="744" spans="1:33" x14ac:dyDescent="0.2">
      <c r="A744" t="s">
        <v>3713</v>
      </c>
      <c r="B744" t="s">
        <v>3400</v>
      </c>
      <c r="C744" s="7" t="str">
        <f>VLOOKUP(B744,YahooFinanceInfos!A:T,9,FALSE)</f>
        <v>Citrix Systems, Inc.</v>
      </c>
      <c r="D744" t="str">
        <f>VLOOKUP(B744,YahooFinanceInfos!A:T,7,FALSE)</f>
        <v>USD</v>
      </c>
      <c r="E744" s="1">
        <f>VLOOKUP(B744,YahooFinanceInfos!A:T,20,FALSE)</f>
        <v>146.06</v>
      </c>
      <c r="F744" s="4" t="str">
        <f>VLOOKUP(B744,YahooFinanceInfos!A:AK,37,FALSE)</f>
        <v>90.28 - 155.1</v>
      </c>
      <c r="G744" s="11">
        <f>(VLOOKUP(B744,YahooFinanceInfos!A:AO,41,FALSE)-E744)/E744</f>
        <v>6.1892372997398276E-2</v>
      </c>
      <c r="H744" s="9">
        <f>VLOOKUP(B744,YahooFinanceInfos!A:AX,50,FALSE)</f>
        <v>5.6970000000000001</v>
      </c>
      <c r="I744" s="9">
        <f>VLOOKUP(B744,YahooFinanceInfos!A:AT,46,FALSE)</f>
        <v>1.4</v>
      </c>
      <c r="J744" s="4">
        <f>VLOOKUP(B744,YahooFinanceInfos!A:AV,48,FALSE)</f>
        <v>9.5556619999999995E-3</v>
      </c>
      <c r="K744" s="4">
        <f t="shared" si="129"/>
        <v>0.24574337370545898</v>
      </c>
      <c r="L744" s="9">
        <f>VLOOKUP(B744,YahooFinanceInfos!A:AV,47,FALSE)</f>
        <v>25.638054</v>
      </c>
      <c r="M744" s="9">
        <f>VLOOKUP(B744,YahooFinanceInfos!A:AZ,52,FALSE)</f>
        <v>-1.78</v>
      </c>
      <c r="N744" s="4">
        <f>VLOOKUP(B744,YahooFinanceInfos!A:BH,60,FALSE)</f>
        <v>-82.056179999999998</v>
      </c>
      <c r="O744" s="4" t="str">
        <f t="shared" si="130"/>
        <v>don't touch</v>
      </c>
      <c r="P744" s="4"/>
      <c r="Q744" s="4"/>
      <c r="R744" s="4"/>
      <c r="S744" s="4"/>
      <c r="T744" s="4"/>
      <c r="AA744" s="4" t="str">
        <f t="shared" ref="AA744:AA807" si="131">IFERROR((Z744-U744)/U744,"na")</f>
        <v>na</v>
      </c>
      <c r="AB744" s="4" t="str">
        <f t="shared" ref="AB744:AB807" si="132">IFERROR((Z744-W744)/W744,"na")</f>
        <v>na</v>
      </c>
      <c r="AC744" s="4" t="str">
        <f t="shared" ref="AC744:AC807" si="133">IFERROR((V744-U744)/U744,"na")</f>
        <v>na</v>
      </c>
      <c r="AD744" s="4" t="str">
        <f t="shared" ref="AD744:AD807" si="134">IFERROR((W744-V744)/V744,"na")</f>
        <v>na</v>
      </c>
      <c r="AE744" s="4" t="str">
        <f t="shared" ref="AE744:AE807" si="135">IFERROR((X744-W744)/W744,"na")</f>
        <v>na</v>
      </c>
      <c r="AF744" s="4" t="str">
        <f t="shared" ref="AF744:AF807" si="136">IFERROR((Y744-X744)/X744,"na")</f>
        <v>na</v>
      </c>
      <c r="AG744" s="4" t="str">
        <f t="shared" ref="AG744:AG807" si="137">IFERROR((Z744-Y744)/Y744,"na")</f>
        <v>na</v>
      </c>
    </row>
    <row r="745" spans="1:33" x14ac:dyDescent="0.2">
      <c r="A745" t="s">
        <v>3713</v>
      </c>
      <c r="B745" t="s">
        <v>3401</v>
      </c>
      <c r="C745" s="7" t="str">
        <f>VLOOKUP(B745,YahooFinanceInfos!A:T,9,FALSE)</f>
        <v>CME Group Inc.</v>
      </c>
      <c r="D745" t="str">
        <f>VLOOKUP(B745,YahooFinanceInfos!A:T,7,FALSE)</f>
        <v>USD</v>
      </c>
      <c r="E745" s="1">
        <f>VLOOKUP(B745,YahooFinanceInfos!A:T,20,FALSE)</f>
        <v>180.52</v>
      </c>
      <c r="F745" s="4" t="str">
        <f>VLOOKUP(B745,YahooFinanceInfos!A:AK,37,FALSE)</f>
        <v>131.8 - 225.36</v>
      </c>
      <c r="G745" s="11">
        <f>(VLOOKUP(B745,YahooFinanceInfos!A:AO,41,FALSE)-E745)/E745</f>
        <v>0.24839352980279195</v>
      </c>
      <c r="H745" s="9">
        <f>VLOOKUP(B745,YahooFinanceInfos!A:AX,50,FALSE)</f>
        <v>6.66</v>
      </c>
      <c r="I745" s="9">
        <f>VLOOKUP(B745,YahooFinanceInfos!A:AT,46,FALSE)</f>
        <v>3.1</v>
      </c>
      <c r="J745" s="4">
        <f>VLOOKUP(B745,YahooFinanceInfos!A:AV,48,FALSE)</f>
        <v>1.7419644000000001E-2</v>
      </c>
      <c r="K745" s="4">
        <f t="shared" si="129"/>
        <v>0.46546546546546547</v>
      </c>
      <c r="L745" s="9">
        <f>VLOOKUP(B745,YahooFinanceInfos!A:AV,47,FALSE)</f>
        <v>27.105105999999999</v>
      </c>
      <c r="M745" s="9">
        <f>VLOOKUP(B745,YahooFinanceInfos!A:AZ,52,FALSE)</f>
        <v>74.278000000000006</v>
      </c>
      <c r="N745" s="4">
        <f>VLOOKUP(B745,YahooFinanceInfos!A:BH,60,FALSE)</f>
        <v>2.4303292999999999</v>
      </c>
      <c r="O745" s="4" t="str">
        <f t="shared" si="130"/>
        <v>don't touch</v>
      </c>
      <c r="P745" s="4"/>
      <c r="Q745" s="4"/>
      <c r="R745" s="4"/>
      <c r="S745" s="4"/>
      <c r="T745" s="4"/>
      <c r="AA745" s="4" t="str">
        <f t="shared" si="131"/>
        <v>na</v>
      </c>
      <c r="AB745" s="4" t="str">
        <f t="shared" si="132"/>
        <v>na</v>
      </c>
      <c r="AC745" s="4" t="str">
        <f t="shared" si="133"/>
        <v>na</v>
      </c>
      <c r="AD745" s="4" t="str">
        <f t="shared" si="134"/>
        <v>na</v>
      </c>
      <c r="AE745" s="4" t="str">
        <f t="shared" si="135"/>
        <v>na</v>
      </c>
      <c r="AF745" s="4" t="str">
        <f t="shared" si="136"/>
        <v>na</v>
      </c>
      <c r="AG745" s="4" t="str">
        <f t="shared" si="137"/>
        <v>na</v>
      </c>
    </row>
    <row r="746" spans="1:33" x14ac:dyDescent="0.2">
      <c r="A746" t="s">
        <v>3713</v>
      </c>
      <c r="B746" t="s">
        <v>3402</v>
      </c>
      <c r="C746" s="7" t="str">
        <f>VLOOKUP(B746,YahooFinanceInfos!A:T,9,FALSE)</f>
        <v>CMS Energy Corporation</v>
      </c>
      <c r="D746" t="str">
        <f>VLOOKUP(B746,YahooFinanceInfos!A:T,7,FALSE)</f>
        <v>USD</v>
      </c>
      <c r="E746" s="1">
        <f>VLOOKUP(B746,YahooFinanceInfos!A:T,20,FALSE)</f>
        <v>54.37</v>
      </c>
      <c r="F746" s="4" t="str">
        <f>VLOOKUP(B746,YahooFinanceInfos!A:AK,37,FALSE)</f>
        <v>46.03 - 69.17</v>
      </c>
      <c r="G746" s="11">
        <f>(VLOOKUP(B746,YahooFinanceInfos!A:AO,41,FALSE)-E746)/E746</f>
        <v>0.27220893875298885</v>
      </c>
      <c r="H746" s="9">
        <f>VLOOKUP(B746,YahooFinanceInfos!A:AX,50,FALSE)</f>
        <v>2.4910000000000001</v>
      </c>
      <c r="I746" s="9">
        <f>VLOOKUP(B746,YahooFinanceInfos!A:AT,46,FALSE)</f>
        <v>1.5549999999999999</v>
      </c>
      <c r="J746" s="4">
        <f>VLOOKUP(B746,YahooFinanceInfos!A:AV,48,FALSE)</f>
        <v>2.867813E-2</v>
      </c>
      <c r="K746" s="4">
        <f t="shared" si="129"/>
        <v>0.62424729024488157</v>
      </c>
      <c r="L746" s="9">
        <f>VLOOKUP(B746,YahooFinanceInfos!A:AV,47,FALSE)</f>
        <v>21.826575999999999</v>
      </c>
      <c r="M746" s="9">
        <f>VLOOKUP(B746,YahooFinanceInfos!A:AZ,52,FALSE)</f>
        <v>18.117000000000001</v>
      </c>
      <c r="N746" s="4">
        <f>VLOOKUP(B746,YahooFinanceInfos!A:BH,60,FALSE)</f>
        <v>3.0010485999999998</v>
      </c>
      <c r="O746" s="4" t="str">
        <f t="shared" si="130"/>
        <v>don't touch</v>
      </c>
      <c r="P746" s="4"/>
      <c r="Q746" s="4"/>
      <c r="R746" s="4"/>
      <c r="S746" s="4"/>
      <c r="T746" s="4"/>
      <c r="AA746" s="4" t="str">
        <f t="shared" si="131"/>
        <v>na</v>
      </c>
      <c r="AB746" s="4" t="str">
        <f t="shared" si="132"/>
        <v>na</v>
      </c>
      <c r="AC746" s="4" t="str">
        <f t="shared" si="133"/>
        <v>na</v>
      </c>
      <c r="AD746" s="4" t="str">
        <f t="shared" si="134"/>
        <v>na</v>
      </c>
      <c r="AE746" s="4" t="str">
        <f t="shared" si="135"/>
        <v>na</v>
      </c>
      <c r="AF746" s="4" t="str">
        <f t="shared" si="136"/>
        <v>na</v>
      </c>
      <c r="AG746" s="4" t="str">
        <f t="shared" si="137"/>
        <v>na</v>
      </c>
    </row>
    <row r="747" spans="1:33" x14ac:dyDescent="0.2">
      <c r="A747" t="s">
        <v>3713</v>
      </c>
      <c r="B747" t="s">
        <v>55</v>
      </c>
      <c r="C747" s="7" t="str">
        <f>VLOOKUP(B747,YahooFinanceInfos!A:T,9,FALSE)</f>
        <v>Coca-Cola Company (The)</v>
      </c>
      <c r="D747" t="str">
        <f>VLOOKUP(B747,YahooFinanceInfos!A:T,7,FALSE)</f>
        <v>USD</v>
      </c>
      <c r="E747" s="1">
        <f>VLOOKUP(B747,YahooFinanceInfos!A:T,20,FALSE)</f>
        <v>43.7</v>
      </c>
      <c r="F747" s="4" t="str">
        <f>VLOOKUP(B747,YahooFinanceInfos!A:AK,37,FALSE)</f>
        <v>36.27 - 60.13</v>
      </c>
      <c r="G747" s="11">
        <f>(VLOOKUP(B747,YahooFinanceInfos!A:AO,41,FALSE)-E747)/E747</f>
        <v>0.37597254004576658</v>
      </c>
      <c r="H747" s="9">
        <f>VLOOKUP(B747,YahooFinanceInfos!A:AX,50,FALSE)</f>
        <v>2.3199999999999998</v>
      </c>
      <c r="I747" s="9">
        <f>VLOOKUP(B747,YahooFinanceInfos!A:AT,46,FALSE)</f>
        <v>1.61</v>
      </c>
      <c r="J747" s="4">
        <f>VLOOKUP(B747,YahooFinanceInfos!A:AV,48,FALSE)</f>
        <v>3.6640875000000003E-2</v>
      </c>
      <c r="K747" s="4">
        <f t="shared" si="129"/>
        <v>0.69396551724137945</v>
      </c>
      <c r="L747" s="9">
        <f>VLOOKUP(B747,YahooFinanceInfos!A:AV,47,FALSE)</f>
        <v>18.836207999999999</v>
      </c>
      <c r="M747" s="9">
        <f>VLOOKUP(B747,YahooFinanceInfos!A:AZ,52,FALSE)</f>
        <v>4.2290000000000001</v>
      </c>
      <c r="N747" s="4">
        <f>VLOOKUP(B747,YahooFinanceInfos!A:BH,60,FALSE)</f>
        <v>10.333411999999999</v>
      </c>
      <c r="O747" s="4" t="str">
        <f t="shared" si="130"/>
        <v>invest</v>
      </c>
      <c r="P747" s="4"/>
      <c r="Q747" s="4"/>
      <c r="R747" s="4"/>
      <c r="S747" s="4"/>
      <c r="T747" s="4"/>
      <c r="AA747" s="4" t="str">
        <f t="shared" si="131"/>
        <v>na</v>
      </c>
      <c r="AB747" s="4" t="str">
        <f t="shared" si="132"/>
        <v>na</v>
      </c>
      <c r="AC747" s="4" t="str">
        <f t="shared" si="133"/>
        <v>na</v>
      </c>
      <c r="AD747" s="4" t="str">
        <f t="shared" si="134"/>
        <v>na</v>
      </c>
      <c r="AE747" s="4" t="str">
        <f t="shared" si="135"/>
        <v>na</v>
      </c>
      <c r="AF747" s="4" t="str">
        <f t="shared" si="136"/>
        <v>na</v>
      </c>
      <c r="AG747" s="4" t="str">
        <f t="shared" si="137"/>
        <v>na</v>
      </c>
    </row>
    <row r="748" spans="1:33" x14ac:dyDescent="0.2">
      <c r="A748" t="s">
        <v>3713</v>
      </c>
      <c r="B748" t="s">
        <v>3403</v>
      </c>
      <c r="C748" s="7" t="str">
        <f>VLOOKUP(B748,YahooFinanceInfos!A:T,9,FALSE)</f>
        <v xml:space="preserve">Cognizant Technology Solutions </v>
      </c>
      <c r="D748" t="str">
        <f>VLOOKUP(B748,YahooFinanceInfos!A:T,7,FALSE)</f>
        <v>USD</v>
      </c>
      <c r="E748" s="1">
        <f>VLOOKUP(B748,YahooFinanceInfos!A:T,20,FALSE)</f>
        <v>50.74</v>
      </c>
      <c r="F748" s="4" t="str">
        <f>VLOOKUP(B748,YahooFinanceInfos!A:AK,37,FALSE)</f>
        <v>40.01 - 71.48</v>
      </c>
      <c r="G748" s="11">
        <f>(VLOOKUP(B748,YahooFinanceInfos!A:AO,41,FALSE)-E748)/E748</f>
        <v>0.40875049270792274</v>
      </c>
      <c r="H748" s="9">
        <f>VLOOKUP(B748,YahooFinanceInfos!A:AX,50,FALSE)</f>
        <v>3.194</v>
      </c>
      <c r="I748" s="9">
        <f>VLOOKUP(B748,YahooFinanceInfos!A:AT,46,FALSE)</f>
        <v>0.82</v>
      </c>
      <c r="J748" s="4">
        <f>VLOOKUP(B748,YahooFinanceInfos!A:AV,48,FALSE)</f>
        <v>1.6572351999999999E-2</v>
      </c>
      <c r="K748" s="4">
        <f t="shared" si="129"/>
        <v>0.25673137132122731</v>
      </c>
      <c r="L748" s="9">
        <f>VLOOKUP(B748,YahooFinanceInfos!A:AV,47,FALSE)</f>
        <v>15.886037</v>
      </c>
      <c r="M748" s="9">
        <f>VLOOKUP(B748,YahooFinanceInfos!A:AZ,52,FALSE)</f>
        <v>19.617000000000001</v>
      </c>
      <c r="N748" s="4">
        <f>VLOOKUP(B748,YahooFinanceInfos!A:BH,60,FALSE)</f>
        <v>2.5865320000000001</v>
      </c>
      <c r="O748" s="4" t="str">
        <f t="shared" si="130"/>
        <v>don't touch</v>
      </c>
      <c r="P748" s="4"/>
      <c r="Q748" s="4"/>
      <c r="R748" s="4"/>
      <c r="S748" s="4"/>
      <c r="T748" s="4"/>
      <c r="AA748" s="4" t="str">
        <f t="shared" si="131"/>
        <v>na</v>
      </c>
      <c r="AB748" s="4" t="str">
        <f t="shared" si="132"/>
        <v>na</v>
      </c>
      <c r="AC748" s="4" t="str">
        <f t="shared" si="133"/>
        <v>na</v>
      </c>
      <c r="AD748" s="4" t="str">
        <f t="shared" si="134"/>
        <v>na</v>
      </c>
      <c r="AE748" s="4" t="str">
        <f t="shared" si="135"/>
        <v>na</v>
      </c>
      <c r="AF748" s="4" t="str">
        <f t="shared" si="136"/>
        <v>na</v>
      </c>
      <c r="AG748" s="4" t="str">
        <f t="shared" si="137"/>
        <v>na</v>
      </c>
    </row>
    <row r="749" spans="1:33" x14ac:dyDescent="0.2">
      <c r="A749" t="s">
        <v>3713</v>
      </c>
      <c r="B749" t="s">
        <v>612</v>
      </c>
      <c r="C749" s="7" t="str">
        <f>VLOOKUP(B749,YahooFinanceInfos!A:T,9,FALSE)</f>
        <v>Colgate-Palmolive Company</v>
      </c>
      <c r="D749" t="str">
        <f>VLOOKUP(B749,YahooFinanceInfos!A:T,7,FALSE)</f>
        <v>USD</v>
      </c>
      <c r="E749" s="1">
        <f>VLOOKUP(B749,YahooFinanceInfos!A:T,20,FALSE)</f>
        <v>67.06</v>
      </c>
      <c r="F749" s="4" t="str">
        <f>VLOOKUP(B749,YahooFinanceInfos!A:AK,37,FALSE)</f>
        <v>58.49 - 77.41</v>
      </c>
      <c r="G749" s="11">
        <f>(VLOOKUP(B749,YahooFinanceInfos!A:AO,41,FALSE)-E749)/E749</f>
        <v>0.15433939755442877</v>
      </c>
      <c r="H749" s="9">
        <f>VLOOKUP(B749,YahooFinanceInfos!A:AX,50,FALSE)</f>
        <v>2.93</v>
      </c>
      <c r="I749" s="9">
        <f>VLOOKUP(B749,YahooFinanceInfos!A:AT,46,FALSE)</f>
        <v>1.72</v>
      </c>
      <c r="J749" s="4">
        <f>VLOOKUP(B749,YahooFinanceInfos!A:AV,48,FALSE)</f>
        <v>2.5183015E-2</v>
      </c>
      <c r="K749" s="4">
        <f t="shared" si="129"/>
        <v>0.58703071672354945</v>
      </c>
      <c r="L749" s="9">
        <f>VLOOKUP(B749,YahooFinanceInfos!A:AV,47,FALSE)</f>
        <v>22.887371000000002</v>
      </c>
      <c r="M749" s="9">
        <f>VLOOKUP(B749,YahooFinanceInfos!A:AZ,52,FALSE)</f>
        <v>-0.13200000000000001</v>
      </c>
      <c r="N749" s="4">
        <f>VLOOKUP(B749,YahooFinanceInfos!A:BH,60,FALSE)</f>
        <v>-508.03026999999997</v>
      </c>
      <c r="O749" s="4" t="str">
        <f t="shared" si="130"/>
        <v>don't touch</v>
      </c>
      <c r="P749" s="4"/>
      <c r="Q749" s="4"/>
      <c r="R749" s="4"/>
      <c r="S749" s="4"/>
      <c r="T749" s="4"/>
      <c r="AA749" s="4" t="str">
        <f t="shared" si="131"/>
        <v>na</v>
      </c>
      <c r="AB749" s="4" t="str">
        <f t="shared" si="132"/>
        <v>na</v>
      </c>
      <c r="AC749" s="4" t="str">
        <f t="shared" si="133"/>
        <v>na</v>
      </c>
      <c r="AD749" s="4" t="str">
        <f t="shared" si="134"/>
        <v>na</v>
      </c>
      <c r="AE749" s="4" t="str">
        <f t="shared" si="135"/>
        <v>na</v>
      </c>
      <c r="AF749" s="4" t="str">
        <f t="shared" si="136"/>
        <v>na</v>
      </c>
      <c r="AG749" s="4" t="str">
        <f t="shared" si="137"/>
        <v>na</v>
      </c>
    </row>
    <row r="750" spans="1:33" x14ac:dyDescent="0.2">
      <c r="A750" t="s">
        <v>3713</v>
      </c>
      <c r="B750" t="s">
        <v>3404</v>
      </c>
      <c r="C750" s="7" t="str">
        <f>VLOOKUP(B750,YahooFinanceInfos!A:T,9,FALSE)</f>
        <v>Comcast Corporation</v>
      </c>
      <c r="D750" t="str">
        <f>VLOOKUP(B750,YahooFinanceInfos!A:T,7,FALSE)</f>
        <v>USD</v>
      </c>
      <c r="E750" s="1">
        <f>VLOOKUP(B750,YahooFinanceInfos!A:T,20,FALSE)</f>
        <v>35.76</v>
      </c>
      <c r="F750" s="4" t="str">
        <f>VLOOKUP(B750,YahooFinanceInfos!A:AK,37,FALSE)</f>
        <v>31.71 - 47.74</v>
      </c>
      <c r="G750" s="11">
        <f>(VLOOKUP(B750,YahooFinanceInfos!A:AO,41,FALSE)-E750)/E750</f>
        <v>0.33501118568232674</v>
      </c>
      <c r="H750" s="9">
        <f>VLOOKUP(B750,YahooFinanceInfos!A:AX,50,FALSE)</f>
        <v>2.52</v>
      </c>
      <c r="I750" s="9">
        <f>VLOOKUP(B750,YahooFinanceInfos!A:AT,46,FALSE)</f>
        <v>0.86</v>
      </c>
      <c r="J750" s="4">
        <f>VLOOKUP(B750,YahooFinanceInfos!A:AV,48,FALSE)</f>
        <v>2.4592507999999999E-2</v>
      </c>
      <c r="K750" s="4">
        <f t="shared" si="129"/>
        <v>0.34126984126984128</v>
      </c>
      <c r="L750" s="9">
        <f>VLOOKUP(B750,YahooFinanceInfos!A:AV,47,FALSE)</f>
        <v>14.190474999999999</v>
      </c>
      <c r="M750" s="9">
        <f>VLOOKUP(B750,YahooFinanceInfos!A:AZ,52,FALSE)</f>
        <v>17.858000000000001</v>
      </c>
      <c r="N750" s="4">
        <f>VLOOKUP(B750,YahooFinanceInfos!A:BH,60,FALSE)</f>
        <v>2.0024638000000001</v>
      </c>
      <c r="O750" s="4" t="str">
        <f t="shared" si="130"/>
        <v>don't touch</v>
      </c>
      <c r="P750" s="4"/>
      <c r="Q750" s="4"/>
      <c r="R750" s="4"/>
      <c r="S750" s="4"/>
      <c r="T750" s="4"/>
      <c r="AA750" s="4" t="str">
        <f t="shared" si="131"/>
        <v>na</v>
      </c>
      <c r="AB750" s="4" t="str">
        <f t="shared" si="132"/>
        <v>na</v>
      </c>
      <c r="AC750" s="4" t="str">
        <f t="shared" si="133"/>
        <v>na</v>
      </c>
      <c r="AD750" s="4" t="str">
        <f t="shared" si="134"/>
        <v>na</v>
      </c>
      <c r="AE750" s="4" t="str">
        <f t="shared" si="135"/>
        <v>na</v>
      </c>
      <c r="AF750" s="4" t="str">
        <f t="shared" si="136"/>
        <v>na</v>
      </c>
      <c r="AG750" s="4" t="str">
        <f t="shared" si="137"/>
        <v>na</v>
      </c>
    </row>
    <row r="751" spans="1:33" x14ac:dyDescent="0.2">
      <c r="A751" t="s">
        <v>3713</v>
      </c>
      <c r="B751" t="s">
        <v>3405</v>
      </c>
      <c r="C751" s="7" t="str">
        <f>VLOOKUP(B751,YahooFinanceInfos!A:T,9,FALSE)</f>
        <v>Comerica Incorporated</v>
      </c>
      <c r="D751" t="str">
        <f>VLOOKUP(B751,YahooFinanceInfos!A:T,7,FALSE)</f>
        <v>USD</v>
      </c>
      <c r="E751" s="1">
        <f>VLOOKUP(B751,YahooFinanceInfos!A:T,20,FALSE)</f>
        <v>31.56</v>
      </c>
      <c r="F751" s="4" t="str">
        <f>VLOOKUP(B751,YahooFinanceInfos!A:AK,37,FALSE)</f>
        <v>24.28 - 74.54</v>
      </c>
      <c r="G751" s="11">
        <f>(VLOOKUP(B751,YahooFinanceInfos!A:AO,41,FALSE)-E751)/E751</f>
        <v>1.3618504435994931</v>
      </c>
      <c r="H751" s="9">
        <f>VLOOKUP(B751,YahooFinanceInfos!A:AX,50,FALSE)</f>
        <v>5.3739999999999997</v>
      </c>
      <c r="I751" s="9">
        <f>VLOOKUP(B751,YahooFinanceInfos!A:AT,46,FALSE)</f>
        <v>2.69</v>
      </c>
      <c r="J751" s="4">
        <f>VLOOKUP(B751,YahooFinanceInfos!A:AV,48,FALSE)</f>
        <v>9.2028744999999995E-2</v>
      </c>
      <c r="K751" s="4">
        <f t="shared" si="129"/>
        <v>0.50055824339411981</v>
      </c>
      <c r="L751" s="9">
        <f>VLOOKUP(B751,YahooFinanceInfos!A:AV,47,FALSE)</f>
        <v>5.8727201999999998</v>
      </c>
      <c r="M751" s="9">
        <f>VLOOKUP(B751,YahooFinanceInfos!A:AZ,52,FALSE)</f>
        <v>53.237000000000002</v>
      </c>
      <c r="N751" s="4">
        <f>VLOOKUP(B751,YahooFinanceInfos!A:BH,60,FALSE)</f>
        <v>0.59282075999999995</v>
      </c>
      <c r="O751" s="4" t="str">
        <f t="shared" si="130"/>
        <v>invest</v>
      </c>
      <c r="P751" s="4" t="s">
        <v>8415</v>
      </c>
      <c r="Q751" s="14">
        <v>5000</v>
      </c>
      <c r="R751" s="19"/>
      <c r="S751" s="17">
        <f>Q751*J751</f>
        <v>460.14372499999996</v>
      </c>
      <c r="T751" s="14">
        <f>Q751*(1+G751)</f>
        <v>11809.252217997466</v>
      </c>
      <c r="U751">
        <v>0.79</v>
      </c>
      <c r="V751">
        <v>0.83</v>
      </c>
      <c r="W751">
        <v>0.89</v>
      </c>
      <c r="X751">
        <v>1.0900000000000001</v>
      </c>
      <c r="Y751">
        <v>1.84</v>
      </c>
      <c r="Z751">
        <v>2.68</v>
      </c>
      <c r="AA751" s="4">
        <f t="shared" si="131"/>
        <v>2.3924050632911391</v>
      </c>
      <c r="AB751" s="4">
        <f t="shared" si="132"/>
        <v>2.0112359550561796</v>
      </c>
      <c r="AC751" s="4">
        <f t="shared" si="133"/>
        <v>5.0632911392404965E-2</v>
      </c>
      <c r="AD751" s="4">
        <f t="shared" si="134"/>
        <v>7.228915662650609E-2</v>
      </c>
      <c r="AE751" s="4">
        <f t="shared" si="135"/>
        <v>0.22471910112359558</v>
      </c>
      <c r="AF751" s="4">
        <f t="shared" si="136"/>
        <v>0.68807339449541283</v>
      </c>
      <c r="AG751" s="4">
        <f t="shared" si="137"/>
        <v>0.45652173913043481</v>
      </c>
    </row>
    <row r="752" spans="1:33" x14ac:dyDescent="0.2">
      <c r="A752" t="s">
        <v>3713</v>
      </c>
      <c r="B752" t="s">
        <v>3406</v>
      </c>
      <c r="C752" s="7" t="str">
        <f>VLOOKUP(B752,YahooFinanceInfos!A:T,9,FALSE)</f>
        <v>ConAgra Brands, Inc.</v>
      </c>
      <c r="D752" t="str">
        <f>VLOOKUP(B752,YahooFinanceInfos!A:T,7,FALSE)</f>
        <v>USD</v>
      </c>
      <c r="E752" s="1">
        <f>VLOOKUP(B752,YahooFinanceInfos!A:T,20,FALSE)</f>
        <v>33.83</v>
      </c>
      <c r="F752" s="4" t="str">
        <f>VLOOKUP(B752,YahooFinanceInfos!A:AK,37,FALSE)</f>
        <v>22.83 - 35.59</v>
      </c>
      <c r="G752" s="11">
        <f>(VLOOKUP(B752,YahooFinanceInfos!A:AO,41,FALSE)-E752)/E752</f>
        <v>5.2024830032515672E-2</v>
      </c>
      <c r="H752" s="9">
        <f>VLOOKUP(B752,YahooFinanceInfos!A:AX,50,FALSE)</f>
        <v>1.575</v>
      </c>
      <c r="I752" s="9">
        <f>VLOOKUP(B752,YahooFinanceInfos!A:AT,46,FALSE)</f>
        <v>0.85</v>
      </c>
      <c r="J752" s="4">
        <f>VLOOKUP(B752,YahooFinanceInfos!A:AV,48,FALSE)</f>
        <v>2.4963290999999999E-2</v>
      </c>
      <c r="K752" s="4">
        <f t="shared" si="129"/>
        <v>0.53968253968253965</v>
      </c>
      <c r="L752" s="9">
        <f>VLOOKUP(B752,YahooFinanceInfos!A:AV,47,FALSE)</f>
        <v>21.479365999999999</v>
      </c>
      <c r="M752" s="9">
        <f>VLOOKUP(B752,YahooFinanceInfos!A:AZ,52,FALSE)</f>
        <v>15.983000000000001</v>
      </c>
      <c r="N752" s="4">
        <f>VLOOKUP(B752,YahooFinanceInfos!A:BH,60,FALSE)</f>
        <v>2.1166239999999998</v>
      </c>
      <c r="O752" s="4" t="str">
        <f t="shared" si="130"/>
        <v>don't touch</v>
      </c>
      <c r="P752" s="4"/>
      <c r="Q752" s="4"/>
      <c r="R752" s="4"/>
      <c r="S752" s="4"/>
      <c r="T752" s="4"/>
      <c r="AA752" s="4" t="str">
        <f t="shared" si="131"/>
        <v>na</v>
      </c>
      <c r="AB752" s="4" t="str">
        <f t="shared" si="132"/>
        <v>na</v>
      </c>
      <c r="AC752" s="4" t="str">
        <f t="shared" si="133"/>
        <v>na</v>
      </c>
      <c r="AD752" s="4" t="str">
        <f t="shared" si="134"/>
        <v>na</v>
      </c>
      <c r="AE752" s="4" t="str">
        <f t="shared" si="135"/>
        <v>na</v>
      </c>
      <c r="AF752" s="4" t="str">
        <f t="shared" si="136"/>
        <v>na</v>
      </c>
      <c r="AG752" s="4" t="str">
        <f t="shared" si="137"/>
        <v>na</v>
      </c>
    </row>
    <row r="753" spans="1:33" x14ac:dyDescent="0.2">
      <c r="A753" t="s">
        <v>3713</v>
      </c>
      <c r="B753" t="s">
        <v>2940</v>
      </c>
      <c r="C753" s="7" t="str">
        <f>VLOOKUP(B753,YahooFinanceInfos!A:T,9,FALSE)</f>
        <v>Concho Resources Inc.</v>
      </c>
      <c r="D753" t="str">
        <f>VLOOKUP(B753,YahooFinanceInfos!A:T,7,FALSE)</f>
        <v>USD</v>
      </c>
      <c r="E753" s="1">
        <f>VLOOKUP(B753,YahooFinanceInfos!A:T,20,FALSE)</f>
        <v>54.85</v>
      </c>
      <c r="F753" s="4" t="str">
        <f>VLOOKUP(B753,YahooFinanceInfos!A:AK,37,FALSE)</f>
        <v>33.13 - 116.92</v>
      </c>
      <c r="G753" s="11">
        <f>(VLOOKUP(B753,YahooFinanceInfos!A:AO,41,FALSE)-E753)/E753</f>
        <v>1.1316317228805834</v>
      </c>
      <c r="H753" s="9">
        <f>VLOOKUP(B753,YahooFinanceInfos!A:AX,50,FALSE)</f>
        <v>-46.902000000000001</v>
      </c>
      <c r="I753" s="9">
        <f>VLOOKUP(B753,YahooFinanceInfos!A:AT,46,FALSE)</f>
        <v>0.57499999999999996</v>
      </c>
      <c r="J753" s="4">
        <f>VLOOKUP(B753,YahooFinanceInfos!A:AV,48,FALSE)</f>
        <v>1.0654067E-2</v>
      </c>
      <c r="K753" s="4">
        <f t="shared" si="129"/>
        <v>-1.2259605134109418E-2</v>
      </c>
      <c r="L753" s="9">
        <f>VLOOKUP(B753,YahooFinanceInfos!A:AV,47,FALSE)</f>
        <v>0</v>
      </c>
      <c r="M753" s="9">
        <f>VLOOKUP(B753,YahooFinanceInfos!A:AZ,52,FALSE)</f>
        <v>42.921999999999997</v>
      </c>
      <c r="N753" s="4">
        <f>VLOOKUP(B753,YahooFinanceInfos!A:BH,60,FALSE)</f>
        <v>1.2778993999999999</v>
      </c>
      <c r="O753" s="4" t="str">
        <f t="shared" si="130"/>
        <v>don't touch</v>
      </c>
      <c r="P753" s="4"/>
      <c r="Q753" s="4"/>
      <c r="R753" s="4"/>
      <c r="S753" s="4"/>
      <c r="T753" s="4"/>
      <c r="AA753" s="4" t="str">
        <f t="shared" si="131"/>
        <v>na</v>
      </c>
      <c r="AB753" s="4" t="str">
        <f t="shared" si="132"/>
        <v>na</v>
      </c>
      <c r="AC753" s="4" t="str">
        <f t="shared" si="133"/>
        <v>na</v>
      </c>
      <c r="AD753" s="4" t="str">
        <f t="shared" si="134"/>
        <v>na</v>
      </c>
      <c r="AE753" s="4" t="str">
        <f t="shared" si="135"/>
        <v>na</v>
      </c>
      <c r="AF753" s="4" t="str">
        <f t="shared" si="136"/>
        <v>na</v>
      </c>
      <c r="AG753" s="4" t="str">
        <f t="shared" si="137"/>
        <v>na</v>
      </c>
    </row>
    <row r="754" spans="1:33" x14ac:dyDescent="0.2">
      <c r="A754" t="s">
        <v>3713</v>
      </c>
      <c r="B754" t="s">
        <v>3204</v>
      </c>
      <c r="C754" s="7" t="str">
        <f>VLOOKUP(B754,YahooFinanceInfos!A:T,9,FALSE)</f>
        <v>ConocoPhillips</v>
      </c>
      <c r="D754" t="str">
        <f>VLOOKUP(B754,YahooFinanceInfos!A:T,7,FALSE)</f>
        <v>USD</v>
      </c>
      <c r="E754" s="1">
        <f>VLOOKUP(B754,YahooFinanceInfos!A:T,20,FALSE)</f>
        <v>39.93</v>
      </c>
      <c r="F754" s="4" t="str">
        <f>VLOOKUP(B754,YahooFinanceInfos!A:AK,37,FALSE)</f>
        <v>20.84 - 67.13</v>
      </c>
      <c r="G754" s="11">
        <f>(VLOOKUP(B754,YahooFinanceInfos!A:AO,41,FALSE)-E754)/E754</f>
        <v>0.68119208615076376</v>
      </c>
      <c r="H754" s="9">
        <f>VLOOKUP(B754,YahooFinanceInfos!A:AX,50,FALSE)</f>
        <v>3.2679999999999998</v>
      </c>
      <c r="I754" s="9">
        <f>VLOOKUP(B754,YahooFinanceInfos!A:AT,46,FALSE)</f>
        <v>1.4450000000000001</v>
      </c>
      <c r="J754" s="4">
        <f>VLOOKUP(B754,YahooFinanceInfos!A:AV,48,FALSE)</f>
        <v>3.6224619999999999E-2</v>
      </c>
      <c r="K754" s="4">
        <f t="shared" si="129"/>
        <v>0.44216646266829868</v>
      </c>
      <c r="L754" s="9">
        <f>VLOOKUP(B754,YahooFinanceInfos!A:AV,47,FALSE)</f>
        <v>12.218483000000001</v>
      </c>
      <c r="M754" s="9">
        <f>VLOOKUP(B754,YahooFinanceInfos!A:AZ,52,FALSE)</f>
        <v>29.2</v>
      </c>
      <c r="N754" s="4">
        <f>VLOOKUP(B754,YahooFinanceInfos!A:BH,60,FALSE)</f>
        <v>1.3674656999999999</v>
      </c>
      <c r="O754" s="4" t="str">
        <f t="shared" si="130"/>
        <v>invest</v>
      </c>
      <c r="P754" s="4"/>
      <c r="Q754" s="4"/>
      <c r="R754" s="4"/>
      <c r="S754" s="4"/>
      <c r="T754" s="4"/>
      <c r="AA754" s="4" t="str">
        <f t="shared" si="131"/>
        <v>na</v>
      </c>
      <c r="AB754" s="4" t="str">
        <f t="shared" si="132"/>
        <v>na</v>
      </c>
      <c r="AC754" s="4" t="str">
        <f t="shared" si="133"/>
        <v>na</v>
      </c>
      <c r="AD754" s="4" t="str">
        <f t="shared" si="134"/>
        <v>na</v>
      </c>
      <c r="AE754" s="4" t="str">
        <f t="shared" si="135"/>
        <v>na</v>
      </c>
      <c r="AF754" s="4" t="str">
        <f t="shared" si="136"/>
        <v>na</v>
      </c>
      <c r="AG754" s="4" t="str">
        <f t="shared" si="137"/>
        <v>na</v>
      </c>
    </row>
    <row r="755" spans="1:33" x14ac:dyDescent="0.2">
      <c r="A755" t="s">
        <v>3713</v>
      </c>
      <c r="B755" t="s">
        <v>623</v>
      </c>
      <c r="C755" s="7" t="str">
        <f>VLOOKUP(B755,YahooFinanceInfos!A:T,9,FALSE)</f>
        <v>Consolidated Edison, Inc.</v>
      </c>
      <c r="D755" t="str">
        <f>VLOOKUP(B755,YahooFinanceInfos!A:T,7,FALSE)</f>
        <v>USD</v>
      </c>
      <c r="E755" s="1">
        <f>VLOOKUP(B755,YahooFinanceInfos!A:T,20,FALSE)</f>
        <v>71.64</v>
      </c>
      <c r="F755" s="4" t="str">
        <f>VLOOKUP(B755,YahooFinanceInfos!A:AK,37,FALSE)</f>
        <v>62.03 - 95.1</v>
      </c>
      <c r="G755" s="11">
        <f>(VLOOKUP(B755,YahooFinanceInfos!A:AO,41,FALSE)-E755)/E755</f>
        <v>0.32747068676716912</v>
      </c>
      <c r="H755" s="9">
        <f>VLOOKUP(B755,YahooFinanceInfos!A:AX,50,FALSE)</f>
        <v>3.8980000000000001</v>
      </c>
      <c r="I755" s="9">
        <f>VLOOKUP(B755,YahooFinanceInfos!A:AT,46,FALSE)</f>
        <v>2.96</v>
      </c>
      <c r="J755" s="4">
        <f>VLOOKUP(B755,YahooFinanceInfos!A:AV,48,FALSE)</f>
        <v>4.1421775000000001E-2</v>
      </c>
      <c r="K755" s="4">
        <f t="shared" si="129"/>
        <v>0.75936377629553609</v>
      </c>
      <c r="L755" s="9">
        <f>VLOOKUP(B755,YahooFinanceInfos!A:AV,47,FALSE)</f>
        <v>18.378655999999999</v>
      </c>
      <c r="M755" s="9">
        <f>VLOOKUP(B755,YahooFinanceInfos!A:AZ,52,FALSE)</f>
        <v>54.738999999999997</v>
      </c>
      <c r="N755" s="4">
        <f>VLOOKUP(B755,YahooFinanceInfos!A:BH,60,FALSE)</f>
        <v>1.3087561000000001</v>
      </c>
      <c r="O755" s="4" t="str">
        <f t="shared" si="130"/>
        <v>invest</v>
      </c>
      <c r="P755" s="4"/>
      <c r="Q755" s="4"/>
      <c r="R755" s="4"/>
      <c r="S755" s="4"/>
      <c r="T755" s="4"/>
      <c r="AA755" s="4" t="str">
        <f t="shared" si="131"/>
        <v>na</v>
      </c>
      <c r="AB755" s="4" t="str">
        <f t="shared" si="132"/>
        <v>na</v>
      </c>
      <c r="AC755" s="4" t="str">
        <f t="shared" si="133"/>
        <v>na</v>
      </c>
      <c r="AD755" s="4" t="str">
        <f t="shared" si="134"/>
        <v>na</v>
      </c>
      <c r="AE755" s="4" t="str">
        <f t="shared" si="135"/>
        <v>na</v>
      </c>
      <c r="AF755" s="4" t="str">
        <f t="shared" si="136"/>
        <v>na</v>
      </c>
      <c r="AG755" s="4" t="str">
        <f t="shared" si="137"/>
        <v>na</v>
      </c>
    </row>
    <row r="756" spans="1:33" x14ac:dyDescent="0.2">
      <c r="A756" t="s">
        <v>3713</v>
      </c>
      <c r="B756" t="s">
        <v>3407</v>
      </c>
      <c r="C756" s="7" t="str">
        <f>VLOOKUP(B756,YahooFinanceInfos!A:T,9,FALSE)</f>
        <v>Constellation Brands, Inc.</v>
      </c>
      <c r="D756" t="str">
        <f>VLOOKUP(B756,YahooFinanceInfos!A:T,7,FALSE)</f>
        <v>USD</v>
      </c>
      <c r="E756" s="1">
        <f>VLOOKUP(B756,YahooFinanceInfos!A:T,20,FALSE)</f>
        <v>157.96</v>
      </c>
      <c r="F756" s="4" t="str">
        <f>VLOOKUP(B756,YahooFinanceInfos!A:AK,37,FALSE)</f>
        <v>104.28 - 212.0</v>
      </c>
      <c r="G756" s="11">
        <f>(VLOOKUP(B756,YahooFinanceInfos!A:AO,41,FALSE)-E756)/E756</f>
        <v>0.34211192707014426</v>
      </c>
      <c r="H756" s="9">
        <f>VLOOKUP(B756,YahooFinanceInfos!A:AX,50,FALSE)</f>
        <v>-6.2E-2</v>
      </c>
      <c r="I756" s="9">
        <f>VLOOKUP(B756,YahooFinanceInfos!A:AT,46,FALSE)</f>
        <v>3</v>
      </c>
      <c r="J756" s="4">
        <f>VLOOKUP(B756,YahooFinanceInfos!A:AV,48,FALSE)</f>
        <v>1.9314962000000001E-2</v>
      </c>
      <c r="K756" s="4">
        <f t="shared" ref="K756:K819" si="138">IFERROR(I756/H756,"na")</f>
        <v>-48.387096774193552</v>
      </c>
      <c r="L756" s="9">
        <f>VLOOKUP(B756,YahooFinanceInfos!A:AV,47,FALSE)</f>
        <v>0</v>
      </c>
      <c r="M756" s="9">
        <f>VLOOKUP(B756,YahooFinanceInfos!A:AZ,52,FALSE)</f>
        <v>63.475000000000001</v>
      </c>
      <c r="N756" s="4">
        <f>VLOOKUP(B756,YahooFinanceInfos!A:BH,60,FALSE)</f>
        <v>2.4885389999999998</v>
      </c>
      <c r="O756" s="4" t="str">
        <f t="shared" ref="O756:O819" si="139">IF(G756&gt;30%,IF(J756&gt;3%,IF(K756&lt;100%,IF(K756&gt;0%,"invest","don't touch"),"don't touch"),"don't touch"),"don't touch")</f>
        <v>don't touch</v>
      </c>
      <c r="P756" s="4"/>
      <c r="Q756" s="4"/>
      <c r="R756" s="4"/>
      <c r="S756" s="4"/>
      <c r="T756" s="4"/>
      <c r="AA756" s="4" t="str">
        <f t="shared" si="131"/>
        <v>na</v>
      </c>
      <c r="AB756" s="4" t="str">
        <f t="shared" si="132"/>
        <v>na</v>
      </c>
      <c r="AC756" s="4" t="str">
        <f t="shared" si="133"/>
        <v>na</v>
      </c>
      <c r="AD756" s="4" t="str">
        <f t="shared" si="134"/>
        <v>na</v>
      </c>
      <c r="AE756" s="4" t="str">
        <f t="shared" si="135"/>
        <v>na</v>
      </c>
      <c r="AF756" s="4" t="str">
        <f t="shared" si="136"/>
        <v>na</v>
      </c>
      <c r="AG756" s="4" t="str">
        <f t="shared" si="137"/>
        <v>na</v>
      </c>
    </row>
    <row r="757" spans="1:33" x14ac:dyDescent="0.2">
      <c r="A757" t="s">
        <v>3713</v>
      </c>
      <c r="B757" t="s">
        <v>3408</v>
      </c>
      <c r="C757" s="7" t="str">
        <f>VLOOKUP(B757,YahooFinanceInfos!A:T,9,FALSE)</f>
        <v>Corning Incorporated</v>
      </c>
      <c r="D757" t="str">
        <f>VLOOKUP(B757,YahooFinanceInfos!A:T,7,FALSE)</f>
        <v>USD</v>
      </c>
      <c r="E757" s="1">
        <f>VLOOKUP(B757,YahooFinanceInfos!A:T,20,FALSE)</f>
        <v>19.940000000000001</v>
      </c>
      <c r="F757" s="4" t="str">
        <f>VLOOKUP(B757,YahooFinanceInfos!A:AK,37,FALSE)</f>
        <v>17.44 - 34.26</v>
      </c>
      <c r="G757" s="11">
        <f>(VLOOKUP(B757,YahooFinanceInfos!A:AO,41,FALSE)-E757)/E757</f>
        <v>0.71815446339017031</v>
      </c>
      <c r="H757" s="9">
        <f>VLOOKUP(B757,YahooFinanceInfos!A:AX,50,FALSE)</f>
        <v>0.34699999999999998</v>
      </c>
      <c r="I757" s="9">
        <f>VLOOKUP(B757,YahooFinanceInfos!A:AT,46,FALSE)</f>
        <v>0.82</v>
      </c>
      <c r="J757" s="4">
        <f>VLOOKUP(B757,YahooFinanceInfos!A:AV,48,FALSE)</f>
        <v>4.1772798E-2</v>
      </c>
      <c r="K757" s="4">
        <f t="shared" si="138"/>
        <v>2.3631123919308359</v>
      </c>
      <c r="L757" s="9">
        <f>VLOOKUP(B757,YahooFinanceInfos!A:AV,47,FALSE)</f>
        <v>57.463977999999997</v>
      </c>
      <c r="M757" s="9">
        <f>VLOOKUP(B757,YahooFinanceInfos!A:AZ,52,FALSE)</f>
        <v>13.041</v>
      </c>
      <c r="N757" s="4">
        <f>VLOOKUP(B757,YahooFinanceInfos!A:BH,60,FALSE)</f>
        <v>1.5290239000000001</v>
      </c>
      <c r="O757" s="4" t="str">
        <f t="shared" si="139"/>
        <v>don't touch</v>
      </c>
      <c r="P757" s="4"/>
      <c r="Q757" s="4"/>
      <c r="R757" s="4"/>
      <c r="S757" s="4"/>
      <c r="T757" s="4"/>
      <c r="AA757" s="4" t="str">
        <f t="shared" si="131"/>
        <v>na</v>
      </c>
      <c r="AB757" s="4" t="str">
        <f t="shared" si="132"/>
        <v>na</v>
      </c>
      <c r="AC757" s="4" t="str">
        <f t="shared" si="133"/>
        <v>na</v>
      </c>
      <c r="AD757" s="4" t="str">
        <f t="shared" si="134"/>
        <v>na</v>
      </c>
      <c r="AE757" s="4" t="str">
        <f t="shared" si="135"/>
        <v>na</v>
      </c>
      <c r="AF757" s="4" t="str">
        <f t="shared" si="136"/>
        <v>na</v>
      </c>
      <c r="AG757" s="4" t="str">
        <f t="shared" si="137"/>
        <v>na</v>
      </c>
    </row>
    <row r="758" spans="1:33" x14ac:dyDescent="0.2">
      <c r="A758" t="s">
        <v>3713</v>
      </c>
      <c r="B758" t="s">
        <v>3409</v>
      </c>
      <c r="C758" s="7" t="str">
        <f>VLOOKUP(B758,YahooFinanceInfos!A:T,9,FALSE)</f>
        <v>Costco Wholesale Corporation</v>
      </c>
      <c r="D758" t="str">
        <f>VLOOKUP(B758,YahooFinanceInfos!A:T,7,FALSE)</f>
        <v>USD</v>
      </c>
      <c r="E758" s="1">
        <f>VLOOKUP(B758,YahooFinanceInfos!A:T,20,FALSE)</f>
        <v>299.74</v>
      </c>
      <c r="F758" s="4" t="str">
        <f>VLOOKUP(B758,YahooFinanceInfos!A:AK,37,FALSE)</f>
        <v>233.05 - 325.26</v>
      </c>
      <c r="G758" s="11">
        <f>(VLOOKUP(B758,YahooFinanceInfos!A:AO,41,FALSE)-E758)/E758</f>
        <v>8.5140455061052847E-2</v>
      </c>
      <c r="H758" s="9">
        <f>VLOOKUP(B758,YahooFinanceInfos!A:AX,50,FALSE)</f>
        <v>8.5190000000000001</v>
      </c>
      <c r="I758" s="9">
        <f>VLOOKUP(B758,YahooFinanceInfos!A:AT,46,FALSE)</f>
        <v>2.6</v>
      </c>
      <c r="J758" s="4">
        <f>VLOOKUP(B758,YahooFinanceInfos!A:AV,48,FALSE)</f>
        <v>8.6052820000000006E-3</v>
      </c>
      <c r="K758" s="4">
        <f t="shared" si="138"/>
        <v>0.30520014086160346</v>
      </c>
      <c r="L758" s="9">
        <f>VLOOKUP(B758,YahooFinanceInfos!A:AV,47,FALSE)</f>
        <v>35.18488</v>
      </c>
      <c r="M758" s="9">
        <f>VLOOKUP(B758,YahooFinanceInfos!A:AZ,52,FALSE)</f>
        <v>37.619999999999997</v>
      </c>
      <c r="N758" s="4">
        <f>VLOOKUP(B758,YahooFinanceInfos!A:BH,60,FALSE)</f>
        <v>7.9675703000000002</v>
      </c>
      <c r="O758" s="4" t="str">
        <f t="shared" si="139"/>
        <v>don't touch</v>
      </c>
      <c r="P758" s="4"/>
      <c r="Q758" s="4"/>
      <c r="R758" s="4"/>
      <c r="S758" s="4"/>
      <c r="T758" s="4"/>
      <c r="AA758" s="4" t="str">
        <f t="shared" si="131"/>
        <v>na</v>
      </c>
      <c r="AB758" s="4" t="str">
        <f t="shared" si="132"/>
        <v>na</v>
      </c>
      <c r="AC758" s="4" t="str">
        <f t="shared" si="133"/>
        <v>na</v>
      </c>
      <c r="AD758" s="4" t="str">
        <f t="shared" si="134"/>
        <v>na</v>
      </c>
      <c r="AE758" s="4" t="str">
        <f t="shared" si="135"/>
        <v>na</v>
      </c>
      <c r="AF758" s="4" t="str">
        <f t="shared" si="136"/>
        <v>na</v>
      </c>
      <c r="AG758" s="4" t="str">
        <f t="shared" si="137"/>
        <v>na</v>
      </c>
    </row>
    <row r="759" spans="1:33" x14ac:dyDescent="0.2">
      <c r="A759" t="s">
        <v>3713</v>
      </c>
      <c r="B759" t="s">
        <v>3410</v>
      </c>
      <c r="C759" s="7" t="str">
        <f>VLOOKUP(B759,YahooFinanceInfos!A:T,9,FALSE)</f>
        <v>Coty Inc.</v>
      </c>
      <c r="D759" t="str">
        <f>VLOOKUP(B759,YahooFinanceInfos!A:T,7,FALSE)</f>
        <v>USD</v>
      </c>
      <c r="E759" s="1">
        <f>VLOOKUP(B759,YahooFinanceInfos!A:T,20,FALSE)</f>
        <v>3.36</v>
      </c>
      <c r="F759" s="4" t="str">
        <f>VLOOKUP(B759,YahooFinanceInfos!A:AK,37,FALSE)</f>
        <v>3.02 - 14.14</v>
      </c>
      <c r="G759" s="11">
        <f>(VLOOKUP(B759,YahooFinanceInfos!A:AO,41,FALSE)-E759)/E759</f>
        <v>3.2083333333333339</v>
      </c>
      <c r="H759" s="9">
        <f>VLOOKUP(B759,YahooFinanceInfos!A:AX,50,FALSE)</f>
        <v>-3.6890000000000001</v>
      </c>
      <c r="I759" s="9">
        <f>VLOOKUP(B759,YahooFinanceInfos!A:AT,46,FALSE)</f>
        <v>0.5</v>
      </c>
      <c r="J759" s="4">
        <f>VLOOKUP(B759,YahooFinanceInfos!A:AV,48,FALSE)</f>
        <v>0.13661201000000001</v>
      </c>
      <c r="K759" s="4">
        <f t="shared" si="138"/>
        <v>-0.13553808620222282</v>
      </c>
      <c r="L759" s="9">
        <f>VLOOKUP(B759,YahooFinanceInfos!A:AV,47,FALSE)</f>
        <v>0</v>
      </c>
      <c r="M759" s="9">
        <f>VLOOKUP(B759,YahooFinanceInfos!A:AZ,52,FALSE)</f>
        <v>5.88</v>
      </c>
      <c r="N759" s="4">
        <f>VLOOKUP(B759,YahooFinanceInfos!A:BH,60,FALSE)</f>
        <v>0.57142853999999998</v>
      </c>
      <c r="O759" s="4" t="str">
        <f t="shared" si="139"/>
        <v>don't touch</v>
      </c>
      <c r="P759" s="4"/>
      <c r="Q759" s="14"/>
      <c r="R759" s="17" t="s">
        <v>8419</v>
      </c>
      <c r="S759" s="17"/>
      <c r="T759" s="17"/>
      <c r="AA759" s="4" t="str">
        <f t="shared" si="131"/>
        <v>na</v>
      </c>
      <c r="AB759" s="4" t="str">
        <f t="shared" si="132"/>
        <v>na</v>
      </c>
      <c r="AC759" s="4" t="str">
        <f t="shared" si="133"/>
        <v>na</v>
      </c>
      <c r="AD759" s="4" t="str">
        <f t="shared" si="134"/>
        <v>na</v>
      </c>
      <c r="AE759" s="4" t="str">
        <f t="shared" si="135"/>
        <v>na</v>
      </c>
      <c r="AF759" s="4" t="str">
        <f t="shared" si="136"/>
        <v>na</v>
      </c>
      <c r="AG759" s="4" t="str">
        <f t="shared" si="137"/>
        <v>na</v>
      </c>
    </row>
    <row r="760" spans="1:33" x14ac:dyDescent="0.2">
      <c r="A760" t="s">
        <v>3713</v>
      </c>
      <c r="B760" t="s">
        <v>3411</v>
      </c>
      <c r="C760" s="7" t="str">
        <f>VLOOKUP(B760,YahooFinanceInfos!A:T,9,FALSE)</f>
        <v>Crown Castle International Corp</v>
      </c>
      <c r="D760" t="str">
        <f>VLOOKUP(B760,YahooFinanceInfos!A:T,7,FALSE)</f>
        <v>USD</v>
      </c>
      <c r="E760" s="1">
        <f>VLOOKUP(B760,YahooFinanceInfos!A:T,20,FALSE)</f>
        <v>152.04</v>
      </c>
      <c r="F760" s="4" t="str">
        <f>VLOOKUP(B760,YahooFinanceInfos!A:AK,37,FALSE)</f>
        <v>114.18 - 168.75</v>
      </c>
      <c r="G760" s="11">
        <f>(VLOOKUP(B760,YahooFinanceInfos!A:AO,41,FALSE)-E760)/E760</f>
        <v>0.10990528808208372</v>
      </c>
      <c r="H760" s="9">
        <f>VLOOKUP(B760,YahooFinanceInfos!A:AX,50,FALSE)</f>
        <v>1.77</v>
      </c>
      <c r="I760" s="9">
        <f>VLOOKUP(B760,YahooFinanceInfos!A:AT,46,FALSE)</f>
        <v>4.6500000000000004</v>
      </c>
      <c r="J760" s="4">
        <f>VLOOKUP(B760,YahooFinanceInfos!A:AV,48,FALSE)</f>
        <v>3.0354463000000002E-2</v>
      </c>
      <c r="K760" s="4">
        <f t="shared" si="138"/>
        <v>2.6271186440677967</v>
      </c>
      <c r="L760" s="9">
        <f>VLOOKUP(B760,YahooFinanceInfos!A:AV,47,FALSE)</f>
        <v>85.898300000000006</v>
      </c>
      <c r="M760" s="9">
        <f>VLOOKUP(B760,YahooFinanceInfos!A:AZ,52,FALSE)</f>
        <v>24.271000000000001</v>
      </c>
      <c r="N760" s="4">
        <f>VLOOKUP(B760,YahooFinanceInfos!A:BH,60,FALSE)</f>
        <v>6.2642654999999996</v>
      </c>
      <c r="O760" s="4" t="str">
        <f t="shared" si="139"/>
        <v>don't touch</v>
      </c>
      <c r="P760" s="4"/>
      <c r="Q760" s="4"/>
      <c r="R760" s="4"/>
      <c r="S760" s="4"/>
      <c r="T760" s="4"/>
      <c r="AA760" s="4" t="str">
        <f t="shared" si="131"/>
        <v>na</v>
      </c>
      <c r="AB760" s="4" t="str">
        <f t="shared" si="132"/>
        <v>na</v>
      </c>
      <c r="AC760" s="4" t="str">
        <f t="shared" si="133"/>
        <v>na</v>
      </c>
      <c r="AD760" s="4" t="str">
        <f t="shared" si="134"/>
        <v>na</v>
      </c>
      <c r="AE760" s="4" t="str">
        <f t="shared" si="135"/>
        <v>na</v>
      </c>
      <c r="AF760" s="4" t="str">
        <f t="shared" si="136"/>
        <v>na</v>
      </c>
      <c r="AG760" s="4" t="str">
        <f t="shared" si="137"/>
        <v>na</v>
      </c>
    </row>
    <row r="761" spans="1:33" x14ac:dyDescent="0.2">
      <c r="A761" t="s">
        <v>3713</v>
      </c>
      <c r="B761" t="s">
        <v>3412</v>
      </c>
      <c r="C761" s="7" t="str">
        <f>VLOOKUP(B761,YahooFinanceInfos!A:T,9,FALSE)</f>
        <v>CSRA Inc.</v>
      </c>
      <c r="D761">
        <f>VLOOKUP(B761,YahooFinanceInfos!A:T,7,FALSE)</f>
        <v>0</v>
      </c>
      <c r="E761" s="1">
        <f>VLOOKUP(B761,YahooFinanceInfos!A:T,20,FALSE)</f>
        <v>0</v>
      </c>
      <c r="F761" s="4">
        <f>VLOOKUP(B761,YahooFinanceInfos!A:AK,37,FALSE)</f>
        <v>0</v>
      </c>
      <c r="G761" s="11" t="e">
        <f>(VLOOKUP(B761,YahooFinanceInfos!A:AO,41,FALSE)-E761)/E761</f>
        <v>#DIV/0!</v>
      </c>
      <c r="H761" s="9">
        <f>VLOOKUP(B761,YahooFinanceInfos!A:AX,50,FALSE)</f>
        <v>0</v>
      </c>
      <c r="I761" s="9">
        <f>VLOOKUP(B761,YahooFinanceInfos!A:AT,46,FALSE)</f>
        <v>0</v>
      </c>
      <c r="J761" s="4">
        <f>VLOOKUP(B761,YahooFinanceInfos!A:AV,48,FALSE)</f>
        <v>0</v>
      </c>
      <c r="K761" s="4" t="str">
        <f t="shared" si="138"/>
        <v>na</v>
      </c>
      <c r="L761" s="9">
        <f>VLOOKUP(B761,YahooFinanceInfos!A:AV,47,FALSE)</f>
        <v>0</v>
      </c>
      <c r="M761" s="9">
        <f>VLOOKUP(B761,YahooFinanceInfos!A:AZ,52,FALSE)</f>
        <v>0</v>
      </c>
      <c r="N761" s="4">
        <f>VLOOKUP(B761,YahooFinanceInfos!A:BH,60,FALSE)</f>
        <v>0</v>
      </c>
      <c r="O761" s="4" t="e">
        <f t="shared" si="139"/>
        <v>#DIV/0!</v>
      </c>
      <c r="P761" s="4"/>
      <c r="Q761" s="4"/>
      <c r="R761" s="4"/>
      <c r="S761" s="4"/>
      <c r="T761" s="4"/>
      <c r="AA761" s="4" t="str">
        <f t="shared" si="131"/>
        <v>na</v>
      </c>
      <c r="AB761" s="4" t="str">
        <f t="shared" si="132"/>
        <v>na</v>
      </c>
      <c r="AC761" s="4" t="str">
        <f t="shared" si="133"/>
        <v>na</v>
      </c>
      <c r="AD761" s="4" t="str">
        <f t="shared" si="134"/>
        <v>na</v>
      </c>
      <c r="AE761" s="4" t="str">
        <f t="shared" si="135"/>
        <v>na</v>
      </c>
      <c r="AF761" s="4" t="str">
        <f t="shared" si="136"/>
        <v>na</v>
      </c>
      <c r="AG761" s="4" t="str">
        <f t="shared" si="137"/>
        <v>na</v>
      </c>
    </row>
    <row r="762" spans="1:33" x14ac:dyDescent="0.2">
      <c r="A762" t="s">
        <v>3713</v>
      </c>
      <c r="B762" t="s">
        <v>3413</v>
      </c>
      <c r="C762" s="7" t="str">
        <f>VLOOKUP(B762,YahooFinanceInfos!A:T,9,FALSE)</f>
        <v>CSX Corporation</v>
      </c>
      <c r="D762" t="str">
        <f>VLOOKUP(B762,YahooFinanceInfos!A:T,7,FALSE)</f>
        <v>USD</v>
      </c>
      <c r="E762" s="1">
        <f>VLOOKUP(B762,YahooFinanceInfos!A:T,20,FALSE)</f>
        <v>62.97</v>
      </c>
      <c r="F762" s="4" t="str">
        <f>VLOOKUP(B762,YahooFinanceInfos!A:AK,37,FALSE)</f>
        <v>46.81 - 80.62</v>
      </c>
      <c r="G762" s="11">
        <f>(VLOOKUP(B762,YahooFinanceInfos!A:AO,41,FALSE)-E762)/E762</f>
        <v>0.28029220263617605</v>
      </c>
      <c r="H762" s="9">
        <f>VLOOKUP(B762,YahooFinanceInfos!A:AX,50,FALSE)</f>
        <v>4.1520000000000001</v>
      </c>
      <c r="I762" s="9">
        <f>VLOOKUP(B762,YahooFinanceInfos!A:AT,46,FALSE)</f>
        <v>0.98</v>
      </c>
      <c r="J762" s="4">
        <f>VLOOKUP(B762,YahooFinanceInfos!A:AV,48,FALSE)</f>
        <v>1.5722766999999999E-2</v>
      </c>
      <c r="K762" s="4">
        <f t="shared" si="138"/>
        <v>0.23603082851637763</v>
      </c>
      <c r="L762" s="9">
        <f>VLOOKUP(B762,YahooFinanceInfos!A:AV,47,FALSE)</f>
        <v>15.166185</v>
      </c>
      <c r="M762" s="9">
        <f>VLOOKUP(B762,YahooFinanceInfos!A:AZ,52,FALSE)</f>
        <v>15.507999999999999</v>
      </c>
      <c r="N762" s="4">
        <f>VLOOKUP(B762,YahooFinanceInfos!A:BH,60,FALSE)</f>
        <v>4.0604849999999999</v>
      </c>
      <c r="O762" s="4" t="str">
        <f t="shared" si="139"/>
        <v>don't touch</v>
      </c>
      <c r="P762" s="4"/>
      <c r="Q762" s="4"/>
      <c r="R762" s="4"/>
      <c r="S762" s="4"/>
      <c r="T762" s="4"/>
      <c r="AA762" s="4" t="str">
        <f t="shared" si="131"/>
        <v>na</v>
      </c>
      <c r="AB762" s="4" t="str">
        <f t="shared" si="132"/>
        <v>na</v>
      </c>
      <c r="AC762" s="4" t="str">
        <f t="shared" si="133"/>
        <v>na</v>
      </c>
      <c r="AD762" s="4" t="str">
        <f t="shared" si="134"/>
        <v>na</v>
      </c>
      <c r="AE762" s="4" t="str">
        <f t="shared" si="135"/>
        <v>na</v>
      </c>
      <c r="AF762" s="4" t="str">
        <f t="shared" si="136"/>
        <v>na</v>
      </c>
      <c r="AG762" s="4" t="str">
        <f t="shared" si="137"/>
        <v>na</v>
      </c>
    </row>
    <row r="763" spans="1:33" x14ac:dyDescent="0.2">
      <c r="A763" t="s">
        <v>3713</v>
      </c>
      <c r="B763" t="s">
        <v>3414</v>
      </c>
      <c r="C763" s="7" t="str">
        <f>VLOOKUP(B763,YahooFinanceInfos!A:T,9,FALSE)</f>
        <v>Cummins Inc.</v>
      </c>
      <c r="D763" t="str">
        <f>VLOOKUP(B763,YahooFinanceInfos!A:T,7,FALSE)</f>
        <v>USD</v>
      </c>
      <c r="E763" s="1">
        <f>VLOOKUP(B763,YahooFinanceInfos!A:T,20,FALSE)</f>
        <v>155.51</v>
      </c>
      <c r="F763" s="4" t="str">
        <f>VLOOKUP(B763,YahooFinanceInfos!A:AK,37,FALSE)</f>
        <v>101.03 - 186.73</v>
      </c>
      <c r="G763" s="11">
        <f>(VLOOKUP(B763,YahooFinanceInfos!A:AO,41,FALSE)-E763)/E763</f>
        <v>0.20075879364671081</v>
      </c>
      <c r="H763" s="9">
        <f>VLOOKUP(B763,YahooFinanceInfos!A:AX,50,FALSE)</f>
        <v>13.682</v>
      </c>
      <c r="I763" s="9">
        <f>VLOOKUP(B763,YahooFinanceInfos!A:AT,46,FALSE)</f>
        <v>5.0730000000000004</v>
      </c>
      <c r="J763" s="4">
        <f>VLOOKUP(B763,YahooFinanceInfos!A:AV,48,FALSE)</f>
        <v>3.4351300000000001E-2</v>
      </c>
      <c r="K763" s="4">
        <f t="shared" si="138"/>
        <v>0.37077912585879258</v>
      </c>
      <c r="L763" s="9">
        <f>VLOOKUP(B763,YahooFinanceInfos!A:AV,47,FALSE)</f>
        <v>11.366028</v>
      </c>
      <c r="M763" s="9">
        <f>VLOOKUP(B763,YahooFinanceInfos!A:AZ,52,FALSE)</f>
        <v>47.942999999999998</v>
      </c>
      <c r="N763" s="4">
        <f>VLOOKUP(B763,YahooFinanceInfos!A:BH,60,FALSE)</f>
        <v>3.2436433</v>
      </c>
      <c r="O763" s="4" t="str">
        <f t="shared" si="139"/>
        <v>don't touch</v>
      </c>
      <c r="P763" s="4"/>
      <c r="Q763" s="4"/>
      <c r="R763" s="4"/>
      <c r="S763" s="4"/>
      <c r="T763" s="4"/>
      <c r="AA763" s="4" t="str">
        <f t="shared" si="131"/>
        <v>na</v>
      </c>
      <c r="AB763" s="4" t="str">
        <f t="shared" si="132"/>
        <v>na</v>
      </c>
      <c r="AC763" s="4" t="str">
        <f t="shared" si="133"/>
        <v>na</v>
      </c>
      <c r="AD763" s="4" t="str">
        <f t="shared" si="134"/>
        <v>na</v>
      </c>
      <c r="AE763" s="4" t="str">
        <f t="shared" si="135"/>
        <v>na</v>
      </c>
      <c r="AF763" s="4" t="str">
        <f t="shared" si="136"/>
        <v>na</v>
      </c>
      <c r="AG763" s="4" t="str">
        <f t="shared" si="137"/>
        <v>na</v>
      </c>
    </row>
    <row r="764" spans="1:33" x14ac:dyDescent="0.2">
      <c r="A764" t="s">
        <v>3713</v>
      </c>
      <c r="B764" t="s">
        <v>3415</v>
      </c>
      <c r="C764" s="7" t="str">
        <f>VLOOKUP(B764,YahooFinanceInfos!A:T,9,FALSE)</f>
        <v>CVS Health Corporation</v>
      </c>
      <c r="D764" t="str">
        <f>VLOOKUP(B764,YahooFinanceInfos!A:T,7,FALSE)</f>
        <v>USD</v>
      </c>
      <c r="E764" s="1">
        <f>VLOOKUP(B764,YahooFinanceInfos!A:T,20,FALSE)</f>
        <v>62.31</v>
      </c>
      <c r="F764" s="4" t="str">
        <f>VLOOKUP(B764,YahooFinanceInfos!A:AK,37,FALSE)</f>
        <v>51.72 - 77.03</v>
      </c>
      <c r="G764" s="11">
        <f>(VLOOKUP(B764,YahooFinanceInfos!A:AO,41,FALSE)-E764)/E764</f>
        <v>0.23623816401861658</v>
      </c>
      <c r="H764" s="9">
        <f>VLOOKUP(B764,YahooFinanceInfos!A:AX,50,FALSE)</f>
        <v>5.52</v>
      </c>
      <c r="I764" s="9">
        <f>VLOOKUP(B764,YahooFinanceInfos!A:AT,46,FALSE)</f>
        <v>2</v>
      </c>
      <c r="J764" s="4">
        <f>VLOOKUP(B764,YahooFinanceInfos!A:AV,48,FALSE)</f>
        <v>3.2706458000000001E-2</v>
      </c>
      <c r="K764" s="4">
        <f t="shared" si="138"/>
        <v>0.3623188405797102</v>
      </c>
      <c r="L764" s="9">
        <f>VLOOKUP(B764,YahooFinanceInfos!A:AV,47,FALSE)</f>
        <v>11.288043999999999</v>
      </c>
      <c r="M764" s="9">
        <f>VLOOKUP(B764,YahooFinanceInfos!A:AZ,52,FALSE)</f>
        <v>49.915999999999997</v>
      </c>
      <c r="N764" s="4">
        <f>VLOOKUP(B764,YahooFinanceInfos!A:BH,60,FALSE)</f>
        <v>1.2482972000000001</v>
      </c>
      <c r="O764" s="4" t="str">
        <f t="shared" si="139"/>
        <v>don't touch</v>
      </c>
      <c r="P764" s="4"/>
      <c r="Q764" s="4"/>
      <c r="R764" s="4"/>
      <c r="S764" s="4"/>
      <c r="T764" s="4"/>
      <c r="AA764" s="4" t="str">
        <f t="shared" si="131"/>
        <v>na</v>
      </c>
      <c r="AB764" s="4" t="str">
        <f t="shared" si="132"/>
        <v>na</v>
      </c>
      <c r="AC764" s="4" t="str">
        <f t="shared" si="133"/>
        <v>na</v>
      </c>
      <c r="AD764" s="4" t="str">
        <f t="shared" si="134"/>
        <v>na</v>
      </c>
      <c r="AE764" s="4" t="str">
        <f t="shared" si="135"/>
        <v>na</v>
      </c>
      <c r="AF764" s="4" t="str">
        <f t="shared" si="136"/>
        <v>na</v>
      </c>
      <c r="AG764" s="4" t="str">
        <f t="shared" si="137"/>
        <v>na</v>
      </c>
    </row>
    <row r="765" spans="1:33" x14ac:dyDescent="0.2">
      <c r="A765" t="s">
        <v>3713</v>
      </c>
      <c r="B765" t="s">
        <v>3416</v>
      </c>
      <c r="C765" s="7" t="str">
        <f>VLOOKUP(B765,YahooFinanceInfos!A:T,9,FALSE)</f>
        <v>D.R. Horton, Inc.</v>
      </c>
      <c r="D765" t="str">
        <f>VLOOKUP(B765,YahooFinanceInfos!A:T,7,FALSE)</f>
        <v>USD</v>
      </c>
      <c r="E765" s="1">
        <f>VLOOKUP(B765,YahooFinanceInfos!A:T,20,FALSE)</f>
        <v>46.16</v>
      </c>
      <c r="F765" s="4" t="str">
        <f>VLOOKUP(B765,YahooFinanceInfos!A:AK,37,FALSE)</f>
        <v>25.51 - 62.54</v>
      </c>
      <c r="G765" s="11">
        <f>(VLOOKUP(B765,YahooFinanceInfos!A:AO,41,FALSE)-E765)/E765</f>
        <v>0.35485268630849226</v>
      </c>
      <c r="H765" s="9">
        <f>VLOOKUP(B765,YahooFinanceInfos!A:AX,50,FALSE)</f>
        <v>5.0750000000000002</v>
      </c>
      <c r="I765" s="9">
        <f>VLOOKUP(B765,YahooFinanceInfos!A:AT,46,FALSE)</f>
        <v>0.65</v>
      </c>
      <c r="J765" s="4">
        <f>VLOOKUP(B765,YahooFinanceInfos!A:AV,48,FALSE)</f>
        <v>1.4226308E-2</v>
      </c>
      <c r="K765" s="4">
        <f t="shared" si="138"/>
        <v>0.12807881773399016</v>
      </c>
      <c r="L765" s="9">
        <f>VLOOKUP(B765,YahooFinanceInfos!A:AV,47,FALSE)</f>
        <v>9.0955670000000008</v>
      </c>
      <c r="M765" s="9">
        <f>VLOOKUP(B765,YahooFinanceInfos!A:AZ,52,FALSE)</f>
        <v>28.766999999999999</v>
      </c>
      <c r="N765" s="4">
        <f>VLOOKUP(B765,YahooFinanceInfos!A:BH,60,FALSE)</f>
        <v>1.6046164000000001</v>
      </c>
      <c r="O765" s="4" t="str">
        <f t="shared" si="139"/>
        <v>don't touch</v>
      </c>
      <c r="P765" s="4"/>
      <c r="Q765" s="4"/>
      <c r="R765" s="4"/>
      <c r="S765" s="4"/>
      <c r="T765" s="4"/>
      <c r="AA765" s="4" t="str">
        <f t="shared" si="131"/>
        <v>na</v>
      </c>
      <c r="AB765" s="4" t="str">
        <f t="shared" si="132"/>
        <v>na</v>
      </c>
      <c r="AC765" s="4" t="str">
        <f t="shared" si="133"/>
        <v>na</v>
      </c>
      <c r="AD765" s="4" t="str">
        <f t="shared" si="134"/>
        <v>na</v>
      </c>
      <c r="AE765" s="4" t="str">
        <f t="shared" si="135"/>
        <v>na</v>
      </c>
      <c r="AF765" s="4" t="str">
        <f t="shared" si="136"/>
        <v>na</v>
      </c>
      <c r="AG765" s="4" t="str">
        <f t="shared" si="137"/>
        <v>na</v>
      </c>
    </row>
    <row r="766" spans="1:33" x14ac:dyDescent="0.2">
      <c r="A766" t="s">
        <v>3713</v>
      </c>
      <c r="B766" t="s">
        <v>3417</v>
      </c>
      <c r="C766" s="7" t="str">
        <f>VLOOKUP(B766,YahooFinanceInfos!A:T,9,FALSE)</f>
        <v>Danaher Corporation</v>
      </c>
      <c r="D766" t="str">
        <f>VLOOKUP(B766,YahooFinanceInfos!A:T,7,FALSE)</f>
        <v>USD</v>
      </c>
      <c r="E766" s="1">
        <f>VLOOKUP(B766,YahooFinanceInfos!A:T,20,FALSE)</f>
        <v>161.72</v>
      </c>
      <c r="F766" s="4" t="str">
        <f>VLOOKUP(B766,YahooFinanceInfos!A:AK,37,FALSE)</f>
        <v>119.6 - 170.64</v>
      </c>
      <c r="G766" s="11">
        <f>(VLOOKUP(B766,YahooFinanceInfos!A:AO,41,FALSE)-E766)/E766</f>
        <v>5.5157061587929677E-2</v>
      </c>
      <c r="H766" s="9">
        <f>VLOOKUP(B766,YahooFinanceInfos!A:AX,50,FALSE)</f>
        <v>4.4119999999999999</v>
      </c>
      <c r="I766" s="9">
        <f>VLOOKUP(B766,YahooFinanceInfos!A:AT,46,FALSE)</f>
        <v>0.69</v>
      </c>
      <c r="J766" s="4">
        <f>VLOOKUP(B766,YahooFinanceInfos!A:AV,48,FALSE)</f>
        <v>4.3154669999999999E-3</v>
      </c>
      <c r="K766" s="4">
        <f t="shared" si="138"/>
        <v>0.15639165911151404</v>
      </c>
      <c r="L766" s="9">
        <f>VLOOKUP(B766,YahooFinanceInfos!A:AV,47,FALSE)</f>
        <v>36.654575000000001</v>
      </c>
      <c r="M766" s="9">
        <f>VLOOKUP(B766,YahooFinanceInfos!A:AZ,52,FALSE)</f>
        <v>42.26</v>
      </c>
      <c r="N766" s="4">
        <f>VLOOKUP(B766,YahooFinanceInfos!A:BH,60,FALSE)</f>
        <v>3.8267867999999998</v>
      </c>
      <c r="O766" s="4" t="str">
        <f t="shared" si="139"/>
        <v>don't touch</v>
      </c>
      <c r="P766" s="4"/>
      <c r="Q766" s="4"/>
      <c r="R766" s="4"/>
      <c r="S766" s="4"/>
      <c r="T766" s="4"/>
      <c r="AA766" s="4" t="str">
        <f t="shared" si="131"/>
        <v>na</v>
      </c>
      <c r="AB766" s="4" t="str">
        <f t="shared" si="132"/>
        <v>na</v>
      </c>
      <c r="AC766" s="4" t="str">
        <f t="shared" si="133"/>
        <v>na</v>
      </c>
      <c r="AD766" s="4" t="str">
        <f t="shared" si="134"/>
        <v>na</v>
      </c>
      <c r="AE766" s="4" t="str">
        <f t="shared" si="135"/>
        <v>na</v>
      </c>
      <c r="AF766" s="4" t="str">
        <f t="shared" si="136"/>
        <v>na</v>
      </c>
      <c r="AG766" s="4" t="str">
        <f t="shared" si="137"/>
        <v>na</v>
      </c>
    </row>
    <row r="767" spans="1:33" x14ac:dyDescent="0.2">
      <c r="A767" t="s">
        <v>3713</v>
      </c>
      <c r="B767" t="s">
        <v>3418</v>
      </c>
      <c r="C767" s="7" t="str">
        <f>VLOOKUP(B767,YahooFinanceInfos!A:T,9,FALSE)</f>
        <v>Darden Restaurants, Inc.</v>
      </c>
      <c r="D767" t="str">
        <f>VLOOKUP(B767,YahooFinanceInfos!A:T,7,FALSE)</f>
        <v>USD</v>
      </c>
      <c r="E767" s="1">
        <f>VLOOKUP(B767,YahooFinanceInfos!A:T,20,FALSE)</f>
        <v>66.66</v>
      </c>
      <c r="F767" s="4" t="str">
        <f>VLOOKUP(B767,YahooFinanceInfos!A:AK,37,FALSE)</f>
        <v>26.15 - 128.41</v>
      </c>
      <c r="G767" s="11">
        <f>(VLOOKUP(B767,YahooFinanceInfos!A:AO,41,FALSE)-E767)/E767</f>
        <v>0.92634263426342645</v>
      </c>
      <c r="H767" s="9">
        <f>VLOOKUP(B767,YahooFinanceInfos!A:AX,50,FALSE)</f>
        <v>5.1260000000000003</v>
      </c>
      <c r="I767" s="9">
        <f>VLOOKUP(B767,YahooFinanceInfos!A:AT,46,FALSE)</f>
        <v>3.39</v>
      </c>
      <c r="J767" s="4">
        <f>VLOOKUP(B767,YahooFinanceInfos!A:AV,48,FALSE)</f>
        <v>5.1457200000000002E-2</v>
      </c>
      <c r="K767" s="4">
        <f t="shared" si="138"/>
        <v>0.66133437378072568</v>
      </c>
      <c r="L767" s="9">
        <f>VLOOKUP(B767,YahooFinanceInfos!A:AV,47,FALSE)</f>
        <v>13.0042925</v>
      </c>
      <c r="M767" s="9">
        <f>VLOOKUP(B767,YahooFinanceInfos!A:AZ,52,FALSE)</f>
        <v>19.376999999999999</v>
      </c>
      <c r="N767" s="4">
        <f>VLOOKUP(B767,YahooFinanceInfos!A:BH,60,FALSE)</f>
        <v>3.4401609999999998</v>
      </c>
      <c r="O767" s="4" t="str">
        <f t="shared" si="139"/>
        <v>invest</v>
      </c>
      <c r="P767" s="4"/>
      <c r="Q767" s="14"/>
      <c r="R767" s="17"/>
      <c r="S767" s="17"/>
      <c r="T767" s="17"/>
      <c r="AA767" s="4" t="str">
        <f t="shared" si="131"/>
        <v>na</v>
      </c>
      <c r="AB767" s="4" t="str">
        <f t="shared" si="132"/>
        <v>na</v>
      </c>
      <c r="AC767" s="4" t="str">
        <f t="shared" si="133"/>
        <v>na</v>
      </c>
      <c r="AD767" s="4" t="str">
        <f t="shared" si="134"/>
        <v>na</v>
      </c>
      <c r="AE767" s="4" t="str">
        <f t="shared" si="135"/>
        <v>na</v>
      </c>
      <c r="AF767" s="4" t="str">
        <f t="shared" si="136"/>
        <v>na</v>
      </c>
      <c r="AG767" s="4" t="str">
        <f t="shared" si="137"/>
        <v>na</v>
      </c>
    </row>
    <row r="768" spans="1:33" x14ac:dyDescent="0.2">
      <c r="A768" t="s">
        <v>3713</v>
      </c>
      <c r="B768" t="s">
        <v>3419</v>
      </c>
      <c r="C768" s="7" t="str">
        <f>VLOOKUP(B768,YahooFinanceInfos!A:T,9,FALSE)</f>
        <v>DaVita Inc.</v>
      </c>
      <c r="D768" t="str">
        <f>VLOOKUP(B768,YahooFinanceInfos!A:T,7,FALSE)</f>
        <v>USD</v>
      </c>
      <c r="E768" s="1">
        <f>VLOOKUP(B768,YahooFinanceInfos!A:T,20,FALSE)</f>
        <v>78.14</v>
      </c>
      <c r="F768" s="4" t="str">
        <f>VLOOKUP(B768,YahooFinanceInfos!A:AK,37,FALSE)</f>
        <v>43.4 - 90.15</v>
      </c>
      <c r="G768" s="11">
        <f>(VLOOKUP(B768,YahooFinanceInfos!A:AO,41,FALSE)-E768)/E768</f>
        <v>0.1536984898899412</v>
      </c>
      <c r="H768" s="9">
        <f>VLOOKUP(B768,YahooFinanceInfos!A:AX,50,FALSE)</f>
        <v>6.2560000000000002</v>
      </c>
      <c r="I768" s="9">
        <f>VLOOKUP(B768,YahooFinanceInfos!A:AT,46,FALSE)</f>
        <v>0</v>
      </c>
      <c r="J768" s="4">
        <f>VLOOKUP(B768,YahooFinanceInfos!A:AV,48,FALSE)</f>
        <v>0</v>
      </c>
      <c r="K768" s="4">
        <f t="shared" si="138"/>
        <v>0</v>
      </c>
      <c r="L768" s="9">
        <f>VLOOKUP(B768,YahooFinanceInfos!A:AV,47,FALSE)</f>
        <v>12.490409</v>
      </c>
      <c r="M768" s="9">
        <f>VLOOKUP(B768,YahooFinanceInfos!A:AZ,52,FALSE)</f>
        <v>15.992000000000001</v>
      </c>
      <c r="N768" s="4">
        <f>VLOOKUP(B768,YahooFinanceInfos!A:BH,60,FALSE)</f>
        <v>4.8861933000000004</v>
      </c>
      <c r="O768" s="4" t="str">
        <f t="shared" si="139"/>
        <v>don't touch</v>
      </c>
      <c r="P768" s="4"/>
      <c r="Q768" s="4"/>
      <c r="R768" s="4"/>
      <c r="S768" s="4"/>
      <c r="T768" s="4"/>
      <c r="AA768" s="4" t="str">
        <f t="shared" si="131"/>
        <v>na</v>
      </c>
      <c r="AB768" s="4" t="str">
        <f t="shared" si="132"/>
        <v>na</v>
      </c>
      <c r="AC768" s="4" t="str">
        <f t="shared" si="133"/>
        <v>na</v>
      </c>
      <c r="AD768" s="4" t="str">
        <f t="shared" si="134"/>
        <v>na</v>
      </c>
      <c r="AE768" s="4" t="str">
        <f t="shared" si="135"/>
        <v>na</v>
      </c>
      <c r="AF768" s="4" t="str">
        <f t="shared" si="136"/>
        <v>na</v>
      </c>
      <c r="AG768" s="4" t="str">
        <f t="shared" si="137"/>
        <v>na</v>
      </c>
    </row>
    <row r="769" spans="1:33" x14ac:dyDescent="0.2">
      <c r="A769" t="s">
        <v>3713</v>
      </c>
      <c r="B769" t="s">
        <v>3420</v>
      </c>
      <c r="C769" s="7" t="str">
        <f>VLOOKUP(B769,YahooFinanceInfos!A:T,9,FALSE)</f>
        <v>Deere &amp; Company</v>
      </c>
      <c r="D769" t="str">
        <f>VLOOKUP(B769,YahooFinanceInfos!A:T,7,FALSE)</f>
        <v>USD</v>
      </c>
      <c r="E769" s="1">
        <f>VLOOKUP(B769,YahooFinanceInfos!A:T,20,FALSE)</f>
        <v>126.8</v>
      </c>
      <c r="F769" s="4" t="str">
        <f>VLOOKUP(B769,YahooFinanceInfos!A:AK,37,FALSE)</f>
        <v>106.14 - 181.99</v>
      </c>
      <c r="G769" s="11">
        <f>(VLOOKUP(B769,YahooFinanceInfos!A:AO,41,FALSE)-E769)/E769</f>
        <v>0.43525236593059946</v>
      </c>
      <c r="H769" s="9">
        <f>VLOOKUP(B769,YahooFinanceInfos!A:AX,50,FALSE)</f>
        <v>10.257</v>
      </c>
      <c r="I769" s="9">
        <f>VLOOKUP(B769,YahooFinanceInfos!A:AT,46,FALSE)</f>
        <v>3.04</v>
      </c>
      <c r="J769" s="4">
        <f>VLOOKUP(B769,YahooFinanceInfos!A:AV,48,FALSE)</f>
        <v>2.4161499999999999E-2</v>
      </c>
      <c r="K769" s="4">
        <f t="shared" si="138"/>
        <v>0.29638295797991615</v>
      </c>
      <c r="L769" s="9">
        <f>VLOOKUP(B769,YahooFinanceInfos!A:AV,47,FALSE)</f>
        <v>12.362289000000001</v>
      </c>
      <c r="M769" s="9">
        <f>VLOOKUP(B769,YahooFinanceInfos!A:AZ,52,FALSE)</f>
        <v>38.027000000000001</v>
      </c>
      <c r="N769" s="4">
        <f>VLOOKUP(B769,YahooFinanceInfos!A:BH,60,FALSE)</f>
        <v>3.334473</v>
      </c>
      <c r="O769" s="4" t="str">
        <f t="shared" si="139"/>
        <v>don't touch</v>
      </c>
      <c r="P769" s="4"/>
      <c r="Q769" s="4"/>
      <c r="R769" s="4"/>
      <c r="S769" s="4"/>
      <c r="T769" s="4"/>
      <c r="AA769" s="4" t="str">
        <f t="shared" si="131"/>
        <v>na</v>
      </c>
      <c r="AB769" s="4" t="str">
        <f t="shared" si="132"/>
        <v>na</v>
      </c>
      <c r="AC769" s="4" t="str">
        <f t="shared" si="133"/>
        <v>na</v>
      </c>
      <c r="AD769" s="4" t="str">
        <f t="shared" si="134"/>
        <v>na</v>
      </c>
      <c r="AE769" s="4" t="str">
        <f t="shared" si="135"/>
        <v>na</v>
      </c>
      <c r="AF769" s="4" t="str">
        <f t="shared" si="136"/>
        <v>na</v>
      </c>
      <c r="AG769" s="4" t="str">
        <f t="shared" si="137"/>
        <v>na</v>
      </c>
    </row>
    <row r="770" spans="1:33" x14ac:dyDescent="0.2">
      <c r="A770" t="s">
        <v>3713</v>
      </c>
      <c r="B770" t="s">
        <v>107</v>
      </c>
      <c r="C770" s="7" t="str">
        <f>VLOOKUP(B770,YahooFinanceInfos!A:T,9,FALSE)</f>
        <v>Delta Air Lines, Inc.</v>
      </c>
      <c r="D770" t="str">
        <f>VLOOKUP(B770,YahooFinanceInfos!A:T,7,FALSE)</f>
        <v>USD</v>
      </c>
      <c r="E770" s="1">
        <f>VLOOKUP(B770,YahooFinanceInfos!A:T,20,FALSE)</f>
        <v>19.38</v>
      </c>
      <c r="F770" s="4" t="str">
        <f>VLOOKUP(B770,YahooFinanceInfos!A:AK,37,FALSE)</f>
        <v>17.51 - 63.44</v>
      </c>
      <c r="G770" s="11">
        <f>(VLOOKUP(B770,YahooFinanceInfos!A:AO,41,FALSE)-E770)/E770</f>
        <v>2.2734778121775028</v>
      </c>
      <c r="H770" s="9">
        <f>VLOOKUP(B770,YahooFinanceInfos!A:AX,50,FALSE)</f>
        <v>5.43</v>
      </c>
      <c r="I770" s="9">
        <f>VLOOKUP(B770,YahooFinanceInfos!A:AT,46,FALSE)</f>
        <v>1.5580000000000001</v>
      </c>
      <c r="J770" s="4">
        <f>VLOOKUP(B770,YahooFinanceInfos!A:AV,48,FALSE)</f>
        <v>8.0267900000000003E-2</v>
      </c>
      <c r="K770" s="4">
        <f t="shared" si="138"/>
        <v>0.28692449355432781</v>
      </c>
      <c r="L770" s="9">
        <f>VLOOKUP(B770,YahooFinanceInfos!A:AV,47,FALSE)</f>
        <v>3.5690607999999999</v>
      </c>
      <c r="M770" s="9">
        <f>VLOOKUP(B770,YahooFinanceInfos!A:AZ,52,FALSE)</f>
        <v>22.524999999999999</v>
      </c>
      <c r="N770" s="4">
        <f>VLOOKUP(B770,YahooFinanceInfos!A:BH,60,FALSE)</f>
        <v>0.86037730000000001</v>
      </c>
      <c r="O770" s="4" t="str">
        <f t="shared" si="139"/>
        <v>invest</v>
      </c>
      <c r="P770" s="4" t="s">
        <v>6293</v>
      </c>
      <c r="Q770" s="14"/>
      <c r="R770" s="17" t="s">
        <v>8425</v>
      </c>
      <c r="S770" s="17"/>
      <c r="T770" s="17"/>
      <c r="AA770" s="4" t="str">
        <f t="shared" si="131"/>
        <v>na</v>
      </c>
      <c r="AB770" s="4" t="str">
        <f t="shared" si="132"/>
        <v>na</v>
      </c>
      <c r="AC770" s="4" t="str">
        <f t="shared" si="133"/>
        <v>na</v>
      </c>
      <c r="AD770" s="4" t="str">
        <f t="shared" si="134"/>
        <v>na</v>
      </c>
      <c r="AE770" s="4" t="str">
        <f t="shared" si="135"/>
        <v>na</v>
      </c>
      <c r="AF770" s="4" t="str">
        <f t="shared" si="136"/>
        <v>na</v>
      </c>
      <c r="AG770" s="4" t="str">
        <f t="shared" si="137"/>
        <v>na</v>
      </c>
    </row>
    <row r="771" spans="1:33" x14ac:dyDescent="0.2">
      <c r="A771" t="s">
        <v>3713</v>
      </c>
      <c r="B771" t="s">
        <v>3421</v>
      </c>
      <c r="C771" s="7" t="str">
        <f>VLOOKUP(B771,YahooFinanceInfos!A:T,9,FALSE)</f>
        <v>DENTSPLY SIRONA Inc.</v>
      </c>
      <c r="D771" t="str">
        <f>VLOOKUP(B771,YahooFinanceInfos!A:T,7,FALSE)</f>
        <v>USD</v>
      </c>
      <c r="E771" s="1">
        <f>VLOOKUP(B771,YahooFinanceInfos!A:T,20,FALSE)</f>
        <v>37.880000000000003</v>
      </c>
      <c r="F771" s="4" t="str">
        <f>VLOOKUP(B771,YahooFinanceInfos!A:AK,37,FALSE)</f>
        <v>31.58 - 60.87</v>
      </c>
      <c r="G771" s="11">
        <f>(VLOOKUP(B771,YahooFinanceInfos!A:AO,41,FALSE)-E771)/E771</f>
        <v>0.60691657866948245</v>
      </c>
      <c r="H771" s="9">
        <f>VLOOKUP(B771,YahooFinanceInfos!A:AX,50,FALSE)</f>
        <v>0.377</v>
      </c>
      <c r="I771" s="9">
        <f>VLOOKUP(B771,YahooFinanceInfos!A:AT,46,FALSE)</f>
        <v>0.28699999999999998</v>
      </c>
      <c r="J771" s="4">
        <f>VLOOKUP(B771,YahooFinanceInfos!A:AV,48,FALSE)</f>
        <v>7.6861274000000002E-3</v>
      </c>
      <c r="K771" s="4">
        <f t="shared" si="138"/>
        <v>0.76127320954907152</v>
      </c>
      <c r="L771" s="9">
        <f>VLOOKUP(B771,YahooFinanceInfos!A:AV,47,FALSE)</f>
        <v>100.47745500000001</v>
      </c>
      <c r="M771" s="9">
        <f>VLOOKUP(B771,YahooFinanceInfos!A:AZ,52,FALSE)</f>
        <v>21.231999999999999</v>
      </c>
      <c r="N771" s="4">
        <f>VLOOKUP(B771,YahooFinanceInfos!A:BH,60,FALSE)</f>
        <v>1.7840994999999999</v>
      </c>
      <c r="O771" s="4" t="str">
        <f t="shared" si="139"/>
        <v>don't touch</v>
      </c>
      <c r="P771" s="4"/>
      <c r="Q771" s="4"/>
      <c r="R771" s="4"/>
      <c r="S771" s="4"/>
      <c r="T771" s="4"/>
      <c r="AA771" s="4" t="str">
        <f t="shared" si="131"/>
        <v>na</v>
      </c>
      <c r="AB771" s="4" t="str">
        <f t="shared" si="132"/>
        <v>na</v>
      </c>
      <c r="AC771" s="4" t="str">
        <f t="shared" si="133"/>
        <v>na</v>
      </c>
      <c r="AD771" s="4" t="str">
        <f t="shared" si="134"/>
        <v>na</v>
      </c>
      <c r="AE771" s="4" t="str">
        <f t="shared" si="135"/>
        <v>na</v>
      </c>
      <c r="AF771" s="4" t="str">
        <f t="shared" si="136"/>
        <v>na</v>
      </c>
      <c r="AG771" s="4" t="str">
        <f t="shared" si="137"/>
        <v>na</v>
      </c>
    </row>
    <row r="772" spans="1:33" x14ac:dyDescent="0.2">
      <c r="A772" t="s">
        <v>3713</v>
      </c>
      <c r="B772" t="s">
        <v>3422</v>
      </c>
      <c r="C772" s="7" t="str">
        <f>VLOOKUP(B772,YahooFinanceInfos!A:T,9,FALSE)</f>
        <v>Devon Energy Corporation</v>
      </c>
      <c r="D772" t="str">
        <f>VLOOKUP(B772,YahooFinanceInfos!A:T,7,FALSE)</f>
        <v>USD</v>
      </c>
      <c r="E772" s="1">
        <f>VLOOKUP(B772,YahooFinanceInfos!A:T,20,FALSE)</f>
        <v>11.66</v>
      </c>
      <c r="F772" s="4" t="str">
        <f>VLOOKUP(B772,YahooFinanceInfos!A:AK,37,FALSE)</f>
        <v>4.7 - 31.28</v>
      </c>
      <c r="G772" s="11">
        <f>(VLOOKUP(B772,YahooFinanceInfos!A:AO,41,FALSE)-E772)/E772</f>
        <v>1.6826758147512866</v>
      </c>
      <c r="H772" s="9">
        <f>VLOOKUP(B772,YahooFinanceInfos!A:AX,50,FALSE)</f>
        <v>-4.7830000000000004</v>
      </c>
      <c r="I772" s="9">
        <f>VLOOKUP(B772,YahooFinanceInfos!A:AT,46,FALSE)</f>
        <v>0.36</v>
      </c>
      <c r="J772" s="4">
        <f>VLOOKUP(B772,YahooFinanceInfos!A:AV,48,FALSE)</f>
        <v>3.1222898999999998E-2</v>
      </c>
      <c r="K772" s="4">
        <f t="shared" si="138"/>
        <v>-7.52665690988919E-2</v>
      </c>
      <c r="L772" s="9">
        <f>VLOOKUP(B772,YahooFinanceInfos!A:AV,47,FALSE)</f>
        <v>0</v>
      </c>
      <c r="M772" s="9">
        <f>VLOOKUP(B772,YahooFinanceInfos!A:AZ,52,FALSE)</f>
        <v>10.231999999999999</v>
      </c>
      <c r="N772" s="4">
        <f>VLOOKUP(B772,YahooFinanceInfos!A:BH,60,FALSE)</f>
        <v>1.1395621</v>
      </c>
      <c r="O772" s="4" t="str">
        <f t="shared" si="139"/>
        <v>don't touch</v>
      </c>
      <c r="P772" s="4"/>
      <c r="Q772" s="4"/>
      <c r="R772" s="4"/>
      <c r="S772" s="4"/>
      <c r="T772" s="4"/>
      <c r="AA772" s="4" t="str">
        <f t="shared" si="131"/>
        <v>na</v>
      </c>
      <c r="AB772" s="4" t="str">
        <f t="shared" si="132"/>
        <v>na</v>
      </c>
      <c r="AC772" s="4" t="str">
        <f t="shared" si="133"/>
        <v>na</v>
      </c>
      <c r="AD772" s="4" t="str">
        <f t="shared" si="134"/>
        <v>na</v>
      </c>
      <c r="AE772" s="4" t="str">
        <f t="shared" si="135"/>
        <v>na</v>
      </c>
      <c r="AF772" s="4" t="str">
        <f t="shared" si="136"/>
        <v>na</v>
      </c>
      <c r="AG772" s="4" t="str">
        <f t="shared" si="137"/>
        <v>na</v>
      </c>
    </row>
    <row r="773" spans="1:33" x14ac:dyDescent="0.2">
      <c r="A773" t="s">
        <v>3713</v>
      </c>
      <c r="B773" t="s">
        <v>3423</v>
      </c>
      <c r="C773" s="7" t="str">
        <f>VLOOKUP(B773,YahooFinanceInfos!A:T,9,FALSE)</f>
        <v>Digital Realty Trust, Inc.</v>
      </c>
      <c r="D773" t="str">
        <f>VLOOKUP(B773,YahooFinanceInfos!A:T,7,FALSE)</f>
        <v>USD</v>
      </c>
      <c r="E773" s="1">
        <f>VLOOKUP(B773,YahooFinanceInfos!A:T,20,FALSE)</f>
        <v>132.72</v>
      </c>
      <c r="F773" s="4" t="str">
        <f>VLOOKUP(B773,YahooFinanceInfos!A:AK,37,FALSE)</f>
        <v>105.0 - 158.36</v>
      </c>
      <c r="G773" s="11">
        <f>(VLOOKUP(B773,YahooFinanceInfos!A:AO,41,FALSE)-E773)/E773</f>
        <v>0.19318866787221228</v>
      </c>
      <c r="H773" s="9">
        <f>VLOOKUP(B773,YahooFinanceInfos!A:AX,50,FALSE)</f>
        <v>2.8029999999999999</v>
      </c>
      <c r="I773" s="9">
        <f>VLOOKUP(B773,YahooFinanceInfos!A:AT,46,FALSE)</f>
        <v>4.3600000000000003</v>
      </c>
      <c r="J773" s="4">
        <f>VLOOKUP(B773,YahooFinanceInfos!A:AV,48,FALSE)</f>
        <v>3.2678760000000001E-2</v>
      </c>
      <c r="K773" s="4">
        <f t="shared" si="138"/>
        <v>1.555476275419194</v>
      </c>
      <c r="L773" s="9">
        <f>VLOOKUP(B773,YahooFinanceInfos!A:AV,47,FALSE)</f>
        <v>47.349269999999997</v>
      </c>
      <c r="M773" s="9">
        <f>VLOOKUP(B773,YahooFinanceInfos!A:AZ,52,FALSE)</f>
        <v>57.003</v>
      </c>
      <c r="N773" s="4">
        <f>VLOOKUP(B773,YahooFinanceInfos!A:BH,60,FALSE)</f>
        <v>2.3282986000000001</v>
      </c>
      <c r="O773" s="4" t="str">
        <f t="shared" si="139"/>
        <v>don't touch</v>
      </c>
      <c r="P773" s="4"/>
      <c r="Q773" s="4"/>
      <c r="R773" s="4"/>
      <c r="S773" s="4"/>
      <c r="T773" s="4"/>
      <c r="AA773" s="4" t="str">
        <f t="shared" si="131"/>
        <v>na</v>
      </c>
      <c r="AB773" s="4" t="str">
        <f t="shared" si="132"/>
        <v>na</v>
      </c>
      <c r="AC773" s="4" t="str">
        <f t="shared" si="133"/>
        <v>na</v>
      </c>
      <c r="AD773" s="4" t="str">
        <f t="shared" si="134"/>
        <v>na</v>
      </c>
      <c r="AE773" s="4" t="str">
        <f t="shared" si="135"/>
        <v>na</v>
      </c>
      <c r="AF773" s="4" t="str">
        <f t="shared" si="136"/>
        <v>na</v>
      </c>
      <c r="AG773" s="4" t="str">
        <f t="shared" si="137"/>
        <v>na</v>
      </c>
    </row>
    <row r="774" spans="1:33" x14ac:dyDescent="0.2">
      <c r="A774" t="s">
        <v>3713</v>
      </c>
      <c r="B774" t="s">
        <v>3424</v>
      </c>
      <c r="C774" s="7" t="str">
        <f>VLOOKUP(B774,YahooFinanceInfos!A:T,9,FALSE)</f>
        <v>Discover Financial Services</v>
      </c>
      <c r="D774" t="str">
        <f>VLOOKUP(B774,YahooFinanceInfos!A:T,7,FALSE)</f>
        <v>USD</v>
      </c>
      <c r="E774" s="1">
        <f>VLOOKUP(B774,YahooFinanceInfos!A:T,20,FALSE)</f>
        <v>39.229999999999997</v>
      </c>
      <c r="F774" s="4" t="str">
        <f>VLOOKUP(B774,YahooFinanceInfos!A:AK,37,FALSE)</f>
        <v>23.25 - 92.98</v>
      </c>
      <c r="G774" s="11">
        <f>(VLOOKUP(B774,YahooFinanceInfos!A:AO,41,FALSE)-E774)/E774</f>
        <v>1.3701249044098907</v>
      </c>
      <c r="H774" s="9">
        <f>VLOOKUP(B774,YahooFinanceInfos!A:AX,50,FALSE)</f>
        <v>6.7409999999999997</v>
      </c>
      <c r="I774" s="9">
        <f>VLOOKUP(B774,YahooFinanceInfos!A:AT,46,FALSE)</f>
        <v>1.72</v>
      </c>
      <c r="J774" s="4">
        <f>VLOOKUP(B774,YahooFinanceInfos!A:AV,48,FALSE)</f>
        <v>4.7265735000000003E-2</v>
      </c>
      <c r="K774" s="4">
        <f t="shared" si="138"/>
        <v>0.25515502151016173</v>
      </c>
      <c r="L774" s="9">
        <f>VLOOKUP(B774,YahooFinanceInfos!A:AV,47,FALSE)</f>
        <v>5.8196110000000001</v>
      </c>
      <c r="M774" s="9">
        <f>VLOOKUP(B774,YahooFinanceInfos!A:AZ,52,FALSE)</f>
        <v>29.716000000000001</v>
      </c>
      <c r="N774" s="4">
        <f>VLOOKUP(B774,YahooFinanceInfos!A:BH,60,FALSE)</f>
        <v>1.3201642</v>
      </c>
      <c r="O774" s="4" t="str">
        <f t="shared" si="139"/>
        <v>invest</v>
      </c>
      <c r="P774" s="4"/>
      <c r="Q774" s="4"/>
      <c r="R774" s="4"/>
      <c r="S774" s="4"/>
      <c r="T774" s="4"/>
      <c r="AA774" s="4" t="str">
        <f t="shared" si="131"/>
        <v>na</v>
      </c>
      <c r="AB774" s="4" t="str">
        <f t="shared" si="132"/>
        <v>na</v>
      </c>
      <c r="AC774" s="4" t="str">
        <f t="shared" si="133"/>
        <v>na</v>
      </c>
      <c r="AD774" s="4" t="str">
        <f t="shared" si="134"/>
        <v>na</v>
      </c>
      <c r="AE774" s="4" t="str">
        <f t="shared" si="135"/>
        <v>na</v>
      </c>
      <c r="AF774" s="4" t="str">
        <f t="shared" si="136"/>
        <v>na</v>
      </c>
      <c r="AG774" s="4" t="str">
        <f t="shared" si="137"/>
        <v>na</v>
      </c>
    </row>
    <row r="775" spans="1:33" x14ac:dyDescent="0.2">
      <c r="A775" t="s">
        <v>3713</v>
      </c>
      <c r="B775" t="s">
        <v>3425</v>
      </c>
      <c r="C775" s="7" t="str">
        <f>VLOOKUP(B775,YahooFinanceInfos!A:T,9,FALSE)</f>
        <v>Discovery, Inc. - Series A</v>
      </c>
      <c r="D775" t="str">
        <f>VLOOKUP(B775,YahooFinanceInfos!A:T,7,FALSE)</f>
        <v>USD</v>
      </c>
      <c r="E775" s="1">
        <f>VLOOKUP(B775,YahooFinanceInfos!A:T,20,FALSE)</f>
        <v>20.54</v>
      </c>
      <c r="F775" s="4" t="str">
        <f>VLOOKUP(B775,YahooFinanceInfos!A:AK,37,FALSE)</f>
        <v>17.12 - 33.66</v>
      </c>
      <c r="G775" s="11">
        <f>(VLOOKUP(B775,YahooFinanceInfos!A:AO,41,FALSE)-E775)/E775</f>
        <v>0.63875365141187912</v>
      </c>
      <c r="H775" s="9">
        <f>VLOOKUP(B775,YahooFinanceInfos!A:AX,50,FALSE)</f>
        <v>2.5110000000000001</v>
      </c>
      <c r="I775" s="9">
        <f>VLOOKUP(B775,YahooFinanceInfos!A:AT,46,FALSE)</f>
        <v>0</v>
      </c>
      <c r="J775" s="4">
        <f>VLOOKUP(B775,YahooFinanceInfos!A:AV,48,FALSE)</f>
        <v>0</v>
      </c>
      <c r="K775" s="4">
        <f t="shared" si="138"/>
        <v>0</v>
      </c>
      <c r="L775" s="9">
        <f>VLOOKUP(B775,YahooFinanceInfos!A:AV,47,FALSE)</f>
        <v>8.1800090000000001</v>
      </c>
      <c r="M775" s="9">
        <f>VLOOKUP(B775,YahooFinanceInfos!A:AZ,52,FALSE)</f>
        <v>14.05</v>
      </c>
      <c r="N775" s="4">
        <f>VLOOKUP(B775,YahooFinanceInfos!A:BH,60,FALSE)</f>
        <v>1.4619218</v>
      </c>
      <c r="O775" s="4" t="str">
        <f t="shared" si="139"/>
        <v>don't touch</v>
      </c>
      <c r="P775" s="4"/>
      <c r="Q775" s="4"/>
      <c r="R775" s="4"/>
      <c r="S775" s="4"/>
      <c r="T775" s="4"/>
      <c r="AA775" s="4" t="str">
        <f t="shared" si="131"/>
        <v>na</v>
      </c>
      <c r="AB775" s="4" t="str">
        <f t="shared" si="132"/>
        <v>na</v>
      </c>
      <c r="AC775" s="4" t="str">
        <f t="shared" si="133"/>
        <v>na</v>
      </c>
      <c r="AD775" s="4" t="str">
        <f t="shared" si="134"/>
        <v>na</v>
      </c>
      <c r="AE775" s="4" t="str">
        <f t="shared" si="135"/>
        <v>na</v>
      </c>
      <c r="AF775" s="4" t="str">
        <f t="shared" si="136"/>
        <v>na</v>
      </c>
      <c r="AG775" s="4" t="str">
        <f t="shared" si="137"/>
        <v>na</v>
      </c>
    </row>
    <row r="776" spans="1:33" x14ac:dyDescent="0.2">
      <c r="A776" t="s">
        <v>3713</v>
      </c>
      <c r="B776" t="s">
        <v>3426</v>
      </c>
      <c r="C776" s="7" t="str">
        <f>VLOOKUP(B776,YahooFinanceInfos!A:T,9,FALSE)</f>
        <v>Discovery, Inc. - Series C</v>
      </c>
      <c r="D776" t="str">
        <f>VLOOKUP(B776,YahooFinanceInfos!A:T,7,FALSE)</f>
        <v>USD</v>
      </c>
      <c r="E776" s="1">
        <f>VLOOKUP(B776,YahooFinanceInfos!A:T,20,FALSE)</f>
        <v>18.5</v>
      </c>
      <c r="F776" s="4" t="str">
        <f>VLOOKUP(B776,YahooFinanceInfos!A:AK,37,FALSE)</f>
        <v>15.43 - 31.2</v>
      </c>
      <c r="G776" s="11">
        <f>(VLOOKUP(B776,YahooFinanceInfos!A:AO,41,FALSE)-E776)/E776</f>
        <v>0.68648648648648647</v>
      </c>
      <c r="H776" s="9">
        <f>VLOOKUP(B776,YahooFinanceInfos!A:AX,50,FALSE)</f>
        <v>2.5110000000000001</v>
      </c>
      <c r="I776" s="9">
        <f>VLOOKUP(B776,YahooFinanceInfos!A:AT,46,FALSE)</f>
        <v>0</v>
      </c>
      <c r="J776" s="4">
        <f>VLOOKUP(B776,YahooFinanceInfos!A:AV,48,FALSE)</f>
        <v>0</v>
      </c>
      <c r="K776" s="4">
        <f t="shared" si="138"/>
        <v>0</v>
      </c>
      <c r="L776" s="9">
        <f>VLOOKUP(B776,YahooFinanceInfos!A:AV,47,FALSE)</f>
        <v>7.3675829999999998</v>
      </c>
      <c r="M776" s="9">
        <f>VLOOKUP(B776,YahooFinanceInfos!A:AZ,52,FALSE)</f>
        <v>14.05</v>
      </c>
      <c r="N776" s="4">
        <f>VLOOKUP(B776,YahooFinanceInfos!A:BH,60,FALSE)</f>
        <v>1.3167260000000001</v>
      </c>
      <c r="O776" s="4" t="str">
        <f t="shared" si="139"/>
        <v>don't touch</v>
      </c>
      <c r="P776" s="4"/>
      <c r="Q776" s="4"/>
      <c r="R776" s="4"/>
      <c r="S776" s="4"/>
      <c r="T776" s="4"/>
      <c r="AA776" s="4" t="str">
        <f t="shared" si="131"/>
        <v>na</v>
      </c>
      <c r="AB776" s="4" t="str">
        <f t="shared" si="132"/>
        <v>na</v>
      </c>
      <c r="AC776" s="4" t="str">
        <f t="shared" si="133"/>
        <v>na</v>
      </c>
      <c r="AD776" s="4" t="str">
        <f t="shared" si="134"/>
        <v>na</v>
      </c>
      <c r="AE776" s="4" t="str">
        <f t="shared" si="135"/>
        <v>na</v>
      </c>
      <c r="AF776" s="4" t="str">
        <f t="shared" si="136"/>
        <v>na</v>
      </c>
      <c r="AG776" s="4" t="str">
        <f t="shared" si="137"/>
        <v>na</v>
      </c>
    </row>
    <row r="777" spans="1:33" x14ac:dyDescent="0.2">
      <c r="A777" t="s">
        <v>3713</v>
      </c>
      <c r="B777" t="s">
        <v>3427</v>
      </c>
      <c r="C777" s="7" t="str">
        <f>VLOOKUP(B777,YahooFinanceInfos!A:T,9,FALSE)</f>
        <v>DISH Network Corporation</v>
      </c>
      <c r="D777" t="str">
        <f>VLOOKUP(B777,YahooFinanceInfos!A:T,7,FALSE)</f>
        <v>USD</v>
      </c>
      <c r="E777" s="1">
        <f>VLOOKUP(B777,YahooFinanceInfos!A:T,20,FALSE)</f>
        <v>24.62</v>
      </c>
      <c r="F777" s="4" t="str">
        <f>VLOOKUP(B777,YahooFinanceInfos!A:AK,37,FALSE)</f>
        <v>17.09 - 44.66</v>
      </c>
      <c r="G777" s="11">
        <f>(VLOOKUP(B777,YahooFinanceInfos!A:AO,41,FALSE)-E777)/E777</f>
        <v>0.81397238017871631</v>
      </c>
      <c r="H777" s="9">
        <f>VLOOKUP(B777,YahooFinanceInfos!A:AX,50,FALSE)</f>
        <v>2.052</v>
      </c>
      <c r="I777" s="9">
        <f>VLOOKUP(B777,YahooFinanceInfos!A:AT,46,FALSE)</f>
        <v>0</v>
      </c>
      <c r="J777" s="4">
        <f>VLOOKUP(B777,YahooFinanceInfos!A:AV,48,FALSE)</f>
        <v>0</v>
      </c>
      <c r="K777" s="4">
        <f t="shared" si="138"/>
        <v>0</v>
      </c>
      <c r="L777" s="9">
        <f>VLOOKUP(B777,YahooFinanceInfos!A:AV,47,FALSE)</f>
        <v>11.998051</v>
      </c>
      <c r="M777" s="9">
        <f>VLOOKUP(B777,YahooFinanceInfos!A:AZ,52,FALSE)</f>
        <v>22.279</v>
      </c>
      <c r="N777" s="4">
        <f>VLOOKUP(B777,YahooFinanceInfos!A:BH,60,FALSE)</f>
        <v>1.1050766000000001</v>
      </c>
      <c r="O777" s="4" t="str">
        <f t="shared" si="139"/>
        <v>don't touch</v>
      </c>
      <c r="P777" s="4"/>
      <c r="Q777" s="4"/>
      <c r="R777" s="4"/>
      <c r="S777" s="4"/>
      <c r="T777" s="4"/>
      <c r="AA777" s="4" t="str">
        <f t="shared" si="131"/>
        <v>na</v>
      </c>
      <c r="AB777" s="4" t="str">
        <f t="shared" si="132"/>
        <v>na</v>
      </c>
      <c r="AC777" s="4" t="str">
        <f t="shared" si="133"/>
        <v>na</v>
      </c>
      <c r="AD777" s="4" t="str">
        <f t="shared" si="134"/>
        <v>na</v>
      </c>
      <c r="AE777" s="4" t="str">
        <f t="shared" si="135"/>
        <v>na</v>
      </c>
      <c r="AF777" s="4" t="str">
        <f t="shared" si="136"/>
        <v>na</v>
      </c>
      <c r="AG777" s="4" t="str">
        <f t="shared" si="137"/>
        <v>na</v>
      </c>
    </row>
    <row r="778" spans="1:33" x14ac:dyDescent="0.2">
      <c r="A778" t="s">
        <v>3713</v>
      </c>
      <c r="B778" t="s">
        <v>3428</v>
      </c>
      <c r="C778" s="7" t="str">
        <f>VLOOKUP(B778,YahooFinanceInfos!A:T,9,FALSE)</f>
        <v>Dollar General Corporation</v>
      </c>
      <c r="D778" t="str">
        <f>VLOOKUP(B778,YahooFinanceInfos!A:T,7,FALSE)</f>
        <v>USD</v>
      </c>
      <c r="E778" s="1">
        <f>VLOOKUP(B778,YahooFinanceInfos!A:T,20,FALSE)</f>
        <v>181.5</v>
      </c>
      <c r="F778" s="4" t="str">
        <f>VLOOKUP(B778,YahooFinanceInfos!A:AK,37,FALSE)</f>
        <v>118.2 - 184.95</v>
      </c>
      <c r="G778" s="11">
        <f>(VLOOKUP(B778,YahooFinanceInfos!A:AO,41,FALSE)-E778)/E778</f>
        <v>1.9008264462809853E-2</v>
      </c>
      <c r="H778" s="9">
        <f>VLOOKUP(B778,YahooFinanceInfos!A:AX,50,FALSE)</f>
        <v>6.64</v>
      </c>
      <c r="I778" s="9">
        <f>VLOOKUP(B778,YahooFinanceInfos!A:AT,46,FALSE)</f>
        <v>1.28</v>
      </c>
      <c r="J778" s="4">
        <f>VLOOKUP(B778,YahooFinanceInfos!A:AV,48,FALSE)</f>
        <v>7.0496224999999999E-3</v>
      </c>
      <c r="K778" s="4">
        <f t="shared" si="138"/>
        <v>0.19277108433734941</v>
      </c>
      <c r="L778" s="9">
        <f>VLOOKUP(B778,YahooFinanceInfos!A:AV,47,FALSE)</f>
        <v>27.334337000000001</v>
      </c>
      <c r="M778" s="9">
        <f>VLOOKUP(B778,YahooFinanceInfos!A:AZ,52,FALSE)</f>
        <v>26.603999999999999</v>
      </c>
      <c r="N778" s="4">
        <f>VLOOKUP(B778,YahooFinanceInfos!A:BH,60,FALSE)</f>
        <v>6.8222823000000004</v>
      </c>
      <c r="O778" s="4" t="str">
        <f t="shared" si="139"/>
        <v>don't touch</v>
      </c>
      <c r="P778" s="4"/>
      <c r="Q778" s="4"/>
      <c r="R778" s="4"/>
      <c r="S778" s="4"/>
      <c r="T778" s="4"/>
      <c r="AA778" s="4" t="str">
        <f t="shared" si="131"/>
        <v>na</v>
      </c>
      <c r="AB778" s="4" t="str">
        <f t="shared" si="132"/>
        <v>na</v>
      </c>
      <c r="AC778" s="4" t="str">
        <f t="shared" si="133"/>
        <v>na</v>
      </c>
      <c r="AD778" s="4" t="str">
        <f t="shared" si="134"/>
        <v>na</v>
      </c>
      <c r="AE778" s="4" t="str">
        <f t="shared" si="135"/>
        <v>na</v>
      </c>
      <c r="AF778" s="4" t="str">
        <f t="shared" si="136"/>
        <v>na</v>
      </c>
      <c r="AG778" s="4" t="str">
        <f t="shared" si="137"/>
        <v>na</v>
      </c>
    </row>
    <row r="779" spans="1:33" x14ac:dyDescent="0.2">
      <c r="A779" t="s">
        <v>3713</v>
      </c>
      <c r="B779" t="s">
        <v>3429</v>
      </c>
      <c r="C779" s="7" t="str">
        <f>VLOOKUP(B779,YahooFinanceInfos!A:T,9,FALSE)</f>
        <v>Dollar Tree, Inc.</v>
      </c>
      <c r="D779" t="str">
        <f>VLOOKUP(B779,YahooFinanceInfos!A:T,7,FALSE)</f>
        <v>USD</v>
      </c>
      <c r="E779" s="1">
        <f>VLOOKUP(B779,YahooFinanceInfos!A:T,20,FALSE)</f>
        <v>75.53</v>
      </c>
      <c r="F779" s="4" t="str">
        <f>VLOOKUP(B779,YahooFinanceInfos!A:AK,37,FALSE)</f>
        <v>60.2 - 119.71</v>
      </c>
      <c r="G779" s="11">
        <f>(VLOOKUP(B779,YahooFinanceInfos!A:AO,41,FALSE)-E779)/E779</f>
        <v>0.58493313915000655</v>
      </c>
      <c r="H779" s="9">
        <f>VLOOKUP(B779,YahooFinanceInfos!A:AX,50,FALSE)</f>
        <v>3.47</v>
      </c>
      <c r="I779" s="9">
        <f>VLOOKUP(B779,YahooFinanceInfos!A:AT,46,FALSE)</f>
        <v>0</v>
      </c>
      <c r="J779" s="4">
        <f>VLOOKUP(B779,YahooFinanceInfos!A:AV,48,FALSE)</f>
        <v>0</v>
      </c>
      <c r="K779" s="4">
        <f t="shared" si="138"/>
        <v>0</v>
      </c>
      <c r="L779" s="9">
        <f>VLOOKUP(B779,YahooFinanceInfos!A:AV,47,FALSE)</f>
        <v>21.766570000000002</v>
      </c>
      <c r="M779" s="9">
        <f>VLOOKUP(B779,YahooFinanceInfos!A:AZ,52,FALSE)</f>
        <v>26.422000000000001</v>
      </c>
      <c r="N779" s="4">
        <f>VLOOKUP(B779,YahooFinanceInfos!A:BH,60,FALSE)</f>
        <v>2.8586024999999999</v>
      </c>
      <c r="O779" s="4" t="str">
        <f t="shared" si="139"/>
        <v>don't touch</v>
      </c>
      <c r="P779" s="4"/>
      <c r="Q779" s="4"/>
      <c r="R779" s="4"/>
      <c r="S779" s="4"/>
      <c r="T779" s="4"/>
      <c r="AA779" s="4" t="str">
        <f t="shared" si="131"/>
        <v>na</v>
      </c>
      <c r="AB779" s="4" t="str">
        <f t="shared" si="132"/>
        <v>na</v>
      </c>
      <c r="AC779" s="4" t="str">
        <f t="shared" si="133"/>
        <v>na</v>
      </c>
      <c r="AD779" s="4" t="str">
        <f t="shared" si="134"/>
        <v>na</v>
      </c>
      <c r="AE779" s="4" t="str">
        <f t="shared" si="135"/>
        <v>na</v>
      </c>
      <c r="AF779" s="4" t="str">
        <f t="shared" si="136"/>
        <v>na</v>
      </c>
      <c r="AG779" s="4" t="str">
        <f t="shared" si="137"/>
        <v>na</v>
      </c>
    </row>
    <row r="780" spans="1:33" x14ac:dyDescent="0.2">
      <c r="A780" t="s">
        <v>3713</v>
      </c>
      <c r="B780" t="s">
        <v>3430</v>
      </c>
      <c r="C780" s="7" t="str">
        <f>VLOOKUP(B780,YahooFinanceInfos!A:T,9,FALSE)</f>
        <v>Dominion Energy, Inc.</v>
      </c>
      <c r="D780" t="str">
        <f>VLOOKUP(B780,YahooFinanceInfos!A:T,7,FALSE)</f>
        <v>USD</v>
      </c>
      <c r="E780" s="1">
        <f>VLOOKUP(B780,YahooFinanceInfos!A:T,20,FALSE)</f>
        <v>79.63</v>
      </c>
      <c r="F780" s="4" t="str">
        <f>VLOOKUP(B780,YahooFinanceInfos!A:AK,37,FALSE)</f>
        <v>57.79 - 90.89</v>
      </c>
      <c r="G780" s="11">
        <f>(VLOOKUP(B780,YahooFinanceInfos!A:AO,41,FALSE)-E780)/E780</f>
        <v>0.1414039934697979</v>
      </c>
      <c r="H780" s="9">
        <f>VLOOKUP(B780,YahooFinanceInfos!A:AX,50,FALSE)</f>
        <v>2.085</v>
      </c>
      <c r="I780" s="9">
        <f>VLOOKUP(B780,YahooFinanceInfos!A:AT,46,FALSE)</f>
        <v>3.6920000000000002</v>
      </c>
      <c r="J780" s="4">
        <f>VLOOKUP(B780,YahooFinanceInfos!A:AV,48,FALSE)</f>
        <v>4.6728260000000001E-2</v>
      </c>
      <c r="K780" s="4">
        <f t="shared" si="138"/>
        <v>1.7707434052757796</v>
      </c>
      <c r="L780" s="9">
        <f>VLOOKUP(B780,YahooFinanceInfos!A:AV,47,FALSE)</f>
        <v>38.191845000000001</v>
      </c>
      <c r="M780" s="9">
        <f>VLOOKUP(B780,YahooFinanceInfos!A:AZ,52,FALSE)</f>
        <v>33.777000000000001</v>
      </c>
      <c r="N780" s="4">
        <f>VLOOKUP(B780,YahooFinanceInfos!A:BH,60,FALSE)</f>
        <v>2.3575213000000002</v>
      </c>
      <c r="O780" s="4" t="str">
        <f t="shared" si="139"/>
        <v>don't touch</v>
      </c>
      <c r="P780" s="4"/>
      <c r="Q780" s="4"/>
      <c r="R780" s="4"/>
      <c r="S780" s="4"/>
      <c r="T780" s="4"/>
      <c r="AA780" s="4" t="str">
        <f t="shared" si="131"/>
        <v>na</v>
      </c>
      <c r="AB780" s="4" t="str">
        <f t="shared" si="132"/>
        <v>na</v>
      </c>
      <c r="AC780" s="4" t="str">
        <f t="shared" si="133"/>
        <v>na</v>
      </c>
      <c r="AD780" s="4" t="str">
        <f t="shared" si="134"/>
        <v>na</v>
      </c>
      <c r="AE780" s="4" t="str">
        <f t="shared" si="135"/>
        <v>na</v>
      </c>
      <c r="AF780" s="4" t="str">
        <f t="shared" si="136"/>
        <v>na</v>
      </c>
      <c r="AG780" s="4" t="str">
        <f t="shared" si="137"/>
        <v>na</v>
      </c>
    </row>
    <row r="781" spans="1:33" x14ac:dyDescent="0.2">
      <c r="A781" t="s">
        <v>3713</v>
      </c>
      <c r="B781" t="s">
        <v>621</v>
      </c>
      <c r="C781" s="7" t="str">
        <f>VLOOKUP(B781,YahooFinanceInfos!A:T,9,FALSE)</f>
        <v>Dover Corporation</v>
      </c>
      <c r="D781" t="str">
        <f>VLOOKUP(B781,YahooFinanceInfos!A:T,7,FALSE)</f>
        <v>USD</v>
      </c>
      <c r="E781" s="1">
        <f>VLOOKUP(B781,YahooFinanceInfos!A:T,20,FALSE)</f>
        <v>85.49</v>
      </c>
      <c r="F781" s="4" t="str">
        <f>VLOOKUP(B781,YahooFinanceInfos!A:AK,37,FALSE)</f>
        <v>62.95 - 120.26</v>
      </c>
      <c r="G781" s="11">
        <f>(VLOOKUP(B781,YahooFinanceInfos!A:AO,41,FALSE)-E781)/E781</f>
        <v>0.40671423558310926</v>
      </c>
      <c r="H781" s="9">
        <f>VLOOKUP(B781,YahooFinanceInfos!A:AX,50,FALSE)</f>
        <v>5.0999999999999996</v>
      </c>
      <c r="I781" s="9">
        <f>VLOOKUP(B781,YahooFinanceInfos!A:AT,46,FALSE)</f>
        <v>1.95</v>
      </c>
      <c r="J781" s="4">
        <f>VLOOKUP(B781,YahooFinanceInfos!A:AV,48,FALSE)</f>
        <v>2.3378491000000001E-2</v>
      </c>
      <c r="K781" s="4">
        <f t="shared" si="138"/>
        <v>0.38235294117647062</v>
      </c>
      <c r="L781" s="9">
        <f>VLOOKUP(B781,YahooFinanceInfos!A:AV,47,FALSE)</f>
        <v>16.762744999999999</v>
      </c>
      <c r="M781" s="9">
        <f>VLOOKUP(B781,YahooFinanceInfos!A:AZ,52,FALSE)</f>
        <v>20.707000000000001</v>
      </c>
      <c r="N781" s="4">
        <f>VLOOKUP(B781,YahooFinanceInfos!A:BH,60,FALSE)</f>
        <v>4.1285553000000004</v>
      </c>
      <c r="O781" s="4" t="str">
        <f t="shared" si="139"/>
        <v>don't touch</v>
      </c>
      <c r="P781" s="4"/>
      <c r="Q781" s="4"/>
      <c r="R781" s="4"/>
      <c r="S781" s="4"/>
      <c r="T781" s="4"/>
      <c r="AA781" s="4" t="str">
        <f t="shared" si="131"/>
        <v>na</v>
      </c>
      <c r="AB781" s="4" t="str">
        <f t="shared" si="132"/>
        <v>na</v>
      </c>
      <c r="AC781" s="4" t="str">
        <f t="shared" si="133"/>
        <v>na</v>
      </c>
      <c r="AD781" s="4" t="str">
        <f t="shared" si="134"/>
        <v>na</v>
      </c>
      <c r="AE781" s="4" t="str">
        <f t="shared" si="135"/>
        <v>na</v>
      </c>
      <c r="AF781" s="4" t="str">
        <f t="shared" si="136"/>
        <v>na</v>
      </c>
      <c r="AG781" s="4" t="str">
        <f t="shared" si="137"/>
        <v>na</v>
      </c>
    </row>
    <row r="782" spans="1:33" x14ac:dyDescent="0.2">
      <c r="A782" t="s">
        <v>3713</v>
      </c>
      <c r="B782" t="s">
        <v>3431</v>
      </c>
      <c r="C782" s="7">
        <f>VLOOKUP(B782,YahooFinanceInfos!A:T,9,FALSE)</f>
        <v>0</v>
      </c>
      <c r="D782">
        <f>VLOOKUP(B782,YahooFinanceInfos!A:T,7,FALSE)</f>
        <v>0</v>
      </c>
      <c r="E782" s="1">
        <f>VLOOKUP(B782,YahooFinanceInfos!A:T,20,FALSE)</f>
        <v>0</v>
      </c>
      <c r="F782" s="4">
        <f>VLOOKUP(B782,YahooFinanceInfos!A:AK,37,FALSE)</f>
        <v>0</v>
      </c>
      <c r="G782" s="11" t="e">
        <f>(VLOOKUP(B782,YahooFinanceInfos!A:AO,41,FALSE)-E782)/E782</f>
        <v>#DIV/0!</v>
      </c>
      <c r="H782" s="9">
        <f>VLOOKUP(B782,YahooFinanceInfos!A:AX,50,FALSE)</f>
        <v>0</v>
      </c>
      <c r="I782" s="9">
        <f>VLOOKUP(B782,YahooFinanceInfos!A:AT,46,FALSE)</f>
        <v>0</v>
      </c>
      <c r="J782" s="4">
        <f>VLOOKUP(B782,YahooFinanceInfos!A:AV,48,FALSE)</f>
        <v>0</v>
      </c>
      <c r="K782" s="4" t="str">
        <f t="shared" si="138"/>
        <v>na</v>
      </c>
      <c r="L782" s="9">
        <f>VLOOKUP(B782,YahooFinanceInfos!A:AV,47,FALSE)</f>
        <v>0</v>
      </c>
      <c r="M782" s="9">
        <f>VLOOKUP(B782,YahooFinanceInfos!A:AZ,52,FALSE)</f>
        <v>0</v>
      </c>
      <c r="N782" s="4">
        <f>VLOOKUP(B782,YahooFinanceInfos!A:BH,60,FALSE)</f>
        <v>0</v>
      </c>
      <c r="O782" s="4" t="e">
        <f t="shared" si="139"/>
        <v>#DIV/0!</v>
      </c>
      <c r="P782" s="4"/>
      <c r="Q782" s="4"/>
      <c r="R782" s="4"/>
      <c r="S782" s="4"/>
      <c r="T782" s="4"/>
      <c r="AA782" s="4" t="str">
        <f t="shared" si="131"/>
        <v>na</v>
      </c>
      <c r="AB782" s="4" t="str">
        <f t="shared" si="132"/>
        <v>na</v>
      </c>
      <c r="AC782" s="4" t="str">
        <f t="shared" si="133"/>
        <v>na</v>
      </c>
      <c r="AD782" s="4" t="str">
        <f t="shared" si="134"/>
        <v>na</v>
      </c>
      <c r="AE782" s="4" t="str">
        <f t="shared" si="135"/>
        <v>na</v>
      </c>
      <c r="AF782" s="4" t="str">
        <f t="shared" si="136"/>
        <v>na</v>
      </c>
      <c r="AG782" s="4" t="str">
        <f t="shared" si="137"/>
        <v>na</v>
      </c>
    </row>
    <row r="783" spans="1:33" x14ac:dyDescent="0.2">
      <c r="A783" t="s">
        <v>3713</v>
      </c>
      <c r="B783" t="s">
        <v>3432</v>
      </c>
      <c r="C783" s="7" t="str">
        <f>VLOOKUP(B783,YahooFinanceInfos!A:T,9,FALSE)</f>
        <v>Dr Pepper Snapple Group, Inc Dr</v>
      </c>
      <c r="D783">
        <f>VLOOKUP(B783,YahooFinanceInfos!A:T,7,FALSE)</f>
        <v>0</v>
      </c>
      <c r="E783" s="1">
        <f>VLOOKUP(B783,YahooFinanceInfos!A:T,20,FALSE)</f>
        <v>0</v>
      </c>
      <c r="F783" s="4">
        <f>VLOOKUP(B783,YahooFinanceInfos!A:AK,37,FALSE)</f>
        <v>0</v>
      </c>
      <c r="G783" s="11" t="e">
        <f>(VLOOKUP(B783,YahooFinanceInfos!A:AO,41,FALSE)-E783)/E783</f>
        <v>#DIV/0!</v>
      </c>
      <c r="H783" s="9">
        <f>VLOOKUP(B783,YahooFinanceInfos!A:AX,50,FALSE)</f>
        <v>0</v>
      </c>
      <c r="I783" s="9">
        <f>VLOOKUP(B783,YahooFinanceInfos!A:AT,46,FALSE)</f>
        <v>0</v>
      </c>
      <c r="J783" s="4">
        <f>VLOOKUP(B783,YahooFinanceInfos!A:AV,48,FALSE)</f>
        <v>0</v>
      </c>
      <c r="K783" s="4" t="str">
        <f t="shared" si="138"/>
        <v>na</v>
      </c>
      <c r="L783" s="9">
        <f>VLOOKUP(B783,YahooFinanceInfos!A:AV,47,FALSE)</f>
        <v>0</v>
      </c>
      <c r="M783" s="9">
        <f>VLOOKUP(B783,YahooFinanceInfos!A:AZ,52,FALSE)</f>
        <v>0</v>
      </c>
      <c r="N783" s="4">
        <f>VLOOKUP(B783,YahooFinanceInfos!A:BH,60,FALSE)</f>
        <v>0</v>
      </c>
      <c r="O783" s="4" t="e">
        <f t="shared" si="139"/>
        <v>#DIV/0!</v>
      </c>
      <c r="P783" s="4"/>
      <c r="Q783" s="4"/>
      <c r="R783" s="4"/>
      <c r="S783" s="4"/>
      <c r="T783" s="4"/>
      <c r="AA783" s="4" t="str">
        <f t="shared" si="131"/>
        <v>na</v>
      </c>
      <c r="AB783" s="4" t="str">
        <f t="shared" si="132"/>
        <v>na</v>
      </c>
      <c r="AC783" s="4" t="str">
        <f t="shared" si="133"/>
        <v>na</v>
      </c>
      <c r="AD783" s="4" t="str">
        <f t="shared" si="134"/>
        <v>na</v>
      </c>
      <c r="AE783" s="4" t="str">
        <f t="shared" si="135"/>
        <v>na</v>
      </c>
      <c r="AF783" s="4" t="str">
        <f t="shared" si="136"/>
        <v>na</v>
      </c>
      <c r="AG783" s="4" t="str">
        <f t="shared" si="137"/>
        <v>na</v>
      </c>
    </row>
    <row r="784" spans="1:33" x14ac:dyDescent="0.2">
      <c r="A784" t="s">
        <v>3713</v>
      </c>
      <c r="B784" t="s">
        <v>3433</v>
      </c>
      <c r="C784" s="7" t="str">
        <f>VLOOKUP(B784,YahooFinanceInfos!A:T,9,FALSE)</f>
        <v>DTE Energy Company</v>
      </c>
      <c r="D784" t="str">
        <f>VLOOKUP(B784,YahooFinanceInfos!A:T,7,FALSE)</f>
        <v>USD</v>
      </c>
      <c r="E784" s="1">
        <f>VLOOKUP(B784,YahooFinanceInfos!A:T,20,FALSE)</f>
        <v>98</v>
      </c>
      <c r="F784" s="4" t="str">
        <f>VLOOKUP(B784,YahooFinanceInfos!A:AK,37,FALSE)</f>
        <v>71.21 - 135.67</v>
      </c>
      <c r="G784" s="11">
        <f>(VLOOKUP(B784,YahooFinanceInfos!A:AO,41,FALSE)-E784)/E784</f>
        <v>0.38438775510204071</v>
      </c>
      <c r="H784" s="9">
        <f>VLOOKUP(B784,YahooFinanceInfos!A:AX,50,FALSE)</f>
        <v>5.891</v>
      </c>
      <c r="I784" s="9">
        <f>VLOOKUP(B784,YahooFinanceInfos!A:AT,46,FALSE)</f>
        <v>3.91</v>
      </c>
      <c r="J784" s="4">
        <f>VLOOKUP(B784,YahooFinanceInfos!A:AV,48,FALSE)</f>
        <v>4.0746144999999998E-2</v>
      </c>
      <c r="K784" s="4">
        <f t="shared" si="138"/>
        <v>0.6637243252418944</v>
      </c>
      <c r="L784" s="9">
        <f>VLOOKUP(B784,YahooFinanceInfos!A:AV,47,FALSE)</f>
        <v>16.635546000000001</v>
      </c>
      <c r="M784" s="9">
        <f>VLOOKUP(B784,YahooFinanceInfos!A:AZ,52,FALSE)</f>
        <v>61.377000000000002</v>
      </c>
      <c r="N784" s="4">
        <f>VLOOKUP(B784,YahooFinanceInfos!A:BH,60,FALSE)</f>
        <v>1.5966893</v>
      </c>
      <c r="O784" s="4" t="str">
        <f t="shared" si="139"/>
        <v>invest</v>
      </c>
      <c r="P784" s="4"/>
      <c r="Q784" s="4"/>
      <c r="R784" s="4"/>
      <c r="S784" s="4"/>
      <c r="T784" s="4"/>
      <c r="AA784" s="4" t="str">
        <f t="shared" si="131"/>
        <v>na</v>
      </c>
      <c r="AB784" s="4" t="str">
        <f t="shared" si="132"/>
        <v>na</v>
      </c>
      <c r="AC784" s="4" t="str">
        <f t="shared" si="133"/>
        <v>na</v>
      </c>
      <c r="AD784" s="4" t="str">
        <f t="shared" si="134"/>
        <v>na</v>
      </c>
      <c r="AE784" s="4" t="str">
        <f t="shared" si="135"/>
        <v>na</v>
      </c>
      <c r="AF784" s="4" t="str">
        <f t="shared" si="136"/>
        <v>na</v>
      </c>
      <c r="AG784" s="4" t="str">
        <f t="shared" si="137"/>
        <v>na</v>
      </c>
    </row>
    <row r="785" spans="1:33" x14ac:dyDescent="0.2">
      <c r="A785" t="s">
        <v>3713</v>
      </c>
      <c r="B785" t="s">
        <v>3434</v>
      </c>
      <c r="C785" s="7" t="str">
        <f>VLOOKUP(B785,YahooFinanceInfos!A:T,9,FALSE)</f>
        <v>Duke Energy Corporation (Holdin</v>
      </c>
      <c r="D785" t="str">
        <f>VLOOKUP(B785,YahooFinanceInfos!A:T,7,FALSE)</f>
        <v>USD</v>
      </c>
      <c r="E785" s="1">
        <f>VLOOKUP(B785,YahooFinanceInfos!A:T,20,FALSE)</f>
        <v>82.3</v>
      </c>
      <c r="F785" s="4" t="str">
        <f>VLOOKUP(B785,YahooFinanceInfos!A:AK,37,FALSE)</f>
        <v>62.13 - 103.79</v>
      </c>
      <c r="G785" s="11">
        <f>(VLOOKUP(B785,YahooFinanceInfos!A:AO,41,FALSE)-E785)/E785</f>
        <v>0.26111786148238164</v>
      </c>
      <c r="H785" s="9">
        <f>VLOOKUP(B785,YahooFinanceInfos!A:AX,50,FALSE)</f>
        <v>5.0579999999999998</v>
      </c>
      <c r="I785" s="9">
        <f>VLOOKUP(B785,YahooFinanceInfos!A:AT,46,FALSE)</f>
        <v>3.7450000000000001</v>
      </c>
      <c r="J785" s="4">
        <f>VLOOKUP(B785,YahooFinanceInfos!A:AV,48,FALSE)</f>
        <v>4.6265981999999997E-2</v>
      </c>
      <c r="K785" s="4">
        <f t="shared" si="138"/>
        <v>0.74041122973507323</v>
      </c>
      <c r="L785" s="9">
        <f>VLOOKUP(B785,YahooFinanceInfos!A:AV,47,FALSE)</f>
        <v>16.271253999999999</v>
      </c>
      <c r="M785" s="9">
        <f>VLOOKUP(B785,YahooFinanceInfos!A:AZ,52,FALSE)</f>
        <v>61.201000000000001</v>
      </c>
      <c r="N785" s="4">
        <f>VLOOKUP(B785,YahooFinanceInfos!A:BH,60,FALSE)</f>
        <v>1.3447492999999999</v>
      </c>
      <c r="O785" s="4" t="str">
        <f t="shared" si="139"/>
        <v>don't touch</v>
      </c>
      <c r="P785" s="4"/>
      <c r="Q785" s="4"/>
      <c r="R785" s="4"/>
      <c r="S785" s="4"/>
      <c r="T785" s="4"/>
      <c r="AA785" s="4" t="str">
        <f t="shared" si="131"/>
        <v>na</v>
      </c>
      <c r="AB785" s="4" t="str">
        <f t="shared" si="132"/>
        <v>na</v>
      </c>
      <c r="AC785" s="4" t="str">
        <f t="shared" si="133"/>
        <v>na</v>
      </c>
      <c r="AD785" s="4" t="str">
        <f t="shared" si="134"/>
        <v>na</v>
      </c>
      <c r="AE785" s="4" t="str">
        <f t="shared" si="135"/>
        <v>na</v>
      </c>
      <c r="AF785" s="4" t="str">
        <f t="shared" si="136"/>
        <v>na</v>
      </c>
      <c r="AG785" s="4" t="str">
        <f t="shared" si="137"/>
        <v>na</v>
      </c>
    </row>
    <row r="786" spans="1:33" x14ac:dyDescent="0.2">
      <c r="A786" t="s">
        <v>3713</v>
      </c>
      <c r="B786" t="s">
        <v>3435</v>
      </c>
      <c r="C786" s="7" t="str">
        <f>VLOOKUP(B786,YahooFinanceInfos!A:T,9,FALSE)</f>
        <v>Duke Realty Corporation</v>
      </c>
      <c r="D786" t="str">
        <f>VLOOKUP(B786,YahooFinanceInfos!A:T,7,FALSE)</f>
        <v>USD</v>
      </c>
      <c r="E786" s="1">
        <f>VLOOKUP(B786,YahooFinanceInfos!A:T,20,FALSE)</f>
        <v>30.49</v>
      </c>
      <c r="F786" s="4" t="str">
        <f>VLOOKUP(B786,YahooFinanceInfos!A:AK,37,FALSE)</f>
        <v>25.19 - 38.88</v>
      </c>
      <c r="G786" s="11">
        <f>(VLOOKUP(B786,YahooFinanceInfos!A:AO,41,FALSE)-E786)/E786</f>
        <v>0.27517218760249279</v>
      </c>
      <c r="H786" s="9">
        <f>VLOOKUP(B786,YahooFinanceInfos!A:AX,50,FALSE)</f>
        <v>1.1020000000000001</v>
      </c>
      <c r="I786" s="9">
        <f>VLOOKUP(B786,YahooFinanceInfos!A:AT,46,FALSE)</f>
        <v>0.92</v>
      </c>
      <c r="J786" s="4">
        <f>VLOOKUP(B786,YahooFinanceInfos!A:AV,48,FALSE)</f>
        <v>3.0253207000000001E-2</v>
      </c>
      <c r="K786" s="4">
        <f t="shared" si="138"/>
        <v>0.83484573502722315</v>
      </c>
      <c r="L786" s="9">
        <f>VLOOKUP(B786,YahooFinanceInfos!A:AV,47,FALSE)</f>
        <v>27.667877000000001</v>
      </c>
      <c r="M786" s="9">
        <f>VLOOKUP(B786,YahooFinanceInfos!A:AZ,52,FALSE)</f>
        <v>13.464</v>
      </c>
      <c r="N786" s="4">
        <f>VLOOKUP(B786,YahooFinanceInfos!A:BH,60,FALSE)</f>
        <v>2.2645574000000002</v>
      </c>
      <c r="O786" s="4" t="str">
        <f t="shared" si="139"/>
        <v>don't touch</v>
      </c>
      <c r="P786" s="4"/>
      <c r="Q786" s="4"/>
      <c r="R786" s="4"/>
      <c r="S786" s="4"/>
      <c r="T786" s="4"/>
      <c r="AA786" s="4" t="str">
        <f t="shared" si="131"/>
        <v>na</v>
      </c>
      <c r="AB786" s="4" t="str">
        <f t="shared" si="132"/>
        <v>na</v>
      </c>
      <c r="AC786" s="4" t="str">
        <f t="shared" si="133"/>
        <v>na</v>
      </c>
      <c r="AD786" s="4" t="str">
        <f t="shared" si="134"/>
        <v>na</v>
      </c>
      <c r="AE786" s="4" t="str">
        <f t="shared" si="135"/>
        <v>na</v>
      </c>
      <c r="AF786" s="4" t="str">
        <f t="shared" si="136"/>
        <v>na</v>
      </c>
      <c r="AG786" s="4" t="str">
        <f t="shared" si="137"/>
        <v>na</v>
      </c>
    </row>
    <row r="787" spans="1:33" x14ac:dyDescent="0.2">
      <c r="A787" t="s">
        <v>3713</v>
      </c>
      <c r="B787" t="s">
        <v>3436</v>
      </c>
      <c r="C787" s="7" t="str">
        <f>VLOOKUP(B787,YahooFinanceInfos!A:T,9,FALSE)</f>
        <v>DXC Technology Company</v>
      </c>
      <c r="D787" t="str">
        <f>VLOOKUP(B787,YahooFinanceInfos!A:T,7,FALSE)</f>
        <v>USD</v>
      </c>
      <c r="E787" s="1">
        <f>VLOOKUP(B787,YahooFinanceInfos!A:T,20,FALSE)</f>
        <v>15.15</v>
      </c>
      <c r="F787" s="4" t="str">
        <f>VLOOKUP(B787,YahooFinanceInfos!A:AK,37,FALSE)</f>
        <v>7.9 - 58.21</v>
      </c>
      <c r="G787" s="11">
        <f>(VLOOKUP(B787,YahooFinanceInfos!A:AO,41,FALSE)-E787)/E787</f>
        <v>2.8422442244224424</v>
      </c>
      <c r="H787" s="9">
        <f>VLOOKUP(B787,YahooFinanceInfos!A:AX,50,FALSE)</f>
        <v>-6.0979999999999999</v>
      </c>
      <c r="I787" s="9">
        <f>VLOOKUP(B787,YahooFinanceInfos!A:AT,46,FALSE)</f>
        <v>0.84</v>
      </c>
      <c r="J787" s="4">
        <f>VLOOKUP(B787,YahooFinanceInfos!A:AV,48,FALSE)</f>
        <v>5.7298771999999998E-2</v>
      </c>
      <c r="K787" s="4">
        <f t="shared" si="138"/>
        <v>-0.13775008199409641</v>
      </c>
      <c r="L787" s="9">
        <f>VLOOKUP(B787,YahooFinanceInfos!A:AV,47,FALSE)</f>
        <v>0</v>
      </c>
      <c r="M787" s="9">
        <f>VLOOKUP(B787,YahooFinanceInfos!A:AZ,52,FALSE)</f>
        <v>34.517000000000003</v>
      </c>
      <c r="N787" s="4">
        <f>VLOOKUP(B787,YahooFinanceInfos!A:BH,60,FALSE)</f>
        <v>0.43891417999999999</v>
      </c>
      <c r="O787" s="4" t="str">
        <f t="shared" si="139"/>
        <v>don't touch</v>
      </c>
      <c r="P787" s="14"/>
      <c r="Q787" s="14"/>
      <c r="R787" s="16" t="s">
        <v>8419</v>
      </c>
      <c r="S787" s="16"/>
      <c r="T787" s="16"/>
      <c r="AA787" s="4" t="str">
        <f t="shared" si="131"/>
        <v>na</v>
      </c>
      <c r="AB787" s="4" t="str">
        <f t="shared" si="132"/>
        <v>na</v>
      </c>
      <c r="AC787" s="4" t="str">
        <f t="shared" si="133"/>
        <v>na</v>
      </c>
      <c r="AD787" s="4" t="str">
        <f t="shared" si="134"/>
        <v>na</v>
      </c>
      <c r="AE787" s="4" t="str">
        <f t="shared" si="135"/>
        <v>na</v>
      </c>
      <c r="AF787" s="4" t="str">
        <f t="shared" si="136"/>
        <v>na</v>
      </c>
      <c r="AG787" s="4" t="str">
        <f t="shared" si="137"/>
        <v>na</v>
      </c>
    </row>
    <row r="788" spans="1:33" x14ac:dyDescent="0.2">
      <c r="A788" t="s">
        <v>3713</v>
      </c>
      <c r="B788" t="s">
        <v>3437</v>
      </c>
      <c r="C788" s="7" t="str">
        <f>VLOOKUP(B788,YahooFinanceInfos!A:T,9,FALSE)</f>
        <v>E*TRADE Financial Corporation</v>
      </c>
      <c r="D788" t="str">
        <f>VLOOKUP(B788,YahooFinanceInfos!A:T,7,FALSE)</f>
        <v>USD</v>
      </c>
      <c r="E788" s="1">
        <f>VLOOKUP(B788,YahooFinanceInfos!A:T,20,FALSE)</f>
        <v>38.799999999999997</v>
      </c>
      <c r="F788" s="4" t="str">
        <f>VLOOKUP(B788,YahooFinanceInfos!A:AK,37,FALSE)</f>
        <v>25.76 - 57.3</v>
      </c>
      <c r="G788" s="11">
        <f>(VLOOKUP(B788,YahooFinanceInfos!A:AO,41,FALSE)-E788)/E788</f>
        <v>0.47680412371134023</v>
      </c>
      <c r="H788" s="9">
        <f>VLOOKUP(B788,YahooFinanceInfos!A:AX,50,FALSE)</f>
        <v>3.4809999999999999</v>
      </c>
      <c r="I788" s="9">
        <f>VLOOKUP(B788,YahooFinanceInfos!A:AT,46,FALSE)</f>
        <v>0.56000000000000005</v>
      </c>
      <c r="J788" s="4">
        <f>VLOOKUP(B788,YahooFinanceInfos!A:AV,48,FALSE)</f>
        <v>1.4779624999999999E-2</v>
      </c>
      <c r="K788" s="4">
        <f t="shared" si="138"/>
        <v>0.16087331226659007</v>
      </c>
      <c r="L788" s="9">
        <f>VLOOKUP(B788,YahooFinanceInfos!A:AV,47,FALSE)</f>
        <v>11.146222</v>
      </c>
      <c r="M788" s="9">
        <f>VLOOKUP(B788,YahooFinanceInfos!A:AZ,52,FALSE)</f>
        <v>26.606000000000002</v>
      </c>
      <c r="N788" s="4">
        <f>VLOOKUP(B788,YahooFinanceInfos!A:BH,60,FALSE)</f>
        <v>1.4583176</v>
      </c>
      <c r="O788" s="4" t="str">
        <f t="shared" si="139"/>
        <v>don't touch</v>
      </c>
      <c r="P788" s="4"/>
      <c r="Q788" s="4"/>
      <c r="R788" s="4"/>
      <c r="S788" s="4"/>
      <c r="T788" s="4"/>
      <c r="AA788" s="4" t="str">
        <f t="shared" si="131"/>
        <v>na</v>
      </c>
      <c r="AB788" s="4" t="str">
        <f t="shared" si="132"/>
        <v>na</v>
      </c>
      <c r="AC788" s="4" t="str">
        <f t="shared" si="133"/>
        <v>na</v>
      </c>
      <c r="AD788" s="4" t="str">
        <f t="shared" si="134"/>
        <v>na</v>
      </c>
      <c r="AE788" s="4" t="str">
        <f t="shared" si="135"/>
        <v>na</v>
      </c>
      <c r="AF788" s="4" t="str">
        <f t="shared" si="136"/>
        <v>na</v>
      </c>
      <c r="AG788" s="4" t="str">
        <f t="shared" si="137"/>
        <v>na</v>
      </c>
    </row>
    <row r="789" spans="1:33" x14ac:dyDescent="0.2">
      <c r="A789" t="s">
        <v>3713</v>
      </c>
      <c r="B789" t="s">
        <v>3438</v>
      </c>
      <c r="C789" s="7" t="str">
        <f>VLOOKUP(B789,YahooFinanceInfos!A:T,9,FALSE)</f>
        <v>Eastman Chemical Company</v>
      </c>
      <c r="D789" t="str">
        <f>VLOOKUP(B789,YahooFinanceInfos!A:T,7,FALSE)</f>
        <v>USD</v>
      </c>
      <c r="E789" s="1">
        <f>VLOOKUP(B789,YahooFinanceInfos!A:T,20,FALSE)</f>
        <v>60.22</v>
      </c>
      <c r="F789" s="4" t="str">
        <f>VLOOKUP(B789,YahooFinanceInfos!A:AK,37,FALSE)</f>
        <v>34.44 - 83.99</v>
      </c>
      <c r="G789" s="11">
        <f>(VLOOKUP(B789,YahooFinanceInfos!A:AO,41,FALSE)-E789)/E789</f>
        <v>0.39471936233809357</v>
      </c>
      <c r="H789" s="9">
        <f>VLOOKUP(B789,YahooFinanceInfos!A:AX,50,FALSE)</f>
        <v>5.8739999999999997</v>
      </c>
      <c r="I789" s="9">
        <f>VLOOKUP(B789,YahooFinanceInfos!A:AT,46,FALSE)</f>
        <v>2.56</v>
      </c>
      <c r="J789" s="4">
        <f>VLOOKUP(B789,YahooFinanceInfos!A:AV,48,FALSE)</f>
        <v>4.2809363000000003E-2</v>
      </c>
      <c r="K789" s="4">
        <f t="shared" si="138"/>
        <v>0.43581886278515497</v>
      </c>
      <c r="L789" s="9">
        <f>VLOOKUP(B789,YahooFinanceInfos!A:AV,47,FALSE)</f>
        <v>10.251958</v>
      </c>
      <c r="M789" s="9">
        <f>VLOOKUP(B789,YahooFinanceInfos!A:AZ,52,FALSE)</f>
        <v>43.826999999999998</v>
      </c>
      <c r="N789" s="4">
        <f>VLOOKUP(B789,YahooFinanceInfos!A:BH,60,FALSE)</f>
        <v>1.3740387999999999</v>
      </c>
      <c r="O789" s="4" t="str">
        <f t="shared" si="139"/>
        <v>invest</v>
      </c>
      <c r="P789" s="4"/>
      <c r="Q789" s="4"/>
      <c r="R789" s="4"/>
      <c r="S789" s="4"/>
      <c r="T789" s="4"/>
      <c r="AA789" s="4" t="str">
        <f t="shared" si="131"/>
        <v>na</v>
      </c>
      <c r="AB789" s="4" t="str">
        <f t="shared" si="132"/>
        <v>na</v>
      </c>
      <c r="AC789" s="4" t="str">
        <f t="shared" si="133"/>
        <v>na</v>
      </c>
      <c r="AD789" s="4" t="str">
        <f t="shared" si="134"/>
        <v>na</v>
      </c>
      <c r="AE789" s="4" t="str">
        <f t="shared" si="135"/>
        <v>na</v>
      </c>
      <c r="AF789" s="4" t="str">
        <f t="shared" si="136"/>
        <v>na</v>
      </c>
      <c r="AG789" s="4" t="str">
        <f t="shared" si="137"/>
        <v>na</v>
      </c>
    </row>
    <row r="790" spans="1:33" x14ac:dyDescent="0.2">
      <c r="A790" t="s">
        <v>3713</v>
      </c>
      <c r="B790" t="s">
        <v>3439</v>
      </c>
      <c r="C790" s="7" t="str">
        <f>VLOOKUP(B790,YahooFinanceInfos!A:T,9,FALSE)</f>
        <v>Eaton Corporation, PLC</v>
      </c>
      <c r="D790" t="str">
        <f>VLOOKUP(B790,YahooFinanceInfos!A:T,7,FALSE)</f>
        <v>USD</v>
      </c>
      <c r="E790" s="1">
        <f>VLOOKUP(B790,YahooFinanceInfos!A:T,20,FALSE)</f>
        <v>74.91</v>
      </c>
      <c r="F790" s="4" t="str">
        <f>VLOOKUP(B790,YahooFinanceInfos!A:AK,37,FALSE)</f>
        <v>56.42 - 105.78</v>
      </c>
      <c r="G790" s="11">
        <f>(VLOOKUP(B790,YahooFinanceInfos!A:AO,41,FALSE)-E790)/E790</f>
        <v>0.41209451341609937</v>
      </c>
      <c r="H790" s="9">
        <f>VLOOKUP(B790,YahooFinanceInfos!A:AX,50,FALSE)</f>
        <v>5.0949999999999998</v>
      </c>
      <c r="I790" s="9">
        <f>VLOOKUP(B790,YahooFinanceInfos!A:AT,46,FALSE)</f>
        <v>2.86</v>
      </c>
      <c r="J790" s="4">
        <f>VLOOKUP(B790,YahooFinanceInfos!A:AV,48,FALSE)</f>
        <v>3.8716662999999998E-2</v>
      </c>
      <c r="K790" s="4">
        <f t="shared" si="138"/>
        <v>0.56133464180569181</v>
      </c>
      <c r="L790" s="9">
        <f>VLOOKUP(B790,YahooFinanceInfos!A:AV,47,FALSE)</f>
        <v>14.702650999999999</v>
      </c>
      <c r="M790" s="9">
        <f>VLOOKUP(B790,YahooFinanceInfos!A:AZ,52,FALSE)</f>
        <v>35.612000000000002</v>
      </c>
      <c r="N790" s="4">
        <f>VLOOKUP(B790,YahooFinanceInfos!A:BH,60,FALSE)</f>
        <v>2.1035046999999998</v>
      </c>
      <c r="O790" s="4" t="str">
        <f t="shared" si="139"/>
        <v>invest</v>
      </c>
      <c r="P790" s="4"/>
      <c r="Q790" s="4"/>
      <c r="R790" s="4"/>
      <c r="S790" s="4"/>
      <c r="T790" s="4"/>
      <c r="AA790" s="4" t="str">
        <f t="shared" si="131"/>
        <v>na</v>
      </c>
      <c r="AB790" s="4" t="str">
        <f t="shared" si="132"/>
        <v>na</v>
      </c>
      <c r="AC790" s="4" t="str">
        <f t="shared" si="133"/>
        <v>na</v>
      </c>
      <c r="AD790" s="4" t="str">
        <f t="shared" si="134"/>
        <v>na</v>
      </c>
      <c r="AE790" s="4" t="str">
        <f t="shared" si="135"/>
        <v>na</v>
      </c>
      <c r="AF790" s="4" t="str">
        <f t="shared" si="136"/>
        <v>na</v>
      </c>
      <c r="AG790" s="4" t="str">
        <f t="shared" si="137"/>
        <v>na</v>
      </c>
    </row>
    <row r="791" spans="1:33" x14ac:dyDescent="0.2">
      <c r="A791" t="s">
        <v>3713</v>
      </c>
      <c r="B791" t="s">
        <v>3440</v>
      </c>
      <c r="C791" s="7" t="str">
        <f>VLOOKUP(B791,YahooFinanceInfos!A:T,9,FALSE)</f>
        <v>eBay Inc.</v>
      </c>
      <c r="D791" t="str">
        <f>VLOOKUP(B791,YahooFinanceInfos!A:T,7,FALSE)</f>
        <v>USD</v>
      </c>
      <c r="E791" s="1">
        <f>VLOOKUP(B791,YahooFinanceInfos!A:T,20,FALSE)</f>
        <v>42.034999999999997</v>
      </c>
      <c r="F791" s="4" t="str">
        <f>VLOOKUP(B791,YahooFinanceInfos!A:AK,37,FALSE)</f>
        <v>26.02 - 42.86</v>
      </c>
      <c r="G791" s="11">
        <f>(VLOOKUP(B791,YahooFinanceInfos!A:AO,41,FALSE)-E791)/E791</f>
        <v>1.9626501724753252E-2</v>
      </c>
      <c r="H791" s="9">
        <f>VLOOKUP(B791,YahooFinanceInfos!A:AX,50,FALSE)</f>
        <v>5.7240000000000002</v>
      </c>
      <c r="I791" s="9">
        <f>VLOOKUP(B791,YahooFinanceInfos!A:AT,46,FALSE)</f>
        <v>0.57999999999999996</v>
      </c>
      <c r="J791" s="4">
        <f>VLOOKUP(B791,YahooFinanceInfos!A:AV,48,FALSE)</f>
        <v>1.3949013E-2</v>
      </c>
      <c r="K791" s="4">
        <f t="shared" si="138"/>
        <v>0.10132774283717678</v>
      </c>
      <c r="L791" s="9">
        <f>VLOOKUP(B791,YahooFinanceInfos!A:AV,47,FALSE)</f>
        <v>7.3436409999999999</v>
      </c>
      <c r="M791" s="9">
        <f>VLOOKUP(B791,YahooFinanceInfos!A:AZ,52,FALSE)</f>
        <v>3.0179999999999998</v>
      </c>
      <c r="N791" s="4">
        <f>VLOOKUP(B791,YahooFinanceInfos!A:BH,60,FALSE)</f>
        <v>13.928099</v>
      </c>
      <c r="O791" s="4" t="str">
        <f t="shared" si="139"/>
        <v>don't touch</v>
      </c>
      <c r="P791" s="4"/>
      <c r="Q791" s="4"/>
      <c r="R791" s="4"/>
      <c r="S791" s="4"/>
      <c r="T791" s="4"/>
      <c r="AA791" s="4" t="str">
        <f t="shared" si="131"/>
        <v>na</v>
      </c>
      <c r="AB791" s="4" t="str">
        <f t="shared" si="132"/>
        <v>na</v>
      </c>
      <c r="AC791" s="4" t="str">
        <f t="shared" si="133"/>
        <v>na</v>
      </c>
      <c r="AD791" s="4" t="str">
        <f t="shared" si="134"/>
        <v>na</v>
      </c>
      <c r="AE791" s="4" t="str">
        <f t="shared" si="135"/>
        <v>na</v>
      </c>
      <c r="AF791" s="4" t="str">
        <f t="shared" si="136"/>
        <v>na</v>
      </c>
      <c r="AG791" s="4" t="str">
        <f t="shared" si="137"/>
        <v>na</v>
      </c>
    </row>
    <row r="792" spans="1:33" x14ac:dyDescent="0.2">
      <c r="A792" t="s">
        <v>3713</v>
      </c>
      <c r="B792" t="s">
        <v>622</v>
      </c>
      <c r="C792" s="7" t="str">
        <f>VLOOKUP(B792,YahooFinanceInfos!A:T,9,FALSE)</f>
        <v>Ecolab Inc.</v>
      </c>
      <c r="D792" t="str">
        <f>VLOOKUP(B792,YahooFinanceInfos!A:T,7,FALSE)</f>
        <v>USD</v>
      </c>
      <c r="E792" s="1">
        <f>VLOOKUP(B792,YahooFinanceInfos!A:T,20,FALSE)</f>
        <v>192.44</v>
      </c>
      <c r="F792" s="4" t="str">
        <f>VLOOKUP(B792,YahooFinanceInfos!A:AK,37,FALSE)</f>
        <v>124.6 - 211.24</v>
      </c>
      <c r="G792" s="11">
        <f>(VLOOKUP(B792,YahooFinanceInfos!A:AO,41,FALSE)-E792)/E792</f>
        <v>9.7692787362294795E-2</v>
      </c>
      <c r="H792" s="9">
        <f>VLOOKUP(B792,YahooFinanceInfos!A:AX,50,FALSE)</f>
        <v>5.29</v>
      </c>
      <c r="I792" s="9">
        <f>VLOOKUP(B792,YahooFinanceInfos!A:AT,46,FALSE)</f>
        <v>1.86</v>
      </c>
      <c r="J792" s="4">
        <f>VLOOKUP(B792,YahooFinanceInfos!A:AV,48,FALSE)</f>
        <v>9.6890134999999995E-3</v>
      </c>
      <c r="K792" s="4">
        <f t="shared" si="138"/>
        <v>0.3516068052930057</v>
      </c>
      <c r="L792" s="9">
        <f>VLOOKUP(B792,YahooFinanceInfos!A:AV,47,FALSE)</f>
        <v>36.378070000000001</v>
      </c>
      <c r="M792" s="9">
        <f>VLOOKUP(B792,YahooFinanceInfos!A:AZ,52,FALSE)</f>
        <v>30.547000000000001</v>
      </c>
      <c r="N792" s="4">
        <f>VLOOKUP(B792,YahooFinanceInfos!A:BH,60,FALSE)</f>
        <v>6.2998003999999996</v>
      </c>
      <c r="O792" s="4" t="str">
        <f t="shared" si="139"/>
        <v>don't touch</v>
      </c>
      <c r="P792" s="4"/>
      <c r="Q792" s="4"/>
      <c r="R792" s="4"/>
      <c r="S792" s="4"/>
      <c r="T792" s="4"/>
      <c r="AA792" s="4" t="str">
        <f t="shared" si="131"/>
        <v>na</v>
      </c>
      <c r="AB792" s="4" t="str">
        <f t="shared" si="132"/>
        <v>na</v>
      </c>
      <c r="AC792" s="4" t="str">
        <f t="shared" si="133"/>
        <v>na</v>
      </c>
      <c r="AD792" s="4" t="str">
        <f t="shared" si="134"/>
        <v>na</v>
      </c>
      <c r="AE792" s="4" t="str">
        <f t="shared" si="135"/>
        <v>na</v>
      </c>
      <c r="AF792" s="4" t="str">
        <f t="shared" si="136"/>
        <v>na</v>
      </c>
      <c r="AG792" s="4" t="str">
        <f t="shared" si="137"/>
        <v>na</v>
      </c>
    </row>
    <row r="793" spans="1:33" x14ac:dyDescent="0.2">
      <c r="A793" t="s">
        <v>3713</v>
      </c>
      <c r="B793" t="s">
        <v>3441</v>
      </c>
      <c r="C793" s="7" t="str">
        <f>VLOOKUP(B793,YahooFinanceInfos!A:T,9,FALSE)</f>
        <v>Edison International</v>
      </c>
      <c r="D793" t="str">
        <f>VLOOKUP(B793,YahooFinanceInfos!A:T,7,FALSE)</f>
        <v>USD</v>
      </c>
      <c r="E793" s="1">
        <f>VLOOKUP(B793,YahooFinanceInfos!A:T,20,FALSE)</f>
        <v>57.52</v>
      </c>
      <c r="F793" s="4" t="str">
        <f>VLOOKUP(B793,YahooFinanceInfos!A:AK,37,FALSE)</f>
        <v>43.63 - 78.93</v>
      </c>
      <c r="G793" s="11">
        <f>(VLOOKUP(B793,YahooFinanceInfos!A:AO,41,FALSE)-E793)/E793</f>
        <v>0.37221835883171073</v>
      </c>
      <c r="H793" s="9">
        <f>VLOOKUP(B793,YahooFinanceInfos!A:AX,50,FALSE)</f>
        <v>3.3959999999999999</v>
      </c>
      <c r="I793" s="9">
        <f>VLOOKUP(B793,YahooFinanceInfos!A:AT,46,FALSE)</f>
        <v>2.5</v>
      </c>
      <c r="J793" s="4">
        <f>VLOOKUP(B793,YahooFinanceInfos!A:AV,48,FALSE)</f>
        <v>4.3546420000000002E-2</v>
      </c>
      <c r="K793" s="4">
        <f t="shared" si="138"/>
        <v>0.73616018845700826</v>
      </c>
      <c r="L793" s="9">
        <f>VLOOKUP(B793,YahooFinanceInfos!A:AV,47,FALSE)</f>
        <v>16.937574000000001</v>
      </c>
      <c r="M793" s="9">
        <f>VLOOKUP(B793,YahooFinanceInfos!A:AZ,52,FALSE)</f>
        <v>36.731000000000002</v>
      </c>
      <c r="N793" s="4">
        <f>VLOOKUP(B793,YahooFinanceInfos!A:BH,60,FALSE)</f>
        <v>1.5659797</v>
      </c>
      <c r="O793" s="4" t="str">
        <f t="shared" si="139"/>
        <v>invest</v>
      </c>
      <c r="P793" s="4"/>
      <c r="Q793" s="4"/>
      <c r="R793" s="4"/>
      <c r="S793" s="4"/>
      <c r="T793" s="4"/>
      <c r="AA793" s="4" t="str">
        <f t="shared" si="131"/>
        <v>na</v>
      </c>
      <c r="AB793" s="4" t="str">
        <f t="shared" si="132"/>
        <v>na</v>
      </c>
      <c r="AC793" s="4" t="str">
        <f t="shared" si="133"/>
        <v>na</v>
      </c>
      <c r="AD793" s="4" t="str">
        <f t="shared" si="134"/>
        <v>na</v>
      </c>
      <c r="AE793" s="4" t="str">
        <f t="shared" si="135"/>
        <v>na</v>
      </c>
      <c r="AF793" s="4" t="str">
        <f t="shared" si="136"/>
        <v>na</v>
      </c>
      <c r="AG793" s="4" t="str">
        <f t="shared" si="137"/>
        <v>na</v>
      </c>
    </row>
    <row r="794" spans="1:33" x14ac:dyDescent="0.2">
      <c r="A794" t="s">
        <v>3713</v>
      </c>
      <c r="B794" t="s">
        <v>3442</v>
      </c>
      <c r="C794" s="7" t="str">
        <f>VLOOKUP(B794,YahooFinanceInfos!A:T,9,FALSE)</f>
        <v>Edwards Lifesciences Corporatio</v>
      </c>
      <c r="D794" t="str">
        <f>VLOOKUP(B794,YahooFinanceInfos!A:T,7,FALSE)</f>
        <v>USD</v>
      </c>
      <c r="E794" s="1">
        <f>VLOOKUP(B794,YahooFinanceInfos!A:T,20,FALSE)</f>
        <v>217.45</v>
      </c>
      <c r="F794" s="4" t="str">
        <f>VLOOKUP(B794,YahooFinanceInfos!A:AK,37,FALSE)</f>
        <v>154.52 - 247.64</v>
      </c>
      <c r="G794" s="11">
        <f>(VLOOKUP(B794,YahooFinanceInfos!A:AO,41,FALSE)-E794)/E794</f>
        <v>0.13883651414118187</v>
      </c>
      <c r="H794" s="9">
        <f>VLOOKUP(B794,YahooFinanceInfos!A:AX,50,FALSE)</f>
        <v>5.22</v>
      </c>
      <c r="I794" s="9">
        <f>VLOOKUP(B794,YahooFinanceInfos!A:AT,46,FALSE)</f>
        <v>0</v>
      </c>
      <c r="J794" s="4">
        <f>VLOOKUP(B794,YahooFinanceInfos!A:AV,48,FALSE)</f>
        <v>0</v>
      </c>
      <c r="K794" s="4">
        <f t="shared" si="138"/>
        <v>0</v>
      </c>
      <c r="L794" s="9">
        <f>VLOOKUP(B794,YahooFinanceInfos!A:AV,47,FALSE)</f>
        <v>41.657089999999997</v>
      </c>
      <c r="M794" s="9">
        <f>VLOOKUP(B794,YahooFinanceInfos!A:AZ,52,FALSE)</f>
        <v>18.891999999999999</v>
      </c>
      <c r="N794" s="4">
        <f>VLOOKUP(B794,YahooFinanceInfos!A:BH,60,FALSE)</f>
        <v>11.510161999999999</v>
      </c>
      <c r="O794" s="4" t="str">
        <f t="shared" si="139"/>
        <v>don't touch</v>
      </c>
      <c r="P794" s="4"/>
      <c r="Q794" s="4"/>
      <c r="R794" s="4"/>
      <c r="S794" s="4"/>
      <c r="T794" s="4"/>
      <c r="AA794" s="4" t="str">
        <f t="shared" si="131"/>
        <v>na</v>
      </c>
      <c r="AB794" s="4" t="str">
        <f t="shared" si="132"/>
        <v>na</v>
      </c>
      <c r="AC794" s="4" t="str">
        <f t="shared" si="133"/>
        <v>na</v>
      </c>
      <c r="AD794" s="4" t="str">
        <f t="shared" si="134"/>
        <v>na</v>
      </c>
      <c r="AE794" s="4" t="str">
        <f t="shared" si="135"/>
        <v>na</v>
      </c>
      <c r="AF794" s="4" t="str">
        <f t="shared" si="136"/>
        <v>na</v>
      </c>
      <c r="AG794" s="4" t="str">
        <f t="shared" si="137"/>
        <v>na</v>
      </c>
    </row>
    <row r="795" spans="1:33" x14ac:dyDescent="0.2">
      <c r="A795" t="s">
        <v>3713</v>
      </c>
      <c r="B795" t="s">
        <v>3443</v>
      </c>
      <c r="C795" s="7" t="str">
        <f>VLOOKUP(B795,YahooFinanceInfos!A:T,9,FALSE)</f>
        <v>Electronic Arts Inc.</v>
      </c>
      <c r="D795" t="str">
        <f>VLOOKUP(B795,YahooFinanceInfos!A:T,7,FALSE)</f>
        <v>USD</v>
      </c>
      <c r="E795" s="1">
        <f>VLOOKUP(B795,YahooFinanceInfos!A:T,20,FALSE)</f>
        <v>117.12</v>
      </c>
      <c r="F795" s="4" t="str">
        <f>VLOOKUP(B795,YahooFinanceInfos!A:AK,37,FALSE)</f>
        <v>85.69 - 120.19</v>
      </c>
      <c r="G795" s="11">
        <f>(VLOOKUP(B795,YahooFinanceInfos!A:AO,41,FALSE)-E795)/E795</f>
        <v>2.6212431693989013E-2</v>
      </c>
      <c r="H795" s="9">
        <f>VLOOKUP(B795,YahooFinanceInfos!A:AX,50,FALSE)</f>
        <v>10.3</v>
      </c>
      <c r="I795" s="9">
        <f>VLOOKUP(B795,YahooFinanceInfos!A:AT,46,FALSE)</f>
        <v>0</v>
      </c>
      <c r="J795" s="4">
        <f>VLOOKUP(B795,YahooFinanceInfos!A:AV,48,FALSE)</f>
        <v>0</v>
      </c>
      <c r="K795" s="4">
        <f t="shared" si="138"/>
        <v>0</v>
      </c>
      <c r="L795" s="9">
        <f>VLOOKUP(B795,YahooFinanceInfos!A:AV,47,FALSE)</f>
        <v>11.370873</v>
      </c>
      <c r="M795" s="9">
        <f>VLOOKUP(B795,YahooFinanceInfos!A:AZ,52,FALSE)</f>
        <v>25.728000000000002</v>
      </c>
      <c r="N795" s="4">
        <f>VLOOKUP(B795,YahooFinanceInfos!A:BH,60,FALSE)</f>
        <v>4.5522390000000001</v>
      </c>
      <c r="O795" s="4" t="str">
        <f t="shared" si="139"/>
        <v>don't touch</v>
      </c>
      <c r="P795" s="4"/>
      <c r="Q795" s="4"/>
      <c r="R795" s="4"/>
      <c r="S795" s="4"/>
      <c r="T795" s="4"/>
      <c r="AA795" s="4" t="str">
        <f t="shared" si="131"/>
        <v>na</v>
      </c>
      <c r="AB795" s="4" t="str">
        <f t="shared" si="132"/>
        <v>na</v>
      </c>
      <c r="AC795" s="4" t="str">
        <f t="shared" si="133"/>
        <v>na</v>
      </c>
      <c r="AD795" s="4" t="str">
        <f t="shared" si="134"/>
        <v>na</v>
      </c>
      <c r="AE795" s="4" t="str">
        <f t="shared" si="135"/>
        <v>na</v>
      </c>
      <c r="AF795" s="4" t="str">
        <f t="shared" si="136"/>
        <v>na</v>
      </c>
      <c r="AG795" s="4" t="str">
        <f t="shared" si="137"/>
        <v>na</v>
      </c>
    </row>
    <row r="796" spans="1:33" x14ac:dyDescent="0.2">
      <c r="A796" t="s">
        <v>3713</v>
      </c>
      <c r="B796" t="s">
        <v>624</v>
      </c>
      <c r="C796" s="7" t="str">
        <f>VLOOKUP(B796,YahooFinanceInfos!A:T,9,FALSE)</f>
        <v>Emerson Electric Company</v>
      </c>
      <c r="D796" t="str">
        <f>VLOOKUP(B796,YahooFinanceInfos!A:T,7,FALSE)</f>
        <v>USD</v>
      </c>
      <c r="E796" s="1">
        <f>VLOOKUP(B796,YahooFinanceInfos!A:T,20,FALSE)</f>
        <v>53.38</v>
      </c>
      <c r="F796" s="4" t="str">
        <f>VLOOKUP(B796,YahooFinanceInfos!A:AK,37,FALSE)</f>
        <v>37.75 - 78.38</v>
      </c>
      <c r="G796" s="11">
        <f>(VLOOKUP(B796,YahooFinanceInfos!A:AO,41,FALSE)-E796)/E796</f>
        <v>0.46834020232296725</v>
      </c>
      <c r="H796" s="9">
        <f>VLOOKUP(B796,YahooFinanceInfos!A:AX,50,FALSE)</f>
        <v>3.5059999999999998</v>
      </c>
      <c r="I796" s="9">
        <f>VLOOKUP(B796,YahooFinanceInfos!A:AT,46,FALSE)</f>
        <v>1.98</v>
      </c>
      <c r="J796" s="4">
        <f>VLOOKUP(B796,YahooFinanceInfos!A:AV,48,FALSE)</f>
        <v>3.8521399999999997E-2</v>
      </c>
      <c r="K796" s="4">
        <f t="shared" si="138"/>
        <v>0.56474614945807189</v>
      </c>
      <c r="L796" s="9">
        <f>VLOOKUP(B796,YahooFinanceInfos!A:AV,47,FALSE)</f>
        <v>15.225327999999999</v>
      </c>
      <c r="M796" s="9">
        <f>VLOOKUP(B796,YahooFinanceInfos!A:AZ,52,FALSE)</f>
        <v>12.581</v>
      </c>
      <c r="N796" s="4">
        <f>VLOOKUP(B796,YahooFinanceInfos!A:BH,60,FALSE)</f>
        <v>4.2429059999999996</v>
      </c>
      <c r="O796" s="4" t="str">
        <f t="shared" si="139"/>
        <v>invest</v>
      </c>
      <c r="P796" s="4"/>
      <c r="Q796" s="4"/>
      <c r="R796" s="4"/>
      <c r="S796" s="4"/>
      <c r="T796" s="4"/>
      <c r="AA796" s="4" t="str">
        <f t="shared" si="131"/>
        <v>na</v>
      </c>
      <c r="AB796" s="4" t="str">
        <f t="shared" si="132"/>
        <v>na</v>
      </c>
      <c r="AC796" s="4" t="str">
        <f t="shared" si="133"/>
        <v>na</v>
      </c>
      <c r="AD796" s="4" t="str">
        <f t="shared" si="134"/>
        <v>na</v>
      </c>
      <c r="AE796" s="4" t="str">
        <f t="shared" si="135"/>
        <v>na</v>
      </c>
      <c r="AF796" s="4" t="str">
        <f t="shared" si="136"/>
        <v>na</v>
      </c>
      <c r="AG796" s="4" t="str">
        <f t="shared" si="137"/>
        <v>na</v>
      </c>
    </row>
    <row r="797" spans="1:33" x14ac:dyDescent="0.2">
      <c r="A797" t="s">
        <v>3713</v>
      </c>
      <c r="B797" t="s">
        <v>3444</v>
      </c>
      <c r="C797" s="7" t="str">
        <f>VLOOKUP(B797,YahooFinanceInfos!A:T,9,FALSE)</f>
        <v>Entergy Corporation</v>
      </c>
      <c r="D797" t="str">
        <f>VLOOKUP(B797,YahooFinanceInfos!A:T,7,FALSE)</f>
        <v>USD</v>
      </c>
      <c r="E797" s="1">
        <f>VLOOKUP(B797,YahooFinanceInfos!A:T,20,FALSE)</f>
        <v>94.94</v>
      </c>
      <c r="F797" s="4" t="str">
        <f>VLOOKUP(B797,YahooFinanceInfos!A:AK,37,FALSE)</f>
        <v>75.19 - 135.55</v>
      </c>
      <c r="G797" s="11">
        <f>(VLOOKUP(B797,YahooFinanceInfos!A:AO,41,FALSE)-E797)/E797</f>
        <v>0.42774383821360873</v>
      </c>
      <c r="H797" s="9">
        <f>VLOOKUP(B797,YahooFinanceInfos!A:AX,50,FALSE)</f>
        <v>6.3</v>
      </c>
      <c r="I797" s="9">
        <f>VLOOKUP(B797,YahooFinanceInfos!A:AT,46,FALSE)</f>
        <v>3.66</v>
      </c>
      <c r="J797" s="4">
        <f>VLOOKUP(B797,YahooFinanceInfos!A:AV,48,FALSE)</f>
        <v>3.8890660000000001E-2</v>
      </c>
      <c r="K797" s="4">
        <f t="shared" si="138"/>
        <v>0.580952380952381</v>
      </c>
      <c r="L797" s="9">
        <f>VLOOKUP(B797,YahooFinanceInfos!A:AV,47,FALSE)</f>
        <v>15.069841</v>
      </c>
      <c r="M797" s="9">
        <f>VLOOKUP(B797,YahooFinanceInfos!A:AZ,52,FALSE)</f>
        <v>51.337000000000003</v>
      </c>
      <c r="N797" s="4">
        <f>VLOOKUP(B797,YahooFinanceInfos!A:BH,60,FALSE)</f>
        <v>1.8493484</v>
      </c>
      <c r="O797" s="4" t="str">
        <f t="shared" si="139"/>
        <v>invest</v>
      </c>
      <c r="P797" s="4"/>
      <c r="Q797" s="4"/>
      <c r="R797" s="4"/>
      <c r="S797" s="4"/>
      <c r="T797" s="4"/>
      <c r="AA797" s="4" t="str">
        <f t="shared" si="131"/>
        <v>na</v>
      </c>
      <c r="AB797" s="4" t="str">
        <f t="shared" si="132"/>
        <v>na</v>
      </c>
      <c r="AC797" s="4" t="str">
        <f t="shared" si="133"/>
        <v>na</v>
      </c>
      <c r="AD797" s="4" t="str">
        <f t="shared" si="134"/>
        <v>na</v>
      </c>
      <c r="AE797" s="4" t="str">
        <f t="shared" si="135"/>
        <v>na</v>
      </c>
      <c r="AF797" s="4" t="str">
        <f t="shared" si="136"/>
        <v>na</v>
      </c>
      <c r="AG797" s="4" t="str">
        <f t="shared" si="137"/>
        <v>na</v>
      </c>
    </row>
    <row r="798" spans="1:33" x14ac:dyDescent="0.2">
      <c r="A798" t="s">
        <v>3713</v>
      </c>
      <c r="B798" t="s">
        <v>3445</v>
      </c>
      <c r="C798" s="7">
        <f>VLOOKUP(B798,YahooFinanceInfos!A:T,9,FALSE)</f>
        <v>0</v>
      </c>
      <c r="D798">
        <f>VLOOKUP(B798,YahooFinanceInfos!A:T,7,FALSE)</f>
        <v>0</v>
      </c>
      <c r="E798" s="1">
        <f>VLOOKUP(B798,YahooFinanceInfos!A:T,20,FALSE)</f>
        <v>0</v>
      </c>
      <c r="F798" s="4">
        <f>VLOOKUP(B798,YahooFinanceInfos!A:AK,37,FALSE)</f>
        <v>0</v>
      </c>
      <c r="G798" s="11" t="e">
        <f>(VLOOKUP(B798,YahooFinanceInfos!A:AO,41,FALSE)-E798)/E798</f>
        <v>#DIV/0!</v>
      </c>
      <c r="H798" s="9">
        <f>VLOOKUP(B798,YahooFinanceInfos!A:AX,50,FALSE)</f>
        <v>0</v>
      </c>
      <c r="I798" s="9">
        <f>VLOOKUP(B798,YahooFinanceInfos!A:AT,46,FALSE)</f>
        <v>0</v>
      </c>
      <c r="J798" s="4">
        <f>VLOOKUP(B798,YahooFinanceInfos!A:AV,48,FALSE)</f>
        <v>0</v>
      </c>
      <c r="K798" s="4" t="str">
        <f t="shared" si="138"/>
        <v>na</v>
      </c>
      <c r="L798" s="9">
        <f>VLOOKUP(B798,YahooFinanceInfos!A:AV,47,FALSE)</f>
        <v>0</v>
      </c>
      <c r="M798" s="9">
        <f>VLOOKUP(B798,YahooFinanceInfos!A:AZ,52,FALSE)</f>
        <v>0</v>
      </c>
      <c r="N798" s="4">
        <f>VLOOKUP(B798,YahooFinanceInfos!A:BH,60,FALSE)</f>
        <v>0</v>
      </c>
      <c r="O798" s="4" t="e">
        <f t="shared" si="139"/>
        <v>#DIV/0!</v>
      </c>
      <c r="P798" s="4"/>
      <c r="Q798" s="4"/>
      <c r="R798" s="4"/>
      <c r="S798" s="4"/>
      <c r="T798" s="4"/>
      <c r="AA798" s="4" t="str">
        <f t="shared" si="131"/>
        <v>na</v>
      </c>
      <c r="AB798" s="4" t="str">
        <f t="shared" si="132"/>
        <v>na</v>
      </c>
      <c r="AC798" s="4" t="str">
        <f t="shared" si="133"/>
        <v>na</v>
      </c>
      <c r="AD798" s="4" t="str">
        <f t="shared" si="134"/>
        <v>na</v>
      </c>
      <c r="AE798" s="4" t="str">
        <f t="shared" si="135"/>
        <v>na</v>
      </c>
      <c r="AF798" s="4" t="str">
        <f t="shared" si="136"/>
        <v>na</v>
      </c>
      <c r="AG798" s="4" t="str">
        <f t="shared" si="137"/>
        <v>na</v>
      </c>
    </row>
    <row r="799" spans="1:33" x14ac:dyDescent="0.2">
      <c r="A799" t="s">
        <v>3713</v>
      </c>
      <c r="B799" t="s">
        <v>3446</v>
      </c>
      <c r="C799" s="7" t="str">
        <f>VLOOKUP(B799,YahooFinanceInfos!A:T,9,FALSE)</f>
        <v>EOG Resources, Inc.</v>
      </c>
      <c r="D799" t="str">
        <f>VLOOKUP(B799,YahooFinanceInfos!A:T,7,FALSE)</f>
        <v>USD</v>
      </c>
      <c r="E799" s="1">
        <f>VLOOKUP(B799,YahooFinanceInfos!A:T,20,FALSE)</f>
        <v>47.56</v>
      </c>
      <c r="F799" s="4" t="str">
        <f>VLOOKUP(B799,YahooFinanceInfos!A:AK,37,FALSE)</f>
        <v>27.0 - 95.94</v>
      </c>
      <c r="G799" s="11">
        <f>(VLOOKUP(B799,YahooFinanceInfos!A:AO,41,FALSE)-E799)/E799</f>
        <v>1.0172413793103448</v>
      </c>
      <c r="H799" s="9">
        <f>VLOOKUP(B799,YahooFinanceInfos!A:AX,50,FALSE)</f>
        <v>3.6309999999999998</v>
      </c>
      <c r="I799" s="9">
        <f>VLOOKUP(B799,YahooFinanceInfos!A:AT,46,FALSE)</f>
        <v>1.083</v>
      </c>
      <c r="J799" s="4">
        <f>VLOOKUP(B799,YahooFinanceInfos!A:AV,48,FALSE)</f>
        <v>2.2468878000000001E-2</v>
      </c>
      <c r="K799" s="4">
        <f t="shared" si="138"/>
        <v>0.2982649407876618</v>
      </c>
      <c r="L799" s="9">
        <f>VLOOKUP(B799,YahooFinanceInfos!A:AV,47,FALSE)</f>
        <v>13.098319999999999</v>
      </c>
      <c r="M799" s="9">
        <f>VLOOKUP(B799,YahooFinanceInfos!A:AZ,52,FALSE)</f>
        <v>36.889000000000003</v>
      </c>
      <c r="N799" s="4">
        <f>VLOOKUP(B799,YahooFinanceInfos!A:BH,60,FALSE)</f>
        <v>1.2892733000000001</v>
      </c>
      <c r="O799" s="4" t="str">
        <f t="shared" si="139"/>
        <v>don't touch</v>
      </c>
      <c r="P799" s="4"/>
      <c r="Q799" s="4"/>
      <c r="R799" s="4"/>
      <c r="S799" s="4"/>
      <c r="T799" s="4"/>
      <c r="AA799" s="4" t="str">
        <f t="shared" si="131"/>
        <v>na</v>
      </c>
      <c r="AB799" s="4" t="str">
        <f t="shared" si="132"/>
        <v>na</v>
      </c>
      <c r="AC799" s="4" t="str">
        <f t="shared" si="133"/>
        <v>na</v>
      </c>
      <c r="AD799" s="4" t="str">
        <f t="shared" si="134"/>
        <v>na</v>
      </c>
      <c r="AE799" s="4" t="str">
        <f t="shared" si="135"/>
        <v>na</v>
      </c>
      <c r="AF799" s="4" t="str">
        <f t="shared" si="136"/>
        <v>na</v>
      </c>
      <c r="AG799" s="4" t="str">
        <f t="shared" si="137"/>
        <v>na</v>
      </c>
    </row>
    <row r="800" spans="1:33" x14ac:dyDescent="0.2">
      <c r="A800" t="s">
        <v>3713</v>
      </c>
      <c r="B800" t="s">
        <v>3447</v>
      </c>
      <c r="C800" s="7" t="str">
        <f>VLOOKUP(B800,YahooFinanceInfos!A:T,9,FALSE)</f>
        <v>EQT Corporation</v>
      </c>
      <c r="D800" t="str">
        <f>VLOOKUP(B800,YahooFinanceInfos!A:T,7,FALSE)</f>
        <v>USD</v>
      </c>
      <c r="E800" s="1">
        <f>VLOOKUP(B800,YahooFinanceInfos!A:T,20,FALSE)</f>
        <v>12.54</v>
      </c>
      <c r="F800" s="4" t="str">
        <f>VLOOKUP(B800,YahooFinanceInfos!A:AK,37,FALSE)</f>
        <v>4.21 - 21.47</v>
      </c>
      <c r="G800" s="11">
        <f>(VLOOKUP(B800,YahooFinanceInfos!A:AO,41,FALSE)-E800)/E800</f>
        <v>0.71212121212121215</v>
      </c>
      <c r="H800" s="9">
        <f>VLOOKUP(B800,YahooFinanceInfos!A:AX,50,FALSE)</f>
        <v>-6.1879999999999997</v>
      </c>
      <c r="I800" s="9">
        <f>VLOOKUP(B800,YahooFinanceInfos!A:AT,46,FALSE)</f>
        <v>0.09</v>
      </c>
      <c r="J800" s="4">
        <f>VLOOKUP(B800,YahooFinanceInfos!A:AV,48,FALSE)</f>
        <v>7.2347269999999998E-3</v>
      </c>
      <c r="K800" s="4">
        <f t="shared" si="138"/>
        <v>-1.4544279250161603E-2</v>
      </c>
      <c r="L800" s="9">
        <f>VLOOKUP(B800,YahooFinanceInfos!A:AV,47,FALSE)</f>
        <v>0</v>
      </c>
      <c r="M800" s="9">
        <f>VLOOKUP(B800,YahooFinanceInfos!A:AZ,52,FALSE)</f>
        <v>38.42</v>
      </c>
      <c r="N800" s="4">
        <f>VLOOKUP(B800,YahooFinanceInfos!A:BH,60,FALSE)</f>
        <v>0.32639253000000001</v>
      </c>
      <c r="O800" s="4" t="str">
        <f t="shared" si="139"/>
        <v>don't touch</v>
      </c>
      <c r="P800" s="4"/>
      <c r="Q800" s="4"/>
      <c r="R800" s="4"/>
      <c r="S800" s="4"/>
      <c r="T800" s="4"/>
      <c r="AA800" s="4" t="str">
        <f t="shared" si="131"/>
        <v>na</v>
      </c>
      <c r="AB800" s="4" t="str">
        <f t="shared" si="132"/>
        <v>na</v>
      </c>
      <c r="AC800" s="4" t="str">
        <f t="shared" si="133"/>
        <v>na</v>
      </c>
      <c r="AD800" s="4" t="str">
        <f t="shared" si="134"/>
        <v>na</v>
      </c>
      <c r="AE800" s="4" t="str">
        <f t="shared" si="135"/>
        <v>na</v>
      </c>
      <c r="AF800" s="4" t="str">
        <f t="shared" si="136"/>
        <v>na</v>
      </c>
      <c r="AG800" s="4" t="str">
        <f t="shared" si="137"/>
        <v>na</v>
      </c>
    </row>
    <row r="801" spans="1:33" x14ac:dyDescent="0.2">
      <c r="A801" t="s">
        <v>3713</v>
      </c>
      <c r="B801" t="s">
        <v>3448</v>
      </c>
      <c r="C801" s="7" t="str">
        <f>VLOOKUP(B801,YahooFinanceInfos!A:T,9,FALSE)</f>
        <v>Equifax, Inc.</v>
      </c>
      <c r="D801" t="str">
        <f>VLOOKUP(B801,YahooFinanceInfos!A:T,7,FALSE)</f>
        <v>USD</v>
      </c>
      <c r="E801" s="1">
        <f>VLOOKUP(B801,YahooFinanceInfos!A:T,20,FALSE)</f>
        <v>145.04</v>
      </c>
      <c r="F801" s="4" t="str">
        <f>VLOOKUP(B801,YahooFinanceInfos!A:AK,37,FALSE)</f>
        <v>103.01 - 164.77</v>
      </c>
      <c r="G801" s="11">
        <f>(VLOOKUP(B801,YahooFinanceInfos!A:AO,41,FALSE)-E801)/E801</f>
        <v>0.13603143960286831</v>
      </c>
      <c r="H801" s="9">
        <f>VLOOKUP(B801,YahooFinanceInfos!A:AX,50,FALSE)</f>
        <v>2.2240000000000002</v>
      </c>
      <c r="I801" s="9">
        <f>VLOOKUP(B801,YahooFinanceInfos!A:AT,46,FALSE)</f>
        <v>1.56</v>
      </c>
      <c r="J801" s="4">
        <f>VLOOKUP(B801,YahooFinanceInfos!A:AV,48,FALSE)</f>
        <v>1.0916725E-2</v>
      </c>
      <c r="K801" s="4">
        <f t="shared" si="138"/>
        <v>0.70143884892086328</v>
      </c>
      <c r="L801" s="9">
        <f>VLOOKUP(B801,YahooFinanceInfos!A:AV,47,FALSE)</f>
        <v>65.215829999999997</v>
      </c>
      <c r="M801" s="9">
        <f>VLOOKUP(B801,YahooFinanceInfos!A:AZ,52,FALSE)</f>
        <v>19.658000000000001</v>
      </c>
      <c r="N801" s="4">
        <f>VLOOKUP(B801,YahooFinanceInfos!A:BH,60,FALSE)</f>
        <v>7.3781657000000003</v>
      </c>
      <c r="O801" s="4" t="str">
        <f t="shared" si="139"/>
        <v>don't touch</v>
      </c>
      <c r="P801" s="4"/>
      <c r="Q801" s="4"/>
      <c r="R801" s="4"/>
      <c r="S801" s="4"/>
      <c r="T801" s="4"/>
      <c r="AA801" s="4" t="str">
        <f t="shared" si="131"/>
        <v>na</v>
      </c>
      <c r="AB801" s="4" t="str">
        <f t="shared" si="132"/>
        <v>na</v>
      </c>
      <c r="AC801" s="4" t="str">
        <f t="shared" si="133"/>
        <v>na</v>
      </c>
      <c r="AD801" s="4" t="str">
        <f t="shared" si="134"/>
        <v>na</v>
      </c>
      <c r="AE801" s="4" t="str">
        <f t="shared" si="135"/>
        <v>na</v>
      </c>
      <c r="AF801" s="4" t="str">
        <f t="shared" si="136"/>
        <v>na</v>
      </c>
      <c r="AG801" s="4" t="str">
        <f t="shared" si="137"/>
        <v>na</v>
      </c>
    </row>
    <row r="802" spans="1:33" x14ac:dyDescent="0.2">
      <c r="A802" t="s">
        <v>3713</v>
      </c>
      <c r="B802" t="s">
        <v>3449</v>
      </c>
      <c r="C802" s="7" t="str">
        <f>VLOOKUP(B802,YahooFinanceInfos!A:T,9,FALSE)</f>
        <v>Equinix, Inc.</v>
      </c>
      <c r="D802" t="str">
        <f>VLOOKUP(B802,YahooFinanceInfos!A:T,7,FALSE)</f>
        <v>USD</v>
      </c>
      <c r="E802" s="1">
        <f>VLOOKUP(B802,YahooFinanceInfos!A:T,20,FALSE)</f>
        <v>659.26</v>
      </c>
      <c r="F802" s="4" t="str">
        <f>VLOOKUP(B802,YahooFinanceInfos!A:AK,37,FALSE)</f>
        <v>471.8 - 715.75</v>
      </c>
      <c r="G802" s="11">
        <f>(VLOOKUP(B802,YahooFinanceInfos!A:AO,41,FALSE)-E802)/E802</f>
        <v>8.5686982374177129E-2</v>
      </c>
      <c r="H802" s="9">
        <f>VLOOKUP(B802,YahooFinanceInfos!A:AX,50,FALSE)</f>
        <v>5.9269999999999996</v>
      </c>
      <c r="I802" s="9">
        <f>VLOOKUP(B802,YahooFinanceInfos!A:AT,46,FALSE)</f>
        <v>10.039999999999999</v>
      </c>
      <c r="J802" s="4">
        <f>VLOOKUP(B802,YahooFinanceInfos!A:AV,48,FALSE)</f>
        <v>1.4790808000000001E-2</v>
      </c>
      <c r="K802" s="4">
        <f t="shared" si="138"/>
        <v>1.6939429728361735</v>
      </c>
      <c r="L802" s="9">
        <f>VLOOKUP(B802,YahooFinanceInfos!A:AV,47,FALSE)</f>
        <v>111.22996500000001</v>
      </c>
      <c r="M802" s="9">
        <f>VLOOKUP(B802,YahooFinanceInfos!A:AZ,52,FALSE)</f>
        <v>100.892</v>
      </c>
      <c r="N802" s="4">
        <f>VLOOKUP(B802,YahooFinanceInfos!A:BH,60,FALSE)</f>
        <v>6.5343140000000002</v>
      </c>
      <c r="O802" s="4" t="str">
        <f t="shared" si="139"/>
        <v>don't touch</v>
      </c>
      <c r="P802" s="4"/>
      <c r="Q802" s="4"/>
      <c r="R802" s="4"/>
      <c r="S802" s="4"/>
      <c r="T802" s="4"/>
      <c r="AA802" s="4" t="str">
        <f t="shared" si="131"/>
        <v>na</v>
      </c>
      <c r="AB802" s="4" t="str">
        <f t="shared" si="132"/>
        <v>na</v>
      </c>
      <c r="AC802" s="4" t="str">
        <f t="shared" si="133"/>
        <v>na</v>
      </c>
      <c r="AD802" s="4" t="str">
        <f t="shared" si="134"/>
        <v>na</v>
      </c>
      <c r="AE802" s="4" t="str">
        <f t="shared" si="135"/>
        <v>na</v>
      </c>
      <c r="AF802" s="4" t="str">
        <f t="shared" si="136"/>
        <v>na</v>
      </c>
      <c r="AG802" s="4" t="str">
        <f t="shared" si="137"/>
        <v>na</v>
      </c>
    </row>
    <row r="803" spans="1:33" x14ac:dyDescent="0.2">
      <c r="A803" t="s">
        <v>3713</v>
      </c>
      <c r="B803" t="s">
        <v>3450</v>
      </c>
      <c r="C803" s="7" t="str">
        <f>VLOOKUP(B803,YahooFinanceInfos!A:T,9,FALSE)</f>
        <v>Equity Residential</v>
      </c>
      <c r="D803" t="str">
        <f>VLOOKUP(B803,YahooFinanceInfos!A:T,7,FALSE)</f>
        <v>USD</v>
      </c>
      <c r="E803" s="1">
        <f>VLOOKUP(B803,YahooFinanceInfos!A:T,20,FALSE)</f>
        <v>57.52</v>
      </c>
      <c r="F803" s="4" t="str">
        <f>VLOOKUP(B803,YahooFinanceInfos!A:AK,37,FALSE)</f>
        <v>49.62 - 89.55</v>
      </c>
      <c r="G803" s="11">
        <f>(VLOOKUP(B803,YahooFinanceInfos!A:AO,41,FALSE)-E803)/E803</f>
        <v>0.55684979137691226</v>
      </c>
      <c r="H803" s="9">
        <f>VLOOKUP(B803,YahooFinanceInfos!A:AX,50,FALSE)</f>
        <v>3.141</v>
      </c>
      <c r="I803" s="9">
        <f>VLOOKUP(B803,YahooFinanceInfos!A:AT,46,FALSE)</f>
        <v>2.3050000000000002</v>
      </c>
      <c r="J803" s="4">
        <f>VLOOKUP(B803,YahooFinanceInfos!A:AV,48,FALSE)</f>
        <v>3.9321054000000001E-2</v>
      </c>
      <c r="K803" s="4">
        <f t="shared" si="138"/>
        <v>0.73384272524673677</v>
      </c>
      <c r="L803" s="9">
        <f>VLOOKUP(B803,YahooFinanceInfos!A:AV,47,FALSE)</f>
        <v>18.312639999999998</v>
      </c>
      <c r="M803" s="9">
        <f>VLOOKUP(B803,YahooFinanceInfos!A:AZ,52,FALSE)</f>
        <v>28.199000000000002</v>
      </c>
      <c r="N803" s="4">
        <f>VLOOKUP(B803,YahooFinanceInfos!A:BH,60,FALSE)</f>
        <v>2.0397886999999999</v>
      </c>
      <c r="O803" s="4" t="str">
        <f t="shared" si="139"/>
        <v>invest</v>
      </c>
      <c r="P803" s="4"/>
      <c r="Q803" s="4"/>
      <c r="R803" s="4"/>
      <c r="S803" s="4"/>
      <c r="T803" s="4"/>
      <c r="AA803" s="4" t="str">
        <f t="shared" si="131"/>
        <v>na</v>
      </c>
      <c r="AB803" s="4" t="str">
        <f t="shared" si="132"/>
        <v>na</v>
      </c>
      <c r="AC803" s="4" t="str">
        <f t="shared" si="133"/>
        <v>na</v>
      </c>
      <c r="AD803" s="4" t="str">
        <f t="shared" si="134"/>
        <v>na</v>
      </c>
      <c r="AE803" s="4" t="str">
        <f t="shared" si="135"/>
        <v>na</v>
      </c>
      <c r="AF803" s="4" t="str">
        <f t="shared" si="136"/>
        <v>na</v>
      </c>
      <c r="AG803" s="4" t="str">
        <f t="shared" si="137"/>
        <v>na</v>
      </c>
    </row>
    <row r="804" spans="1:33" x14ac:dyDescent="0.2">
      <c r="A804" t="s">
        <v>3713</v>
      </c>
      <c r="B804" t="s">
        <v>626</v>
      </c>
      <c r="C804" s="7" t="str">
        <f>VLOOKUP(B804,YahooFinanceInfos!A:T,9,FALSE)</f>
        <v>Essex Property Trust, Inc.</v>
      </c>
      <c r="D804" t="str">
        <f>VLOOKUP(B804,YahooFinanceInfos!A:T,7,FALSE)</f>
        <v>USD</v>
      </c>
      <c r="E804" s="1">
        <f>VLOOKUP(B804,YahooFinanceInfos!A:T,20,FALSE)</f>
        <v>225.01</v>
      </c>
      <c r="F804" s="4" t="str">
        <f>VLOOKUP(B804,YahooFinanceInfos!A:AK,37,FALSE)</f>
        <v>175.81 - 334.17</v>
      </c>
      <c r="G804" s="11">
        <f>(VLOOKUP(B804,YahooFinanceInfos!A:AO,41,FALSE)-E804)/E804</f>
        <v>0.48513399404470925</v>
      </c>
      <c r="H804" s="9">
        <f>VLOOKUP(B804,YahooFinanceInfos!A:AX,50,FALSE)</f>
        <v>9.6189999999999998</v>
      </c>
      <c r="I804" s="9">
        <f>VLOOKUP(B804,YahooFinanceInfos!A:AT,46,FALSE)</f>
        <v>7.9279999999999999</v>
      </c>
      <c r="J804" s="4">
        <f>VLOOKUP(B804,YahooFinanceInfos!A:AV,48,FALSE)</f>
        <v>3.4353063000000003E-2</v>
      </c>
      <c r="K804" s="4">
        <f t="shared" si="138"/>
        <v>0.82420210001039607</v>
      </c>
      <c r="L804" s="9">
        <f>VLOOKUP(B804,YahooFinanceInfos!A:AV,47,FALSE)</f>
        <v>23.392242</v>
      </c>
      <c r="M804" s="9">
        <f>VLOOKUP(B804,YahooFinanceInfos!A:AZ,52,FALSE)</f>
        <v>95.213999999999999</v>
      </c>
      <c r="N804" s="4">
        <f>VLOOKUP(B804,YahooFinanceInfos!A:BH,60,FALSE)</f>
        <v>2.3632027999999998</v>
      </c>
      <c r="O804" s="4" t="str">
        <f t="shared" si="139"/>
        <v>invest</v>
      </c>
      <c r="P804" s="4"/>
      <c r="Q804" s="4"/>
      <c r="R804" s="4"/>
      <c r="S804" s="4"/>
      <c r="T804" s="4"/>
      <c r="AA804" s="4" t="str">
        <f t="shared" si="131"/>
        <v>na</v>
      </c>
      <c r="AB804" s="4" t="str">
        <f t="shared" si="132"/>
        <v>na</v>
      </c>
      <c r="AC804" s="4" t="str">
        <f t="shared" si="133"/>
        <v>na</v>
      </c>
      <c r="AD804" s="4" t="str">
        <f t="shared" si="134"/>
        <v>na</v>
      </c>
      <c r="AE804" s="4" t="str">
        <f t="shared" si="135"/>
        <v>na</v>
      </c>
      <c r="AF804" s="4" t="str">
        <f t="shared" si="136"/>
        <v>na</v>
      </c>
      <c r="AG804" s="4" t="str">
        <f t="shared" si="137"/>
        <v>na</v>
      </c>
    </row>
    <row r="805" spans="1:33" x14ac:dyDescent="0.2">
      <c r="A805" t="s">
        <v>3713</v>
      </c>
      <c r="B805" t="s">
        <v>3451</v>
      </c>
      <c r="C805" s="7" t="str">
        <f>VLOOKUP(B805,YahooFinanceInfos!A:T,9,FALSE)</f>
        <v>Estee Lauder Companies, Inc. (T</v>
      </c>
      <c r="D805" t="str">
        <f>VLOOKUP(B805,YahooFinanceInfos!A:T,7,FALSE)</f>
        <v>USD</v>
      </c>
      <c r="E805" s="1">
        <f>VLOOKUP(B805,YahooFinanceInfos!A:T,20,FALSE)</f>
        <v>164.19</v>
      </c>
      <c r="F805" s="4" t="str">
        <f>VLOOKUP(B805,YahooFinanceInfos!A:AK,37,FALSE)</f>
        <v>137.01 - 220.42</v>
      </c>
      <c r="G805" s="11">
        <f>(VLOOKUP(B805,YahooFinanceInfos!A:AO,41,FALSE)-E805)/E805</f>
        <v>0.34246909068761794</v>
      </c>
      <c r="H805" s="9">
        <f>VLOOKUP(B805,YahooFinanceInfos!A:AX,50,FALSE)</f>
        <v>3.544</v>
      </c>
      <c r="I805" s="9">
        <f>VLOOKUP(B805,YahooFinanceInfos!A:AT,46,FALSE)</f>
        <v>1.82</v>
      </c>
      <c r="J805" s="4">
        <f>VLOOKUP(B805,YahooFinanceInfos!A:AV,48,FALSE)</f>
        <v>1.1182109000000001E-2</v>
      </c>
      <c r="K805" s="4">
        <f t="shared" si="138"/>
        <v>0.51354401805869077</v>
      </c>
      <c r="L805" s="9">
        <f>VLOOKUP(B805,YahooFinanceInfos!A:AV,47,FALSE)</f>
        <v>46.329009999999997</v>
      </c>
      <c r="M805" s="9">
        <f>VLOOKUP(B805,YahooFinanceInfos!A:AZ,52,FALSE)</f>
        <v>12.025</v>
      </c>
      <c r="N805" s="4">
        <f>VLOOKUP(B805,YahooFinanceInfos!A:BH,60,FALSE)</f>
        <v>13.654055</v>
      </c>
      <c r="O805" s="4" t="str">
        <f t="shared" si="139"/>
        <v>don't touch</v>
      </c>
      <c r="P805" s="4"/>
      <c r="Q805" s="4"/>
      <c r="R805" s="4"/>
      <c r="S805" s="4"/>
      <c r="T805" s="4"/>
      <c r="AA805" s="4" t="str">
        <f t="shared" si="131"/>
        <v>na</v>
      </c>
      <c r="AB805" s="4" t="str">
        <f t="shared" si="132"/>
        <v>na</v>
      </c>
      <c r="AC805" s="4" t="str">
        <f t="shared" si="133"/>
        <v>na</v>
      </c>
      <c r="AD805" s="4" t="str">
        <f t="shared" si="134"/>
        <v>na</v>
      </c>
      <c r="AE805" s="4" t="str">
        <f t="shared" si="135"/>
        <v>na</v>
      </c>
      <c r="AF805" s="4" t="str">
        <f t="shared" si="136"/>
        <v>na</v>
      </c>
      <c r="AG805" s="4" t="str">
        <f t="shared" si="137"/>
        <v>na</v>
      </c>
    </row>
    <row r="806" spans="1:33" x14ac:dyDescent="0.2">
      <c r="A806" t="s">
        <v>3713</v>
      </c>
      <c r="B806" t="s">
        <v>3452</v>
      </c>
      <c r="C806" s="7" t="str">
        <f>VLOOKUP(B806,YahooFinanceInfos!A:T,9,FALSE)</f>
        <v>Everest Re Group, Ltd.</v>
      </c>
      <c r="D806" t="str">
        <f>VLOOKUP(B806,YahooFinanceInfos!A:T,7,FALSE)</f>
        <v>USD</v>
      </c>
      <c r="E806" s="1">
        <f>VLOOKUP(B806,YahooFinanceInfos!A:T,20,FALSE)</f>
        <v>161.72</v>
      </c>
      <c r="F806" s="4" t="str">
        <f>VLOOKUP(B806,YahooFinanceInfos!A:AK,37,FALSE)</f>
        <v>157.32 - 294.31</v>
      </c>
      <c r="G806" s="11">
        <f>(VLOOKUP(B806,YahooFinanceInfos!A:AO,41,FALSE)-E806)/E806</f>
        <v>0.81987385604748952</v>
      </c>
      <c r="H806" s="9">
        <f>VLOOKUP(B806,YahooFinanceInfos!A:AX,50,FALSE)</f>
        <v>16.376999999999999</v>
      </c>
      <c r="I806" s="9">
        <f>VLOOKUP(B806,YahooFinanceInfos!A:AT,46,FALSE)</f>
        <v>5.9</v>
      </c>
      <c r="J806" s="4">
        <f>VLOOKUP(B806,YahooFinanceInfos!A:AV,48,FALSE)</f>
        <v>3.5927414999999997E-2</v>
      </c>
      <c r="K806" s="4">
        <f t="shared" si="138"/>
        <v>0.36026134212615257</v>
      </c>
      <c r="L806" s="9">
        <f>VLOOKUP(B806,YahooFinanceInfos!A:AV,47,FALSE)</f>
        <v>9.8748240000000003</v>
      </c>
      <c r="M806" s="9">
        <f>VLOOKUP(B806,YahooFinanceInfos!A:AZ,52,FALSE)</f>
        <v>214.58799999999999</v>
      </c>
      <c r="N806" s="4">
        <f>VLOOKUP(B806,YahooFinanceInfos!A:BH,60,FALSE)</f>
        <v>0.75363020000000003</v>
      </c>
      <c r="O806" s="4" t="str">
        <f t="shared" si="139"/>
        <v>invest</v>
      </c>
      <c r="P806" s="4"/>
      <c r="Q806" s="4"/>
      <c r="R806" s="4"/>
      <c r="S806" s="4"/>
      <c r="T806" s="4"/>
      <c r="AA806" s="4" t="str">
        <f t="shared" si="131"/>
        <v>na</v>
      </c>
      <c r="AB806" s="4" t="str">
        <f t="shared" si="132"/>
        <v>na</v>
      </c>
      <c r="AC806" s="4" t="str">
        <f t="shared" si="133"/>
        <v>na</v>
      </c>
      <c r="AD806" s="4" t="str">
        <f t="shared" si="134"/>
        <v>na</v>
      </c>
      <c r="AE806" s="4" t="str">
        <f t="shared" si="135"/>
        <v>na</v>
      </c>
      <c r="AF806" s="4" t="str">
        <f t="shared" si="136"/>
        <v>na</v>
      </c>
      <c r="AG806" s="4" t="str">
        <f t="shared" si="137"/>
        <v>na</v>
      </c>
    </row>
    <row r="807" spans="1:33" x14ac:dyDescent="0.2">
      <c r="A807" t="s">
        <v>3713</v>
      </c>
      <c r="B807" t="s">
        <v>3453</v>
      </c>
      <c r="C807" s="7" t="str">
        <f>VLOOKUP(B807,YahooFinanceInfos!A:T,9,FALSE)</f>
        <v>Eversource Energy (D/B/A)</v>
      </c>
      <c r="D807" t="str">
        <f>VLOOKUP(B807,YahooFinanceInfos!A:T,7,FALSE)</f>
        <v>USD</v>
      </c>
      <c r="E807" s="1">
        <f>VLOOKUP(B807,YahooFinanceInfos!A:T,20,FALSE)</f>
        <v>77.319999999999993</v>
      </c>
      <c r="F807" s="4" t="str">
        <f>VLOOKUP(B807,YahooFinanceInfos!A:AK,37,FALSE)</f>
        <v>60.69 - 99.42</v>
      </c>
      <c r="G807" s="11">
        <f>(VLOOKUP(B807,YahooFinanceInfos!A:AO,41,FALSE)-E807)/E807</f>
        <v>0.28582514226590805</v>
      </c>
      <c r="H807" s="9">
        <f>VLOOKUP(B807,YahooFinanceInfos!A:AX,50,FALSE)</f>
        <v>2.863</v>
      </c>
      <c r="I807" s="9">
        <f>VLOOKUP(B807,YahooFinanceInfos!A:AT,46,FALSE)</f>
        <v>2.1720000000000002</v>
      </c>
      <c r="J807" s="4">
        <f>VLOOKUP(B807,YahooFinanceInfos!A:AV,48,FALSE)</f>
        <v>2.8340291E-2</v>
      </c>
      <c r="K807" s="4">
        <f t="shared" si="138"/>
        <v>0.75864477820468046</v>
      </c>
      <c r="L807" s="9">
        <f>VLOOKUP(B807,YahooFinanceInfos!A:AV,47,FALSE)</f>
        <v>27.006637999999999</v>
      </c>
      <c r="M807" s="9">
        <f>VLOOKUP(B807,YahooFinanceInfos!A:AZ,52,FALSE)</f>
        <v>39.314999999999998</v>
      </c>
      <c r="N807" s="4">
        <f>VLOOKUP(B807,YahooFinanceInfos!A:BH,60,FALSE)</f>
        <v>1.9666794999999999</v>
      </c>
      <c r="O807" s="4" t="str">
        <f t="shared" si="139"/>
        <v>don't touch</v>
      </c>
      <c r="P807" s="4"/>
      <c r="Q807" s="4"/>
      <c r="R807" s="4"/>
      <c r="S807" s="4"/>
      <c r="T807" s="4"/>
      <c r="AA807" s="4" t="str">
        <f t="shared" si="131"/>
        <v>na</v>
      </c>
      <c r="AB807" s="4" t="str">
        <f t="shared" si="132"/>
        <v>na</v>
      </c>
      <c r="AC807" s="4" t="str">
        <f t="shared" si="133"/>
        <v>na</v>
      </c>
      <c r="AD807" s="4" t="str">
        <f t="shared" si="134"/>
        <v>na</v>
      </c>
      <c r="AE807" s="4" t="str">
        <f t="shared" si="135"/>
        <v>na</v>
      </c>
      <c r="AF807" s="4" t="str">
        <f t="shared" si="136"/>
        <v>na</v>
      </c>
      <c r="AG807" s="4" t="str">
        <f t="shared" si="137"/>
        <v>na</v>
      </c>
    </row>
    <row r="808" spans="1:33" x14ac:dyDescent="0.2">
      <c r="A808" t="s">
        <v>3713</v>
      </c>
      <c r="B808" t="s">
        <v>3454</v>
      </c>
      <c r="C808" s="7" t="str">
        <f>VLOOKUP(B808,YahooFinanceInfos!A:T,9,FALSE)</f>
        <v>Exelon Corporation</v>
      </c>
      <c r="D808" t="str">
        <f>VLOOKUP(B808,YahooFinanceInfos!A:T,7,FALSE)</f>
        <v>USD</v>
      </c>
      <c r="E808" s="1">
        <f>VLOOKUP(B808,YahooFinanceInfos!A:T,20,FALSE)</f>
        <v>36.1</v>
      </c>
      <c r="F808" s="4" t="str">
        <f>VLOOKUP(B808,YahooFinanceInfos!A:AK,37,FALSE)</f>
        <v>29.28 - 51.18</v>
      </c>
      <c r="G808" s="11">
        <f>(VLOOKUP(B808,YahooFinanceInfos!A:AO,41,FALSE)-E808)/E808</f>
        <v>0.4177285318559556</v>
      </c>
      <c r="H808" s="9">
        <f>VLOOKUP(B808,YahooFinanceInfos!A:AX,50,FALSE)</f>
        <v>2.68</v>
      </c>
      <c r="I808" s="9">
        <f>VLOOKUP(B808,YahooFinanceInfos!A:AT,46,FALSE)</f>
        <v>1.087</v>
      </c>
      <c r="J808" s="4">
        <f>VLOOKUP(B808,YahooFinanceInfos!A:AV,48,FALSE)</f>
        <v>3.0795382E-2</v>
      </c>
      <c r="K808" s="4">
        <f t="shared" si="138"/>
        <v>0.40559701492537309</v>
      </c>
      <c r="L808" s="9">
        <f>VLOOKUP(B808,YahooFinanceInfos!A:AV,47,FALSE)</f>
        <v>13.470148</v>
      </c>
      <c r="M808" s="9">
        <f>VLOOKUP(B808,YahooFinanceInfos!A:AZ,52,FALSE)</f>
        <v>33.118000000000002</v>
      </c>
      <c r="N808" s="4">
        <f>VLOOKUP(B808,YahooFinanceInfos!A:BH,60,FALSE)</f>
        <v>1.0900415999999999</v>
      </c>
      <c r="O808" s="4" t="str">
        <f t="shared" si="139"/>
        <v>invest</v>
      </c>
      <c r="P808" s="4"/>
      <c r="Q808" s="4"/>
      <c r="R808" s="4"/>
      <c r="S808" s="4"/>
      <c r="T808" s="4"/>
      <c r="AA808" s="4" t="str">
        <f t="shared" ref="AA808:AA871" si="140">IFERROR((Z808-U808)/U808,"na")</f>
        <v>na</v>
      </c>
      <c r="AB808" s="4" t="str">
        <f t="shared" ref="AB808:AB871" si="141">IFERROR((Z808-W808)/W808,"na")</f>
        <v>na</v>
      </c>
      <c r="AC808" s="4" t="str">
        <f t="shared" ref="AC808:AC871" si="142">IFERROR((V808-U808)/U808,"na")</f>
        <v>na</v>
      </c>
      <c r="AD808" s="4" t="str">
        <f t="shared" ref="AD808:AD871" si="143">IFERROR((W808-V808)/V808,"na")</f>
        <v>na</v>
      </c>
      <c r="AE808" s="4" t="str">
        <f t="shared" ref="AE808:AE871" si="144">IFERROR((X808-W808)/W808,"na")</f>
        <v>na</v>
      </c>
      <c r="AF808" s="4" t="str">
        <f t="shared" ref="AF808:AF871" si="145">IFERROR((Y808-X808)/X808,"na")</f>
        <v>na</v>
      </c>
      <c r="AG808" s="4" t="str">
        <f t="shared" ref="AG808:AG871" si="146">IFERROR((Z808-Y808)/Y808,"na")</f>
        <v>na</v>
      </c>
    </row>
    <row r="809" spans="1:33" x14ac:dyDescent="0.2">
      <c r="A809" t="s">
        <v>3713</v>
      </c>
      <c r="B809" t="s">
        <v>3455</v>
      </c>
      <c r="C809" s="7" t="str">
        <f>VLOOKUP(B809,YahooFinanceInfos!A:T,9,FALSE)</f>
        <v>Expedia Group, Inc.</v>
      </c>
      <c r="D809" t="str">
        <f>VLOOKUP(B809,YahooFinanceInfos!A:T,7,FALSE)</f>
        <v>USD</v>
      </c>
      <c r="E809" s="1">
        <f>VLOOKUP(B809,YahooFinanceInfos!A:T,20,FALSE)</f>
        <v>64.37</v>
      </c>
      <c r="F809" s="4" t="str">
        <f>VLOOKUP(B809,YahooFinanceInfos!A:AK,37,FALSE)</f>
        <v>40.76 - 144.0</v>
      </c>
      <c r="G809" s="11">
        <f>(VLOOKUP(B809,YahooFinanceInfos!A:AO,41,FALSE)-E809)/E809</f>
        <v>1.2370669566568275</v>
      </c>
      <c r="H809" s="9">
        <f>VLOOKUP(B809,YahooFinanceInfos!A:AX,50,FALSE)</f>
        <v>3.77</v>
      </c>
      <c r="I809" s="9">
        <f>VLOOKUP(B809,YahooFinanceInfos!A:AT,46,FALSE)</f>
        <v>1.32</v>
      </c>
      <c r="J809" s="4">
        <f>VLOOKUP(B809,YahooFinanceInfos!A:AV,48,FALSE)</f>
        <v>2.1286889999999999E-2</v>
      </c>
      <c r="K809" s="4">
        <f t="shared" si="138"/>
        <v>0.35013262599469497</v>
      </c>
      <c r="L809" s="9">
        <f>VLOOKUP(B809,YahooFinanceInfos!A:AV,47,FALSE)</f>
        <v>17.074272000000001</v>
      </c>
      <c r="M809" s="9">
        <f>VLOOKUP(B809,YahooFinanceInfos!A:AZ,52,FALSE)</f>
        <v>27.818999999999999</v>
      </c>
      <c r="N809" s="4">
        <f>VLOOKUP(B809,YahooFinanceInfos!A:BH,60,FALSE)</f>
        <v>2.3138861999999998</v>
      </c>
      <c r="O809" s="4" t="str">
        <f t="shared" si="139"/>
        <v>don't touch</v>
      </c>
      <c r="P809" s="4"/>
      <c r="Q809" s="4"/>
      <c r="R809" s="4"/>
      <c r="S809" s="4"/>
      <c r="T809" s="4"/>
      <c r="AA809" s="4" t="str">
        <f t="shared" si="140"/>
        <v>na</v>
      </c>
      <c r="AB809" s="4" t="str">
        <f t="shared" si="141"/>
        <v>na</v>
      </c>
      <c r="AC809" s="4" t="str">
        <f t="shared" si="142"/>
        <v>na</v>
      </c>
      <c r="AD809" s="4" t="str">
        <f t="shared" si="143"/>
        <v>na</v>
      </c>
      <c r="AE809" s="4" t="str">
        <f t="shared" si="144"/>
        <v>na</v>
      </c>
      <c r="AF809" s="4" t="str">
        <f t="shared" si="145"/>
        <v>na</v>
      </c>
      <c r="AG809" s="4" t="str">
        <f t="shared" si="146"/>
        <v>na</v>
      </c>
    </row>
    <row r="810" spans="1:33" x14ac:dyDescent="0.2">
      <c r="A810" t="s">
        <v>3713</v>
      </c>
      <c r="B810" t="s">
        <v>628</v>
      </c>
      <c r="C810" s="7" t="str">
        <f>VLOOKUP(B810,YahooFinanceInfos!A:T,9,FALSE)</f>
        <v>Expeditors International of Was</v>
      </c>
      <c r="D810" t="str">
        <f>VLOOKUP(B810,YahooFinanceInfos!A:T,7,FALSE)</f>
        <v>USD</v>
      </c>
      <c r="E810" s="1">
        <f>VLOOKUP(B810,YahooFinanceInfos!A:T,20,FALSE)</f>
        <v>72.98</v>
      </c>
      <c r="F810" s="4" t="str">
        <f>VLOOKUP(B810,YahooFinanceInfos!A:AK,37,FALSE)</f>
        <v>52.55 - 81.64</v>
      </c>
      <c r="G810" s="11">
        <f>(VLOOKUP(B810,YahooFinanceInfos!A:AO,41,FALSE)-E810)/E810</f>
        <v>0.11866264730063025</v>
      </c>
      <c r="H810" s="9">
        <f>VLOOKUP(B810,YahooFinanceInfos!A:AX,50,FALSE)</f>
        <v>3.302</v>
      </c>
      <c r="I810" s="9">
        <f>VLOOKUP(B810,YahooFinanceInfos!A:AT,46,FALSE)</f>
        <v>1</v>
      </c>
      <c r="J810" s="4">
        <f>VLOOKUP(B810,YahooFinanceInfos!A:AV,48,FALSE)</f>
        <v>1.3642563999999999E-2</v>
      </c>
      <c r="K810" s="4">
        <f t="shared" si="138"/>
        <v>0.30284675953967294</v>
      </c>
      <c r="L810" s="9">
        <f>VLOOKUP(B810,YahooFinanceInfos!A:AV,47,FALSE)</f>
        <v>22.101756999999999</v>
      </c>
      <c r="M810" s="9">
        <f>VLOOKUP(B810,YahooFinanceInfos!A:AZ,52,FALSE)</f>
        <v>12.244</v>
      </c>
      <c r="N810" s="4">
        <f>VLOOKUP(B810,YahooFinanceInfos!A:BH,60,FALSE)</f>
        <v>5.9604707000000001</v>
      </c>
      <c r="O810" s="4" t="str">
        <f t="shared" si="139"/>
        <v>don't touch</v>
      </c>
      <c r="P810" s="4"/>
      <c r="Q810" s="4"/>
      <c r="R810" s="4"/>
      <c r="S810" s="4"/>
      <c r="T810" s="4"/>
      <c r="AA810" s="4" t="str">
        <f t="shared" si="140"/>
        <v>na</v>
      </c>
      <c r="AB810" s="4" t="str">
        <f t="shared" si="141"/>
        <v>na</v>
      </c>
      <c r="AC810" s="4" t="str">
        <f t="shared" si="142"/>
        <v>na</v>
      </c>
      <c r="AD810" s="4" t="str">
        <f t="shared" si="143"/>
        <v>na</v>
      </c>
      <c r="AE810" s="4" t="str">
        <f t="shared" si="144"/>
        <v>na</v>
      </c>
      <c r="AF810" s="4" t="str">
        <f t="shared" si="145"/>
        <v>na</v>
      </c>
      <c r="AG810" s="4" t="str">
        <f t="shared" si="146"/>
        <v>na</v>
      </c>
    </row>
    <row r="811" spans="1:33" x14ac:dyDescent="0.2">
      <c r="A811" t="s">
        <v>3713</v>
      </c>
      <c r="B811" t="s">
        <v>3456</v>
      </c>
      <c r="C811" s="7" t="str">
        <f>VLOOKUP(B811,YahooFinanceInfos!A:T,9,FALSE)</f>
        <v>1072321</v>
      </c>
      <c r="D811">
        <f>VLOOKUP(B811,YahooFinanceInfos!A:T,7,FALSE)</f>
        <v>0</v>
      </c>
      <c r="E811" s="1">
        <f>VLOOKUP(B811,YahooFinanceInfos!A:T,20,FALSE)</f>
        <v>0</v>
      </c>
      <c r="F811" s="4">
        <f>VLOOKUP(B811,YahooFinanceInfos!A:AK,37,FALSE)</f>
        <v>0</v>
      </c>
      <c r="G811" s="11" t="e">
        <f>(VLOOKUP(B811,YahooFinanceInfos!A:AO,41,FALSE)-E811)/E811</f>
        <v>#DIV/0!</v>
      </c>
      <c r="H811" s="9">
        <f>VLOOKUP(B811,YahooFinanceInfos!A:AX,50,FALSE)</f>
        <v>0</v>
      </c>
      <c r="I811" s="9">
        <f>VLOOKUP(B811,YahooFinanceInfos!A:AT,46,FALSE)</f>
        <v>0</v>
      </c>
      <c r="J811" s="4">
        <f>VLOOKUP(B811,YahooFinanceInfos!A:AV,48,FALSE)</f>
        <v>0</v>
      </c>
      <c r="K811" s="4" t="str">
        <f t="shared" si="138"/>
        <v>na</v>
      </c>
      <c r="L811" s="9">
        <f>VLOOKUP(B811,YahooFinanceInfos!A:AV,47,FALSE)</f>
        <v>0</v>
      </c>
      <c r="M811" s="9">
        <f>VLOOKUP(B811,YahooFinanceInfos!A:AZ,52,FALSE)</f>
        <v>0</v>
      </c>
      <c r="N811" s="4">
        <f>VLOOKUP(B811,YahooFinanceInfos!A:BH,60,FALSE)</f>
        <v>0</v>
      </c>
      <c r="O811" s="4" t="e">
        <f t="shared" si="139"/>
        <v>#DIV/0!</v>
      </c>
      <c r="P811" s="4"/>
      <c r="Q811" s="4"/>
      <c r="R811" s="4"/>
      <c r="S811" s="4"/>
      <c r="T811" s="4"/>
      <c r="AA811" s="4" t="str">
        <f t="shared" si="140"/>
        <v>na</v>
      </c>
      <c r="AB811" s="4" t="str">
        <f t="shared" si="141"/>
        <v>na</v>
      </c>
      <c r="AC811" s="4" t="str">
        <f t="shared" si="142"/>
        <v>na</v>
      </c>
      <c r="AD811" s="4" t="str">
        <f t="shared" si="143"/>
        <v>na</v>
      </c>
      <c r="AE811" s="4" t="str">
        <f t="shared" si="144"/>
        <v>na</v>
      </c>
      <c r="AF811" s="4" t="str">
        <f t="shared" si="145"/>
        <v>na</v>
      </c>
      <c r="AG811" s="4" t="str">
        <f t="shared" si="146"/>
        <v>na</v>
      </c>
    </row>
    <row r="812" spans="1:33" x14ac:dyDescent="0.2">
      <c r="A812" t="s">
        <v>3713</v>
      </c>
      <c r="B812" t="s">
        <v>3457</v>
      </c>
      <c r="C812" s="7" t="str">
        <f>VLOOKUP(B812,YahooFinanceInfos!A:T,9,FALSE)</f>
        <v>Extra Space Storage Inc</v>
      </c>
      <c r="D812" t="str">
        <f>VLOOKUP(B812,YahooFinanceInfos!A:T,7,FALSE)</f>
        <v>USD</v>
      </c>
      <c r="E812" s="1">
        <f>VLOOKUP(B812,YahooFinanceInfos!A:T,20,FALSE)</f>
        <v>84.2</v>
      </c>
      <c r="F812" s="4" t="str">
        <f>VLOOKUP(B812,YahooFinanceInfos!A:AK,37,FALSE)</f>
        <v>72.7 - 124.46</v>
      </c>
      <c r="G812" s="11">
        <f>(VLOOKUP(B812,YahooFinanceInfos!A:AO,41,FALSE)-E812)/E812</f>
        <v>0.47814726840855093</v>
      </c>
      <c r="H812" s="9">
        <f>VLOOKUP(B812,YahooFinanceInfos!A:AX,50,FALSE)</f>
        <v>3.3239999999999998</v>
      </c>
      <c r="I812" s="9">
        <f>VLOOKUP(B812,YahooFinanceInfos!A:AT,46,FALSE)</f>
        <v>3.6</v>
      </c>
      <c r="J812" s="4">
        <f>VLOOKUP(B812,YahooFinanceInfos!A:AV,48,FALSE)</f>
        <v>4.2659080000000002E-2</v>
      </c>
      <c r="K812" s="4">
        <f t="shared" si="138"/>
        <v>1.0830324909747293</v>
      </c>
      <c r="L812" s="9">
        <f>VLOOKUP(B812,YahooFinanceInfos!A:AV,47,FALSE)</f>
        <v>25.330926999999999</v>
      </c>
      <c r="M812" s="9">
        <f>VLOOKUP(B812,YahooFinanceInfos!A:AZ,52,FALSE)</f>
        <v>18.584</v>
      </c>
      <c r="N812" s="4">
        <f>VLOOKUP(B812,YahooFinanceInfos!A:BH,60,FALSE)</f>
        <v>4.5307789999999999</v>
      </c>
      <c r="O812" s="4" t="str">
        <f t="shared" si="139"/>
        <v>don't touch</v>
      </c>
      <c r="P812" s="4"/>
      <c r="Q812" s="4"/>
      <c r="R812" s="4"/>
      <c r="S812" s="4"/>
      <c r="T812" s="4"/>
      <c r="AA812" s="4" t="str">
        <f t="shared" si="140"/>
        <v>na</v>
      </c>
      <c r="AB812" s="4" t="str">
        <f t="shared" si="141"/>
        <v>na</v>
      </c>
      <c r="AC812" s="4" t="str">
        <f t="shared" si="142"/>
        <v>na</v>
      </c>
      <c r="AD812" s="4" t="str">
        <f t="shared" si="143"/>
        <v>na</v>
      </c>
      <c r="AE812" s="4" t="str">
        <f t="shared" si="144"/>
        <v>na</v>
      </c>
      <c r="AF812" s="4" t="str">
        <f t="shared" si="145"/>
        <v>na</v>
      </c>
      <c r="AG812" s="4" t="str">
        <f t="shared" si="146"/>
        <v>na</v>
      </c>
    </row>
    <row r="813" spans="1:33" x14ac:dyDescent="0.2">
      <c r="A813" t="s">
        <v>3713</v>
      </c>
      <c r="B813" t="s">
        <v>68</v>
      </c>
      <c r="C813" s="7" t="str">
        <f>VLOOKUP(B813,YahooFinanceInfos!A:T,9,FALSE)</f>
        <v>Exxon Mobil Corporation</v>
      </c>
      <c r="D813" t="str">
        <f>VLOOKUP(B813,YahooFinanceInfos!A:T,7,FALSE)</f>
        <v>USD</v>
      </c>
      <c r="E813" s="1">
        <f>VLOOKUP(B813,YahooFinanceInfos!A:T,20,FALSE)</f>
        <v>42.33</v>
      </c>
      <c r="F813" s="4" t="str">
        <f>VLOOKUP(B813,YahooFinanceInfos!A:AK,37,FALSE)</f>
        <v>30.11 - 77.93</v>
      </c>
      <c r="G813" s="11">
        <f>(VLOOKUP(B813,YahooFinanceInfos!A:AO,41,FALSE)-E813)/E813</f>
        <v>0.84101110323647554</v>
      </c>
      <c r="H813" s="9">
        <f>VLOOKUP(B813,YahooFinanceInfos!A:AX,50,FALSE)</f>
        <v>2.665</v>
      </c>
      <c r="I813" s="9">
        <f>VLOOKUP(B813,YahooFinanceInfos!A:AT,46,FALSE)</f>
        <v>3.48</v>
      </c>
      <c r="J813" s="4">
        <f>VLOOKUP(B813,YahooFinanceInfos!A:AV,48,FALSE)</f>
        <v>8.2995470000000002E-2</v>
      </c>
      <c r="K813" s="4">
        <f t="shared" si="138"/>
        <v>1.3058161350844277</v>
      </c>
      <c r="L813" s="9">
        <f>VLOOKUP(B813,YahooFinanceInfos!A:AV,47,FALSE)</f>
        <v>15.883678</v>
      </c>
      <c r="M813" s="9">
        <f>VLOOKUP(B813,YahooFinanceInfos!A:AZ,52,FALSE)</f>
        <v>43.063000000000002</v>
      </c>
      <c r="N813" s="4">
        <f>VLOOKUP(B813,YahooFinanceInfos!A:BH,60,FALSE)</f>
        <v>0.98297846</v>
      </c>
      <c r="O813" s="4" t="str">
        <f t="shared" si="139"/>
        <v>don't touch</v>
      </c>
      <c r="P813" s="4"/>
      <c r="Q813" s="14"/>
      <c r="R813" s="20"/>
      <c r="S813" s="20"/>
      <c r="T813" s="20"/>
      <c r="AA813" s="4" t="str">
        <f t="shared" si="140"/>
        <v>na</v>
      </c>
      <c r="AB813" s="4" t="str">
        <f t="shared" si="141"/>
        <v>na</v>
      </c>
      <c r="AC813" s="4" t="str">
        <f t="shared" si="142"/>
        <v>na</v>
      </c>
      <c r="AD813" s="4" t="str">
        <f t="shared" si="143"/>
        <v>na</v>
      </c>
      <c r="AE813" s="4" t="str">
        <f t="shared" si="144"/>
        <v>na</v>
      </c>
      <c r="AF813" s="4" t="str">
        <f t="shared" si="145"/>
        <v>na</v>
      </c>
      <c r="AG813" s="4" t="str">
        <f t="shared" si="146"/>
        <v>na</v>
      </c>
    </row>
    <row r="814" spans="1:33" x14ac:dyDescent="0.2">
      <c r="A814" t="s">
        <v>3713</v>
      </c>
      <c r="B814" t="s">
        <v>3458</v>
      </c>
      <c r="C814" s="7" t="str">
        <f>VLOOKUP(B814,YahooFinanceInfos!A:T,9,FALSE)</f>
        <v>F5 Networks, Inc.</v>
      </c>
      <c r="D814" t="str">
        <f>VLOOKUP(B814,YahooFinanceInfos!A:T,7,FALSE)</f>
        <v>USD</v>
      </c>
      <c r="E814" s="1">
        <f>VLOOKUP(B814,YahooFinanceInfos!A:T,20,FALSE)</f>
        <v>137.12</v>
      </c>
      <c r="F814" s="4" t="str">
        <f>VLOOKUP(B814,YahooFinanceInfos!A:AK,37,FALSE)</f>
        <v>79.78 - 153.99</v>
      </c>
      <c r="G814" s="11">
        <f>(VLOOKUP(B814,YahooFinanceInfos!A:AO,41,FALSE)-E814)/E814</f>
        <v>0.12303092182030341</v>
      </c>
      <c r="H814" s="9">
        <f>VLOOKUP(B814,YahooFinanceInfos!A:AX,50,FALSE)</f>
        <v>5.61</v>
      </c>
      <c r="I814" s="9">
        <f>VLOOKUP(B814,YahooFinanceInfos!A:AT,46,FALSE)</f>
        <v>0</v>
      </c>
      <c r="J814" s="4">
        <f>VLOOKUP(B814,YahooFinanceInfos!A:AV,48,FALSE)</f>
        <v>0</v>
      </c>
      <c r="K814" s="4">
        <f t="shared" si="138"/>
        <v>0</v>
      </c>
      <c r="L814" s="9">
        <f>VLOOKUP(B814,YahooFinanceInfos!A:AV,47,FALSE)</f>
        <v>24.442066000000001</v>
      </c>
      <c r="M814" s="9">
        <f>VLOOKUP(B814,YahooFinanceInfos!A:AZ,52,FALSE)</f>
        <v>32.957999999999998</v>
      </c>
      <c r="N814" s="4">
        <f>VLOOKUP(B814,YahooFinanceInfos!A:BH,60,FALSE)</f>
        <v>4.1604466000000002</v>
      </c>
      <c r="O814" s="4" t="str">
        <f t="shared" si="139"/>
        <v>don't touch</v>
      </c>
      <c r="P814" s="4"/>
      <c r="Q814" s="4"/>
      <c r="R814" s="4"/>
      <c r="S814" s="4"/>
      <c r="T814" s="4"/>
      <c r="AA814" s="4" t="str">
        <f t="shared" si="140"/>
        <v>na</v>
      </c>
      <c r="AB814" s="4" t="str">
        <f t="shared" si="141"/>
        <v>na</v>
      </c>
      <c r="AC814" s="4" t="str">
        <f t="shared" si="142"/>
        <v>na</v>
      </c>
      <c r="AD814" s="4" t="str">
        <f t="shared" si="143"/>
        <v>na</v>
      </c>
      <c r="AE814" s="4" t="str">
        <f t="shared" si="144"/>
        <v>na</v>
      </c>
      <c r="AF814" s="4" t="str">
        <f t="shared" si="145"/>
        <v>na</v>
      </c>
      <c r="AG814" s="4" t="str">
        <f t="shared" si="146"/>
        <v>na</v>
      </c>
    </row>
    <row r="815" spans="1:33" x14ac:dyDescent="0.2">
      <c r="A815" t="s">
        <v>3713</v>
      </c>
      <c r="B815" t="s">
        <v>3459</v>
      </c>
      <c r="C815" s="7" t="str">
        <f>VLOOKUP(B815,YahooFinanceInfos!A:T,9,FALSE)</f>
        <v>Facebook, Inc.</v>
      </c>
      <c r="D815" t="str">
        <f>VLOOKUP(B815,YahooFinanceInfos!A:T,7,FALSE)</f>
        <v>USD</v>
      </c>
      <c r="E815" s="1">
        <f>VLOOKUP(B815,YahooFinanceInfos!A:T,20,FALSE)</f>
        <v>206.81</v>
      </c>
      <c r="F815" s="4" t="str">
        <f>VLOOKUP(B815,YahooFinanceInfos!A:AK,37,FALSE)</f>
        <v>137.1 - 224.2</v>
      </c>
      <c r="G815" s="11">
        <f>(VLOOKUP(B815,YahooFinanceInfos!A:AO,41,FALSE)-E815)/E815</f>
        <v>8.4086842995986594E-2</v>
      </c>
      <c r="H815" s="9">
        <f>VLOOKUP(B815,YahooFinanceInfos!A:AX,50,FALSE)</f>
        <v>7.2880000000000003</v>
      </c>
      <c r="I815" s="9">
        <f>VLOOKUP(B815,YahooFinanceInfos!A:AT,46,FALSE)</f>
        <v>0</v>
      </c>
      <c r="J815" s="4">
        <f>VLOOKUP(B815,YahooFinanceInfos!A:AV,48,FALSE)</f>
        <v>0</v>
      </c>
      <c r="K815" s="4">
        <f t="shared" si="138"/>
        <v>0</v>
      </c>
      <c r="L815" s="9">
        <f>VLOOKUP(B815,YahooFinanceInfos!A:AV,47,FALSE)</f>
        <v>28.376783</v>
      </c>
      <c r="M815" s="9">
        <f>VLOOKUP(B815,YahooFinanceInfos!A:AZ,52,FALSE)</f>
        <v>36.936</v>
      </c>
      <c r="N815" s="4">
        <f>VLOOKUP(B815,YahooFinanceInfos!A:BH,60,FALSE)</f>
        <v>5.5991445000000004</v>
      </c>
      <c r="O815" s="4" t="str">
        <f t="shared" si="139"/>
        <v>don't touch</v>
      </c>
      <c r="P815" s="4"/>
      <c r="Q815" s="4"/>
      <c r="R815" s="4"/>
      <c r="S815" s="4"/>
      <c r="T815" s="4"/>
      <c r="AA815" s="4" t="str">
        <f t="shared" si="140"/>
        <v>na</v>
      </c>
      <c r="AB815" s="4" t="str">
        <f t="shared" si="141"/>
        <v>na</v>
      </c>
      <c r="AC815" s="4" t="str">
        <f t="shared" si="142"/>
        <v>na</v>
      </c>
      <c r="AD815" s="4" t="str">
        <f t="shared" si="143"/>
        <v>na</v>
      </c>
      <c r="AE815" s="4" t="str">
        <f t="shared" si="144"/>
        <v>na</v>
      </c>
      <c r="AF815" s="4" t="str">
        <f t="shared" si="145"/>
        <v>na</v>
      </c>
      <c r="AG815" s="4" t="str">
        <f t="shared" si="146"/>
        <v>na</v>
      </c>
    </row>
    <row r="816" spans="1:33" x14ac:dyDescent="0.2">
      <c r="A816" t="s">
        <v>3713</v>
      </c>
      <c r="B816" t="s">
        <v>3460</v>
      </c>
      <c r="C816" s="7" t="str">
        <f>VLOOKUP(B816,YahooFinanceInfos!A:T,9,FALSE)</f>
        <v>Fastenal Company</v>
      </c>
      <c r="D816" t="str">
        <f>VLOOKUP(B816,YahooFinanceInfos!A:T,7,FALSE)</f>
        <v>USD</v>
      </c>
      <c r="E816" s="1">
        <f>VLOOKUP(B816,YahooFinanceInfos!A:T,20,FALSE)</f>
        <v>38.68</v>
      </c>
      <c r="F816" s="4" t="str">
        <f>VLOOKUP(B816,YahooFinanceInfos!A:AK,37,FALSE)</f>
        <v>26.72 - 39.96</v>
      </c>
      <c r="G816" s="11">
        <f>(VLOOKUP(B816,YahooFinanceInfos!A:AO,41,FALSE)-E816)/E816</f>
        <v>3.3092037228541912E-2</v>
      </c>
      <c r="H816" s="9">
        <f>VLOOKUP(B816,YahooFinanceInfos!A:AX,50,FALSE)</f>
        <v>1.39</v>
      </c>
      <c r="I816" s="9">
        <f>VLOOKUP(B816,YahooFinanceInfos!A:AT,46,FALSE)</f>
        <v>0.90500000000000003</v>
      </c>
      <c r="J816" s="4">
        <f>VLOOKUP(B816,YahooFinanceInfos!A:AV,48,FALSE)</f>
        <v>2.3604590000000002E-2</v>
      </c>
      <c r="K816" s="4">
        <f t="shared" si="138"/>
        <v>0.65107913669064754</v>
      </c>
      <c r="L816" s="9">
        <f>VLOOKUP(B816,YahooFinanceInfos!A:AV,47,FALSE)</f>
        <v>27.82734</v>
      </c>
      <c r="M816" s="9">
        <f>VLOOKUP(B816,YahooFinanceInfos!A:AZ,52,FALSE)</f>
        <v>4.6379999999999999</v>
      </c>
      <c r="N816" s="4">
        <f>VLOOKUP(B816,YahooFinanceInfos!A:BH,60,FALSE)</f>
        <v>8.3398020000000006</v>
      </c>
      <c r="O816" s="4" t="str">
        <f t="shared" si="139"/>
        <v>don't touch</v>
      </c>
      <c r="P816" s="4"/>
      <c r="Q816" s="4"/>
      <c r="R816" s="4"/>
      <c r="S816" s="4"/>
      <c r="T816" s="4"/>
      <c r="AA816" s="4" t="str">
        <f t="shared" si="140"/>
        <v>na</v>
      </c>
      <c r="AB816" s="4" t="str">
        <f t="shared" si="141"/>
        <v>na</v>
      </c>
      <c r="AC816" s="4" t="str">
        <f t="shared" si="142"/>
        <v>na</v>
      </c>
      <c r="AD816" s="4" t="str">
        <f t="shared" si="143"/>
        <v>na</v>
      </c>
      <c r="AE816" s="4" t="str">
        <f t="shared" si="144"/>
        <v>na</v>
      </c>
      <c r="AF816" s="4" t="str">
        <f t="shared" si="145"/>
        <v>na</v>
      </c>
      <c r="AG816" s="4" t="str">
        <f t="shared" si="146"/>
        <v>na</v>
      </c>
    </row>
    <row r="817" spans="1:33" x14ac:dyDescent="0.2">
      <c r="A817" t="s">
        <v>3713</v>
      </c>
      <c r="B817" t="s">
        <v>630</v>
      </c>
      <c r="C817" s="7" t="str">
        <f>VLOOKUP(B817,YahooFinanceInfos!A:T,9,FALSE)</f>
        <v>Federal Realty Investment Trust</v>
      </c>
      <c r="D817" t="str">
        <f>VLOOKUP(B817,YahooFinanceInfos!A:T,7,FALSE)</f>
        <v>USD</v>
      </c>
      <c r="E817" s="1">
        <f>VLOOKUP(B817,YahooFinanceInfos!A:T,20,FALSE)</f>
        <v>70.02</v>
      </c>
      <c r="F817" s="4" t="str">
        <f>VLOOKUP(B817,YahooFinanceInfos!A:AK,37,FALSE)</f>
        <v>64.11 - 141.35</v>
      </c>
      <c r="G817" s="11">
        <f>(VLOOKUP(B817,YahooFinanceInfos!A:AO,41,FALSE)-E817)/E817</f>
        <v>1.0187089403027707</v>
      </c>
      <c r="H817" s="9">
        <f>VLOOKUP(B817,YahooFinanceInfos!A:AX,50,FALSE)</f>
        <v>4.5220000000000002</v>
      </c>
      <c r="I817" s="9">
        <f>VLOOKUP(B817,YahooFinanceInfos!A:AT,46,FALSE)</f>
        <v>4.17</v>
      </c>
      <c r="J817" s="4">
        <f>VLOOKUP(B817,YahooFinanceInfos!A:AV,48,FALSE)</f>
        <v>6.1134732999999997E-2</v>
      </c>
      <c r="K817" s="4">
        <f t="shared" si="138"/>
        <v>0.92215833701901806</v>
      </c>
      <c r="L817" s="9">
        <f>VLOOKUP(B817,YahooFinanceInfos!A:AV,47,FALSE)</f>
        <v>15.484299</v>
      </c>
      <c r="M817" s="9">
        <f>VLOOKUP(B817,YahooFinanceInfos!A:AZ,52,FALSE)</f>
        <v>30.971</v>
      </c>
      <c r="N817" s="4">
        <f>VLOOKUP(B817,YahooFinanceInfos!A:BH,60,FALSE)</f>
        <v>2.2608244000000002</v>
      </c>
      <c r="O817" s="4" t="str">
        <f t="shared" si="139"/>
        <v>invest</v>
      </c>
      <c r="P817" s="4"/>
      <c r="Q817" s="14"/>
      <c r="R817" s="17" t="s">
        <v>8434</v>
      </c>
      <c r="S817" s="17"/>
      <c r="T817" s="17"/>
      <c r="AA817" s="4" t="str">
        <f t="shared" si="140"/>
        <v>na</v>
      </c>
      <c r="AB817" s="4" t="str">
        <f t="shared" si="141"/>
        <v>na</v>
      </c>
      <c r="AC817" s="4" t="str">
        <f t="shared" si="142"/>
        <v>na</v>
      </c>
      <c r="AD817" s="4" t="str">
        <f t="shared" si="143"/>
        <v>na</v>
      </c>
      <c r="AE817" s="4" t="str">
        <f t="shared" si="144"/>
        <v>na</v>
      </c>
      <c r="AF817" s="4" t="str">
        <f t="shared" si="145"/>
        <v>na</v>
      </c>
      <c r="AG817" s="4" t="str">
        <f t="shared" si="146"/>
        <v>na</v>
      </c>
    </row>
    <row r="818" spans="1:33" x14ac:dyDescent="0.2">
      <c r="A818" t="s">
        <v>3713</v>
      </c>
      <c r="B818" t="s">
        <v>3461</v>
      </c>
      <c r="C818" s="7" t="str">
        <f>VLOOKUP(B818,YahooFinanceInfos!A:T,9,FALSE)</f>
        <v>FedEx Corporation</v>
      </c>
      <c r="D818" t="str">
        <f>VLOOKUP(B818,YahooFinanceInfos!A:T,7,FALSE)</f>
        <v>USD</v>
      </c>
      <c r="E818" s="1">
        <f>VLOOKUP(B818,YahooFinanceInfos!A:T,20,FALSE)</f>
        <v>109.11</v>
      </c>
      <c r="F818" s="4" t="str">
        <f>VLOOKUP(B818,YahooFinanceInfos!A:AK,37,FALSE)</f>
        <v>88.69 - 178.5</v>
      </c>
      <c r="G818" s="11">
        <f>(VLOOKUP(B818,YahooFinanceInfos!A:AO,41,FALSE)-E818)/E818</f>
        <v>0.63596370635138855</v>
      </c>
      <c r="H818" s="9">
        <f>VLOOKUP(B818,YahooFinanceInfos!A:AX,50,FALSE)</f>
        <v>-1.34</v>
      </c>
      <c r="I818" s="9">
        <f>VLOOKUP(B818,YahooFinanceInfos!A:AT,46,FALSE)</f>
        <v>2.6</v>
      </c>
      <c r="J818" s="4">
        <f>VLOOKUP(B818,YahooFinanceInfos!A:AV,48,FALSE)</f>
        <v>2.3779037999999999E-2</v>
      </c>
      <c r="K818" s="4">
        <f t="shared" si="138"/>
        <v>-1.9402985074626866</v>
      </c>
      <c r="L818" s="9">
        <f>VLOOKUP(B818,YahooFinanceInfos!A:AV,47,FALSE)</f>
        <v>0</v>
      </c>
      <c r="M818" s="9">
        <f>VLOOKUP(B818,YahooFinanceInfos!A:AZ,52,FALSE)</f>
        <v>72.08</v>
      </c>
      <c r="N818" s="4">
        <f>VLOOKUP(B818,YahooFinanceInfos!A:BH,60,FALSE)</f>
        <v>1.5137347000000001</v>
      </c>
      <c r="O818" s="4" t="str">
        <f t="shared" si="139"/>
        <v>don't touch</v>
      </c>
      <c r="P818" s="4"/>
      <c r="Q818" s="4"/>
      <c r="R818" s="4"/>
      <c r="S818" s="4"/>
      <c r="T818" s="4"/>
      <c r="AA818" s="4" t="str">
        <f t="shared" si="140"/>
        <v>na</v>
      </c>
      <c r="AB818" s="4" t="str">
        <f t="shared" si="141"/>
        <v>na</v>
      </c>
      <c r="AC818" s="4" t="str">
        <f t="shared" si="142"/>
        <v>na</v>
      </c>
      <c r="AD818" s="4" t="str">
        <f t="shared" si="143"/>
        <v>na</v>
      </c>
      <c r="AE818" s="4" t="str">
        <f t="shared" si="144"/>
        <v>na</v>
      </c>
      <c r="AF818" s="4" t="str">
        <f t="shared" si="145"/>
        <v>na</v>
      </c>
      <c r="AG818" s="4" t="str">
        <f t="shared" si="146"/>
        <v>na</v>
      </c>
    </row>
    <row r="819" spans="1:33" x14ac:dyDescent="0.2">
      <c r="A819" t="s">
        <v>3713</v>
      </c>
      <c r="B819" t="s">
        <v>3462</v>
      </c>
      <c r="C819" s="7" t="str">
        <f>VLOOKUP(B819,YahooFinanceInfos!A:T,9,FALSE)</f>
        <v>Fidelity National Information S</v>
      </c>
      <c r="D819" t="str">
        <f>VLOOKUP(B819,YahooFinanceInfos!A:T,7,FALSE)</f>
        <v>USD</v>
      </c>
      <c r="E819" s="1">
        <f>VLOOKUP(B819,YahooFinanceInfos!A:T,20,FALSE)</f>
        <v>129.77000000000001</v>
      </c>
      <c r="F819" s="4" t="str">
        <f>VLOOKUP(B819,YahooFinanceInfos!A:AK,37,FALSE)</f>
        <v>91.68 - 158.21</v>
      </c>
      <c r="G819" s="11">
        <f>(VLOOKUP(B819,YahooFinanceInfos!A:AO,41,FALSE)-E819)/E819</f>
        <v>0.21915697002388837</v>
      </c>
      <c r="H819" s="9">
        <f>VLOOKUP(B819,YahooFinanceInfos!A:AX,50,FALSE)</f>
        <v>0.311</v>
      </c>
      <c r="I819" s="9">
        <f>VLOOKUP(B819,YahooFinanceInfos!A:AT,46,FALSE)</f>
        <v>1.4</v>
      </c>
      <c r="J819" s="4">
        <f>VLOOKUP(B819,YahooFinanceInfos!A:AV,48,FALSE)</f>
        <v>1.0981253E-2</v>
      </c>
      <c r="K819" s="4">
        <f t="shared" si="138"/>
        <v>4.5016077170418001</v>
      </c>
      <c r="L819" s="9">
        <f>VLOOKUP(B819,YahooFinanceInfos!A:AV,47,FALSE)</f>
        <v>417.26690000000002</v>
      </c>
      <c r="M819" s="9">
        <f>VLOOKUP(B819,YahooFinanceInfos!A:AZ,52,FALSE)</f>
        <v>79.816999999999993</v>
      </c>
      <c r="N819" s="4">
        <f>VLOOKUP(B819,YahooFinanceInfos!A:BH,60,FALSE)</f>
        <v>1.6258440999999999</v>
      </c>
      <c r="O819" s="4" t="str">
        <f t="shared" si="139"/>
        <v>don't touch</v>
      </c>
      <c r="P819" s="4"/>
      <c r="Q819" s="4"/>
      <c r="R819" s="4"/>
      <c r="S819" s="4"/>
      <c r="T819" s="4"/>
      <c r="AA819" s="4" t="str">
        <f t="shared" si="140"/>
        <v>na</v>
      </c>
      <c r="AB819" s="4" t="str">
        <f t="shared" si="141"/>
        <v>na</v>
      </c>
      <c r="AC819" s="4" t="str">
        <f t="shared" si="142"/>
        <v>na</v>
      </c>
      <c r="AD819" s="4" t="str">
        <f t="shared" si="143"/>
        <v>na</v>
      </c>
      <c r="AE819" s="4" t="str">
        <f t="shared" si="144"/>
        <v>na</v>
      </c>
      <c r="AF819" s="4" t="str">
        <f t="shared" si="145"/>
        <v>na</v>
      </c>
      <c r="AG819" s="4" t="str">
        <f t="shared" si="146"/>
        <v>na</v>
      </c>
    </row>
    <row r="820" spans="1:33" x14ac:dyDescent="0.2">
      <c r="A820" t="s">
        <v>3713</v>
      </c>
      <c r="B820" t="s">
        <v>3463</v>
      </c>
      <c r="C820" s="7" t="str">
        <f>VLOOKUP(B820,YahooFinanceInfos!A:T,9,FALSE)</f>
        <v>Fifth Third Bancorp</v>
      </c>
      <c r="D820" t="str">
        <f>VLOOKUP(B820,YahooFinanceInfos!A:T,7,FALSE)</f>
        <v>USD</v>
      </c>
      <c r="E820" s="1">
        <f>VLOOKUP(B820,YahooFinanceInfos!A:T,20,FALSE)</f>
        <v>16.329999999999998</v>
      </c>
      <c r="F820" s="4" t="str">
        <f>VLOOKUP(B820,YahooFinanceInfos!A:AK,37,FALSE)</f>
        <v>11.1 - 31.64</v>
      </c>
      <c r="G820" s="11">
        <f>(VLOOKUP(B820,YahooFinanceInfos!A:AO,41,FALSE)-E820)/E820</f>
        <v>0.93753827311696292</v>
      </c>
      <c r="H820" s="9">
        <f>VLOOKUP(B820,YahooFinanceInfos!A:AX,50,FALSE)</f>
        <v>2.2869999999999999</v>
      </c>
      <c r="I820" s="9">
        <f>VLOOKUP(B820,YahooFinanceInfos!A:AT,46,FALSE)</f>
        <v>0.99</v>
      </c>
      <c r="J820" s="4">
        <f>VLOOKUP(B820,YahooFinanceInfos!A:AV,48,FALSE)</f>
        <v>6.3057325999999997E-2</v>
      </c>
      <c r="K820" s="4">
        <f t="shared" ref="K820:K883" si="147">IFERROR(I820/H820,"na")</f>
        <v>0.43288150415391341</v>
      </c>
      <c r="L820" s="9">
        <f>VLOOKUP(B820,YahooFinanceInfos!A:AV,47,FALSE)</f>
        <v>7.1403590000000001</v>
      </c>
      <c r="M820" s="9">
        <f>VLOOKUP(B820,YahooFinanceInfos!A:AZ,52,FALSE)</f>
        <v>28.262</v>
      </c>
      <c r="N820" s="4">
        <f>VLOOKUP(B820,YahooFinanceInfos!A:BH,60,FALSE)</f>
        <v>0.57780765999999995</v>
      </c>
      <c r="O820" s="4" t="str">
        <f t="shared" ref="O820:O883" si="148">IF(G820&gt;30%,IF(J820&gt;3%,IF(K820&lt;100%,IF(K820&gt;0%,"invest","don't touch"),"don't touch"),"don't touch"),"don't touch")</f>
        <v>invest</v>
      </c>
      <c r="P820" s="4"/>
      <c r="Q820" s="14"/>
      <c r="R820" s="17"/>
      <c r="S820" s="17"/>
      <c r="T820" s="17"/>
      <c r="AA820" s="4" t="str">
        <f t="shared" si="140"/>
        <v>na</v>
      </c>
      <c r="AB820" s="4" t="str">
        <f t="shared" si="141"/>
        <v>na</v>
      </c>
      <c r="AC820" s="4" t="str">
        <f t="shared" si="142"/>
        <v>na</v>
      </c>
      <c r="AD820" s="4" t="str">
        <f t="shared" si="143"/>
        <v>na</v>
      </c>
      <c r="AE820" s="4" t="str">
        <f t="shared" si="144"/>
        <v>na</v>
      </c>
      <c r="AF820" s="4" t="str">
        <f t="shared" si="145"/>
        <v>na</v>
      </c>
      <c r="AG820" s="4" t="str">
        <f t="shared" si="146"/>
        <v>na</v>
      </c>
    </row>
    <row r="821" spans="1:33" x14ac:dyDescent="0.2">
      <c r="A821" t="s">
        <v>3713</v>
      </c>
      <c r="B821" t="s">
        <v>3464</v>
      </c>
      <c r="C821" s="7" t="str">
        <f>VLOOKUP(B821,YahooFinanceInfos!A:T,9,FALSE)</f>
        <v>FirstEnergy Corp.</v>
      </c>
      <c r="D821" t="str">
        <f>VLOOKUP(B821,YahooFinanceInfos!A:T,7,FALSE)</f>
        <v>USD</v>
      </c>
      <c r="E821" s="1">
        <f>VLOOKUP(B821,YahooFinanceInfos!A:T,20,FALSE)</f>
        <v>39.96</v>
      </c>
      <c r="F821" s="4" t="str">
        <f>VLOOKUP(B821,YahooFinanceInfos!A:AK,37,FALSE)</f>
        <v>32.0 - 52.52</v>
      </c>
      <c r="G821" s="11">
        <f>(VLOOKUP(B821,YahooFinanceInfos!A:AO,41,FALSE)-E821)/E821</f>
        <v>0.31431431431431439</v>
      </c>
      <c r="H821" s="9">
        <f>VLOOKUP(B821,YahooFinanceInfos!A:AX,50,FALSE)</f>
        <v>1.2370000000000001</v>
      </c>
      <c r="I821" s="9">
        <f>VLOOKUP(B821,YahooFinanceInfos!A:AT,46,FALSE)</f>
        <v>1.54</v>
      </c>
      <c r="J821" s="4">
        <f>VLOOKUP(B821,YahooFinanceInfos!A:AV,48,FALSE)</f>
        <v>3.9436619999999999E-2</v>
      </c>
      <c r="K821" s="4">
        <f t="shared" si="147"/>
        <v>1.2449474535165723</v>
      </c>
      <c r="L821" s="9">
        <f>VLOOKUP(B821,YahooFinanceInfos!A:AV,47,FALSE)</f>
        <v>32.303959999999996</v>
      </c>
      <c r="M821" s="9">
        <f>VLOOKUP(B821,YahooFinanceInfos!A:AZ,52,FALSE)</f>
        <v>12.577999999999999</v>
      </c>
      <c r="N821" s="4">
        <f>VLOOKUP(B821,YahooFinanceInfos!A:BH,60,FALSE)</f>
        <v>3.1769755000000002</v>
      </c>
      <c r="O821" s="4" t="str">
        <f t="shared" si="148"/>
        <v>don't touch</v>
      </c>
      <c r="P821" s="4"/>
      <c r="Q821" s="4"/>
      <c r="R821" s="4"/>
      <c r="S821" s="4"/>
      <c r="T821" s="4"/>
      <c r="AA821" s="4" t="str">
        <f t="shared" si="140"/>
        <v>na</v>
      </c>
      <c r="AB821" s="4" t="str">
        <f t="shared" si="141"/>
        <v>na</v>
      </c>
      <c r="AC821" s="4" t="str">
        <f t="shared" si="142"/>
        <v>na</v>
      </c>
      <c r="AD821" s="4" t="str">
        <f t="shared" si="143"/>
        <v>na</v>
      </c>
      <c r="AE821" s="4" t="str">
        <f t="shared" si="144"/>
        <v>na</v>
      </c>
      <c r="AF821" s="4" t="str">
        <f t="shared" si="145"/>
        <v>na</v>
      </c>
      <c r="AG821" s="4" t="str">
        <f t="shared" si="146"/>
        <v>na</v>
      </c>
    </row>
    <row r="822" spans="1:33" x14ac:dyDescent="0.2">
      <c r="A822" t="s">
        <v>3713</v>
      </c>
      <c r="B822" t="s">
        <v>3465</v>
      </c>
      <c r="C822" s="7" t="str">
        <f>VLOOKUP(B822,YahooFinanceInfos!A:T,9,FALSE)</f>
        <v>Fiserv, Inc.</v>
      </c>
      <c r="D822" t="str">
        <f>VLOOKUP(B822,YahooFinanceInfos!A:T,7,FALSE)</f>
        <v>USD</v>
      </c>
      <c r="E822" s="1">
        <f>VLOOKUP(B822,YahooFinanceInfos!A:T,20,FALSE)</f>
        <v>99.32</v>
      </c>
      <c r="F822" s="4" t="str">
        <f>VLOOKUP(B822,YahooFinanceInfos!A:AK,37,FALSE)</f>
        <v>73.5 - 125.05</v>
      </c>
      <c r="G822" s="11">
        <f>(VLOOKUP(B822,YahooFinanceInfos!A:AO,41,FALSE)-E822)/E822</f>
        <v>0.25906161900926306</v>
      </c>
      <c r="H822" s="9">
        <f>VLOOKUP(B822,YahooFinanceInfos!A:AX,50,FALSE)</f>
        <v>1.7869999999999999</v>
      </c>
      <c r="I822" s="9">
        <f>VLOOKUP(B822,YahooFinanceInfos!A:AT,46,FALSE)</f>
        <v>0</v>
      </c>
      <c r="J822" s="4">
        <f>VLOOKUP(B822,YahooFinanceInfos!A:AV,48,FALSE)</f>
        <v>0</v>
      </c>
      <c r="K822" s="4">
        <f t="shared" si="147"/>
        <v>0</v>
      </c>
      <c r="L822" s="9">
        <f>VLOOKUP(B822,YahooFinanceInfos!A:AV,47,FALSE)</f>
        <v>55.579185000000003</v>
      </c>
      <c r="M822" s="9">
        <f>VLOOKUP(B822,YahooFinanceInfos!A:AZ,52,FALSE)</f>
        <v>46.069000000000003</v>
      </c>
      <c r="N822" s="4">
        <f>VLOOKUP(B822,YahooFinanceInfos!A:BH,60,FALSE)</f>
        <v>2.1558967</v>
      </c>
      <c r="O822" s="4" t="str">
        <f t="shared" si="148"/>
        <v>don't touch</v>
      </c>
      <c r="P822" s="4"/>
      <c r="Q822" s="4"/>
      <c r="R822" s="4"/>
      <c r="S822" s="4"/>
      <c r="T822" s="4"/>
      <c r="AA822" s="4" t="str">
        <f t="shared" si="140"/>
        <v>na</v>
      </c>
      <c r="AB822" s="4" t="str">
        <f t="shared" si="141"/>
        <v>na</v>
      </c>
      <c r="AC822" s="4" t="str">
        <f t="shared" si="142"/>
        <v>na</v>
      </c>
      <c r="AD822" s="4" t="str">
        <f t="shared" si="143"/>
        <v>na</v>
      </c>
      <c r="AE822" s="4" t="str">
        <f t="shared" si="144"/>
        <v>na</v>
      </c>
      <c r="AF822" s="4" t="str">
        <f t="shared" si="145"/>
        <v>na</v>
      </c>
      <c r="AG822" s="4" t="str">
        <f t="shared" si="146"/>
        <v>na</v>
      </c>
    </row>
    <row r="823" spans="1:33" x14ac:dyDescent="0.2">
      <c r="A823" t="s">
        <v>3713</v>
      </c>
      <c r="B823" t="s">
        <v>3466</v>
      </c>
      <c r="C823" s="7" t="str">
        <f>VLOOKUP(B823,YahooFinanceInfos!A:T,9,FALSE)</f>
        <v>FLIR Systems, Inc.</v>
      </c>
      <c r="D823" t="str">
        <f>VLOOKUP(B823,YahooFinanceInfos!A:T,7,FALSE)</f>
        <v>USD</v>
      </c>
      <c r="E823" s="1">
        <f>VLOOKUP(B823,YahooFinanceInfos!A:T,20,FALSE)</f>
        <v>44.52</v>
      </c>
      <c r="F823" s="4" t="str">
        <f>VLOOKUP(B823,YahooFinanceInfos!A:AK,37,FALSE)</f>
        <v>23.85 - 59.44</v>
      </c>
      <c r="G823" s="11">
        <f>(VLOOKUP(B823,YahooFinanceInfos!A:AO,41,FALSE)-E823)/E823</f>
        <v>0.33513027852650479</v>
      </c>
      <c r="H823" s="9">
        <f>VLOOKUP(B823,YahooFinanceInfos!A:AX,50,FALSE)</f>
        <v>0.92100000000000004</v>
      </c>
      <c r="I823" s="9">
        <f>VLOOKUP(B823,YahooFinanceInfos!A:AT,46,FALSE)</f>
        <v>0.68</v>
      </c>
      <c r="J823" s="4">
        <f>VLOOKUP(B823,YahooFinanceInfos!A:AV,48,FALSE)</f>
        <v>1.5027624999999999E-2</v>
      </c>
      <c r="K823" s="4">
        <f t="shared" si="147"/>
        <v>0.73832790445168295</v>
      </c>
      <c r="L823" s="9">
        <f>VLOOKUP(B823,YahooFinanceInfos!A:AV,47,FALSE)</f>
        <v>48.338763999999998</v>
      </c>
      <c r="M823" s="9">
        <f>VLOOKUP(B823,YahooFinanceInfos!A:AZ,52,FALSE)</f>
        <v>13.074999999999999</v>
      </c>
      <c r="N823" s="4">
        <f>VLOOKUP(B823,YahooFinanceInfos!A:BH,60,FALSE)</f>
        <v>3.4049714</v>
      </c>
      <c r="O823" s="4" t="str">
        <f t="shared" si="148"/>
        <v>don't touch</v>
      </c>
      <c r="P823" s="4"/>
      <c r="Q823" s="4"/>
      <c r="R823" s="4"/>
      <c r="S823" s="4"/>
      <c r="T823" s="4"/>
      <c r="AA823" s="4" t="str">
        <f t="shared" si="140"/>
        <v>na</v>
      </c>
      <c r="AB823" s="4" t="str">
        <f t="shared" si="141"/>
        <v>na</v>
      </c>
      <c r="AC823" s="4" t="str">
        <f t="shared" si="142"/>
        <v>na</v>
      </c>
      <c r="AD823" s="4" t="str">
        <f t="shared" si="143"/>
        <v>na</v>
      </c>
      <c r="AE823" s="4" t="str">
        <f t="shared" si="144"/>
        <v>na</v>
      </c>
      <c r="AF823" s="4" t="str">
        <f t="shared" si="145"/>
        <v>na</v>
      </c>
      <c r="AG823" s="4" t="str">
        <f t="shared" si="146"/>
        <v>na</v>
      </c>
    </row>
    <row r="824" spans="1:33" x14ac:dyDescent="0.2">
      <c r="A824" t="s">
        <v>3713</v>
      </c>
      <c r="B824" t="s">
        <v>3467</v>
      </c>
      <c r="C824" s="7" t="str">
        <f>VLOOKUP(B824,YahooFinanceInfos!A:T,9,FALSE)</f>
        <v>Flowserve Corporation</v>
      </c>
      <c r="D824" t="str">
        <f>VLOOKUP(B824,YahooFinanceInfos!A:T,7,FALSE)</f>
        <v>USD</v>
      </c>
      <c r="E824" s="1">
        <f>VLOOKUP(B824,YahooFinanceInfos!A:T,20,FALSE)</f>
        <v>22.98</v>
      </c>
      <c r="F824" s="4" t="str">
        <f>VLOOKUP(B824,YahooFinanceInfos!A:AK,37,FALSE)</f>
        <v>18.98 - 53.98</v>
      </c>
      <c r="G824" s="11">
        <f>(VLOOKUP(B824,YahooFinanceInfos!A:AO,41,FALSE)-E824)/E824</f>
        <v>1.3489991296779806</v>
      </c>
      <c r="H824" s="9">
        <f>VLOOKUP(B824,YahooFinanceInfos!A:AX,50,FALSE)</f>
        <v>1.5089999999999999</v>
      </c>
      <c r="I824" s="9">
        <f>VLOOKUP(B824,YahooFinanceInfos!A:AT,46,FALSE)</f>
        <v>0.76</v>
      </c>
      <c r="J824" s="4">
        <f>VLOOKUP(B824,YahooFinanceInfos!A:AV,48,FALSE)</f>
        <v>3.4249660000000001E-2</v>
      </c>
      <c r="K824" s="4">
        <f t="shared" si="147"/>
        <v>0.50364479787939032</v>
      </c>
      <c r="L824" s="9">
        <f>VLOOKUP(B824,YahooFinanceInfos!A:AV,47,FALSE)</f>
        <v>15.228628</v>
      </c>
      <c r="M824" s="9">
        <f>VLOOKUP(B824,YahooFinanceInfos!A:AZ,52,FALSE)</f>
        <v>12.785</v>
      </c>
      <c r="N824" s="4">
        <f>VLOOKUP(B824,YahooFinanceInfos!A:BH,60,FALSE)</f>
        <v>1.7974188</v>
      </c>
      <c r="O824" s="4" t="str">
        <f t="shared" si="148"/>
        <v>invest</v>
      </c>
      <c r="P824" s="4"/>
      <c r="Q824" s="4"/>
      <c r="R824" s="4"/>
      <c r="S824" s="4"/>
      <c r="T824" s="4"/>
      <c r="AA824" s="4" t="str">
        <f t="shared" si="140"/>
        <v>na</v>
      </c>
      <c r="AB824" s="4" t="str">
        <f t="shared" si="141"/>
        <v>na</v>
      </c>
      <c r="AC824" s="4" t="str">
        <f t="shared" si="142"/>
        <v>na</v>
      </c>
      <c r="AD824" s="4" t="str">
        <f t="shared" si="143"/>
        <v>na</v>
      </c>
      <c r="AE824" s="4" t="str">
        <f t="shared" si="144"/>
        <v>na</v>
      </c>
      <c r="AF824" s="4" t="str">
        <f t="shared" si="145"/>
        <v>na</v>
      </c>
      <c r="AG824" s="4" t="str">
        <f t="shared" si="146"/>
        <v>na</v>
      </c>
    </row>
    <row r="825" spans="1:33" x14ac:dyDescent="0.2">
      <c r="A825" t="s">
        <v>3713</v>
      </c>
      <c r="B825" t="s">
        <v>3468</v>
      </c>
      <c r="C825" s="7" t="str">
        <f>VLOOKUP(B825,YahooFinanceInfos!A:T,9,FALSE)</f>
        <v>Fluor Corporation</v>
      </c>
      <c r="D825" t="str">
        <f>VLOOKUP(B825,YahooFinanceInfos!A:T,7,FALSE)</f>
        <v>USD</v>
      </c>
      <c r="E825" s="1">
        <f>VLOOKUP(B825,YahooFinanceInfos!A:T,20,FALSE)</f>
        <v>8.66</v>
      </c>
      <c r="F825" s="4" t="str">
        <f>VLOOKUP(B825,YahooFinanceInfos!A:AK,37,FALSE)</f>
        <v>2.85 - 34.43</v>
      </c>
      <c r="G825" s="11">
        <f>(VLOOKUP(B825,YahooFinanceInfos!A:AO,41,FALSE)-E825)/E825</f>
        <v>2.9757505773672053</v>
      </c>
      <c r="H825" s="9">
        <f>VLOOKUP(B825,YahooFinanceInfos!A:AX,50,FALSE)</f>
        <v>-9.3170000000000002</v>
      </c>
      <c r="I825" s="9">
        <f>VLOOKUP(B825,YahooFinanceInfos!A:AT,46,FALSE)</f>
        <v>0.84</v>
      </c>
      <c r="J825" s="4">
        <f>VLOOKUP(B825,YahooFinanceInfos!A:AV,48,FALSE)</f>
        <v>0.105</v>
      </c>
      <c r="K825" s="4">
        <f t="shared" si="147"/>
        <v>-9.0157776108189328E-2</v>
      </c>
      <c r="L825" s="9">
        <f>VLOOKUP(B825,YahooFinanceInfos!A:AV,47,FALSE)</f>
        <v>0</v>
      </c>
      <c r="M825" s="9">
        <f>VLOOKUP(B825,YahooFinanceInfos!A:AZ,52,FALSE)</f>
        <v>11.125</v>
      </c>
      <c r="N825" s="4">
        <f>VLOOKUP(B825,YahooFinanceInfos!A:BH,60,FALSE)</f>
        <v>0.77842694999999995</v>
      </c>
      <c r="O825" s="4" t="str">
        <f t="shared" si="148"/>
        <v>don't touch</v>
      </c>
      <c r="P825" s="4"/>
      <c r="Q825" s="14"/>
      <c r="R825" s="19" t="s">
        <v>8419</v>
      </c>
      <c r="S825" s="19"/>
      <c r="T825" s="19"/>
      <c r="U825">
        <v>0.84</v>
      </c>
      <c r="V825">
        <v>0.84</v>
      </c>
      <c r="W825">
        <v>0.84</v>
      </c>
      <c r="X825">
        <v>0.84</v>
      </c>
      <c r="Y825">
        <v>0.84</v>
      </c>
      <c r="Z825">
        <v>0.84</v>
      </c>
      <c r="AA825" s="4">
        <f t="shared" si="140"/>
        <v>0</v>
      </c>
      <c r="AB825" s="4">
        <f t="shared" si="141"/>
        <v>0</v>
      </c>
      <c r="AC825" s="4">
        <f t="shared" si="142"/>
        <v>0</v>
      </c>
      <c r="AD825" s="4">
        <f t="shared" si="143"/>
        <v>0</v>
      </c>
      <c r="AE825" s="4">
        <f t="shared" si="144"/>
        <v>0</v>
      </c>
      <c r="AF825" s="4">
        <f t="shared" si="145"/>
        <v>0</v>
      </c>
      <c r="AG825" s="4">
        <f t="shared" si="146"/>
        <v>0</v>
      </c>
    </row>
    <row r="826" spans="1:33" x14ac:dyDescent="0.2">
      <c r="A826" t="s">
        <v>3713</v>
      </c>
      <c r="B826" t="s">
        <v>3469</v>
      </c>
      <c r="C826" s="7" t="str">
        <f>VLOOKUP(B826,YahooFinanceInfos!A:T,9,FALSE)</f>
        <v>FMC Corporation</v>
      </c>
      <c r="D826" t="str">
        <f>VLOOKUP(B826,YahooFinanceInfos!A:T,7,FALSE)</f>
        <v>USD</v>
      </c>
      <c r="E826" s="1">
        <f>VLOOKUP(B826,YahooFinanceInfos!A:T,20,FALSE)</f>
        <v>88.61</v>
      </c>
      <c r="F826" s="4" t="str">
        <f>VLOOKUP(B826,YahooFinanceInfos!A:AK,37,FALSE)</f>
        <v>56.77 - 108.77</v>
      </c>
      <c r="G826" s="11">
        <f>(VLOOKUP(B826,YahooFinanceInfos!A:AO,41,FALSE)-E826)/E826</f>
        <v>0.22751382462476014</v>
      </c>
      <c r="H826" s="9">
        <f>VLOOKUP(B826,YahooFinanceInfos!A:AX,50,FALSE)</f>
        <v>3.5659999999999998</v>
      </c>
      <c r="I826" s="9">
        <f>VLOOKUP(B826,YahooFinanceInfos!A:AT,46,FALSE)</f>
        <v>1.68</v>
      </c>
      <c r="J826" s="4">
        <f>VLOOKUP(B826,YahooFinanceInfos!A:AV,48,FALSE)</f>
        <v>1.8925312999999999E-2</v>
      </c>
      <c r="K826" s="4">
        <f t="shared" si="147"/>
        <v>0.47111609646662927</v>
      </c>
      <c r="L826" s="9">
        <f>VLOOKUP(B826,YahooFinanceInfos!A:AV,47,FALSE)</f>
        <v>24.848569999999999</v>
      </c>
      <c r="M826" s="9">
        <f>VLOOKUP(B826,YahooFinanceInfos!A:AZ,52,FALSE)</f>
        <v>20.667999999999999</v>
      </c>
      <c r="N826" s="4">
        <f>VLOOKUP(B826,YahooFinanceInfos!A:BH,60,FALSE)</f>
        <v>4.2873044</v>
      </c>
      <c r="O826" s="4" t="str">
        <f t="shared" si="148"/>
        <v>don't touch</v>
      </c>
      <c r="P826" s="4"/>
      <c r="Q826" s="4"/>
      <c r="R826" s="4"/>
      <c r="S826" s="4"/>
      <c r="T826" s="4"/>
      <c r="AA826" s="4" t="str">
        <f t="shared" si="140"/>
        <v>na</v>
      </c>
      <c r="AB826" s="4" t="str">
        <f t="shared" si="141"/>
        <v>na</v>
      </c>
      <c r="AC826" s="4" t="str">
        <f t="shared" si="142"/>
        <v>na</v>
      </c>
      <c r="AD826" s="4" t="str">
        <f t="shared" si="143"/>
        <v>na</v>
      </c>
      <c r="AE826" s="4" t="str">
        <f t="shared" si="144"/>
        <v>na</v>
      </c>
      <c r="AF826" s="4" t="str">
        <f t="shared" si="145"/>
        <v>na</v>
      </c>
      <c r="AG826" s="4" t="str">
        <f t="shared" si="146"/>
        <v>na</v>
      </c>
    </row>
    <row r="827" spans="1:33" x14ac:dyDescent="0.2">
      <c r="A827" t="s">
        <v>3713</v>
      </c>
      <c r="B827" t="s">
        <v>3470</v>
      </c>
      <c r="C827" s="7" t="str">
        <f>VLOOKUP(B827,YahooFinanceInfos!A:T,9,FALSE)</f>
        <v>Foot Locker, Inc.</v>
      </c>
      <c r="D827" t="str">
        <f>VLOOKUP(B827,YahooFinanceInfos!A:T,7,FALSE)</f>
        <v>USD</v>
      </c>
      <c r="E827" s="1">
        <f>VLOOKUP(B827,YahooFinanceInfos!A:T,20,FALSE)</f>
        <v>24.55</v>
      </c>
      <c r="F827" s="4" t="str">
        <f>VLOOKUP(B827,YahooFinanceInfos!A:AK,37,FALSE)</f>
        <v>17.46 - 56.66</v>
      </c>
      <c r="G827" s="11">
        <f>(VLOOKUP(B827,YahooFinanceInfos!A:AO,41,FALSE)-E827)/E827</f>
        <v>1.3079429735234216</v>
      </c>
      <c r="H827" s="9">
        <f>VLOOKUP(B827,YahooFinanceInfos!A:AX,50,FALSE)</f>
        <v>4.5</v>
      </c>
      <c r="I827" s="9">
        <f>VLOOKUP(B827,YahooFinanceInfos!A:AT,46,FALSE)</f>
        <v>1.52</v>
      </c>
      <c r="J827" s="4">
        <f>VLOOKUP(B827,YahooFinanceInfos!A:AV,48,FALSE)</f>
        <v>6.4846409999999993E-2</v>
      </c>
      <c r="K827" s="4">
        <f t="shared" si="147"/>
        <v>0.33777777777777779</v>
      </c>
      <c r="L827" s="9">
        <f>VLOOKUP(B827,YahooFinanceInfos!A:AV,47,FALSE)</f>
        <v>5.4555553999999997</v>
      </c>
      <c r="M827" s="9">
        <f>VLOOKUP(B827,YahooFinanceInfos!A:AZ,52,FALSE)</f>
        <v>23.736000000000001</v>
      </c>
      <c r="N827" s="4">
        <f>VLOOKUP(B827,YahooFinanceInfos!A:BH,60,FALSE)</f>
        <v>1.0342939</v>
      </c>
      <c r="O827" s="4" t="str">
        <f t="shared" si="148"/>
        <v>invest</v>
      </c>
      <c r="P827" s="4"/>
      <c r="Q827" s="4"/>
      <c r="R827" s="4"/>
      <c r="S827" s="4"/>
      <c r="T827" s="4"/>
      <c r="AA827" s="4" t="str">
        <f t="shared" si="140"/>
        <v>na</v>
      </c>
      <c r="AB827" s="4" t="str">
        <f t="shared" si="141"/>
        <v>na</v>
      </c>
      <c r="AC827" s="4" t="str">
        <f t="shared" si="142"/>
        <v>na</v>
      </c>
      <c r="AD827" s="4" t="str">
        <f t="shared" si="143"/>
        <v>na</v>
      </c>
      <c r="AE827" s="4" t="str">
        <f t="shared" si="144"/>
        <v>na</v>
      </c>
      <c r="AF827" s="4" t="str">
        <f t="shared" si="145"/>
        <v>na</v>
      </c>
      <c r="AG827" s="4" t="str">
        <f t="shared" si="146"/>
        <v>na</v>
      </c>
    </row>
    <row r="828" spans="1:33" x14ac:dyDescent="0.2">
      <c r="A828" t="s">
        <v>3713</v>
      </c>
      <c r="B828" t="s">
        <v>3471</v>
      </c>
      <c r="C828" s="7" t="str">
        <f>VLOOKUP(B828,YahooFinanceInfos!A:T,9,FALSE)</f>
        <v>Ford Motor Company</v>
      </c>
      <c r="D828" t="str">
        <f>VLOOKUP(B828,YahooFinanceInfos!A:T,7,FALSE)</f>
        <v>USD</v>
      </c>
      <c r="E828" s="1">
        <f>VLOOKUP(B828,YahooFinanceInfos!A:T,20,FALSE)</f>
        <v>4.8899999999999997</v>
      </c>
      <c r="F828" s="4" t="str">
        <f>VLOOKUP(B828,YahooFinanceInfos!A:AK,37,FALSE)</f>
        <v>3.96 - 10.56</v>
      </c>
      <c r="G828" s="11">
        <f>(VLOOKUP(B828,YahooFinanceInfos!A:AO,41,FALSE)-E828)/E828</f>
        <v>1.1595092024539879</v>
      </c>
      <c r="H828" s="9">
        <f>VLOOKUP(B828,YahooFinanceInfos!A:AX,50,FALSE)</f>
        <v>-0.78100000000000003</v>
      </c>
      <c r="I828" s="9">
        <f>VLOOKUP(B828,YahooFinanceInfos!A:AT,46,FALSE)</f>
        <v>0.6</v>
      </c>
      <c r="J828" s="4">
        <f>VLOOKUP(B828,YahooFinanceInfos!A:AV,48,FALSE)</f>
        <v>0.12711865999999999</v>
      </c>
      <c r="K828" s="4">
        <f t="shared" si="147"/>
        <v>-0.76824583866837381</v>
      </c>
      <c r="L828" s="9">
        <f>VLOOKUP(B828,YahooFinanceInfos!A:AV,47,FALSE)</f>
        <v>0</v>
      </c>
      <c r="M828" s="9">
        <f>VLOOKUP(B828,YahooFinanceInfos!A:AZ,52,FALSE)</f>
        <v>7.4550000000000001</v>
      </c>
      <c r="N828" s="4">
        <f>VLOOKUP(B828,YahooFinanceInfos!A:BH,60,FALSE)</f>
        <v>0.65593559999999995</v>
      </c>
      <c r="O828" s="4" t="str">
        <f t="shared" si="148"/>
        <v>don't touch</v>
      </c>
      <c r="P828" s="4"/>
      <c r="Q828" s="4"/>
      <c r="R828" s="4"/>
      <c r="S828" s="4"/>
      <c r="T828" s="4"/>
      <c r="AA828" s="4" t="str">
        <f t="shared" si="140"/>
        <v>na</v>
      </c>
      <c r="AB828" s="4" t="str">
        <f t="shared" si="141"/>
        <v>na</v>
      </c>
      <c r="AC828" s="4" t="str">
        <f t="shared" si="142"/>
        <v>na</v>
      </c>
      <c r="AD828" s="4" t="str">
        <f t="shared" si="143"/>
        <v>na</v>
      </c>
      <c r="AE828" s="4" t="str">
        <f t="shared" si="144"/>
        <v>na</v>
      </c>
      <c r="AF828" s="4" t="str">
        <f t="shared" si="145"/>
        <v>na</v>
      </c>
      <c r="AG828" s="4" t="str">
        <f t="shared" si="146"/>
        <v>na</v>
      </c>
    </row>
    <row r="829" spans="1:33" x14ac:dyDescent="0.2">
      <c r="A829" t="s">
        <v>3713</v>
      </c>
      <c r="B829" t="s">
        <v>3472</v>
      </c>
      <c r="C829" s="7" t="str">
        <f>VLOOKUP(B829,YahooFinanceInfos!A:T,9,FALSE)</f>
        <v>Fortive Corporation</v>
      </c>
      <c r="D829" t="str">
        <f>VLOOKUP(B829,YahooFinanceInfos!A:T,7,FALSE)</f>
        <v>USD</v>
      </c>
      <c r="E829" s="1">
        <f>VLOOKUP(B829,YahooFinanceInfos!A:T,20,FALSE)</f>
        <v>55.76</v>
      </c>
      <c r="F829" s="4" t="str">
        <f>VLOOKUP(B829,YahooFinanceInfos!A:AK,37,FALSE)</f>
        <v>37.31 - 83.18</v>
      </c>
      <c r="G829" s="11">
        <f>(VLOOKUP(B829,YahooFinanceInfos!A:AO,41,FALSE)-E829)/E829</f>
        <v>0.49175035868005756</v>
      </c>
      <c r="H829" s="9">
        <f>VLOOKUP(B829,YahooFinanceInfos!A:AX,50,FALSE)</f>
        <v>1.607</v>
      </c>
      <c r="I829" s="9">
        <f>VLOOKUP(B829,YahooFinanceInfos!A:AT,46,FALSE)</f>
        <v>0.28000000000000003</v>
      </c>
      <c r="J829" s="4">
        <f>VLOOKUP(B829,YahooFinanceInfos!A:AV,48,FALSE)</f>
        <v>5.1413880000000002E-3</v>
      </c>
      <c r="K829" s="4">
        <f t="shared" si="147"/>
        <v>0.17423771001866833</v>
      </c>
      <c r="L829" s="9">
        <f>VLOOKUP(B829,YahooFinanceInfos!A:AV,47,FALSE)</f>
        <v>34.698193000000003</v>
      </c>
      <c r="M829" s="9">
        <f>VLOOKUP(B829,YahooFinanceInfos!A:AZ,52,FALSE)</f>
        <v>21.503</v>
      </c>
      <c r="N829" s="4">
        <f>VLOOKUP(B829,YahooFinanceInfos!A:BH,60,FALSE)</f>
        <v>2.5931264999999999</v>
      </c>
      <c r="O829" s="4" t="str">
        <f t="shared" si="148"/>
        <v>don't touch</v>
      </c>
      <c r="P829" s="4"/>
      <c r="Q829" s="4"/>
      <c r="R829" s="4"/>
      <c r="S829" s="4"/>
      <c r="T829" s="4"/>
      <c r="AA829" s="4" t="str">
        <f t="shared" si="140"/>
        <v>na</v>
      </c>
      <c r="AB829" s="4" t="str">
        <f t="shared" si="141"/>
        <v>na</v>
      </c>
      <c r="AC829" s="4" t="str">
        <f t="shared" si="142"/>
        <v>na</v>
      </c>
      <c r="AD829" s="4" t="str">
        <f t="shared" si="143"/>
        <v>na</v>
      </c>
      <c r="AE829" s="4" t="str">
        <f t="shared" si="144"/>
        <v>na</v>
      </c>
      <c r="AF829" s="4" t="str">
        <f t="shared" si="145"/>
        <v>na</v>
      </c>
      <c r="AG829" s="4" t="str">
        <f t="shared" si="146"/>
        <v>na</v>
      </c>
    </row>
    <row r="830" spans="1:33" x14ac:dyDescent="0.2">
      <c r="A830" t="s">
        <v>3713</v>
      </c>
      <c r="B830" t="s">
        <v>3473</v>
      </c>
      <c r="C830" s="7" t="str">
        <f>VLOOKUP(B830,YahooFinanceInfos!A:T,9,FALSE)</f>
        <v>Fortune Brands Home &amp; Security,</v>
      </c>
      <c r="D830" t="str">
        <f>VLOOKUP(B830,YahooFinanceInfos!A:T,7,FALSE)</f>
        <v>USD</v>
      </c>
      <c r="E830" s="1">
        <f>VLOOKUP(B830,YahooFinanceInfos!A:T,20,FALSE)</f>
        <v>51.64</v>
      </c>
      <c r="F830" s="4" t="str">
        <f>VLOOKUP(B830,YahooFinanceInfos!A:AK,37,FALSE)</f>
        <v>33.9 - 73.28</v>
      </c>
      <c r="G830" s="11">
        <f>(VLOOKUP(B830,YahooFinanceInfos!A:AO,41,FALSE)-E830)/E830</f>
        <v>0.41905499612703334</v>
      </c>
      <c r="H830" s="9">
        <f>VLOOKUP(B830,YahooFinanceInfos!A:AX,50,FALSE)</f>
        <v>3.2309999999999999</v>
      </c>
      <c r="I830" s="9">
        <f>VLOOKUP(B830,YahooFinanceInfos!A:AT,46,FALSE)</f>
        <v>0.9</v>
      </c>
      <c r="J830" s="4">
        <f>VLOOKUP(B830,YahooFinanceInfos!A:AV,48,FALSE)</f>
        <v>1.8134192E-2</v>
      </c>
      <c r="K830" s="4">
        <f t="shared" si="147"/>
        <v>0.2785515320334262</v>
      </c>
      <c r="L830" s="9">
        <f>VLOOKUP(B830,YahooFinanceInfos!A:AV,47,FALSE)</f>
        <v>15.982668</v>
      </c>
      <c r="M830" s="9">
        <f>VLOOKUP(B830,YahooFinanceInfos!A:AZ,52,FALSE)</f>
        <v>17.085999999999999</v>
      </c>
      <c r="N830" s="4">
        <f>VLOOKUP(B830,YahooFinanceInfos!A:BH,60,FALSE)</f>
        <v>3.0223575</v>
      </c>
      <c r="O830" s="4" t="str">
        <f t="shared" si="148"/>
        <v>don't touch</v>
      </c>
      <c r="P830" s="4"/>
      <c r="Q830" s="4"/>
      <c r="R830" s="4"/>
      <c r="S830" s="4"/>
      <c r="T830" s="4"/>
      <c r="AA830" s="4" t="str">
        <f t="shared" si="140"/>
        <v>na</v>
      </c>
      <c r="AB830" s="4" t="str">
        <f t="shared" si="141"/>
        <v>na</v>
      </c>
      <c r="AC830" s="4" t="str">
        <f t="shared" si="142"/>
        <v>na</v>
      </c>
      <c r="AD830" s="4" t="str">
        <f t="shared" si="143"/>
        <v>na</v>
      </c>
      <c r="AE830" s="4" t="str">
        <f t="shared" si="144"/>
        <v>na</v>
      </c>
      <c r="AF830" s="4" t="str">
        <f t="shared" si="145"/>
        <v>na</v>
      </c>
      <c r="AG830" s="4" t="str">
        <f t="shared" si="146"/>
        <v>na</v>
      </c>
    </row>
    <row r="831" spans="1:33" x14ac:dyDescent="0.2">
      <c r="A831" t="s">
        <v>3713</v>
      </c>
      <c r="B831" t="s">
        <v>599</v>
      </c>
      <c r="C831" s="7" t="str">
        <f>VLOOKUP(B831,YahooFinanceInfos!A:T,9,FALSE)</f>
        <v>Franklin Resources, Inc.</v>
      </c>
      <c r="D831" t="str">
        <f>VLOOKUP(B831,YahooFinanceInfos!A:T,7,FALSE)</f>
        <v>USD</v>
      </c>
      <c r="E831" s="1">
        <f>VLOOKUP(B831,YahooFinanceInfos!A:T,20,FALSE)</f>
        <v>18.03</v>
      </c>
      <c r="F831" s="4" t="str">
        <f>VLOOKUP(B831,YahooFinanceInfos!A:AK,37,FALSE)</f>
        <v>14.91 - 35.77</v>
      </c>
      <c r="G831" s="11">
        <f>(VLOOKUP(B831,YahooFinanceInfos!A:AO,41,FALSE)-E831)/E831</f>
        <v>0.98391569606211871</v>
      </c>
      <c r="H831" s="9">
        <f>VLOOKUP(B831,YahooFinanceInfos!A:AX,50,FALSE)</f>
        <v>1.9570000000000001</v>
      </c>
      <c r="I831" s="9">
        <f>VLOOKUP(B831,YahooFinanceInfos!A:AT,46,FALSE)</f>
        <v>1.06</v>
      </c>
      <c r="J831" s="4">
        <f>VLOOKUP(B831,YahooFinanceInfos!A:AV,48,FALSE)</f>
        <v>6.1165604999999998E-2</v>
      </c>
      <c r="K831" s="4">
        <f t="shared" si="147"/>
        <v>0.54164537557485948</v>
      </c>
      <c r="L831" s="9">
        <f>VLOOKUP(B831,YahooFinanceInfos!A:AV,47,FALSE)</f>
        <v>9.2130810000000007</v>
      </c>
      <c r="M831" s="9">
        <f>VLOOKUP(B831,YahooFinanceInfos!A:AZ,52,FALSE)</f>
        <v>19.995000000000001</v>
      </c>
      <c r="N831" s="4">
        <f>VLOOKUP(B831,YahooFinanceInfos!A:BH,60,FALSE)</f>
        <v>0.90172540000000001</v>
      </c>
      <c r="O831" s="4" t="str">
        <f t="shared" si="148"/>
        <v>invest</v>
      </c>
      <c r="P831" s="4"/>
      <c r="Q831" s="14"/>
      <c r="R831" s="17"/>
      <c r="S831" s="17"/>
      <c r="T831" s="17"/>
      <c r="AA831" s="4" t="str">
        <f t="shared" si="140"/>
        <v>na</v>
      </c>
      <c r="AB831" s="4" t="str">
        <f t="shared" si="141"/>
        <v>na</v>
      </c>
      <c r="AC831" s="4" t="str">
        <f t="shared" si="142"/>
        <v>na</v>
      </c>
      <c r="AD831" s="4" t="str">
        <f t="shared" si="143"/>
        <v>na</v>
      </c>
      <c r="AE831" s="4" t="str">
        <f t="shared" si="144"/>
        <v>na</v>
      </c>
      <c r="AF831" s="4" t="str">
        <f t="shared" si="145"/>
        <v>na</v>
      </c>
      <c r="AG831" s="4" t="str">
        <f t="shared" si="146"/>
        <v>na</v>
      </c>
    </row>
    <row r="832" spans="1:33" x14ac:dyDescent="0.2">
      <c r="A832" t="s">
        <v>3713</v>
      </c>
      <c r="B832" t="s">
        <v>3474</v>
      </c>
      <c r="C832" s="7" t="str">
        <f>VLOOKUP(B832,YahooFinanceInfos!A:T,9,FALSE)</f>
        <v>Freeport-McMoRan, Inc.</v>
      </c>
      <c r="D832" t="str">
        <f>VLOOKUP(B832,YahooFinanceInfos!A:T,7,FALSE)</f>
        <v>USD</v>
      </c>
      <c r="E832" s="1">
        <f>VLOOKUP(B832,YahooFinanceInfos!A:T,20,FALSE)</f>
        <v>8.2899999999999991</v>
      </c>
      <c r="F832" s="4" t="str">
        <f>VLOOKUP(B832,YahooFinanceInfos!A:AK,37,FALSE)</f>
        <v>4.82 - 13.64</v>
      </c>
      <c r="G832" s="11">
        <f>(VLOOKUP(B832,YahooFinanceInfos!A:AO,41,FALSE)-E832)/E832</f>
        <v>0.64535585042219568</v>
      </c>
      <c r="H832" s="9">
        <f>VLOOKUP(B832,YahooFinanceInfos!A:AX,50,FALSE)</f>
        <v>-0.52900000000000003</v>
      </c>
      <c r="I832" s="9">
        <f>VLOOKUP(B832,YahooFinanceInfos!A:AT,46,FALSE)</f>
        <v>0.15</v>
      </c>
      <c r="J832" s="4">
        <f>VLOOKUP(B832,YahooFinanceInfos!A:AV,48,FALSE)</f>
        <v>1.7857143999999998E-2</v>
      </c>
      <c r="K832" s="4">
        <f t="shared" si="147"/>
        <v>-0.28355387523629488</v>
      </c>
      <c r="L832" s="9">
        <f>VLOOKUP(B832,YahooFinanceInfos!A:AV,47,FALSE)</f>
        <v>0</v>
      </c>
      <c r="M832" s="9">
        <f>VLOOKUP(B832,YahooFinanceInfos!A:AZ,52,FALSE)</f>
        <v>6.0979999999999999</v>
      </c>
      <c r="N832" s="4">
        <f>VLOOKUP(B832,YahooFinanceInfos!A:BH,60,FALSE)</f>
        <v>1.3594621</v>
      </c>
      <c r="O832" s="4" t="str">
        <f t="shared" si="148"/>
        <v>don't touch</v>
      </c>
      <c r="P832" s="4"/>
      <c r="Q832" s="4"/>
      <c r="R832" s="4"/>
      <c r="S832" s="4"/>
      <c r="T832" s="4"/>
      <c r="AA832" s="4" t="str">
        <f t="shared" si="140"/>
        <v>na</v>
      </c>
      <c r="AB832" s="4" t="str">
        <f t="shared" si="141"/>
        <v>na</v>
      </c>
      <c r="AC832" s="4" t="str">
        <f t="shared" si="142"/>
        <v>na</v>
      </c>
      <c r="AD832" s="4" t="str">
        <f t="shared" si="143"/>
        <v>na</v>
      </c>
      <c r="AE832" s="4" t="str">
        <f t="shared" si="144"/>
        <v>na</v>
      </c>
      <c r="AF832" s="4" t="str">
        <f t="shared" si="145"/>
        <v>na</v>
      </c>
      <c r="AG832" s="4" t="str">
        <f t="shared" si="146"/>
        <v>na</v>
      </c>
    </row>
    <row r="833" spans="1:33" x14ac:dyDescent="0.2">
      <c r="A833" t="s">
        <v>3713</v>
      </c>
      <c r="B833" t="s">
        <v>3475</v>
      </c>
      <c r="C833" s="7" t="str">
        <f>VLOOKUP(B833,YahooFinanceInfos!A:T,9,FALSE)</f>
        <v>Gap, Inc. (The)</v>
      </c>
      <c r="D833" t="str">
        <f>VLOOKUP(B833,YahooFinanceInfos!A:T,7,FALSE)</f>
        <v>USD</v>
      </c>
      <c r="E833" s="1">
        <f>VLOOKUP(B833,YahooFinanceInfos!A:T,20,FALSE)</f>
        <v>7.17</v>
      </c>
      <c r="F833" s="4" t="str">
        <f>VLOOKUP(B833,YahooFinanceInfos!A:AK,37,FALSE)</f>
        <v>5.26 - 22.54</v>
      </c>
      <c r="G833" s="11">
        <f>(VLOOKUP(B833,YahooFinanceInfos!A:AO,41,FALSE)-E833)/E833</f>
        <v>2.1436541143654115</v>
      </c>
      <c r="H833" s="9">
        <f>VLOOKUP(B833,YahooFinanceInfos!A:AX,50,FALSE)</f>
        <v>0.93</v>
      </c>
      <c r="I833" s="9">
        <f>VLOOKUP(B833,YahooFinanceInfos!A:AT,46,FALSE)</f>
        <v>0.97</v>
      </c>
      <c r="J833" s="4">
        <f>VLOOKUP(B833,YahooFinanceInfos!A:AV,48,FALSE)</f>
        <v>0.13976944999999999</v>
      </c>
      <c r="K833" s="4">
        <f t="shared" si="147"/>
        <v>1.043010752688172</v>
      </c>
      <c r="L833" s="9">
        <f>VLOOKUP(B833,YahooFinanceInfos!A:AV,47,FALSE)</f>
        <v>7.7096770000000001</v>
      </c>
      <c r="M833" s="9">
        <f>VLOOKUP(B833,YahooFinanceInfos!A:AZ,52,FALSE)</f>
        <v>8.9380000000000006</v>
      </c>
      <c r="N833" s="4">
        <f>VLOOKUP(B833,YahooFinanceInfos!A:BH,60,FALSE)</f>
        <v>0.80219289999999999</v>
      </c>
      <c r="O833" s="4" t="str">
        <f t="shared" si="148"/>
        <v>don't touch</v>
      </c>
      <c r="P833" s="4" t="s">
        <v>6293</v>
      </c>
      <c r="Q833" s="14">
        <v>2000</v>
      </c>
      <c r="R833" s="17"/>
      <c r="S833" s="17">
        <f>Q833*J833</f>
        <v>279.53889999999996</v>
      </c>
      <c r="T833" s="14">
        <f>Q833*(1+G833)</f>
        <v>6287.3082287308234</v>
      </c>
      <c r="U833">
        <v>0.88</v>
      </c>
      <c r="V833">
        <v>0.92</v>
      </c>
      <c r="W833">
        <v>0.92</v>
      </c>
      <c r="X833">
        <v>0.92</v>
      </c>
      <c r="Y833">
        <v>0.97</v>
      </c>
      <c r="Z833">
        <v>7.0000000000000007E-2</v>
      </c>
      <c r="AA833" s="4">
        <f t="shared" si="140"/>
        <v>-0.92045454545454553</v>
      </c>
      <c r="AB833" s="4">
        <f t="shared" si="141"/>
        <v>-0.92391304347826098</v>
      </c>
      <c r="AC833" s="4">
        <f t="shared" si="142"/>
        <v>4.5454545454545497E-2</v>
      </c>
      <c r="AD833" s="4">
        <f t="shared" si="143"/>
        <v>0</v>
      </c>
      <c r="AE833" s="4">
        <f t="shared" si="144"/>
        <v>0</v>
      </c>
      <c r="AF833" s="4">
        <f t="shared" si="145"/>
        <v>5.4347826086956444E-2</v>
      </c>
      <c r="AG833" s="4">
        <f t="shared" si="146"/>
        <v>-0.92783505154639168</v>
      </c>
    </row>
    <row r="834" spans="1:33" x14ac:dyDescent="0.2">
      <c r="A834" t="s">
        <v>3713</v>
      </c>
      <c r="B834" t="s">
        <v>3476</v>
      </c>
      <c r="C834" s="7" t="str">
        <f>VLOOKUP(B834,YahooFinanceInfos!A:T,9,FALSE)</f>
        <v>Garmin Ltd.</v>
      </c>
      <c r="D834" t="str">
        <f>VLOOKUP(B834,YahooFinanceInfos!A:T,7,FALSE)</f>
        <v>USD</v>
      </c>
      <c r="E834" s="1">
        <f>VLOOKUP(B834,YahooFinanceInfos!A:T,20,FALSE)</f>
        <v>77.3</v>
      </c>
      <c r="F834" s="4" t="str">
        <f>VLOOKUP(B834,YahooFinanceInfos!A:AK,37,FALSE)</f>
        <v>61.04 - 105.58</v>
      </c>
      <c r="G834" s="11">
        <f>(VLOOKUP(B834,YahooFinanceInfos!A:AO,41,FALSE)-E834)/E834</f>
        <v>0.36584734799482538</v>
      </c>
      <c r="H834" s="9">
        <f>VLOOKUP(B834,YahooFinanceInfos!A:AX,50,FALSE)</f>
        <v>5.0869999999999997</v>
      </c>
      <c r="I834" s="9">
        <f>VLOOKUP(B834,YahooFinanceInfos!A:AT,46,FALSE)</f>
        <v>0</v>
      </c>
      <c r="J834" s="4">
        <f>VLOOKUP(B834,YahooFinanceInfos!A:AV,48,FALSE)</f>
        <v>0</v>
      </c>
      <c r="K834" s="4">
        <f t="shared" si="147"/>
        <v>0</v>
      </c>
      <c r="L834" s="9">
        <f>VLOOKUP(B834,YahooFinanceInfos!A:AV,47,FALSE)</f>
        <v>15.195598</v>
      </c>
      <c r="M834" s="9">
        <f>VLOOKUP(B834,YahooFinanceInfos!A:AZ,52,FALSE)</f>
        <v>25.832000000000001</v>
      </c>
      <c r="N834" s="4">
        <f>VLOOKUP(B834,YahooFinanceInfos!A:BH,60,FALSE)</f>
        <v>2.9924126000000002</v>
      </c>
      <c r="O834" s="4" t="str">
        <f t="shared" si="148"/>
        <v>don't touch</v>
      </c>
      <c r="P834" s="4"/>
      <c r="Q834" s="4"/>
      <c r="R834" s="4"/>
      <c r="S834" s="4"/>
      <c r="T834" s="4"/>
      <c r="AA834" s="4" t="str">
        <f t="shared" si="140"/>
        <v>na</v>
      </c>
      <c r="AB834" s="4" t="str">
        <f t="shared" si="141"/>
        <v>na</v>
      </c>
      <c r="AC834" s="4" t="str">
        <f t="shared" si="142"/>
        <v>na</v>
      </c>
      <c r="AD834" s="4" t="str">
        <f t="shared" si="143"/>
        <v>na</v>
      </c>
      <c r="AE834" s="4" t="str">
        <f t="shared" si="144"/>
        <v>na</v>
      </c>
      <c r="AF834" s="4" t="str">
        <f t="shared" si="145"/>
        <v>na</v>
      </c>
      <c r="AG834" s="4" t="str">
        <f t="shared" si="146"/>
        <v>na</v>
      </c>
    </row>
    <row r="835" spans="1:33" x14ac:dyDescent="0.2">
      <c r="A835" t="s">
        <v>3713</v>
      </c>
      <c r="B835" t="s">
        <v>3477</v>
      </c>
      <c r="C835" s="7" t="str">
        <f>VLOOKUP(B835,YahooFinanceInfos!A:T,9,FALSE)</f>
        <v>Gartner, Inc.</v>
      </c>
      <c r="D835" t="str">
        <f>VLOOKUP(B835,YahooFinanceInfos!A:T,7,FALSE)</f>
        <v>USD</v>
      </c>
      <c r="E835" s="1">
        <f>VLOOKUP(B835,YahooFinanceInfos!A:T,20,FALSE)</f>
        <v>110.64</v>
      </c>
      <c r="F835" s="4" t="str">
        <f>VLOOKUP(B835,YahooFinanceInfos!A:AK,37,FALSE)</f>
        <v>76.91 - 171.78</v>
      </c>
      <c r="G835" s="11">
        <f>(VLOOKUP(B835,YahooFinanceInfos!A:AO,41,FALSE)-E835)/E835</f>
        <v>0.5526030368763557</v>
      </c>
      <c r="H835" s="9">
        <f>VLOOKUP(B835,YahooFinanceInfos!A:AX,50,FALSE)</f>
        <v>3.16</v>
      </c>
      <c r="I835" s="9">
        <f>VLOOKUP(B835,YahooFinanceInfos!A:AT,46,FALSE)</f>
        <v>0</v>
      </c>
      <c r="J835" s="4">
        <f>VLOOKUP(B835,YahooFinanceInfos!A:AV,48,FALSE)</f>
        <v>0</v>
      </c>
      <c r="K835" s="4">
        <f t="shared" si="147"/>
        <v>0</v>
      </c>
      <c r="L835" s="9">
        <f>VLOOKUP(B835,YahooFinanceInfos!A:AV,47,FALSE)</f>
        <v>35.012656999999997</v>
      </c>
      <c r="M835" s="9">
        <f>VLOOKUP(B835,YahooFinanceInfos!A:AZ,52,FALSE)</f>
        <v>9.9700000000000006</v>
      </c>
      <c r="N835" s="4">
        <f>VLOOKUP(B835,YahooFinanceInfos!A:BH,60,FALSE)</f>
        <v>11.097291999999999</v>
      </c>
      <c r="O835" s="4" t="str">
        <f t="shared" si="148"/>
        <v>don't touch</v>
      </c>
      <c r="P835" s="4"/>
      <c r="Q835" s="4"/>
      <c r="R835" s="4"/>
      <c r="S835" s="4"/>
      <c r="T835" s="4"/>
      <c r="AA835" s="4" t="str">
        <f t="shared" si="140"/>
        <v>na</v>
      </c>
      <c r="AB835" s="4" t="str">
        <f t="shared" si="141"/>
        <v>na</v>
      </c>
      <c r="AC835" s="4" t="str">
        <f t="shared" si="142"/>
        <v>na</v>
      </c>
      <c r="AD835" s="4" t="str">
        <f t="shared" si="143"/>
        <v>na</v>
      </c>
      <c r="AE835" s="4" t="str">
        <f t="shared" si="144"/>
        <v>na</v>
      </c>
      <c r="AF835" s="4" t="str">
        <f t="shared" si="145"/>
        <v>na</v>
      </c>
      <c r="AG835" s="4" t="str">
        <f t="shared" si="146"/>
        <v>na</v>
      </c>
    </row>
    <row r="836" spans="1:33" x14ac:dyDescent="0.2">
      <c r="A836" t="s">
        <v>3713</v>
      </c>
      <c r="B836" t="s">
        <v>3478</v>
      </c>
      <c r="C836" s="7" t="str">
        <f>VLOOKUP(B836,YahooFinanceInfos!A:T,9,FALSE)</f>
        <v>General Dynamics Corporation</v>
      </c>
      <c r="D836" t="str">
        <f>VLOOKUP(B836,YahooFinanceInfos!A:T,7,FALSE)</f>
        <v>USD</v>
      </c>
      <c r="E836" s="1">
        <f>VLOOKUP(B836,YahooFinanceInfos!A:T,20,FALSE)</f>
        <v>132.91</v>
      </c>
      <c r="F836" s="4" t="str">
        <f>VLOOKUP(B836,YahooFinanceInfos!A:AK,37,FALSE)</f>
        <v>100.55 - 193.76</v>
      </c>
      <c r="G836" s="11">
        <f>(VLOOKUP(B836,YahooFinanceInfos!A:AO,41,FALSE)-E836)/E836</f>
        <v>0.45782860582348955</v>
      </c>
      <c r="H836" s="9">
        <f>VLOOKUP(B836,YahooFinanceInfos!A:AX,50,FALSE)</f>
        <v>11.852</v>
      </c>
      <c r="I836" s="9">
        <f>VLOOKUP(B836,YahooFinanceInfos!A:AT,46,FALSE)</f>
        <v>4.16</v>
      </c>
      <c r="J836" s="4">
        <f>VLOOKUP(B836,YahooFinanceInfos!A:AV,48,FALSE)</f>
        <v>3.163498E-2</v>
      </c>
      <c r="K836" s="4">
        <f t="shared" si="147"/>
        <v>0.35099561255484307</v>
      </c>
      <c r="L836" s="9">
        <f>VLOOKUP(B836,YahooFinanceInfos!A:AV,47,FALSE)</f>
        <v>11.214141</v>
      </c>
      <c r="M836" s="9">
        <f>VLOOKUP(B836,YahooFinanceInfos!A:AZ,52,FALSE)</f>
        <v>46.12</v>
      </c>
      <c r="N836" s="4">
        <f>VLOOKUP(B836,YahooFinanceInfos!A:BH,60,FALSE)</f>
        <v>2.8818302</v>
      </c>
      <c r="O836" s="4" t="str">
        <f t="shared" si="148"/>
        <v>invest</v>
      </c>
      <c r="P836" s="4"/>
      <c r="Q836" s="4"/>
      <c r="R836" s="4"/>
      <c r="S836" s="4"/>
      <c r="T836" s="4"/>
      <c r="AA836" s="4" t="str">
        <f t="shared" si="140"/>
        <v>na</v>
      </c>
      <c r="AB836" s="4" t="str">
        <f t="shared" si="141"/>
        <v>na</v>
      </c>
      <c r="AC836" s="4" t="str">
        <f t="shared" si="142"/>
        <v>na</v>
      </c>
      <c r="AD836" s="4" t="str">
        <f t="shared" si="143"/>
        <v>na</v>
      </c>
      <c r="AE836" s="4" t="str">
        <f t="shared" si="144"/>
        <v>na</v>
      </c>
      <c r="AF836" s="4" t="str">
        <f t="shared" si="145"/>
        <v>na</v>
      </c>
      <c r="AG836" s="4" t="str">
        <f t="shared" si="146"/>
        <v>na</v>
      </c>
    </row>
    <row r="837" spans="1:33" x14ac:dyDescent="0.2">
      <c r="A837" t="s">
        <v>3713</v>
      </c>
      <c r="B837" t="s">
        <v>3479</v>
      </c>
      <c r="C837" s="7" t="str">
        <f>VLOOKUP(B837,YahooFinanceInfos!A:T,9,FALSE)</f>
        <v>General Electric Company</v>
      </c>
      <c r="D837" t="str">
        <f>VLOOKUP(B837,YahooFinanceInfos!A:T,7,FALSE)</f>
        <v>USD</v>
      </c>
      <c r="E837" s="1">
        <f>VLOOKUP(B837,YahooFinanceInfos!A:T,20,FALSE)</f>
        <v>5.7</v>
      </c>
      <c r="F837" s="4" t="str">
        <f>VLOOKUP(B837,YahooFinanceInfos!A:AK,37,FALSE)</f>
        <v>5.48 - 13.26</v>
      </c>
      <c r="G837" s="11">
        <f>(VLOOKUP(B837,YahooFinanceInfos!A:AO,41,FALSE)-E837)/E837</f>
        <v>1.3263157894736841</v>
      </c>
      <c r="H837" s="9">
        <f>VLOOKUP(B837,YahooFinanceInfos!A:AX,50,FALSE)</f>
        <v>-0.32500000000000001</v>
      </c>
      <c r="I837" s="9">
        <f>VLOOKUP(B837,YahooFinanceInfos!A:AT,46,FALSE)</f>
        <v>0.04</v>
      </c>
      <c r="J837" s="4">
        <f>VLOOKUP(B837,YahooFinanceInfos!A:AV,48,FALSE)</f>
        <v>6.9084630000000001E-3</v>
      </c>
      <c r="K837" s="4">
        <f t="shared" si="147"/>
        <v>-0.12307692307692307</v>
      </c>
      <c r="L837" s="9">
        <f>VLOOKUP(B837,YahooFinanceInfos!A:AV,47,FALSE)</f>
        <v>0</v>
      </c>
      <c r="M837" s="9">
        <f>VLOOKUP(B837,YahooFinanceInfos!A:AZ,52,FALSE)</f>
        <v>4.0330000000000004</v>
      </c>
      <c r="N837" s="4">
        <f>VLOOKUP(B837,YahooFinanceInfos!A:BH,60,FALSE)</f>
        <v>1.4133399</v>
      </c>
      <c r="O837" s="4" t="str">
        <f t="shared" si="148"/>
        <v>don't touch</v>
      </c>
      <c r="P837" s="4"/>
      <c r="Q837" s="4"/>
      <c r="R837" s="4"/>
      <c r="S837" s="4"/>
      <c r="T837" s="4"/>
      <c r="AA837" s="4" t="str">
        <f t="shared" si="140"/>
        <v>na</v>
      </c>
      <c r="AB837" s="4" t="str">
        <f t="shared" si="141"/>
        <v>na</v>
      </c>
      <c r="AC837" s="4" t="str">
        <f t="shared" si="142"/>
        <v>na</v>
      </c>
      <c r="AD837" s="4" t="str">
        <f t="shared" si="143"/>
        <v>na</v>
      </c>
      <c r="AE837" s="4" t="str">
        <f t="shared" si="144"/>
        <v>na</v>
      </c>
      <c r="AF837" s="4" t="str">
        <f t="shared" si="145"/>
        <v>na</v>
      </c>
      <c r="AG837" s="4" t="str">
        <f t="shared" si="146"/>
        <v>na</v>
      </c>
    </row>
    <row r="838" spans="1:33" x14ac:dyDescent="0.2">
      <c r="A838" t="s">
        <v>3713</v>
      </c>
      <c r="B838" t="s">
        <v>3480</v>
      </c>
      <c r="C838" s="7" t="str">
        <f>VLOOKUP(B838,YahooFinanceInfos!A:T,9,FALSE)</f>
        <v>1059525</v>
      </c>
      <c r="D838" t="str">
        <f>VLOOKUP(B838,YahooFinanceInfos!A:T,7,FALSE)</f>
        <v>0.5</v>
      </c>
      <c r="E838" s="1">
        <f>VLOOKUP(B838,YahooFinanceInfos!A:T,20,FALSE)</f>
        <v>0</v>
      </c>
      <c r="F838" s="4">
        <f>VLOOKUP(B838,YahooFinanceInfos!A:AK,37,FALSE)</f>
        <v>0</v>
      </c>
      <c r="G838" s="11" t="e">
        <f>(VLOOKUP(B838,YahooFinanceInfos!A:AO,41,FALSE)-E838)/E838</f>
        <v>#DIV/0!</v>
      </c>
      <c r="H838" s="9">
        <f>VLOOKUP(B838,YahooFinanceInfos!A:AX,50,FALSE)</f>
        <v>0</v>
      </c>
      <c r="I838" s="9">
        <f>VLOOKUP(B838,YahooFinanceInfos!A:AT,46,FALSE)</f>
        <v>0</v>
      </c>
      <c r="J838" s="4">
        <f>VLOOKUP(B838,YahooFinanceInfos!A:AV,48,FALSE)</f>
        <v>0</v>
      </c>
      <c r="K838" s="4" t="str">
        <f t="shared" si="147"/>
        <v>na</v>
      </c>
      <c r="L838" s="9">
        <f>VLOOKUP(B838,YahooFinanceInfos!A:AV,47,FALSE)</f>
        <v>0</v>
      </c>
      <c r="M838" s="9">
        <f>VLOOKUP(B838,YahooFinanceInfos!A:AZ,52,FALSE)</f>
        <v>0</v>
      </c>
      <c r="N838" s="4">
        <f>VLOOKUP(B838,YahooFinanceInfos!A:BH,60,FALSE)</f>
        <v>0</v>
      </c>
      <c r="O838" s="4" t="e">
        <f t="shared" si="148"/>
        <v>#DIV/0!</v>
      </c>
      <c r="P838" s="4"/>
      <c r="Q838" s="4"/>
      <c r="R838" s="4"/>
      <c r="S838" s="4"/>
      <c r="T838" s="4"/>
      <c r="AA838" s="4" t="str">
        <f t="shared" si="140"/>
        <v>na</v>
      </c>
      <c r="AB838" s="4" t="str">
        <f t="shared" si="141"/>
        <v>na</v>
      </c>
      <c r="AC838" s="4" t="str">
        <f t="shared" si="142"/>
        <v>na</v>
      </c>
      <c r="AD838" s="4" t="str">
        <f t="shared" si="143"/>
        <v>na</v>
      </c>
      <c r="AE838" s="4" t="str">
        <f t="shared" si="144"/>
        <v>na</v>
      </c>
      <c r="AF838" s="4" t="str">
        <f t="shared" si="145"/>
        <v>na</v>
      </c>
      <c r="AG838" s="4" t="str">
        <f t="shared" si="146"/>
        <v>na</v>
      </c>
    </row>
    <row r="839" spans="1:33" x14ac:dyDescent="0.2">
      <c r="A839" t="s">
        <v>3713</v>
      </c>
      <c r="B839" t="s">
        <v>3481</v>
      </c>
      <c r="C839" s="7" t="str">
        <f>VLOOKUP(B839,YahooFinanceInfos!A:T,9,FALSE)</f>
        <v>General Mills, Inc.</v>
      </c>
      <c r="D839" t="str">
        <f>VLOOKUP(B839,YahooFinanceInfos!A:T,7,FALSE)</f>
        <v>USD</v>
      </c>
      <c r="E839" s="1">
        <f>VLOOKUP(B839,YahooFinanceInfos!A:T,20,FALSE)</f>
        <v>62.21</v>
      </c>
      <c r="F839" s="4" t="str">
        <f>VLOOKUP(B839,YahooFinanceInfos!A:AK,37,FALSE)</f>
        <v>46.59 - 64.31</v>
      </c>
      <c r="G839" s="11">
        <f>(VLOOKUP(B839,YahooFinanceInfos!A:AO,41,FALSE)-E839)/E839</f>
        <v>3.3756630766757778E-2</v>
      </c>
      <c r="H839" s="9">
        <f>VLOOKUP(B839,YahooFinanceInfos!A:AX,50,FALSE)</f>
        <v>3.4780000000000002</v>
      </c>
      <c r="I839" s="9">
        <f>VLOOKUP(B839,YahooFinanceInfos!A:AT,46,FALSE)</f>
        <v>1.96</v>
      </c>
      <c r="J839" s="4">
        <f>VLOOKUP(B839,YahooFinanceInfos!A:AV,48,FALSE)</f>
        <v>3.0837005000000001E-2</v>
      </c>
      <c r="K839" s="4">
        <f t="shared" si="147"/>
        <v>0.56354226566992516</v>
      </c>
      <c r="L839" s="9">
        <f>VLOOKUP(B839,YahooFinanceInfos!A:AV,47,FALSE)</f>
        <v>17.886717000000001</v>
      </c>
      <c r="M839" s="9">
        <f>VLOOKUP(B839,YahooFinanceInfos!A:AZ,52,FALSE)</f>
        <v>12.504</v>
      </c>
      <c r="N839" s="4">
        <f>VLOOKUP(B839,YahooFinanceInfos!A:BH,60,FALSE)</f>
        <v>4.9752080000000003</v>
      </c>
      <c r="O839" s="4" t="str">
        <f t="shared" si="148"/>
        <v>don't touch</v>
      </c>
      <c r="P839" s="4"/>
      <c r="Q839" s="4"/>
      <c r="R839" s="4"/>
      <c r="S839" s="4"/>
      <c r="T839" s="4"/>
      <c r="AA839" s="4" t="str">
        <f t="shared" si="140"/>
        <v>na</v>
      </c>
      <c r="AB839" s="4" t="str">
        <f t="shared" si="141"/>
        <v>na</v>
      </c>
      <c r="AC839" s="4" t="str">
        <f t="shared" si="142"/>
        <v>na</v>
      </c>
      <c r="AD839" s="4" t="str">
        <f t="shared" si="143"/>
        <v>na</v>
      </c>
      <c r="AE839" s="4" t="str">
        <f t="shared" si="144"/>
        <v>na</v>
      </c>
      <c r="AF839" s="4" t="str">
        <f t="shared" si="145"/>
        <v>na</v>
      </c>
      <c r="AG839" s="4" t="str">
        <f t="shared" si="146"/>
        <v>na</v>
      </c>
    </row>
    <row r="840" spans="1:33" x14ac:dyDescent="0.2">
      <c r="A840" t="s">
        <v>3713</v>
      </c>
      <c r="B840" t="s">
        <v>3482</v>
      </c>
      <c r="C840" s="7" t="str">
        <f>VLOOKUP(B840,YahooFinanceInfos!A:T,9,FALSE)</f>
        <v>General Motors Company</v>
      </c>
      <c r="D840" t="str">
        <f>VLOOKUP(B840,YahooFinanceInfos!A:T,7,FALSE)</f>
        <v>USD</v>
      </c>
      <c r="E840" s="1">
        <f>VLOOKUP(B840,YahooFinanceInfos!A:T,20,FALSE)</f>
        <v>22.31</v>
      </c>
      <c r="F840" s="4" t="str">
        <f>VLOOKUP(B840,YahooFinanceInfos!A:AK,37,FALSE)</f>
        <v>14.33 - 41.9</v>
      </c>
      <c r="G840" s="11">
        <f>(VLOOKUP(B840,YahooFinanceInfos!A:AO,41,FALSE)-E840)/E840</f>
        <v>0.87808157776781715</v>
      </c>
      <c r="H840" s="9">
        <f>VLOOKUP(B840,YahooFinanceInfos!A:AX,50,FALSE)</f>
        <v>3.2610000000000001</v>
      </c>
      <c r="I840" s="9">
        <f>VLOOKUP(B840,YahooFinanceInfos!A:AT,46,FALSE)</f>
        <v>1.52</v>
      </c>
      <c r="J840" s="4">
        <f>VLOOKUP(B840,YahooFinanceInfos!A:AV,48,FALSE)</f>
        <v>7.0829450000000002E-2</v>
      </c>
      <c r="K840" s="4">
        <f t="shared" si="147"/>
        <v>0.46611468874578349</v>
      </c>
      <c r="L840" s="9">
        <f>VLOOKUP(B840,YahooFinanceInfos!A:AV,47,FALSE)</f>
        <v>6.8414598</v>
      </c>
      <c r="M840" s="9">
        <f>VLOOKUP(B840,YahooFinanceInfos!A:AZ,52,FALSE)</f>
        <v>28.652000000000001</v>
      </c>
      <c r="N840" s="4">
        <f>VLOOKUP(B840,YahooFinanceInfos!A:BH,60,FALSE)</f>
        <v>0.77865415999999998</v>
      </c>
      <c r="O840" s="4" t="str">
        <f t="shared" si="148"/>
        <v>invest</v>
      </c>
      <c r="P840" s="4"/>
      <c r="Q840" s="4"/>
      <c r="R840" s="4"/>
      <c r="S840" s="4"/>
      <c r="T840" s="4"/>
      <c r="AA840" s="4" t="str">
        <f t="shared" si="140"/>
        <v>na</v>
      </c>
      <c r="AB840" s="4" t="str">
        <f t="shared" si="141"/>
        <v>na</v>
      </c>
      <c r="AC840" s="4" t="str">
        <f t="shared" si="142"/>
        <v>na</v>
      </c>
      <c r="AD840" s="4" t="str">
        <f t="shared" si="143"/>
        <v>na</v>
      </c>
      <c r="AE840" s="4" t="str">
        <f t="shared" si="144"/>
        <v>na</v>
      </c>
      <c r="AF840" s="4" t="str">
        <f t="shared" si="145"/>
        <v>na</v>
      </c>
      <c r="AG840" s="4" t="str">
        <f t="shared" si="146"/>
        <v>na</v>
      </c>
    </row>
    <row r="841" spans="1:33" x14ac:dyDescent="0.2">
      <c r="A841" t="s">
        <v>3713</v>
      </c>
      <c r="B841" t="s">
        <v>632</v>
      </c>
      <c r="C841" s="7" t="str">
        <f>VLOOKUP(B841,YahooFinanceInfos!A:T,9,FALSE)</f>
        <v>Genuine Parts Company</v>
      </c>
      <c r="D841" t="str">
        <f>VLOOKUP(B841,YahooFinanceInfos!A:T,7,FALSE)</f>
        <v>USD</v>
      </c>
      <c r="E841" s="1">
        <f>VLOOKUP(B841,YahooFinanceInfos!A:T,20,FALSE)</f>
        <v>71</v>
      </c>
      <c r="F841" s="4" t="str">
        <f>VLOOKUP(B841,YahooFinanceInfos!A:AK,37,FALSE)</f>
        <v>49.68 - 108.58</v>
      </c>
      <c r="G841" s="11">
        <f>(VLOOKUP(B841,YahooFinanceInfos!A:AO,41,FALSE)-E841)/E841</f>
        <v>0.52929577464788735</v>
      </c>
      <c r="H841" s="9">
        <f>VLOOKUP(B841,YahooFinanceInfos!A:AX,50,FALSE)</f>
        <v>4.09</v>
      </c>
      <c r="I841" s="9">
        <f>VLOOKUP(B841,YahooFinanceInfos!A:AT,46,FALSE)</f>
        <v>3.0779999999999998</v>
      </c>
      <c r="J841" s="4">
        <f>VLOOKUP(B841,YahooFinanceInfos!A:AV,48,FALSE)</f>
        <v>4.3579217000000003E-2</v>
      </c>
      <c r="K841" s="4">
        <f t="shared" si="147"/>
        <v>0.75256723716381413</v>
      </c>
      <c r="L841" s="9">
        <f>VLOOKUP(B841,YahooFinanceInfos!A:AV,47,FALSE)</f>
        <v>17.359413</v>
      </c>
      <c r="M841" s="9">
        <f>VLOOKUP(B841,YahooFinanceInfos!A:AZ,52,FALSE)</f>
        <v>23.588999999999999</v>
      </c>
      <c r="N841" s="4">
        <f>VLOOKUP(B841,YahooFinanceInfos!A:BH,60,FALSE)</f>
        <v>3.0098774000000001</v>
      </c>
      <c r="O841" s="4" t="str">
        <f t="shared" si="148"/>
        <v>invest</v>
      </c>
      <c r="P841" s="4"/>
      <c r="Q841" s="4"/>
      <c r="R841" s="4"/>
      <c r="S841" s="4"/>
      <c r="T841" s="4"/>
      <c r="AA841" s="4" t="str">
        <f t="shared" si="140"/>
        <v>na</v>
      </c>
      <c r="AB841" s="4" t="str">
        <f t="shared" si="141"/>
        <v>na</v>
      </c>
      <c r="AC841" s="4" t="str">
        <f t="shared" si="142"/>
        <v>na</v>
      </c>
      <c r="AD841" s="4" t="str">
        <f t="shared" si="143"/>
        <v>na</v>
      </c>
      <c r="AE841" s="4" t="str">
        <f t="shared" si="144"/>
        <v>na</v>
      </c>
      <c r="AF841" s="4" t="str">
        <f t="shared" si="145"/>
        <v>na</v>
      </c>
      <c r="AG841" s="4" t="str">
        <f t="shared" si="146"/>
        <v>na</v>
      </c>
    </row>
    <row r="842" spans="1:33" x14ac:dyDescent="0.2">
      <c r="A842" t="s">
        <v>3713</v>
      </c>
      <c r="B842" t="s">
        <v>3247</v>
      </c>
      <c r="C842" s="7" t="str">
        <f>VLOOKUP(B842,YahooFinanceInfos!A:T,9,FALSE)</f>
        <v>Gilead Sciences, Inc.</v>
      </c>
      <c r="D842" t="str">
        <f>VLOOKUP(B842,YahooFinanceInfos!A:T,7,FALSE)</f>
        <v>USD</v>
      </c>
      <c r="E842" s="1">
        <f>VLOOKUP(B842,YahooFinanceInfos!A:T,20,FALSE)</f>
        <v>77.23</v>
      </c>
      <c r="F842" s="4" t="str">
        <f>VLOOKUP(B842,YahooFinanceInfos!A:AK,37,FALSE)</f>
        <v>60.89 - 85.97</v>
      </c>
      <c r="G842" s="11">
        <f>(VLOOKUP(B842,YahooFinanceInfos!A:AO,41,FALSE)-E842)/E842</f>
        <v>0.1131684578531658</v>
      </c>
      <c r="H842" s="9">
        <f>VLOOKUP(B842,YahooFinanceInfos!A:AX,50,FALSE)</f>
        <v>3.8959999999999999</v>
      </c>
      <c r="I842" s="9">
        <f>VLOOKUP(B842,YahooFinanceInfos!A:AT,46,FALSE)</f>
        <v>2.57</v>
      </c>
      <c r="J842" s="4">
        <f>VLOOKUP(B842,YahooFinanceInfos!A:AV,48,FALSE)</f>
        <v>3.3350634999999997E-2</v>
      </c>
      <c r="K842" s="4">
        <f t="shared" si="147"/>
        <v>0.65965092402464065</v>
      </c>
      <c r="L842" s="9">
        <f>VLOOKUP(B842,YahooFinanceInfos!A:AV,47,FALSE)</f>
        <v>19.822897000000001</v>
      </c>
      <c r="M842" s="9">
        <f>VLOOKUP(B842,YahooFinanceInfos!A:AZ,52,FALSE)</f>
        <v>17.597000000000001</v>
      </c>
      <c r="N842" s="4">
        <f>VLOOKUP(B842,YahooFinanceInfos!A:BH,60,FALSE)</f>
        <v>4.3888163999999996</v>
      </c>
      <c r="O842" s="4" t="str">
        <f t="shared" si="148"/>
        <v>don't touch</v>
      </c>
      <c r="P842" s="4"/>
      <c r="Q842" s="4"/>
      <c r="R842" s="4"/>
      <c r="S842" s="4"/>
      <c r="T842" s="4"/>
      <c r="AA842" s="4" t="str">
        <f t="shared" si="140"/>
        <v>na</v>
      </c>
      <c r="AB842" s="4" t="str">
        <f t="shared" si="141"/>
        <v>na</v>
      </c>
      <c r="AC842" s="4" t="str">
        <f t="shared" si="142"/>
        <v>na</v>
      </c>
      <c r="AD842" s="4" t="str">
        <f t="shared" si="143"/>
        <v>na</v>
      </c>
      <c r="AE842" s="4" t="str">
        <f t="shared" si="144"/>
        <v>na</v>
      </c>
      <c r="AF842" s="4" t="str">
        <f t="shared" si="145"/>
        <v>na</v>
      </c>
      <c r="AG842" s="4" t="str">
        <f t="shared" si="146"/>
        <v>na</v>
      </c>
    </row>
    <row r="843" spans="1:33" x14ac:dyDescent="0.2">
      <c r="A843" t="s">
        <v>3713</v>
      </c>
      <c r="B843" t="s">
        <v>3483</v>
      </c>
      <c r="C843" s="7" t="str">
        <f>VLOOKUP(B843,YahooFinanceInfos!A:T,9,FALSE)</f>
        <v>Global Payments Inc.</v>
      </c>
      <c r="D843" t="str">
        <f>VLOOKUP(B843,YahooFinanceInfos!A:T,7,FALSE)</f>
        <v>USD</v>
      </c>
      <c r="E843" s="1">
        <f>VLOOKUP(B843,YahooFinanceInfos!A:T,20,FALSE)</f>
        <v>164.31</v>
      </c>
      <c r="F843" s="4" t="str">
        <f>VLOOKUP(B843,YahooFinanceInfos!A:AK,37,FALSE)</f>
        <v>105.54 - 209.62</v>
      </c>
      <c r="G843" s="11">
        <f>(VLOOKUP(B843,YahooFinanceInfos!A:AO,41,FALSE)-E843)/E843</f>
        <v>0.27575923559126042</v>
      </c>
      <c r="H843" s="9">
        <f>VLOOKUP(B843,YahooFinanceInfos!A:AX,50,FALSE)</f>
        <v>1.9690000000000001</v>
      </c>
      <c r="I843" s="9">
        <f>VLOOKUP(B843,YahooFinanceInfos!A:AT,46,FALSE)</f>
        <v>0.59499999999999997</v>
      </c>
      <c r="J843" s="4">
        <f>VLOOKUP(B843,YahooFinanceInfos!A:AV,48,FALSE)</f>
        <v>3.651203E-3</v>
      </c>
      <c r="K843" s="4">
        <f t="shared" si="147"/>
        <v>0.30218384966988315</v>
      </c>
      <c r="L843" s="9">
        <f>VLOOKUP(B843,YahooFinanceInfos!A:AV,47,FALSE)</f>
        <v>83.448449999999994</v>
      </c>
      <c r="M843" s="9">
        <f>VLOOKUP(B843,YahooFinanceInfos!A:AZ,52,FALSE)</f>
        <v>91.370999999999995</v>
      </c>
      <c r="N843" s="4">
        <f>VLOOKUP(B843,YahooFinanceInfos!A:BH,60,FALSE)</f>
        <v>1.7982727999999999</v>
      </c>
      <c r="O843" s="4" t="str">
        <f t="shared" si="148"/>
        <v>don't touch</v>
      </c>
      <c r="P843" s="4"/>
      <c r="Q843" s="4"/>
      <c r="R843" s="4"/>
      <c r="S843" s="4"/>
      <c r="T843" s="4"/>
      <c r="AA843" s="4" t="str">
        <f t="shared" si="140"/>
        <v>na</v>
      </c>
      <c r="AB843" s="4" t="str">
        <f t="shared" si="141"/>
        <v>na</v>
      </c>
      <c r="AC843" s="4" t="str">
        <f t="shared" si="142"/>
        <v>na</v>
      </c>
      <c r="AD843" s="4" t="str">
        <f t="shared" si="143"/>
        <v>na</v>
      </c>
      <c r="AE843" s="4" t="str">
        <f t="shared" si="144"/>
        <v>na</v>
      </c>
      <c r="AF843" s="4" t="str">
        <f t="shared" si="145"/>
        <v>na</v>
      </c>
      <c r="AG843" s="4" t="str">
        <f t="shared" si="146"/>
        <v>na</v>
      </c>
    </row>
    <row r="844" spans="1:33" x14ac:dyDescent="0.2">
      <c r="A844" t="s">
        <v>3713</v>
      </c>
      <c r="B844" t="s">
        <v>2012</v>
      </c>
      <c r="C844" s="7" t="str">
        <f>VLOOKUP(B844,YahooFinanceInfos!A:T,9,FALSE)</f>
        <v>Goldman Sachs Group, Inc. (The)</v>
      </c>
      <c r="D844" t="str">
        <f>VLOOKUP(B844,YahooFinanceInfos!A:T,7,FALSE)</f>
        <v>USD</v>
      </c>
      <c r="E844" s="1">
        <f>VLOOKUP(B844,YahooFinanceInfos!A:T,20,FALSE)</f>
        <v>174.45</v>
      </c>
      <c r="F844" s="4" t="str">
        <f>VLOOKUP(B844,YahooFinanceInfos!A:AK,37,FALSE)</f>
        <v>130.85 - 250.46</v>
      </c>
      <c r="G844" s="11">
        <f>(VLOOKUP(B844,YahooFinanceInfos!A:AO,41,FALSE)-E844)/E844</f>
        <v>0.43571223846374335</v>
      </c>
      <c r="H844" s="9">
        <f>VLOOKUP(B844,YahooFinanceInfos!A:AX,50,FALSE)</f>
        <v>18.472000000000001</v>
      </c>
      <c r="I844" s="9">
        <f>VLOOKUP(B844,YahooFinanceInfos!A:AT,46,FALSE)</f>
        <v>4.5999999999999996</v>
      </c>
      <c r="J844" s="4">
        <f>VLOOKUP(B844,YahooFinanceInfos!A:AV,48,FALSE)</f>
        <v>2.6775319999999998E-2</v>
      </c>
      <c r="K844" s="4">
        <f t="shared" si="147"/>
        <v>0.24902555218709393</v>
      </c>
      <c r="L844" s="9">
        <f>VLOOKUP(B844,YahooFinanceInfos!A:AV,47,FALSE)</f>
        <v>9.4440229999999996</v>
      </c>
      <c r="M844" s="9">
        <f>VLOOKUP(B844,YahooFinanceInfos!A:AZ,52,FALSE)</f>
        <v>226.39699999999999</v>
      </c>
      <c r="N844" s="4">
        <f>VLOOKUP(B844,YahooFinanceInfos!A:BH,60,FALSE)</f>
        <v>0.77054906000000001</v>
      </c>
      <c r="O844" s="4" t="str">
        <f t="shared" si="148"/>
        <v>don't touch</v>
      </c>
      <c r="P844" s="4"/>
      <c r="Q844" s="4"/>
      <c r="R844" s="4"/>
      <c r="S844" s="4"/>
      <c r="T844" s="4"/>
      <c r="AA844" s="4" t="str">
        <f t="shared" si="140"/>
        <v>na</v>
      </c>
      <c r="AB844" s="4" t="str">
        <f t="shared" si="141"/>
        <v>na</v>
      </c>
      <c r="AC844" s="4" t="str">
        <f t="shared" si="142"/>
        <v>na</v>
      </c>
      <c r="AD844" s="4" t="str">
        <f t="shared" si="143"/>
        <v>na</v>
      </c>
      <c r="AE844" s="4" t="str">
        <f t="shared" si="144"/>
        <v>na</v>
      </c>
      <c r="AF844" s="4" t="str">
        <f t="shared" si="145"/>
        <v>na</v>
      </c>
      <c r="AG844" s="4" t="str">
        <f t="shared" si="146"/>
        <v>na</v>
      </c>
    </row>
    <row r="845" spans="1:33" x14ac:dyDescent="0.2">
      <c r="A845" t="s">
        <v>3713</v>
      </c>
      <c r="B845" t="s">
        <v>3484</v>
      </c>
      <c r="C845" s="7" t="str">
        <f>VLOOKUP(B845,YahooFinanceInfos!A:T,9,FALSE)</f>
        <v>The Goodyear Tire &amp; Rubber Comp</v>
      </c>
      <c r="D845" t="str">
        <f>VLOOKUP(B845,YahooFinanceInfos!A:T,7,FALSE)</f>
        <v>USD</v>
      </c>
      <c r="E845" s="1">
        <f>VLOOKUP(B845,YahooFinanceInfos!A:T,20,FALSE)</f>
        <v>6.43</v>
      </c>
      <c r="F845" s="4" t="str">
        <f>VLOOKUP(B845,YahooFinanceInfos!A:AK,37,FALSE)</f>
        <v>4.09 - 17.2</v>
      </c>
      <c r="G845" s="11">
        <f>(VLOOKUP(B845,YahooFinanceInfos!A:AO,41,FALSE)-E845)/E845</f>
        <v>1.6749611197511665</v>
      </c>
      <c r="H845" s="9">
        <f>VLOOKUP(B845,YahooFinanceInfos!A:AX,50,FALSE)</f>
        <v>-3.7240000000000002</v>
      </c>
      <c r="I845" s="9">
        <f>VLOOKUP(B845,YahooFinanceInfos!A:AT,46,FALSE)</f>
        <v>0.64</v>
      </c>
      <c r="J845" s="4">
        <f>VLOOKUP(B845,YahooFinanceInfos!A:AV,48,FALSE)</f>
        <v>0.104234524</v>
      </c>
      <c r="K845" s="4">
        <f t="shared" si="147"/>
        <v>-0.17185821697099893</v>
      </c>
      <c r="L845" s="9">
        <f>VLOOKUP(B845,YahooFinanceInfos!A:AV,47,FALSE)</f>
        <v>0</v>
      </c>
      <c r="M845" s="9">
        <f>VLOOKUP(B845,YahooFinanceInfos!A:AZ,52,FALSE)</f>
        <v>15.065</v>
      </c>
      <c r="N845" s="4">
        <f>VLOOKUP(B845,YahooFinanceInfos!A:BH,60,FALSE)</f>
        <v>0.42681711999999999</v>
      </c>
      <c r="O845" s="4" t="str">
        <f t="shared" si="148"/>
        <v>don't touch</v>
      </c>
      <c r="P845" s="4"/>
      <c r="Q845" s="14"/>
      <c r="R845" s="19" t="s">
        <v>8419</v>
      </c>
      <c r="S845" s="19"/>
      <c r="T845" s="19"/>
      <c r="U845">
        <v>0.22</v>
      </c>
      <c r="V845">
        <v>0.25</v>
      </c>
      <c r="W845">
        <v>0.31</v>
      </c>
      <c r="X845">
        <v>0.44</v>
      </c>
      <c r="Y845">
        <v>0.57999999999999996</v>
      </c>
      <c r="Z845">
        <v>0.64</v>
      </c>
      <c r="AA845" s="4">
        <f t="shared" si="140"/>
        <v>1.9090909090909092</v>
      </c>
      <c r="AB845" s="4">
        <f t="shared" si="141"/>
        <v>1.0645161290322582</v>
      </c>
      <c r="AC845" s="4">
        <f t="shared" si="142"/>
        <v>0.13636363636363635</v>
      </c>
      <c r="AD845" s="4">
        <f t="shared" si="143"/>
        <v>0.24</v>
      </c>
      <c r="AE845" s="4">
        <f t="shared" si="144"/>
        <v>0.41935483870967744</v>
      </c>
      <c r="AF845" s="4">
        <f t="shared" si="145"/>
        <v>0.31818181818181807</v>
      </c>
      <c r="AG845" s="4">
        <f t="shared" si="146"/>
        <v>0.10344827586206906</v>
      </c>
    </row>
    <row r="846" spans="1:33" x14ac:dyDescent="0.2">
      <c r="A846" t="s">
        <v>3713</v>
      </c>
      <c r="B846" t="s">
        <v>634</v>
      </c>
      <c r="C846" s="7" t="str">
        <f>VLOOKUP(B846,YahooFinanceInfos!A:T,9,FALSE)</f>
        <v>W.W. Grainger, Inc.</v>
      </c>
      <c r="D846" t="str">
        <f>VLOOKUP(B846,YahooFinanceInfos!A:T,7,FALSE)</f>
        <v>USD</v>
      </c>
      <c r="E846" s="1">
        <f>VLOOKUP(B846,YahooFinanceInfos!A:T,20,FALSE)</f>
        <v>277.02</v>
      </c>
      <c r="F846" s="4" t="str">
        <f>VLOOKUP(B846,YahooFinanceInfos!A:AK,37,FALSE)</f>
        <v>200.61 - 346.6</v>
      </c>
      <c r="G846" s="11">
        <f>(VLOOKUP(B846,YahooFinanceInfos!A:AO,41,FALSE)-E846)/E846</f>
        <v>0.25117320049093944</v>
      </c>
      <c r="H846" s="9">
        <f>VLOOKUP(B846,YahooFinanceInfos!A:AX,50,FALSE)</f>
        <v>14.019</v>
      </c>
      <c r="I846" s="9">
        <f>VLOOKUP(B846,YahooFinanceInfos!A:AT,46,FALSE)</f>
        <v>5.76</v>
      </c>
      <c r="J846" s="4">
        <f>VLOOKUP(B846,YahooFinanceInfos!A:AV,48,FALSE)</f>
        <v>2.1093493000000001E-2</v>
      </c>
      <c r="K846" s="4">
        <f t="shared" si="147"/>
        <v>0.41087096083886154</v>
      </c>
      <c r="L846" s="9">
        <f>VLOOKUP(B846,YahooFinanceInfos!A:AV,47,FALSE)</f>
        <v>19.760324000000001</v>
      </c>
      <c r="M846" s="9">
        <f>VLOOKUP(B846,YahooFinanceInfos!A:AZ,52,FALSE)</f>
        <v>33.851999999999997</v>
      </c>
      <c r="N846" s="4">
        <f>VLOOKUP(B846,YahooFinanceInfos!A:BH,60,FALSE)</f>
        <v>8.183268</v>
      </c>
      <c r="O846" s="4" t="str">
        <f t="shared" si="148"/>
        <v>don't touch</v>
      </c>
      <c r="P846" s="4"/>
      <c r="Q846" s="4"/>
      <c r="R846" s="4"/>
      <c r="S846" s="4"/>
      <c r="T846" s="4"/>
      <c r="AA846" s="4" t="str">
        <f t="shared" si="140"/>
        <v>na</v>
      </c>
      <c r="AB846" s="4" t="str">
        <f t="shared" si="141"/>
        <v>na</v>
      </c>
      <c r="AC846" s="4" t="str">
        <f t="shared" si="142"/>
        <v>na</v>
      </c>
      <c r="AD846" s="4" t="str">
        <f t="shared" si="143"/>
        <v>na</v>
      </c>
      <c r="AE846" s="4" t="str">
        <f t="shared" si="144"/>
        <v>na</v>
      </c>
      <c r="AF846" s="4" t="str">
        <f t="shared" si="145"/>
        <v>na</v>
      </c>
      <c r="AG846" s="4" t="str">
        <f t="shared" si="146"/>
        <v>na</v>
      </c>
    </row>
    <row r="847" spans="1:33" x14ac:dyDescent="0.2">
      <c r="A847" t="s">
        <v>3713</v>
      </c>
      <c r="B847" t="s">
        <v>66</v>
      </c>
      <c r="C847" s="7" t="str">
        <f>VLOOKUP(B847,YahooFinanceInfos!A:T,9,FALSE)</f>
        <v>Halliburton Company</v>
      </c>
      <c r="D847" t="str">
        <f>VLOOKUP(B847,YahooFinanceInfos!A:T,7,FALSE)</f>
        <v>USD</v>
      </c>
      <c r="E847" s="1">
        <f>VLOOKUP(B847,YahooFinanceInfos!A:T,20,FALSE)</f>
        <v>9.9499999999999993</v>
      </c>
      <c r="F847" s="4" t="str">
        <f>VLOOKUP(B847,YahooFinanceInfos!A:AK,37,FALSE)</f>
        <v>4.25 - 25.8</v>
      </c>
      <c r="G847" s="11">
        <f>(VLOOKUP(B847,YahooFinanceInfos!A:AO,41,FALSE)-E847)/E847</f>
        <v>1.5929648241206034</v>
      </c>
      <c r="H847" s="9">
        <f>VLOOKUP(B847,YahooFinanceInfos!A:AX,50,FALSE)</f>
        <v>-2.625</v>
      </c>
      <c r="I847" s="9">
        <f>VLOOKUP(B847,YahooFinanceInfos!A:AT,46,FALSE)</f>
        <v>0.72</v>
      </c>
      <c r="J847" s="4">
        <f>VLOOKUP(B847,YahooFinanceInfos!A:AV,48,FALSE)</f>
        <v>7.5471700000000003E-2</v>
      </c>
      <c r="K847" s="4">
        <f t="shared" si="147"/>
        <v>-0.2742857142857143</v>
      </c>
      <c r="L847" s="9">
        <f>VLOOKUP(B847,YahooFinanceInfos!A:AV,47,FALSE)</f>
        <v>0</v>
      </c>
      <c r="M847" s="9">
        <f>VLOOKUP(B847,YahooFinanceInfos!A:AZ,52,FALSE)</f>
        <v>7.8150000000000004</v>
      </c>
      <c r="N847" s="4">
        <f>VLOOKUP(B847,YahooFinanceInfos!A:BH,60,FALSE)</f>
        <v>1.2731924999999999</v>
      </c>
      <c r="O847" s="4" t="str">
        <f t="shared" si="148"/>
        <v>don't touch</v>
      </c>
      <c r="P847" s="4"/>
      <c r="Q847" s="14"/>
      <c r="R847" s="17" t="s">
        <v>8419</v>
      </c>
      <c r="S847" s="17"/>
      <c r="T847" s="17"/>
      <c r="AA847" s="4" t="str">
        <f t="shared" si="140"/>
        <v>na</v>
      </c>
      <c r="AB847" s="4" t="str">
        <f t="shared" si="141"/>
        <v>na</v>
      </c>
      <c r="AC847" s="4" t="str">
        <f t="shared" si="142"/>
        <v>na</v>
      </c>
      <c r="AD847" s="4" t="str">
        <f t="shared" si="143"/>
        <v>na</v>
      </c>
      <c r="AE847" s="4" t="str">
        <f t="shared" si="144"/>
        <v>na</v>
      </c>
      <c r="AF847" s="4" t="str">
        <f t="shared" si="145"/>
        <v>na</v>
      </c>
      <c r="AG847" s="4" t="str">
        <f t="shared" si="146"/>
        <v>na</v>
      </c>
    </row>
    <row r="848" spans="1:33" x14ac:dyDescent="0.2">
      <c r="A848" t="s">
        <v>3713</v>
      </c>
      <c r="B848" t="s">
        <v>3485</v>
      </c>
      <c r="C848" s="7" t="str">
        <f>VLOOKUP(B848,YahooFinanceInfos!A:T,9,FALSE)</f>
        <v>Hanesbrands Inc.</v>
      </c>
      <c r="D848" t="str">
        <f>VLOOKUP(B848,YahooFinanceInfos!A:T,7,FALSE)</f>
        <v>USD</v>
      </c>
      <c r="E848" s="1">
        <f>VLOOKUP(B848,YahooFinanceInfos!A:T,20,FALSE)</f>
        <v>8.5299999999999994</v>
      </c>
      <c r="F848" s="4" t="str">
        <f>VLOOKUP(B848,YahooFinanceInfos!A:AK,37,FALSE)</f>
        <v>6.96 - 17.69</v>
      </c>
      <c r="G848" s="11">
        <f>(VLOOKUP(B848,YahooFinanceInfos!A:AO,41,FALSE)-E848)/E848</f>
        <v>1.0738569753810085</v>
      </c>
      <c r="H848" s="9">
        <f>VLOOKUP(B848,YahooFinanceInfos!A:AX,50,FALSE)</f>
        <v>1.407</v>
      </c>
      <c r="I848" s="9">
        <f>VLOOKUP(B848,YahooFinanceInfos!A:AT,46,FALSE)</f>
        <v>0.6</v>
      </c>
      <c r="J848" s="4">
        <f>VLOOKUP(B848,YahooFinanceInfos!A:AV,48,FALSE)</f>
        <v>7.2727280000000005E-2</v>
      </c>
      <c r="K848" s="4">
        <f t="shared" si="147"/>
        <v>0.42643923240938164</v>
      </c>
      <c r="L848" s="9">
        <f>VLOOKUP(B848,YahooFinanceInfos!A:AV,47,FALSE)</f>
        <v>6.0625442999999999</v>
      </c>
      <c r="M848" s="9">
        <f>VLOOKUP(B848,YahooFinanceInfos!A:AZ,52,FALSE)</f>
        <v>2.5099999999999998</v>
      </c>
      <c r="N848" s="4">
        <f>VLOOKUP(B848,YahooFinanceInfos!A:BH,60,FALSE)</f>
        <v>3.3984063</v>
      </c>
      <c r="O848" s="4" t="str">
        <f t="shared" si="148"/>
        <v>invest</v>
      </c>
      <c r="P848" s="4"/>
      <c r="Q848" s="14"/>
      <c r="R848" s="17"/>
      <c r="S848" s="17"/>
      <c r="T848" s="17"/>
      <c r="AA848" s="4" t="str">
        <f t="shared" si="140"/>
        <v>na</v>
      </c>
      <c r="AB848" s="4" t="str">
        <f t="shared" si="141"/>
        <v>na</v>
      </c>
      <c r="AC848" s="4" t="str">
        <f t="shared" si="142"/>
        <v>na</v>
      </c>
      <c r="AD848" s="4" t="str">
        <f t="shared" si="143"/>
        <v>na</v>
      </c>
      <c r="AE848" s="4" t="str">
        <f t="shared" si="144"/>
        <v>na</v>
      </c>
      <c r="AF848" s="4" t="str">
        <f t="shared" si="145"/>
        <v>na</v>
      </c>
      <c r="AG848" s="4" t="str">
        <f t="shared" si="146"/>
        <v>na</v>
      </c>
    </row>
    <row r="849" spans="1:33" x14ac:dyDescent="0.2">
      <c r="A849" t="s">
        <v>3713</v>
      </c>
      <c r="B849" t="s">
        <v>3486</v>
      </c>
      <c r="C849" s="7" t="str">
        <f>VLOOKUP(B849,YahooFinanceInfos!A:T,9,FALSE)</f>
        <v>Harley-Davidson, Inc.</v>
      </c>
      <c r="D849" t="str">
        <f>VLOOKUP(B849,YahooFinanceInfos!A:T,7,FALSE)</f>
        <v>USD</v>
      </c>
      <c r="E849" s="1">
        <f>VLOOKUP(B849,YahooFinanceInfos!A:T,20,FALSE)</f>
        <v>19.55</v>
      </c>
      <c r="F849" s="4" t="str">
        <f>VLOOKUP(B849,YahooFinanceInfos!A:AK,37,FALSE)</f>
        <v>14.31 - 40.89</v>
      </c>
      <c r="G849" s="11">
        <f>(VLOOKUP(B849,YahooFinanceInfos!A:AO,41,FALSE)-E849)/E849</f>
        <v>1.0915601023017902</v>
      </c>
      <c r="H849" s="9">
        <f>VLOOKUP(B849,YahooFinanceInfos!A:AX,50,FALSE)</f>
        <v>2.33</v>
      </c>
      <c r="I849" s="9">
        <f>VLOOKUP(B849,YahooFinanceInfos!A:AT,46,FALSE)</f>
        <v>1.5049999999999999</v>
      </c>
      <c r="J849" s="4">
        <f>VLOOKUP(B849,YahooFinanceInfos!A:AV,48,FALSE)</f>
        <v>7.8672245000000002E-2</v>
      </c>
      <c r="K849" s="4">
        <f t="shared" si="147"/>
        <v>0.64592274678111583</v>
      </c>
      <c r="L849" s="9">
        <f>VLOOKUP(B849,YahooFinanceInfos!A:AV,47,FALSE)</f>
        <v>8.3905580000000004</v>
      </c>
      <c r="M849" s="9">
        <f>VLOOKUP(B849,YahooFinanceInfos!A:AZ,52,FALSE)</f>
        <v>11.058</v>
      </c>
      <c r="N849" s="4">
        <f>VLOOKUP(B849,YahooFinanceInfos!A:BH,60,FALSE)</f>
        <v>1.7679507999999999</v>
      </c>
      <c r="O849" s="4" t="str">
        <f t="shared" si="148"/>
        <v>invest</v>
      </c>
      <c r="P849" s="4" t="s">
        <v>8415</v>
      </c>
      <c r="Q849" s="14">
        <v>5000</v>
      </c>
      <c r="R849" s="19" t="s">
        <v>8424</v>
      </c>
      <c r="S849" s="17">
        <f>Q849*J849</f>
        <v>393.36122499999999</v>
      </c>
      <c r="T849" s="14">
        <f>Q849*(1+G849)</f>
        <v>10457.800511508953</v>
      </c>
      <c r="U849">
        <v>1.1000000000000001</v>
      </c>
      <c r="V849">
        <v>1.24</v>
      </c>
      <c r="W849">
        <v>1.4</v>
      </c>
      <c r="X849">
        <v>1.46</v>
      </c>
      <c r="Y849">
        <v>1.48</v>
      </c>
      <c r="Z849">
        <v>1.5</v>
      </c>
      <c r="AA849" s="4">
        <f t="shared" si="140"/>
        <v>0.36363636363636354</v>
      </c>
      <c r="AB849" s="4">
        <f t="shared" si="141"/>
        <v>7.1428571428571494E-2</v>
      </c>
      <c r="AC849" s="4">
        <f t="shared" si="142"/>
        <v>0.12727272727272718</v>
      </c>
      <c r="AD849" s="4">
        <f t="shared" si="143"/>
        <v>0.12903225806451607</v>
      </c>
      <c r="AE849" s="4">
        <f t="shared" si="144"/>
        <v>4.2857142857142899E-2</v>
      </c>
      <c r="AF849" s="4">
        <f t="shared" si="145"/>
        <v>1.3698630136986314E-2</v>
      </c>
      <c r="AG849" s="4">
        <f t="shared" si="146"/>
        <v>1.3513513513513526E-2</v>
      </c>
    </row>
    <row r="850" spans="1:33" x14ac:dyDescent="0.2">
      <c r="A850" t="s">
        <v>3713</v>
      </c>
      <c r="B850" t="s">
        <v>3487</v>
      </c>
      <c r="C850" s="7">
        <f>VLOOKUP(B850,YahooFinanceInfos!A:T,9,FALSE)</f>
        <v>0</v>
      </c>
      <c r="D850">
        <f>VLOOKUP(B850,YahooFinanceInfos!A:T,7,FALSE)</f>
        <v>0</v>
      </c>
      <c r="E850" s="1">
        <f>VLOOKUP(B850,YahooFinanceInfos!A:T,20,FALSE)</f>
        <v>0</v>
      </c>
      <c r="F850" s="4">
        <f>VLOOKUP(B850,YahooFinanceInfos!A:AK,37,FALSE)</f>
        <v>0</v>
      </c>
      <c r="G850" s="11" t="e">
        <f>(VLOOKUP(B850,YahooFinanceInfos!A:AO,41,FALSE)-E850)/E850</f>
        <v>#DIV/0!</v>
      </c>
      <c r="H850" s="9">
        <f>VLOOKUP(B850,YahooFinanceInfos!A:AX,50,FALSE)</f>
        <v>0</v>
      </c>
      <c r="I850" s="9">
        <f>VLOOKUP(B850,YahooFinanceInfos!A:AT,46,FALSE)</f>
        <v>0</v>
      </c>
      <c r="J850" s="4">
        <f>VLOOKUP(B850,YahooFinanceInfos!A:AV,48,FALSE)</f>
        <v>0</v>
      </c>
      <c r="K850" s="4" t="str">
        <f t="shared" si="147"/>
        <v>na</v>
      </c>
      <c r="L850" s="9">
        <f>VLOOKUP(B850,YahooFinanceInfos!A:AV,47,FALSE)</f>
        <v>0</v>
      </c>
      <c r="M850" s="9">
        <f>VLOOKUP(B850,YahooFinanceInfos!A:AZ,52,FALSE)</f>
        <v>0</v>
      </c>
      <c r="N850" s="4">
        <f>VLOOKUP(B850,YahooFinanceInfos!A:BH,60,FALSE)</f>
        <v>0</v>
      </c>
      <c r="O850" s="4" t="e">
        <f t="shared" si="148"/>
        <v>#DIV/0!</v>
      </c>
      <c r="P850" s="4"/>
      <c r="Q850" s="4"/>
      <c r="R850" s="4"/>
      <c r="S850" s="4"/>
      <c r="T850" s="4"/>
      <c r="AA850" s="4" t="str">
        <f t="shared" si="140"/>
        <v>na</v>
      </c>
      <c r="AB850" s="4" t="str">
        <f t="shared" si="141"/>
        <v>na</v>
      </c>
      <c r="AC850" s="4" t="str">
        <f t="shared" si="142"/>
        <v>na</v>
      </c>
      <c r="AD850" s="4" t="str">
        <f t="shared" si="143"/>
        <v>na</v>
      </c>
      <c r="AE850" s="4" t="str">
        <f t="shared" si="144"/>
        <v>na</v>
      </c>
      <c r="AF850" s="4" t="str">
        <f t="shared" si="145"/>
        <v>na</v>
      </c>
      <c r="AG850" s="4" t="str">
        <f t="shared" si="146"/>
        <v>na</v>
      </c>
    </row>
    <row r="851" spans="1:33" x14ac:dyDescent="0.2">
      <c r="A851" t="s">
        <v>3713</v>
      </c>
      <c r="B851" t="s">
        <v>3488</v>
      </c>
      <c r="C851" s="7" t="str">
        <f>VLOOKUP(B851,YahooFinanceInfos!A:T,9,FALSE)</f>
        <v>Hartford Financial Services Gro</v>
      </c>
      <c r="D851" t="str">
        <f>VLOOKUP(B851,YahooFinanceInfos!A:T,7,FALSE)</f>
        <v>USD</v>
      </c>
      <c r="E851" s="1">
        <f>VLOOKUP(B851,YahooFinanceInfos!A:T,20,FALSE)</f>
        <v>33.29</v>
      </c>
      <c r="F851" s="4" t="str">
        <f>VLOOKUP(B851,YahooFinanceInfos!A:AK,37,FALSE)</f>
        <v>19.04 - 62.75</v>
      </c>
      <c r="G851" s="11">
        <f>(VLOOKUP(B851,YahooFinanceInfos!A:AO,41,FALSE)-E851)/E851</f>
        <v>0.8849504355662362</v>
      </c>
      <c r="H851" s="9">
        <f>VLOOKUP(B851,YahooFinanceInfos!A:AX,50,FALSE)</f>
        <v>4.6950000000000003</v>
      </c>
      <c r="I851" s="9">
        <f>VLOOKUP(B851,YahooFinanceInfos!A:AT,46,FALSE)</f>
        <v>1.2250000000000001</v>
      </c>
      <c r="J851" s="4">
        <f>VLOOKUP(B851,YahooFinanceInfos!A:AV,48,FALSE)</f>
        <v>3.8197691999999998E-2</v>
      </c>
      <c r="K851" s="4">
        <f t="shared" si="147"/>
        <v>0.26091586794462196</v>
      </c>
      <c r="L851" s="9">
        <f>VLOOKUP(B851,YahooFinanceInfos!A:AV,47,FALSE)</f>
        <v>7.090522</v>
      </c>
      <c r="M851" s="9">
        <f>VLOOKUP(B851,YahooFinanceInfos!A:AZ,52,FALSE)</f>
        <v>41.716999999999999</v>
      </c>
      <c r="N851" s="4">
        <f>VLOOKUP(B851,YahooFinanceInfos!A:BH,60,FALSE)</f>
        <v>0.79799604000000002</v>
      </c>
      <c r="O851" s="4" t="str">
        <f t="shared" si="148"/>
        <v>invest</v>
      </c>
      <c r="P851" s="4"/>
      <c r="Q851" s="4"/>
      <c r="R851" s="4"/>
      <c r="S851" s="4"/>
      <c r="T851" s="4"/>
      <c r="AA851" s="4" t="str">
        <f t="shared" si="140"/>
        <v>na</v>
      </c>
      <c r="AB851" s="4" t="str">
        <f t="shared" si="141"/>
        <v>na</v>
      </c>
      <c r="AC851" s="4" t="str">
        <f t="shared" si="142"/>
        <v>na</v>
      </c>
      <c r="AD851" s="4" t="str">
        <f t="shared" si="143"/>
        <v>na</v>
      </c>
      <c r="AE851" s="4" t="str">
        <f t="shared" si="144"/>
        <v>na</v>
      </c>
      <c r="AF851" s="4" t="str">
        <f t="shared" si="145"/>
        <v>na</v>
      </c>
      <c r="AG851" s="4" t="str">
        <f t="shared" si="146"/>
        <v>na</v>
      </c>
    </row>
    <row r="852" spans="1:33" x14ac:dyDescent="0.2">
      <c r="A852" t="s">
        <v>3713</v>
      </c>
      <c r="B852" t="s">
        <v>3489</v>
      </c>
      <c r="C852" s="7" t="str">
        <f>VLOOKUP(B852,YahooFinanceInfos!A:T,9,FALSE)</f>
        <v>Hasbro, Inc.</v>
      </c>
      <c r="D852" t="str">
        <f>VLOOKUP(B852,YahooFinanceInfos!A:T,7,FALSE)</f>
        <v>USD</v>
      </c>
      <c r="E852" s="1">
        <f>VLOOKUP(B852,YahooFinanceInfos!A:T,20,FALSE)</f>
        <v>64.62</v>
      </c>
      <c r="F852" s="4" t="str">
        <f>VLOOKUP(B852,YahooFinanceInfos!A:AK,37,FALSE)</f>
        <v>41.33 - 126.87</v>
      </c>
      <c r="G852" s="11">
        <f>(VLOOKUP(B852,YahooFinanceInfos!A:AO,41,FALSE)-E852)/E852</f>
        <v>0.96332404828226548</v>
      </c>
      <c r="H852" s="9">
        <f>VLOOKUP(B852,YahooFinanceInfos!A:AX,50,FALSE)</f>
        <v>3.2330000000000001</v>
      </c>
      <c r="I852" s="9">
        <f>VLOOKUP(B852,YahooFinanceInfos!A:AT,46,FALSE)</f>
        <v>2.72</v>
      </c>
      <c r="J852" s="4">
        <f>VLOOKUP(B852,YahooFinanceInfos!A:AV,48,FALSE)</f>
        <v>4.3284530000000002E-2</v>
      </c>
      <c r="K852" s="4">
        <f t="shared" si="147"/>
        <v>0.84132384781936287</v>
      </c>
      <c r="L852" s="9">
        <f>VLOOKUP(B852,YahooFinanceInfos!A:AV,47,FALSE)</f>
        <v>19.987628999999998</v>
      </c>
      <c r="M852" s="9">
        <f>VLOOKUP(B852,YahooFinanceInfos!A:AZ,52,FALSE)</f>
        <v>19.920000000000002</v>
      </c>
      <c r="N852" s="4">
        <f>VLOOKUP(B852,YahooFinanceInfos!A:BH,60,FALSE)</f>
        <v>3.243976</v>
      </c>
      <c r="O852" s="4" t="str">
        <f t="shared" si="148"/>
        <v>invest</v>
      </c>
      <c r="P852" s="4"/>
      <c r="Q852" s="4"/>
      <c r="R852" s="4"/>
      <c r="S852" s="4"/>
      <c r="T852" s="4"/>
      <c r="AA852" s="4" t="str">
        <f t="shared" si="140"/>
        <v>na</v>
      </c>
      <c r="AB852" s="4" t="str">
        <f t="shared" si="141"/>
        <v>na</v>
      </c>
      <c r="AC852" s="4" t="str">
        <f t="shared" si="142"/>
        <v>na</v>
      </c>
      <c r="AD852" s="4" t="str">
        <f t="shared" si="143"/>
        <v>na</v>
      </c>
      <c r="AE852" s="4" t="str">
        <f t="shared" si="144"/>
        <v>na</v>
      </c>
      <c r="AF852" s="4" t="str">
        <f t="shared" si="145"/>
        <v>na</v>
      </c>
      <c r="AG852" s="4" t="str">
        <f t="shared" si="146"/>
        <v>na</v>
      </c>
    </row>
    <row r="853" spans="1:33" x14ac:dyDescent="0.2">
      <c r="A853" t="s">
        <v>3713</v>
      </c>
      <c r="B853" t="s">
        <v>3490</v>
      </c>
      <c r="C853" s="7" t="str">
        <f>VLOOKUP(B853,YahooFinanceInfos!A:T,9,FALSE)</f>
        <v>HCA Healthcare, Inc.</v>
      </c>
      <c r="D853" t="str">
        <f>VLOOKUP(B853,YahooFinanceInfos!A:T,7,FALSE)</f>
        <v>USD</v>
      </c>
      <c r="E853" s="1">
        <f>VLOOKUP(B853,YahooFinanceInfos!A:T,20,FALSE)</f>
        <v>99.17</v>
      </c>
      <c r="F853" s="4" t="str">
        <f>VLOOKUP(B853,YahooFinanceInfos!A:AK,37,FALSE)</f>
        <v>58.38 - 151.97</v>
      </c>
      <c r="G853" s="11">
        <f>(VLOOKUP(B853,YahooFinanceInfos!A:AO,41,FALSE)-E853)/E853</f>
        <v>0.53241907835030755</v>
      </c>
      <c r="H853" s="9">
        <f>VLOOKUP(B853,YahooFinanceInfos!A:AX,50,FALSE)</f>
        <v>8.7910000000000004</v>
      </c>
      <c r="I853" s="9">
        <f>VLOOKUP(B853,YahooFinanceInfos!A:AT,46,FALSE)</f>
        <v>1.63</v>
      </c>
      <c r="J853" s="4">
        <f>VLOOKUP(B853,YahooFinanceInfos!A:AV,48,FALSE)</f>
        <v>1.6249626999999999E-2</v>
      </c>
      <c r="K853" s="4">
        <f t="shared" si="147"/>
        <v>0.18541690365146171</v>
      </c>
      <c r="L853" s="9">
        <f>VLOOKUP(B853,YahooFinanceInfos!A:AV,47,FALSE)</f>
        <v>11.280855000000001</v>
      </c>
      <c r="M853" s="9">
        <f>VLOOKUP(B853,YahooFinanceInfos!A:AZ,52,FALSE)</f>
        <v>-8.7739999999999991</v>
      </c>
      <c r="N853" s="4">
        <f>VLOOKUP(B853,YahooFinanceInfos!A:BH,60,FALSE)</f>
        <v>-11.302712</v>
      </c>
      <c r="O853" s="4" t="str">
        <f t="shared" si="148"/>
        <v>don't touch</v>
      </c>
      <c r="P853" s="4"/>
      <c r="Q853" s="4"/>
      <c r="R853" s="4"/>
      <c r="S853" s="4"/>
      <c r="T853" s="4"/>
      <c r="AA853" s="4" t="str">
        <f t="shared" si="140"/>
        <v>na</v>
      </c>
      <c r="AB853" s="4" t="str">
        <f t="shared" si="141"/>
        <v>na</v>
      </c>
      <c r="AC853" s="4" t="str">
        <f t="shared" si="142"/>
        <v>na</v>
      </c>
      <c r="AD853" s="4" t="str">
        <f t="shared" si="143"/>
        <v>na</v>
      </c>
      <c r="AE853" s="4" t="str">
        <f t="shared" si="144"/>
        <v>na</v>
      </c>
      <c r="AF853" s="4" t="str">
        <f t="shared" si="145"/>
        <v>na</v>
      </c>
      <c r="AG853" s="4" t="str">
        <f t="shared" si="146"/>
        <v>na</v>
      </c>
    </row>
    <row r="854" spans="1:33" x14ac:dyDescent="0.2">
      <c r="A854" t="s">
        <v>3713</v>
      </c>
      <c r="B854" t="s">
        <v>3491</v>
      </c>
      <c r="C854" s="7">
        <f>VLOOKUP(B854,YahooFinanceInfos!A:T,9,FALSE)</f>
        <v>0</v>
      </c>
      <c r="D854">
        <f>VLOOKUP(B854,YahooFinanceInfos!A:T,7,FALSE)</f>
        <v>0</v>
      </c>
      <c r="E854" s="1">
        <f>VLOOKUP(B854,YahooFinanceInfos!A:T,20,FALSE)</f>
        <v>0</v>
      </c>
      <c r="F854" s="4">
        <f>VLOOKUP(B854,YahooFinanceInfos!A:AK,37,FALSE)</f>
        <v>0</v>
      </c>
      <c r="G854" s="11" t="e">
        <f>(VLOOKUP(B854,YahooFinanceInfos!A:AO,41,FALSE)-E854)/E854</f>
        <v>#DIV/0!</v>
      </c>
      <c r="H854" s="9">
        <f>VLOOKUP(B854,YahooFinanceInfos!A:AX,50,FALSE)</f>
        <v>0</v>
      </c>
      <c r="I854" s="9">
        <f>VLOOKUP(B854,YahooFinanceInfos!A:AT,46,FALSE)</f>
        <v>0</v>
      </c>
      <c r="J854" s="4">
        <f>VLOOKUP(B854,YahooFinanceInfos!A:AV,48,FALSE)</f>
        <v>0</v>
      </c>
      <c r="K854" s="4" t="str">
        <f t="shared" si="147"/>
        <v>na</v>
      </c>
      <c r="L854" s="9">
        <f>VLOOKUP(B854,YahooFinanceInfos!A:AV,47,FALSE)</f>
        <v>0</v>
      </c>
      <c r="M854" s="9">
        <f>VLOOKUP(B854,YahooFinanceInfos!A:AZ,52,FALSE)</f>
        <v>0</v>
      </c>
      <c r="N854" s="4">
        <f>VLOOKUP(B854,YahooFinanceInfos!A:BH,60,FALSE)</f>
        <v>0</v>
      </c>
      <c r="O854" s="4" t="e">
        <f t="shared" si="148"/>
        <v>#DIV/0!</v>
      </c>
      <c r="P854" s="4"/>
      <c r="Q854" s="4"/>
      <c r="R854" s="4"/>
      <c r="S854" s="4"/>
      <c r="T854" s="4"/>
      <c r="AA854" s="4" t="str">
        <f t="shared" si="140"/>
        <v>na</v>
      </c>
      <c r="AB854" s="4" t="str">
        <f t="shared" si="141"/>
        <v>na</v>
      </c>
      <c r="AC854" s="4" t="str">
        <f t="shared" si="142"/>
        <v>na</v>
      </c>
      <c r="AD854" s="4" t="str">
        <f t="shared" si="143"/>
        <v>na</v>
      </c>
      <c r="AE854" s="4" t="str">
        <f t="shared" si="144"/>
        <v>na</v>
      </c>
      <c r="AF854" s="4" t="str">
        <f t="shared" si="145"/>
        <v>na</v>
      </c>
      <c r="AG854" s="4" t="str">
        <f t="shared" si="146"/>
        <v>na</v>
      </c>
    </row>
    <row r="855" spans="1:33" x14ac:dyDescent="0.2">
      <c r="A855" t="s">
        <v>3713</v>
      </c>
      <c r="B855" t="s">
        <v>636</v>
      </c>
      <c r="C855" s="7" t="str">
        <f>VLOOKUP(B855,YahooFinanceInfos!A:T,9,FALSE)</f>
        <v>Helmerich &amp; Payne, Inc.</v>
      </c>
      <c r="D855" t="str">
        <f>VLOOKUP(B855,YahooFinanceInfos!A:T,7,FALSE)</f>
        <v>USD</v>
      </c>
      <c r="E855" s="1">
        <f>VLOOKUP(B855,YahooFinanceInfos!A:T,20,FALSE)</f>
        <v>17.350000000000001</v>
      </c>
      <c r="F855" s="4" t="str">
        <f>VLOOKUP(B855,YahooFinanceInfos!A:AK,37,FALSE)</f>
        <v>12.4 - 57.66</v>
      </c>
      <c r="G855" s="11">
        <f>(VLOOKUP(B855,YahooFinanceInfos!A:AO,41,FALSE)-E855)/E855</f>
        <v>2.3233429394812677</v>
      </c>
      <c r="H855" s="9">
        <f>VLOOKUP(B855,YahooFinanceInfos!A:AX,50,FALSE)</f>
        <v>-4.6639999999999997</v>
      </c>
      <c r="I855" s="9">
        <f>VLOOKUP(B855,YahooFinanceInfos!A:AT,46,FALSE)</f>
        <v>2.84</v>
      </c>
      <c r="J855" s="4">
        <f>VLOOKUP(B855,YahooFinanceInfos!A:AV,48,FALSE)</f>
        <v>0.16108906000000001</v>
      </c>
      <c r="K855" s="4">
        <f t="shared" si="147"/>
        <v>-0.60891938250428812</v>
      </c>
      <c r="L855" s="9">
        <f>VLOOKUP(B855,YahooFinanceInfos!A:AV,47,FALSE)</f>
        <v>0</v>
      </c>
      <c r="M855" s="9">
        <f>VLOOKUP(B855,YahooFinanceInfos!A:AZ,52,FALSE)</f>
        <v>32.22</v>
      </c>
      <c r="N855" s="4">
        <f>VLOOKUP(B855,YahooFinanceInfos!A:BH,60,FALSE)</f>
        <v>0.5384854</v>
      </c>
      <c r="O855" s="4" t="str">
        <f t="shared" si="148"/>
        <v>don't touch</v>
      </c>
      <c r="P855" s="4"/>
      <c r="Q855" s="14"/>
      <c r="R855" s="19"/>
      <c r="S855" s="19"/>
      <c r="T855" s="19"/>
      <c r="AA855" s="4" t="str">
        <f t="shared" si="140"/>
        <v>na</v>
      </c>
      <c r="AB855" s="4" t="str">
        <f t="shared" si="141"/>
        <v>na</v>
      </c>
      <c r="AC855" s="4" t="str">
        <f t="shared" si="142"/>
        <v>na</v>
      </c>
      <c r="AD855" s="4" t="str">
        <f t="shared" si="143"/>
        <v>na</v>
      </c>
      <c r="AE855" s="4" t="str">
        <f t="shared" si="144"/>
        <v>na</v>
      </c>
      <c r="AF855" s="4" t="str">
        <f t="shared" si="145"/>
        <v>na</v>
      </c>
      <c r="AG855" s="4" t="str">
        <f t="shared" si="146"/>
        <v>na</v>
      </c>
    </row>
    <row r="856" spans="1:33" x14ac:dyDescent="0.2">
      <c r="A856" t="s">
        <v>3713</v>
      </c>
      <c r="B856" t="s">
        <v>3492</v>
      </c>
      <c r="C856" s="7" t="str">
        <f>VLOOKUP(B856,YahooFinanceInfos!A:T,9,FALSE)</f>
        <v>Henry Schein, Inc.</v>
      </c>
      <c r="D856" t="str">
        <f>VLOOKUP(B856,YahooFinanceInfos!A:T,7,FALSE)</f>
        <v>USD</v>
      </c>
      <c r="E856" s="1">
        <f>VLOOKUP(B856,YahooFinanceInfos!A:T,20,FALSE)</f>
        <v>52</v>
      </c>
      <c r="F856" s="4" t="str">
        <f>VLOOKUP(B856,YahooFinanceInfos!A:AK,37,FALSE)</f>
        <v>41.85 - 73.99</v>
      </c>
      <c r="G856" s="11">
        <f>(VLOOKUP(B856,YahooFinanceInfos!A:AO,41,FALSE)-E856)/E856</f>
        <v>0.4228846153846153</v>
      </c>
      <c r="H856" s="9">
        <f>VLOOKUP(B856,YahooFinanceInfos!A:AX,50,FALSE)</f>
        <v>4.8540000000000001</v>
      </c>
      <c r="I856" s="9">
        <f>VLOOKUP(B856,YahooFinanceInfos!A:AT,46,FALSE)</f>
        <v>0</v>
      </c>
      <c r="J856" s="4">
        <f>VLOOKUP(B856,YahooFinanceInfos!A:AV,48,FALSE)</f>
        <v>0</v>
      </c>
      <c r="K856" s="4">
        <f t="shared" si="147"/>
        <v>0</v>
      </c>
      <c r="L856" s="9">
        <f>VLOOKUP(B856,YahooFinanceInfos!A:AV,47,FALSE)</f>
        <v>10.712814</v>
      </c>
      <c r="M856" s="9">
        <f>VLOOKUP(B856,YahooFinanceInfos!A:AZ,52,FALSE)</f>
        <v>20.884</v>
      </c>
      <c r="N856" s="4">
        <f>VLOOKUP(B856,YahooFinanceInfos!A:BH,60,FALSE)</f>
        <v>2.4899445</v>
      </c>
      <c r="O856" s="4" t="str">
        <f t="shared" si="148"/>
        <v>don't touch</v>
      </c>
      <c r="P856" s="4"/>
      <c r="Q856" s="4"/>
      <c r="R856" s="4"/>
      <c r="S856" s="4"/>
      <c r="T856" s="4"/>
      <c r="AA856" s="4" t="str">
        <f t="shared" si="140"/>
        <v>na</v>
      </c>
      <c r="AB856" s="4" t="str">
        <f t="shared" si="141"/>
        <v>na</v>
      </c>
      <c r="AC856" s="4" t="str">
        <f t="shared" si="142"/>
        <v>na</v>
      </c>
      <c r="AD856" s="4" t="str">
        <f t="shared" si="143"/>
        <v>na</v>
      </c>
      <c r="AE856" s="4" t="str">
        <f t="shared" si="144"/>
        <v>na</v>
      </c>
      <c r="AF856" s="4" t="str">
        <f t="shared" si="145"/>
        <v>na</v>
      </c>
      <c r="AG856" s="4" t="str">
        <f t="shared" si="146"/>
        <v>na</v>
      </c>
    </row>
    <row r="857" spans="1:33" x14ac:dyDescent="0.2">
      <c r="A857" t="s">
        <v>3713</v>
      </c>
      <c r="B857" t="s">
        <v>3493</v>
      </c>
      <c r="C857" s="7" t="str">
        <f>VLOOKUP(B857,YahooFinanceInfos!A:T,9,FALSE)</f>
        <v>Hess Corporation</v>
      </c>
      <c r="D857" t="str">
        <f>VLOOKUP(B857,YahooFinanceInfos!A:T,7,FALSE)</f>
        <v>USD</v>
      </c>
      <c r="E857" s="1">
        <f>VLOOKUP(B857,YahooFinanceInfos!A:T,20,FALSE)</f>
        <v>42.77</v>
      </c>
      <c r="F857" s="4" t="str">
        <f>VLOOKUP(B857,YahooFinanceInfos!A:AK,37,FALSE)</f>
        <v>26.06 - 74.11</v>
      </c>
      <c r="G857" s="11">
        <f>(VLOOKUP(B857,YahooFinanceInfos!A:AO,41,FALSE)-E857)/E857</f>
        <v>0.73275660509703044</v>
      </c>
      <c r="H857" s="9">
        <f>VLOOKUP(B857,YahooFinanceInfos!A:AX,50,FALSE)</f>
        <v>-9.5050000000000008</v>
      </c>
      <c r="I857" s="9">
        <f>VLOOKUP(B857,YahooFinanceInfos!A:AT,46,FALSE)</f>
        <v>1</v>
      </c>
      <c r="J857" s="4">
        <f>VLOOKUP(B857,YahooFinanceInfos!A:AV,48,FALSE)</f>
        <v>2.3607176000000001E-2</v>
      </c>
      <c r="K857" s="4">
        <f t="shared" si="147"/>
        <v>-0.10520778537611783</v>
      </c>
      <c r="L857" s="9">
        <f>VLOOKUP(B857,YahooFinanceInfos!A:AV,47,FALSE)</f>
        <v>0</v>
      </c>
      <c r="M857" s="9">
        <f>VLOOKUP(B857,YahooFinanceInfos!A:AZ,52,FALSE)</f>
        <v>23.684000000000001</v>
      </c>
      <c r="N857" s="4">
        <f>VLOOKUP(B857,YahooFinanceInfos!A:BH,60,FALSE)</f>
        <v>1.8058605000000001</v>
      </c>
      <c r="O857" s="4" t="str">
        <f t="shared" si="148"/>
        <v>don't touch</v>
      </c>
      <c r="P857" s="4"/>
      <c r="Q857" s="4"/>
      <c r="R857" s="4"/>
      <c r="S857" s="4"/>
      <c r="T857" s="4"/>
      <c r="AA857" s="4" t="str">
        <f t="shared" si="140"/>
        <v>na</v>
      </c>
      <c r="AB857" s="4" t="str">
        <f t="shared" si="141"/>
        <v>na</v>
      </c>
      <c r="AC857" s="4" t="str">
        <f t="shared" si="142"/>
        <v>na</v>
      </c>
      <c r="AD857" s="4" t="str">
        <f t="shared" si="143"/>
        <v>na</v>
      </c>
      <c r="AE857" s="4" t="str">
        <f t="shared" si="144"/>
        <v>na</v>
      </c>
      <c r="AF857" s="4" t="str">
        <f t="shared" si="145"/>
        <v>na</v>
      </c>
      <c r="AG857" s="4" t="str">
        <f t="shared" si="146"/>
        <v>na</v>
      </c>
    </row>
    <row r="858" spans="1:33" x14ac:dyDescent="0.2">
      <c r="A858" t="s">
        <v>3713</v>
      </c>
      <c r="B858" t="s">
        <v>3494</v>
      </c>
      <c r="C858" s="7" t="str">
        <f>VLOOKUP(B858,YahooFinanceInfos!A:T,9,FALSE)</f>
        <v>Hewlett Packard Enterprise Comp</v>
      </c>
      <c r="D858" t="str">
        <f>VLOOKUP(B858,YahooFinanceInfos!A:T,7,FALSE)</f>
        <v>USD</v>
      </c>
      <c r="E858" s="1">
        <f>VLOOKUP(B858,YahooFinanceInfos!A:T,20,FALSE)</f>
        <v>9.17</v>
      </c>
      <c r="F858" s="4" t="str">
        <f>VLOOKUP(B858,YahooFinanceInfos!A:AK,37,FALSE)</f>
        <v>7.43 - 17.59</v>
      </c>
      <c r="G858" s="11">
        <f>(VLOOKUP(B858,YahooFinanceInfos!A:AO,41,FALSE)-E858)/E858</f>
        <v>0.91821155943293353</v>
      </c>
      <c r="H858" s="9">
        <f>VLOOKUP(B858,YahooFinanceInfos!A:AX,50,FALSE)</f>
        <v>0.89200000000000002</v>
      </c>
      <c r="I858" s="9">
        <f>VLOOKUP(B858,YahooFinanceInfos!A:AT,46,FALSE)</f>
        <v>0.45800000000000002</v>
      </c>
      <c r="J858" s="4">
        <f>VLOOKUP(B858,YahooFinanceInfos!A:AV,48,FALSE)</f>
        <v>5.0440529999999997E-2</v>
      </c>
      <c r="K858" s="4">
        <f t="shared" si="147"/>
        <v>0.51345291479820632</v>
      </c>
      <c r="L858" s="9">
        <f>VLOOKUP(B858,YahooFinanceInfos!A:AV,47,FALSE)</f>
        <v>10.280269000000001</v>
      </c>
      <c r="M858" s="9">
        <f>VLOOKUP(B858,YahooFinanceInfos!A:AZ,52,FALSE)</f>
        <v>13.295</v>
      </c>
      <c r="N858" s="4">
        <f>VLOOKUP(B858,YahooFinanceInfos!A:BH,60,FALSE)</f>
        <v>0.68973297</v>
      </c>
      <c r="O858" s="4" t="str">
        <f t="shared" si="148"/>
        <v>invest</v>
      </c>
      <c r="P858" s="4"/>
      <c r="Q858" s="14"/>
      <c r="R858" s="17"/>
      <c r="S858" s="17"/>
      <c r="T858" s="17"/>
      <c r="AA858" s="4" t="str">
        <f t="shared" si="140"/>
        <v>na</v>
      </c>
      <c r="AB858" s="4" t="str">
        <f t="shared" si="141"/>
        <v>na</v>
      </c>
      <c r="AC858" s="4" t="str">
        <f t="shared" si="142"/>
        <v>na</v>
      </c>
      <c r="AD858" s="4" t="str">
        <f t="shared" si="143"/>
        <v>na</v>
      </c>
      <c r="AE858" s="4" t="str">
        <f t="shared" si="144"/>
        <v>na</v>
      </c>
      <c r="AF858" s="4" t="str">
        <f t="shared" si="145"/>
        <v>na</v>
      </c>
      <c r="AG858" s="4" t="str">
        <f t="shared" si="146"/>
        <v>na</v>
      </c>
    </row>
    <row r="859" spans="1:33" x14ac:dyDescent="0.2">
      <c r="A859" t="s">
        <v>3713</v>
      </c>
      <c r="B859" t="s">
        <v>3495</v>
      </c>
      <c r="C859" s="7" t="str">
        <f>VLOOKUP(B859,YahooFinanceInfos!A:T,9,FALSE)</f>
        <v>Hilton Worldwide Holdings Inc.</v>
      </c>
      <c r="D859" t="str">
        <f>VLOOKUP(B859,YahooFinanceInfos!A:T,7,FALSE)</f>
        <v>USD</v>
      </c>
      <c r="E859" s="1">
        <f>VLOOKUP(B859,YahooFinanceInfos!A:T,20,FALSE)</f>
        <v>68.17</v>
      </c>
      <c r="F859" s="4" t="str">
        <f>VLOOKUP(B859,YahooFinanceInfos!A:AK,37,FALSE)</f>
        <v>44.3 - 115.48</v>
      </c>
      <c r="G859" s="11">
        <f>(VLOOKUP(B859,YahooFinanceInfos!A:AO,41,FALSE)-E859)/E859</f>
        <v>0.69400029338418656</v>
      </c>
      <c r="H859" s="9">
        <f>VLOOKUP(B859,YahooFinanceInfos!A:AX,50,FALSE)</f>
        <v>2.5819999999999999</v>
      </c>
      <c r="I859" s="9">
        <f>VLOOKUP(B859,YahooFinanceInfos!A:AT,46,FALSE)</f>
        <v>0.6</v>
      </c>
      <c r="J859" s="4">
        <f>VLOOKUP(B859,YahooFinanceInfos!A:AV,48,FALSE)</f>
        <v>9.2521210000000003E-3</v>
      </c>
      <c r="K859" s="4">
        <f t="shared" si="147"/>
        <v>0.23237800154918667</v>
      </c>
      <c r="L859" s="9">
        <f>VLOOKUP(B859,YahooFinanceInfos!A:AV,47,FALSE)</f>
        <v>26.402014000000001</v>
      </c>
      <c r="M859" s="9">
        <f>VLOOKUP(B859,YahooFinanceInfos!A:AZ,52,FALSE)</f>
        <v>-3.298</v>
      </c>
      <c r="N859" s="4">
        <f>VLOOKUP(B859,YahooFinanceInfos!A:BH,60,FALSE)</f>
        <v>-20.670100999999999</v>
      </c>
      <c r="O859" s="4" t="str">
        <f t="shared" si="148"/>
        <v>don't touch</v>
      </c>
      <c r="P859" s="4"/>
      <c r="Q859" s="4"/>
      <c r="R859" s="4"/>
      <c r="S859" s="4"/>
      <c r="T859" s="4"/>
      <c r="AA859" s="4" t="str">
        <f t="shared" si="140"/>
        <v>na</v>
      </c>
      <c r="AB859" s="4" t="str">
        <f t="shared" si="141"/>
        <v>na</v>
      </c>
      <c r="AC859" s="4" t="str">
        <f t="shared" si="142"/>
        <v>na</v>
      </c>
      <c r="AD859" s="4" t="str">
        <f t="shared" si="143"/>
        <v>na</v>
      </c>
      <c r="AE859" s="4" t="str">
        <f t="shared" si="144"/>
        <v>na</v>
      </c>
      <c r="AF859" s="4" t="str">
        <f t="shared" si="145"/>
        <v>na</v>
      </c>
      <c r="AG859" s="4" t="str">
        <f t="shared" si="146"/>
        <v>na</v>
      </c>
    </row>
    <row r="860" spans="1:33" x14ac:dyDescent="0.2">
      <c r="A860" t="s">
        <v>3713</v>
      </c>
      <c r="B860" t="s">
        <v>3496</v>
      </c>
      <c r="C860" s="7" t="str">
        <f>VLOOKUP(B860,YahooFinanceInfos!A:T,9,FALSE)</f>
        <v>Hologic, Inc.</v>
      </c>
      <c r="D860" t="str">
        <f>VLOOKUP(B860,YahooFinanceInfos!A:T,7,FALSE)</f>
        <v>USD</v>
      </c>
      <c r="E860" s="1">
        <f>VLOOKUP(B860,YahooFinanceInfos!A:T,20,FALSE)</f>
        <v>51.41</v>
      </c>
      <c r="F860" s="4" t="str">
        <f>VLOOKUP(B860,YahooFinanceInfos!A:AK,37,FALSE)</f>
        <v>26.49 - 55.25</v>
      </c>
      <c r="G860" s="11">
        <f>(VLOOKUP(B860,YahooFinanceInfos!A:AO,41,FALSE)-E860)/E860</f>
        <v>7.4693639369772483E-2</v>
      </c>
      <c r="H860" s="9">
        <f>VLOOKUP(B860,YahooFinanceInfos!A:AX,50,FALSE)</f>
        <v>1.6839999999999999</v>
      </c>
      <c r="I860" s="9">
        <f>VLOOKUP(B860,YahooFinanceInfos!A:AT,46,FALSE)</f>
        <v>0</v>
      </c>
      <c r="J860" s="4">
        <f>VLOOKUP(B860,YahooFinanceInfos!A:AV,48,FALSE)</f>
        <v>0</v>
      </c>
      <c r="K860" s="4">
        <f t="shared" si="147"/>
        <v>0</v>
      </c>
      <c r="L860" s="9">
        <f>VLOOKUP(B860,YahooFinanceInfos!A:AV,47,FALSE)</f>
        <v>30.528503000000001</v>
      </c>
      <c r="M860" s="9">
        <f>VLOOKUP(B860,YahooFinanceInfos!A:AZ,52,FALSE)</f>
        <v>8.0790000000000006</v>
      </c>
      <c r="N860" s="4">
        <f>VLOOKUP(B860,YahooFinanceInfos!A:BH,60,FALSE)</f>
        <v>6.3634110000000002</v>
      </c>
      <c r="O860" s="4" t="str">
        <f t="shared" si="148"/>
        <v>don't touch</v>
      </c>
      <c r="P860" s="4"/>
      <c r="Q860" s="4"/>
      <c r="R860" s="4"/>
      <c r="S860" s="4"/>
      <c r="T860" s="4"/>
      <c r="AA860" s="4" t="str">
        <f t="shared" si="140"/>
        <v>na</v>
      </c>
      <c r="AB860" s="4" t="str">
        <f t="shared" si="141"/>
        <v>na</v>
      </c>
      <c r="AC860" s="4" t="str">
        <f t="shared" si="142"/>
        <v>na</v>
      </c>
      <c r="AD860" s="4" t="str">
        <f t="shared" si="143"/>
        <v>na</v>
      </c>
      <c r="AE860" s="4" t="str">
        <f t="shared" si="144"/>
        <v>na</v>
      </c>
      <c r="AF860" s="4" t="str">
        <f t="shared" si="145"/>
        <v>na</v>
      </c>
      <c r="AG860" s="4" t="str">
        <f t="shared" si="146"/>
        <v>na</v>
      </c>
    </row>
    <row r="861" spans="1:33" x14ac:dyDescent="0.2">
      <c r="A861" t="s">
        <v>3713</v>
      </c>
      <c r="B861" t="s">
        <v>2013</v>
      </c>
      <c r="C861" s="7" t="str">
        <f>VLOOKUP(B861,YahooFinanceInfos!A:T,9,FALSE)</f>
        <v>Home Depot, Inc. (The)</v>
      </c>
      <c r="D861" t="str">
        <f>VLOOKUP(B861,YahooFinanceInfos!A:T,7,FALSE)</f>
        <v>USD</v>
      </c>
      <c r="E861" s="1">
        <f>VLOOKUP(B861,YahooFinanceInfos!A:T,20,FALSE)</f>
        <v>234.48</v>
      </c>
      <c r="F861" s="4" t="str">
        <f>VLOOKUP(B861,YahooFinanceInfos!A:AK,37,FALSE)</f>
        <v>140.63 - 247.36</v>
      </c>
      <c r="G861" s="11">
        <f>(VLOOKUP(B861,YahooFinanceInfos!A:AO,41,FALSE)-E861)/E861</f>
        <v>5.4930058000682465E-2</v>
      </c>
      <c r="H861" s="9">
        <f>VLOOKUP(B861,YahooFinanceInfos!A:AX,50,FALSE)</f>
        <v>10.25</v>
      </c>
      <c r="I861" s="9">
        <f>VLOOKUP(B861,YahooFinanceInfos!A:AT,46,FALSE)</f>
        <v>5.58</v>
      </c>
      <c r="J861" s="4">
        <f>VLOOKUP(B861,YahooFinanceInfos!A:AV,48,FALSE)</f>
        <v>2.4250325E-2</v>
      </c>
      <c r="K861" s="4">
        <f t="shared" si="147"/>
        <v>0.54439024390243906</v>
      </c>
      <c r="L861" s="9">
        <f>VLOOKUP(B861,YahooFinanceInfos!A:AV,47,FALSE)</f>
        <v>22.876097000000001</v>
      </c>
      <c r="M861" s="9">
        <f>VLOOKUP(B861,YahooFinanceInfos!A:AZ,52,FALSE)</f>
        <v>-2.8929999999999998</v>
      </c>
      <c r="N861" s="4">
        <f>VLOOKUP(B861,YahooFinanceInfos!A:BH,60,FALSE)</f>
        <v>-81.050809999999998</v>
      </c>
      <c r="O861" s="4" t="str">
        <f t="shared" si="148"/>
        <v>don't touch</v>
      </c>
      <c r="P861" s="4"/>
      <c r="Q861" s="4"/>
      <c r="R861" s="4"/>
      <c r="S861" s="4"/>
      <c r="T861" s="4"/>
      <c r="AA861" s="4" t="str">
        <f t="shared" si="140"/>
        <v>na</v>
      </c>
      <c r="AB861" s="4" t="str">
        <f t="shared" si="141"/>
        <v>na</v>
      </c>
      <c r="AC861" s="4" t="str">
        <f t="shared" si="142"/>
        <v>na</v>
      </c>
      <c r="AD861" s="4" t="str">
        <f t="shared" si="143"/>
        <v>na</v>
      </c>
      <c r="AE861" s="4" t="str">
        <f t="shared" si="144"/>
        <v>na</v>
      </c>
      <c r="AF861" s="4" t="str">
        <f t="shared" si="145"/>
        <v>na</v>
      </c>
      <c r="AG861" s="4" t="str">
        <f t="shared" si="146"/>
        <v>na</v>
      </c>
    </row>
    <row r="862" spans="1:33" x14ac:dyDescent="0.2">
      <c r="A862" t="s">
        <v>3713</v>
      </c>
      <c r="B862" t="s">
        <v>3497</v>
      </c>
      <c r="C862" s="7" t="str">
        <f>VLOOKUP(B862,YahooFinanceInfos!A:T,9,FALSE)</f>
        <v>Honeywell International Inc.</v>
      </c>
      <c r="D862" t="str">
        <f>VLOOKUP(B862,YahooFinanceInfos!A:T,7,FALSE)</f>
        <v>USD</v>
      </c>
      <c r="E862" s="1">
        <f>VLOOKUP(B862,YahooFinanceInfos!A:T,20,FALSE)</f>
        <v>127.05</v>
      </c>
      <c r="F862" s="4" t="str">
        <f>VLOOKUP(B862,YahooFinanceInfos!A:AK,37,FALSE)</f>
        <v>101.08 - 184.06</v>
      </c>
      <c r="G862" s="11">
        <f>(VLOOKUP(B862,YahooFinanceInfos!A:AO,41,FALSE)-E862)/E862</f>
        <v>0.44872097599370331</v>
      </c>
      <c r="H862" s="9">
        <f>VLOOKUP(B862,YahooFinanceInfos!A:AX,50,FALSE)</f>
        <v>8.702</v>
      </c>
      <c r="I862" s="9">
        <f>VLOOKUP(B862,YahooFinanceInfos!A:AT,46,FALSE)</f>
        <v>3.44</v>
      </c>
      <c r="J862" s="4">
        <f>VLOOKUP(B862,YahooFinanceInfos!A:AV,48,FALSE)</f>
        <v>2.8180553000000001E-2</v>
      </c>
      <c r="K862" s="4">
        <f t="shared" si="147"/>
        <v>0.39531142266145713</v>
      </c>
      <c r="L862" s="9">
        <f>VLOOKUP(B862,YahooFinanceInfos!A:AV,47,FALSE)</f>
        <v>14.600092999999999</v>
      </c>
      <c r="M862" s="9">
        <f>VLOOKUP(B862,YahooFinanceInfos!A:AZ,52,FALSE)</f>
        <v>25.138999999999999</v>
      </c>
      <c r="N862" s="4">
        <f>VLOOKUP(B862,YahooFinanceInfos!A:BH,60,FALSE)</f>
        <v>5.0539002000000002</v>
      </c>
      <c r="O862" s="4" t="str">
        <f t="shared" si="148"/>
        <v>don't touch</v>
      </c>
      <c r="P862" s="4"/>
      <c r="Q862" s="4"/>
      <c r="R862" s="4"/>
      <c r="S862" s="4"/>
      <c r="T862" s="4"/>
      <c r="AA862" s="4" t="str">
        <f t="shared" si="140"/>
        <v>na</v>
      </c>
      <c r="AB862" s="4" t="str">
        <f t="shared" si="141"/>
        <v>na</v>
      </c>
      <c r="AC862" s="4" t="str">
        <f t="shared" si="142"/>
        <v>na</v>
      </c>
      <c r="AD862" s="4" t="str">
        <f t="shared" si="143"/>
        <v>na</v>
      </c>
      <c r="AE862" s="4" t="str">
        <f t="shared" si="144"/>
        <v>na</v>
      </c>
      <c r="AF862" s="4" t="str">
        <f t="shared" si="145"/>
        <v>na</v>
      </c>
      <c r="AG862" s="4" t="str">
        <f t="shared" si="146"/>
        <v>na</v>
      </c>
    </row>
    <row r="863" spans="1:33" x14ac:dyDescent="0.2">
      <c r="A863" t="s">
        <v>3713</v>
      </c>
      <c r="B863" t="s">
        <v>637</v>
      </c>
      <c r="C863" s="7" t="str">
        <f>VLOOKUP(B863,YahooFinanceInfos!A:T,9,FALSE)</f>
        <v>Hormel Foods Corporation</v>
      </c>
      <c r="D863" t="str">
        <f>VLOOKUP(B863,YahooFinanceInfos!A:T,7,FALSE)</f>
        <v>USD</v>
      </c>
      <c r="E863" s="1">
        <f>VLOOKUP(B863,YahooFinanceInfos!A:T,20,FALSE)</f>
        <v>47.58</v>
      </c>
      <c r="F863" s="4" t="str">
        <f>VLOOKUP(B863,YahooFinanceInfos!A:AK,37,FALSE)</f>
        <v>37.0 - 51.53</v>
      </c>
      <c r="G863" s="11">
        <f>(VLOOKUP(B863,YahooFinanceInfos!A:AO,41,FALSE)-E863)/E863</f>
        <v>8.3018074821353566E-2</v>
      </c>
      <c r="H863" s="9">
        <f>VLOOKUP(B863,YahooFinanceInfos!A:AX,50,FALSE)</f>
        <v>1.81</v>
      </c>
      <c r="I863" s="9">
        <f>VLOOKUP(B863,YahooFinanceInfos!A:AT,46,FALSE)</f>
        <v>0.86299999999999999</v>
      </c>
      <c r="J863" s="4">
        <f>VLOOKUP(B863,YahooFinanceInfos!A:AV,48,FALSE)</f>
        <v>1.7760855999999998E-2</v>
      </c>
      <c r="K863" s="4">
        <f t="shared" si="147"/>
        <v>0.47679558011049722</v>
      </c>
      <c r="L863" s="9">
        <f>VLOOKUP(B863,YahooFinanceInfos!A:AV,47,FALSE)</f>
        <v>26.287293999999999</v>
      </c>
      <c r="M863" s="9">
        <f>VLOOKUP(B863,YahooFinanceInfos!A:AZ,52,FALSE)</f>
        <v>11.335000000000001</v>
      </c>
      <c r="N863" s="4">
        <f>VLOOKUP(B863,YahooFinanceInfos!A:BH,60,FALSE)</f>
        <v>4.1976180000000003</v>
      </c>
      <c r="O863" s="4" t="str">
        <f t="shared" si="148"/>
        <v>don't touch</v>
      </c>
      <c r="P863" s="4"/>
      <c r="Q863" s="4"/>
      <c r="R863" s="4"/>
      <c r="S863" s="4"/>
      <c r="T863" s="4"/>
      <c r="AA863" s="4" t="str">
        <f t="shared" si="140"/>
        <v>na</v>
      </c>
      <c r="AB863" s="4" t="str">
        <f t="shared" si="141"/>
        <v>na</v>
      </c>
      <c r="AC863" s="4" t="str">
        <f t="shared" si="142"/>
        <v>na</v>
      </c>
      <c r="AD863" s="4" t="str">
        <f t="shared" si="143"/>
        <v>na</v>
      </c>
      <c r="AE863" s="4" t="str">
        <f t="shared" si="144"/>
        <v>na</v>
      </c>
      <c r="AF863" s="4" t="str">
        <f t="shared" si="145"/>
        <v>na</v>
      </c>
      <c r="AG863" s="4" t="str">
        <f t="shared" si="146"/>
        <v>na</v>
      </c>
    </row>
    <row r="864" spans="1:33" x14ac:dyDescent="0.2">
      <c r="A864" t="s">
        <v>3713</v>
      </c>
      <c r="B864" t="s">
        <v>3498</v>
      </c>
      <c r="C864" s="7" t="str">
        <f>VLOOKUP(B864,YahooFinanceInfos!A:T,9,FALSE)</f>
        <v>Host Hotels &amp; Resorts, Inc.</v>
      </c>
      <c r="D864" t="str">
        <f>VLOOKUP(B864,YahooFinanceInfos!A:T,7,FALSE)</f>
        <v>USD</v>
      </c>
      <c r="E864" s="1">
        <f>VLOOKUP(B864,YahooFinanceInfos!A:T,20,FALSE)</f>
        <v>10.039999999999999</v>
      </c>
      <c r="F864" s="4" t="str">
        <f>VLOOKUP(B864,YahooFinanceInfos!A:AK,37,FALSE)</f>
        <v>7.86 - 19.43</v>
      </c>
      <c r="G864" s="11">
        <f>(VLOOKUP(B864,YahooFinanceInfos!A:AO,41,FALSE)-E864)/E864</f>
        <v>0.93525896414342646</v>
      </c>
      <c r="H864" s="9">
        <f>VLOOKUP(B864,YahooFinanceInfos!A:AX,50,FALSE)</f>
        <v>1.012</v>
      </c>
      <c r="I864" s="9">
        <f>VLOOKUP(B864,YahooFinanceInfos!A:AT,46,FALSE)</f>
        <v>0.8</v>
      </c>
      <c r="J864" s="4">
        <f>VLOOKUP(B864,YahooFinanceInfos!A:AV,48,FALSE)</f>
        <v>8.4656090000000003E-2</v>
      </c>
      <c r="K864" s="4">
        <f t="shared" si="147"/>
        <v>0.79051383399209485</v>
      </c>
      <c r="L864" s="9">
        <f>VLOOKUP(B864,YahooFinanceInfos!A:AV,47,FALSE)</f>
        <v>9.9209490000000002</v>
      </c>
      <c r="M864" s="9">
        <f>VLOOKUP(B864,YahooFinanceInfos!A:AZ,52,FALSE)</f>
        <v>9.9760000000000009</v>
      </c>
      <c r="N864" s="4">
        <f>VLOOKUP(B864,YahooFinanceInfos!A:BH,60,FALSE)</f>
        <v>1.0064154000000001</v>
      </c>
      <c r="O864" s="4" t="str">
        <f t="shared" si="148"/>
        <v>invest</v>
      </c>
      <c r="P864" s="4" t="s">
        <v>6293</v>
      </c>
      <c r="Q864" s="14">
        <v>2000</v>
      </c>
      <c r="R864" s="4"/>
      <c r="S864" s="17">
        <f>Q864*J864</f>
        <v>169.31218000000001</v>
      </c>
      <c r="T864" s="14">
        <f>Q864*(1+G864)</f>
        <v>3870.517928286853</v>
      </c>
      <c r="U864">
        <v>0.8</v>
      </c>
      <c r="V864">
        <v>0.85</v>
      </c>
      <c r="W864">
        <v>0.85</v>
      </c>
      <c r="X864">
        <v>0.85</v>
      </c>
      <c r="Y864">
        <v>0.85</v>
      </c>
      <c r="AA864" s="4">
        <f t="shared" si="140"/>
        <v>-1</v>
      </c>
      <c r="AB864" s="4">
        <f t="shared" si="141"/>
        <v>-1</v>
      </c>
      <c r="AC864" s="4">
        <f t="shared" si="142"/>
        <v>6.2499999999999917E-2</v>
      </c>
      <c r="AD864" s="4">
        <f t="shared" si="143"/>
        <v>0</v>
      </c>
      <c r="AE864" s="4">
        <f t="shared" si="144"/>
        <v>0</v>
      </c>
      <c r="AF864" s="4">
        <f t="shared" si="145"/>
        <v>0</v>
      </c>
      <c r="AG864" s="4">
        <f t="shared" si="146"/>
        <v>-1</v>
      </c>
    </row>
    <row r="865" spans="1:33" x14ac:dyDescent="0.2">
      <c r="A865" t="s">
        <v>3713</v>
      </c>
      <c r="B865" t="s">
        <v>3499</v>
      </c>
      <c r="C865" s="7" t="str">
        <f>VLOOKUP(B865,YahooFinanceInfos!A:T,9,FALSE)</f>
        <v>HP Inc.</v>
      </c>
      <c r="D865" t="str">
        <f>VLOOKUP(B865,YahooFinanceInfos!A:T,7,FALSE)</f>
        <v>USD</v>
      </c>
      <c r="E865" s="1">
        <f>VLOOKUP(B865,YahooFinanceInfos!A:T,20,FALSE)</f>
        <v>14.51</v>
      </c>
      <c r="F865" s="4" t="str">
        <f>VLOOKUP(B865,YahooFinanceInfos!A:AK,37,FALSE)</f>
        <v>12.54 - 23.93</v>
      </c>
      <c r="G865" s="11">
        <f>(VLOOKUP(B865,YahooFinanceInfos!A:AO,41,FALSE)-E865)/E865</f>
        <v>0.64920744314266021</v>
      </c>
      <c r="H865" s="9">
        <f>VLOOKUP(B865,YahooFinanceInfos!A:AX,50,FALSE)</f>
        <v>2.0219999999999998</v>
      </c>
      <c r="I865" s="9">
        <f>VLOOKUP(B865,YahooFinanceInfos!A:AT,46,FALSE)</f>
        <v>0.65700000000000003</v>
      </c>
      <c r="J865" s="4">
        <f>VLOOKUP(B865,YahooFinanceInfos!A:AV,48,FALSE)</f>
        <v>4.6728305999999997E-2</v>
      </c>
      <c r="K865" s="4">
        <f t="shared" si="147"/>
        <v>0.32492581602373893</v>
      </c>
      <c r="L865" s="9">
        <f>VLOOKUP(B865,YahooFinanceInfos!A:AV,47,FALSE)</f>
        <v>7.1760630000000001</v>
      </c>
      <c r="M865" s="9">
        <f>VLOOKUP(B865,YahooFinanceInfos!A:AZ,52,FALSE)</f>
        <v>-1.1399999999999999</v>
      </c>
      <c r="N865" s="4">
        <f>VLOOKUP(B865,YahooFinanceInfos!A:BH,60,FALSE)</f>
        <v>-12.728070000000001</v>
      </c>
      <c r="O865" s="4" t="str">
        <f t="shared" si="148"/>
        <v>invest</v>
      </c>
      <c r="P865" s="4"/>
      <c r="Q865" s="4"/>
      <c r="R865" s="4"/>
      <c r="S865" s="4"/>
      <c r="T865" s="4"/>
      <c r="AA865" s="4" t="str">
        <f t="shared" si="140"/>
        <v>na</v>
      </c>
      <c r="AB865" s="4" t="str">
        <f t="shared" si="141"/>
        <v>na</v>
      </c>
      <c r="AC865" s="4" t="str">
        <f t="shared" si="142"/>
        <v>na</v>
      </c>
      <c r="AD865" s="4" t="str">
        <f t="shared" si="143"/>
        <v>na</v>
      </c>
      <c r="AE865" s="4" t="str">
        <f t="shared" si="144"/>
        <v>na</v>
      </c>
      <c r="AF865" s="4" t="str">
        <f t="shared" si="145"/>
        <v>na</v>
      </c>
      <c r="AG865" s="4" t="str">
        <f t="shared" si="146"/>
        <v>na</v>
      </c>
    </row>
    <row r="866" spans="1:33" x14ac:dyDescent="0.2">
      <c r="A866" t="s">
        <v>3713</v>
      </c>
      <c r="B866" t="s">
        <v>3500</v>
      </c>
      <c r="C866" s="7" t="str">
        <f>VLOOKUP(B866,YahooFinanceInfos!A:T,9,FALSE)</f>
        <v>Humana Inc.</v>
      </c>
      <c r="D866" t="str">
        <f>VLOOKUP(B866,YahooFinanceInfos!A:T,7,FALSE)</f>
        <v>USD</v>
      </c>
      <c r="E866" s="1">
        <f>VLOOKUP(B866,YahooFinanceInfos!A:T,20,FALSE)</f>
        <v>385.81</v>
      </c>
      <c r="F866" s="4" t="str">
        <f>VLOOKUP(B866,YahooFinanceInfos!A:AK,37,FALSE)</f>
        <v>208.25 - 393.65</v>
      </c>
      <c r="G866" s="11">
        <f>(VLOOKUP(B866,YahooFinanceInfos!A:AO,41,FALSE)-E866)/E866</f>
        <v>2.0320883336357211E-2</v>
      </c>
      <c r="H866" s="9">
        <f>VLOOKUP(B866,YahooFinanceInfos!A:AX,50,FALSE)</f>
        <v>19.524999999999999</v>
      </c>
      <c r="I866" s="9">
        <f>VLOOKUP(B866,YahooFinanceInfos!A:AT,46,FALSE)</f>
        <v>2.2749999999999999</v>
      </c>
      <c r="J866" s="4">
        <f>VLOOKUP(B866,YahooFinanceInfos!A:AV,48,FALSE)</f>
        <v>6.0277674E-3</v>
      </c>
      <c r="K866" s="4">
        <f t="shared" si="147"/>
        <v>0.11651728553137004</v>
      </c>
      <c r="L866" s="9">
        <f>VLOOKUP(B866,YahooFinanceInfos!A:AV,47,FALSE)</f>
        <v>19.759796000000001</v>
      </c>
      <c r="M866" s="9">
        <f>VLOOKUP(B866,YahooFinanceInfos!A:AZ,52,FALSE)</f>
        <v>93.453000000000003</v>
      </c>
      <c r="N866" s="4">
        <f>VLOOKUP(B866,YahooFinanceInfos!A:BH,60,FALSE)</f>
        <v>4.1283849999999997</v>
      </c>
      <c r="O866" s="4" t="str">
        <f t="shared" si="148"/>
        <v>don't touch</v>
      </c>
      <c r="P866" s="4"/>
      <c r="Q866" s="4"/>
      <c r="R866" s="4"/>
      <c r="S866" s="4"/>
      <c r="T866" s="4"/>
      <c r="AA866" s="4" t="str">
        <f t="shared" si="140"/>
        <v>na</v>
      </c>
      <c r="AB866" s="4" t="str">
        <f t="shared" si="141"/>
        <v>na</v>
      </c>
      <c r="AC866" s="4" t="str">
        <f t="shared" si="142"/>
        <v>na</v>
      </c>
      <c r="AD866" s="4" t="str">
        <f t="shared" si="143"/>
        <v>na</v>
      </c>
      <c r="AE866" s="4" t="str">
        <f t="shared" si="144"/>
        <v>na</v>
      </c>
      <c r="AF866" s="4" t="str">
        <f t="shared" si="145"/>
        <v>na</v>
      </c>
      <c r="AG866" s="4" t="str">
        <f t="shared" si="146"/>
        <v>na</v>
      </c>
    </row>
    <row r="867" spans="1:33" x14ac:dyDescent="0.2">
      <c r="A867" t="s">
        <v>3713</v>
      </c>
      <c r="B867" t="s">
        <v>3501</v>
      </c>
      <c r="C867" s="7" t="str">
        <f>VLOOKUP(B867,YahooFinanceInfos!A:T,9,FALSE)</f>
        <v>Huntington Bancshares Incorpora</v>
      </c>
      <c r="D867" t="str">
        <f>VLOOKUP(B867,YahooFinanceInfos!A:T,7,FALSE)</f>
        <v>USD</v>
      </c>
      <c r="E867" s="1">
        <f>VLOOKUP(B867,YahooFinanceInfos!A:T,20,FALSE)</f>
        <v>7.71</v>
      </c>
      <c r="F867" s="4" t="str">
        <f>VLOOKUP(B867,YahooFinanceInfos!A:AK,37,FALSE)</f>
        <v>6.82 - 15.63</v>
      </c>
      <c r="G867" s="11">
        <f>(VLOOKUP(B867,YahooFinanceInfos!A:AO,41,FALSE)-E867)/E867</f>
        <v>1.0272373540856032</v>
      </c>
      <c r="H867" s="9">
        <f>VLOOKUP(B867,YahooFinanceInfos!A:AX,50,FALSE)</f>
        <v>0.98399999999999999</v>
      </c>
      <c r="I867" s="9">
        <f>VLOOKUP(B867,YahooFinanceInfos!A:AT,46,FALSE)</f>
        <v>0.59</v>
      </c>
      <c r="J867" s="4">
        <f>VLOOKUP(B867,YahooFinanceInfos!A:AV,48,FALSE)</f>
        <v>7.9837610000000003E-2</v>
      </c>
      <c r="K867" s="4">
        <f t="shared" si="147"/>
        <v>0.59959349593495936</v>
      </c>
      <c r="L867" s="9">
        <f>VLOOKUP(B867,YahooFinanceInfos!A:AV,47,FALSE)</f>
        <v>7.8353659999999996</v>
      </c>
      <c r="M867" s="9">
        <f>VLOOKUP(B867,YahooFinanceInfos!A:AZ,52,FALSE)</f>
        <v>10.417999999999999</v>
      </c>
      <c r="N867" s="4">
        <f>VLOOKUP(B867,YahooFinanceInfos!A:BH,60,FALSE)</f>
        <v>0.74006530000000004</v>
      </c>
      <c r="O867" s="4" t="str">
        <f t="shared" si="148"/>
        <v>invest</v>
      </c>
      <c r="P867" s="4" t="s">
        <v>8415</v>
      </c>
      <c r="Q867" s="14">
        <v>5000</v>
      </c>
      <c r="R867" s="19" t="s">
        <v>8424</v>
      </c>
      <c r="S867" s="17">
        <f>Q867*J867</f>
        <v>399.18805000000003</v>
      </c>
      <c r="T867" s="14">
        <f>Q867*(1+G867)</f>
        <v>10136.186770428016</v>
      </c>
      <c r="U867">
        <v>0.25</v>
      </c>
      <c r="V867">
        <v>0.28999999999999998</v>
      </c>
      <c r="W867">
        <v>0.35</v>
      </c>
      <c r="X867">
        <v>0.5</v>
      </c>
      <c r="Y867">
        <v>0.57999999999999996</v>
      </c>
      <c r="Z867">
        <v>0.59</v>
      </c>
      <c r="AA867" s="4">
        <f t="shared" si="140"/>
        <v>1.3599999999999999</v>
      </c>
      <c r="AB867" s="4">
        <f t="shared" si="141"/>
        <v>0.68571428571428572</v>
      </c>
      <c r="AC867" s="4">
        <f t="shared" si="142"/>
        <v>0.15999999999999992</v>
      </c>
      <c r="AD867" s="4">
        <f t="shared" si="143"/>
        <v>0.20689655172413793</v>
      </c>
      <c r="AE867" s="4">
        <f t="shared" si="144"/>
        <v>0.42857142857142866</v>
      </c>
      <c r="AF867" s="4">
        <f t="shared" si="145"/>
        <v>0.15999999999999992</v>
      </c>
      <c r="AG867" s="4">
        <f t="shared" si="146"/>
        <v>1.7241379310344845E-2</v>
      </c>
    </row>
    <row r="868" spans="1:33" x14ac:dyDescent="0.2">
      <c r="A868" t="s">
        <v>3713</v>
      </c>
      <c r="B868" t="s">
        <v>3502</v>
      </c>
      <c r="C868" s="7" t="str">
        <f>VLOOKUP(B868,YahooFinanceInfos!A:T,9,FALSE)</f>
        <v xml:space="preserve">Huntington Ingalls Industries, </v>
      </c>
      <c r="D868" t="str">
        <f>VLOOKUP(B868,YahooFinanceInfos!A:T,7,FALSE)</f>
        <v>USD</v>
      </c>
      <c r="E868" s="1">
        <f>VLOOKUP(B868,YahooFinanceInfos!A:T,20,FALSE)</f>
        <v>172.22</v>
      </c>
      <c r="F868" s="4" t="str">
        <f>VLOOKUP(B868,YahooFinanceInfos!A:AK,37,FALSE)</f>
        <v>147.14 - 279.71</v>
      </c>
      <c r="G868" s="11">
        <f>(VLOOKUP(B868,YahooFinanceInfos!A:AO,41,FALSE)-E868)/E868</f>
        <v>0.6241435373359655</v>
      </c>
      <c r="H868" s="9">
        <f>VLOOKUP(B868,YahooFinanceInfos!A:AX,50,FALSE)</f>
        <v>14.627000000000001</v>
      </c>
      <c r="I868" s="9">
        <f>VLOOKUP(B868,YahooFinanceInfos!A:AT,46,FALSE)</f>
        <v>3.78</v>
      </c>
      <c r="J868" s="4">
        <f>VLOOKUP(B868,YahooFinanceInfos!A:AV,48,FALSE)</f>
        <v>2.2201339E-2</v>
      </c>
      <c r="K868" s="4">
        <f t="shared" si="147"/>
        <v>0.25842619812675188</v>
      </c>
      <c r="L868" s="9">
        <f>VLOOKUP(B868,YahooFinanceInfos!A:AV,47,FALSE)</f>
        <v>11.7741165</v>
      </c>
      <c r="M868" s="9">
        <f>VLOOKUP(B868,YahooFinanceInfos!A:AZ,52,FALSE)</f>
        <v>40.567999999999998</v>
      </c>
      <c r="N868" s="4">
        <f>VLOOKUP(B868,YahooFinanceInfos!A:BH,60,FALSE)</f>
        <v>4.2452180000000004</v>
      </c>
      <c r="O868" s="4" t="str">
        <f t="shared" si="148"/>
        <v>don't touch</v>
      </c>
      <c r="P868" s="4"/>
      <c r="Q868" s="4"/>
      <c r="R868" s="4"/>
      <c r="S868" s="4"/>
      <c r="T868" s="4"/>
      <c r="AA868" s="4" t="str">
        <f t="shared" si="140"/>
        <v>na</v>
      </c>
      <c r="AB868" s="4" t="str">
        <f t="shared" si="141"/>
        <v>na</v>
      </c>
      <c r="AC868" s="4" t="str">
        <f t="shared" si="142"/>
        <v>na</v>
      </c>
      <c r="AD868" s="4" t="str">
        <f t="shared" si="143"/>
        <v>na</v>
      </c>
      <c r="AE868" s="4" t="str">
        <f t="shared" si="144"/>
        <v>na</v>
      </c>
      <c r="AF868" s="4" t="str">
        <f t="shared" si="145"/>
        <v>na</v>
      </c>
      <c r="AG868" s="4" t="str">
        <f t="shared" si="146"/>
        <v>na</v>
      </c>
    </row>
    <row r="869" spans="1:33" x14ac:dyDescent="0.2">
      <c r="A869" t="s">
        <v>3713</v>
      </c>
      <c r="B869" t="s">
        <v>3503</v>
      </c>
      <c r="C869" s="7" t="str">
        <f>VLOOKUP(B869,YahooFinanceInfos!A:T,9,FALSE)</f>
        <v>IDEXX Laboratories, Inc.</v>
      </c>
      <c r="D869" t="str">
        <f>VLOOKUP(B869,YahooFinanceInfos!A:T,7,FALSE)</f>
        <v>USD</v>
      </c>
      <c r="E869" s="1">
        <f>VLOOKUP(B869,YahooFinanceInfos!A:T,20,FALSE)</f>
        <v>294.99</v>
      </c>
      <c r="F869" s="4" t="str">
        <f>VLOOKUP(B869,YahooFinanceInfos!A:AK,37,FALSE)</f>
        <v>168.65 - 300.58</v>
      </c>
      <c r="G869" s="11">
        <f>(VLOOKUP(B869,YahooFinanceInfos!A:AO,41,FALSE)-E869)/E869</f>
        <v>1.8949794908301891E-2</v>
      </c>
      <c r="H869" s="9">
        <f>VLOOKUP(B869,YahooFinanceInfos!A:AX,50,FALSE)</f>
        <v>5.01</v>
      </c>
      <c r="I869" s="9">
        <f>VLOOKUP(B869,YahooFinanceInfos!A:AT,46,FALSE)</f>
        <v>0</v>
      </c>
      <c r="J869" s="4">
        <f>VLOOKUP(B869,YahooFinanceInfos!A:AV,48,FALSE)</f>
        <v>0</v>
      </c>
      <c r="K869" s="4">
        <f t="shared" si="147"/>
        <v>0</v>
      </c>
      <c r="L869" s="9">
        <f>VLOOKUP(B869,YahooFinanceInfos!A:AV,47,FALSE)</f>
        <v>58.880234000000002</v>
      </c>
      <c r="M869" s="9">
        <f>VLOOKUP(B869,YahooFinanceInfos!A:AZ,52,FALSE)</f>
        <v>1.268</v>
      </c>
      <c r="N869" s="4">
        <f>VLOOKUP(B869,YahooFinanceInfos!A:BH,60,FALSE)</f>
        <v>232.64195000000001</v>
      </c>
      <c r="O869" s="4" t="str">
        <f t="shared" si="148"/>
        <v>don't touch</v>
      </c>
      <c r="P869" s="4"/>
      <c r="Q869" s="4"/>
      <c r="R869" s="4"/>
      <c r="S869" s="4"/>
      <c r="T869" s="4"/>
      <c r="AA869" s="4" t="str">
        <f t="shared" si="140"/>
        <v>na</v>
      </c>
      <c r="AB869" s="4" t="str">
        <f t="shared" si="141"/>
        <v>na</v>
      </c>
      <c r="AC869" s="4" t="str">
        <f t="shared" si="142"/>
        <v>na</v>
      </c>
      <c r="AD869" s="4" t="str">
        <f t="shared" si="143"/>
        <v>na</v>
      </c>
      <c r="AE869" s="4" t="str">
        <f t="shared" si="144"/>
        <v>na</v>
      </c>
      <c r="AF869" s="4" t="str">
        <f t="shared" si="145"/>
        <v>na</v>
      </c>
      <c r="AG869" s="4" t="str">
        <f t="shared" si="146"/>
        <v>na</v>
      </c>
    </row>
    <row r="870" spans="1:33" x14ac:dyDescent="0.2">
      <c r="A870" t="s">
        <v>3713</v>
      </c>
      <c r="B870" t="s">
        <v>3504</v>
      </c>
      <c r="C870" s="7" t="str">
        <f>VLOOKUP(B870,YahooFinanceInfos!A:T,9,FALSE)</f>
        <v>IHS Markit Ltd.</v>
      </c>
      <c r="D870" t="str">
        <f>VLOOKUP(B870,YahooFinanceInfos!A:T,7,FALSE)</f>
        <v>USD</v>
      </c>
      <c r="E870" s="1">
        <f>VLOOKUP(B870,YahooFinanceInfos!A:T,20,FALSE)</f>
        <v>65.64</v>
      </c>
      <c r="F870" s="4" t="str">
        <f>VLOOKUP(B870,YahooFinanceInfos!A:AK,37,FALSE)</f>
        <v>44.81 - 81.65</v>
      </c>
      <c r="G870" s="11">
        <f>(VLOOKUP(B870,YahooFinanceInfos!A:AO,41,FALSE)-E870)/E870</f>
        <v>0.24390615478366856</v>
      </c>
      <c r="H870" s="9">
        <f>VLOOKUP(B870,YahooFinanceInfos!A:AX,50,FALSE)</f>
        <v>2.1509999999999998</v>
      </c>
      <c r="I870" s="9">
        <f>VLOOKUP(B870,YahooFinanceInfos!A:AT,46,FALSE)</f>
        <v>0.17</v>
      </c>
      <c r="J870" s="4">
        <f>VLOOKUP(B870,YahooFinanceInfos!A:AV,48,FALSE)</f>
        <v>2.5672002E-3</v>
      </c>
      <c r="K870" s="4">
        <f t="shared" si="147"/>
        <v>7.9033007903300798E-2</v>
      </c>
      <c r="L870" s="9">
        <f>VLOOKUP(B870,YahooFinanceInfos!A:AV,47,FALSE)</f>
        <v>30.516038999999999</v>
      </c>
      <c r="M870" s="9">
        <f>VLOOKUP(B870,YahooFinanceInfos!A:AZ,52,FALSE)</f>
        <v>20.978999999999999</v>
      </c>
      <c r="N870" s="4">
        <f>VLOOKUP(B870,YahooFinanceInfos!A:BH,60,FALSE)</f>
        <v>3.1288429999999998</v>
      </c>
      <c r="O870" s="4" t="str">
        <f t="shared" si="148"/>
        <v>don't touch</v>
      </c>
      <c r="P870" s="4"/>
      <c r="Q870" s="4"/>
      <c r="R870" s="4"/>
      <c r="S870" s="4"/>
      <c r="T870" s="4"/>
      <c r="AA870" s="4" t="str">
        <f t="shared" si="140"/>
        <v>na</v>
      </c>
      <c r="AB870" s="4" t="str">
        <f t="shared" si="141"/>
        <v>na</v>
      </c>
      <c r="AC870" s="4" t="str">
        <f t="shared" si="142"/>
        <v>na</v>
      </c>
      <c r="AD870" s="4" t="str">
        <f t="shared" si="143"/>
        <v>na</v>
      </c>
      <c r="AE870" s="4" t="str">
        <f t="shared" si="144"/>
        <v>na</v>
      </c>
      <c r="AF870" s="4" t="str">
        <f t="shared" si="145"/>
        <v>na</v>
      </c>
      <c r="AG870" s="4" t="str">
        <f t="shared" si="146"/>
        <v>na</v>
      </c>
    </row>
    <row r="871" spans="1:33" x14ac:dyDescent="0.2">
      <c r="A871" t="s">
        <v>3713</v>
      </c>
      <c r="B871" t="s">
        <v>638</v>
      </c>
      <c r="C871" s="7" t="str">
        <f>VLOOKUP(B871,YahooFinanceInfos!A:T,9,FALSE)</f>
        <v>Illinois Tool Works Inc.</v>
      </c>
      <c r="D871" t="str">
        <f>VLOOKUP(B871,YahooFinanceInfos!A:T,7,FALSE)</f>
        <v>USD</v>
      </c>
      <c r="E871" s="1">
        <f>VLOOKUP(B871,YahooFinanceInfos!A:T,20,FALSE)</f>
        <v>154.85</v>
      </c>
      <c r="F871" s="4" t="str">
        <f>VLOOKUP(B871,YahooFinanceInfos!A:AK,37,FALSE)</f>
        <v>115.94 - 190.85</v>
      </c>
      <c r="G871" s="11">
        <f>(VLOOKUP(B871,YahooFinanceInfos!A:AO,41,FALSE)-E871)/E871</f>
        <v>0.23248304811107523</v>
      </c>
      <c r="H871" s="9">
        <f>VLOOKUP(B871,YahooFinanceInfos!A:AX,50,FALSE)</f>
        <v>7.7039999999999997</v>
      </c>
      <c r="I871" s="9">
        <f>VLOOKUP(B871,YahooFinanceInfos!A:AT,46,FALSE)</f>
        <v>4.21</v>
      </c>
      <c r="J871" s="4">
        <f>VLOOKUP(B871,YahooFinanceInfos!A:AV,48,FALSE)</f>
        <v>2.7608367000000002E-2</v>
      </c>
      <c r="K871" s="4">
        <f t="shared" si="147"/>
        <v>0.54646936656282452</v>
      </c>
      <c r="L871" s="9">
        <f>VLOOKUP(B871,YahooFinanceInfos!A:AV,47,FALSE)</f>
        <v>20.099948999999999</v>
      </c>
      <c r="M871" s="9">
        <f>VLOOKUP(B871,YahooFinanceInfos!A:AZ,52,FALSE)</f>
        <v>7.1719999999999997</v>
      </c>
      <c r="N871" s="4">
        <f>VLOOKUP(B871,YahooFinanceInfos!A:BH,60,FALSE)</f>
        <v>21.590910000000001</v>
      </c>
      <c r="O871" s="4" t="str">
        <f t="shared" si="148"/>
        <v>don't touch</v>
      </c>
      <c r="P871" s="4"/>
      <c r="Q871" s="4"/>
      <c r="R871" s="4"/>
      <c r="S871" s="4"/>
      <c r="T871" s="4"/>
      <c r="AA871" s="4" t="str">
        <f t="shared" si="140"/>
        <v>na</v>
      </c>
      <c r="AB871" s="4" t="str">
        <f t="shared" si="141"/>
        <v>na</v>
      </c>
      <c r="AC871" s="4" t="str">
        <f t="shared" si="142"/>
        <v>na</v>
      </c>
      <c r="AD871" s="4" t="str">
        <f t="shared" si="143"/>
        <v>na</v>
      </c>
      <c r="AE871" s="4" t="str">
        <f t="shared" si="144"/>
        <v>na</v>
      </c>
      <c r="AF871" s="4" t="str">
        <f t="shared" si="145"/>
        <v>na</v>
      </c>
      <c r="AG871" s="4" t="str">
        <f t="shared" si="146"/>
        <v>na</v>
      </c>
    </row>
    <row r="872" spans="1:33" x14ac:dyDescent="0.2">
      <c r="A872" t="s">
        <v>3713</v>
      </c>
      <c r="B872" t="s">
        <v>3505</v>
      </c>
      <c r="C872" s="7" t="str">
        <f>VLOOKUP(B872,YahooFinanceInfos!A:T,9,FALSE)</f>
        <v>Illumina, Inc.</v>
      </c>
      <c r="D872" t="str">
        <f>VLOOKUP(B872,YahooFinanceInfos!A:T,7,FALSE)</f>
        <v>USD</v>
      </c>
      <c r="E872" s="1">
        <f>VLOOKUP(B872,YahooFinanceInfos!A:T,20,FALSE)</f>
        <v>322.99</v>
      </c>
      <c r="F872" s="4" t="str">
        <f>VLOOKUP(B872,YahooFinanceInfos!A:AK,37,FALSE)</f>
        <v>196.78 - 380.76</v>
      </c>
      <c r="G872" s="11">
        <f>(VLOOKUP(B872,YahooFinanceInfos!A:AO,41,FALSE)-E872)/E872</f>
        <v>0.17886002662621128</v>
      </c>
      <c r="H872" s="9">
        <f>VLOOKUP(B872,YahooFinanceInfos!A:AX,50,FALSE)</f>
        <v>6.343</v>
      </c>
      <c r="I872" s="9">
        <f>VLOOKUP(B872,YahooFinanceInfos!A:AT,46,FALSE)</f>
        <v>0</v>
      </c>
      <c r="J872" s="4">
        <f>VLOOKUP(B872,YahooFinanceInfos!A:AV,48,FALSE)</f>
        <v>0</v>
      </c>
      <c r="K872" s="4">
        <f t="shared" si="147"/>
        <v>0</v>
      </c>
      <c r="L872" s="9">
        <f>VLOOKUP(B872,YahooFinanceInfos!A:AV,47,FALSE)</f>
        <v>50.920699999999997</v>
      </c>
      <c r="M872" s="9">
        <f>VLOOKUP(B872,YahooFinanceInfos!A:AZ,52,FALSE)</f>
        <v>31.530999999999999</v>
      </c>
      <c r="N872" s="4">
        <f>VLOOKUP(B872,YahooFinanceInfos!A:BH,60,FALSE)</f>
        <v>10.243569000000001</v>
      </c>
      <c r="O872" s="4" t="str">
        <f t="shared" si="148"/>
        <v>don't touch</v>
      </c>
      <c r="P872" s="4"/>
      <c r="Q872" s="4"/>
      <c r="R872" s="4"/>
      <c r="S872" s="4"/>
      <c r="T872" s="4"/>
      <c r="AA872" s="4" t="str">
        <f t="shared" ref="AA872:AA935" si="149">IFERROR((Z872-U872)/U872,"na")</f>
        <v>na</v>
      </c>
      <c r="AB872" s="4" t="str">
        <f t="shared" ref="AB872:AB935" si="150">IFERROR((Z872-W872)/W872,"na")</f>
        <v>na</v>
      </c>
      <c r="AC872" s="4" t="str">
        <f t="shared" ref="AC872:AC935" si="151">IFERROR((V872-U872)/U872,"na")</f>
        <v>na</v>
      </c>
      <c r="AD872" s="4" t="str">
        <f t="shared" ref="AD872:AD935" si="152">IFERROR((W872-V872)/V872,"na")</f>
        <v>na</v>
      </c>
      <c r="AE872" s="4" t="str">
        <f t="shared" ref="AE872:AE935" si="153">IFERROR((X872-W872)/W872,"na")</f>
        <v>na</v>
      </c>
      <c r="AF872" s="4" t="str">
        <f t="shared" ref="AF872:AF935" si="154">IFERROR((Y872-X872)/X872,"na")</f>
        <v>na</v>
      </c>
      <c r="AG872" s="4" t="str">
        <f t="shared" ref="AG872:AG935" si="155">IFERROR((Z872-Y872)/Y872,"na")</f>
        <v>na</v>
      </c>
    </row>
    <row r="873" spans="1:33" x14ac:dyDescent="0.2">
      <c r="A873" t="s">
        <v>3713</v>
      </c>
      <c r="B873" t="s">
        <v>3506</v>
      </c>
      <c r="C873" s="7" t="str">
        <f>VLOOKUP(B873,YahooFinanceInfos!A:T,9,FALSE)</f>
        <v>Incyte Corporation</v>
      </c>
      <c r="D873" t="str">
        <f>VLOOKUP(B873,YahooFinanceInfos!A:T,7,FALSE)</f>
        <v>USD</v>
      </c>
      <c r="E873" s="1">
        <f>VLOOKUP(B873,YahooFinanceInfos!A:T,20,FALSE)</f>
        <v>94.83</v>
      </c>
      <c r="F873" s="4" t="str">
        <f>VLOOKUP(B873,YahooFinanceInfos!A:AK,37,FALSE)</f>
        <v>62.48 - 104.81</v>
      </c>
      <c r="G873" s="11">
        <f>(VLOOKUP(B873,YahooFinanceInfos!A:AO,41,FALSE)-E873)/E873</f>
        <v>0.10524095750289997</v>
      </c>
      <c r="H873" s="9">
        <f>VLOOKUP(B873,YahooFinanceInfos!A:AX,50,FALSE)</f>
        <v>-1.7509999999999999</v>
      </c>
      <c r="I873" s="9">
        <f>VLOOKUP(B873,YahooFinanceInfos!A:AT,46,FALSE)</f>
        <v>0</v>
      </c>
      <c r="J873" s="4">
        <f>VLOOKUP(B873,YahooFinanceInfos!A:AV,48,FALSE)</f>
        <v>0</v>
      </c>
      <c r="K873" s="4">
        <f t="shared" si="147"/>
        <v>0</v>
      </c>
      <c r="L873" s="9">
        <f>VLOOKUP(B873,YahooFinanceInfos!A:AV,47,FALSE)</f>
        <v>0</v>
      </c>
      <c r="M873" s="9">
        <f>VLOOKUP(B873,YahooFinanceInfos!A:AZ,52,FALSE)</f>
        <v>8.9320000000000004</v>
      </c>
      <c r="N873" s="4">
        <f>VLOOKUP(B873,YahooFinanceInfos!A:BH,60,FALSE)</f>
        <v>10.616883</v>
      </c>
      <c r="O873" s="4" t="str">
        <f t="shared" si="148"/>
        <v>don't touch</v>
      </c>
      <c r="P873" s="4"/>
      <c r="Q873" s="4"/>
      <c r="R873" s="4"/>
      <c r="S873" s="4"/>
      <c r="T873" s="4"/>
      <c r="AA873" s="4" t="str">
        <f t="shared" si="149"/>
        <v>na</v>
      </c>
      <c r="AB873" s="4" t="str">
        <f t="shared" si="150"/>
        <v>na</v>
      </c>
      <c r="AC873" s="4" t="str">
        <f t="shared" si="151"/>
        <v>na</v>
      </c>
      <c r="AD873" s="4" t="str">
        <f t="shared" si="152"/>
        <v>na</v>
      </c>
      <c r="AE873" s="4" t="str">
        <f t="shared" si="153"/>
        <v>na</v>
      </c>
      <c r="AF873" s="4" t="str">
        <f t="shared" si="154"/>
        <v>na</v>
      </c>
      <c r="AG873" s="4" t="str">
        <f t="shared" si="155"/>
        <v>na</v>
      </c>
    </row>
    <row r="874" spans="1:33" x14ac:dyDescent="0.2">
      <c r="A874" t="s">
        <v>3713</v>
      </c>
      <c r="B874" t="s">
        <v>3507</v>
      </c>
      <c r="C874" s="7" t="str">
        <f>VLOOKUP(B874,YahooFinanceInfos!A:T,9,FALSE)</f>
        <v>Ingersoll Rand Inc.</v>
      </c>
      <c r="D874" t="str">
        <f>VLOOKUP(B874,YahooFinanceInfos!A:T,7,FALSE)</f>
        <v>USD</v>
      </c>
      <c r="E874" s="1">
        <f>VLOOKUP(B874,YahooFinanceInfos!A:T,20,FALSE)</f>
        <v>26.71</v>
      </c>
      <c r="F874" s="4" t="str">
        <f>VLOOKUP(B874,YahooFinanceInfos!A:AK,37,FALSE)</f>
        <v>17.01 - 38.96</v>
      </c>
      <c r="G874" s="11">
        <f>(VLOOKUP(B874,YahooFinanceInfos!A:AO,41,FALSE)-E874)/E874</f>
        <v>0.45862972669412205</v>
      </c>
      <c r="H874" s="9">
        <f>VLOOKUP(B874,YahooFinanceInfos!A:AX,50,FALSE)</f>
        <v>0.76</v>
      </c>
      <c r="I874" s="9">
        <f>VLOOKUP(B874,YahooFinanceInfos!A:AT,46,FALSE)</f>
        <v>2.12</v>
      </c>
      <c r="J874" s="4">
        <f>VLOOKUP(B874,YahooFinanceInfos!A:AV,48,FALSE)</f>
        <v>8.1790119999999994E-2</v>
      </c>
      <c r="K874" s="4">
        <f t="shared" si="147"/>
        <v>2.7894736842105265</v>
      </c>
      <c r="L874" s="9">
        <f>VLOOKUP(B874,YahooFinanceInfos!A:AV,47,FALSE)</f>
        <v>35.144736999999999</v>
      </c>
      <c r="M874" s="9">
        <f>VLOOKUP(B874,YahooFinanceInfos!A:AZ,52,FALSE)</f>
        <v>9.1189999999999998</v>
      </c>
      <c r="N874" s="4">
        <f>VLOOKUP(B874,YahooFinanceInfos!A:BH,60,FALSE)</f>
        <v>2.929049</v>
      </c>
      <c r="O874" s="4" t="str">
        <f t="shared" si="148"/>
        <v>don't touch</v>
      </c>
      <c r="P874" s="4"/>
      <c r="Q874" s="4"/>
      <c r="R874" s="4"/>
      <c r="S874" s="4"/>
      <c r="T874" s="4"/>
      <c r="AA874" s="4" t="str">
        <f t="shared" si="149"/>
        <v>na</v>
      </c>
      <c r="AB874" s="4" t="str">
        <f t="shared" si="150"/>
        <v>na</v>
      </c>
      <c r="AC874" s="4" t="str">
        <f t="shared" si="151"/>
        <v>na</v>
      </c>
      <c r="AD874" s="4" t="str">
        <f t="shared" si="152"/>
        <v>na</v>
      </c>
      <c r="AE874" s="4" t="str">
        <f t="shared" si="153"/>
        <v>na</v>
      </c>
      <c r="AF874" s="4" t="str">
        <f t="shared" si="154"/>
        <v>na</v>
      </c>
      <c r="AG874" s="4" t="str">
        <f t="shared" si="155"/>
        <v>na</v>
      </c>
    </row>
    <row r="875" spans="1:33" x14ac:dyDescent="0.2">
      <c r="A875" t="s">
        <v>3713</v>
      </c>
      <c r="B875" t="s">
        <v>2014</v>
      </c>
      <c r="C875" s="7" t="str">
        <f>VLOOKUP(B875,YahooFinanceInfos!A:T,9,FALSE)</f>
        <v>Intel Corporation</v>
      </c>
      <c r="D875" t="str">
        <f>VLOOKUP(B875,YahooFinanceInfos!A:T,7,FALSE)</f>
        <v>USD</v>
      </c>
      <c r="E875" s="1">
        <f>VLOOKUP(B875,YahooFinanceInfos!A:T,20,FALSE)</f>
        <v>59.08</v>
      </c>
      <c r="F875" s="4" t="str">
        <f>VLOOKUP(B875,YahooFinanceInfos!A:AK,37,FALSE)</f>
        <v>42.86 - 69.29</v>
      </c>
      <c r="G875" s="11">
        <f>(VLOOKUP(B875,YahooFinanceInfos!A:AO,41,FALSE)-E875)/E875</f>
        <v>0.17281651997291822</v>
      </c>
      <c r="H875" s="9">
        <f>VLOOKUP(B875,YahooFinanceInfos!A:AX,50,FALSE)</f>
        <v>5.1580000000000004</v>
      </c>
      <c r="I875" s="9">
        <f>VLOOKUP(B875,YahooFinanceInfos!A:AT,46,FALSE)</f>
        <v>1.2749999999999999</v>
      </c>
      <c r="J875" s="4">
        <f>VLOOKUP(B875,YahooFinanceInfos!A:AV,48,FALSE)</f>
        <v>2.2081744E-2</v>
      </c>
      <c r="K875" s="4">
        <f t="shared" si="147"/>
        <v>0.24718883288096158</v>
      </c>
      <c r="L875" s="9">
        <f>VLOOKUP(B875,YahooFinanceInfos!A:AV,47,FALSE)</f>
        <v>11.454052000000001</v>
      </c>
      <c r="M875" s="9">
        <f>VLOOKUP(B875,YahooFinanceInfos!A:AZ,52,FALSE)</f>
        <v>18.033999999999999</v>
      </c>
      <c r="N875" s="4">
        <f>VLOOKUP(B875,YahooFinanceInfos!A:BH,60,FALSE)</f>
        <v>3.2760340000000001</v>
      </c>
      <c r="O875" s="4" t="str">
        <f t="shared" si="148"/>
        <v>don't touch</v>
      </c>
      <c r="P875" s="4"/>
      <c r="Q875" s="4"/>
      <c r="R875" s="4"/>
      <c r="S875" s="4"/>
      <c r="T875" s="4"/>
      <c r="AA875" s="4" t="str">
        <f t="shared" si="149"/>
        <v>na</v>
      </c>
      <c r="AB875" s="4" t="str">
        <f t="shared" si="150"/>
        <v>na</v>
      </c>
      <c r="AC875" s="4" t="str">
        <f t="shared" si="151"/>
        <v>na</v>
      </c>
      <c r="AD875" s="4" t="str">
        <f t="shared" si="152"/>
        <v>na</v>
      </c>
      <c r="AE875" s="4" t="str">
        <f t="shared" si="153"/>
        <v>na</v>
      </c>
      <c r="AF875" s="4" t="str">
        <f t="shared" si="154"/>
        <v>na</v>
      </c>
      <c r="AG875" s="4" t="str">
        <f t="shared" si="155"/>
        <v>na</v>
      </c>
    </row>
    <row r="876" spans="1:33" x14ac:dyDescent="0.2">
      <c r="A876" t="s">
        <v>3713</v>
      </c>
      <c r="B876" t="s">
        <v>3508</v>
      </c>
      <c r="C876" s="7" t="str">
        <f>VLOOKUP(B876,YahooFinanceInfos!A:T,9,FALSE)</f>
        <v>Intercontinental Exchange Inc.</v>
      </c>
      <c r="D876" t="str">
        <f>VLOOKUP(B876,YahooFinanceInfos!A:T,7,FALSE)</f>
        <v>USD</v>
      </c>
      <c r="E876" s="1">
        <f>VLOOKUP(B876,YahooFinanceInfos!A:T,20,FALSE)</f>
        <v>93.25</v>
      </c>
      <c r="F876" s="4" t="str">
        <f>VLOOKUP(B876,YahooFinanceInfos!A:AK,37,FALSE)</f>
        <v>63.51 - 101.93</v>
      </c>
      <c r="G876" s="11">
        <f>(VLOOKUP(B876,YahooFinanceInfos!A:AO,41,FALSE)-E876)/E876</f>
        <v>9.3083109919571125E-2</v>
      </c>
      <c r="H876" s="9">
        <f>VLOOKUP(B876,YahooFinanceInfos!A:AX,50,FALSE)</f>
        <v>3.7370000000000001</v>
      </c>
      <c r="I876" s="9">
        <f>VLOOKUP(B876,YahooFinanceInfos!A:AT,46,FALSE)</f>
        <v>1.125</v>
      </c>
      <c r="J876" s="4">
        <f>VLOOKUP(B876,YahooFinanceInfos!A:AV,48,FALSE)</f>
        <v>1.2057877E-2</v>
      </c>
      <c r="K876" s="4">
        <f t="shared" si="147"/>
        <v>0.30104361787530104</v>
      </c>
      <c r="L876" s="9">
        <f>VLOOKUP(B876,YahooFinanceInfos!A:AV,47,FALSE)</f>
        <v>24.95317</v>
      </c>
      <c r="M876" s="9">
        <f>VLOOKUP(B876,YahooFinanceInfos!A:AZ,52,FALSE)</f>
        <v>30.911000000000001</v>
      </c>
      <c r="N876" s="4">
        <f>VLOOKUP(B876,YahooFinanceInfos!A:BH,60,FALSE)</f>
        <v>3.0167255000000002</v>
      </c>
      <c r="O876" s="4" t="str">
        <f t="shared" si="148"/>
        <v>don't touch</v>
      </c>
      <c r="P876" s="4"/>
      <c r="Q876" s="4"/>
      <c r="R876" s="4"/>
      <c r="S876" s="4"/>
      <c r="T876" s="4"/>
      <c r="AA876" s="4" t="str">
        <f t="shared" si="149"/>
        <v>na</v>
      </c>
      <c r="AB876" s="4" t="str">
        <f t="shared" si="150"/>
        <v>na</v>
      </c>
      <c r="AC876" s="4" t="str">
        <f t="shared" si="151"/>
        <v>na</v>
      </c>
      <c r="AD876" s="4" t="str">
        <f t="shared" si="152"/>
        <v>na</v>
      </c>
      <c r="AE876" s="4" t="str">
        <f t="shared" si="153"/>
        <v>na</v>
      </c>
      <c r="AF876" s="4" t="str">
        <f t="shared" si="154"/>
        <v>na</v>
      </c>
      <c r="AG876" s="4" t="str">
        <f t="shared" si="155"/>
        <v>na</v>
      </c>
    </row>
    <row r="877" spans="1:33" x14ac:dyDescent="0.2">
      <c r="A877" t="s">
        <v>3713</v>
      </c>
      <c r="B877" t="s">
        <v>75</v>
      </c>
      <c r="C877" s="7" t="str">
        <f>VLOOKUP(B877,YahooFinanceInfos!A:T,9,FALSE)</f>
        <v>International Business Machines</v>
      </c>
      <c r="D877" t="str">
        <f>VLOOKUP(B877,YahooFinanceInfos!A:T,7,FALSE)</f>
        <v>USD</v>
      </c>
      <c r="E877" s="1">
        <f>VLOOKUP(B877,YahooFinanceInfos!A:T,20,FALSE)</f>
        <v>116.95</v>
      </c>
      <c r="F877" s="4" t="str">
        <f>VLOOKUP(B877,YahooFinanceInfos!A:AK,37,FALSE)</f>
        <v>90.56 - 158.75</v>
      </c>
      <c r="G877" s="11">
        <f>(VLOOKUP(B877,YahooFinanceInfos!A:AO,41,FALSE)-E877)/E877</f>
        <v>0.35741769987174005</v>
      </c>
      <c r="H877" s="9">
        <f>VLOOKUP(B877,YahooFinanceInfos!A:AX,50,FALSE)</f>
        <v>10.096</v>
      </c>
      <c r="I877" s="9">
        <f>VLOOKUP(B877,YahooFinanceInfos!A:AT,46,FALSE)</f>
        <v>6.48</v>
      </c>
      <c r="J877" s="4">
        <f>VLOOKUP(B877,YahooFinanceInfos!A:AV,48,FALSE)</f>
        <v>5.5992395E-2</v>
      </c>
      <c r="K877" s="4">
        <f t="shared" si="147"/>
        <v>0.64183835182250404</v>
      </c>
      <c r="L877" s="9">
        <f>VLOOKUP(B877,YahooFinanceInfos!A:AV,47,FALSE)</f>
        <v>11.583796</v>
      </c>
      <c r="M877" s="9">
        <f>VLOOKUP(B877,YahooFinanceInfos!A:AZ,52,FALSE)</f>
        <v>22.524000000000001</v>
      </c>
      <c r="N877" s="4">
        <f>VLOOKUP(B877,YahooFinanceInfos!A:BH,60,FALSE)</f>
        <v>5.1922392999999998</v>
      </c>
      <c r="O877" s="4" t="str">
        <f t="shared" si="148"/>
        <v>invest</v>
      </c>
      <c r="P877" s="4" t="s">
        <v>8415</v>
      </c>
      <c r="Q877" s="14">
        <v>5000</v>
      </c>
      <c r="R877" s="17"/>
      <c r="S877" s="17">
        <f>Q877*J877</f>
        <v>279.961975</v>
      </c>
      <c r="T877" s="14">
        <f>Q877*(1+G877)</f>
        <v>6787.0884993586997</v>
      </c>
      <c r="U877">
        <v>4.25</v>
      </c>
      <c r="V877">
        <v>5</v>
      </c>
      <c r="W877">
        <v>5.5</v>
      </c>
      <c r="X877">
        <v>5.9</v>
      </c>
      <c r="Y877">
        <v>6.21</v>
      </c>
      <c r="Z877">
        <v>6.43</v>
      </c>
      <c r="AA877" s="4">
        <f t="shared" si="149"/>
        <v>0.51294117647058812</v>
      </c>
      <c r="AB877" s="4">
        <f t="shared" si="150"/>
        <v>0.16909090909090904</v>
      </c>
      <c r="AC877" s="4">
        <f t="shared" si="151"/>
        <v>0.17647058823529413</v>
      </c>
      <c r="AD877" s="4">
        <f t="shared" si="152"/>
        <v>0.1</v>
      </c>
      <c r="AE877" s="4">
        <f t="shared" si="153"/>
        <v>7.2727272727272793E-2</v>
      </c>
      <c r="AF877" s="4">
        <f t="shared" si="154"/>
        <v>5.254237288135586E-2</v>
      </c>
      <c r="AG877" s="4">
        <f t="shared" si="155"/>
        <v>3.5426731078904955E-2</v>
      </c>
    </row>
    <row r="878" spans="1:33" x14ac:dyDescent="0.2">
      <c r="A878" t="s">
        <v>3713</v>
      </c>
      <c r="B878" t="s">
        <v>3509</v>
      </c>
      <c r="C878" s="7" t="str">
        <f>VLOOKUP(B878,YahooFinanceInfos!A:T,9,FALSE)</f>
        <v>International Paper Company</v>
      </c>
      <c r="D878" t="str">
        <f>VLOOKUP(B878,YahooFinanceInfos!A:T,7,FALSE)</f>
        <v>USD</v>
      </c>
      <c r="E878" s="1">
        <f>VLOOKUP(B878,YahooFinanceInfos!A:T,20,FALSE)</f>
        <v>31.57</v>
      </c>
      <c r="F878" s="4" t="str">
        <f>VLOOKUP(B878,YahooFinanceInfos!A:AK,37,FALSE)</f>
        <v>26.38 - 47.64</v>
      </c>
      <c r="G878" s="11">
        <f>(VLOOKUP(B878,YahooFinanceInfos!A:AO,41,FALSE)-E878)/E878</f>
        <v>0.50902755780804565</v>
      </c>
      <c r="H878" s="9">
        <f>VLOOKUP(B878,YahooFinanceInfos!A:AX,50,FALSE)</f>
        <v>1.665</v>
      </c>
      <c r="I878" s="9">
        <f>VLOOKUP(B878,YahooFinanceInfos!A:AT,46,FALSE)</f>
        <v>2.0249999999999999</v>
      </c>
      <c r="J878" s="4">
        <f>VLOOKUP(B878,YahooFinanceInfos!A:AV,48,FALSE)</f>
        <v>6.5640195999999998E-2</v>
      </c>
      <c r="K878" s="4">
        <f t="shared" si="147"/>
        <v>1.2162162162162162</v>
      </c>
      <c r="L878" s="9">
        <f>VLOOKUP(B878,YahooFinanceInfos!A:AV,47,FALSE)</f>
        <v>18.96096</v>
      </c>
      <c r="M878" s="9">
        <f>VLOOKUP(B878,YahooFinanceInfos!A:AZ,52,FALSE)</f>
        <v>17.457000000000001</v>
      </c>
      <c r="N878" s="4">
        <f>VLOOKUP(B878,YahooFinanceInfos!A:BH,60,FALSE)</f>
        <v>1.8084435000000001</v>
      </c>
      <c r="O878" s="4" t="str">
        <f t="shared" si="148"/>
        <v>don't touch</v>
      </c>
      <c r="P878" s="4"/>
      <c r="Q878" s="14"/>
      <c r="R878" s="16" t="s">
        <v>8431</v>
      </c>
      <c r="S878" s="16"/>
      <c r="T878" s="16"/>
      <c r="AA878" s="4" t="str">
        <f t="shared" si="149"/>
        <v>na</v>
      </c>
      <c r="AB878" s="4" t="str">
        <f t="shared" si="150"/>
        <v>na</v>
      </c>
      <c r="AC878" s="4" t="str">
        <f t="shared" si="151"/>
        <v>na</v>
      </c>
      <c r="AD878" s="4" t="str">
        <f t="shared" si="152"/>
        <v>na</v>
      </c>
      <c r="AE878" s="4" t="str">
        <f t="shared" si="153"/>
        <v>na</v>
      </c>
      <c r="AF878" s="4" t="str">
        <f t="shared" si="154"/>
        <v>na</v>
      </c>
      <c r="AG878" s="4" t="str">
        <f t="shared" si="155"/>
        <v>na</v>
      </c>
    </row>
    <row r="879" spans="1:33" x14ac:dyDescent="0.2">
      <c r="A879" t="s">
        <v>3713</v>
      </c>
      <c r="B879" t="s">
        <v>3510</v>
      </c>
      <c r="C879" s="7" t="str">
        <f>VLOOKUP(B879,YahooFinanceInfos!A:T,9,FALSE)</f>
        <v>Interpublic Group of Companies,</v>
      </c>
      <c r="D879" t="str">
        <f>VLOOKUP(B879,YahooFinanceInfos!A:T,7,FALSE)</f>
        <v>USD</v>
      </c>
      <c r="E879" s="1">
        <f>VLOOKUP(B879,YahooFinanceInfos!A:T,20,FALSE)</f>
        <v>15.36</v>
      </c>
      <c r="F879" s="4" t="str">
        <f>VLOOKUP(B879,YahooFinanceInfos!A:AK,37,FALSE)</f>
        <v>11.63 - 25.2</v>
      </c>
      <c r="G879" s="11">
        <f>(VLOOKUP(B879,YahooFinanceInfos!A:AO,41,FALSE)-E879)/E879</f>
        <v>0.640625</v>
      </c>
      <c r="H879" s="9">
        <f>VLOOKUP(B879,YahooFinanceInfos!A:AX,50,FALSE)</f>
        <v>1.702</v>
      </c>
      <c r="I879" s="9">
        <f>VLOOKUP(B879,YahooFinanceInfos!A:AT,46,FALSE)</f>
        <v>0.96</v>
      </c>
      <c r="J879" s="4">
        <f>VLOOKUP(B879,YahooFinanceInfos!A:AV,48,FALSE)</f>
        <v>6.3450099999999995E-2</v>
      </c>
      <c r="K879" s="4">
        <f t="shared" si="147"/>
        <v>0.56404230317273796</v>
      </c>
      <c r="L879" s="9">
        <f>VLOOKUP(B879,YahooFinanceInfos!A:AV,47,FALSE)</f>
        <v>9.0246759999999995</v>
      </c>
      <c r="M879" s="9">
        <f>VLOOKUP(B879,YahooFinanceInfos!A:AZ,52,FALSE)</f>
        <v>6.5019999999999998</v>
      </c>
      <c r="N879" s="4">
        <f>VLOOKUP(B879,YahooFinanceInfos!A:BH,60,FALSE)</f>
        <v>2.3623500000000002</v>
      </c>
      <c r="O879" s="4" t="str">
        <f t="shared" si="148"/>
        <v>invest</v>
      </c>
      <c r="P879" s="4"/>
      <c r="Q879" s="4"/>
      <c r="R879" s="4"/>
      <c r="S879" s="4"/>
      <c r="T879" s="4"/>
      <c r="AA879" s="4" t="str">
        <f t="shared" si="149"/>
        <v>na</v>
      </c>
      <c r="AB879" s="4" t="str">
        <f t="shared" si="150"/>
        <v>na</v>
      </c>
      <c r="AC879" s="4" t="str">
        <f t="shared" si="151"/>
        <v>na</v>
      </c>
      <c r="AD879" s="4" t="str">
        <f t="shared" si="152"/>
        <v>na</v>
      </c>
      <c r="AE879" s="4" t="str">
        <f t="shared" si="153"/>
        <v>na</v>
      </c>
      <c r="AF879" s="4" t="str">
        <f t="shared" si="154"/>
        <v>na</v>
      </c>
      <c r="AG879" s="4" t="str">
        <f t="shared" si="155"/>
        <v>na</v>
      </c>
    </row>
    <row r="880" spans="1:33" x14ac:dyDescent="0.2">
      <c r="A880" t="s">
        <v>3713</v>
      </c>
      <c r="B880" t="s">
        <v>3511</v>
      </c>
      <c r="C880" s="7" t="str">
        <f>VLOOKUP(B880,YahooFinanceInfos!A:T,9,FALSE)</f>
        <v>Internationa Flavors &amp; Fragranc</v>
      </c>
      <c r="D880" t="str">
        <f>VLOOKUP(B880,YahooFinanceInfos!A:T,7,FALSE)</f>
        <v>USD</v>
      </c>
      <c r="E880" s="1">
        <f>VLOOKUP(B880,YahooFinanceInfos!A:T,20,FALSE)</f>
        <v>126.05</v>
      </c>
      <c r="F880" s="4" t="str">
        <f>VLOOKUP(B880,YahooFinanceInfos!A:AK,37,FALSE)</f>
        <v>92.14 - 152.95</v>
      </c>
      <c r="G880" s="11">
        <f>(VLOOKUP(B880,YahooFinanceInfos!A:AO,41,FALSE)-E880)/E880</f>
        <v>0.21340737802459336</v>
      </c>
      <c r="H880" s="9">
        <f>VLOOKUP(B880,YahooFinanceInfos!A:AX,50,FALSE)</f>
        <v>4</v>
      </c>
      <c r="I880" s="9">
        <f>VLOOKUP(B880,YahooFinanceInfos!A:AT,46,FALSE)</f>
        <v>2.96</v>
      </c>
      <c r="J880" s="4">
        <f>VLOOKUP(B880,YahooFinanceInfos!A:AV,48,FALSE)</f>
        <v>2.288542E-2</v>
      </c>
      <c r="K880" s="4">
        <f t="shared" si="147"/>
        <v>0.74</v>
      </c>
      <c r="L880" s="9">
        <f>VLOOKUP(B880,YahooFinanceInfos!A:AV,47,FALSE)</f>
        <v>31.512499999999999</v>
      </c>
      <c r="M880" s="9">
        <f>VLOOKUP(B880,YahooFinanceInfos!A:AZ,52,FALSE)</f>
        <v>58.220999999999997</v>
      </c>
      <c r="N880" s="4">
        <f>VLOOKUP(B880,YahooFinanceInfos!A:BH,60,FALSE)</f>
        <v>2.1650263999999999</v>
      </c>
      <c r="O880" s="4" t="str">
        <f t="shared" si="148"/>
        <v>don't touch</v>
      </c>
      <c r="P880" s="4"/>
      <c r="Q880" s="4"/>
      <c r="R880" s="4"/>
      <c r="S880" s="4"/>
      <c r="T880" s="4"/>
      <c r="AA880" s="4" t="str">
        <f t="shared" si="149"/>
        <v>na</v>
      </c>
      <c r="AB880" s="4" t="str">
        <f t="shared" si="150"/>
        <v>na</v>
      </c>
      <c r="AC880" s="4" t="str">
        <f t="shared" si="151"/>
        <v>na</v>
      </c>
      <c r="AD880" s="4" t="str">
        <f t="shared" si="152"/>
        <v>na</v>
      </c>
      <c r="AE880" s="4" t="str">
        <f t="shared" si="153"/>
        <v>na</v>
      </c>
      <c r="AF880" s="4" t="str">
        <f t="shared" si="154"/>
        <v>na</v>
      </c>
      <c r="AG880" s="4" t="str">
        <f t="shared" si="155"/>
        <v>na</v>
      </c>
    </row>
    <row r="881" spans="1:33" x14ac:dyDescent="0.2">
      <c r="A881" t="s">
        <v>3713</v>
      </c>
      <c r="B881" t="s">
        <v>3512</v>
      </c>
      <c r="C881" s="7" t="str">
        <f>VLOOKUP(B881,YahooFinanceInfos!A:T,9,FALSE)</f>
        <v>Intuit Inc.</v>
      </c>
      <c r="D881" t="str">
        <f>VLOOKUP(B881,YahooFinanceInfos!A:T,7,FALSE)</f>
        <v>USD</v>
      </c>
      <c r="E881" s="1">
        <f>VLOOKUP(B881,YahooFinanceInfos!A:T,20,FALSE)</f>
        <v>280.27</v>
      </c>
      <c r="F881" s="4" t="str">
        <f>VLOOKUP(B881,YahooFinanceInfos!A:AK,37,FALSE)</f>
        <v>187.68 - 306.89</v>
      </c>
      <c r="G881" s="11">
        <f>(VLOOKUP(B881,YahooFinanceInfos!A:AO,41,FALSE)-E881)/E881</f>
        <v>9.4979840867734713E-2</v>
      </c>
      <c r="H881" s="9">
        <f>VLOOKUP(B881,YahooFinanceInfos!A:AX,50,FALSE)</f>
        <v>6.18</v>
      </c>
      <c r="I881" s="9">
        <f>VLOOKUP(B881,YahooFinanceInfos!A:AT,46,FALSE)</f>
        <v>2</v>
      </c>
      <c r="J881" s="4">
        <f>VLOOKUP(B881,YahooFinanceInfos!A:AV,48,FALSE)</f>
        <v>7.2160484000000002E-3</v>
      </c>
      <c r="K881" s="4">
        <f t="shared" si="147"/>
        <v>0.3236245954692557</v>
      </c>
      <c r="L881" s="9">
        <f>VLOOKUP(B881,YahooFinanceInfos!A:AV,47,FALSE)</f>
        <v>45.351129999999998</v>
      </c>
      <c r="M881" s="9">
        <f>VLOOKUP(B881,YahooFinanceInfos!A:AZ,52,FALSE)</f>
        <v>14.305999999999999</v>
      </c>
      <c r="N881" s="4">
        <f>VLOOKUP(B881,YahooFinanceInfos!A:BH,60,FALSE)</f>
        <v>19.591080000000002</v>
      </c>
      <c r="O881" s="4" t="str">
        <f t="shared" si="148"/>
        <v>don't touch</v>
      </c>
      <c r="P881" s="4"/>
      <c r="Q881" s="4"/>
      <c r="R881" s="4"/>
      <c r="S881" s="4"/>
      <c r="T881" s="4"/>
      <c r="AA881" s="4" t="str">
        <f t="shared" si="149"/>
        <v>na</v>
      </c>
      <c r="AB881" s="4" t="str">
        <f t="shared" si="150"/>
        <v>na</v>
      </c>
      <c r="AC881" s="4" t="str">
        <f t="shared" si="151"/>
        <v>na</v>
      </c>
      <c r="AD881" s="4" t="str">
        <f t="shared" si="152"/>
        <v>na</v>
      </c>
      <c r="AE881" s="4" t="str">
        <f t="shared" si="153"/>
        <v>na</v>
      </c>
      <c r="AF881" s="4" t="str">
        <f t="shared" si="154"/>
        <v>na</v>
      </c>
      <c r="AG881" s="4" t="str">
        <f t="shared" si="155"/>
        <v>na</v>
      </c>
    </row>
    <row r="882" spans="1:33" x14ac:dyDescent="0.2">
      <c r="A882" t="s">
        <v>3713</v>
      </c>
      <c r="B882" t="s">
        <v>3513</v>
      </c>
      <c r="C882" s="7" t="str">
        <f>VLOOKUP(B882,YahooFinanceInfos!A:T,9,FALSE)</f>
        <v>Intuitive Surgical, Inc.</v>
      </c>
      <c r="D882" t="str">
        <f>VLOOKUP(B882,YahooFinanceInfos!A:T,7,FALSE)</f>
        <v>USD</v>
      </c>
      <c r="E882" s="1">
        <f>VLOOKUP(B882,YahooFinanceInfos!A:T,20,FALSE)</f>
        <v>517.27</v>
      </c>
      <c r="F882" s="4" t="str">
        <f>VLOOKUP(B882,YahooFinanceInfos!A:AK,37,FALSE)</f>
        <v>360.5 - 619.0</v>
      </c>
      <c r="G882" s="11">
        <f>(VLOOKUP(B882,YahooFinanceInfos!A:AO,41,FALSE)-E882)/E882</f>
        <v>0.19666711775281773</v>
      </c>
      <c r="H882" s="9">
        <f>VLOOKUP(B882,YahooFinanceInfos!A:AX,50,FALSE)</f>
        <v>11.6</v>
      </c>
      <c r="I882" s="9">
        <f>VLOOKUP(B882,YahooFinanceInfos!A:AT,46,FALSE)</f>
        <v>0</v>
      </c>
      <c r="J882" s="4">
        <f>VLOOKUP(B882,YahooFinanceInfos!A:AV,48,FALSE)</f>
        <v>0</v>
      </c>
      <c r="K882" s="4">
        <f t="shared" si="147"/>
        <v>0</v>
      </c>
      <c r="L882" s="9">
        <f>VLOOKUP(B882,YahooFinanceInfos!A:AV,47,FALSE)</f>
        <v>44.592243000000003</v>
      </c>
      <c r="M882" s="9">
        <f>VLOOKUP(B882,YahooFinanceInfos!A:AZ,52,FALSE)</f>
        <v>72.956000000000003</v>
      </c>
      <c r="N882" s="4">
        <f>VLOOKUP(B882,YahooFinanceInfos!A:BH,60,FALSE)</f>
        <v>7.0901639999999997</v>
      </c>
      <c r="O882" s="4" t="str">
        <f t="shared" si="148"/>
        <v>don't touch</v>
      </c>
      <c r="P882" s="4"/>
      <c r="Q882" s="4"/>
      <c r="R882" s="4"/>
      <c r="S882" s="4"/>
      <c r="T882" s="4"/>
      <c r="AA882" s="4" t="str">
        <f t="shared" si="149"/>
        <v>na</v>
      </c>
      <c r="AB882" s="4" t="str">
        <f t="shared" si="150"/>
        <v>na</v>
      </c>
      <c r="AC882" s="4" t="str">
        <f t="shared" si="151"/>
        <v>na</v>
      </c>
      <c r="AD882" s="4" t="str">
        <f t="shared" si="152"/>
        <v>na</v>
      </c>
      <c r="AE882" s="4" t="str">
        <f t="shared" si="153"/>
        <v>na</v>
      </c>
      <c r="AF882" s="4" t="str">
        <f t="shared" si="154"/>
        <v>na</v>
      </c>
      <c r="AG882" s="4" t="str">
        <f t="shared" si="155"/>
        <v>na</v>
      </c>
    </row>
    <row r="883" spans="1:33" x14ac:dyDescent="0.2">
      <c r="A883" t="s">
        <v>3713</v>
      </c>
      <c r="B883" t="s">
        <v>3514</v>
      </c>
      <c r="C883" s="7" t="str">
        <f>VLOOKUP(B883,YahooFinanceInfos!A:T,9,FALSE)</f>
        <v>Invesco Ltd</v>
      </c>
      <c r="D883" t="str">
        <f>VLOOKUP(B883,YahooFinanceInfos!A:T,7,FALSE)</f>
        <v>USD</v>
      </c>
      <c r="E883" s="1">
        <f>VLOOKUP(B883,YahooFinanceInfos!A:T,20,FALSE)</f>
        <v>6.99</v>
      </c>
      <c r="F883" s="4" t="str">
        <f>VLOOKUP(B883,YahooFinanceInfos!A:AK,37,FALSE)</f>
        <v>6.375 - 21.1</v>
      </c>
      <c r="G883" s="11">
        <f>(VLOOKUP(B883,YahooFinanceInfos!A:AO,41,FALSE)-E883)/E883</f>
        <v>2.01859799713877</v>
      </c>
      <c r="H883" s="9">
        <f>VLOOKUP(B883,YahooFinanceInfos!A:AX,50,FALSE)</f>
        <v>1.0329999999999999</v>
      </c>
      <c r="I883" s="9">
        <f>VLOOKUP(B883,YahooFinanceInfos!A:AT,46,FALSE)</f>
        <v>1.085</v>
      </c>
      <c r="J883" s="4">
        <f>VLOOKUP(B883,YahooFinanceInfos!A:AV,48,FALSE)</f>
        <v>0.16026588</v>
      </c>
      <c r="K883" s="4">
        <f t="shared" si="147"/>
        <v>1.0503388189738625</v>
      </c>
      <c r="L883" s="9">
        <f>VLOOKUP(B883,YahooFinanceInfos!A:AV,47,FALSE)</f>
        <v>6.766699</v>
      </c>
      <c r="M883" s="9">
        <f>VLOOKUP(B883,YahooFinanceInfos!A:AZ,52,FALSE)</f>
        <v>20.677</v>
      </c>
      <c r="N883" s="4">
        <f>VLOOKUP(B883,YahooFinanceInfos!A:BH,60,FALSE)</f>
        <v>0.33805677000000001</v>
      </c>
      <c r="O883" s="4" t="str">
        <f t="shared" si="148"/>
        <v>don't touch</v>
      </c>
      <c r="P883" s="4" t="s">
        <v>8415</v>
      </c>
      <c r="Q883" s="14">
        <v>2000</v>
      </c>
      <c r="R883" s="19"/>
      <c r="S883" s="17">
        <f>Q883*J883</f>
        <v>320.53176000000002</v>
      </c>
      <c r="T883" s="14">
        <f>Q883*(1+G883)</f>
        <v>6037.1959942775402</v>
      </c>
      <c r="U883">
        <v>0.98</v>
      </c>
      <c r="V883">
        <v>1.06</v>
      </c>
      <c r="W883">
        <v>1.1100000000000001</v>
      </c>
      <c r="X883">
        <v>1.1499999999999999</v>
      </c>
      <c r="Y883">
        <v>1.19</v>
      </c>
      <c r="Z883">
        <v>1.23</v>
      </c>
      <c r="AA883" s="4">
        <f t="shared" si="149"/>
        <v>0.25510204081632654</v>
      </c>
      <c r="AB883" s="4">
        <f t="shared" si="150"/>
        <v>0.10810810810810799</v>
      </c>
      <c r="AC883" s="4">
        <f t="shared" si="151"/>
        <v>8.1632653061224567E-2</v>
      </c>
      <c r="AD883" s="4">
        <f t="shared" si="152"/>
        <v>4.7169811320754755E-2</v>
      </c>
      <c r="AE883" s="4">
        <f t="shared" si="153"/>
        <v>3.6036036036035862E-2</v>
      </c>
      <c r="AF883" s="4">
        <f t="shared" si="154"/>
        <v>3.4782608695652209E-2</v>
      </c>
      <c r="AG883" s="4">
        <f t="shared" si="155"/>
        <v>3.3613445378151294E-2</v>
      </c>
    </row>
    <row r="884" spans="1:33" x14ac:dyDescent="0.2">
      <c r="A884" t="s">
        <v>3713</v>
      </c>
      <c r="B884" t="s">
        <v>3515</v>
      </c>
      <c r="C884" s="7" t="str">
        <f>VLOOKUP(B884,YahooFinanceInfos!A:T,9,FALSE)</f>
        <v>IPG Photonics Corporation</v>
      </c>
      <c r="D884" t="str">
        <f>VLOOKUP(B884,YahooFinanceInfos!A:T,7,FALSE)</f>
        <v>USD</v>
      </c>
      <c r="E884" s="1">
        <f>VLOOKUP(B884,YahooFinanceInfos!A:T,20,FALSE)</f>
        <v>146.02000000000001</v>
      </c>
      <c r="F884" s="4" t="str">
        <f>VLOOKUP(B884,YahooFinanceInfos!A:AK,37,FALSE)</f>
        <v>98.04 - 166.49</v>
      </c>
      <c r="G884" s="11">
        <f>(VLOOKUP(B884,YahooFinanceInfos!A:AO,41,FALSE)-E884)/E884</f>
        <v>0.14018627585262292</v>
      </c>
      <c r="H884" s="9">
        <f>VLOOKUP(B884,YahooFinanceInfos!A:AX,50,FALSE)</f>
        <v>3.01</v>
      </c>
      <c r="I884" s="9">
        <f>VLOOKUP(B884,YahooFinanceInfos!A:AT,46,FALSE)</f>
        <v>0</v>
      </c>
      <c r="J884" s="4">
        <f>VLOOKUP(B884,YahooFinanceInfos!A:AV,48,FALSE)</f>
        <v>0</v>
      </c>
      <c r="K884" s="4">
        <f t="shared" ref="K884:K947" si="156">IFERROR(I884/H884,"na")</f>
        <v>0</v>
      </c>
      <c r="L884" s="9">
        <f>VLOOKUP(B884,YahooFinanceInfos!A:AV,47,FALSE)</f>
        <v>48.511629999999997</v>
      </c>
      <c r="M884" s="9">
        <f>VLOOKUP(B884,YahooFinanceInfos!A:AZ,52,FALSE)</f>
        <v>44.329000000000001</v>
      </c>
      <c r="N884" s="4">
        <f>VLOOKUP(B884,YahooFinanceInfos!A:BH,60,FALSE)</f>
        <v>3.2940062999999999</v>
      </c>
      <c r="O884" s="4" t="str">
        <f t="shared" ref="O884:O947" si="157">IF(G884&gt;30%,IF(J884&gt;3%,IF(K884&lt;100%,IF(K884&gt;0%,"invest","don't touch"),"don't touch"),"don't touch"),"don't touch")</f>
        <v>don't touch</v>
      </c>
      <c r="P884" s="4"/>
      <c r="Q884" s="4"/>
      <c r="R884" s="4"/>
      <c r="S884" s="4"/>
      <c r="T884" s="4"/>
      <c r="AA884" s="4" t="str">
        <f t="shared" si="149"/>
        <v>na</v>
      </c>
      <c r="AB884" s="4" t="str">
        <f t="shared" si="150"/>
        <v>na</v>
      </c>
      <c r="AC884" s="4" t="str">
        <f t="shared" si="151"/>
        <v>na</v>
      </c>
      <c r="AD884" s="4" t="str">
        <f t="shared" si="152"/>
        <v>na</v>
      </c>
      <c r="AE884" s="4" t="str">
        <f t="shared" si="153"/>
        <v>na</v>
      </c>
      <c r="AF884" s="4" t="str">
        <f t="shared" si="154"/>
        <v>na</v>
      </c>
      <c r="AG884" s="4" t="str">
        <f t="shared" si="155"/>
        <v>na</v>
      </c>
    </row>
    <row r="885" spans="1:33" x14ac:dyDescent="0.2">
      <c r="A885" t="s">
        <v>3713</v>
      </c>
      <c r="B885" t="s">
        <v>3516</v>
      </c>
      <c r="C885" s="7" t="str">
        <f>VLOOKUP(B885,YahooFinanceInfos!A:T,9,FALSE)</f>
        <v>IQVIA Holdings, Inc.</v>
      </c>
      <c r="D885" t="str">
        <f>VLOOKUP(B885,YahooFinanceInfos!A:T,7,FALSE)</f>
        <v>USD</v>
      </c>
      <c r="E885" s="1">
        <f>VLOOKUP(B885,YahooFinanceInfos!A:T,20,FALSE)</f>
        <v>132.37</v>
      </c>
      <c r="F885" s="4" t="str">
        <f>VLOOKUP(B885,YahooFinanceInfos!A:AK,37,FALSE)</f>
        <v>81.79 - 169.14</v>
      </c>
      <c r="G885" s="11">
        <f>(VLOOKUP(B885,YahooFinanceInfos!A:AO,41,FALSE)-E885)/E885</f>
        <v>0.27778197476769645</v>
      </c>
      <c r="H885" s="9">
        <f>VLOOKUP(B885,YahooFinanceInfos!A:AX,50,FALSE)</f>
        <v>1.087</v>
      </c>
      <c r="I885" s="9">
        <f>VLOOKUP(B885,YahooFinanceInfos!A:AT,46,FALSE)</f>
        <v>0</v>
      </c>
      <c r="J885" s="4">
        <f>VLOOKUP(B885,YahooFinanceInfos!A:AV,48,FALSE)</f>
        <v>0</v>
      </c>
      <c r="K885" s="4">
        <f t="shared" si="156"/>
        <v>0</v>
      </c>
      <c r="L885" s="9">
        <f>VLOOKUP(B885,YahooFinanceInfos!A:AV,47,FALSE)</f>
        <v>121.77552</v>
      </c>
      <c r="M885" s="9">
        <f>VLOOKUP(B885,YahooFinanceInfos!A:AZ,52,FALSE)</f>
        <v>29.015999999999998</v>
      </c>
      <c r="N885" s="4">
        <f>VLOOKUP(B885,YahooFinanceInfos!A:BH,60,FALSE)</f>
        <v>4.5619655000000003</v>
      </c>
      <c r="O885" s="4" t="str">
        <f t="shared" si="157"/>
        <v>don't touch</v>
      </c>
      <c r="P885" s="4"/>
      <c r="Q885" s="4"/>
      <c r="R885" s="4"/>
      <c r="S885" s="4"/>
      <c r="T885" s="4"/>
      <c r="AA885" s="4" t="str">
        <f t="shared" si="149"/>
        <v>na</v>
      </c>
      <c r="AB885" s="4" t="str">
        <f t="shared" si="150"/>
        <v>na</v>
      </c>
      <c r="AC885" s="4" t="str">
        <f t="shared" si="151"/>
        <v>na</v>
      </c>
      <c r="AD885" s="4" t="str">
        <f t="shared" si="152"/>
        <v>na</v>
      </c>
      <c r="AE885" s="4" t="str">
        <f t="shared" si="153"/>
        <v>na</v>
      </c>
      <c r="AF885" s="4" t="str">
        <f t="shared" si="154"/>
        <v>na</v>
      </c>
      <c r="AG885" s="4" t="str">
        <f t="shared" si="155"/>
        <v>na</v>
      </c>
    </row>
    <row r="886" spans="1:33" x14ac:dyDescent="0.2">
      <c r="A886" t="s">
        <v>3713</v>
      </c>
      <c r="B886" t="s">
        <v>3517</v>
      </c>
      <c r="C886" s="7" t="str">
        <f>VLOOKUP(B886,YahooFinanceInfos!A:T,9,FALSE)</f>
        <v>Iron Mountain Incorporated (Del</v>
      </c>
      <c r="D886" t="str">
        <f>VLOOKUP(B886,YahooFinanceInfos!A:T,7,FALSE)</f>
        <v>USD</v>
      </c>
      <c r="E886" s="1">
        <f>VLOOKUP(B886,YahooFinanceInfos!A:T,20,FALSE)</f>
        <v>22.64</v>
      </c>
      <c r="F886" s="4" t="str">
        <f>VLOOKUP(B886,YahooFinanceInfos!A:AK,37,FALSE)</f>
        <v>21.0 - 34.49</v>
      </c>
      <c r="G886" s="11">
        <f>(VLOOKUP(B886,YahooFinanceInfos!A:AO,41,FALSE)-E886)/E886</f>
        <v>0.52340989399293292</v>
      </c>
      <c r="H886" s="9">
        <f>VLOOKUP(B886,YahooFinanceInfos!A:AX,50,FALSE)</f>
        <v>1.05</v>
      </c>
      <c r="I886" s="9">
        <f>VLOOKUP(B886,YahooFinanceInfos!A:AT,46,FALSE)</f>
        <v>2.4590000000000001</v>
      </c>
      <c r="J886" s="4">
        <f>VLOOKUP(B886,YahooFinanceInfos!A:AV,48,FALSE)</f>
        <v>0.10775636</v>
      </c>
      <c r="K886" s="4">
        <f t="shared" si="156"/>
        <v>2.3419047619047619</v>
      </c>
      <c r="L886" s="9">
        <f>VLOOKUP(B886,YahooFinanceInfos!A:AV,47,FALSE)</f>
        <v>21.561904999999999</v>
      </c>
      <c r="M886" s="9">
        <f>VLOOKUP(B886,YahooFinanceInfos!A:AZ,52,FALSE)</f>
        <v>3.903</v>
      </c>
      <c r="N886" s="4">
        <f>VLOOKUP(B886,YahooFinanceInfos!A:BH,60,FALSE)</f>
        <v>5.8006659999999997</v>
      </c>
      <c r="O886" s="4" t="str">
        <f t="shared" si="157"/>
        <v>don't touch</v>
      </c>
      <c r="P886" s="4"/>
      <c r="Q886" s="14"/>
      <c r="R886" s="20" t="s">
        <v>8426</v>
      </c>
      <c r="S886" s="20"/>
      <c r="T886" s="20"/>
      <c r="AA886" s="4" t="str">
        <f t="shared" si="149"/>
        <v>na</v>
      </c>
      <c r="AB886" s="4" t="str">
        <f t="shared" si="150"/>
        <v>na</v>
      </c>
      <c r="AC886" s="4" t="str">
        <f t="shared" si="151"/>
        <v>na</v>
      </c>
      <c r="AD886" s="4" t="str">
        <f t="shared" si="152"/>
        <v>na</v>
      </c>
      <c r="AE886" s="4" t="str">
        <f t="shared" si="153"/>
        <v>na</v>
      </c>
      <c r="AF886" s="4" t="str">
        <f t="shared" si="154"/>
        <v>na</v>
      </c>
      <c r="AG886" s="4" t="str">
        <f t="shared" si="155"/>
        <v>na</v>
      </c>
    </row>
    <row r="887" spans="1:33" x14ac:dyDescent="0.2">
      <c r="A887" t="s">
        <v>3713</v>
      </c>
      <c r="B887" t="s">
        <v>3518</v>
      </c>
      <c r="C887" s="7" t="str">
        <f>VLOOKUP(B887,YahooFinanceInfos!A:T,9,FALSE)</f>
        <v>J.B. Hunt Transport Services, I</v>
      </c>
      <c r="D887" t="str">
        <f>VLOOKUP(B887,YahooFinanceInfos!A:T,7,FALSE)</f>
        <v>USD</v>
      </c>
      <c r="E887" s="1">
        <f>VLOOKUP(B887,YahooFinanceInfos!A:T,20,FALSE)</f>
        <v>98.69</v>
      </c>
      <c r="F887" s="4" t="str">
        <f>VLOOKUP(B887,YahooFinanceInfos!A:AK,37,FALSE)</f>
        <v>75.29 - 122.29</v>
      </c>
      <c r="G887" s="11">
        <f>(VLOOKUP(B887,YahooFinanceInfos!A:AO,41,FALSE)-E887)/E887</f>
        <v>0.23913263755193037</v>
      </c>
      <c r="H887" s="9">
        <f>VLOOKUP(B887,YahooFinanceInfos!A:AX,50,FALSE)</f>
        <v>4.6630000000000003</v>
      </c>
      <c r="I887" s="9">
        <f>VLOOKUP(B887,YahooFinanceInfos!A:AT,46,FALSE)</f>
        <v>1.05</v>
      </c>
      <c r="J887" s="4">
        <f>VLOOKUP(B887,YahooFinanceInfos!A:AV,48,FALSE)</f>
        <v>1.0717566E-2</v>
      </c>
      <c r="K887" s="4">
        <f t="shared" si="156"/>
        <v>0.22517692472657089</v>
      </c>
      <c r="L887" s="9">
        <f>VLOOKUP(B887,YahooFinanceInfos!A:AV,47,FALSE)</f>
        <v>21.164486</v>
      </c>
      <c r="M887" s="9">
        <f>VLOOKUP(B887,YahooFinanceInfos!A:AZ,52,FALSE)</f>
        <v>21.641999999999999</v>
      </c>
      <c r="N887" s="4">
        <f>VLOOKUP(B887,YahooFinanceInfos!A:BH,60,FALSE)</f>
        <v>4.5601149999999997</v>
      </c>
      <c r="O887" s="4" t="str">
        <f t="shared" si="157"/>
        <v>don't touch</v>
      </c>
      <c r="P887" s="4"/>
      <c r="Q887" s="4"/>
      <c r="R887" s="4"/>
      <c r="S887" s="4"/>
      <c r="T887" s="4"/>
      <c r="AA887" s="4" t="str">
        <f t="shared" si="149"/>
        <v>na</v>
      </c>
      <c r="AB887" s="4" t="str">
        <f t="shared" si="150"/>
        <v>na</v>
      </c>
      <c r="AC887" s="4" t="str">
        <f t="shared" si="151"/>
        <v>na</v>
      </c>
      <c r="AD887" s="4" t="str">
        <f t="shared" si="152"/>
        <v>na</v>
      </c>
      <c r="AE887" s="4" t="str">
        <f t="shared" si="153"/>
        <v>na</v>
      </c>
      <c r="AF887" s="4" t="str">
        <f t="shared" si="154"/>
        <v>na</v>
      </c>
      <c r="AG887" s="4" t="str">
        <f t="shared" si="155"/>
        <v>na</v>
      </c>
    </row>
    <row r="888" spans="1:33" x14ac:dyDescent="0.2">
      <c r="A888" t="s">
        <v>3713</v>
      </c>
      <c r="B888" t="s">
        <v>3519</v>
      </c>
      <c r="C888" s="7" t="str">
        <f>VLOOKUP(B888,YahooFinanceInfos!A:T,9,FALSE)</f>
        <v>Jacobs Engineering Group Inc.</v>
      </c>
      <c r="D888" t="str">
        <f>VLOOKUP(B888,YahooFinanceInfos!A:T,7,FALSE)</f>
        <v>USD</v>
      </c>
      <c r="E888" s="1">
        <f>VLOOKUP(B888,YahooFinanceInfos!A:T,20,FALSE)</f>
        <v>85.84</v>
      </c>
      <c r="F888" s="4" t="str">
        <f>VLOOKUP(B888,YahooFinanceInfos!A:AK,37,FALSE)</f>
        <v>73.08 - 98.08</v>
      </c>
      <c r="G888" s="11">
        <f>(VLOOKUP(B888,YahooFinanceInfos!A:AO,41,FALSE)-E888)/E888</f>
        <v>0.1425908667287977</v>
      </c>
      <c r="H888" s="9">
        <f>VLOOKUP(B888,YahooFinanceInfos!A:AX,50,FALSE)</f>
        <v>6.0910000000000002</v>
      </c>
      <c r="I888" s="9">
        <f>VLOOKUP(B888,YahooFinanceInfos!A:AT,46,FALSE)</f>
        <v>0.66</v>
      </c>
      <c r="J888" s="4">
        <f>VLOOKUP(B888,YahooFinanceInfos!A:AV,48,FALSE)</f>
        <v>7.7628799999999998E-3</v>
      </c>
      <c r="K888" s="4">
        <f t="shared" si="156"/>
        <v>0.10835659169266131</v>
      </c>
      <c r="L888" s="9">
        <f>VLOOKUP(B888,YahooFinanceInfos!A:AV,47,FALSE)</f>
        <v>14.092923000000001</v>
      </c>
      <c r="M888" s="9">
        <f>VLOOKUP(B888,YahooFinanceInfos!A:AZ,52,FALSE)</f>
        <v>43.006999999999998</v>
      </c>
      <c r="N888" s="4">
        <f>VLOOKUP(B888,YahooFinanceInfos!A:BH,60,FALSE)</f>
        <v>1.995954</v>
      </c>
      <c r="O888" s="4" t="str">
        <f t="shared" si="157"/>
        <v>don't touch</v>
      </c>
      <c r="P888" s="4"/>
      <c r="Q888" s="4"/>
      <c r="R888" s="4"/>
      <c r="S888" s="4"/>
      <c r="T888" s="4"/>
      <c r="AA888" s="4" t="str">
        <f t="shared" si="149"/>
        <v>na</v>
      </c>
      <c r="AB888" s="4" t="str">
        <f t="shared" si="150"/>
        <v>na</v>
      </c>
      <c r="AC888" s="4" t="str">
        <f t="shared" si="151"/>
        <v>na</v>
      </c>
      <c r="AD888" s="4" t="str">
        <f t="shared" si="152"/>
        <v>na</v>
      </c>
      <c r="AE888" s="4" t="str">
        <f t="shared" si="153"/>
        <v>na</v>
      </c>
      <c r="AF888" s="4" t="str">
        <f t="shared" si="154"/>
        <v>na</v>
      </c>
      <c r="AG888" s="4" t="str">
        <f t="shared" si="155"/>
        <v>na</v>
      </c>
    </row>
    <row r="889" spans="1:33" x14ac:dyDescent="0.2">
      <c r="A889" t="s">
        <v>3713</v>
      </c>
      <c r="B889" t="s">
        <v>3520</v>
      </c>
      <c r="C889" s="7" t="str">
        <f>VLOOKUP(B889,YahooFinanceInfos!A:T,9,FALSE)</f>
        <v>J.M. Smucker Company (The) New</v>
      </c>
      <c r="D889" t="str">
        <f>VLOOKUP(B889,YahooFinanceInfos!A:T,7,FALSE)</f>
        <v>USD</v>
      </c>
      <c r="E889" s="1">
        <f>VLOOKUP(B889,YahooFinanceInfos!A:T,20,FALSE)</f>
        <v>114.07</v>
      </c>
      <c r="F889" s="4" t="str">
        <f>VLOOKUP(B889,YahooFinanceInfos!A:AK,37,FALSE)</f>
        <v>91.88 - 128.43</v>
      </c>
      <c r="G889" s="11">
        <f>(VLOOKUP(B889,YahooFinanceInfos!A:AO,41,FALSE)-E889)/E889</f>
        <v>0.12588761286929093</v>
      </c>
      <c r="H889" s="9">
        <f>VLOOKUP(B889,YahooFinanceInfos!A:AX,50,FALSE)</f>
        <v>5.4820000000000002</v>
      </c>
      <c r="I889" s="9">
        <f>VLOOKUP(B889,YahooFinanceInfos!A:AT,46,FALSE)</f>
        <v>3.49</v>
      </c>
      <c r="J889" s="4">
        <f>VLOOKUP(B889,YahooFinanceInfos!A:AV,48,FALSE)</f>
        <v>2.9750235E-2</v>
      </c>
      <c r="K889" s="4">
        <f t="shared" si="156"/>
        <v>0.63662896753009857</v>
      </c>
      <c r="L889" s="9">
        <f>VLOOKUP(B889,YahooFinanceInfos!A:AV,47,FALSE)</f>
        <v>20.8081</v>
      </c>
      <c r="M889" s="9">
        <f>VLOOKUP(B889,YahooFinanceInfos!A:AZ,52,FALSE)</f>
        <v>71.644000000000005</v>
      </c>
      <c r="N889" s="4">
        <f>VLOOKUP(B889,YahooFinanceInfos!A:BH,60,FALSE)</f>
        <v>1.5921780999999999</v>
      </c>
      <c r="O889" s="4" t="str">
        <f t="shared" si="157"/>
        <v>don't touch</v>
      </c>
      <c r="P889" s="4"/>
      <c r="Q889" s="4"/>
      <c r="R889" s="4"/>
      <c r="S889" s="4"/>
      <c r="T889" s="4"/>
      <c r="AA889" s="4" t="str">
        <f t="shared" si="149"/>
        <v>na</v>
      </c>
      <c r="AB889" s="4" t="str">
        <f t="shared" si="150"/>
        <v>na</v>
      </c>
      <c r="AC889" s="4" t="str">
        <f t="shared" si="151"/>
        <v>na</v>
      </c>
      <c r="AD889" s="4" t="str">
        <f t="shared" si="152"/>
        <v>na</v>
      </c>
      <c r="AE889" s="4" t="str">
        <f t="shared" si="153"/>
        <v>na</v>
      </c>
      <c r="AF889" s="4" t="str">
        <f t="shared" si="154"/>
        <v>na</v>
      </c>
      <c r="AG889" s="4" t="str">
        <f t="shared" si="155"/>
        <v>na</v>
      </c>
    </row>
    <row r="890" spans="1:33" x14ac:dyDescent="0.2">
      <c r="A890" t="s">
        <v>3713</v>
      </c>
      <c r="B890" t="s">
        <v>639</v>
      </c>
      <c r="C890" s="7" t="str">
        <f>VLOOKUP(B890,YahooFinanceInfos!A:T,9,FALSE)</f>
        <v>Johnson &amp; Johnson</v>
      </c>
      <c r="D890" t="str">
        <f>VLOOKUP(B890,YahooFinanceInfos!A:T,7,FALSE)</f>
        <v>USD</v>
      </c>
      <c r="E890" s="1">
        <f>VLOOKUP(B890,YahooFinanceInfos!A:T,20,FALSE)</f>
        <v>147.63999999999999</v>
      </c>
      <c r="F890" s="4" t="str">
        <f>VLOOKUP(B890,YahooFinanceInfos!A:AK,37,FALSE)</f>
        <v>109.16 - 157.0</v>
      </c>
      <c r="G890" s="11">
        <f>(VLOOKUP(B890,YahooFinanceInfos!A:AO,41,FALSE)-E890)/E890</f>
        <v>6.3397453264698006E-2</v>
      </c>
      <c r="H890" s="9">
        <f>VLOOKUP(B890,YahooFinanceInfos!A:AX,50,FALSE)</f>
        <v>6.4080000000000004</v>
      </c>
      <c r="I890" s="9">
        <f>VLOOKUP(B890,YahooFinanceInfos!A:AT,46,FALSE)</f>
        <v>3.8</v>
      </c>
      <c r="J890" s="4">
        <f>VLOOKUP(B890,YahooFinanceInfos!A:AV,48,FALSE)</f>
        <v>2.58275E-2</v>
      </c>
      <c r="K890" s="4">
        <f t="shared" si="156"/>
        <v>0.5930087390761547</v>
      </c>
      <c r="L890" s="9">
        <f>VLOOKUP(B890,YahooFinanceInfos!A:AV,47,FALSE)</f>
        <v>23.039950000000001</v>
      </c>
      <c r="M890" s="9">
        <f>VLOOKUP(B890,YahooFinanceInfos!A:AZ,52,FALSE)</f>
        <v>23.285</v>
      </c>
      <c r="N890" s="4">
        <f>VLOOKUP(B890,YahooFinanceInfos!A:BH,60,FALSE)</f>
        <v>6.3405630000000004</v>
      </c>
      <c r="O890" s="4" t="str">
        <f t="shared" si="157"/>
        <v>don't touch</v>
      </c>
      <c r="P890" s="4"/>
      <c r="Q890" s="4"/>
      <c r="R890" s="4"/>
      <c r="S890" s="4"/>
      <c r="T890" s="4"/>
      <c r="AA890" s="4" t="str">
        <f t="shared" si="149"/>
        <v>na</v>
      </c>
      <c r="AB890" s="4" t="str">
        <f t="shared" si="150"/>
        <v>na</v>
      </c>
      <c r="AC890" s="4" t="str">
        <f t="shared" si="151"/>
        <v>na</v>
      </c>
      <c r="AD890" s="4" t="str">
        <f t="shared" si="152"/>
        <v>na</v>
      </c>
      <c r="AE890" s="4" t="str">
        <f t="shared" si="153"/>
        <v>na</v>
      </c>
      <c r="AF890" s="4" t="str">
        <f t="shared" si="154"/>
        <v>na</v>
      </c>
      <c r="AG890" s="4" t="str">
        <f t="shared" si="155"/>
        <v>na</v>
      </c>
    </row>
    <row r="891" spans="1:33" x14ac:dyDescent="0.2">
      <c r="A891" t="s">
        <v>3713</v>
      </c>
      <c r="B891" t="s">
        <v>3521</v>
      </c>
      <c r="C891" s="7" t="str">
        <f>VLOOKUP(B891,YahooFinanceInfos!A:T,9,FALSE)</f>
        <v xml:space="preserve">Johnson Controls International </v>
      </c>
      <c r="D891" t="str">
        <f>VLOOKUP(B891,YahooFinanceInfos!A:T,7,FALSE)</f>
        <v>USD</v>
      </c>
      <c r="E891" s="1">
        <f>VLOOKUP(B891,YahooFinanceInfos!A:T,20,FALSE)</f>
        <v>28.59</v>
      </c>
      <c r="F891" s="4" t="str">
        <f>VLOOKUP(B891,YahooFinanceInfos!A:AK,37,FALSE)</f>
        <v>22.78 - 44.82</v>
      </c>
      <c r="G891" s="11">
        <f>(VLOOKUP(B891,YahooFinanceInfos!A:AO,41,FALSE)-E891)/E891</f>
        <v>0.56768100734522564</v>
      </c>
      <c r="H891" s="9">
        <f>VLOOKUP(B891,YahooFinanceInfos!A:AX,50,FALSE)</f>
        <v>6.48</v>
      </c>
      <c r="I891" s="9">
        <f>VLOOKUP(B891,YahooFinanceInfos!A:AT,46,FALSE)</f>
        <v>1.04</v>
      </c>
      <c r="J891" s="4">
        <f>VLOOKUP(B891,YahooFinanceInfos!A:AV,48,FALSE)</f>
        <v>3.8207199999999997E-2</v>
      </c>
      <c r="K891" s="4">
        <f t="shared" si="156"/>
        <v>0.16049382716049382</v>
      </c>
      <c r="L891" s="9">
        <f>VLOOKUP(B891,YahooFinanceInfos!A:AV,47,FALSE)</f>
        <v>4.4120369999999998</v>
      </c>
      <c r="M891" s="9">
        <f>VLOOKUP(B891,YahooFinanceInfos!A:AZ,52,FALSE)</f>
        <v>24.311</v>
      </c>
      <c r="N891" s="4">
        <f>VLOOKUP(B891,YahooFinanceInfos!A:BH,60,FALSE)</f>
        <v>1.1760108</v>
      </c>
      <c r="O891" s="4" t="str">
        <f t="shared" si="157"/>
        <v>invest</v>
      </c>
      <c r="P891" s="4"/>
      <c r="Q891" s="4"/>
      <c r="R891" s="4"/>
      <c r="S891" s="4"/>
      <c r="T891" s="4"/>
      <c r="AA891" s="4" t="str">
        <f t="shared" si="149"/>
        <v>na</v>
      </c>
      <c r="AB891" s="4" t="str">
        <f t="shared" si="150"/>
        <v>na</v>
      </c>
      <c r="AC891" s="4" t="str">
        <f t="shared" si="151"/>
        <v>na</v>
      </c>
      <c r="AD891" s="4" t="str">
        <f t="shared" si="152"/>
        <v>na</v>
      </c>
      <c r="AE891" s="4" t="str">
        <f t="shared" si="153"/>
        <v>na</v>
      </c>
      <c r="AF891" s="4" t="str">
        <f t="shared" si="154"/>
        <v>na</v>
      </c>
      <c r="AG891" s="4" t="str">
        <f t="shared" si="155"/>
        <v>na</v>
      </c>
    </row>
    <row r="892" spans="1:33" x14ac:dyDescent="0.2">
      <c r="A892" t="s">
        <v>3713</v>
      </c>
      <c r="B892" t="s">
        <v>54</v>
      </c>
      <c r="C892" s="7" t="str">
        <f>VLOOKUP(B892,YahooFinanceInfos!A:T,9,FALSE)</f>
        <v>JP Morgan Chase &amp; Co.</v>
      </c>
      <c r="D892" t="str">
        <f>VLOOKUP(B892,YahooFinanceInfos!A:T,7,FALSE)</f>
        <v>USD</v>
      </c>
      <c r="E892" s="1">
        <f>VLOOKUP(B892,YahooFinanceInfos!A:T,20,FALSE)</f>
        <v>87.52</v>
      </c>
      <c r="F892" s="4" t="str">
        <f>VLOOKUP(B892,YahooFinanceInfos!A:AK,37,FALSE)</f>
        <v>76.91 - 141.1</v>
      </c>
      <c r="G892" s="11">
        <f>(VLOOKUP(B892,YahooFinanceInfos!A:AO,41,FALSE)-E892)/E892</f>
        <v>0.61220292504570384</v>
      </c>
      <c r="H892" s="9">
        <f>VLOOKUP(B892,YahooFinanceInfos!A:AX,50,FALSE)</f>
        <v>8.8979999999999997</v>
      </c>
      <c r="I892" s="9">
        <f>VLOOKUP(B892,YahooFinanceInfos!A:AT,46,FALSE)</f>
        <v>3.5</v>
      </c>
      <c r="J892" s="4">
        <f>VLOOKUP(B892,YahooFinanceInfos!A:AV,48,FALSE)</f>
        <v>4.1651792999999999E-2</v>
      </c>
      <c r="K892" s="4">
        <f t="shared" si="156"/>
        <v>0.39334681951000228</v>
      </c>
      <c r="L892" s="9">
        <f>VLOOKUP(B892,YahooFinanceInfos!A:AV,47,FALSE)</f>
        <v>9.8359179999999995</v>
      </c>
      <c r="M892" s="9">
        <f>VLOOKUP(B892,YahooFinanceInfos!A:AZ,52,FALSE)</f>
        <v>75.878</v>
      </c>
      <c r="N892" s="4">
        <f>VLOOKUP(B892,YahooFinanceInfos!A:BH,60,FALSE)</f>
        <v>1.1534305</v>
      </c>
      <c r="O892" s="4" t="str">
        <f t="shared" si="157"/>
        <v>invest</v>
      </c>
      <c r="P892" s="4"/>
      <c r="Q892" s="4"/>
      <c r="R892" s="4"/>
      <c r="S892" s="4"/>
      <c r="T892" s="4"/>
      <c r="AA892" s="4" t="str">
        <f t="shared" si="149"/>
        <v>na</v>
      </c>
      <c r="AB892" s="4" t="str">
        <f t="shared" si="150"/>
        <v>na</v>
      </c>
      <c r="AC892" s="4" t="str">
        <f t="shared" si="151"/>
        <v>na</v>
      </c>
      <c r="AD892" s="4" t="str">
        <f t="shared" si="152"/>
        <v>na</v>
      </c>
      <c r="AE892" s="4" t="str">
        <f t="shared" si="153"/>
        <v>na</v>
      </c>
      <c r="AF892" s="4" t="str">
        <f t="shared" si="154"/>
        <v>na</v>
      </c>
      <c r="AG892" s="4" t="str">
        <f t="shared" si="155"/>
        <v>na</v>
      </c>
    </row>
    <row r="893" spans="1:33" x14ac:dyDescent="0.2">
      <c r="A893" t="s">
        <v>3713</v>
      </c>
      <c r="B893" t="s">
        <v>3522</v>
      </c>
      <c r="C893" s="7" t="str">
        <f>VLOOKUP(B893,YahooFinanceInfos!A:T,9,FALSE)</f>
        <v>Juniper Networks, Inc.</v>
      </c>
      <c r="D893" t="str">
        <f>VLOOKUP(B893,YahooFinanceInfos!A:T,7,FALSE)</f>
        <v>USD</v>
      </c>
      <c r="E893" s="1">
        <f>VLOOKUP(B893,YahooFinanceInfos!A:T,20,FALSE)</f>
        <v>22.92</v>
      </c>
      <c r="F893" s="4" t="str">
        <f>VLOOKUP(B893,YahooFinanceInfos!A:AK,37,FALSE)</f>
        <v>15.2 - 27.57</v>
      </c>
      <c r="G893" s="11">
        <f>(VLOOKUP(B893,YahooFinanceInfos!A:AO,41,FALSE)-E893)/E893</f>
        <v>0.20287958115183238</v>
      </c>
      <c r="H893" s="9">
        <f>VLOOKUP(B893,YahooFinanceInfos!A:AX,50,FALSE)</f>
        <v>0.96899999999999997</v>
      </c>
      <c r="I893" s="9">
        <f>VLOOKUP(B893,YahooFinanceInfos!A:AT,46,FALSE)</f>
        <v>0.77</v>
      </c>
      <c r="J893" s="4">
        <f>VLOOKUP(B893,YahooFinanceInfos!A:AV,48,FALSE)</f>
        <v>3.3742330000000001E-2</v>
      </c>
      <c r="K893" s="4">
        <f t="shared" si="156"/>
        <v>0.79463364293085659</v>
      </c>
      <c r="L893" s="9">
        <f>VLOOKUP(B893,YahooFinanceInfos!A:AV,47,FALSE)</f>
        <v>23.653251999999998</v>
      </c>
      <c r="M893" s="9">
        <f>VLOOKUP(B893,YahooFinanceInfos!A:AZ,52,FALSE)</f>
        <v>13.265000000000001</v>
      </c>
      <c r="N893" s="4">
        <f>VLOOKUP(B893,YahooFinanceInfos!A:BH,60,FALSE)</f>
        <v>1.7278552</v>
      </c>
      <c r="O893" s="4" t="str">
        <f t="shared" si="157"/>
        <v>don't touch</v>
      </c>
      <c r="P893" s="4"/>
      <c r="Q893" s="4"/>
      <c r="R893" s="4"/>
      <c r="S893" s="4"/>
      <c r="T893" s="4"/>
      <c r="AA893" s="4" t="str">
        <f t="shared" si="149"/>
        <v>na</v>
      </c>
      <c r="AB893" s="4" t="str">
        <f t="shared" si="150"/>
        <v>na</v>
      </c>
      <c r="AC893" s="4" t="str">
        <f t="shared" si="151"/>
        <v>na</v>
      </c>
      <c r="AD893" s="4" t="str">
        <f t="shared" si="152"/>
        <v>na</v>
      </c>
      <c r="AE893" s="4" t="str">
        <f t="shared" si="153"/>
        <v>na</v>
      </c>
      <c r="AF893" s="4" t="str">
        <f t="shared" si="154"/>
        <v>na</v>
      </c>
      <c r="AG893" s="4" t="str">
        <f t="shared" si="155"/>
        <v>na</v>
      </c>
    </row>
    <row r="894" spans="1:33" x14ac:dyDescent="0.2">
      <c r="A894" t="s">
        <v>3713</v>
      </c>
      <c r="B894" t="s">
        <v>3523</v>
      </c>
      <c r="C894" s="7" t="str">
        <f>VLOOKUP(B894,YahooFinanceInfos!A:T,9,FALSE)</f>
        <v>Kansas City Southern</v>
      </c>
      <c r="D894" t="str">
        <f>VLOOKUP(B894,YahooFinanceInfos!A:T,7,FALSE)</f>
        <v>USD</v>
      </c>
      <c r="E894" s="1">
        <f>VLOOKUP(B894,YahooFinanceInfos!A:T,20,FALSE)</f>
        <v>134.11000000000001</v>
      </c>
      <c r="F894" s="4" t="str">
        <f>VLOOKUP(B894,YahooFinanceInfos!A:AK,37,FALSE)</f>
        <v>92.86 - 178.59</v>
      </c>
      <c r="G894" s="11">
        <f>(VLOOKUP(B894,YahooFinanceInfos!A:AO,41,FALSE)-E894)/E894</f>
        <v>0.33166803370367598</v>
      </c>
      <c r="H894" s="9">
        <f>VLOOKUP(B894,YahooFinanceInfos!A:AX,50,FALSE)</f>
        <v>5.9619999999999997</v>
      </c>
      <c r="I894" s="9">
        <f>VLOOKUP(B894,YahooFinanceInfos!A:AT,46,FALSE)</f>
        <v>1.52</v>
      </c>
      <c r="J894" s="4">
        <f>VLOOKUP(B894,YahooFinanceInfos!A:AV,48,FALSE)</f>
        <v>1.1263431000000001E-2</v>
      </c>
      <c r="K894" s="4">
        <f t="shared" si="156"/>
        <v>0.25494800402549483</v>
      </c>
      <c r="L894" s="9">
        <f>VLOOKUP(B894,YahooFinanceInfos!A:AV,47,FALSE)</f>
        <v>22.494129999999998</v>
      </c>
      <c r="M894" s="9">
        <f>VLOOKUP(B894,YahooFinanceInfos!A:AZ,52,FALSE)</f>
        <v>46.651000000000003</v>
      </c>
      <c r="N894" s="4">
        <f>VLOOKUP(B894,YahooFinanceInfos!A:BH,60,FALSE)</f>
        <v>2.8747509</v>
      </c>
      <c r="O894" s="4" t="str">
        <f t="shared" si="157"/>
        <v>don't touch</v>
      </c>
      <c r="P894" s="4"/>
      <c r="Q894" s="4"/>
      <c r="R894" s="4"/>
      <c r="S894" s="4"/>
      <c r="T894" s="4"/>
      <c r="AA894" s="4" t="str">
        <f t="shared" si="149"/>
        <v>na</v>
      </c>
      <c r="AB894" s="4" t="str">
        <f t="shared" si="150"/>
        <v>na</v>
      </c>
      <c r="AC894" s="4" t="str">
        <f t="shared" si="151"/>
        <v>na</v>
      </c>
      <c r="AD894" s="4" t="str">
        <f t="shared" si="152"/>
        <v>na</v>
      </c>
      <c r="AE894" s="4" t="str">
        <f t="shared" si="153"/>
        <v>na</v>
      </c>
      <c r="AF894" s="4" t="str">
        <f t="shared" si="154"/>
        <v>na</v>
      </c>
      <c r="AG894" s="4" t="str">
        <f t="shared" si="155"/>
        <v>na</v>
      </c>
    </row>
    <row r="895" spans="1:33" x14ac:dyDescent="0.2">
      <c r="A895" t="s">
        <v>3713</v>
      </c>
      <c r="B895" t="s">
        <v>3524</v>
      </c>
      <c r="C895" s="7" t="str">
        <f>VLOOKUP(B895,YahooFinanceInfos!A:T,9,FALSE)</f>
        <v>Kellogg Company</v>
      </c>
      <c r="D895" t="str">
        <f>VLOOKUP(B895,YahooFinanceInfos!A:T,7,FALSE)</f>
        <v>USD</v>
      </c>
      <c r="E895" s="1">
        <f>VLOOKUP(B895,YahooFinanceInfos!A:T,20,FALSE)</f>
        <v>63.65</v>
      </c>
      <c r="F895" s="4" t="str">
        <f>VLOOKUP(B895,YahooFinanceInfos!A:AK,37,FALSE)</f>
        <v>51.34 - 71.05</v>
      </c>
      <c r="G895" s="11">
        <f>(VLOOKUP(B895,YahooFinanceInfos!A:AO,41,FALSE)-E895)/E895</f>
        <v>0.11626080125687351</v>
      </c>
      <c r="H895" s="9">
        <f>VLOOKUP(B895,YahooFinanceInfos!A:AX,50,FALSE)</f>
        <v>2.9910000000000001</v>
      </c>
      <c r="I895" s="9">
        <f>VLOOKUP(B895,YahooFinanceInfos!A:AT,46,FALSE)</f>
        <v>2.27</v>
      </c>
      <c r="J895" s="4">
        <f>VLOOKUP(B895,YahooFinanceInfos!A:AV,48,FALSE)</f>
        <v>3.5374786999999998E-2</v>
      </c>
      <c r="K895" s="4">
        <f t="shared" si="156"/>
        <v>0.75894349715814102</v>
      </c>
      <c r="L895" s="9">
        <f>VLOOKUP(B895,YahooFinanceInfos!A:AV,47,FALSE)</f>
        <v>21.28051</v>
      </c>
      <c r="M895" s="9">
        <f>VLOOKUP(B895,YahooFinanceInfos!A:AZ,52,FALSE)</f>
        <v>7.8029999999999999</v>
      </c>
      <c r="N895" s="4">
        <f>VLOOKUP(B895,YahooFinanceInfos!A:BH,60,FALSE)</f>
        <v>8.1571200000000008</v>
      </c>
      <c r="O895" s="4" t="str">
        <f t="shared" si="157"/>
        <v>don't touch</v>
      </c>
      <c r="P895" s="4"/>
      <c r="Q895" s="4"/>
      <c r="R895" s="4"/>
      <c r="S895" s="4"/>
      <c r="T895" s="4"/>
      <c r="AA895" s="4" t="str">
        <f t="shared" si="149"/>
        <v>na</v>
      </c>
      <c r="AB895" s="4" t="str">
        <f t="shared" si="150"/>
        <v>na</v>
      </c>
      <c r="AC895" s="4" t="str">
        <f t="shared" si="151"/>
        <v>na</v>
      </c>
      <c r="AD895" s="4" t="str">
        <f t="shared" si="152"/>
        <v>na</v>
      </c>
      <c r="AE895" s="4" t="str">
        <f t="shared" si="153"/>
        <v>na</v>
      </c>
      <c r="AF895" s="4" t="str">
        <f t="shared" si="154"/>
        <v>na</v>
      </c>
      <c r="AG895" s="4" t="str">
        <f t="shared" si="155"/>
        <v>na</v>
      </c>
    </row>
    <row r="896" spans="1:33" x14ac:dyDescent="0.2">
      <c r="A896" t="s">
        <v>3713</v>
      </c>
      <c r="B896" t="s">
        <v>3525</v>
      </c>
      <c r="C896" s="7" t="str">
        <f>VLOOKUP(B896,YahooFinanceInfos!A:T,9,FALSE)</f>
        <v>KeyCorp</v>
      </c>
      <c r="D896" t="str">
        <f>VLOOKUP(B896,YahooFinanceInfos!A:T,7,FALSE)</f>
        <v>USD</v>
      </c>
      <c r="E896" s="1">
        <f>VLOOKUP(B896,YahooFinanceInfos!A:T,20,FALSE)</f>
        <v>9.92</v>
      </c>
      <c r="F896" s="4" t="str">
        <f>VLOOKUP(B896,YahooFinanceInfos!A:AK,37,FALSE)</f>
        <v>7.45 - 20.53</v>
      </c>
      <c r="G896" s="11">
        <f>(VLOOKUP(B896,YahooFinanceInfos!A:AO,41,FALSE)-E896)/E896</f>
        <v>1.0695564516129032</v>
      </c>
      <c r="H896" s="9">
        <f>VLOOKUP(B896,YahooFinanceInfos!A:AX,50,FALSE)</f>
        <v>1.3640000000000001</v>
      </c>
      <c r="I896" s="9">
        <f>VLOOKUP(B896,YahooFinanceInfos!A:AT,46,FALSE)</f>
        <v>0.72499999999999998</v>
      </c>
      <c r="J896" s="4">
        <f>VLOOKUP(B896,YahooFinanceInfos!A:AV,48,FALSE)</f>
        <v>7.5051759999999995E-2</v>
      </c>
      <c r="K896" s="4">
        <f t="shared" si="156"/>
        <v>0.53152492668621698</v>
      </c>
      <c r="L896" s="9">
        <f>VLOOKUP(B896,YahooFinanceInfos!A:AV,47,FALSE)</f>
        <v>7.2727275000000002</v>
      </c>
      <c r="M896" s="9">
        <f>VLOOKUP(B896,YahooFinanceInfos!A:AZ,52,FALSE)</f>
        <v>15.904</v>
      </c>
      <c r="N896" s="4">
        <f>VLOOKUP(B896,YahooFinanceInfos!A:BH,60,FALSE)</f>
        <v>0.62374246</v>
      </c>
      <c r="O896" s="4" t="str">
        <f t="shared" si="157"/>
        <v>invest</v>
      </c>
      <c r="P896" s="4" t="s">
        <v>8415</v>
      </c>
      <c r="Q896" s="14">
        <v>5000</v>
      </c>
      <c r="R896" s="19"/>
      <c r="S896" s="17">
        <f>Q896*J896</f>
        <v>375.25879999999995</v>
      </c>
      <c r="T896" s="14">
        <f>Q896*(1+G896)</f>
        <v>10347.782258064515</v>
      </c>
      <c r="U896">
        <v>0.28999999999999998</v>
      </c>
      <c r="V896">
        <v>0.33</v>
      </c>
      <c r="W896">
        <v>0.38</v>
      </c>
      <c r="X896">
        <v>0.56999999999999995</v>
      </c>
      <c r="Y896">
        <v>0.71</v>
      </c>
      <c r="Z896">
        <v>0.73</v>
      </c>
      <c r="AA896" s="4">
        <f t="shared" si="149"/>
        <v>1.517241379310345</v>
      </c>
      <c r="AB896" s="4">
        <f t="shared" si="150"/>
        <v>0.92105263157894735</v>
      </c>
      <c r="AC896" s="4">
        <f t="shared" si="151"/>
        <v>0.13793103448275876</v>
      </c>
      <c r="AD896" s="4">
        <f t="shared" si="152"/>
        <v>0.15151515151515146</v>
      </c>
      <c r="AE896" s="4">
        <f t="shared" si="153"/>
        <v>0.49999999999999983</v>
      </c>
      <c r="AF896" s="4">
        <f t="shared" si="154"/>
        <v>0.24561403508771934</v>
      </c>
      <c r="AG896" s="4">
        <f t="shared" si="155"/>
        <v>2.8169014084507067E-2</v>
      </c>
    </row>
    <row r="897" spans="1:33" x14ac:dyDescent="0.2">
      <c r="A897" t="s">
        <v>3713</v>
      </c>
      <c r="B897" t="s">
        <v>3526</v>
      </c>
      <c r="C897" s="7" t="str">
        <f>VLOOKUP(B897,YahooFinanceInfos!A:T,9,FALSE)</f>
        <v>Kimberly-Clark Corporation</v>
      </c>
      <c r="D897" t="str">
        <f>VLOOKUP(B897,YahooFinanceInfos!A:T,7,FALSE)</f>
        <v>USD</v>
      </c>
      <c r="E897" s="1">
        <f>VLOOKUP(B897,YahooFinanceInfos!A:T,20,FALSE)</f>
        <v>136.59</v>
      </c>
      <c r="F897" s="4" t="str">
        <f>VLOOKUP(B897,YahooFinanceInfos!A:AK,37,FALSE)</f>
        <v>110.66 - 149.23</v>
      </c>
      <c r="G897" s="11">
        <f>(VLOOKUP(B897,YahooFinanceInfos!A:AO,41,FALSE)-E897)/E897</f>
        <v>9.2539717402445168E-2</v>
      </c>
      <c r="H897" s="9">
        <f>VLOOKUP(B897,YahooFinanceInfos!A:AX,50,FALSE)</f>
        <v>6.85</v>
      </c>
      <c r="I897" s="9">
        <f>VLOOKUP(B897,YahooFinanceInfos!A:AT,46,FALSE)</f>
        <v>4.16</v>
      </c>
      <c r="J897" s="4">
        <f>VLOOKUP(B897,YahooFinanceInfos!A:AV,48,FALSE)</f>
        <v>3.0362747999999998E-2</v>
      </c>
      <c r="K897" s="4">
        <f t="shared" si="156"/>
        <v>0.60729927007299278</v>
      </c>
      <c r="L897" s="9">
        <f>VLOOKUP(B897,YahooFinanceInfos!A:AV,47,FALSE)</f>
        <v>19.940145000000001</v>
      </c>
      <c r="M897" s="9">
        <f>VLOOKUP(B897,YahooFinanceInfos!A:AZ,52,FALSE)</f>
        <v>-0.49</v>
      </c>
      <c r="N897" s="4">
        <f>VLOOKUP(B897,YahooFinanceInfos!A:BH,60,FALSE)</f>
        <v>-278.75510000000003</v>
      </c>
      <c r="O897" s="4" t="str">
        <f t="shared" si="157"/>
        <v>don't touch</v>
      </c>
      <c r="P897" s="4"/>
      <c r="Q897" s="4"/>
      <c r="R897" s="4"/>
      <c r="S897" s="4"/>
      <c r="T897" s="4"/>
      <c r="AA897" s="4" t="str">
        <f t="shared" si="149"/>
        <v>na</v>
      </c>
      <c r="AB897" s="4" t="str">
        <f t="shared" si="150"/>
        <v>na</v>
      </c>
      <c r="AC897" s="4" t="str">
        <f t="shared" si="151"/>
        <v>na</v>
      </c>
      <c r="AD897" s="4" t="str">
        <f t="shared" si="152"/>
        <v>na</v>
      </c>
      <c r="AE897" s="4" t="str">
        <f t="shared" si="153"/>
        <v>na</v>
      </c>
      <c r="AF897" s="4" t="str">
        <f t="shared" si="154"/>
        <v>na</v>
      </c>
      <c r="AG897" s="4" t="str">
        <f t="shared" si="155"/>
        <v>na</v>
      </c>
    </row>
    <row r="898" spans="1:33" x14ac:dyDescent="0.2">
      <c r="A898" t="s">
        <v>3713</v>
      </c>
      <c r="B898" t="s">
        <v>3527</v>
      </c>
      <c r="C898" s="7" t="str">
        <f>VLOOKUP(B898,YahooFinanceInfos!A:T,9,FALSE)</f>
        <v>Kimco Realty Corporation</v>
      </c>
      <c r="D898" t="str">
        <f>VLOOKUP(B898,YahooFinanceInfos!A:T,7,FALSE)</f>
        <v>USD</v>
      </c>
      <c r="E898" s="1">
        <f>VLOOKUP(B898,YahooFinanceInfos!A:T,20,FALSE)</f>
        <v>9.2200000000000006</v>
      </c>
      <c r="F898" s="4" t="str">
        <f>VLOOKUP(B898,YahooFinanceInfos!A:AK,37,FALSE)</f>
        <v>7.45 - 21.86</v>
      </c>
      <c r="G898" s="11">
        <f>(VLOOKUP(B898,YahooFinanceInfos!A:AO,41,FALSE)-E898)/E898</f>
        <v>1.370932754880694</v>
      </c>
      <c r="H898" s="9">
        <f>VLOOKUP(B898,YahooFinanceInfos!A:AX,50,FALSE)</f>
        <v>0.75</v>
      </c>
      <c r="I898" s="9">
        <f>VLOOKUP(B898,YahooFinanceInfos!A:AT,46,FALSE)</f>
        <v>0.84</v>
      </c>
      <c r="J898" s="4">
        <f>VLOOKUP(B898,YahooFinanceInfos!A:AV,48,FALSE)</f>
        <v>9.5890400000000001E-2</v>
      </c>
      <c r="K898" s="4">
        <f t="shared" si="156"/>
        <v>1.1199999999999999</v>
      </c>
      <c r="L898" s="9">
        <f>VLOOKUP(B898,YahooFinanceInfos!A:AV,47,FALSE)</f>
        <v>12.293334</v>
      </c>
      <c r="M898" s="9">
        <f>VLOOKUP(B898,YahooFinanceInfos!A:AZ,52,FALSE)</f>
        <v>11.192</v>
      </c>
      <c r="N898" s="4">
        <f>VLOOKUP(B898,YahooFinanceInfos!A:BH,60,FALSE)</f>
        <v>0.8238027</v>
      </c>
      <c r="O898" s="4" t="str">
        <f t="shared" si="157"/>
        <v>don't touch</v>
      </c>
      <c r="P898" s="4" t="s">
        <v>6293</v>
      </c>
      <c r="Q898" s="14">
        <v>2000</v>
      </c>
      <c r="R898" s="19" t="s">
        <v>8427</v>
      </c>
      <c r="S898" s="17">
        <f>Q898*J898</f>
        <v>191.7808</v>
      </c>
      <c r="T898" s="14">
        <f>Q898*(1+G898)</f>
        <v>4741.8655097613873</v>
      </c>
      <c r="U898">
        <v>0.92</v>
      </c>
      <c r="V898">
        <v>0.98</v>
      </c>
      <c r="W898">
        <v>1.04</v>
      </c>
      <c r="X898">
        <v>1.0900000000000001</v>
      </c>
      <c r="Y898">
        <v>1.1200000000000001</v>
      </c>
      <c r="Z898">
        <v>1.1200000000000001</v>
      </c>
      <c r="AA898" s="4">
        <f t="shared" si="149"/>
        <v>0.21739130434782614</v>
      </c>
      <c r="AB898" s="4">
        <f t="shared" si="150"/>
        <v>7.6923076923076983E-2</v>
      </c>
      <c r="AC898" s="4">
        <f t="shared" si="151"/>
        <v>6.5217391304347755E-2</v>
      </c>
      <c r="AD898" s="4">
        <f t="shared" si="152"/>
        <v>6.1224489795918421E-2</v>
      </c>
      <c r="AE898" s="4">
        <f t="shared" si="153"/>
        <v>4.8076923076923121E-2</v>
      </c>
      <c r="AF898" s="4">
        <f t="shared" si="154"/>
        <v>2.7522935779816536E-2</v>
      </c>
      <c r="AG898" s="4">
        <f t="shared" si="155"/>
        <v>0</v>
      </c>
    </row>
    <row r="899" spans="1:33" x14ac:dyDescent="0.2">
      <c r="A899" t="s">
        <v>3713</v>
      </c>
      <c r="B899" t="s">
        <v>3528</v>
      </c>
      <c r="C899" s="7" t="str">
        <f>VLOOKUP(B899,YahooFinanceInfos!A:T,9,FALSE)</f>
        <v>Kinder Morgan, Inc.</v>
      </c>
      <c r="D899" t="str">
        <f>VLOOKUP(B899,YahooFinanceInfos!A:T,7,FALSE)</f>
        <v>USD</v>
      </c>
      <c r="E899" s="1">
        <f>VLOOKUP(B899,YahooFinanceInfos!A:T,20,FALSE)</f>
        <v>14.84</v>
      </c>
      <c r="F899" s="4" t="str">
        <f>VLOOKUP(B899,YahooFinanceInfos!A:AK,37,FALSE)</f>
        <v>9.42 - 22.58</v>
      </c>
      <c r="G899" s="11">
        <f>(VLOOKUP(B899,YahooFinanceInfos!A:AO,41,FALSE)-E899)/E899</f>
        <v>0.52156334231805923</v>
      </c>
      <c r="H899" s="9">
        <f>VLOOKUP(B899,YahooFinanceInfos!A:AX,50,FALSE)</f>
        <v>0.58099999999999996</v>
      </c>
      <c r="I899" s="9">
        <f>VLOOKUP(B899,YahooFinanceInfos!A:AT,46,FALSE)</f>
        <v>1.012</v>
      </c>
      <c r="J899" s="4">
        <f>VLOOKUP(B899,YahooFinanceInfos!A:AV,48,FALSE)</f>
        <v>6.8703319999999998E-2</v>
      </c>
      <c r="K899" s="4">
        <f t="shared" si="156"/>
        <v>1.7418244406196215</v>
      </c>
      <c r="L899" s="9">
        <f>VLOOKUP(B899,YahooFinanceInfos!A:AV,47,FALSE)</f>
        <v>25.542169999999999</v>
      </c>
      <c r="M899" s="9">
        <f>VLOOKUP(B899,YahooFinanceInfos!A:AZ,52,FALSE)</f>
        <v>14.638999999999999</v>
      </c>
      <c r="N899" s="4">
        <f>VLOOKUP(B899,YahooFinanceInfos!A:BH,60,FALSE)</f>
        <v>1.0137304</v>
      </c>
      <c r="O899" s="4" t="str">
        <f t="shared" si="157"/>
        <v>don't touch</v>
      </c>
      <c r="P899" s="4"/>
      <c r="Q899" s="4"/>
      <c r="R899" s="4"/>
      <c r="S899" s="4"/>
      <c r="T899" s="4"/>
      <c r="AA899" s="4" t="str">
        <f t="shared" si="149"/>
        <v>na</v>
      </c>
      <c r="AB899" s="4" t="str">
        <f t="shared" si="150"/>
        <v>na</v>
      </c>
      <c r="AC899" s="4" t="str">
        <f t="shared" si="151"/>
        <v>na</v>
      </c>
      <c r="AD899" s="4" t="str">
        <f t="shared" si="152"/>
        <v>na</v>
      </c>
      <c r="AE899" s="4" t="str">
        <f t="shared" si="153"/>
        <v>na</v>
      </c>
      <c r="AF899" s="4" t="str">
        <f t="shared" si="154"/>
        <v>na</v>
      </c>
      <c r="AG899" s="4" t="str">
        <f t="shared" si="155"/>
        <v>na</v>
      </c>
    </row>
    <row r="900" spans="1:33" x14ac:dyDescent="0.2">
      <c r="A900" t="s">
        <v>3713</v>
      </c>
      <c r="B900" t="s">
        <v>3529</v>
      </c>
      <c r="C900" s="7" t="str">
        <f>VLOOKUP(B900,YahooFinanceInfos!A:T,9,FALSE)</f>
        <v>KLA Corporation</v>
      </c>
      <c r="D900" t="str">
        <f>VLOOKUP(B900,YahooFinanceInfos!A:T,7,FALSE)</f>
        <v>USD</v>
      </c>
      <c r="E900" s="1">
        <f>VLOOKUP(B900,YahooFinanceInfos!A:T,20,FALSE)</f>
        <v>176.75</v>
      </c>
      <c r="F900" s="4" t="str">
        <f>VLOOKUP(B900,YahooFinanceInfos!A:AK,37,FALSE)</f>
        <v>101.34 - 184.5</v>
      </c>
      <c r="G900" s="11">
        <f>(VLOOKUP(B900,YahooFinanceInfos!A:AO,41,FALSE)-E900)/E900</f>
        <v>4.3847241867043849E-2</v>
      </c>
      <c r="H900" s="9">
        <f>VLOOKUP(B900,YahooFinanceInfos!A:AX,50,FALSE)</f>
        <v>6.4169999999999998</v>
      </c>
      <c r="I900" s="9">
        <f>VLOOKUP(B900,YahooFinanceInfos!A:AT,46,FALSE)</f>
        <v>3.2</v>
      </c>
      <c r="J900" s="4">
        <f>VLOOKUP(B900,YahooFinanceInfos!A:AV,48,FALSE)</f>
        <v>1.950387E-2</v>
      </c>
      <c r="K900" s="4">
        <f t="shared" si="156"/>
        <v>0.49867539348605272</v>
      </c>
      <c r="L900" s="9">
        <f>VLOOKUP(B900,YahooFinanceInfos!A:AV,47,FALSE)</f>
        <v>27.544025000000001</v>
      </c>
      <c r="M900" s="9">
        <f>VLOOKUP(B900,YahooFinanceInfos!A:AZ,52,FALSE)</f>
        <v>14.882</v>
      </c>
      <c r="N900" s="4">
        <f>VLOOKUP(B900,YahooFinanceInfos!A:BH,60,FALSE)</f>
        <v>11.876764</v>
      </c>
      <c r="O900" s="4" t="str">
        <f t="shared" si="157"/>
        <v>don't touch</v>
      </c>
      <c r="P900" s="4"/>
      <c r="Q900" s="4"/>
      <c r="R900" s="4"/>
      <c r="S900" s="4"/>
      <c r="T900" s="4"/>
      <c r="AA900" s="4" t="str">
        <f t="shared" si="149"/>
        <v>na</v>
      </c>
      <c r="AB900" s="4" t="str">
        <f t="shared" si="150"/>
        <v>na</v>
      </c>
      <c r="AC900" s="4" t="str">
        <f t="shared" si="151"/>
        <v>na</v>
      </c>
      <c r="AD900" s="4" t="str">
        <f t="shared" si="152"/>
        <v>na</v>
      </c>
      <c r="AE900" s="4" t="str">
        <f t="shared" si="153"/>
        <v>na</v>
      </c>
      <c r="AF900" s="4" t="str">
        <f t="shared" si="154"/>
        <v>na</v>
      </c>
      <c r="AG900" s="4" t="str">
        <f t="shared" si="155"/>
        <v>na</v>
      </c>
    </row>
    <row r="901" spans="1:33" x14ac:dyDescent="0.2">
      <c r="A901" t="s">
        <v>3713</v>
      </c>
      <c r="B901" t="s">
        <v>3530</v>
      </c>
      <c r="C901" s="7" t="str">
        <f>VLOOKUP(B901,YahooFinanceInfos!A:T,9,FALSE)</f>
        <v>Kohl's Corporation</v>
      </c>
      <c r="D901" t="str">
        <f>VLOOKUP(B901,YahooFinanceInfos!A:T,7,FALSE)</f>
        <v>USD</v>
      </c>
      <c r="E901" s="1">
        <f>VLOOKUP(B901,YahooFinanceInfos!A:T,20,FALSE)</f>
        <v>16.690000000000001</v>
      </c>
      <c r="F901" s="4" t="str">
        <f>VLOOKUP(B901,YahooFinanceInfos!A:AK,37,FALSE)</f>
        <v>10.89 - 64.63</v>
      </c>
      <c r="G901" s="11">
        <f>(VLOOKUP(B901,YahooFinanceInfos!A:AO,41,FALSE)-E901)/E901</f>
        <v>2.8723786698621927</v>
      </c>
      <c r="H901" s="9">
        <f>VLOOKUP(B901,YahooFinanceInfos!A:AX,50,FALSE)</f>
        <v>4.37</v>
      </c>
      <c r="I901" s="9">
        <f>VLOOKUP(B901,YahooFinanceInfos!A:AT,46,FALSE)</f>
        <v>2.68</v>
      </c>
      <c r="J901" s="4">
        <f>VLOOKUP(B901,YahooFinanceInfos!A:AV,48,FALSE)</f>
        <v>0.16411513</v>
      </c>
      <c r="K901" s="4">
        <f t="shared" si="156"/>
        <v>0.61327231121281467</v>
      </c>
      <c r="L901" s="9">
        <f>VLOOKUP(B901,YahooFinanceInfos!A:AV,47,FALSE)</f>
        <v>3.8192222</v>
      </c>
      <c r="M901" s="9">
        <f>VLOOKUP(B901,YahooFinanceInfos!A:AZ,52,FALSE)</f>
        <v>35.015999999999998</v>
      </c>
      <c r="N901" s="4">
        <f>VLOOKUP(B901,YahooFinanceInfos!A:BH,60,FALSE)</f>
        <v>0.47663927</v>
      </c>
      <c r="O901" s="4" t="str">
        <f t="shared" si="157"/>
        <v>invest</v>
      </c>
      <c r="P901" s="4" t="s">
        <v>8415</v>
      </c>
      <c r="Q901" s="14">
        <v>5000</v>
      </c>
      <c r="R901" s="19"/>
      <c r="S901" s="17">
        <f>Q901*J901</f>
        <v>820.57565</v>
      </c>
      <c r="T901" s="14">
        <f>Q901*(1+G901)</f>
        <v>19361.893349310965</v>
      </c>
      <c r="U901">
        <v>1.56</v>
      </c>
      <c r="V901">
        <v>1.8</v>
      </c>
      <c r="W901">
        <v>2</v>
      </c>
      <c r="X901">
        <v>2.2000000000000002</v>
      </c>
      <c r="Y901">
        <v>2.44</v>
      </c>
      <c r="Z901">
        <v>2.69</v>
      </c>
      <c r="AA901" s="4">
        <f t="shared" si="149"/>
        <v>0.72435897435897423</v>
      </c>
      <c r="AB901" s="4">
        <f t="shared" si="150"/>
        <v>0.34499999999999997</v>
      </c>
      <c r="AC901" s="4">
        <f t="shared" si="151"/>
        <v>0.15384615384615383</v>
      </c>
      <c r="AD901" s="4">
        <f t="shared" si="152"/>
        <v>0.11111111111111108</v>
      </c>
      <c r="AE901" s="4">
        <f t="shared" si="153"/>
        <v>0.10000000000000009</v>
      </c>
      <c r="AF901" s="4">
        <f t="shared" si="154"/>
        <v>0.10909090909090897</v>
      </c>
      <c r="AG901" s="4">
        <f t="shared" si="155"/>
        <v>0.10245901639344263</v>
      </c>
    </row>
    <row r="902" spans="1:33" x14ac:dyDescent="0.2">
      <c r="A902" t="s">
        <v>3713</v>
      </c>
      <c r="B902" t="s">
        <v>3531</v>
      </c>
      <c r="C902" s="7" t="str">
        <f>VLOOKUP(B902,YahooFinanceInfos!A:T,9,FALSE)</f>
        <v>The Kraft Heinz Company</v>
      </c>
      <c r="D902" t="str">
        <f>VLOOKUP(B902,YahooFinanceInfos!A:T,7,FALSE)</f>
        <v>USD</v>
      </c>
      <c r="E902" s="1">
        <f>VLOOKUP(B902,YahooFinanceInfos!A:T,20,FALSE)</f>
        <v>28.8</v>
      </c>
      <c r="F902" s="4" t="str">
        <f>VLOOKUP(B902,YahooFinanceInfos!A:AK,37,FALSE)</f>
        <v>19.99 - 33.43</v>
      </c>
      <c r="G902" s="11">
        <f>(VLOOKUP(B902,YahooFinanceInfos!A:AO,41,FALSE)-E902)/E902</f>
        <v>0.16076388888888885</v>
      </c>
      <c r="H902" s="9">
        <f>VLOOKUP(B902,YahooFinanceInfos!A:AX,50,FALSE)</f>
        <v>1.56</v>
      </c>
      <c r="I902" s="9">
        <f>VLOOKUP(B902,YahooFinanceInfos!A:AT,46,FALSE)</f>
        <v>1.6</v>
      </c>
      <c r="J902" s="4">
        <f>VLOOKUP(B902,YahooFinanceInfos!A:AV,48,FALSE)</f>
        <v>5.5632821999999998E-2</v>
      </c>
      <c r="K902" s="4">
        <f t="shared" si="156"/>
        <v>1.0256410256410258</v>
      </c>
      <c r="L902" s="9">
        <f>VLOOKUP(B902,YahooFinanceInfos!A:AV,47,FALSE)</f>
        <v>18.461538000000001</v>
      </c>
      <c r="M902" s="9">
        <f>VLOOKUP(B902,YahooFinanceInfos!A:AZ,52,FALSE)</f>
        <v>41.741999999999997</v>
      </c>
      <c r="N902" s="4">
        <f>VLOOKUP(B902,YahooFinanceInfos!A:BH,60,FALSE)</f>
        <v>0.68995255</v>
      </c>
      <c r="O902" s="4" t="str">
        <f t="shared" si="157"/>
        <v>don't touch</v>
      </c>
      <c r="P902" s="4"/>
      <c r="Q902" s="4"/>
      <c r="R902" s="4"/>
      <c r="S902" s="4"/>
      <c r="T902" s="4"/>
      <c r="AA902" s="4" t="str">
        <f t="shared" si="149"/>
        <v>na</v>
      </c>
      <c r="AB902" s="4" t="str">
        <f t="shared" si="150"/>
        <v>na</v>
      </c>
      <c r="AC902" s="4" t="str">
        <f t="shared" si="151"/>
        <v>na</v>
      </c>
      <c r="AD902" s="4" t="str">
        <f t="shared" si="152"/>
        <v>na</v>
      </c>
      <c r="AE902" s="4" t="str">
        <f t="shared" si="153"/>
        <v>na</v>
      </c>
      <c r="AF902" s="4" t="str">
        <f t="shared" si="154"/>
        <v>na</v>
      </c>
      <c r="AG902" s="4" t="str">
        <f t="shared" si="155"/>
        <v>na</v>
      </c>
    </row>
    <row r="903" spans="1:33" x14ac:dyDescent="0.2">
      <c r="A903" t="s">
        <v>3713</v>
      </c>
      <c r="B903" t="s">
        <v>3532</v>
      </c>
      <c r="C903" s="7" t="str">
        <f>VLOOKUP(B903,YahooFinanceInfos!A:T,9,FALSE)</f>
        <v>Kroger Company (The)</v>
      </c>
      <c r="D903" t="str">
        <f>VLOOKUP(B903,YahooFinanceInfos!A:T,7,FALSE)</f>
        <v>USD</v>
      </c>
      <c r="E903" s="1">
        <f>VLOOKUP(B903,YahooFinanceInfos!A:T,20,FALSE)</f>
        <v>32.78</v>
      </c>
      <c r="F903" s="4" t="str">
        <f>VLOOKUP(B903,YahooFinanceInfos!A:AK,37,FALSE)</f>
        <v>20.7 - 36.84</v>
      </c>
      <c r="G903" s="11">
        <f>(VLOOKUP(B903,YahooFinanceInfos!A:AO,41,FALSE)-E903)/E903</f>
        <v>0.12385600976205009</v>
      </c>
      <c r="H903" s="9">
        <f>VLOOKUP(B903,YahooFinanceInfos!A:AX,50,FALSE)</f>
        <v>2.04</v>
      </c>
      <c r="I903" s="9">
        <f>VLOOKUP(B903,YahooFinanceInfos!A:AT,46,FALSE)</f>
        <v>0.62</v>
      </c>
      <c r="J903" s="4">
        <f>VLOOKUP(B903,YahooFinanceInfos!A:AV,48,FALSE)</f>
        <v>1.8267531E-2</v>
      </c>
      <c r="K903" s="4">
        <f t="shared" si="156"/>
        <v>0.30392156862745096</v>
      </c>
      <c r="L903" s="9">
        <f>VLOOKUP(B903,YahooFinanceInfos!A:AV,47,FALSE)</f>
        <v>16.068625999999998</v>
      </c>
      <c r="M903" s="9">
        <f>VLOOKUP(B903,YahooFinanceInfos!A:AZ,52,FALSE)</f>
        <v>10.916</v>
      </c>
      <c r="N903" s="4">
        <f>VLOOKUP(B903,YahooFinanceInfos!A:BH,60,FALSE)</f>
        <v>3.0029314</v>
      </c>
      <c r="O903" s="4" t="str">
        <f t="shared" si="157"/>
        <v>don't touch</v>
      </c>
      <c r="P903" s="4"/>
      <c r="Q903" s="4"/>
      <c r="R903" s="4"/>
      <c r="S903" s="4"/>
      <c r="T903" s="4"/>
      <c r="AA903" s="4" t="str">
        <f t="shared" si="149"/>
        <v>na</v>
      </c>
      <c r="AB903" s="4" t="str">
        <f t="shared" si="150"/>
        <v>na</v>
      </c>
      <c r="AC903" s="4" t="str">
        <f t="shared" si="151"/>
        <v>na</v>
      </c>
      <c r="AD903" s="4" t="str">
        <f t="shared" si="152"/>
        <v>na</v>
      </c>
      <c r="AE903" s="4" t="str">
        <f t="shared" si="153"/>
        <v>na</v>
      </c>
      <c r="AF903" s="4" t="str">
        <f t="shared" si="154"/>
        <v>na</v>
      </c>
      <c r="AG903" s="4" t="str">
        <f t="shared" si="155"/>
        <v>na</v>
      </c>
    </row>
    <row r="904" spans="1:33" x14ac:dyDescent="0.2">
      <c r="A904" t="s">
        <v>3713</v>
      </c>
      <c r="B904" t="s">
        <v>3533</v>
      </c>
      <c r="C904" s="7" t="str">
        <f>VLOOKUP(B904,YahooFinanceInfos!A:T,9,FALSE)</f>
        <v>L Brands, Inc.</v>
      </c>
      <c r="D904" t="str">
        <f>VLOOKUP(B904,YahooFinanceInfos!A:T,7,FALSE)</f>
        <v>USD</v>
      </c>
      <c r="E904" s="1">
        <f>VLOOKUP(B904,YahooFinanceInfos!A:T,20,FALSE)</f>
        <v>10.48</v>
      </c>
      <c r="F904" s="4" t="str">
        <f>VLOOKUP(B904,YahooFinanceInfos!A:AK,37,FALSE)</f>
        <v>8.0 - 28.02</v>
      </c>
      <c r="G904" s="11">
        <f>(VLOOKUP(B904,YahooFinanceInfos!A:AO,41,FALSE)-E904)/E904</f>
        <v>1.6736641221374045</v>
      </c>
      <c r="H904" s="9">
        <f>VLOOKUP(B904,YahooFinanceInfos!A:AX,50,FALSE)</f>
        <v>-1.33</v>
      </c>
      <c r="I904" s="9">
        <f>VLOOKUP(B904,YahooFinanceInfos!A:AT,46,FALSE)</f>
        <v>1.2</v>
      </c>
      <c r="J904" s="4">
        <f>VLOOKUP(B904,YahooFinanceInfos!A:AV,48,FALSE)</f>
        <v>0.11320755</v>
      </c>
      <c r="K904" s="4">
        <f t="shared" si="156"/>
        <v>-0.90225563909774431</v>
      </c>
      <c r="L904" s="9">
        <f>VLOOKUP(B904,YahooFinanceInfos!A:AV,47,FALSE)</f>
        <v>0</v>
      </c>
      <c r="M904" s="9">
        <f>VLOOKUP(B904,YahooFinanceInfos!A:AZ,52,FALSE)</f>
        <v>-5.4119999999999999</v>
      </c>
      <c r="N904" s="4">
        <f>VLOOKUP(B904,YahooFinanceInfos!A:BH,60,FALSE)</f>
        <v>-1.9364374</v>
      </c>
      <c r="O904" s="4" t="str">
        <f t="shared" si="157"/>
        <v>don't touch</v>
      </c>
      <c r="P904" s="4"/>
      <c r="Q904" s="14"/>
      <c r="R904" s="19" t="s">
        <v>8419</v>
      </c>
      <c r="S904" s="19"/>
      <c r="T904" s="19"/>
      <c r="AA904" s="4" t="str">
        <f t="shared" si="149"/>
        <v>na</v>
      </c>
      <c r="AB904" s="4" t="str">
        <f t="shared" si="150"/>
        <v>na</v>
      </c>
      <c r="AC904" s="4" t="str">
        <f t="shared" si="151"/>
        <v>na</v>
      </c>
      <c r="AD904" s="4" t="str">
        <f t="shared" si="152"/>
        <v>na</v>
      </c>
      <c r="AE904" s="4" t="str">
        <f t="shared" si="153"/>
        <v>na</v>
      </c>
      <c r="AF904" s="4" t="str">
        <f t="shared" si="154"/>
        <v>na</v>
      </c>
      <c r="AG904" s="4" t="str">
        <f t="shared" si="155"/>
        <v>na</v>
      </c>
    </row>
    <row r="905" spans="1:33" x14ac:dyDescent="0.2">
      <c r="A905" t="s">
        <v>3713</v>
      </c>
      <c r="B905" t="s">
        <v>3534</v>
      </c>
      <c r="C905" s="7">
        <f>VLOOKUP(B905,YahooFinanceInfos!A:T,9,FALSE)</f>
        <v>0</v>
      </c>
      <c r="D905">
        <f>VLOOKUP(B905,YahooFinanceInfos!A:T,7,FALSE)</f>
        <v>0</v>
      </c>
      <c r="E905" s="1">
        <f>VLOOKUP(B905,YahooFinanceInfos!A:T,20,FALSE)</f>
        <v>0</v>
      </c>
      <c r="F905" s="4">
        <f>VLOOKUP(B905,YahooFinanceInfos!A:AK,37,FALSE)</f>
        <v>0</v>
      </c>
      <c r="G905" s="11" t="e">
        <f>(VLOOKUP(B905,YahooFinanceInfos!A:AO,41,FALSE)-E905)/E905</f>
        <v>#DIV/0!</v>
      </c>
      <c r="H905" s="9">
        <f>VLOOKUP(B905,YahooFinanceInfos!A:AX,50,FALSE)</f>
        <v>0</v>
      </c>
      <c r="I905" s="9">
        <f>VLOOKUP(B905,YahooFinanceInfos!A:AT,46,FALSE)</f>
        <v>0</v>
      </c>
      <c r="J905" s="4">
        <f>VLOOKUP(B905,YahooFinanceInfos!A:AV,48,FALSE)</f>
        <v>0</v>
      </c>
      <c r="K905" s="4" t="str">
        <f t="shared" si="156"/>
        <v>na</v>
      </c>
      <c r="L905" s="9">
        <f>VLOOKUP(B905,YahooFinanceInfos!A:AV,47,FALSE)</f>
        <v>0</v>
      </c>
      <c r="M905" s="9">
        <f>VLOOKUP(B905,YahooFinanceInfos!A:AZ,52,FALSE)</f>
        <v>0</v>
      </c>
      <c r="N905" s="4">
        <f>VLOOKUP(B905,YahooFinanceInfos!A:BH,60,FALSE)</f>
        <v>0</v>
      </c>
      <c r="O905" s="4" t="e">
        <f t="shared" si="157"/>
        <v>#DIV/0!</v>
      </c>
      <c r="P905" s="4"/>
      <c r="Q905" s="4"/>
      <c r="R905" s="4"/>
      <c r="S905" s="4"/>
      <c r="T905" s="4"/>
      <c r="AA905" s="4" t="str">
        <f t="shared" si="149"/>
        <v>na</v>
      </c>
      <c r="AB905" s="4" t="str">
        <f t="shared" si="150"/>
        <v>na</v>
      </c>
      <c r="AC905" s="4" t="str">
        <f t="shared" si="151"/>
        <v>na</v>
      </c>
      <c r="AD905" s="4" t="str">
        <f t="shared" si="152"/>
        <v>na</v>
      </c>
      <c r="AE905" s="4" t="str">
        <f t="shared" si="153"/>
        <v>na</v>
      </c>
      <c r="AF905" s="4" t="str">
        <f t="shared" si="154"/>
        <v>na</v>
      </c>
      <c r="AG905" s="4" t="str">
        <f t="shared" si="155"/>
        <v>na</v>
      </c>
    </row>
    <row r="906" spans="1:33" x14ac:dyDescent="0.2">
      <c r="A906" t="s">
        <v>3713</v>
      </c>
      <c r="B906" t="s">
        <v>3535</v>
      </c>
      <c r="C906" s="7" t="str">
        <f>VLOOKUP(B906,YahooFinanceInfos!A:T,9,FALSE)</f>
        <v>Laboratory Corporation of Ameri</v>
      </c>
      <c r="D906" t="str">
        <f>VLOOKUP(B906,YahooFinanceInfos!A:T,7,FALSE)</f>
        <v>USD</v>
      </c>
      <c r="E906" s="1">
        <f>VLOOKUP(B906,YahooFinanceInfos!A:T,20,FALSE)</f>
        <v>163.75</v>
      </c>
      <c r="F906" s="4" t="str">
        <f>VLOOKUP(B906,YahooFinanceInfos!A:AK,37,FALSE)</f>
        <v>98.02 - 196.36</v>
      </c>
      <c r="G906" s="11">
        <f>(VLOOKUP(B906,YahooFinanceInfos!A:AO,41,FALSE)-E906)/E906</f>
        <v>0.19914503816793902</v>
      </c>
      <c r="H906" s="9">
        <f>VLOOKUP(B906,YahooFinanceInfos!A:AX,50,FALSE)</f>
        <v>3.2690000000000001</v>
      </c>
      <c r="I906" s="9">
        <f>VLOOKUP(B906,YahooFinanceInfos!A:AT,46,FALSE)</f>
        <v>0</v>
      </c>
      <c r="J906" s="4">
        <f>VLOOKUP(B906,YahooFinanceInfos!A:AV,48,FALSE)</f>
        <v>0</v>
      </c>
      <c r="K906" s="4">
        <f t="shared" si="156"/>
        <v>0</v>
      </c>
      <c r="L906" s="9">
        <f>VLOOKUP(B906,YahooFinanceInfos!A:AV,47,FALSE)</f>
        <v>50.091769999999997</v>
      </c>
      <c r="M906" s="9">
        <f>VLOOKUP(B906,YahooFinanceInfos!A:AZ,52,FALSE)</f>
        <v>72.298000000000002</v>
      </c>
      <c r="N906" s="4">
        <f>VLOOKUP(B906,YahooFinanceInfos!A:BH,60,FALSE)</f>
        <v>2.2649314</v>
      </c>
      <c r="O906" s="4" t="str">
        <f t="shared" si="157"/>
        <v>don't touch</v>
      </c>
      <c r="P906" s="4"/>
      <c r="Q906" s="4"/>
      <c r="R906" s="4"/>
      <c r="S906" s="4"/>
      <c r="T906" s="4"/>
      <c r="AA906" s="4" t="str">
        <f t="shared" si="149"/>
        <v>na</v>
      </c>
      <c r="AB906" s="4" t="str">
        <f t="shared" si="150"/>
        <v>na</v>
      </c>
      <c r="AC906" s="4" t="str">
        <f t="shared" si="151"/>
        <v>na</v>
      </c>
      <c r="AD906" s="4" t="str">
        <f t="shared" si="152"/>
        <v>na</v>
      </c>
      <c r="AE906" s="4" t="str">
        <f t="shared" si="153"/>
        <v>na</v>
      </c>
      <c r="AF906" s="4" t="str">
        <f t="shared" si="154"/>
        <v>na</v>
      </c>
      <c r="AG906" s="4" t="str">
        <f t="shared" si="155"/>
        <v>na</v>
      </c>
    </row>
    <row r="907" spans="1:33" x14ac:dyDescent="0.2">
      <c r="A907" t="s">
        <v>3713</v>
      </c>
      <c r="B907" t="s">
        <v>3536</v>
      </c>
      <c r="C907" s="7" t="str">
        <f>VLOOKUP(B907,YahooFinanceInfos!A:T,9,FALSE)</f>
        <v>Lam Research Corporation</v>
      </c>
      <c r="D907" t="str">
        <f>VLOOKUP(B907,YahooFinanceInfos!A:T,7,FALSE)</f>
        <v>USD</v>
      </c>
      <c r="E907" s="1">
        <f>VLOOKUP(B907,YahooFinanceInfos!A:T,20,FALSE)</f>
        <v>269</v>
      </c>
      <c r="F907" s="4" t="str">
        <f>VLOOKUP(B907,YahooFinanceInfos!A:AK,37,FALSE)</f>
        <v>171.04 - 344.32</v>
      </c>
      <c r="G907" s="11">
        <f>(VLOOKUP(B907,YahooFinanceInfos!A:AO,41,FALSE)-E907)/E907</f>
        <v>0.27999999999999997</v>
      </c>
      <c r="H907" s="9">
        <f>VLOOKUP(B907,YahooFinanceInfos!A:AX,50,FALSE)</f>
        <v>13.894</v>
      </c>
      <c r="I907" s="9">
        <f>VLOOKUP(B907,YahooFinanceInfos!A:AT,46,FALSE)</f>
        <v>4.55</v>
      </c>
      <c r="J907" s="4">
        <f>VLOOKUP(B907,YahooFinanceInfos!A:AV,48,FALSE)</f>
        <v>1.8332729999999998E-2</v>
      </c>
      <c r="K907" s="4">
        <f t="shared" si="156"/>
        <v>0.32747948754858208</v>
      </c>
      <c r="L907" s="9">
        <f>VLOOKUP(B907,YahooFinanceInfos!A:AV,47,FALSE)</f>
        <v>19.360873999999999</v>
      </c>
      <c r="M907" s="9">
        <f>VLOOKUP(B907,YahooFinanceInfos!A:AZ,52,FALSE)</f>
        <v>31.26</v>
      </c>
      <c r="N907" s="4">
        <f>VLOOKUP(B907,YahooFinanceInfos!A:BH,60,FALSE)</f>
        <v>8.6052470000000003</v>
      </c>
      <c r="O907" s="4" t="str">
        <f t="shared" si="157"/>
        <v>don't touch</v>
      </c>
      <c r="P907" s="4"/>
      <c r="Q907" s="4"/>
      <c r="R907" s="4"/>
      <c r="S907" s="4"/>
      <c r="T907" s="4"/>
      <c r="AA907" s="4" t="str">
        <f t="shared" si="149"/>
        <v>na</v>
      </c>
      <c r="AB907" s="4" t="str">
        <f t="shared" si="150"/>
        <v>na</v>
      </c>
      <c r="AC907" s="4" t="str">
        <f t="shared" si="151"/>
        <v>na</v>
      </c>
      <c r="AD907" s="4" t="str">
        <f t="shared" si="152"/>
        <v>na</v>
      </c>
      <c r="AE907" s="4" t="str">
        <f t="shared" si="153"/>
        <v>na</v>
      </c>
      <c r="AF907" s="4" t="str">
        <f t="shared" si="154"/>
        <v>na</v>
      </c>
      <c r="AG907" s="4" t="str">
        <f t="shared" si="155"/>
        <v>na</v>
      </c>
    </row>
    <row r="908" spans="1:33" x14ac:dyDescent="0.2">
      <c r="A908" t="s">
        <v>3713</v>
      </c>
      <c r="B908" t="s">
        <v>642</v>
      </c>
      <c r="C908" s="7" t="str">
        <f>VLOOKUP(B908,YahooFinanceInfos!A:T,9,FALSE)</f>
        <v>Leggett &amp; Platt, Incorporated</v>
      </c>
      <c r="D908" t="str">
        <f>VLOOKUP(B908,YahooFinanceInfos!A:T,7,FALSE)</f>
        <v>USD</v>
      </c>
      <c r="E908" s="1">
        <f>VLOOKUP(B908,YahooFinanceInfos!A:T,20,FALSE)</f>
        <v>27.03</v>
      </c>
      <c r="F908" s="4" t="str">
        <f>VLOOKUP(B908,YahooFinanceInfos!A:AK,37,FALSE)</f>
        <v>22.03 - 55.42</v>
      </c>
      <c r="G908" s="11">
        <f>(VLOOKUP(B908,YahooFinanceInfos!A:AO,41,FALSE)-E908)/E908</f>
        <v>1.050314465408805</v>
      </c>
      <c r="H908" s="9">
        <f>VLOOKUP(B908,YahooFinanceInfos!A:AX,50,FALSE)</f>
        <v>2.3570000000000002</v>
      </c>
      <c r="I908" s="9">
        <f>VLOOKUP(B908,YahooFinanceInfos!A:AT,46,FALSE)</f>
        <v>1.6</v>
      </c>
      <c r="J908" s="4">
        <f>VLOOKUP(B908,YahooFinanceInfos!A:AV,48,FALSE)</f>
        <v>6.4987816000000004E-2</v>
      </c>
      <c r="K908" s="4">
        <f t="shared" si="156"/>
        <v>0.67882901994060241</v>
      </c>
      <c r="L908" s="9">
        <f>VLOOKUP(B908,YahooFinanceInfos!A:AV,47,FALSE)</f>
        <v>11.467967</v>
      </c>
      <c r="M908" s="9">
        <f>VLOOKUP(B908,YahooFinanceInfos!A:AZ,52,FALSE)</f>
        <v>9.3620000000000001</v>
      </c>
      <c r="N908" s="4">
        <f>VLOOKUP(B908,YahooFinanceInfos!A:BH,60,FALSE)</f>
        <v>2.8872035</v>
      </c>
      <c r="O908" s="4" t="str">
        <f t="shared" si="157"/>
        <v>invest</v>
      </c>
      <c r="P908" s="4"/>
      <c r="Q908" s="14"/>
      <c r="R908" s="17"/>
      <c r="S908" s="17"/>
      <c r="T908" s="17"/>
      <c r="AA908" s="4" t="str">
        <f t="shared" si="149"/>
        <v>na</v>
      </c>
      <c r="AB908" s="4" t="str">
        <f t="shared" si="150"/>
        <v>na</v>
      </c>
      <c r="AC908" s="4" t="str">
        <f t="shared" si="151"/>
        <v>na</v>
      </c>
      <c r="AD908" s="4" t="str">
        <f t="shared" si="152"/>
        <v>na</v>
      </c>
      <c r="AE908" s="4" t="str">
        <f t="shared" si="153"/>
        <v>na</v>
      </c>
      <c r="AF908" s="4" t="str">
        <f t="shared" si="154"/>
        <v>na</v>
      </c>
      <c r="AG908" s="4" t="str">
        <f t="shared" si="155"/>
        <v>na</v>
      </c>
    </row>
    <row r="909" spans="1:33" x14ac:dyDescent="0.2">
      <c r="A909" t="s">
        <v>3713</v>
      </c>
      <c r="B909" t="s">
        <v>3537</v>
      </c>
      <c r="C909" s="7" t="str">
        <f>VLOOKUP(B909,YahooFinanceInfos!A:T,9,FALSE)</f>
        <v>Lennar Corporation</v>
      </c>
      <c r="D909" t="str">
        <f>VLOOKUP(B909,YahooFinanceInfos!A:T,7,FALSE)</f>
        <v>USD</v>
      </c>
      <c r="E909" s="1">
        <f>VLOOKUP(B909,YahooFinanceInfos!A:T,20,FALSE)</f>
        <v>48.75</v>
      </c>
      <c r="F909" s="4" t="str">
        <f>VLOOKUP(B909,YahooFinanceInfos!A:AK,37,FALSE)</f>
        <v>25.42 - 71.38</v>
      </c>
      <c r="G909" s="11">
        <f>(VLOOKUP(B909,YahooFinanceInfos!A:AO,41,FALSE)-E909)/E909</f>
        <v>0.4642051282051281</v>
      </c>
      <c r="H909" s="9">
        <f>VLOOKUP(B909,YahooFinanceInfos!A:AX,50,FALSE)</f>
        <v>6.2880000000000003</v>
      </c>
      <c r="I909" s="9">
        <f>VLOOKUP(B909,YahooFinanceInfos!A:AT,46,FALSE)</f>
        <v>0.245</v>
      </c>
      <c r="J909" s="4">
        <f>VLOOKUP(B909,YahooFinanceInfos!A:AV,48,FALSE)</f>
        <v>5.0081769999999999E-3</v>
      </c>
      <c r="K909" s="4">
        <f t="shared" si="156"/>
        <v>3.8963104325699743E-2</v>
      </c>
      <c r="L909" s="9">
        <f>VLOOKUP(B909,YahooFinanceInfos!A:AV,47,FALSE)</f>
        <v>7.7528625</v>
      </c>
      <c r="M909" s="9">
        <f>VLOOKUP(B909,YahooFinanceInfos!A:AZ,52,FALSE)</f>
        <v>51.384999999999998</v>
      </c>
      <c r="N909" s="4">
        <f>VLOOKUP(B909,YahooFinanceInfos!A:BH,60,FALSE)</f>
        <v>0.94872045999999999</v>
      </c>
      <c r="O909" s="4" t="str">
        <f t="shared" si="157"/>
        <v>don't touch</v>
      </c>
      <c r="P909" s="4"/>
      <c r="Q909" s="4"/>
      <c r="R909" s="4"/>
      <c r="S909" s="4"/>
      <c r="T909" s="4"/>
      <c r="AA909" s="4" t="str">
        <f t="shared" si="149"/>
        <v>na</v>
      </c>
      <c r="AB909" s="4" t="str">
        <f t="shared" si="150"/>
        <v>na</v>
      </c>
      <c r="AC909" s="4" t="str">
        <f t="shared" si="151"/>
        <v>na</v>
      </c>
      <c r="AD909" s="4" t="str">
        <f t="shared" si="152"/>
        <v>na</v>
      </c>
      <c r="AE909" s="4" t="str">
        <f t="shared" si="153"/>
        <v>na</v>
      </c>
      <c r="AF909" s="4" t="str">
        <f t="shared" si="154"/>
        <v>na</v>
      </c>
      <c r="AG909" s="4" t="str">
        <f t="shared" si="155"/>
        <v>na</v>
      </c>
    </row>
    <row r="910" spans="1:33" x14ac:dyDescent="0.2">
      <c r="A910" t="s">
        <v>3713</v>
      </c>
      <c r="B910" t="s">
        <v>3538</v>
      </c>
      <c r="C910" s="7" t="str">
        <f>VLOOKUP(B910,YahooFinanceInfos!A:T,9,FALSE)</f>
        <v>366913</v>
      </c>
      <c r="D910">
        <f>VLOOKUP(B910,YahooFinanceInfos!A:T,7,FALSE)</f>
        <v>0</v>
      </c>
      <c r="E910" s="1">
        <f>VLOOKUP(B910,YahooFinanceInfos!A:T,20,FALSE)</f>
        <v>0</v>
      </c>
      <c r="F910" s="4">
        <f>VLOOKUP(B910,YahooFinanceInfos!A:AK,37,FALSE)</f>
        <v>0</v>
      </c>
      <c r="G910" s="11" t="e">
        <f>(VLOOKUP(B910,YahooFinanceInfos!A:AO,41,FALSE)-E910)/E910</f>
        <v>#DIV/0!</v>
      </c>
      <c r="H910" s="9">
        <f>VLOOKUP(B910,YahooFinanceInfos!A:AX,50,FALSE)</f>
        <v>0</v>
      </c>
      <c r="I910" s="9">
        <f>VLOOKUP(B910,YahooFinanceInfos!A:AT,46,FALSE)</f>
        <v>0</v>
      </c>
      <c r="J910" s="4">
        <f>VLOOKUP(B910,YahooFinanceInfos!A:AV,48,FALSE)</f>
        <v>0</v>
      </c>
      <c r="K910" s="4" t="str">
        <f t="shared" si="156"/>
        <v>na</v>
      </c>
      <c r="L910" s="9">
        <f>VLOOKUP(B910,YahooFinanceInfos!A:AV,47,FALSE)</f>
        <v>0</v>
      </c>
      <c r="M910" s="9">
        <f>VLOOKUP(B910,YahooFinanceInfos!A:AZ,52,FALSE)</f>
        <v>0</v>
      </c>
      <c r="N910" s="4">
        <f>VLOOKUP(B910,YahooFinanceInfos!A:BH,60,FALSE)</f>
        <v>0</v>
      </c>
      <c r="O910" s="4" t="e">
        <f t="shared" si="157"/>
        <v>#DIV/0!</v>
      </c>
      <c r="P910" s="4"/>
      <c r="Q910" s="4"/>
      <c r="R910" s="4"/>
      <c r="S910" s="4"/>
      <c r="T910" s="4"/>
      <c r="AA910" s="4" t="str">
        <f t="shared" si="149"/>
        <v>na</v>
      </c>
      <c r="AB910" s="4" t="str">
        <f t="shared" si="150"/>
        <v>na</v>
      </c>
      <c r="AC910" s="4" t="str">
        <f t="shared" si="151"/>
        <v>na</v>
      </c>
      <c r="AD910" s="4" t="str">
        <f t="shared" si="152"/>
        <v>na</v>
      </c>
      <c r="AE910" s="4" t="str">
        <f t="shared" si="153"/>
        <v>na</v>
      </c>
      <c r="AF910" s="4" t="str">
        <f t="shared" si="154"/>
        <v>na</v>
      </c>
      <c r="AG910" s="4" t="str">
        <f t="shared" si="155"/>
        <v>na</v>
      </c>
    </row>
    <row r="911" spans="1:33" x14ac:dyDescent="0.2">
      <c r="A911" t="s">
        <v>3713</v>
      </c>
      <c r="B911" t="s">
        <v>3539</v>
      </c>
      <c r="C911" s="7" t="str">
        <f>VLOOKUP(B911,YahooFinanceInfos!A:T,9,FALSE)</f>
        <v>Eli Lilly and Company</v>
      </c>
      <c r="D911" t="str">
        <f>VLOOKUP(B911,YahooFinanceInfos!A:T,7,FALSE)</f>
        <v>USD</v>
      </c>
      <c r="E911" s="1">
        <f>VLOOKUP(B911,YahooFinanceInfos!A:T,20,FALSE)</f>
        <v>158.38</v>
      </c>
      <c r="F911" s="4" t="str">
        <f>VLOOKUP(B911,YahooFinanceInfos!A:AK,37,FALSE)</f>
        <v>101.36 - 164.9</v>
      </c>
      <c r="G911" s="11">
        <f>(VLOOKUP(B911,YahooFinanceInfos!A:AO,41,FALSE)-E911)/E911</f>
        <v>4.1166813991665677E-2</v>
      </c>
      <c r="H911" s="9">
        <f>VLOOKUP(B911,YahooFinanceInfos!A:AX,50,FALSE)</f>
        <v>6.0359999999999996</v>
      </c>
      <c r="I911" s="9">
        <f>VLOOKUP(B911,YahooFinanceInfos!A:AT,46,FALSE)</f>
        <v>2.6749999999999998</v>
      </c>
      <c r="J911" s="4">
        <f>VLOOKUP(B911,YahooFinanceInfos!A:AV,48,FALSE)</f>
        <v>1.7017622E-2</v>
      </c>
      <c r="K911" s="4">
        <f t="shared" si="156"/>
        <v>0.44317428760768723</v>
      </c>
      <c r="L911" s="9">
        <f>VLOOKUP(B911,YahooFinanceInfos!A:AV,47,FALSE)</f>
        <v>26.239232999999999</v>
      </c>
      <c r="M911" s="9">
        <f>VLOOKUP(B911,YahooFinanceInfos!A:AZ,52,FALSE)</f>
        <v>3.3969999999999998</v>
      </c>
      <c r="N911" s="4">
        <f>VLOOKUP(B911,YahooFinanceInfos!A:BH,60,FALSE)</f>
        <v>46.623493000000003</v>
      </c>
      <c r="O911" s="4" t="str">
        <f t="shared" si="157"/>
        <v>don't touch</v>
      </c>
      <c r="P911" s="4"/>
      <c r="Q911" s="4"/>
      <c r="R911" s="4"/>
      <c r="S911" s="4"/>
      <c r="T911" s="4"/>
      <c r="AA911" s="4" t="str">
        <f t="shared" si="149"/>
        <v>na</v>
      </c>
      <c r="AB911" s="4" t="str">
        <f t="shared" si="150"/>
        <v>na</v>
      </c>
      <c r="AC911" s="4" t="str">
        <f t="shared" si="151"/>
        <v>na</v>
      </c>
      <c r="AD911" s="4" t="str">
        <f t="shared" si="152"/>
        <v>na</v>
      </c>
      <c r="AE911" s="4" t="str">
        <f t="shared" si="153"/>
        <v>na</v>
      </c>
      <c r="AF911" s="4" t="str">
        <f t="shared" si="154"/>
        <v>na</v>
      </c>
      <c r="AG911" s="4" t="str">
        <f t="shared" si="155"/>
        <v>na</v>
      </c>
    </row>
    <row r="912" spans="1:33" x14ac:dyDescent="0.2">
      <c r="A912" t="s">
        <v>3713</v>
      </c>
      <c r="B912" t="s">
        <v>3540</v>
      </c>
      <c r="C912" s="7" t="str">
        <f>VLOOKUP(B912,YahooFinanceInfos!A:T,9,FALSE)</f>
        <v>Lincoln National Corporation</v>
      </c>
      <c r="D912" t="str">
        <f>VLOOKUP(B912,YahooFinanceInfos!A:T,7,FALSE)</f>
        <v>USD</v>
      </c>
      <c r="E912" s="1">
        <f>VLOOKUP(B912,YahooFinanceInfos!A:T,20,FALSE)</f>
        <v>32.5</v>
      </c>
      <c r="F912" s="4" t="str">
        <f>VLOOKUP(B912,YahooFinanceInfos!A:AK,37,FALSE)</f>
        <v>16.11 - 67.17</v>
      </c>
      <c r="G912" s="11">
        <f>(VLOOKUP(B912,YahooFinanceInfos!A:AO,41,FALSE)-E912)/E912</f>
        <v>1.0667692307692309</v>
      </c>
      <c r="H912" s="9">
        <f>VLOOKUP(B912,YahooFinanceInfos!A:AX,50,FALSE)</f>
        <v>3.3159999999999998</v>
      </c>
      <c r="I912" s="9">
        <f>VLOOKUP(B912,YahooFinanceInfos!A:AT,46,FALSE)</f>
        <v>1.54</v>
      </c>
      <c r="J912" s="4">
        <f>VLOOKUP(B912,YahooFinanceInfos!A:AV,48,FALSE)</f>
        <v>5.0097592000000003E-2</v>
      </c>
      <c r="K912" s="4">
        <f t="shared" si="156"/>
        <v>0.46441495778045844</v>
      </c>
      <c r="L912" s="9">
        <f>VLOOKUP(B912,YahooFinanceInfos!A:AV,47,FALSE)</f>
        <v>9.8009649999999997</v>
      </c>
      <c r="M912" s="9">
        <f>VLOOKUP(B912,YahooFinanceInfos!A:AZ,52,FALSE)</f>
        <v>85.787999999999997</v>
      </c>
      <c r="N912" s="4">
        <f>VLOOKUP(B912,YahooFinanceInfos!A:BH,60,FALSE)</f>
        <v>0.37884086</v>
      </c>
      <c r="O912" s="4" t="str">
        <f t="shared" si="157"/>
        <v>invest</v>
      </c>
      <c r="P912" s="4"/>
      <c r="Q912" s="14"/>
      <c r="R912" s="17"/>
      <c r="S912" s="17"/>
      <c r="T912" s="17"/>
      <c r="AA912" s="4" t="str">
        <f t="shared" si="149"/>
        <v>na</v>
      </c>
      <c r="AB912" s="4" t="str">
        <f t="shared" si="150"/>
        <v>na</v>
      </c>
      <c r="AC912" s="4" t="str">
        <f t="shared" si="151"/>
        <v>na</v>
      </c>
      <c r="AD912" s="4" t="str">
        <f t="shared" si="152"/>
        <v>na</v>
      </c>
      <c r="AE912" s="4" t="str">
        <f t="shared" si="153"/>
        <v>na</v>
      </c>
      <c r="AF912" s="4" t="str">
        <f t="shared" si="154"/>
        <v>na</v>
      </c>
      <c r="AG912" s="4" t="str">
        <f t="shared" si="155"/>
        <v>na</v>
      </c>
    </row>
    <row r="913" spans="1:33" x14ac:dyDescent="0.2">
      <c r="A913" t="s">
        <v>3713</v>
      </c>
      <c r="B913" t="s">
        <v>3541</v>
      </c>
      <c r="C913" s="7" t="str">
        <f>VLOOKUP(B913,YahooFinanceInfos!A:T,9,FALSE)</f>
        <v>LKQ Corporation</v>
      </c>
      <c r="D913" t="str">
        <f>VLOOKUP(B913,YahooFinanceInfos!A:T,7,FALSE)</f>
        <v>USD</v>
      </c>
      <c r="E913" s="1">
        <f>VLOOKUP(B913,YahooFinanceInfos!A:T,20,FALSE)</f>
        <v>23.54</v>
      </c>
      <c r="F913" s="4" t="str">
        <f>VLOOKUP(B913,YahooFinanceInfos!A:AK,37,FALSE)</f>
        <v>13.31 - 36.63</v>
      </c>
      <c r="G913" s="11">
        <f>(VLOOKUP(B913,YahooFinanceInfos!A:AO,41,FALSE)-E913)/E913</f>
        <v>0.5560747663551403</v>
      </c>
      <c r="H913" s="9">
        <f>VLOOKUP(B913,YahooFinanceInfos!A:AX,50,FALSE)</f>
        <v>1.909</v>
      </c>
      <c r="I913" s="9">
        <f>VLOOKUP(B913,YahooFinanceInfos!A:AT,46,FALSE)</f>
        <v>0</v>
      </c>
      <c r="J913" s="4">
        <f>VLOOKUP(B913,YahooFinanceInfos!A:AV,48,FALSE)</f>
        <v>0</v>
      </c>
      <c r="K913" s="4">
        <f t="shared" si="156"/>
        <v>0</v>
      </c>
      <c r="L913" s="9">
        <f>VLOOKUP(B913,YahooFinanceInfos!A:AV,47,FALSE)</f>
        <v>12.331063</v>
      </c>
      <c r="M913" s="9">
        <f>VLOOKUP(B913,YahooFinanceInfos!A:AZ,52,FALSE)</f>
        <v>16.312000000000001</v>
      </c>
      <c r="N913" s="4">
        <f>VLOOKUP(B913,YahooFinanceInfos!A:BH,60,FALSE)</f>
        <v>1.4431094</v>
      </c>
      <c r="O913" s="4" t="str">
        <f t="shared" si="157"/>
        <v>don't touch</v>
      </c>
      <c r="P913" s="4"/>
      <c r="Q913" s="4"/>
      <c r="R913" s="4"/>
      <c r="S913" s="4"/>
      <c r="T913" s="4"/>
      <c r="AA913" s="4" t="str">
        <f t="shared" si="149"/>
        <v>na</v>
      </c>
      <c r="AB913" s="4" t="str">
        <f t="shared" si="150"/>
        <v>na</v>
      </c>
      <c r="AC913" s="4" t="str">
        <f t="shared" si="151"/>
        <v>na</v>
      </c>
      <c r="AD913" s="4" t="str">
        <f t="shared" si="152"/>
        <v>na</v>
      </c>
      <c r="AE913" s="4" t="str">
        <f t="shared" si="153"/>
        <v>na</v>
      </c>
      <c r="AF913" s="4" t="str">
        <f t="shared" si="154"/>
        <v>na</v>
      </c>
      <c r="AG913" s="4" t="str">
        <f t="shared" si="155"/>
        <v>na</v>
      </c>
    </row>
    <row r="914" spans="1:33" x14ac:dyDescent="0.2">
      <c r="A914" t="s">
        <v>3713</v>
      </c>
      <c r="B914" t="s">
        <v>3542</v>
      </c>
      <c r="C914" s="7" t="str">
        <f>VLOOKUP(B914,YahooFinanceInfos!A:T,9,FALSE)</f>
        <v>Lockheed Martin Corporation</v>
      </c>
      <c r="D914" t="str">
        <f>VLOOKUP(B914,YahooFinanceInfos!A:T,7,FALSE)</f>
        <v>USD</v>
      </c>
      <c r="E914" s="1">
        <f>VLOOKUP(B914,YahooFinanceInfos!A:T,20,FALSE)</f>
        <v>356.28</v>
      </c>
      <c r="F914" s="4" t="str">
        <f>VLOOKUP(B914,YahooFinanceInfos!A:AK,37,FALSE)</f>
        <v>266.11 - 442.53</v>
      </c>
      <c r="G914" s="11">
        <f>(VLOOKUP(B914,YahooFinanceInfos!A:AO,41,FALSE)-E914)/E914</f>
        <v>0.24208487706298418</v>
      </c>
      <c r="H914" s="9">
        <f>VLOOKUP(B914,YahooFinanceInfos!A:AX,50,FALSE)</f>
        <v>22.036999999999999</v>
      </c>
      <c r="I914" s="9">
        <f>VLOOKUP(B914,YahooFinanceInfos!A:AT,46,FALSE)</f>
        <v>9.1999999999999993</v>
      </c>
      <c r="J914" s="4">
        <f>VLOOKUP(B914,YahooFinanceInfos!A:AV,48,FALSE)</f>
        <v>2.5262232999999999E-2</v>
      </c>
      <c r="K914" s="4">
        <f t="shared" si="156"/>
        <v>0.4174796932431819</v>
      </c>
      <c r="L914" s="9">
        <f>VLOOKUP(B914,YahooFinanceInfos!A:AV,47,FALSE)</f>
        <v>16.167355000000001</v>
      </c>
      <c r="M914" s="9">
        <f>VLOOKUP(B914,YahooFinanceInfos!A:AZ,52,FALSE)</f>
        <v>12.288</v>
      </c>
      <c r="N914" s="4">
        <f>VLOOKUP(B914,YahooFinanceInfos!A:BH,60,FALSE)</f>
        <v>28.994140000000002</v>
      </c>
      <c r="O914" s="4" t="str">
        <f t="shared" si="157"/>
        <v>don't touch</v>
      </c>
      <c r="P914" s="4"/>
      <c r="Q914" s="4"/>
      <c r="R914" s="4"/>
      <c r="S914" s="4"/>
      <c r="T914" s="4"/>
      <c r="AA914" s="4" t="str">
        <f t="shared" si="149"/>
        <v>na</v>
      </c>
      <c r="AB914" s="4" t="str">
        <f t="shared" si="150"/>
        <v>na</v>
      </c>
      <c r="AC914" s="4" t="str">
        <f t="shared" si="151"/>
        <v>na</v>
      </c>
      <c r="AD914" s="4" t="str">
        <f t="shared" si="152"/>
        <v>na</v>
      </c>
      <c r="AE914" s="4" t="str">
        <f t="shared" si="153"/>
        <v>na</v>
      </c>
      <c r="AF914" s="4" t="str">
        <f t="shared" si="154"/>
        <v>na</v>
      </c>
      <c r="AG914" s="4" t="str">
        <f t="shared" si="155"/>
        <v>na</v>
      </c>
    </row>
    <row r="915" spans="1:33" x14ac:dyDescent="0.2">
      <c r="A915" t="s">
        <v>3713</v>
      </c>
      <c r="B915" t="s">
        <v>3543</v>
      </c>
      <c r="C915" s="7" t="str">
        <f>VLOOKUP(B915,YahooFinanceInfos!A:T,9,FALSE)</f>
        <v>Loews Corporation</v>
      </c>
      <c r="D915" t="str">
        <f>VLOOKUP(B915,YahooFinanceInfos!A:T,7,FALSE)</f>
        <v>USD</v>
      </c>
      <c r="E915" s="1">
        <f>VLOOKUP(B915,YahooFinanceInfos!A:T,20,FALSE)</f>
        <v>29.09</v>
      </c>
      <c r="F915" s="4" t="str">
        <f>VLOOKUP(B915,YahooFinanceInfos!A:AK,37,FALSE)</f>
        <v>27.325 - 56.88</v>
      </c>
      <c r="G915" s="11">
        <f>(VLOOKUP(B915,YahooFinanceInfos!A:AO,41,FALSE)-E915)/E915</f>
        <v>0.95531110347198356</v>
      </c>
      <c r="H915" s="9">
        <f>VLOOKUP(B915,YahooFinanceInfos!A:AX,50,FALSE)</f>
        <v>-0.318</v>
      </c>
      <c r="I915" s="9">
        <f>VLOOKUP(B915,YahooFinanceInfos!A:AT,46,FALSE)</f>
        <v>0.25</v>
      </c>
      <c r="J915" s="4">
        <f>VLOOKUP(B915,YahooFinanceInfos!A:AV,48,FALSE)</f>
        <v>8.6805560000000007E-3</v>
      </c>
      <c r="K915" s="4">
        <f t="shared" si="156"/>
        <v>-0.78616352201257855</v>
      </c>
      <c r="L915" s="9">
        <f>VLOOKUP(B915,YahooFinanceInfos!A:AV,47,FALSE)</f>
        <v>0</v>
      </c>
      <c r="M915" s="9">
        <f>VLOOKUP(B915,YahooFinanceInfos!A:AZ,52,FALSE)</f>
        <v>60.284999999999997</v>
      </c>
      <c r="N915" s="4">
        <f>VLOOKUP(B915,YahooFinanceInfos!A:BH,60,FALSE)</f>
        <v>0.48254126000000003</v>
      </c>
      <c r="O915" s="4" t="str">
        <f t="shared" si="157"/>
        <v>don't touch</v>
      </c>
      <c r="P915" s="4"/>
      <c r="Q915" s="4"/>
      <c r="R915" s="4"/>
      <c r="S915" s="4"/>
      <c r="T915" s="4"/>
      <c r="AA915" s="4" t="str">
        <f t="shared" si="149"/>
        <v>na</v>
      </c>
      <c r="AB915" s="4" t="str">
        <f t="shared" si="150"/>
        <v>na</v>
      </c>
      <c r="AC915" s="4" t="str">
        <f t="shared" si="151"/>
        <v>na</v>
      </c>
      <c r="AD915" s="4" t="str">
        <f t="shared" si="152"/>
        <v>na</v>
      </c>
      <c r="AE915" s="4" t="str">
        <f t="shared" si="153"/>
        <v>na</v>
      </c>
      <c r="AF915" s="4" t="str">
        <f t="shared" si="154"/>
        <v>na</v>
      </c>
      <c r="AG915" s="4" t="str">
        <f t="shared" si="155"/>
        <v>na</v>
      </c>
    </row>
    <row r="916" spans="1:33" x14ac:dyDescent="0.2">
      <c r="A916" t="s">
        <v>3713</v>
      </c>
      <c r="B916" t="s">
        <v>643</v>
      </c>
      <c r="C916" s="7" t="str">
        <f>VLOOKUP(B916,YahooFinanceInfos!A:T,9,FALSE)</f>
        <v>Lowe's Companies, Inc.</v>
      </c>
      <c r="D916" t="str">
        <f>VLOOKUP(B916,YahooFinanceInfos!A:T,7,FALSE)</f>
        <v>USD</v>
      </c>
      <c r="E916" s="1">
        <f>VLOOKUP(B916,YahooFinanceInfos!A:T,20,FALSE)</f>
        <v>110.39</v>
      </c>
      <c r="F916" s="4" t="str">
        <f>VLOOKUP(B916,YahooFinanceInfos!A:AK,37,FALSE)</f>
        <v>60.0 - 126.73</v>
      </c>
      <c r="G916" s="11">
        <f>(VLOOKUP(B916,YahooFinanceInfos!A:AO,41,FALSE)-E916)/E916</f>
        <v>0.14802065404475045</v>
      </c>
      <c r="H916" s="9">
        <f>VLOOKUP(B916,YahooFinanceInfos!A:AX,50,FALSE)</f>
        <v>5.49</v>
      </c>
      <c r="I916" s="9">
        <f>VLOOKUP(B916,YahooFinanceInfos!A:AT,46,FALSE)</f>
        <v>2.13</v>
      </c>
      <c r="J916" s="4">
        <f>VLOOKUP(B916,YahooFinanceInfos!A:AV,48,FALSE)</f>
        <v>1.9288237999999999E-2</v>
      </c>
      <c r="K916" s="4">
        <f t="shared" si="156"/>
        <v>0.38797814207650272</v>
      </c>
      <c r="L916" s="9">
        <f>VLOOKUP(B916,YahooFinanceInfos!A:AV,47,FALSE)</f>
        <v>20.107469999999999</v>
      </c>
      <c r="M916" s="9">
        <f>VLOOKUP(B916,YahooFinanceInfos!A:AZ,52,FALSE)</f>
        <v>2.585</v>
      </c>
      <c r="N916" s="4">
        <f>VLOOKUP(B916,YahooFinanceInfos!A:BH,60,FALSE)</f>
        <v>42.704059999999998</v>
      </c>
      <c r="O916" s="4" t="str">
        <f t="shared" si="157"/>
        <v>don't touch</v>
      </c>
      <c r="P916" s="4"/>
      <c r="Q916" s="4"/>
      <c r="R916" s="4"/>
      <c r="S916" s="4"/>
      <c r="T916" s="4"/>
      <c r="AA916" s="4" t="str">
        <f t="shared" si="149"/>
        <v>na</v>
      </c>
      <c r="AB916" s="4" t="str">
        <f t="shared" si="150"/>
        <v>na</v>
      </c>
      <c r="AC916" s="4" t="str">
        <f t="shared" si="151"/>
        <v>na</v>
      </c>
      <c r="AD916" s="4" t="str">
        <f t="shared" si="152"/>
        <v>na</v>
      </c>
      <c r="AE916" s="4" t="str">
        <f t="shared" si="153"/>
        <v>na</v>
      </c>
      <c r="AF916" s="4" t="str">
        <f t="shared" si="154"/>
        <v>na</v>
      </c>
      <c r="AG916" s="4" t="str">
        <f t="shared" si="155"/>
        <v>na</v>
      </c>
    </row>
    <row r="917" spans="1:33" x14ac:dyDescent="0.2">
      <c r="A917" t="s">
        <v>3713</v>
      </c>
      <c r="B917" t="s">
        <v>3544</v>
      </c>
      <c r="C917" s="7" t="str">
        <f>VLOOKUP(B917,YahooFinanceInfos!A:T,9,FALSE)</f>
        <v>LyondellBasell Industries NV</v>
      </c>
      <c r="D917" t="str">
        <f>VLOOKUP(B917,YahooFinanceInfos!A:T,7,FALSE)</f>
        <v>USD</v>
      </c>
      <c r="E917" s="1">
        <f>VLOOKUP(B917,YahooFinanceInfos!A:T,20,FALSE)</f>
        <v>53.29</v>
      </c>
      <c r="F917" s="4" t="str">
        <f>VLOOKUP(B917,YahooFinanceInfos!A:AK,37,FALSE)</f>
        <v>33.71 - 98.91</v>
      </c>
      <c r="G917" s="11">
        <f>(VLOOKUP(B917,YahooFinanceInfos!A:AO,41,FALSE)-E917)/E917</f>
        <v>0.85607055732782877</v>
      </c>
      <c r="H917" s="9">
        <f>VLOOKUP(B917,YahooFinanceInfos!A:AX,50,FALSE)</f>
        <v>7.8849999999999998</v>
      </c>
      <c r="I917" s="9">
        <f>VLOOKUP(B917,YahooFinanceInfos!A:AT,46,FALSE)</f>
        <v>4.2</v>
      </c>
      <c r="J917" s="4">
        <f>VLOOKUP(B917,YahooFinanceInfos!A:AV,48,FALSE)</f>
        <v>7.9863089999999998E-2</v>
      </c>
      <c r="K917" s="4">
        <f t="shared" si="156"/>
        <v>0.53265694356372861</v>
      </c>
      <c r="L917" s="9">
        <f>VLOOKUP(B917,YahooFinanceInfos!A:AV,47,FALSE)</f>
        <v>6.7584020000000002</v>
      </c>
      <c r="M917" s="9">
        <f>VLOOKUP(B917,YahooFinanceInfos!A:AZ,52,FALSE)</f>
        <v>21.948</v>
      </c>
      <c r="N917" s="4">
        <f>VLOOKUP(B917,YahooFinanceInfos!A:BH,60,FALSE)</f>
        <v>2.4280116999999999</v>
      </c>
      <c r="O917" s="4" t="str">
        <f t="shared" si="157"/>
        <v>invest</v>
      </c>
      <c r="P917" s="4" t="s">
        <v>8415</v>
      </c>
      <c r="Q917" s="14">
        <v>5000</v>
      </c>
      <c r="R917" s="20"/>
      <c r="S917" s="17">
        <f>Q917*J917</f>
        <v>399.31545</v>
      </c>
      <c r="T917" s="14">
        <f>Q917*(1+G917)</f>
        <v>9280.3527866391432</v>
      </c>
      <c r="U917">
        <v>2.7</v>
      </c>
      <c r="V917">
        <v>3.04</v>
      </c>
      <c r="W917">
        <v>3.33</v>
      </c>
      <c r="X917">
        <v>3.55</v>
      </c>
      <c r="Y917">
        <v>4</v>
      </c>
      <c r="Z917">
        <v>4.1500000000000004</v>
      </c>
      <c r="AA917" s="4">
        <f t="shared" si="149"/>
        <v>0.53703703703703709</v>
      </c>
      <c r="AB917" s="4">
        <f t="shared" si="150"/>
        <v>0.24624624624624633</v>
      </c>
      <c r="AC917" s="4">
        <f t="shared" si="151"/>
        <v>0.12592592592592586</v>
      </c>
      <c r="AD917" s="4">
        <f t="shared" si="152"/>
        <v>9.5394736842105268E-2</v>
      </c>
      <c r="AE917" s="4">
        <f t="shared" si="153"/>
        <v>6.6066066066065993E-2</v>
      </c>
      <c r="AF917" s="4">
        <f t="shared" si="154"/>
        <v>0.12676056338028174</v>
      </c>
      <c r="AG917" s="4">
        <f t="shared" si="155"/>
        <v>3.7500000000000089E-2</v>
      </c>
    </row>
    <row r="918" spans="1:33" x14ac:dyDescent="0.2">
      <c r="A918" t="s">
        <v>3713</v>
      </c>
      <c r="B918" t="s">
        <v>3545</v>
      </c>
      <c r="C918" s="7" t="str">
        <f>VLOOKUP(B918,YahooFinanceInfos!A:T,9,FALSE)</f>
        <v>M&amp;T Bank Corporation</v>
      </c>
      <c r="D918" t="str">
        <f>VLOOKUP(B918,YahooFinanceInfos!A:T,7,FALSE)</f>
        <v>USD</v>
      </c>
      <c r="E918" s="1">
        <f>VLOOKUP(B918,YahooFinanceInfos!A:T,20,FALSE)</f>
        <v>92.38</v>
      </c>
      <c r="F918" s="4" t="str">
        <f>VLOOKUP(B918,YahooFinanceInfos!A:AK,37,FALSE)</f>
        <v>85.09 - 174.93</v>
      </c>
      <c r="G918" s="11">
        <f>(VLOOKUP(B918,YahooFinanceInfos!A:AO,41,FALSE)-E918)/E918</f>
        <v>0.8935916865122322</v>
      </c>
      <c r="H918" s="9">
        <f>VLOOKUP(B918,YahooFinanceInfos!A:AX,50,FALSE)</f>
        <v>12.369</v>
      </c>
      <c r="I918" s="9">
        <f>VLOOKUP(B918,YahooFinanceInfos!A:AT,46,FALSE)</f>
        <v>4.2</v>
      </c>
      <c r="J918" s="4">
        <f>VLOOKUP(B918,YahooFinanceInfos!A:AV,48,FALSE)</f>
        <v>4.6937859999999998E-2</v>
      </c>
      <c r="K918" s="4">
        <f t="shared" si="156"/>
        <v>0.33955857385398985</v>
      </c>
      <c r="L918" s="9">
        <f>VLOOKUP(B918,YahooFinanceInfos!A:AV,47,FALSE)</f>
        <v>7.4686712999999996</v>
      </c>
      <c r="M918" s="9">
        <f>VLOOKUP(B918,YahooFinanceInfos!A:AZ,52,FALSE)</f>
        <v>113.545</v>
      </c>
      <c r="N918" s="4">
        <f>VLOOKUP(B918,YahooFinanceInfos!A:BH,60,FALSE)</f>
        <v>0.81359809999999999</v>
      </c>
      <c r="O918" s="4" t="str">
        <f t="shared" si="157"/>
        <v>invest</v>
      </c>
      <c r="P918" s="4"/>
      <c r="Q918" s="4"/>
      <c r="R918" s="4"/>
      <c r="S918" s="4"/>
      <c r="T918" s="4"/>
      <c r="AA918" s="4" t="str">
        <f t="shared" si="149"/>
        <v>na</v>
      </c>
      <c r="AB918" s="4" t="str">
        <f t="shared" si="150"/>
        <v>na</v>
      </c>
      <c r="AC918" s="4" t="str">
        <f t="shared" si="151"/>
        <v>na</v>
      </c>
      <c r="AD918" s="4" t="str">
        <f t="shared" si="152"/>
        <v>na</v>
      </c>
      <c r="AE918" s="4" t="str">
        <f t="shared" si="153"/>
        <v>na</v>
      </c>
      <c r="AF918" s="4" t="str">
        <f t="shared" si="154"/>
        <v>na</v>
      </c>
      <c r="AG918" s="4" t="str">
        <f t="shared" si="155"/>
        <v>na</v>
      </c>
    </row>
    <row r="919" spans="1:33" x14ac:dyDescent="0.2">
      <c r="A919" t="s">
        <v>3713</v>
      </c>
      <c r="B919" t="s">
        <v>3546</v>
      </c>
      <c r="C919" s="7" t="str">
        <f>VLOOKUP(B919,YahooFinanceInfos!A:T,9,FALSE)</f>
        <v>Macerich Company (The)</v>
      </c>
      <c r="D919" t="str">
        <f>VLOOKUP(B919,YahooFinanceInfos!A:T,7,FALSE)</f>
        <v>USD</v>
      </c>
      <c r="E919" s="1">
        <f>VLOOKUP(B919,YahooFinanceInfos!A:T,20,FALSE)</f>
        <v>6.2</v>
      </c>
      <c r="F919" s="4" t="str">
        <f>VLOOKUP(B919,YahooFinanceInfos!A:AK,37,FALSE)</f>
        <v>4.81 - 42.05</v>
      </c>
      <c r="G919" s="11">
        <f>(VLOOKUP(B919,YahooFinanceInfos!A:AO,41,FALSE)-E919)/E919</f>
        <v>5.7822580645161281</v>
      </c>
      <c r="H919" s="9">
        <f>VLOOKUP(B919,YahooFinanceInfos!A:AX,50,FALSE)</f>
        <v>0.67700000000000005</v>
      </c>
      <c r="I919" s="9">
        <f>VLOOKUP(B919,YahooFinanceInfos!A:AT,46,FALSE)</f>
        <v>3</v>
      </c>
      <c r="J919" s="4">
        <f>VLOOKUP(B919,YahooFinanceInfos!A:AV,48,FALSE)</f>
        <v>0.49099836000000002</v>
      </c>
      <c r="K919" s="4">
        <f t="shared" si="156"/>
        <v>4.431314623338257</v>
      </c>
      <c r="L919" s="9">
        <f>VLOOKUP(B919,YahooFinanceInfos!A:AV,47,FALSE)</f>
        <v>9.1580510000000004</v>
      </c>
      <c r="M919" s="9">
        <f>VLOOKUP(B919,YahooFinanceInfos!A:AZ,52,FALSE)</f>
        <v>18.614999999999998</v>
      </c>
      <c r="N919" s="4">
        <f>VLOOKUP(B919,YahooFinanceInfos!A:BH,60,FALSE)</f>
        <v>0.33306472999999998</v>
      </c>
      <c r="O919" s="4" t="str">
        <f t="shared" si="157"/>
        <v>don't touch</v>
      </c>
      <c r="P919" s="4"/>
      <c r="Q919" s="14"/>
      <c r="R919" s="19" t="s">
        <v>8428</v>
      </c>
      <c r="S919" s="19"/>
      <c r="T919" s="19"/>
      <c r="U919">
        <v>2.5099999999999998</v>
      </c>
      <c r="V919">
        <v>2.63</v>
      </c>
      <c r="W919">
        <v>2.75</v>
      </c>
      <c r="X919">
        <v>2.87</v>
      </c>
      <c r="Y919">
        <v>2.97</v>
      </c>
      <c r="Z919">
        <v>3</v>
      </c>
      <c r="AA919" s="4">
        <f t="shared" si="149"/>
        <v>0.1952191235059762</v>
      </c>
      <c r="AB919" s="4">
        <f t="shared" si="150"/>
        <v>9.0909090909090912E-2</v>
      </c>
      <c r="AC919" s="4">
        <f t="shared" si="151"/>
        <v>4.7808764940239092E-2</v>
      </c>
      <c r="AD919" s="4">
        <f t="shared" si="152"/>
        <v>4.5627376425855556E-2</v>
      </c>
      <c r="AE919" s="4">
        <f t="shared" si="153"/>
        <v>4.3636363636363674E-2</v>
      </c>
      <c r="AF919" s="4">
        <f t="shared" si="154"/>
        <v>3.4843205574912925E-2</v>
      </c>
      <c r="AG919" s="4">
        <f t="shared" si="155"/>
        <v>1.0101010101010034E-2</v>
      </c>
    </row>
    <row r="920" spans="1:33" x14ac:dyDescent="0.2">
      <c r="A920" t="s">
        <v>3713</v>
      </c>
      <c r="B920" t="s">
        <v>101</v>
      </c>
      <c r="C920" s="7" t="str">
        <f>VLOOKUP(B920,YahooFinanceInfos!A:T,9,FALSE)</f>
        <v>Macy's Inc</v>
      </c>
      <c r="D920" t="str">
        <f>VLOOKUP(B920,YahooFinanceInfos!A:T,7,FALSE)</f>
        <v>USD</v>
      </c>
      <c r="E920" s="1">
        <f>VLOOKUP(B920,YahooFinanceInfos!A:T,20,FALSE)</f>
        <v>5.01</v>
      </c>
      <c r="F920" s="4" t="str">
        <f>VLOOKUP(B920,YahooFinanceInfos!A:AK,37,FALSE)</f>
        <v>4.38 - 23.4</v>
      </c>
      <c r="G920" s="11">
        <f>(VLOOKUP(B920,YahooFinanceInfos!A:AO,41,FALSE)-E920)/E920</f>
        <v>3.6706586826347309</v>
      </c>
      <c r="H920" s="9">
        <f>VLOOKUP(B920,YahooFinanceInfos!A:AX,50,FALSE)</f>
        <v>1.81</v>
      </c>
      <c r="I920" s="9">
        <f>VLOOKUP(B920,YahooFinanceInfos!A:AT,46,FALSE)</f>
        <v>1.51</v>
      </c>
      <c r="J920" s="4">
        <f>VLOOKUP(B920,YahooFinanceInfos!A:AV,48,FALSE)</f>
        <v>0.30079679999999998</v>
      </c>
      <c r="K920" s="4">
        <f t="shared" si="156"/>
        <v>0.83425414364640882</v>
      </c>
      <c r="L920" s="9">
        <f>VLOOKUP(B920,YahooFinanceInfos!A:AV,47,FALSE)</f>
        <v>2.7679559999999999</v>
      </c>
      <c r="M920" s="9">
        <f>VLOOKUP(B920,YahooFinanceInfos!A:AZ,52,FALSE)</f>
        <v>20.635000000000002</v>
      </c>
      <c r="N920" s="4">
        <f>VLOOKUP(B920,YahooFinanceInfos!A:BH,60,FALSE)</f>
        <v>0.24279138</v>
      </c>
      <c r="O920" s="4" t="str">
        <f t="shared" si="157"/>
        <v>invest</v>
      </c>
      <c r="P920" s="4" t="s">
        <v>6293</v>
      </c>
      <c r="Q920" s="14"/>
      <c r="R920" s="17" t="s">
        <v>8425</v>
      </c>
      <c r="S920" s="17"/>
      <c r="T920" s="17"/>
      <c r="AA920" s="4" t="str">
        <f t="shared" si="149"/>
        <v>na</v>
      </c>
      <c r="AB920" s="4" t="str">
        <f t="shared" si="150"/>
        <v>na</v>
      </c>
      <c r="AC920" s="4" t="str">
        <f t="shared" si="151"/>
        <v>na</v>
      </c>
      <c r="AD920" s="4" t="str">
        <f t="shared" si="152"/>
        <v>na</v>
      </c>
      <c r="AE920" s="4" t="str">
        <f t="shared" si="153"/>
        <v>na</v>
      </c>
      <c r="AF920" s="4" t="str">
        <f t="shared" si="154"/>
        <v>na</v>
      </c>
      <c r="AG920" s="4" t="str">
        <f t="shared" si="155"/>
        <v>na</v>
      </c>
    </row>
    <row r="921" spans="1:33" x14ac:dyDescent="0.2">
      <c r="A921" t="s">
        <v>3713</v>
      </c>
      <c r="B921" t="s">
        <v>62</v>
      </c>
      <c r="C921" s="7" t="str">
        <f>VLOOKUP(B921,YahooFinanceInfos!A:T,9,FALSE)</f>
        <v>Marathon Oil Corporation</v>
      </c>
      <c r="D921" t="str">
        <f>VLOOKUP(B921,YahooFinanceInfos!A:T,7,FALSE)</f>
        <v>USD</v>
      </c>
      <c r="E921" s="1">
        <f>VLOOKUP(B921,YahooFinanceInfos!A:T,20,FALSE)</f>
        <v>5.64</v>
      </c>
      <c r="F921" s="4" t="str">
        <f>VLOOKUP(B921,YahooFinanceInfos!A:AK,37,FALSE)</f>
        <v>3.02 - 16.02</v>
      </c>
      <c r="G921" s="11">
        <f>(VLOOKUP(B921,YahooFinanceInfos!A:AO,41,FALSE)-E921)/E921</f>
        <v>1.8404255319148934</v>
      </c>
      <c r="H921" s="9">
        <f>VLOOKUP(B921,YahooFinanceInfos!A:AX,50,FALSE)</f>
        <v>0.32100000000000001</v>
      </c>
      <c r="I921" s="9">
        <f>VLOOKUP(B921,YahooFinanceInfos!A:AT,46,FALSE)</f>
        <v>0.15</v>
      </c>
      <c r="J921" s="4">
        <f>VLOOKUP(B921,YahooFinanceInfos!A:AV,48,FALSE)</f>
        <v>2.6978418000000001E-2</v>
      </c>
      <c r="K921" s="4">
        <f t="shared" si="156"/>
        <v>0.46728971962616822</v>
      </c>
      <c r="L921" s="9">
        <f>VLOOKUP(B921,YahooFinanceInfos!A:AV,47,FALSE)</f>
        <v>17.570093</v>
      </c>
      <c r="M921" s="9">
        <f>VLOOKUP(B921,YahooFinanceInfos!A:AZ,52,FALSE)</f>
        <v>15.118</v>
      </c>
      <c r="N921" s="4">
        <f>VLOOKUP(B921,YahooFinanceInfos!A:BH,60,FALSE)</f>
        <v>0.37306519999999999</v>
      </c>
      <c r="O921" s="4" t="str">
        <f t="shared" si="157"/>
        <v>don't touch</v>
      </c>
      <c r="P921" s="4"/>
      <c r="Q921" s="4"/>
      <c r="R921" s="4"/>
      <c r="S921" s="4"/>
      <c r="T921" s="4"/>
      <c r="AA921" s="4" t="str">
        <f t="shared" si="149"/>
        <v>na</v>
      </c>
      <c r="AB921" s="4" t="str">
        <f t="shared" si="150"/>
        <v>na</v>
      </c>
      <c r="AC921" s="4" t="str">
        <f t="shared" si="151"/>
        <v>na</v>
      </c>
      <c r="AD921" s="4" t="str">
        <f t="shared" si="152"/>
        <v>na</v>
      </c>
      <c r="AE921" s="4" t="str">
        <f t="shared" si="153"/>
        <v>na</v>
      </c>
      <c r="AF921" s="4" t="str">
        <f t="shared" si="154"/>
        <v>na</v>
      </c>
      <c r="AG921" s="4" t="str">
        <f t="shared" si="155"/>
        <v>na</v>
      </c>
    </row>
    <row r="922" spans="1:33" x14ac:dyDescent="0.2">
      <c r="A922" t="s">
        <v>3713</v>
      </c>
      <c r="B922" t="s">
        <v>3547</v>
      </c>
      <c r="C922" s="7" t="str">
        <f>VLOOKUP(B922,YahooFinanceInfos!A:T,9,FALSE)</f>
        <v>Marathon Petroleum Corporation</v>
      </c>
      <c r="D922" t="str">
        <f>VLOOKUP(B922,YahooFinanceInfos!A:T,7,FALSE)</f>
        <v>USD</v>
      </c>
      <c r="E922" s="1">
        <f>VLOOKUP(B922,YahooFinanceInfos!A:T,20,FALSE)</f>
        <v>30.89</v>
      </c>
      <c r="F922" s="4" t="str">
        <f>VLOOKUP(B922,YahooFinanceInfos!A:AK,37,FALSE)</f>
        <v>15.26 - 69.65</v>
      </c>
      <c r="G922" s="11">
        <f>(VLOOKUP(B922,YahooFinanceInfos!A:AO,41,FALSE)-E922)/E922</f>
        <v>1.2547750080932343</v>
      </c>
      <c r="H922" s="9">
        <f>VLOOKUP(B922,YahooFinanceInfos!A:AX,50,FALSE)</f>
        <v>-10.098000000000001</v>
      </c>
      <c r="I922" s="9">
        <f>VLOOKUP(B922,YahooFinanceInfos!A:AT,46,FALSE)</f>
        <v>2.2200000000000002</v>
      </c>
      <c r="J922" s="4">
        <f>VLOOKUP(B922,YahooFinanceInfos!A:AV,48,FALSE)</f>
        <v>7.149759E-2</v>
      </c>
      <c r="K922" s="4">
        <f t="shared" si="156"/>
        <v>-0.21984551396316102</v>
      </c>
      <c r="L922" s="9">
        <f>VLOOKUP(B922,YahooFinanceInfos!A:AV,47,FALSE)</f>
        <v>0</v>
      </c>
      <c r="M922" s="9">
        <f>VLOOKUP(B922,YahooFinanceInfos!A:AZ,52,FALSE)</f>
        <v>37.058</v>
      </c>
      <c r="N922" s="4">
        <f>VLOOKUP(B922,YahooFinanceInfos!A:BH,60,FALSE)</f>
        <v>0.83355820000000003</v>
      </c>
      <c r="O922" s="4" t="str">
        <f t="shared" si="157"/>
        <v>don't touch</v>
      </c>
      <c r="P922" s="14"/>
      <c r="Q922" s="14"/>
      <c r="R922" s="16" t="s">
        <v>8419</v>
      </c>
      <c r="S922" s="16"/>
      <c r="T922" s="16"/>
      <c r="AA922" s="4" t="str">
        <f t="shared" si="149"/>
        <v>na</v>
      </c>
      <c r="AB922" s="4" t="str">
        <f t="shared" si="150"/>
        <v>na</v>
      </c>
      <c r="AC922" s="4" t="str">
        <f t="shared" si="151"/>
        <v>na</v>
      </c>
      <c r="AD922" s="4" t="str">
        <f t="shared" si="152"/>
        <v>na</v>
      </c>
      <c r="AE922" s="4" t="str">
        <f t="shared" si="153"/>
        <v>na</v>
      </c>
      <c r="AF922" s="4" t="str">
        <f t="shared" si="154"/>
        <v>na</v>
      </c>
      <c r="AG922" s="4" t="str">
        <f t="shared" si="155"/>
        <v>na</v>
      </c>
    </row>
    <row r="923" spans="1:33" x14ac:dyDescent="0.2">
      <c r="A923" t="s">
        <v>3713</v>
      </c>
      <c r="B923" t="s">
        <v>3548</v>
      </c>
      <c r="C923" s="7" t="str">
        <f>VLOOKUP(B923,YahooFinanceInfos!A:T,9,FALSE)</f>
        <v>Marriott International</v>
      </c>
      <c r="D923" t="str">
        <f>VLOOKUP(B923,YahooFinanceInfos!A:T,7,FALSE)</f>
        <v>USD</v>
      </c>
      <c r="E923" s="1">
        <f>VLOOKUP(B923,YahooFinanceInfos!A:T,20,FALSE)</f>
        <v>79.25</v>
      </c>
      <c r="F923" s="4" t="str">
        <f>VLOOKUP(B923,YahooFinanceInfos!A:AK,37,FALSE)</f>
        <v>46.56 - 153.39</v>
      </c>
      <c r="G923" s="11">
        <f>(VLOOKUP(B923,YahooFinanceInfos!A:AO,41,FALSE)-E923)/E923</f>
        <v>0.93552050473186099</v>
      </c>
      <c r="H923" s="9">
        <f>VLOOKUP(B923,YahooFinanceInfos!A:AX,50,FALSE)</f>
        <v>3.8</v>
      </c>
      <c r="I923" s="9">
        <f>VLOOKUP(B923,YahooFinanceInfos!A:AT,46,FALSE)</f>
        <v>1.85</v>
      </c>
      <c r="J923" s="4">
        <f>VLOOKUP(B923,YahooFinanceInfos!A:AV,48,FALSE)</f>
        <v>2.4581451000000001E-2</v>
      </c>
      <c r="K923" s="4">
        <f t="shared" si="156"/>
        <v>0.48684210526315796</v>
      </c>
      <c r="L923" s="9">
        <f>VLOOKUP(B923,YahooFinanceInfos!A:AV,47,FALSE)</f>
        <v>20.855263000000001</v>
      </c>
      <c r="M923" s="9">
        <f>VLOOKUP(B923,YahooFinanceInfos!A:AZ,52,FALSE)</f>
        <v>2.17</v>
      </c>
      <c r="N923" s="4">
        <f>VLOOKUP(B923,YahooFinanceInfos!A:BH,60,FALSE)</f>
        <v>36.520736999999997</v>
      </c>
      <c r="O923" s="4" t="str">
        <f t="shared" si="157"/>
        <v>don't touch</v>
      </c>
      <c r="P923" s="4"/>
      <c r="Q923" s="4"/>
      <c r="R923" s="4"/>
      <c r="S923" s="4"/>
      <c r="T923" s="4"/>
      <c r="AA923" s="4" t="str">
        <f t="shared" si="149"/>
        <v>na</v>
      </c>
      <c r="AB923" s="4" t="str">
        <f t="shared" si="150"/>
        <v>na</v>
      </c>
      <c r="AC923" s="4" t="str">
        <f t="shared" si="151"/>
        <v>na</v>
      </c>
      <c r="AD923" s="4" t="str">
        <f t="shared" si="152"/>
        <v>na</v>
      </c>
      <c r="AE923" s="4" t="str">
        <f t="shared" si="153"/>
        <v>na</v>
      </c>
      <c r="AF923" s="4" t="str">
        <f t="shared" si="154"/>
        <v>na</v>
      </c>
      <c r="AG923" s="4" t="str">
        <f t="shared" si="155"/>
        <v>na</v>
      </c>
    </row>
    <row r="924" spans="1:33" x14ac:dyDescent="0.2">
      <c r="A924" t="s">
        <v>3713</v>
      </c>
      <c r="B924" t="s">
        <v>3549</v>
      </c>
      <c r="C924" s="7" t="str">
        <f>VLOOKUP(B924,YahooFinanceInfos!A:T,9,FALSE)</f>
        <v>Marsh &amp; McLennan Companies, Inc</v>
      </c>
      <c r="D924" t="str">
        <f>VLOOKUP(B924,YahooFinanceInfos!A:T,7,FALSE)</f>
        <v>USD</v>
      </c>
      <c r="E924" s="1">
        <f>VLOOKUP(B924,YahooFinanceInfos!A:T,20,FALSE)</f>
        <v>106.1</v>
      </c>
      <c r="F924" s="4" t="str">
        <f>VLOOKUP(B924,YahooFinanceInfos!A:AK,37,FALSE)</f>
        <v>74.33 - 119.88</v>
      </c>
      <c r="G924" s="11">
        <f>(VLOOKUP(B924,YahooFinanceInfos!A:AO,41,FALSE)-E924)/E924</f>
        <v>0.12987747408105563</v>
      </c>
      <c r="H924" s="9">
        <f>VLOOKUP(B924,YahooFinanceInfos!A:AX,50,FALSE)</f>
        <v>3.4889999999999999</v>
      </c>
      <c r="I924" s="9">
        <f>VLOOKUP(B924,YahooFinanceInfos!A:AT,46,FALSE)</f>
        <v>0.04</v>
      </c>
      <c r="J924" s="4">
        <f>VLOOKUP(B924,YahooFinanceInfos!A:AV,48,FALSE)</f>
        <v>3.8058991999999998E-4</v>
      </c>
      <c r="K924" s="4">
        <f t="shared" si="156"/>
        <v>1.1464603038119806E-2</v>
      </c>
      <c r="L924" s="9">
        <f>VLOOKUP(B924,YahooFinanceInfos!A:AV,47,FALSE)</f>
        <v>30.409859000000001</v>
      </c>
      <c r="M924" s="9">
        <f>VLOOKUP(B924,YahooFinanceInfos!A:AZ,52,FALSE)</f>
        <v>14.419</v>
      </c>
      <c r="N924" s="4">
        <f>VLOOKUP(B924,YahooFinanceInfos!A:BH,60,FALSE)</f>
        <v>7.3583464999999997</v>
      </c>
      <c r="O924" s="4" t="str">
        <f t="shared" si="157"/>
        <v>don't touch</v>
      </c>
      <c r="P924" s="4"/>
      <c r="Q924" s="4"/>
      <c r="R924" s="4"/>
      <c r="S924" s="4"/>
      <c r="T924" s="4"/>
      <c r="AA924" s="4" t="str">
        <f t="shared" si="149"/>
        <v>na</v>
      </c>
      <c r="AB924" s="4" t="str">
        <f t="shared" si="150"/>
        <v>na</v>
      </c>
      <c r="AC924" s="4" t="str">
        <f t="shared" si="151"/>
        <v>na</v>
      </c>
      <c r="AD924" s="4" t="str">
        <f t="shared" si="152"/>
        <v>na</v>
      </c>
      <c r="AE924" s="4" t="str">
        <f t="shared" si="153"/>
        <v>na</v>
      </c>
      <c r="AF924" s="4" t="str">
        <f t="shared" si="154"/>
        <v>na</v>
      </c>
      <c r="AG924" s="4" t="str">
        <f t="shared" si="155"/>
        <v>na</v>
      </c>
    </row>
    <row r="925" spans="1:33" x14ac:dyDescent="0.2">
      <c r="A925" t="s">
        <v>3713</v>
      </c>
      <c r="B925" t="s">
        <v>3550</v>
      </c>
      <c r="C925" s="7" t="str">
        <f>VLOOKUP(B925,YahooFinanceInfos!A:T,9,FALSE)</f>
        <v>Martin Marietta Materials, Inc.</v>
      </c>
      <c r="D925" t="str">
        <f>VLOOKUP(B925,YahooFinanceInfos!A:T,7,FALSE)</f>
        <v>USD</v>
      </c>
      <c r="E925" s="1">
        <f>VLOOKUP(B925,YahooFinanceInfos!A:T,20,FALSE)</f>
        <v>169.01</v>
      </c>
      <c r="F925" s="4" t="str">
        <f>VLOOKUP(B925,YahooFinanceInfos!A:AK,37,FALSE)</f>
        <v>135.08 - 281.82</v>
      </c>
      <c r="G925" s="11">
        <f>(VLOOKUP(B925,YahooFinanceInfos!A:AO,41,FALSE)-E925)/E925</f>
        <v>0.66747529731968525</v>
      </c>
      <c r="H925" s="9">
        <f>VLOOKUP(B925,YahooFinanceInfos!A:AX,50,FALSE)</f>
        <v>9.4789999999999992</v>
      </c>
      <c r="I925" s="9">
        <f>VLOOKUP(B925,YahooFinanceInfos!A:AT,46,FALSE)</f>
        <v>2.13</v>
      </c>
      <c r="J925" s="4">
        <f>VLOOKUP(B925,YahooFinanceInfos!A:AV,48,FALSE)</f>
        <v>1.3260288E-2</v>
      </c>
      <c r="K925" s="4">
        <f t="shared" si="156"/>
        <v>0.2247072475999578</v>
      </c>
      <c r="L925" s="9">
        <f>VLOOKUP(B925,YahooFinanceInfos!A:AV,47,FALSE)</f>
        <v>17.829939</v>
      </c>
      <c r="M925" s="9">
        <f>VLOOKUP(B925,YahooFinanceInfos!A:AZ,52,FALSE)</f>
        <v>85.159000000000006</v>
      </c>
      <c r="N925" s="4">
        <f>VLOOKUP(B925,YahooFinanceInfos!A:BH,60,FALSE)</f>
        <v>1.9846405</v>
      </c>
      <c r="O925" s="4" t="str">
        <f t="shared" si="157"/>
        <v>don't touch</v>
      </c>
      <c r="P925" s="4"/>
      <c r="Q925" s="4"/>
      <c r="R925" s="4"/>
      <c r="S925" s="4"/>
      <c r="T925" s="4"/>
      <c r="AA925" s="4" t="str">
        <f t="shared" si="149"/>
        <v>na</v>
      </c>
      <c r="AB925" s="4" t="str">
        <f t="shared" si="150"/>
        <v>na</v>
      </c>
      <c r="AC925" s="4" t="str">
        <f t="shared" si="151"/>
        <v>na</v>
      </c>
      <c r="AD925" s="4" t="str">
        <f t="shared" si="152"/>
        <v>na</v>
      </c>
      <c r="AE925" s="4" t="str">
        <f t="shared" si="153"/>
        <v>na</v>
      </c>
      <c r="AF925" s="4" t="str">
        <f t="shared" si="154"/>
        <v>na</v>
      </c>
      <c r="AG925" s="4" t="str">
        <f t="shared" si="155"/>
        <v>na</v>
      </c>
    </row>
    <row r="926" spans="1:33" x14ac:dyDescent="0.2">
      <c r="A926" t="s">
        <v>3713</v>
      </c>
      <c r="B926" t="s">
        <v>3551</v>
      </c>
      <c r="C926" s="7" t="str">
        <f>VLOOKUP(B926,YahooFinanceInfos!A:T,9,FALSE)</f>
        <v>Masco Corporation</v>
      </c>
      <c r="D926" t="str">
        <f>VLOOKUP(B926,YahooFinanceInfos!A:T,7,FALSE)</f>
        <v>USD</v>
      </c>
      <c r="E926" s="1">
        <f>VLOOKUP(B926,YahooFinanceInfos!A:T,20,FALSE)</f>
        <v>41.39</v>
      </c>
      <c r="F926" s="4" t="str">
        <f>VLOOKUP(B926,YahooFinanceInfos!A:AK,37,FALSE)</f>
        <v>27.04 - 50.06</v>
      </c>
      <c r="G926" s="11">
        <f>(VLOOKUP(B926,YahooFinanceInfos!A:AO,41,FALSE)-E926)/E926</f>
        <v>0.20947088668760575</v>
      </c>
      <c r="H926" s="9">
        <f>VLOOKUP(B926,YahooFinanceInfos!A:AX,50,FALSE)</f>
        <v>4.7380000000000004</v>
      </c>
      <c r="I926" s="9">
        <f>VLOOKUP(B926,YahooFinanceInfos!A:AT,46,FALSE)</f>
        <v>0.39</v>
      </c>
      <c r="J926" s="4">
        <f>VLOOKUP(B926,YahooFinanceInfos!A:AV,48,FALSE)</f>
        <v>9.7842439999999992E-3</v>
      </c>
      <c r="K926" s="4">
        <f t="shared" si="156"/>
        <v>8.2313212325875892E-2</v>
      </c>
      <c r="L926" s="9">
        <f>VLOOKUP(B926,YahooFinanceInfos!A:AV,47,FALSE)</f>
        <v>8.7357530000000008</v>
      </c>
      <c r="M926" s="9">
        <f>VLOOKUP(B926,YahooFinanceInfos!A:AZ,52,FALSE)</f>
        <v>-1.319</v>
      </c>
      <c r="N926" s="4">
        <f>VLOOKUP(B926,YahooFinanceInfos!A:BH,60,FALSE)</f>
        <v>-31.379833000000001</v>
      </c>
      <c r="O926" s="4" t="str">
        <f t="shared" si="157"/>
        <v>don't touch</v>
      </c>
      <c r="P926" s="4"/>
      <c r="Q926" s="4"/>
      <c r="R926" s="4"/>
      <c r="S926" s="4"/>
      <c r="T926" s="4"/>
      <c r="AA926" s="4" t="str">
        <f t="shared" si="149"/>
        <v>na</v>
      </c>
      <c r="AB926" s="4" t="str">
        <f t="shared" si="150"/>
        <v>na</v>
      </c>
      <c r="AC926" s="4" t="str">
        <f t="shared" si="151"/>
        <v>na</v>
      </c>
      <c r="AD926" s="4" t="str">
        <f t="shared" si="152"/>
        <v>na</v>
      </c>
      <c r="AE926" s="4" t="str">
        <f t="shared" si="153"/>
        <v>na</v>
      </c>
      <c r="AF926" s="4" t="str">
        <f t="shared" si="154"/>
        <v>na</v>
      </c>
      <c r="AG926" s="4" t="str">
        <f t="shared" si="155"/>
        <v>na</v>
      </c>
    </row>
    <row r="927" spans="1:33" x14ac:dyDescent="0.2">
      <c r="A927" t="s">
        <v>3713</v>
      </c>
      <c r="B927" t="s">
        <v>56</v>
      </c>
      <c r="C927" s="7" t="str">
        <f>VLOOKUP(B927,YahooFinanceInfos!A:T,9,FALSE)</f>
        <v>Mastercard Incorporated</v>
      </c>
      <c r="D927" t="str">
        <f>VLOOKUP(B927,YahooFinanceInfos!A:T,7,FALSE)</f>
        <v>USD</v>
      </c>
      <c r="E927" s="1">
        <f>VLOOKUP(B927,YahooFinanceInfos!A:T,20,FALSE)</f>
        <v>277.31</v>
      </c>
      <c r="F927" s="4" t="str">
        <f>VLOOKUP(B927,YahooFinanceInfos!A:AK,37,FALSE)</f>
        <v>199.99 - 347.25</v>
      </c>
      <c r="G927" s="11">
        <f>(VLOOKUP(B927,YahooFinanceInfos!A:AO,41,FALSE)-E927)/E927</f>
        <v>0.2522087194836104</v>
      </c>
      <c r="H927" s="9">
        <f>VLOOKUP(B927,YahooFinanceInfos!A:AX,50,FALSE)</f>
        <v>7.8250000000000002</v>
      </c>
      <c r="I927" s="9">
        <f>VLOOKUP(B927,YahooFinanceInfos!A:AT,46,FALSE)</f>
        <v>1.46</v>
      </c>
      <c r="J927" s="4">
        <f>VLOOKUP(B927,YahooFinanceInfos!A:AV,48,FALSE)</f>
        <v>5.4242830000000002E-3</v>
      </c>
      <c r="K927" s="4">
        <f t="shared" si="156"/>
        <v>0.18658146964856229</v>
      </c>
      <c r="L927" s="9">
        <f>VLOOKUP(B927,YahooFinanceInfos!A:AV,47,FALSE)</f>
        <v>35.438975999999997</v>
      </c>
      <c r="M927" s="9">
        <f>VLOOKUP(B927,YahooFinanceInfos!A:AZ,52,FALSE)</f>
        <v>5.3760000000000003</v>
      </c>
      <c r="N927" s="4">
        <f>VLOOKUP(B927,YahooFinanceInfos!A:BH,60,FALSE)</f>
        <v>51.582962000000002</v>
      </c>
      <c r="O927" s="4" t="str">
        <f t="shared" si="157"/>
        <v>don't touch</v>
      </c>
      <c r="P927" s="4"/>
      <c r="Q927" s="4"/>
      <c r="R927" s="4"/>
      <c r="S927" s="4"/>
      <c r="T927" s="4"/>
      <c r="AA927" s="4" t="str">
        <f t="shared" si="149"/>
        <v>na</v>
      </c>
      <c r="AB927" s="4" t="str">
        <f t="shared" si="150"/>
        <v>na</v>
      </c>
      <c r="AC927" s="4" t="str">
        <f t="shared" si="151"/>
        <v>na</v>
      </c>
      <c r="AD927" s="4" t="str">
        <f t="shared" si="152"/>
        <v>na</v>
      </c>
      <c r="AE927" s="4" t="str">
        <f t="shared" si="153"/>
        <v>na</v>
      </c>
      <c r="AF927" s="4" t="str">
        <f t="shared" si="154"/>
        <v>na</v>
      </c>
      <c r="AG927" s="4" t="str">
        <f t="shared" si="155"/>
        <v>na</v>
      </c>
    </row>
    <row r="928" spans="1:33" x14ac:dyDescent="0.2">
      <c r="A928" t="s">
        <v>3713</v>
      </c>
      <c r="B928" t="s">
        <v>3552</v>
      </c>
      <c r="C928" s="7" t="str">
        <f>VLOOKUP(B928,YahooFinanceInfos!A:T,9,FALSE)</f>
        <v>Mattel, Inc.</v>
      </c>
      <c r="D928" t="str">
        <f>VLOOKUP(B928,YahooFinanceInfos!A:T,7,FALSE)</f>
        <v>USD</v>
      </c>
      <c r="E928" s="1">
        <f>VLOOKUP(B928,YahooFinanceInfos!A:T,20,FALSE)</f>
        <v>8.1</v>
      </c>
      <c r="F928" s="4" t="str">
        <f>VLOOKUP(B928,YahooFinanceInfos!A:AK,37,FALSE)</f>
        <v>6.53 - 14.83</v>
      </c>
      <c r="G928" s="11">
        <f>(VLOOKUP(B928,YahooFinanceInfos!A:AO,41,FALSE)-E928)/E928</f>
        <v>0.83086419753086427</v>
      </c>
      <c r="H928" s="9">
        <f>VLOOKUP(B928,YahooFinanceInfos!A:AX,50,FALSE)</f>
        <v>-0.72099999999999997</v>
      </c>
      <c r="I928" s="9">
        <f>VLOOKUP(B928,YahooFinanceInfos!A:AT,46,FALSE)</f>
        <v>0</v>
      </c>
      <c r="J928" s="4">
        <f>VLOOKUP(B928,YahooFinanceInfos!A:AV,48,FALSE)</f>
        <v>0</v>
      </c>
      <c r="K928" s="4">
        <f t="shared" si="156"/>
        <v>0</v>
      </c>
      <c r="L928" s="9">
        <f>VLOOKUP(B928,YahooFinanceInfos!A:AV,47,FALSE)</f>
        <v>0</v>
      </c>
      <c r="M928" s="9">
        <f>VLOOKUP(B928,YahooFinanceInfos!A:AZ,52,FALSE)</f>
        <v>0.45500000000000002</v>
      </c>
      <c r="N928" s="4">
        <f>VLOOKUP(B928,YahooFinanceInfos!A:BH,60,FALSE)</f>
        <v>17.802198000000001</v>
      </c>
      <c r="O928" s="4" t="str">
        <f t="shared" si="157"/>
        <v>don't touch</v>
      </c>
      <c r="P928" s="4"/>
      <c r="Q928" s="4"/>
      <c r="R928" s="4"/>
      <c r="S928" s="4"/>
      <c r="T928" s="4"/>
      <c r="AA928" s="4" t="str">
        <f t="shared" si="149"/>
        <v>na</v>
      </c>
      <c r="AB928" s="4" t="str">
        <f t="shared" si="150"/>
        <v>na</v>
      </c>
      <c r="AC928" s="4" t="str">
        <f t="shared" si="151"/>
        <v>na</v>
      </c>
      <c r="AD928" s="4" t="str">
        <f t="shared" si="152"/>
        <v>na</v>
      </c>
      <c r="AE928" s="4" t="str">
        <f t="shared" si="153"/>
        <v>na</v>
      </c>
      <c r="AF928" s="4" t="str">
        <f t="shared" si="154"/>
        <v>na</v>
      </c>
      <c r="AG928" s="4" t="str">
        <f t="shared" si="155"/>
        <v>na</v>
      </c>
    </row>
    <row r="929" spans="1:33" x14ac:dyDescent="0.2">
      <c r="A929" t="s">
        <v>3713</v>
      </c>
      <c r="B929" t="s">
        <v>650</v>
      </c>
      <c r="C929" s="7" t="str">
        <f>VLOOKUP(B929,YahooFinanceInfos!A:T,9,FALSE)</f>
        <v>McCormick &amp; Company, Incorporat</v>
      </c>
      <c r="D929" t="str">
        <f>VLOOKUP(B929,YahooFinanceInfos!A:T,7,FALSE)</f>
        <v>USD</v>
      </c>
      <c r="E929" s="1">
        <f>VLOOKUP(B929,YahooFinanceInfos!A:T,20,FALSE)</f>
        <v>175.52</v>
      </c>
      <c r="F929" s="4" t="str">
        <f>VLOOKUP(B929,YahooFinanceInfos!A:AK,37,FALSE)</f>
        <v>112.23 - 176.59</v>
      </c>
      <c r="G929" s="11">
        <f>(VLOOKUP(B929,YahooFinanceInfos!A:AO,41,FALSE)-E929)/E929</f>
        <v>6.0961713764812733E-3</v>
      </c>
      <c r="H929" s="9">
        <f>VLOOKUP(B929,YahooFinanceInfos!A:AX,50,FALSE)</f>
        <v>5.2089999999999996</v>
      </c>
      <c r="I929" s="9">
        <f>VLOOKUP(B929,YahooFinanceInfos!A:AT,46,FALSE)</f>
        <v>2.33</v>
      </c>
      <c r="J929" s="4">
        <f>VLOOKUP(B929,YahooFinanceInfos!A:AV,48,FALSE)</f>
        <v>1.3826250999999999E-2</v>
      </c>
      <c r="K929" s="4">
        <f t="shared" si="156"/>
        <v>0.44730274524860825</v>
      </c>
      <c r="L929" s="9">
        <f>VLOOKUP(B929,YahooFinanceInfos!A:AV,47,FALSE)</f>
        <v>33.695526000000001</v>
      </c>
      <c r="M929" s="9">
        <f>VLOOKUP(B929,YahooFinanceInfos!A:AZ,52,FALSE)</f>
        <v>26.800999999999998</v>
      </c>
      <c r="N929" s="4">
        <f>VLOOKUP(B929,YahooFinanceInfos!A:BH,60,FALSE)</f>
        <v>6.5490092999999998</v>
      </c>
      <c r="O929" s="4" t="str">
        <f t="shared" si="157"/>
        <v>don't touch</v>
      </c>
      <c r="P929" s="4"/>
      <c r="Q929" s="4"/>
      <c r="R929" s="4"/>
      <c r="S929" s="4"/>
      <c r="T929" s="4"/>
      <c r="AA929" s="4" t="str">
        <f t="shared" si="149"/>
        <v>na</v>
      </c>
      <c r="AB929" s="4" t="str">
        <f t="shared" si="150"/>
        <v>na</v>
      </c>
      <c r="AC929" s="4" t="str">
        <f t="shared" si="151"/>
        <v>na</v>
      </c>
      <c r="AD929" s="4" t="str">
        <f t="shared" si="152"/>
        <v>na</v>
      </c>
      <c r="AE929" s="4" t="str">
        <f t="shared" si="153"/>
        <v>na</v>
      </c>
      <c r="AF929" s="4" t="str">
        <f t="shared" si="154"/>
        <v>na</v>
      </c>
      <c r="AG929" s="4" t="str">
        <f t="shared" si="155"/>
        <v>na</v>
      </c>
    </row>
    <row r="930" spans="1:33" x14ac:dyDescent="0.2">
      <c r="A930" t="s">
        <v>3713</v>
      </c>
      <c r="B930" t="s">
        <v>2015</v>
      </c>
      <c r="C930" s="7" t="str">
        <f>VLOOKUP(B930,YahooFinanceInfos!A:T,9,FALSE)</f>
        <v>McDonald's Corporation</v>
      </c>
      <c r="D930" t="str">
        <f>VLOOKUP(B930,YahooFinanceInfos!A:T,7,FALSE)</f>
        <v>USD</v>
      </c>
      <c r="E930" s="1">
        <f>VLOOKUP(B930,YahooFinanceInfos!A:T,20,FALSE)</f>
        <v>175.41</v>
      </c>
      <c r="F930" s="4" t="str">
        <f>VLOOKUP(B930,YahooFinanceInfos!A:AK,37,FALSE)</f>
        <v>124.23 - 221.93</v>
      </c>
      <c r="G930" s="11">
        <f>(VLOOKUP(B930,YahooFinanceInfos!A:AO,41,FALSE)-E930)/E930</f>
        <v>0.26520722877829095</v>
      </c>
      <c r="H930" s="9">
        <f>VLOOKUP(B930,YahooFinanceInfos!A:AX,50,FALSE)</f>
        <v>7.64</v>
      </c>
      <c r="I930" s="9">
        <f>VLOOKUP(B930,YahooFinanceInfos!A:AT,46,FALSE)</f>
        <v>4.82</v>
      </c>
      <c r="J930" s="4">
        <f>VLOOKUP(B930,YahooFinanceInfos!A:AV,48,FALSE)</f>
        <v>2.7890291000000001E-2</v>
      </c>
      <c r="K930" s="4">
        <f t="shared" si="156"/>
        <v>0.63089005235602102</v>
      </c>
      <c r="L930" s="9">
        <f>VLOOKUP(B930,YahooFinanceInfos!A:AV,47,FALSE)</f>
        <v>22.959425</v>
      </c>
      <c r="M930" s="9">
        <f>VLOOKUP(B930,YahooFinanceInfos!A:AZ,52,FALSE)</f>
        <v>-12.499000000000001</v>
      </c>
      <c r="N930" s="4">
        <f>VLOOKUP(B930,YahooFinanceInfos!A:BH,60,FALSE)</f>
        <v>-14.033923</v>
      </c>
      <c r="O930" s="4" t="str">
        <f t="shared" si="157"/>
        <v>don't touch</v>
      </c>
      <c r="P930" s="4"/>
      <c r="Q930" s="4"/>
      <c r="R930" s="4"/>
      <c r="S930" s="4"/>
      <c r="T930" s="4"/>
      <c r="AA930" s="4" t="str">
        <f t="shared" si="149"/>
        <v>na</v>
      </c>
      <c r="AB930" s="4" t="str">
        <f t="shared" si="150"/>
        <v>na</v>
      </c>
      <c r="AC930" s="4" t="str">
        <f t="shared" si="151"/>
        <v>na</v>
      </c>
      <c r="AD930" s="4" t="str">
        <f t="shared" si="152"/>
        <v>na</v>
      </c>
      <c r="AE930" s="4" t="str">
        <f t="shared" si="153"/>
        <v>na</v>
      </c>
      <c r="AF930" s="4" t="str">
        <f t="shared" si="154"/>
        <v>na</v>
      </c>
      <c r="AG930" s="4" t="str">
        <f t="shared" si="155"/>
        <v>na</v>
      </c>
    </row>
    <row r="931" spans="1:33" x14ac:dyDescent="0.2">
      <c r="A931" t="s">
        <v>3713</v>
      </c>
      <c r="B931" t="s">
        <v>3553</v>
      </c>
      <c r="C931" s="7" t="str">
        <f>VLOOKUP(B931,YahooFinanceInfos!A:T,9,FALSE)</f>
        <v>McKesson Corporation</v>
      </c>
      <c r="D931" t="str">
        <f>VLOOKUP(B931,YahooFinanceInfos!A:T,7,FALSE)</f>
        <v>USD</v>
      </c>
      <c r="E931" s="1">
        <f>VLOOKUP(B931,YahooFinanceInfos!A:T,20,FALSE)</f>
        <v>129.41999999999999</v>
      </c>
      <c r="F931" s="4" t="str">
        <f>VLOOKUP(B931,YahooFinanceInfos!A:AK,37,FALSE)</f>
        <v>112.6 - 172.18</v>
      </c>
      <c r="G931" s="11">
        <f>(VLOOKUP(B931,YahooFinanceInfos!A:AO,41,FALSE)-E931)/E931</f>
        <v>0.33039715654458368</v>
      </c>
      <c r="H931" s="9">
        <f>VLOOKUP(B931,YahooFinanceInfos!A:AX,50,FALSE)</f>
        <v>-4.97</v>
      </c>
      <c r="I931" s="9">
        <f>VLOOKUP(B931,YahooFinanceInfos!A:AT,46,FALSE)</f>
        <v>1.6</v>
      </c>
      <c r="J931" s="4">
        <f>VLOOKUP(B931,YahooFinanceInfos!A:AV,48,FALSE)</f>
        <v>1.2342822E-2</v>
      </c>
      <c r="K931" s="4">
        <f t="shared" si="156"/>
        <v>-0.32193158953722339</v>
      </c>
      <c r="L931" s="9">
        <f>VLOOKUP(B931,YahooFinanceInfos!A:AV,47,FALSE)</f>
        <v>0</v>
      </c>
      <c r="M931" s="9">
        <f>VLOOKUP(B931,YahooFinanceInfos!A:AZ,52,FALSE)</f>
        <v>34.895000000000003</v>
      </c>
      <c r="N931" s="4">
        <f>VLOOKUP(B931,YahooFinanceInfos!A:BH,60,FALSE)</f>
        <v>3.7088405999999998</v>
      </c>
      <c r="O931" s="4" t="str">
        <f t="shared" si="157"/>
        <v>don't touch</v>
      </c>
      <c r="P931" s="4"/>
      <c r="Q931" s="4"/>
      <c r="R931" s="4"/>
      <c r="S931" s="4"/>
      <c r="T931" s="4"/>
      <c r="AA931" s="4" t="str">
        <f t="shared" si="149"/>
        <v>na</v>
      </c>
      <c r="AB931" s="4" t="str">
        <f t="shared" si="150"/>
        <v>na</v>
      </c>
      <c r="AC931" s="4" t="str">
        <f t="shared" si="151"/>
        <v>na</v>
      </c>
      <c r="AD931" s="4" t="str">
        <f t="shared" si="152"/>
        <v>na</v>
      </c>
      <c r="AE931" s="4" t="str">
        <f t="shared" si="153"/>
        <v>na</v>
      </c>
      <c r="AF931" s="4" t="str">
        <f t="shared" si="154"/>
        <v>na</v>
      </c>
      <c r="AG931" s="4" t="str">
        <f t="shared" si="155"/>
        <v>na</v>
      </c>
    </row>
    <row r="932" spans="1:33" x14ac:dyDescent="0.2">
      <c r="A932" t="s">
        <v>3713</v>
      </c>
      <c r="B932" t="s">
        <v>646</v>
      </c>
      <c r="C932" s="7" t="str">
        <f>VLOOKUP(B932,YahooFinanceInfos!A:T,9,FALSE)</f>
        <v>Medtronic plc.</v>
      </c>
      <c r="D932" t="str">
        <f>VLOOKUP(B932,YahooFinanceInfos!A:T,7,FALSE)</f>
        <v>USD</v>
      </c>
      <c r="E932" s="1">
        <f>VLOOKUP(B932,YahooFinanceInfos!A:T,20,FALSE)</f>
        <v>93.82</v>
      </c>
      <c r="F932" s="4" t="str">
        <f>VLOOKUP(B932,YahooFinanceInfos!A:AK,37,FALSE)</f>
        <v>72.13 - 122.15</v>
      </c>
      <c r="G932" s="11">
        <f>(VLOOKUP(B932,YahooFinanceInfos!A:AO,41,FALSE)-E932)/E932</f>
        <v>0.30196120230228113</v>
      </c>
      <c r="H932" s="9">
        <f>VLOOKUP(B932,YahooFinanceInfos!A:AX,50,FALSE)</f>
        <v>4.01</v>
      </c>
      <c r="I932" s="9">
        <f>VLOOKUP(B932,YahooFinanceInfos!A:AT,46,FALSE)</f>
        <v>2.12</v>
      </c>
      <c r="J932" s="4">
        <f>VLOOKUP(B932,YahooFinanceInfos!A:AV,48,FALSE)</f>
        <v>2.2727272E-2</v>
      </c>
      <c r="K932" s="4">
        <f t="shared" si="156"/>
        <v>0.52867830423940154</v>
      </c>
      <c r="L932" s="9">
        <f>VLOOKUP(B932,YahooFinanceInfos!A:AV,47,FALSE)</f>
        <v>23.396507</v>
      </c>
      <c r="M932" s="9">
        <f>VLOOKUP(B932,YahooFinanceInfos!A:AZ,52,FALSE)</f>
        <v>38.64</v>
      </c>
      <c r="N932" s="4">
        <f>VLOOKUP(B932,YahooFinanceInfos!A:BH,60,FALSE)</f>
        <v>2.4280539000000001</v>
      </c>
      <c r="O932" s="4" t="str">
        <f t="shared" si="157"/>
        <v>don't touch</v>
      </c>
      <c r="P932" s="4"/>
      <c r="Q932" s="4"/>
      <c r="R932" s="4"/>
      <c r="S932" s="4"/>
      <c r="T932" s="4"/>
      <c r="AA932" s="4" t="str">
        <f t="shared" si="149"/>
        <v>na</v>
      </c>
      <c r="AB932" s="4" t="str">
        <f t="shared" si="150"/>
        <v>na</v>
      </c>
      <c r="AC932" s="4" t="str">
        <f t="shared" si="151"/>
        <v>na</v>
      </c>
      <c r="AD932" s="4" t="str">
        <f t="shared" si="152"/>
        <v>na</v>
      </c>
      <c r="AE932" s="4" t="str">
        <f t="shared" si="153"/>
        <v>na</v>
      </c>
      <c r="AF932" s="4" t="str">
        <f t="shared" si="154"/>
        <v>na</v>
      </c>
      <c r="AG932" s="4" t="str">
        <f t="shared" si="155"/>
        <v>na</v>
      </c>
    </row>
    <row r="933" spans="1:33" x14ac:dyDescent="0.2">
      <c r="A933" t="s">
        <v>3713</v>
      </c>
      <c r="B933" t="s">
        <v>2016</v>
      </c>
      <c r="C933" s="7" t="str">
        <f>VLOOKUP(B933,YahooFinanceInfos!A:T,9,FALSE)</f>
        <v>Merck &amp; Company, Inc.</v>
      </c>
      <c r="D933" t="str">
        <f>VLOOKUP(B933,YahooFinanceInfos!A:T,7,FALSE)</f>
        <v>USD</v>
      </c>
      <c r="E933" s="1">
        <f>VLOOKUP(B933,YahooFinanceInfos!A:T,20,FALSE)</f>
        <v>80.05</v>
      </c>
      <c r="F933" s="4" t="str">
        <f>VLOOKUP(B933,YahooFinanceInfos!A:AK,37,FALSE)</f>
        <v>65.25 - 92.64</v>
      </c>
      <c r="G933" s="11">
        <f>(VLOOKUP(B933,YahooFinanceInfos!A:AO,41,FALSE)-E933)/E933</f>
        <v>0.1572767020612118</v>
      </c>
      <c r="H933" s="9">
        <f>VLOOKUP(B933,YahooFinanceInfos!A:AX,50,FALSE)</f>
        <v>3.9449999999999998</v>
      </c>
      <c r="I933" s="9">
        <f>VLOOKUP(B933,YahooFinanceInfos!A:AT,46,FALSE)</f>
        <v>2.2599999999999998</v>
      </c>
      <c r="J933" s="4">
        <f>VLOOKUP(B933,YahooFinanceInfos!A:AV,48,FALSE)</f>
        <v>2.9015277999999999E-2</v>
      </c>
      <c r="K933" s="4">
        <f t="shared" si="156"/>
        <v>0.57287705956907475</v>
      </c>
      <c r="L933" s="9">
        <f>VLOOKUP(B933,YahooFinanceInfos!A:AV,47,FALSE)</f>
        <v>20.291509999999999</v>
      </c>
      <c r="M933" s="9">
        <f>VLOOKUP(B933,YahooFinanceInfos!A:AZ,52,FALSE)</f>
        <v>10.382</v>
      </c>
      <c r="N933" s="4">
        <f>VLOOKUP(B933,YahooFinanceInfos!A:BH,60,FALSE)</f>
        <v>7.7104606999999996</v>
      </c>
      <c r="O933" s="4" t="str">
        <f t="shared" si="157"/>
        <v>don't touch</v>
      </c>
      <c r="P933" s="4"/>
      <c r="Q933" s="4"/>
      <c r="R933" s="4"/>
      <c r="S933" s="4"/>
      <c r="T933" s="4"/>
      <c r="AA933" s="4" t="str">
        <f t="shared" si="149"/>
        <v>na</v>
      </c>
      <c r="AB933" s="4" t="str">
        <f t="shared" si="150"/>
        <v>na</v>
      </c>
      <c r="AC933" s="4" t="str">
        <f t="shared" si="151"/>
        <v>na</v>
      </c>
      <c r="AD933" s="4" t="str">
        <f t="shared" si="152"/>
        <v>na</v>
      </c>
      <c r="AE933" s="4" t="str">
        <f t="shared" si="153"/>
        <v>na</v>
      </c>
      <c r="AF933" s="4" t="str">
        <f t="shared" si="154"/>
        <v>na</v>
      </c>
      <c r="AG933" s="4" t="str">
        <f t="shared" si="155"/>
        <v>na</v>
      </c>
    </row>
    <row r="934" spans="1:33" x14ac:dyDescent="0.2">
      <c r="A934" t="s">
        <v>3713</v>
      </c>
      <c r="B934" t="s">
        <v>3554</v>
      </c>
      <c r="C934" s="7" t="str">
        <f>VLOOKUP(B934,YahooFinanceInfos!A:T,9,FALSE)</f>
        <v>MetLife, Inc.</v>
      </c>
      <c r="D934" t="str">
        <f>VLOOKUP(B934,YahooFinanceInfos!A:T,7,FALSE)</f>
        <v>USD</v>
      </c>
      <c r="E934" s="1">
        <f>VLOOKUP(B934,YahooFinanceInfos!A:T,20,FALSE)</f>
        <v>31.83</v>
      </c>
      <c r="F934" s="4" t="str">
        <f>VLOOKUP(B934,YahooFinanceInfos!A:AK,37,FALSE)</f>
        <v>22.85 - 53.28</v>
      </c>
      <c r="G934" s="11">
        <f>(VLOOKUP(B934,YahooFinanceInfos!A:AO,41,FALSE)-E934)/E934</f>
        <v>0.67389255419415661</v>
      </c>
      <c r="H934" s="9">
        <f>VLOOKUP(B934,YahooFinanceInfos!A:AX,50,FALSE)</f>
        <v>9.3670000000000009</v>
      </c>
      <c r="I934" s="9">
        <f>VLOOKUP(B934,YahooFinanceInfos!A:AT,46,FALSE)</f>
        <v>1.76</v>
      </c>
      <c r="J934" s="4">
        <f>VLOOKUP(B934,YahooFinanceInfos!A:AV,48,FALSE)</f>
        <v>5.7198569999999997E-2</v>
      </c>
      <c r="K934" s="4">
        <f t="shared" si="156"/>
        <v>0.18789366926443898</v>
      </c>
      <c r="L934" s="9">
        <f>VLOOKUP(B934,YahooFinanceInfos!A:AV,47,FALSE)</f>
        <v>3.3980999999999999</v>
      </c>
      <c r="M934" s="9">
        <f>VLOOKUP(B934,YahooFinanceInfos!A:AZ,52,FALSE)</f>
        <v>77.37</v>
      </c>
      <c r="N934" s="4">
        <f>VLOOKUP(B934,YahooFinanceInfos!A:BH,60,FALSE)</f>
        <v>0.41139975000000001</v>
      </c>
      <c r="O934" s="4" t="str">
        <f t="shared" si="157"/>
        <v>invest</v>
      </c>
      <c r="P934" s="4"/>
      <c r="Q934" s="14"/>
      <c r="R934" s="17"/>
      <c r="S934" s="17"/>
      <c r="T934" s="17"/>
      <c r="AA934" s="4" t="str">
        <f t="shared" si="149"/>
        <v>na</v>
      </c>
      <c r="AB934" s="4" t="str">
        <f t="shared" si="150"/>
        <v>na</v>
      </c>
      <c r="AC934" s="4" t="str">
        <f t="shared" si="151"/>
        <v>na</v>
      </c>
      <c r="AD934" s="4" t="str">
        <f t="shared" si="152"/>
        <v>na</v>
      </c>
      <c r="AE934" s="4" t="str">
        <f t="shared" si="153"/>
        <v>na</v>
      </c>
      <c r="AF934" s="4" t="str">
        <f t="shared" si="154"/>
        <v>na</v>
      </c>
      <c r="AG934" s="4" t="str">
        <f t="shared" si="155"/>
        <v>na</v>
      </c>
    </row>
    <row r="935" spans="1:33" x14ac:dyDescent="0.2">
      <c r="A935" t="s">
        <v>3713</v>
      </c>
      <c r="B935" t="s">
        <v>3555</v>
      </c>
      <c r="C935" s="7" t="str">
        <f>VLOOKUP(B935,YahooFinanceInfos!A:T,9,FALSE)</f>
        <v>Mettler-Toledo International, I</v>
      </c>
      <c r="D935" t="str">
        <f>VLOOKUP(B935,YahooFinanceInfos!A:T,7,FALSE)</f>
        <v>USD</v>
      </c>
      <c r="E935" s="1">
        <f>VLOOKUP(B935,YahooFinanceInfos!A:T,20,FALSE)</f>
        <v>689.53</v>
      </c>
      <c r="F935" s="4" t="str">
        <f>VLOOKUP(B935,YahooFinanceInfos!A:AK,37,FALSE)</f>
        <v>579.4 - 873.51</v>
      </c>
      <c r="G935" s="11">
        <f>(VLOOKUP(B935,YahooFinanceInfos!A:AO,41,FALSE)-E935)/E935</f>
        <v>0.26681942772613232</v>
      </c>
      <c r="H935" s="9">
        <f>VLOOKUP(B935,YahooFinanceInfos!A:AX,50,FALSE)</f>
        <v>22.132000000000001</v>
      </c>
      <c r="I935" s="9">
        <f>VLOOKUP(B935,YahooFinanceInfos!A:AT,46,FALSE)</f>
        <v>0</v>
      </c>
      <c r="J935" s="4">
        <f>VLOOKUP(B935,YahooFinanceInfos!A:AV,48,FALSE)</f>
        <v>0</v>
      </c>
      <c r="K935" s="4">
        <f t="shared" si="156"/>
        <v>0</v>
      </c>
      <c r="L935" s="9">
        <f>VLOOKUP(B935,YahooFinanceInfos!A:AV,47,FALSE)</f>
        <v>31.155342000000001</v>
      </c>
      <c r="M935" s="9">
        <f>VLOOKUP(B935,YahooFinanceInfos!A:AZ,52,FALSE)</f>
        <v>12.752000000000001</v>
      </c>
      <c r="N935" s="4">
        <f>VLOOKUP(B935,YahooFinanceInfos!A:BH,60,FALSE)</f>
        <v>54.072304000000003</v>
      </c>
      <c r="O935" s="4" t="str">
        <f t="shared" si="157"/>
        <v>don't touch</v>
      </c>
      <c r="P935" s="4"/>
      <c r="Q935" s="4"/>
      <c r="R935" s="4"/>
      <c r="S935" s="4"/>
      <c r="T935" s="4"/>
      <c r="AA935" s="4" t="str">
        <f t="shared" si="149"/>
        <v>na</v>
      </c>
      <c r="AB935" s="4" t="str">
        <f t="shared" si="150"/>
        <v>na</v>
      </c>
      <c r="AC935" s="4" t="str">
        <f t="shared" si="151"/>
        <v>na</v>
      </c>
      <c r="AD935" s="4" t="str">
        <f t="shared" si="152"/>
        <v>na</v>
      </c>
      <c r="AE935" s="4" t="str">
        <f t="shared" si="153"/>
        <v>na</v>
      </c>
      <c r="AF935" s="4" t="str">
        <f t="shared" si="154"/>
        <v>na</v>
      </c>
      <c r="AG935" s="4" t="str">
        <f t="shared" si="155"/>
        <v>na</v>
      </c>
    </row>
    <row r="936" spans="1:33" x14ac:dyDescent="0.2">
      <c r="A936" t="s">
        <v>3713</v>
      </c>
      <c r="B936" t="s">
        <v>98</v>
      </c>
      <c r="C936" s="7" t="str">
        <f>VLOOKUP(B936,YahooFinanceInfos!A:T,9,FALSE)</f>
        <v>MGM Resorts International</v>
      </c>
      <c r="D936" t="str">
        <f>VLOOKUP(B936,YahooFinanceInfos!A:T,7,FALSE)</f>
        <v>USD</v>
      </c>
      <c r="E936" s="1">
        <f>VLOOKUP(B936,YahooFinanceInfos!A:T,20,FALSE)</f>
        <v>13.52</v>
      </c>
      <c r="F936" s="4" t="str">
        <f>VLOOKUP(B936,YahooFinanceInfos!A:AK,37,FALSE)</f>
        <v>5.9 - 34.64</v>
      </c>
      <c r="G936" s="11">
        <f>(VLOOKUP(B936,YahooFinanceInfos!A:AO,41,FALSE)-E936)/E936</f>
        <v>1.5621301775147931</v>
      </c>
      <c r="H936" s="9">
        <f>VLOOKUP(B936,YahooFinanceInfos!A:AX,50,FALSE)</f>
        <v>5.476</v>
      </c>
      <c r="I936" s="9">
        <f>VLOOKUP(B936,YahooFinanceInfos!A:AT,46,FALSE)</f>
        <v>0.54</v>
      </c>
      <c r="J936" s="4">
        <f>VLOOKUP(B936,YahooFinanceInfos!A:AV,48,FALSE)</f>
        <v>4.258675E-2</v>
      </c>
      <c r="K936" s="4">
        <f t="shared" si="156"/>
        <v>9.861212563915267E-2</v>
      </c>
      <c r="L936" s="9">
        <f>VLOOKUP(B936,YahooFinanceInfos!A:AV,47,FALSE)</f>
        <v>2.4689554999999999</v>
      </c>
      <c r="M936" s="9">
        <f>VLOOKUP(B936,YahooFinanceInfos!A:AZ,52,FALSE)</f>
        <v>16.574999999999999</v>
      </c>
      <c r="N936" s="4">
        <f>VLOOKUP(B936,YahooFinanceInfos!A:BH,60,FALSE)</f>
        <v>0.81568629999999998</v>
      </c>
      <c r="O936" s="4" t="str">
        <f t="shared" si="157"/>
        <v>invest</v>
      </c>
      <c r="P936" s="4" t="s">
        <v>6293</v>
      </c>
      <c r="Q936" s="14"/>
      <c r="R936" s="21" t="s">
        <v>8425</v>
      </c>
      <c r="S936" s="21"/>
      <c r="T936" s="21"/>
      <c r="AA936" s="4" t="str">
        <f t="shared" ref="AA936:AA999" si="158">IFERROR((Z936-U936)/U936,"na")</f>
        <v>na</v>
      </c>
      <c r="AB936" s="4" t="str">
        <f t="shared" ref="AB936:AB999" si="159">IFERROR((Z936-W936)/W936,"na")</f>
        <v>na</v>
      </c>
      <c r="AC936" s="4" t="str">
        <f t="shared" ref="AC936:AC999" si="160">IFERROR((V936-U936)/U936,"na")</f>
        <v>na</v>
      </c>
      <c r="AD936" s="4" t="str">
        <f t="shared" ref="AD936:AD999" si="161">IFERROR((W936-V936)/V936,"na")</f>
        <v>na</v>
      </c>
      <c r="AE936" s="4" t="str">
        <f t="shared" ref="AE936:AE999" si="162">IFERROR((X936-W936)/W936,"na")</f>
        <v>na</v>
      </c>
      <c r="AF936" s="4" t="str">
        <f t="shared" ref="AF936:AF999" si="163">IFERROR((Y936-X936)/X936,"na")</f>
        <v>na</v>
      </c>
      <c r="AG936" s="4" t="str">
        <f t="shared" ref="AG936:AG999" si="164">IFERROR((Z936-Y936)/Y936,"na")</f>
        <v>na</v>
      </c>
    </row>
    <row r="937" spans="1:33" x14ac:dyDescent="0.2">
      <c r="A937" t="s">
        <v>3713</v>
      </c>
      <c r="B937" t="s">
        <v>3556</v>
      </c>
      <c r="C937" s="7" t="str">
        <f>VLOOKUP(B937,YahooFinanceInfos!A:T,9,FALSE)</f>
        <v>CAPRI HLDGS LTD</v>
      </c>
      <c r="D937">
        <f>VLOOKUP(B937,YahooFinanceInfos!A:T,7,FALSE)</f>
        <v>0</v>
      </c>
      <c r="E937" s="1">
        <f>VLOOKUP(B937,YahooFinanceInfos!A:T,20,FALSE)</f>
        <v>0</v>
      </c>
      <c r="F937" s="4">
        <f>VLOOKUP(B937,YahooFinanceInfos!A:AK,37,FALSE)</f>
        <v>0</v>
      </c>
      <c r="G937" s="11" t="e">
        <f>(VLOOKUP(B937,YahooFinanceInfos!A:AO,41,FALSE)-E937)/E937</f>
        <v>#DIV/0!</v>
      </c>
      <c r="H937" s="9">
        <f>VLOOKUP(B937,YahooFinanceInfos!A:AX,50,FALSE)</f>
        <v>0</v>
      </c>
      <c r="I937" s="9">
        <f>VLOOKUP(B937,YahooFinanceInfos!A:AT,46,FALSE)</f>
        <v>0</v>
      </c>
      <c r="J937" s="4">
        <f>VLOOKUP(B937,YahooFinanceInfos!A:AV,48,FALSE)</f>
        <v>0</v>
      </c>
      <c r="K937" s="4" t="str">
        <f t="shared" si="156"/>
        <v>na</v>
      </c>
      <c r="L937" s="9">
        <f>VLOOKUP(B937,YahooFinanceInfos!A:AV,47,FALSE)</f>
        <v>0</v>
      </c>
      <c r="M937" s="9">
        <f>VLOOKUP(B937,YahooFinanceInfos!A:AZ,52,FALSE)</f>
        <v>0</v>
      </c>
      <c r="N937" s="4">
        <f>VLOOKUP(B937,YahooFinanceInfos!A:BH,60,FALSE)</f>
        <v>0</v>
      </c>
      <c r="O937" s="4" t="e">
        <f t="shared" si="157"/>
        <v>#DIV/0!</v>
      </c>
      <c r="P937" s="4"/>
      <c r="Q937" s="4"/>
      <c r="R937" s="4"/>
      <c r="S937" s="4"/>
      <c r="T937" s="4"/>
      <c r="AA937" s="4" t="str">
        <f t="shared" si="158"/>
        <v>na</v>
      </c>
      <c r="AB937" s="4" t="str">
        <f t="shared" si="159"/>
        <v>na</v>
      </c>
      <c r="AC937" s="4" t="str">
        <f t="shared" si="160"/>
        <v>na</v>
      </c>
      <c r="AD937" s="4" t="str">
        <f t="shared" si="161"/>
        <v>na</v>
      </c>
      <c r="AE937" s="4" t="str">
        <f t="shared" si="162"/>
        <v>na</v>
      </c>
      <c r="AF937" s="4" t="str">
        <f t="shared" si="163"/>
        <v>na</v>
      </c>
      <c r="AG937" s="4" t="str">
        <f t="shared" si="164"/>
        <v>na</v>
      </c>
    </row>
    <row r="938" spans="1:33" x14ac:dyDescent="0.2">
      <c r="A938" t="s">
        <v>3713</v>
      </c>
      <c r="B938" t="s">
        <v>3557</v>
      </c>
      <c r="C938" s="7" t="str">
        <f>VLOOKUP(B938,YahooFinanceInfos!A:T,9,FALSE)</f>
        <v>Microchip Technology Incorporat</v>
      </c>
      <c r="D938" t="str">
        <f>VLOOKUP(B938,YahooFinanceInfos!A:T,7,FALSE)</f>
        <v>USD</v>
      </c>
      <c r="E938" s="1">
        <f>VLOOKUP(B938,YahooFinanceInfos!A:T,20,FALSE)</f>
        <v>85.8</v>
      </c>
      <c r="F938" s="4" t="str">
        <f>VLOOKUP(B938,YahooFinanceInfos!A:AK,37,FALSE)</f>
        <v>53.15 - 112.47</v>
      </c>
      <c r="G938" s="11">
        <f>(VLOOKUP(B938,YahooFinanceInfos!A:AO,41,FALSE)-E938)/E938</f>
        <v>0.31083916083916086</v>
      </c>
      <c r="H938" s="9">
        <f>VLOOKUP(B938,YahooFinanceInfos!A:AX,50,FALSE)</f>
        <v>2.23</v>
      </c>
      <c r="I938" s="9">
        <f>VLOOKUP(B938,YahooFinanceInfos!A:AT,46,FALSE)</f>
        <v>1.4650000000000001</v>
      </c>
      <c r="J938" s="4">
        <f>VLOOKUP(B938,YahooFinanceInfos!A:AV,48,FALSE)</f>
        <v>1.7450864999999999E-2</v>
      </c>
      <c r="K938" s="4">
        <f t="shared" si="156"/>
        <v>0.65695067264573992</v>
      </c>
      <c r="L938" s="9">
        <f>VLOOKUP(B938,YahooFinanceInfos!A:AV,47,FALSE)</f>
        <v>38.475338000000001</v>
      </c>
      <c r="M938" s="9">
        <f>VLOOKUP(B938,YahooFinanceInfos!A:AZ,52,FALSE)</f>
        <v>23.263000000000002</v>
      </c>
      <c r="N938" s="4">
        <f>VLOOKUP(B938,YahooFinanceInfos!A:BH,60,FALSE)</f>
        <v>3.6882603</v>
      </c>
      <c r="O938" s="4" t="str">
        <f t="shared" si="157"/>
        <v>don't touch</v>
      </c>
      <c r="P938" s="4"/>
      <c r="Q938" s="4"/>
      <c r="R938" s="4"/>
      <c r="S938" s="4"/>
      <c r="T938" s="4"/>
      <c r="AA938" s="4" t="str">
        <f t="shared" si="158"/>
        <v>na</v>
      </c>
      <c r="AB938" s="4" t="str">
        <f t="shared" si="159"/>
        <v>na</v>
      </c>
      <c r="AC938" s="4" t="str">
        <f t="shared" si="160"/>
        <v>na</v>
      </c>
      <c r="AD938" s="4" t="str">
        <f t="shared" si="161"/>
        <v>na</v>
      </c>
      <c r="AE938" s="4" t="str">
        <f t="shared" si="162"/>
        <v>na</v>
      </c>
      <c r="AF938" s="4" t="str">
        <f t="shared" si="163"/>
        <v>na</v>
      </c>
      <c r="AG938" s="4" t="str">
        <f t="shared" si="164"/>
        <v>na</v>
      </c>
    </row>
    <row r="939" spans="1:33" x14ac:dyDescent="0.2">
      <c r="A939" t="s">
        <v>3713</v>
      </c>
      <c r="B939" t="s">
        <v>3558</v>
      </c>
      <c r="C939" s="7" t="str">
        <f>VLOOKUP(B939,YahooFinanceInfos!A:T,9,FALSE)</f>
        <v>Micron Technology, Inc.</v>
      </c>
      <c r="D939" t="str">
        <f>VLOOKUP(B939,YahooFinanceInfos!A:T,7,FALSE)</f>
        <v>USD</v>
      </c>
      <c r="E939" s="1">
        <f>VLOOKUP(B939,YahooFinanceInfos!A:T,20,FALSE)</f>
        <v>45.73</v>
      </c>
      <c r="F939" s="4" t="str">
        <f>VLOOKUP(B939,YahooFinanceInfos!A:AK,37,FALSE)</f>
        <v>31.13 - 61.19</v>
      </c>
      <c r="G939" s="11">
        <f>(VLOOKUP(B939,YahooFinanceInfos!A:AO,41,FALSE)-E939)/E939</f>
        <v>0.33807128799475183</v>
      </c>
      <c r="H939" s="9">
        <f>VLOOKUP(B939,YahooFinanceInfos!A:AX,50,FALSE)</f>
        <v>2.02</v>
      </c>
      <c r="I939" s="9">
        <f>VLOOKUP(B939,YahooFinanceInfos!A:AT,46,FALSE)</f>
        <v>0</v>
      </c>
      <c r="J939" s="4">
        <f>VLOOKUP(B939,YahooFinanceInfos!A:AV,48,FALSE)</f>
        <v>0</v>
      </c>
      <c r="K939" s="4">
        <f t="shared" si="156"/>
        <v>0</v>
      </c>
      <c r="L939" s="9">
        <f>VLOOKUP(B939,YahooFinanceInfos!A:AV,47,FALSE)</f>
        <v>22.638615000000001</v>
      </c>
      <c r="M939" s="9">
        <f>VLOOKUP(B939,YahooFinanceInfos!A:AZ,52,FALSE)</f>
        <v>33.293999999999997</v>
      </c>
      <c r="N939" s="4">
        <f>VLOOKUP(B939,YahooFinanceInfos!A:BH,60,FALSE)</f>
        <v>1.3735208999999999</v>
      </c>
      <c r="O939" s="4" t="str">
        <f t="shared" si="157"/>
        <v>don't touch</v>
      </c>
      <c r="P939" s="4"/>
      <c r="Q939" s="4"/>
      <c r="R939" s="4"/>
      <c r="S939" s="4"/>
      <c r="T939" s="4"/>
      <c r="AA939" s="4" t="str">
        <f t="shared" si="158"/>
        <v>na</v>
      </c>
      <c r="AB939" s="4" t="str">
        <f t="shared" si="159"/>
        <v>na</v>
      </c>
      <c r="AC939" s="4" t="str">
        <f t="shared" si="160"/>
        <v>na</v>
      </c>
      <c r="AD939" s="4" t="str">
        <f t="shared" si="161"/>
        <v>na</v>
      </c>
      <c r="AE939" s="4" t="str">
        <f t="shared" si="162"/>
        <v>na</v>
      </c>
      <c r="AF939" s="4" t="str">
        <f t="shared" si="163"/>
        <v>na</v>
      </c>
      <c r="AG939" s="4" t="str">
        <f t="shared" si="164"/>
        <v>na</v>
      </c>
    </row>
    <row r="940" spans="1:33" x14ac:dyDescent="0.2">
      <c r="A940" t="s">
        <v>3713</v>
      </c>
      <c r="B940" t="s">
        <v>2017</v>
      </c>
      <c r="C940" s="7" t="str">
        <f>VLOOKUP(B940,YahooFinanceInfos!A:T,9,FALSE)</f>
        <v>Microsoft Corporation</v>
      </c>
      <c r="D940" t="str">
        <f>VLOOKUP(B940,YahooFinanceInfos!A:T,7,FALSE)</f>
        <v>USD</v>
      </c>
      <c r="E940" s="1">
        <f>VLOOKUP(B940,YahooFinanceInfos!A:T,20,FALSE)</f>
        <v>180.53</v>
      </c>
      <c r="F940" s="4" t="str">
        <f>VLOOKUP(B940,YahooFinanceInfos!A:AK,37,FALSE)</f>
        <v>119.01 - 190.7</v>
      </c>
      <c r="G940" s="11">
        <f>(VLOOKUP(B940,YahooFinanceInfos!A:AO,41,FALSE)-E940)/E940</f>
        <v>5.6334127291862782E-2</v>
      </c>
      <c r="H940" s="9">
        <f>VLOOKUP(B940,YahooFinanceInfos!A:AX,50,FALSE)</f>
        <v>6.0019999999999998</v>
      </c>
      <c r="I940" s="9">
        <f>VLOOKUP(B940,YahooFinanceInfos!A:AT,46,FALSE)</f>
        <v>1.99</v>
      </c>
      <c r="J940" s="4">
        <f>VLOOKUP(B940,YahooFinanceInfos!A:AV,48,FALSE)</f>
        <v>1.1070932E-2</v>
      </c>
      <c r="K940" s="4">
        <f t="shared" si="156"/>
        <v>0.33155614795068311</v>
      </c>
      <c r="L940" s="9">
        <f>VLOOKUP(B940,YahooFinanceInfos!A:AV,47,FALSE)</f>
        <v>30.078308</v>
      </c>
      <c r="M940" s="9">
        <f>VLOOKUP(B940,YahooFinanceInfos!A:AZ,52,FALSE)</f>
        <v>15.086</v>
      </c>
      <c r="N940" s="4">
        <f>VLOOKUP(B940,YahooFinanceInfos!A:BH,60,FALSE)</f>
        <v>11.966723</v>
      </c>
      <c r="O940" s="4" t="str">
        <f t="shared" si="157"/>
        <v>don't touch</v>
      </c>
      <c r="P940" s="4"/>
      <c r="Q940" s="4"/>
      <c r="R940" s="4"/>
      <c r="S940" s="4"/>
      <c r="T940" s="4"/>
      <c r="AA940" s="4" t="str">
        <f t="shared" si="158"/>
        <v>na</v>
      </c>
      <c r="AB940" s="4" t="str">
        <f t="shared" si="159"/>
        <v>na</v>
      </c>
      <c r="AC940" s="4" t="str">
        <f t="shared" si="160"/>
        <v>na</v>
      </c>
      <c r="AD940" s="4" t="str">
        <f t="shared" si="161"/>
        <v>na</v>
      </c>
      <c r="AE940" s="4" t="str">
        <f t="shared" si="162"/>
        <v>na</v>
      </c>
      <c r="AF940" s="4" t="str">
        <f t="shared" si="163"/>
        <v>na</v>
      </c>
      <c r="AG940" s="4" t="str">
        <f t="shared" si="164"/>
        <v>na</v>
      </c>
    </row>
    <row r="941" spans="1:33" x14ac:dyDescent="0.2">
      <c r="A941" t="s">
        <v>3713</v>
      </c>
      <c r="B941" t="s">
        <v>3559</v>
      </c>
      <c r="C941" s="7" t="str">
        <f>VLOOKUP(B941,YahooFinanceInfos!A:T,9,FALSE)</f>
        <v>Mid-America Apartment Communiti</v>
      </c>
      <c r="D941" t="str">
        <f>VLOOKUP(B941,YahooFinanceInfos!A:T,7,FALSE)</f>
        <v>USD</v>
      </c>
      <c r="E941" s="1">
        <f>VLOOKUP(B941,YahooFinanceInfos!A:T,20,FALSE)</f>
        <v>105.52</v>
      </c>
      <c r="F941" s="4" t="str">
        <f>VLOOKUP(B941,YahooFinanceInfos!A:AK,37,FALSE)</f>
        <v>82.0 - 148.88</v>
      </c>
      <c r="G941" s="11">
        <f>(VLOOKUP(B941,YahooFinanceInfos!A:AO,41,FALSE)-E941)/E941</f>
        <v>0.41091736163760423</v>
      </c>
      <c r="H941" s="9">
        <f>VLOOKUP(B941,YahooFinanceInfos!A:AX,50,FALSE)</f>
        <v>2.827</v>
      </c>
      <c r="I941" s="9">
        <f>VLOOKUP(B941,YahooFinanceInfos!A:AT,46,FALSE)</f>
        <v>3.88</v>
      </c>
      <c r="J941" s="4">
        <f>VLOOKUP(B941,YahooFinanceInfos!A:AV,48,FALSE)</f>
        <v>3.5896013999999997E-2</v>
      </c>
      <c r="K941" s="4">
        <f t="shared" si="156"/>
        <v>1.3724796604174037</v>
      </c>
      <c r="L941" s="9">
        <f>VLOOKUP(B941,YahooFinanceInfos!A:AV,47,FALSE)</f>
        <v>37.325786999999998</v>
      </c>
      <c r="M941" s="9">
        <f>VLOOKUP(B941,YahooFinanceInfos!A:AZ,52,FALSE)</f>
        <v>52.48</v>
      </c>
      <c r="N941" s="4">
        <f>VLOOKUP(B941,YahooFinanceInfos!A:BH,60,FALSE)</f>
        <v>2.0106706999999999</v>
      </c>
      <c r="O941" s="4" t="str">
        <f t="shared" si="157"/>
        <v>don't touch</v>
      </c>
      <c r="P941" s="4"/>
      <c r="Q941" s="4"/>
      <c r="R941" s="4"/>
      <c r="S941" s="4"/>
      <c r="T941" s="4"/>
      <c r="AA941" s="4" t="str">
        <f t="shared" si="158"/>
        <v>na</v>
      </c>
      <c r="AB941" s="4" t="str">
        <f t="shared" si="159"/>
        <v>na</v>
      </c>
      <c r="AC941" s="4" t="str">
        <f t="shared" si="160"/>
        <v>na</v>
      </c>
      <c r="AD941" s="4" t="str">
        <f t="shared" si="161"/>
        <v>na</v>
      </c>
      <c r="AE941" s="4" t="str">
        <f t="shared" si="162"/>
        <v>na</v>
      </c>
      <c r="AF941" s="4" t="str">
        <f t="shared" si="163"/>
        <v>na</v>
      </c>
      <c r="AG941" s="4" t="str">
        <f t="shared" si="164"/>
        <v>na</v>
      </c>
    </row>
    <row r="942" spans="1:33" x14ac:dyDescent="0.2">
      <c r="A942" t="s">
        <v>3713</v>
      </c>
      <c r="B942" t="s">
        <v>3560</v>
      </c>
      <c r="C942" s="7" t="str">
        <f>VLOOKUP(B942,YahooFinanceInfos!A:T,9,FALSE)</f>
        <v>Mohawk Industries, Inc.</v>
      </c>
      <c r="D942" t="str">
        <f>VLOOKUP(B942,YahooFinanceInfos!A:T,7,FALSE)</f>
        <v>USD</v>
      </c>
      <c r="E942" s="1">
        <f>VLOOKUP(B942,YahooFinanceInfos!A:T,20,FALSE)</f>
        <v>75.959999999999994</v>
      </c>
      <c r="F942" s="4" t="str">
        <f>VLOOKUP(B942,YahooFinanceInfos!A:AK,37,FALSE)</f>
        <v>56.62 - 156.6</v>
      </c>
      <c r="G942" s="11">
        <f>(VLOOKUP(B942,YahooFinanceInfos!A:AO,41,FALSE)-E942)/E942</f>
        <v>1.061611374407583</v>
      </c>
      <c r="H942" s="9">
        <f>VLOOKUP(B942,YahooFinanceInfos!A:AX,50,FALSE)</f>
        <v>49.895339999999997</v>
      </c>
      <c r="I942" s="9">
        <f>VLOOKUP(B942,YahooFinanceInfos!A:AT,46,FALSE)</f>
        <v>0</v>
      </c>
      <c r="J942" s="4">
        <f>VLOOKUP(B942,YahooFinanceInfos!A:AV,48,FALSE)</f>
        <v>0</v>
      </c>
      <c r="K942" s="4">
        <f t="shared" si="156"/>
        <v>0</v>
      </c>
      <c r="L942" s="9">
        <f>VLOOKUP(B942,YahooFinanceInfos!A:AV,47,FALSE)</f>
        <v>1.5223867</v>
      </c>
      <c r="M942" s="9">
        <f>VLOOKUP(B942,YahooFinanceInfos!A:AZ,52,FALSE)</f>
        <v>110.155</v>
      </c>
      <c r="N942" s="4">
        <f>VLOOKUP(B942,YahooFinanceInfos!A:BH,60,FALSE)</f>
        <v>0.68957376000000004</v>
      </c>
      <c r="O942" s="4" t="str">
        <f t="shared" si="157"/>
        <v>don't touch</v>
      </c>
      <c r="P942" s="4"/>
      <c r="Q942" s="4"/>
      <c r="R942" s="4"/>
      <c r="S942" s="4"/>
      <c r="T942" s="4"/>
      <c r="AA942" s="4" t="str">
        <f t="shared" si="158"/>
        <v>na</v>
      </c>
      <c r="AB942" s="4" t="str">
        <f t="shared" si="159"/>
        <v>na</v>
      </c>
      <c r="AC942" s="4" t="str">
        <f t="shared" si="160"/>
        <v>na</v>
      </c>
      <c r="AD942" s="4" t="str">
        <f t="shared" si="161"/>
        <v>na</v>
      </c>
      <c r="AE942" s="4" t="str">
        <f t="shared" si="162"/>
        <v>na</v>
      </c>
      <c r="AF942" s="4" t="str">
        <f t="shared" si="163"/>
        <v>na</v>
      </c>
      <c r="AG942" s="4" t="str">
        <f t="shared" si="164"/>
        <v>na</v>
      </c>
    </row>
    <row r="943" spans="1:33" x14ac:dyDescent="0.2">
      <c r="A943" t="s">
        <v>3713</v>
      </c>
      <c r="B943" t="s">
        <v>3561</v>
      </c>
      <c r="C943" s="7" t="str">
        <f>VLOOKUP(B943,YahooFinanceInfos!A:T,9,FALSE)</f>
        <v>Molson Coors Beverage Company</v>
      </c>
      <c r="D943" t="str">
        <f>VLOOKUP(B943,YahooFinanceInfos!A:T,7,FALSE)</f>
        <v>USD</v>
      </c>
      <c r="E943" s="1">
        <f>VLOOKUP(B943,YahooFinanceInfos!A:T,20,FALSE)</f>
        <v>36.29</v>
      </c>
      <c r="F943" s="4" t="str">
        <f>VLOOKUP(B943,YahooFinanceInfos!A:AK,37,FALSE)</f>
        <v>34.01 - 61.94</v>
      </c>
      <c r="G943" s="11">
        <f>(VLOOKUP(B943,YahooFinanceInfos!A:AO,41,FALSE)-E943)/E943</f>
        <v>0.70680628272251311</v>
      </c>
      <c r="H943" s="9">
        <f>VLOOKUP(B943,YahooFinanceInfos!A:AX,50,FALSE)</f>
        <v>-0.13</v>
      </c>
      <c r="I943" s="9">
        <f>VLOOKUP(B943,YahooFinanceInfos!A:AT,46,FALSE)</f>
        <v>2.12</v>
      </c>
      <c r="J943" s="4">
        <f>VLOOKUP(B943,YahooFinanceInfos!A:AV,48,FALSE)</f>
        <v>5.8531195000000001E-2</v>
      </c>
      <c r="K943" s="4">
        <f t="shared" si="156"/>
        <v>-16.307692307692307</v>
      </c>
      <c r="L943" s="9">
        <f>VLOOKUP(B943,YahooFinanceInfos!A:AV,47,FALSE)</f>
        <v>0</v>
      </c>
      <c r="M943" s="9">
        <f>VLOOKUP(B943,YahooFinanceInfos!A:AZ,52,FALSE)</f>
        <v>58.598999999999997</v>
      </c>
      <c r="N943" s="4">
        <f>VLOOKUP(B943,YahooFinanceInfos!A:BH,60,FALSE)</f>
        <v>0.61929387000000002</v>
      </c>
      <c r="O943" s="4" t="str">
        <f t="shared" si="157"/>
        <v>don't touch</v>
      </c>
      <c r="P943" s="4"/>
      <c r="Q943" s="4"/>
      <c r="R943" s="4"/>
      <c r="S943" s="4"/>
      <c r="T943" s="4"/>
      <c r="AA943" s="4" t="str">
        <f t="shared" si="158"/>
        <v>na</v>
      </c>
      <c r="AB943" s="4" t="str">
        <f t="shared" si="159"/>
        <v>na</v>
      </c>
      <c r="AC943" s="4" t="str">
        <f t="shared" si="160"/>
        <v>na</v>
      </c>
      <c r="AD943" s="4" t="str">
        <f t="shared" si="161"/>
        <v>na</v>
      </c>
      <c r="AE943" s="4" t="str">
        <f t="shared" si="162"/>
        <v>na</v>
      </c>
      <c r="AF943" s="4" t="str">
        <f t="shared" si="163"/>
        <v>na</v>
      </c>
      <c r="AG943" s="4" t="str">
        <f t="shared" si="164"/>
        <v>na</v>
      </c>
    </row>
    <row r="944" spans="1:33" x14ac:dyDescent="0.2">
      <c r="A944" t="s">
        <v>3713</v>
      </c>
      <c r="B944" t="s">
        <v>3562</v>
      </c>
      <c r="C944" s="7" t="str">
        <f>VLOOKUP(B944,YahooFinanceInfos!A:T,9,FALSE)</f>
        <v>Mondelez International, Inc.</v>
      </c>
      <c r="D944" t="str">
        <f>VLOOKUP(B944,YahooFinanceInfos!A:T,7,FALSE)</f>
        <v>USD</v>
      </c>
      <c r="E944" s="1">
        <f>VLOOKUP(B944,YahooFinanceInfos!A:T,20,FALSE)</f>
        <v>49.52</v>
      </c>
      <c r="F944" s="4" t="str">
        <f>VLOOKUP(B944,YahooFinanceInfos!A:AK,37,FALSE)</f>
        <v>41.19 - 59.96</v>
      </c>
      <c r="G944" s="11">
        <f>(VLOOKUP(B944,YahooFinanceInfos!A:AO,41,FALSE)-E944)/E944</f>
        <v>0.21082390953150237</v>
      </c>
      <c r="H944" s="9">
        <f>VLOOKUP(B944,YahooFinanceInfos!A:AX,50,FALSE)</f>
        <v>2.5409999999999999</v>
      </c>
      <c r="I944" s="9">
        <f>VLOOKUP(B944,YahooFinanceInfos!A:AT,46,FALSE)</f>
        <v>1.115</v>
      </c>
      <c r="J944" s="4">
        <f>VLOOKUP(B944,YahooFinanceInfos!A:AV,48,FALSE)</f>
        <v>2.2497982E-2</v>
      </c>
      <c r="K944" s="4">
        <f t="shared" si="156"/>
        <v>0.43880362062180245</v>
      </c>
      <c r="L944" s="9">
        <f>VLOOKUP(B944,YahooFinanceInfos!A:AV,47,FALSE)</f>
        <v>19.488392000000001</v>
      </c>
      <c r="M944" s="9">
        <f>VLOOKUP(B944,YahooFinanceInfos!A:AZ,52,FALSE)</f>
        <v>17.986999999999998</v>
      </c>
      <c r="N944" s="4">
        <f>VLOOKUP(B944,YahooFinanceInfos!A:BH,60,FALSE)</f>
        <v>2.7530996999999999</v>
      </c>
      <c r="O944" s="4" t="str">
        <f t="shared" si="157"/>
        <v>don't touch</v>
      </c>
      <c r="P944" s="4"/>
      <c r="Q944" s="4"/>
      <c r="R944" s="4"/>
      <c r="S944" s="4"/>
      <c r="T944" s="4"/>
      <c r="AA944" s="4" t="str">
        <f t="shared" si="158"/>
        <v>na</v>
      </c>
      <c r="AB944" s="4" t="str">
        <f t="shared" si="159"/>
        <v>na</v>
      </c>
      <c r="AC944" s="4" t="str">
        <f t="shared" si="160"/>
        <v>na</v>
      </c>
      <c r="AD944" s="4" t="str">
        <f t="shared" si="161"/>
        <v>na</v>
      </c>
      <c r="AE944" s="4" t="str">
        <f t="shared" si="162"/>
        <v>na</v>
      </c>
      <c r="AF944" s="4" t="str">
        <f t="shared" si="163"/>
        <v>na</v>
      </c>
      <c r="AG944" s="4" t="str">
        <f t="shared" si="164"/>
        <v>na</v>
      </c>
    </row>
    <row r="945" spans="1:33" x14ac:dyDescent="0.2">
      <c r="A945" t="s">
        <v>3713</v>
      </c>
      <c r="B945" t="s">
        <v>3563</v>
      </c>
      <c r="C945" s="7" t="str">
        <f>VLOOKUP(B945,YahooFinanceInfos!A:T,9,FALSE)</f>
        <v>1962095</v>
      </c>
      <c r="D945">
        <f>VLOOKUP(B945,YahooFinanceInfos!A:T,7,FALSE)</f>
        <v>0</v>
      </c>
      <c r="E945" s="1">
        <f>VLOOKUP(B945,YahooFinanceInfos!A:T,20,FALSE)</f>
        <v>0</v>
      </c>
      <c r="F945" s="4" t="str">
        <f>VLOOKUP(B945,YahooFinanceInfos!A:AK,37,FALSE)</f>
        <v>0.095 - 0.095</v>
      </c>
      <c r="G945" s="11" t="e">
        <f>(VLOOKUP(B945,YahooFinanceInfos!A:AO,41,FALSE)-E945)/E945</f>
        <v>#DIV/0!</v>
      </c>
      <c r="H945" s="9">
        <f>VLOOKUP(B945,YahooFinanceInfos!A:AX,50,FALSE)</f>
        <v>0</v>
      </c>
      <c r="I945" s="9">
        <f>VLOOKUP(B945,YahooFinanceInfos!A:AT,46,FALSE)</f>
        <v>0</v>
      </c>
      <c r="J945" s="4">
        <f>VLOOKUP(B945,YahooFinanceInfos!A:AV,48,FALSE)</f>
        <v>0</v>
      </c>
      <c r="K945" s="4" t="str">
        <f t="shared" si="156"/>
        <v>na</v>
      </c>
      <c r="L945" s="9">
        <f>VLOOKUP(B945,YahooFinanceInfos!A:AV,47,FALSE)</f>
        <v>0</v>
      </c>
      <c r="M945" s="9">
        <f>VLOOKUP(B945,YahooFinanceInfos!A:AZ,52,FALSE)</f>
        <v>0</v>
      </c>
      <c r="N945" s="4">
        <f>VLOOKUP(B945,YahooFinanceInfos!A:BH,60,FALSE)</f>
        <v>0</v>
      </c>
      <c r="O945" s="4" t="e">
        <f t="shared" si="157"/>
        <v>#DIV/0!</v>
      </c>
      <c r="P945" s="4"/>
      <c r="Q945" s="4"/>
      <c r="R945" s="4"/>
      <c r="S945" s="4"/>
      <c r="T945" s="4"/>
      <c r="AA945" s="4" t="str">
        <f t="shared" si="158"/>
        <v>na</v>
      </c>
      <c r="AB945" s="4" t="str">
        <f t="shared" si="159"/>
        <v>na</v>
      </c>
      <c r="AC945" s="4" t="str">
        <f t="shared" si="160"/>
        <v>na</v>
      </c>
      <c r="AD945" s="4" t="str">
        <f t="shared" si="161"/>
        <v>na</v>
      </c>
      <c r="AE945" s="4" t="str">
        <f t="shared" si="162"/>
        <v>na</v>
      </c>
      <c r="AF945" s="4" t="str">
        <f t="shared" si="163"/>
        <v>na</v>
      </c>
      <c r="AG945" s="4" t="str">
        <f t="shared" si="164"/>
        <v>na</v>
      </c>
    </row>
    <row r="946" spans="1:33" x14ac:dyDescent="0.2">
      <c r="A946" t="s">
        <v>3713</v>
      </c>
      <c r="B946" t="s">
        <v>3564</v>
      </c>
      <c r="C946" s="7" t="str">
        <f>VLOOKUP(B946,YahooFinanceInfos!A:T,9,FALSE)</f>
        <v>Monster Beverage Corporation</v>
      </c>
      <c r="D946" t="str">
        <f>VLOOKUP(B946,YahooFinanceInfos!A:T,7,FALSE)</f>
        <v>USD</v>
      </c>
      <c r="E946" s="1">
        <f>VLOOKUP(B946,YahooFinanceInfos!A:T,20,FALSE)</f>
        <v>64.989999999999995</v>
      </c>
      <c r="F946" s="4" t="str">
        <f>VLOOKUP(B946,YahooFinanceInfos!A:AK,37,FALSE)</f>
        <v>50.06 - 70.52</v>
      </c>
      <c r="G946" s="11">
        <f>(VLOOKUP(B946,YahooFinanceInfos!A:AO,41,FALSE)-E946)/E946</f>
        <v>8.5090013848284379E-2</v>
      </c>
      <c r="H946" s="9">
        <f>VLOOKUP(B946,YahooFinanceInfos!A:AX,50,FALSE)</f>
        <v>2.0699999999999998</v>
      </c>
      <c r="I946" s="9">
        <f>VLOOKUP(B946,YahooFinanceInfos!A:AT,46,FALSE)</f>
        <v>0</v>
      </c>
      <c r="J946" s="4">
        <f>VLOOKUP(B946,YahooFinanceInfos!A:AV,48,FALSE)</f>
        <v>0</v>
      </c>
      <c r="K946" s="4">
        <f t="shared" si="156"/>
        <v>0</v>
      </c>
      <c r="L946" s="9">
        <f>VLOOKUP(B946,YahooFinanceInfos!A:AV,47,FALSE)</f>
        <v>31.396135000000001</v>
      </c>
      <c r="M946" s="9">
        <f>VLOOKUP(B946,YahooFinanceInfos!A:AZ,52,FALSE)</f>
        <v>7.3470000000000004</v>
      </c>
      <c r="N946" s="4">
        <f>VLOOKUP(B946,YahooFinanceInfos!A:BH,60,FALSE)</f>
        <v>8.8457869999999996</v>
      </c>
      <c r="O946" s="4" t="str">
        <f t="shared" si="157"/>
        <v>don't touch</v>
      </c>
      <c r="P946" s="4"/>
      <c r="Q946" s="4"/>
      <c r="R946" s="4"/>
      <c r="S946" s="4"/>
      <c r="T946" s="4"/>
      <c r="AA946" s="4" t="str">
        <f t="shared" si="158"/>
        <v>na</v>
      </c>
      <c r="AB946" s="4" t="str">
        <f t="shared" si="159"/>
        <v>na</v>
      </c>
      <c r="AC946" s="4" t="str">
        <f t="shared" si="160"/>
        <v>na</v>
      </c>
      <c r="AD946" s="4" t="str">
        <f t="shared" si="161"/>
        <v>na</v>
      </c>
      <c r="AE946" s="4" t="str">
        <f t="shared" si="162"/>
        <v>na</v>
      </c>
      <c r="AF946" s="4" t="str">
        <f t="shared" si="163"/>
        <v>na</v>
      </c>
      <c r="AG946" s="4" t="str">
        <f t="shared" si="164"/>
        <v>na</v>
      </c>
    </row>
    <row r="947" spans="1:33" x14ac:dyDescent="0.2">
      <c r="A947" t="s">
        <v>3713</v>
      </c>
      <c r="B947" t="s">
        <v>57</v>
      </c>
      <c r="C947" s="7" t="str">
        <f>VLOOKUP(B947,YahooFinanceInfos!A:T,9,FALSE)</f>
        <v>Moody's Corporation</v>
      </c>
      <c r="D947" t="str">
        <f>VLOOKUP(B947,YahooFinanceInfos!A:T,7,FALSE)</f>
        <v>USD</v>
      </c>
      <c r="E947" s="1">
        <f>VLOOKUP(B947,YahooFinanceInfos!A:T,20,FALSE)</f>
        <v>253.87</v>
      </c>
      <c r="F947" s="4" t="str">
        <f>VLOOKUP(B947,YahooFinanceInfos!A:AK,37,FALSE)</f>
        <v>164.19 - 287.25</v>
      </c>
      <c r="G947" s="11">
        <f>(VLOOKUP(B947,YahooFinanceInfos!A:AO,41,FALSE)-E947)/E947</f>
        <v>0.13148461811163192</v>
      </c>
      <c r="H947" s="9">
        <f>VLOOKUP(B947,YahooFinanceInfos!A:AX,50,FALSE)</f>
        <v>8.0549999999999997</v>
      </c>
      <c r="I947" s="9">
        <f>VLOOKUP(B947,YahooFinanceInfos!A:AT,46,FALSE)</f>
        <v>2.06</v>
      </c>
      <c r="J947" s="4">
        <f>VLOOKUP(B947,YahooFinanceInfos!A:AV,48,FALSE)</f>
        <v>8.3158399999999997E-3</v>
      </c>
      <c r="K947" s="4">
        <f t="shared" si="156"/>
        <v>0.25574177529484793</v>
      </c>
      <c r="L947" s="9">
        <f>VLOOKUP(B947,YahooFinanceInfos!A:AV,47,FALSE)</f>
        <v>31.517068999999999</v>
      </c>
      <c r="M947" s="9">
        <f>VLOOKUP(B947,YahooFinanceInfos!A:AZ,52,FALSE)</f>
        <v>3.1040000000000001</v>
      </c>
      <c r="N947" s="4">
        <f>VLOOKUP(B947,YahooFinanceInfos!A:BH,60,FALSE)</f>
        <v>81.78801</v>
      </c>
      <c r="O947" s="4" t="str">
        <f t="shared" si="157"/>
        <v>don't touch</v>
      </c>
      <c r="P947" s="4"/>
      <c r="Q947" s="4"/>
      <c r="R947" s="4"/>
      <c r="S947" s="4"/>
      <c r="T947" s="4"/>
      <c r="AA947" s="4" t="str">
        <f t="shared" si="158"/>
        <v>na</v>
      </c>
      <c r="AB947" s="4" t="str">
        <f t="shared" si="159"/>
        <v>na</v>
      </c>
      <c r="AC947" s="4" t="str">
        <f t="shared" si="160"/>
        <v>na</v>
      </c>
      <c r="AD947" s="4" t="str">
        <f t="shared" si="161"/>
        <v>na</v>
      </c>
      <c r="AE947" s="4" t="str">
        <f t="shared" si="162"/>
        <v>na</v>
      </c>
      <c r="AF947" s="4" t="str">
        <f t="shared" si="163"/>
        <v>na</v>
      </c>
      <c r="AG947" s="4" t="str">
        <f t="shared" si="164"/>
        <v>na</v>
      </c>
    </row>
    <row r="948" spans="1:33" x14ac:dyDescent="0.2">
      <c r="A948" t="s">
        <v>3713</v>
      </c>
      <c r="B948" t="s">
        <v>3565</v>
      </c>
      <c r="C948" s="7" t="str">
        <f>VLOOKUP(B948,YahooFinanceInfos!A:T,9,FALSE)</f>
        <v>Morgan Stanley</v>
      </c>
      <c r="D948" t="str">
        <f>VLOOKUP(B948,YahooFinanceInfos!A:T,7,FALSE)</f>
        <v>USD</v>
      </c>
      <c r="E948" s="1">
        <f>VLOOKUP(B948,YahooFinanceInfos!A:T,20,FALSE)</f>
        <v>37.81</v>
      </c>
      <c r="F948" s="4" t="str">
        <f>VLOOKUP(B948,YahooFinanceInfos!A:AK,37,FALSE)</f>
        <v>27.2 - 57.57</v>
      </c>
      <c r="G948" s="11">
        <f>(VLOOKUP(B948,YahooFinanceInfos!A:AO,41,FALSE)-E948)/E948</f>
        <v>0.5226130653266331</v>
      </c>
      <c r="H948" s="9">
        <f>VLOOKUP(B948,YahooFinanceInfos!A:AX,50,FALSE)</f>
        <v>4.8140000000000001</v>
      </c>
      <c r="I948" s="9">
        <f>VLOOKUP(B948,YahooFinanceInfos!A:AT,46,FALSE)</f>
        <v>1.4</v>
      </c>
      <c r="J948" s="4">
        <f>VLOOKUP(B948,YahooFinanceInfos!A:AV,48,FALSE)</f>
        <v>3.7848066999999999E-2</v>
      </c>
      <c r="K948" s="4">
        <f t="shared" ref="K948:K1011" si="165">IFERROR(I948/H948,"na")</f>
        <v>0.29081844619858743</v>
      </c>
      <c r="L948" s="9">
        <f>VLOOKUP(B948,YahooFinanceInfos!A:AV,47,FALSE)</f>
        <v>7.8541755999999996</v>
      </c>
      <c r="M948" s="9">
        <f>VLOOKUP(B948,YahooFinanceInfos!A:AZ,52,FALSE)</f>
        <v>49.088999999999999</v>
      </c>
      <c r="N948" s="4">
        <f>VLOOKUP(B948,YahooFinanceInfos!A:BH,60,FALSE)</f>
        <v>0.77023370000000002</v>
      </c>
      <c r="O948" s="4" t="str">
        <f t="shared" ref="O948:O1011" si="166">IF(G948&gt;30%,IF(J948&gt;3%,IF(K948&lt;100%,IF(K948&gt;0%,"invest","don't touch"),"don't touch"),"don't touch"),"don't touch")</f>
        <v>invest</v>
      </c>
      <c r="P948" s="4"/>
      <c r="Q948" s="4"/>
      <c r="R948" s="4"/>
      <c r="S948" s="4"/>
      <c r="T948" s="4"/>
      <c r="AA948" s="4" t="str">
        <f t="shared" si="158"/>
        <v>na</v>
      </c>
      <c r="AB948" s="4" t="str">
        <f t="shared" si="159"/>
        <v>na</v>
      </c>
      <c r="AC948" s="4" t="str">
        <f t="shared" si="160"/>
        <v>na</v>
      </c>
      <c r="AD948" s="4" t="str">
        <f t="shared" si="161"/>
        <v>na</v>
      </c>
      <c r="AE948" s="4" t="str">
        <f t="shared" si="162"/>
        <v>na</v>
      </c>
      <c r="AF948" s="4" t="str">
        <f t="shared" si="163"/>
        <v>na</v>
      </c>
      <c r="AG948" s="4" t="str">
        <f t="shared" si="164"/>
        <v>na</v>
      </c>
    </row>
    <row r="949" spans="1:33" x14ac:dyDescent="0.2">
      <c r="A949" t="s">
        <v>3713</v>
      </c>
      <c r="B949" t="s">
        <v>3566</v>
      </c>
      <c r="C949" s="7" t="str">
        <f>VLOOKUP(B949,YahooFinanceInfos!A:T,9,FALSE)</f>
        <v>Motorola Solutions, Inc.</v>
      </c>
      <c r="D949" t="str">
        <f>VLOOKUP(B949,YahooFinanceInfos!A:T,7,FALSE)</f>
        <v>USD</v>
      </c>
      <c r="E949" s="1">
        <f>VLOOKUP(B949,YahooFinanceInfos!A:T,20,FALSE)</f>
        <v>127.32</v>
      </c>
      <c r="F949" s="4" t="str">
        <f>VLOOKUP(B949,YahooFinanceInfos!A:AK,37,FALSE)</f>
        <v>120.77 - 187.49</v>
      </c>
      <c r="G949" s="11">
        <f>(VLOOKUP(B949,YahooFinanceInfos!A:AO,41,FALSE)-E949)/E949</f>
        <v>0.4725887527489791</v>
      </c>
      <c r="H949" s="9">
        <f>VLOOKUP(B949,YahooFinanceInfos!A:AX,50,FALSE)</f>
        <v>5.2069999999999999</v>
      </c>
      <c r="I949" s="9">
        <f>VLOOKUP(B949,YahooFinanceInfos!A:AT,46,FALSE)</f>
        <v>2.42</v>
      </c>
      <c r="J949" s="4">
        <f>VLOOKUP(B949,YahooFinanceInfos!A:AV,48,FALSE)</f>
        <v>1.8851757E-2</v>
      </c>
      <c r="K949" s="4">
        <f t="shared" si="165"/>
        <v>0.46475897829844443</v>
      </c>
      <c r="L949" s="9">
        <f>VLOOKUP(B949,YahooFinanceInfos!A:AV,47,FALSE)</f>
        <v>24.451699999999999</v>
      </c>
      <c r="M949" s="9">
        <f>VLOOKUP(B949,YahooFinanceInfos!A:AZ,52,FALSE)</f>
        <v>-5.5570000000000004</v>
      </c>
      <c r="N949" s="4">
        <f>VLOOKUP(B949,YahooFinanceInfos!A:BH,60,FALSE)</f>
        <v>-22.911642000000001</v>
      </c>
      <c r="O949" s="4" t="str">
        <f t="shared" si="166"/>
        <v>don't touch</v>
      </c>
      <c r="P949" s="4"/>
      <c r="Q949" s="4"/>
      <c r="R949" s="4"/>
      <c r="S949" s="4"/>
      <c r="T949" s="4"/>
      <c r="AA949" s="4" t="str">
        <f t="shared" si="158"/>
        <v>na</v>
      </c>
      <c r="AB949" s="4" t="str">
        <f t="shared" si="159"/>
        <v>na</v>
      </c>
      <c r="AC949" s="4" t="str">
        <f t="shared" si="160"/>
        <v>na</v>
      </c>
      <c r="AD949" s="4" t="str">
        <f t="shared" si="161"/>
        <v>na</v>
      </c>
      <c r="AE949" s="4" t="str">
        <f t="shared" si="162"/>
        <v>na</v>
      </c>
      <c r="AF949" s="4" t="str">
        <f t="shared" si="163"/>
        <v>na</v>
      </c>
      <c r="AG949" s="4" t="str">
        <f t="shared" si="164"/>
        <v>na</v>
      </c>
    </row>
    <row r="950" spans="1:33" x14ac:dyDescent="0.2">
      <c r="A950" t="s">
        <v>3713</v>
      </c>
      <c r="B950" t="s">
        <v>3567</v>
      </c>
      <c r="C950" s="7" t="str">
        <f>VLOOKUP(B950,YahooFinanceInfos!A:T,9,FALSE)</f>
        <v>Mylan N.V.</v>
      </c>
      <c r="D950" t="str">
        <f>VLOOKUP(B950,YahooFinanceInfos!A:T,7,FALSE)</f>
        <v>USD</v>
      </c>
      <c r="E950" s="1">
        <f>VLOOKUP(B950,YahooFinanceInfos!A:T,20,FALSE)</f>
        <v>15.22</v>
      </c>
      <c r="F950" s="4" t="str">
        <f>VLOOKUP(B950,YahooFinanceInfos!A:AK,37,FALSE)</f>
        <v>12.75 - 23.11</v>
      </c>
      <c r="G950" s="11">
        <f>(VLOOKUP(B950,YahooFinanceInfos!A:AO,41,FALSE)-E950)/E950</f>
        <v>0.51839684625492766</v>
      </c>
      <c r="H950" s="9">
        <f>VLOOKUP(B950,YahooFinanceInfos!A:AX,50,FALSE)</f>
        <v>0.03</v>
      </c>
      <c r="I950" s="9">
        <f>VLOOKUP(B950,YahooFinanceInfos!A:AT,46,FALSE)</f>
        <v>0</v>
      </c>
      <c r="J950" s="4">
        <f>VLOOKUP(B950,YahooFinanceInfos!A:AV,48,FALSE)</f>
        <v>0</v>
      </c>
      <c r="K950" s="4">
        <f t="shared" si="165"/>
        <v>0</v>
      </c>
      <c r="L950" s="9">
        <f>VLOOKUP(B950,YahooFinanceInfos!A:AV,47,FALSE)</f>
        <v>507.33334000000002</v>
      </c>
      <c r="M950" s="9">
        <f>VLOOKUP(B950,YahooFinanceInfos!A:AZ,52,FALSE)</f>
        <v>23.024000000000001</v>
      </c>
      <c r="N950" s="4">
        <f>VLOOKUP(B950,YahooFinanceInfos!A:BH,60,FALSE)</f>
        <v>0.66104936999999997</v>
      </c>
      <c r="O950" s="4" t="str">
        <f t="shared" si="166"/>
        <v>don't touch</v>
      </c>
      <c r="P950" s="4"/>
      <c r="Q950" s="4"/>
      <c r="R950" s="4"/>
      <c r="S950" s="4"/>
      <c r="T950" s="4"/>
      <c r="AA950" s="4" t="str">
        <f t="shared" si="158"/>
        <v>na</v>
      </c>
      <c r="AB950" s="4" t="str">
        <f t="shared" si="159"/>
        <v>na</v>
      </c>
      <c r="AC950" s="4" t="str">
        <f t="shared" si="160"/>
        <v>na</v>
      </c>
      <c r="AD950" s="4" t="str">
        <f t="shared" si="161"/>
        <v>na</v>
      </c>
      <c r="AE950" s="4" t="str">
        <f t="shared" si="162"/>
        <v>na</v>
      </c>
      <c r="AF950" s="4" t="str">
        <f t="shared" si="163"/>
        <v>na</v>
      </c>
      <c r="AG950" s="4" t="str">
        <f t="shared" si="164"/>
        <v>na</v>
      </c>
    </row>
    <row r="951" spans="1:33" x14ac:dyDescent="0.2">
      <c r="A951" t="s">
        <v>3713</v>
      </c>
      <c r="B951" t="s">
        <v>3568</v>
      </c>
      <c r="C951" s="7" t="str">
        <f>VLOOKUP(B951,YahooFinanceInfos!A:T,9,FALSE)</f>
        <v>Nasdaq, Inc.</v>
      </c>
      <c r="D951" t="str">
        <f>VLOOKUP(B951,YahooFinanceInfos!A:T,7,FALSE)</f>
        <v>USD</v>
      </c>
      <c r="E951" s="1">
        <f>VLOOKUP(B951,YahooFinanceInfos!A:T,20,FALSE)</f>
        <v>109.48</v>
      </c>
      <c r="F951" s="4" t="str">
        <f>VLOOKUP(B951,YahooFinanceInfos!A:AK,37,FALSE)</f>
        <v>71.66 - 120.23</v>
      </c>
      <c r="G951" s="11">
        <f>(VLOOKUP(B951,YahooFinanceInfos!A:AO,41,FALSE)-E951)/E951</f>
        <v>9.8191450493240767E-2</v>
      </c>
      <c r="H951" s="9">
        <f>VLOOKUP(B951,YahooFinanceInfos!A:AX,50,FALSE)</f>
        <v>4.37</v>
      </c>
      <c r="I951" s="9">
        <f>VLOOKUP(B951,YahooFinanceInfos!A:AT,46,FALSE)</f>
        <v>1.88</v>
      </c>
      <c r="J951" s="4">
        <f>VLOOKUP(B951,YahooFinanceInfos!A:AV,48,FALSE)</f>
        <v>1.726513E-2</v>
      </c>
      <c r="K951" s="4">
        <f t="shared" si="165"/>
        <v>0.43020594965675052</v>
      </c>
      <c r="L951" s="9">
        <f>VLOOKUP(B951,YahooFinanceInfos!A:AV,47,FALSE)</f>
        <v>25.052633</v>
      </c>
      <c r="M951" s="9">
        <f>VLOOKUP(B951,YahooFinanceInfos!A:AZ,52,FALSE)</f>
        <v>32.835000000000001</v>
      </c>
      <c r="N951" s="4">
        <f>VLOOKUP(B951,YahooFinanceInfos!A:BH,60,FALSE)</f>
        <v>3.334247</v>
      </c>
      <c r="O951" s="4" t="str">
        <f t="shared" si="166"/>
        <v>don't touch</v>
      </c>
      <c r="P951" s="4"/>
      <c r="Q951" s="4"/>
      <c r="R951" s="4"/>
      <c r="S951" s="4"/>
      <c r="T951" s="4"/>
      <c r="AA951" s="4" t="str">
        <f t="shared" si="158"/>
        <v>na</v>
      </c>
      <c r="AB951" s="4" t="str">
        <f t="shared" si="159"/>
        <v>na</v>
      </c>
      <c r="AC951" s="4" t="str">
        <f t="shared" si="160"/>
        <v>na</v>
      </c>
      <c r="AD951" s="4" t="str">
        <f t="shared" si="161"/>
        <v>na</v>
      </c>
      <c r="AE951" s="4" t="str">
        <f t="shared" si="162"/>
        <v>na</v>
      </c>
      <c r="AF951" s="4" t="str">
        <f t="shared" si="163"/>
        <v>na</v>
      </c>
      <c r="AG951" s="4" t="str">
        <f t="shared" si="164"/>
        <v>na</v>
      </c>
    </row>
    <row r="952" spans="1:33" x14ac:dyDescent="0.2">
      <c r="A952" t="s">
        <v>3713</v>
      </c>
      <c r="B952" t="s">
        <v>3569</v>
      </c>
      <c r="C952" s="7" t="str">
        <f>VLOOKUP(B952,YahooFinanceInfos!A:T,9,FALSE)</f>
        <v>National Oilwell Varco, Inc.</v>
      </c>
      <c r="D952" t="str">
        <f>VLOOKUP(B952,YahooFinanceInfos!A:T,7,FALSE)</f>
        <v>USD</v>
      </c>
      <c r="E952" s="1">
        <f>VLOOKUP(B952,YahooFinanceInfos!A:T,20,FALSE)</f>
        <v>11.67</v>
      </c>
      <c r="F952" s="4" t="str">
        <f>VLOOKUP(B952,YahooFinanceInfos!A:AK,37,FALSE)</f>
        <v>8.0 - 25.81</v>
      </c>
      <c r="G952" s="11">
        <f>(VLOOKUP(B952,YahooFinanceInfos!A:AO,41,FALSE)-E952)/E952</f>
        <v>1.2116538131962296</v>
      </c>
      <c r="H952" s="9">
        <f>VLOOKUP(B952,YahooFinanceInfos!A:AX,50,FALSE)</f>
        <v>-21.074000000000002</v>
      </c>
      <c r="I952" s="9">
        <f>VLOOKUP(B952,YahooFinanceInfos!A:AT,46,FALSE)</f>
        <v>0.2</v>
      </c>
      <c r="J952" s="4">
        <f>VLOOKUP(B952,YahooFinanceInfos!A:AV,48,FALSE)</f>
        <v>1.7376194000000001E-2</v>
      </c>
      <c r="K952" s="4">
        <f t="shared" si="165"/>
        <v>-9.4903672772136283E-3</v>
      </c>
      <c r="L952" s="9">
        <f>VLOOKUP(B952,YahooFinanceInfos!A:AV,47,FALSE)</f>
        <v>0</v>
      </c>
      <c r="M952" s="9">
        <f>VLOOKUP(B952,YahooFinanceInfos!A:AZ,52,FALSE)</f>
        <v>14.131</v>
      </c>
      <c r="N952" s="4">
        <f>VLOOKUP(B952,YahooFinanceInfos!A:BH,60,FALSE)</f>
        <v>0.82584393</v>
      </c>
      <c r="O952" s="4" t="str">
        <f t="shared" si="166"/>
        <v>don't touch</v>
      </c>
      <c r="P952" s="4"/>
      <c r="Q952" s="4"/>
      <c r="R952" s="4"/>
      <c r="S952" s="4"/>
      <c r="T952" s="4"/>
      <c r="AA952" s="4" t="str">
        <f t="shared" si="158"/>
        <v>na</v>
      </c>
      <c r="AB952" s="4" t="str">
        <f t="shared" si="159"/>
        <v>na</v>
      </c>
      <c r="AC952" s="4" t="str">
        <f t="shared" si="160"/>
        <v>na</v>
      </c>
      <c r="AD952" s="4" t="str">
        <f t="shared" si="161"/>
        <v>na</v>
      </c>
      <c r="AE952" s="4" t="str">
        <f t="shared" si="162"/>
        <v>na</v>
      </c>
      <c r="AF952" s="4" t="str">
        <f t="shared" si="163"/>
        <v>na</v>
      </c>
      <c r="AG952" s="4" t="str">
        <f t="shared" si="164"/>
        <v>na</v>
      </c>
    </row>
    <row r="953" spans="1:33" x14ac:dyDescent="0.2">
      <c r="A953" t="s">
        <v>3713</v>
      </c>
      <c r="B953" t="s">
        <v>3570</v>
      </c>
      <c r="C953" s="7" t="str">
        <f>VLOOKUP(B953,YahooFinanceInfos!A:T,9,FALSE)</f>
        <v>Navient Corporation</v>
      </c>
      <c r="D953" t="str">
        <f>VLOOKUP(B953,YahooFinanceInfos!A:T,7,FALSE)</f>
        <v>USD</v>
      </c>
      <c r="E953" s="1">
        <f>VLOOKUP(B953,YahooFinanceInfos!A:T,20,FALSE)</f>
        <v>6.81</v>
      </c>
      <c r="F953" s="4" t="str">
        <f>VLOOKUP(B953,YahooFinanceInfos!A:AK,37,FALSE)</f>
        <v>4.07 - 15.67</v>
      </c>
      <c r="G953" s="11">
        <f>(VLOOKUP(B953,YahooFinanceInfos!A:AO,41,FALSE)-E953)/E953</f>
        <v>1.3010279001468428</v>
      </c>
      <c r="H953" s="9">
        <f>VLOOKUP(B953,YahooFinanceInfos!A:AX,50,FALSE)</f>
        <v>1.6359999999999999</v>
      </c>
      <c r="I953" s="9">
        <f>VLOOKUP(B953,YahooFinanceInfos!A:AT,46,FALSE)</f>
        <v>0.64</v>
      </c>
      <c r="J953" s="4">
        <f>VLOOKUP(B953,YahooFinanceInfos!A:AV,48,FALSE)</f>
        <v>9.9610889999999994E-2</v>
      </c>
      <c r="K953" s="4">
        <f t="shared" si="165"/>
        <v>0.39119804400977998</v>
      </c>
      <c r="L953" s="9">
        <f>VLOOKUP(B953,YahooFinanceInfos!A:AV,47,FALSE)</f>
        <v>4.1625914999999996</v>
      </c>
      <c r="M953" s="9">
        <f>VLOOKUP(B953,YahooFinanceInfos!A:AZ,52,FALSE)</f>
        <v>10.499000000000001</v>
      </c>
      <c r="N953" s="4">
        <f>VLOOKUP(B953,YahooFinanceInfos!A:BH,60,FALSE)</f>
        <v>0.64863324</v>
      </c>
      <c r="O953" s="4" t="str">
        <f t="shared" si="166"/>
        <v>invest</v>
      </c>
      <c r="P953" s="4" t="s">
        <v>8415</v>
      </c>
      <c r="Q953" s="14">
        <v>2000</v>
      </c>
      <c r="R953" s="17" t="s">
        <v>8446</v>
      </c>
      <c r="S953" s="17">
        <f>Q953*J953</f>
        <v>199.22178</v>
      </c>
      <c r="T953" s="14">
        <f>Q953*(1+G953)</f>
        <v>4602.0558002936859</v>
      </c>
      <c r="U953">
        <v>0.6</v>
      </c>
      <c r="V953">
        <v>0.64</v>
      </c>
      <c r="W953">
        <v>0.64</v>
      </c>
      <c r="X953">
        <v>0.64</v>
      </c>
      <c r="Y953">
        <v>0.64</v>
      </c>
      <c r="Z953">
        <v>0.64</v>
      </c>
      <c r="AA953" s="4">
        <f t="shared" si="158"/>
        <v>6.6666666666666735E-2</v>
      </c>
      <c r="AB953" s="4">
        <f t="shared" si="159"/>
        <v>0</v>
      </c>
      <c r="AC953" s="4">
        <f t="shared" si="160"/>
        <v>6.6666666666666735E-2</v>
      </c>
      <c r="AD953" s="4">
        <f t="shared" si="161"/>
        <v>0</v>
      </c>
      <c r="AE953" s="4">
        <f t="shared" si="162"/>
        <v>0</v>
      </c>
      <c r="AF953" s="4">
        <f t="shared" si="163"/>
        <v>0</v>
      </c>
      <c r="AG953" s="4">
        <f t="shared" si="164"/>
        <v>0</v>
      </c>
    </row>
    <row r="954" spans="1:33" x14ac:dyDescent="0.2">
      <c r="A954" t="s">
        <v>3713</v>
      </c>
      <c r="B954" t="s">
        <v>3571</v>
      </c>
      <c r="C954" s="7" t="str">
        <f>VLOOKUP(B954,YahooFinanceInfos!A:T,9,FALSE)</f>
        <v>Nektar Therapeutics</v>
      </c>
      <c r="D954" t="str">
        <f>VLOOKUP(B954,YahooFinanceInfos!A:T,7,FALSE)</f>
        <v>USD</v>
      </c>
      <c r="E954" s="1">
        <f>VLOOKUP(B954,YahooFinanceInfos!A:T,20,FALSE)</f>
        <v>21.35</v>
      </c>
      <c r="F954" s="4" t="str">
        <f>VLOOKUP(B954,YahooFinanceInfos!A:AK,37,FALSE)</f>
        <v>13.63 - 36.85</v>
      </c>
      <c r="G954" s="11">
        <f>(VLOOKUP(B954,YahooFinanceInfos!A:AO,41,FALSE)-E954)/E954</f>
        <v>0.7259953161592505</v>
      </c>
      <c r="H954" s="9">
        <f>VLOOKUP(B954,YahooFinanceInfos!A:AX,50,FALSE)</f>
        <v>-2.6160000000000001</v>
      </c>
      <c r="I954" s="9">
        <f>VLOOKUP(B954,YahooFinanceInfos!A:AT,46,FALSE)</f>
        <v>0</v>
      </c>
      <c r="J954" s="4">
        <f>VLOOKUP(B954,YahooFinanceInfos!A:AV,48,FALSE)</f>
        <v>0</v>
      </c>
      <c r="K954" s="4">
        <f t="shared" si="165"/>
        <v>0</v>
      </c>
      <c r="L954" s="9">
        <f>VLOOKUP(B954,YahooFinanceInfos!A:AV,47,FALSE)</f>
        <v>0</v>
      </c>
      <c r="M954" s="9">
        <f>VLOOKUP(B954,YahooFinanceInfos!A:AZ,52,FALSE)</f>
        <v>7.3170000000000002</v>
      </c>
      <c r="N954" s="4">
        <f>VLOOKUP(B954,YahooFinanceInfos!A:BH,60,FALSE)</f>
        <v>2.9178627000000001</v>
      </c>
      <c r="O954" s="4" t="str">
        <f t="shared" si="166"/>
        <v>don't touch</v>
      </c>
      <c r="P954" s="4"/>
      <c r="Q954" s="4"/>
      <c r="R954" s="4"/>
      <c r="S954" s="4"/>
      <c r="T954" s="4"/>
      <c r="AA954" s="4" t="str">
        <f t="shared" si="158"/>
        <v>na</v>
      </c>
      <c r="AB954" s="4" t="str">
        <f t="shared" si="159"/>
        <v>na</v>
      </c>
      <c r="AC954" s="4" t="str">
        <f t="shared" si="160"/>
        <v>na</v>
      </c>
      <c r="AD954" s="4" t="str">
        <f t="shared" si="161"/>
        <v>na</v>
      </c>
      <c r="AE954" s="4" t="str">
        <f t="shared" si="162"/>
        <v>na</v>
      </c>
      <c r="AF954" s="4" t="str">
        <f t="shared" si="163"/>
        <v>na</v>
      </c>
      <c r="AG954" s="4" t="str">
        <f t="shared" si="164"/>
        <v>na</v>
      </c>
    </row>
    <row r="955" spans="1:33" x14ac:dyDescent="0.2">
      <c r="A955" t="s">
        <v>3713</v>
      </c>
      <c r="B955" t="s">
        <v>3572</v>
      </c>
      <c r="C955" s="7" t="str">
        <f>VLOOKUP(B955,YahooFinanceInfos!A:T,9,FALSE)</f>
        <v>NetApp, Inc.</v>
      </c>
      <c r="D955" t="str">
        <f>VLOOKUP(B955,YahooFinanceInfos!A:T,7,FALSE)</f>
        <v>USD</v>
      </c>
      <c r="E955" s="1">
        <f>VLOOKUP(B955,YahooFinanceInfos!A:T,20,FALSE)</f>
        <v>41.84</v>
      </c>
      <c r="F955" s="4" t="str">
        <f>VLOOKUP(B955,YahooFinanceInfos!A:AK,37,FALSE)</f>
        <v>34.66 - 70.37</v>
      </c>
      <c r="G955" s="11">
        <f>(VLOOKUP(B955,YahooFinanceInfos!A:AO,41,FALSE)-E955)/E955</f>
        <v>0.68188336520076476</v>
      </c>
      <c r="H955" s="9">
        <f>VLOOKUP(B955,YahooFinanceInfos!A:AX,50,FALSE)</f>
        <v>4.2629999999999999</v>
      </c>
      <c r="I955" s="9">
        <f>VLOOKUP(B955,YahooFinanceInfos!A:AT,46,FALSE)</f>
        <v>1.84</v>
      </c>
      <c r="J955" s="4">
        <f>VLOOKUP(B955,YahooFinanceInfos!A:AV,48,FALSE)</f>
        <v>4.4380129999999997E-2</v>
      </c>
      <c r="K955" s="4">
        <f t="shared" si="165"/>
        <v>0.43162092423176168</v>
      </c>
      <c r="L955" s="9">
        <f>VLOOKUP(B955,YahooFinanceInfos!A:AV,47,FALSE)</f>
        <v>9.8146850000000008</v>
      </c>
      <c r="M955" s="9">
        <f>VLOOKUP(B955,YahooFinanceInfos!A:AZ,52,FALSE)</f>
        <v>1.27</v>
      </c>
      <c r="N955" s="4">
        <f>VLOOKUP(B955,YahooFinanceInfos!A:BH,60,FALSE)</f>
        <v>32.944879999999998</v>
      </c>
      <c r="O955" s="4" t="str">
        <f t="shared" si="166"/>
        <v>invest</v>
      </c>
      <c r="P955" s="4"/>
      <c r="Q955" s="4"/>
      <c r="R955" s="4"/>
      <c r="S955" s="4"/>
      <c r="T955" s="4"/>
      <c r="AA955" s="4" t="str">
        <f t="shared" si="158"/>
        <v>na</v>
      </c>
      <c r="AB955" s="4" t="str">
        <f t="shared" si="159"/>
        <v>na</v>
      </c>
      <c r="AC955" s="4" t="str">
        <f t="shared" si="160"/>
        <v>na</v>
      </c>
      <c r="AD955" s="4" t="str">
        <f t="shared" si="161"/>
        <v>na</v>
      </c>
      <c r="AE955" s="4" t="str">
        <f t="shared" si="162"/>
        <v>na</v>
      </c>
      <c r="AF955" s="4" t="str">
        <f t="shared" si="163"/>
        <v>na</v>
      </c>
      <c r="AG955" s="4" t="str">
        <f t="shared" si="164"/>
        <v>na</v>
      </c>
    </row>
    <row r="956" spans="1:33" x14ac:dyDescent="0.2">
      <c r="A956" t="s">
        <v>3713</v>
      </c>
      <c r="B956" t="s">
        <v>64</v>
      </c>
      <c r="C956" s="7" t="str">
        <f>VLOOKUP(B956,YahooFinanceInfos!A:T,9,FALSE)</f>
        <v>Netflix, Inc.</v>
      </c>
      <c r="D956" t="str">
        <f>VLOOKUP(B956,YahooFinanceInfos!A:T,7,FALSE)</f>
        <v>USD</v>
      </c>
      <c r="E956" s="1">
        <f>VLOOKUP(B956,YahooFinanceInfos!A:T,20,FALSE)</f>
        <v>441.95</v>
      </c>
      <c r="F956" s="4" t="str">
        <f>VLOOKUP(B956,YahooFinanceInfos!A:AK,37,FALSE)</f>
        <v>252.28 - 452.38</v>
      </c>
      <c r="G956" s="11">
        <f>(VLOOKUP(B956,YahooFinanceInfos!A:AO,41,FALSE)-E956)/E956</f>
        <v>2.3599954746012008E-2</v>
      </c>
      <c r="H956" s="9">
        <f>VLOOKUP(B956,YahooFinanceInfos!A:AX,50,FALSE)</f>
        <v>4.9409999999999998</v>
      </c>
      <c r="I956" s="9">
        <f>VLOOKUP(B956,YahooFinanceInfos!A:AT,46,FALSE)</f>
        <v>0</v>
      </c>
      <c r="J956" s="4">
        <f>VLOOKUP(B956,YahooFinanceInfos!A:AV,48,FALSE)</f>
        <v>0</v>
      </c>
      <c r="K956" s="4">
        <f t="shared" si="165"/>
        <v>0</v>
      </c>
      <c r="L956" s="9">
        <f>VLOOKUP(B956,YahooFinanceInfos!A:AV,47,FALSE)</f>
        <v>89.445459999999997</v>
      </c>
      <c r="M956" s="9">
        <f>VLOOKUP(B956,YahooFinanceInfos!A:AZ,52,FALSE)</f>
        <v>19.122</v>
      </c>
      <c r="N956" s="4">
        <f>VLOOKUP(B956,YahooFinanceInfos!A:BH,60,FALSE)</f>
        <v>23.112123</v>
      </c>
      <c r="O956" s="4" t="str">
        <f t="shared" si="166"/>
        <v>don't touch</v>
      </c>
      <c r="P956" s="4"/>
      <c r="Q956" s="4"/>
      <c r="R956" s="4"/>
      <c r="S956" s="4"/>
      <c r="T956" s="4"/>
      <c r="AA956" s="4" t="str">
        <f t="shared" si="158"/>
        <v>na</v>
      </c>
      <c r="AB956" s="4" t="str">
        <f t="shared" si="159"/>
        <v>na</v>
      </c>
      <c r="AC956" s="4" t="str">
        <f t="shared" si="160"/>
        <v>na</v>
      </c>
      <c r="AD956" s="4" t="str">
        <f t="shared" si="161"/>
        <v>na</v>
      </c>
      <c r="AE956" s="4" t="str">
        <f t="shared" si="162"/>
        <v>na</v>
      </c>
      <c r="AF956" s="4" t="str">
        <f t="shared" si="163"/>
        <v>na</v>
      </c>
      <c r="AG956" s="4" t="str">
        <f t="shared" si="164"/>
        <v>na</v>
      </c>
    </row>
    <row r="957" spans="1:33" x14ac:dyDescent="0.2">
      <c r="A957" t="s">
        <v>3713</v>
      </c>
      <c r="B957" t="s">
        <v>3573</v>
      </c>
      <c r="C957" s="7" t="str">
        <f>VLOOKUP(B957,YahooFinanceInfos!A:T,9,FALSE)</f>
        <v>Newell Brands Inc.</v>
      </c>
      <c r="D957" t="str">
        <f>VLOOKUP(B957,YahooFinanceInfos!A:T,7,FALSE)</f>
        <v>USD</v>
      </c>
      <c r="E957" s="1">
        <f>VLOOKUP(B957,YahooFinanceInfos!A:T,20,FALSE)</f>
        <v>11.62</v>
      </c>
      <c r="F957" s="4" t="str">
        <f>VLOOKUP(B957,YahooFinanceInfos!A:AK,37,FALSE)</f>
        <v>10.44 - 20.99</v>
      </c>
      <c r="G957" s="11">
        <f>(VLOOKUP(B957,YahooFinanceInfos!A:AO,41,FALSE)-E957)/E957</f>
        <v>0.80636833046471601</v>
      </c>
      <c r="H957" s="9">
        <f>VLOOKUP(B957,YahooFinanceInfos!A:AX,50,FALSE)</f>
        <v>-2.4119999999999999</v>
      </c>
      <c r="I957" s="9">
        <f>VLOOKUP(B957,YahooFinanceInfos!A:AT,46,FALSE)</f>
        <v>0.92</v>
      </c>
      <c r="J957" s="4">
        <f>VLOOKUP(B957,YahooFinanceInfos!A:AV,48,FALSE)</f>
        <v>7.8498299999999993E-2</v>
      </c>
      <c r="K957" s="4">
        <f t="shared" si="165"/>
        <v>-0.38142620232172475</v>
      </c>
      <c r="L957" s="9">
        <f>VLOOKUP(B957,YahooFinanceInfos!A:AV,47,FALSE)</f>
        <v>0</v>
      </c>
      <c r="M957" s="9">
        <f>VLOOKUP(B957,YahooFinanceInfos!A:AZ,52,FALSE)</f>
        <v>8.1440000000000001</v>
      </c>
      <c r="N957" s="4">
        <f>VLOOKUP(B957,YahooFinanceInfos!A:BH,60,FALSE)</f>
        <v>1.4268173</v>
      </c>
      <c r="O957" s="4" t="str">
        <f t="shared" si="166"/>
        <v>don't touch</v>
      </c>
      <c r="P957" s="4"/>
      <c r="Q957" s="4"/>
      <c r="R957" s="4"/>
      <c r="S957" s="4"/>
      <c r="T957" s="4"/>
      <c r="AA957" s="4" t="str">
        <f t="shared" si="158"/>
        <v>na</v>
      </c>
      <c r="AB957" s="4" t="str">
        <f t="shared" si="159"/>
        <v>na</v>
      </c>
      <c r="AC957" s="4" t="str">
        <f t="shared" si="160"/>
        <v>na</v>
      </c>
      <c r="AD957" s="4" t="str">
        <f t="shared" si="161"/>
        <v>na</v>
      </c>
      <c r="AE957" s="4" t="str">
        <f t="shared" si="162"/>
        <v>na</v>
      </c>
      <c r="AF957" s="4" t="str">
        <f t="shared" si="163"/>
        <v>na</v>
      </c>
      <c r="AG957" s="4" t="str">
        <f t="shared" si="164"/>
        <v>na</v>
      </c>
    </row>
    <row r="958" spans="1:33" x14ac:dyDescent="0.2">
      <c r="A958" t="s">
        <v>3713</v>
      </c>
      <c r="B958" t="s">
        <v>3574</v>
      </c>
      <c r="C958" s="7" t="str">
        <f>VLOOKUP(B958,YahooFinanceInfos!A:T,9,FALSE)</f>
        <v>781095</v>
      </c>
      <c r="D958">
        <f>VLOOKUP(B958,YahooFinanceInfos!A:T,7,FALSE)</f>
        <v>0</v>
      </c>
      <c r="E958" s="1">
        <f>VLOOKUP(B958,YahooFinanceInfos!A:T,20,FALSE)</f>
        <v>0</v>
      </c>
      <c r="F958" s="4">
        <f>VLOOKUP(B958,YahooFinanceInfos!A:AK,37,FALSE)</f>
        <v>0</v>
      </c>
      <c r="G958" s="11" t="e">
        <f>(VLOOKUP(B958,YahooFinanceInfos!A:AO,41,FALSE)-E958)/E958</f>
        <v>#DIV/0!</v>
      </c>
      <c r="H958" s="9">
        <f>VLOOKUP(B958,YahooFinanceInfos!A:AX,50,FALSE)</f>
        <v>0</v>
      </c>
      <c r="I958" s="9">
        <f>VLOOKUP(B958,YahooFinanceInfos!A:AT,46,FALSE)</f>
        <v>0</v>
      </c>
      <c r="J958" s="4">
        <f>VLOOKUP(B958,YahooFinanceInfos!A:AV,48,FALSE)</f>
        <v>0</v>
      </c>
      <c r="K958" s="4" t="str">
        <f t="shared" si="165"/>
        <v>na</v>
      </c>
      <c r="L958" s="9">
        <f>VLOOKUP(B958,YahooFinanceInfos!A:AV,47,FALSE)</f>
        <v>0</v>
      </c>
      <c r="M958" s="9">
        <f>VLOOKUP(B958,YahooFinanceInfos!A:AZ,52,FALSE)</f>
        <v>0</v>
      </c>
      <c r="N958" s="4">
        <f>VLOOKUP(B958,YahooFinanceInfos!A:BH,60,FALSE)</f>
        <v>0</v>
      </c>
      <c r="O958" s="4" t="e">
        <f t="shared" si="166"/>
        <v>#DIV/0!</v>
      </c>
      <c r="P958" s="4"/>
      <c r="Q958" s="4"/>
      <c r="R958" s="4"/>
      <c r="S958" s="4"/>
      <c r="T958" s="4"/>
      <c r="AA958" s="4" t="str">
        <f t="shared" si="158"/>
        <v>na</v>
      </c>
      <c r="AB958" s="4" t="str">
        <f t="shared" si="159"/>
        <v>na</v>
      </c>
      <c r="AC958" s="4" t="str">
        <f t="shared" si="160"/>
        <v>na</v>
      </c>
      <c r="AD958" s="4" t="str">
        <f t="shared" si="161"/>
        <v>na</v>
      </c>
      <c r="AE958" s="4" t="str">
        <f t="shared" si="162"/>
        <v>na</v>
      </c>
      <c r="AF958" s="4" t="str">
        <f t="shared" si="163"/>
        <v>na</v>
      </c>
      <c r="AG958" s="4" t="str">
        <f t="shared" si="164"/>
        <v>na</v>
      </c>
    </row>
    <row r="959" spans="1:33" x14ac:dyDescent="0.2">
      <c r="A959" t="s">
        <v>3713</v>
      </c>
      <c r="B959" t="s">
        <v>3575</v>
      </c>
      <c r="C959" s="7" t="str">
        <f>VLOOKUP(B959,YahooFinanceInfos!A:T,9,FALSE)</f>
        <v>Newmont Corporation</v>
      </c>
      <c r="D959" t="str">
        <f>VLOOKUP(B959,YahooFinanceInfos!A:T,7,FALSE)</f>
        <v>USD</v>
      </c>
      <c r="E959" s="1">
        <f>VLOOKUP(B959,YahooFinanceInfos!A:T,20,FALSE)</f>
        <v>66.64</v>
      </c>
      <c r="F959" s="4" t="str">
        <f>VLOOKUP(B959,YahooFinanceInfos!A:AK,37,FALSE)</f>
        <v>30.32 - 67.1</v>
      </c>
      <c r="G959" s="11">
        <f>(VLOOKUP(B959,YahooFinanceInfos!A:AO,41,FALSE)-E959)/E959</f>
        <v>6.902761104441683E-3</v>
      </c>
      <c r="H959" s="9">
        <f>VLOOKUP(B959,YahooFinanceInfos!A:AX,50,FALSE)</f>
        <v>4.4059999999999997</v>
      </c>
      <c r="I959" s="9">
        <f>VLOOKUP(B959,YahooFinanceInfos!A:AT,46,FALSE)</f>
        <v>0.56000000000000005</v>
      </c>
      <c r="J959" s="4">
        <f>VLOOKUP(B959,YahooFinanceInfos!A:AV,48,FALSE)</f>
        <v>8.7650650000000007E-3</v>
      </c>
      <c r="K959" s="4">
        <f t="shared" si="165"/>
        <v>0.12709940989559693</v>
      </c>
      <c r="L959" s="9">
        <f>VLOOKUP(B959,YahooFinanceInfos!A:AV,47,FALSE)</f>
        <v>15.124829</v>
      </c>
      <c r="M959" s="9">
        <f>VLOOKUP(B959,YahooFinanceInfos!A:AZ,52,FALSE)</f>
        <v>27.19</v>
      </c>
      <c r="N959" s="4">
        <f>VLOOKUP(B959,YahooFinanceInfos!A:BH,60,FALSE)</f>
        <v>2.450901</v>
      </c>
      <c r="O959" s="4" t="str">
        <f t="shared" si="166"/>
        <v>don't touch</v>
      </c>
      <c r="P959" s="4"/>
      <c r="Q959" s="4"/>
      <c r="R959" s="4"/>
      <c r="S959" s="4"/>
      <c r="T959" s="4"/>
      <c r="AA959" s="4" t="str">
        <f t="shared" si="158"/>
        <v>na</v>
      </c>
      <c r="AB959" s="4" t="str">
        <f t="shared" si="159"/>
        <v>na</v>
      </c>
      <c r="AC959" s="4" t="str">
        <f t="shared" si="160"/>
        <v>na</v>
      </c>
      <c r="AD959" s="4" t="str">
        <f t="shared" si="161"/>
        <v>na</v>
      </c>
      <c r="AE959" s="4" t="str">
        <f t="shared" si="162"/>
        <v>na</v>
      </c>
      <c r="AF959" s="4" t="str">
        <f t="shared" si="163"/>
        <v>na</v>
      </c>
      <c r="AG959" s="4" t="str">
        <f t="shared" si="164"/>
        <v>na</v>
      </c>
    </row>
    <row r="960" spans="1:33" x14ac:dyDescent="0.2">
      <c r="A960" t="s">
        <v>3713</v>
      </c>
      <c r="B960" t="s">
        <v>3576</v>
      </c>
      <c r="C960" s="7" t="str">
        <f>VLOOKUP(B960,YahooFinanceInfos!A:T,9,FALSE)</f>
        <v>News Corporation</v>
      </c>
      <c r="D960" t="str">
        <f>VLOOKUP(B960,YahooFinanceInfos!A:T,7,FALSE)</f>
        <v>USD</v>
      </c>
      <c r="E960" s="1">
        <f>VLOOKUP(B960,YahooFinanceInfos!A:T,20,FALSE)</f>
        <v>10.73</v>
      </c>
      <c r="F960" s="4" t="str">
        <f>VLOOKUP(B960,YahooFinanceInfos!A:AK,37,FALSE)</f>
        <v>7.9 - 15.07</v>
      </c>
      <c r="G960" s="11">
        <f>(VLOOKUP(B960,YahooFinanceInfos!A:AO,41,FALSE)-E960)/E960</f>
        <v>0.40447343895619753</v>
      </c>
      <c r="H960" s="9">
        <f>VLOOKUP(B960,YahooFinanceInfos!A:AX,50,FALSE)</f>
        <v>-1.573</v>
      </c>
      <c r="I960" s="9">
        <f>VLOOKUP(B960,YahooFinanceInfos!A:AT,46,FALSE)</f>
        <v>0.2</v>
      </c>
      <c r="J960" s="4">
        <f>VLOOKUP(B960,YahooFinanceInfos!A:AV,48,FALSE)</f>
        <v>1.8850142E-2</v>
      </c>
      <c r="K960" s="4">
        <f t="shared" si="165"/>
        <v>-0.12714558169103624</v>
      </c>
      <c r="L960" s="9">
        <f>VLOOKUP(B960,YahooFinanceInfos!A:AV,47,FALSE)</f>
        <v>0</v>
      </c>
      <c r="M960" s="9">
        <f>VLOOKUP(B960,YahooFinanceInfos!A:AZ,52,FALSE)</f>
        <v>13.32</v>
      </c>
      <c r="N960" s="4">
        <f>VLOOKUP(B960,YahooFinanceInfos!A:BH,60,FALSE)</f>
        <v>0.80555549999999998</v>
      </c>
      <c r="O960" s="4" t="str">
        <f t="shared" si="166"/>
        <v>don't touch</v>
      </c>
      <c r="P960" s="4"/>
      <c r="Q960" s="4"/>
      <c r="R960" s="4"/>
      <c r="S960" s="4"/>
      <c r="T960" s="4"/>
      <c r="AA960" s="4" t="str">
        <f t="shared" si="158"/>
        <v>na</v>
      </c>
      <c r="AB960" s="4" t="str">
        <f t="shared" si="159"/>
        <v>na</v>
      </c>
      <c r="AC960" s="4" t="str">
        <f t="shared" si="160"/>
        <v>na</v>
      </c>
      <c r="AD960" s="4" t="str">
        <f t="shared" si="161"/>
        <v>na</v>
      </c>
      <c r="AE960" s="4" t="str">
        <f t="shared" si="162"/>
        <v>na</v>
      </c>
      <c r="AF960" s="4" t="str">
        <f t="shared" si="163"/>
        <v>na</v>
      </c>
      <c r="AG960" s="4" t="str">
        <f t="shared" si="164"/>
        <v>na</v>
      </c>
    </row>
    <row r="961" spans="1:33" x14ac:dyDescent="0.2">
      <c r="A961" t="s">
        <v>3713</v>
      </c>
      <c r="B961" t="s">
        <v>3577</v>
      </c>
      <c r="C961" s="7" t="str">
        <f>VLOOKUP(B961,YahooFinanceInfos!A:T,9,FALSE)</f>
        <v>News Corporation</v>
      </c>
      <c r="D961" t="str">
        <f>VLOOKUP(B961,YahooFinanceInfos!A:T,7,FALSE)</f>
        <v>USD</v>
      </c>
      <c r="E961" s="1">
        <f>VLOOKUP(B961,YahooFinanceInfos!A:T,20,FALSE)</f>
        <v>11</v>
      </c>
      <c r="F961" s="4" t="str">
        <f>VLOOKUP(B961,YahooFinanceInfos!A:AK,37,FALSE)</f>
        <v>7.88 - 15.36</v>
      </c>
      <c r="G961" s="11">
        <f>(VLOOKUP(B961,YahooFinanceInfos!A:AO,41,FALSE)-E961)/E961</f>
        <v>0.39636363636363631</v>
      </c>
      <c r="H961" s="9">
        <f>VLOOKUP(B961,YahooFinanceInfos!A:AX,50,FALSE)</f>
        <v>-1.573</v>
      </c>
      <c r="I961" s="9">
        <f>VLOOKUP(B961,YahooFinanceInfos!A:AT,46,FALSE)</f>
        <v>0.2</v>
      </c>
      <c r="J961" s="4">
        <f>VLOOKUP(B961,YahooFinanceInfos!A:AV,48,FALSE)</f>
        <v>1.829826E-2</v>
      </c>
      <c r="K961" s="4">
        <f t="shared" si="165"/>
        <v>-0.12714558169103624</v>
      </c>
      <c r="L961" s="9">
        <f>VLOOKUP(B961,YahooFinanceInfos!A:AV,47,FALSE)</f>
        <v>0</v>
      </c>
      <c r="M961" s="9">
        <f>VLOOKUP(B961,YahooFinanceInfos!A:AZ,52,FALSE)</f>
        <v>13.32</v>
      </c>
      <c r="N961" s="4">
        <f>VLOOKUP(B961,YahooFinanceInfos!A:BH,60,FALSE)</f>
        <v>0.82582586999999996</v>
      </c>
      <c r="O961" s="4" t="str">
        <f t="shared" si="166"/>
        <v>don't touch</v>
      </c>
      <c r="P961" s="4"/>
      <c r="Q961" s="4"/>
      <c r="R961" s="4"/>
      <c r="S961" s="4"/>
      <c r="T961" s="4"/>
      <c r="AA961" s="4" t="str">
        <f t="shared" si="158"/>
        <v>na</v>
      </c>
      <c r="AB961" s="4" t="str">
        <f t="shared" si="159"/>
        <v>na</v>
      </c>
      <c r="AC961" s="4" t="str">
        <f t="shared" si="160"/>
        <v>na</v>
      </c>
      <c r="AD961" s="4" t="str">
        <f t="shared" si="161"/>
        <v>na</v>
      </c>
      <c r="AE961" s="4" t="str">
        <f t="shared" si="162"/>
        <v>na</v>
      </c>
      <c r="AF961" s="4" t="str">
        <f t="shared" si="163"/>
        <v>na</v>
      </c>
      <c r="AG961" s="4" t="str">
        <f t="shared" si="164"/>
        <v>na</v>
      </c>
    </row>
    <row r="962" spans="1:33" x14ac:dyDescent="0.2">
      <c r="A962" t="s">
        <v>3713</v>
      </c>
      <c r="B962" t="s">
        <v>655</v>
      </c>
      <c r="C962" s="7" t="str">
        <f>VLOOKUP(B962,YahooFinanceInfos!A:T,9,FALSE)</f>
        <v>NextEra Energy, Inc.</v>
      </c>
      <c r="D962" t="str">
        <f>VLOOKUP(B962,YahooFinanceInfos!A:T,7,FALSE)</f>
        <v>USD</v>
      </c>
      <c r="E962" s="1">
        <f>VLOOKUP(B962,YahooFinanceInfos!A:T,20,FALSE)</f>
        <v>232.23</v>
      </c>
      <c r="F962" s="4" t="str">
        <f>VLOOKUP(B962,YahooFinanceInfos!A:AK,37,FALSE)</f>
        <v>174.8 - 283.35</v>
      </c>
      <c r="G962" s="11">
        <f>(VLOOKUP(B962,YahooFinanceInfos!A:AO,41,FALSE)-E962)/E962</f>
        <v>0.22012659863066802</v>
      </c>
      <c r="H962" s="9">
        <f>VLOOKUP(B962,YahooFinanceInfos!A:AX,50,FALSE)</f>
        <v>7.1950000000000003</v>
      </c>
      <c r="I962" s="9">
        <f>VLOOKUP(B962,YahooFinanceInfos!A:AT,46,FALSE)</f>
        <v>5.15</v>
      </c>
      <c r="J962" s="4">
        <f>VLOOKUP(B962,YahooFinanceInfos!A:AV,48,FALSE)</f>
        <v>2.2379630000000001E-2</v>
      </c>
      <c r="K962" s="4">
        <f t="shared" si="165"/>
        <v>0.71577484364141764</v>
      </c>
      <c r="L962" s="9">
        <f>VLOOKUP(B962,YahooFinanceInfos!A:AV,47,FALSE)</f>
        <v>32.276580000000003</v>
      </c>
      <c r="M962" s="9">
        <f>VLOOKUP(B962,YahooFinanceInfos!A:AZ,52,FALSE)</f>
        <v>74.375</v>
      </c>
      <c r="N962" s="4">
        <f>VLOOKUP(B962,YahooFinanceInfos!A:BH,60,FALSE)</f>
        <v>3.12242</v>
      </c>
      <c r="O962" s="4" t="str">
        <f t="shared" si="166"/>
        <v>don't touch</v>
      </c>
      <c r="P962" s="4"/>
      <c r="Q962" s="4"/>
      <c r="R962" s="4"/>
      <c r="S962" s="4"/>
      <c r="T962" s="4"/>
      <c r="AA962" s="4" t="str">
        <f t="shared" si="158"/>
        <v>na</v>
      </c>
      <c r="AB962" s="4" t="str">
        <f t="shared" si="159"/>
        <v>na</v>
      </c>
      <c r="AC962" s="4" t="str">
        <f t="shared" si="160"/>
        <v>na</v>
      </c>
      <c r="AD962" s="4" t="str">
        <f t="shared" si="161"/>
        <v>na</v>
      </c>
      <c r="AE962" s="4" t="str">
        <f t="shared" si="162"/>
        <v>na</v>
      </c>
      <c r="AF962" s="4" t="str">
        <f t="shared" si="163"/>
        <v>na</v>
      </c>
      <c r="AG962" s="4" t="str">
        <f t="shared" si="164"/>
        <v>na</v>
      </c>
    </row>
    <row r="963" spans="1:33" x14ac:dyDescent="0.2">
      <c r="A963" t="s">
        <v>3713</v>
      </c>
      <c r="B963" t="s">
        <v>3578</v>
      </c>
      <c r="C963" s="7" t="str">
        <f>VLOOKUP(B963,YahooFinanceInfos!A:T,9,FALSE)</f>
        <v>Nielsen N.V.</v>
      </c>
      <c r="D963" t="str">
        <f>VLOOKUP(B963,YahooFinanceInfos!A:T,7,FALSE)</f>
        <v>USD</v>
      </c>
      <c r="E963" s="1">
        <f>VLOOKUP(B963,YahooFinanceInfos!A:T,20,FALSE)</f>
        <v>12.85</v>
      </c>
      <c r="F963" s="4" t="str">
        <f>VLOOKUP(B963,YahooFinanceInfos!A:AK,37,FALSE)</f>
        <v>11.62 - 24.69</v>
      </c>
      <c r="G963" s="11">
        <f>(VLOOKUP(B963,YahooFinanceInfos!A:AO,41,FALSE)-E963)/E963</f>
        <v>0.9214007782101169</v>
      </c>
      <c r="H963" s="9">
        <f>VLOOKUP(B963,YahooFinanceInfos!A:AX,50,FALSE)</f>
        <v>-1.339</v>
      </c>
      <c r="I963" s="9">
        <f>VLOOKUP(B963,YahooFinanceInfos!A:AT,46,FALSE)</f>
        <v>0.82</v>
      </c>
      <c r="J963" s="4">
        <f>VLOOKUP(B963,YahooFinanceInfos!A:AV,48,FALSE)</f>
        <v>6.6884175000000004E-2</v>
      </c>
      <c r="K963" s="4">
        <f t="shared" si="165"/>
        <v>-0.61239731142643761</v>
      </c>
      <c r="L963" s="9">
        <f>VLOOKUP(B963,YahooFinanceInfos!A:AV,47,FALSE)</f>
        <v>0</v>
      </c>
      <c r="M963" s="9">
        <f>VLOOKUP(B963,YahooFinanceInfos!A:AZ,52,FALSE)</f>
        <v>5.734</v>
      </c>
      <c r="N963" s="4">
        <f>VLOOKUP(B963,YahooFinanceInfos!A:BH,60,FALSE)</f>
        <v>2.2410185</v>
      </c>
      <c r="O963" s="4" t="str">
        <f t="shared" si="166"/>
        <v>don't touch</v>
      </c>
      <c r="P963" s="14"/>
      <c r="Q963" s="14"/>
      <c r="R963" s="16" t="s">
        <v>8419</v>
      </c>
      <c r="S963" s="16"/>
      <c r="T963" s="16"/>
      <c r="AA963" s="4" t="str">
        <f t="shared" si="158"/>
        <v>na</v>
      </c>
      <c r="AB963" s="4" t="str">
        <f t="shared" si="159"/>
        <v>na</v>
      </c>
      <c r="AC963" s="4" t="str">
        <f t="shared" si="160"/>
        <v>na</v>
      </c>
      <c r="AD963" s="4" t="str">
        <f t="shared" si="161"/>
        <v>na</v>
      </c>
      <c r="AE963" s="4" t="str">
        <f t="shared" si="162"/>
        <v>na</v>
      </c>
      <c r="AF963" s="4" t="str">
        <f t="shared" si="163"/>
        <v>na</v>
      </c>
      <c r="AG963" s="4" t="str">
        <f t="shared" si="164"/>
        <v>na</v>
      </c>
    </row>
    <row r="964" spans="1:33" x14ac:dyDescent="0.2">
      <c r="A964" t="s">
        <v>3713</v>
      </c>
      <c r="B964" t="s">
        <v>2018</v>
      </c>
      <c r="C964" s="7" t="str">
        <f>VLOOKUP(B964,YahooFinanceInfos!A:T,9,FALSE)</f>
        <v>Nike, Inc.</v>
      </c>
      <c r="D964" t="str">
        <f>VLOOKUP(B964,YahooFinanceInfos!A:T,7,FALSE)</f>
        <v>USD</v>
      </c>
      <c r="E964" s="1">
        <f>VLOOKUP(B964,YahooFinanceInfos!A:T,20,FALSE)</f>
        <v>86.55</v>
      </c>
      <c r="F964" s="4" t="str">
        <f>VLOOKUP(B964,YahooFinanceInfos!A:AK,37,FALSE)</f>
        <v>60.0 - 105.62</v>
      </c>
      <c r="G964" s="11">
        <f>(VLOOKUP(B964,YahooFinanceInfos!A:AO,41,FALSE)-E964)/E964</f>
        <v>0.22033506643558645</v>
      </c>
      <c r="H964" s="9">
        <f>VLOOKUP(B964,YahooFinanceInfos!A:AX,50,FALSE)</f>
        <v>2.7090000000000001</v>
      </c>
      <c r="I964" s="9">
        <f>VLOOKUP(B964,YahooFinanceInfos!A:AT,46,FALSE)</f>
        <v>0.93</v>
      </c>
      <c r="J964" s="4">
        <f>VLOOKUP(B964,YahooFinanceInfos!A:AV,48,FALSE)</f>
        <v>1.081144E-2</v>
      </c>
      <c r="K964" s="4">
        <f t="shared" si="165"/>
        <v>0.3433001107419712</v>
      </c>
      <c r="L964" s="9">
        <f>VLOOKUP(B964,YahooFinanceInfos!A:AV,47,FALSE)</f>
        <v>31.949058999999998</v>
      </c>
      <c r="M964" s="9">
        <f>VLOOKUP(B964,YahooFinanceInfos!A:AZ,52,FALSE)</f>
        <v>5.8170000000000002</v>
      </c>
      <c r="N964" s="4">
        <f>VLOOKUP(B964,YahooFinanceInfos!A:BH,60,FALSE)</f>
        <v>14.878804000000001</v>
      </c>
      <c r="O964" s="4" t="str">
        <f t="shared" si="166"/>
        <v>don't touch</v>
      </c>
      <c r="P964" s="4"/>
      <c r="Q964" s="4"/>
      <c r="R964" s="4"/>
      <c r="S964" s="4"/>
      <c r="T964" s="4"/>
      <c r="AA964" s="4" t="str">
        <f t="shared" si="158"/>
        <v>na</v>
      </c>
      <c r="AB964" s="4" t="str">
        <f t="shared" si="159"/>
        <v>na</v>
      </c>
      <c r="AC964" s="4" t="str">
        <f t="shared" si="160"/>
        <v>na</v>
      </c>
      <c r="AD964" s="4" t="str">
        <f t="shared" si="161"/>
        <v>na</v>
      </c>
      <c r="AE964" s="4" t="str">
        <f t="shared" si="162"/>
        <v>na</v>
      </c>
      <c r="AF964" s="4" t="str">
        <f t="shared" si="163"/>
        <v>na</v>
      </c>
      <c r="AG964" s="4" t="str">
        <f t="shared" si="164"/>
        <v>na</v>
      </c>
    </row>
    <row r="965" spans="1:33" x14ac:dyDescent="0.2">
      <c r="A965" t="s">
        <v>3713</v>
      </c>
      <c r="B965" t="s">
        <v>3579</v>
      </c>
      <c r="C965" s="7" t="str">
        <f>VLOOKUP(B965,YahooFinanceInfos!A:T,9,FALSE)</f>
        <v>NiSource Inc</v>
      </c>
      <c r="D965" t="str">
        <f>VLOOKUP(B965,YahooFinanceInfos!A:T,7,FALSE)</f>
        <v>USD</v>
      </c>
      <c r="E965" s="1">
        <f>VLOOKUP(B965,YahooFinanceInfos!A:T,20,FALSE)</f>
        <v>22.49</v>
      </c>
      <c r="F965" s="4" t="str">
        <f>VLOOKUP(B965,YahooFinanceInfos!A:AK,37,FALSE)</f>
        <v>19.56 - 30.67</v>
      </c>
      <c r="G965" s="11">
        <f>(VLOOKUP(B965,YahooFinanceInfos!A:AO,41,FALSE)-E965)/E965</f>
        <v>0.36371720764784365</v>
      </c>
      <c r="H965" s="9">
        <f>VLOOKUP(B965,YahooFinanceInfos!A:AX,50,FALSE)</f>
        <v>0.48199999999999998</v>
      </c>
      <c r="I965" s="9">
        <f>VLOOKUP(B965,YahooFinanceInfos!A:AT,46,FALSE)</f>
        <v>0.82</v>
      </c>
      <c r="J965" s="4">
        <f>VLOOKUP(B965,YahooFinanceInfos!A:AV,48,FALSE)</f>
        <v>3.6590807000000003E-2</v>
      </c>
      <c r="K965" s="4">
        <f t="shared" si="165"/>
        <v>1.7012448132780082</v>
      </c>
      <c r="L965" s="9">
        <f>VLOOKUP(B965,YahooFinanceInfos!A:AV,47,FALSE)</f>
        <v>46.659750000000003</v>
      </c>
      <c r="M965" s="9">
        <f>VLOOKUP(B965,YahooFinanceInfos!A:AZ,52,FALSE)</f>
        <v>12.702999999999999</v>
      </c>
      <c r="N965" s="4">
        <f>VLOOKUP(B965,YahooFinanceInfos!A:BH,60,FALSE)</f>
        <v>1.7704479</v>
      </c>
      <c r="O965" s="4" t="str">
        <f t="shared" si="166"/>
        <v>don't touch</v>
      </c>
      <c r="P965" s="4"/>
      <c r="Q965" s="4"/>
      <c r="R965" s="4"/>
      <c r="S965" s="4"/>
      <c r="T965" s="4"/>
      <c r="AA965" s="4" t="str">
        <f t="shared" si="158"/>
        <v>na</v>
      </c>
      <c r="AB965" s="4" t="str">
        <f t="shared" si="159"/>
        <v>na</v>
      </c>
      <c r="AC965" s="4" t="str">
        <f t="shared" si="160"/>
        <v>na</v>
      </c>
      <c r="AD965" s="4" t="str">
        <f t="shared" si="161"/>
        <v>na</v>
      </c>
      <c r="AE965" s="4" t="str">
        <f t="shared" si="162"/>
        <v>na</v>
      </c>
      <c r="AF965" s="4" t="str">
        <f t="shared" si="163"/>
        <v>na</v>
      </c>
      <c r="AG965" s="4" t="str">
        <f t="shared" si="164"/>
        <v>na</v>
      </c>
    </row>
    <row r="966" spans="1:33" x14ac:dyDescent="0.2">
      <c r="A966" t="s">
        <v>3713</v>
      </c>
      <c r="B966" t="s">
        <v>3580</v>
      </c>
      <c r="C966" s="7" t="str">
        <f>VLOOKUP(B966,YahooFinanceInfos!A:T,9,FALSE)</f>
        <v>Noble Energy Inc.</v>
      </c>
      <c r="D966" t="str">
        <f>VLOOKUP(B966,YahooFinanceInfos!A:T,7,FALSE)</f>
        <v>USD</v>
      </c>
      <c r="E966" s="1">
        <f>VLOOKUP(B966,YahooFinanceInfos!A:T,20,FALSE)</f>
        <v>8.4550000000000001</v>
      </c>
      <c r="F966" s="4" t="str">
        <f>VLOOKUP(B966,YahooFinanceInfos!A:AK,37,FALSE)</f>
        <v>2.73 - 27.31</v>
      </c>
      <c r="G966" s="11">
        <f>(VLOOKUP(B966,YahooFinanceInfos!A:AO,41,FALSE)-E966)/E966</f>
        <v>2.2300413956238909</v>
      </c>
      <c r="H966" s="9">
        <f>VLOOKUP(B966,YahooFinanceInfos!A:AX,50,FALSE)</f>
        <v>-10.794</v>
      </c>
      <c r="I966" s="9">
        <f>VLOOKUP(B966,YahooFinanceInfos!A:AT,46,FALSE)</f>
        <v>0.36</v>
      </c>
      <c r="J966" s="4">
        <f>VLOOKUP(B966,YahooFinanceInfos!A:AV,48,FALSE)</f>
        <v>4.3010755999999997E-2</v>
      </c>
      <c r="K966" s="4">
        <f t="shared" si="165"/>
        <v>-3.3351862145636464E-2</v>
      </c>
      <c r="L966" s="9">
        <f>VLOOKUP(B966,YahooFinanceInfos!A:AV,47,FALSE)</f>
        <v>0</v>
      </c>
      <c r="M966" s="9">
        <f>VLOOKUP(B966,YahooFinanceInfos!A:AZ,52,FALSE)</f>
        <v>9.18</v>
      </c>
      <c r="N966" s="4">
        <f>VLOOKUP(B966,YahooFinanceInfos!A:BH,60,FALSE)</f>
        <v>0.92102390000000001</v>
      </c>
      <c r="O966" s="4" t="str">
        <f t="shared" si="166"/>
        <v>don't touch</v>
      </c>
      <c r="P966" s="4"/>
      <c r="Q966" s="4"/>
      <c r="R966" s="4"/>
      <c r="S966" s="4"/>
      <c r="T966" s="4"/>
      <c r="AA966" s="4" t="str">
        <f t="shared" si="158"/>
        <v>na</v>
      </c>
      <c r="AB966" s="4" t="str">
        <f t="shared" si="159"/>
        <v>na</v>
      </c>
      <c r="AC966" s="4" t="str">
        <f t="shared" si="160"/>
        <v>na</v>
      </c>
      <c r="AD966" s="4" t="str">
        <f t="shared" si="161"/>
        <v>na</v>
      </c>
      <c r="AE966" s="4" t="str">
        <f t="shared" si="162"/>
        <v>na</v>
      </c>
      <c r="AF966" s="4" t="str">
        <f t="shared" si="163"/>
        <v>na</v>
      </c>
      <c r="AG966" s="4" t="str">
        <f t="shared" si="164"/>
        <v>na</v>
      </c>
    </row>
    <row r="967" spans="1:33" x14ac:dyDescent="0.2">
      <c r="A967" t="s">
        <v>3713</v>
      </c>
      <c r="B967" t="s">
        <v>3581</v>
      </c>
      <c r="C967" s="7" t="str">
        <f>VLOOKUP(B967,YahooFinanceInfos!A:T,9,FALSE)</f>
        <v>Nordstrom, Inc.</v>
      </c>
      <c r="D967" t="str">
        <f>VLOOKUP(B967,YahooFinanceInfos!A:T,7,FALSE)</f>
        <v>USD</v>
      </c>
      <c r="E967" s="1">
        <f>VLOOKUP(B967,YahooFinanceInfos!A:T,20,FALSE)</f>
        <v>15.61</v>
      </c>
      <c r="F967" s="4" t="str">
        <f>VLOOKUP(B967,YahooFinanceInfos!A:AK,37,FALSE)</f>
        <v>12.27 - 43.37</v>
      </c>
      <c r="G967" s="11">
        <f>(VLOOKUP(B967,YahooFinanceInfos!A:AO,41,FALSE)-E967)/E967</f>
        <v>1.7783472133247917</v>
      </c>
      <c r="H967" s="9">
        <f>VLOOKUP(B967,YahooFinanceInfos!A:AX,50,FALSE)</f>
        <v>3.18</v>
      </c>
      <c r="I967" s="9">
        <f>VLOOKUP(B967,YahooFinanceInfos!A:AT,46,FALSE)</f>
        <v>1.48</v>
      </c>
      <c r="J967" s="4">
        <f>VLOOKUP(B967,YahooFinanceInfos!A:AV,48,FALSE)</f>
        <v>9.5483869999999998E-2</v>
      </c>
      <c r="K967" s="4">
        <f t="shared" si="165"/>
        <v>0.46540880503144649</v>
      </c>
      <c r="L967" s="9">
        <f>VLOOKUP(B967,YahooFinanceInfos!A:AV,47,FALSE)</f>
        <v>4.9088050000000001</v>
      </c>
      <c r="M967" s="9">
        <f>VLOOKUP(B967,YahooFinanceInfos!A:AZ,52,FALSE)</f>
        <v>6.2919999999999998</v>
      </c>
      <c r="N967" s="4">
        <f>VLOOKUP(B967,YahooFinanceInfos!A:BH,60,FALSE)</f>
        <v>2.4809282000000001</v>
      </c>
      <c r="O967" s="4" t="str">
        <f t="shared" si="166"/>
        <v>invest</v>
      </c>
      <c r="P967" s="4" t="s">
        <v>8415</v>
      </c>
      <c r="Q967" s="14">
        <v>5000</v>
      </c>
      <c r="R967" s="17"/>
      <c r="S967" s="17">
        <f>Q967*J967</f>
        <v>477.41935000000001</v>
      </c>
      <c r="T967" s="14">
        <f>Q967*(1+G967)</f>
        <v>13891.736066623958</v>
      </c>
      <c r="U967">
        <v>1.32</v>
      </c>
      <c r="V967">
        <v>1.48</v>
      </c>
      <c r="W967">
        <v>1.48</v>
      </c>
      <c r="X967">
        <v>1.48</v>
      </c>
      <c r="Y967">
        <v>1.48</v>
      </c>
      <c r="Z967">
        <v>1.49</v>
      </c>
      <c r="AA967" s="4">
        <f t="shared" si="158"/>
        <v>0.12878787878787873</v>
      </c>
      <c r="AB967" s="4">
        <f t="shared" si="159"/>
        <v>6.7567567567567632E-3</v>
      </c>
      <c r="AC967" s="4">
        <f t="shared" si="160"/>
        <v>0.12121212121212115</v>
      </c>
      <c r="AD967" s="4">
        <f t="shared" si="161"/>
        <v>0</v>
      </c>
      <c r="AE967" s="4">
        <f t="shared" si="162"/>
        <v>0</v>
      </c>
      <c r="AF967" s="4">
        <f t="shared" si="163"/>
        <v>0</v>
      </c>
      <c r="AG967" s="4">
        <f t="shared" si="164"/>
        <v>6.7567567567567632E-3</v>
      </c>
    </row>
    <row r="968" spans="1:33" x14ac:dyDescent="0.2">
      <c r="A968" t="s">
        <v>3713</v>
      </c>
      <c r="B968" t="s">
        <v>3582</v>
      </c>
      <c r="C968" s="7" t="str">
        <f>VLOOKUP(B968,YahooFinanceInfos!A:T,9,FALSE)</f>
        <v>Norfolk Southern Corporation</v>
      </c>
      <c r="D968" t="str">
        <f>VLOOKUP(B968,YahooFinanceInfos!A:T,7,FALSE)</f>
        <v>USD</v>
      </c>
      <c r="E968" s="1">
        <f>VLOOKUP(B968,YahooFinanceInfos!A:T,20,FALSE)</f>
        <v>166.59</v>
      </c>
      <c r="F968" s="4" t="str">
        <f>VLOOKUP(B968,YahooFinanceInfos!A:AK,37,FALSE)</f>
        <v>112.62 - 219.88</v>
      </c>
      <c r="G968" s="11">
        <f>(VLOOKUP(B968,YahooFinanceInfos!A:AO,41,FALSE)-E968)/E968</f>
        <v>0.31988714808812047</v>
      </c>
      <c r="H968" s="9">
        <f>VLOOKUP(B968,YahooFinanceInfos!A:AX,50,FALSE)</f>
        <v>9.2240000000000002</v>
      </c>
      <c r="I968" s="9">
        <f>VLOOKUP(B968,YahooFinanceInfos!A:AT,46,FALSE)</f>
        <v>3.68</v>
      </c>
      <c r="J968" s="4">
        <f>VLOOKUP(B968,YahooFinanceInfos!A:AV,48,FALSE)</f>
        <v>2.2365383999999999E-2</v>
      </c>
      <c r="K968" s="4">
        <f t="shared" si="165"/>
        <v>0.39895923677363399</v>
      </c>
      <c r="L968" s="9">
        <f>VLOOKUP(B968,YahooFinanceInfos!A:AV,47,FALSE)</f>
        <v>18.060493000000001</v>
      </c>
      <c r="M968" s="9">
        <f>VLOOKUP(B968,YahooFinanceInfos!A:AZ,52,FALSE)</f>
        <v>58.1</v>
      </c>
      <c r="N968" s="4">
        <f>VLOOKUP(B968,YahooFinanceInfos!A:BH,60,FALSE)</f>
        <v>2.8672979999999999</v>
      </c>
      <c r="O968" s="4" t="str">
        <f t="shared" si="166"/>
        <v>don't touch</v>
      </c>
      <c r="P968" s="4"/>
      <c r="Q968" s="4"/>
      <c r="R968" s="4"/>
      <c r="S968" s="4"/>
      <c r="T968" s="4"/>
      <c r="AA968" s="4" t="str">
        <f t="shared" si="158"/>
        <v>na</v>
      </c>
      <c r="AB968" s="4" t="str">
        <f t="shared" si="159"/>
        <v>na</v>
      </c>
      <c r="AC968" s="4" t="str">
        <f t="shared" si="160"/>
        <v>na</v>
      </c>
      <c r="AD968" s="4" t="str">
        <f t="shared" si="161"/>
        <v>na</v>
      </c>
      <c r="AE968" s="4" t="str">
        <f t="shared" si="162"/>
        <v>na</v>
      </c>
      <c r="AF968" s="4" t="str">
        <f t="shared" si="163"/>
        <v>na</v>
      </c>
      <c r="AG968" s="4" t="str">
        <f t="shared" si="164"/>
        <v>na</v>
      </c>
    </row>
    <row r="969" spans="1:33" x14ac:dyDescent="0.2">
      <c r="A969" t="s">
        <v>3713</v>
      </c>
      <c r="B969" t="s">
        <v>3583</v>
      </c>
      <c r="C969" s="7" t="str">
        <f>VLOOKUP(B969,YahooFinanceInfos!A:T,9,FALSE)</f>
        <v>Northern Trust Corporation</v>
      </c>
      <c r="D969" t="str">
        <f>VLOOKUP(B969,YahooFinanceInfos!A:T,7,FALSE)</f>
        <v>USD</v>
      </c>
      <c r="E969" s="1">
        <f>VLOOKUP(B969,YahooFinanceInfos!A:T,20,FALSE)</f>
        <v>72.260000000000005</v>
      </c>
      <c r="F969" s="4" t="str">
        <f>VLOOKUP(B969,YahooFinanceInfos!A:AK,37,FALSE)</f>
        <v>60.67 - 110.48</v>
      </c>
      <c r="G969" s="11">
        <f>(VLOOKUP(B969,YahooFinanceInfos!A:AO,41,FALSE)-E969)/E969</f>
        <v>0.52892333241073897</v>
      </c>
      <c r="H969" s="9">
        <f>VLOOKUP(B969,YahooFinanceInfos!A:AX,50,FALSE)</f>
        <v>6.7030000000000003</v>
      </c>
      <c r="I969" s="9">
        <f>VLOOKUP(B969,YahooFinanceInfos!A:AT,46,FALSE)</f>
        <v>2.7</v>
      </c>
      <c r="J969" s="4">
        <f>VLOOKUP(B969,YahooFinanceInfos!A:AV,48,FALSE)</f>
        <v>3.8434163E-2</v>
      </c>
      <c r="K969" s="4">
        <f t="shared" si="165"/>
        <v>0.40280471430702669</v>
      </c>
      <c r="L969" s="9">
        <f>VLOOKUP(B969,YahooFinanceInfos!A:AV,47,FALSE)</f>
        <v>10.780248</v>
      </c>
      <c r="M969" s="9">
        <f>VLOOKUP(B969,YahooFinanceInfos!A:AZ,52,FALSE)</f>
        <v>48.04</v>
      </c>
      <c r="N969" s="4">
        <f>VLOOKUP(B969,YahooFinanceInfos!A:BH,60,FALSE)</f>
        <v>1.5041633000000001</v>
      </c>
      <c r="O969" s="4" t="str">
        <f t="shared" si="166"/>
        <v>invest</v>
      </c>
      <c r="P969" s="4"/>
      <c r="Q969" s="4"/>
      <c r="R969" s="4"/>
      <c r="S969" s="4"/>
      <c r="T969" s="4"/>
      <c r="AA969" s="4" t="str">
        <f t="shared" si="158"/>
        <v>na</v>
      </c>
      <c r="AB969" s="4" t="str">
        <f t="shared" si="159"/>
        <v>na</v>
      </c>
      <c r="AC969" s="4" t="str">
        <f t="shared" si="160"/>
        <v>na</v>
      </c>
      <c r="AD969" s="4" t="str">
        <f t="shared" si="161"/>
        <v>na</v>
      </c>
      <c r="AE969" s="4" t="str">
        <f t="shared" si="162"/>
        <v>na</v>
      </c>
      <c r="AF969" s="4" t="str">
        <f t="shared" si="163"/>
        <v>na</v>
      </c>
      <c r="AG969" s="4" t="str">
        <f t="shared" si="164"/>
        <v>na</v>
      </c>
    </row>
    <row r="970" spans="1:33" x14ac:dyDescent="0.2">
      <c r="A970" t="s">
        <v>3713</v>
      </c>
      <c r="B970" t="s">
        <v>3584</v>
      </c>
      <c r="C970" s="7" t="str">
        <f>VLOOKUP(B970,YahooFinanceInfos!A:T,9,FALSE)</f>
        <v>Northrop Grumman Corporation</v>
      </c>
      <c r="D970" t="str">
        <f>VLOOKUP(B970,YahooFinanceInfos!A:T,7,FALSE)</f>
        <v>USD</v>
      </c>
      <c r="E970" s="1">
        <f>VLOOKUP(B970,YahooFinanceInfos!A:T,20,FALSE)</f>
        <v>311.93</v>
      </c>
      <c r="F970" s="4" t="str">
        <f>VLOOKUP(B970,YahooFinanceInfos!A:AK,37,FALSE)</f>
        <v>263.31 - 385.01</v>
      </c>
      <c r="G970" s="11">
        <f>(VLOOKUP(B970,YahooFinanceInfos!A:AO,41,FALSE)-E970)/E970</f>
        <v>0.23428333279902536</v>
      </c>
      <c r="H970" s="9">
        <f>VLOOKUP(B970,YahooFinanceInfos!A:AX,50,FALSE)</f>
        <v>13.286</v>
      </c>
      <c r="I970" s="9">
        <f>VLOOKUP(B970,YahooFinanceInfos!A:AT,46,FALSE)</f>
        <v>5.28</v>
      </c>
      <c r="J970" s="4">
        <f>VLOOKUP(B970,YahooFinanceInfos!A:AV,48,FALSE)</f>
        <v>1.6476316000000001E-2</v>
      </c>
      <c r="K970" s="4">
        <f t="shared" si="165"/>
        <v>0.39741080836971249</v>
      </c>
      <c r="L970" s="9">
        <f>VLOOKUP(B970,YahooFinanceInfos!A:AV,47,FALSE)</f>
        <v>23.478096000000001</v>
      </c>
      <c r="M970" s="9">
        <f>VLOOKUP(B970,YahooFinanceInfos!A:AZ,52,FALSE)</f>
        <v>54.231000000000002</v>
      </c>
      <c r="N970" s="4">
        <f>VLOOKUP(B970,YahooFinanceInfos!A:BH,60,FALSE)</f>
        <v>5.7518763999999996</v>
      </c>
      <c r="O970" s="4" t="str">
        <f t="shared" si="166"/>
        <v>don't touch</v>
      </c>
      <c r="P970" s="4"/>
      <c r="Q970" s="4"/>
      <c r="R970" s="4"/>
      <c r="S970" s="4"/>
      <c r="T970" s="4"/>
      <c r="AA970" s="4" t="str">
        <f t="shared" si="158"/>
        <v>na</v>
      </c>
      <c r="AB970" s="4" t="str">
        <f t="shared" si="159"/>
        <v>na</v>
      </c>
      <c r="AC970" s="4" t="str">
        <f t="shared" si="160"/>
        <v>na</v>
      </c>
      <c r="AD970" s="4" t="str">
        <f t="shared" si="161"/>
        <v>na</v>
      </c>
      <c r="AE970" s="4" t="str">
        <f t="shared" si="162"/>
        <v>na</v>
      </c>
      <c r="AF970" s="4" t="str">
        <f t="shared" si="163"/>
        <v>na</v>
      </c>
      <c r="AG970" s="4" t="str">
        <f t="shared" si="164"/>
        <v>na</v>
      </c>
    </row>
    <row r="971" spans="1:33" x14ac:dyDescent="0.2">
      <c r="A971" t="s">
        <v>3713</v>
      </c>
      <c r="B971" t="s">
        <v>3585</v>
      </c>
      <c r="C971" s="7" t="str">
        <f>VLOOKUP(B971,YahooFinanceInfos!A:T,9,FALSE)</f>
        <v xml:space="preserve">Norwegian Cruise Line Holdings </v>
      </c>
      <c r="D971" t="str">
        <f>VLOOKUP(B971,YahooFinanceInfos!A:T,7,FALSE)</f>
        <v>USD</v>
      </c>
      <c r="E971" s="1">
        <f>VLOOKUP(B971,YahooFinanceInfos!A:T,20,FALSE)</f>
        <v>10.76</v>
      </c>
      <c r="F971" s="4" t="str">
        <f>VLOOKUP(B971,YahooFinanceInfos!A:AK,37,FALSE)</f>
        <v>7.03 - 59.78</v>
      </c>
      <c r="G971" s="11">
        <f>(VLOOKUP(B971,YahooFinanceInfos!A:AO,41,FALSE)-E971)/E971</f>
        <v>4.5557620817843869</v>
      </c>
      <c r="H971" s="9">
        <f>VLOOKUP(B971,YahooFinanceInfos!A:AX,50,FALSE)</f>
        <v>4.3</v>
      </c>
      <c r="I971" s="9">
        <f>VLOOKUP(B971,YahooFinanceInfos!A:AT,46,FALSE)</f>
        <v>0</v>
      </c>
      <c r="J971" s="4">
        <f>VLOOKUP(B971,YahooFinanceInfos!A:AV,48,FALSE)</f>
        <v>0</v>
      </c>
      <c r="K971" s="4">
        <f t="shared" si="165"/>
        <v>0</v>
      </c>
      <c r="L971" s="9">
        <f>VLOOKUP(B971,YahooFinanceInfos!A:AV,47,FALSE)</f>
        <v>2.5023255</v>
      </c>
      <c r="M971" s="9">
        <f>VLOOKUP(B971,YahooFinanceInfos!A:AZ,52,FALSE)</f>
        <v>30.577999999999999</v>
      </c>
      <c r="N971" s="4">
        <f>VLOOKUP(B971,YahooFinanceInfos!A:BH,60,FALSE)</f>
        <v>0.35188700000000001</v>
      </c>
      <c r="O971" s="4" t="str">
        <f t="shared" si="166"/>
        <v>don't touch</v>
      </c>
      <c r="P971" s="4" t="s">
        <v>6293</v>
      </c>
      <c r="Q971" s="14">
        <v>2000</v>
      </c>
      <c r="R971" s="21"/>
      <c r="S971" s="17">
        <f>Q971*J971</f>
        <v>0</v>
      </c>
      <c r="T971" s="14">
        <f>Q971*(1+G971)</f>
        <v>11111.524163568774</v>
      </c>
      <c r="AA971" s="4" t="str">
        <f t="shared" si="158"/>
        <v>na</v>
      </c>
      <c r="AB971" s="4" t="str">
        <f t="shared" si="159"/>
        <v>na</v>
      </c>
      <c r="AC971" s="4" t="str">
        <f t="shared" si="160"/>
        <v>na</v>
      </c>
      <c r="AD971" s="4" t="str">
        <f t="shared" si="161"/>
        <v>na</v>
      </c>
      <c r="AE971" s="4" t="str">
        <f t="shared" si="162"/>
        <v>na</v>
      </c>
      <c r="AF971" s="4" t="str">
        <f t="shared" si="163"/>
        <v>na</v>
      </c>
      <c r="AG971" s="4" t="str">
        <f t="shared" si="164"/>
        <v>na</v>
      </c>
    </row>
    <row r="972" spans="1:33" x14ac:dyDescent="0.2">
      <c r="A972" t="s">
        <v>3713</v>
      </c>
      <c r="B972" t="s">
        <v>3586</v>
      </c>
      <c r="C972" s="7" t="str">
        <f>VLOOKUP(B972,YahooFinanceInfos!A:T,9,FALSE)</f>
        <v>NRG Energy, Inc.</v>
      </c>
      <c r="D972" t="str">
        <f>VLOOKUP(B972,YahooFinanceInfos!A:T,7,FALSE)</f>
        <v>USD</v>
      </c>
      <c r="E972" s="1">
        <f>VLOOKUP(B972,YahooFinanceInfos!A:T,20,FALSE)</f>
        <v>32.65</v>
      </c>
      <c r="F972" s="4" t="str">
        <f>VLOOKUP(B972,YahooFinanceInfos!A:AK,37,FALSE)</f>
        <v>19.54 - 41.78</v>
      </c>
      <c r="G972" s="11">
        <f>(VLOOKUP(B972,YahooFinanceInfos!A:AO,41,FALSE)-E972)/E972</f>
        <v>0.27963246554364479</v>
      </c>
      <c r="H972" s="9">
        <f>VLOOKUP(B972,YahooFinanceInfos!A:AX,50,FALSE)</f>
        <v>15.904999999999999</v>
      </c>
      <c r="I972" s="9">
        <f>VLOOKUP(B972,YahooFinanceInfos!A:AT,46,FALSE)</f>
        <v>0.66</v>
      </c>
      <c r="J972" s="4">
        <f>VLOOKUP(B972,YahooFinanceInfos!A:AV,48,FALSE)</f>
        <v>2.0787402999999999E-2</v>
      </c>
      <c r="K972" s="4">
        <f t="shared" si="165"/>
        <v>4.1496384784658918E-2</v>
      </c>
      <c r="L972" s="9">
        <f>VLOOKUP(B972,YahooFinanceInfos!A:AV,47,FALSE)</f>
        <v>2.0528138</v>
      </c>
      <c r="M972" s="9">
        <f>VLOOKUP(B972,YahooFinanceInfos!A:AZ,52,FALSE)</f>
        <v>6.2530000000000001</v>
      </c>
      <c r="N972" s="4">
        <f>VLOOKUP(B972,YahooFinanceInfos!A:BH,60,FALSE)</f>
        <v>5.2214939999999999</v>
      </c>
      <c r="O972" s="4" t="str">
        <f t="shared" si="166"/>
        <v>don't touch</v>
      </c>
      <c r="P972" s="4"/>
      <c r="Q972" s="4"/>
      <c r="R972" s="4"/>
      <c r="S972" s="4"/>
      <c r="T972" s="4"/>
      <c r="AA972" s="4" t="str">
        <f t="shared" si="158"/>
        <v>na</v>
      </c>
      <c r="AB972" s="4" t="str">
        <f t="shared" si="159"/>
        <v>na</v>
      </c>
      <c r="AC972" s="4" t="str">
        <f t="shared" si="160"/>
        <v>na</v>
      </c>
      <c r="AD972" s="4" t="str">
        <f t="shared" si="161"/>
        <v>na</v>
      </c>
      <c r="AE972" s="4" t="str">
        <f t="shared" si="162"/>
        <v>na</v>
      </c>
      <c r="AF972" s="4" t="str">
        <f t="shared" si="163"/>
        <v>na</v>
      </c>
      <c r="AG972" s="4" t="str">
        <f t="shared" si="164"/>
        <v>na</v>
      </c>
    </row>
    <row r="973" spans="1:33" x14ac:dyDescent="0.2">
      <c r="A973" t="s">
        <v>3713</v>
      </c>
      <c r="B973" t="s">
        <v>661</v>
      </c>
      <c r="C973" s="7" t="str">
        <f>VLOOKUP(B973,YahooFinanceInfos!A:T,9,FALSE)</f>
        <v>Nucor Corporation</v>
      </c>
      <c r="D973" t="str">
        <f>VLOOKUP(B973,YahooFinanceInfos!A:T,7,FALSE)</f>
        <v>USD</v>
      </c>
      <c r="E973" s="1">
        <f>VLOOKUP(B973,YahooFinanceInfos!A:T,20,FALSE)</f>
        <v>37.49</v>
      </c>
      <c r="F973" s="4" t="str">
        <f>VLOOKUP(B973,YahooFinanceInfos!A:AK,37,FALSE)</f>
        <v>27.53 - 58.7</v>
      </c>
      <c r="G973" s="11">
        <f>(VLOOKUP(B973,YahooFinanceInfos!A:AO,41,FALSE)-E973)/E973</f>
        <v>0.56575086689783938</v>
      </c>
      <c r="H973" s="9">
        <f>VLOOKUP(B973,YahooFinanceInfos!A:AX,50,FALSE)</f>
        <v>2.573</v>
      </c>
      <c r="I973" s="9">
        <f>VLOOKUP(B973,YahooFinanceInfos!A:AT,46,FALSE)</f>
        <v>1.605</v>
      </c>
      <c r="J973" s="4">
        <f>VLOOKUP(B973,YahooFinanceInfos!A:AV,48,FALSE)</f>
        <v>4.3006429999999998E-2</v>
      </c>
      <c r="K973" s="4">
        <f t="shared" si="165"/>
        <v>0.62378546443839877</v>
      </c>
      <c r="L973" s="9">
        <f>VLOOKUP(B973,YahooFinanceInfos!A:AV,47,FALSE)</f>
        <v>14.570541</v>
      </c>
      <c r="M973" s="9">
        <f>VLOOKUP(B973,YahooFinanceInfos!A:AZ,52,FALSE)</f>
        <v>33.765999999999998</v>
      </c>
      <c r="N973" s="4">
        <f>VLOOKUP(B973,YahooFinanceInfos!A:BH,60,FALSE)</f>
        <v>1.1102885</v>
      </c>
      <c r="O973" s="4" t="str">
        <f t="shared" si="166"/>
        <v>invest</v>
      </c>
      <c r="P973" s="4"/>
      <c r="Q973" s="4"/>
      <c r="R973" s="4"/>
      <c r="S973" s="4"/>
      <c r="T973" s="4"/>
      <c r="AA973" s="4" t="str">
        <f t="shared" si="158"/>
        <v>na</v>
      </c>
      <c r="AB973" s="4" t="str">
        <f t="shared" si="159"/>
        <v>na</v>
      </c>
      <c r="AC973" s="4" t="str">
        <f t="shared" si="160"/>
        <v>na</v>
      </c>
      <c r="AD973" s="4" t="str">
        <f t="shared" si="161"/>
        <v>na</v>
      </c>
      <c r="AE973" s="4" t="str">
        <f t="shared" si="162"/>
        <v>na</v>
      </c>
      <c r="AF973" s="4" t="str">
        <f t="shared" si="163"/>
        <v>na</v>
      </c>
      <c r="AG973" s="4" t="str">
        <f t="shared" si="164"/>
        <v>na</v>
      </c>
    </row>
    <row r="974" spans="1:33" x14ac:dyDescent="0.2">
      <c r="A974" t="s">
        <v>3713</v>
      </c>
      <c r="B974" t="s">
        <v>3587</v>
      </c>
      <c r="C974" s="7" t="str">
        <f>VLOOKUP(B974,YahooFinanceInfos!A:T,9,FALSE)</f>
        <v>NVIDIA Corporation</v>
      </c>
      <c r="D974" t="str">
        <f>VLOOKUP(B974,YahooFinanceInfos!A:T,7,FALSE)</f>
        <v>USD</v>
      </c>
      <c r="E974" s="1">
        <f>VLOOKUP(B974,YahooFinanceInfos!A:T,20,FALSE)</f>
        <v>321.22000000000003</v>
      </c>
      <c r="F974" s="4" t="str">
        <f>VLOOKUP(B974,YahooFinanceInfos!A:AK,37,FALSE)</f>
        <v>132.6 - 326.9</v>
      </c>
      <c r="G974" s="11">
        <f>(VLOOKUP(B974,YahooFinanceInfos!A:AO,41,FALSE)-E974)/E974</f>
        <v>1.7682585144137817E-2</v>
      </c>
      <c r="H974" s="9">
        <f>VLOOKUP(B974,YahooFinanceInfos!A:AX,50,FALSE)</f>
        <v>4.5199999999999996</v>
      </c>
      <c r="I974" s="9">
        <f>VLOOKUP(B974,YahooFinanceInfos!A:AT,46,FALSE)</f>
        <v>0.64</v>
      </c>
      <c r="J974" s="4">
        <f>VLOOKUP(B974,YahooFinanceInfos!A:AV,48,FALSE)</f>
        <v>2.0565550999999999E-3</v>
      </c>
      <c r="K974" s="4">
        <f t="shared" si="165"/>
        <v>0.14159292035398233</v>
      </c>
      <c r="L974" s="9">
        <f>VLOOKUP(B974,YahooFinanceInfos!A:AV,47,FALSE)</f>
        <v>71.066376000000005</v>
      </c>
      <c r="M974" s="9">
        <f>VLOOKUP(B974,YahooFinanceInfos!A:AZ,52,FALSE)</f>
        <v>19.925000000000001</v>
      </c>
      <c r="N974" s="4">
        <f>VLOOKUP(B974,YahooFinanceInfos!A:BH,60,FALSE)</f>
        <v>16.121455999999998</v>
      </c>
      <c r="O974" s="4" t="str">
        <f t="shared" si="166"/>
        <v>don't touch</v>
      </c>
      <c r="P974" s="4"/>
      <c r="Q974" s="4"/>
      <c r="R974" s="4"/>
      <c r="S974" s="4"/>
      <c r="T974" s="4"/>
      <c r="AA974" s="4" t="str">
        <f t="shared" si="158"/>
        <v>na</v>
      </c>
      <c r="AB974" s="4" t="str">
        <f t="shared" si="159"/>
        <v>na</v>
      </c>
      <c r="AC974" s="4" t="str">
        <f t="shared" si="160"/>
        <v>na</v>
      </c>
      <c r="AD974" s="4" t="str">
        <f t="shared" si="161"/>
        <v>na</v>
      </c>
      <c r="AE974" s="4" t="str">
        <f t="shared" si="162"/>
        <v>na</v>
      </c>
      <c r="AF974" s="4" t="str">
        <f t="shared" si="163"/>
        <v>na</v>
      </c>
      <c r="AG974" s="4" t="str">
        <f t="shared" si="164"/>
        <v>na</v>
      </c>
    </row>
    <row r="975" spans="1:33" x14ac:dyDescent="0.2">
      <c r="A975" t="s">
        <v>3713</v>
      </c>
      <c r="B975" t="s">
        <v>3588</v>
      </c>
      <c r="C975" s="7" t="str">
        <f>VLOOKUP(B975,YahooFinanceInfos!A:T,9,FALSE)</f>
        <v>O'Reilly Automotive, Inc.</v>
      </c>
      <c r="D975" t="str">
        <f>VLOOKUP(B975,YahooFinanceInfos!A:T,7,FALSE)</f>
        <v>USD</v>
      </c>
      <c r="E975" s="1">
        <f>VLOOKUP(B975,YahooFinanceInfos!A:T,20,FALSE)</f>
        <v>398.6</v>
      </c>
      <c r="F975" s="4" t="str">
        <f>VLOOKUP(B975,YahooFinanceInfos!A:AK,37,FALSE)</f>
        <v>251.52 - 454.31</v>
      </c>
      <c r="G975" s="11">
        <f>(VLOOKUP(B975,YahooFinanceInfos!A:AO,41,FALSE)-E975)/E975</f>
        <v>0.13976417461113894</v>
      </c>
      <c r="H975" s="9">
        <f>VLOOKUP(B975,YahooFinanceInfos!A:AX,50,FALSE)</f>
        <v>17.821000000000002</v>
      </c>
      <c r="I975" s="9">
        <f>VLOOKUP(B975,YahooFinanceInfos!A:AT,46,FALSE)</f>
        <v>0</v>
      </c>
      <c r="J975" s="4">
        <f>VLOOKUP(B975,YahooFinanceInfos!A:AV,48,FALSE)</f>
        <v>0</v>
      </c>
      <c r="K975" s="4">
        <f t="shared" si="165"/>
        <v>0</v>
      </c>
      <c r="L975" s="9">
        <f>VLOOKUP(B975,YahooFinanceInfos!A:AV,47,FALSE)</f>
        <v>22.366872999999998</v>
      </c>
      <c r="M975" s="9">
        <f>VLOOKUP(B975,YahooFinanceInfos!A:AZ,52,FALSE)</f>
        <v>1.4670000000000001</v>
      </c>
      <c r="N975" s="4">
        <f>VLOOKUP(B975,YahooFinanceInfos!A:BH,60,FALSE)</f>
        <v>271.71096999999997</v>
      </c>
      <c r="O975" s="4" t="str">
        <f t="shared" si="166"/>
        <v>don't touch</v>
      </c>
      <c r="P975" s="4"/>
      <c r="Q975" s="4"/>
      <c r="R975" s="4"/>
      <c r="S975" s="4"/>
      <c r="T975" s="4"/>
      <c r="AA975" s="4" t="str">
        <f t="shared" si="158"/>
        <v>na</v>
      </c>
      <c r="AB975" s="4" t="str">
        <f t="shared" si="159"/>
        <v>na</v>
      </c>
      <c r="AC975" s="4" t="str">
        <f t="shared" si="160"/>
        <v>na</v>
      </c>
      <c r="AD975" s="4" t="str">
        <f t="shared" si="161"/>
        <v>na</v>
      </c>
      <c r="AE975" s="4" t="str">
        <f t="shared" si="162"/>
        <v>na</v>
      </c>
      <c r="AF975" s="4" t="str">
        <f t="shared" si="163"/>
        <v>na</v>
      </c>
      <c r="AG975" s="4" t="str">
        <f t="shared" si="164"/>
        <v>na</v>
      </c>
    </row>
    <row r="976" spans="1:33" x14ac:dyDescent="0.2">
      <c r="A976" t="s">
        <v>3713</v>
      </c>
      <c r="B976" t="s">
        <v>51</v>
      </c>
      <c r="C976" s="7" t="str">
        <f>VLOOKUP(B976,YahooFinanceInfos!A:T,9,FALSE)</f>
        <v>Occidental Petroleum Corporatio</v>
      </c>
      <c r="D976" t="str">
        <f>VLOOKUP(B976,YahooFinanceInfos!A:T,7,FALSE)</f>
        <v>USD</v>
      </c>
      <c r="E976" s="1">
        <f>VLOOKUP(B976,YahooFinanceInfos!A:T,20,FALSE)</f>
        <v>13.76</v>
      </c>
      <c r="F976" s="4" t="str">
        <f>VLOOKUP(B976,YahooFinanceInfos!A:AK,37,FALSE)</f>
        <v>9.0 - 54.05</v>
      </c>
      <c r="G976" s="11">
        <f>(VLOOKUP(B976,YahooFinanceInfos!A:AO,41,FALSE)-E976)/E976</f>
        <v>2.9280523255813953</v>
      </c>
      <c r="H976" s="9">
        <f>VLOOKUP(B976,YahooFinanceInfos!A:AX,50,FALSE)</f>
        <v>-4.548</v>
      </c>
      <c r="I976" s="9">
        <f>VLOOKUP(B976,YahooFinanceInfos!A:AT,46,FALSE)</f>
        <v>3.15</v>
      </c>
      <c r="J976" s="4">
        <f>VLOOKUP(B976,YahooFinanceInfos!A:AV,48,FALSE)</f>
        <v>0.23437500999999999</v>
      </c>
      <c r="K976" s="4">
        <f t="shared" si="165"/>
        <v>-0.69261213720316617</v>
      </c>
      <c r="L976" s="9">
        <f>VLOOKUP(B976,YahooFinanceInfos!A:AV,47,FALSE)</f>
        <v>0</v>
      </c>
      <c r="M976" s="9">
        <f>VLOOKUP(B976,YahooFinanceInfos!A:AZ,52,FALSE)</f>
        <v>23.925000000000001</v>
      </c>
      <c r="N976" s="4">
        <f>VLOOKUP(B976,YahooFinanceInfos!A:BH,60,FALSE)</f>
        <v>0.57513064000000003</v>
      </c>
      <c r="O976" s="4" t="str">
        <f t="shared" si="166"/>
        <v>don't touch</v>
      </c>
      <c r="P976" s="14"/>
      <c r="Q976" s="14"/>
      <c r="R976" s="16" t="s">
        <v>8419</v>
      </c>
      <c r="S976" s="16"/>
      <c r="T976" s="16"/>
      <c r="AA976" s="4" t="str">
        <f t="shared" si="158"/>
        <v>na</v>
      </c>
      <c r="AB976" s="4" t="str">
        <f t="shared" si="159"/>
        <v>na</v>
      </c>
      <c r="AC976" s="4" t="str">
        <f t="shared" si="160"/>
        <v>na</v>
      </c>
      <c r="AD976" s="4" t="str">
        <f t="shared" si="161"/>
        <v>na</v>
      </c>
      <c r="AE976" s="4" t="str">
        <f t="shared" si="162"/>
        <v>na</v>
      </c>
      <c r="AF976" s="4" t="str">
        <f t="shared" si="163"/>
        <v>na</v>
      </c>
      <c r="AG976" s="4" t="str">
        <f t="shared" si="164"/>
        <v>na</v>
      </c>
    </row>
    <row r="977" spans="1:33" x14ac:dyDescent="0.2">
      <c r="A977" t="s">
        <v>3713</v>
      </c>
      <c r="B977" t="s">
        <v>3589</v>
      </c>
      <c r="C977" s="7" t="str">
        <f>VLOOKUP(B977,YahooFinanceInfos!A:T,9,FALSE)</f>
        <v>Omnicom Group Inc.</v>
      </c>
      <c r="D977" t="str">
        <f>VLOOKUP(B977,YahooFinanceInfos!A:T,7,FALSE)</f>
        <v>USD</v>
      </c>
      <c r="E977" s="1">
        <f>VLOOKUP(B977,YahooFinanceInfos!A:T,20,FALSE)</f>
        <v>50.24</v>
      </c>
      <c r="F977" s="4" t="str">
        <f>VLOOKUP(B977,YahooFinanceInfos!A:AK,37,FALSE)</f>
        <v>46.37 - 85.05</v>
      </c>
      <c r="G977" s="11">
        <f>(VLOOKUP(B977,YahooFinanceInfos!A:AO,41,FALSE)-E977)/E977</f>
        <v>0.69287420382165588</v>
      </c>
      <c r="H977" s="9">
        <f>VLOOKUP(B977,YahooFinanceInfos!A:AX,50,FALSE)</f>
        <v>6.09</v>
      </c>
      <c r="I977" s="9">
        <f>VLOOKUP(B977,YahooFinanceInfos!A:AT,46,FALSE)</f>
        <v>2.6</v>
      </c>
      <c r="J977" s="4">
        <f>VLOOKUP(B977,YahooFinanceInfos!A:AV,48,FALSE)</f>
        <v>5.2996326000000003E-2</v>
      </c>
      <c r="K977" s="4">
        <f t="shared" si="165"/>
        <v>0.42692939244663386</v>
      </c>
      <c r="L977" s="9">
        <f>VLOOKUP(B977,YahooFinanceInfos!A:AV,47,FALSE)</f>
        <v>8.2495899999999995</v>
      </c>
      <c r="M977" s="9">
        <f>VLOOKUP(B977,YahooFinanceInfos!A:AZ,52,FALSE)</f>
        <v>11.422000000000001</v>
      </c>
      <c r="N977" s="4">
        <f>VLOOKUP(B977,YahooFinanceInfos!A:BH,60,FALSE)</f>
        <v>4.3985295000000004</v>
      </c>
      <c r="O977" s="4" t="str">
        <f t="shared" si="166"/>
        <v>invest</v>
      </c>
      <c r="P977" s="4"/>
      <c r="Q977" s="4"/>
      <c r="R977" s="4"/>
      <c r="S977" s="4"/>
      <c r="T977" s="4"/>
      <c r="AA977" s="4" t="str">
        <f t="shared" si="158"/>
        <v>na</v>
      </c>
      <c r="AB977" s="4" t="str">
        <f t="shared" si="159"/>
        <v>na</v>
      </c>
      <c r="AC977" s="4" t="str">
        <f t="shared" si="160"/>
        <v>na</v>
      </c>
      <c r="AD977" s="4" t="str">
        <f t="shared" si="161"/>
        <v>na</v>
      </c>
      <c r="AE977" s="4" t="str">
        <f t="shared" si="162"/>
        <v>na</v>
      </c>
      <c r="AF977" s="4" t="str">
        <f t="shared" si="163"/>
        <v>na</v>
      </c>
      <c r="AG977" s="4" t="str">
        <f t="shared" si="164"/>
        <v>na</v>
      </c>
    </row>
    <row r="978" spans="1:33" x14ac:dyDescent="0.2">
      <c r="A978" t="s">
        <v>3713</v>
      </c>
      <c r="B978" t="s">
        <v>3590</v>
      </c>
      <c r="C978" s="7" t="str">
        <f>VLOOKUP(B978,YahooFinanceInfos!A:T,9,FALSE)</f>
        <v>ONEOK, Inc.</v>
      </c>
      <c r="D978" t="str">
        <f>VLOOKUP(B978,YahooFinanceInfos!A:T,7,FALSE)</f>
        <v>USD</v>
      </c>
      <c r="E978" s="1">
        <f>VLOOKUP(B978,YahooFinanceInfos!A:T,20,FALSE)</f>
        <v>30.71</v>
      </c>
      <c r="F978" s="4" t="str">
        <f>VLOOKUP(B978,YahooFinanceInfos!A:AK,37,FALSE)</f>
        <v>12.16 - 78.48</v>
      </c>
      <c r="G978" s="11">
        <f>(VLOOKUP(B978,YahooFinanceInfos!A:AO,41,FALSE)-E978)/E978</f>
        <v>1.5555193747964833</v>
      </c>
      <c r="H978" s="9">
        <f>VLOOKUP(B978,YahooFinanceInfos!A:AX,50,FALSE)</f>
        <v>1.92</v>
      </c>
      <c r="I978" s="9">
        <f>VLOOKUP(B978,YahooFinanceInfos!A:AT,46,FALSE)</f>
        <v>3.6749999999999998</v>
      </c>
      <c r="J978" s="4">
        <f>VLOOKUP(B978,YahooFinanceInfos!A:AV,48,FALSE)</f>
        <v>0.12057087</v>
      </c>
      <c r="K978" s="4">
        <f t="shared" si="165"/>
        <v>1.9140625</v>
      </c>
      <c r="L978" s="9">
        <f>VLOOKUP(B978,YahooFinanceInfos!A:AV,47,FALSE)</f>
        <v>15.994792</v>
      </c>
      <c r="M978" s="9">
        <f>VLOOKUP(B978,YahooFinanceInfos!A:AZ,52,FALSE)</f>
        <v>13.435</v>
      </c>
      <c r="N978" s="4">
        <f>VLOOKUP(B978,YahooFinanceInfos!A:BH,60,FALSE)</f>
        <v>2.2858204999999998</v>
      </c>
      <c r="O978" s="4" t="str">
        <f t="shared" si="166"/>
        <v>don't touch</v>
      </c>
      <c r="P978" s="4"/>
      <c r="Q978" s="14"/>
      <c r="R978" s="16" t="s">
        <v>8431</v>
      </c>
      <c r="S978" s="16"/>
      <c r="T978" s="16"/>
      <c r="AA978" s="4" t="str">
        <f t="shared" si="158"/>
        <v>na</v>
      </c>
      <c r="AB978" s="4" t="str">
        <f t="shared" si="159"/>
        <v>na</v>
      </c>
      <c r="AC978" s="4" t="str">
        <f t="shared" si="160"/>
        <v>na</v>
      </c>
      <c r="AD978" s="4" t="str">
        <f t="shared" si="161"/>
        <v>na</v>
      </c>
      <c r="AE978" s="4" t="str">
        <f t="shared" si="162"/>
        <v>na</v>
      </c>
      <c r="AF978" s="4" t="str">
        <f t="shared" si="163"/>
        <v>na</v>
      </c>
      <c r="AG978" s="4" t="str">
        <f t="shared" si="164"/>
        <v>na</v>
      </c>
    </row>
    <row r="979" spans="1:33" x14ac:dyDescent="0.2">
      <c r="A979" t="s">
        <v>3713</v>
      </c>
      <c r="B979" t="s">
        <v>3591</v>
      </c>
      <c r="C979" s="7" t="str">
        <f>VLOOKUP(B979,YahooFinanceInfos!A:T,9,FALSE)</f>
        <v>Oracle Corporation</v>
      </c>
      <c r="D979" t="str">
        <f>VLOOKUP(B979,YahooFinanceInfos!A:T,7,FALSE)</f>
        <v>USD</v>
      </c>
      <c r="E979" s="1">
        <f>VLOOKUP(B979,YahooFinanceInfos!A:T,20,FALSE)</f>
        <v>52.91</v>
      </c>
      <c r="F979" s="4" t="str">
        <f>VLOOKUP(B979,YahooFinanceInfos!A:AK,37,FALSE)</f>
        <v>39.71 - 60.5</v>
      </c>
      <c r="G979" s="11">
        <f>(VLOOKUP(B979,YahooFinanceInfos!A:AO,41,FALSE)-E979)/E979</f>
        <v>0.14345114345114351</v>
      </c>
      <c r="H979" s="9">
        <f>VLOOKUP(B979,YahooFinanceInfos!A:AX,50,FALSE)</f>
        <v>3.18</v>
      </c>
      <c r="I979" s="9">
        <f>VLOOKUP(B979,YahooFinanceInfos!A:AT,46,FALSE)</f>
        <v>0.96</v>
      </c>
      <c r="J979" s="4">
        <f>VLOOKUP(B979,YahooFinanceInfos!A:AV,48,FALSE)</f>
        <v>1.8586640000000001E-2</v>
      </c>
      <c r="K979" s="4">
        <f t="shared" si="165"/>
        <v>0.30188679245283018</v>
      </c>
      <c r="L979" s="9">
        <f>VLOOKUP(B979,YahooFinanceInfos!A:AV,47,FALSE)</f>
        <v>16.638365</v>
      </c>
      <c r="M979" s="9">
        <f>VLOOKUP(B979,YahooFinanceInfos!A:AZ,52,FALSE)</f>
        <v>4.5030000000000001</v>
      </c>
      <c r="N979" s="4">
        <f>VLOOKUP(B979,YahooFinanceInfos!A:BH,60,FALSE)</f>
        <v>11.749945</v>
      </c>
      <c r="O979" s="4" t="str">
        <f t="shared" si="166"/>
        <v>don't touch</v>
      </c>
      <c r="P979" s="4"/>
      <c r="Q979" s="4"/>
      <c r="R979" s="4"/>
      <c r="S979" s="4"/>
      <c r="T979" s="4"/>
      <c r="AA979" s="4" t="str">
        <f t="shared" si="158"/>
        <v>na</v>
      </c>
      <c r="AB979" s="4" t="str">
        <f t="shared" si="159"/>
        <v>na</v>
      </c>
      <c r="AC979" s="4" t="str">
        <f t="shared" si="160"/>
        <v>na</v>
      </c>
      <c r="AD979" s="4" t="str">
        <f t="shared" si="161"/>
        <v>na</v>
      </c>
      <c r="AE979" s="4" t="str">
        <f t="shared" si="162"/>
        <v>na</v>
      </c>
      <c r="AF979" s="4" t="str">
        <f t="shared" si="163"/>
        <v>na</v>
      </c>
      <c r="AG979" s="4" t="str">
        <f t="shared" si="164"/>
        <v>na</v>
      </c>
    </row>
    <row r="980" spans="1:33" x14ac:dyDescent="0.2">
      <c r="A980" t="s">
        <v>3713</v>
      </c>
      <c r="B980" t="s">
        <v>3592</v>
      </c>
      <c r="C980" s="7" t="str">
        <f>VLOOKUP(B980,YahooFinanceInfos!A:T,9,FALSE)</f>
        <v>PACCAR Inc.</v>
      </c>
      <c r="D980" t="str">
        <f>VLOOKUP(B980,YahooFinanceInfos!A:T,7,FALSE)</f>
        <v>USD</v>
      </c>
      <c r="E980" s="1">
        <f>VLOOKUP(B980,YahooFinanceInfos!A:T,20,FALSE)</f>
        <v>66.61</v>
      </c>
      <c r="F980" s="4" t="str">
        <f>VLOOKUP(B980,YahooFinanceInfos!A:AK,37,FALSE)</f>
        <v>49.11 - 83.41</v>
      </c>
      <c r="G980" s="11">
        <f>(VLOOKUP(B980,YahooFinanceInfos!A:AO,41,FALSE)-E980)/E980</f>
        <v>0.25221438222489112</v>
      </c>
      <c r="H980" s="9">
        <f>VLOOKUP(B980,YahooFinanceInfos!A:AX,50,FALSE)</f>
        <v>6.09</v>
      </c>
      <c r="I980" s="9">
        <f>VLOOKUP(B980,YahooFinanceInfos!A:AT,46,FALSE)</f>
        <v>1.28</v>
      </c>
      <c r="J980" s="4">
        <f>VLOOKUP(B980,YahooFinanceInfos!A:AV,48,FALSE)</f>
        <v>1.9393939999999998E-2</v>
      </c>
      <c r="K980" s="4">
        <f t="shared" si="165"/>
        <v>0.21018062397372744</v>
      </c>
      <c r="L980" s="9">
        <f>VLOOKUP(B980,YahooFinanceInfos!A:AV,47,FALSE)</f>
        <v>10.937602</v>
      </c>
      <c r="M980" s="9">
        <f>VLOOKUP(B980,YahooFinanceInfos!A:AZ,52,FALSE)</f>
        <v>27.878</v>
      </c>
      <c r="N980" s="4">
        <f>VLOOKUP(B980,YahooFinanceInfos!A:BH,60,FALSE)</f>
        <v>2.3893392000000002</v>
      </c>
      <c r="O980" s="4" t="str">
        <f t="shared" si="166"/>
        <v>don't touch</v>
      </c>
      <c r="P980" s="4"/>
      <c r="Q980" s="4"/>
      <c r="R980" s="4"/>
      <c r="S980" s="4"/>
      <c r="T980" s="4"/>
      <c r="AA980" s="4" t="str">
        <f t="shared" si="158"/>
        <v>na</v>
      </c>
      <c r="AB980" s="4" t="str">
        <f t="shared" si="159"/>
        <v>na</v>
      </c>
      <c r="AC980" s="4" t="str">
        <f t="shared" si="160"/>
        <v>na</v>
      </c>
      <c r="AD980" s="4" t="str">
        <f t="shared" si="161"/>
        <v>na</v>
      </c>
      <c r="AE980" s="4" t="str">
        <f t="shared" si="162"/>
        <v>na</v>
      </c>
      <c r="AF980" s="4" t="str">
        <f t="shared" si="163"/>
        <v>na</v>
      </c>
      <c r="AG980" s="4" t="str">
        <f t="shared" si="164"/>
        <v>na</v>
      </c>
    </row>
    <row r="981" spans="1:33" x14ac:dyDescent="0.2">
      <c r="A981" t="s">
        <v>3713</v>
      </c>
      <c r="B981" t="s">
        <v>3593</v>
      </c>
      <c r="C981" s="7" t="str">
        <f>VLOOKUP(B981,YahooFinanceInfos!A:T,9,FALSE)</f>
        <v>Packaging Corporation of Americ</v>
      </c>
      <c r="D981" t="str">
        <f>VLOOKUP(B981,YahooFinanceInfos!A:T,7,FALSE)</f>
        <v>USD</v>
      </c>
      <c r="E981" s="1">
        <f>VLOOKUP(B981,YahooFinanceInfos!A:T,20,FALSE)</f>
        <v>93.34</v>
      </c>
      <c r="F981" s="4" t="str">
        <f>VLOOKUP(B981,YahooFinanceInfos!A:AK,37,FALSE)</f>
        <v>71.05 - 114.78</v>
      </c>
      <c r="G981" s="11">
        <f>(VLOOKUP(B981,YahooFinanceInfos!A:AO,41,FALSE)-E981)/E981</f>
        <v>0.22969787872294833</v>
      </c>
      <c r="H981" s="9">
        <f>VLOOKUP(B981,YahooFinanceInfos!A:AX,50,FALSE)</f>
        <v>6.86</v>
      </c>
      <c r="I981" s="9">
        <f>VLOOKUP(B981,YahooFinanceInfos!A:AT,46,FALSE)</f>
        <v>3.16</v>
      </c>
      <c r="J981" s="4">
        <f>VLOOKUP(B981,YahooFinanceInfos!A:AV,48,FALSE)</f>
        <v>3.5189310000000001E-2</v>
      </c>
      <c r="K981" s="4">
        <f t="shared" si="165"/>
        <v>0.46064139941690962</v>
      </c>
      <c r="L981" s="9">
        <f>VLOOKUP(B981,YahooFinanceInfos!A:AV,47,FALSE)</f>
        <v>13.606413</v>
      </c>
      <c r="M981" s="9">
        <f>VLOOKUP(B981,YahooFinanceInfos!A:AZ,52,FALSE)</f>
        <v>33.530999999999999</v>
      </c>
      <c r="N981" s="4">
        <f>VLOOKUP(B981,YahooFinanceInfos!A:BH,60,FALSE)</f>
        <v>2.7836927999999999</v>
      </c>
      <c r="O981" s="4" t="str">
        <f t="shared" si="166"/>
        <v>don't touch</v>
      </c>
      <c r="P981" s="4"/>
      <c r="Q981" s="4"/>
      <c r="R981" s="4"/>
      <c r="S981" s="4"/>
      <c r="T981" s="4"/>
      <c r="AA981" s="4" t="str">
        <f t="shared" si="158"/>
        <v>na</v>
      </c>
      <c r="AB981" s="4" t="str">
        <f t="shared" si="159"/>
        <v>na</v>
      </c>
      <c r="AC981" s="4" t="str">
        <f t="shared" si="160"/>
        <v>na</v>
      </c>
      <c r="AD981" s="4" t="str">
        <f t="shared" si="161"/>
        <v>na</v>
      </c>
      <c r="AE981" s="4" t="str">
        <f t="shared" si="162"/>
        <v>na</v>
      </c>
      <c r="AF981" s="4" t="str">
        <f t="shared" si="163"/>
        <v>na</v>
      </c>
      <c r="AG981" s="4" t="str">
        <f t="shared" si="164"/>
        <v>na</v>
      </c>
    </row>
    <row r="982" spans="1:33" x14ac:dyDescent="0.2">
      <c r="A982" t="s">
        <v>3713</v>
      </c>
      <c r="B982" t="s">
        <v>3594</v>
      </c>
      <c r="C982" s="7" t="str">
        <f>VLOOKUP(B982,YahooFinanceInfos!A:T,9,FALSE)</f>
        <v>Parker-Hannifin Corporation</v>
      </c>
      <c r="D982" t="str">
        <f>VLOOKUP(B982,YahooFinanceInfos!A:T,7,FALSE)</f>
        <v>USD</v>
      </c>
      <c r="E982" s="1">
        <f>VLOOKUP(B982,YahooFinanceInfos!A:T,20,FALSE)</f>
        <v>151.07</v>
      </c>
      <c r="F982" s="4" t="str">
        <f>VLOOKUP(B982,YahooFinanceInfos!A:AK,37,FALSE)</f>
        <v>93.0 - 215.94</v>
      </c>
      <c r="G982" s="11">
        <f>(VLOOKUP(B982,YahooFinanceInfos!A:AO,41,FALSE)-E982)/E982</f>
        <v>0.42940358774078247</v>
      </c>
      <c r="H982" s="9">
        <f>VLOOKUP(B982,YahooFinanceInfos!A:AX,50,FALSE)</f>
        <v>10.206</v>
      </c>
      <c r="I982" s="9">
        <f>VLOOKUP(B982,YahooFinanceInfos!A:AT,46,FALSE)</f>
        <v>3.52</v>
      </c>
      <c r="J982" s="4">
        <f>VLOOKUP(B982,YahooFinanceInfos!A:AV,48,FALSE)</f>
        <v>2.3979835000000001E-2</v>
      </c>
      <c r="K982" s="4">
        <f t="shared" si="165"/>
        <v>0.34489515970997453</v>
      </c>
      <c r="L982" s="9">
        <f>VLOOKUP(B982,YahooFinanceInfos!A:AV,47,FALSE)</f>
        <v>14.802077000000001</v>
      </c>
      <c r="M982" s="9">
        <f>VLOOKUP(B982,YahooFinanceInfos!A:AZ,52,FALSE)</f>
        <v>49.103999999999999</v>
      </c>
      <c r="N982" s="4">
        <f>VLOOKUP(B982,YahooFinanceInfos!A:BH,60,FALSE)</f>
        <v>3.0765316</v>
      </c>
      <c r="O982" s="4" t="str">
        <f t="shared" si="166"/>
        <v>don't touch</v>
      </c>
      <c r="P982" s="4"/>
      <c r="Q982" s="4"/>
      <c r="R982" s="4"/>
      <c r="S982" s="4"/>
      <c r="T982" s="4"/>
      <c r="AA982" s="4" t="str">
        <f t="shared" si="158"/>
        <v>na</v>
      </c>
      <c r="AB982" s="4" t="str">
        <f t="shared" si="159"/>
        <v>na</v>
      </c>
      <c r="AC982" s="4" t="str">
        <f t="shared" si="160"/>
        <v>na</v>
      </c>
      <c r="AD982" s="4" t="str">
        <f t="shared" si="161"/>
        <v>na</v>
      </c>
      <c r="AE982" s="4" t="str">
        <f t="shared" si="162"/>
        <v>na</v>
      </c>
      <c r="AF982" s="4" t="str">
        <f t="shared" si="163"/>
        <v>na</v>
      </c>
      <c r="AG982" s="4" t="str">
        <f t="shared" si="164"/>
        <v>na</v>
      </c>
    </row>
    <row r="983" spans="1:33" x14ac:dyDescent="0.2">
      <c r="A983" t="s">
        <v>3713</v>
      </c>
      <c r="B983" t="s">
        <v>3595</v>
      </c>
      <c r="C983" s="7" t="str">
        <f>VLOOKUP(B983,YahooFinanceInfos!A:T,9,FALSE)</f>
        <v>Paychex, Inc.</v>
      </c>
      <c r="D983" t="str">
        <f>VLOOKUP(B983,YahooFinanceInfos!A:T,7,FALSE)</f>
        <v>USD</v>
      </c>
      <c r="E983" s="1">
        <f>VLOOKUP(B983,YahooFinanceInfos!A:T,20,FALSE)</f>
        <v>63.13</v>
      </c>
      <c r="F983" s="4" t="str">
        <f>VLOOKUP(B983,YahooFinanceInfos!A:AK,37,FALSE)</f>
        <v>47.87 - 90.54</v>
      </c>
      <c r="G983" s="11">
        <f>(VLOOKUP(B983,YahooFinanceInfos!A:AO,41,FALSE)-E983)/E983</f>
        <v>0.43418343101536516</v>
      </c>
      <c r="H983" s="9">
        <f>VLOOKUP(B983,YahooFinanceInfos!A:AX,50,FALSE)</f>
        <v>3.07</v>
      </c>
      <c r="I983" s="9">
        <f>VLOOKUP(B983,YahooFinanceInfos!A:AT,46,FALSE)</f>
        <v>2.48</v>
      </c>
      <c r="J983" s="4">
        <f>VLOOKUP(B983,YahooFinanceInfos!A:AV,48,FALSE)</f>
        <v>4.0463369999999999E-2</v>
      </c>
      <c r="K983" s="4">
        <f t="shared" si="165"/>
        <v>0.80781758957654726</v>
      </c>
      <c r="L983" s="9">
        <f>VLOOKUP(B983,YahooFinanceInfos!A:AV,47,FALSE)</f>
        <v>20.563518999999999</v>
      </c>
      <c r="M983" s="9">
        <f>VLOOKUP(B983,YahooFinanceInfos!A:AZ,52,FALSE)</f>
        <v>7.694</v>
      </c>
      <c r="N983" s="4">
        <f>VLOOKUP(B983,YahooFinanceInfos!A:BH,60,FALSE)</f>
        <v>8.205095</v>
      </c>
      <c r="O983" s="4" t="str">
        <f t="shared" si="166"/>
        <v>invest</v>
      </c>
      <c r="P983" s="4"/>
      <c r="Q983" s="4"/>
      <c r="R983" s="4"/>
      <c r="S983" s="4"/>
      <c r="T983" s="4"/>
      <c r="AA983" s="4" t="str">
        <f t="shared" si="158"/>
        <v>na</v>
      </c>
      <c r="AB983" s="4" t="str">
        <f t="shared" si="159"/>
        <v>na</v>
      </c>
      <c r="AC983" s="4" t="str">
        <f t="shared" si="160"/>
        <v>na</v>
      </c>
      <c r="AD983" s="4" t="str">
        <f t="shared" si="161"/>
        <v>na</v>
      </c>
      <c r="AE983" s="4" t="str">
        <f t="shared" si="162"/>
        <v>na</v>
      </c>
      <c r="AF983" s="4" t="str">
        <f t="shared" si="163"/>
        <v>na</v>
      </c>
      <c r="AG983" s="4" t="str">
        <f t="shared" si="164"/>
        <v>na</v>
      </c>
    </row>
    <row r="984" spans="1:33" x14ac:dyDescent="0.2">
      <c r="A984" t="s">
        <v>3713</v>
      </c>
      <c r="B984" t="s">
        <v>3596</v>
      </c>
      <c r="C984" s="7" t="str">
        <f>VLOOKUP(B984,YahooFinanceInfos!A:T,9,FALSE)</f>
        <v>PayPal Holdings, Inc.</v>
      </c>
      <c r="D984" t="str">
        <f>VLOOKUP(B984,YahooFinanceInfos!A:T,7,FALSE)</f>
        <v>USD</v>
      </c>
      <c r="E984" s="1">
        <f>VLOOKUP(B984,YahooFinanceInfos!A:T,20,FALSE)</f>
        <v>144.41</v>
      </c>
      <c r="F984" s="4" t="str">
        <f>VLOOKUP(B984,YahooFinanceInfos!A:AK,37,FALSE)</f>
        <v>82.07 - 147.2</v>
      </c>
      <c r="G984" s="11">
        <f>(VLOOKUP(B984,YahooFinanceInfos!A:AO,41,FALSE)-E984)/E984</f>
        <v>1.93199916903261E-2</v>
      </c>
      <c r="H984" s="9">
        <f>VLOOKUP(B984,YahooFinanceInfos!A:AX,50,FALSE)</f>
        <v>1.581</v>
      </c>
      <c r="I984" s="9">
        <f>VLOOKUP(B984,YahooFinanceInfos!A:AT,46,FALSE)</f>
        <v>0</v>
      </c>
      <c r="J984" s="4">
        <f>VLOOKUP(B984,YahooFinanceInfos!A:AV,48,FALSE)</f>
        <v>0</v>
      </c>
      <c r="K984" s="4">
        <f t="shared" si="165"/>
        <v>0</v>
      </c>
      <c r="L984" s="9">
        <f>VLOOKUP(B984,YahooFinanceInfos!A:AV,47,FALSE)</f>
        <v>91.34093</v>
      </c>
      <c r="M984" s="9">
        <f>VLOOKUP(B984,YahooFinanceInfos!A:AZ,52,FALSE)</f>
        <v>13.613</v>
      </c>
      <c r="N984" s="4">
        <f>VLOOKUP(B984,YahooFinanceInfos!A:BH,60,FALSE)</f>
        <v>10.608242000000001</v>
      </c>
      <c r="O984" s="4" t="str">
        <f t="shared" si="166"/>
        <v>don't touch</v>
      </c>
      <c r="P984" s="4"/>
      <c r="Q984" s="4"/>
      <c r="R984" s="4"/>
      <c r="S984" s="4"/>
      <c r="T984" s="4"/>
      <c r="AA984" s="4" t="str">
        <f t="shared" si="158"/>
        <v>na</v>
      </c>
      <c r="AB984" s="4" t="str">
        <f t="shared" si="159"/>
        <v>na</v>
      </c>
      <c r="AC984" s="4" t="str">
        <f t="shared" si="160"/>
        <v>na</v>
      </c>
      <c r="AD984" s="4" t="str">
        <f t="shared" si="161"/>
        <v>na</v>
      </c>
      <c r="AE984" s="4" t="str">
        <f t="shared" si="162"/>
        <v>na</v>
      </c>
      <c r="AF984" s="4" t="str">
        <f t="shared" si="163"/>
        <v>na</v>
      </c>
      <c r="AG984" s="4" t="str">
        <f t="shared" si="164"/>
        <v>na</v>
      </c>
    </row>
    <row r="985" spans="1:33" x14ac:dyDescent="0.2">
      <c r="A985" t="s">
        <v>3713</v>
      </c>
      <c r="B985" t="s">
        <v>3597</v>
      </c>
      <c r="C985" s="7" t="str">
        <f>VLOOKUP(B985,YahooFinanceInfos!A:T,9,FALSE)</f>
        <v>Pentair plc.</v>
      </c>
      <c r="D985" t="str">
        <f>VLOOKUP(B985,YahooFinanceInfos!A:T,7,FALSE)</f>
        <v>USD</v>
      </c>
      <c r="E985" s="1">
        <f>VLOOKUP(B985,YahooFinanceInfos!A:T,20,FALSE)</f>
        <v>33.409999999999997</v>
      </c>
      <c r="F985" s="4" t="str">
        <f>VLOOKUP(B985,YahooFinanceInfos!A:AK,37,FALSE)</f>
        <v>22.01 - 47.43</v>
      </c>
      <c r="G985" s="11">
        <f>(VLOOKUP(B985,YahooFinanceInfos!A:AO,41,FALSE)-E985)/E985</f>
        <v>0.41963483986830302</v>
      </c>
      <c r="H985" s="9">
        <f>VLOOKUP(B985,YahooFinanceInfos!A:AX,50,FALSE)</f>
        <v>2.226</v>
      </c>
      <c r="I985" s="9">
        <f>VLOOKUP(B985,YahooFinanceInfos!A:AT,46,FALSE)</f>
        <v>0.73</v>
      </c>
      <c r="J985" s="4">
        <f>VLOOKUP(B985,YahooFinanceInfos!A:AV,48,FALSE)</f>
        <v>2.2330989999999998E-2</v>
      </c>
      <c r="K985" s="4">
        <f t="shared" si="165"/>
        <v>0.32794249775381851</v>
      </c>
      <c r="L985" s="9">
        <f>VLOOKUP(B985,YahooFinanceInfos!A:AV,47,FALSE)</f>
        <v>15.008984999999999</v>
      </c>
      <c r="M985" s="9">
        <f>VLOOKUP(B985,YahooFinanceInfos!A:AZ,52,FALSE)</f>
        <v>11.42</v>
      </c>
      <c r="N985" s="4">
        <f>VLOOKUP(B985,YahooFinanceInfos!A:BH,60,FALSE)</f>
        <v>2.9255689999999999</v>
      </c>
      <c r="O985" s="4" t="str">
        <f t="shared" si="166"/>
        <v>don't touch</v>
      </c>
      <c r="P985" s="4"/>
      <c r="Q985" s="4"/>
      <c r="R985" s="4"/>
      <c r="S985" s="4"/>
      <c r="T985" s="4"/>
      <c r="AA985" s="4" t="str">
        <f t="shared" si="158"/>
        <v>na</v>
      </c>
      <c r="AB985" s="4" t="str">
        <f t="shared" si="159"/>
        <v>na</v>
      </c>
      <c r="AC985" s="4" t="str">
        <f t="shared" si="160"/>
        <v>na</v>
      </c>
      <c r="AD985" s="4" t="str">
        <f t="shared" si="161"/>
        <v>na</v>
      </c>
      <c r="AE985" s="4" t="str">
        <f t="shared" si="162"/>
        <v>na</v>
      </c>
      <c r="AF985" s="4" t="str">
        <f t="shared" si="163"/>
        <v>na</v>
      </c>
      <c r="AG985" s="4" t="str">
        <f t="shared" si="164"/>
        <v>na</v>
      </c>
    </row>
    <row r="986" spans="1:33" x14ac:dyDescent="0.2">
      <c r="A986" t="s">
        <v>3713</v>
      </c>
      <c r="B986" t="s">
        <v>664</v>
      </c>
      <c r="C986" s="7" t="str">
        <f>VLOOKUP(B986,YahooFinanceInfos!A:T,9,FALSE)</f>
        <v>People's</v>
      </c>
      <c r="D986" t="str">
        <f>VLOOKUP(B986,YahooFinanceInfos!A:T,7,FALSE)</f>
        <v>USD</v>
      </c>
      <c r="E986" s="1">
        <f>VLOOKUP(B986,YahooFinanceInfos!A:T,20,FALSE)</f>
        <v>10.91</v>
      </c>
      <c r="F986" s="4" t="str">
        <f>VLOOKUP(B986,YahooFinanceInfos!A:AK,37,FALSE)</f>
        <v>9.37 - 17.22</v>
      </c>
      <c r="G986" s="11">
        <f>(VLOOKUP(B986,YahooFinanceInfos!A:AO,41,FALSE)-E986)/E986</f>
        <v>0.57836846929422536</v>
      </c>
      <c r="H986" s="9">
        <f>VLOOKUP(B986,YahooFinanceInfos!A:AX,50,FALSE)</f>
        <v>1.268</v>
      </c>
      <c r="I986" s="9">
        <f>VLOOKUP(B986,YahooFinanceInfos!A:AT,46,FALSE)</f>
        <v>0.71</v>
      </c>
      <c r="J986" s="4">
        <f>VLOOKUP(B986,YahooFinanceInfos!A:AV,48,FALSE)</f>
        <v>6.761905E-2</v>
      </c>
      <c r="K986" s="4">
        <f t="shared" si="165"/>
        <v>0.55993690851735012</v>
      </c>
      <c r="L986" s="9">
        <f>VLOOKUP(B986,YahooFinanceInfos!A:AV,47,FALSE)</f>
        <v>8.604101</v>
      </c>
      <c r="M986" s="9">
        <f>VLOOKUP(B986,YahooFinanceInfos!A:AZ,52,FALSE)</f>
        <v>17.664999999999999</v>
      </c>
      <c r="N986" s="4">
        <f>VLOOKUP(B986,YahooFinanceInfos!A:BH,60,FALSE)</f>
        <v>0.61760539999999997</v>
      </c>
      <c r="O986" s="4" t="str">
        <f t="shared" si="166"/>
        <v>invest</v>
      </c>
      <c r="P986" s="4"/>
      <c r="Q986" s="14"/>
      <c r="R986" s="17"/>
      <c r="S986" s="17"/>
      <c r="T986" s="17"/>
      <c r="AA986" s="4" t="str">
        <f t="shared" si="158"/>
        <v>na</v>
      </c>
      <c r="AB986" s="4" t="str">
        <f t="shared" si="159"/>
        <v>na</v>
      </c>
      <c r="AC986" s="4" t="str">
        <f t="shared" si="160"/>
        <v>na</v>
      </c>
      <c r="AD986" s="4" t="str">
        <f t="shared" si="161"/>
        <v>na</v>
      </c>
      <c r="AE986" s="4" t="str">
        <f t="shared" si="162"/>
        <v>na</v>
      </c>
      <c r="AF986" s="4" t="str">
        <f t="shared" si="163"/>
        <v>na</v>
      </c>
      <c r="AG986" s="4" t="str">
        <f t="shared" si="164"/>
        <v>na</v>
      </c>
    </row>
    <row r="987" spans="1:33" x14ac:dyDescent="0.2">
      <c r="A987" t="s">
        <v>3713</v>
      </c>
      <c r="B987" t="s">
        <v>665</v>
      </c>
      <c r="C987" s="7" t="str">
        <f>VLOOKUP(B987,YahooFinanceInfos!A:T,9,FALSE)</f>
        <v>Pepsico, Inc.</v>
      </c>
      <c r="D987" t="str">
        <f>VLOOKUP(B987,YahooFinanceInfos!A:T,7,FALSE)</f>
        <v>USD</v>
      </c>
      <c r="E987" s="1">
        <f>VLOOKUP(B987,YahooFinanceInfos!A:T,20,FALSE)</f>
        <v>133.08000000000001</v>
      </c>
      <c r="F987" s="4" t="str">
        <f>VLOOKUP(B987,YahooFinanceInfos!A:AK,37,FALSE)</f>
        <v>101.42 - 147.2</v>
      </c>
      <c r="G987" s="11">
        <f>(VLOOKUP(B987,YahooFinanceInfos!A:AO,41,FALSE)-E987)/E987</f>
        <v>0.10610159302675064</v>
      </c>
      <c r="H987" s="9">
        <f>VLOOKUP(B987,YahooFinanceInfos!A:AX,50,FALSE)</f>
        <v>5.1639999999999997</v>
      </c>
      <c r="I987" s="9">
        <f>VLOOKUP(B987,YahooFinanceInfos!A:AT,46,FALSE)</f>
        <v>3.82</v>
      </c>
      <c r="J987" s="4">
        <f>VLOOKUP(B987,YahooFinanceInfos!A:AV,48,FALSE)</f>
        <v>2.8730443000000001E-2</v>
      </c>
      <c r="K987" s="4">
        <f t="shared" si="165"/>
        <v>0.73973663826491098</v>
      </c>
      <c r="L987" s="9">
        <f>VLOOKUP(B987,YahooFinanceInfos!A:AV,47,FALSE)</f>
        <v>25.770721000000002</v>
      </c>
      <c r="M987" s="9">
        <f>VLOOKUP(B987,YahooFinanceInfos!A:AZ,52,FALSE)</f>
        <v>9.6940000000000008</v>
      </c>
      <c r="N987" s="4">
        <f>VLOOKUP(B987,YahooFinanceInfos!A:BH,60,FALSE)</f>
        <v>13.728078999999999</v>
      </c>
      <c r="O987" s="4" t="str">
        <f t="shared" si="166"/>
        <v>don't touch</v>
      </c>
      <c r="P987" s="4"/>
      <c r="Q987" s="4"/>
      <c r="R987" s="4"/>
      <c r="S987" s="4"/>
      <c r="T987" s="4"/>
      <c r="AA987" s="4" t="str">
        <f t="shared" si="158"/>
        <v>na</v>
      </c>
      <c r="AB987" s="4" t="str">
        <f t="shared" si="159"/>
        <v>na</v>
      </c>
      <c r="AC987" s="4" t="str">
        <f t="shared" si="160"/>
        <v>na</v>
      </c>
      <c r="AD987" s="4" t="str">
        <f t="shared" si="161"/>
        <v>na</v>
      </c>
      <c r="AE987" s="4" t="str">
        <f t="shared" si="162"/>
        <v>na</v>
      </c>
      <c r="AF987" s="4" t="str">
        <f t="shared" si="163"/>
        <v>na</v>
      </c>
      <c r="AG987" s="4" t="str">
        <f t="shared" si="164"/>
        <v>na</v>
      </c>
    </row>
    <row r="988" spans="1:33" x14ac:dyDescent="0.2">
      <c r="A988" t="s">
        <v>3713</v>
      </c>
      <c r="B988" t="s">
        <v>3598</v>
      </c>
      <c r="C988" s="7" t="str">
        <f>VLOOKUP(B988,YahooFinanceInfos!A:T,9,FALSE)</f>
        <v>PerkinElmer, Inc.</v>
      </c>
      <c r="D988" t="str">
        <f>VLOOKUP(B988,YahooFinanceInfos!A:T,7,FALSE)</f>
        <v>USD</v>
      </c>
      <c r="E988" s="1">
        <f>VLOOKUP(B988,YahooFinanceInfos!A:T,20,FALSE)</f>
        <v>91.97</v>
      </c>
      <c r="F988" s="4" t="str">
        <f>VLOOKUP(B988,YahooFinanceInfos!A:AK,37,FALSE)</f>
        <v>62.91 - 102.46</v>
      </c>
      <c r="G988" s="11">
        <f>(VLOOKUP(B988,YahooFinanceInfos!A:AO,41,FALSE)-E988)/E988</f>
        <v>0.11405893226051968</v>
      </c>
      <c r="H988" s="9">
        <f>VLOOKUP(B988,YahooFinanceInfos!A:AX,50,FALSE)</f>
        <v>2.0179999999999998</v>
      </c>
      <c r="I988" s="9">
        <f>VLOOKUP(B988,YahooFinanceInfos!A:AT,46,FALSE)</f>
        <v>0.28000000000000003</v>
      </c>
      <c r="J988" s="4">
        <f>VLOOKUP(B988,YahooFinanceInfos!A:AV,48,FALSE)</f>
        <v>3.102493E-3</v>
      </c>
      <c r="K988" s="4">
        <f t="shared" si="165"/>
        <v>0.1387512388503469</v>
      </c>
      <c r="L988" s="9">
        <f>VLOOKUP(B988,YahooFinanceInfos!A:AV,47,FALSE)</f>
        <v>45.574829999999999</v>
      </c>
      <c r="M988" s="9">
        <f>VLOOKUP(B988,YahooFinanceInfos!A:AZ,52,FALSE)</f>
        <v>24.719000000000001</v>
      </c>
      <c r="N988" s="4">
        <f>VLOOKUP(B988,YahooFinanceInfos!A:BH,60,FALSE)</f>
        <v>3.7206199999999998</v>
      </c>
      <c r="O988" s="4" t="str">
        <f t="shared" si="166"/>
        <v>don't touch</v>
      </c>
      <c r="P988" s="4"/>
      <c r="Q988" s="4"/>
      <c r="R988" s="4"/>
      <c r="S988" s="4"/>
      <c r="T988" s="4"/>
      <c r="AA988" s="4" t="str">
        <f t="shared" si="158"/>
        <v>na</v>
      </c>
      <c r="AB988" s="4" t="str">
        <f t="shared" si="159"/>
        <v>na</v>
      </c>
      <c r="AC988" s="4" t="str">
        <f t="shared" si="160"/>
        <v>na</v>
      </c>
      <c r="AD988" s="4" t="str">
        <f t="shared" si="161"/>
        <v>na</v>
      </c>
      <c r="AE988" s="4" t="str">
        <f t="shared" si="162"/>
        <v>na</v>
      </c>
      <c r="AF988" s="4" t="str">
        <f t="shared" si="163"/>
        <v>na</v>
      </c>
      <c r="AG988" s="4" t="str">
        <f t="shared" si="164"/>
        <v>na</v>
      </c>
    </row>
    <row r="989" spans="1:33" x14ac:dyDescent="0.2">
      <c r="A989" t="s">
        <v>3713</v>
      </c>
      <c r="B989" t="s">
        <v>3599</v>
      </c>
      <c r="C989" s="7" t="str">
        <f>VLOOKUP(B989,YahooFinanceInfos!A:T,9,FALSE)</f>
        <v>Perrigo Company plc</v>
      </c>
      <c r="D989" t="str">
        <f>VLOOKUP(B989,YahooFinanceInfos!A:T,7,FALSE)</f>
        <v>USD</v>
      </c>
      <c r="E989" s="1">
        <f>VLOOKUP(B989,YahooFinanceInfos!A:T,20,FALSE)</f>
        <v>51.99</v>
      </c>
      <c r="F989" s="4" t="str">
        <f>VLOOKUP(B989,YahooFinanceInfos!A:AK,37,FALSE)</f>
        <v>40.01 - 63.86</v>
      </c>
      <c r="G989" s="11">
        <f>(VLOOKUP(B989,YahooFinanceInfos!A:AO,41,FALSE)-E989)/E989</f>
        <v>0.22831313714175797</v>
      </c>
      <c r="H989" s="9">
        <f>VLOOKUP(B989,YahooFinanceInfos!A:AX,50,FALSE)</f>
        <v>1.373</v>
      </c>
      <c r="I989" s="9">
        <f>VLOOKUP(B989,YahooFinanceInfos!A:AT,46,FALSE)</f>
        <v>0.85499999999999998</v>
      </c>
      <c r="J989" s="4">
        <f>VLOOKUP(B989,YahooFinanceInfos!A:AV,48,FALSE)</f>
        <v>1.6391870999999999E-2</v>
      </c>
      <c r="K989" s="4">
        <f t="shared" si="165"/>
        <v>0.62272396212672976</v>
      </c>
      <c r="L989" s="9">
        <f>VLOOKUP(B989,YahooFinanceInfos!A:AV,47,FALSE)</f>
        <v>37.865985999999999</v>
      </c>
      <c r="M989" s="9">
        <f>VLOOKUP(B989,YahooFinanceInfos!A:AZ,52,FALSE)</f>
        <v>42.453000000000003</v>
      </c>
      <c r="N989" s="4">
        <f>VLOOKUP(B989,YahooFinanceInfos!A:BH,60,FALSE)</f>
        <v>1.2246485</v>
      </c>
      <c r="O989" s="4" t="str">
        <f t="shared" si="166"/>
        <v>don't touch</v>
      </c>
      <c r="P989" s="4"/>
      <c r="Q989" s="4"/>
      <c r="R989" s="4"/>
      <c r="S989" s="4"/>
      <c r="T989" s="4"/>
      <c r="AA989" s="4" t="str">
        <f t="shared" si="158"/>
        <v>na</v>
      </c>
      <c r="AB989" s="4" t="str">
        <f t="shared" si="159"/>
        <v>na</v>
      </c>
      <c r="AC989" s="4" t="str">
        <f t="shared" si="160"/>
        <v>na</v>
      </c>
      <c r="AD989" s="4" t="str">
        <f t="shared" si="161"/>
        <v>na</v>
      </c>
      <c r="AE989" s="4" t="str">
        <f t="shared" si="162"/>
        <v>na</v>
      </c>
      <c r="AF989" s="4" t="str">
        <f t="shared" si="163"/>
        <v>na</v>
      </c>
      <c r="AG989" s="4" t="str">
        <f t="shared" si="164"/>
        <v>na</v>
      </c>
    </row>
    <row r="990" spans="1:33" x14ac:dyDescent="0.2">
      <c r="A990" t="s">
        <v>3713</v>
      </c>
      <c r="B990" t="s">
        <v>2019</v>
      </c>
      <c r="C990" s="7" t="str">
        <f>VLOOKUP(B990,YahooFinanceInfos!A:T,9,FALSE)</f>
        <v>Pfizer, Inc.</v>
      </c>
      <c r="D990" t="str">
        <f>VLOOKUP(B990,YahooFinanceInfos!A:T,7,FALSE)</f>
        <v>USD</v>
      </c>
      <c r="E990" s="1">
        <f>VLOOKUP(B990,YahooFinanceInfos!A:T,20,FALSE)</f>
        <v>37.92</v>
      </c>
      <c r="F990" s="4" t="str">
        <f>VLOOKUP(B990,YahooFinanceInfos!A:AK,37,FALSE)</f>
        <v>27.88 - 44.56</v>
      </c>
      <c r="G990" s="11">
        <f>(VLOOKUP(B990,YahooFinanceInfos!A:AO,41,FALSE)-E990)/E990</f>
        <v>0.17510548523206751</v>
      </c>
      <c r="H990" s="9">
        <f>VLOOKUP(B990,YahooFinanceInfos!A:AX,50,FALSE)</f>
        <v>2.7989999999999999</v>
      </c>
      <c r="I990" s="9">
        <f>VLOOKUP(B990,YahooFinanceInfos!A:AT,46,FALSE)</f>
        <v>1.46</v>
      </c>
      <c r="J990" s="4">
        <f>VLOOKUP(B990,YahooFinanceInfos!A:AV,48,FALSE)</f>
        <v>3.9406209999999997E-2</v>
      </c>
      <c r="K990" s="4">
        <f t="shared" si="165"/>
        <v>0.52161486245087529</v>
      </c>
      <c r="L990" s="9">
        <f>VLOOKUP(B990,YahooFinanceInfos!A:AV,47,FALSE)</f>
        <v>13.547694999999999</v>
      </c>
      <c r="M990" s="9">
        <f>VLOOKUP(B990,YahooFinanceInfos!A:AZ,52,FALSE)</f>
        <v>11.709</v>
      </c>
      <c r="N990" s="4">
        <f>VLOOKUP(B990,YahooFinanceInfos!A:BH,60,FALSE)</f>
        <v>3.2385345000000001</v>
      </c>
      <c r="O990" s="4" t="str">
        <f t="shared" si="166"/>
        <v>don't touch</v>
      </c>
      <c r="P990" s="4"/>
      <c r="Q990" s="4"/>
      <c r="R990" s="4"/>
      <c r="S990" s="4"/>
      <c r="T990" s="4"/>
      <c r="AA990" s="4" t="str">
        <f t="shared" si="158"/>
        <v>na</v>
      </c>
      <c r="AB990" s="4" t="str">
        <f t="shared" si="159"/>
        <v>na</v>
      </c>
      <c r="AC990" s="4" t="str">
        <f t="shared" si="160"/>
        <v>na</v>
      </c>
      <c r="AD990" s="4" t="str">
        <f t="shared" si="161"/>
        <v>na</v>
      </c>
      <c r="AE990" s="4" t="str">
        <f t="shared" si="162"/>
        <v>na</v>
      </c>
      <c r="AF990" s="4" t="str">
        <f t="shared" si="163"/>
        <v>na</v>
      </c>
      <c r="AG990" s="4" t="str">
        <f t="shared" si="164"/>
        <v>na</v>
      </c>
    </row>
    <row r="991" spans="1:33" x14ac:dyDescent="0.2">
      <c r="A991" t="s">
        <v>3713</v>
      </c>
      <c r="B991" t="s">
        <v>3600</v>
      </c>
      <c r="C991" s="7" t="str">
        <f>VLOOKUP(B991,YahooFinanceInfos!A:T,9,FALSE)</f>
        <v>Pacific Gas &amp; Electric Co.</v>
      </c>
      <c r="D991" t="str">
        <f>VLOOKUP(B991,YahooFinanceInfos!A:T,7,FALSE)</f>
        <v>USD</v>
      </c>
      <c r="E991" s="1">
        <f>VLOOKUP(B991,YahooFinanceInfos!A:T,20,FALSE)</f>
        <v>11.1</v>
      </c>
      <c r="F991" s="4" t="str">
        <f>VLOOKUP(B991,YahooFinanceInfos!A:AK,37,FALSE)</f>
        <v>3.55 - 25.19</v>
      </c>
      <c r="G991" s="11">
        <f>(VLOOKUP(B991,YahooFinanceInfos!A:AO,41,FALSE)-E991)/E991</f>
        <v>1.2693693693693695</v>
      </c>
      <c r="H991" s="9">
        <f>VLOOKUP(B991,YahooFinanceInfos!A:AX,50,FALSE)</f>
        <v>-14.035</v>
      </c>
      <c r="I991" s="9">
        <f>VLOOKUP(B991,YahooFinanceInfos!A:AT,46,FALSE)</f>
        <v>0</v>
      </c>
      <c r="J991" s="4">
        <f>VLOOKUP(B991,YahooFinanceInfos!A:AV,48,FALSE)</f>
        <v>0</v>
      </c>
      <c r="K991" s="4">
        <f t="shared" si="165"/>
        <v>0</v>
      </c>
      <c r="L991" s="9">
        <f>VLOOKUP(B991,YahooFinanceInfos!A:AV,47,FALSE)</f>
        <v>0</v>
      </c>
      <c r="M991" s="9">
        <f>VLOOKUP(B991,YahooFinanceInfos!A:AZ,52,FALSE)</f>
        <v>10.395</v>
      </c>
      <c r="N991" s="4">
        <f>VLOOKUP(B991,YahooFinanceInfos!A:BH,60,FALSE)</f>
        <v>1.0678209999999999</v>
      </c>
      <c r="O991" s="4" t="str">
        <f t="shared" si="166"/>
        <v>don't touch</v>
      </c>
      <c r="P991" s="4"/>
      <c r="Q991" s="4"/>
      <c r="R991" s="4"/>
      <c r="S991" s="4"/>
      <c r="T991" s="4"/>
      <c r="AA991" s="4" t="str">
        <f t="shared" si="158"/>
        <v>na</v>
      </c>
      <c r="AB991" s="4" t="str">
        <f t="shared" si="159"/>
        <v>na</v>
      </c>
      <c r="AC991" s="4" t="str">
        <f t="shared" si="160"/>
        <v>na</v>
      </c>
      <c r="AD991" s="4" t="str">
        <f t="shared" si="161"/>
        <v>na</v>
      </c>
      <c r="AE991" s="4" t="str">
        <f t="shared" si="162"/>
        <v>na</v>
      </c>
      <c r="AF991" s="4" t="str">
        <f t="shared" si="163"/>
        <v>na</v>
      </c>
      <c r="AG991" s="4" t="str">
        <f t="shared" si="164"/>
        <v>na</v>
      </c>
    </row>
    <row r="992" spans="1:33" x14ac:dyDescent="0.2">
      <c r="A992" t="s">
        <v>3713</v>
      </c>
      <c r="B992" t="s">
        <v>3601</v>
      </c>
      <c r="C992" s="7" t="str">
        <f>VLOOKUP(B992,YahooFinanceInfos!A:T,9,FALSE)</f>
        <v>Philip Morris International Inc</v>
      </c>
      <c r="D992" t="str">
        <f>VLOOKUP(B992,YahooFinanceInfos!A:T,7,FALSE)</f>
        <v>USD</v>
      </c>
      <c r="E992" s="1">
        <f>VLOOKUP(B992,YahooFinanceInfos!A:T,20,FALSE)</f>
        <v>67.959999999999994</v>
      </c>
      <c r="F992" s="4" t="str">
        <f>VLOOKUP(B992,YahooFinanceInfos!A:AK,37,FALSE)</f>
        <v>56.01 - 90.17</v>
      </c>
      <c r="G992" s="11">
        <f>(VLOOKUP(B992,YahooFinanceInfos!A:AO,41,FALSE)-E992)/E992</f>
        <v>0.32680988816951162</v>
      </c>
      <c r="H992" s="9">
        <f>VLOOKUP(B992,YahooFinanceInfos!A:AX,50,FALSE)</f>
        <v>4.91</v>
      </c>
      <c r="I992" s="9">
        <f>VLOOKUP(B992,YahooFinanceInfos!A:AT,46,FALSE)</f>
        <v>4.6500000000000004</v>
      </c>
      <c r="J992" s="4">
        <f>VLOOKUP(B992,YahooFinanceInfos!A:AV,48,FALSE)</f>
        <v>6.7597030000000002E-2</v>
      </c>
      <c r="K992" s="4">
        <f t="shared" si="165"/>
        <v>0.94704684317718946</v>
      </c>
      <c r="L992" s="9">
        <f>VLOOKUP(B992,YahooFinanceInfos!A:AV,47,FALSE)</f>
        <v>13.841141</v>
      </c>
      <c r="M992" s="9">
        <f>VLOOKUP(B992,YahooFinanceInfos!A:AZ,52,FALSE)</f>
        <v>-8.3130000000000006</v>
      </c>
      <c r="N992" s="4">
        <f>VLOOKUP(B992,YahooFinanceInfos!A:BH,60,FALSE)</f>
        <v>-8.1751470000000008</v>
      </c>
      <c r="O992" s="4" t="str">
        <f t="shared" si="166"/>
        <v>invest</v>
      </c>
      <c r="P992" s="4"/>
      <c r="Q992" s="4"/>
      <c r="R992" s="4"/>
      <c r="S992" s="4"/>
      <c r="T992" s="4"/>
      <c r="AA992" s="4" t="str">
        <f t="shared" si="158"/>
        <v>na</v>
      </c>
      <c r="AB992" s="4" t="str">
        <f t="shared" si="159"/>
        <v>na</v>
      </c>
      <c r="AC992" s="4" t="str">
        <f t="shared" si="160"/>
        <v>na</v>
      </c>
      <c r="AD992" s="4" t="str">
        <f t="shared" si="161"/>
        <v>na</v>
      </c>
      <c r="AE992" s="4" t="str">
        <f t="shared" si="162"/>
        <v>na</v>
      </c>
      <c r="AF992" s="4" t="str">
        <f t="shared" si="163"/>
        <v>na</v>
      </c>
      <c r="AG992" s="4" t="str">
        <f t="shared" si="164"/>
        <v>na</v>
      </c>
    </row>
    <row r="993" spans="1:33" x14ac:dyDescent="0.2">
      <c r="A993" t="s">
        <v>3713</v>
      </c>
      <c r="B993" t="s">
        <v>3602</v>
      </c>
      <c r="C993" s="7" t="str">
        <f>VLOOKUP(B993,YahooFinanceInfos!A:T,9,FALSE)</f>
        <v>Phillips 66</v>
      </c>
      <c r="D993" t="str">
        <f>VLOOKUP(B993,YahooFinanceInfos!A:T,7,FALSE)</f>
        <v>USD</v>
      </c>
      <c r="E993" s="1">
        <f>VLOOKUP(B993,YahooFinanceInfos!A:T,20,FALSE)</f>
        <v>71.75</v>
      </c>
      <c r="F993" s="4" t="str">
        <f>VLOOKUP(B993,YahooFinanceInfos!A:AK,37,FALSE)</f>
        <v>40.04 - 119.92</v>
      </c>
      <c r="G993" s="11">
        <f>(VLOOKUP(B993,YahooFinanceInfos!A:AO,41,FALSE)-E993)/E993</f>
        <v>0.67135888501742158</v>
      </c>
      <c r="H993" s="9">
        <f>VLOOKUP(B993,YahooFinanceInfos!A:AX,50,FALSE)</f>
        <v>0.82699999999999996</v>
      </c>
      <c r="I993" s="9">
        <f>VLOOKUP(B993,YahooFinanceInfos!A:AT,46,FALSE)</f>
        <v>3.6</v>
      </c>
      <c r="J993" s="4">
        <f>VLOOKUP(B993,YahooFinanceInfos!A:AV,48,FALSE)</f>
        <v>5.0682810000000002E-2</v>
      </c>
      <c r="K993" s="4">
        <f t="shared" si="165"/>
        <v>4.3530834340991538</v>
      </c>
      <c r="L993" s="9">
        <f>VLOOKUP(B993,YahooFinanceInfos!A:AV,47,FALSE)</f>
        <v>86.759370000000004</v>
      </c>
      <c r="M993" s="9">
        <f>VLOOKUP(B993,YahooFinanceInfos!A:AZ,52,FALSE)</f>
        <v>48.942999999999998</v>
      </c>
      <c r="N993" s="4">
        <f>VLOOKUP(B993,YahooFinanceInfos!A:BH,60,FALSE)</f>
        <v>1.465991</v>
      </c>
      <c r="O993" s="4" t="str">
        <f t="shared" si="166"/>
        <v>don't touch</v>
      </c>
      <c r="P993" s="4"/>
      <c r="Q993" s="4"/>
      <c r="R993" s="4"/>
      <c r="S993" s="4"/>
      <c r="T993" s="4"/>
      <c r="AA993" s="4" t="str">
        <f t="shared" si="158"/>
        <v>na</v>
      </c>
      <c r="AB993" s="4" t="str">
        <f t="shared" si="159"/>
        <v>na</v>
      </c>
      <c r="AC993" s="4" t="str">
        <f t="shared" si="160"/>
        <v>na</v>
      </c>
      <c r="AD993" s="4" t="str">
        <f t="shared" si="161"/>
        <v>na</v>
      </c>
      <c r="AE993" s="4" t="str">
        <f t="shared" si="162"/>
        <v>na</v>
      </c>
      <c r="AF993" s="4" t="str">
        <f t="shared" si="163"/>
        <v>na</v>
      </c>
      <c r="AG993" s="4" t="str">
        <f t="shared" si="164"/>
        <v>na</v>
      </c>
    </row>
    <row r="994" spans="1:33" x14ac:dyDescent="0.2">
      <c r="A994" t="s">
        <v>3713</v>
      </c>
      <c r="B994" t="s">
        <v>3603</v>
      </c>
      <c r="C994" s="7" t="str">
        <f>VLOOKUP(B994,YahooFinanceInfos!A:T,9,FALSE)</f>
        <v>Pinnacle West Capital Corporati</v>
      </c>
      <c r="D994" t="str">
        <f>VLOOKUP(B994,YahooFinanceInfos!A:T,7,FALSE)</f>
        <v>USD</v>
      </c>
      <c r="E994" s="1">
        <f>VLOOKUP(B994,YahooFinanceInfos!A:T,20,FALSE)</f>
        <v>72.02</v>
      </c>
      <c r="F994" s="4" t="str">
        <f>VLOOKUP(B994,YahooFinanceInfos!A:AK,37,FALSE)</f>
        <v>60.05 - 105.51</v>
      </c>
      <c r="G994" s="11">
        <f>(VLOOKUP(B994,YahooFinanceInfos!A:AO,41,FALSE)-E994)/E994</f>
        <v>0.46500971952235504</v>
      </c>
      <c r="H994" s="9">
        <f>VLOOKUP(B994,YahooFinanceInfos!A:AX,50,FALSE)</f>
        <v>4.8789999999999996</v>
      </c>
      <c r="I994" s="9">
        <f>VLOOKUP(B994,YahooFinanceInfos!A:AT,46,FALSE)</f>
        <v>2.9950000000000001</v>
      </c>
      <c r="J994" s="4">
        <f>VLOOKUP(B994,YahooFinanceInfos!A:AV,48,FALSE)</f>
        <v>4.1333149999999999E-2</v>
      </c>
      <c r="K994" s="4">
        <f t="shared" si="165"/>
        <v>0.61385529821684781</v>
      </c>
      <c r="L994" s="9">
        <f>VLOOKUP(B994,YahooFinanceInfos!A:AV,47,FALSE)</f>
        <v>14.76122</v>
      </c>
      <c r="M994" s="9">
        <f>VLOOKUP(B994,YahooFinanceInfos!A:AZ,52,FALSE)</f>
        <v>48.621000000000002</v>
      </c>
      <c r="N994" s="4">
        <f>VLOOKUP(B994,YahooFinanceInfos!A:BH,60,FALSE)</f>
        <v>1.4812529000000001</v>
      </c>
      <c r="O994" s="4" t="str">
        <f t="shared" si="166"/>
        <v>invest</v>
      </c>
      <c r="P994" s="4"/>
      <c r="Q994" s="4"/>
      <c r="R994" s="4"/>
      <c r="S994" s="4"/>
      <c r="T994" s="4"/>
      <c r="AA994" s="4" t="str">
        <f t="shared" si="158"/>
        <v>na</v>
      </c>
      <c r="AB994" s="4" t="str">
        <f t="shared" si="159"/>
        <v>na</v>
      </c>
      <c r="AC994" s="4" t="str">
        <f t="shared" si="160"/>
        <v>na</v>
      </c>
      <c r="AD994" s="4" t="str">
        <f t="shared" si="161"/>
        <v>na</v>
      </c>
      <c r="AE994" s="4" t="str">
        <f t="shared" si="162"/>
        <v>na</v>
      </c>
      <c r="AF994" s="4" t="str">
        <f t="shared" si="163"/>
        <v>na</v>
      </c>
      <c r="AG994" s="4" t="str">
        <f t="shared" si="164"/>
        <v>na</v>
      </c>
    </row>
    <row r="995" spans="1:33" x14ac:dyDescent="0.2">
      <c r="A995" t="s">
        <v>3713</v>
      </c>
      <c r="B995" t="s">
        <v>3604</v>
      </c>
      <c r="C995" s="7" t="str">
        <f>VLOOKUP(B995,YahooFinanceInfos!A:T,9,FALSE)</f>
        <v>Pioneer Natural Resources Compa</v>
      </c>
      <c r="D995" t="str">
        <f>VLOOKUP(B995,YahooFinanceInfos!A:T,7,FALSE)</f>
        <v>USD</v>
      </c>
      <c r="E995" s="1">
        <f>VLOOKUP(B995,YahooFinanceInfos!A:T,20,FALSE)</f>
        <v>82.21</v>
      </c>
      <c r="F995" s="4" t="str">
        <f>VLOOKUP(B995,YahooFinanceInfos!A:AK,37,FALSE)</f>
        <v>48.62 - 159.01</v>
      </c>
      <c r="G995" s="11">
        <f>(VLOOKUP(B995,YahooFinanceInfos!A:AO,41,FALSE)-E995)/E995</f>
        <v>0.93419292056927383</v>
      </c>
      <c r="H995" s="9">
        <f>VLOOKUP(B995,YahooFinanceInfos!A:AX,50,FALSE)</f>
        <v>4.1639999999999997</v>
      </c>
      <c r="I995" s="9">
        <f>VLOOKUP(B995,YahooFinanceInfos!A:AT,46,FALSE)</f>
        <v>1.43</v>
      </c>
      <c r="J995" s="4">
        <f>VLOOKUP(B995,YahooFinanceInfos!A:AV,48,FALSE)</f>
        <v>1.8014614000000002E-2</v>
      </c>
      <c r="K995" s="4">
        <f t="shared" si="165"/>
        <v>0.34341978866474543</v>
      </c>
      <c r="L995" s="9">
        <f>VLOOKUP(B995,YahooFinanceInfos!A:AV,47,FALSE)</f>
        <v>19.743034000000002</v>
      </c>
      <c r="M995" s="9">
        <f>VLOOKUP(B995,YahooFinanceInfos!A:AZ,52,FALSE)</f>
        <v>73.56</v>
      </c>
      <c r="N995" s="4">
        <f>VLOOKUP(B995,YahooFinanceInfos!A:BH,60,FALSE)</f>
        <v>1.1175911000000001</v>
      </c>
      <c r="O995" s="4" t="str">
        <f t="shared" si="166"/>
        <v>don't touch</v>
      </c>
      <c r="P995" s="4"/>
      <c r="Q995" s="4"/>
      <c r="R995" s="4"/>
      <c r="S995" s="4"/>
      <c r="T995" s="4"/>
      <c r="AA995" s="4" t="str">
        <f t="shared" si="158"/>
        <v>na</v>
      </c>
      <c r="AB995" s="4" t="str">
        <f t="shared" si="159"/>
        <v>na</v>
      </c>
      <c r="AC995" s="4" t="str">
        <f t="shared" si="160"/>
        <v>na</v>
      </c>
      <c r="AD995" s="4" t="str">
        <f t="shared" si="161"/>
        <v>na</v>
      </c>
      <c r="AE995" s="4" t="str">
        <f t="shared" si="162"/>
        <v>na</v>
      </c>
      <c r="AF995" s="4" t="str">
        <f t="shared" si="163"/>
        <v>na</v>
      </c>
      <c r="AG995" s="4" t="str">
        <f t="shared" si="164"/>
        <v>na</v>
      </c>
    </row>
    <row r="996" spans="1:33" x14ac:dyDescent="0.2">
      <c r="A996" t="s">
        <v>3713</v>
      </c>
      <c r="B996" t="s">
        <v>3605</v>
      </c>
      <c r="C996" s="7" t="str">
        <f>VLOOKUP(B996,YahooFinanceInfos!A:T,9,FALSE)</f>
        <v>PNC Financial Services Group, I</v>
      </c>
      <c r="D996" t="str">
        <f>VLOOKUP(B996,YahooFinanceInfos!A:T,7,FALSE)</f>
        <v>USD</v>
      </c>
      <c r="E996" s="1">
        <f>VLOOKUP(B996,YahooFinanceInfos!A:T,20,FALSE)</f>
        <v>97.84</v>
      </c>
      <c r="F996" s="4" t="str">
        <f>VLOOKUP(B996,YahooFinanceInfos!A:AK,37,FALSE)</f>
        <v>79.41 - 161.79</v>
      </c>
      <c r="G996" s="11">
        <f>(VLOOKUP(B996,YahooFinanceInfos!A:AO,41,FALSE)-E996)/E996</f>
        <v>0.65361815208503671</v>
      </c>
      <c r="H996" s="9">
        <f>VLOOKUP(B996,YahooFinanceInfos!A:AX,50,FALSE)</f>
        <v>10.754</v>
      </c>
      <c r="I996" s="9">
        <f>VLOOKUP(B996,YahooFinanceInfos!A:AT,46,FALSE)</f>
        <v>4.4000000000000004</v>
      </c>
      <c r="J996" s="4">
        <f>VLOOKUP(B996,YahooFinanceInfos!A:AV,48,FALSE)</f>
        <v>4.5459239999999998E-2</v>
      </c>
      <c r="K996" s="4">
        <f t="shared" si="165"/>
        <v>0.40915008368978989</v>
      </c>
      <c r="L996" s="9">
        <f>VLOOKUP(B996,YahooFinanceInfos!A:AV,47,FALSE)</f>
        <v>9.0980100000000004</v>
      </c>
      <c r="M996" s="9">
        <f>VLOOKUP(B996,YahooFinanceInfos!A:AZ,52,FALSE)</f>
        <v>106.767</v>
      </c>
      <c r="N996" s="4">
        <f>VLOOKUP(B996,YahooFinanceInfos!A:BH,60,FALSE)</f>
        <v>0.91638799999999998</v>
      </c>
      <c r="O996" s="4" t="str">
        <f t="shared" si="166"/>
        <v>invest</v>
      </c>
      <c r="P996" s="4"/>
      <c r="Q996" s="4"/>
      <c r="R996" s="4"/>
      <c r="S996" s="4"/>
      <c r="T996" s="4"/>
      <c r="AA996" s="4" t="str">
        <f t="shared" si="158"/>
        <v>na</v>
      </c>
      <c r="AB996" s="4" t="str">
        <f t="shared" si="159"/>
        <v>na</v>
      </c>
      <c r="AC996" s="4" t="str">
        <f t="shared" si="160"/>
        <v>na</v>
      </c>
      <c r="AD996" s="4" t="str">
        <f t="shared" si="161"/>
        <v>na</v>
      </c>
      <c r="AE996" s="4" t="str">
        <f t="shared" si="162"/>
        <v>na</v>
      </c>
      <c r="AF996" s="4" t="str">
        <f t="shared" si="163"/>
        <v>na</v>
      </c>
      <c r="AG996" s="4" t="str">
        <f t="shared" si="164"/>
        <v>na</v>
      </c>
    </row>
    <row r="997" spans="1:33" x14ac:dyDescent="0.2">
      <c r="A997" t="s">
        <v>3713</v>
      </c>
      <c r="B997" t="s">
        <v>3606</v>
      </c>
      <c r="C997" s="7" t="str">
        <f>VLOOKUP(B997,YahooFinanceInfos!A:T,9,FALSE)</f>
        <v>Ralph Lauren Corporation</v>
      </c>
      <c r="D997" t="str">
        <f>VLOOKUP(B997,YahooFinanceInfos!A:T,7,FALSE)</f>
        <v>USD</v>
      </c>
      <c r="E997" s="1">
        <f>VLOOKUP(B997,YahooFinanceInfos!A:T,20,FALSE)</f>
        <v>65.87</v>
      </c>
      <c r="F997" s="4" t="str">
        <f>VLOOKUP(B997,YahooFinanceInfos!A:AK,37,FALSE)</f>
        <v>59.82 - 128.29</v>
      </c>
      <c r="G997" s="11">
        <f>(VLOOKUP(B997,YahooFinanceInfos!A:AO,41,FALSE)-E997)/E997</f>
        <v>0.94762410809169551</v>
      </c>
      <c r="H997" s="9">
        <f>VLOOKUP(B997,YahooFinanceInfos!A:AX,50,FALSE)</f>
        <v>8.4789999999999992</v>
      </c>
      <c r="I997" s="9">
        <f>VLOOKUP(B997,YahooFinanceInfos!A:AT,46,FALSE)</f>
        <v>2.6880000000000002</v>
      </c>
      <c r="J997" s="4">
        <f>VLOOKUP(B997,YahooFinanceInfos!A:AV,48,FALSE)</f>
        <v>4.1552014999999998E-2</v>
      </c>
      <c r="K997" s="4">
        <f t="shared" si="165"/>
        <v>0.31701851633447348</v>
      </c>
      <c r="L997" s="9">
        <f>VLOOKUP(B997,YahooFinanceInfos!A:AV,47,FALSE)</f>
        <v>7.768605</v>
      </c>
      <c r="M997" s="9">
        <f>VLOOKUP(B997,YahooFinanceInfos!A:AZ,52,FALSE)</f>
        <v>42.286000000000001</v>
      </c>
      <c r="N997" s="4">
        <f>VLOOKUP(B997,YahooFinanceInfos!A:BH,60,FALSE)</f>
        <v>1.5577259999999999</v>
      </c>
      <c r="O997" s="4" t="str">
        <f t="shared" si="166"/>
        <v>invest</v>
      </c>
      <c r="P997" s="4"/>
      <c r="Q997" s="4"/>
      <c r="R997" s="4"/>
      <c r="S997" s="4"/>
      <c r="T997" s="4"/>
      <c r="AA997" s="4" t="str">
        <f t="shared" si="158"/>
        <v>na</v>
      </c>
      <c r="AB997" s="4" t="str">
        <f t="shared" si="159"/>
        <v>na</v>
      </c>
      <c r="AC997" s="4" t="str">
        <f t="shared" si="160"/>
        <v>na</v>
      </c>
      <c r="AD997" s="4" t="str">
        <f t="shared" si="161"/>
        <v>na</v>
      </c>
      <c r="AE997" s="4" t="str">
        <f t="shared" si="162"/>
        <v>na</v>
      </c>
      <c r="AF997" s="4" t="str">
        <f t="shared" si="163"/>
        <v>na</v>
      </c>
      <c r="AG997" s="4" t="str">
        <f t="shared" si="164"/>
        <v>na</v>
      </c>
    </row>
    <row r="998" spans="1:33" x14ac:dyDescent="0.2">
      <c r="A998" t="s">
        <v>3713</v>
      </c>
      <c r="B998" t="s">
        <v>668</v>
      </c>
      <c r="C998" s="7" t="str">
        <f>VLOOKUP(B998,YahooFinanceInfos!A:T,9,FALSE)</f>
        <v>PPG Industries, Inc.</v>
      </c>
      <c r="D998" t="str">
        <f>VLOOKUP(B998,YahooFinanceInfos!A:T,7,FALSE)</f>
        <v>USD</v>
      </c>
      <c r="E998" s="1">
        <f>VLOOKUP(B998,YahooFinanceInfos!A:T,20,FALSE)</f>
        <v>85.97</v>
      </c>
      <c r="F998" s="4" t="str">
        <f>VLOOKUP(B998,YahooFinanceInfos!A:AK,37,FALSE)</f>
        <v>69.77 - 134.36</v>
      </c>
      <c r="G998" s="11">
        <f>(VLOOKUP(B998,YahooFinanceInfos!A:AO,41,FALSE)-E998)/E998</f>
        <v>0.5628707688728628</v>
      </c>
      <c r="H998" s="9">
        <f>VLOOKUP(B998,YahooFinanceInfos!A:AX,50,FALSE)</f>
        <v>4.931</v>
      </c>
      <c r="I998" s="9">
        <f>VLOOKUP(B998,YahooFinanceInfos!A:AT,46,FALSE)</f>
        <v>2.0099999999999998</v>
      </c>
      <c r="J998" s="4">
        <f>VLOOKUP(B998,YahooFinanceInfos!A:AV,48,FALSE)</f>
        <v>2.3860399000000001E-2</v>
      </c>
      <c r="K998" s="4">
        <f t="shared" si="165"/>
        <v>0.40762522814844854</v>
      </c>
      <c r="L998" s="9">
        <f>VLOOKUP(B998,YahooFinanceInfos!A:AV,47,FALSE)</f>
        <v>17.434597</v>
      </c>
      <c r="M998" s="9">
        <f>VLOOKUP(B998,YahooFinanceInfos!A:AZ,52,FALSE)</f>
        <v>20.018999999999998</v>
      </c>
      <c r="N998" s="4">
        <f>VLOOKUP(B998,YahooFinanceInfos!A:BH,60,FALSE)</f>
        <v>4.2944206999999999</v>
      </c>
      <c r="O998" s="4" t="str">
        <f t="shared" si="166"/>
        <v>don't touch</v>
      </c>
      <c r="P998" s="4"/>
      <c r="Q998" s="4"/>
      <c r="R998" s="4"/>
      <c r="S998" s="4"/>
      <c r="T998" s="4"/>
      <c r="AA998" s="4" t="str">
        <f t="shared" si="158"/>
        <v>na</v>
      </c>
      <c r="AB998" s="4" t="str">
        <f t="shared" si="159"/>
        <v>na</v>
      </c>
      <c r="AC998" s="4" t="str">
        <f t="shared" si="160"/>
        <v>na</v>
      </c>
      <c r="AD998" s="4" t="str">
        <f t="shared" si="161"/>
        <v>na</v>
      </c>
      <c r="AE998" s="4" t="str">
        <f t="shared" si="162"/>
        <v>na</v>
      </c>
      <c r="AF998" s="4" t="str">
        <f t="shared" si="163"/>
        <v>na</v>
      </c>
      <c r="AG998" s="4" t="str">
        <f t="shared" si="164"/>
        <v>na</v>
      </c>
    </row>
    <row r="999" spans="1:33" x14ac:dyDescent="0.2">
      <c r="A999" t="s">
        <v>3713</v>
      </c>
      <c r="B999" t="s">
        <v>3607</v>
      </c>
      <c r="C999" s="7" t="str">
        <f>VLOOKUP(B999,YahooFinanceInfos!A:T,9,FALSE)</f>
        <v>PPL Corporation</v>
      </c>
      <c r="D999" t="str">
        <f>VLOOKUP(B999,YahooFinanceInfos!A:T,7,FALSE)</f>
        <v>USD</v>
      </c>
      <c r="E999" s="1">
        <f>VLOOKUP(B999,YahooFinanceInfos!A:T,20,FALSE)</f>
        <v>25.24</v>
      </c>
      <c r="F999" s="4" t="str">
        <f>VLOOKUP(B999,YahooFinanceInfos!A:AK,37,FALSE)</f>
        <v>18.12 - 36.83</v>
      </c>
      <c r="G999" s="11">
        <f>(VLOOKUP(B999,YahooFinanceInfos!A:AO,41,FALSE)-E999)/E999</f>
        <v>0.45919175911251986</v>
      </c>
      <c r="H999" s="9">
        <f>VLOOKUP(B999,YahooFinanceInfos!A:AX,50,FALSE)</f>
        <v>2.4550000000000001</v>
      </c>
      <c r="I999" s="9">
        <f>VLOOKUP(B999,YahooFinanceInfos!A:AT,46,FALSE)</f>
        <v>1.238</v>
      </c>
      <c r="J999" s="4">
        <f>VLOOKUP(B999,YahooFinanceInfos!A:AV,48,FALSE)</f>
        <v>5.0427699999999999E-2</v>
      </c>
      <c r="K999" s="4">
        <f t="shared" si="165"/>
        <v>0.50427698574338087</v>
      </c>
      <c r="L999" s="9">
        <f>VLOOKUP(B999,YahooFinanceInfos!A:AV,47,FALSE)</f>
        <v>10.281059000000001</v>
      </c>
      <c r="M999" s="9">
        <f>VLOOKUP(B999,YahooFinanceInfos!A:AZ,52,FALSE)</f>
        <v>17.242000000000001</v>
      </c>
      <c r="N999" s="4">
        <f>VLOOKUP(B999,YahooFinanceInfos!A:BH,60,FALSE)</f>
        <v>1.4638671999999999</v>
      </c>
      <c r="O999" s="4" t="str">
        <f t="shared" si="166"/>
        <v>invest</v>
      </c>
      <c r="P999" s="4"/>
      <c r="Q999" s="4"/>
      <c r="R999" s="4"/>
      <c r="S999" s="4"/>
      <c r="T999" s="4"/>
      <c r="AA999" s="4" t="str">
        <f t="shared" si="158"/>
        <v>na</v>
      </c>
      <c r="AB999" s="4" t="str">
        <f t="shared" si="159"/>
        <v>na</v>
      </c>
      <c r="AC999" s="4" t="str">
        <f t="shared" si="160"/>
        <v>na</v>
      </c>
      <c r="AD999" s="4" t="str">
        <f t="shared" si="161"/>
        <v>na</v>
      </c>
      <c r="AE999" s="4" t="str">
        <f t="shared" si="162"/>
        <v>na</v>
      </c>
      <c r="AF999" s="4" t="str">
        <f t="shared" si="163"/>
        <v>na</v>
      </c>
      <c r="AG999" s="4" t="str">
        <f t="shared" si="164"/>
        <v>na</v>
      </c>
    </row>
    <row r="1000" spans="1:33" x14ac:dyDescent="0.2">
      <c r="A1000" t="s">
        <v>3713</v>
      </c>
      <c r="B1000" t="s">
        <v>3608</v>
      </c>
      <c r="C1000" s="7" t="str">
        <f>VLOOKUP(B1000,YahooFinanceInfos!A:T,9,FALSE)</f>
        <v>1465608</v>
      </c>
      <c r="D1000">
        <f>VLOOKUP(B1000,YahooFinanceInfos!A:T,7,FALSE)</f>
        <v>0</v>
      </c>
      <c r="E1000" s="1">
        <f>VLOOKUP(B1000,YahooFinanceInfos!A:T,20,FALSE)</f>
        <v>0</v>
      </c>
      <c r="F1000" s="4">
        <f>VLOOKUP(B1000,YahooFinanceInfos!A:AK,37,FALSE)</f>
        <v>0</v>
      </c>
      <c r="G1000" s="11" t="e">
        <f>(VLOOKUP(B1000,YahooFinanceInfos!A:AO,41,FALSE)-E1000)/E1000</f>
        <v>#DIV/0!</v>
      </c>
      <c r="H1000" s="9">
        <f>VLOOKUP(B1000,YahooFinanceInfos!A:AX,50,FALSE)</f>
        <v>0</v>
      </c>
      <c r="I1000" s="9">
        <f>VLOOKUP(B1000,YahooFinanceInfos!A:AT,46,FALSE)</f>
        <v>0</v>
      </c>
      <c r="J1000" s="4">
        <f>VLOOKUP(B1000,YahooFinanceInfos!A:AV,48,FALSE)</f>
        <v>0</v>
      </c>
      <c r="K1000" s="4" t="str">
        <f t="shared" si="165"/>
        <v>na</v>
      </c>
      <c r="L1000" s="9">
        <f>VLOOKUP(B1000,YahooFinanceInfos!A:AV,47,FALSE)</f>
        <v>0</v>
      </c>
      <c r="M1000" s="9">
        <f>VLOOKUP(B1000,YahooFinanceInfos!A:AZ,52,FALSE)</f>
        <v>0</v>
      </c>
      <c r="N1000" s="4">
        <f>VLOOKUP(B1000,YahooFinanceInfos!A:BH,60,FALSE)</f>
        <v>0</v>
      </c>
      <c r="O1000" s="4" t="e">
        <f t="shared" si="166"/>
        <v>#DIV/0!</v>
      </c>
      <c r="P1000" s="4"/>
      <c r="Q1000" s="4"/>
      <c r="R1000" s="4"/>
      <c r="S1000" s="4"/>
      <c r="T1000" s="4"/>
      <c r="AA1000" s="4" t="str">
        <f t="shared" ref="AA1000:AA1063" si="167">IFERROR((Z1000-U1000)/U1000,"na")</f>
        <v>na</v>
      </c>
      <c r="AB1000" s="4" t="str">
        <f t="shared" ref="AB1000:AB1063" si="168">IFERROR((Z1000-W1000)/W1000,"na")</f>
        <v>na</v>
      </c>
      <c r="AC1000" s="4" t="str">
        <f t="shared" ref="AC1000:AC1063" si="169">IFERROR((V1000-U1000)/U1000,"na")</f>
        <v>na</v>
      </c>
      <c r="AD1000" s="4" t="str">
        <f t="shared" ref="AD1000:AD1063" si="170">IFERROR((W1000-V1000)/V1000,"na")</f>
        <v>na</v>
      </c>
      <c r="AE1000" s="4" t="str">
        <f t="shared" ref="AE1000:AE1063" si="171">IFERROR((X1000-W1000)/W1000,"na")</f>
        <v>na</v>
      </c>
      <c r="AF1000" s="4" t="str">
        <f t="shared" ref="AF1000:AF1063" si="172">IFERROR((Y1000-X1000)/X1000,"na")</f>
        <v>na</v>
      </c>
      <c r="AG1000" s="4" t="str">
        <f t="shared" ref="AG1000:AG1063" si="173">IFERROR((Z1000-Y1000)/Y1000,"na")</f>
        <v>na</v>
      </c>
    </row>
    <row r="1001" spans="1:33" x14ac:dyDescent="0.2">
      <c r="A1001" t="s">
        <v>3713</v>
      </c>
      <c r="B1001" t="s">
        <v>3609</v>
      </c>
      <c r="C1001" s="7" t="str">
        <f>VLOOKUP(B1001,YahooFinanceInfos!A:T,9,FALSE)</f>
        <v>Principal Financial Group Inc</v>
      </c>
      <c r="D1001" t="str">
        <f>VLOOKUP(B1001,YahooFinanceInfos!A:T,7,FALSE)</f>
        <v>USD</v>
      </c>
      <c r="E1001" s="1">
        <f>VLOOKUP(B1001,YahooFinanceInfos!A:T,20,FALSE)</f>
        <v>33.619999999999997</v>
      </c>
      <c r="F1001" s="4" t="str">
        <f>VLOOKUP(B1001,YahooFinanceInfos!A:AK,37,FALSE)</f>
        <v>23.31 - 60.81</v>
      </c>
      <c r="G1001" s="11">
        <f>(VLOOKUP(B1001,YahooFinanceInfos!A:AO,41,FALSE)-E1001)/E1001</f>
        <v>0.80874479476502104</v>
      </c>
      <c r="H1001" s="9">
        <f>VLOOKUP(B1001,YahooFinanceInfos!A:AX,50,FALSE)</f>
        <v>4.4710000000000001</v>
      </c>
      <c r="I1001" s="9">
        <f>VLOOKUP(B1001,YahooFinanceInfos!A:AT,46,FALSE)</f>
        <v>2.2000000000000002</v>
      </c>
      <c r="J1001" s="4">
        <f>VLOOKUP(B1001,YahooFinanceInfos!A:AV,48,FALSE)</f>
        <v>6.7671490000000001E-2</v>
      </c>
      <c r="K1001" s="4">
        <f t="shared" si="165"/>
        <v>0.49205994184746144</v>
      </c>
      <c r="L1001" s="9">
        <f>VLOOKUP(B1001,YahooFinanceInfos!A:AV,47,FALSE)</f>
        <v>7.5195699999999999</v>
      </c>
      <c r="M1001" s="9">
        <f>VLOOKUP(B1001,YahooFinanceInfos!A:AZ,52,FALSE)</f>
        <v>47.210999999999999</v>
      </c>
      <c r="N1001" s="4">
        <f>VLOOKUP(B1001,YahooFinanceInfos!A:BH,60,FALSE)</f>
        <v>0.71212220000000004</v>
      </c>
      <c r="O1001" s="4" t="str">
        <f t="shared" si="166"/>
        <v>invest</v>
      </c>
      <c r="P1001" s="4"/>
      <c r="Q1001" s="14"/>
      <c r="R1001" s="17"/>
      <c r="S1001" s="17"/>
      <c r="T1001" s="17"/>
      <c r="AA1001" s="4" t="str">
        <f t="shared" si="167"/>
        <v>na</v>
      </c>
      <c r="AB1001" s="4" t="str">
        <f t="shared" si="168"/>
        <v>na</v>
      </c>
      <c r="AC1001" s="4" t="str">
        <f t="shared" si="169"/>
        <v>na</v>
      </c>
      <c r="AD1001" s="4" t="str">
        <f t="shared" si="170"/>
        <v>na</v>
      </c>
      <c r="AE1001" s="4" t="str">
        <f t="shared" si="171"/>
        <v>na</v>
      </c>
      <c r="AF1001" s="4" t="str">
        <f t="shared" si="172"/>
        <v>na</v>
      </c>
      <c r="AG1001" s="4" t="str">
        <f t="shared" si="173"/>
        <v>na</v>
      </c>
    </row>
    <row r="1002" spans="1:33" x14ac:dyDescent="0.2">
      <c r="A1002" t="s">
        <v>3713</v>
      </c>
      <c r="B1002" t="s">
        <v>666</v>
      </c>
      <c r="C1002" s="7" t="str">
        <f>VLOOKUP(B1002,YahooFinanceInfos!A:T,9,FALSE)</f>
        <v>Procter &amp; Gamble Company (The)</v>
      </c>
      <c r="D1002" t="str">
        <f>VLOOKUP(B1002,YahooFinanceInfos!A:T,7,FALSE)</f>
        <v>USD</v>
      </c>
      <c r="E1002" s="1">
        <f>VLOOKUP(B1002,YahooFinanceInfos!A:T,20,FALSE)</f>
        <v>113.81</v>
      </c>
      <c r="F1002" s="4" t="str">
        <f>VLOOKUP(B1002,YahooFinanceInfos!A:AK,37,FALSE)</f>
        <v>94.34 - 128.09</v>
      </c>
      <c r="G1002" s="11">
        <f>(VLOOKUP(B1002,YahooFinanceInfos!A:AO,41,FALSE)-E1002)/E1002</f>
        <v>0.12547227835866795</v>
      </c>
      <c r="H1002" s="9">
        <f>VLOOKUP(B1002,YahooFinanceInfos!A:AX,50,FALSE)</f>
        <v>1.8560000000000001</v>
      </c>
      <c r="I1002" s="9">
        <f>VLOOKUP(B1002,YahooFinanceInfos!A:AT,46,FALSE)</f>
        <v>2.984</v>
      </c>
      <c r="J1002" s="4">
        <f>VLOOKUP(B1002,YahooFinanceInfos!A:AV,48,FALSE)</f>
        <v>2.619382E-2</v>
      </c>
      <c r="K1002" s="4">
        <f t="shared" si="165"/>
        <v>1.607758620689655</v>
      </c>
      <c r="L1002" s="9">
        <f>VLOOKUP(B1002,YahooFinanceInfos!A:AV,47,FALSE)</f>
        <v>61.320039999999999</v>
      </c>
      <c r="M1002" s="9">
        <f>VLOOKUP(B1002,YahooFinanceInfos!A:AZ,52,FALSE)</f>
        <v>18.032</v>
      </c>
      <c r="N1002" s="4">
        <f>VLOOKUP(B1002,YahooFinanceInfos!A:BH,60,FALSE)</f>
        <v>6.3115572999999996</v>
      </c>
      <c r="O1002" s="4" t="str">
        <f t="shared" si="166"/>
        <v>don't touch</v>
      </c>
      <c r="P1002" s="4"/>
      <c r="Q1002" s="4"/>
      <c r="R1002" s="4"/>
      <c r="S1002" s="4"/>
      <c r="T1002" s="4"/>
      <c r="AA1002" s="4" t="str">
        <f t="shared" si="167"/>
        <v>na</v>
      </c>
      <c r="AB1002" s="4" t="str">
        <f t="shared" si="168"/>
        <v>na</v>
      </c>
      <c r="AC1002" s="4" t="str">
        <f t="shared" si="169"/>
        <v>na</v>
      </c>
      <c r="AD1002" s="4" t="str">
        <f t="shared" si="170"/>
        <v>na</v>
      </c>
      <c r="AE1002" s="4" t="str">
        <f t="shared" si="171"/>
        <v>na</v>
      </c>
      <c r="AF1002" s="4" t="str">
        <f t="shared" si="172"/>
        <v>na</v>
      </c>
      <c r="AG1002" s="4" t="str">
        <f t="shared" si="173"/>
        <v>na</v>
      </c>
    </row>
    <row r="1003" spans="1:33" x14ac:dyDescent="0.2">
      <c r="A1003" t="s">
        <v>3713</v>
      </c>
      <c r="B1003" t="s">
        <v>3610</v>
      </c>
      <c r="C1003" s="7" t="str">
        <f>VLOOKUP(B1003,YahooFinanceInfos!A:T,9,FALSE)</f>
        <v>Progressive Corporation (The)</v>
      </c>
      <c r="D1003" t="str">
        <f>VLOOKUP(B1003,YahooFinanceInfos!A:T,7,FALSE)</f>
        <v>USD</v>
      </c>
      <c r="E1003" s="1">
        <f>VLOOKUP(B1003,YahooFinanceInfos!A:T,20,FALSE)</f>
        <v>73.739999999999995</v>
      </c>
      <c r="F1003" s="4" t="str">
        <f>VLOOKUP(B1003,YahooFinanceInfos!A:AK,37,FALSE)</f>
        <v>62.18 - 84.96</v>
      </c>
      <c r="G1003" s="11">
        <f>(VLOOKUP(B1003,YahooFinanceInfos!A:AO,41,FALSE)-E1003)/E1003</f>
        <v>0.15215622457282343</v>
      </c>
      <c r="H1003" s="9">
        <f>VLOOKUP(B1003,YahooFinanceInfos!A:AX,50,FALSE)</f>
        <v>6.06</v>
      </c>
      <c r="I1003" s="9">
        <f>VLOOKUP(B1003,YahooFinanceInfos!A:AT,46,FALSE)</f>
        <v>2.65</v>
      </c>
      <c r="J1003" s="4">
        <f>VLOOKUP(B1003,YahooFinanceInfos!A:AV,48,FALSE)</f>
        <v>3.642111E-2</v>
      </c>
      <c r="K1003" s="4">
        <f t="shared" si="165"/>
        <v>0.43729372937293731</v>
      </c>
      <c r="L1003" s="9">
        <f>VLOOKUP(B1003,YahooFinanceInfos!A:AV,47,FALSE)</f>
        <v>12.168317</v>
      </c>
      <c r="M1003" s="9">
        <f>VLOOKUP(B1003,YahooFinanceInfos!A:AZ,52,FALSE)</f>
        <v>23.675999999999998</v>
      </c>
      <c r="N1003" s="4">
        <f>VLOOKUP(B1003,YahooFinanceInfos!A:BH,60,FALSE)</f>
        <v>3.1145463000000002</v>
      </c>
      <c r="O1003" s="4" t="str">
        <f t="shared" si="166"/>
        <v>don't touch</v>
      </c>
      <c r="P1003" s="4"/>
      <c r="Q1003" s="4"/>
      <c r="R1003" s="4"/>
      <c r="S1003" s="4"/>
      <c r="T1003" s="4"/>
      <c r="AA1003" s="4" t="str">
        <f t="shared" si="167"/>
        <v>na</v>
      </c>
      <c r="AB1003" s="4" t="str">
        <f t="shared" si="168"/>
        <v>na</v>
      </c>
      <c r="AC1003" s="4" t="str">
        <f t="shared" si="169"/>
        <v>na</v>
      </c>
      <c r="AD1003" s="4" t="str">
        <f t="shared" si="170"/>
        <v>na</v>
      </c>
      <c r="AE1003" s="4" t="str">
        <f t="shared" si="171"/>
        <v>na</v>
      </c>
      <c r="AF1003" s="4" t="str">
        <f t="shared" si="172"/>
        <v>na</v>
      </c>
      <c r="AG1003" s="4" t="str">
        <f t="shared" si="173"/>
        <v>na</v>
      </c>
    </row>
    <row r="1004" spans="1:33" x14ac:dyDescent="0.2">
      <c r="A1004" t="s">
        <v>3713</v>
      </c>
      <c r="B1004" t="s">
        <v>3611</v>
      </c>
      <c r="C1004" s="7" t="str">
        <f>VLOOKUP(B1004,YahooFinanceInfos!A:T,9,FALSE)</f>
        <v>Prologis, Inc.</v>
      </c>
      <c r="D1004" t="str">
        <f>VLOOKUP(B1004,YahooFinanceInfos!A:T,7,FALSE)</f>
        <v>USD</v>
      </c>
      <c r="E1004" s="1">
        <f>VLOOKUP(B1004,YahooFinanceInfos!A:T,20,FALSE)</f>
        <v>84.08</v>
      </c>
      <c r="F1004" s="4" t="str">
        <f>VLOOKUP(B1004,YahooFinanceInfos!A:AK,37,FALSE)</f>
        <v>59.82 - 99.79</v>
      </c>
      <c r="G1004" s="11">
        <f>(VLOOKUP(B1004,YahooFinanceInfos!A:AO,41,FALSE)-E1004)/E1004</f>
        <v>0.18684586108468135</v>
      </c>
      <c r="H1004" s="9">
        <f>VLOOKUP(B1004,YahooFinanceInfos!A:AX,50,FALSE)</f>
        <v>2.617</v>
      </c>
      <c r="I1004" s="9">
        <f>VLOOKUP(B1004,YahooFinanceInfos!A:AT,46,FALSE)</f>
        <v>2.17</v>
      </c>
      <c r="J1004" s="4">
        <f>VLOOKUP(B1004,YahooFinanceInfos!A:AV,48,FALSE)</f>
        <v>2.6195077000000001E-2</v>
      </c>
      <c r="K1004" s="4">
        <f t="shared" si="165"/>
        <v>0.82919373328238444</v>
      </c>
      <c r="L1004" s="9">
        <f>VLOOKUP(B1004,YahooFinanceInfos!A:AV,47,FALSE)</f>
        <v>32.128390000000003</v>
      </c>
      <c r="M1004" s="9">
        <f>VLOOKUP(B1004,YahooFinanceInfos!A:AZ,52,FALSE)</f>
        <v>43.585000000000001</v>
      </c>
      <c r="N1004" s="4">
        <f>VLOOKUP(B1004,YahooFinanceInfos!A:BH,60,FALSE)</f>
        <v>1.9291041</v>
      </c>
      <c r="O1004" s="4" t="str">
        <f t="shared" si="166"/>
        <v>don't touch</v>
      </c>
      <c r="P1004" s="4"/>
      <c r="Q1004" s="4"/>
      <c r="R1004" s="4"/>
      <c r="S1004" s="4"/>
      <c r="T1004" s="4"/>
      <c r="AA1004" s="4" t="str">
        <f t="shared" si="167"/>
        <v>na</v>
      </c>
      <c r="AB1004" s="4" t="str">
        <f t="shared" si="168"/>
        <v>na</v>
      </c>
      <c r="AC1004" s="4" t="str">
        <f t="shared" si="169"/>
        <v>na</v>
      </c>
      <c r="AD1004" s="4" t="str">
        <f t="shared" si="170"/>
        <v>na</v>
      </c>
      <c r="AE1004" s="4" t="str">
        <f t="shared" si="171"/>
        <v>na</v>
      </c>
      <c r="AF1004" s="4" t="str">
        <f t="shared" si="172"/>
        <v>na</v>
      </c>
      <c r="AG1004" s="4" t="str">
        <f t="shared" si="173"/>
        <v>na</v>
      </c>
    </row>
    <row r="1005" spans="1:33" x14ac:dyDescent="0.2">
      <c r="A1005" t="s">
        <v>3713</v>
      </c>
      <c r="B1005" t="s">
        <v>3612</v>
      </c>
      <c r="C1005" s="7" t="str">
        <f>VLOOKUP(B1005,YahooFinanceInfos!A:T,9,FALSE)</f>
        <v>Prudential Financial, Inc.</v>
      </c>
      <c r="D1005" t="str">
        <f>VLOOKUP(B1005,YahooFinanceInfos!A:T,7,FALSE)</f>
        <v>USD</v>
      </c>
      <c r="E1005" s="1">
        <f>VLOOKUP(B1005,YahooFinanceInfos!A:T,20,FALSE)</f>
        <v>53.38</v>
      </c>
      <c r="F1005" s="4" t="str">
        <f>VLOOKUP(B1005,YahooFinanceInfos!A:AK,37,FALSE)</f>
        <v>38.62 - 103.56</v>
      </c>
      <c r="G1005" s="11">
        <f>(VLOOKUP(B1005,YahooFinanceInfos!A:AO,41,FALSE)-E1005)/E1005</f>
        <v>0.94005245410266014</v>
      </c>
      <c r="H1005" s="9">
        <f>VLOOKUP(B1005,YahooFinanceInfos!A:AX,50,FALSE)</f>
        <v>7.2590000000000003</v>
      </c>
      <c r="I1005" s="9">
        <f>VLOOKUP(B1005,YahooFinanceInfos!A:AT,46,FALSE)</f>
        <v>4.0999999999999996</v>
      </c>
      <c r="J1005" s="4">
        <f>VLOOKUP(B1005,YahooFinanceInfos!A:AV,48,FALSE)</f>
        <v>7.9844209999999999E-2</v>
      </c>
      <c r="K1005" s="4">
        <f t="shared" si="165"/>
        <v>0.56481609037057434</v>
      </c>
      <c r="L1005" s="9">
        <f>VLOOKUP(B1005,YahooFinanceInfos!A:AV,47,FALSE)</f>
        <v>7.3536299999999999</v>
      </c>
      <c r="M1005" s="9">
        <f>VLOOKUP(B1005,YahooFinanceInfos!A:AZ,52,FALSE)</f>
        <v>153.49700000000001</v>
      </c>
      <c r="N1005" s="4">
        <f>VLOOKUP(B1005,YahooFinanceInfos!A:BH,60,FALSE)</f>
        <v>0.34775925000000002</v>
      </c>
      <c r="O1005" s="4" t="str">
        <f t="shared" si="166"/>
        <v>invest</v>
      </c>
      <c r="P1005" s="4" t="s">
        <v>8415</v>
      </c>
      <c r="Q1005" s="14">
        <v>5000</v>
      </c>
      <c r="R1005" s="17"/>
      <c r="S1005" s="17">
        <f>Q1005*J1005</f>
        <v>399.22104999999999</v>
      </c>
      <c r="T1005" s="14">
        <f>Q1005*(1+G1005)</f>
        <v>9700.2622705132999</v>
      </c>
      <c r="U1005">
        <v>2.44</v>
      </c>
      <c r="V1005">
        <v>2.8</v>
      </c>
      <c r="W1005">
        <v>3</v>
      </c>
      <c r="X1005">
        <v>3.6</v>
      </c>
      <c r="Y1005">
        <v>4</v>
      </c>
      <c r="Z1005">
        <v>4.0999999999999996</v>
      </c>
      <c r="AA1005" s="4">
        <f t="shared" si="167"/>
        <v>0.68032786885245888</v>
      </c>
      <c r="AB1005" s="4">
        <f t="shared" si="168"/>
        <v>0.36666666666666653</v>
      </c>
      <c r="AC1005" s="4">
        <f t="shared" si="169"/>
        <v>0.14754098360655732</v>
      </c>
      <c r="AD1005" s="4">
        <f t="shared" si="170"/>
        <v>7.1428571428571494E-2</v>
      </c>
      <c r="AE1005" s="4">
        <f t="shared" si="171"/>
        <v>0.20000000000000004</v>
      </c>
      <c r="AF1005" s="4">
        <f t="shared" si="172"/>
        <v>0.11111111111111108</v>
      </c>
      <c r="AG1005" s="4">
        <f t="shared" si="173"/>
        <v>2.4999999999999911E-2</v>
      </c>
    </row>
    <row r="1006" spans="1:33" x14ac:dyDescent="0.2">
      <c r="A1006" t="s">
        <v>3713</v>
      </c>
      <c r="B1006" t="s">
        <v>3613</v>
      </c>
      <c r="C1006" s="7" t="str">
        <f>VLOOKUP(B1006,YahooFinanceInfos!A:T,9,FALSE)</f>
        <v>Public Service Enterprise Group</v>
      </c>
      <c r="D1006" t="str">
        <f>VLOOKUP(B1006,YahooFinanceInfos!A:T,7,FALSE)</f>
        <v>USD</v>
      </c>
      <c r="E1006" s="1">
        <f>VLOOKUP(B1006,YahooFinanceInfos!A:T,20,FALSE)</f>
        <v>46.58</v>
      </c>
      <c r="F1006" s="4" t="str">
        <f>VLOOKUP(B1006,YahooFinanceInfos!A:AK,37,FALSE)</f>
        <v>34.75 - 63.88</v>
      </c>
      <c r="G1006" s="11">
        <f>(VLOOKUP(B1006,YahooFinanceInfos!A:AO,41,FALSE)-E1006)/E1006</f>
        <v>0.37140403606698164</v>
      </c>
      <c r="H1006" s="9">
        <f>VLOOKUP(B1006,YahooFinanceInfos!A:AX,50,FALSE)</f>
        <v>2.83</v>
      </c>
      <c r="I1006" s="9">
        <f>VLOOKUP(B1006,YahooFinanceInfos!A:AT,46,FALSE)</f>
        <v>1.9</v>
      </c>
      <c r="J1006" s="4">
        <f>VLOOKUP(B1006,YahooFinanceInfos!A:AV,48,FALSE)</f>
        <v>4.2259786000000001E-2</v>
      </c>
      <c r="K1006" s="4">
        <f t="shared" si="165"/>
        <v>0.67137809187279152</v>
      </c>
      <c r="L1006" s="9">
        <f>VLOOKUP(B1006,YahooFinanceInfos!A:AV,47,FALSE)</f>
        <v>16.459365999999999</v>
      </c>
      <c r="M1006" s="9">
        <f>VLOOKUP(B1006,YahooFinanceInfos!A:AZ,52,FALSE)</f>
        <v>30.256</v>
      </c>
      <c r="N1006" s="4">
        <f>VLOOKUP(B1006,YahooFinanceInfos!A:BH,60,FALSE)</f>
        <v>1.5395293999999999</v>
      </c>
      <c r="O1006" s="4" t="str">
        <f t="shared" si="166"/>
        <v>invest</v>
      </c>
      <c r="P1006" s="4"/>
      <c r="Q1006" s="4"/>
      <c r="R1006" s="4"/>
      <c r="S1006" s="4"/>
      <c r="T1006" s="4"/>
      <c r="AA1006" s="4" t="str">
        <f t="shared" si="167"/>
        <v>na</v>
      </c>
      <c r="AB1006" s="4" t="str">
        <f t="shared" si="168"/>
        <v>na</v>
      </c>
      <c r="AC1006" s="4" t="str">
        <f t="shared" si="169"/>
        <v>na</v>
      </c>
      <c r="AD1006" s="4" t="str">
        <f t="shared" si="170"/>
        <v>na</v>
      </c>
      <c r="AE1006" s="4" t="str">
        <f t="shared" si="171"/>
        <v>na</v>
      </c>
      <c r="AF1006" s="4" t="str">
        <f t="shared" si="172"/>
        <v>na</v>
      </c>
      <c r="AG1006" s="4" t="str">
        <f t="shared" si="173"/>
        <v>na</v>
      </c>
    </row>
    <row r="1007" spans="1:33" x14ac:dyDescent="0.2">
      <c r="A1007" t="s">
        <v>3713</v>
      </c>
      <c r="B1007" t="s">
        <v>3614</v>
      </c>
      <c r="C1007" s="7" t="str">
        <f>VLOOKUP(B1007,YahooFinanceInfos!A:T,9,FALSE)</f>
        <v>Public Storage</v>
      </c>
      <c r="D1007" t="str">
        <f>VLOOKUP(B1007,YahooFinanceInfos!A:T,7,FALSE)</f>
        <v>USD</v>
      </c>
      <c r="E1007" s="1">
        <f>VLOOKUP(B1007,YahooFinanceInfos!A:T,20,FALSE)</f>
        <v>179</v>
      </c>
      <c r="F1007" s="4" t="str">
        <f>VLOOKUP(B1007,YahooFinanceInfos!A:AK,37,FALSE)</f>
        <v>155.37 - 266.76</v>
      </c>
      <c r="G1007" s="11">
        <f>(VLOOKUP(B1007,YahooFinanceInfos!A:AO,41,FALSE)-E1007)/E1007</f>
        <v>0.4902793296089385</v>
      </c>
      <c r="H1007" s="9">
        <f>VLOOKUP(B1007,YahooFinanceInfos!A:AX,50,FALSE)</f>
        <v>7.35</v>
      </c>
      <c r="I1007" s="9">
        <f>VLOOKUP(B1007,YahooFinanceInfos!A:AT,46,FALSE)</f>
        <v>8</v>
      </c>
      <c r="J1007" s="4">
        <f>VLOOKUP(B1007,YahooFinanceInfos!A:AV,48,FALSE)</f>
        <v>4.5300109999999998E-2</v>
      </c>
      <c r="K1007" s="4">
        <f t="shared" si="165"/>
        <v>1.08843537414966</v>
      </c>
      <c r="L1007" s="9">
        <f>VLOOKUP(B1007,YahooFinanceInfos!A:AV,47,FALSE)</f>
        <v>24.353743000000001</v>
      </c>
      <c r="M1007" s="9">
        <f>VLOOKUP(B1007,YahooFinanceInfos!A:AZ,52,FALSE)</f>
        <v>28.36</v>
      </c>
      <c r="N1007" s="4">
        <f>VLOOKUP(B1007,YahooFinanceInfos!A:BH,60,FALSE)</f>
        <v>6.3117064999999997</v>
      </c>
      <c r="O1007" s="4" t="str">
        <f t="shared" si="166"/>
        <v>don't touch</v>
      </c>
      <c r="P1007" s="4"/>
      <c r="Q1007" s="4"/>
      <c r="R1007" s="4"/>
      <c r="S1007" s="4"/>
      <c r="T1007" s="4"/>
      <c r="AA1007" s="4" t="str">
        <f t="shared" si="167"/>
        <v>na</v>
      </c>
      <c r="AB1007" s="4" t="str">
        <f t="shared" si="168"/>
        <v>na</v>
      </c>
      <c r="AC1007" s="4" t="str">
        <f t="shared" si="169"/>
        <v>na</v>
      </c>
      <c r="AD1007" s="4" t="str">
        <f t="shared" si="170"/>
        <v>na</v>
      </c>
      <c r="AE1007" s="4" t="str">
        <f t="shared" si="171"/>
        <v>na</v>
      </c>
      <c r="AF1007" s="4" t="str">
        <f t="shared" si="172"/>
        <v>na</v>
      </c>
      <c r="AG1007" s="4" t="str">
        <f t="shared" si="173"/>
        <v>na</v>
      </c>
    </row>
    <row r="1008" spans="1:33" x14ac:dyDescent="0.2">
      <c r="A1008" t="s">
        <v>3713</v>
      </c>
      <c r="B1008" t="s">
        <v>3615</v>
      </c>
      <c r="C1008" s="7" t="str">
        <f>VLOOKUP(B1008,YahooFinanceInfos!A:T,9,FALSE)</f>
        <v>PulteGroup, Inc.</v>
      </c>
      <c r="D1008" t="str">
        <f>VLOOKUP(B1008,YahooFinanceInfos!A:T,7,FALSE)</f>
        <v>USD</v>
      </c>
      <c r="E1008" s="1">
        <f>VLOOKUP(B1008,YahooFinanceInfos!A:T,20,FALSE)</f>
        <v>27.59</v>
      </c>
      <c r="F1008" s="4" t="str">
        <f>VLOOKUP(B1008,YahooFinanceInfos!A:AK,37,FALSE)</f>
        <v>17.12 - 47.37</v>
      </c>
      <c r="G1008" s="11">
        <f>(VLOOKUP(B1008,YahooFinanceInfos!A:AO,41,FALSE)-E1008)/E1008</f>
        <v>0.7169264226168901</v>
      </c>
      <c r="H1008" s="9">
        <f>VLOOKUP(B1008,YahooFinanceInfos!A:AX,50,FALSE)</f>
        <v>3.8149999999999999</v>
      </c>
      <c r="I1008" s="9">
        <f>VLOOKUP(B1008,YahooFinanceInfos!A:AT,46,FALSE)</f>
        <v>0.45</v>
      </c>
      <c r="J1008" s="4">
        <f>VLOOKUP(B1008,YahooFinanceInfos!A:AV,48,FALSE)</f>
        <v>1.6556290000000001E-2</v>
      </c>
      <c r="K1008" s="4">
        <f t="shared" si="165"/>
        <v>0.1179554390563565</v>
      </c>
      <c r="L1008" s="9">
        <f>VLOOKUP(B1008,YahooFinanceInfos!A:AV,47,FALSE)</f>
        <v>7.2319789999999999</v>
      </c>
      <c r="M1008" s="9">
        <f>VLOOKUP(B1008,YahooFinanceInfos!A:AZ,52,FALSE)</f>
        <v>20.623999999999999</v>
      </c>
      <c r="N1008" s="4">
        <f>VLOOKUP(B1008,YahooFinanceInfos!A:BH,60,FALSE)</f>
        <v>1.3377618</v>
      </c>
      <c r="O1008" s="4" t="str">
        <f t="shared" si="166"/>
        <v>don't touch</v>
      </c>
      <c r="P1008" s="4"/>
      <c r="Q1008" s="4"/>
      <c r="R1008" s="4"/>
      <c r="S1008" s="4"/>
      <c r="T1008" s="4"/>
      <c r="AA1008" s="4" t="str">
        <f t="shared" si="167"/>
        <v>na</v>
      </c>
      <c r="AB1008" s="4" t="str">
        <f t="shared" si="168"/>
        <v>na</v>
      </c>
      <c r="AC1008" s="4" t="str">
        <f t="shared" si="169"/>
        <v>na</v>
      </c>
      <c r="AD1008" s="4" t="str">
        <f t="shared" si="170"/>
        <v>na</v>
      </c>
      <c r="AE1008" s="4" t="str">
        <f t="shared" si="171"/>
        <v>na</v>
      </c>
      <c r="AF1008" s="4" t="str">
        <f t="shared" si="172"/>
        <v>na</v>
      </c>
      <c r="AG1008" s="4" t="str">
        <f t="shared" si="173"/>
        <v>na</v>
      </c>
    </row>
    <row r="1009" spans="1:33" x14ac:dyDescent="0.2">
      <c r="A1009" t="s">
        <v>3713</v>
      </c>
      <c r="B1009" t="s">
        <v>3616</v>
      </c>
      <c r="C1009" s="7" t="str">
        <f>VLOOKUP(B1009,YahooFinanceInfos!A:T,9,FALSE)</f>
        <v>PVH Corp.</v>
      </c>
      <c r="D1009" t="str">
        <f>VLOOKUP(B1009,YahooFinanceInfos!A:T,7,FALSE)</f>
        <v>USD</v>
      </c>
      <c r="E1009" s="1">
        <f>VLOOKUP(B1009,YahooFinanceInfos!A:T,20,FALSE)</f>
        <v>41.23</v>
      </c>
      <c r="F1009" s="4" t="str">
        <f>VLOOKUP(B1009,YahooFinanceInfos!A:AK,37,FALSE)</f>
        <v>28.4 - 112.06</v>
      </c>
      <c r="G1009" s="11">
        <f>(VLOOKUP(B1009,YahooFinanceInfos!A:AO,41,FALSE)-E1009)/E1009</f>
        <v>1.7179238418627218</v>
      </c>
      <c r="H1009" s="9">
        <f>VLOOKUP(B1009,YahooFinanceInfos!A:AX,50,FALSE)</f>
        <v>5.6</v>
      </c>
      <c r="I1009" s="9">
        <f>VLOOKUP(B1009,YahooFinanceInfos!A:AT,46,FALSE)</f>
        <v>0.15</v>
      </c>
      <c r="J1009" s="4">
        <f>VLOOKUP(B1009,YahooFinanceInfos!A:AV,48,FALSE)</f>
        <v>3.7955467000000001E-3</v>
      </c>
      <c r="K1009" s="4">
        <f t="shared" si="165"/>
        <v>2.6785714285714288E-2</v>
      </c>
      <c r="L1009" s="9">
        <f>VLOOKUP(B1009,YahooFinanceInfos!A:AV,47,FALSE)</f>
        <v>7.3624999999999998</v>
      </c>
      <c r="M1009" s="9">
        <f>VLOOKUP(B1009,YahooFinanceInfos!A:AZ,52,FALSE)</f>
        <v>80.388000000000005</v>
      </c>
      <c r="N1009" s="4">
        <f>VLOOKUP(B1009,YahooFinanceInfos!A:BH,60,FALSE)</f>
        <v>0.51288750000000005</v>
      </c>
      <c r="O1009" s="4" t="str">
        <f t="shared" si="166"/>
        <v>don't touch</v>
      </c>
      <c r="P1009" s="4"/>
      <c r="Q1009" s="4"/>
      <c r="R1009" s="4"/>
      <c r="S1009" s="4"/>
      <c r="T1009" s="4"/>
      <c r="AA1009" s="4" t="str">
        <f t="shared" si="167"/>
        <v>na</v>
      </c>
      <c r="AB1009" s="4" t="str">
        <f t="shared" si="168"/>
        <v>na</v>
      </c>
      <c r="AC1009" s="4" t="str">
        <f t="shared" si="169"/>
        <v>na</v>
      </c>
      <c r="AD1009" s="4" t="str">
        <f t="shared" si="170"/>
        <v>na</v>
      </c>
      <c r="AE1009" s="4" t="str">
        <f t="shared" si="171"/>
        <v>na</v>
      </c>
      <c r="AF1009" s="4" t="str">
        <f t="shared" si="172"/>
        <v>na</v>
      </c>
      <c r="AG1009" s="4" t="str">
        <f t="shared" si="173"/>
        <v>na</v>
      </c>
    </row>
    <row r="1010" spans="1:33" x14ac:dyDescent="0.2">
      <c r="A1010" t="s">
        <v>3713</v>
      </c>
      <c r="B1010" t="s">
        <v>3617</v>
      </c>
      <c r="C1010" s="7" t="str">
        <f>VLOOKUP(B1010,YahooFinanceInfos!A:T,9,FALSE)</f>
        <v>Qorvo, Inc.</v>
      </c>
      <c r="D1010" t="str">
        <f>VLOOKUP(B1010,YahooFinanceInfos!A:T,7,FALSE)</f>
        <v>USD</v>
      </c>
      <c r="E1010" s="1">
        <f>VLOOKUP(B1010,YahooFinanceInfos!A:T,20,FALSE)</f>
        <v>98.81</v>
      </c>
      <c r="F1010" s="4" t="str">
        <f>VLOOKUP(B1010,YahooFinanceInfos!A:AK,37,FALSE)</f>
        <v>58.52 - 122.365</v>
      </c>
      <c r="G1010" s="11">
        <f>(VLOOKUP(B1010,YahooFinanceInfos!A:AO,41,FALSE)-E1010)/E1010</f>
        <v>0.2383868029551664</v>
      </c>
      <c r="H1010" s="9">
        <f>VLOOKUP(B1010,YahooFinanceInfos!A:AX,50,FALSE)</f>
        <v>2.8</v>
      </c>
      <c r="I1010" s="9">
        <f>VLOOKUP(B1010,YahooFinanceInfos!A:AT,46,FALSE)</f>
        <v>0</v>
      </c>
      <c r="J1010" s="4">
        <f>VLOOKUP(B1010,YahooFinanceInfos!A:AV,48,FALSE)</f>
        <v>0</v>
      </c>
      <c r="K1010" s="4">
        <f t="shared" si="165"/>
        <v>0</v>
      </c>
      <c r="L1010" s="9">
        <f>VLOOKUP(B1010,YahooFinanceInfos!A:AV,47,FALSE)</f>
        <v>35.289284000000002</v>
      </c>
      <c r="M1010" s="9">
        <f>VLOOKUP(B1010,YahooFinanceInfos!A:AZ,52,FALSE)</f>
        <v>36.454000000000001</v>
      </c>
      <c r="N1010" s="4">
        <f>VLOOKUP(B1010,YahooFinanceInfos!A:BH,60,FALSE)</f>
        <v>2.7105393000000002</v>
      </c>
      <c r="O1010" s="4" t="str">
        <f t="shared" si="166"/>
        <v>don't touch</v>
      </c>
      <c r="P1010" s="4"/>
      <c r="Q1010" s="4"/>
      <c r="R1010" s="4"/>
      <c r="S1010" s="4"/>
      <c r="T1010" s="4"/>
      <c r="AA1010" s="4" t="str">
        <f t="shared" si="167"/>
        <v>na</v>
      </c>
      <c r="AB1010" s="4" t="str">
        <f t="shared" si="168"/>
        <v>na</v>
      </c>
      <c r="AC1010" s="4" t="str">
        <f t="shared" si="169"/>
        <v>na</v>
      </c>
      <c r="AD1010" s="4" t="str">
        <f t="shared" si="170"/>
        <v>na</v>
      </c>
      <c r="AE1010" s="4" t="str">
        <f t="shared" si="171"/>
        <v>na</v>
      </c>
      <c r="AF1010" s="4" t="str">
        <f t="shared" si="172"/>
        <v>na</v>
      </c>
      <c r="AG1010" s="4" t="str">
        <f t="shared" si="173"/>
        <v>na</v>
      </c>
    </row>
    <row r="1011" spans="1:33" x14ac:dyDescent="0.2">
      <c r="A1011" t="s">
        <v>3713</v>
      </c>
      <c r="B1011" t="s">
        <v>3618</v>
      </c>
      <c r="C1011" s="7" t="str">
        <f>VLOOKUP(B1011,YahooFinanceInfos!A:T,9,FALSE)</f>
        <v>QUALCOMM Incorporated</v>
      </c>
      <c r="D1011" t="str">
        <f>VLOOKUP(B1011,YahooFinanceInfos!A:T,7,FALSE)</f>
        <v>USD</v>
      </c>
      <c r="E1011" s="1">
        <f>VLOOKUP(B1011,YahooFinanceInfos!A:T,20,FALSE)</f>
        <v>79.87</v>
      </c>
      <c r="F1011" s="4" t="str">
        <f>VLOOKUP(B1011,YahooFinanceInfos!A:AK,37,FALSE)</f>
        <v>58.0 - 96.17</v>
      </c>
      <c r="G1011" s="11">
        <f>(VLOOKUP(B1011,YahooFinanceInfos!A:AO,41,FALSE)-E1011)/E1011</f>
        <v>0.20408163265306117</v>
      </c>
      <c r="H1011" s="9">
        <f>VLOOKUP(B1011,YahooFinanceInfos!A:AX,50,FALSE)</f>
        <v>3.4060000000000001</v>
      </c>
      <c r="I1011" s="9">
        <f>VLOOKUP(B1011,YahooFinanceInfos!A:AT,46,FALSE)</f>
        <v>2.48</v>
      </c>
      <c r="J1011" s="4">
        <f>VLOOKUP(B1011,YahooFinanceInfos!A:AV,48,FALSE)</f>
        <v>3.1794872000000002E-2</v>
      </c>
      <c r="K1011" s="4">
        <f t="shared" si="165"/>
        <v>0.72812683499706399</v>
      </c>
      <c r="L1011" s="9">
        <f>VLOOKUP(B1011,YahooFinanceInfos!A:AV,47,FALSE)</f>
        <v>23.449797</v>
      </c>
      <c r="M1011" s="9">
        <f>VLOOKUP(B1011,YahooFinanceInfos!A:AZ,52,FALSE)</f>
        <v>2.702</v>
      </c>
      <c r="N1011" s="4">
        <f>VLOOKUP(B1011,YahooFinanceInfos!A:BH,60,FALSE)</f>
        <v>29.559587000000001</v>
      </c>
      <c r="O1011" s="4" t="str">
        <f t="shared" si="166"/>
        <v>don't touch</v>
      </c>
      <c r="P1011" s="4"/>
      <c r="Q1011" s="4"/>
      <c r="R1011" s="4"/>
      <c r="S1011" s="4"/>
      <c r="T1011" s="4"/>
      <c r="AA1011" s="4" t="str">
        <f t="shared" si="167"/>
        <v>na</v>
      </c>
      <c r="AB1011" s="4" t="str">
        <f t="shared" si="168"/>
        <v>na</v>
      </c>
      <c r="AC1011" s="4" t="str">
        <f t="shared" si="169"/>
        <v>na</v>
      </c>
      <c r="AD1011" s="4" t="str">
        <f t="shared" si="170"/>
        <v>na</v>
      </c>
      <c r="AE1011" s="4" t="str">
        <f t="shared" si="171"/>
        <v>na</v>
      </c>
      <c r="AF1011" s="4" t="str">
        <f t="shared" si="172"/>
        <v>na</v>
      </c>
      <c r="AG1011" s="4" t="str">
        <f t="shared" si="173"/>
        <v>na</v>
      </c>
    </row>
    <row r="1012" spans="1:33" x14ac:dyDescent="0.2">
      <c r="A1012" t="s">
        <v>3713</v>
      </c>
      <c r="B1012" t="s">
        <v>3619</v>
      </c>
      <c r="C1012" s="7" t="str">
        <f>VLOOKUP(B1012,YahooFinanceInfos!A:T,9,FALSE)</f>
        <v>Quanta Services, Inc.</v>
      </c>
      <c r="D1012" t="str">
        <f>VLOOKUP(B1012,YahooFinanceInfos!A:T,7,FALSE)</f>
        <v>USD</v>
      </c>
      <c r="E1012" s="1">
        <f>VLOOKUP(B1012,YahooFinanceInfos!A:T,20,FALSE)</f>
        <v>30.91</v>
      </c>
      <c r="F1012" s="4" t="str">
        <f>VLOOKUP(B1012,YahooFinanceInfos!A:AK,37,FALSE)</f>
        <v>23.77 - 44.09</v>
      </c>
      <c r="G1012" s="11">
        <f>(VLOOKUP(B1012,YahooFinanceInfos!A:AO,41,FALSE)-E1012)/E1012</f>
        <v>0.42639922355224857</v>
      </c>
      <c r="H1012" s="9">
        <f>VLOOKUP(B1012,YahooFinanceInfos!A:AX,50,FALSE)</f>
        <v>2.173</v>
      </c>
      <c r="I1012" s="9">
        <f>VLOOKUP(B1012,YahooFinanceInfos!A:AT,46,FALSE)</f>
        <v>0.18</v>
      </c>
      <c r="J1012" s="4">
        <f>VLOOKUP(B1012,YahooFinanceInfos!A:AV,48,FALSE)</f>
        <v>5.9347185E-3</v>
      </c>
      <c r="K1012" s="4">
        <f t="shared" ref="K1012:K1075" si="174">IFERROR(I1012/H1012,"na")</f>
        <v>8.2834790612057063E-2</v>
      </c>
      <c r="L1012" s="9">
        <f>VLOOKUP(B1012,YahooFinanceInfos!A:AV,47,FALSE)</f>
        <v>14.224574</v>
      </c>
      <c r="M1012" s="9">
        <f>VLOOKUP(B1012,YahooFinanceInfos!A:AZ,52,FALSE)</f>
        <v>26.24</v>
      </c>
      <c r="N1012" s="4">
        <f>VLOOKUP(B1012,YahooFinanceInfos!A:BH,60,FALSE)</f>
        <v>1.1779725999999999</v>
      </c>
      <c r="O1012" s="4" t="str">
        <f t="shared" ref="O1012:O1075" si="175">IF(G1012&gt;30%,IF(J1012&gt;3%,IF(K1012&lt;100%,IF(K1012&gt;0%,"invest","don't touch"),"don't touch"),"don't touch"),"don't touch")</f>
        <v>don't touch</v>
      </c>
      <c r="P1012" s="4"/>
      <c r="Q1012" s="4"/>
      <c r="R1012" s="4"/>
      <c r="S1012" s="4"/>
      <c r="T1012" s="4"/>
      <c r="AA1012" s="4" t="str">
        <f t="shared" si="167"/>
        <v>na</v>
      </c>
      <c r="AB1012" s="4" t="str">
        <f t="shared" si="168"/>
        <v>na</v>
      </c>
      <c r="AC1012" s="4" t="str">
        <f t="shared" si="169"/>
        <v>na</v>
      </c>
      <c r="AD1012" s="4" t="str">
        <f t="shared" si="170"/>
        <v>na</v>
      </c>
      <c r="AE1012" s="4" t="str">
        <f t="shared" si="171"/>
        <v>na</v>
      </c>
      <c r="AF1012" s="4" t="str">
        <f t="shared" si="172"/>
        <v>na</v>
      </c>
      <c r="AG1012" s="4" t="str">
        <f t="shared" si="173"/>
        <v>na</v>
      </c>
    </row>
    <row r="1013" spans="1:33" x14ac:dyDescent="0.2">
      <c r="A1013" t="s">
        <v>3713</v>
      </c>
      <c r="B1013" t="s">
        <v>3620</v>
      </c>
      <c r="C1013" s="7" t="str">
        <f>VLOOKUP(B1013,YahooFinanceInfos!A:T,9,FALSE)</f>
        <v>Quest Diagnostics Incorporated</v>
      </c>
      <c r="D1013" t="str">
        <f>VLOOKUP(B1013,YahooFinanceInfos!A:T,7,FALSE)</f>
        <v>USD</v>
      </c>
      <c r="E1013" s="1">
        <f>VLOOKUP(B1013,YahooFinanceInfos!A:T,20,FALSE)</f>
        <v>110.47</v>
      </c>
      <c r="F1013" s="4" t="str">
        <f>VLOOKUP(B1013,YahooFinanceInfos!A:AK,37,FALSE)</f>
        <v>73.02 - 125.0</v>
      </c>
      <c r="G1013" s="11">
        <f>(VLOOKUP(B1013,YahooFinanceInfos!A:AO,41,FALSE)-E1013)/E1013</f>
        <v>0.13152892187924325</v>
      </c>
      <c r="H1013" s="9">
        <f>VLOOKUP(B1013,YahooFinanceInfos!A:AX,50,FALSE)</f>
        <v>5.8120000000000003</v>
      </c>
      <c r="I1013" s="9">
        <f>VLOOKUP(B1013,YahooFinanceInfos!A:AT,46,FALSE)</f>
        <v>2.15</v>
      </c>
      <c r="J1013" s="4">
        <f>VLOOKUP(B1013,YahooFinanceInfos!A:AV,48,FALSE)</f>
        <v>2.0063456E-2</v>
      </c>
      <c r="K1013" s="4">
        <f t="shared" si="174"/>
        <v>0.3699242945629731</v>
      </c>
      <c r="L1013" s="9">
        <f>VLOOKUP(B1013,YahooFinanceInfos!A:AV,47,FALSE)</f>
        <v>19.007227</v>
      </c>
      <c r="M1013" s="9">
        <f>VLOOKUP(B1013,YahooFinanceInfos!A:AZ,52,FALSE)</f>
        <v>42.216000000000001</v>
      </c>
      <c r="N1013" s="4">
        <f>VLOOKUP(B1013,YahooFinanceInfos!A:BH,60,FALSE)</f>
        <v>2.6167805</v>
      </c>
      <c r="O1013" s="4" t="str">
        <f t="shared" si="175"/>
        <v>don't touch</v>
      </c>
      <c r="P1013" s="4"/>
      <c r="Q1013" s="4"/>
      <c r="R1013" s="4"/>
      <c r="S1013" s="4"/>
      <c r="T1013" s="4"/>
      <c r="AA1013" s="4" t="str">
        <f t="shared" si="167"/>
        <v>na</v>
      </c>
      <c r="AB1013" s="4" t="str">
        <f t="shared" si="168"/>
        <v>na</v>
      </c>
      <c r="AC1013" s="4" t="str">
        <f t="shared" si="169"/>
        <v>na</v>
      </c>
      <c r="AD1013" s="4" t="str">
        <f t="shared" si="170"/>
        <v>na</v>
      </c>
      <c r="AE1013" s="4" t="str">
        <f t="shared" si="171"/>
        <v>na</v>
      </c>
      <c r="AF1013" s="4" t="str">
        <f t="shared" si="172"/>
        <v>na</v>
      </c>
      <c r="AG1013" s="4" t="str">
        <f t="shared" si="173"/>
        <v>na</v>
      </c>
    </row>
    <row r="1014" spans="1:33" x14ac:dyDescent="0.2">
      <c r="A1014" t="s">
        <v>3713</v>
      </c>
      <c r="B1014" t="s">
        <v>3621</v>
      </c>
      <c r="C1014" s="7" t="str">
        <f>VLOOKUP(B1014,YahooFinanceInfos!A:T,9,FALSE)</f>
        <v>Range Resources Corporation</v>
      </c>
      <c r="D1014" t="str">
        <f>VLOOKUP(B1014,YahooFinanceInfos!A:T,7,FALSE)</f>
        <v>USD</v>
      </c>
      <c r="E1014" s="1">
        <f>VLOOKUP(B1014,YahooFinanceInfos!A:T,20,FALSE)</f>
        <v>5.07</v>
      </c>
      <c r="F1014" s="4" t="str">
        <f>VLOOKUP(B1014,YahooFinanceInfos!A:AK,37,FALSE)</f>
        <v>1.61 - 9.45</v>
      </c>
      <c r="G1014" s="11">
        <f>(VLOOKUP(B1014,YahooFinanceInfos!A:AO,41,FALSE)-E1014)/E1014</f>
        <v>0.86390532544378673</v>
      </c>
      <c r="H1014" s="9">
        <f>VLOOKUP(B1014,YahooFinanceInfos!A:AX,50,FALSE)</f>
        <v>-6.3630000000000004</v>
      </c>
      <c r="I1014" s="9">
        <f>VLOOKUP(B1014,YahooFinanceInfos!A:AT,46,FALSE)</f>
        <v>0.06</v>
      </c>
      <c r="J1014" s="4">
        <f>VLOOKUP(B1014,YahooFinanceInfos!A:AV,48,FALSE)</f>
        <v>1.1152416E-2</v>
      </c>
      <c r="K1014" s="4">
        <f t="shared" si="174"/>
        <v>-9.4295143800094284E-3</v>
      </c>
      <c r="L1014" s="9">
        <f>VLOOKUP(B1014,YahooFinanceInfos!A:AV,47,FALSE)</f>
        <v>0</v>
      </c>
      <c r="M1014" s="9">
        <f>VLOOKUP(B1014,YahooFinanceInfos!A:AZ,52,FALSE)</f>
        <v>10.579000000000001</v>
      </c>
      <c r="N1014" s="4">
        <f>VLOOKUP(B1014,YahooFinanceInfos!A:BH,60,FALSE)</f>
        <v>0.47925135000000002</v>
      </c>
      <c r="O1014" s="4" t="str">
        <f t="shared" si="175"/>
        <v>don't touch</v>
      </c>
      <c r="P1014" s="4"/>
      <c r="Q1014" s="4"/>
      <c r="R1014" s="4"/>
      <c r="S1014" s="4"/>
      <c r="T1014" s="4"/>
      <c r="AA1014" s="4" t="str">
        <f t="shared" si="167"/>
        <v>na</v>
      </c>
      <c r="AB1014" s="4" t="str">
        <f t="shared" si="168"/>
        <v>na</v>
      </c>
      <c r="AC1014" s="4" t="str">
        <f t="shared" si="169"/>
        <v>na</v>
      </c>
      <c r="AD1014" s="4" t="str">
        <f t="shared" si="170"/>
        <v>na</v>
      </c>
      <c r="AE1014" s="4" t="str">
        <f t="shared" si="171"/>
        <v>na</v>
      </c>
      <c r="AF1014" s="4" t="str">
        <f t="shared" si="172"/>
        <v>na</v>
      </c>
      <c r="AG1014" s="4" t="str">
        <f t="shared" si="173"/>
        <v>na</v>
      </c>
    </row>
    <row r="1015" spans="1:33" x14ac:dyDescent="0.2">
      <c r="A1015" t="s">
        <v>3713</v>
      </c>
      <c r="B1015" t="s">
        <v>3622</v>
      </c>
      <c r="C1015" s="7" t="str">
        <f>VLOOKUP(B1015,YahooFinanceInfos!A:T,9,FALSE)</f>
        <v>Raymond James Financial, Inc.</v>
      </c>
      <c r="D1015" t="str">
        <f>VLOOKUP(B1015,YahooFinanceInfos!A:T,7,FALSE)</f>
        <v>USD</v>
      </c>
      <c r="E1015" s="1">
        <f>VLOOKUP(B1015,YahooFinanceInfos!A:T,20,FALSE)</f>
        <v>62.02</v>
      </c>
      <c r="F1015" s="4" t="str">
        <f>VLOOKUP(B1015,YahooFinanceInfos!A:AK,37,FALSE)</f>
        <v>54.21 - 102.45</v>
      </c>
      <c r="G1015" s="11">
        <f>(VLOOKUP(B1015,YahooFinanceInfos!A:AO,41,FALSE)-E1015)/E1015</f>
        <v>0.65188648822960327</v>
      </c>
      <c r="H1015" s="9">
        <f>VLOOKUP(B1015,YahooFinanceInfos!A:AX,50,FALSE)</f>
        <v>6.7539999999999996</v>
      </c>
      <c r="I1015" s="9">
        <f>VLOOKUP(B1015,YahooFinanceInfos!A:AT,46,FALSE)</f>
        <v>1.42</v>
      </c>
      <c r="J1015" s="4">
        <f>VLOOKUP(B1015,YahooFinanceInfos!A:AV,48,FALSE)</f>
        <v>2.3917804000000001E-2</v>
      </c>
      <c r="K1015" s="4">
        <f t="shared" si="174"/>
        <v>0.21024578027835358</v>
      </c>
      <c r="L1015" s="9">
        <f>VLOOKUP(B1015,YahooFinanceInfos!A:AV,47,FALSE)</f>
        <v>9.1827070000000006</v>
      </c>
      <c r="M1015" s="9">
        <f>VLOOKUP(B1015,YahooFinanceInfos!A:AZ,52,FALSE)</f>
        <v>49.244999999999997</v>
      </c>
      <c r="N1015" s="4">
        <f>VLOOKUP(B1015,YahooFinanceInfos!A:BH,60,FALSE)</f>
        <v>1.2594173</v>
      </c>
      <c r="O1015" s="4" t="str">
        <f t="shared" si="175"/>
        <v>don't touch</v>
      </c>
      <c r="P1015" s="4"/>
      <c r="Q1015" s="4"/>
      <c r="R1015" s="4"/>
      <c r="S1015" s="4"/>
      <c r="T1015" s="4"/>
      <c r="AA1015" s="4" t="str">
        <f t="shared" si="167"/>
        <v>na</v>
      </c>
      <c r="AB1015" s="4" t="str">
        <f t="shared" si="168"/>
        <v>na</v>
      </c>
      <c r="AC1015" s="4" t="str">
        <f t="shared" si="169"/>
        <v>na</v>
      </c>
      <c r="AD1015" s="4" t="str">
        <f t="shared" si="170"/>
        <v>na</v>
      </c>
      <c r="AE1015" s="4" t="str">
        <f t="shared" si="171"/>
        <v>na</v>
      </c>
      <c r="AF1015" s="4" t="str">
        <f t="shared" si="172"/>
        <v>na</v>
      </c>
      <c r="AG1015" s="4" t="str">
        <f t="shared" si="173"/>
        <v>na</v>
      </c>
    </row>
    <row r="1016" spans="1:33" x14ac:dyDescent="0.2">
      <c r="A1016" t="s">
        <v>3713</v>
      </c>
      <c r="B1016" t="s">
        <v>3623</v>
      </c>
      <c r="C1016" s="7" t="str">
        <f>VLOOKUP(B1016,YahooFinanceInfos!A:T,9,FALSE)</f>
        <v>Raytheon Company</v>
      </c>
      <c r="D1016" t="str">
        <f>VLOOKUP(B1016,YahooFinanceInfos!A:T,7,FALSE)</f>
        <v>USD</v>
      </c>
      <c r="E1016" s="1">
        <f>VLOOKUP(B1016,YahooFinanceInfos!A:T,20,FALSE)</f>
        <v>116.96</v>
      </c>
      <c r="F1016" s="4" t="str">
        <f>VLOOKUP(B1016,YahooFinanceInfos!A:AK,37,FALSE)</f>
        <v>103.0 - 233.48</v>
      </c>
      <c r="G1016" s="11">
        <f>(VLOOKUP(B1016,YahooFinanceInfos!A:AO,41,FALSE)-E1016)/E1016</f>
        <v>0.99623803009575929</v>
      </c>
      <c r="H1016" s="9">
        <f>VLOOKUP(B1016,YahooFinanceInfos!A:AX,50,FALSE)</f>
        <v>11.923999999999999</v>
      </c>
      <c r="I1016" s="9">
        <f>VLOOKUP(B1016,YahooFinanceInfos!A:AT,46,FALSE)</f>
        <v>3.77</v>
      </c>
      <c r="J1016" s="4">
        <f>VLOOKUP(B1016,YahooFinanceInfos!A:AV,48,FALSE)</f>
        <v>3.0793106000000001E-2</v>
      </c>
      <c r="K1016" s="4">
        <f t="shared" si="174"/>
        <v>0.31616907078161693</v>
      </c>
      <c r="L1016" s="9">
        <f>VLOOKUP(B1016,YahooFinanceInfos!A:AV,47,FALSE)</f>
        <v>9.8087890000000009</v>
      </c>
      <c r="M1016" s="9">
        <f>VLOOKUP(B1016,YahooFinanceInfos!A:AZ,52,FALSE)</f>
        <v>43.904000000000003</v>
      </c>
      <c r="N1016" s="4">
        <f>VLOOKUP(B1016,YahooFinanceInfos!A:BH,60,FALSE)</f>
        <v>2.6639940000000002</v>
      </c>
      <c r="O1016" s="4" t="str">
        <f t="shared" si="175"/>
        <v>invest</v>
      </c>
      <c r="P1016" s="4"/>
      <c r="Q1016" s="4"/>
      <c r="R1016" s="4"/>
      <c r="S1016" s="4"/>
      <c r="T1016" s="4"/>
      <c r="AA1016" s="4" t="str">
        <f t="shared" si="167"/>
        <v>na</v>
      </c>
      <c r="AB1016" s="4" t="str">
        <f t="shared" si="168"/>
        <v>na</v>
      </c>
      <c r="AC1016" s="4" t="str">
        <f t="shared" si="169"/>
        <v>na</v>
      </c>
      <c r="AD1016" s="4" t="str">
        <f t="shared" si="170"/>
        <v>na</v>
      </c>
      <c r="AE1016" s="4" t="str">
        <f t="shared" si="171"/>
        <v>na</v>
      </c>
      <c r="AF1016" s="4" t="str">
        <f t="shared" si="172"/>
        <v>na</v>
      </c>
      <c r="AG1016" s="4" t="str">
        <f t="shared" si="173"/>
        <v>na</v>
      </c>
    </row>
    <row r="1017" spans="1:33" x14ac:dyDescent="0.2">
      <c r="A1017" t="s">
        <v>3713</v>
      </c>
      <c r="B1017" t="s">
        <v>3624</v>
      </c>
      <c r="C1017" s="7" t="str">
        <f>VLOOKUP(B1017,YahooFinanceInfos!A:T,9,FALSE)</f>
        <v>Realty Income Corporation</v>
      </c>
      <c r="D1017" t="str">
        <f>VLOOKUP(B1017,YahooFinanceInfos!A:T,7,FALSE)</f>
        <v>USD</v>
      </c>
      <c r="E1017" s="1">
        <f>VLOOKUP(B1017,YahooFinanceInfos!A:T,20,FALSE)</f>
        <v>50.38</v>
      </c>
      <c r="F1017" s="4" t="str">
        <f>VLOOKUP(B1017,YahooFinanceInfos!A:AK,37,FALSE)</f>
        <v>38.0 - 84.92</v>
      </c>
      <c r="G1017" s="11">
        <f>(VLOOKUP(B1017,YahooFinanceInfos!A:AO,41,FALSE)-E1017)/E1017</f>
        <v>0.68558951965065495</v>
      </c>
      <c r="H1017" s="9">
        <f>VLOOKUP(B1017,YahooFinanceInfos!A:AX,50,FALSE)</f>
        <v>1.4550000000000001</v>
      </c>
      <c r="I1017" s="9">
        <f>VLOOKUP(B1017,YahooFinanceInfos!A:AT,46,FALSE)</f>
        <v>2.738</v>
      </c>
      <c r="J1017" s="4">
        <f>VLOOKUP(B1017,YahooFinanceInfos!A:AV,48,FALSE)</f>
        <v>5.4520107999999998E-2</v>
      </c>
      <c r="K1017" s="4">
        <f t="shared" si="174"/>
        <v>1.881786941580756</v>
      </c>
      <c r="L1017" s="9">
        <f>VLOOKUP(B1017,YahooFinanceInfos!A:AV,47,FALSE)</f>
        <v>34.625430000000001</v>
      </c>
      <c r="M1017" s="9">
        <f>VLOOKUP(B1017,YahooFinanceInfos!A:AZ,52,FALSE)</f>
        <v>30.25</v>
      </c>
      <c r="N1017" s="4">
        <f>VLOOKUP(B1017,YahooFinanceInfos!A:BH,60,FALSE)</f>
        <v>1.6654545999999999</v>
      </c>
      <c r="O1017" s="4" t="str">
        <f t="shared" si="175"/>
        <v>don't touch</v>
      </c>
      <c r="P1017" s="4"/>
      <c r="Q1017" s="4"/>
      <c r="R1017" s="4"/>
      <c r="S1017" s="4"/>
      <c r="T1017" s="4"/>
      <c r="AA1017" s="4" t="str">
        <f t="shared" si="167"/>
        <v>na</v>
      </c>
      <c r="AB1017" s="4" t="str">
        <f t="shared" si="168"/>
        <v>na</v>
      </c>
      <c r="AC1017" s="4" t="str">
        <f t="shared" si="169"/>
        <v>na</v>
      </c>
      <c r="AD1017" s="4" t="str">
        <f t="shared" si="170"/>
        <v>na</v>
      </c>
      <c r="AE1017" s="4" t="str">
        <f t="shared" si="171"/>
        <v>na</v>
      </c>
      <c r="AF1017" s="4" t="str">
        <f t="shared" si="172"/>
        <v>na</v>
      </c>
      <c r="AG1017" s="4" t="str">
        <f t="shared" si="173"/>
        <v>na</v>
      </c>
    </row>
    <row r="1018" spans="1:33" x14ac:dyDescent="0.2">
      <c r="A1018" t="s">
        <v>3713</v>
      </c>
      <c r="B1018" t="s">
        <v>3625</v>
      </c>
      <c r="C1018" s="7">
        <f>VLOOKUP(B1018,YahooFinanceInfos!A:T,9,FALSE)</f>
        <v>0</v>
      </c>
      <c r="D1018">
        <f>VLOOKUP(B1018,YahooFinanceInfos!A:T,7,FALSE)</f>
        <v>0</v>
      </c>
      <c r="E1018" s="1">
        <f>VLOOKUP(B1018,YahooFinanceInfos!A:T,20,FALSE)</f>
        <v>0</v>
      </c>
      <c r="F1018" s="4">
        <f>VLOOKUP(B1018,YahooFinanceInfos!A:AK,37,FALSE)</f>
        <v>0</v>
      </c>
      <c r="G1018" s="11" t="e">
        <f>(VLOOKUP(B1018,YahooFinanceInfos!A:AO,41,FALSE)-E1018)/E1018</f>
        <v>#DIV/0!</v>
      </c>
      <c r="H1018" s="9">
        <f>VLOOKUP(B1018,YahooFinanceInfos!A:AX,50,FALSE)</f>
        <v>0</v>
      </c>
      <c r="I1018" s="9">
        <f>VLOOKUP(B1018,YahooFinanceInfos!A:AT,46,FALSE)</f>
        <v>0</v>
      </c>
      <c r="J1018" s="4">
        <f>VLOOKUP(B1018,YahooFinanceInfos!A:AV,48,FALSE)</f>
        <v>0</v>
      </c>
      <c r="K1018" s="4" t="str">
        <f t="shared" si="174"/>
        <v>na</v>
      </c>
      <c r="L1018" s="9">
        <f>VLOOKUP(B1018,YahooFinanceInfos!A:AV,47,FALSE)</f>
        <v>0</v>
      </c>
      <c r="M1018" s="9">
        <f>VLOOKUP(B1018,YahooFinanceInfos!A:AZ,52,FALSE)</f>
        <v>0</v>
      </c>
      <c r="N1018" s="4">
        <f>VLOOKUP(B1018,YahooFinanceInfos!A:BH,60,FALSE)</f>
        <v>0</v>
      </c>
      <c r="O1018" s="4" t="e">
        <f t="shared" si="175"/>
        <v>#DIV/0!</v>
      </c>
      <c r="P1018" s="4"/>
      <c r="Q1018" s="4"/>
      <c r="R1018" s="4"/>
      <c r="S1018" s="4"/>
      <c r="T1018" s="4"/>
      <c r="AA1018" s="4" t="str">
        <f t="shared" si="167"/>
        <v>na</v>
      </c>
      <c r="AB1018" s="4" t="str">
        <f t="shared" si="168"/>
        <v>na</v>
      </c>
      <c r="AC1018" s="4" t="str">
        <f t="shared" si="169"/>
        <v>na</v>
      </c>
      <c r="AD1018" s="4" t="str">
        <f t="shared" si="170"/>
        <v>na</v>
      </c>
      <c r="AE1018" s="4" t="str">
        <f t="shared" si="171"/>
        <v>na</v>
      </c>
      <c r="AF1018" s="4" t="str">
        <f t="shared" si="172"/>
        <v>na</v>
      </c>
      <c r="AG1018" s="4" t="str">
        <f t="shared" si="173"/>
        <v>na</v>
      </c>
    </row>
    <row r="1019" spans="1:33" x14ac:dyDescent="0.2">
      <c r="A1019" t="s">
        <v>3713</v>
      </c>
      <c r="B1019" t="s">
        <v>3626</v>
      </c>
      <c r="C1019" s="7" t="str">
        <f>VLOOKUP(B1019,YahooFinanceInfos!A:T,9,FALSE)</f>
        <v>Regency Centers Corporation</v>
      </c>
      <c r="D1019" t="str">
        <f>VLOOKUP(B1019,YahooFinanceInfos!A:T,7,FALSE)</f>
        <v>USD</v>
      </c>
      <c r="E1019" s="1">
        <f>VLOOKUP(B1019,YahooFinanceInfos!A:T,20,FALSE)</f>
        <v>36.51</v>
      </c>
      <c r="F1019" s="4" t="str">
        <f>VLOOKUP(B1019,YahooFinanceInfos!A:AK,37,FALSE)</f>
        <v>31.8 - 70.26</v>
      </c>
      <c r="G1019" s="11">
        <f>(VLOOKUP(B1019,YahooFinanceInfos!A:AO,41,FALSE)-E1019)/E1019</f>
        <v>0.92440427280197235</v>
      </c>
      <c r="H1019" s="9">
        <f>VLOOKUP(B1019,YahooFinanceInfos!A:AX,50,FALSE)</f>
        <v>0.74</v>
      </c>
      <c r="I1019" s="9">
        <f>VLOOKUP(B1019,YahooFinanceInfos!A:AT,46,FALSE)</f>
        <v>1.7549999999999999</v>
      </c>
      <c r="J1019" s="4">
        <f>VLOOKUP(B1019,YahooFinanceInfos!A:AV,48,FALSE)</f>
        <v>4.865539E-2</v>
      </c>
      <c r="K1019" s="4">
        <f t="shared" si="174"/>
        <v>2.3716216216216215</v>
      </c>
      <c r="L1019" s="9">
        <f>VLOOKUP(B1019,YahooFinanceInfos!A:AV,47,FALSE)</f>
        <v>49.337833000000003</v>
      </c>
      <c r="M1019" s="9">
        <f>VLOOKUP(B1019,YahooFinanceInfos!A:AZ,52,FALSE)</f>
        <v>37.093000000000004</v>
      </c>
      <c r="N1019" s="4">
        <f>VLOOKUP(B1019,YahooFinanceInfos!A:BH,60,FALSE)</f>
        <v>0.98428272999999999</v>
      </c>
      <c r="O1019" s="4" t="str">
        <f t="shared" si="175"/>
        <v>don't touch</v>
      </c>
      <c r="P1019" s="4"/>
      <c r="Q1019" s="4"/>
      <c r="R1019" s="4"/>
      <c r="S1019" s="4"/>
      <c r="T1019" s="4"/>
      <c r="AA1019" s="4" t="str">
        <f t="shared" si="167"/>
        <v>na</v>
      </c>
      <c r="AB1019" s="4" t="str">
        <f t="shared" si="168"/>
        <v>na</v>
      </c>
      <c r="AC1019" s="4" t="str">
        <f t="shared" si="169"/>
        <v>na</v>
      </c>
      <c r="AD1019" s="4" t="str">
        <f t="shared" si="170"/>
        <v>na</v>
      </c>
      <c r="AE1019" s="4" t="str">
        <f t="shared" si="171"/>
        <v>na</v>
      </c>
      <c r="AF1019" s="4" t="str">
        <f t="shared" si="172"/>
        <v>na</v>
      </c>
      <c r="AG1019" s="4" t="str">
        <f t="shared" si="173"/>
        <v>na</v>
      </c>
    </row>
    <row r="1020" spans="1:33" x14ac:dyDescent="0.2">
      <c r="A1020" t="s">
        <v>3713</v>
      </c>
      <c r="B1020" t="s">
        <v>3249</v>
      </c>
      <c r="C1020" s="7" t="str">
        <f>VLOOKUP(B1020,YahooFinanceInfos!A:T,9,FALSE)</f>
        <v>Regeneron Pharmaceuticals, Inc.</v>
      </c>
      <c r="D1020" t="str">
        <f>VLOOKUP(B1020,YahooFinanceInfos!A:T,7,FALSE)</f>
        <v>USD</v>
      </c>
      <c r="E1020" s="1">
        <f>VLOOKUP(B1020,YahooFinanceInfos!A:T,20,FALSE)</f>
        <v>570.86</v>
      </c>
      <c r="F1020" s="4" t="str">
        <f>VLOOKUP(B1020,YahooFinanceInfos!A:AK,37,FALSE)</f>
        <v>271.37 - 581.78</v>
      </c>
      <c r="G1020" s="11">
        <f>(VLOOKUP(B1020,YahooFinanceInfos!A:AO,41,FALSE)-E1020)/E1020</f>
        <v>1.9129033388221209E-2</v>
      </c>
      <c r="H1020" s="9">
        <f>VLOOKUP(B1020,YahooFinanceInfos!A:AX,50,FALSE)</f>
        <v>19.91</v>
      </c>
      <c r="I1020" s="9">
        <f>VLOOKUP(B1020,YahooFinanceInfos!A:AT,46,FALSE)</f>
        <v>0</v>
      </c>
      <c r="J1020" s="4">
        <f>VLOOKUP(B1020,YahooFinanceInfos!A:AV,48,FALSE)</f>
        <v>0</v>
      </c>
      <c r="K1020" s="4">
        <f t="shared" si="174"/>
        <v>0</v>
      </c>
      <c r="L1020" s="9">
        <f>VLOOKUP(B1020,YahooFinanceInfos!A:AV,47,FALSE)</f>
        <v>28.672024</v>
      </c>
      <c r="M1020" s="9">
        <f>VLOOKUP(B1020,YahooFinanceInfos!A:AZ,52,FALSE)</f>
        <v>109.277</v>
      </c>
      <c r="N1020" s="4">
        <f>VLOOKUP(B1020,YahooFinanceInfos!A:BH,60,FALSE)</f>
        <v>5.2239719999999998</v>
      </c>
      <c r="O1020" s="4" t="str">
        <f t="shared" si="175"/>
        <v>don't touch</v>
      </c>
      <c r="P1020" s="4"/>
      <c r="Q1020" s="4"/>
      <c r="R1020" s="4"/>
      <c r="S1020" s="4"/>
      <c r="T1020" s="4"/>
      <c r="AA1020" s="4" t="str">
        <f t="shared" si="167"/>
        <v>na</v>
      </c>
      <c r="AB1020" s="4" t="str">
        <f t="shared" si="168"/>
        <v>na</v>
      </c>
      <c r="AC1020" s="4" t="str">
        <f t="shared" si="169"/>
        <v>na</v>
      </c>
      <c r="AD1020" s="4" t="str">
        <f t="shared" si="170"/>
        <v>na</v>
      </c>
      <c r="AE1020" s="4" t="str">
        <f t="shared" si="171"/>
        <v>na</v>
      </c>
      <c r="AF1020" s="4" t="str">
        <f t="shared" si="172"/>
        <v>na</v>
      </c>
      <c r="AG1020" s="4" t="str">
        <f t="shared" si="173"/>
        <v>na</v>
      </c>
    </row>
    <row r="1021" spans="1:33" x14ac:dyDescent="0.2">
      <c r="A1021" t="s">
        <v>3713</v>
      </c>
      <c r="B1021" t="s">
        <v>3627</v>
      </c>
      <c r="C1021" s="7" t="str">
        <f>VLOOKUP(B1021,YahooFinanceInfos!A:T,9,FALSE)</f>
        <v>Regions Financial Corporation</v>
      </c>
      <c r="D1021" t="str">
        <f>VLOOKUP(B1021,YahooFinanceInfos!A:T,7,FALSE)</f>
        <v>USD</v>
      </c>
      <c r="E1021" s="1">
        <f>VLOOKUP(B1021,YahooFinanceInfos!A:T,20,FALSE)</f>
        <v>9.34</v>
      </c>
      <c r="F1021" s="4" t="str">
        <f>VLOOKUP(B1021,YahooFinanceInfos!A:AK,37,FALSE)</f>
        <v>6.94 - 17.54</v>
      </c>
      <c r="G1021" s="11">
        <f>(VLOOKUP(B1021,YahooFinanceInfos!A:AO,41,FALSE)-E1021)/E1021</f>
        <v>0.87794432548179868</v>
      </c>
      <c r="H1021" s="9">
        <f>VLOOKUP(B1021,YahooFinanceInfos!A:AX,50,FALSE)</f>
        <v>1.2749999999999999</v>
      </c>
      <c r="I1021" s="9">
        <f>VLOOKUP(B1021,YahooFinanceInfos!A:AT,46,FALSE)</f>
        <v>0.60499999999999998</v>
      </c>
      <c r="J1021" s="4">
        <f>VLOOKUP(B1021,YahooFinanceInfos!A:AV,48,FALSE)</f>
        <v>6.7825116000000005E-2</v>
      </c>
      <c r="K1021" s="4">
        <f t="shared" si="174"/>
        <v>0.47450980392156866</v>
      </c>
      <c r="L1021" s="9">
        <f>VLOOKUP(B1021,YahooFinanceInfos!A:AV,47,FALSE)</f>
        <v>7.3254904999999999</v>
      </c>
      <c r="M1021" s="9">
        <f>VLOOKUP(B1021,YahooFinanceInfos!A:AZ,52,FALSE)</f>
        <v>16.734000000000002</v>
      </c>
      <c r="N1021" s="4">
        <f>VLOOKUP(B1021,YahooFinanceInfos!A:BH,60,FALSE)</f>
        <v>0.55814509999999995</v>
      </c>
      <c r="O1021" s="4" t="str">
        <f t="shared" si="175"/>
        <v>invest</v>
      </c>
      <c r="P1021" s="4"/>
      <c r="Q1021" s="14"/>
      <c r="R1021" s="17"/>
      <c r="S1021" s="17"/>
      <c r="T1021" s="17"/>
      <c r="AA1021" s="4" t="str">
        <f t="shared" si="167"/>
        <v>na</v>
      </c>
      <c r="AB1021" s="4" t="str">
        <f t="shared" si="168"/>
        <v>na</v>
      </c>
      <c r="AC1021" s="4" t="str">
        <f t="shared" si="169"/>
        <v>na</v>
      </c>
      <c r="AD1021" s="4" t="str">
        <f t="shared" si="170"/>
        <v>na</v>
      </c>
      <c r="AE1021" s="4" t="str">
        <f t="shared" si="171"/>
        <v>na</v>
      </c>
      <c r="AF1021" s="4" t="str">
        <f t="shared" si="172"/>
        <v>na</v>
      </c>
      <c r="AG1021" s="4" t="str">
        <f t="shared" si="173"/>
        <v>na</v>
      </c>
    </row>
    <row r="1022" spans="1:33" x14ac:dyDescent="0.2">
      <c r="A1022" t="s">
        <v>3713</v>
      </c>
      <c r="B1022" t="s">
        <v>3628</v>
      </c>
      <c r="C1022" s="7" t="str">
        <f>VLOOKUP(B1022,YahooFinanceInfos!A:T,9,FALSE)</f>
        <v>Republic Services, Inc.</v>
      </c>
      <c r="D1022" t="str">
        <f>VLOOKUP(B1022,YahooFinanceInfos!A:T,7,FALSE)</f>
        <v>USD</v>
      </c>
      <c r="E1022" s="1">
        <f>VLOOKUP(B1022,YahooFinanceInfos!A:T,20,FALSE)</f>
        <v>79.989999999999995</v>
      </c>
      <c r="F1022" s="4" t="str">
        <f>VLOOKUP(B1022,YahooFinanceInfos!A:AK,37,FALSE)</f>
        <v>65.37 - 100.91</v>
      </c>
      <c r="G1022" s="11">
        <f>(VLOOKUP(B1022,YahooFinanceInfos!A:AO,41,FALSE)-E1022)/E1022</f>
        <v>0.26153269158644832</v>
      </c>
      <c r="H1022" s="9">
        <f>VLOOKUP(B1022,YahooFinanceInfos!A:AX,50,FALSE)</f>
        <v>3.3809999999999998</v>
      </c>
      <c r="I1022" s="9">
        <f>VLOOKUP(B1022,YahooFinanceInfos!A:AT,46,FALSE)</f>
        <v>1.59</v>
      </c>
      <c r="J1022" s="4">
        <f>VLOOKUP(B1022,YahooFinanceInfos!A:AV,48,FALSE)</f>
        <v>2.0083365999999998E-2</v>
      </c>
      <c r="K1022" s="4">
        <f t="shared" si="174"/>
        <v>0.47027506654835854</v>
      </c>
      <c r="L1022" s="9">
        <f>VLOOKUP(B1022,YahooFinanceInfos!A:AV,47,FALSE)</f>
        <v>23.65868</v>
      </c>
      <c r="M1022" s="9">
        <f>VLOOKUP(B1022,YahooFinanceInfos!A:AZ,52,FALSE)</f>
        <v>25.518000000000001</v>
      </c>
      <c r="N1022" s="4">
        <f>VLOOKUP(B1022,YahooFinanceInfos!A:BH,60,FALSE)</f>
        <v>3.1346500000000002</v>
      </c>
      <c r="O1022" s="4" t="str">
        <f t="shared" si="175"/>
        <v>don't touch</v>
      </c>
      <c r="P1022" s="4"/>
      <c r="Q1022" s="4"/>
      <c r="R1022" s="4"/>
      <c r="S1022" s="4"/>
      <c r="T1022" s="4"/>
      <c r="AA1022" s="4" t="str">
        <f t="shared" si="167"/>
        <v>na</v>
      </c>
      <c r="AB1022" s="4" t="str">
        <f t="shared" si="168"/>
        <v>na</v>
      </c>
      <c r="AC1022" s="4" t="str">
        <f t="shared" si="169"/>
        <v>na</v>
      </c>
      <c r="AD1022" s="4" t="str">
        <f t="shared" si="170"/>
        <v>na</v>
      </c>
      <c r="AE1022" s="4" t="str">
        <f t="shared" si="171"/>
        <v>na</v>
      </c>
      <c r="AF1022" s="4" t="str">
        <f t="shared" si="172"/>
        <v>na</v>
      </c>
      <c r="AG1022" s="4" t="str">
        <f t="shared" si="173"/>
        <v>na</v>
      </c>
    </row>
    <row r="1023" spans="1:33" x14ac:dyDescent="0.2">
      <c r="A1023" t="s">
        <v>3713</v>
      </c>
      <c r="B1023" t="s">
        <v>3629</v>
      </c>
      <c r="C1023" s="7" t="str">
        <f>VLOOKUP(B1023,YahooFinanceInfos!A:T,9,FALSE)</f>
        <v>ResMed Inc.</v>
      </c>
      <c r="D1023" t="str">
        <f>VLOOKUP(B1023,YahooFinanceInfos!A:T,7,FALSE)</f>
        <v>USD</v>
      </c>
      <c r="E1023" s="1">
        <f>VLOOKUP(B1023,YahooFinanceInfos!A:T,20,FALSE)</f>
        <v>162.96</v>
      </c>
      <c r="F1023" s="4" t="str">
        <f>VLOOKUP(B1023,YahooFinanceInfos!A:AK,37,FALSE)</f>
        <v>108.85 - 177.99</v>
      </c>
      <c r="G1023" s="11">
        <f>(VLOOKUP(B1023,YahooFinanceInfos!A:AO,41,FALSE)-E1023)/E1023</f>
        <v>9.2231222385861567E-2</v>
      </c>
      <c r="H1023" s="9">
        <f>VLOOKUP(B1023,YahooFinanceInfos!A:AX,50,FALSE)</f>
        <v>3.5230000000000001</v>
      </c>
      <c r="I1023" s="9">
        <f>VLOOKUP(B1023,YahooFinanceInfos!A:AT,46,FALSE)</f>
        <v>1.56</v>
      </c>
      <c r="J1023" s="4">
        <f>VLOOKUP(B1023,YahooFinanceInfos!A:AV,48,FALSE)</f>
        <v>9.4907829999999992E-3</v>
      </c>
      <c r="K1023" s="4">
        <f t="shared" si="174"/>
        <v>0.44280442804428044</v>
      </c>
      <c r="L1023" s="9">
        <f>VLOOKUP(B1023,YahooFinanceInfos!A:AV,47,FALSE)</f>
        <v>46.256034999999997</v>
      </c>
      <c r="M1023" s="9">
        <f>VLOOKUP(B1023,YahooFinanceInfos!A:AZ,52,FALSE)</f>
        <v>15.598000000000001</v>
      </c>
      <c r="N1023" s="4">
        <f>VLOOKUP(B1023,YahooFinanceInfos!A:BH,60,FALSE)</f>
        <v>10.447494000000001</v>
      </c>
      <c r="O1023" s="4" t="str">
        <f t="shared" si="175"/>
        <v>don't touch</v>
      </c>
      <c r="P1023" s="4"/>
      <c r="Q1023" s="4"/>
      <c r="R1023" s="4"/>
      <c r="S1023" s="4"/>
      <c r="T1023" s="4"/>
      <c r="AA1023" s="4" t="str">
        <f t="shared" si="167"/>
        <v>na</v>
      </c>
      <c r="AB1023" s="4" t="str">
        <f t="shared" si="168"/>
        <v>na</v>
      </c>
      <c r="AC1023" s="4" t="str">
        <f t="shared" si="169"/>
        <v>na</v>
      </c>
      <c r="AD1023" s="4" t="str">
        <f t="shared" si="170"/>
        <v>na</v>
      </c>
      <c r="AE1023" s="4" t="str">
        <f t="shared" si="171"/>
        <v>na</v>
      </c>
      <c r="AF1023" s="4" t="str">
        <f t="shared" si="172"/>
        <v>na</v>
      </c>
      <c r="AG1023" s="4" t="str">
        <f t="shared" si="173"/>
        <v>na</v>
      </c>
    </row>
    <row r="1024" spans="1:33" x14ac:dyDescent="0.2">
      <c r="A1024" t="s">
        <v>3713</v>
      </c>
      <c r="B1024" t="s">
        <v>3630</v>
      </c>
      <c r="C1024" s="7" t="str">
        <f>VLOOKUP(B1024,YahooFinanceInfos!A:T,9,FALSE)</f>
        <v>Robert Half International Inc.</v>
      </c>
      <c r="D1024" t="str">
        <f>VLOOKUP(B1024,YahooFinanceInfos!A:T,7,FALSE)</f>
        <v>USD</v>
      </c>
      <c r="E1024" s="1">
        <f>VLOOKUP(B1024,YahooFinanceInfos!A:T,20,FALSE)</f>
        <v>44.61</v>
      </c>
      <c r="F1024" s="4" t="str">
        <f>VLOOKUP(B1024,YahooFinanceInfos!A:AK,37,FALSE)</f>
        <v>32.38 - 63.97</v>
      </c>
      <c r="G1024" s="11">
        <f>(VLOOKUP(B1024,YahooFinanceInfos!A:AO,41,FALSE)-E1024)/E1024</f>
        <v>0.43398341179107824</v>
      </c>
      <c r="H1024" s="9">
        <f>VLOOKUP(B1024,YahooFinanceInfos!A:AX,50,FALSE)</f>
        <v>3.7629999999999999</v>
      </c>
      <c r="I1024" s="9">
        <f>VLOOKUP(B1024,YahooFinanceInfos!A:AT,46,FALSE)</f>
        <v>1.27</v>
      </c>
      <c r="J1024" s="4">
        <f>VLOOKUP(B1024,YahooFinanceInfos!A:AV,48,FALSE)</f>
        <v>2.9161883999999999E-2</v>
      </c>
      <c r="K1024" s="4">
        <f t="shared" si="174"/>
        <v>0.33749667818230139</v>
      </c>
      <c r="L1024" s="9">
        <f>VLOOKUP(B1024,YahooFinanceInfos!A:AV,47,FALSE)</f>
        <v>11.854903</v>
      </c>
      <c r="M1024" s="9">
        <f>VLOOKUP(B1024,YahooFinanceInfos!A:AZ,52,FALSE)</f>
        <v>10.016</v>
      </c>
      <c r="N1024" s="4">
        <f>VLOOKUP(B1024,YahooFinanceInfos!A:BH,60,FALSE)</f>
        <v>4.4538739999999999</v>
      </c>
      <c r="O1024" s="4" t="str">
        <f t="shared" si="175"/>
        <v>don't touch</v>
      </c>
      <c r="P1024" s="4"/>
      <c r="Q1024" s="4"/>
      <c r="R1024" s="4"/>
      <c r="S1024" s="4"/>
      <c r="T1024" s="4"/>
      <c r="AA1024" s="4" t="str">
        <f t="shared" si="167"/>
        <v>na</v>
      </c>
      <c r="AB1024" s="4" t="str">
        <f t="shared" si="168"/>
        <v>na</v>
      </c>
      <c r="AC1024" s="4" t="str">
        <f t="shared" si="169"/>
        <v>na</v>
      </c>
      <c r="AD1024" s="4" t="str">
        <f t="shared" si="170"/>
        <v>na</v>
      </c>
      <c r="AE1024" s="4" t="str">
        <f t="shared" si="171"/>
        <v>na</v>
      </c>
      <c r="AF1024" s="4" t="str">
        <f t="shared" si="172"/>
        <v>na</v>
      </c>
      <c r="AG1024" s="4" t="str">
        <f t="shared" si="173"/>
        <v>na</v>
      </c>
    </row>
    <row r="1025" spans="1:33" x14ac:dyDescent="0.2">
      <c r="A1025" t="s">
        <v>3713</v>
      </c>
      <c r="B1025" t="s">
        <v>3631</v>
      </c>
      <c r="C1025" s="7" t="str">
        <f>VLOOKUP(B1025,YahooFinanceInfos!A:T,9,FALSE)</f>
        <v>Rockwell Automation, Inc.</v>
      </c>
      <c r="D1025" t="str">
        <f>VLOOKUP(B1025,YahooFinanceInfos!A:T,7,FALSE)</f>
        <v>USD</v>
      </c>
      <c r="E1025" s="1">
        <f>VLOOKUP(B1025,YahooFinanceInfos!A:T,20,FALSE)</f>
        <v>191.01</v>
      </c>
      <c r="F1025" s="4" t="str">
        <f>VLOOKUP(B1025,YahooFinanceInfos!A:AK,37,FALSE)</f>
        <v>115.38 - 209.61</v>
      </c>
      <c r="G1025" s="11">
        <f>(VLOOKUP(B1025,YahooFinanceInfos!A:AO,41,FALSE)-E1025)/E1025</f>
        <v>9.7377100675357431E-2</v>
      </c>
      <c r="H1025" s="9">
        <f>VLOOKUP(B1025,YahooFinanceInfos!A:AX,50,FALSE)</f>
        <v>6.077</v>
      </c>
      <c r="I1025" s="9">
        <f>VLOOKUP(B1025,YahooFinanceInfos!A:AT,46,FALSE)</f>
        <v>3.98</v>
      </c>
      <c r="J1025" s="4">
        <f>VLOOKUP(B1025,YahooFinanceInfos!A:AV,48,FALSE)</f>
        <v>2.1299367999999999E-2</v>
      </c>
      <c r="K1025" s="4">
        <f t="shared" si="174"/>
        <v>0.65492841862761231</v>
      </c>
      <c r="L1025" s="9">
        <f>VLOOKUP(B1025,YahooFinanceInfos!A:AV,47,FALSE)</f>
        <v>31.431625</v>
      </c>
      <c r="M1025" s="9">
        <f>VLOOKUP(B1025,YahooFinanceInfos!A:AZ,52,FALSE)</f>
        <v>5.36</v>
      </c>
      <c r="N1025" s="4">
        <f>VLOOKUP(B1025,YahooFinanceInfos!A:BH,60,FALSE)</f>
        <v>35.636192000000001</v>
      </c>
      <c r="O1025" s="4" t="str">
        <f t="shared" si="175"/>
        <v>don't touch</v>
      </c>
      <c r="P1025" s="4"/>
      <c r="Q1025" s="4"/>
      <c r="R1025" s="4"/>
      <c r="S1025" s="4"/>
      <c r="T1025" s="4"/>
      <c r="AA1025" s="4" t="str">
        <f t="shared" si="167"/>
        <v>na</v>
      </c>
      <c r="AB1025" s="4" t="str">
        <f t="shared" si="168"/>
        <v>na</v>
      </c>
      <c r="AC1025" s="4" t="str">
        <f t="shared" si="169"/>
        <v>na</v>
      </c>
      <c r="AD1025" s="4" t="str">
        <f t="shared" si="170"/>
        <v>na</v>
      </c>
      <c r="AE1025" s="4" t="str">
        <f t="shared" si="171"/>
        <v>na</v>
      </c>
      <c r="AF1025" s="4" t="str">
        <f t="shared" si="172"/>
        <v>na</v>
      </c>
      <c r="AG1025" s="4" t="str">
        <f t="shared" si="173"/>
        <v>na</v>
      </c>
    </row>
    <row r="1026" spans="1:33" x14ac:dyDescent="0.2">
      <c r="A1026" t="s">
        <v>3713</v>
      </c>
      <c r="B1026" t="s">
        <v>3632</v>
      </c>
      <c r="C1026" s="7" t="str">
        <f>VLOOKUP(B1026,YahooFinanceInfos!A:T,9,FALSE)</f>
        <v>789776</v>
      </c>
      <c r="D1026">
        <f>VLOOKUP(B1026,YahooFinanceInfos!A:T,7,FALSE)</f>
        <v>0</v>
      </c>
      <c r="E1026" s="1">
        <f>VLOOKUP(B1026,YahooFinanceInfos!A:T,20,FALSE)</f>
        <v>0</v>
      </c>
      <c r="F1026" s="4">
        <f>VLOOKUP(B1026,YahooFinanceInfos!A:AK,37,FALSE)</f>
        <v>0</v>
      </c>
      <c r="G1026" s="11" t="e">
        <f>(VLOOKUP(B1026,YahooFinanceInfos!A:AO,41,FALSE)-E1026)/E1026</f>
        <v>#DIV/0!</v>
      </c>
      <c r="H1026" s="9">
        <f>VLOOKUP(B1026,YahooFinanceInfos!A:AX,50,FALSE)</f>
        <v>0</v>
      </c>
      <c r="I1026" s="9">
        <f>VLOOKUP(B1026,YahooFinanceInfos!A:AT,46,FALSE)</f>
        <v>0</v>
      </c>
      <c r="J1026" s="4">
        <f>VLOOKUP(B1026,YahooFinanceInfos!A:AV,48,FALSE)</f>
        <v>0</v>
      </c>
      <c r="K1026" s="4" t="str">
        <f t="shared" si="174"/>
        <v>na</v>
      </c>
      <c r="L1026" s="9">
        <f>VLOOKUP(B1026,YahooFinanceInfos!A:AV,47,FALSE)</f>
        <v>0</v>
      </c>
      <c r="M1026" s="9">
        <f>VLOOKUP(B1026,YahooFinanceInfos!A:AZ,52,FALSE)</f>
        <v>0</v>
      </c>
      <c r="N1026" s="4">
        <f>VLOOKUP(B1026,YahooFinanceInfos!A:BH,60,FALSE)</f>
        <v>0</v>
      </c>
      <c r="O1026" s="4" t="e">
        <f t="shared" si="175"/>
        <v>#DIV/0!</v>
      </c>
      <c r="P1026" s="4"/>
      <c r="Q1026" s="4"/>
      <c r="R1026" s="4"/>
      <c r="S1026" s="4"/>
      <c r="T1026" s="4"/>
      <c r="AA1026" s="4" t="str">
        <f t="shared" si="167"/>
        <v>na</v>
      </c>
      <c r="AB1026" s="4" t="str">
        <f t="shared" si="168"/>
        <v>na</v>
      </c>
      <c r="AC1026" s="4" t="str">
        <f t="shared" si="169"/>
        <v>na</v>
      </c>
      <c r="AD1026" s="4" t="str">
        <f t="shared" si="170"/>
        <v>na</v>
      </c>
      <c r="AE1026" s="4" t="str">
        <f t="shared" si="171"/>
        <v>na</v>
      </c>
      <c r="AF1026" s="4" t="str">
        <f t="shared" si="172"/>
        <v>na</v>
      </c>
      <c r="AG1026" s="4" t="str">
        <f t="shared" si="173"/>
        <v>na</v>
      </c>
    </row>
    <row r="1027" spans="1:33" x14ac:dyDescent="0.2">
      <c r="A1027" t="s">
        <v>3713</v>
      </c>
      <c r="B1027" t="s">
        <v>3633</v>
      </c>
      <c r="C1027" s="7" t="str">
        <f>VLOOKUP(B1027,YahooFinanceInfos!A:T,9,FALSE)</f>
        <v>Roper Technologies, Inc.</v>
      </c>
      <c r="D1027" t="str">
        <f>VLOOKUP(B1027,YahooFinanceInfos!A:T,7,FALSE)</f>
        <v>USD</v>
      </c>
      <c r="E1027" s="1">
        <f>VLOOKUP(B1027,YahooFinanceInfos!A:T,20,FALSE)</f>
        <v>357.49</v>
      </c>
      <c r="F1027" s="4" t="str">
        <f>VLOOKUP(B1027,YahooFinanceInfos!A:AK,37,FALSE)</f>
        <v>240.0 - 395.0</v>
      </c>
      <c r="G1027" s="11">
        <f>(VLOOKUP(B1027,YahooFinanceInfos!A:AO,41,FALSE)-E1027)/E1027</f>
        <v>0.10492601191641722</v>
      </c>
      <c r="H1027" s="9">
        <f>VLOOKUP(B1027,YahooFinanceInfos!A:AX,50,FALSE)</f>
        <v>15.566000000000001</v>
      </c>
      <c r="I1027" s="9">
        <f>VLOOKUP(B1027,YahooFinanceInfos!A:AT,46,FALSE)</f>
        <v>1.95</v>
      </c>
      <c r="J1027" s="4">
        <f>VLOOKUP(B1027,YahooFinanceInfos!A:AV,48,FALSE)</f>
        <v>5.530503E-3</v>
      </c>
      <c r="K1027" s="4">
        <f t="shared" si="174"/>
        <v>0.12527303096492354</v>
      </c>
      <c r="L1027" s="9">
        <f>VLOOKUP(B1027,YahooFinanceInfos!A:AV,47,FALSE)</f>
        <v>22.966080000000002</v>
      </c>
      <c r="M1027" s="9">
        <f>VLOOKUP(B1027,YahooFinanceInfos!A:AZ,52,FALSE)</f>
        <v>91.873999999999995</v>
      </c>
      <c r="N1027" s="4">
        <f>VLOOKUP(B1027,YahooFinanceInfos!A:BH,60,FALSE)</f>
        <v>3.8910900000000002</v>
      </c>
      <c r="O1027" s="4" t="str">
        <f t="shared" si="175"/>
        <v>don't touch</v>
      </c>
      <c r="P1027" s="4"/>
      <c r="Q1027" s="4"/>
      <c r="R1027" s="4"/>
      <c r="S1027" s="4"/>
      <c r="T1027" s="4"/>
      <c r="AA1027" s="4" t="str">
        <f t="shared" si="167"/>
        <v>na</v>
      </c>
      <c r="AB1027" s="4" t="str">
        <f t="shared" si="168"/>
        <v>na</v>
      </c>
      <c r="AC1027" s="4" t="str">
        <f t="shared" si="169"/>
        <v>na</v>
      </c>
      <c r="AD1027" s="4" t="str">
        <f t="shared" si="170"/>
        <v>na</v>
      </c>
      <c r="AE1027" s="4" t="str">
        <f t="shared" si="171"/>
        <v>na</v>
      </c>
      <c r="AF1027" s="4" t="str">
        <f t="shared" si="172"/>
        <v>na</v>
      </c>
      <c r="AG1027" s="4" t="str">
        <f t="shared" si="173"/>
        <v>na</v>
      </c>
    </row>
    <row r="1028" spans="1:33" x14ac:dyDescent="0.2">
      <c r="A1028" t="s">
        <v>3713</v>
      </c>
      <c r="B1028" t="s">
        <v>3634</v>
      </c>
      <c r="C1028" s="7" t="str">
        <f>VLOOKUP(B1028,YahooFinanceInfos!A:T,9,FALSE)</f>
        <v>Ross Stores, Inc.</v>
      </c>
      <c r="D1028" t="str">
        <f>VLOOKUP(B1028,YahooFinanceInfos!A:T,7,FALSE)</f>
        <v>USD</v>
      </c>
      <c r="E1028" s="1">
        <f>VLOOKUP(B1028,YahooFinanceInfos!A:T,20,FALSE)</f>
        <v>84.52</v>
      </c>
      <c r="F1028" s="4" t="str">
        <f>VLOOKUP(B1028,YahooFinanceInfos!A:AK,37,FALSE)</f>
        <v>56.3 - 124.16</v>
      </c>
      <c r="G1028" s="11">
        <f>(VLOOKUP(B1028,YahooFinanceInfos!A:AO,41,FALSE)-E1028)/E1028</f>
        <v>0.46900141978230009</v>
      </c>
      <c r="H1028" s="9">
        <f>VLOOKUP(B1028,YahooFinanceInfos!A:AX,50,FALSE)</f>
        <v>4.5999999999999996</v>
      </c>
      <c r="I1028" s="9">
        <f>VLOOKUP(B1028,YahooFinanceInfos!A:AT,46,FALSE)</f>
        <v>1.05</v>
      </c>
      <c r="J1028" s="4">
        <f>VLOOKUP(B1028,YahooFinanceInfos!A:AV,48,FALSE)</f>
        <v>1.2541805E-2</v>
      </c>
      <c r="K1028" s="4">
        <f t="shared" si="174"/>
        <v>0.22826086956521741</v>
      </c>
      <c r="L1028" s="9">
        <f>VLOOKUP(B1028,YahooFinanceInfos!A:AV,47,FALSE)</f>
        <v>18.373913000000002</v>
      </c>
      <c r="M1028" s="9">
        <f>VLOOKUP(B1028,YahooFinanceInfos!A:AZ,52,FALSE)</f>
        <v>9.7940000000000005</v>
      </c>
      <c r="N1028" s="4">
        <f>VLOOKUP(B1028,YahooFinanceInfos!A:BH,60,FALSE)</f>
        <v>8.6297730000000001</v>
      </c>
      <c r="O1028" s="4" t="str">
        <f t="shared" si="175"/>
        <v>don't touch</v>
      </c>
      <c r="P1028" s="4"/>
      <c r="Q1028" s="4"/>
      <c r="R1028" s="4"/>
      <c r="S1028" s="4"/>
      <c r="T1028" s="4"/>
      <c r="AA1028" s="4" t="str">
        <f t="shared" si="167"/>
        <v>na</v>
      </c>
      <c r="AB1028" s="4" t="str">
        <f t="shared" si="168"/>
        <v>na</v>
      </c>
      <c r="AC1028" s="4" t="str">
        <f t="shared" si="169"/>
        <v>na</v>
      </c>
      <c r="AD1028" s="4" t="str">
        <f t="shared" si="170"/>
        <v>na</v>
      </c>
      <c r="AE1028" s="4" t="str">
        <f t="shared" si="171"/>
        <v>na</v>
      </c>
      <c r="AF1028" s="4" t="str">
        <f t="shared" si="172"/>
        <v>na</v>
      </c>
      <c r="AG1028" s="4" t="str">
        <f t="shared" si="173"/>
        <v>na</v>
      </c>
    </row>
    <row r="1029" spans="1:33" x14ac:dyDescent="0.2">
      <c r="A1029" t="s">
        <v>3713</v>
      </c>
      <c r="B1029" t="s">
        <v>105</v>
      </c>
      <c r="C1029" s="7" t="str">
        <f>VLOOKUP(B1029,YahooFinanceInfos!A:T,9,FALSE)</f>
        <v>Royal Caribbean Cruises Ltd.</v>
      </c>
      <c r="D1029" t="str">
        <f>VLOOKUP(B1029,YahooFinanceInfos!A:T,7,FALSE)</f>
        <v>USD</v>
      </c>
      <c r="E1029" s="1">
        <f>VLOOKUP(B1029,YahooFinanceInfos!A:T,20,FALSE)</f>
        <v>35.15</v>
      </c>
      <c r="F1029" s="4" t="str">
        <f>VLOOKUP(B1029,YahooFinanceInfos!A:AK,37,FALSE)</f>
        <v>19.25 - 135.32</v>
      </c>
      <c r="G1029" s="11">
        <f>(VLOOKUP(B1029,YahooFinanceInfos!A:AO,41,FALSE)-E1029)/E1029</f>
        <v>2.8497866287339968</v>
      </c>
      <c r="H1029" s="9">
        <f>VLOOKUP(B1029,YahooFinanceInfos!A:AX,50,FALSE)</f>
        <v>8.9499999999999993</v>
      </c>
      <c r="I1029" s="9">
        <f>VLOOKUP(B1029,YahooFinanceInfos!A:AT,46,FALSE)</f>
        <v>2.96</v>
      </c>
      <c r="J1029" s="4">
        <f>VLOOKUP(B1029,YahooFinanceInfos!A:AV,48,FALSE)</f>
        <v>8.5722566E-2</v>
      </c>
      <c r="K1029" s="4">
        <f t="shared" si="174"/>
        <v>0.33072625698324026</v>
      </c>
      <c r="L1029" s="9">
        <f>VLOOKUP(B1029,YahooFinanceInfos!A:AV,47,FALSE)</f>
        <v>3.9273745999999998</v>
      </c>
      <c r="M1029" s="9">
        <f>VLOOKUP(B1029,YahooFinanceInfos!A:AZ,52,FALSE)</f>
        <v>58.256</v>
      </c>
      <c r="N1029" s="4">
        <f>VLOOKUP(B1029,YahooFinanceInfos!A:BH,60,FALSE)</f>
        <v>0.60337130000000005</v>
      </c>
      <c r="O1029" s="4" t="str">
        <f t="shared" si="175"/>
        <v>invest</v>
      </c>
      <c r="P1029" s="4" t="s">
        <v>6293</v>
      </c>
      <c r="Q1029" s="14"/>
      <c r="R1029" s="21" t="s">
        <v>8425</v>
      </c>
      <c r="S1029" s="21"/>
      <c r="T1029" s="21"/>
      <c r="AA1029" s="4" t="str">
        <f t="shared" si="167"/>
        <v>na</v>
      </c>
      <c r="AB1029" s="4" t="str">
        <f t="shared" si="168"/>
        <v>na</v>
      </c>
      <c r="AC1029" s="4" t="str">
        <f t="shared" si="169"/>
        <v>na</v>
      </c>
      <c r="AD1029" s="4" t="str">
        <f t="shared" si="170"/>
        <v>na</v>
      </c>
      <c r="AE1029" s="4" t="str">
        <f t="shared" si="171"/>
        <v>na</v>
      </c>
      <c r="AF1029" s="4" t="str">
        <f t="shared" si="172"/>
        <v>na</v>
      </c>
      <c r="AG1029" s="4" t="str">
        <f t="shared" si="173"/>
        <v>na</v>
      </c>
    </row>
    <row r="1030" spans="1:33" x14ac:dyDescent="0.2">
      <c r="A1030" t="s">
        <v>3713</v>
      </c>
      <c r="B1030" t="s">
        <v>677</v>
      </c>
      <c r="C1030" s="7" t="str">
        <f>VLOOKUP(B1030,YahooFinanceInfos!A:T,9,FALSE)</f>
        <v>S&amp;P Global Inc.</v>
      </c>
      <c r="D1030" t="str">
        <f>VLOOKUP(B1030,YahooFinanceInfos!A:T,7,FALSE)</f>
        <v>USD</v>
      </c>
      <c r="E1030" s="1">
        <f>VLOOKUP(B1030,YahooFinanceInfos!A:T,20,FALSE)</f>
        <v>300.12</v>
      </c>
      <c r="F1030" s="4" t="str">
        <f>VLOOKUP(B1030,YahooFinanceInfos!A:AK,37,FALSE)</f>
        <v>186.06 - 312.94</v>
      </c>
      <c r="G1030" s="11">
        <f>(VLOOKUP(B1030,YahooFinanceInfos!A:AO,41,FALSE)-E1030)/E1030</f>
        <v>4.2716246834599472E-2</v>
      </c>
      <c r="H1030" s="9">
        <f>VLOOKUP(B1030,YahooFinanceInfos!A:AX,50,FALSE)</f>
        <v>9.5709999999999997</v>
      </c>
      <c r="I1030" s="9">
        <f>VLOOKUP(B1030,YahooFinanceInfos!A:AT,46,FALSE)</f>
        <v>2.38</v>
      </c>
      <c r="J1030" s="4">
        <f>VLOOKUP(B1030,YahooFinanceInfos!A:AV,48,FALSE)</f>
        <v>8.084239E-3</v>
      </c>
      <c r="K1030" s="4">
        <f t="shared" si="174"/>
        <v>0.24866785079928952</v>
      </c>
      <c r="L1030" s="9">
        <f>VLOOKUP(B1030,YahooFinanceInfos!A:AV,47,FALSE)</f>
        <v>31.357223999999999</v>
      </c>
      <c r="M1030" s="9">
        <f>VLOOKUP(B1030,YahooFinanceInfos!A:AZ,52,FALSE)</f>
        <v>-1.038</v>
      </c>
      <c r="N1030" s="4">
        <f>VLOOKUP(B1030,YahooFinanceInfos!A:BH,60,FALSE)</f>
        <v>-289.13292999999999</v>
      </c>
      <c r="O1030" s="4" t="str">
        <f t="shared" si="175"/>
        <v>don't touch</v>
      </c>
      <c r="P1030" s="4"/>
      <c r="Q1030" s="4"/>
      <c r="R1030" s="4"/>
      <c r="S1030" s="4"/>
      <c r="T1030" s="4"/>
      <c r="AA1030" s="4" t="str">
        <f t="shared" si="167"/>
        <v>na</v>
      </c>
      <c r="AB1030" s="4" t="str">
        <f t="shared" si="168"/>
        <v>na</v>
      </c>
      <c r="AC1030" s="4" t="str">
        <f t="shared" si="169"/>
        <v>na</v>
      </c>
      <c r="AD1030" s="4" t="str">
        <f t="shared" si="170"/>
        <v>na</v>
      </c>
      <c r="AE1030" s="4" t="str">
        <f t="shared" si="171"/>
        <v>na</v>
      </c>
      <c r="AF1030" s="4" t="str">
        <f t="shared" si="172"/>
        <v>na</v>
      </c>
      <c r="AG1030" s="4" t="str">
        <f t="shared" si="173"/>
        <v>na</v>
      </c>
    </row>
    <row r="1031" spans="1:33" x14ac:dyDescent="0.2">
      <c r="A1031" t="s">
        <v>3713</v>
      </c>
      <c r="B1031" t="s">
        <v>3635</v>
      </c>
      <c r="C1031" s="7" t="str">
        <f>VLOOKUP(B1031,YahooFinanceInfos!A:T,9,FALSE)</f>
        <v>Salesforce.com Inc</v>
      </c>
      <c r="D1031" t="str">
        <f>VLOOKUP(B1031,YahooFinanceInfos!A:T,7,FALSE)</f>
        <v>USD</v>
      </c>
      <c r="E1031" s="1">
        <f>VLOOKUP(B1031,YahooFinanceInfos!A:T,20,FALSE)</f>
        <v>167</v>
      </c>
      <c r="F1031" s="4" t="str">
        <f>VLOOKUP(B1031,YahooFinanceInfos!A:AK,37,FALSE)</f>
        <v>115.29 - 195.72</v>
      </c>
      <c r="G1031" s="11">
        <f>(VLOOKUP(B1031,YahooFinanceInfos!A:AO,41,FALSE)-E1031)/E1031</f>
        <v>0.1719760479041916</v>
      </c>
      <c r="H1031" s="9">
        <f>VLOOKUP(B1031,YahooFinanceInfos!A:AX,50,FALSE)</f>
        <v>0.15</v>
      </c>
      <c r="I1031" s="9">
        <f>VLOOKUP(B1031,YahooFinanceInfos!A:AT,46,FALSE)</f>
        <v>0</v>
      </c>
      <c r="J1031" s="4">
        <f>VLOOKUP(B1031,YahooFinanceInfos!A:AV,48,FALSE)</f>
        <v>0</v>
      </c>
      <c r="K1031" s="4">
        <f t="shared" si="174"/>
        <v>0</v>
      </c>
      <c r="L1031" s="9">
        <f>VLOOKUP(B1031,YahooFinanceInfos!A:AV,47,FALSE)</f>
        <v>1113.3333</v>
      </c>
      <c r="M1031" s="9">
        <f>VLOOKUP(B1031,YahooFinanceInfos!A:AZ,52,FALSE)</f>
        <v>37.945</v>
      </c>
      <c r="N1031" s="4">
        <f>VLOOKUP(B1031,YahooFinanceInfos!A:BH,60,FALSE)</f>
        <v>4.4011069999999997</v>
      </c>
      <c r="O1031" s="4" t="str">
        <f t="shared" si="175"/>
        <v>don't touch</v>
      </c>
      <c r="P1031" s="4"/>
      <c r="Q1031" s="4"/>
      <c r="R1031" s="4"/>
      <c r="S1031" s="4"/>
      <c r="T1031" s="4"/>
      <c r="AA1031" s="4" t="str">
        <f t="shared" si="167"/>
        <v>na</v>
      </c>
      <c r="AB1031" s="4" t="str">
        <f t="shared" si="168"/>
        <v>na</v>
      </c>
      <c r="AC1031" s="4" t="str">
        <f t="shared" si="169"/>
        <v>na</v>
      </c>
      <c r="AD1031" s="4" t="str">
        <f t="shared" si="170"/>
        <v>na</v>
      </c>
      <c r="AE1031" s="4" t="str">
        <f t="shared" si="171"/>
        <v>na</v>
      </c>
      <c r="AF1031" s="4" t="str">
        <f t="shared" si="172"/>
        <v>na</v>
      </c>
      <c r="AG1031" s="4" t="str">
        <f t="shared" si="173"/>
        <v>na</v>
      </c>
    </row>
    <row r="1032" spans="1:33" x14ac:dyDescent="0.2">
      <c r="A1032" t="s">
        <v>3713</v>
      </c>
      <c r="B1032" t="s">
        <v>3636</v>
      </c>
      <c r="C1032" s="7" t="str">
        <f>VLOOKUP(B1032,YahooFinanceInfos!A:T,9,FALSE)</f>
        <v>SBA Communications Corporation</v>
      </c>
      <c r="D1032" t="str">
        <f>VLOOKUP(B1032,YahooFinanceInfos!A:T,7,FALSE)</f>
        <v>USD</v>
      </c>
      <c r="E1032" s="1">
        <f>VLOOKUP(B1032,YahooFinanceInfos!A:T,20,FALSE)</f>
        <v>282.93</v>
      </c>
      <c r="F1032" s="4" t="str">
        <f>VLOOKUP(B1032,YahooFinanceInfos!A:AK,37,FALSE)</f>
        <v>199.22 - 317.11</v>
      </c>
      <c r="G1032" s="11">
        <f>(VLOOKUP(B1032,YahooFinanceInfos!A:AO,41,FALSE)-E1032)/E1032</f>
        <v>0.12080726681511331</v>
      </c>
      <c r="H1032" s="9">
        <f>VLOOKUP(B1032,YahooFinanceInfos!A:AX,50,FALSE)</f>
        <v>-6.3E-2</v>
      </c>
      <c r="I1032" s="9">
        <f>VLOOKUP(B1032,YahooFinanceInfos!A:AT,46,FALSE)</f>
        <v>1.67</v>
      </c>
      <c r="J1032" s="4">
        <f>VLOOKUP(B1032,YahooFinanceInfos!A:AV,48,FALSE)</f>
        <v>5.8784186999999996E-3</v>
      </c>
      <c r="K1032" s="4">
        <f t="shared" si="174"/>
        <v>-26.507936507936506</v>
      </c>
      <c r="L1032" s="9">
        <f>VLOOKUP(B1032,YahooFinanceInfos!A:AV,47,FALSE)</f>
        <v>0</v>
      </c>
      <c r="M1032" s="9">
        <f>VLOOKUP(B1032,YahooFinanceInfos!A:AZ,52,FALSE)</f>
        <v>-38.698999999999998</v>
      </c>
      <c r="N1032" s="4">
        <f>VLOOKUP(B1032,YahooFinanceInfos!A:BH,60,FALSE)</f>
        <v>-7.3110413999999997</v>
      </c>
      <c r="O1032" s="4" t="str">
        <f t="shared" si="175"/>
        <v>don't touch</v>
      </c>
      <c r="P1032" s="4"/>
      <c r="Q1032" s="4"/>
      <c r="R1032" s="4"/>
      <c r="S1032" s="4"/>
      <c r="T1032" s="4"/>
      <c r="AA1032" s="4" t="str">
        <f t="shared" si="167"/>
        <v>na</v>
      </c>
      <c r="AB1032" s="4" t="str">
        <f t="shared" si="168"/>
        <v>na</v>
      </c>
      <c r="AC1032" s="4" t="str">
        <f t="shared" si="169"/>
        <v>na</v>
      </c>
      <c r="AD1032" s="4" t="str">
        <f t="shared" si="170"/>
        <v>na</v>
      </c>
      <c r="AE1032" s="4" t="str">
        <f t="shared" si="171"/>
        <v>na</v>
      </c>
      <c r="AF1032" s="4" t="str">
        <f t="shared" si="172"/>
        <v>na</v>
      </c>
      <c r="AG1032" s="4" t="str">
        <f t="shared" si="173"/>
        <v>na</v>
      </c>
    </row>
    <row r="1033" spans="1:33" x14ac:dyDescent="0.2">
      <c r="A1033" t="s">
        <v>3713</v>
      </c>
      <c r="B1033" t="s">
        <v>3637</v>
      </c>
      <c r="C1033" s="7" t="str">
        <f>VLOOKUP(B1033,YahooFinanceInfos!A:T,9,FALSE)</f>
        <v>348714</v>
      </c>
      <c r="D1033">
        <f>VLOOKUP(B1033,YahooFinanceInfos!A:T,7,FALSE)</f>
        <v>0</v>
      </c>
      <c r="E1033" s="1">
        <f>VLOOKUP(B1033,YahooFinanceInfos!A:T,20,FALSE)</f>
        <v>0</v>
      </c>
      <c r="F1033" s="4" t="str">
        <f>VLOOKUP(B1033,YahooFinanceInfos!A:AK,37,FALSE)</f>
        <v>0.0025 - 0.0063</v>
      </c>
      <c r="G1033" s="11" t="e">
        <f>(VLOOKUP(B1033,YahooFinanceInfos!A:AO,41,FALSE)-E1033)/E1033</f>
        <v>#DIV/0!</v>
      </c>
      <c r="H1033" s="9">
        <f>VLOOKUP(B1033,YahooFinanceInfos!A:AX,50,FALSE)</f>
        <v>0</v>
      </c>
      <c r="I1033" s="9">
        <f>VLOOKUP(B1033,YahooFinanceInfos!A:AT,46,FALSE)</f>
        <v>0</v>
      </c>
      <c r="J1033" s="4">
        <f>VLOOKUP(B1033,YahooFinanceInfos!A:AV,48,FALSE)</f>
        <v>0</v>
      </c>
      <c r="K1033" s="4" t="str">
        <f t="shared" si="174"/>
        <v>na</v>
      </c>
      <c r="L1033" s="9">
        <f>VLOOKUP(B1033,YahooFinanceInfos!A:AV,47,FALSE)</f>
        <v>0</v>
      </c>
      <c r="M1033" s="9">
        <f>VLOOKUP(B1033,YahooFinanceInfos!A:AZ,52,FALSE)</f>
        <v>0</v>
      </c>
      <c r="N1033" s="4">
        <f>VLOOKUP(B1033,YahooFinanceInfos!A:BH,60,FALSE)</f>
        <v>0</v>
      </c>
      <c r="O1033" s="4" t="e">
        <f t="shared" si="175"/>
        <v>#DIV/0!</v>
      </c>
      <c r="P1033" s="4"/>
      <c r="Q1033" s="4"/>
      <c r="R1033" s="4"/>
      <c r="S1033" s="4"/>
      <c r="T1033" s="4"/>
      <c r="AA1033" s="4" t="str">
        <f t="shared" si="167"/>
        <v>na</v>
      </c>
      <c r="AB1033" s="4" t="str">
        <f t="shared" si="168"/>
        <v>na</v>
      </c>
      <c r="AC1033" s="4" t="str">
        <f t="shared" si="169"/>
        <v>na</v>
      </c>
      <c r="AD1033" s="4" t="str">
        <f t="shared" si="170"/>
        <v>na</v>
      </c>
      <c r="AE1033" s="4" t="str">
        <f t="shared" si="171"/>
        <v>na</v>
      </c>
      <c r="AF1033" s="4" t="str">
        <f t="shared" si="172"/>
        <v>na</v>
      </c>
      <c r="AG1033" s="4" t="str">
        <f t="shared" si="173"/>
        <v>na</v>
      </c>
    </row>
    <row r="1034" spans="1:33" x14ac:dyDescent="0.2">
      <c r="A1034" t="s">
        <v>3713</v>
      </c>
      <c r="B1034" t="s">
        <v>65</v>
      </c>
      <c r="C1034" s="7" t="str">
        <f>VLOOKUP(B1034,YahooFinanceInfos!A:T,9,FALSE)</f>
        <v>Schlumberger N.V.</v>
      </c>
      <c r="D1034" t="str">
        <f>VLOOKUP(B1034,YahooFinanceInfos!A:T,7,FALSE)</f>
        <v>USD</v>
      </c>
      <c r="E1034" s="1">
        <f>VLOOKUP(B1034,YahooFinanceInfos!A:T,20,FALSE)</f>
        <v>16.100000000000001</v>
      </c>
      <c r="F1034" s="4" t="str">
        <f>VLOOKUP(B1034,YahooFinanceInfos!A:AK,37,FALSE)</f>
        <v>11.87 - 41.4</v>
      </c>
      <c r="G1034" s="11">
        <f>(VLOOKUP(B1034,YahooFinanceInfos!A:AO,41,FALSE)-E1034)/E1034</f>
        <v>1.5714285714285712</v>
      </c>
      <c r="H1034" s="9">
        <f>VLOOKUP(B1034,YahooFinanceInfos!A:AX,50,FALSE)</f>
        <v>-12.946</v>
      </c>
      <c r="I1034" s="9">
        <f>VLOOKUP(B1034,YahooFinanceInfos!A:AT,46,FALSE)</f>
        <v>2</v>
      </c>
      <c r="J1034" s="4">
        <f>VLOOKUP(B1034,YahooFinanceInfos!A:AV,48,FALSE)</f>
        <v>0.12618296000000001</v>
      </c>
      <c r="K1034" s="4">
        <f t="shared" si="174"/>
        <v>-0.15448787270199291</v>
      </c>
      <c r="L1034" s="9">
        <f>VLOOKUP(B1034,YahooFinanceInfos!A:AV,47,FALSE)</f>
        <v>0</v>
      </c>
      <c r="M1034" s="9">
        <f>VLOOKUP(B1034,YahooFinanceInfos!A:AZ,52,FALSE)</f>
        <v>11.212999999999999</v>
      </c>
      <c r="N1034" s="4">
        <f>VLOOKUP(B1034,YahooFinanceInfos!A:BH,60,FALSE)</f>
        <v>1.4358335</v>
      </c>
      <c r="O1034" s="4" t="str">
        <f t="shared" si="175"/>
        <v>don't touch</v>
      </c>
      <c r="P1034" s="14"/>
      <c r="Q1034" s="14"/>
      <c r="R1034" s="16" t="s">
        <v>8419</v>
      </c>
      <c r="S1034" s="16"/>
      <c r="T1034" s="16"/>
      <c r="AA1034" s="4" t="str">
        <f t="shared" si="167"/>
        <v>na</v>
      </c>
      <c r="AB1034" s="4" t="str">
        <f t="shared" si="168"/>
        <v>na</v>
      </c>
      <c r="AC1034" s="4" t="str">
        <f t="shared" si="169"/>
        <v>na</v>
      </c>
      <c r="AD1034" s="4" t="str">
        <f t="shared" si="170"/>
        <v>na</v>
      </c>
      <c r="AE1034" s="4" t="str">
        <f t="shared" si="171"/>
        <v>na</v>
      </c>
      <c r="AF1034" s="4" t="str">
        <f t="shared" si="172"/>
        <v>na</v>
      </c>
      <c r="AG1034" s="4" t="str">
        <f t="shared" si="173"/>
        <v>na</v>
      </c>
    </row>
    <row r="1035" spans="1:33" x14ac:dyDescent="0.2">
      <c r="A1035" t="s">
        <v>3713</v>
      </c>
      <c r="B1035" t="s">
        <v>3638</v>
      </c>
      <c r="C1035" s="7" t="str">
        <f>VLOOKUP(B1035,YahooFinanceInfos!A:T,9,FALSE)</f>
        <v>Seagate Technology PLC</v>
      </c>
      <c r="D1035" t="str">
        <f>VLOOKUP(B1035,YahooFinanceInfos!A:T,7,FALSE)</f>
        <v>USD</v>
      </c>
      <c r="E1035" s="1">
        <f>VLOOKUP(B1035,YahooFinanceInfos!A:T,20,FALSE)</f>
        <v>48.07</v>
      </c>
      <c r="F1035" s="4" t="str">
        <f>VLOOKUP(B1035,YahooFinanceInfos!A:AK,37,FALSE)</f>
        <v>39.02 - 64.17</v>
      </c>
      <c r="G1035" s="11">
        <f>(VLOOKUP(B1035,YahooFinanceInfos!A:AO,41,FALSE)-E1035)/E1035</f>
        <v>0.3349282296650718</v>
      </c>
      <c r="H1035" s="9">
        <f>VLOOKUP(B1035,YahooFinanceInfos!A:AX,50,FALSE)</f>
        <v>6.7850000000000001</v>
      </c>
      <c r="I1035" s="9">
        <f>VLOOKUP(B1035,YahooFinanceInfos!A:AT,46,FALSE)</f>
        <v>2.56</v>
      </c>
      <c r="J1035" s="4">
        <f>VLOOKUP(B1035,YahooFinanceInfos!A:AV,48,FALSE)</f>
        <v>5.3974275000000002E-2</v>
      </c>
      <c r="K1035" s="4">
        <f t="shared" si="174"/>
        <v>0.37730287398673545</v>
      </c>
      <c r="L1035" s="9">
        <f>VLOOKUP(B1035,YahooFinanceInfos!A:AV,47,FALSE)</f>
        <v>7.084746</v>
      </c>
      <c r="M1035" s="9">
        <f>VLOOKUP(B1035,YahooFinanceInfos!A:AZ,52,FALSE)</f>
        <v>6.9630000000000001</v>
      </c>
      <c r="N1035" s="4">
        <f>VLOOKUP(B1035,YahooFinanceInfos!A:BH,60,FALSE)</f>
        <v>6.9036336</v>
      </c>
      <c r="O1035" s="4" t="str">
        <f t="shared" si="175"/>
        <v>invest</v>
      </c>
      <c r="P1035" s="4"/>
      <c r="Q1035" s="4"/>
      <c r="R1035" s="4"/>
      <c r="S1035" s="4"/>
      <c r="T1035" s="4"/>
      <c r="AA1035" s="4" t="str">
        <f t="shared" si="167"/>
        <v>na</v>
      </c>
      <c r="AB1035" s="4" t="str">
        <f t="shared" si="168"/>
        <v>na</v>
      </c>
      <c r="AC1035" s="4" t="str">
        <f t="shared" si="169"/>
        <v>na</v>
      </c>
      <c r="AD1035" s="4" t="str">
        <f t="shared" si="170"/>
        <v>na</v>
      </c>
      <c r="AE1035" s="4" t="str">
        <f t="shared" si="171"/>
        <v>na</v>
      </c>
      <c r="AF1035" s="4" t="str">
        <f t="shared" si="172"/>
        <v>na</v>
      </c>
      <c r="AG1035" s="4" t="str">
        <f t="shared" si="173"/>
        <v>na</v>
      </c>
    </row>
    <row r="1036" spans="1:33" x14ac:dyDescent="0.2">
      <c r="A1036" t="s">
        <v>3713</v>
      </c>
      <c r="B1036" t="s">
        <v>3639</v>
      </c>
      <c r="C1036" s="7" t="str">
        <f>VLOOKUP(B1036,YahooFinanceInfos!A:T,9,FALSE)</f>
        <v>Sealed Air Corporation</v>
      </c>
      <c r="D1036" t="str">
        <f>VLOOKUP(B1036,YahooFinanceInfos!A:T,7,FALSE)</f>
        <v>USD</v>
      </c>
      <c r="E1036" s="1">
        <f>VLOOKUP(B1036,YahooFinanceInfos!A:T,20,FALSE)</f>
        <v>29.37</v>
      </c>
      <c r="F1036" s="4" t="str">
        <f>VLOOKUP(B1036,YahooFinanceInfos!A:AK,37,FALSE)</f>
        <v>17.06 - 45.86</v>
      </c>
      <c r="G1036" s="11">
        <f>(VLOOKUP(B1036,YahooFinanceInfos!A:AO,41,FALSE)-E1036)/E1036</f>
        <v>0.56145726932243778</v>
      </c>
      <c r="H1036" s="9">
        <f>VLOOKUP(B1036,YahooFinanceInfos!A:AX,50,FALSE)</f>
        <v>2.1440000000000001</v>
      </c>
      <c r="I1036" s="9">
        <f>VLOOKUP(B1036,YahooFinanceInfos!A:AT,46,FALSE)</f>
        <v>0.64</v>
      </c>
      <c r="J1036" s="4">
        <f>VLOOKUP(B1036,YahooFinanceInfos!A:AV,48,FALSE)</f>
        <v>2.2686990000000001E-2</v>
      </c>
      <c r="K1036" s="4">
        <f t="shared" si="174"/>
        <v>0.29850746268656714</v>
      </c>
      <c r="L1036" s="9">
        <f>VLOOKUP(B1036,YahooFinanceInfos!A:AV,47,FALSE)</f>
        <v>13.698694</v>
      </c>
      <c r="M1036" s="9">
        <f>VLOOKUP(B1036,YahooFinanceInfos!A:AZ,52,FALSE)</f>
        <v>-1.169</v>
      </c>
      <c r="N1036" s="4">
        <f>VLOOKUP(B1036,YahooFinanceInfos!A:BH,60,FALSE)</f>
        <v>-25.124037000000001</v>
      </c>
      <c r="O1036" s="4" t="str">
        <f t="shared" si="175"/>
        <v>don't touch</v>
      </c>
      <c r="P1036" s="4"/>
      <c r="Q1036" s="4"/>
      <c r="R1036" s="4"/>
      <c r="S1036" s="4"/>
      <c r="T1036" s="4"/>
      <c r="AA1036" s="4" t="str">
        <f t="shared" si="167"/>
        <v>na</v>
      </c>
      <c r="AB1036" s="4" t="str">
        <f t="shared" si="168"/>
        <v>na</v>
      </c>
      <c r="AC1036" s="4" t="str">
        <f t="shared" si="169"/>
        <v>na</v>
      </c>
      <c r="AD1036" s="4" t="str">
        <f t="shared" si="170"/>
        <v>na</v>
      </c>
      <c r="AE1036" s="4" t="str">
        <f t="shared" si="171"/>
        <v>na</v>
      </c>
      <c r="AF1036" s="4" t="str">
        <f t="shared" si="172"/>
        <v>na</v>
      </c>
      <c r="AG1036" s="4" t="str">
        <f t="shared" si="173"/>
        <v>na</v>
      </c>
    </row>
    <row r="1037" spans="1:33" x14ac:dyDescent="0.2">
      <c r="A1037" t="s">
        <v>3713</v>
      </c>
      <c r="B1037" t="s">
        <v>3640</v>
      </c>
      <c r="C1037" s="7" t="str">
        <f>VLOOKUP(B1037,YahooFinanceInfos!A:T,9,FALSE)</f>
        <v>Sempra Energy</v>
      </c>
      <c r="D1037" t="str">
        <f>VLOOKUP(B1037,YahooFinanceInfos!A:T,7,FALSE)</f>
        <v>USD</v>
      </c>
      <c r="E1037" s="1">
        <f>VLOOKUP(B1037,YahooFinanceInfos!A:T,20,FALSE)</f>
        <v>120.34</v>
      </c>
      <c r="F1037" s="4" t="str">
        <f>VLOOKUP(B1037,YahooFinanceInfos!A:AK,37,FALSE)</f>
        <v>88.0 - 161.87</v>
      </c>
      <c r="G1037" s="11">
        <f>(VLOOKUP(B1037,YahooFinanceInfos!A:AO,41,FALSE)-E1037)/E1037</f>
        <v>0.34510553431942831</v>
      </c>
      <c r="H1037" s="9">
        <f>VLOOKUP(B1037,YahooFinanceInfos!A:AX,50,FALSE)</f>
        <v>8.2799999999999994</v>
      </c>
      <c r="I1037" s="9">
        <f>VLOOKUP(B1037,YahooFinanceInfos!A:AT,46,FALSE)</f>
        <v>3.9449999999999998</v>
      </c>
      <c r="J1037" s="4">
        <f>VLOOKUP(B1037,YahooFinanceInfos!A:AV,48,FALSE)</f>
        <v>3.3361519999999999E-2</v>
      </c>
      <c r="K1037" s="4">
        <f t="shared" si="174"/>
        <v>0.47644927536231885</v>
      </c>
      <c r="L1037" s="9">
        <f>VLOOKUP(B1037,YahooFinanceInfos!A:AV,47,FALSE)</f>
        <v>14.533816</v>
      </c>
      <c r="M1037" s="9">
        <f>VLOOKUP(B1037,YahooFinanceInfos!A:AZ,52,FALSE)</f>
        <v>61.161000000000001</v>
      </c>
      <c r="N1037" s="4">
        <f>VLOOKUP(B1037,YahooFinanceInfos!A:BH,60,FALSE)</f>
        <v>1.9675936999999999</v>
      </c>
      <c r="O1037" s="4" t="str">
        <f t="shared" si="175"/>
        <v>invest</v>
      </c>
      <c r="P1037" s="4"/>
      <c r="Q1037" s="4"/>
      <c r="R1037" s="4"/>
      <c r="S1037" s="4"/>
      <c r="T1037" s="4"/>
      <c r="AA1037" s="4" t="str">
        <f t="shared" si="167"/>
        <v>na</v>
      </c>
      <c r="AB1037" s="4" t="str">
        <f t="shared" si="168"/>
        <v>na</v>
      </c>
      <c r="AC1037" s="4" t="str">
        <f t="shared" si="169"/>
        <v>na</v>
      </c>
      <c r="AD1037" s="4" t="str">
        <f t="shared" si="170"/>
        <v>na</v>
      </c>
      <c r="AE1037" s="4" t="str">
        <f t="shared" si="171"/>
        <v>na</v>
      </c>
      <c r="AF1037" s="4" t="str">
        <f t="shared" si="172"/>
        <v>na</v>
      </c>
      <c r="AG1037" s="4" t="str">
        <f t="shared" si="173"/>
        <v>na</v>
      </c>
    </row>
    <row r="1038" spans="1:33" x14ac:dyDescent="0.2">
      <c r="A1038" t="s">
        <v>3713</v>
      </c>
      <c r="B1038" t="s">
        <v>674</v>
      </c>
      <c r="C1038" s="7" t="str">
        <f>VLOOKUP(B1038,YahooFinanceInfos!A:T,9,FALSE)</f>
        <v>Sherwin-Williams Company (The)</v>
      </c>
      <c r="D1038" t="str">
        <f>VLOOKUP(B1038,YahooFinanceInfos!A:T,7,FALSE)</f>
        <v>USD</v>
      </c>
      <c r="E1038" s="1">
        <f>VLOOKUP(B1038,YahooFinanceInfos!A:T,20,FALSE)</f>
        <v>545.54999999999995</v>
      </c>
      <c r="F1038" s="4" t="str">
        <f>VLOOKUP(B1038,YahooFinanceInfos!A:AK,37,FALSE)</f>
        <v>325.43 - 599.95</v>
      </c>
      <c r="G1038" s="11">
        <f>(VLOOKUP(B1038,YahooFinanceInfos!A:AO,41,FALSE)-E1038)/E1038</f>
        <v>9.9715883053799095E-2</v>
      </c>
      <c r="H1038" s="9">
        <f>VLOOKUP(B1038,YahooFinanceInfos!A:AX,50,FALSE)</f>
        <v>17.34</v>
      </c>
      <c r="I1038" s="9">
        <f>VLOOKUP(B1038,YahooFinanceInfos!A:AT,46,FALSE)</f>
        <v>4.7300000000000004</v>
      </c>
      <c r="J1038" s="4">
        <f>VLOOKUP(B1038,YahooFinanceInfos!A:AV,48,FALSE)</f>
        <v>8.6263490000000002E-3</v>
      </c>
      <c r="K1038" s="4">
        <f t="shared" si="174"/>
        <v>0.27277970011534031</v>
      </c>
      <c r="L1038" s="9">
        <f>VLOOKUP(B1038,YahooFinanceInfos!A:AV,47,FALSE)</f>
        <v>31.461936999999999</v>
      </c>
      <c r="M1038" s="9">
        <f>VLOOKUP(B1038,YahooFinanceInfos!A:AZ,52,FALSE)</f>
        <v>36.113999999999997</v>
      </c>
      <c r="N1038" s="4">
        <f>VLOOKUP(B1038,YahooFinanceInfos!A:BH,60,FALSE)</f>
        <v>15.10633</v>
      </c>
      <c r="O1038" s="4" t="str">
        <f t="shared" si="175"/>
        <v>don't touch</v>
      </c>
      <c r="P1038" s="4"/>
      <c r="Q1038" s="4"/>
      <c r="R1038" s="4"/>
      <c r="S1038" s="4"/>
      <c r="T1038" s="4"/>
      <c r="AA1038" s="4" t="str">
        <f t="shared" si="167"/>
        <v>na</v>
      </c>
      <c r="AB1038" s="4" t="str">
        <f t="shared" si="168"/>
        <v>na</v>
      </c>
      <c r="AC1038" s="4" t="str">
        <f t="shared" si="169"/>
        <v>na</v>
      </c>
      <c r="AD1038" s="4" t="str">
        <f t="shared" si="170"/>
        <v>na</v>
      </c>
      <c r="AE1038" s="4" t="str">
        <f t="shared" si="171"/>
        <v>na</v>
      </c>
      <c r="AF1038" s="4" t="str">
        <f t="shared" si="172"/>
        <v>na</v>
      </c>
      <c r="AG1038" s="4" t="str">
        <f t="shared" si="173"/>
        <v>na</v>
      </c>
    </row>
    <row r="1039" spans="1:33" x14ac:dyDescent="0.2">
      <c r="A1039" t="s">
        <v>3713</v>
      </c>
      <c r="B1039" t="s">
        <v>3641</v>
      </c>
      <c r="C1039" s="7" t="str">
        <f>VLOOKUP(B1039,YahooFinanceInfos!A:T,9,FALSE)</f>
        <v>Simon Property Group, Inc.</v>
      </c>
      <c r="D1039" t="str">
        <f>VLOOKUP(B1039,YahooFinanceInfos!A:T,7,FALSE)</f>
        <v>USD</v>
      </c>
      <c r="E1039" s="1">
        <f>VLOOKUP(B1039,YahooFinanceInfos!A:T,20,FALSE)</f>
        <v>51.55</v>
      </c>
      <c r="F1039" s="4" t="str">
        <f>VLOOKUP(B1039,YahooFinanceInfos!A:AK,37,FALSE)</f>
        <v>42.25 - 175.72</v>
      </c>
      <c r="G1039" s="11">
        <f>(VLOOKUP(B1039,YahooFinanceInfos!A:AO,41,FALSE)-E1039)/E1039</f>
        <v>2.4087293889427741</v>
      </c>
      <c r="H1039" s="9">
        <f>VLOOKUP(B1039,YahooFinanceInfos!A:AX,50,FALSE)</f>
        <v>6.81</v>
      </c>
      <c r="I1039" s="9">
        <f>VLOOKUP(B1039,YahooFinanceInfos!A:AT,46,FALSE)</f>
        <v>8.3000000000000007</v>
      </c>
      <c r="J1039" s="4">
        <f>VLOOKUP(B1039,YahooFinanceInfos!A:AV,48,FALSE)</f>
        <v>0.16220443000000001</v>
      </c>
      <c r="K1039" s="4">
        <f t="shared" si="174"/>
        <v>1.2187958883994128</v>
      </c>
      <c r="L1039" s="9">
        <f>VLOOKUP(B1039,YahooFinanceInfos!A:AV,47,FALSE)</f>
        <v>7.5697502999999999</v>
      </c>
      <c r="M1039" s="9">
        <f>VLOOKUP(B1039,YahooFinanceInfos!A:AZ,52,FALSE)</f>
        <v>8.0950000000000006</v>
      </c>
      <c r="N1039" s="4">
        <f>VLOOKUP(B1039,YahooFinanceInfos!A:BH,60,FALSE)</f>
        <v>6.3681283000000004</v>
      </c>
      <c r="O1039" s="4" t="str">
        <f t="shared" si="175"/>
        <v>don't touch</v>
      </c>
      <c r="P1039" s="4" t="s">
        <v>6293</v>
      </c>
      <c r="Q1039" s="14">
        <v>2000</v>
      </c>
      <c r="R1039" s="16" t="s">
        <v>8431</v>
      </c>
      <c r="S1039" s="17">
        <f>Q1039*J1039</f>
        <v>324.40886</v>
      </c>
      <c r="T1039" s="14">
        <f>Q1039*(1+G1039)</f>
        <v>6817.4587778855484</v>
      </c>
      <c r="V1039">
        <v>6.05</v>
      </c>
      <c r="W1039">
        <v>6.5</v>
      </c>
      <c r="X1039">
        <v>7.15</v>
      </c>
      <c r="Y1039">
        <v>7.9</v>
      </c>
      <c r="Z1039">
        <v>8.3000000000000007</v>
      </c>
      <c r="AA1039" s="4" t="str">
        <f t="shared" si="167"/>
        <v>na</v>
      </c>
      <c r="AB1039" s="4">
        <f t="shared" si="168"/>
        <v>0.27692307692307705</v>
      </c>
      <c r="AC1039" s="4" t="str">
        <f t="shared" si="169"/>
        <v>na</v>
      </c>
      <c r="AD1039" s="4">
        <f t="shared" si="170"/>
        <v>7.4380165289256228E-2</v>
      </c>
      <c r="AE1039" s="4">
        <f t="shared" si="171"/>
        <v>0.10000000000000006</v>
      </c>
      <c r="AF1039" s="4">
        <f t="shared" si="172"/>
        <v>0.1048951048951049</v>
      </c>
      <c r="AG1039" s="4">
        <f t="shared" si="173"/>
        <v>5.0632911392405104E-2</v>
      </c>
    </row>
    <row r="1040" spans="1:33" x14ac:dyDescent="0.2">
      <c r="A1040" t="s">
        <v>3713</v>
      </c>
      <c r="B1040" t="s">
        <v>3642</v>
      </c>
      <c r="C1040" s="7" t="str">
        <f>VLOOKUP(B1040,YahooFinanceInfos!A:T,9,FALSE)</f>
        <v>Skyworks Solutions, Inc.</v>
      </c>
      <c r="D1040" t="str">
        <f>VLOOKUP(B1040,YahooFinanceInfos!A:T,7,FALSE)</f>
        <v>USD</v>
      </c>
      <c r="E1040" s="1">
        <f>VLOOKUP(B1040,YahooFinanceInfos!A:T,20,FALSE)</f>
        <v>108.35</v>
      </c>
      <c r="F1040" s="4" t="str">
        <f>VLOOKUP(B1040,YahooFinanceInfos!A:AK,37,FALSE)</f>
        <v>66.29 - 128.48</v>
      </c>
      <c r="G1040" s="11">
        <f>(VLOOKUP(B1040,YahooFinanceInfos!A:AO,41,FALSE)-E1040)/E1040</f>
        <v>0.18578680203045683</v>
      </c>
      <c r="H1040" s="9">
        <f>VLOOKUP(B1040,YahooFinanceInfos!A:AX,50,FALSE)</f>
        <v>4.6109999999999998</v>
      </c>
      <c r="I1040" s="9">
        <f>VLOOKUP(B1040,YahooFinanceInfos!A:AT,46,FALSE)</f>
        <v>1.7</v>
      </c>
      <c r="J1040" s="4">
        <f>VLOOKUP(B1040,YahooFinanceInfos!A:AV,48,FALSE)</f>
        <v>1.6015073000000001E-2</v>
      </c>
      <c r="K1040" s="4">
        <f t="shared" si="174"/>
        <v>0.36868358273693341</v>
      </c>
      <c r="L1040" s="9">
        <f>VLOOKUP(B1040,YahooFinanceInfos!A:AV,47,FALSE)</f>
        <v>23.498156000000002</v>
      </c>
      <c r="M1040" s="9">
        <f>VLOOKUP(B1040,YahooFinanceInfos!A:AZ,52,FALSE)</f>
        <v>24.718</v>
      </c>
      <c r="N1040" s="4">
        <f>VLOOKUP(B1040,YahooFinanceInfos!A:BH,60,FALSE)</f>
        <v>4.3834453</v>
      </c>
      <c r="O1040" s="4" t="str">
        <f t="shared" si="175"/>
        <v>don't touch</v>
      </c>
      <c r="P1040" s="4"/>
      <c r="Q1040" s="4"/>
      <c r="R1040" s="4"/>
      <c r="S1040" s="4"/>
      <c r="T1040" s="4"/>
      <c r="AA1040" s="4" t="str">
        <f t="shared" si="167"/>
        <v>na</v>
      </c>
      <c r="AB1040" s="4" t="str">
        <f t="shared" si="168"/>
        <v>na</v>
      </c>
      <c r="AC1040" s="4" t="str">
        <f t="shared" si="169"/>
        <v>na</v>
      </c>
      <c r="AD1040" s="4" t="str">
        <f t="shared" si="170"/>
        <v>na</v>
      </c>
      <c r="AE1040" s="4" t="str">
        <f t="shared" si="171"/>
        <v>na</v>
      </c>
      <c r="AF1040" s="4" t="str">
        <f t="shared" si="172"/>
        <v>na</v>
      </c>
      <c r="AG1040" s="4" t="str">
        <f t="shared" si="173"/>
        <v>na</v>
      </c>
    </row>
    <row r="1041" spans="1:33" x14ac:dyDescent="0.2">
      <c r="A1041" t="s">
        <v>3713</v>
      </c>
      <c r="B1041" t="s">
        <v>3643</v>
      </c>
      <c r="C1041" s="7" t="str">
        <f>VLOOKUP(B1041,YahooFinanceInfos!A:T,9,FALSE)</f>
        <v>SL Green Realty Corp</v>
      </c>
      <c r="D1041" t="str">
        <f>VLOOKUP(B1041,YahooFinanceInfos!A:T,7,FALSE)</f>
        <v>USD</v>
      </c>
      <c r="E1041" s="1">
        <f>VLOOKUP(B1041,YahooFinanceInfos!A:T,20,FALSE)</f>
        <v>39.39</v>
      </c>
      <c r="F1041" s="4" t="str">
        <f>VLOOKUP(B1041,YahooFinanceInfos!A:AK,37,FALSE)</f>
        <v>35.16 - 96.39</v>
      </c>
      <c r="G1041" s="11">
        <f>(VLOOKUP(B1041,YahooFinanceInfos!A:AO,41,FALSE)-E1041)/E1041</f>
        <v>1.447067783701447</v>
      </c>
      <c r="H1041" s="9">
        <f>VLOOKUP(B1041,YahooFinanceInfos!A:AX,50,FALSE)</f>
        <v>4.0380000000000003</v>
      </c>
      <c r="I1041" s="9">
        <f>VLOOKUP(B1041,YahooFinanceInfos!A:AT,46,FALSE)</f>
        <v>2.88</v>
      </c>
      <c r="J1041" s="4">
        <f>VLOOKUP(B1041,YahooFinanceInfos!A:AV,48,FALSE)</f>
        <v>7.5392669999999995E-2</v>
      </c>
      <c r="K1041" s="4">
        <f t="shared" si="174"/>
        <v>0.71322436849925697</v>
      </c>
      <c r="L1041" s="9">
        <f>VLOOKUP(B1041,YahooFinanceInfos!A:AV,47,FALSE)</f>
        <v>9.7548279999999998</v>
      </c>
      <c r="M1041" s="9">
        <f>VLOOKUP(B1041,YahooFinanceInfos!A:AZ,52,FALSE)</f>
        <v>65.872</v>
      </c>
      <c r="N1041" s="4">
        <f>VLOOKUP(B1041,YahooFinanceInfos!A:BH,60,FALSE)</f>
        <v>0.59797789999999995</v>
      </c>
      <c r="O1041" s="4" t="str">
        <f t="shared" si="175"/>
        <v>invest</v>
      </c>
      <c r="P1041" s="4" t="s">
        <v>8415</v>
      </c>
      <c r="Q1041" s="14">
        <v>2000</v>
      </c>
      <c r="R1041" s="17"/>
      <c r="S1041" s="17">
        <f>Q1041*J1041</f>
        <v>150.78533999999999</v>
      </c>
      <c r="T1041" s="14">
        <f>Q1041*(1+G1041)</f>
        <v>4894.1355674028937</v>
      </c>
      <c r="U1041">
        <v>2.52</v>
      </c>
      <c r="V1041">
        <v>2.94</v>
      </c>
      <c r="W1041">
        <v>3.14</v>
      </c>
      <c r="X1041">
        <v>3.29</v>
      </c>
      <c r="Y1041">
        <v>3.44</v>
      </c>
      <c r="Z1041">
        <v>2.88</v>
      </c>
      <c r="AA1041" s="4">
        <f t="shared" si="167"/>
        <v>0.14285714285714279</v>
      </c>
      <c r="AB1041" s="4">
        <f t="shared" si="168"/>
        <v>-8.2802547770700702E-2</v>
      </c>
      <c r="AC1041" s="4">
        <f t="shared" si="169"/>
        <v>0.16666666666666663</v>
      </c>
      <c r="AD1041" s="4">
        <f t="shared" si="170"/>
        <v>6.8027210884353803E-2</v>
      </c>
      <c r="AE1041" s="4">
        <f t="shared" si="171"/>
        <v>4.7770700636942644E-2</v>
      </c>
      <c r="AF1041" s="4">
        <f t="shared" si="172"/>
        <v>4.5592705167173224E-2</v>
      </c>
      <c r="AG1041" s="4">
        <f t="shared" si="173"/>
        <v>-0.16279069767441862</v>
      </c>
    </row>
    <row r="1042" spans="1:33" x14ac:dyDescent="0.2">
      <c r="A1042" t="s">
        <v>3713</v>
      </c>
      <c r="B1042" t="s">
        <v>3644</v>
      </c>
      <c r="C1042" s="7" t="str">
        <f>VLOOKUP(B1042,YahooFinanceInfos!A:T,9,FALSE)</f>
        <v>Snap-On Incorporated</v>
      </c>
      <c r="D1042" t="str">
        <f>VLOOKUP(B1042,YahooFinanceInfos!A:T,7,FALSE)</f>
        <v>USD</v>
      </c>
      <c r="E1042" s="1">
        <f>VLOOKUP(B1042,YahooFinanceInfos!A:T,20,FALSE)</f>
        <v>123.89</v>
      </c>
      <c r="F1042" s="4" t="str">
        <f>VLOOKUP(B1042,YahooFinanceInfos!A:AK,37,FALSE)</f>
        <v>90.72 - 172.61</v>
      </c>
      <c r="G1042" s="11">
        <f>(VLOOKUP(B1042,YahooFinanceInfos!A:AO,41,FALSE)-E1042)/E1042</f>
        <v>0.39325207845669558</v>
      </c>
      <c r="H1042" s="9">
        <f>VLOOKUP(B1042,YahooFinanceInfos!A:AX,50,FALSE)</f>
        <v>11.744999999999999</v>
      </c>
      <c r="I1042" s="9">
        <f>VLOOKUP(B1042,YahooFinanceInfos!A:AT,46,FALSE)</f>
        <v>4.0599999999999996</v>
      </c>
      <c r="J1042" s="4">
        <f>VLOOKUP(B1042,YahooFinanceInfos!A:AV,48,FALSE)</f>
        <v>3.381924E-2</v>
      </c>
      <c r="K1042" s="4">
        <f t="shared" si="174"/>
        <v>0.34567901234567899</v>
      </c>
      <c r="L1042" s="9">
        <f>VLOOKUP(B1042,YahooFinanceInfos!A:AV,47,FALSE)</f>
        <v>10.548318999999999</v>
      </c>
      <c r="M1042" s="9">
        <f>VLOOKUP(B1042,YahooFinanceInfos!A:AZ,52,FALSE)</f>
        <v>61.305999999999997</v>
      </c>
      <c r="N1042" s="4">
        <f>VLOOKUP(B1042,YahooFinanceInfos!A:BH,60,FALSE)</f>
        <v>2.0208461</v>
      </c>
      <c r="O1042" s="4" t="str">
        <f t="shared" si="175"/>
        <v>invest</v>
      </c>
      <c r="P1042" s="4"/>
      <c r="Q1042" s="4"/>
      <c r="R1042" s="4"/>
      <c r="S1042" s="4"/>
      <c r="T1042" s="4"/>
      <c r="AA1042" s="4" t="str">
        <f t="shared" si="167"/>
        <v>na</v>
      </c>
      <c r="AB1042" s="4" t="str">
        <f t="shared" si="168"/>
        <v>na</v>
      </c>
      <c r="AC1042" s="4" t="str">
        <f t="shared" si="169"/>
        <v>na</v>
      </c>
      <c r="AD1042" s="4" t="str">
        <f t="shared" si="170"/>
        <v>na</v>
      </c>
      <c r="AE1042" s="4" t="str">
        <f t="shared" si="171"/>
        <v>na</v>
      </c>
      <c r="AF1042" s="4" t="str">
        <f t="shared" si="172"/>
        <v>na</v>
      </c>
      <c r="AG1042" s="4" t="str">
        <f t="shared" si="173"/>
        <v>na</v>
      </c>
    </row>
    <row r="1043" spans="1:33" x14ac:dyDescent="0.2">
      <c r="A1043" t="s">
        <v>3713</v>
      </c>
      <c r="B1043" t="s">
        <v>3645</v>
      </c>
      <c r="C1043" s="7" t="str">
        <f>VLOOKUP(B1043,YahooFinanceInfos!A:T,9,FALSE)</f>
        <v>Southern Company (The)</v>
      </c>
      <c r="D1043" t="str">
        <f>VLOOKUP(B1043,YahooFinanceInfos!A:T,7,FALSE)</f>
        <v>USD</v>
      </c>
      <c r="E1043" s="1">
        <f>VLOOKUP(B1043,YahooFinanceInfos!A:T,20,FALSE)</f>
        <v>54.75</v>
      </c>
      <c r="F1043" s="4" t="str">
        <f>VLOOKUP(B1043,YahooFinanceInfos!A:AK,37,FALSE)</f>
        <v>41.96 - 71.1</v>
      </c>
      <c r="G1043" s="11">
        <f>(VLOOKUP(B1043,YahooFinanceInfos!A:AO,41,FALSE)-E1043)/E1043</f>
        <v>0.29863013698630125</v>
      </c>
      <c r="H1043" s="9">
        <f>VLOOKUP(B1043,YahooFinanceInfos!A:AX,50,FALSE)</f>
        <v>3.33</v>
      </c>
      <c r="I1043" s="9">
        <f>VLOOKUP(B1043,YahooFinanceInfos!A:AT,46,FALSE)</f>
        <v>2.48</v>
      </c>
      <c r="J1043" s="4">
        <f>VLOOKUP(B1043,YahooFinanceInfos!A:AV,48,FALSE)</f>
        <v>4.6105225E-2</v>
      </c>
      <c r="K1043" s="4">
        <f t="shared" si="174"/>
        <v>0.74474474474474472</v>
      </c>
      <c r="L1043" s="9">
        <f>VLOOKUP(B1043,YahooFinanceInfos!A:AV,47,FALSE)</f>
        <v>16.441441999999999</v>
      </c>
      <c r="M1043" s="9">
        <f>VLOOKUP(B1043,YahooFinanceInfos!A:AZ,52,FALSE)</f>
        <v>26.256</v>
      </c>
      <c r="N1043" s="4">
        <f>VLOOKUP(B1043,YahooFinanceInfos!A:BH,60,FALSE)</f>
        <v>2.0852374999999999</v>
      </c>
      <c r="O1043" s="4" t="str">
        <f t="shared" si="175"/>
        <v>don't touch</v>
      </c>
      <c r="P1043" s="4"/>
      <c r="Q1043" s="4"/>
      <c r="R1043" s="4"/>
      <c r="S1043" s="4"/>
      <c r="T1043" s="4"/>
      <c r="AA1043" s="4" t="str">
        <f t="shared" si="167"/>
        <v>na</v>
      </c>
      <c r="AB1043" s="4" t="str">
        <f t="shared" si="168"/>
        <v>na</v>
      </c>
      <c r="AC1043" s="4" t="str">
        <f t="shared" si="169"/>
        <v>na</v>
      </c>
      <c r="AD1043" s="4" t="str">
        <f t="shared" si="170"/>
        <v>na</v>
      </c>
      <c r="AE1043" s="4" t="str">
        <f t="shared" si="171"/>
        <v>na</v>
      </c>
      <c r="AF1043" s="4" t="str">
        <f t="shared" si="172"/>
        <v>na</v>
      </c>
      <c r="AG1043" s="4" t="str">
        <f t="shared" si="173"/>
        <v>na</v>
      </c>
    </row>
    <row r="1044" spans="1:33" x14ac:dyDescent="0.2">
      <c r="A1044" t="s">
        <v>3713</v>
      </c>
      <c r="B1044" t="s">
        <v>3646</v>
      </c>
      <c r="C1044" s="7" t="str">
        <f>VLOOKUP(B1044,YahooFinanceInfos!A:T,9,FALSE)</f>
        <v>Southwest Airlines Company</v>
      </c>
      <c r="D1044" t="str">
        <f>VLOOKUP(B1044,YahooFinanceInfos!A:T,7,FALSE)</f>
        <v>USD</v>
      </c>
      <c r="E1044" s="1">
        <f>VLOOKUP(B1044,YahooFinanceInfos!A:T,20,FALSE)</f>
        <v>24.78</v>
      </c>
      <c r="F1044" s="4" t="str">
        <f>VLOOKUP(B1044,YahooFinanceInfos!A:AK,37,FALSE)</f>
        <v>22.465 - 58.83</v>
      </c>
      <c r="G1044" s="11">
        <f>(VLOOKUP(B1044,YahooFinanceInfos!A:AO,41,FALSE)-E1044)/E1044</f>
        <v>1.3740920096852298</v>
      </c>
      <c r="H1044" s="9">
        <f>VLOOKUP(B1044,YahooFinanceInfos!A:AX,50,FALSE)</f>
        <v>3.4390000000000001</v>
      </c>
      <c r="I1044" s="9">
        <f>VLOOKUP(B1044,YahooFinanceInfos!A:AT,46,FALSE)</f>
        <v>0.72</v>
      </c>
      <c r="J1044" s="4">
        <f>VLOOKUP(B1044,YahooFinanceInfos!A:AV,48,FALSE)</f>
        <v>3.0000000999999998E-2</v>
      </c>
      <c r="K1044" s="4">
        <f t="shared" si="174"/>
        <v>0.20936318697295725</v>
      </c>
      <c r="L1044" s="9">
        <f>VLOOKUP(B1044,YahooFinanceInfos!A:AV,47,FALSE)</f>
        <v>7.2055835999999998</v>
      </c>
      <c r="M1044" s="9">
        <f>VLOOKUP(B1044,YahooFinanceInfos!A:AZ,52,FALSE)</f>
        <v>17.837</v>
      </c>
      <c r="N1044" s="4">
        <f>VLOOKUP(B1044,YahooFinanceInfos!A:BH,60,FALSE)</f>
        <v>1.3892471</v>
      </c>
      <c r="O1044" s="4" t="str">
        <f t="shared" si="175"/>
        <v>invest</v>
      </c>
      <c r="P1044" s="4"/>
      <c r="Q1044" s="4"/>
      <c r="R1044" s="4"/>
      <c r="S1044" s="4"/>
      <c r="T1044" s="4"/>
      <c r="AA1044" s="4" t="str">
        <f t="shared" si="167"/>
        <v>na</v>
      </c>
      <c r="AB1044" s="4" t="str">
        <f t="shared" si="168"/>
        <v>na</v>
      </c>
      <c r="AC1044" s="4" t="str">
        <f t="shared" si="169"/>
        <v>na</v>
      </c>
      <c r="AD1044" s="4" t="str">
        <f t="shared" si="170"/>
        <v>na</v>
      </c>
      <c r="AE1044" s="4" t="str">
        <f t="shared" si="171"/>
        <v>na</v>
      </c>
      <c r="AF1044" s="4" t="str">
        <f t="shared" si="172"/>
        <v>na</v>
      </c>
      <c r="AG1044" s="4" t="str">
        <f t="shared" si="173"/>
        <v>na</v>
      </c>
    </row>
    <row r="1045" spans="1:33" x14ac:dyDescent="0.2">
      <c r="A1045" t="s">
        <v>3713</v>
      </c>
      <c r="B1045" t="s">
        <v>679</v>
      </c>
      <c r="C1045" s="7" t="str">
        <f>VLOOKUP(B1045,YahooFinanceInfos!A:T,9,FALSE)</f>
        <v>Stanley Black &amp; Decker, Inc.</v>
      </c>
      <c r="D1045" t="str">
        <f>VLOOKUP(B1045,YahooFinanceInfos!A:T,7,FALSE)</f>
        <v>USD</v>
      </c>
      <c r="E1045" s="1">
        <f>VLOOKUP(B1045,YahooFinanceInfos!A:T,20,FALSE)</f>
        <v>104.45</v>
      </c>
      <c r="F1045" s="4" t="str">
        <f>VLOOKUP(B1045,YahooFinanceInfos!A:AK,37,FALSE)</f>
        <v>70.0 - 173.67</v>
      </c>
      <c r="G1045" s="11">
        <f>(VLOOKUP(B1045,YahooFinanceInfos!A:AO,41,FALSE)-E1045)/E1045</f>
        <v>0.66270943034944929</v>
      </c>
      <c r="H1045" s="9">
        <f>VLOOKUP(B1045,YahooFinanceInfos!A:AX,50,FALSE)</f>
        <v>6.093</v>
      </c>
      <c r="I1045" s="9">
        <f>VLOOKUP(B1045,YahooFinanceInfos!A:AT,46,FALSE)</f>
        <v>2.73</v>
      </c>
      <c r="J1045" s="4">
        <f>VLOOKUP(B1045,YahooFinanceInfos!A:AV,48,FALSE)</f>
        <v>2.6662760000000001E-2</v>
      </c>
      <c r="K1045" s="4">
        <f t="shared" si="174"/>
        <v>0.44805514524864598</v>
      </c>
      <c r="L1045" s="9">
        <f>VLOOKUP(B1045,YahooFinanceInfos!A:AV,47,FALSE)</f>
        <v>17.142621999999999</v>
      </c>
      <c r="M1045" s="9">
        <f>VLOOKUP(B1045,YahooFinanceInfos!A:AZ,52,FALSE)</f>
        <v>48.359000000000002</v>
      </c>
      <c r="N1045" s="4">
        <f>VLOOKUP(B1045,YahooFinanceInfos!A:BH,60,FALSE)</f>
        <v>2.1598872999999998</v>
      </c>
      <c r="O1045" s="4" t="str">
        <f t="shared" si="175"/>
        <v>don't touch</v>
      </c>
      <c r="P1045" s="4"/>
      <c r="Q1045" s="4"/>
      <c r="R1045" s="4"/>
      <c r="S1045" s="4"/>
      <c r="T1045" s="4"/>
      <c r="AA1045" s="4" t="str">
        <f t="shared" si="167"/>
        <v>na</v>
      </c>
      <c r="AB1045" s="4" t="str">
        <f t="shared" si="168"/>
        <v>na</v>
      </c>
      <c r="AC1045" s="4" t="str">
        <f t="shared" si="169"/>
        <v>na</v>
      </c>
      <c r="AD1045" s="4" t="str">
        <f t="shared" si="170"/>
        <v>na</v>
      </c>
      <c r="AE1045" s="4" t="str">
        <f t="shared" si="171"/>
        <v>na</v>
      </c>
      <c r="AF1045" s="4" t="str">
        <f t="shared" si="172"/>
        <v>na</v>
      </c>
      <c r="AG1045" s="4" t="str">
        <f t="shared" si="173"/>
        <v>na</v>
      </c>
    </row>
    <row r="1046" spans="1:33" x14ac:dyDescent="0.2">
      <c r="A1046" t="s">
        <v>3713</v>
      </c>
      <c r="B1046" t="s">
        <v>3647</v>
      </c>
      <c r="C1046" s="7" t="str">
        <f>VLOOKUP(B1046,YahooFinanceInfos!A:T,9,FALSE)</f>
        <v>Starbucks Corporation</v>
      </c>
      <c r="D1046" t="str">
        <f>VLOOKUP(B1046,YahooFinanceInfos!A:T,7,FALSE)</f>
        <v>USD</v>
      </c>
      <c r="E1046" s="1">
        <f>VLOOKUP(B1046,YahooFinanceInfos!A:T,20,FALSE)</f>
        <v>74.19</v>
      </c>
      <c r="F1046" s="4" t="str">
        <f>VLOOKUP(B1046,YahooFinanceInfos!A:AK,37,FALSE)</f>
        <v>50.02 - 99.72</v>
      </c>
      <c r="G1046" s="11">
        <f>(VLOOKUP(B1046,YahooFinanceInfos!A:AO,41,FALSE)-E1046)/E1046</f>
        <v>0.34411645774363125</v>
      </c>
      <c r="H1046" s="9">
        <f>VLOOKUP(B1046,YahooFinanceInfos!A:AX,50,FALSE)</f>
        <v>2.819</v>
      </c>
      <c r="I1046" s="9">
        <f>VLOOKUP(B1046,YahooFinanceInfos!A:AT,46,FALSE)</f>
        <v>1.59</v>
      </c>
      <c r="J1046" s="4">
        <f>VLOOKUP(B1046,YahooFinanceInfos!A:AV,48,FALSE)</f>
        <v>2.1597391000000001E-2</v>
      </c>
      <c r="K1046" s="4">
        <f t="shared" si="174"/>
        <v>0.56402979780063855</v>
      </c>
      <c r="L1046" s="9">
        <f>VLOOKUP(B1046,YahooFinanceInfos!A:AV,47,FALSE)</f>
        <v>26.317844000000001</v>
      </c>
      <c r="M1046" s="9">
        <f>VLOOKUP(B1046,YahooFinanceInfos!A:AZ,52,FALSE)</f>
        <v>-6.4459999999999997</v>
      </c>
      <c r="N1046" s="4">
        <f>VLOOKUP(B1046,YahooFinanceInfos!A:BH,60,FALSE)</f>
        <v>-11.509463</v>
      </c>
      <c r="O1046" s="4" t="str">
        <f t="shared" si="175"/>
        <v>don't touch</v>
      </c>
      <c r="P1046" s="4"/>
      <c r="Q1046" s="4"/>
      <c r="R1046" s="4"/>
      <c r="S1046" s="4"/>
      <c r="T1046" s="4"/>
      <c r="AA1046" s="4" t="str">
        <f t="shared" si="167"/>
        <v>na</v>
      </c>
      <c r="AB1046" s="4" t="str">
        <f t="shared" si="168"/>
        <v>na</v>
      </c>
      <c r="AC1046" s="4" t="str">
        <f t="shared" si="169"/>
        <v>na</v>
      </c>
      <c r="AD1046" s="4" t="str">
        <f t="shared" si="170"/>
        <v>na</v>
      </c>
      <c r="AE1046" s="4" t="str">
        <f t="shared" si="171"/>
        <v>na</v>
      </c>
      <c r="AF1046" s="4" t="str">
        <f t="shared" si="172"/>
        <v>na</v>
      </c>
      <c r="AG1046" s="4" t="str">
        <f t="shared" si="173"/>
        <v>na</v>
      </c>
    </row>
    <row r="1047" spans="1:33" x14ac:dyDescent="0.2">
      <c r="A1047" t="s">
        <v>3713</v>
      </c>
      <c r="B1047" t="s">
        <v>3648</v>
      </c>
      <c r="C1047" s="7" t="str">
        <f>VLOOKUP(B1047,YahooFinanceInfos!A:T,9,FALSE)</f>
        <v>State Street Corporation</v>
      </c>
      <c r="D1047" t="str">
        <f>VLOOKUP(B1047,YahooFinanceInfos!A:T,7,FALSE)</f>
        <v>USD</v>
      </c>
      <c r="E1047" s="1">
        <f>VLOOKUP(B1047,YahooFinanceInfos!A:T,20,FALSE)</f>
        <v>54.7</v>
      </c>
      <c r="F1047" s="4" t="str">
        <f>VLOOKUP(B1047,YahooFinanceInfos!A:AK,37,FALSE)</f>
        <v>42.1 - 85.89</v>
      </c>
      <c r="G1047" s="11">
        <f>(VLOOKUP(B1047,YahooFinanceInfos!A:AO,41,FALSE)-E1047)/E1047</f>
        <v>0.57020109689213883</v>
      </c>
      <c r="H1047" s="9">
        <f>VLOOKUP(B1047,YahooFinanceInfos!A:AX,50,FALSE)</f>
        <v>5.819</v>
      </c>
      <c r="I1047" s="9">
        <f>VLOOKUP(B1047,YahooFinanceInfos!A:AT,46,FALSE)</f>
        <v>2.0299999999999998</v>
      </c>
      <c r="J1047" s="4">
        <f>VLOOKUP(B1047,YahooFinanceInfos!A:AV,48,FALSE)</f>
        <v>3.8107753000000001E-2</v>
      </c>
      <c r="K1047" s="4">
        <f t="shared" si="174"/>
        <v>0.34885719195738096</v>
      </c>
      <c r="L1047" s="9">
        <f>VLOOKUP(B1047,YahooFinanceInfos!A:AV,47,FALSE)</f>
        <v>9.4002409999999994</v>
      </c>
      <c r="M1047" s="9">
        <f>VLOOKUP(B1047,YahooFinanceInfos!A:AZ,52,FALSE)</f>
        <v>60.777000000000001</v>
      </c>
      <c r="N1047" s="4">
        <f>VLOOKUP(B1047,YahooFinanceInfos!A:BH,60,FALSE)</f>
        <v>0.90001154000000005</v>
      </c>
      <c r="O1047" s="4" t="str">
        <f t="shared" si="175"/>
        <v>invest</v>
      </c>
      <c r="P1047" s="4"/>
      <c r="Q1047" s="4"/>
      <c r="R1047" s="4"/>
      <c r="S1047" s="4"/>
      <c r="T1047" s="4"/>
      <c r="AA1047" s="4" t="str">
        <f t="shared" si="167"/>
        <v>na</v>
      </c>
      <c r="AB1047" s="4" t="str">
        <f t="shared" si="168"/>
        <v>na</v>
      </c>
      <c r="AC1047" s="4" t="str">
        <f t="shared" si="169"/>
        <v>na</v>
      </c>
      <c r="AD1047" s="4" t="str">
        <f t="shared" si="170"/>
        <v>na</v>
      </c>
      <c r="AE1047" s="4" t="str">
        <f t="shared" si="171"/>
        <v>na</v>
      </c>
      <c r="AF1047" s="4" t="str">
        <f t="shared" si="172"/>
        <v>na</v>
      </c>
      <c r="AG1047" s="4" t="str">
        <f t="shared" si="173"/>
        <v>na</v>
      </c>
    </row>
    <row r="1048" spans="1:33" x14ac:dyDescent="0.2">
      <c r="A1048" t="s">
        <v>3713</v>
      </c>
      <c r="B1048" t="s">
        <v>3649</v>
      </c>
      <c r="C1048" s="7" t="str">
        <f>VLOOKUP(B1048,YahooFinanceInfos!A:T,9,FALSE)</f>
        <v>Stericycle, Inc.</v>
      </c>
      <c r="D1048" t="str">
        <f>VLOOKUP(B1048,YahooFinanceInfos!A:T,7,FALSE)</f>
        <v>USD</v>
      </c>
      <c r="E1048" s="1">
        <f>VLOOKUP(B1048,YahooFinanceInfos!A:T,20,FALSE)</f>
        <v>48.32</v>
      </c>
      <c r="F1048" s="4" t="str">
        <f>VLOOKUP(B1048,YahooFinanceInfos!A:AK,37,FALSE)</f>
        <v>38.45 - 67.94</v>
      </c>
      <c r="G1048" s="11">
        <f>(VLOOKUP(B1048,YahooFinanceInfos!A:AO,41,FALSE)-E1048)/E1048</f>
        <v>0.40604304635761584</v>
      </c>
      <c r="H1048" s="9">
        <f>VLOOKUP(B1048,YahooFinanceInfos!A:AX,50,FALSE)</f>
        <v>-3.6110000000000002</v>
      </c>
      <c r="I1048" s="9">
        <f>VLOOKUP(B1048,YahooFinanceInfos!A:AT,46,FALSE)</f>
        <v>0</v>
      </c>
      <c r="J1048" s="4">
        <f>VLOOKUP(B1048,YahooFinanceInfos!A:AV,48,FALSE)</f>
        <v>0</v>
      </c>
      <c r="K1048" s="4">
        <f t="shared" si="174"/>
        <v>0</v>
      </c>
      <c r="L1048" s="9">
        <f>VLOOKUP(B1048,YahooFinanceInfos!A:AV,47,FALSE)</f>
        <v>0</v>
      </c>
      <c r="M1048" s="9">
        <f>VLOOKUP(B1048,YahooFinanceInfos!A:AZ,52,FALSE)</f>
        <v>24.904</v>
      </c>
      <c r="N1048" s="4">
        <f>VLOOKUP(B1048,YahooFinanceInfos!A:BH,60,FALSE)</f>
        <v>1.9402505999999999</v>
      </c>
      <c r="O1048" s="4" t="str">
        <f t="shared" si="175"/>
        <v>don't touch</v>
      </c>
      <c r="P1048" s="4"/>
      <c r="Q1048" s="4"/>
      <c r="R1048" s="4"/>
      <c r="S1048" s="4"/>
      <c r="T1048" s="4"/>
      <c r="AA1048" s="4" t="str">
        <f t="shared" si="167"/>
        <v>na</v>
      </c>
      <c r="AB1048" s="4" t="str">
        <f t="shared" si="168"/>
        <v>na</v>
      </c>
      <c r="AC1048" s="4" t="str">
        <f t="shared" si="169"/>
        <v>na</v>
      </c>
      <c r="AD1048" s="4" t="str">
        <f t="shared" si="170"/>
        <v>na</v>
      </c>
      <c r="AE1048" s="4" t="str">
        <f t="shared" si="171"/>
        <v>na</v>
      </c>
      <c r="AF1048" s="4" t="str">
        <f t="shared" si="172"/>
        <v>na</v>
      </c>
      <c r="AG1048" s="4" t="str">
        <f t="shared" si="173"/>
        <v>na</v>
      </c>
    </row>
    <row r="1049" spans="1:33" x14ac:dyDescent="0.2">
      <c r="A1049" t="s">
        <v>3713</v>
      </c>
      <c r="B1049" t="s">
        <v>3650</v>
      </c>
      <c r="C1049" s="7" t="str">
        <f>VLOOKUP(B1049,YahooFinanceInfos!A:T,9,FALSE)</f>
        <v>Stryker Corporation</v>
      </c>
      <c r="D1049" t="str">
        <f>VLOOKUP(B1049,YahooFinanceInfos!A:T,7,FALSE)</f>
        <v>USD</v>
      </c>
      <c r="E1049" s="1">
        <f>VLOOKUP(B1049,YahooFinanceInfos!A:T,20,FALSE)</f>
        <v>179.38</v>
      </c>
      <c r="F1049" s="4" t="str">
        <f>VLOOKUP(B1049,YahooFinanceInfos!A:AK,37,FALSE)</f>
        <v>124.54 - 226.3</v>
      </c>
      <c r="G1049" s="11">
        <f>(VLOOKUP(B1049,YahooFinanceInfos!A:AO,41,FALSE)-E1049)/E1049</f>
        <v>0.26156762180845144</v>
      </c>
      <c r="H1049" s="9">
        <f>VLOOKUP(B1049,YahooFinanceInfos!A:AX,50,FALSE)</f>
        <v>5.69</v>
      </c>
      <c r="I1049" s="9">
        <f>VLOOKUP(B1049,YahooFinanceInfos!A:AT,46,FALSE)</f>
        <v>2.19</v>
      </c>
      <c r="J1049" s="4">
        <f>VLOOKUP(B1049,YahooFinanceInfos!A:AV,48,FALSE)</f>
        <v>1.2090096E-2</v>
      </c>
      <c r="K1049" s="4">
        <f t="shared" si="174"/>
        <v>0.38488576449912121</v>
      </c>
      <c r="L1049" s="9">
        <f>VLOOKUP(B1049,YahooFinanceInfos!A:AV,47,FALSE)</f>
        <v>31.525483999999999</v>
      </c>
      <c r="M1049" s="9">
        <f>VLOOKUP(B1049,YahooFinanceInfos!A:AZ,52,FALSE)</f>
        <v>34.938000000000002</v>
      </c>
      <c r="N1049" s="4">
        <f>VLOOKUP(B1049,YahooFinanceInfos!A:BH,60,FALSE)</f>
        <v>5.1342379999999999</v>
      </c>
      <c r="O1049" s="4" t="str">
        <f t="shared" si="175"/>
        <v>don't touch</v>
      </c>
      <c r="P1049" s="4"/>
      <c r="Q1049" s="4"/>
      <c r="R1049" s="4"/>
      <c r="S1049" s="4"/>
      <c r="T1049" s="4"/>
      <c r="AA1049" s="4" t="str">
        <f t="shared" si="167"/>
        <v>na</v>
      </c>
      <c r="AB1049" s="4" t="str">
        <f t="shared" si="168"/>
        <v>na</v>
      </c>
      <c r="AC1049" s="4" t="str">
        <f t="shared" si="169"/>
        <v>na</v>
      </c>
      <c r="AD1049" s="4" t="str">
        <f t="shared" si="170"/>
        <v>na</v>
      </c>
      <c r="AE1049" s="4" t="str">
        <f t="shared" si="171"/>
        <v>na</v>
      </c>
      <c r="AF1049" s="4" t="str">
        <f t="shared" si="172"/>
        <v>na</v>
      </c>
      <c r="AG1049" s="4" t="str">
        <f t="shared" si="173"/>
        <v>na</v>
      </c>
    </row>
    <row r="1050" spans="1:33" x14ac:dyDescent="0.2">
      <c r="A1050" t="s">
        <v>3713</v>
      </c>
      <c r="B1050" t="s">
        <v>3651</v>
      </c>
      <c r="C1050" s="7" t="str">
        <f>VLOOKUP(B1050,YahooFinanceInfos!A:T,9,FALSE)</f>
        <v>SunTrust Banks, Inc.</v>
      </c>
      <c r="D1050" t="str">
        <f>VLOOKUP(B1050,YahooFinanceInfos!A:T,7,FALSE)</f>
        <v>USD</v>
      </c>
      <c r="E1050" s="1">
        <f>VLOOKUP(B1050,YahooFinanceInfos!A:T,20,FALSE)</f>
        <v>70.13</v>
      </c>
      <c r="F1050" s="4" t="str">
        <f>VLOOKUP(B1050,YahooFinanceInfos!A:AK,37,FALSE)</f>
        <v>58.61 - 71.755</v>
      </c>
      <c r="G1050" s="11">
        <f>(VLOOKUP(B1050,YahooFinanceInfos!A:AO,41,FALSE)-E1050)/E1050</f>
        <v>2.3171253386567805E-2</v>
      </c>
      <c r="H1050" s="9">
        <f>VLOOKUP(B1050,YahooFinanceInfos!A:AX,50,FALSE)</f>
        <v>5.4589999999999996</v>
      </c>
      <c r="I1050" s="9">
        <f>VLOOKUP(B1050,YahooFinanceInfos!A:AT,46,FALSE)</f>
        <v>2.06</v>
      </c>
      <c r="J1050" s="4">
        <f>VLOOKUP(B1050,YahooFinanceInfos!A:AV,48,FALSE)</f>
        <v>2.9742995000000001E-2</v>
      </c>
      <c r="K1050" s="4">
        <f t="shared" si="174"/>
        <v>0.37735849056603776</v>
      </c>
      <c r="L1050" s="9">
        <f>VLOOKUP(B1050,YahooFinanceInfos!A:AV,47,FALSE)</f>
        <v>12.846674999999999</v>
      </c>
      <c r="M1050" s="9">
        <f>VLOOKUP(B1050,YahooFinanceInfos!A:AZ,52,FALSE)</f>
        <v>54.868000000000002</v>
      </c>
      <c r="N1050" s="4">
        <f>VLOOKUP(B1050,YahooFinanceInfos!A:BH,60,FALSE)</f>
        <v>1.2781583999999999</v>
      </c>
      <c r="O1050" s="4" t="str">
        <f t="shared" si="175"/>
        <v>don't touch</v>
      </c>
      <c r="P1050" s="4"/>
      <c r="Q1050" s="4"/>
      <c r="R1050" s="4"/>
      <c r="S1050" s="4"/>
      <c r="T1050" s="4"/>
      <c r="AA1050" s="4" t="str">
        <f t="shared" si="167"/>
        <v>na</v>
      </c>
      <c r="AB1050" s="4" t="str">
        <f t="shared" si="168"/>
        <v>na</v>
      </c>
      <c r="AC1050" s="4" t="str">
        <f t="shared" si="169"/>
        <v>na</v>
      </c>
      <c r="AD1050" s="4" t="str">
        <f t="shared" si="170"/>
        <v>na</v>
      </c>
      <c r="AE1050" s="4" t="str">
        <f t="shared" si="171"/>
        <v>na</v>
      </c>
      <c r="AF1050" s="4" t="str">
        <f t="shared" si="172"/>
        <v>na</v>
      </c>
      <c r="AG1050" s="4" t="str">
        <f t="shared" si="173"/>
        <v>na</v>
      </c>
    </row>
    <row r="1051" spans="1:33" x14ac:dyDescent="0.2">
      <c r="A1051" t="s">
        <v>3713</v>
      </c>
      <c r="B1051" t="s">
        <v>3652</v>
      </c>
      <c r="C1051" s="7" t="str">
        <f>VLOOKUP(B1051,YahooFinanceInfos!A:T,9,FALSE)</f>
        <v>SVB Financial Group</v>
      </c>
      <c r="D1051" t="str">
        <f>VLOOKUP(B1051,YahooFinanceInfos!A:T,7,FALSE)</f>
        <v>USD</v>
      </c>
      <c r="E1051" s="1">
        <f>VLOOKUP(B1051,YahooFinanceInfos!A:T,20,FALSE)</f>
        <v>173.28</v>
      </c>
      <c r="F1051" s="4" t="str">
        <f>VLOOKUP(B1051,YahooFinanceInfos!A:AK,37,FALSE)</f>
        <v>127.39 - 270.95</v>
      </c>
      <c r="G1051" s="11">
        <f>(VLOOKUP(B1051,YahooFinanceInfos!A:AO,41,FALSE)-E1051)/E1051</f>
        <v>0.56365420129270538</v>
      </c>
      <c r="H1051" s="9">
        <f>VLOOKUP(B1051,YahooFinanceInfos!A:AX,50,FALSE)</f>
        <v>18.844000000000001</v>
      </c>
      <c r="I1051" s="9">
        <f>VLOOKUP(B1051,YahooFinanceInfos!A:AT,46,FALSE)</f>
        <v>0</v>
      </c>
      <c r="J1051" s="4">
        <f>VLOOKUP(B1051,YahooFinanceInfos!A:AV,48,FALSE)</f>
        <v>0</v>
      </c>
      <c r="K1051" s="4">
        <f t="shared" si="174"/>
        <v>0</v>
      </c>
      <c r="L1051" s="9">
        <f>VLOOKUP(B1051,YahooFinanceInfos!A:AV,47,FALSE)</f>
        <v>9.1954989999999999</v>
      </c>
      <c r="M1051" s="9">
        <f>VLOOKUP(B1051,YahooFinanceInfos!A:AZ,52,FALSE)</f>
        <v>130.017</v>
      </c>
      <c r="N1051" s="4">
        <f>VLOOKUP(B1051,YahooFinanceInfos!A:BH,60,FALSE)</f>
        <v>1.3327488000000001</v>
      </c>
      <c r="O1051" s="4" t="str">
        <f t="shared" si="175"/>
        <v>don't touch</v>
      </c>
      <c r="P1051" s="4"/>
      <c r="Q1051" s="4"/>
      <c r="R1051" s="4"/>
      <c r="S1051" s="4"/>
      <c r="T1051" s="4"/>
      <c r="AA1051" s="4" t="str">
        <f t="shared" si="167"/>
        <v>na</v>
      </c>
      <c r="AB1051" s="4" t="str">
        <f t="shared" si="168"/>
        <v>na</v>
      </c>
      <c r="AC1051" s="4" t="str">
        <f t="shared" si="169"/>
        <v>na</v>
      </c>
      <c r="AD1051" s="4" t="str">
        <f t="shared" si="170"/>
        <v>na</v>
      </c>
      <c r="AE1051" s="4" t="str">
        <f t="shared" si="171"/>
        <v>na</v>
      </c>
      <c r="AF1051" s="4" t="str">
        <f t="shared" si="172"/>
        <v>na</v>
      </c>
      <c r="AG1051" s="4" t="str">
        <f t="shared" si="173"/>
        <v>na</v>
      </c>
    </row>
    <row r="1052" spans="1:33" x14ac:dyDescent="0.2">
      <c r="A1052" t="s">
        <v>3713</v>
      </c>
      <c r="B1052" t="s">
        <v>3653</v>
      </c>
      <c r="C1052" s="7">
        <f>VLOOKUP(B1052,YahooFinanceInfos!A:T,9,FALSE)</f>
        <v>0</v>
      </c>
      <c r="D1052">
        <f>VLOOKUP(B1052,YahooFinanceInfos!A:T,7,FALSE)</f>
        <v>0</v>
      </c>
      <c r="E1052" s="1">
        <f>VLOOKUP(B1052,YahooFinanceInfos!A:T,20,FALSE)</f>
        <v>0</v>
      </c>
      <c r="F1052" s="4">
        <f>VLOOKUP(B1052,YahooFinanceInfos!A:AK,37,FALSE)</f>
        <v>0</v>
      </c>
      <c r="G1052" s="11" t="e">
        <f>(VLOOKUP(B1052,YahooFinanceInfos!A:AO,41,FALSE)-E1052)/E1052</f>
        <v>#DIV/0!</v>
      </c>
      <c r="H1052" s="9">
        <f>VLOOKUP(B1052,YahooFinanceInfos!A:AX,50,FALSE)</f>
        <v>0</v>
      </c>
      <c r="I1052" s="9">
        <f>VLOOKUP(B1052,YahooFinanceInfos!A:AT,46,FALSE)</f>
        <v>0</v>
      </c>
      <c r="J1052" s="4">
        <f>VLOOKUP(B1052,YahooFinanceInfos!A:AV,48,FALSE)</f>
        <v>0</v>
      </c>
      <c r="K1052" s="4" t="str">
        <f t="shared" si="174"/>
        <v>na</v>
      </c>
      <c r="L1052" s="9">
        <f>VLOOKUP(B1052,YahooFinanceInfos!A:AV,47,FALSE)</f>
        <v>0</v>
      </c>
      <c r="M1052" s="9">
        <f>VLOOKUP(B1052,YahooFinanceInfos!A:AZ,52,FALSE)</f>
        <v>0</v>
      </c>
      <c r="N1052" s="4">
        <f>VLOOKUP(B1052,YahooFinanceInfos!A:BH,60,FALSE)</f>
        <v>0</v>
      </c>
      <c r="O1052" s="4" t="e">
        <f t="shared" si="175"/>
        <v>#DIV/0!</v>
      </c>
      <c r="P1052" s="4"/>
      <c r="Q1052" s="4"/>
      <c r="R1052" s="4"/>
      <c r="S1052" s="4"/>
      <c r="T1052" s="4"/>
      <c r="AA1052" s="4" t="str">
        <f t="shared" si="167"/>
        <v>na</v>
      </c>
      <c r="AB1052" s="4" t="str">
        <f t="shared" si="168"/>
        <v>na</v>
      </c>
      <c r="AC1052" s="4" t="str">
        <f t="shared" si="169"/>
        <v>na</v>
      </c>
      <c r="AD1052" s="4" t="str">
        <f t="shared" si="170"/>
        <v>na</v>
      </c>
      <c r="AE1052" s="4" t="str">
        <f t="shared" si="171"/>
        <v>na</v>
      </c>
      <c r="AF1052" s="4" t="str">
        <f t="shared" si="172"/>
        <v>na</v>
      </c>
      <c r="AG1052" s="4" t="str">
        <f t="shared" si="173"/>
        <v>na</v>
      </c>
    </row>
    <row r="1053" spans="1:33" x14ac:dyDescent="0.2">
      <c r="A1053" t="s">
        <v>3713</v>
      </c>
      <c r="B1053" t="s">
        <v>3654</v>
      </c>
      <c r="C1053" s="7" t="str">
        <f>VLOOKUP(B1053,YahooFinanceInfos!A:T,9,FALSE)</f>
        <v>Synchrony Financial</v>
      </c>
      <c r="D1053" t="str">
        <f>VLOOKUP(B1053,YahooFinanceInfos!A:T,7,FALSE)</f>
        <v>USD</v>
      </c>
      <c r="E1053" s="1">
        <f>VLOOKUP(B1053,YahooFinanceInfos!A:T,20,FALSE)</f>
        <v>17.07</v>
      </c>
      <c r="F1053" s="4" t="str">
        <f>VLOOKUP(B1053,YahooFinanceInfos!A:AK,37,FALSE)</f>
        <v>12.15 - 38.18</v>
      </c>
      <c r="G1053" s="11">
        <f>(VLOOKUP(B1053,YahooFinanceInfos!A:AO,41,FALSE)-E1053)/E1053</f>
        <v>1.2366725248974808</v>
      </c>
      <c r="H1053" s="9">
        <f>VLOOKUP(B1053,YahooFinanceInfos!A:AX,50,FALSE)</f>
        <v>4.4930000000000003</v>
      </c>
      <c r="I1053" s="9">
        <f>VLOOKUP(B1053,YahooFinanceInfos!A:AT,46,FALSE)</f>
        <v>0.87</v>
      </c>
      <c r="J1053" s="4">
        <f>VLOOKUP(B1053,YahooFinanceInfos!A:AV,48,FALSE)</f>
        <v>5.4820420000000002E-2</v>
      </c>
      <c r="K1053" s="4">
        <f t="shared" si="174"/>
        <v>0.1936345426218562</v>
      </c>
      <c r="L1053" s="9">
        <f>VLOOKUP(B1053,YahooFinanceInfos!A:AV,47,FALSE)</f>
        <v>3.7992431999999998</v>
      </c>
      <c r="M1053" s="9">
        <f>VLOOKUP(B1053,YahooFinanceInfos!A:AZ,52,FALSE)</f>
        <v>19.265000000000001</v>
      </c>
      <c r="N1053" s="4">
        <f>VLOOKUP(B1053,YahooFinanceInfos!A:BH,60,FALSE)</f>
        <v>0.88606280000000004</v>
      </c>
      <c r="O1053" s="4" t="str">
        <f t="shared" si="175"/>
        <v>invest</v>
      </c>
      <c r="P1053" s="4"/>
      <c r="Q1053" s="14"/>
      <c r="R1053" s="17"/>
      <c r="S1053" s="17"/>
      <c r="T1053" s="17"/>
      <c r="AA1053" s="4" t="str">
        <f t="shared" si="167"/>
        <v>na</v>
      </c>
      <c r="AB1053" s="4" t="str">
        <f t="shared" si="168"/>
        <v>na</v>
      </c>
      <c r="AC1053" s="4" t="str">
        <f t="shared" si="169"/>
        <v>na</v>
      </c>
      <c r="AD1053" s="4" t="str">
        <f t="shared" si="170"/>
        <v>na</v>
      </c>
      <c r="AE1053" s="4" t="str">
        <f t="shared" si="171"/>
        <v>na</v>
      </c>
      <c r="AF1053" s="4" t="str">
        <f t="shared" si="172"/>
        <v>na</v>
      </c>
      <c r="AG1053" s="4" t="str">
        <f t="shared" si="173"/>
        <v>na</v>
      </c>
    </row>
    <row r="1054" spans="1:33" x14ac:dyDescent="0.2">
      <c r="A1054" t="s">
        <v>3713</v>
      </c>
      <c r="B1054" t="s">
        <v>3655</v>
      </c>
      <c r="C1054" s="7" t="str">
        <f>VLOOKUP(B1054,YahooFinanceInfos!A:T,9,FALSE)</f>
        <v>Synopsys, Inc.</v>
      </c>
      <c r="D1054" t="str">
        <f>VLOOKUP(B1054,YahooFinanceInfos!A:T,7,FALSE)</f>
        <v>USD</v>
      </c>
      <c r="E1054" s="1">
        <f>VLOOKUP(B1054,YahooFinanceInfos!A:T,20,FALSE)</f>
        <v>157.83000000000001</v>
      </c>
      <c r="F1054" s="4" t="str">
        <f>VLOOKUP(B1054,YahooFinanceInfos!A:AK,37,FALSE)</f>
        <v>104.9 - 166.87</v>
      </c>
      <c r="G1054" s="11">
        <f>(VLOOKUP(B1054,YahooFinanceInfos!A:AO,41,FALSE)-E1054)/E1054</f>
        <v>5.7276816828232852E-2</v>
      </c>
      <c r="H1054" s="9">
        <f>VLOOKUP(B1054,YahooFinanceInfos!A:AX,50,FALSE)</f>
        <v>3.1120000000000001</v>
      </c>
      <c r="I1054" s="9">
        <f>VLOOKUP(B1054,YahooFinanceInfos!A:AT,46,FALSE)</f>
        <v>0</v>
      </c>
      <c r="J1054" s="4">
        <f>VLOOKUP(B1054,YahooFinanceInfos!A:AV,48,FALSE)</f>
        <v>0</v>
      </c>
      <c r="K1054" s="4">
        <f t="shared" si="174"/>
        <v>0</v>
      </c>
      <c r="L1054" s="9">
        <f>VLOOKUP(B1054,YahooFinanceInfos!A:AV,47,FALSE)</f>
        <v>50.716583</v>
      </c>
      <c r="M1054" s="9">
        <f>VLOOKUP(B1054,YahooFinanceInfos!A:AZ,52,FALSE)</f>
        <v>27.622</v>
      </c>
      <c r="N1054" s="4">
        <f>VLOOKUP(B1054,YahooFinanceInfos!A:BH,60,FALSE)</f>
        <v>5.7139239999999996</v>
      </c>
      <c r="O1054" s="4" t="str">
        <f t="shared" si="175"/>
        <v>don't touch</v>
      </c>
      <c r="P1054" s="4"/>
      <c r="Q1054" s="4"/>
      <c r="R1054" s="4"/>
      <c r="S1054" s="4"/>
      <c r="T1054" s="4"/>
      <c r="AA1054" s="4" t="str">
        <f t="shared" si="167"/>
        <v>na</v>
      </c>
      <c r="AB1054" s="4" t="str">
        <f t="shared" si="168"/>
        <v>na</v>
      </c>
      <c r="AC1054" s="4" t="str">
        <f t="shared" si="169"/>
        <v>na</v>
      </c>
      <c r="AD1054" s="4" t="str">
        <f t="shared" si="170"/>
        <v>na</v>
      </c>
      <c r="AE1054" s="4" t="str">
        <f t="shared" si="171"/>
        <v>na</v>
      </c>
      <c r="AF1054" s="4" t="str">
        <f t="shared" si="172"/>
        <v>na</v>
      </c>
      <c r="AG1054" s="4" t="str">
        <f t="shared" si="173"/>
        <v>na</v>
      </c>
    </row>
    <row r="1055" spans="1:33" x14ac:dyDescent="0.2">
      <c r="A1055" t="s">
        <v>3713</v>
      </c>
      <c r="B1055" t="s">
        <v>680</v>
      </c>
      <c r="C1055" s="7" t="str">
        <f>VLOOKUP(B1055,YahooFinanceInfos!A:T,9,FALSE)</f>
        <v>Sysco Corporation</v>
      </c>
      <c r="D1055" t="str">
        <f>VLOOKUP(B1055,YahooFinanceInfos!A:T,7,FALSE)</f>
        <v>USD</v>
      </c>
      <c r="E1055" s="1">
        <f>VLOOKUP(B1055,YahooFinanceInfos!A:T,20,FALSE)</f>
        <v>47.98</v>
      </c>
      <c r="F1055" s="4" t="str">
        <f>VLOOKUP(B1055,YahooFinanceInfos!A:AK,37,FALSE)</f>
        <v>26.0 - 85.98</v>
      </c>
      <c r="G1055" s="11">
        <f>(VLOOKUP(B1055,YahooFinanceInfos!A:AO,41,FALSE)-E1055)/E1055</f>
        <v>0.79199666527719903</v>
      </c>
      <c r="H1055" s="9">
        <f>VLOOKUP(B1055,YahooFinanceInfos!A:AX,50,FALSE)</f>
        <v>2.6549999999999998</v>
      </c>
      <c r="I1055" s="9">
        <f>VLOOKUP(B1055,YahooFinanceInfos!A:AT,46,FALSE)</f>
        <v>1.68</v>
      </c>
      <c r="J1055" s="4">
        <f>VLOOKUP(B1055,YahooFinanceInfos!A:AV,48,FALSE)</f>
        <v>3.5982010000000002E-2</v>
      </c>
      <c r="K1055" s="4">
        <f t="shared" si="174"/>
        <v>0.63276836158192096</v>
      </c>
      <c r="L1055" s="9">
        <f>VLOOKUP(B1055,YahooFinanceInfos!A:AV,47,FALSE)</f>
        <v>18.071563999999999</v>
      </c>
      <c r="M1055" s="9">
        <f>VLOOKUP(B1055,YahooFinanceInfos!A:AZ,52,FALSE)</f>
        <v>4</v>
      </c>
      <c r="N1055" s="4">
        <f>VLOOKUP(B1055,YahooFinanceInfos!A:BH,60,FALSE)</f>
        <v>11.994999999999999</v>
      </c>
      <c r="O1055" s="4" t="str">
        <f t="shared" si="175"/>
        <v>invest</v>
      </c>
      <c r="P1055" s="4"/>
      <c r="Q1055" s="4"/>
      <c r="R1055" s="4"/>
      <c r="S1055" s="4"/>
      <c r="T1055" s="4"/>
      <c r="AA1055" s="4" t="str">
        <f t="shared" si="167"/>
        <v>na</v>
      </c>
      <c r="AB1055" s="4" t="str">
        <f t="shared" si="168"/>
        <v>na</v>
      </c>
      <c r="AC1055" s="4" t="str">
        <f t="shared" si="169"/>
        <v>na</v>
      </c>
      <c r="AD1055" s="4" t="str">
        <f t="shared" si="170"/>
        <v>na</v>
      </c>
      <c r="AE1055" s="4" t="str">
        <f t="shared" si="171"/>
        <v>na</v>
      </c>
      <c r="AF1055" s="4" t="str">
        <f t="shared" si="172"/>
        <v>na</v>
      </c>
      <c r="AG1055" s="4" t="str">
        <f t="shared" si="173"/>
        <v>na</v>
      </c>
    </row>
    <row r="1056" spans="1:33" x14ac:dyDescent="0.2">
      <c r="A1056" t="s">
        <v>3713</v>
      </c>
      <c r="B1056" t="s">
        <v>687</v>
      </c>
      <c r="C1056" s="7" t="str">
        <f>VLOOKUP(B1056,YahooFinanceInfos!A:T,9,FALSE)</f>
        <v>T. Rowe Price Group, Inc.</v>
      </c>
      <c r="D1056" t="str">
        <f>VLOOKUP(B1056,YahooFinanceInfos!A:T,7,FALSE)</f>
        <v>USD</v>
      </c>
      <c r="E1056" s="1">
        <f>VLOOKUP(B1056,YahooFinanceInfos!A:T,20,FALSE)</f>
        <v>112.57</v>
      </c>
      <c r="F1056" s="4" t="str">
        <f>VLOOKUP(B1056,YahooFinanceInfos!A:AK,37,FALSE)</f>
        <v>82.51 - 139.82</v>
      </c>
      <c r="G1056" s="11">
        <f>(VLOOKUP(B1056,YahooFinanceInfos!A:AO,41,FALSE)-E1056)/E1056</f>
        <v>0.24207159989339969</v>
      </c>
      <c r="H1056" s="9">
        <f>VLOOKUP(B1056,YahooFinanceInfos!A:AX,50,FALSE)</f>
        <v>8.0239999999999991</v>
      </c>
      <c r="I1056" s="9">
        <f>VLOOKUP(B1056,YahooFinanceInfos!A:AT,46,FALSE)</f>
        <v>3.18</v>
      </c>
      <c r="J1056" s="4">
        <f>VLOOKUP(B1056,YahooFinanceInfos!A:AV,48,FALSE)</f>
        <v>2.9460811999999999E-2</v>
      </c>
      <c r="K1056" s="4">
        <f t="shared" si="174"/>
        <v>0.39631106679960126</v>
      </c>
      <c r="L1056" s="9">
        <f>VLOOKUP(B1056,YahooFinanceInfos!A:AV,47,FALSE)</f>
        <v>14.029161999999999</v>
      </c>
      <c r="M1056" s="9">
        <f>VLOOKUP(B1056,YahooFinanceInfos!A:AZ,52,FALSE)</f>
        <v>28.221</v>
      </c>
      <c r="N1056" s="4">
        <f>VLOOKUP(B1056,YahooFinanceInfos!A:BH,60,FALSE)</f>
        <v>3.9888735</v>
      </c>
      <c r="O1056" s="4" t="str">
        <f t="shared" si="175"/>
        <v>don't touch</v>
      </c>
      <c r="P1056" s="4"/>
      <c r="Q1056" s="4"/>
      <c r="R1056" s="4"/>
      <c r="S1056" s="4"/>
      <c r="T1056" s="4"/>
      <c r="AA1056" s="4" t="str">
        <f t="shared" si="167"/>
        <v>na</v>
      </c>
      <c r="AB1056" s="4" t="str">
        <f t="shared" si="168"/>
        <v>na</v>
      </c>
      <c r="AC1056" s="4" t="str">
        <f t="shared" si="169"/>
        <v>na</v>
      </c>
      <c r="AD1056" s="4" t="str">
        <f t="shared" si="170"/>
        <v>na</v>
      </c>
      <c r="AE1056" s="4" t="str">
        <f t="shared" si="171"/>
        <v>na</v>
      </c>
      <c r="AF1056" s="4" t="str">
        <f t="shared" si="172"/>
        <v>na</v>
      </c>
      <c r="AG1056" s="4" t="str">
        <f t="shared" si="173"/>
        <v>na</v>
      </c>
    </row>
    <row r="1057" spans="1:33" x14ac:dyDescent="0.2">
      <c r="A1057" t="s">
        <v>3713</v>
      </c>
      <c r="B1057" t="s">
        <v>3656</v>
      </c>
      <c r="C1057" s="7" t="str">
        <f>VLOOKUP(B1057,YahooFinanceInfos!A:T,9,FALSE)</f>
        <v xml:space="preserve">Take-Two Interactive Software, </v>
      </c>
      <c r="D1057" t="str">
        <f>VLOOKUP(B1057,YahooFinanceInfos!A:T,7,FALSE)</f>
        <v>USD</v>
      </c>
      <c r="E1057" s="1">
        <f>VLOOKUP(B1057,YahooFinanceInfos!A:T,20,FALSE)</f>
        <v>131.53</v>
      </c>
      <c r="F1057" s="4" t="str">
        <f>VLOOKUP(B1057,YahooFinanceInfos!A:AK,37,FALSE)</f>
        <v>100.0 - 135.7</v>
      </c>
      <c r="G1057" s="11">
        <f>(VLOOKUP(B1057,YahooFinanceInfos!A:AO,41,FALSE)-E1057)/E1057</f>
        <v>3.1703793811297711E-2</v>
      </c>
      <c r="H1057" s="9">
        <f>VLOOKUP(B1057,YahooFinanceInfos!A:AX,50,FALSE)</f>
        <v>2.9580000000000002</v>
      </c>
      <c r="I1057" s="9">
        <f>VLOOKUP(B1057,YahooFinanceInfos!A:AT,46,FALSE)</f>
        <v>0</v>
      </c>
      <c r="J1057" s="4">
        <f>VLOOKUP(B1057,YahooFinanceInfos!A:AV,48,FALSE)</f>
        <v>0</v>
      </c>
      <c r="K1057" s="4">
        <f t="shared" si="174"/>
        <v>0</v>
      </c>
      <c r="L1057" s="9">
        <f>VLOOKUP(B1057,YahooFinanceInfos!A:AV,47,FALSE)</f>
        <v>44.465854999999998</v>
      </c>
      <c r="M1057" s="9">
        <f>VLOOKUP(B1057,YahooFinanceInfos!A:AZ,52,FALSE)</f>
        <v>22.39</v>
      </c>
      <c r="N1057" s="4">
        <f>VLOOKUP(B1057,YahooFinanceInfos!A:BH,60,FALSE)</f>
        <v>5.8744974000000001</v>
      </c>
      <c r="O1057" s="4" t="str">
        <f t="shared" si="175"/>
        <v>don't touch</v>
      </c>
      <c r="P1057" s="4"/>
      <c r="Q1057" s="4"/>
      <c r="R1057" s="4"/>
      <c r="S1057" s="4"/>
      <c r="T1057" s="4"/>
      <c r="AA1057" s="4" t="str">
        <f t="shared" si="167"/>
        <v>na</v>
      </c>
      <c r="AB1057" s="4" t="str">
        <f t="shared" si="168"/>
        <v>na</v>
      </c>
      <c r="AC1057" s="4" t="str">
        <f t="shared" si="169"/>
        <v>na</v>
      </c>
      <c r="AD1057" s="4" t="str">
        <f t="shared" si="170"/>
        <v>na</v>
      </c>
      <c r="AE1057" s="4" t="str">
        <f t="shared" si="171"/>
        <v>na</v>
      </c>
      <c r="AF1057" s="4" t="str">
        <f t="shared" si="172"/>
        <v>na</v>
      </c>
      <c r="AG1057" s="4" t="str">
        <f t="shared" si="173"/>
        <v>na</v>
      </c>
    </row>
    <row r="1058" spans="1:33" x14ac:dyDescent="0.2">
      <c r="A1058" t="s">
        <v>3713</v>
      </c>
      <c r="B1058" t="s">
        <v>3657</v>
      </c>
      <c r="C1058" s="7" t="str">
        <f>VLOOKUP(B1058,YahooFinanceInfos!A:T,9,FALSE)</f>
        <v>Tapestry, Inc.</v>
      </c>
      <c r="D1058" t="str">
        <f>VLOOKUP(B1058,YahooFinanceInfos!A:T,7,FALSE)</f>
        <v>USD</v>
      </c>
      <c r="E1058" s="1">
        <f>VLOOKUP(B1058,YahooFinanceInfos!A:T,20,FALSE)</f>
        <v>12.41</v>
      </c>
      <c r="F1058" s="4" t="str">
        <f>VLOOKUP(B1058,YahooFinanceInfos!A:AK,37,FALSE)</f>
        <v>10.18 - 32.44</v>
      </c>
      <c r="G1058" s="11">
        <f>(VLOOKUP(B1058,YahooFinanceInfos!A:AO,41,FALSE)-E1058)/E1058</f>
        <v>1.6140209508460917</v>
      </c>
      <c r="H1058" s="9">
        <f>VLOOKUP(B1058,YahooFinanceInfos!A:AX,50,FALSE)</f>
        <v>-0.749</v>
      </c>
      <c r="I1058" s="9">
        <f>VLOOKUP(B1058,YahooFinanceInfos!A:AT,46,FALSE)</f>
        <v>1.35</v>
      </c>
      <c r="J1058" s="4">
        <f>VLOOKUP(B1058,YahooFinanceInfos!A:AV,48,FALSE)</f>
        <v>0.113160096</v>
      </c>
      <c r="K1058" s="4">
        <f t="shared" si="174"/>
        <v>-1.8024032042723632</v>
      </c>
      <c r="L1058" s="9">
        <f>VLOOKUP(B1058,YahooFinanceInfos!A:AV,47,FALSE)</f>
        <v>0</v>
      </c>
      <c r="M1058" s="9">
        <f>VLOOKUP(B1058,YahooFinanceInfos!A:AZ,52,FALSE)</f>
        <v>9.2469999999999999</v>
      </c>
      <c r="N1058" s="4">
        <f>VLOOKUP(B1058,YahooFinanceInfos!A:BH,60,FALSE)</f>
        <v>1.3420569</v>
      </c>
      <c r="O1058" s="4" t="str">
        <f t="shared" si="175"/>
        <v>don't touch</v>
      </c>
      <c r="P1058" s="14"/>
      <c r="Q1058" s="14"/>
      <c r="R1058" s="16" t="s">
        <v>8419</v>
      </c>
      <c r="S1058" s="16"/>
      <c r="T1058" s="16"/>
      <c r="AA1058" s="4" t="str">
        <f t="shared" si="167"/>
        <v>na</v>
      </c>
      <c r="AB1058" s="4" t="str">
        <f t="shared" si="168"/>
        <v>na</v>
      </c>
      <c r="AC1058" s="4" t="str">
        <f t="shared" si="169"/>
        <v>na</v>
      </c>
      <c r="AD1058" s="4" t="str">
        <f t="shared" si="170"/>
        <v>na</v>
      </c>
      <c r="AE1058" s="4" t="str">
        <f t="shared" si="171"/>
        <v>na</v>
      </c>
      <c r="AF1058" s="4" t="str">
        <f t="shared" si="172"/>
        <v>na</v>
      </c>
      <c r="AG1058" s="4" t="str">
        <f t="shared" si="173"/>
        <v>na</v>
      </c>
    </row>
    <row r="1059" spans="1:33" x14ac:dyDescent="0.2">
      <c r="A1059" t="s">
        <v>3713</v>
      </c>
      <c r="B1059" t="s">
        <v>683</v>
      </c>
      <c r="C1059" s="7" t="str">
        <f>VLOOKUP(B1059,YahooFinanceInfos!A:T,9,FALSE)</f>
        <v>Target Corporation</v>
      </c>
      <c r="D1059" t="str">
        <f>VLOOKUP(B1059,YahooFinanceInfos!A:T,7,FALSE)</f>
        <v>USD</v>
      </c>
      <c r="E1059" s="1">
        <f>VLOOKUP(B1059,YahooFinanceInfos!A:T,20,FALSE)</f>
        <v>119.94</v>
      </c>
      <c r="F1059" s="4" t="str">
        <f>VLOOKUP(B1059,YahooFinanceInfos!A:AK,37,FALSE)</f>
        <v>70.09 - 130.24</v>
      </c>
      <c r="G1059" s="11">
        <f>(VLOOKUP(B1059,YahooFinanceInfos!A:AO,41,FALSE)-E1059)/E1059</f>
        <v>8.5876271469067969E-2</v>
      </c>
      <c r="H1059" s="9">
        <f>VLOOKUP(B1059,YahooFinanceInfos!A:AX,50,FALSE)</f>
        <v>6.3630000000000004</v>
      </c>
      <c r="I1059" s="9">
        <f>VLOOKUP(B1059,YahooFinanceInfos!A:AT,46,FALSE)</f>
        <v>2.6</v>
      </c>
      <c r="J1059" s="4">
        <f>VLOOKUP(B1059,YahooFinanceInfos!A:AV,48,FALSE)</f>
        <v>2.1823064999999999E-2</v>
      </c>
      <c r="K1059" s="4">
        <f t="shared" si="174"/>
        <v>0.40861228980040859</v>
      </c>
      <c r="L1059" s="9">
        <f>VLOOKUP(B1059,YahooFinanceInfos!A:AV,47,FALSE)</f>
        <v>18.849599999999999</v>
      </c>
      <c r="M1059" s="9">
        <f>VLOOKUP(B1059,YahooFinanceInfos!A:AZ,52,FALSE)</f>
        <v>23.469000000000001</v>
      </c>
      <c r="N1059" s="4">
        <f>VLOOKUP(B1059,YahooFinanceInfos!A:BH,60,FALSE)</f>
        <v>5.1105714000000004</v>
      </c>
      <c r="O1059" s="4" t="str">
        <f t="shared" si="175"/>
        <v>don't touch</v>
      </c>
      <c r="P1059" s="4"/>
      <c r="Q1059" s="4"/>
      <c r="R1059" s="4"/>
      <c r="S1059" s="4"/>
      <c r="T1059" s="4"/>
      <c r="AA1059" s="4" t="str">
        <f t="shared" si="167"/>
        <v>na</v>
      </c>
      <c r="AB1059" s="4" t="str">
        <f t="shared" si="168"/>
        <v>na</v>
      </c>
      <c r="AC1059" s="4" t="str">
        <f t="shared" si="169"/>
        <v>na</v>
      </c>
      <c r="AD1059" s="4" t="str">
        <f t="shared" si="170"/>
        <v>na</v>
      </c>
      <c r="AE1059" s="4" t="str">
        <f t="shared" si="171"/>
        <v>na</v>
      </c>
      <c r="AF1059" s="4" t="str">
        <f t="shared" si="172"/>
        <v>na</v>
      </c>
      <c r="AG1059" s="4" t="str">
        <f t="shared" si="173"/>
        <v>na</v>
      </c>
    </row>
    <row r="1060" spans="1:33" x14ac:dyDescent="0.2">
      <c r="A1060" t="s">
        <v>3713</v>
      </c>
      <c r="B1060" t="s">
        <v>3658</v>
      </c>
      <c r="C1060" s="7" t="str">
        <f>VLOOKUP(B1060,YahooFinanceInfos!A:T,9,FALSE)</f>
        <v>TE Connectivity Ltd. New Switze</v>
      </c>
      <c r="D1060" t="str">
        <f>VLOOKUP(B1060,YahooFinanceInfos!A:T,7,FALSE)</f>
        <v>USD</v>
      </c>
      <c r="E1060" s="1">
        <f>VLOOKUP(B1060,YahooFinanceInfos!A:T,20,FALSE)</f>
        <v>69.849999999999994</v>
      </c>
      <c r="F1060" s="4" t="str">
        <f>VLOOKUP(B1060,YahooFinanceInfos!A:AK,37,FALSE)</f>
        <v>48.62 - 101.0</v>
      </c>
      <c r="G1060" s="11">
        <f>(VLOOKUP(B1060,YahooFinanceInfos!A:AO,41,FALSE)-E1060)/E1060</f>
        <v>0.44595561918396576</v>
      </c>
      <c r="H1060" s="9">
        <f>VLOOKUP(B1060,YahooFinanceInfos!A:AX,50,FALSE)</f>
        <v>2.0859999999999999</v>
      </c>
      <c r="I1060" s="9">
        <f>VLOOKUP(B1060,YahooFinanceInfos!A:AT,46,FALSE)</f>
        <v>1.84</v>
      </c>
      <c r="J1060" s="4">
        <f>VLOOKUP(B1060,YahooFinanceInfos!A:AV,48,FALSE)</f>
        <v>2.6763637E-2</v>
      </c>
      <c r="K1060" s="4">
        <f t="shared" si="174"/>
        <v>0.88207094918504325</v>
      </c>
      <c r="L1060" s="9">
        <f>VLOOKUP(B1060,YahooFinanceInfos!A:AV,47,FALSE)</f>
        <v>33.485137999999999</v>
      </c>
      <c r="M1060" s="9">
        <f>VLOOKUP(B1060,YahooFinanceInfos!A:AZ,52,FALSE)</f>
        <v>27.384</v>
      </c>
      <c r="N1060" s="4">
        <f>VLOOKUP(B1060,YahooFinanceInfos!A:BH,60,FALSE)</f>
        <v>2.5507596000000001</v>
      </c>
      <c r="O1060" s="4" t="str">
        <f t="shared" si="175"/>
        <v>don't touch</v>
      </c>
      <c r="P1060" s="4"/>
      <c r="Q1060" s="4"/>
      <c r="R1060" s="4"/>
      <c r="S1060" s="4"/>
      <c r="T1060" s="4"/>
      <c r="AA1060" s="4" t="str">
        <f t="shared" si="167"/>
        <v>na</v>
      </c>
      <c r="AB1060" s="4" t="str">
        <f t="shared" si="168"/>
        <v>na</v>
      </c>
      <c r="AC1060" s="4" t="str">
        <f t="shared" si="169"/>
        <v>na</v>
      </c>
      <c r="AD1060" s="4" t="str">
        <f t="shared" si="170"/>
        <v>na</v>
      </c>
      <c r="AE1060" s="4" t="str">
        <f t="shared" si="171"/>
        <v>na</v>
      </c>
      <c r="AF1060" s="4" t="str">
        <f t="shared" si="172"/>
        <v>na</v>
      </c>
      <c r="AG1060" s="4" t="str">
        <f t="shared" si="173"/>
        <v>na</v>
      </c>
    </row>
    <row r="1061" spans="1:33" x14ac:dyDescent="0.2">
      <c r="A1061" t="s">
        <v>3713</v>
      </c>
      <c r="B1061" t="s">
        <v>3659</v>
      </c>
      <c r="C1061" s="7" t="str">
        <f>VLOOKUP(B1061,YahooFinanceInfos!A:T,9,FALSE)</f>
        <v>TechnipFMC plc</v>
      </c>
      <c r="D1061" t="str">
        <f>VLOOKUP(B1061,YahooFinanceInfos!A:T,7,FALSE)</f>
        <v>USD</v>
      </c>
      <c r="E1061" s="1">
        <f>VLOOKUP(B1061,YahooFinanceInfos!A:T,20,FALSE)</f>
        <v>6.65</v>
      </c>
      <c r="F1061" s="4" t="str">
        <f>VLOOKUP(B1061,YahooFinanceInfos!A:AK,37,FALSE)</f>
        <v>4.49 - 28.57</v>
      </c>
      <c r="G1061" s="11">
        <f>(VLOOKUP(B1061,YahooFinanceInfos!A:AO,41,FALSE)-E1061)/E1061</f>
        <v>3.2962406015037593</v>
      </c>
      <c r="H1061" s="9">
        <f>VLOOKUP(B1061,YahooFinanceInfos!A:AX,50,FALSE)</f>
        <v>-12.731</v>
      </c>
      <c r="I1061" s="9">
        <f>VLOOKUP(B1061,YahooFinanceInfos!A:AT,46,FALSE)</f>
        <v>0.52</v>
      </c>
      <c r="J1061" s="4">
        <f>VLOOKUP(B1061,YahooFinanceInfos!A:AV,48,FALSE)</f>
        <v>7.5581393999999996E-2</v>
      </c>
      <c r="K1061" s="4">
        <f t="shared" si="174"/>
        <v>-4.084518105411987E-2</v>
      </c>
      <c r="L1061" s="9">
        <f>VLOOKUP(B1061,YahooFinanceInfos!A:AV,47,FALSE)</f>
        <v>0</v>
      </c>
      <c r="M1061" s="9">
        <f>VLOOKUP(B1061,YahooFinanceInfos!A:AZ,52,FALSE)</f>
        <v>9.048</v>
      </c>
      <c r="N1061" s="4">
        <f>VLOOKUP(B1061,YahooFinanceInfos!A:BH,60,FALSE)</f>
        <v>0.73496899999999998</v>
      </c>
      <c r="O1061" s="4" t="str">
        <f t="shared" si="175"/>
        <v>don't touch</v>
      </c>
      <c r="P1061" s="14"/>
      <c r="Q1061" s="14"/>
      <c r="R1061" s="16" t="s">
        <v>8419</v>
      </c>
      <c r="S1061" s="16"/>
      <c r="T1061" s="16"/>
      <c r="AA1061" s="4" t="str">
        <f t="shared" si="167"/>
        <v>na</v>
      </c>
      <c r="AB1061" s="4" t="str">
        <f t="shared" si="168"/>
        <v>na</v>
      </c>
      <c r="AC1061" s="4" t="str">
        <f t="shared" si="169"/>
        <v>na</v>
      </c>
      <c r="AD1061" s="4" t="str">
        <f t="shared" si="170"/>
        <v>na</v>
      </c>
      <c r="AE1061" s="4" t="str">
        <f t="shared" si="171"/>
        <v>na</v>
      </c>
      <c r="AF1061" s="4" t="str">
        <f t="shared" si="172"/>
        <v>na</v>
      </c>
      <c r="AG1061" s="4" t="str">
        <f t="shared" si="173"/>
        <v>na</v>
      </c>
    </row>
    <row r="1062" spans="1:33" x14ac:dyDescent="0.2">
      <c r="A1062" t="s">
        <v>3713</v>
      </c>
      <c r="B1062" t="s">
        <v>3660</v>
      </c>
      <c r="C1062" s="7" t="str">
        <f>VLOOKUP(B1062,YahooFinanceInfos!A:T,9,FALSE)</f>
        <v>Texas Instruments Incorporated</v>
      </c>
      <c r="D1062" t="str">
        <f>VLOOKUP(B1062,YahooFinanceInfos!A:T,7,FALSE)</f>
        <v>USD</v>
      </c>
      <c r="E1062" s="1">
        <f>VLOOKUP(B1062,YahooFinanceInfos!A:T,20,FALSE)</f>
        <v>110.35</v>
      </c>
      <c r="F1062" s="4" t="str">
        <f>VLOOKUP(B1062,YahooFinanceInfos!A:AK,37,FALSE)</f>
        <v>93.09 - 135.7</v>
      </c>
      <c r="G1062" s="11">
        <f>(VLOOKUP(B1062,YahooFinanceInfos!A:AO,41,FALSE)-E1062)/E1062</f>
        <v>0.22972360670593561</v>
      </c>
      <c r="H1062" s="9">
        <f>VLOOKUP(B1062,YahooFinanceInfos!A:AX,50,FALSE)</f>
        <v>5.218</v>
      </c>
      <c r="I1062" s="9">
        <f>VLOOKUP(B1062,YahooFinanceInfos!A:AT,46,FALSE)</f>
        <v>3.34</v>
      </c>
      <c r="J1062" s="4">
        <f>VLOOKUP(B1062,YahooFinanceInfos!A:AV,48,FALSE)</f>
        <v>3.0622534E-2</v>
      </c>
      <c r="K1062" s="4">
        <f t="shared" si="174"/>
        <v>0.64009198926791877</v>
      </c>
      <c r="L1062" s="9">
        <f>VLOOKUP(B1062,YahooFinanceInfos!A:AV,47,FALSE)</f>
        <v>21.147950000000002</v>
      </c>
      <c r="M1062" s="9">
        <f>VLOOKUP(B1062,YahooFinanceInfos!A:AZ,52,FALSE)</f>
        <v>8.3930000000000007</v>
      </c>
      <c r="N1062" s="4">
        <f>VLOOKUP(B1062,YahooFinanceInfos!A:BH,60,FALSE)</f>
        <v>13.147861499999999</v>
      </c>
      <c r="O1062" s="4" t="str">
        <f t="shared" si="175"/>
        <v>don't touch</v>
      </c>
      <c r="P1062" s="4"/>
      <c r="Q1062" s="4"/>
      <c r="R1062" s="4"/>
      <c r="S1062" s="4"/>
      <c r="T1062" s="4"/>
      <c r="AA1062" s="4" t="str">
        <f t="shared" si="167"/>
        <v>na</v>
      </c>
      <c r="AB1062" s="4" t="str">
        <f t="shared" si="168"/>
        <v>na</v>
      </c>
      <c r="AC1062" s="4" t="str">
        <f t="shared" si="169"/>
        <v>na</v>
      </c>
      <c r="AD1062" s="4" t="str">
        <f t="shared" si="170"/>
        <v>na</v>
      </c>
      <c r="AE1062" s="4" t="str">
        <f t="shared" si="171"/>
        <v>na</v>
      </c>
      <c r="AF1062" s="4" t="str">
        <f t="shared" si="172"/>
        <v>na</v>
      </c>
      <c r="AG1062" s="4" t="str">
        <f t="shared" si="173"/>
        <v>na</v>
      </c>
    </row>
    <row r="1063" spans="1:33" x14ac:dyDescent="0.2">
      <c r="A1063" t="s">
        <v>3713</v>
      </c>
      <c r="B1063" t="s">
        <v>3661</v>
      </c>
      <c r="C1063" s="7" t="str">
        <f>VLOOKUP(B1063,YahooFinanceInfos!A:T,9,FALSE)</f>
        <v>Textron Inc.</v>
      </c>
      <c r="D1063" t="str">
        <f>VLOOKUP(B1063,YahooFinanceInfos!A:T,7,FALSE)</f>
        <v>USD</v>
      </c>
      <c r="E1063" s="1">
        <f>VLOOKUP(B1063,YahooFinanceInfos!A:T,20,FALSE)</f>
        <v>23.97</v>
      </c>
      <c r="F1063" s="4" t="str">
        <f>VLOOKUP(B1063,YahooFinanceInfos!A:AK,37,FALSE)</f>
        <v>20.26 - 54.24</v>
      </c>
      <c r="G1063" s="11">
        <f>(VLOOKUP(B1063,YahooFinanceInfos!A:AO,41,FALSE)-E1063)/E1063</f>
        <v>1.2628285356695872</v>
      </c>
      <c r="H1063" s="9">
        <f>VLOOKUP(B1063,YahooFinanceInfos!A:AX,50,FALSE)</f>
        <v>2.968</v>
      </c>
      <c r="I1063" s="9">
        <f>VLOOKUP(B1063,YahooFinanceInfos!A:AT,46,FALSE)</f>
        <v>0.08</v>
      </c>
      <c r="J1063" s="4">
        <f>VLOOKUP(B1063,YahooFinanceInfos!A:AV,48,FALSE)</f>
        <v>3.4217280000000002E-3</v>
      </c>
      <c r="K1063" s="4">
        <f t="shared" si="174"/>
        <v>2.6954177897574125E-2</v>
      </c>
      <c r="L1063" s="9">
        <f>VLOOKUP(B1063,YahooFinanceInfos!A:AV,47,FALSE)</f>
        <v>8.0761450000000004</v>
      </c>
      <c r="M1063" s="9">
        <f>VLOOKUP(B1063,YahooFinanceInfos!A:AZ,52,FALSE)</f>
        <v>24.338000000000001</v>
      </c>
      <c r="N1063" s="4">
        <f>VLOOKUP(B1063,YahooFinanceInfos!A:BH,60,FALSE)</f>
        <v>0.98487959999999997</v>
      </c>
      <c r="O1063" s="4" t="str">
        <f t="shared" si="175"/>
        <v>don't touch</v>
      </c>
      <c r="P1063" s="4"/>
      <c r="Q1063" s="4"/>
      <c r="R1063" s="4"/>
      <c r="S1063" s="4"/>
      <c r="T1063" s="4"/>
      <c r="AA1063" s="4" t="str">
        <f t="shared" si="167"/>
        <v>na</v>
      </c>
      <c r="AB1063" s="4" t="str">
        <f t="shared" si="168"/>
        <v>na</v>
      </c>
      <c r="AC1063" s="4" t="str">
        <f t="shared" si="169"/>
        <v>na</v>
      </c>
      <c r="AD1063" s="4" t="str">
        <f t="shared" si="170"/>
        <v>na</v>
      </c>
      <c r="AE1063" s="4" t="str">
        <f t="shared" si="171"/>
        <v>na</v>
      </c>
      <c r="AF1063" s="4" t="str">
        <f t="shared" si="172"/>
        <v>na</v>
      </c>
      <c r="AG1063" s="4" t="str">
        <f t="shared" si="173"/>
        <v>na</v>
      </c>
    </row>
    <row r="1064" spans="1:33" x14ac:dyDescent="0.2">
      <c r="A1064" t="s">
        <v>3713</v>
      </c>
      <c r="B1064" t="s">
        <v>3662</v>
      </c>
      <c r="C1064" s="7" t="str">
        <f>VLOOKUP(B1064,YahooFinanceInfos!A:T,9,FALSE)</f>
        <v>The Bank of New York Mellon Cor</v>
      </c>
      <c r="D1064" t="str">
        <f>VLOOKUP(B1064,YahooFinanceInfos!A:T,7,FALSE)</f>
        <v>USD</v>
      </c>
      <c r="E1064" s="1">
        <f>VLOOKUP(B1064,YahooFinanceInfos!A:T,20,FALSE)</f>
        <v>32.44</v>
      </c>
      <c r="F1064" s="4" t="str">
        <f>VLOOKUP(B1064,YahooFinanceInfos!A:AK,37,FALSE)</f>
        <v>26.4 - 51.6</v>
      </c>
      <c r="G1064" s="11">
        <f>(VLOOKUP(B1064,YahooFinanceInfos!A:AO,41,FALSE)-E1064)/E1064</f>
        <v>0.59062885326757109</v>
      </c>
      <c r="H1064" s="9">
        <f>VLOOKUP(B1064,YahooFinanceInfos!A:AX,50,FALSE)</f>
        <v>4.6310000000000002</v>
      </c>
      <c r="I1064" s="9">
        <f>VLOOKUP(B1064,YahooFinanceInfos!A:AT,46,FALSE)</f>
        <v>1.21</v>
      </c>
      <c r="J1064" s="4">
        <f>VLOOKUP(B1064,YahooFinanceInfos!A:AV,48,FALSE)</f>
        <v>3.7242226000000003E-2</v>
      </c>
      <c r="K1064" s="4">
        <f t="shared" si="174"/>
        <v>0.26128266033254155</v>
      </c>
      <c r="L1064" s="9">
        <f>VLOOKUP(B1064,YahooFinanceInfos!A:AV,47,FALSE)</f>
        <v>7.0049663000000004</v>
      </c>
      <c r="M1064" s="9">
        <f>VLOOKUP(B1064,YahooFinanceInfos!A:AZ,52,FALSE)</f>
        <v>42.468000000000004</v>
      </c>
      <c r="N1064" s="4">
        <f>VLOOKUP(B1064,YahooFinanceInfos!A:BH,60,FALSE)</f>
        <v>0.76386929999999997</v>
      </c>
      <c r="O1064" s="4" t="str">
        <f t="shared" si="175"/>
        <v>invest</v>
      </c>
      <c r="P1064" s="4"/>
      <c r="Q1064" s="4"/>
      <c r="R1064" s="4"/>
      <c r="S1064" s="4"/>
      <c r="T1064" s="4"/>
      <c r="AA1064" s="4" t="str">
        <f t="shared" ref="AA1064:AA1127" si="176">IFERROR((Z1064-U1064)/U1064,"na")</f>
        <v>na</v>
      </c>
      <c r="AB1064" s="4" t="str">
        <f t="shared" ref="AB1064:AB1127" si="177">IFERROR((Z1064-W1064)/W1064,"na")</f>
        <v>na</v>
      </c>
      <c r="AC1064" s="4" t="str">
        <f t="shared" ref="AC1064:AC1127" si="178">IFERROR((V1064-U1064)/U1064,"na")</f>
        <v>na</v>
      </c>
      <c r="AD1064" s="4" t="str">
        <f t="shared" ref="AD1064:AD1127" si="179">IFERROR((W1064-V1064)/V1064,"na")</f>
        <v>na</v>
      </c>
      <c r="AE1064" s="4" t="str">
        <f t="shared" ref="AE1064:AE1127" si="180">IFERROR((X1064-W1064)/W1064,"na")</f>
        <v>na</v>
      </c>
      <c r="AF1064" s="4" t="str">
        <f t="shared" ref="AF1064:AF1127" si="181">IFERROR((Y1064-X1064)/X1064,"na")</f>
        <v>na</v>
      </c>
      <c r="AG1064" s="4" t="str">
        <f t="shared" ref="AG1064:AG1127" si="182">IFERROR((Z1064-Y1064)/Y1064,"na")</f>
        <v>na</v>
      </c>
    </row>
    <row r="1065" spans="1:33" x14ac:dyDescent="0.2">
      <c r="A1065" t="s">
        <v>3713</v>
      </c>
      <c r="B1065" t="s">
        <v>613</v>
      </c>
      <c r="C1065" s="7" t="str">
        <f>VLOOKUP(B1065,YahooFinanceInfos!A:T,9,FALSE)</f>
        <v>Clorox Company (The)</v>
      </c>
      <c r="D1065" t="str">
        <f>VLOOKUP(B1065,YahooFinanceInfos!A:T,7,FALSE)</f>
        <v>USD</v>
      </c>
      <c r="E1065" s="1">
        <f>VLOOKUP(B1065,YahooFinanceInfos!A:T,20,FALSE)</f>
        <v>206.21</v>
      </c>
      <c r="F1065" s="4" t="str">
        <f>VLOOKUP(B1065,YahooFinanceInfos!A:AK,37,FALSE)</f>
        <v>144.12 - 214.26</v>
      </c>
      <c r="G1065" s="11">
        <f>(VLOOKUP(B1065,YahooFinanceInfos!A:AO,41,FALSE)-E1065)/E1065</f>
        <v>3.9037874011929499E-2</v>
      </c>
      <c r="H1065" s="9">
        <f>VLOOKUP(B1065,YahooFinanceInfos!A:AX,50,FALSE)</f>
        <v>6.8159999999999998</v>
      </c>
      <c r="I1065" s="9">
        <f>VLOOKUP(B1065,YahooFinanceInfos!A:AT,46,FALSE)</f>
        <v>4.24</v>
      </c>
      <c r="J1065" s="4">
        <f>VLOOKUP(B1065,YahooFinanceInfos!A:AV,48,FALSE)</f>
        <v>2.0508849999999999E-2</v>
      </c>
      <c r="K1065" s="4">
        <f t="shared" si="174"/>
        <v>0.62206572769953061</v>
      </c>
      <c r="L1065" s="9">
        <f>VLOOKUP(B1065,YahooFinanceInfos!A:AV,47,FALSE)</f>
        <v>30.253814999999999</v>
      </c>
      <c r="M1065" s="9">
        <f>VLOOKUP(B1065,YahooFinanceInfos!A:AZ,52,FALSE)</f>
        <v>5.5190000000000001</v>
      </c>
      <c r="N1065" s="4">
        <f>VLOOKUP(B1065,YahooFinanceInfos!A:BH,60,FALSE)</f>
        <v>37.363655000000001</v>
      </c>
      <c r="O1065" s="4" t="str">
        <f t="shared" si="175"/>
        <v>don't touch</v>
      </c>
      <c r="P1065" s="4"/>
      <c r="Q1065" s="4"/>
      <c r="R1065" s="4"/>
      <c r="S1065" s="4"/>
      <c r="T1065" s="4"/>
      <c r="AA1065" s="4" t="str">
        <f t="shared" si="176"/>
        <v>na</v>
      </c>
      <c r="AB1065" s="4" t="str">
        <f t="shared" si="177"/>
        <v>na</v>
      </c>
      <c r="AC1065" s="4" t="str">
        <f t="shared" si="178"/>
        <v>na</v>
      </c>
      <c r="AD1065" s="4" t="str">
        <f t="shared" si="179"/>
        <v>na</v>
      </c>
      <c r="AE1065" s="4" t="str">
        <f t="shared" si="180"/>
        <v>na</v>
      </c>
      <c r="AF1065" s="4" t="str">
        <f t="shared" si="181"/>
        <v>na</v>
      </c>
      <c r="AG1065" s="4" t="str">
        <f t="shared" si="182"/>
        <v>na</v>
      </c>
    </row>
    <row r="1066" spans="1:33" x14ac:dyDescent="0.2">
      <c r="A1066" t="s">
        <v>3713</v>
      </c>
      <c r="B1066" t="s">
        <v>3663</v>
      </c>
      <c r="C1066" s="7" t="str">
        <f>VLOOKUP(B1066,YahooFinanceInfos!A:T,9,FALSE)</f>
        <v>The Cooper Companies, Inc.</v>
      </c>
      <c r="D1066" t="str">
        <f>VLOOKUP(B1066,YahooFinanceInfos!A:T,7,FALSE)</f>
        <v>USD</v>
      </c>
      <c r="E1066" s="1">
        <f>VLOOKUP(B1066,YahooFinanceInfos!A:T,20,FALSE)</f>
        <v>296.54000000000002</v>
      </c>
      <c r="F1066" s="4" t="str">
        <f>VLOOKUP(B1066,YahooFinanceInfos!A:AK,37,FALSE)</f>
        <v>236.68 - 365.68</v>
      </c>
      <c r="G1066" s="11">
        <f>(VLOOKUP(B1066,YahooFinanceInfos!A:AO,41,FALSE)-E1066)/E1066</f>
        <v>0.2331557294125581</v>
      </c>
      <c r="H1066" s="9">
        <f>VLOOKUP(B1066,YahooFinanceInfos!A:AX,50,FALSE)</f>
        <v>9.0820000000000007</v>
      </c>
      <c r="I1066" s="9">
        <f>VLOOKUP(B1066,YahooFinanceInfos!A:AT,46,FALSE)</f>
        <v>0.06</v>
      </c>
      <c r="J1066" s="4">
        <f>VLOOKUP(B1066,YahooFinanceInfos!A:AV,48,FALSE)</f>
        <v>2.0241548000000001E-4</v>
      </c>
      <c r="K1066" s="4">
        <f t="shared" si="174"/>
        <v>6.6064743448579601E-3</v>
      </c>
      <c r="L1066" s="9">
        <f>VLOOKUP(B1066,YahooFinanceInfos!A:AV,47,FALSE)</f>
        <v>32.651400000000002</v>
      </c>
      <c r="M1066" s="9">
        <f>VLOOKUP(B1066,YahooFinanceInfos!A:AZ,52,FALSE)</f>
        <v>75.826999999999998</v>
      </c>
      <c r="N1066" s="4">
        <f>VLOOKUP(B1066,YahooFinanceInfos!A:BH,60,FALSE)</f>
        <v>3.9107441999999999</v>
      </c>
      <c r="O1066" s="4" t="str">
        <f t="shared" si="175"/>
        <v>don't touch</v>
      </c>
      <c r="P1066" s="4"/>
      <c r="Q1066" s="4"/>
      <c r="R1066" s="4"/>
      <c r="S1066" s="4"/>
      <c r="T1066" s="4"/>
      <c r="AA1066" s="4" t="str">
        <f t="shared" si="176"/>
        <v>na</v>
      </c>
      <c r="AB1066" s="4" t="str">
        <f t="shared" si="177"/>
        <v>na</v>
      </c>
      <c r="AC1066" s="4" t="str">
        <f t="shared" si="178"/>
        <v>na</v>
      </c>
      <c r="AD1066" s="4" t="str">
        <f t="shared" si="179"/>
        <v>na</v>
      </c>
      <c r="AE1066" s="4" t="str">
        <f t="shared" si="180"/>
        <v>na</v>
      </c>
      <c r="AF1066" s="4" t="str">
        <f t="shared" si="181"/>
        <v>na</v>
      </c>
      <c r="AG1066" s="4" t="str">
        <f t="shared" si="182"/>
        <v>na</v>
      </c>
    </row>
    <row r="1067" spans="1:33" x14ac:dyDescent="0.2">
      <c r="A1067" t="s">
        <v>3713</v>
      </c>
      <c r="B1067" t="s">
        <v>3664</v>
      </c>
      <c r="C1067" s="7" t="str">
        <f>VLOOKUP(B1067,YahooFinanceInfos!A:T,9,FALSE)</f>
        <v>The Hershey Company</v>
      </c>
      <c r="D1067" t="str">
        <f>VLOOKUP(B1067,YahooFinanceInfos!A:T,7,FALSE)</f>
        <v>USD</v>
      </c>
      <c r="E1067" s="1">
        <f>VLOOKUP(B1067,YahooFinanceInfos!A:T,20,FALSE)</f>
        <v>131.03</v>
      </c>
      <c r="F1067" s="4" t="str">
        <f>VLOOKUP(B1067,YahooFinanceInfos!A:AK,37,FALSE)</f>
        <v>109.88 - 162.2</v>
      </c>
      <c r="G1067" s="11">
        <f>(VLOOKUP(B1067,YahooFinanceInfos!A:AO,41,FALSE)-E1067)/E1067</f>
        <v>0.23788445394184529</v>
      </c>
      <c r="H1067" s="9">
        <f>VLOOKUP(B1067,YahooFinanceInfos!A:AX,50,FALSE)</f>
        <v>5.3</v>
      </c>
      <c r="I1067" s="9">
        <f>VLOOKUP(B1067,YahooFinanceInfos!A:AT,46,FALSE)</f>
        <v>3.0409999999999999</v>
      </c>
      <c r="J1067" s="4">
        <f>VLOOKUP(B1067,YahooFinanceInfos!A:AV,48,FALSE)</f>
        <v>2.3060589999999999E-2</v>
      </c>
      <c r="K1067" s="4">
        <f t="shared" si="174"/>
        <v>0.57377358490566033</v>
      </c>
      <c r="L1067" s="9">
        <f>VLOOKUP(B1067,YahooFinanceInfos!A:AV,47,FALSE)</f>
        <v>24.722640999999999</v>
      </c>
      <c r="M1067" s="9">
        <f>VLOOKUP(B1067,YahooFinanceInfos!A:AZ,52,FALSE)</f>
        <v>8.0289999999999999</v>
      </c>
      <c r="N1067" s="4">
        <f>VLOOKUP(B1067,YahooFinanceInfos!A:BH,60,FALSE)</f>
        <v>16.319592</v>
      </c>
      <c r="O1067" s="4" t="str">
        <f t="shared" si="175"/>
        <v>don't touch</v>
      </c>
      <c r="P1067" s="4"/>
      <c r="Q1067" s="4"/>
      <c r="R1067" s="4"/>
      <c r="S1067" s="4"/>
      <c r="T1067" s="4"/>
      <c r="AA1067" s="4" t="str">
        <f t="shared" si="176"/>
        <v>na</v>
      </c>
      <c r="AB1067" s="4" t="str">
        <f t="shared" si="177"/>
        <v>na</v>
      </c>
      <c r="AC1067" s="4" t="str">
        <f t="shared" si="178"/>
        <v>na</v>
      </c>
      <c r="AD1067" s="4" t="str">
        <f t="shared" si="179"/>
        <v>na</v>
      </c>
      <c r="AE1067" s="4" t="str">
        <f t="shared" si="180"/>
        <v>na</v>
      </c>
      <c r="AF1067" s="4" t="str">
        <f t="shared" si="181"/>
        <v>na</v>
      </c>
      <c r="AG1067" s="4" t="str">
        <f t="shared" si="182"/>
        <v>na</v>
      </c>
    </row>
    <row r="1068" spans="1:33" x14ac:dyDescent="0.2">
      <c r="A1068" t="s">
        <v>3713</v>
      </c>
      <c r="B1068" t="s">
        <v>3665</v>
      </c>
      <c r="C1068" s="7" t="str">
        <f>VLOOKUP(B1068,YahooFinanceInfos!A:T,9,FALSE)</f>
        <v>Mosaic Company (The)</v>
      </c>
      <c r="D1068" t="str">
        <f>VLOOKUP(B1068,YahooFinanceInfos!A:T,7,FALSE)</f>
        <v>USD</v>
      </c>
      <c r="E1068" s="1">
        <f>VLOOKUP(B1068,YahooFinanceInfos!A:T,20,FALSE)</f>
        <v>10.4</v>
      </c>
      <c r="F1068" s="4" t="str">
        <f>VLOOKUP(B1068,YahooFinanceInfos!A:AK,37,FALSE)</f>
        <v>6.5 - 25.71</v>
      </c>
      <c r="G1068" s="11">
        <f>(VLOOKUP(B1068,YahooFinanceInfos!A:AO,41,FALSE)-E1068)/E1068</f>
        <v>1.4721153846153847</v>
      </c>
      <c r="H1068" s="9">
        <f>VLOOKUP(B1068,YahooFinanceInfos!A:AX,50,FALSE)</f>
        <v>-3.6720000000000002</v>
      </c>
      <c r="I1068" s="9">
        <f>VLOOKUP(B1068,YahooFinanceInfos!A:AT,46,FALSE)</f>
        <v>0.2</v>
      </c>
      <c r="J1068" s="4">
        <f>VLOOKUP(B1068,YahooFinanceInfos!A:AV,48,FALSE)</f>
        <v>1.9607843999999999E-2</v>
      </c>
      <c r="K1068" s="4">
        <f t="shared" si="174"/>
        <v>-5.4466230936819175E-2</v>
      </c>
      <c r="L1068" s="9">
        <f>VLOOKUP(B1068,YahooFinanceInfos!A:AV,47,FALSE)</f>
        <v>0</v>
      </c>
      <c r="M1068" s="9">
        <f>VLOOKUP(B1068,YahooFinanceInfos!A:AZ,52,FALSE)</f>
        <v>22.126000000000001</v>
      </c>
      <c r="N1068" s="4">
        <f>VLOOKUP(B1068,YahooFinanceInfos!A:BH,60,FALSE)</f>
        <v>0.47003525000000002</v>
      </c>
      <c r="O1068" s="4" t="str">
        <f t="shared" si="175"/>
        <v>don't touch</v>
      </c>
      <c r="P1068" s="4"/>
      <c r="Q1068" s="4"/>
      <c r="R1068" s="4"/>
      <c r="S1068" s="4"/>
      <c r="T1068" s="4"/>
      <c r="AA1068" s="4" t="str">
        <f t="shared" si="176"/>
        <v>na</v>
      </c>
      <c r="AB1068" s="4" t="str">
        <f t="shared" si="177"/>
        <v>na</v>
      </c>
      <c r="AC1068" s="4" t="str">
        <f t="shared" si="178"/>
        <v>na</v>
      </c>
      <c r="AD1068" s="4" t="str">
        <f t="shared" si="179"/>
        <v>na</v>
      </c>
      <c r="AE1068" s="4" t="str">
        <f t="shared" si="180"/>
        <v>na</v>
      </c>
      <c r="AF1068" s="4" t="str">
        <f t="shared" si="181"/>
        <v>na</v>
      </c>
      <c r="AG1068" s="4" t="str">
        <f t="shared" si="182"/>
        <v>na</v>
      </c>
    </row>
    <row r="1069" spans="1:33" x14ac:dyDescent="0.2">
      <c r="A1069" t="s">
        <v>3713</v>
      </c>
      <c r="B1069" t="s">
        <v>2021</v>
      </c>
      <c r="C1069" s="7" t="str">
        <f>VLOOKUP(B1069,YahooFinanceInfos!A:T,9,FALSE)</f>
        <v>The Travelers Companies, Inc.</v>
      </c>
      <c r="D1069" t="str">
        <f>VLOOKUP(B1069,YahooFinanceInfos!A:T,7,FALSE)</f>
        <v>USD</v>
      </c>
      <c r="E1069" s="1">
        <f>VLOOKUP(B1069,YahooFinanceInfos!A:T,20,FALSE)</f>
        <v>90.22</v>
      </c>
      <c r="F1069" s="4" t="str">
        <f>VLOOKUP(B1069,YahooFinanceInfos!A:AK,37,FALSE)</f>
        <v>76.99 - 155.09</v>
      </c>
      <c r="G1069" s="11">
        <f>(VLOOKUP(B1069,YahooFinanceInfos!A:AO,41,FALSE)-E1069)/E1069</f>
        <v>0.71902017291066289</v>
      </c>
      <c r="H1069" s="9">
        <f>VLOOKUP(B1069,YahooFinanceInfos!A:AX,50,FALSE)</f>
        <v>9.2530000000000001</v>
      </c>
      <c r="I1069" s="9">
        <f>VLOOKUP(B1069,YahooFinanceInfos!A:AT,46,FALSE)</f>
        <v>3.28</v>
      </c>
      <c r="J1069" s="4">
        <f>VLOOKUP(B1069,YahooFinanceInfos!A:AV,48,FALSE)</f>
        <v>3.6501224999999998E-2</v>
      </c>
      <c r="K1069" s="4">
        <f t="shared" si="174"/>
        <v>0.35447962822868256</v>
      </c>
      <c r="L1069" s="9">
        <f>VLOOKUP(B1069,YahooFinanceInfos!A:AV,47,FALSE)</f>
        <v>9.7503510000000002</v>
      </c>
      <c r="M1069" s="9">
        <f>VLOOKUP(B1069,YahooFinanceInfos!A:AZ,52,FALSE)</f>
        <v>99.698999999999998</v>
      </c>
      <c r="N1069" s="4">
        <f>VLOOKUP(B1069,YahooFinanceInfos!A:BH,60,FALSE)</f>
        <v>0.90492386000000002</v>
      </c>
      <c r="O1069" s="4" t="str">
        <f t="shared" si="175"/>
        <v>invest</v>
      </c>
      <c r="P1069" s="4"/>
      <c r="Q1069" s="4"/>
      <c r="R1069" s="4"/>
      <c r="S1069" s="4"/>
      <c r="T1069" s="4"/>
      <c r="AA1069" s="4" t="str">
        <f t="shared" si="176"/>
        <v>na</v>
      </c>
      <c r="AB1069" s="4" t="str">
        <f t="shared" si="177"/>
        <v>na</v>
      </c>
      <c r="AC1069" s="4" t="str">
        <f t="shared" si="178"/>
        <v>na</v>
      </c>
      <c r="AD1069" s="4" t="str">
        <f t="shared" si="179"/>
        <v>na</v>
      </c>
      <c r="AE1069" s="4" t="str">
        <f t="shared" si="180"/>
        <v>na</v>
      </c>
      <c r="AF1069" s="4" t="str">
        <f t="shared" si="181"/>
        <v>na</v>
      </c>
      <c r="AG1069" s="4" t="str">
        <f t="shared" si="182"/>
        <v>na</v>
      </c>
    </row>
    <row r="1070" spans="1:33" x14ac:dyDescent="0.2">
      <c r="A1070" t="s">
        <v>3713</v>
      </c>
      <c r="B1070" t="s">
        <v>2024</v>
      </c>
      <c r="C1070" s="7" t="str">
        <f>VLOOKUP(B1070,YahooFinanceInfos!A:T,9,FALSE)</f>
        <v>Walt Disney Company (The)</v>
      </c>
      <c r="D1070" t="str">
        <f>VLOOKUP(B1070,YahooFinanceInfos!A:T,7,FALSE)</f>
        <v>USD</v>
      </c>
      <c r="E1070" s="1">
        <f>VLOOKUP(B1070,YahooFinanceInfos!A:T,20,FALSE)</f>
        <v>105.91</v>
      </c>
      <c r="F1070" s="4" t="str">
        <f>VLOOKUP(B1070,YahooFinanceInfos!A:AK,37,FALSE)</f>
        <v>79.07 - 153.41</v>
      </c>
      <c r="G1070" s="11">
        <f>(VLOOKUP(B1070,YahooFinanceInfos!A:AO,41,FALSE)-E1070)/E1070</f>
        <v>0.44849400434331038</v>
      </c>
      <c r="H1070" s="9">
        <f>VLOOKUP(B1070,YahooFinanceInfos!A:AX,50,FALSE)</f>
        <v>2.9689999999999999</v>
      </c>
      <c r="I1070" s="9">
        <f>VLOOKUP(B1070,YahooFinanceInfos!A:AT,46,FALSE)</f>
        <v>0.88</v>
      </c>
      <c r="J1070" s="4">
        <f>VLOOKUP(B1070,YahooFinanceInfos!A:AV,48,FALSE)</f>
        <v>8.5503300000000001E-3</v>
      </c>
      <c r="K1070" s="4">
        <f t="shared" si="174"/>
        <v>0.29639609296059283</v>
      </c>
      <c r="L1070" s="9">
        <f>VLOOKUP(B1070,YahooFinanceInfos!A:AV,47,FALSE)</f>
        <v>35.671944000000003</v>
      </c>
      <c r="M1070" s="9">
        <f>VLOOKUP(B1070,YahooFinanceInfos!A:AZ,52,FALSE)</f>
        <v>50.591000000000001</v>
      </c>
      <c r="N1070" s="4">
        <f>VLOOKUP(B1070,YahooFinanceInfos!A:BH,60,FALSE)</f>
        <v>2.0934556</v>
      </c>
      <c r="O1070" s="4" t="str">
        <f t="shared" si="175"/>
        <v>don't touch</v>
      </c>
      <c r="P1070" s="4"/>
      <c r="Q1070" s="4"/>
      <c r="R1070" s="4"/>
      <c r="S1070" s="4"/>
      <c r="T1070" s="4"/>
      <c r="AA1070" s="4" t="str">
        <f t="shared" si="176"/>
        <v>na</v>
      </c>
      <c r="AB1070" s="4" t="str">
        <f t="shared" si="177"/>
        <v>na</v>
      </c>
      <c r="AC1070" s="4" t="str">
        <f t="shared" si="178"/>
        <v>na</v>
      </c>
      <c r="AD1070" s="4" t="str">
        <f t="shared" si="179"/>
        <v>na</v>
      </c>
      <c r="AE1070" s="4" t="str">
        <f t="shared" si="180"/>
        <v>na</v>
      </c>
      <c r="AF1070" s="4" t="str">
        <f t="shared" si="181"/>
        <v>na</v>
      </c>
      <c r="AG1070" s="4" t="str">
        <f t="shared" si="182"/>
        <v>na</v>
      </c>
    </row>
    <row r="1071" spans="1:33" x14ac:dyDescent="0.2">
      <c r="A1071" t="s">
        <v>3713</v>
      </c>
      <c r="B1071" t="s">
        <v>3666</v>
      </c>
      <c r="C1071" s="7" t="str">
        <f>VLOOKUP(B1071,YahooFinanceInfos!A:T,9,FALSE)</f>
        <v>Thermo Fisher Scientific Inc</v>
      </c>
      <c r="D1071" t="str">
        <f>VLOOKUP(B1071,YahooFinanceInfos!A:T,7,FALSE)</f>
        <v>USD</v>
      </c>
      <c r="E1071" s="1">
        <f>VLOOKUP(B1071,YahooFinanceInfos!A:T,20,FALSE)</f>
        <v>337.29</v>
      </c>
      <c r="F1071" s="4" t="str">
        <f>VLOOKUP(B1071,YahooFinanceInfos!A:AK,37,FALSE)</f>
        <v>250.21 - 346.89</v>
      </c>
      <c r="G1071" s="11">
        <f>(VLOOKUP(B1071,YahooFinanceInfos!A:AO,41,FALSE)-E1071)/E1071</f>
        <v>2.8462154229298126E-2</v>
      </c>
      <c r="H1071" s="9">
        <f>VLOOKUP(B1071,YahooFinanceInfos!A:AX,50,FALSE)</f>
        <v>9.1219999999999999</v>
      </c>
      <c r="I1071" s="9">
        <f>VLOOKUP(B1071,YahooFinanceInfos!A:AT,46,FALSE)</f>
        <v>0.79</v>
      </c>
      <c r="J1071" s="4">
        <f>VLOOKUP(B1071,YahooFinanceInfos!A:AV,48,FALSE)</f>
        <v>2.3646323999999999E-3</v>
      </c>
      <c r="K1071" s="4">
        <f t="shared" si="174"/>
        <v>8.6603814952861222E-2</v>
      </c>
      <c r="L1071" s="9">
        <f>VLOOKUP(B1071,YahooFinanceInfos!A:AV,47,FALSE)</f>
        <v>36.975445000000001</v>
      </c>
      <c r="M1071" s="9">
        <f>VLOOKUP(B1071,YahooFinanceInfos!A:AZ,52,FALSE)</f>
        <v>72.31</v>
      </c>
      <c r="N1071" s="4">
        <f>VLOOKUP(B1071,YahooFinanceInfos!A:BH,60,FALSE)</f>
        <v>4.6645000000000003</v>
      </c>
      <c r="O1071" s="4" t="str">
        <f t="shared" si="175"/>
        <v>don't touch</v>
      </c>
      <c r="P1071" s="4"/>
      <c r="Q1071" s="4"/>
      <c r="R1071" s="4"/>
      <c r="S1071" s="4"/>
      <c r="T1071" s="4"/>
      <c r="AA1071" s="4" t="str">
        <f t="shared" si="176"/>
        <v>na</v>
      </c>
      <c r="AB1071" s="4" t="str">
        <f t="shared" si="177"/>
        <v>na</v>
      </c>
      <c r="AC1071" s="4" t="str">
        <f t="shared" si="178"/>
        <v>na</v>
      </c>
      <c r="AD1071" s="4" t="str">
        <f t="shared" si="179"/>
        <v>na</v>
      </c>
      <c r="AE1071" s="4" t="str">
        <f t="shared" si="180"/>
        <v>na</v>
      </c>
      <c r="AF1071" s="4" t="str">
        <f t="shared" si="181"/>
        <v>na</v>
      </c>
      <c r="AG1071" s="4" t="str">
        <f t="shared" si="182"/>
        <v>na</v>
      </c>
    </row>
    <row r="1072" spans="1:33" x14ac:dyDescent="0.2">
      <c r="A1072" t="s">
        <v>3713</v>
      </c>
      <c r="B1072" t="s">
        <v>3667</v>
      </c>
      <c r="C1072" s="7" t="str">
        <f>VLOOKUP(B1072,YahooFinanceInfos!A:T,9,FALSE)</f>
        <v>Tiffany &amp; Co.</v>
      </c>
      <c r="D1072" t="str">
        <f>VLOOKUP(B1072,YahooFinanceInfos!A:T,7,FALSE)</f>
        <v>USD</v>
      </c>
      <c r="E1072" s="1">
        <f>VLOOKUP(B1072,YahooFinanceInfos!A:T,20,FALSE)</f>
        <v>127.28</v>
      </c>
      <c r="F1072" s="4" t="str">
        <f>VLOOKUP(B1072,YahooFinanceInfos!A:AK,37,FALSE)</f>
        <v>78.6 - 134.42</v>
      </c>
      <c r="G1072" s="11">
        <f>(VLOOKUP(B1072,YahooFinanceInfos!A:AO,41,FALSE)-E1072)/E1072</f>
        <v>5.6096794468887386E-2</v>
      </c>
      <c r="H1072" s="9">
        <f>VLOOKUP(B1072,YahooFinanceInfos!A:AX,50,FALSE)</f>
        <v>4.45</v>
      </c>
      <c r="I1072" s="9">
        <f>VLOOKUP(B1072,YahooFinanceInfos!A:AT,46,FALSE)</f>
        <v>2.29</v>
      </c>
      <c r="J1072" s="4">
        <f>VLOOKUP(B1072,YahooFinanceInfos!A:AV,48,FALSE)</f>
        <v>1.7935464000000002E-2</v>
      </c>
      <c r="K1072" s="4">
        <f t="shared" si="174"/>
        <v>0.51460674157303365</v>
      </c>
      <c r="L1072" s="9">
        <f>VLOOKUP(B1072,YahooFinanceInfos!A:AV,47,FALSE)</f>
        <v>28.602246999999998</v>
      </c>
      <c r="M1072" s="9">
        <f>VLOOKUP(B1072,YahooFinanceInfos!A:AZ,52,FALSE)</f>
        <v>27.417000000000002</v>
      </c>
      <c r="N1072" s="4">
        <f>VLOOKUP(B1072,YahooFinanceInfos!A:BH,60,FALSE)</f>
        <v>4.6423750000000004</v>
      </c>
      <c r="O1072" s="4" t="str">
        <f t="shared" si="175"/>
        <v>don't touch</v>
      </c>
      <c r="P1072" s="4"/>
      <c r="Q1072" s="4"/>
      <c r="R1072" s="4"/>
      <c r="S1072" s="4"/>
      <c r="T1072" s="4"/>
      <c r="AA1072" s="4" t="str">
        <f t="shared" si="176"/>
        <v>na</v>
      </c>
      <c r="AB1072" s="4" t="str">
        <f t="shared" si="177"/>
        <v>na</v>
      </c>
      <c r="AC1072" s="4" t="str">
        <f t="shared" si="178"/>
        <v>na</v>
      </c>
      <c r="AD1072" s="4" t="str">
        <f t="shared" si="179"/>
        <v>na</v>
      </c>
      <c r="AE1072" s="4" t="str">
        <f t="shared" si="180"/>
        <v>na</v>
      </c>
      <c r="AF1072" s="4" t="str">
        <f t="shared" si="181"/>
        <v>na</v>
      </c>
      <c r="AG1072" s="4" t="str">
        <f t="shared" si="182"/>
        <v>na</v>
      </c>
    </row>
    <row r="1073" spans="1:33" x14ac:dyDescent="0.2">
      <c r="A1073" t="s">
        <v>3713</v>
      </c>
      <c r="B1073" t="s">
        <v>3668</v>
      </c>
      <c r="C1073" s="7" t="str">
        <f>VLOOKUP(B1073,YahooFinanceInfos!A:T,9,FALSE)</f>
        <v>17007297</v>
      </c>
      <c r="D1073">
        <f>VLOOKUP(B1073,YahooFinanceInfos!A:T,7,FALSE)</f>
        <v>0</v>
      </c>
      <c r="E1073" s="1">
        <f>VLOOKUP(B1073,YahooFinanceInfos!A:T,20,FALSE)</f>
        <v>0</v>
      </c>
      <c r="F1073" s="4" t="str">
        <f>VLOOKUP(B1073,YahooFinanceInfos!A:AK,37,FALSE)</f>
        <v>98.39 - 99.65</v>
      </c>
      <c r="G1073" s="11" t="e">
        <f>(VLOOKUP(B1073,YahooFinanceInfos!A:AO,41,FALSE)-E1073)/E1073</f>
        <v>#DIV/0!</v>
      </c>
      <c r="H1073" s="9">
        <f>VLOOKUP(B1073,YahooFinanceInfos!A:AX,50,FALSE)</f>
        <v>0</v>
      </c>
      <c r="I1073" s="9">
        <f>VLOOKUP(B1073,YahooFinanceInfos!A:AT,46,FALSE)</f>
        <v>0</v>
      </c>
      <c r="J1073" s="4">
        <f>VLOOKUP(B1073,YahooFinanceInfos!A:AV,48,FALSE)</f>
        <v>0</v>
      </c>
      <c r="K1073" s="4" t="str">
        <f t="shared" si="174"/>
        <v>na</v>
      </c>
      <c r="L1073" s="9">
        <f>VLOOKUP(B1073,YahooFinanceInfos!A:AV,47,FALSE)</f>
        <v>0</v>
      </c>
      <c r="M1073" s="9">
        <f>VLOOKUP(B1073,YahooFinanceInfos!A:AZ,52,FALSE)</f>
        <v>0</v>
      </c>
      <c r="N1073" s="4">
        <f>VLOOKUP(B1073,YahooFinanceInfos!A:BH,60,FALSE)</f>
        <v>0</v>
      </c>
      <c r="O1073" s="4" t="e">
        <f t="shared" si="175"/>
        <v>#DIV/0!</v>
      </c>
      <c r="P1073" s="4"/>
      <c r="Q1073" s="4"/>
      <c r="R1073" s="4"/>
      <c r="S1073" s="4"/>
      <c r="T1073" s="4"/>
      <c r="AA1073" s="4" t="str">
        <f t="shared" si="176"/>
        <v>na</v>
      </c>
      <c r="AB1073" s="4" t="str">
        <f t="shared" si="177"/>
        <v>na</v>
      </c>
      <c r="AC1073" s="4" t="str">
        <f t="shared" si="178"/>
        <v>na</v>
      </c>
      <c r="AD1073" s="4" t="str">
        <f t="shared" si="179"/>
        <v>na</v>
      </c>
      <c r="AE1073" s="4" t="str">
        <f t="shared" si="180"/>
        <v>na</v>
      </c>
      <c r="AF1073" s="4" t="str">
        <f t="shared" si="181"/>
        <v>na</v>
      </c>
      <c r="AG1073" s="4" t="str">
        <f t="shared" si="182"/>
        <v>na</v>
      </c>
    </row>
    <row r="1074" spans="1:33" x14ac:dyDescent="0.2">
      <c r="A1074" t="s">
        <v>3713</v>
      </c>
      <c r="B1074" t="s">
        <v>3669</v>
      </c>
      <c r="C1074" s="7" t="str">
        <f>VLOOKUP(B1074,YahooFinanceInfos!A:T,9,FALSE)</f>
        <v>TJX Companies, Inc. (The)</v>
      </c>
      <c r="D1074" t="str">
        <f>VLOOKUP(B1074,YahooFinanceInfos!A:T,7,FALSE)</f>
        <v>USD</v>
      </c>
      <c r="E1074" s="1">
        <f>VLOOKUP(B1074,YahooFinanceInfos!A:T,20,FALSE)</f>
        <v>44.74</v>
      </c>
      <c r="F1074" s="4" t="str">
        <f>VLOOKUP(B1074,YahooFinanceInfos!A:AK,37,FALSE)</f>
        <v>32.72 - 64.95</v>
      </c>
      <c r="G1074" s="11">
        <f>(VLOOKUP(B1074,YahooFinanceInfos!A:AO,41,FALSE)-E1074)/E1074</f>
        <v>0.45172105498435405</v>
      </c>
      <c r="H1074" s="9">
        <f>VLOOKUP(B1074,YahooFinanceInfos!A:AX,50,FALSE)</f>
        <v>2.67</v>
      </c>
      <c r="I1074" s="9">
        <f>VLOOKUP(B1074,YahooFinanceInfos!A:AT,46,FALSE)</f>
        <v>0.92</v>
      </c>
      <c r="J1074" s="4">
        <f>VLOOKUP(B1074,YahooFinanceInfos!A:AV,48,FALSE)</f>
        <v>2.0894846000000002E-2</v>
      </c>
      <c r="K1074" s="4">
        <f t="shared" si="174"/>
        <v>0.34456928838951312</v>
      </c>
      <c r="L1074" s="9">
        <f>VLOOKUP(B1074,YahooFinanceInfos!A:AV,47,FALSE)</f>
        <v>16.756554000000001</v>
      </c>
      <c r="M1074" s="9">
        <f>VLOOKUP(B1074,YahooFinanceInfos!A:AZ,52,FALSE)</f>
        <v>4.9610000000000003</v>
      </c>
      <c r="N1074" s="4">
        <f>VLOOKUP(B1074,YahooFinanceInfos!A:BH,60,FALSE)</f>
        <v>9.0183440000000008</v>
      </c>
      <c r="O1074" s="4" t="str">
        <f t="shared" si="175"/>
        <v>don't touch</v>
      </c>
      <c r="P1074" s="4"/>
      <c r="Q1074" s="4"/>
      <c r="R1074" s="4"/>
      <c r="S1074" s="4"/>
      <c r="T1074" s="4"/>
      <c r="AA1074" s="4" t="str">
        <f t="shared" si="176"/>
        <v>na</v>
      </c>
      <c r="AB1074" s="4" t="str">
        <f t="shared" si="177"/>
        <v>na</v>
      </c>
      <c r="AC1074" s="4" t="str">
        <f t="shared" si="178"/>
        <v>na</v>
      </c>
      <c r="AD1074" s="4" t="str">
        <f t="shared" si="179"/>
        <v>na</v>
      </c>
      <c r="AE1074" s="4" t="str">
        <f t="shared" si="180"/>
        <v>na</v>
      </c>
      <c r="AF1074" s="4" t="str">
        <f t="shared" si="181"/>
        <v>na</v>
      </c>
      <c r="AG1074" s="4" t="str">
        <f t="shared" si="182"/>
        <v>na</v>
      </c>
    </row>
    <row r="1075" spans="1:33" x14ac:dyDescent="0.2">
      <c r="A1075" t="s">
        <v>3713</v>
      </c>
      <c r="B1075" t="s">
        <v>3670</v>
      </c>
      <c r="C1075" s="7">
        <f>VLOOKUP(B1075,YahooFinanceInfos!A:T,9,FALSE)</f>
        <v>0</v>
      </c>
      <c r="D1075">
        <f>VLOOKUP(B1075,YahooFinanceInfos!A:T,7,FALSE)</f>
        <v>0</v>
      </c>
      <c r="E1075" s="1">
        <f>VLOOKUP(B1075,YahooFinanceInfos!A:T,20,FALSE)</f>
        <v>0</v>
      </c>
      <c r="F1075" s="4">
        <f>VLOOKUP(B1075,YahooFinanceInfos!A:AK,37,FALSE)</f>
        <v>0</v>
      </c>
      <c r="G1075" s="11" t="e">
        <f>(VLOOKUP(B1075,YahooFinanceInfos!A:AO,41,FALSE)-E1075)/E1075</f>
        <v>#DIV/0!</v>
      </c>
      <c r="H1075" s="9">
        <f>VLOOKUP(B1075,YahooFinanceInfos!A:AX,50,FALSE)</f>
        <v>0</v>
      </c>
      <c r="I1075" s="9">
        <f>VLOOKUP(B1075,YahooFinanceInfos!A:AT,46,FALSE)</f>
        <v>0</v>
      </c>
      <c r="J1075" s="4">
        <f>VLOOKUP(B1075,YahooFinanceInfos!A:AV,48,FALSE)</f>
        <v>0</v>
      </c>
      <c r="K1075" s="4" t="str">
        <f t="shared" si="174"/>
        <v>na</v>
      </c>
      <c r="L1075" s="9">
        <f>VLOOKUP(B1075,YahooFinanceInfos!A:AV,47,FALSE)</f>
        <v>0</v>
      </c>
      <c r="M1075" s="9">
        <f>VLOOKUP(B1075,YahooFinanceInfos!A:AZ,52,FALSE)</f>
        <v>0</v>
      </c>
      <c r="N1075" s="4">
        <f>VLOOKUP(B1075,YahooFinanceInfos!A:BH,60,FALSE)</f>
        <v>0</v>
      </c>
      <c r="O1075" s="4" t="e">
        <f t="shared" si="175"/>
        <v>#DIV/0!</v>
      </c>
      <c r="P1075" s="4"/>
      <c r="Q1075" s="4"/>
      <c r="R1075" s="4"/>
      <c r="S1075" s="4"/>
      <c r="T1075" s="4"/>
      <c r="AA1075" s="4" t="str">
        <f t="shared" si="176"/>
        <v>na</v>
      </c>
      <c r="AB1075" s="4" t="str">
        <f t="shared" si="177"/>
        <v>na</v>
      </c>
      <c r="AC1075" s="4" t="str">
        <f t="shared" si="178"/>
        <v>na</v>
      </c>
      <c r="AD1075" s="4" t="str">
        <f t="shared" si="179"/>
        <v>na</v>
      </c>
      <c r="AE1075" s="4" t="str">
        <f t="shared" si="180"/>
        <v>na</v>
      </c>
      <c r="AF1075" s="4" t="str">
        <f t="shared" si="181"/>
        <v>na</v>
      </c>
      <c r="AG1075" s="4" t="str">
        <f t="shared" si="182"/>
        <v>na</v>
      </c>
    </row>
    <row r="1076" spans="1:33" x14ac:dyDescent="0.2">
      <c r="A1076" t="s">
        <v>3713</v>
      </c>
      <c r="B1076" t="s">
        <v>3671</v>
      </c>
      <c r="C1076" s="7">
        <f>VLOOKUP(B1076,YahooFinanceInfos!A:T,9,FALSE)</f>
        <v>0</v>
      </c>
      <c r="D1076">
        <f>VLOOKUP(B1076,YahooFinanceInfos!A:T,7,FALSE)</f>
        <v>0</v>
      </c>
      <c r="E1076" s="1">
        <f>VLOOKUP(B1076,YahooFinanceInfos!A:T,20,FALSE)</f>
        <v>0</v>
      </c>
      <c r="F1076" s="4">
        <f>VLOOKUP(B1076,YahooFinanceInfos!A:AK,37,FALSE)</f>
        <v>0</v>
      </c>
      <c r="G1076" s="11" t="e">
        <f>(VLOOKUP(B1076,YahooFinanceInfos!A:AO,41,FALSE)-E1076)/E1076</f>
        <v>#DIV/0!</v>
      </c>
      <c r="H1076" s="9">
        <f>VLOOKUP(B1076,YahooFinanceInfos!A:AX,50,FALSE)</f>
        <v>0</v>
      </c>
      <c r="I1076" s="9">
        <f>VLOOKUP(B1076,YahooFinanceInfos!A:AT,46,FALSE)</f>
        <v>0</v>
      </c>
      <c r="J1076" s="4">
        <f>VLOOKUP(B1076,YahooFinanceInfos!A:AV,48,FALSE)</f>
        <v>0</v>
      </c>
      <c r="K1076" s="4" t="str">
        <f t="shared" ref="K1076:K1132" si="183">IFERROR(I1076/H1076,"na")</f>
        <v>na</v>
      </c>
      <c r="L1076" s="9">
        <f>VLOOKUP(B1076,YahooFinanceInfos!A:AV,47,FALSE)</f>
        <v>0</v>
      </c>
      <c r="M1076" s="9">
        <f>VLOOKUP(B1076,YahooFinanceInfos!A:AZ,52,FALSE)</f>
        <v>0</v>
      </c>
      <c r="N1076" s="4">
        <f>VLOOKUP(B1076,YahooFinanceInfos!A:BH,60,FALSE)</f>
        <v>0</v>
      </c>
      <c r="O1076" s="4" t="e">
        <f t="shared" ref="O1076:O1132" si="184">IF(G1076&gt;30%,IF(J1076&gt;3%,IF(K1076&lt;100%,IF(K1076&gt;0%,"invest","don't touch"),"don't touch"),"don't touch"),"don't touch")</f>
        <v>#DIV/0!</v>
      </c>
      <c r="P1076" s="4"/>
      <c r="Q1076" s="4"/>
      <c r="R1076" s="4"/>
      <c r="S1076" s="4"/>
      <c r="T1076" s="4"/>
      <c r="AA1076" s="4" t="str">
        <f t="shared" si="176"/>
        <v>na</v>
      </c>
      <c r="AB1076" s="4" t="str">
        <f t="shared" si="177"/>
        <v>na</v>
      </c>
      <c r="AC1076" s="4" t="str">
        <f t="shared" si="178"/>
        <v>na</v>
      </c>
      <c r="AD1076" s="4" t="str">
        <f t="shared" si="179"/>
        <v>na</v>
      </c>
      <c r="AE1076" s="4" t="str">
        <f t="shared" si="180"/>
        <v>na</v>
      </c>
      <c r="AF1076" s="4" t="str">
        <f t="shared" si="181"/>
        <v>na</v>
      </c>
      <c r="AG1076" s="4" t="str">
        <f t="shared" si="182"/>
        <v>na</v>
      </c>
    </row>
    <row r="1077" spans="1:33" x14ac:dyDescent="0.2">
      <c r="A1077" t="s">
        <v>3713</v>
      </c>
      <c r="B1077" t="s">
        <v>3672</v>
      </c>
      <c r="C1077" s="7" t="str">
        <f>VLOOKUP(B1077,YahooFinanceInfos!A:T,9,FALSE)</f>
        <v>Tractor Supply Company</v>
      </c>
      <c r="D1077" t="str">
        <f>VLOOKUP(B1077,YahooFinanceInfos!A:T,7,FALSE)</f>
        <v>USD</v>
      </c>
      <c r="E1077" s="1">
        <f>VLOOKUP(B1077,YahooFinanceInfos!A:T,20,FALSE)</f>
        <v>106.83</v>
      </c>
      <c r="F1077" s="4" t="str">
        <f>VLOOKUP(B1077,YahooFinanceInfos!A:AK,37,FALSE)</f>
        <v>63.89 - 114.25</v>
      </c>
      <c r="G1077" s="11">
        <f>(VLOOKUP(B1077,YahooFinanceInfos!A:AO,41,FALSE)-E1077)/E1077</f>
        <v>6.9456145277543777E-2</v>
      </c>
      <c r="H1077" s="9">
        <f>VLOOKUP(B1077,YahooFinanceInfos!A:AX,50,FALSE)</f>
        <v>4.76</v>
      </c>
      <c r="I1077" s="9">
        <f>VLOOKUP(B1077,YahooFinanceInfos!A:AT,46,FALSE)</f>
        <v>1.4</v>
      </c>
      <c r="J1077" s="4">
        <f>VLOOKUP(B1077,YahooFinanceInfos!A:AV,48,FALSE)</f>
        <v>1.3145540000000001E-2</v>
      </c>
      <c r="K1077" s="4">
        <f t="shared" si="183"/>
        <v>0.29411764705882354</v>
      </c>
      <c r="L1077" s="9">
        <f>VLOOKUP(B1077,YahooFinanceInfos!A:AV,47,FALSE)</f>
        <v>22.443276999999998</v>
      </c>
      <c r="M1077" s="9">
        <f>VLOOKUP(B1077,YahooFinanceInfos!A:AZ,52,FALSE)</f>
        <v>11.596</v>
      </c>
      <c r="N1077" s="4">
        <f>VLOOKUP(B1077,YahooFinanceInfos!A:BH,60,FALSE)</f>
        <v>9.2126599999999996</v>
      </c>
      <c r="O1077" s="4" t="str">
        <f t="shared" si="184"/>
        <v>don't touch</v>
      </c>
      <c r="P1077" s="4"/>
      <c r="Q1077" s="4"/>
      <c r="R1077" s="4"/>
      <c r="S1077" s="4"/>
      <c r="T1077" s="4"/>
      <c r="AA1077" s="4" t="str">
        <f t="shared" si="176"/>
        <v>na</v>
      </c>
      <c r="AB1077" s="4" t="str">
        <f t="shared" si="177"/>
        <v>na</v>
      </c>
      <c r="AC1077" s="4" t="str">
        <f t="shared" si="178"/>
        <v>na</v>
      </c>
      <c r="AD1077" s="4" t="str">
        <f t="shared" si="179"/>
        <v>na</v>
      </c>
      <c r="AE1077" s="4" t="str">
        <f t="shared" si="180"/>
        <v>na</v>
      </c>
      <c r="AF1077" s="4" t="str">
        <f t="shared" si="181"/>
        <v>na</v>
      </c>
      <c r="AG1077" s="4" t="str">
        <f t="shared" si="182"/>
        <v>na</v>
      </c>
    </row>
    <row r="1078" spans="1:33" x14ac:dyDescent="0.2">
      <c r="A1078" t="s">
        <v>3713</v>
      </c>
      <c r="B1078" t="s">
        <v>3673</v>
      </c>
      <c r="C1078" s="7" t="str">
        <f>VLOOKUP(B1078,YahooFinanceInfos!A:T,9,FALSE)</f>
        <v>Transdigm Group Incorporated Tr</v>
      </c>
      <c r="D1078" t="str">
        <f>VLOOKUP(B1078,YahooFinanceInfos!A:T,7,FALSE)</f>
        <v>USD</v>
      </c>
      <c r="E1078" s="1">
        <f>VLOOKUP(B1078,YahooFinanceInfos!A:T,20,FALSE)</f>
        <v>330.44</v>
      </c>
      <c r="F1078" s="4" t="str">
        <f>VLOOKUP(B1078,YahooFinanceInfos!A:AK,37,FALSE)</f>
        <v>200.06 - 673.51</v>
      </c>
      <c r="G1078" s="11">
        <f>(VLOOKUP(B1078,YahooFinanceInfos!A:AO,41,FALSE)-E1078)/E1078</f>
        <v>1.0382217649195014</v>
      </c>
      <c r="H1078" s="9">
        <f>VLOOKUP(B1078,YahooFinanceInfos!A:AX,50,FALSE)</f>
        <v>14.833</v>
      </c>
      <c r="I1078" s="9">
        <f>VLOOKUP(B1078,YahooFinanceInfos!A:AT,46,FALSE)</f>
        <v>0</v>
      </c>
      <c r="J1078" s="4">
        <f>VLOOKUP(B1078,YahooFinanceInfos!A:AV,48,FALSE)</f>
        <v>0</v>
      </c>
      <c r="K1078" s="4">
        <f t="shared" si="183"/>
        <v>0</v>
      </c>
      <c r="L1078" s="9">
        <f>VLOOKUP(B1078,YahooFinanceInfos!A:AV,47,FALSE)</f>
        <v>22.277355</v>
      </c>
      <c r="M1078" s="9">
        <f>VLOOKUP(B1078,YahooFinanceInfos!A:AZ,52,FALSE)</f>
        <v>-77.893000000000001</v>
      </c>
      <c r="N1078" s="4">
        <f>VLOOKUP(B1078,YahooFinanceInfos!A:BH,60,FALSE)</f>
        <v>-4.2422300000000002</v>
      </c>
      <c r="O1078" s="4" t="str">
        <f t="shared" si="184"/>
        <v>don't touch</v>
      </c>
      <c r="P1078" s="4"/>
      <c r="Q1078" s="4"/>
      <c r="R1078" s="4"/>
      <c r="S1078" s="4"/>
      <c r="T1078" s="4"/>
      <c r="AA1078" s="4" t="str">
        <f t="shared" si="176"/>
        <v>na</v>
      </c>
      <c r="AB1078" s="4" t="str">
        <f t="shared" si="177"/>
        <v>na</v>
      </c>
      <c r="AC1078" s="4" t="str">
        <f t="shared" si="178"/>
        <v>na</v>
      </c>
      <c r="AD1078" s="4" t="str">
        <f t="shared" si="179"/>
        <v>na</v>
      </c>
      <c r="AE1078" s="4" t="str">
        <f t="shared" si="180"/>
        <v>na</v>
      </c>
      <c r="AF1078" s="4" t="str">
        <f t="shared" si="181"/>
        <v>na</v>
      </c>
      <c r="AG1078" s="4" t="str">
        <f t="shared" si="182"/>
        <v>na</v>
      </c>
    </row>
    <row r="1079" spans="1:33" x14ac:dyDescent="0.2">
      <c r="A1079" t="s">
        <v>3713</v>
      </c>
      <c r="B1079" t="s">
        <v>3674</v>
      </c>
      <c r="C1079" s="7" t="str">
        <f>VLOOKUP(B1079,YahooFinanceInfos!A:T,9,FALSE)</f>
        <v>TripAdvisor, Inc.</v>
      </c>
      <c r="D1079" t="str">
        <f>VLOOKUP(B1079,YahooFinanceInfos!A:T,7,FALSE)</f>
        <v>USD</v>
      </c>
      <c r="E1079" s="1">
        <f>VLOOKUP(B1079,YahooFinanceInfos!A:T,20,FALSE)</f>
        <v>15.61</v>
      </c>
      <c r="F1079" s="4" t="str">
        <f>VLOOKUP(B1079,YahooFinanceInfos!A:AK,37,FALSE)</f>
        <v>13.73 - 48.47</v>
      </c>
      <c r="G1079" s="11">
        <f>(VLOOKUP(B1079,YahooFinanceInfos!A:AO,41,FALSE)-E1079)/E1079</f>
        <v>2.1050608584240873</v>
      </c>
      <c r="H1079" s="9">
        <f>VLOOKUP(B1079,YahooFinanceInfos!A:AX,50,FALSE)</f>
        <v>0.59899999999999998</v>
      </c>
      <c r="I1079" s="9">
        <f>VLOOKUP(B1079,YahooFinanceInfos!A:AT,46,FALSE)</f>
        <v>0</v>
      </c>
      <c r="J1079" s="4">
        <f>VLOOKUP(B1079,YahooFinanceInfos!A:AV,48,FALSE)</f>
        <v>0</v>
      </c>
      <c r="K1079" s="4">
        <f t="shared" si="183"/>
        <v>0</v>
      </c>
      <c r="L1079" s="9">
        <f>VLOOKUP(B1079,YahooFinanceInfos!A:AV,47,FALSE)</f>
        <v>26.060099999999998</v>
      </c>
      <c r="M1079" s="9">
        <f>VLOOKUP(B1079,YahooFinanceInfos!A:AZ,52,FALSE)</f>
        <v>7.6589999999999998</v>
      </c>
      <c r="N1079" s="4">
        <f>VLOOKUP(B1079,YahooFinanceInfos!A:BH,60,FALSE)</f>
        <v>2.038125</v>
      </c>
      <c r="O1079" s="4" t="str">
        <f t="shared" si="184"/>
        <v>don't touch</v>
      </c>
      <c r="P1079" s="4"/>
      <c r="Q1079" s="4"/>
      <c r="R1079" s="4"/>
      <c r="S1079" s="4"/>
      <c r="T1079" s="4"/>
      <c r="AA1079" s="4" t="str">
        <f t="shared" si="176"/>
        <v>na</v>
      </c>
      <c r="AB1079" s="4" t="str">
        <f t="shared" si="177"/>
        <v>na</v>
      </c>
      <c r="AC1079" s="4" t="str">
        <f t="shared" si="178"/>
        <v>na</v>
      </c>
      <c r="AD1079" s="4" t="str">
        <f t="shared" si="179"/>
        <v>na</v>
      </c>
      <c r="AE1079" s="4" t="str">
        <f t="shared" si="180"/>
        <v>na</v>
      </c>
      <c r="AF1079" s="4" t="str">
        <f t="shared" si="181"/>
        <v>na</v>
      </c>
      <c r="AG1079" s="4" t="str">
        <f t="shared" si="182"/>
        <v>na</v>
      </c>
    </row>
    <row r="1080" spans="1:33" x14ac:dyDescent="0.2">
      <c r="A1080" t="s">
        <v>3713</v>
      </c>
      <c r="B1080" t="s">
        <v>2935</v>
      </c>
      <c r="C1080" s="7" t="str">
        <f>VLOOKUP(B1080,YahooFinanceInfos!A:T,9,FALSE)</f>
        <v>Fox Corporation</v>
      </c>
      <c r="D1080" t="str">
        <f>VLOOKUP(B1080,YahooFinanceInfos!A:T,7,FALSE)</f>
        <v>USD</v>
      </c>
      <c r="E1080" s="1">
        <f>VLOOKUP(B1080,YahooFinanceInfos!A:T,20,FALSE)</f>
        <v>25.77</v>
      </c>
      <c r="F1080" s="4" t="str">
        <f>VLOOKUP(B1080,YahooFinanceInfos!A:AK,37,FALSE)</f>
        <v>19.81 - 39.735</v>
      </c>
      <c r="G1080" s="11">
        <f>(VLOOKUP(B1080,YahooFinanceInfos!A:AO,41,FALSE)-E1080)/E1080</f>
        <v>0.54190919674039584</v>
      </c>
      <c r="H1080" s="9">
        <f>VLOOKUP(B1080,YahooFinanceInfos!A:AX,50,FALSE)</f>
        <v>2.149</v>
      </c>
      <c r="I1080" s="9">
        <f>VLOOKUP(B1080,YahooFinanceInfos!A:AT,46,FALSE)</f>
        <v>0.69</v>
      </c>
      <c r="J1080" s="4">
        <f>VLOOKUP(B1080,YahooFinanceInfos!A:AV,48,FALSE)</f>
        <v>2.7213568E-2</v>
      </c>
      <c r="K1080" s="4">
        <f t="shared" si="183"/>
        <v>0.32107957189390413</v>
      </c>
      <c r="L1080" s="9">
        <f>VLOOKUP(B1080,YahooFinanceInfos!A:AV,47,FALSE)</f>
        <v>11.991625000000001</v>
      </c>
      <c r="M1080" s="9">
        <f>VLOOKUP(B1080,YahooFinanceInfos!A:AZ,52,FALSE)</f>
        <v>16.753</v>
      </c>
      <c r="N1080" s="4">
        <f>VLOOKUP(B1080,YahooFinanceInfos!A:BH,60,FALSE)</f>
        <v>1.538232</v>
      </c>
      <c r="O1080" s="4" t="str">
        <f t="shared" si="184"/>
        <v>don't touch</v>
      </c>
      <c r="P1080" s="4"/>
      <c r="Q1080" s="4"/>
      <c r="R1080" s="4"/>
      <c r="S1080" s="4"/>
      <c r="T1080" s="4"/>
      <c r="AA1080" s="4" t="str">
        <f t="shared" si="176"/>
        <v>na</v>
      </c>
      <c r="AB1080" s="4" t="str">
        <f t="shared" si="177"/>
        <v>na</v>
      </c>
      <c r="AC1080" s="4" t="str">
        <f t="shared" si="178"/>
        <v>na</v>
      </c>
      <c r="AD1080" s="4" t="str">
        <f t="shared" si="179"/>
        <v>na</v>
      </c>
      <c r="AE1080" s="4" t="str">
        <f t="shared" si="180"/>
        <v>na</v>
      </c>
      <c r="AF1080" s="4" t="str">
        <f t="shared" si="181"/>
        <v>na</v>
      </c>
      <c r="AG1080" s="4" t="str">
        <f t="shared" si="182"/>
        <v>na</v>
      </c>
    </row>
    <row r="1081" spans="1:33" x14ac:dyDescent="0.2">
      <c r="A1081" t="s">
        <v>3713</v>
      </c>
      <c r="B1081" t="s">
        <v>3675</v>
      </c>
      <c r="C1081" s="7" t="str">
        <f>VLOOKUP(B1081,YahooFinanceInfos!A:T,9,FALSE)</f>
        <v>Fox Corporation</v>
      </c>
      <c r="D1081" t="str">
        <f>VLOOKUP(B1081,YahooFinanceInfos!A:T,7,FALSE)</f>
        <v>USD</v>
      </c>
      <c r="E1081" s="1">
        <f>VLOOKUP(B1081,YahooFinanceInfos!A:T,20,FALSE)</f>
        <v>25.12</v>
      </c>
      <c r="F1081" s="4" t="str">
        <f>VLOOKUP(B1081,YahooFinanceInfos!A:AK,37,FALSE)</f>
        <v>19.13 - 38.84</v>
      </c>
      <c r="G1081" s="11">
        <f>(VLOOKUP(B1081,YahooFinanceInfos!A:AO,41,FALSE)-E1081)/E1081</f>
        <v>0.54617834394904463</v>
      </c>
      <c r="H1081" s="9">
        <f>VLOOKUP(B1081,YahooFinanceInfos!A:AX,50,FALSE)</f>
        <v>2.149</v>
      </c>
      <c r="I1081" s="9">
        <f>VLOOKUP(B1081,YahooFinanceInfos!A:AT,46,FALSE)</f>
        <v>0.69</v>
      </c>
      <c r="J1081" s="4">
        <f>VLOOKUP(B1081,YahooFinanceInfos!A:AV,48,FALSE)</f>
        <v>2.8678305000000001E-2</v>
      </c>
      <c r="K1081" s="4">
        <f t="shared" si="183"/>
        <v>0.32107957189390413</v>
      </c>
      <c r="L1081" s="9">
        <f>VLOOKUP(B1081,YahooFinanceInfos!A:AV,47,FALSE)</f>
        <v>11.689158000000001</v>
      </c>
      <c r="M1081" s="9">
        <f>VLOOKUP(B1081,YahooFinanceInfos!A:AZ,52,FALSE)</f>
        <v>16.753</v>
      </c>
      <c r="N1081" s="4">
        <f>VLOOKUP(B1081,YahooFinanceInfos!A:BH,60,FALSE)</f>
        <v>1.4994329</v>
      </c>
      <c r="O1081" s="4" t="str">
        <f t="shared" si="184"/>
        <v>don't touch</v>
      </c>
      <c r="P1081" s="4"/>
      <c r="Q1081" s="4"/>
      <c r="R1081" s="4"/>
      <c r="S1081" s="4"/>
      <c r="T1081" s="4"/>
      <c r="AA1081" s="4" t="str">
        <f t="shared" si="176"/>
        <v>na</v>
      </c>
      <c r="AB1081" s="4" t="str">
        <f t="shared" si="177"/>
        <v>na</v>
      </c>
      <c r="AC1081" s="4" t="str">
        <f t="shared" si="178"/>
        <v>na</v>
      </c>
      <c r="AD1081" s="4" t="str">
        <f t="shared" si="179"/>
        <v>na</v>
      </c>
      <c r="AE1081" s="4" t="str">
        <f t="shared" si="180"/>
        <v>na</v>
      </c>
      <c r="AF1081" s="4" t="str">
        <f t="shared" si="181"/>
        <v>na</v>
      </c>
      <c r="AG1081" s="4" t="str">
        <f t="shared" si="182"/>
        <v>na</v>
      </c>
    </row>
    <row r="1082" spans="1:33" x14ac:dyDescent="0.2">
      <c r="A1082" t="s">
        <v>3713</v>
      </c>
      <c r="B1082" t="s">
        <v>3676</v>
      </c>
      <c r="C1082" s="7" t="str">
        <f>VLOOKUP(B1082,YahooFinanceInfos!A:T,9,FALSE)</f>
        <v>Tyson Foods, Inc.</v>
      </c>
      <c r="D1082" t="str">
        <f>VLOOKUP(B1082,YahooFinanceInfos!A:T,7,FALSE)</f>
        <v>USD</v>
      </c>
      <c r="E1082" s="1">
        <f>VLOOKUP(B1082,YahooFinanceInfos!A:T,20,FALSE)</f>
        <v>59.16</v>
      </c>
      <c r="F1082" s="4" t="str">
        <f>VLOOKUP(B1082,YahooFinanceInfos!A:AK,37,FALSE)</f>
        <v>42.57 - 94.24</v>
      </c>
      <c r="G1082" s="11">
        <f>(VLOOKUP(B1082,YahooFinanceInfos!A:AO,41,FALSE)-E1082)/E1082</f>
        <v>0.59296822177146724</v>
      </c>
      <c r="H1082" s="9">
        <f>VLOOKUP(B1082,YahooFinanceInfos!A:AX,50,FALSE)</f>
        <v>5.37</v>
      </c>
      <c r="I1082" s="9">
        <f>VLOOKUP(B1082,YahooFinanceInfos!A:AT,46,FALSE)</f>
        <v>1.59</v>
      </c>
      <c r="J1082" s="4">
        <f>VLOOKUP(B1082,YahooFinanceInfos!A:AV,48,FALSE)</f>
        <v>2.7357192999999998E-2</v>
      </c>
      <c r="K1082" s="4">
        <f t="shared" si="183"/>
        <v>0.29608938547486036</v>
      </c>
      <c r="L1082" s="9">
        <f>VLOOKUP(B1082,YahooFinanceInfos!A:AV,47,FALSE)</f>
        <v>11.01676</v>
      </c>
      <c r="M1082" s="9">
        <f>VLOOKUP(B1082,YahooFinanceInfos!A:AZ,52,FALSE)</f>
        <v>39.659999999999997</v>
      </c>
      <c r="N1082" s="4">
        <f>VLOOKUP(B1082,YahooFinanceInfos!A:BH,60,FALSE)</f>
        <v>1.4916792999999999</v>
      </c>
      <c r="O1082" s="4" t="str">
        <f t="shared" si="184"/>
        <v>don't touch</v>
      </c>
      <c r="P1082" s="4"/>
      <c r="Q1082" s="4"/>
      <c r="R1082" s="4"/>
      <c r="S1082" s="4"/>
      <c r="T1082" s="4"/>
      <c r="AA1082" s="4" t="str">
        <f t="shared" si="176"/>
        <v>na</v>
      </c>
      <c r="AB1082" s="4" t="str">
        <f t="shared" si="177"/>
        <v>na</v>
      </c>
      <c r="AC1082" s="4" t="str">
        <f t="shared" si="178"/>
        <v>na</v>
      </c>
      <c r="AD1082" s="4" t="str">
        <f t="shared" si="179"/>
        <v>na</v>
      </c>
      <c r="AE1082" s="4" t="str">
        <f t="shared" si="180"/>
        <v>na</v>
      </c>
      <c r="AF1082" s="4" t="str">
        <f t="shared" si="181"/>
        <v>na</v>
      </c>
      <c r="AG1082" s="4" t="str">
        <f t="shared" si="182"/>
        <v>na</v>
      </c>
    </row>
    <row r="1083" spans="1:33" x14ac:dyDescent="0.2">
      <c r="A1083" t="s">
        <v>3713</v>
      </c>
      <c r="B1083" t="s">
        <v>3677</v>
      </c>
      <c r="C1083" s="7" t="str">
        <f>VLOOKUP(B1083,YahooFinanceInfos!A:T,9,FALSE)</f>
        <v>U.S. Bancorp</v>
      </c>
      <c r="D1083" t="str">
        <f>VLOOKUP(B1083,YahooFinanceInfos!A:T,7,FALSE)</f>
        <v>USD</v>
      </c>
      <c r="E1083" s="1">
        <f>VLOOKUP(B1083,YahooFinanceInfos!A:T,20,FALSE)</f>
        <v>31.17</v>
      </c>
      <c r="F1083" s="4" t="str">
        <f>VLOOKUP(B1083,YahooFinanceInfos!A:AK,37,FALSE)</f>
        <v>28.36 - 61.11</v>
      </c>
      <c r="G1083" s="11">
        <f>(VLOOKUP(B1083,YahooFinanceInfos!A:AO,41,FALSE)-E1083)/E1083</f>
        <v>0.96053897978825786</v>
      </c>
      <c r="H1083" s="9">
        <f>VLOOKUP(B1083,YahooFinanceInfos!A:AX,50,FALSE)</f>
        <v>3.883</v>
      </c>
      <c r="I1083" s="9">
        <f>VLOOKUP(B1083,YahooFinanceInfos!A:AT,46,FALSE)</f>
        <v>1.63</v>
      </c>
      <c r="J1083" s="4">
        <f>VLOOKUP(B1083,YahooFinanceInfos!A:AV,48,FALSE)</f>
        <v>5.5348045999999998E-2</v>
      </c>
      <c r="K1083" s="4">
        <f t="shared" si="183"/>
        <v>0.41977852176152458</v>
      </c>
      <c r="L1083" s="9">
        <f>VLOOKUP(B1083,YahooFinanceInfos!A:AV,47,FALSE)</f>
        <v>8.0272989999999993</v>
      </c>
      <c r="M1083" s="9">
        <f>VLOOKUP(B1083,YahooFinanceInfos!A:AZ,52,FALSE)</f>
        <v>30.244</v>
      </c>
      <c r="N1083" s="4">
        <f>VLOOKUP(B1083,YahooFinanceInfos!A:BH,60,FALSE)</f>
        <v>1.0306177000000001</v>
      </c>
      <c r="O1083" s="4" t="str">
        <f t="shared" si="184"/>
        <v>invest</v>
      </c>
      <c r="P1083" s="4"/>
      <c r="Q1083" s="14"/>
      <c r="R1083" s="17"/>
      <c r="S1083" s="17"/>
      <c r="T1083" s="17"/>
      <c r="AA1083" s="4" t="str">
        <f t="shared" si="176"/>
        <v>na</v>
      </c>
      <c r="AB1083" s="4" t="str">
        <f t="shared" si="177"/>
        <v>na</v>
      </c>
      <c r="AC1083" s="4" t="str">
        <f t="shared" si="178"/>
        <v>na</v>
      </c>
      <c r="AD1083" s="4" t="str">
        <f t="shared" si="179"/>
        <v>na</v>
      </c>
      <c r="AE1083" s="4" t="str">
        <f t="shared" si="180"/>
        <v>na</v>
      </c>
      <c r="AF1083" s="4" t="str">
        <f t="shared" si="181"/>
        <v>na</v>
      </c>
      <c r="AG1083" s="4" t="str">
        <f t="shared" si="182"/>
        <v>na</v>
      </c>
    </row>
    <row r="1084" spans="1:33" x14ac:dyDescent="0.2">
      <c r="A1084" t="s">
        <v>3713</v>
      </c>
      <c r="B1084" t="s">
        <v>3678</v>
      </c>
      <c r="C1084" s="7" t="str">
        <f>VLOOKUP(B1084,YahooFinanceInfos!A:T,9,FALSE)</f>
        <v>UDR, Inc.</v>
      </c>
      <c r="D1084" t="str">
        <f>VLOOKUP(B1084,YahooFinanceInfos!A:T,7,FALSE)</f>
        <v>USD</v>
      </c>
      <c r="E1084" s="1">
        <f>VLOOKUP(B1084,YahooFinanceInfos!A:T,20,FALSE)</f>
        <v>34.9</v>
      </c>
      <c r="F1084" s="4" t="str">
        <f>VLOOKUP(B1084,YahooFinanceInfos!A:AK,37,FALSE)</f>
        <v>29.2 - 51.25</v>
      </c>
      <c r="G1084" s="11">
        <f>(VLOOKUP(B1084,YahooFinanceInfos!A:AO,41,FALSE)-E1084)/E1084</f>
        <v>0.46848137535816625</v>
      </c>
      <c r="H1084" s="9">
        <f>VLOOKUP(B1084,YahooFinanceInfos!A:AX,50,FALSE)</f>
        <v>0.55400000000000005</v>
      </c>
      <c r="I1084" s="9">
        <f>VLOOKUP(B1084,YahooFinanceInfos!A:AT,46,FALSE)</f>
        <v>1.387</v>
      </c>
      <c r="J1084" s="4">
        <f>VLOOKUP(B1084,YahooFinanceInfos!A:AV,48,FALSE)</f>
        <v>3.9425809999999999E-2</v>
      </c>
      <c r="K1084" s="4">
        <f t="shared" si="183"/>
        <v>2.5036101083032487</v>
      </c>
      <c r="L1084" s="9">
        <f>VLOOKUP(B1084,YahooFinanceInfos!A:AV,47,FALSE)</f>
        <v>62.996389999999998</v>
      </c>
      <c r="M1084" s="9">
        <f>VLOOKUP(B1084,YahooFinanceInfos!A:AZ,52,FALSE)</f>
        <v>11.590999999999999</v>
      </c>
      <c r="N1084" s="4">
        <f>VLOOKUP(B1084,YahooFinanceInfos!A:BH,60,FALSE)</f>
        <v>3.0109569999999999</v>
      </c>
      <c r="O1084" s="4" t="str">
        <f t="shared" si="184"/>
        <v>don't touch</v>
      </c>
      <c r="P1084" s="4"/>
      <c r="Q1084" s="4"/>
      <c r="R1084" s="4"/>
      <c r="S1084" s="4"/>
      <c r="T1084" s="4"/>
      <c r="AA1084" s="4" t="str">
        <f t="shared" si="176"/>
        <v>na</v>
      </c>
      <c r="AB1084" s="4" t="str">
        <f t="shared" si="177"/>
        <v>na</v>
      </c>
      <c r="AC1084" s="4" t="str">
        <f t="shared" si="178"/>
        <v>na</v>
      </c>
      <c r="AD1084" s="4" t="str">
        <f t="shared" si="179"/>
        <v>na</v>
      </c>
      <c r="AE1084" s="4" t="str">
        <f t="shared" si="180"/>
        <v>na</v>
      </c>
      <c r="AF1084" s="4" t="str">
        <f t="shared" si="181"/>
        <v>na</v>
      </c>
      <c r="AG1084" s="4" t="str">
        <f t="shared" si="182"/>
        <v>na</v>
      </c>
    </row>
    <row r="1085" spans="1:33" x14ac:dyDescent="0.2">
      <c r="A1085" t="s">
        <v>3713</v>
      </c>
      <c r="B1085" t="s">
        <v>3679</v>
      </c>
      <c r="C1085" s="7" t="str">
        <f>VLOOKUP(B1085,YahooFinanceInfos!A:T,9,FALSE)</f>
        <v>Ulta Beauty, Inc.</v>
      </c>
      <c r="D1085" t="str">
        <f>VLOOKUP(B1085,YahooFinanceInfos!A:T,7,FALSE)</f>
        <v>USD</v>
      </c>
      <c r="E1085" s="1">
        <f>VLOOKUP(B1085,YahooFinanceInfos!A:T,20,FALSE)</f>
        <v>200.965</v>
      </c>
      <c r="F1085" s="4" t="str">
        <f>VLOOKUP(B1085,YahooFinanceInfos!A:AK,37,FALSE)</f>
        <v>124.05 - 368.83</v>
      </c>
      <c r="G1085" s="11">
        <f>(VLOOKUP(B1085,YahooFinanceInfos!A:AO,41,FALSE)-E1085)/E1085</f>
        <v>0.83529470305774622</v>
      </c>
      <c r="H1085" s="9">
        <f>VLOOKUP(B1085,YahooFinanceInfos!A:AX,50,FALSE)</f>
        <v>12.15</v>
      </c>
      <c r="I1085" s="9">
        <f>VLOOKUP(B1085,YahooFinanceInfos!A:AT,46,FALSE)</f>
        <v>0</v>
      </c>
      <c r="J1085" s="4">
        <f>VLOOKUP(B1085,YahooFinanceInfos!A:AV,48,FALSE)</f>
        <v>0</v>
      </c>
      <c r="K1085" s="4">
        <f t="shared" si="183"/>
        <v>0</v>
      </c>
      <c r="L1085" s="9">
        <f>VLOOKUP(B1085,YahooFinanceInfos!A:AV,47,FALSE)</f>
        <v>16.540329</v>
      </c>
      <c r="M1085" s="9">
        <f>VLOOKUP(B1085,YahooFinanceInfos!A:AZ,52,FALSE)</f>
        <v>33.600999999999999</v>
      </c>
      <c r="N1085" s="4">
        <f>VLOOKUP(B1085,YahooFinanceInfos!A:BH,60,FALSE)</f>
        <v>5.9809226999999998</v>
      </c>
      <c r="O1085" s="4" t="str">
        <f t="shared" si="184"/>
        <v>don't touch</v>
      </c>
      <c r="P1085" s="4"/>
      <c r="Q1085" s="4"/>
      <c r="R1085" s="4"/>
      <c r="S1085" s="4"/>
      <c r="T1085" s="4"/>
      <c r="AA1085" s="4" t="str">
        <f t="shared" si="176"/>
        <v>na</v>
      </c>
      <c r="AB1085" s="4" t="str">
        <f t="shared" si="177"/>
        <v>na</v>
      </c>
      <c r="AC1085" s="4" t="str">
        <f t="shared" si="178"/>
        <v>na</v>
      </c>
      <c r="AD1085" s="4" t="str">
        <f t="shared" si="179"/>
        <v>na</v>
      </c>
      <c r="AE1085" s="4" t="str">
        <f t="shared" si="180"/>
        <v>na</v>
      </c>
      <c r="AF1085" s="4" t="str">
        <f t="shared" si="181"/>
        <v>na</v>
      </c>
      <c r="AG1085" s="4" t="str">
        <f t="shared" si="182"/>
        <v>na</v>
      </c>
    </row>
    <row r="1086" spans="1:33" x14ac:dyDescent="0.2">
      <c r="A1086" t="s">
        <v>3713</v>
      </c>
      <c r="B1086" t="s">
        <v>3680</v>
      </c>
      <c r="C1086" s="7" t="str">
        <f>VLOOKUP(B1086,YahooFinanceInfos!A:T,9,FALSE)</f>
        <v>Under Armour, Inc.</v>
      </c>
      <c r="D1086" t="str">
        <f>VLOOKUP(B1086,YahooFinanceInfos!A:T,7,FALSE)</f>
        <v>USD</v>
      </c>
      <c r="E1086" s="1">
        <f>VLOOKUP(B1086,YahooFinanceInfos!A:T,20,FALSE)</f>
        <v>7.71</v>
      </c>
      <c r="F1086" s="4" t="str">
        <f>VLOOKUP(B1086,YahooFinanceInfos!A:AK,37,FALSE)</f>
        <v>7.15 - 27.72</v>
      </c>
      <c r="G1086" s="11">
        <f>(VLOOKUP(B1086,YahooFinanceInfos!A:AO,41,FALSE)-E1086)/E1086</f>
        <v>2.5953307392996106</v>
      </c>
      <c r="H1086" s="9">
        <f>VLOOKUP(B1086,YahooFinanceInfos!A:AX,50,FALSE)</f>
        <v>0.20300000000000001</v>
      </c>
      <c r="I1086" s="9">
        <f>VLOOKUP(B1086,YahooFinanceInfos!A:AT,46,FALSE)</f>
        <v>0</v>
      </c>
      <c r="J1086" s="4">
        <f>VLOOKUP(B1086,YahooFinanceInfos!A:AV,48,FALSE)</f>
        <v>0</v>
      </c>
      <c r="K1086" s="4">
        <f t="shared" si="183"/>
        <v>0</v>
      </c>
      <c r="L1086" s="9">
        <f>VLOOKUP(B1086,YahooFinanceInfos!A:AV,47,FALSE)</f>
        <v>37.980297</v>
      </c>
      <c r="M1086" s="9">
        <f>VLOOKUP(B1086,YahooFinanceInfos!A:AZ,52,FALSE)</f>
        <v>4.7590000000000003</v>
      </c>
      <c r="N1086" s="4">
        <f>VLOOKUP(B1086,YahooFinanceInfos!A:BH,60,FALSE)</f>
        <v>1.6200882999999999</v>
      </c>
      <c r="O1086" s="4" t="str">
        <f t="shared" si="184"/>
        <v>don't touch</v>
      </c>
      <c r="P1086" s="4"/>
      <c r="Q1086" s="4"/>
      <c r="R1086" s="4"/>
      <c r="S1086" s="4"/>
      <c r="T1086" s="4"/>
      <c r="AA1086" s="4" t="str">
        <f t="shared" si="176"/>
        <v>na</v>
      </c>
      <c r="AB1086" s="4" t="str">
        <f t="shared" si="177"/>
        <v>na</v>
      </c>
      <c r="AC1086" s="4" t="str">
        <f t="shared" si="178"/>
        <v>na</v>
      </c>
      <c r="AD1086" s="4" t="str">
        <f t="shared" si="179"/>
        <v>na</v>
      </c>
      <c r="AE1086" s="4" t="str">
        <f t="shared" si="180"/>
        <v>na</v>
      </c>
      <c r="AF1086" s="4" t="str">
        <f t="shared" si="181"/>
        <v>na</v>
      </c>
      <c r="AG1086" s="4" t="str">
        <f t="shared" si="182"/>
        <v>na</v>
      </c>
    </row>
    <row r="1087" spans="1:33" x14ac:dyDescent="0.2">
      <c r="A1087" t="s">
        <v>3713</v>
      </c>
      <c r="B1087" t="s">
        <v>3681</v>
      </c>
      <c r="C1087" s="7" t="str">
        <f>VLOOKUP(B1087,YahooFinanceInfos!A:T,9,FALSE)</f>
        <v>Under Armour, Inc.</v>
      </c>
      <c r="D1087" t="str">
        <f>VLOOKUP(B1087,YahooFinanceInfos!A:T,7,FALSE)</f>
        <v>USD</v>
      </c>
      <c r="E1087" s="1">
        <f>VLOOKUP(B1087,YahooFinanceInfos!A:T,20,FALSE)</f>
        <v>6.91</v>
      </c>
      <c r="F1087" s="4" t="str">
        <f>VLOOKUP(B1087,YahooFinanceInfos!A:AK,37,FALSE)</f>
        <v>6.37 - 24.55</v>
      </c>
      <c r="G1087" s="11">
        <f>(VLOOKUP(B1087,YahooFinanceInfos!A:AO,41,FALSE)-E1087)/E1087</f>
        <v>2.5528219971056441</v>
      </c>
      <c r="H1087" s="9">
        <f>VLOOKUP(B1087,YahooFinanceInfos!A:AX,50,FALSE)</f>
        <v>0.20300000000000001</v>
      </c>
      <c r="I1087" s="9">
        <f>VLOOKUP(B1087,YahooFinanceInfos!A:AT,46,FALSE)</f>
        <v>0</v>
      </c>
      <c r="J1087" s="4">
        <f>VLOOKUP(B1087,YahooFinanceInfos!A:AV,48,FALSE)</f>
        <v>0</v>
      </c>
      <c r="K1087" s="4">
        <f t="shared" si="183"/>
        <v>0</v>
      </c>
      <c r="L1087" s="9">
        <f>VLOOKUP(B1087,YahooFinanceInfos!A:AV,47,FALSE)</f>
        <v>34.039409999999997</v>
      </c>
      <c r="M1087" s="9">
        <f>VLOOKUP(B1087,YahooFinanceInfos!A:AZ,52,FALSE)</f>
        <v>4.7590000000000003</v>
      </c>
      <c r="N1087" s="4">
        <f>VLOOKUP(B1087,YahooFinanceInfos!A:BH,60,FALSE)</f>
        <v>1.4519857</v>
      </c>
      <c r="O1087" s="4" t="str">
        <f t="shared" si="184"/>
        <v>don't touch</v>
      </c>
      <c r="P1087" s="4"/>
      <c r="Q1087" s="4"/>
      <c r="R1087" s="4"/>
      <c r="S1087" s="4"/>
      <c r="T1087" s="4"/>
      <c r="AA1087" s="4" t="str">
        <f t="shared" si="176"/>
        <v>na</v>
      </c>
      <c r="AB1087" s="4" t="str">
        <f t="shared" si="177"/>
        <v>na</v>
      </c>
      <c r="AC1087" s="4" t="str">
        <f t="shared" si="178"/>
        <v>na</v>
      </c>
      <c r="AD1087" s="4" t="str">
        <f t="shared" si="179"/>
        <v>na</v>
      </c>
      <c r="AE1087" s="4" t="str">
        <f t="shared" si="180"/>
        <v>na</v>
      </c>
      <c r="AF1087" s="4" t="str">
        <f t="shared" si="181"/>
        <v>na</v>
      </c>
      <c r="AG1087" s="4" t="str">
        <f t="shared" si="182"/>
        <v>na</v>
      </c>
    </row>
    <row r="1088" spans="1:33" x14ac:dyDescent="0.2">
      <c r="A1088" t="s">
        <v>3713</v>
      </c>
      <c r="B1088" t="s">
        <v>3682</v>
      </c>
      <c r="C1088" s="7" t="str">
        <f>VLOOKUP(B1088,YahooFinanceInfos!A:T,9,FALSE)</f>
        <v>Union Pacific Corporation</v>
      </c>
      <c r="D1088" t="str">
        <f>VLOOKUP(B1088,YahooFinanceInfos!A:T,7,FALSE)</f>
        <v>USD</v>
      </c>
      <c r="E1088" s="1">
        <f>VLOOKUP(B1088,YahooFinanceInfos!A:T,20,FALSE)</f>
        <v>152.44</v>
      </c>
      <c r="F1088" s="4" t="str">
        <f>VLOOKUP(B1088,YahooFinanceInfos!A:AK,37,FALSE)</f>
        <v>105.08 - 188.96</v>
      </c>
      <c r="G1088" s="11">
        <f>(VLOOKUP(B1088,YahooFinanceInfos!A:AO,41,FALSE)-E1088)/E1088</f>
        <v>0.23956966675413285</v>
      </c>
      <c r="H1088" s="9">
        <f>VLOOKUP(B1088,YahooFinanceInfos!A:AX,50,FALSE)</f>
        <v>8.6039999999999992</v>
      </c>
      <c r="I1088" s="9">
        <f>VLOOKUP(B1088,YahooFinanceInfos!A:AT,46,FALSE)</f>
        <v>3.79</v>
      </c>
      <c r="J1088" s="4">
        <f>VLOOKUP(B1088,YahooFinanceInfos!A:AV,48,FALSE)</f>
        <v>2.4813407999999999E-2</v>
      </c>
      <c r="K1088" s="4">
        <f t="shared" si="183"/>
        <v>0.44049279404927943</v>
      </c>
      <c r="L1088" s="9">
        <f>VLOOKUP(B1088,YahooFinanceInfos!A:AV,47,FALSE)</f>
        <v>17.71734</v>
      </c>
      <c r="M1088" s="9">
        <f>VLOOKUP(B1088,YahooFinanceInfos!A:AZ,52,FALSE)</f>
        <v>23.565999999999999</v>
      </c>
      <c r="N1088" s="4">
        <f>VLOOKUP(B1088,YahooFinanceInfos!A:BH,60,FALSE)</f>
        <v>6.4686412999999998</v>
      </c>
      <c r="O1088" s="4" t="str">
        <f t="shared" si="184"/>
        <v>don't touch</v>
      </c>
      <c r="P1088" s="4"/>
      <c r="Q1088" s="4"/>
      <c r="R1088" s="4"/>
      <c r="S1088" s="4"/>
      <c r="T1088" s="4"/>
      <c r="AA1088" s="4" t="str">
        <f t="shared" si="176"/>
        <v>na</v>
      </c>
      <c r="AB1088" s="4" t="str">
        <f t="shared" si="177"/>
        <v>na</v>
      </c>
      <c r="AC1088" s="4" t="str">
        <f t="shared" si="178"/>
        <v>na</v>
      </c>
      <c r="AD1088" s="4" t="str">
        <f t="shared" si="179"/>
        <v>na</v>
      </c>
      <c r="AE1088" s="4" t="str">
        <f t="shared" si="180"/>
        <v>na</v>
      </c>
      <c r="AF1088" s="4" t="str">
        <f t="shared" si="181"/>
        <v>na</v>
      </c>
      <c r="AG1088" s="4" t="str">
        <f t="shared" si="182"/>
        <v>na</v>
      </c>
    </row>
    <row r="1089" spans="1:33" x14ac:dyDescent="0.2">
      <c r="A1089" t="s">
        <v>3713</v>
      </c>
      <c r="B1089" t="s">
        <v>109</v>
      </c>
      <c r="C1089" s="7" t="str">
        <f>VLOOKUP(B1089,YahooFinanceInfos!A:T,9,FALSE)</f>
        <v>United Continental Holdings, In</v>
      </c>
      <c r="D1089" t="str">
        <f>VLOOKUP(B1089,YahooFinanceInfos!A:T,7,FALSE)</f>
        <v>USD</v>
      </c>
      <c r="E1089" s="1">
        <f>VLOOKUP(B1089,YahooFinanceInfos!A:T,20,FALSE)</f>
        <v>20.3</v>
      </c>
      <c r="F1089" s="4" t="str">
        <f>VLOOKUP(B1089,YahooFinanceInfos!A:AK,37,FALSE)</f>
        <v>17.8 - 96.03</v>
      </c>
      <c r="G1089" s="11">
        <f>(VLOOKUP(B1089,YahooFinanceInfos!A:AO,41,FALSE)-E1089)/E1089</f>
        <v>3.7305418719211825</v>
      </c>
      <c r="H1089" s="9">
        <f>VLOOKUP(B1089,YahooFinanceInfos!A:AX,50,FALSE)</f>
        <v>3.9710000000000001</v>
      </c>
      <c r="I1089" s="9">
        <f>VLOOKUP(B1089,YahooFinanceInfos!A:AT,46,FALSE)</f>
        <v>0</v>
      </c>
      <c r="J1089" s="4">
        <f>VLOOKUP(B1089,YahooFinanceInfos!A:AV,48,FALSE)</f>
        <v>0</v>
      </c>
      <c r="K1089" s="4">
        <f t="shared" si="183"/>
        <v>0</v>
      </c>
      <c r="L1089" s="9">
        <f>VLOOKUP(B1089,YahooFinanceInfos!A:AV,47,FALSE)</f>
        <v>5.1120625000000004</v>
      </c>
      <c r="M1089" s="9">
        <f>VLOOKUP(B1089,YahooFinanceInfos!A:AZ,52,FALSE)</f>
        <v>38.090000000000003</v>
      </c>
      <c r="N1089" s="4">
        <f>VLOOKUP(B1089,YahooFinanceInfos!A:BH,60,FALSE)</f>
        <v>0.53294825999999995</v>
      </c>
      <c r="O1089" s="4" t="str">
        <f t="shared" si="184"/>
        <v>don't touch</v>
      </c>
      <c r="P1089" s="4"/>
      <c r="Q1089" s="4"/>
      <c r="R1089" s="4"/>
      <c r="S1089" s="4"/>
      <c r="T1089" s="4"/>
      <c r="AA1089" s="4" t="str">
        <f t="shared" si="176"/>
        <v>na</v>
      </c>
      <c r="AB1089" s="4" t="str">
        <f t="shared" si="177"/>
        <v>na</v>
      </c>
      <c r="AC1089" s="4" t="str">
        <f t="shared" si="178"/>
        <v>na</v>
      </c>
      <c r="AD1089" s="4" t="str">
        <f t="shared" si="179"/>
        <v>na</v>
      </c>
      <c r="AE1089" s="4" t="str">
        <f t="shared" si="180"/>
        <v>na</v>
      </c>
      <c r="AF1089" s="4" t="str">
        <f t="shared" si="181"/>
        <v>na</v>
      </c>
      <c r="AG1089" s="4" t="str">
        <f t="shared" si="182"/>
        <v>na</v>
      </c>
    </row>
    <row r="1090" spans="1:33" x14ac:dyDescent="0.2">
      <c r="A1090" t="s">
        <v>3713</v>
      </c>
      <c r="B1090" t="s">
        <v>2022</v>
      </c>
      <c r="C1090" s="7" t="str">
        <f>VLOOKUP(B1090,YahooFinanceInfos!A:T,9,FALSE)</f>
        <v>UnitedHealth Group Incorporated</v>
      </c>
      <c r="D1090" t="str">
        <f>VLOOKUP(B1090,YahooFinanceInfos!A:T,7,FALSE)</f>
        <v>USD</v>
      </c>
      <c r="E1090" s="1">
        <f>VLOOKUP(B1090,YahooFinanceInfos!A:T,20,FALSE)</f>
        <v>290.61</v>
      </c>
      <c r="F1090" s="4" t="str">
        <f>VLOOKUP(B1090,YahooFinanceInfos!A:AK,37,FALSE)</f>
        <v>187.72 - 306.71</v>
      </c>
      <c r="G1090" s="11">
        <f>(VLOOKUP(B1090,YahooFinanceInfos!A:AO,41,FALSE)-E1090)/E1090</f>
        <v>5.5400708853790184E-2</v>
      </c>
      <c r="H1090" s="9">
        <f>VLOOKUP(B1090,YahooFinanceInfos!A:AX,50,FALSE)</f>
        <v>14.29</v>
      </c>
      <c r="I1090" s="9">
        <f>VLOOKUP(B1090,YahooFinanceInfos!A:AT,46,FALSE)</f>
        <v>4.32</v>
      </c>
      <c r="J1090" s="4">
        <f>VLOOKUP(B1090,YahooFinanceInfos!A:AV,48,FALSE)</f>
        <v>1.5539569E-2</v>
      </c>
      <c r="K1090" s="4">
        <f t="shared" si="183"/>
        <v>0.30230930720783766</v>
      </c>
      <c r="L1090" s="9">
        <f>VLOOKUP(B1090,YahooFinanceInfos!A:AV,47,FALSE)</f>
        <v>20.336597000000001</v>
      </c>
      <c r="M1090" s="9">
        <f>VLOOKUP(B1090,YahooFinanceInfos!A:AZ,52,FALSE)</f>
        <v>60.165999999999997</v>
      </c>
      <c r="N1090" s="4">
        <f>VLOOKUP(B1090,YahooFinanceInfos!A:BH,60,FALSE)</f>
        <v>4.8301363000000004</v>
      </c>
      <c r="O1090" s="4" t="str">
        <f t="shared" si="184"/>
        <v>don't touch</v>
      </c>
      <c r="P1090" s="4"/>
      <c r="Q1090" s="4"/>
      <c r="R1090" s="4"/>
      <c r="S1090" s="4"/>
      <c r="T1090" s="4"/>
      <c r="AA1090" s="4" t="str">
        <f t="shared" si="176"/>
        <v>na</v>
      </c>
      <c r="AB1090" s="4" t="str">
        <f t="shared" si="177"/>
        <v>na</v>
      </c>
      <c r="AC1090" s="4" t="str">
        <f t="shared" si="178"/>
        <v>na</v>
      </c>
      <c r="AD1090" s="4" t="str">
        <f t="shared" si="179"/>
        <v>na</v>
      </c>
      <c r="AE1090" s="4" t="str">
        <f t="shared" si="180"/>
        <v>na</v>
      </c>
      <c r="AF1090" s="4" t="str">
        <f t="shared" si="181"/>
        <v>na</v>
      </c>
      <c r="AG1090" s="4" t="str">
        <f t="shared" si="182"/>
        <v>na</v>
      </c>
    </row>
    <row r="1091" spans="1:33" x14ac:dyDescent="0.2">
      <c r="A1091" t="s">
        <v>3713</v>
      </c>
      <c r="B1091" t="s">
        <v>3683</v>
      </c>
      <c r="C1091" s="7" t="str">
        <f>VLOOKUP(B1091,YahooFinanceInfos!A:T,9,FALSE)</f>
        <v>United Parcel Service, Inc.</v>
      </c>
      <c r="D1091" t="str">
        <f>VLOOKUP(B1091,YahooFinanceInfos!A:T,7,FALSE)</f>
        <v>USD</v>
      </c>
      <c r="E1091" s="1">
        <f>VLOOKUP(B1091,YahooFinanceInfos!A:T,20,FALSE)</f>
        <v>91.69</v>
      </c>
      <c r="F1091" s="4" t="str">
        <f>VLOOKUP(B1091,YahooFinanceInfos!A:AK,37,FALSE)</f>
        <v>82.0 - 125.31</v>
      </c>
      <c r="G1091" s="11">
        <f>(VLOOKUP(B1091,YahooFinanceInfos!A:AO,41,FALSE)-E1091)/E1091</f>
        <v>0.3666703021049188</v>
      </c>
      <c r="H1091" s="9">
        <f>VLOOKUP(B1091,YahooFinanceInfos!A:AX,50,FALSE)</f>
        <v>4.9400000000000004</v>
      </c>
      <c r="I1091" s="9">
        <f>VLOOKUP(B1091,YahooFinanceInfos!A:AT,46,FALSE)</f>
        <v>3.89</v>
      </c>
      <c r="J1091" s="4">
        <f>VLOOKUP(B1091,YahooFinanceInfos!A:AV,48,FALSE)</f>
        <v>4.2869740000000003E-2</v>
      </c>
      <c r="K1091" s="4">
        <f t="shared" si="183"/>
        <v>0.78744939271255054</v>
      </c>
      <c r="L1091" s="9">
        <f>VLOOKUP(B1091,YahooFinanceInfos!A:AV,47,FALSE)</f>
        <v>18.560728000000001</v>
      </c>
      <c r="M1091" s="9">
        <f>VLOOKUP(B1091,YahooFinanceInfos!A:AZ,52,FALSE)</f>
        <v>3.8479999999999999</v>
      </c>
      <c r="N1091" s="4">
        <f>VLOOKUP(B1091,YahooFinanceInfos!A:BH,60,FALSE)</f>
        <v>23.827963</v>
      </c>
      <c r="O1091" s="4" t="str">
        <f t="shared" si="184"/>
        <v>invest</v>
      </c>
      <c r="P1091" s="4"/>
      <c r="Q1091" s="4"/>
      <c r="R1091" s="4"/>
      <c r="S1091" s="4"/>
      <c r="T1091" s="4"/>
      <c r="AA1091" s="4" t="str">
        <f t="shared" si="176"/>
        <v>na</v>
      </c>
      <c r="AB1091" s="4" t="str">
        <f t="shared" si="177"/>
        <v>na</v>
      </c>
      <c r="AC1091" s="4" t="str">
        <f t="shared" si="178"/>
        <v>na</v>
      </c>
      <c r="AD1091" s="4" t="str">
        <f t="shared" si="179"/>
        <v>na</v>
      </c>
      <c r="AE1091" s="4" t="str">
        <f t="shared" si="180"/>
        <v>na</v>
      </c>
      <c r="AF1091" s="4" t="str">
        <f t="shared" si="181"/>
        <v>na</v>
      </c>
      <c r="AG1091" s="4" t="str">
        <f t="shared" si="182"/>
        <v>na</v>
      </c>
    </row>
    <row r="1092" spans="1:33" x14ac:dyDescent="0.2">
      <c r="A1092" t="s">
        <v>3713</v>
      </c>
      <c r="B1092" t="s">
        <v>3684</v>
      </c>
      <c r="C1092" s="7" t="str">
        <f>VLOOKUP(B1092,YahooFinanceInfos!A:T,9,FALSE)</f>
        <v>United Rentals, Inc.</v>
      </c>
      <c r="D1092" t="str">
        <f>VLOOKUP(B1092,YahooFinanceInfos!A:T,7,FALSE)</f>
        <v>USD</v>
      </c>
      <c r="E1092" s="1">
        <f>VLOOKUP(B1092,YahooFinanceInfos!A:T,20,FALSE)</f>
        <v>116.06</v>
      </c>
      <c r="F1092" s="4" t="str">
        <f>VLOOKUP(B1092,YahooFinanceInfos!A:AK,37,FALSE)</f>
        <v>58.85 - 170.04</v>
      </c>
      <c r="G1092" s="11">
        <f>(VLOOKUP(B1092,YahooFinanceInfos!A:AO,41,FALSE)-E1092)/E1092</f>
        <v>0.46510425641909348</v>
      </c>
      <c r="H1092" s="9">
        <f>VLOOKUP(B1092,YahooFinanceInfos!A:AX,50,FALSE)</f>
        <v>15.367000000000001</v>
      </c>
      <c r="I1092" s="9">
        <f>VLOOKUP(B1092,YahooFinanceInfos!A:AT,46,FALSE)</f>
        <v>0</v>
      </c>
      <c r="J1092" s="4">
        <f>VLOOKUP(B1092,YahooFinanceInfos!A:AV,48,FALSE)</f>
        <v>0</v>
      </c>
      <c r="K1092" s="4">
        <f t="shared" si="183"/>
        <v>0</v>
      </c>
      <c r="L1092" s="9">
        <f>VLOOKUP(B1092,YahooFinanceInfos!A:AV,47,FALSE)</f>
        <v>7.5525475000000002</v>
      </c>
      <c r="M1092" s="9">
        <f>VLOOKUP(B1092,YahooFinanceInfos!A:AZ,52,FALSE)</f>
        <v>50.451999999999998</v>
      </c>
      <c r="N1092" s="4">
        <f>VLOOKUP(B1092,YahooFinanceInfos!A:BH,60,FALSE)</f>
        <v>2.3004042999999998</v>
      </c>
      <c r="O1092" s="4" t="str">
        <f t="shared" si="184"/>
        <v>don't touch</v>
      </c>
      <c r="P1092" s="4"/>
      <c r="Q1092" s="4"/>
      <c r="R1092" s="4"/>
      <c r="S1092" s="4"/>
      <c r="T1092" s="4"/>
      <c r="AA1092" s="4" t="str">
        <f t="shared" si="176"/>
        <v>na</v>
      </c>
      <c r="AB1092" s="4" t="str">
        <f t="shared" si="177"/>
        <v>na</v>
      </c>
      <c r="AC1092" s="4" t="str">
        <f t="shared" si="178"/>
        <v>na</v>
      </c>
      <c r="AD1092" s="4" t="str">
        <f t="shared" si="179"/>
        <v>na</v>
      </c>
      <c r="AE1092" s="4" t="str">
        <f t="shared" si="180"/>
        <v>na</v>
      </c>
      <c r="AF1092" s="4" t="str">
        <f t="shared" si="181"/>
        <v>na</v>
      </c>
      <c r="AG1092" s="4" t="str">
        <f t="shared" si="182"/>
        <v>na</v>
      </c>
    </row>
    <row r="1093" spans="1:33" x14ac:dyDescent="0.2">
      <c r="A1093" t="s">
        <v>3713</v>
      </c>
      <c r="B1093" t="s">
        <v>690</v>
      </c>
      <c r="C1093" s="7" t="str">
        <f>VLOOKUP(B1093,YahooFinanceInfos!A:T,9,FALSE)</f>
        <v>United Technologies Corporation</v>
      </c>
      <c r="D1093" t="str">
        <f>VLOOKUP(B1093,YahooFinanceInfos!A:T,7,FALSE)</f>
        <v>USD</v>
      </c>
      <c r="E1093" s="1">
        <f>VLOOKUP(B1093,YahooFinanceInfos!A:T,20,FALSE)</f>
        <v>86.01</v>
      </c>
      <c r="F1093" s="4" t="str">
        <f>VLOOKUP(B1093,YahooFinanceInfos!A:AK,37,FALSE)</f>
        <v>48.05 - 158.44</v>
      </c>
      <c r="G1093" s="11">
        <f>(VLOOKUP(B1093,YahooFinanceInfos!A:AO,41,FALSE)-E1093)/E1093</f>
        <v>0.84211138239739547</v>
      </c>
      <c r="H1093" s="9">
        <f>VLOOKUP(B1093,YahooFinanceInfos!A:AX,50,FALSE)</f>
        <v>6.41</v>
      </c>
      <c r="I1093" s="9">
        <f>VLOOKUP(B1093,YahooFinanceInfos!A:AT,46,FALSE)</f>
        <v>2.94</v>
      </c>
      <c r="J1093" s="4">
        <f>VLOOKUP(B1093,YahooFinanceInfos!A:AV,48,FALSE)</f>
        <v>3.2176863E-2</v>
      </c>
      <c r="K1093" s="4">
        <f t="shared" si="183"/>
        <v>0.45865834633385333</v>
      </c>
      <c r="L1093" s="9">
        <f>VLOOKUP(B1093,YahooFinanceInfos!A:AV,47,FALSE)</f>
        <v>13.4180975</v>
      </c>
      <c r="M1093" s="9">
        <f>VLOOKUP(B1093,YahooFinanceInfos!A:AZ,52,FALSE)</f>
        <v>48.774999999999999</v>
      </c>
      <c r="N1093" s="4">
        <f>VLOOKUP(B1093,YahooFinanceInfos!A:BH,60,FALSE)</f>
        <v>1.7634034000000001</v>
      </c>
      <c r="O1093" s="4" t="str">
        <f t="shared" si="184"/>
        <v>invest</v>
      </c>
      <c r="P1093" s="4"/>
      <c r="Q1093" s="4"/>
      <c r="R1093" s="4"/>
      <c r="S1093" s="4"/>
      <c r="T1093" s="4"/>
      <c r="AA1093" s="4" t="str">
        <f t="shared" si="176"/>
        <v>na</v>
      </c>
      <c r="AB1093" s="4" t="str">
        <f t="shared" si="177"/>
        <v>na</v>
      </c>
      <c r="AC1093" s="4" t="str">
        <f t="shared" si="178"/>
        <v>na</v>
      </c>
      <c r="AD1093" s="4" t="str">
        <f t="shared" si="179"/>
        <v>na</v>
      </c>
      <c r="AE1093" s="4" t="str">
        <f t="shared" si="180"/>
        <v>na</v>
      </c>
      <c r="AF1093" s="4" t="str">
        <f t="shared" si="181"/>
        <v>na</v>
      </c>
      <c r="AG1093" s="4" t="str">
        <f t="shared" si="182"/>
        <v>na</v>
      </c>
    </row>
    <row r="1094" spans="1:33" x14ac:dyDescent="0.2">
      <c r="A1094" t="s">
        <v>3713</v>
      </c>
      <c r="B1094" t="s">
        <v>3685</v>
      </c>
      <c r="C1094" s="7" t="str">
        <f>VLOOKUP(B1094,YahooFinanceInfos!A:T,9,FALSE)</f>
        <v>Universal Health Services, Inc.</v>
      </c>
      <c r="D1094" t="str">
        <f>VLOOKUP(B1094,YahooFinanceInfos!A:T,7,FALSE)</f>
        <v>USD</v>
      </c>
      <c r="E1094" s="1">
        <f>VLOOKUP(B1094,YahooFinanceInfos!A:T,20,FALSE)</f>
        <v>91.48</v>
      </c>
      <c r="F1094" s="4" t="str">
        <f>VLOOKUP(B1094,YahooFinanceInfos!A:AK,37,FALSE)</f>
        <v>65.2 - 157.79</v>
      </c>
      <c r="G1094" s="11">
        <f>(VLOOKUP(B1094,YahooFinanceInfos!A:AO,41,FALSE)-E1094)/E1094</f>
        <v>0.72485789243550491</v>
      </c>
      <c r="H1094" s="9">
        <f>VLOOKUP(B1094,YahooFinanceInfos!A:AX,50,FALSE)</f>
        <v>8.2010000000000005</v>
      </c>
      <c r="I1094" s="9">
        <f>VLOOKUP(B1094,YahooFinanceInfos!A:AT,46,FALSE)</f>
        <v>0.7</v>
      </c>
      <c r="J1094" s="4">
        <f>VLOOKUP(B1094,YahooFinanceInfos!A:AV,48,FALSE)</f>
        <v>7.6252719999999998E-3</v>
      </c>
      <c r="K1094" s="4">
        <f t="shared" si="183"/>
        <v>8.535544445799291E-2</v>
      </c>
      <c r="L1094" s="9">
        <f>VLOOKUP(B1094,YahooFinanceInfos!A:AV,47,FALSE)</f>
        <v>11.154737000000001</v>
      </c>
      <c r="M1094" s="9">
        <f>VLOOKUP(B1094,YahooFinanceInfos!A:AZ,52,FALSE)</f>
        <v>62.79</v>
      </c>
      <c r="N1094" s="4">
        <f>VLOOKUP(B1094,YahooFinanceInfos!A:BH,60,FALSE)</f>
        <v>1.4569198999999999</v>
      </c>
      <c r="O1094" s="4" t="str">
        <f t="shared" si="184"/>
        <v>don't touch</v>
      </c>
      <c r="P1094" s="4"/>
      <c r="Q1094" s="4"/>
      <c r="R1094" s="4"/>
      <c r="S1094" s="4"/>
      <c r="T1094" s="4"/>
      <c r="AA1094" s="4" t="str">
        <f t="shared" si="176"/>
        <v>na</v>
      </c>
      <c r="AB1094" s="4" t="str">
        <f t="shared" si="177"/>
        <v>na</v>
      </c>
      <c r="AC1094" s="4" t="str">
        <f t="shared" si="178"/>
        <v>na</v>
      </c>
      <c r="AD1094" s="4" t="str">
        <f t="shared" si="179"/>
        <v>na</v>
      </c>
      <c r="AE1094" s="4" t="str">
        <f t="shared" si="180"/>
        <v>na</v>
      </c>
      <c r="AF1094" s="4" t="str">
        <f t="shared" si="181"/>
        <v>na</v>
      </c>
      <c r="AG1094" s="4" t="str">
        <f t="shared" si="182"/>
        <v>na</v>
      </c>
    </row>
    <row r="1095" spans="1:33" x14ac:dyDescent="0.2">
      <c r="A1095" t="s">
        <v>3713</v>
      </c>
      <c r="B1095" t="s">
        <v>3686</v>
      </c>
      <c r="C1095" s="7" t="str">
        <f>VLOOKUP(B1095,YahooFinanceInfos!A:T,9,FALSE)</f>
        <v>Unum Group</v>
      </c>
      <c r="D1095" t="str">
        <f>VLOOKUP(B1095,YahooFinanceInfos!A:T,7,FALSE)</f>
        <v>USD</v>
      </c>
      <c r="E1095" s="1">
        <f>VLOOKUP(B1095,YahooFinanceInfos!A:T,20,FALSE)</f>
        <v>13.82</v>
      </c>
      <c r="F1095" s="4" t="str">
        <f>VLOOKUP(B1095,YahooFinanceInfos!A:AK,37,FALSE)</f>
        <v>9.58 - 35.48</v>
      </c>
      <c r="G1095" s="11">
        <f>(VLOOKUP(B1095,YahooFinanceInfos!A:AO,41,FALSE)-E1095)/E1095</f>
        <v>1.5672937771345872</v>
      </c>
      <c r="H1095" s="9">
        <f>VLOOKUP(B1095,YahooFinanceInfos!A:AX,50,FALSE)</f>
        <v>4.7290000000000001</v>
      </c>
      <c r="I1095" s="9">
        <f>VLOOKUP(B1095,YahooFinanceInfos!A:AT,46,FALSE)</f>
        <v>1.1399999999999999</v>
      </c>
      <c r="J1095" s="4">
        <f>VLOOKUP(B1095,YahooFinanceInfos!A:AV,48,FALSE)</f>
        <v>8.4194980000000003E-2</v>
      </c>
      <c r="K1095" s="4">
        <f t="shared" si="183"/>
        <v>0.24106576443222666</v>
      </c>
      <c r="L1095" s="9">
        <f>VLOOKUP(B1095,YahooFinanceInfos!A:AV,47,FALSE)</f>
        <v>2.9223935999999999</v>
      </c>
      <c r="M1095" s="9">
        <f>VLOOKUP(B1095,YahooFinanceInfos!A:AZ,52,FALSE)</f>
        <v>48.213999999999999</v>
      </c>
      <c r="N1095" s="4">
        <f>VLOOKUP(B1095,YahooFinanceInfos!A:BH,60,FALSE)</f>
        <v>0.28663874</v>
      </c>
      <c r="O1095" s="4" t="str">
        <f t="shared" si="184"/>
        <v>invest</v>
      </c>
      <c r="P1095" s="4" t="s">
        <v>8415</v>
      </c>
      <c r="Q1095" s="14">
        <v>5000</v>
      </c>
      <c r="R1095" s="17"/>
      <c r="S1095" s="17">
        <f>Q1095*J1095</f>
        <v>420.97489999999999</v>
      </c>
      <c r="T1095" s="14">
        <f>Q1095*(1+G1095)</f>
        <v>12836.468885672935</v>
      </c>
      <c r="U1095">
        <v>0.7</v>
      </c>
      <c r="V1095">
        <v>0.77</v>
      </c>
      <c r="W1095">
        <v>0.86</v>
      </c>
      <c r="X1095">
        <v>0.98</v>
      </c>
      <c r="Y1095">
        <v>1.0900000000000001</v>
      </c>
      <c r="Z1095">
        <v>1.1399999999999999</v>
      </c>
      <c r="AA1095" s="4">
        <f t="shared" si="176"/>
        <v>0.62857142857142856</v>
      </c>
      <c r="AB1095" s="4">
        <f t="shared" si="177"/>
        <v>0.32558139534883712</v>
      </c>
      <c r="AC1095" s="4">
        <f t="shared" si="178"/>
        <v>0.10000000000000009</v>
      </c>
      <c r="AD1095" s="4">
        <f t="shared" si="179"/>
        <v>0.11688311688311684</v>
      </c>
      <c r="AE1095" s="4">
        <f t="shared" si="180"/>
        <v>0.13953488372093023</v>
      </c>
      <c r="AF1095" s="4">
        <f t="shared" si="181"/>
        <v>0.11224489795918377</v>
      </c>
      <c r="AG1095" s="4">
        <f t="shared" si="182"/>
        <v>4.5871559633027359E-2</v>
      </c>
    </row>
    <row r="1096" spans="1:33" x14ac:dyDescent="0.2">
      <c r="A1096" t="s">
        <v>3713</v>
      </c>
      <c r="B1096" t="s">
        <v>692</v>
      </c>
      <c r="C1096" s="7" t="str">
        <f>VLOOKUP(B1096,YahooFinanceInfos!A:T,9,FALSE)</f>
        <v>V.F. Corporation</v>
      </c>
      <c r="D1096" t="str">
        <f>VLOOKUP(B1096,YahooFinanceInfos!A:T,7,FALSE)</f>
        <v>USD</v>
      </c>
      <c r="E1096" s="1">
        <f>VLOOKUP(B1096,YahooFinanceInfos!A:T,20,FALSE)</f>
        <v>55.4</v>
      </c>
      <c r="F1096" s="4" t="str">
        <f>VLOOKUP(B1096,YahooFinanceInfos!A:AK,37,FALSE)</f>
        <v>45.07 - 100.25</v>
      </c>
      <c r="G1096" s="11">
        <f>(VLOOKUP(B1096,YahooFinanceInfos!A:AO,41,FALSE)-E1096)/E1096</f>
        <v>0.80956678700361018</v>
      </c>
      <c r="H1096" s="9">
        <f>VLOOKUP(B1096,YahooFinanceInfos!A:AX,50,FALSE)</f>
        <v>3.2240000000000002</v>
      </c>
      <c r="I1096" s="9">
        <f>VLOOKUP(B1096,YahooFinanceInfos!A:AT,46,FALSE)</f>
        <v>1.93</v>
      </c>
      <c r="J1096" s="4">
        <f>VLOOKUP(B1096,YahooFinanceInfos!A:AV,48,FALSE)</f>
        <v>3.658074E-2</v>
      </c>
      <c r="K1096" s="4">
        <f t="shared" si="183"/>
        <v>0.59863523573200983</v>
      </c>
      <c r="L1096" s="9">
        <f>VLOOKUP(B1096,YahooFinanceInfos!A:AV,47,FALSE)</f>
        <v>17.183623999999998</v>
      </c>
      <c r="M1096" s="9">
        <f>VLOOKUP(B1096,YahooFinanceInfos!A:AZ,52,FALSE)</f>
        <v>11.577</v>
      </c>
      <c r="N1096" s="4">
        <f>VLOOKUP(B1096,YahooFinanceInfos!A:BH,60,FALSE)</f>
        <v>4.7853503000000002</v>
      </c>
      <c r="O1096" s="4" t="str">
        <f t="shared" si="184"/>
        <v>invest</v>
      </c>
      <c r="P1096" s="4"/>
      <c r="Q1096" s="4"/>
      <c r="R1096" s="4"/>
      <c r="S1096" s="4"/>
      <c r="T1096" s="4"/>
      <c r="AA1096" s="4" t="str">
        <f t="shared" si="176"/>
        <v>na</v>
      </c>
      <c r="AB1096" s="4" t="str">
        <f t="shared" si="177"/>
        <v>na</v>
      </c>
      <c r="AC1096" s="4" t="str">
        <f t="shared" si="178"/>
        <v>na</v>
      </c>
      <c r="AD1096" s="4" t="str">
        <f t="shared" si="179"/>
        <v>na</v>
      </c>
      <c r="AE1096" s="4" t="str">
        <f t="shared" si="180"/>
        <v>na</v>
      </c>
      <c r="AF1096" s="4" t="str">
        <f t="shared" si="181"/>
        <v>na</v>
      </c>
      <c r="AG1096" s="4" t="str">
        <f t="shared" si="182"/>
        <v>na</v>
      </c>
    </row>
    <row r="1097" spans="1:33" x14ac:dyDescent="0.2">
      <c r="A1097" t="s">
        <v>3713</v>
      </c>
      <c r="B1097" t="s">
        <v>3687</v>
      </c>
      <c r="C1097" s="7" t="str">
        <f>VLOOKUP(B1097,YahooFinanceInfos!A:T,9,FALSE)</f>
        <v>Valero Energy Corporation</v>
      </c>
      <c r="D1097" t="str">
        <f>VLOOKUP(B1097,YahooFinanceInfos!A:T,7,FALSE)</f>
        <v>USD</v>
      </c>
      <c r="E1097" s="1">
        <f>VLOOKUP(B1097,YahooFinanceInfos!A:T,20,FALSE)</f>
        <v>59.41</v>
      </c>
      <c r="F1097" s="4" t="str">
        <f>VLOOKUP(B1097,YahooFinanceInfos!A:AK,37,FALSE)</f>
        <v>31.0 - 101.99</v>
      </c>
      <c r="G1097" s="11">
        <f>(VLOOKUP(B1097,YahooFinanceInfos!A:AO,41,FALSE)-E1097)/E1097</f>
        <v>0.71671435785221349</v>
      </c>
      <c r="H1097" s="9">
        <f>VLOOKUP(B1097,YahooFinanceInfos!A:AX,50,FALSE)</f>
        <v>1.0289999999999999</v>
      </c>
      <c r="I1097" s="9">
        <f>VLOOKUP(B1097,YahooFinanceInfos!A:AT,46,FALSE)</f>
        <v>3.68</v>
      </c>
      <c r="J1097" s="4">
        <f>VLOOKUP(B1097,YahooFinanceInfos!A:AV,48,FALSE)</f>
        <v>6.2320069999999998E-2</v>
      </c>
      <c r="K1097" s="4">
        <f t="shared" si="183"/>
        <v>3.5762876579203113</v>
      </c>
      <c r="L1097" s="9">
        <f>VLOOKUP(B1097,YahooFinanceInfos!A:AV,47,FALSE)</f>
        <v>57.735664</v>
      </c>
      <c r="M1097" s="9">
        <f>VLOOKUP(B1097,YahooFinanceInfos!A:AZ,52,FALSE)</f>
        <v>46.215000000000003</v>
      </c>
      <c r="N1097" s="4">
        <f>VLOOKUP(B1097,YahooFinanceInfos!A:BH,60,FALSE)</f>
        <v>1.2855133999999999</v>
      </c>
      <c r="O1097" s="4" t="str">
        <f t="shared" si="184"/>
        <v>don't touch</v>
      </c>
      <c r="P1097" s="4"/>
      <c r="Q1097" s="14"/>
      <c r="R1097" s="16" t="s">
        <v>8431</v>
      </c>
      <c r="S1097" s="16"/>
      <c r="T1097" s="16"/>
      <c r="AA1097" s="4" t="str">
        <f t="shared" si="176"/>
        <v>na</v>
      </c>
      <c r="AB1097" s="4" t="str">
        <f t="shared" si="177"/>
        <v>na</v>
      </c>
      <c r="AC1097" s="4" t="str">
        <f t="shared" si="178"/>
        <v>na</v>
      </c>
      <c r="AD1097" s="4" t="str">
        <f t="shared" si="179"/>
        <v>na</v>
      </c>
      <c r="AE1097" s="4" t="str">
        <f t="shared" si="180"/>
        <v>na</v>
      </c>
      <c r="AF1097" s="4" t="str">
        <f t="shared" si="181"/>
        <v>na</v>
      </c>
      <c r="AG1097" s="4" t="str">
        <f t="shared" si="182"/>
        <v>na</v>
      </c>
    </row>
    <row r="1098" spans="1:33" x14ac:dyDescent="0.2">
      <c r="A1098" t="s">
        <v>3713</v>
      </c>
      <c r="B1098" t="s">
        <v>3688</v>
      </c>
      <c r="C1098" s="7" t="str">
        <f>VLOOKUP(B1098,YahooFinanceInfos!A:T,9,FALSE)</f>
        <v>Varian Medical Systems, Inc.</v>
      </c>
      <c r="D1098" t="str">
        <f>VLOOKUP(B1098,YahooFinanceInfos!A:T,7,FALSE)</f>
        <v>USD</v>
      </c>
      <c r="E1098" s="1">
        <f>VLOOKUP(B1098,YahooFinanceInfos!A:T,20,FALSE)</f>
        <v>114.04</v>
      </c>
      <c r="F1098" s="4" t="str">
        <f>VLOOKUP(B1098,YahooFinanceInfos!A:AK,37,FALSE)</f>
        <v>89.62 - 150.06</v>
      </c>
      <c r="G1098" s="11">
        <f>(VLOOKUP(B1098,YahooFinanceInfos!A:AO,41,FALSE)-E1098)/E1098</f>
        <v>0.31585408628551381</v>
      </c>
      <c r="H1098" s="9">
        <f>VLOOKUP(B1098,YahooFinanceInfos!A:AX,50,FALSE)</f>
        <v>2.5190000000000001</v>
      </c>
      <c r="I1098" s="9">
        <f>VLOOKUP(B1098,YahooFinanceInfos!A:AT,46,FALSE)</f>
        <v>0</v>
      </c>
      <c r="J1098" s="4">
        <f>VLOOKUP(B1098,YahooFinanceInfos!A:AV,48,FALSE)</f>
        <v>0</v>
      </c>
      <c r="K1098" s="4">
        <f t="shared" si="183"/>
        <v>0</v>
      </c>
      <c r="L1098" s="9">
        <f>VLOOKUP(B1098,YahooFinanceInfos!A:AV,47,FALSE)</f>
        <v>45.271934999999999</v>
      </c>
      <c r="M1098" s="9">
        <f>VLOOKUP(B1098,YahooFinanceInfos!A:AZ,52,FALSE)</f>
        <v>20.515999999999998</v>
      </c>
      <c r="N1098" s="4">
        <f>VLOOKUP(B1098,YahooFinanceInfos!A:BH,60,FALSE)</f>
        <v>5.5585880000000003</v>
      </c>
      <c r="O1098" s="4" t="str">
        <f t="shared" si="184"/>
        <v>don't touch</v>
      </c>
      <c r="P1098" s="4"/>
      <c r="Q1098" s="4"/>
      <c r="R1098" s="4"/>
      <c r="S1098" s="4"/>
      <c r="T1098" s="4"/>
      <c r="AA1098" s="4" t="str">
        <f t="shared" si="176"/>
        <v>na</v>
      </c>
      <c r="AB1098" s="4" t="str">
        <f t="shared" si="177"/>
        <v>na</v>
      </c>
      <c r="AC1098" s="4" t="str">
        <f t="shared" si="178"/>
        <v>na</v>
      </c>
      <c r="AD1098" s="4" t="str">
        <f t="shared" si="179"/>
        <v>na</v>
      </c>
      <c r="AE1098" s="4" t="str">
        <f t="shared" si="180"/>
        <v>na</v>
      </c>
      <c r="AF1098" s="4" t="str">
        <f t="shared" si="181"/>
        <v>na</v>
      </c>
      <c r="AG1098" s="4" t="str">
        <f t="shared" si="182"/>
        <v>na</v>
      </c>
    </row>
    <row r="1099" spans="1:33" x14ac:dyDescent="0.2">
      <c r="A1099" t="s">
        <v>3713</v>
      </c>
      <c r="B1099" t="s">
        <v>3689</v>
      </c>
      <c r="C1099" s="7" t="str">
        <f>VLOOKUP(B1099,YahooFinanceInfos!A:T,9,FALSE)</f>
        <v>Ventas, Inc.</v>
      </c>
      <c r="D1099" t="str">
        <f>VLOOKUP(B1099,YahooFinanceInfos!A:T,7,FALSE)</f>
        <v>USD</v>
      </c>
      <c r="E1099" s="1">
        <f>VLOOKUP(B1099,YahooFinanceInfos!A:T,20,FALSE)</f>
        <v>27.83</v>
      </c>
      <c r="F1099" s="4" t="str">
        <f>VLOOKUP(B1099,YahooFinanceInfos!A:AK,37,FALSE)</f>
        <v>13.35 - 75.4</v>
      </c>
      <c r="G1099" s="11">
        <f>(VLOOKUP(B1099,YahooFinanceInfos!A:AO,41,FALSE)-E1099)/E1099</f>
        <v>1.7093065037729074</v>
      </c>
      <c r="H1099" s="9">
        <f>VLOOKUP(B1099,YahooFinanceInfos!A:AX,50,FALSE)</f>
        <v>2.0880000000000001</v>
      </c>
      <c r="I1099" s="9">
        <f>VLOOKUP(B1099,YahooFinanceInfos!A:AT,46,FALSE)</f>
        <v>2.3769999999999998</v>
      </c>
      <c r="J1099" s="4">
        <f>VLOOKUP(B1099,YahooFinanceInfos!A:AV,48,FALSE)</f>
        <v>8.8727139999999996E-2</v>
      </c>
      <c r="K1099" s="4">
        <f t="shared" si="183"/>
        <v>1.1384099616858236</v>
      </c>
      <c r="L1099" s="9">
        <f>VLOOKUP(B1099,YahooFinanceInfos!A:AV,47,FALSE)</f>
        <v>13.328544000000001</v>
      </c>
      <c r="M1099" s="9">
        <f>VLOOKUP(B1099,YahooFinanceInfos!A:AZ,52,FALSE)</f>
        <v>28.501000000000001</v>
      </c>
      <c r="N1099" s="4">
        <f>VLOOKUP(B1099,YahooFinanceInfos!A:BH,60,FALSE)</f>
        <v>0.97645700000000002</v>
      </c>
      <c r="O1099" s="4" t="str">
        <f t="shared" si="184"/>
        <v>don't touch</v>
      </c>
      <c r="P1099" s="4"/>
      <c r="Q1099" s="14"/>
      <c r="R1099" s="16" t="s">
        <v>8431</v>
      </c>
      <c r="S1099" s="16"/>
      <c r="T1099" s="16"/>
      <c r="AA1099" s="4" t="str">
        <f t="shared" si="176"/>
        <v>na</v>
      </c>
      <c r="AB1099" s="4" t="str">
        <f t="shared" si="177"/>
        <v>na</v>
      </c>
      <c r="AC1099" s="4" t="str">
        <f t="shared" si="178"/>
        <v>na</v>
      </c>
      <c r="AD1099" s="4" t="str">
        <f t="shared" si="179"/>
        <v>na</v>
      </c>
      <c r="AE1099" s="4" t="str">
        <f t="shared" si="180"/>
        <v>na</v>
      </c>
      <c r="AF1099" s="4" t="str">
        <f t="shared" si="181"/>
        <v>na</v>
      </c>
      <c r="AG1099" s="4" t="str">
        <f t="shared" si="182"/>
        <v>na</v>
      </c>
    </row>
    <row r="1100" spans="1:33" x14ac:dyDescent="0.2">
      <c r="A1100" t="s">
        <v>3713</v>
      </c>
      <c r="B1100" t="s">
        <v>60</v>
      </c>
      <c r="C1100" s="7" t="str">
        <f>VLOOKUP(B1100,YahooFinanceInfos!A:T,9,FALSE)</f>
        <v>VeriSign, Inc.</v>
      </c>
      <c r="D1100" t="str">
        <f>VLOOKUP(B1100,YahooFinanceInfos!A:T,7,FALSE)</f>
        <v>USD</v>
      </c>
      <c r="E1100" s="1">
        <f>VLOOKUP(B1100,YahooFinanceInfos!A:T,20,FALSE)</f>
        <v>214.96</v>
      </c>
      <c r="F1100" s="4" t="str">
        <f>VLOOKUP(B1100,YahooFinanceInfos!A:AK,37,FALSE)</f>
        <v>148.77 - 221.78</v>
      </c>
      <c r="G1100" s="11">
        <f>(VLOOKUP(B1100,YahooFinanceInfos!A:AO,41,FALSE)-E1100)/E1100</f>
        <v>3.1726832899143992E-2</v>
      </c>
      <c r="H1100" s="9">
        <f>VLOOKUP(B1100,YahooFinanceInfos!A:AX,50,FALSE)</f>
        <v>6.641</v>
      </c>
      <c r="I1100" s="9">
        <f>VLOOKUP(B1100,YahooFinanceInfos!A:AT,46,FALSE)</f>
        <v>0</v>
      </c>
      <c r="J1100" s="4">
        <f>VLOOKUP(B1100,YahooFinanceInfos!A:AV,48,FALSE)</f>
        <v>0</v>
      </c>
      <c r="K1100" s="4">
        <f t="shared" si="183"/>
        <v>0</v>
      </c>
      <c r="L1100" s="9">
        <f>VLOOKUP(B1100,YahooFinanceInfos!A:AV,47,FALSE)</f>
        <v>32.36862</v>
      </c>
      <c r="M1100" s="9">
        <f>VLOOKUP(B1100,YahooFinanceInfos!A:AZ,52,FALSE)</f>
        <v>-12.179</v>
      </c>
      <c r="N1100" s="4">
        <f>VLOOKUP(B1100,YahooFinanceInfos!A:BH,60,FALSE)</f>
        <v>-17.650054999999998</v>
      </c>
      <c r="O1100" s="4" t="str">
        <f t="shared" si="184"/>
        <v>don't touch</v>
      </c>
      <c r="P1100" s="4"/>
      <c r="Q1100" s="4"/>
      <c r="R1100" s="4"/>
      <c r="S1100" s="4"/>
      <c r="T1100" s="4"/>
      <c r="AA1100" s="4" t="str">
        <f t="shared" si="176"/>
        <v>na</v>
      </c>
      <c r="AB1100" s="4" t="str">
        <f t="shared" si="177"/>
        <v>na</v>
      </c>
      <c r="AC1100" s="4" t="str">
        <f t="shared" si="178"/>
        <v>na</v>
      </c>
      <c r="AD1100" s="4" t="str">
        <f t="shared" si="179"/>
        <v>na</v>
      </c>
      <c r="AE1100" s="4" t="str">
        <f t="shared" si="180"/>
        <v>na</v>
      </c>
      <c r="AF1100" s="4" t="str">
        <f t="shared" si="181"/>
        <v>na</v>
      </c>
      <c r="AG1100" s="4" t="str">
        <f t="shared" si="182"/>
        <v>na</v>
      </c>
    </row>
    <row r="1101" spans="1:33" x14ac:dyDescent="0.2">
      <c r="A1101" t="s">
        <v>3713</v>
      </c>
      <c r="B1101" t="s">
        <v>3690</v>
      </c>
      <c r="C1101" s="7" t="str">
        <f>VLOOKUP(B1101,YahooFinanceInfos!A:T,9,FALSE)</f>
        <v>Verisk Analytics, Inc.</v>
      </c>
      <c r="D1101" t="str">
        <f>VLOOKUP(B1101,YahooFinanceInfos!A:T,7,FALSE)</f>
        <v>USD</v>
      </c>
      <c r="E1101" s="1">
        <f>VLOOKUP(B1101,YahooFinanceInfos!A:T,20,FALSE)</f>
        <v>153.9</v>
      </c>
      <c r="F1101" s="4" t="str">
        <f>VLOOKUP(B1101,YahooFinanceInfos!A:AK,37,FALSE)</f>
        <v>116.61 - 171.73</v>
      </c>
      <c r="G1101" s="11">
        <f>(VLOOKUP(B1101,YahooFinanceInfos!A:AO,41,FALSE)-E1101)/E1101</f>
        <v>0.11585445094217013</v>
      </c>
      <c r="H1101" s="9">
        <f>VLOOKUP(B1101,YahooFinanceInfos!A:AX,50,FALSE)</f>
        <v>2.9279999999999999</v>
      </c>
      <c r="I1101" s="9">
        <f>VLOOKUP(B1101,YahooFinanceInfos!A:AT,46,FALSE)</f>
        <v>1.02</v>
      </c>
      <c r="J1101" s="4">
        <f>VLOOKUP(B1101,YahooFinanceInfos!A:AV,48,FALSE)</f>
        <v>6.6049346E-3</v>
      </c>
      <c r="K1101" s="4">
        <f t="shared" si="183"/>
        <v>0.34836065573770492</v>
      </c>
      <c r="L1101" s="9">
        <f>VLOOKUP(B1101,YahooFinanceInfos!A:AV,47,FALSE)</f>
        <v>52.561473999999997</v>
      </c>
      <c r="M1101" s="9">
        <f>VLOOKUP(B1101,YahooFinanceInfos!A:AZ,52,FALSE)</f>
        <v>12.803000000000001</v>
      </c>
      <c r="N1101" s="4">
        <f>VLOOKUP(B1101,YahooFinanceInfos!A:BH,60,FALSE)</f>
        <v>12.020619</v>
      </c>
      <c r="O1101" s="4" t="str">
        <f t="shared" si="184"/>
        <v>don't touch</v>
      </c>
      <c r="P1101" s="4"/>
      <c r="Q1101" s="4"/>
      <c r="R1101" s="4"/>
      <c r="S1101" s="4"/>
      <c r="T1101" s="4"/>
      <c r="AA1101" s="4" t="str">
        <f t="shared" si="176"/>
        <v>na</v>
      </c>
      <c r="AB1101" s="4" t="str">
        <f t="shared" si="177"/>
        <v>na</v>
      </c>
      <c r="AC1101" s="4" t="str">
        <f t="shared" si="178"/>
        <v>na</v>
      </c>
      <c r="AD1101" s="4" t="str">
        <f t="shared" si="179"/>
        <v>na</v>
      </c>
      <c r="AE1101" s="4" t="str">
        <f t="shared" si="180"/>
        <v>na</v>
      </c>
      <c r="AF1101" s="4" t="str">
        <f t="shared" si="181"/>
        <v>na</v>
      </c>
      <c r="AG1101" s="4" t="str">
        <f t="shared" si="182"/>
        <v>na</v>
      </c>
    </row>
    <row r="1102" spans="1:33" x14ac:dyDescent="0.2">
      <c r="A1102" t="s">
        <v>3713</v>
      </c>
      <c r="B1102" t="s">
        <v>2023</v>
      </c>
      <c r="C1102" s="7" t="str">
        <f>VLOOKUP(B1102,YahooFinanceInfos!A:T,9,FALSE)</f>
        <v>Verizon Communications Inc.</v>
      </c>
      <c r="D1102" t="str">
        <f>VLOOKUP(B1102,YahooFinanceInfos!A:T,7,FALSE)</f>
        <v>USD</v>
      </c>
      <c r="E1102" s="1">
        <f>VLOOKUP(B1102,YahooFinanceInfos!A:T,20,FALSE)</f>
        <v>54.91</v>
      </c>
      <c r="F1102" s="4" t="str">
        <f>VLOOKUP(B1102,YahooFinanceInfos!A:AK,37,FALSE)</f>
        <v>48.84 - 62.22</v>
      </c>
      <c r="G1102" s="11">
        <f>(VLOOKUP(B1102,YahooFinanceInfos!A:AO,41,FALSE)-E1102)/E1102</f>
        <v>0.13312693498452016</v>
      </c>
      <c r="H1102" s="9">
        <f>VLOOKUP(B1102,YahooFinanceInfos!A:AX,50,FALSE)</f>
        <v>4.43</v>
      </c>
      <c r="I1102" s="9">
        <f>VLOOKUP(B1102,YahooFinanceInfos!A:AT,46,FALSE)</f>
        <v>2.4470000000000001</v>
      </c>
      <c r="J1102" s="4">
        <f>VLOOKUP(B1102,YahooFinanceInfos!A:AV,48,FALSE)</f>
        <v>4.4612582999999997E-2</v>
      </c>
      <c r="K1102" s="4">
        <f t="shared" si="183"/>
        <v>0.55237020316027097</v>
      </c>
      <c r="L1102" s="9">
        <f>VLOOKUP(B1102,YahooFinanceInfos!A:AV,47,FALSE)</f>
        <v>12.395034000000001</v>
      </c>
      <c r="M1102" s="9">
        <f>VLOOKUP(B1102,YahooFinanceInfos!A:AZ,52,FALSE)</f>
        <v>14.551</v>
      </c>
      <c r="N1102" s="4">
        <f>VLOOKUP(B1102,YahooFinanceInfos!A:BH,60,FALSE)</f>
        <v>3.7736239999999999</v>
      </c>
      <c r="O1102" s="4" t="str">
        <f t="shared" si="184"/>
        <v>don't touch</v>
      </c>
      <c r="P1102" s="4"/>
      <c r="Q1102" s="4"/>
      <c r="R1102" s="4"/>
      <c r="S1102" s="4"/>
      <c r="T1102" s="4"/>
      <c r="AA1102" s="4" t="str">
        <f t="shared" si="176"/>
        <v>na</v>
      </c>
      <c r="AB1102" s="4" t="str">
        <f t="shared" si="177"/>
        <v>na</v>
      </c>
      <c r="AC1102" s="4" t="str">
        <f t="shared" si="178"/>
        <v>na</v>
      </c>
      <c r="AD1102" s="4" t="str">
        <f t="shared" si="179"/>
        <v>na</v>
      </c>
      <c r="AE1102" s="4" t="str">
        <f t="shared" si="180"/>
        <v>na</v>
      </c>
      <c r="AF1102" s="4" t="str">
        <f t="shared" si="181"/>
        <v>na</v>
      </c>
      <c r="AG1102" s="4" t="str">
        <f t="shared" si="182"/>
        <v>na</v>
      </c>
    </row>
    <row r="1103" spans="1:33" x14ac:dyDescent="0.2">
      <c r="A1103" t="s">
        <v>3713</v>
      </c>
      <c r="B1103" t="s">
        <v>3691</v>
      </c>
      <c r="C1103" s="7" t="str">
        <f>VLOOKUP(B1103,YahooFinanceInfos!A:T,9,FALSE)</f>
        <v>Vertex Pharmaceuticals Incorpor</v>
      </c>
      <c r="D1103" t="str">
        <f>VLOOKUP(B1103,YahooFinanceInfos!A:T,7,FALSE)</f>
        <v>USD</v>
      </c>
      <c r="E1103" s="1">
        <f>VLOOKUP(B1103,YahooFinanceInfos!A:T,20,FALSE)</f>
        <v>277</v>
      </c>
      <c r="F1103" s="4" t="str">
        <f>VLOOKUP(B1103,YahooFinanceInfos!A:AK,37,FALSE)</f>
        <v>165.23 - 288.52</v>
      </c>
      <c r="G1103" s="11">
        <f>(VLOOKUP(B1103,YahooFinanceInfos!A:AO,41,FALSE)-E1103)/E1103</f>
        <v>4.158844765342954E-2</v>
      </c>
      <c r="H1103" s="9">
        <f>VLOOKUP(B1103,YahooFinanceInfos!A:AX,50,FALSE)</f>
        <v>5.7779999999999996</v>
      </c>
      <c r="I1103" s="9">
        <f>VLOOKUP(B1103,YahooFinanceInfos!A:AT,46,FALSE)</f>
        <v>0</v>
      </c>
      <c r="J1103" s="4">
        <f>VLOOKUP(B1103,YahooFinanceInfos!A:AV,48,FALSE)</f>
        <v>0</v>
      </c>
      <c r="K1103" s="4">
        <f t="shared" si="183"/>
        <v>0</v>
      </c>
      <c r="L1103" s="9">
        <f>VLOOKUP(B1103,YahooFinanceInfos!A:AV,47,FALSE)</f>
        <v>47.940463999999999</v>
      </c>
      <c r="M1103" s="9">
        <f>VLOOKUP(B1103,YahooFinanceInfos!A:AZ,52,FALSE)</f>
        <v>24.940999999999999</v>
      </c>
      <c r="N1103" s="4">
        <f>VLOOKUP(B1103,YahooFinanceInfos!A:BH,60,FALSE)</f>
        <v>11.106211</v>
      </c>
      <c r="O1103" s="4" t="str">
        <f t="shared" si="184"/>
        <v>don't touch</v>
      </c>
      <c r="P1103" s="4"/>
      <c r="Q1103" s="4"/>
      <c r="R1103" s="4"/>
      <c r="S1103" s="4"/>
      <c r="T1103" s="4"/>
      <c r="AA1103" s="4" t="str">
        <f t="shared" si="176"/>
        <v>na</v>
      </c>
      <c r="AB1103" s="4" t="str">
        <f t="shared" si="177"/>
        <v>na</v>
      </c>
      <c r="AC1103" s="4" t="str">
        <f t="shared" si="178"/>
        <v>na</v>
      </c>
      <c r="AD1103" s="4" t="str">
        <f t="shared" si="179"/>
        <v>na</v>
      </c>
      <c r="AE1103" s="4" t="str">
        <f t="shared" si="180"/>
        <v>na</v>
      </c>
      <c r="AF1103" s="4" t="str">
        <f t="shared" si="181"/>
        <v>na</v>
      </c>
      <c r="AG1103" s="4" t="str">
        <f t="shared" si="182"/>
        <v>na</v>
      </c>
    </row>
    <row r="1104" spans="1:33" x14ac:dyDescent="0.2">
      <c r="A1104" t="s">
        <v>3713</v>
      </c>
      <c r="B1104" t="s">
        <v>3692</v>
      </c>
      <c r="C1104" s="7">
        <f>VLOOKUP(B1104,YahooFinanceInfos!A:T,9,FALSE)</f>
        <v>0</v>
      </c>
      <c r="D1104">
        <f>VLOOKUP(B1104,YahooFinanceInfos!A:T,7,FALSE)</f>
        <v>0</v>
      </c>
      <c r="E1104" s="1">
        <f>VLOOKUP(B1104,YahooFinanceInfos!A:T,20,FALSE)</f>
        <v>0</v>
      </c>
      <c r="F1104" s="4">
        <f>VLOOKUP(B1104,YahooFinanceInfos!A:AK,37,FALSE)</f>
        <v>0</v>
      </c>
      <c r="G1104" s="11" t="e">
        <f>(VLOOKUP(B1104,YahooFinanceInfos!A:AO,41,FALSE)-E1104)/E1104</f>
        <v>#DIV/0!</v>
      </c>
      <c r="H1104" s="9">
        <f>VLOOKUP(B1104,YahooFinanceInfos!A:AX,50,FALSE)</f>
        <v>0</v>
      </c>
      <c r="I1104" s="9">
        <f>VLOOKUP(B1104,YahooFinanceInfos!A:AT,46,FALSE)</f>
        <v>0</v>
      </c>
      <c r="J1104" s="4">
        <f>VLOOKUP(B1104,YahooFinanceInfos!A:AV,48,FALSE)</f>
        <v>0</v>
      </c>
      <c r="K1104" s="4" t="str">
        <f t="shared" si="183"/>
        <v>na</v>
      </c>
      <c r="L1104" s="9">
        <f>VLOOKUP(B1104,YahooFinanceInfos!A:AV,47,FALSE)</f>
        <v>0</v>
      </c>
      <c r="M1104" s="9">
        <f>VLOOKUP(B1104,YahooFinanceInfos!A:AZ,52,FALSE)</f>
        <v>0</v>
      </c>
      <c r="N1104" s="4">
        <f>VLOOKUP(B1104,YahooFinanceInfos!A:BH,60,FALSE)</f>
        <v>0</v>
      </c>
      <c r="O1104" s="4" t="e">
        <f t="shared" si="184"/>
        <v>#DIV/0!</v>
      </c>
      <c r="P1104" s="4"/>
      <c r="Q1104" s="4"/>
      <c r="R1104" s="4"/>
      <c r="S1104" s="4"/>
      <c r="T1104" s="4"/>
      <c r="AA1104" s="4" t="str">
        <f t="shared" si="176"/>
        <v>na</v>
      </c>
      <c r="AB1104" s="4" t="str">
        <f t="shared" si="177"/>
        <v>na</v>
      </c>
      <c r="AC1104" s="4" t="str">
        <f t="shared" si="178"/>
        <v>na</v>
      </c>
      <c r="AD1104" s="4" t="str">
        <f t="shared" si="179"/>
        <v>na</v>
      </c>
      <c r="AE1104" s="4" t="str">
        <f t="shared" si="180"/>
        <v>na</v>
      </c>
      <c r="AF1104" s="4" t="str">
        <f t="shared" si="181"/>
        <v>na</v>
      </c>
      <c r="AG1104" s="4" t="str">
        <f t="shared" si="182"/>
        <v>na</v>
      </c>
    </row>
    <row r="1105" spans="1:33" x14ac:dyDescent="0.2">
      <c r="A1105" t="s">
        <v>3713</v>
      </c>
      <c r="B1105" t="s">
        <v>59</v>
      </c>
      <c r="C1105" s="7" t="str">
        <f>VLOOKUP(B1105,YahooFinanceInfos!A:T,9,FALSE)</f>
        <v>Visa Inc.</v>
      </c>
      <c r="D1105" t="str">
        <f>VLOOKUP(B1105,YahooFinanceInfos!A:T,7,FALSE)</f>
        <v>USD</v>
      </c>
      <c r="E1105" s="1">
        <f>VLOOKUP(B1105,YahooFinanceInfos!A:T,20,FALSE)</f>
        <v>180.9</v>
      </c>
      <c r="F1105" s="4" t="str">
        <f>VLOOKUP(B1105,YahooFinanceInfos!A:AK,37,FALSE)</f>
        <v>133.93 - 214.17</v>
      </c>
      <c r="G1105" s="11">
        <f>(VLOOKUP(B1105,YahooFinanceInfos!A:AO,41,FALSE)-E1105)/E1105</f>
        <v>0.18391376451077934</v>
      </c>
      <c r="H1105" s="9">
        <f>VLOOKUP(B1105,YahooFinanceInfos!A:AX,50,FALSE)</f>
        <v>5.556</v>
      </c>
      <c r="I1105" s="9">
        <f>VLOOKUP(B1105,YahooFinanceInfos!A:AT,46,FALSE)</f>
        <v>1.1499999999999999</v>
      </c>
      <c r="J1105" s="4">
        <f>VLOOKUP(B1105,YahooFinanceInfos!A:AV,48,FALSE)</f>
        <v>6.4938729999999998E-3</v>
      </c>
      <c r="K1105" s="4">
        <f t="shared" si="183"/>
        <v>0.20698344132469401</v>
      </c>
      <c r="L1105" s="9">
        <f>VLOOKUP(B1105,YahooFinanceInfos!A:AV,47,FALSE)</f>
        <v>32.55939</v>
      </c>
      <c r="M1105" s="9">
        <f>VLOOKUP(B1105,YahooFinanceInfos!A:AZ,52,FALSE)</f>
        <v>13.643000000000001</v>
      </c>
      <c r="N1105" s="4">
        <f>VLOOKUP(B1105,YahooFinanceInfos!A:BH,60,FALSE)</f>
        <v>13.259547</v>
      </c>
      <c r="O1105" s="4" t="str">
        <f t="shared" si="184"/>
        <v>don't touch</v>
      </c>
      <c r="P1105" s="4"/>
      <c r="Q1105" s="4"/>
      <c r="R1105" s="4"/>
      <c r="S1105" s="4"/>
      <c r="T1105" s="4"/>
      <c r="AA1105" s="4" t="str">
        <f t="shared" si="176"/>
        <v>na</v>
      </c>
      <c r="AB1105" s="4" t="str">
        <f t="shared" si="177"/>
        <v>na</v>
      </c>
      <c r="AC1105" s="4" t="str">
        <f t="shared" si="178"/>
        <v>na</v>
      </c>
      <c r="AD1105" s="4" t="str">
        <f t="shared" si="179"/>
        <v>na</v>
      </c>
      <c r="AE1105" s="4" t="str">
        <f t="shared" si="180"/>
        <v>na</v>
      </c>
      <c r="AF1105" s="4" t="str">
        <f t="shared" si="181"/>
        <v>na</v>
      </c>
      <c r="AG1105" s="4" t="str">
        <f t="shared" si="182"/>
        <v>na</v>
      </c>
    </row>
    <row r="1106" spans="1:33" x14ac:dyDescent="0.2">
      <c r="A1106" t="s">
        <v>3713</v>
      </c>
      <c r="B1106" t="s">
        <v>3693</v>
      </c>
      <c r="C1106" s="7" t="str">
        <f>VLOOKUP(B1106,YahooFinanceInfos!A:T,9,FALSE)</f>
        <v>Vornado Realty Trust</v>
      </c>
      <c r="D1106" t="str">
        <f>VLOOKUP(B1106,YahooFinanceInfos!A:T,7,FALSE)</f>
        <v>USD</v>
      </c>
      <c r="E1106" s="1">
        <f>VLOOKUP(B1106,YahooFinanceInfos!A:T,20,FALSE)</f>
        <v>35.01</v>
      </c>
      <c r="F1106" s="4" t="str">
        <f>VLOOKUP(B1106,YahooFinanceInfos!A:AK,37,FALSE)</f>
        <v>27.64 - 68.85</v>
      </c>
      <c r="G1106" s="11">
        <f>(VLOOKUP(B1106,YahooFinanceInfos!A:AO,41,FALSE)-E1106)/E1106</f>
        <v>0.96658097686375322</v>
      </c>
      <c r="H1106" s="9">
        <f>VLOOKUP(B1106,YahooFinanceInfos!A:AX,50,FALSE)</f>
        <v>15.291</v>
      </c>
      <c r="I1106" s="9">
        <f>VLOOKUP(B1106,YahooFinanceInfos!A:AT,46,FALSE)</f>
        <v>2.64</v>
      </c>
      <c r="J1106" s="4">
        <f>VLOOKUP(B1106,YahooFinanceInfos!A:AV,48,FALSE)</f>
        <v>8.1733749999999994E-2</v>
      </c>
      <c r="K1106" s="4">
        <f t="shared" si="183"/>
        <v>0.17265057877182657</v>
      </c>
      <c r="L1106" s="9">
        <f>VLOOKUP(B1106,YahooFinanceInfos!A:AV,47,FALSE)</f>
        <v>2.2895819999999998</v>
      </c>
      <c r="M1106" s="9">
        <f>VLOOKUP(B1106,YahooFinanceInfos!A:AZ,52,FALSE)</f>
        <v>31.111000000000001</v>
      </c>
      <c r="N1106" s="4">
        <f>VLOOKUP(B1106,YahooFinanceInfos!A:BH,60,FALSE)</f>
        <v>1.1253253999999999</v>
      </c>
      <c r="O1106" s="4" t="str">
        <f t="shared" si="184"/>
        <v>invest</v>
      </c>
      <c r="P1106" s="4" t="s">
        <v>8415</v>
      </c>
      <c r="Q1106" s="14">
        <v>5000</v>
      </c>
      <c r="R1106" s="17"/>
      <c r="S1106" s="17">
        <f>Q1106*J1106</f>
        <v>408.66874999999999</v>
      </c>
      <c r="T1106" s="14">
        <f>Q1106*(1+G1106)</f>
        <v>9832.9048843187666</v>
      </c>
      <c r="U1106">
        <v>2.52</v>
      </c>
      <c r="V1106">
        <v>2.52</v>
      </c>
      <c r="W1106">
        <v>2.62</v>
      </c>
      <c r="X1106">
        <v>2.52</v>
      </c>
      <c r="Y1106">
        <v>2.64</v>
      </c>
      <c r="Z1106">
        <v>2.64</v>
      </c>
      <c r="AA1106" s="4">
        <f t="shared" si="176"/>
        <v>4.7619047619047658E-2</v>
      </c>
      <c r="AB1106" s="4">
        <f t="shared" si="177"/>
        <v>7.6335877862595486E-3</v>
      </c>
      <c r="AC1106" s="4">
        <f t="shared" si="178"/>
        <v>0</v>
      </c>
      <c r="AD1106" s="4">
        <f t="shared" si="179"/>
        <v>3.9682539682539715E-2</v>
      </c>
      <c r="AE1106" s="4">
        <f t="shared" si="180"/>
        <v>-3.8167938931297746E-2</v>
      </c>
      <c r="AF1106" s="4">
        <f t="shared" si="181"/>
        <v>4.7619047619047658E-2</v>
      </c>
      <c r="AG1106" s="4">
        <f t="shared" si="182"/>
        <v>0</v>
      </c>
    </row>
    <row r="1107" spans="1:33" x14ac:dyDescent="0.2">
      <c r="A1107" t="s">
        <v>3713</v>
      </c>
      <c r="B1107" t="s">
        <v>3694</v>
      </c>
      <c r="C1107" s="7" t="str">
        <f>VLOOKUP(B1107,YahooFinanceInfos!A:T,9,FALSE)</f>
        <v>Vulcan Materials Company (Holdi</v>
      </c>
      <c r="D1107" t="str">
        <f>VLOOKUP(B1107,YahooFinanceInfos!A:T,7,FALSE)</f>
        <v>USD</v>
      </c>
      <c r="E1107" s="1">
        <f>VLOOKUP(B1107,YahooFinanceInfos!A:T,20,FALSE)</f>
        <v>96.86</v>
      </c>
      <c r="F1107" s="4" t="str">
        <f>VLOOKUP(B1107,YahooFinanceInfos!A:AK,37,FALSE)</f>
        <v>65.56 - 152.49</v>
      </c>
      <c r="G1107" s="11">
        <f>(VLOOKUP(B1107,YahooFinanceInfos!A:AO,41,FALSE)-E1107)/E1107</f>
        <v>0.5743340904398101</v>
      </c>
      <c r="H1107" s="9">
        <f>VLOOKUP(B1107,YahooFinanceInfos!A:AX,50,FALSE)</f>
        <v>4.609</v>
      </c>
      <c r="I1107" s="9">
        <f>VLOOKUP(B1107,YahooFinanceInfos!A:AT,46,FALSE)</f>
        <v>1.27</v>
      </c>
      <c r="J1107" s="4">
        <f>VLOOKUP(B1107,YahooFinanceInfos!A:AV,48,FALSE)</f>
        <v>1.3648575E-2</v>
      </c>
      <c r="K1107" s="4">
        <f t="shared" si="183"/>
        <v>0.2755478411802994</v>
      </c>
      <c r="L1107" s="9">
        <f>VLOOKUP(B1107,YahooFinanceInfos!A:AV,47,FALSE)</f>
        <v>21.015404</v>
      </c>
      <c r="M1107" s="9">
        <f>VLOOKUP(B1107,YahooFinanceInfos!A:AZ,52,FALSE)</f>
        <v>42.212000000000003</v>
      </c>
      <c r="N1107" s="4">
        <f>VLOOKUP(B1107,YahooFinanceInfos!A:BH,60,FALSE)</f>
        <v>2.2946080000000002</v>
      </c>
      <c r="O1107" s="4" t="str">
        <f t="shared" si="184"/>
        <v>don't touch</v>
      </c>
      <c r="P1107" s="4"/>
      <c r="Q1107" s="4"/>
      <c r="R1107" s="4"/>
      <c r="S1107" s="4"/>
      <c r="T1107" s="4"/>
      <c r="AA1107" s="4" t="str">
        <f t="shared" si="176"/>
        <v>na</v>
      </c>
      <c r="AB1107" s="4" t="str">
        <f t="shared" si="177"/>
        <v>na</v>
      </c>
      <c r="AC1107" s="4" t="str">
        <f t="shared" si="178"/>
        <v>na</v>
      </c>
      <c r="AD1107" s="4" t="str">
        <f t="shared" si="179"/>
        <v>na</v>
      </c>
      <c r="AE1107" s="4" t="str">
        <f t="shared" si="180"/>
        <v>na</v>
      </c>
      <c r="AF1107" s="4" t="str">
        <f t="shared" si="181"/>
        <v>na</v>
      </c>
      <c r="AG1107" s="4" t="str">
        <f t="shared" si="182"/>
        <v>na</v>
      </c>
    </row>
    <row r="1108" spans="1:33" x14ac:dyDescent="0.2">
      <c r="A1108" t="s">
        <v>3713</v>
      </c>
      <c r="B1108" t="s">
        <v>696</v>
      </c>
      <c r="C1108" s="7" t="str">
        <f>VLOOKUP(B1108,YahooFinanceInfos!A:T,9,FALSE)</f>
        <v>Walmart Inc.</v>
      </c>
      <c r="D1108" t="str">
        <f>VLOOKUP(B1108,YahooFinanceInfos!A:T,7,FALSE)</f>
        <v>USD</v>
      </c>
      <c r="E1108" s="1">
        <f>VLOOKUP(B1108,YahooFinanceInfos!A:T,20,FALSE)</f>
        <v>123.42</v>
      </c>
      <c r="F1108" s="4" t="str">
        <f>VLOOKUP(B1108,YahooFinanceInfos!A:AK,37,FALSE)</f>
        <v>99.91 - 133.38</v>
      </c>
      <c r="G1108" s="11">
        <f>(VLOOKUP(B1108,YahooFinanceInfos!A:AO,41,FALSE)-E1108)/E1108</f>
        <v>8.0700048614487069E-2</v>
      </c>
      <c r="H1108" s="9">
        <f>VLOOKUP(B1108,YahooFinanceInfos!A:AX,50,FALSE)</f>
        <v>5.19</v>
      </c>
      <c r="I1108" s="9">
        <f>VLOOKUP(B1108,YahooFinanceInfos!A:AT,46,FALSE)</f>
        <v>2.12</v>
      </c>
      <c r="J1108" s="4">
        <f>VLOOKUP(B1108,YahooFinanceInfos!A:AV,48,FALSE)</f>
        <v>1.7136851000000002E-2</v>
      </c>
      <c r="K1108" s="4">
        <f t="shared" si="183"/>
        <v>0.40847784200385356</v>
      </c>
      <c r="L1108" s="9">
        <f>VLOOKUP(B1108,YahooFinanceInfos!A:AV,47,FALSE)</f>
        <v>23.780346000000002</v>
      </c>
      <c r="M1108" s="9">
        <f>VLOOKUP(B1108,YahooFinanceInfos!A:AZ,52,FALSE)</f>
        <v>26.361999999999998</v>
      </c>
      <c r="N1108" s="4">
        <f>VLOOKUP(B1108,YahooFinanceInfos!A:BH,60,FALSE)</f>
        <v>4.6817390000000003</v>
      </c>
      <c r="O1108" s="4" t="str">
        <f t="shared" si="184"/>
        <v>don't touch</v>
      </c>
      <c r="P1108" s="4"/>
      <c r="Q1108" s="4"/>
      <c r="R1108" s="4"/>
      <c r="S1108" s="4"/>
      <c r="T1108" s="4"/>
      <c r="AA1108" s="4" t="str">
        <f t="shared" si="176"/>
        <v>na</v>
      </c>
      <c r="AB1108" s="4" t="str">
        <f t="shared" si="177"/>
        <v>na</v>
      </c>
      <c r="AC1108" s="4" t="str">
        <f t="shared" si="178"/>
        <v>na</v>
      </c>
      <c r="AD1108" s="4" t="str">
        <f t="shared" si="179"/>
        <v>na</v>
      </c>
      <c r="AE1108" s="4" t="str">
        <f t="shared" si="180"/>
        <v>na</v>
      </c>
      <c r="AF1108" s="4" t="str">
        <f t="shared" si="181"/>
        <v>na</v>
      </c>
      <c r="AG1108" s="4" t="str">
        <f t="shared" si="182"/>
        <v>na</v>
      </c>
    </row>
    <row r="1109" spans="1:33" x14ac:dyDescent="0.2">
      <c r="A1109" t="s">
        <v>3713</v>
      </c>
      <c r="B1109" t="s">
        <v>694</v>
      </c>
      <c r="C1109" s="7" t="str">
        <f>VLOOKUP(B1109,YahooFinanceInfos!A:T,9,FALSE)</f>
        <v>Walgreens Boots Alliance, Inc.</v>
      </c>
      <c r="D1109" t="str">
        <f>VLOOKUP(B1109,YahooFinanceInfos!A:T,7,FALSE)</f>
        <v>USD</v>
      </c>
      <c r="E1109" s="1">
        <f>VLOOKUP(B1109,YahooFinanceInfos!A:T,20,FALSE)</f>
        <v>38.85</v>
      </c>
      <c r="F1109" s="4" t="str">
        <f>VLOOKUP(B1109,YahooFinanceInfos!A:AK,37,FALSE)</f>
        <v>36.65 - 64.5</v>
      </c>
      <c r="G1109" s="11">
        <f>(VLOOKUP(B1109,YahooFinanceInfos!A:AO,41,FALSE)-E1109)/E1109</f>
        <v>0.66023166023166013</v>
      </c>
      <c r="H1109" s="9">
        <f>VLOOKUP(B1109,YahooFinanceInfos!A:AX,50,FALSE)</f>
        <v>3.8879999999999999</v>
      </c>
      <c r="I1109" s="9">
        <f>VLOOKUP(B1109,YahooFinanceInfos!A:AT,46,FALSE)</f>
        <v>1.8120000000000001</v>
      </c>
      <c r="J1109" s="4">
        <f>VLOOKUP(B1109,YahooFinanceInfos!A:AV,48,FALSE)</f>
        <v>4.7249026999999999E-2</v>
      </c>
      <c r="K1109" s="4">
        <f t="shared" si="183"/>
        <v>0.4660493827160494</v>
      </c>
      <c r="L1109" s="9">
        <f>VLOOKUP(B1109,YahooFinanceInfos!A:AV,47,FALSE)</f>
        <v>9.9922839999999997</v>
      </c>
      <c r="M1109" s="9">
        <f>VLOOKUP(B1109,YahooFinanceInfos!A:AZ,52,FALSE)</f>
        <v>26.942</v>
      </c>
      <c r="N1109" s="4">
        <f>VLOOKUP(B1109,YahooFinanceInfos!A:BH,60,FALSE)</f>
        <v>1.4419864</v>
      </c>
      <c r="O1109" s="4" t="str">
        <f t="shared" si="184"/>
        <v>invest</v>
      </c>
      <c r="P1109" s="4"/>
      <c r="Q1109" s="4"/>
      <c r="R1109" s="4"/>
      <c r="S1109" s="4"/>
      <c r="T1109" s="4"/>
      <c r="AA1109" s="4" t="str">
        <f t="shared" si="176"/>
        <v>na</v>
      </c>
      <c r="AB1109" s="4" t="str">
        <f t="shared" si="177"/>
        <v>na</v>
      </c>
      <c r="AC1109" s="4" t="str">
        <f t="shared" si="178"/>
        <v>na</v>
      </c>
      <c r="AD1109" s="4" t="str">
        <f t="shared" si="179"/>
        <v>na</v>
      </c>
      <c r="AE1109" s="4" t="str">
        <f t="shared" si="180"/>
        <v>na</v>
      </c>
      <c r="AF1109" s="4" t="str">
        <f t="shared" si="181"/>
        <v>na</v>
      </c>
      <c r="AG1109" s="4" t="str">
        <f t="shared" si="182"/>
        <v>na</v>
      </c>
    </row>
    <row r="1110" spans="1:33" x14ac:dyDescent="0.2">
      <c r="A1110" t="s">
        <v>3713</v>
      </c>
      <c r="B1110" t="s">
        <v>3695</v>
      </c>
      <c r="C1110" s="7" t="str">
        <f>VLOOKUP(B1110,YahooFinanceInfos!A:T,9,FALSE)</f>
        <v>Waste Management, Inc.</v>
      </c>
      <c r="D1110" t="str">
        <f>VLOOKUP(B1110,YahooFinanceInfos!A:T,7,FALSE)</f>
        <v>USD</v>
      </c>
      <c r="E1110" s="1">
        <f>VLOOKUP(B1110,YahooFinanceInfos!A:T,20,FALSE)</f>
        <v>97.18</v>
      </c>
      <c r="F1110" s="4" t="str">
        <f>VLOOKUP(B1110,YahooFinanceInfos!A:AK,37,FALSE)</f>
        <v>85.34 - 126.79</v>
      </c>
      <c r="G1110" s="11">
        <f>(VLOOKUP(B1110,YahooFinanceInfos!A:AO,41,FALSE)-E1110)/E1110</f>
        <v>0.30469232352335868</v>
      </c>
      <c r="H1110" s="9">
        <f>VLOOKUP(B1110,YahooFinanceInfos!A:AX,50,FALSE)</f>
        <v>3.95</v>
      </c>
      <c r="I1110" s="9">
        <f>VLOOKUP(B1110,YahooFinanceInfos!A:AT,46,FALSE)</f>
        <v>2.0830000000000002</v>
      </c>
      <c r="J1110" s="4">
        <f>VLOOKUP(B1110,YahooFinanceInfos!A:AV,48,FALSE)</f>
        <v>2.1581019999999999E-2</v>
      </c>
      <c r="K1110" s="4">
        <f t="shared" si="183"/>
        <v>0.5273417721518987</v>
      </c>
      <c r="L1110" s="9">
        <f>VLOOKUP(B1110,YahooFinanceInfos!A:AV,47,FALSE)</f>
        <v>24.602530999999999</v>
      </c>
      <c r="M1110" s="9">
        <f>VLOOKUP(B1110,YahooFinanceInfos!A:AZ,52,FALSE)</f>
        <v>15.978999999999999</v>
      </c>
      <c r="N1110" s="4">
        <f>VLOOKUP(B1110,YahooFinanceInfos!A:BH,60,FALSE)</f>
        <v>6.0817322999999996</v>
      </c>
      <c r="O1110" s="4" t="str">
        <f t="shared" si="184"/>
        <v>don't touch</v>
      </c>
      <c r="P1110" s="4"/>
      <c r="Q1110" s="4"/>
      <c r="R1110" s="4"/>
      <c r="S1110" s="4"/>
      <c r="T1110" s="4"/>
      <c r="AA1110" s="4" t="str">
        <f t="shared" si="176"/>
        <v>na</v>
      </c>
      <c r="AB1110" s="4" t="str">
        <f t="shared" si="177"/>
        <v>na</v>
      </c>
      <c r="AC1110" s="4" t="str">
        <f t="shared" si="178"/>
        <v>na</v>
      </c>
      <c r="AD1110" s="4" t="str">
        <f t="shared" si="179"/>
        <v>na</v>
      </c>
      <c r="AE1110" s="4" t="str">
        <f t="shared" si="180"/>
        <v>na</v>
      </c>
      <c r="AF1110" s="4" t="str">
        <f t="shared" si="181"/>
        <v>na</v>
      </c>
      <c r="AG1110" s="4" t="str">
        <f t="shared" si="182"/>
        <v>na</v>
      </c>
    </row>
    <row r="1111" spans="1:33" x14ac:dyDescent="0.2">
      <c r="A1111" t="s">
        <v>3713</v>
      </c>
      <c r="B1111" t="s">
        <v>3696</v>
      </c>
      <c r="C1111" s="7" t="str">
        <f>VLOOKUP(B1111,YahooFinanceInfos!A:T,9,FALSE)</f>
        <v>Waters Corporation</v>
      </c>
      <c r="D1111" t="str">
        <f>VLOOKUP(B1111,YahooFinanceInfos!A:T,7,FALSE)</f>
        <v>USD</v>
      </c>
      <c r="E1111" s="1">
        <f>VLOOKUP(B1111,YahooFinanceInfos!A:T,20,FALSE)</f>
        <v>180.28</v>
      </c>
      <c r="F1111" s="4" t="str">
        <f>VLOOKUP(B1111,YahooFinanceInfos!A:AK,37,FALSE)</f>
        <v>154.39 - 245.68</v>
      </c>
      <c r="G1111" s="11">
        <f>(VLOOKUP(B1111,YahooFinanceInfos!A:AO,41,FALSE)-E1111)/E1111</f>
        <v>0.36276902595961841</v>
      </c>
      <c r="H1111" s="9">
        <f>VLOOKUP(B1111,YahooFinanceInfos!A:AX,50,FALSE)</f>
        <v>8.1690000000000005</v>
      </c>
      <c r="I1111" s="9">
        <f>VLOOKUP(B1111,YahooFinanceInfos!A:AT,46,FALSE)</f>
        <v>0</v>
      </c>
      <c r="J1111" s="4">
        <f>VLOOKUP(B1111,YahooFinanceInfos!A:AV,48,FALSE)</f>
        <v>0</v>
      </c>
      <c r="K1111" s="4">
        <f t="shared" si="183"/>
        <v>0</v>
      </c>
      <c r="L1111" s="9">
        <f>VLOOKUP(B1111,YahooFinanceInfos!A:AV,47,FALSE)</f>
        <v>22.068798000000001</v>
      </c>
      <c r="M1111" s="9">
        <f>VLOOKUP(B1111,YahooFinanceInfos!A:AZ,52,FALSE)</f>
        <v>-5.4610000000000003</v>
      </c>
      <c r="N1111" s="4">
        <f>VLOOKUP(B1111,YahooFinanceInfos!A:BH,60,FALSE)</f>
        <v>-33.012267999999999</v>
      </c>
      <c r="O1111" s="4" t="str">
        <f t="shared" si="184"/>
        <v>don't touch</v>
      </c>
      <c r="P1111" s="4"/>
      <c r="Q1111" s="4"/>
      <c r="R1111" s="4"/>
      <c r="S1111" s="4"/>
      <c r="T1111" s="4"/>
      <c r="AA1111" s="4" t="str">
        <f t="shared" si="176"/>
        <v>na</v>
      </c>
      <c r="AB1111" s="4" t="str">
        <f t="shared" si="177"/>
        <v>na</v>
      </c>
      <c r="AC1111" s="4" t="str">
        <f t="shared" si="178"/>
        <v>na</v>
      </c>
      <c r="AD1111" s="4" t="str">
        <f t="shared" si="179"/>
        <v>na</v>
      </c>
      <c r="AE1111" s="4" t="str">
        <f t="shared" si="180"/>
        <v>na</v>
      </c>
      <c r="AF1111" s="4" t="str">
        <f t="shared" si="181"/>
        <v>na</v>
      </c>
      <c r="AG1111" s="4" t="str">
        <f t="shared" si="182"/>
        <v>na</v>
      </c>
    </row>
    <row r="1112" spans="1:33" x14ac:dyDescent="0.2">
      <c r="A1112" t="s">
        <v>3713</v>
      </c>
      <c r="B1112" t="s">
        <v>3697</v>
      </c>
      <c r="C1112" s="7" t="str">
        <f>VLOOKUP(B1112,YahooFinanceInfos!A:T,9,FALSE)</f>
        <v>WEC Energy Group, Inc.</v>
      </c>
      <c r="D1112" t="str">
        <f>VLOOKUP(B1112,YahooFinanceInfos!A:T,7,FALSE)</f>
        <v>USD</v>
      </c>
      <c r="E1112" s="1">
        <f>VLOOKUP(B1112,YahooFinanceInfos!A:T,20,FALSE)</f>
        <v>84.71</v>
      </c>
      <c r="F1112" s="4" t="str">
        <f>VLOOKUP(B1112,YahooFinanceInfos!A:AK,37,FALSE)</f>
        <v>68.01 - 109.53</v>
      </c>
      <c r="G1112" s="11">
        <f>(VLOOKUP(B1112,YahooFinanceInfos!A:AO,41,FALSE)-E1112)/E1112</f>
        <v>0.29299964585054905</v>
      </c>
      <c r="H1112" s="9">
        <f>VLOOKUP(B1112,YahooFinanceInfos!A:AX,50,FALSE)</f>
        <v>3.68</v>
      </c>
      <c r="I1112" s="9">
        <f>VLOOKUP(B1112,YahooFinanceInfos!A:AT,46,FALSE)</f>
        <v>2.4020000000000001</v>
      </c>
      <c r="J1112" s="4">
        <f>VLOOKUP(B1112,YahooFinanceInfos!A:AV,48,FALSE)</f>
        <v>2.8338838000000002E-2</v>
      </c>
      <c r="K1112" s="4">
        <f t="shared" si="183"/>
        <v>0.6527173913043478</v>
      </c>
      <c r="L1112" s="9">
        <f>VLOOKUP(B1112,YahooFinanceInfos!A:AV,47,FALSE)</f>
        <v>23.019022</v>
      </c>
      <c r="M1112" s="9">
        <f>VLOOKUP(B1112,YahooFinanceInfos!A:AZ,52,FALSE)</f>
        <v>32.792999999999999</v>
      </c>
      <c r="N1112" s="4">
        <f>VLOOKUP(B1112,YahooFinanceInfos!A:BH,60,FALSE)</f>
        <v>2.5831732999999999</v>
      </c>
      <c r="O1112" s="4" t="str">
        <f t="shared" si="184"/>
        <v>don't touch</v>
      </c>
      <c r="P1112" s="4"/>
      <c r="Q1112" s="4"/>
      <c r="R1112" s="4"/>
      <c r="S1112" s="4"/>
      <c r="T1112" s="4"/>
      <c r="AA1112" s="4" t="str">
        <f t="shared" si="176"/>
        <v>na</v>
      </c>
      <c r="AB1112" s="4" t="str">
        <f t="shared" si="177"/>
        <v>na</v>
      </c>
      <c r="AC1112" s="4" t="str">
        <f t="shared" si="178"/>
        <v>na</v>
      </c>
      <c r="AD1112" s="4" t="str">
        <f t="shared" si="179"/>
        <v>na</v>
      </c>
      <c r="AE1112" s="4" t="str">
        <f t="shared" si="180"/>
        <v>na</v>
      </c>
      <c r="AF1112" s="4" t="str">
        <f t="shared" si="181"/>
        <v>na</v>
      </c>
      <c r="AG1112" s="4" t="str">
        <f t="shared" si="182"/>
        <v>na</v>
      </c>
    </row>
    <row r="1113" spans="1:33" x14ac:dyDescent="0.2">
      <c r="A1113" t="s">
        <v>3713</v>
      </c>
      <c r="B1113" t="s">
        <v>61</v>
      </c>
      <c r="C1113" s="7" t="str">
        <f>VLOOKUP(B1113,YahooFinanceInfos!A:T,9,FALSE)</f>
        <v>Wells Fargo &amp; Company</v>
      </c>
      <c r="D1113" t="str">
        <f>VLOOKUP(B1113,YahooFinanceInfos!A:T,7,FALSE)</f>
        <v>USD</v>
      </c>
      <c r="E1113" s="1">
        <f>VLOOKUP(B1113,YahooFinanceInfos!A:T,20,FALSE)</f>
        <v>24.06</v>
      </c>
      <c r="F1113" s="4" t="str">
        <f>VLOOKUP(B1113,YahooFinanceInfos!A:AK,37,FALSE)</f>
        <v>22.0 - 54.75</v>
      </c>
      <c r="G1113" s="11">
        <f>(VLOOKUP(B1113,YahooFinanceInfos!A:AO,41,FALSE)-E1113)/E1113</f>
        <v>1.2755610972568581</v>
      </c>
      <c r="H1113" s="9">
        <f>VLOOKUP(B1113,YahooFinanceInfos!A:AX,50,FALSE)</f>
        <v>2.89</v>
      </c>
      <c r="I1113" s="9">
        <f>VLOOKUP(B1113,YahooFinanceInfos!A:AT,46,FALSE)</f>
        <v>1.98</v>
      </c>
      <c r="J1113" s="4">
        <f>VLOOKUP(B1113,YahooFinanceInfos!A:AV,48,FALSE)</f>
        <v>8.7882823999999998E-2</v>
      </c>
      <c r="K1113" s="4">
        <f t="shared" si="183"/>
        <v>0.68512110726643594</v>
      </c>
      <c r="L1113" s="9">
        <f>VLOOKUP(B1113,YahooFinanceInfos!A:AV,47,FALSE)</f>
        <v>8.3252590000000009</v>
      </c>
      <c r="M1113" s="9">
        <f>VLOOKUP(B1113,YahooFinanceInfos!A:AZ,52,FALSE)</f>
        <v>39.671999999999997</v>
      </c>
      <c r="N1113" s="4">
        <f>VLOOKUP(B1113,YahooFinanceInfos!A:BH,60,FALSE)</f>
        <v>0.60647300000000004</v>
      </c>
      <c r="O1113" s="4" t="str">
        <f t="shared" si="184"/>
        <v>invest</v>
      </c>
      <c r="P1113" s="4"/>
      <c r="Q1113" s="14"/>
      <c r="R1113" s="17" t="s">
        <v>8443</v>
      </c>
      <c r="S1113" s="17"/>
      <c r="T1113" s="17"/>
      <c r="U1113">
        <v>1.48</v>
      </c>
      <c r="V1113">
        <v>1.51</v>
      </c>
      <c r="W1113">
        <v>1.54</v>
      </c>
      <c r="X1113">
        <v>1.64</v>
      </c>
      <c r="Y1113">
        <v>1.92</v>
      </c>
      <c r="Z1113">
        <v>1.98</v>
      </c>
      <c r="AA1113" s="4">
        <f t="shared" si="176"/>
        <v>0.33783783783783783</v>
      </c>
      <c r="AB1113" s="4">
        <f t="shared" si="177"/>
        <v>0.2857142857142857</v>
      </c>
      <c r="AC1113" s="4">
        <f t="shared" si="178"/>
        <v>2.0270270270270289E-2</v>
      </c>
      <c r="AD1113" s="4">
        <f t="shared" si="179"/>
        <v>1.986754966887419E-2</v>
      </c>
      <c r="AE1113" s="4">
        <f t="shared" si="180"/>
        <v>6.4935064935064846E-2</v>
      </c>
      <c r="AF1113" s="4">
        <f t="shared" si="181"/>
        <v>0.17073170731707318</v>
      </c>
      <c r="AG1113" s="4">
        <f t="shared" si="182"/>
        <v>3.1250000000000028E-2</v>
      </c>
    </row>
    <row r="1114" spans="1:33" x14ac:dyDescent="0.2">
      <c r="A1114" t="s">
        <v>3713</v>
      </c>
      <c r="B1114" t="s">
        <v>3698</v>
      </c>
      <c r="C1114" s="7" t="str">
        <f>VLOOKUP(B1114,YahooFinanceInfos!A:T,9,FALSE)</f>
        <v>Welltower Inc.</v>
      </c>
      <c r="D1114" t="str">
        <f>VLOOKUP(B1114,YahooFinanceInfos!A:T,7,FALSE)</f>
        <v>USD</v>
      </c>
      <c r="E1114" s="1">
        <f>VLOOKUP(B1114,YahooFinanceInfos!A:T,20,FALSE)</f>
        <v>40.340000000000003</v>
      </c>
      <c r="F1114" s="4" t="str">
        <f>VLOOKUP(B1114,YahooFinanceInfos!A:AK,37,FALSE)</f>
        <v>24.27 - 93.17</v>
      </c>
      <c r="G1114" s="11">
        <f>(VLOOKUP(B1114,YahooFinanceInfos!A:AO,41,FALSE)-E1114)/E1114</f>
        <v>1.3096182449181952</v>
      </c>
      <c r="H1114" s="9">
        <f>VLOOKUP(B1114,YahooFinanceInfos!A:AX,50,FALSE)</f>
        <v>3.0840000000000001</v>
      </c>
      <c r="I1114" s="9">
        <f>VLOOKUP(B1114,YahooFinanceInfos!A:AT,46,FALSE)</f>
        <v>3.22</v>
      </c>
      <c r="J1114" s="4">
        <f>VLOOKUP(B1114,YahooFinanceInfos!A:AV,48,FALSE)</f>
        <v>8.4826133999999997E-2</v>
      </c>
      <c r="K1114" s="4">
        <f t="shared" si="183"/>
        <v>1.0440985732814527</v>
      </c>
      <c r="L1114" s="9">
        <f>VLOOKUP(B1114,YahooFinanceInfos!A:AV,47,FALSE)</f>
        <v>13.080415</v>
      </c>
      <c r="M1114" s="9">
        <f>VLOOKUP(B1114,YahooFinanceInfos!A:AZ,52,FALSE)</f>
        <v>38.652000000000001</v>
      </c>
      <c r="N1114" s="4">
        <f>VLOOKUP(B1114,YahooFinanceInfos!A:BH,60,FALSE)</f>
        <v>1.0436717</v>
      </c>
      <c r="O1114" s="4" t="str">
        <f t="shared" si="184"/>
        <v>don't touch</v>
      </c>
      <c r="P1114" s="4"/>
      <c r="Q1114" s="14"/>
      <c r="R1114" s="16" t="s">
        <v>8431</v>
      </c>
      <c r="S1114" s="16"/>
      <c r="T1114" s="16"/>
      <c r="AA1114" s="4" t="str">
        <f t="shared" si="176"/>
        <v>na</v>
      </c>
      <c r="AB1114" s="4" t="str">
        <f t="shared" si="177"/>
        <v>na</v>
      </c>
      <c r="AC1114" s="4" t="str">
        <f t="shared" si="178"/>
        <v>na</v>
      </c>
      <c r="AD1114" s="4" t="str">
        <f t="shared" si="179"/>
        <v>na</v>
      </c>
      <c r="AE1114" s="4" t="str">
        <f t="shared" si="180"/>
        <v>na</v>
      </c>
      <c r="AF1114" s="4" t="str">
        <f t="shared" si="181"/>
        <v>na</v>
      </c>
      <c r="AG1114" s="4" t="str">
        <f t="shared" si="182"/>
        <v>na</v>
      </c>
    </row>
    <row r="1115" spans="1:33" x14ac:dyDescent="0.2">
      <c r="A1115" t="s">
        <v>3713</v>
      </c>
      <c r="B1115" t="s">
        <v>3699</v>
      </c>
      <c r="C1115" s="7" t="str">
        <f>VLOOKUP(B1115,YahooFinanceInfos!A:T,9,FALSE)</f>
        <v>Western Digital Corporation</v>
      </c>
      <c r="D1115" t="str">
        <f>VLOOKUP(B1115,YahooFinanceInfos!A:T,7,FALSE)</f>
        <v>USD</v>
      </c>
      <c r="E1115" s="1">
        <f>VLOOKUP(B1115,YahooFinanceInfos!A:T,20,FALSE)</f>
        <v>40.340000000000003</v>
      </c>
      <c r="F1115" s="4" t="str">
        <f>VLOOKUP(B1115,YahooFinanceInfos!A:AK,37,FALSE)</f>
        <v>27.4 - 72.0</v>
      </c>
      <c r="G1115" s="11">
        <f>(VLOOKUP(B1115,YahooFinanceInfos!A:AO,41,FALSE)-E1115)/E1115</f>
        <v>0.78482895389191853</v>
      </c>
      <c r="H1115" s="9">
        <f>VLOOKUP(B1115,YahooFinanceInfos!A:AX,50,FALSE)</f>
        <v>-2.008</v>
      </c>
      <c r="I1115" s="9">
        <f>VLOOKUP(B1115,YahooFinanceInfos!A:AT,46,FALSE)</f>
        <v>2</v>
      </c>
      <c r="J1115" s="4">
        <f>VLOOKUP(B1115,YahooFinanceInfos!A:AV,48,FALSE)</f>
        <v>5.0955414999999997E-2</v>
      </c>
      <c r="K1115" s="4">
        <f t="shared" si="183"/>
        <v>-0.99601593625498008</v>
      </c>
      <c r="L1115" s="9">
        <f>VLOOKUP(B1115,YahooFinanceInfos!A:AV,47,FALSE)</f>
        <v>0</v>
      </c>
      <c r="M1115" s="9">
        <f>VLOOKUP(B1115,YahooFinanceInfos!A:AZ,52,FALSE)</f>
        <v>30.913</v>
      </c>
      <c r="N1115" s="4">
        <f>VLOOKUP(B1115,YahooFinanceInfos!A:BH,60,FALSE)</f>
        <v>1.3049526</v>
      </c>
      <c r="O1115" s="4" t="str">
        <f t="shared" si="184"/>
        <v>don't touch</v>
      </c>
      <c r="P1115" s="4"/>
      <c r="Q1115" s="4"/>
      <c r="R1115" s="4"/>
      <c r="S1115" s="4"/>
      <c r="T1115" s="4"/>
      <c r="AA1115" s="4" t="str">
        <f t="shared" si="176"/>
        <v>na</v>
      </c>
      <c r="AB1115" s="4" t="str">
        <f t="shared" si="177"/>
        <v>na</v>
      </c>
      <c r="AC1115" s="4" t="str">
        <f t="shared" si="178"/>
        <v>na</v>
      </c>
      <c r="AD1115" s="4" t="str">
        <f t="shared" si="179"/>
        <v>na</v>
      </c>
      <c r="AE1115" s="4" t="str">
        <f t="shared" si="180"/>
        <v>na</v>
      </c>
      <c r="AF1115" s="4" t="str">
        <f t="shared" si="181"/>
        <v>na</v>
      </c>
      <c r="AG1115" s="4" t="str">
        <f t="shared" si="182"/>
        <v>na</v>
      </c>
    </row>
    <row r="1116" spans="1:33" x14ac:dyDescent="0.2">
      <c r="A1116" t="s">
        <v>3713</v>
      </c>
      <c r="B1116" t="s">
        <v>3700</v>
      </c>
      <c r="C1116" s="7" t="str">
        <f>VLOOKUP(B1116,YahooFinanceInfos!A:T,9,FALSE)</f>
        <v>Western Union Company (The)</v>
      </c>
      <c r="D1116" t="str">
        <f>VLOOKUP(B1116,YahooFinanceInfos!A:T,7,FALSE)</f>
        <v>USD</v>
      </c>
      <c r="E1116" s="1">
        <f>VLOOKUP(B1116,YahooFinanceInfos!A:T,20,FALSE)</f>
        <v>18.38</v>
      </c>
      <c r="F1116" s="4" t="str">
        <f>VLOOKUP(B1116,YahooFinanceInfos!A:AK,37,FALSE)</f>
        <v>17.39 - 28.45</v>
      </c>
      <c r="G1116" s="11">
        <f>(VLOOKUP(B1116,YahooFinanceInfos!A:AO,41,FALSE)-E1116)/E1116</f>
        <v>0.54787812840043526</v>
      </c>
      <c r="H1116" s="9">
        <f>VLOOKUP(B1116,YahooFinanceInfos!A:AX,50,FALSE)</f>
        <v>2.5009999999999999</v>
      </c>
      <c r="I1116" s="9">
        <f>VLOOKUP(B1116,YahooFinanceInfos!A:AT,46,FALSE)</f>
        <v>0.82499999999999996</v>
      </c>
      <c r="J1116" s="4">
        <f>VLOOKUP(B1116,YahooFinanceInfos!A:AV,48,FALSE)</f>
        <v>4.5032750000000003E-2</v>
      </c>
      <c r="K1116" s="4">
        <f t="shared" si="183"/>
        <v>0.32986805277888842</v>
      </c>
      <c r="L1116" s="9">
        <f>VLOOKUP(B1116,YahooFinanceInfos!A:AV,47,FALSE)</f>
        <v>7.3490599999999997</v>
      </c>
      <c r="M1116" s="9">
        <f>VLOOKUP(B1116,YahooFinanceInfos!A:AZ,52,FALSE)</f>
        <v>-0.36399999999999999</v>
      </c>
      <c r="N1116" s="4">
        <f>VLOOKUP(B1116,YahooFinanceInfos!A:BH,60,FALSE)</f>
        <v>-50.494503000000002</v>
      </c>
      <c r="O1116" s="4" t="str">
        <f t="shared" si="184"/>
        <v>invest</v>
      </c>
      <c r="P1116" s="4"/>
      <c r="Q1116" s="4"/>
      <c r="R1116" s="4"/>
      <c r="S1116" s="4"/>
      <c r="T1116" s="4"/>
      <c r="AA1116" s="4" t="str">
        <f t="shared" si="176"/>
        <v>na</v>
      </c>
      <c r="AB1116" s="4" t="str">
        <f t="shared" si="177"/>
        <v>na</v>
      </c>
      <c r="AC1116" s="4" t="str">
        <f t="shared" si="178"/>
        <v>na</v>
      </c>
      <c r="AD1116" s="4" t="str">
        <f t="shared" si="179"/>
        <v>na</v>
      </c>
      <c r="AE1116" s="4" t="str">
        <f t="shared" si="180"/>
        <v>na</v>
      </c>
      <c r="AF1116" s="4" t="str">
        <f t="shared" si="181"/>
        <v>na</v>
      </c>
      <c r="AG1116" s="4" t="str">
        <f t="shared" si="182"/>
        <v>na</v>
      </c>
    </row>
    <row r="1117" spans="1:33" x14ac:dyDescent="0.2">
      <c r="A1117" t="s">
        <v>3713</v>
      </c>
      <c r="B1117" t="s">
        <v>2952</v>
      </c>
      <c r="C1117" s="7" t="str">
        <f>VLOOKUP(B1117,YahooFinanceInfos!A:T,9,FALSE)</f>
        <v>Westrock Company</v>
      </c>
      <c r="D1117" t="str">
        <f>VLOOKUP(B1117,YahooFinanceInfos!A:T,7,FALSE)</f>
        <v>USD</v>
      </c>
      <c r="E1117" s="1">
        <f>VLOOKUP(B1117,YahooFinanceInfos!A:T,20,FALSE)</f>
        <v>25.23</v>
      </c>
      <c r="F1117" s="4" t="str">
        <f>VLOOKUP(B1117,YahooFinanceInfos!A:AK,37,FALSE)</f>
        <v>21.5 - 44.39</v>
      </c>
      <c r="G1117" s="11">
        <f>(VLOOKUP(B1117,YahooFinanceInfos!A:AO,41,FALSE)-E1117)/E1117</f>
        <v>0.75941339674990094</v>
      </c>
      <c r="H1117" s="9">
        <f>VLOOKUP(B1117,YahooFinanceInfos!A:AX,50,FALSE)</f>
        <v>3.278</v>
      </c>
      <c r="I1117" s="9">
        <f>VLOOKUP(B1117,YahooFinanceInfos!A:AT,46,FALSE)</f>
        <v>1.84</v>
      </c>
      <c r="J1117" s="4">
        <f>VLOOKUP(B1117,YahooFinanceInfos!A:AV,48,FALSE)</f>
        <v>7.6158939999999994E-2</v>
      </c>
      <c r="K1117" s="4">
        <f t="shared" si="183"/>
        <v>0.56131787675411837</v>
      </c>
      <c r="L1117" s="9">
        <f>VLOOKUP(B1117,YahooFinanceInfos!A:AV,47,FALSE)</f>
        <v>7.6967660000000002</v>
      </c>
      <c r="M1117" s="9">
        <f>VLOOKUP(B1117,YahooFinanceInfos!A:AZ,52,FALSE)</f>
        <v>44.298999999999999</v>
      </c>
      <c r="N1117" s="4">
        <f>VLOOKUP(B1117,YahooFinanceInfos!A:BH,60,FALSE)</f>
        <v>0.56953883000000005</v>
      </c>
      <c r="O1117" s="4" t="str">
        <f t="shared" si="184"/>
        <v>invest</v>
      </c>
      <c r="P1117" s="4" t="s">
        <v>8415</v>
      </c>
      <c r="Q1117" s="14">
        <v>5000</v>
      </c>
      <c r="R1117" s="17"/>
      <c r="S1117" s="17">
        <f>Q1117*J1117</f>
        <v>380.79469999999998</v>
      </c>
      <c r="T1117" s="14">
        <f>Q1117*(1+G1117)</f>
        <v>8797.0669837495043</v>
      </c>
      <c r="U1117">
        <v>1.07</v>
      </c>
      <c r="V1117">
        <v>1.5</v>
      </c>
      <c r="W1117">
        <v>1.6</v>
      </c>
      <c r="X1117">
        <v>1.72</v>
      </c>
      <c r="Y1117">
        <v>1.82</v>
      </c>
      <c r="Z1117">
        <v>1.84</v>
      </c>
      <c r="AA1117" s="4">
        <f t="shared" si="176"/>
        <v>0.71962616822429903</v>
      </c>
      <c r="AB1117" s="4">
        <f t="shared" si="177"/>
        <v>0.15</v>
      </c>
      <c r="AC1117" s="4">
        <f t="shared" si="178"/>
        <v>0.40186915887850461</v>
      </c>
      <c r="AD1117" s="4">
        <f t="shared" si="179"/>
        <v>6.6666666666666721E-2</v>
      </c>
      <c r="AE1117" s="4">
        <f t="shared" si="180"/>
        <v>7.4999999999999928E-2</v>
      </c>
      <c r="AF1117" s="4">
        <f t="shared" si="181"/>
        <v>5.8139534883720985E-2</v>
      </c>
      <c r="AG1117" s="4">
        <f t="shared" si="182"/>
        <v>1.0989010989010999E-2</v>
      </c>
    </row>
    <row r="1118" spans="1:33" x14ac:dyDescent="0.2">
      <c r="A1118" t="s">
        <v>3713</v>
      </c>
      <c r="B1118" t="s">
        <v>3701</v>
      </c>
      <c r="C1118" s="7" t="str">
        <f>VLOOKUP(B1118,YahooFinanceInfos!A:T,9,FALSE)</f>
        <v>Weyerhaeuser Company</v>
      </c>
      <c r="D1118" t="str">
        <f>VLOOKUP(B1118,YahooFinanceInfos!A:T,7,FALSE)</f>
        <v>USD</v>
      </c>
      <c r="E1118" s="1">
        <f>VLOOKUP(B1118,YahooFinanceInfos!A:T,20,FALSE)</f>
        <v>17.38</v>
      </c>
      <c r="F1118" s="4" t="str">
        <f>VLOOKUP(B1118,YahooFinanceInfos!A:AK,37,FALSE)</f>
        <v>13.1 - 31.58</v>
      </c>
      <c r="G1118" s="11">
        <f>(VLOOKUP(B1118,YahooFinanceInfos!A:AO,41,FALSE)-E1118)/E1118</f>
        <v>0.81703107019562715</v>
      </c>
      <c r="H1118" s="9">
        <f>VLOOKUP(B1118,YahooFinanceInfos!A:AX,50,FALSE)</f>
        <v>0.48699999999999999</v>
      </c>
      <c r="I1118" s="9">
        <f>VLOOKUP(B1118,YahooFinanceInfos!A:AT,46,FALSE)</f>
        <v>1.36</v>
      </c>
      <c r="J1118" s="4">
        <f>VLOOKUP(B1118,YahooFinanceInfos!A:AV,48,FALSE)</f>
        <v>7.97654E-2</v>
      </c>
      <c r="K1118" s="4">
        <f t="shared" si="183"/>
        <v>2.7926078028747434</v>
      </c>
      <c r="L1118" s="9">
        <f>VLOOKUP(B1118,YahooFinanceInfos!A:AV,47,FALSE)</f>
        <v>35.687885000000001</v>
      </c>
      <c r="M1118" s="9">
        <f>VLOOKUP(B1118,YahooFinanceInfos!A:AZ,52,FALSE)</f>
        <v>10.831</v>
      </c>
      <c r="N1118" s="4">
        <f>VLOOKUP(B1118,YahooFinanceInfos!A:BH,60,FALSE)</f>
        <v>1.6046532</v>
      </c>
      <c r="O1118" s="4" t="str">
        <f t="shared" si="184"/>
        <v>don't touch</v>
      </c>
      <c r="P1118" s="4"/>
      <c r="Q1118" s="4"/>
      <c r="R1118" s="4"/>
      <c r="S1118" s="4"/>
      <c r="T1118" s="4"/>
      <c r="AA1118" s="4" t="str">
        <f t="shared" si="176"/>
        <v>na</v>
      </c>
      <c r="AB1118" s="4" t="str">
        <f t="shared" si="177"/>
        <v>na</v>
      </c>
      <c r="AC1118" s="4" t="str">
        <f t="shared" si="178"/>
        <v>na</v>
      </c>
      <c r="AD1118" s="4" t="str">
        <f t="shared" si="179"/>
        <v>na</v>
      </c>
      <c r="AE1118" s="4" t="str">
        <f t="shared" si="180"/>
        <v>na</v>
      </c>
      <c r="AF1118" s="4" t="str">
        <f t="shared" si="181"/>
        <v>na</v>
      </c>
      <c r="AG1118" s="4" t="str">
        <f t="shared" si="182"/>
        <v>na</v>
      </c>
    </row>
    <row r="1119" spans="1:33" x14ac:dyDescent="0.2">
      <c r="A1119" t="s">
        <v>3713</v>
      </c>
      <c r="B1119" t="s">
        <v>3702</v>
      </c>
      <c r="C1119" s="7" t="str">
        <f>VLOOKUP(B1119,YahooFinanceInfos!A:T,9,FALSE)</f>
        <v>Whirlpool Corporation</v>
      </c>
      <c r="D1119" t="str">
        <f>VLOOKUP(B1119,YahooFinanceInfos!A:T,7,FALSE)</f>
        <v>USD</v>
      </c>
      <c r="E1119" s="1">
        <f>VLOOKUP(B1119,YahooFinanceInfos!A:T,20,FALSE)</f>
        <v>107.96</v>
      </c>
      <c r="F1119" s="4" t="str">
        <f>VLOOKUP(B1119,YahooFinanceInfos!A:AK,37,FALSE)</f>
        <v>64.0 - 163.64</v>
      </c>
      <c r="G1119" s="11">
        <f>(VLOOKUP(B1119,YahooFinanceInfos!A:AO,41,FALSE)-E1119)/E1119</f>
        <v>0.51574657280474245</v>
      </c>
      <c r="H1119" s="9">
        <f>VLOOKUP(B1119,YahooFinanceInfos!A:AX,50,FALSE)</f>
        <v>13.545</v>
      </c>
      <c r="I1119" s="9">
        <f>VLOOKUP(B1119,YahooFinanceInfos!A:AT,46,FALSE)</f>
        <v>4.8</v>
      </c>
      <c r="J1119" s="4">
        <f>VLOOKUP(B1119,YahooFinanceInfos!A:AV,48,FALSE)</f>
        <v>4.6806436E-2</v>
      </c>
      <c r="K1119" s="4">
        <f t="shared" si="183"/>
        <v>0.35437430786267993</v>
      </c>
      <c r="L1119" s="9">
        <f>VLOOKUP(B1119,YahooFinanceInfos!A:AV,47,FALSE)</f>
        <v>7.9704685</v>
      </c>
      <c r="M1119" s="9">
        <f>VLOOKUP(B1119,YahooFinanceInfos!A:AZ,52,FALSE)</f>
        <v>49.354999999999997</v>
      </c>
      <c r="N1119" s="4">
        <f>VLOOKUP(B1119,YahooFinanceInfos!A:BH,60,FALSE)</f>
        <v>2.1874177000000001</v>
      </c>
      <c r="O1119" s="4" t="str">
        <f t="shared" si="184"/>
        <v>invest</v>
      </c>
      <c r="P1119" s="4"/>
      <c r="Q1119" s="4"/>
      <c r="R1119" s="4"/>
      <c r="S1119" s="4"/>
      <c r="T1119" s="4"/>
      <c r="AA1119" s="4" t="str">
        <f t="shared" si="176"/>
        <v>na</v>
      </c>
      <c r="AB1119" s="4" t="str">
        <f t="shared" si="177"/>
        <v>na</v>
      </c>
      <c r="AC1119" s="4" t="str">
        <f t="shared" si="178"/>
        <v>na</v>
      </c>
      <c r="AD1119" s="4" t="str">
        <f t="shared" si="179"/>
        <v>na</v>
      </c>
      <c r="AE1119" s="4" t="str">
        <f t="shared" si="180"/>
        <v>na</v>
      </c>
      <c r="AF1119" s="4" t="str">
        <f t="shared" si="181"/>
        <v>na</v>
      </c>
      <c r="AG1119" s="4" t="str">
        <f t="shared" si="182"/>
        <v>na</v>
      </c>
    </row>
    <row r="1120" spans="1:33" x14ac:dyDescent="0.2">
      <c r="A1120" t="s">
        <v>3713</v>
      </c>
      <c r="B1120" t="s">
        <v>3703</v>
      </c>
      <c r="C1120" s="7" t="str">
        <f>VLOOKUP(B1120,YahooFinanceInfos!A:T,9,FALSE)</f>
        <v>Williams Companies, Inc. (The)</v>
      </c>
      <c r="D1120" t="str">
        <f>VLOOKUP(B1120,YahooFinanceInfos!A:T,7,FALSE)</f>
        <v>USD</v>
      </c>
      <c r="E1120" s="1">
        <f>VLOOKUP(B1120,YahooFinanceInfos!A:T,20,FALSE)</f>
        <v>18.489999999999998</v>
      </c>
      <c r="F1120" s="4" t="str">
        <f>VLOOKUP(B1120,YahooFinanceInfos!A:AK,37,FALSE)</f>
        <v>8.41 - 29.06</v>
      </c>
      <c r="G1120" s="11">
        <f>(VLOOKUP(B1120,YahooFinanceInfos!A:AO,41,FALSE)-E1120)/E1120</f>
        <v>0.57166035694970263</v>
      </c>
      <c r="H1120" s="9">
        <f>VLOOKUP(B1120,YahooFinanceInfos!A:AX,50,FALSE)</f>
        <v>0.108</v>
      </c>
      <c r="I1120" s="9">
        <f>VLOOKUP(B1120,YahooFinanceInfos!A:AT,46,FALSE)</f>
        <v>1.54</v>
      </c>
      <c r="J1120" s="4">
        <f>VLOOKUP(B1120,YahooFinanceInfos!A:AV,48,FALSE)</f>
        <v>8.3333335999999994E-2</v>
      </c>
      <c r="K1120" s="4">
        <f t="shared" si="183"/>
        <v>14.25925925925926</v>
      </c>
      <c r="L1120" s="9">
        <f>VLOOKUP(B1120,YahooFinanceInfos!A:AV,47,FALSE)</f>
        <v>171.20368999999999</v>
      </c>
      <c r="M1120" s="9">
        <f>VLOOKUP(B1120,YahooFinanceInfos!A:AZ,52,FALSE)</f>
        <v>10.156000000000001</v>
      </c>
      <c r="N1120" s="4">
        <f>VLOOKUP(B1120,YahooFinanceInfos!A:BH,60,FALSE)</f>
        <v>1.8205986000000001</v>
      </c>
      <c r="O1120" s="4" t="str">
        <f t="shared" si="184"/>
        <v>don't touch</v>
      </c>
      <c r="P1120" s="4"/>
      <c r="Q1120" s="4"/>
      <c r="R1120" s="4"/>
      <c r="S1120" s="4"/>
      <c r="T1120" s="4"/>
      <c r="AA1120" s="4" t="str">
        <f t="shared" si="176"/>
        <v>na</v>
      </c>
      <c r="AB1120" s="4" t="str">
        <f t="shared" si="177"/>
        <v>na</v>
      </c>
      <c r="AC1120" s="4" t="str">
        <f t="shared" si="178"/>
        <v>na</v>
      </c>
      <c r="AD1120" s="4" t="str">
        <f t="shared" si="179"/>
        <v>na</v>
      </c>
      <c r="AE1120" s="4" t="str">
        <f t="shared" si="180"/>
        <v>na</v>
      </c>
      <c r="AF1120" s="4" t="str">
        <f t="shared" si="181"/>
        <v>na</v>
      </c>
      <c r="AG1120" s="4" t="str">
        <f t="shared" si="182"/>
        <v>na</v>
      </c>
    </row>
    <row r="1121" spans="1:33" x14ac:dyDescent="0.2">
      <c r="A1121" t="s">
        <v>3713</v>
      </c>
      <c r="B1121" t="s">
        <v>3704</v>
      </c>
      <c r="C1121" s="7" t="str">
        <f>VLOOKUP(B1121,YahooFinanceInfos!A:T,9,FALSE)</f>
        <v>Willis Towers Watson Public Lim</v>
      </c>
      <c r="D1121" t="str">
        <f>VLOOKUP(B1121,YahooFinanceInfos!A:T,7,FALSE)</f>
        <v>USD</v>
      </c>
      <c r="E1121" s="1">
        <f>VLOOKUP(B1121,YahooFinanceInfos!A:T,20,FALSE)</f>
        <v>201.66</v>
      </c>
      <c r="F1121" s="4" t="str">
        <f>VLOOKUP(B1121,YahooFinanceInfos!A:AK,37,FALSE)</f>
        <v>143.34 - 220.97</v>
      </c>
      <c r="G1121" s="11">
        <f>(VLOOKUP(B1121,YahooFinanceInfos!A:AO,41,FALSE)-E1121)/E1121</f>
        <v>9.5755231577903416E-2</v>
      </c>
      <c r="H1121" s="9">
        <f>VLOOKUP(B1121,YahooFinanceInfos!A:AX,50,FALSE)</f>
        <v>8.16</v>
      </c>
      <c r="I1121" s="9">
        <f>VLOOKUP(B1121,YahooFinanceInfos!A:AT,46,FALSE)</f>
        <v>1.98</v>
      </c>
      <c r="J1121" s="4">
        <f>VLOOKUP(B1121,YahooFinanceInfos!A:AV,48,FALSE)</f>
        <v>1.0042096E-2</v>
      </c>
      <c r="K1121" s="4">
        <f t="shared" si="183"/>
        <v>0.24264705882352941</v>
      </c>
      <c r="L1121" s="9">
        <f>VLOOKUP(B1121,YahooFinanceInfos!A:AV,47,FALSE)</f>
        <v>24.713235999999998</v>
      </c>
      <c r="M1121" s="9">
        <f>VLOOKUP(B1121,YahooFinanceInfos!A:AZ,52,FALSE)</f>
        <v>79.727000000000004</v>
      </c>
      <c r="N1121" s="4">
        <f>VLOOKUP(B1121,YahooFinanceInfos!A:BH,60,FALSE)</f>
        <v>2.5293817999999999</v>
      </c>
      <c r="O1121" s="4" t="str">
        <f t="shared" si="184"/>
        <v>don't touch</v>
      </c>
      <c r="P1121" s="4"/>
      <c r="Q1121" s="4"/>
      <c r="R1121" s="4"/>
      <c r="S1121" s="4"/>
      <c r="T1121" s="4"/>
      <c r="AA1121" s="4" t="str">
        <f t="shared" si="176"/>
        <v>na</v>
      </c>
      <c r="AB1121" s="4" t="str">
        <f t="shared" si="177"/>
        <v>na</v>
      </c>
      <c r="AC1121" s="4" t="str">
        <f t="shared" si="178"/>
        <v>na</v>
      </c>
      <c r="AD1121" s="4" t="str">
        <f t="shared" si="179"/>
        <v>na</v>
      </c>
      <c r="AE1121" s="4" t="str">
        <f t="shared" si="180"/>
        <v>na</v>
      </c>
      <c r="AF1121" s="4" t="str">
        <f t="shared" si="181"/>
        <v>na</v>
      </c>
      <c r="AG1121" s="4" t="str">
        <f t="shared" si="182"/>
        <v>na</v>
      </c>
    </row>
    <row r="1122" spans="1:33" x14ac:dyDescent="0.2">
      <c r="A1122" t="s">
        <v>3713</v>
      </c>
      <c r="B1122" t="s">
        <v>3705</v>
      </c>
      <c r="C1122" s="7">
        <f>VLOOKUP(B1122,YahooFinanceInfos!A:T,9,FALSE)</f>
        <v>0</v>
      </c>
      <c r="D1122">
        <f>VLOOKUP(B1122,YahooFinanceInfos!A:T,7,FALSE)</f>
        <v>0</v>
      </c>
      <c r="E1122" s="1">
        <f>VLOOKUP(B1122,YahooFinanceInfos!A:T,20,FALSE)</f>
        <v>0</v>
      </c>
      <c r="F1122" s="4">
        <f>VLOOKUP(B1122,YahooFinanceInfos!A:AK,37,FALSE)</f>
        <v>0</v>
      </c>
      <c r="G1122" s="11" t="e">
        <f>(VLOOKUP(B1122,YahooFinanceInfos!A:AO,41,FALSE)-E1122)/E1122</f>
        <v>#DIV/0!</v>
      </c>
      <c r="H1122" s="9">
        <f>VLOOKUP(B1122,YahooFinanceInfos!A:AX,50,FALSE)</f>
        <v>0</v>
      </c>
      <c r="I1122" s="9">
        <f>VLOOKUP(B1122,YahooFinanceInfos!A:AT,46,FALSE)</f>
        <v>0</v>
      </c>
      <c r="J1122" s="4">
        <f>VLOOKUP(B1122,YahooFinanceInfos!A:AV,48,FALSE)</f>
        <v>0</v>
      </c>
      <c r="K1122" s="4" t="str">
        <f t="shared" si="183"/>
        <v>na</v>
      </c>
      <c r="L1122" s="9">
        <f>VLOOKUP(B1122,YahooFinanceInfos!A:AV,47,FALSE)</f>
        <v>0</v>
      </c>
      <c r="M1122" s="9">
        <f>VLOOKUP(B1122,YahooFinanceInfos!A:AZ,52,FALSE)</f>
        <v>0</v>
      </c>
      <c r="N1122" s="4">
        <f>VLOOKUP(B1122,YahooFinanceInfos!A:BH,60,FALSE)</f>
        <v>0</v>
      </c>
      <c r="O1122" s="4" t="e">
        <f t="shared" si="184"/>
        <v>#DIV/0!</v>
      </c>
      <c r="P1122" s="4"/>
      <c r="Q1122" s="4"/>
      <c r="R1122" s="4"/>
      <c r="S1122" s="4"/>
      <c r="T1122" s="4"/>
      <c r="AA1122" s="4" t="str">
        <f t="shared" si="176"/>
        <v>na</v>
      </c>
      <c r="AB1122" s="4" t="str">
        <f t="shared" si="177"/>
        <v>na</v>
      </c>
      <c r="AC1122" s="4" t="str">
        <f t="shared" si="178"/>
        <v>na</v>
      </c>
      <c r="AD1122" s="4" t="str">
        <f t="shared" si="179"/>
        <v>na</v>
      </c>
      <c r="AE1122" s="4" t="str">
        <f t="shared" si="180"/>
        <v>na</v>
      </c>
      <c r="AF1122" s="4" t="str">
        <f t="shared" si="181"/>
        <v>na</v>
      </c>
      <c r="AG1122" s="4" t="str">
        <f t="shared" si="182"/>
        <v>na</v>
      </c>
    </row>
    <row r="1123" spans="1:33" x14ac:dyDescent="0.2">
      <c r="A1123" t="s">
        <v>3713</v>
      </c>
      <c r="B1123" t="s">
        <v>99</v>
      </c>
      <c r="C1123" s="7" t="str">
        <f>VLOOKUP(B1123,YahooFinanceInfos!A:T,9,FALSE)</f>
        <v>Wynn Resorts, Limited</v>
      </c>
      <c r="D1123" t="str">
        <f>VLOOKUP(B1123,YahooFinanceInfos!A:T,7,FALSE)</f>
        <v>USD</v>
      </c>
      <c r="E1123" s="1">
        <f>VLOOKUP(B1123,YahooFinanceInfos!A:T,20,FALSE)</f>
        <v>78.3</v>
      </c>
      <c r="F1123" s="4" t="str">
        <f>VLOOKUP(B1123,YahooFinanceInfos!A:AK,37,FALSE)</f>
        <v>35.84 - 153.41</v>
      </c>
      <c r="G1123" s="11">
        <f>(VLOOKUP(B1123,YahooFinanceInfos!A:AO,41,FALSE)-E1123)/E1123</f>
        <v>0.95925925925925926</v>
      </c>
      <c r="H1123" s="9">
        <f>VLOOKUP(B1123,YahooFinanceInfos!A:AX,50,FALSE)</f>
        <v>-3.5990000000000002</v>
      </c>
      <c r="I1123" s="9">
        <f>VLOOKUP(B1123,YahooFinanceInfos!A:AT,46,FALSE)</f>
        <v>3</v>
      </c>
      <c r="J1123" s="4">
        <f>VLOOKUP(B1123,YahooFinanceInfos!A:AV,48,FALSE)</f>
        <v>3.9077766E-2</v>
      </c>
      <c r="K1123" s="4">
        <f t="shared" si="183"/>
        <v>-0.83356487913309252</v>
      </c>
      <c r="L1123" s="9">
        <f>VLOOKUP(B1123,YahooFinanceInfos!A:AV,47,FALSE)</f>
        <v>0</v>
      </c>
      <c r="M1123" s="9">
        <f>VLOOKUP(B1123,YahooFinanceInfos!A:AZ,52,FALSE)</f>
        <v>16.347999999999999</v>
      </c>
      <c r="N1123" s="4">
        <f>VLOOKUP(B1123,YahooFinanceInfos!A:BH,60,FALSE)</f>
        <v>4.7895770000000004</v>
      </c>
      <c r="O1123" s="4" t="str">
        <f t="shared" si="184"/>
        <v>don't touch</v>
      </c>
      <c r="P1123" s="4"/>
      <c r="Q1123" s="4"/>
      <c r="R1123" s="4"/>
      <c r="S1123" s="4"/>
      <c r="T1123" s="4"/>
      <c r="AA1123" s="4" t="str">
        <f t="shared" si="176"/>
        <v>na</v>
      </c>
      <c r="AB1123" s="4" t="str">
        <f t="shared" si="177"/>
        <v>na</v>
      </c>
      <c r="AC1123" s="4" t="str">
        <f t="shared" si="178"/>
        <v>na</v>
      </c>
      <c r="AD1123" s="4" t="str">
        <f t="shared" si="179"/>
        <v>na</v>
      </c>
      <c r="AE1123" s="4" t="str">
        <f t="shared" si="180"/>
        <v>na</v>
      </c>
      <c r="AF1123" s="4" t="str">
        <f t="shared" si="181"/>
        <v>na</v>
      </c>
      <c r="AG1123" s="4" t="str">
        <f t="shared" si="182"/>
        <v>na</v>
      </c>
    </row>
    <row r="1124" spans="1:33" x14ac:dyDescent="0.2">
      <c r="A1124" t="s">
        <v>3713</v>
      </c>
      <c r="B1124" t="s">
        <v>3706</v>
      </c>
      <c r="C1124" s="7" t="str">
        <f>VLOOKUP(B1124,YahooFinanceInfos!A:T,9,FALSE)</f>
        <v>Xcel Energy Inc.</v>
      </c>
      <c r="D1124" t="str">
        <f>VLOOKUP(B1124,YahooFinanceInfos!A:T,7,FALSE)</f>
        <v>USD</v>
      </c>
      <c r="E1124" s="1">
        <f>VLOOKUP(B1124,YahooFinanceInfos!A:T,20,FALSE)</f>
        <v>58.2</v>
      </c>
      <c r="F1124" s="4" t="str">
        <f>VLOOKUP(B1124,YahooFinanceInfos!A:AK,37,FALSE)</f>
        <v>46.58 - 72.14</v>
      </c>
      <c r="G1124" s="11">
        <f>(VLOOKUP(B1124,YahooFinanceInfos!A:AO,41,FALSE)-E1124)/E1124</f>
        <v>0.23951890034364257</v>
      </c>
      <c r="H1124" s="9">
        <f>VLOOKUP(B1124,YahooFinanceInfos!A:AX,50,FALSE)</f>
        <v>2.589</v>
      </c>
      <c r="I1124" s="9">
        <f>VLOOKUP(B1124,YahooFinanceInfos!A:AT,46,FALSE)</f>
        <v>1.64</v>
      </c>
      <c r="J1124" s="4">
        <f>VLOOKUP(B1124,YahooFinanceInfos!A:AV,48,FALSE)</f>
        <v>2.8246640999999999E-2</v>
      </c>
      <c r="K1124" s="4">
        <f t="shared" si="183"/>
        <v>0.63344920818848971</v>
      </c>
      <c r="L1124" s="9">
        <f>VLOOKUP(B1124,YahooFinanceInfos!A:AV,47,FALSE)</f>
        <v>22.479723</v>
      </c>
      <c r="M1124" s="9">
        <f>VLOOKUP(B1124,YahooFinanceInfos!A:AZ,52,FALSE)</f>
        <v>25.335999999999999</v>
      </c>
      <c r="N1124" s="4">
        <f>VLOOKUP(B1124,YahooFinanceInfos!A:BH,60,FALSE)</f>
        <v>2.2971265000000001</v>
      </c>
      <c r="O1124" s="4" t="str">
        <f t="shared" si="184"/>
        <v>don't touch</v>
      </c>
      <c r="P1124" s="4"/>
      <c r="Q1124" s="4"/>
      <c r="R1124" s="4"/>
      <c r="S1124" s="4"/>
      <c r="T1124" s="4"/>
      <c r="AA1124" s="4" t="str">
        <f t="shared" si="176"/>
        <v>na</v>
      </c>
      <c r="AB1124" s="4" t="str">
        <f t="shared" si="177"/>
        <v>na</v>
      </c>
      <c r="AC1124" s="4" t="str">
        <f t="shared" si="178"/>
        <v>na</v>
      </c>
      <c r="AD1124" s="4" t="str">
        <f t="shared" si="179"/>
        <v>na</v>
      </c>
      <c r="AE1124" s="4" t="str">
        <f t="shared" si="180"/>
        <v>na</v>
      </c>
      <c r="AF1124" s="4" t="str">
        <f t="shared" si="181"/>
        <v>na</v>
      </c>
      <c r="AG1124" s="4" t="str">
        <f t="shared" si="182"/>
        <v>na</v>
      </c>
    </row>
    <row r="1125" spans="1:33" x14ac:dyDescent="0.2">
      <c r="A1125" t="s">
        <v>3713</v>
      </c>
      <c r="B1125" t="s">
        <v>2970</v>
      </c>
      <c r="C1125" s="7" t="str">
        <f>VLOOKUP(B1125,YahooFinanceInfos!A:T,9,FALSE)</f>
        <v>Xerox Holdings Corporation</v>
      </c>
      <c r="D1125" t="str">
        <f>VLOOKUP(B1125,YahooFinanceInfos!A:T,7,FALSE)</f>
        <v>USD</v>
      </c>
      <c r="E1125" s="1">
        <f>VLOOKUP(B1125,YahooFinanceInfos!A:T,20,FALSE)</f>
        <v>15.39</v>
      </c>
      <c r="F1125" s="4" t="str">
        <f>VLOOKUP(B1125,YahooFinanceInfos!A:AK,37,FALSE)</f>
        <v>14.22 - 39.47</v>
      </c>
      <c r="G1125" s="11">
        <f>(VLOOKUP(B1125,YahooFinanceInfos!A:AO,41,FALSE)-E1125)/E1125</f>
        <v>1.5646523716699154</v>
      </c>
      <c r="H1125" s="9">
        <f>VLOOKUP(B1125,YahooFinanceInfos!A:AX,50,FALSE)</f>
        <v>5.3380000000000001</v>
      </c>
      <c r="I1125" s="9">
        <f>VLOOKUP(B1125,YahooFinanceInfos!A:AT,46,FALSE)</f>
        <v>1</v>
      </c>
      <c r="J1125" s="4">
        <f>VLOOKUP(B1125,YahooFinanceInfos!A:AV,48,FALSE)</f>
        <v>6.5061809999999998E-2</v>
      </c>
      <c r="K1125" s="4">
        <f t="shared" si="183"/>
        <v>0.18733608092918697</v>
      </c>
      <c r="L1125" s="9">
        <f>VLOOKUP(B1125,YahooFinanceInfos!A:AV,47,FALSE)</f>
        <v>2.8831023999999998</v>
      </c>
      <c r="M1125" s="9">
        <f>VLOOKUP(B1125,YahooFinanceInfos!A:AZ,52,FALSE)</f>
        <v>25.338999999999999</v>
      </c>
      <c r="N1125" s="4">
        <f>VLOOKUP(B1125,YahooFinanceInfos!A:BH,60,FALSE)</f>
        <v>0.60736409999999996</v>
      </c>
      <c r="O1125" s="4" t="str">
        <f t="shared" si="184"/>
        <v>invest</v>
      </c>
      <c r="P1125" s="4"/>
      <c r="Q1125" s="14"/>
      <c r="R1125" s="17"/>
      <c r="S1125" s="17"/>
      <c r="T1125" s="17"/>
      <c r="AA1125" s="4" t="str">
        <f t="shared" si="176"/>
        <v>na</v>
      </c>
      <c r="AB1125" s="4" t="str">
        <f t="shared" si="177"/>
        <v>na</v>
      </c>
      <c r="AC1125" s="4" t="str">
        <f t="shared" si="178"/>
        <v>na</v>
      </c>
      <c r="AD1125" s="4" t="str">
        <f t="shared" si="179"/>
        <v>na</v>
      </c>
      <c r="AE1125" s="4" t="str">
        <f t="shared" si="180"/>
        <v>na</v>
      </c>
      <c r="AF1125" s="4" t="str">
        <f t="shared" si="181"/>
        <v>na</v>
      </c>
      <c r="AG1125" s="4" t="str">
        <f t="shared" si="182"/>
        <v>na</v>
      </c>
    </row>
    <row r="1126" spans="1:33" x14ac:dyDescent="0.2">
      <c r="A1126" t="s">
        <v>3713</v>
      </c>
      <c r="B1126" t="s">
        <v>3707</v>
      </c>
      <c r="C1126" s="7" t="str">
        <f>VLOOKUP(B1126,YahooFinanceInfos!A:T,9,FALSE)</f>
        <v>Xilinx, Inc.</v>
      </c>
      <c r="D1126" t="str">
        <f>VLOOKUP(B1126,YahooFinanceInfos!A:T,7,FALSE)</f>
        <v>USD</v>
      </c>
      <c r="E1126" s="1">
        <f>VLOOKUP(B1126,YahooFinanceInfos!A:T,20,FALSE)</f>
        <v>84.49</v>
      </c>
      <c r="F1126" s="4" t="str">
        <f>VLOOKUP(B1126,YahooFinanceInfos!A:AK,37,FALSE)</f>
        <v>67.68 - 133.0</v>
      </c>
      <c r="G1126" s="11">
        <f>(VLOOKUP(B1126,YahooFinanceInfos!A:AO,41,FALSE)-E1126)/E1126</f>
        <v>0.57415078707539369</v>
      </c>
      <c r="H1126" s="9">
        <f>VLOOKUP(B1126,YahooFinanceInfos!A:AX,50,FALSE)</f>
        <v>3.11</v>
      </c>
      <c r="I1126" s="9">
        <f>VLOOKUP(B1126,YahooFinanceInfos!A:AT,46,FALSE)</f>
        <v>1.48</v>
      </c>
      <c r="J1126" s="4">
        <f>VLOOKUP(B1126,YahooFinanceInfos!A:AV,48,FALSE)</f>
        <v>1.8033387000000001E-2</v>
      </c>
      <c r="K1126" s="4">
        <f t="shared" si="183"/>
        <v>0.47588424437299037</v>
      </c>
      <c r="L1126" s="9">
        <f>VLOOKUP(B1126,YahooFinanceInfos!A:AV,47,FALSE)</f>
        <v>27.167202</v>
      </c>
      <c r="M1126" s="9">
        <f>VLOOKUP(B1126,YahooFinanceInfos!A:AZ,52,FALSE)</f>
        <v>9.3659999999999997</v>
      </c>
      <c r="N1126" s="4">
        <f>VLOOKUP(B1126,YahooFinanceInfos!A:BH,60,FALSE)</f>
        <v>9.0209259999999993</v>
      </c>
      <c r="O1126" s="4" t="str">
        <f t="shared" si="184"/>
        <v>don't touch</v>
      </c>
      <c r="P1126" s="4"/>
      <c r="Q1126" s="4"/>
      <c r="R1126" s="4"/>
      <c r="S1126" s="4"/>
      <c r="T1126" s="4"/>
      <c r="AA1126" s="4" t="str">
        <f t="shared" si="176"/>
        <v>na</v>
      </c>
      <c r="AB1126" s="4" t="str">
        <f t="shared" si="177"/>
        <v>na</v>
      </c>
      <c r="AC1126" s="4" t="str">
        <f t="shared" si="178"/>
        <v>na</v>
      </c>
      <c r="AD1126" s="4" t="str">
        <f t="shared" si="179"/>
        <v>na</v>
      </c>
      <c r="AE1126" s="4" t="str">
        <f t="shared" si="180"/>
        <v>na</v>
      </c>
      <c r="AF1126" s="4" t="str">
        <f t="shared" si="181"/>
        <v>na</v>
      </c>
      <c r="AG1126" s="4" t="str">
        <f t="shared" si="182"/>
        <v>na</v>
      </c>
    </row>
    <row r="1127" spans="1:33" x14ac:dyDescent="0.2">
      <c r="A1127" t="s">
        <v>3713</v>
      </c>
      <c r="B1127" t="s">
        <v>3708</v>
      </c>
      <c r="C1127" s="7" t="str">
        <f>VLOOKUP(B1127,YahooFinanceInfos!A:T,9,FALSE)</f>
        <v>1020355</v>
      </c>
      <c r="D1127">
        <f>VLOOKUP(B1127,YahooFinanceInfos!A:T,7,FALSE)</f>
        <v>0</v>
      </c>
      <c r="E1127" s="1">
        <f>VLOOKUP(B1127,YahooFinanceInfos!A:T,20,FALSE)</f>
        <v>0</v>
      </c>
      <c r="F1127" s="4">
        <f>VLOOKUP(B1127,YahooFinanceInfos!A:AK,37,FALSE)</f>
        <v>0</v>
      </c>
      <c r="G1127" s="11" t="e">
        <f>(VLOOKUP(B1127,YahooFinanceInfos!A:AO,41,FALSE)-E1127)/E1127</f>
        <v>#DIV/0!</v>
      </c>
      <c r="H1127" s="9">
        <f>VLOOKUP(B1127,YahooFinanceInfos!A:AX,50,FALSE)</f>
        <v>0</v>
      </c>
      <c r="I1127" s="9">
        <f>VLOOKUP(B1127,YahooFinanceInfos!A:AT,46,FALSE)</f>
        <v>0</v>
      </c>
      <c r="J1127" s="4">
        <f>VLOOKUP(B1127,YahooFinanceInfos!A:AV,48,FALSE)</f>
        <v>0</v>
      </c>
      <c r="K1127" s="4" t="str">
        <f t="shared" si="183"/>
        <v>na</v>
      </c>
      <c r="L1127" s="9">
        <f>VLOOKUP(B1127,YahooFinanceInfos!A:AV,47,FALSE)</f>
        <v>0</v>
      </c>
      <c r="M1127" s="9">
        <f>VLOOKUP(B1127,YahooFinanceInfos!A:AZ,52,FALSE)</f>
        <v>0</v>
      </c>
      <c r="N1127" s="4">
        <f>VLOOKUP(B1127,YahooFinanceInfos!A:BH,60,FALSE)</f>
        <v>0</v>
      </c>
      <c r="O1127" s="4" t="e">
        <f t="shared" si="184"/>
        <v>#DIV/0!</v>
      </c>
      <c r="P1127" s="4"/>
      <c r="Q1127" s="4"/>
      <c r="R1127" s="4"/>
      <c r="S1127" s="4"/>
      <c r="T1127" s="4"/>
      <c r="AA1127" s="4" t="str">
        <f t="shared" si="176"/>
        <v>na</v>
      </c>
      <c r="AB1127" s="4" t="str">
        <f t="shared" si="177"/>
        <v>na</v>
      </c>
      <c r="AC1127" s="4" t="str">
        <f t="shared" si="178"/>
        <v>na</v>
      </c>
      <c r="AD1127" s="4" t="str">
        <f t="shared" si="179"/>
        <v>na</v>
      </c>
      <c r="AE1127" s="4" t="str">
        <f t="shared" si="180"/>
        <v>na</v>
      </c>
      <c r="AF1127" s="4" t="str">
        <f t="shared" si="181"/>
        <v>na</v>
      </c>
      <c r="AG1127" s="4" t="str">
        <f t="shared" si="182"/>
        <v>na</v>
      </c>
    </row>
    <row r="1128" spans="1:33" x14ac:dyDescent="0.2">
      <c r="A1128" t="s">
        <v>3713</v>
      </c>
      <c r="B1128" t="s">
        <v>3709</v>
      </c>
      <c r="C1128" s="7" t="str">
        <f>VLOOKUP(B1128,YahooFinanceInfos!A:T,9,FALSE)</f>
        <v>Xylem Inc.</v>
      </c>
      <c r="D1128" t="str">
        <f>VLOOKUP(B1128,YahooFinanceInfos!A:T,7,FALSE)</f>
        <v>USD</v>
      </c>
      <c r="E1128" s="1">
        <f>VLOOKUP(B1128,YahooFinanceInfos!A:T,20,FALSE)</f>
        <v>58.95</v>
      </c>
      <c r="F1128" s="4" t="str">
        <f>VLOOKUP(B1128,YahooFinanceInfos!A:AK,37,FALSE)</f>
        <v>54.62 - 89.34</v>
      </c>
      <c r="G1128" s="11">
        <f>(VLOOKUP(B1128,YahooFinanceInfos!A:AO,41,FALSE)-E1128)/E1128</f>
        <v>0.51552162849872774</v>
      </c>
      <c r="H1128" s="9">
        <f>VLOOKUP(B1128,YahooFinanceInfos!A:AX,50,FALSE)</f>
        <v>1.99</v>
      </c>
      <c r="I1128" s="9">
        <f>VLOOKUP(B1128,YahooFinanceInfos!A:AT,46,FALSE)</f>
        <v>0.98</v>
      </c>
      <c r="J1128" s="4">
        <f>VLOOKUP(B1128,YahooFinanceInfos!A:AV,48,FALSE)</f>
        <v>1.6835596000000001E-2</v>
      </c>
      <c r="K1128" s="4">
        <f t="shared" si="183"/>
        <v>0.49246231155778891</v>
      </c>
      <c r="L1128" s="9">
        <f>VLOOKUP(B1128,YahooFinanceInfos!A:AV,47,FALSE)</f>
        <v>29.623116</v>
      </c>
      <c r="M1128" s="9">
        <f>VLOOKUP(B1128,YahooFinanceInfos!A:AZ,52,FALSE)</f>
        <v>15.631</v>
      </c>
      <c r="N1128" s="4">
        <f>VLOOKUP(B1128,YahooFinanceInfos!A:BH,60,FALSE)</f>
        <v>3.7713519999999998</v>
      </c>
      <c r="O1128" s="4" t="str">
        <f t="shared" si="184"/>
        <v>don't touch</v>
      </c>
      <c r="P1128" s="4"/>
      <c r="Q1128" s="4"/>
      <c r="R1128" s="4"/>
      <c r="S1128" s="4"/>
      <c r="T1128" s="4"/>
      <c r="AA1128" s="4" t="str">
        <f t="shared" ref="AA1128:AA1191" si="185">IFERROR((Z1128-U1128)/U1128,"na")</f>
        <v>na</v>
      </c>
      <c r="AB1128" s="4" t="str">
        <f t="shared" ref="AB1128:AB1191" si="186">IFERROR((Z1128-W1128)/W1128,"na")</f>
        <v>na</v>
      </c>
      <c r="AC1128" s="4" t="str">
        <f t="shared" ref="AC1128:AC1191" si="187">IFERROR((V1128-U1128)/U1128,"na")</f>
        <v>na</v>
      </c>
      <c r="AD1128" s="4" t="str">
        <f t="shared" ref="AD1128:AD1191" si="188">IFERROR((W1128-V1128)/V1128,"na")</f>
        <v>na</v>
      </c>
      <c r="AE1128" s="4" t="str">
        <f t="shared" ref="AE1128:AE1191" si="189">IFERROR((X1128-W1128)/W1128,"na")</f>
        <v>na</v>
      </c>
      <c r="AF1128" s="4" t="str">
        <f t="shared" ref="AF1128:AF1191" si="190">IFERROR((Y1128-X1128)/X1128,"na")</f>
        <v>na</v>
      </c>
      <c r="AG1128" s="4" t="str">
        <f t="shared" ref="AG1128:AG1191" si="191">IFERROR((Z1128-Y1128)/Y1128,"na")</f>
        <v>na</v>
      </c>
    </row>
    <row r="1129" spans="1:33" x14ac:dyDescent="0.2">
      <c r="A1129" t="s">
        <v>3713</v>
      </c>
      <c r="B1129" t="s">
        <v>3710</v>
      </c>
      <c r="C1129" s="7" t="str">
        <f>VLOOKUP(B1129,YahooFinanceInfos!A:T,9,FALSE)</f>
        <v>Yum! Brands, Inc.</v>
      </c>
      <c r="D1129" t="str">
        <f>VLOOKUP(B1129,YahooFinanceInfos!A:T,7,FALSE)</f>
        <v>USD</v>
      </c>
      <c r="E1129" s="1">
        <f>VLOOKUP(B1129,YahooFinanceInfos!A:T,20,FALSE)</f>
        <v>83.26</v>
      </c>
      <c r="F1129" s="4" t="str">
        <f>VLOOKUP(B1129,YahooFinanceInfos!A:AK,37,FALSE)</f>
        <v>54.95 - 119.72</v>
      </c>
      <c r="G1129" s="11">
        <f>(VLOOKUP(B1129,YahooFinanceInfos!A:AO,41,FALSE)-E1129)/E1129</f>
        <v>0.43790535671390812</v>
      </c>
      <c r="H1129" s="9">
        <f>VLOOKUP(B1129,YahooFinanceInfos!A:AX,50,FALSE)</f>
        <v>3.5920000000000001</v>
      </c>
      <c r="I1129" s="9">
        <f>VLOOKUP(B1129,YahooFinanceInfos!A:AT,46,FALSE)</f>
        <v>1.31</v>
      </c>
      <c r="J1129" s="4">
        <f>VLOOKUP(B1129,YahooFinanceInfos!A:AV,48,FALSE)</f>
        <v>1.6285429000000001E-2</v>
      </c>
      <c r="K1129" s="4">
        <f t="shared" si="183"/>
        <v>0.36469933184855235</v>
      </c>
      <c r="L1129" s="9">
        <f>VLOOKUP(B1129,YahooFinanceInfos!A:AV,47,FALSE)</f>
        <v>23.179286999999999</v>
      </c>
      <c r="M1129" s="9">
        <f>VLOOKUP(B1129,YahooFinanceInfos!A:AZ,52,FALSE)</f>
        <v>-27.338999999999999</v>
      </c>
      <c r="N1129" s="4">
        <f>VLOOKUP(B1129,YahooFinanceInfos!A:BH,60,FALSE)</f>
        <v>-3.0454661999999999</v>
      </c>
      <c r="O1129" s="4" t="str">
        <f t="shared" si="184"/>
        <v>don't touch</v>
      </c>
      <c r="P1129" s="4"/>
      <c r="Q1129" s="4"/>
      <c r="R1129" s="4"/>
      <c r="S1129" s="4"/>
      <c r="T1129" s="4"/>
      <c r="AA1129" s="4" t="str">
        <f t="shared" si="185"/>
        <v>na</v>
      </c>
      <c r="AB1129" s="4" t="str">
        <f t="shared" si="186"/>
        <v>na</v>
      </c>
      <c r="AC1129" s="4" t="str">
        <f t="shared" si="187"/>
        <v>na</v>
      </c>
      <c r="AD1129" s="4" t="str">
        <f t="shared" si="188"/>
        <v>na</v>
      </c>
      <c r="AE1129" s="4" t="str">
        <f t="shared" si="189"/>
        <v>na</v>
      </c>
      <c r="AF1129" s="4" t="str">
        <f t="shared" si="190"/>
        <v>na</v>
      </c>
      <c r="AG1129" s="4" t="str">
        <f t="shared" si="191"/>
        <v>na</v>
      </c>
    </row>
    <row r="1130" spans="1:33" x14ac:dyDescent="0.2">
      <c r="A1130" t="s">
        <v>3713</v>
      </c>
      <c r="B1130" t="s">
        <v>3711</v>
      </c>
      <c r="C1130" s="7" t="str">
        <f>VLOOKUP(B1130,YahooFinanceInfos!A:T,9,FALSE)</f>
        <v>Zimmer Biomet Holdings, Inc.</v>
      </c>
      <c r="D1130" t="str">
        <f>VLOOKUP(B1130,YahooFinanceInfos!A:T,7,FALSE)</f>
        <v>USD</v>
      </c>
      <c r="E1130" s="1">
        <f>VLOOKUP(B1130,YahooFinanceInfos!A:T,20,FALSE)</f>
        <v>112.1</v>
      </c>
      <c r="F1130" s="4" t="str">
        <f>VLOOKUP(B1130,YahooFinanceInfos!A:AK,37,FALSE)</f>
        <v>74.37 - 161.11</v>
      </c>
      <c r="G1130" s="11">
        <f>(VLOOKUP(B1130,YahooFinanceInfos!A:AO,41,FALSE)-E1130)/E1130</f>
        <v>0.43719892952720807</v>
      </c>
      <c r="H1130" s="9">
        <f>VLOOKUP(B1130,YahooFinanceInfos!A:AX,50,FALSE)</f>
        <v>5.47</v>
      </c>
      <c r="I1130" s="9">
        <f>VLOOKUP(B1130,YahooFinanceInfos!A:AT,46,FALSE)</f>
        <v>0.96</v>
      </c>
      <c r="J1130" s="4">
        <f>VLOOKUP(B1130,YahooFinanceInfos!A:AV,48,FALSE)</f>
        <v>8.6431979999999995E-3</v>
      </c>
      <c r="K1130" s="4">
        <f t="shared" si="183"/>
        <v>0.17550274223034734</v>
      </c>
      <c r="L1130" s="9">
        <f>VLOOKUP(B1130,YahooFinanceInfos!A:AV,47,FALSE)</f>
        <v>20.493603</v>
      </c>
      <c r="M1130" s="9">
        <f>VLOOKUP(B1130,YahooFinanceInfos!A:AZ,52,FALSE)</f>
        <v>60.136000000000003</v>
      </c>
      <c r="N1130" s="4">
        <f>VLOOKUP(B1130,YahooFinanceInfos!A:BH,60,FALSE)</f>
        <v>1.8641080000000001</v>
      </c>
      <c r="O1130" s="4" t="str">
        <f t="shared" si="184"/>
        <v>don't touch</v>
      </c>
      <c r="P1130" s="4"/>
      <c r="Q1130" s="4"/>
      <c r="R1130" s="4"/>
      <c r="S1130" s="4"/>
      <c r="T1130" s="4"/>
      <c r="AA1130" s="4" t="str">
        <f t="shared" si="185"/>
        <v>na</v>
      </c>
      <c r="AB1130" s="4" t="str">
        <f t="shared" si="186"/>
        <v>na</v>
      </c>
      <c r="AC1130" s="4" t="str">
        <f t="shared" si="187"/>
        <v>na</v>
      </c>
      <c r="AD1130" s="4" t="str">
        <f t="shared" si="188"/>
        <v>na</v>
      </c>
      <c r="AE1130" s="4" t="str">
        <f t="shared" si="189"/>
        <v>na</v>
      </c>
      <c r="AF1130" s="4" t="str">
        <f t="shared" si="190"/>
        <v>na</v>
      </c>
      <c r="AG1130" s="4" t="str">
        <f t="shared" si="191"/>
        <v>na</v>
      </c>
    </row>
    <row r="1131" spans="1:33" x14ac:dyDescent="0.2">
      <c r="A1131" t="s">
        <v>3713</v>
      </c>
      <c r="B1131" t="s">
        <v>2964</v>
      </c>
      <c r="C1131" s="7" t="str">
        <f>VLOOKUP(B1131,YahooFinanceInfos!A:T,9,FALSE)</f>
        <v>Zions Bancorporation N.A.</v>
      </c>
      <c r="D1131" t="str">
        <f>VLOOKUP(B1131,YahooFinanceInfos!A:T,7,FALSE)</f>
        <v>USD</v>
      </c>
      <c r="E1131" s="1">
        <f>VLOOKUP(B1131,YahooFinanceInfos!A:T,20,FALSE)</f>
        <v>27.54</v>
      </c>
      <c r="F1131" s="4" t="str">
        <f>VLOOKUP(B1131,YahooFinanceInfos!A:AK,37,FALSE)</f>
        <v>23.58 - 52.48</v>
      </c>
      <c r="G1131" s="11">
        <f>(VLOOKUP(B1131,YahooFinanceInfos!A:AO,41,FALSE)-E1131)/E1131</f>
        <v>0.90559186637618005</v>
      </c>
      <c r="H1131" s="9">
        <f>VLOOKUP(B1131,YahooFinanceInfos!A:AX,50,FALSE)</f>
        <v>3.2040000000000002</v>
      </c>
      <c r="I1131" s="9">
        <f>VLOOKUP(B1131,YahooFinanceInfos!A:AT,46,FALSE)</f>
        <v>1.32</v>
      </c>
      <c r="J1131" s="4">
        <f>VLOOKUP(B1131,YahooFinanceInfos!A:AV,48,FALSE)</f>
        <v>5.017104E-2</v>
      </c>
      <c r="K1131" s="4">
        <f t="shared" si="183"/>
        <v>0.41198501872659177</v>
      </c>
      <c r="L1131" s="9">
        <f>VLOOKUP(B1131,YahooFinanceInfos!A:AV,47,FALSE)</f>
        <v>8.5955060000000003</v>
      </c>
      <c r="M1131" s="9">
        <f>VLOOKUP(B1131,YahooFinanceInfos!A:AZ,52,FALSE)</f>
        <v>42.148000000000003</v>
      </c>
      <c r="N1131" s="4">
        <f>VLOOKUP(B1131,YahooFinanceInfos!A:BH,60,FALSE)</f>
        <v>0.65341179999999999</v>
      </c>
      <c r="O1131" s="4" t="str">
        <f t="shared" si="184"/>
        <v>invest</v>
      </c>
      <c r="P1131" s="4"/>
      <c r="Q1131" s="14"/>
      <c r="R1131" s="17"/>
      <c r="S1131" s="17"/>
      <c r="T1131" s="17"/>
      <c r="AA1131" s="4" t="str">
        <f t="shared" si="185"/>
        <v>na</v>
      </c>
      <c r="AB1131" s="4" t="str">
        <f t="shared" si="186"/>
        <v>na</v>
      </c>
      <c r="AC1131" s="4" t="str">
        <f t="shared" si="187"/>
        <v>na</v>
      </c>
      <c r="AD1131" s="4" t="str">
        <f t="shared" si="188"/>
        <v>na</v>
      </c>
      <c r="AE1131" s="4" t="str">
        <f t="shared" si="189"/>
        <v>na</v>
      </c>
      <c r="AF1131" s="4" t="str">
        <f t="shared" si="190"/>
        <v>na</v>
      </c>
      <c r="AG1131" s="4" t="str">
        <f t="shared" si="191"/>
        <v>na</v>
      </c>
    </row>
    <row r="1132" spans="1:33" x14ac:dyDescent="0.2">
      <c r="A1132" t="s">
        <v>3713</v>
      </c>
      <c r="B1132" t="s">
        <v>3712</v>
      </c>
      <c r="C1132" s="7" t="str">
        <f>VLOOKUP(B1132,YahooFinanceInfos!A:T,9,FALSE)</f>
        <v>Zoetis Inc.</v>
      </c>
      <c r="D1132" t="str">
        <f>VLOOKUP(B1132,YahooFinanceInfos!A:T,7,FALSE)</f>
        <v>USD</v>
      </c>
      <c r="E1132" s="1">
        <f>VLOOKUP(B1132,YahooFinanceInfos!A:T,20,FALSE)</f>
        <v>126.03</v>
      </c>
      <c r="F1132" s="4" t="str">
        <f>VLOOKUP(B1132,YahooFinanceInfos!A:AK,37,FALSE)</f>
        <v>90.14 - 146.26</v>
      </c>
      <c r="G1132" s="11">
        <f>(VLOOKUP(B1132,YahooFinanceInfos!A:AO,41,FALSE)-E1132)/E1132</f>
        <v>0.16051733714195024</v>
      </c>
      <c r="H1132" s="9">
        <f>VLOOKUP(B1132,YahooFinanceInfos!A:AX,50,FALSE)</f>
        <v>3.34</v>
      </c>
      <c r="I1132" s="9">
        <f>VLOOKUP(B1132,YahooFinanceInfos!A:AT,46,FALSE)</f>
        <v>0.69199999999999995</v>
      </c>
      <c r="J1132" s="4">
        <f>VLOOKUP(B1132,YahooFinanceInfos!A:AV,48,FALSE)</f>
        <v>5.6246439999999998E-3</v>
      </c>
      <c r="K1132" s="4">
        <f t="shared" si="183"/>
        <v>0.20718562874251498</v>
      </c>
      <c r="L1132" s="9">
        <f>VLOOKUP(B1132,YahooFinanceInfos!A:AV,47,FALSE)</f>
        <v>37.733531999999997</v>
      </c>
      <c r="M1132" s="9">
        <f>VLOOKUP(B1132,YahooFinanceInfos!A:AZ,52,FALSE)</f>
        <v>5.7969999999999997</v>
      </c>
      <c r="N1132" s="4">
        <f>VLOOKUP(B1132,YahooFinanceInfos!A:BH,60,FALSE)</f>
        <v>21.740555000000001</v>
      </c>
      <c r="O1132" s="4" t="str">
        <f t="shared" si="184"/>
        <v>don't touch</v>
      </c>
      <c r="P1132" s="4"/>
      <c r="Q1132" s="4"/>
      <c r="R1132" s="4"/>
      <c r="S1132" s="4"/>
      <c r="T1132" s="4"/>
      <c r="AA1132" s="4" t="str">
        <f t="shared" si="185"/>
        <v>na</v>
      </c>
      <c r="AB1132" s="4" t="str">
        <f t="shared" si="186"/>
        <v>na</v>
      </c>
      <c r="AC1132" s="4" t="str">
        <f t="shared" si="187"/>
        <v>na</v>
      </c>
      <c r="AD1132" s="4" t="str">
        <f t="shared" si="188"/>
        <v>na</v>
      </c>
      <c r="AE1132" s="4" t="str">
        <f t="shared" si="189"/>
        <v>na</v>
      </c>
      <c r="AF1132" s="4" t="str">
        <f t="shared" si="190"/>
        <v>na</v>
      </c>
      <c r="AG1132" s="4" t="str">
        <f t="shared" si="191"/>
        <v>na</v>
      </c>
    </row>
    <row r="1133" spans="1:33" x14ac:dyDescent="0.2">
      <c r="A1133" t="s">
        <v>5296</v>
      </c>
      <c r="B1133" t="s">
        <v>76</v>
      </c>
      <c r="C1133" s="7" t="str">
        <f>VLOOKUP(B1133,YahooFinanceInfos!A:T,9,FALSE)</f>
        <v>Amazon.com, Inc.</v>
      </c>
      <c r="D1133" t="str">
        <f>VLOOKUP(B1133,YahooFinanceInfos!A:T,7,FALSE)</f>
        <v>USD</v>
      </c>
      <c r="E1133" s="1">
        <f>VLOOKUP(B1133,YahooFinanceInfos!A:T,20,FALSE)</f>
        <v>2388.85</v>
      </c>
      <c r="F1133" s="4" t="str">
        <f>VLOOKUP(B1133,YahooFinanceInfos!A:AK,37,FALSE)</f>
        <v>1626.03 - 2475.0</v>
      </c>
      <c r="G1133" s="11">
        <f>(VLOOKUP(B1133,YahooFinanceInfos!A:AO,41,FALSE)-E1133)/E1133</f>
        <v>3.6063377775917324E-2</v>
      </c>
      <c r="H1133" s="9">
        <f>VLOOKUP(B1133,YahooFinanceInfos!A:AX,50,FALSE)</f>
        <v>20.936</v>
      </c>
      <c r="I1133" s="9">
        <f>VLOOKUP(B1133,YahooFinanceInfos!A:AT,46,FALSE)</f>
        <v>0</v>
      </c>
      <c r="J1133" s="4">
        <f>VLOOKUP(B1133,YahooFinanceInfos!A:AV,48,FALSE)</f>
        <v>0</v>
      </c>
      <c r="K1133" s="4">
        <f t="shared" ref="K1133:K1196" si="192">IFERROR(I1133/H1133,"na")</f>
        <v>0</v>
      </c>
      <c r="L1133" s="9">
        <f>VLOOKUP(B1133,YahooFinanceInfos!A:AV,47,FALSE)</f>
        <v>114.10250000000001</v>
      </c>
      <c r="M1133" s="9">
        <f>VLOOKUP(B1133,YahooFinanceInfos!A:AZ,52,FALSE)</f>
        <v>130.80600000000001</v>
      </c>
      <c r="N1133" s="4">
        <f>VLOOKUP(B1133,YahooFinanceInfos!A:BH,60,FALSE)</f>
        <v>18.262543000000001</v>
      </c>
      <c r="O1133" s="4" t="str">
        <f t="shared" ref="O1133:O1196" si="193">IF(G1133&gt;30%,IF(J1133&gt;3%,IF(K1133&lt;100%,IF(K1133&gt;0%,"invest","don't touch"),"don't touch"),"don't touch"),"don't touch")</f>
        <v>don't touch</v>
      </c>
      <c r="P1133" s="4"/>
      <c r="Q1133" s="4"/>
      <c r="R1133" s="4"/>
      <c r="S1133" s="4"/>
      <c r="T1133" s="4"/>
      <c r="AA1133" s="4" t="str">
        <f t="shared" si="185"/>
        <v>na</v>
      </c>
      <c r="AB1133" s="4" t="str">
        <f t="shared" si="186"/>
        <v>na</v>
      </c>
      <c r="AC1133" s="4" t="str">
        <f t="shared" si="187"/>
        <v>na</v>
      </c>
      <c r="AD1133" s="4" t="str">
        <f t="shared" si="188"/>
        <v>na</v>
      </c>
      <c r="AE1133" s="4" t="str">
        <f t="shared" si="189"/>
        <v>na</v>
      </c>
      <c r="AF1133" s="4" t="str">
        <f t="shared" si="190"/>
        <v>na</v>
      </c>
      <c r="AG1133" s="4" t="str">
        <f t="shared" si="191"/>
        <v>na</v>
      </c>
    </row>
    <row r="1134" spans="1:33" x14ac:dyDescent="0.2">
      <c r="A1134" t="s">
        <v>5296</v>
      </c>
      <c r="B1134" t="s">
        <v>54</v>
      </c>
      <c r="C1134" s="7" t="str">
        <f>VLOOKUP(B1134,YahooFinanceInfos!A:T,9,FALSE)</f>
        <v>JP Morgan Chase &amp; Co.</v>
      </c>
      <c r="D1134" t="str">
        <f>VLOOKUP(B1134,YahooFinanceInfos!A:T,7,FALSE)</f>
        <v>USD</v>
      </c>
      <c r="E1134" s="1">
        <f>VLOOKUP(B1134,YahooFinanceInfos!A:T,20,FALSE)</f>
        <v>87.52</v>
      </c>
      <c r="F1134" s="4" t="str">
        <f>VLOOKUP(B1134,YahooFinanceInfos!A:AK,37,FALSE)</f>
        <v>76.91 - 141.1</v>
      </c>
      <c r="G1134" s="11">
        <f>(VLOOKUP(B1134,YahooFinanceInfos!A:AO,41,FALSE)-E1134)/E1134</f>
        <v>0.61220292504570384</v>
      </c>
      <c r="H1134" s="9">
        <f>VLOOKUP(B1134,YahooFinanceInfos!A:AX,50,FALSE)</f>
        <v>8.8979999999999997</v>
      </c>
      <c r="I1134" s="9">
        <f>VLOOKUP(B1134,YahooFinanceInfos!A:AT,46,FALSE)</f>
        <v>3.5</v>
      </c>
      <c r="J1134" s="4">
        <f>VLOOKUP(B1134,YahooFinanceInfos!A:AV,48,FALSE)</f>
        <v>4.1651792999999999E-2</v>
      </c>
      <c r="K1134" s="4">
        <f t="shared" si="192"/>
        <v>0.39334681951000228</v>
      </c>
      <c r="L1134" s="9">
        <f>VLOOKUP(B1134,YahooFinanceInfos!A:AV,47,FALSE)</f>
        <v>9.8359179999999995</v>
      </c>
      <c r="M1134" s="9">
        <f>VLOOKUP(B1134,YahooFinanceInfos!A:AZ,52,FALSE)</f>
        <v>75.878</v>
      </c>
      <c r="N1134" s="4">
        <f>VLOOKUP(B1134,YahooFinanceInfos!A:BH,60,FALSE)</f>
        <v>1.1534305</v>
      </c>
      <c r="O1134" s="4" t="str">
        <f t="shared" si="193"/>
        <v>invest</v>
      </c>
      <c r="P1134" s="4"/>
      <c r="Q1134" s="4"/>
      <c r="R1134" s="4"/>
      <c r="S1134" s="4"/>
      <c r="T1134" s="4"/>
      <c r="AA1134" s="4" t="str">
        <f t="shared" si="185"/>
        <v>na</v>
      </c>
      <c r="AB1134" s="4" t="str">
        <f t="shared" si="186"/>
        <v>na</v>
      </c>
      <c r="AC1134" s="4" t="str">
        <f t="shared" si="187"/>
        <v>na</v>
      </c>
      <c r="AD1134" s="4" t="str">
        <f t="shared" si="188"/>
        <v>na</v>
      </c>
      <c r="AE1134" s="4" t="str">
        <f t="shared" si="189"/>
        <v>na</v>
      </c>
      <c r="AF1134" s="4" t="str">
        <f t="shared" si="190"/>
        <v>na</v>
      </c>
      <c r="AG1134" s="4" t="str">
        <f t="shared" si="191"/>
        <v>na</v>
      </c>
    </row>
    <row r="1135" spans="1:33" x14ac:dyDescent="0.2">
      <c r="A1135" t="s">
        <v>5296</v>
      </c>
      <c r="B1135" t="s">
        <v>3409</v>
      </c>
      <c r="C1135" s="7" t="str">
        <f>VLOOKUP(B1135,YahooFinanceInfos!A:T,9,FALSE)</f>
        <v>Costco Wholesale Corporation</v>
      </c>
      <c r="D1135" t="str">
        <f>VLOOKUP(B1135,YahooFinanceInfos!A:T,7,FALSE)</f>
        <v>USD</v>
      </c>
      <c r="E1135" s="1">
        <f>VLOOKUP(B1135,YahooFinanceInfos!A:T,20,FALSE)</f>
        <v>299.74</v>
      </c>
      <c r="F1135" s="4" t="str">
        <f>VLOOKUP(B1135,YahooFinanceInfos!A:AK,37,FALSE)</f>
        <v>233.05 - 325.26</v>
      </c>
      <c r="G1135" s="11">
        <f>(VLOOKUP(B1135,YahooFinanceInfos!A:AO,41,FALSE)-E1135)/E1135</f>
        <v>8.5140455061052847E-2</v>
      </c>
      <c r="H1135" s="9">
        <f>VLOOKUP(B1135,YahooFinanceInfos!A:AX,50,FALSE)</f>
        <v>8.5190000000000001</v>
      </c>
      <c r="I1135" s="9">
        <f>VLOOKUP(B1135,YahooFinanceInfos!A:AT,46,FALSE)</f>
        <v>2.6</v>
      </c>
      <c r="J1135" s="4">
        <f>VLOOKUP(B1135,YahooFinanceInfos!A:AV,48,FALSE)</f>
        <v>8.6052820000000006E-3</v>
      </c>
      <c r="K1135" s="4">
        <f t="shared" si="192"/>
        <v>0.30520014086160346</v>
      </c>
      <c r="L1135" s="9">
        <f>VLOOKUP(B1135,YahooFinanceInfos!A:AV,47,FALSE)</f>
        <v>35.18488</v>
      </c>
      <c r="M1135" s="9">
        <f>VLOOKUP(B1135,YahooFinanceInfos!A:AZ,52,FALSE)</f>
        <v>37.619999999999997</v>
      </c>
      <c r="N1135" s="4">
        <f>VLOOKUP(B1135,YahooFinanceInfos!A:BH,60,FALSE)</f>
        <v>7.9675703000000002</v>
      </c>
      <c r="O1135" s="4" t="str">
        <f t="shared" si="193"/>
        <v>don't touch</v>
      </c>
      <c r="P1135" s="4"/>
      <c r="Q1135" s="4"/>
      <c r="R1135" s="4"/>
      <c r="S1135" s="4"/>
      <c r="T1135" s="4"/>
      <c r="AA1135" s="4" t="str">
        <f t="shared" si="185"/>
        <v>na</v>
      </c>
      <c r="AB1135" s="4" t="str">
        <f t="shared" si="186"/>
        <v>na</v>
      </c>
      <c r="AC1135" s="4" t="str">
        <f t="shared" si="187"/>
        <v>na</v>
      </c>
      <c r="AD1135" s="4" t="str">
        <f t="shared" si="188"/>
        <v>na</v>
      </c>
      <c r="AE1135" s="4" t="str">
        <f t="shared" si="189"/>
        <v>na</v>
      </c>
      <c r="AF1135" s="4" t="str">
        <f t="shared" si="190"/>
        <v>na</v>
      </c>
      <c r="AG1135" s="4" t="str">
        <f t="shared" si="191"/>
        <v>na</v>
      </c>
    </row>
    <row r="1136" spans="1:33" x14ac:dyDescent="0.2">
      <c r="A1136" t="s">
        <v>5296</v>
      </c>
      <c r="B1136" t="s">
        <v>3395</v>
      </c>
      <c r="C1136" s="7" t="str">
        <f>VLOOKUP(B1136,YahooFinanceInfos!A:T,9,FALSE)</f>
        <v>Charter Communications, Inc.</v>
      </c>
      <c r="D1136" t="str">
        <f>VLOOKUP(B1136,YahooFinanceInfos!A:T,7,FALSE)</f>
        <v>USD</v>
      </c>
      <c r="E1136" s="1">
        <f>VLOOKUP(B1136,YahooFinanceInfos!A:T,20,FALSE)</f>
        <v>497.44</v>
      </c>
      <c r="F1136" s="4" t="str">
        <f>VLOOKUP(B1136,YahooFinanceInfos!A:AK,37,FALSE)</f>
        <v>345.67 - 546.54</v>
      </c>
      <c r="G1136" s="11">
        <f>(VLOOKUP(B1136,YahooFinanceInfos!A:AO,41,FALSE)-E1136)/E1136</f>
        <v>9.8705371502090633E-2</v>
      </c>
      <c r="H1136" s="9">
        <f>VLOOKUP(B1136,YahooFinanceInfos!A:AX,50,FALSE)</f>
        <v>8.2260000000000009</v>
      </c>
      <c r="I1136" s="9">
        <f>VLOOKUP(B1136,YahooFinanceInfos!A:AT,46,FALSE)</f>
        <v>0</v>
      </c>
      <c r="J1136" s="4">
        <f>VLOOKUP(B1136,YahooFinanceInfos!A:AV,48,FALSE)</f>
        <v>0</v>
      </c>
      <c r="K1136" s="4">
        <f t="shared" si="192"/>
        <v>0</v>
      </c>
      <c r="L1136" s="9">
        <f>VLOOKUP(B1136,YahooFinanceInfos!A:AV,47,FALSE)</f>
        <v>60.471676000000002</v>
      </c>
      <c r="M1136" s="9">
        <f>VLOOKUP(B1136,YahooFinanceInfos!A:AZ,52,FALSE)</f>
        <v>126.91</v>
      </c>
      <c r="N1136" s="4">
        <f>VLOOKUP(B1136,YahooFinanceInfos!A:BH,60,FALSE)</f>
        <v>3.9196279999999999</v>
      </c>
      <c r="O1136" s="4" t="str">
        <f t="shared" si="193"/>
        <v>don't touch</v>
      </c>
      <c r="P1136" s="4"/>
      <c r="Q1136" s="4"/>
      <c r="R1136" s="4"/>
      <c r="S1136" s="4"/>
      <c r="T1136" s="4"/>
      <c r="AA1136" s="4" t="str">
        <f t="shared" si="185"/>
        <v>na</v>
      </c>
      <c r="AB1136" s="4" t="str">
        <f t="shared" si="186"/>
        <v>na</v>
      </c>
      <c r="AC1136" s="4" t="str">
        <f t="shared" si="187"/>
        <v>na</v>
      </c>
      <c r="AD1136" s="4" t="str">
        <f t="shared" si="188"/>
        <v>na</v>
      </c>
      <c r="AE1136" s="4" t="str">
        <f t="shared" si="189"/>
        <v>na</v>
      </c>
      <c r="AF1136" s="4" t="str">
        <f t="shared" si="190"/>
        <v>na</v>
      </c>
      <c r="AG1136" s="4" t="str">
        <f t="shared" si="191"/>
        <v>na</v>
      </c>
    </row>
    <row r="1137" spans="1:33" x14ac:dyDescent="0.2">
      <c r="A1137" t="s">
        <v>5296</v>
      </c>
      <c r="B1137" t="s">
        <v>3683</v>
      </c>
      <c r="C1137" s="7" t="str">
        <f>VLOOKUP(B1137,YahooFinanceInfos!A:T,9,FALSE)</f>
        <v>United Parcel Service, Inc.</v>
      </c>
      <c r="D1137" t="str">
        <f>VLOOKUP(B1137,YahooFinanceInfos!A:T,7,FALSE)</f>
        <v>USD</v>
      </c>
      <c r="E1137" s="1">
        <f>VLOOKUP(B1137,YahooFinanceInfos!A:T,20,FALSE)</f>
        <v>91.69</v>
      </c>
      <c r="F1137" s="4" t="str">
        <f>VLOOKUP(B1137,YahooFinanceInfos!A:AK,37,FALSE)</f>
        <v>82.0 - 125.31</v>
      </c>
      <c r="G1137" s="11">
        <f>(VLOOKUP(B1137,YahooFinanceInfos!A:AO,41,FALSE)-E1137)/E1137</f>
        <v>0.3666703021049188</v>
      </c>
      <c r="H1137" s="9">
        <f>VLOOKUP(B1137,YahooFinanceInfos!A:AX,50,FALSE)</f>
        <v>4.9400000000000004</v>
      </c>
      <c r="I1137" s="9">
        <f>VLOOKUP(B1137,YahooFinanceInfos!A:AT,46,FALSE)</f>
        <v>3.89</v>
      </c>
      <c r="J1137" s="4">
        <f>VLOOKUP(B1137,YahooFinanceInfos!A:AV,48,FALSE)</f>
        <v>4.2869740000000003E-2</v>
      </c>
      <c r="K1137" s="4">
        <f t="shared" si="192"/>
        <v>0.78744939271255054</v>
      </c>
      <c r="L1137" s="9">
        <f>VLOOKUP(B1137,YahooFinanceInfos!A:AV,47,FALSE)</f>
        <v>18.560728000000001</v>
      </c>
      <c r="M1137" s="9">
        <f>VLOOKUP(B1137,YahooFinanceInfos!A:AZ,52,FALSE)</f>
        <v>3.8479999999999999</v>
      </c>
      <c r="N1137" s="4">
        <f>VLOOKUP(B1137,YahooFinanceInfos!A:BH,60,FALSE)</f>
        <v>23.827963</v>
      </c>
      <c r="O1137" s="4" t="str">
        <f t="shared" si="193"/>
        <v>invest</v>
      </c>
      <c r="P1137" s="4"/>
      <c r="Q1137" s="4"/>
      <c r="R1137" s="4"/>
      <c r="S1137" s="4"/>
      <c r="T1137" s="4"/>
      <c r="AA1137" s="4" t="str">
        <f t="shared" si="185"/>
        <v>na</v>
      </c>
      <c r="AB1137" s="4" t="str">
        <f t="shared" si="186"/>
        <v>na</v>
      </c>
      <c r="AC1137" s="4" t="str">
        <f t="shared" si="187"/>
        <v>na</v>
      </c>
      <c r="AD1137" s="4" t="str">
        <f t="shared" si="188"/>
        <v>na</v>
      </c>
      <c r="AE1137" s="4" t="str">
        <f t="shared" si="189"/>
        <v>na</v>
      </c>
      <c r="AF1137" s="4" t="str">
        <f t="shared" si="190"/>
        <v>na</v>
      </c>
      <c r="AG1137" s="4" t="str">
        <f t="shared" si="191"/>
        <v>na</v>
      </c>
    </row>
    <row r="1138" spans="1:33" x14ac:dyDescent="0.2">
      <c r="A1138" t="s">
        <v>5296</v>
      </c>
      <c r="B1138" t="s">
        <v>53</v>
      </c>
      <c r="C1138" s="7" t="str">
        <f>VLOOKUP(B1138,YahooFinanceInfos!A:T,9,FALSE)</f>
        <v>American Express Company</v>
      </c>
      <c r="D1138" t="str">
        <f>VLOOKUP(B1138,YahooFinanceInfos!A:T,7,FALSE)</f>
        <v>USD</v>
      </c>
      <c r="E1138" s="1">
        <f>VLOOKUP(B1138,YahooFinanceInfos!A:T,20,FALSE)</f>
        <v>83.81</v>
      </c>
      <c r="F1138" s="4" t="str">
        <f>VLOOKUP(B1138,YahooFinanceInfos!A:AK,37,FALSE)</f>
        <v>67.0 - 138.13</v>
      </c>
      <c r="G1138" s="11">
        <f>(VLOOKUP(B1138,YahooFinanceInfos!A:AO,41,FALSE)-E1138)/E1138</f>
        <v>0.64813268106431199</v>
      </c>
      <c r="H1138" s="9">
        <f>VLOOKUP(B1138,YahooFinanceInfos!A:AX,50,FALSE)</f>
        <v>6.6310000000000002</v>
      </c>
      <c r="I1138" s="9">
        <f>VLOOKUP(B1138,YahooFinanceInfos!A:AT,46,FALSE)</f>
        <v>1.68</v>
      </c>
      <c r="J1138" s="4">
        <f>VLOOKUP(B1138,YahooFinanceInfos!A:AV,48,FALSE)</f>
        <v>2.1530180999999999E-2</v>
      </c>
      <c r="K1138" s="4">
        <f t="shared" si="192"/>
        <v>0.25335545166641532</v>
      </c>
      <c r="L1138" s="9">
        <f>VLOOKUP(B1138,YahooFinanceInfos!A:AV,47,FALSE)</f>
        <v>12.639119000000001</v>
      </c>
      <c r="M1138" s="9">
        <f>VLOOKUP(B1138,YahooFinanceInfos!A:AZ,52,FALSE)</f>
        <v>26.094000000000001</v>
      </c>
      <c r="N1138" s="4">
        <f>VLOOKUP(B1138,YahooFinanceInfos!A:BH,60,FALSE)</f>
        <v>3.2118495</v>
      </c>
      <c r="O1138" s="4" t="str">
        <f t="shared" si="193"/>
        <v>don't touch</v>
      </c>
      <c r="P1138" s="4"/>
      <c r="Q1138" s="4"/>
      <c r="R1138" s="4"/>
      <c r="S1138" s="4"/>
      <c r="T1138" s="4"/>
      <c r="AA1138" s="4" t="str">
        <f t="shared" si="185"/>
        <v>na</v>
      </c>
      <c r="AB1138" s="4" t="str">
        <f t="shared" si="186"/>
        <v>na</v>
      </c>
      <c r="AC1138" s="4" t="str">
        <f t="shared" si="187"/>
        <v>na</v>
      </c>
      <c r="AD1138" s="4" t="str">
        <f t="shared" si="188"/>
        <v>na</v>
      </c>
      <c r="AE1138" s="4" t="str">
        <f t="shared" si="189"/>
        <v>na</v>
      </c>
      <c r="AF1138" s="4" t="str">
        <f t="shared" si="190"/>
        <v>na</v>
      </c>
      <c r="AG1138" s="4" t="str">
        <f t="shared" si="191"/>
        <v>na</v>
      </c>
    </row>
    <row r="1139" spans="1:33" x14ac:dyDescent="0.2">
      <c r="A1139" t="s">
        <v>5296</v>
      </c>
      <c r="B1139" t="s">
        <v>52</v>
      </c>
      <c r="C1139" s="7" t="str">
        <f>VLOOKUP(B1139,YahooFinanceInfos!A:T,9,FALSE)</f>
        <v>Biogen Inc.</v>
      </c>
      <c r="D1139" t="str">
        <f>VLOOKUP(B1139,YahooFinanceInfos!A:T,7,FALSE)</f>
        <v>USD</v>
      </c>
      <c r="E1139" s="1">
        <f>VLOOKUP(B1139,YahooFinanceInfos!A:T,20,FALSE)</f>
        <v>315.82</v>
      </c>
      <c r="F1139" s="4" t="str">
        <f>VLOOKUP(B1139,YahooFinanceInfos!A:AK,37,FALSE)</f>
        <v>215.78 - 374.99</v>
      </c>
      <c r="G1139" s="11">
        <f>(VLOOKUP(B1139,YahooFinanceInfos!A:AO,41,FALSE)-E1139)/E1139</f>
        <v>0.18735355582293717</v>
      </c>
      <c r="H1139" s="9">
        <f>VLOOKUP(B1139,YahooFinanceInfos!A:AX,50,FALSE)</f>
        <v>32.4</v>
      </c>
      <c r="I1139" s="9">
        <f>VLOOKUP(B1139,YahooFinanceInfos!A:AT,46,FALSE)</f>
        <v>0</v>
      </c>
      <c r="J1139" s="4">
        <f>VLOOKUP(B1139,YahooFinanceInfos!A:AV,48,FALSE)</f>
        <v>0</v>
      </c>
      <c r="K1139" s="4">
        <f t="shared" si="192"/>
        <v>0</v>
      </c>
      <c r="L1139" s="9">
        <f>VLOOKUP(B1139,YahooFinanceInfos!A:AV,47,FALSE)</f>
        <v>9.7475310000000004</v>
      </c>
      <c r="M1139" s="9">
        <f>VLOOKUP(B1139,YahooFinanceInfos!A:AZ,52,FALSE)</f>
        <v>74.995999999999995</v>
      </c>
      <c r="N1139" s="4">
        <f>VLOOKUP(B1139,YahooFinanceInfos!A:BH,60,FALSE)</f>
        <v>4.2111580000000002</v>
      </c>
      <c r="O1139" s="4" t="str">
        <f t="shared" si="193"/>
        <v>don't touch</v>
      </c>
      <c r="P1139" s="4"/>
      <c r="Q1139" s="4"/>
      <c r="R1139" s="4"/>
      <c r="S1139" s="4"/>
      <c r="T1139" s="4"/>
      <c r="AA1139" s="4" t="str">
        <f t="shared" si="185"/>
        <v>na</v>
      </c>
      <c r="AB1139" s="4" t="str">
        <f t="shared" si="186"/>
        <v>na</v>
      </c>
      <c r="AC1139" s="4" t="str">
        <f t="shared" si="187"/>
        <v>na</v>
      </c>
      <c r="AD1139" s="4" t="str">
        <f t="shared" si="188"/>
        <v>na</v>
      </c>
      <c r="AE1139" s="4" t="str">
        <f t="shared" si="189"/>
        <v>na</v>
      </c>
      <c r="AF1139" s="4" t="str">
        <f t="shared" si="190"/>
        <v>na</v>
      </c>
      <c r="AG1139" s="4" t="str">
        <f t="shared" si="191"/>
        <v>na</v>
      </c>
    </row>
    <row r="1140" spans="1:33" x14ac:dyDescent="0.2">
      <c r="A1140" t="s">
        <v>5296</v>
      </c>
      <c r="B1140" t="s">
        <v>3677</v>
      </c>
      <c r="C1140" s="7" t="str">
        <f>VLOOKUP(B1140,YahooFinanceInfos!A:T,9,FALSE)</f>
        <v>U.S. Bancorp</v>
      </c>
      <c r="D1140" t="str">
        <f>VLOOKUP(B1140,YahooFinanceInfos!A:T,7,FALSE)</f>
        <v>USD</v>
      </c>
      <c r="E1140" s="1">
        <f>VLOOKUP(B1140,YahooFinanceInfos!A:T,20,FALSE)</f>
        <v>31.17</v>
      </c>
      <c r="F1140" s="4" t="str">
        <f>VLOOKUP(B1140,YahooFinanceInfos!A:AK,37,FALSE)</f>
        <v>28.36 - 61.11</v>
      </c>
      <c r="G1140" s="11">
        <f>(VLOOKUP(B1140,YahooFinanceInfos!A:AO,41,FALSE)-E1140)/E1140</f>
        <v>0.96053897978825786</v>
      </c>
      <c r="H1140" s="9">
        <f>VLOOKUP(B1140,YahooFinanceInfos!A:AX,50,FALSE)</f>
        <v>3.883</v>
      </c>
      <c r="I1140" s="9">
        <f>VLOOKUP(B1140,YahooFinanceInfos!A:AT,46,FALSE)</f>
        <v>1.63</v>
      </c>
      <c r="J1140" s="4">
        <f>VLOOKUP(B1140,YahooFinanceInfos!A:AV,48,FALSE)</f>
        <v>5.5348045999999998E-2</v>
      </c>
      <c r="K1140" s="4">
        <f t="shared" si="192"/>
        <v>0.41977852176152458</v>
      </c>
      <c r="L1140" s="9">
        <f>VLOOKUP(B1140,YahooFinanceInfos!A:AV,47,FALSE)</f>
        <v>8.0272989999999993</v>
      </c>
      <c r="M1140" s="9">
        <f>VLOOKUP(B1140,YahooFinanceInfos!A:AZ,52,FALSE)</f>
        <v>30.244</v>
      </c>
      <c r="N1140" s="4">
        <f>VLOOKUP(B1140,YahooFinanceInfos!A:BH,60,FALSE)</f>
        <v>1.0306177000000001</v>
      </c>
      <c r="O1140" s="4" t="str">
        <f t="shared" si="193"/>
        <v>invest</v>
      </c>
      <c r="P1140" s="4"/>
      <c r="Q1140" s="14"/>
      <c r="R1140" s="17"/>
      <c r="S1140" s="17"/>
      <c r="T1140" s="17"/>
      <c r="AA1140" s="4" t="str">
        <f t="shared" si="185"/>
        <v>na</v>
      </c>
      <c r="AB1140" s="4" t="str">
        <f t="shared" si="186"/>
        <v>na</v>
      </c>
      <c r="AC1140" s="4" t="str">
        <f t="shared" si="187"/>
        <v>na</v>
      </c>
      <c r="AD1140" s="4" t="str">
        <f t="shared" si="188"/>
        <v>na</v>
      </c>
      <c r="AE1140" s="4" t="str">
        <f t="shared" si="189"/>
        <v>na</v>
      </c>
      <c r="AF1140" s="4" t="str">
        <f t="shared" si="190"/>
        <v>na</v>
      </c>
      <c r="AG1140" s="4" t="str">
        <f t="shared" si="191"/>
        <v>na</v>
      </c>
    </row>
    <row r="1141" spans="1:33" x14ac:dyDescent="0.2">
      <c r="A1141" t="s">
        <v>5296</v>
      </c>
      <c r="B1141" t="s">
        <v>3662</v>
      </c>
      <c r="C1141" s="7" t="str">
        <f>VLOOKUP(B1141,YahooFinanceInfos!A:T,9,FALSE)</f>
        <v>The Bank of New York Mellon Cor</v>
      </c>
      <c r="D1141" t="str">
        <f>VLOOKUP(B1141,YahooFinanceInfos!A:T,7,FALSE)</f>
        <v>USD</v>
      </c>
      <c r="E1141" s="1">
        <f>VLOOKUP(B1141,YahooFinanceInfos!A:T,20,FALSE)</f>
        <v>32.44</v>
      </c>
      <c r="F1141" s="4" t="str">
        <f>VLOOKUP(B1141,YahooFinanceInfos!A:AK,37,FALSE)</f>
        <v>26.4 - 51.6</v>
      </c>
      <c r="G1141" s="11">
        <f>(VLOOKUP(B1141,YahooFinanceInfos!A:AO,41,FALSE)-E1141)/E1141</f>
        <v>0.59062885326757109</v>
      </c>
      <c r="H1141" s="9">
        <f>VLOOKUP(B1141,YahooFinanceInfos!A:AX,50,FALSE)</f>
        <v>4.6310000000000002</v>
      </c>
      <c r="I1141" s="9">
        <f>VLOOKUP(B1141,YahooFinanceInfos!A:AT,46,FALSE)</f>
        <v>1.21</v>
      </c>
      <c r="J1141" s="4">
        <f>VLOOKUP(B1141,YahooFinanceInfos!A:AV,48,FALSE)</f>
        <v>3.7242226000000003E-2</v>
      </c>
      <c r="K1141" s="4">
        <f t="shared" si="192"/>
        <v>0.26128266033254155</v>
      </c>
      <c r="L1141" s="9">
        <f>VLOOKUP(B1141,YahooFinanceInfos!A:AV,47,FALSE)</f>
        <v>7.0049663000000004</v>
      </c>
      <c r="M1141" s="9">
        <f>VLOOKUP(B1141,YahooFinanceInfos!A:AZ,52,FALSE)</f>
        <v>42.468000000000004</v>
      </c>
      <c r="N1141" s="4">
        <f>VLOOKUP(B1141,YahooFinanceInfos!A:BH,60,FALSE)</f>
        <v>0.76386929999999997</v>
      </c>
      <c r="O1141" s="4" t="str">
        <f t="shared" si="193"/>
        <v>invest</v>
      </c>
      <c r="P1141" s="4"/>
      <c r="Q1141" s="4"/>
      <c r="R1141" s="4"/>
      <c r="S1141" s="4"/>
      <c r="T1141" s="4"/>
      <c r="AA1141" s="4" t="str">
        <f t="shared" si="185"/>
        <v>na</v>
      </c>
      <c r="AB1141" s="4" t="str">
        <f t="shared" si="186"/>
        <v>na</v>
      </c>
      <c r="AC1141" s="4" t="str">
        <f t="shared" si="187"/>
        <v>na</v>
      </c>
      <c r="AD1141" s="4" t="str">
        <f t="shared" si="188"/>
        <v>na</v>
      </c>
      <c r="AE1141" s="4" t="str">
        <f t="shared" si="189"/>
        <v>na</v>
      </c>
      <c r="AF1141" s="4" t="str">
        <f t="shared" si="190"/>
        <v>na</v>
      </c>
      <c r="AG1141" s="4" t="str">
        <f t="shared" si="191"/>
        <v>na</v>
      </c>
    </row>
    <row r="1142" spans="1:33" x14ac:dyDescent="0.2">
      <c r="A1142" t="s">
        <v>5296</v>
      </c>
      <c r="B1142" t="s">
        <v>3532</v>
      </c>
      <c r="C1142" s="7" t="str">
        <f>VLOOKUP(B1142,YahooFinanceInfos!A:T,9,FALSE)</f>
        <v>Kroger Company (The)</v>
      </c>
      <c r="D1142" t="str">
        <f>VLOOKUP(B1142,YahooFinanceInfos!A:T,7,FALSE)</f>
        <v>USD</v>
      </c>
      <c r="E1142" s="1">
        <f>VLOOKUP(B1142,YahooFinanceInfos!A:T,20,FALSE)</f>
        <v>32.78</v>
      </c>
      <c r="F1142" s="4" t="str">
        <f>VLOOKUP(B1142,YahooFinanceInfos!A:AK,37,FALSE)</f>
        <v>20.7 - 36.84</v>
      </c>
      <c r="G1142" s="11">
        <f>(VLOOKUP(B1142,YahooFinanceInfos!A:AO,41,FALSE)-E1142)/E1142</f>
        <v>0.12385600976205009</v>
      </c>
      <c r="H1142" s="9">
        <f>VLOOKUP(B1142,YahooFinanceInfos!A:AX,50,FALSE)</f>
        <v>2.04</v>
      </c>
      <c r="I1142" s="9">
        <f>VLOOKUP(B1142,YahooFinanceInfos!A:AT,46,FALSE)</f>
        <v>0.62</v>
      </c>
      <c r="J1142" s="4">
        <f>VLOOKUP(B1142,YahooFinanceInfos!A:AV,48,FALSE)</f>
        <v>1.8267531E-2</v>
      </c>
      <c r="K1142" s="4">
        <f t="shared" si="192"/>
        <v>0.30392156862745096</v>
      </c>
      <c r="L1142" s="9">
        <f>VLOOKUP(B1142,YahooFinanceInfos!A:AV,47,FALSE)</f>
        <v>16.068625999999998</v>
      </c>
      <c r="M1142" s="9">
        <f>VLOOKUP(B1142,YahooFinanceInfos!A:AZ,52,FALSE)</f>
        <v>10.916</v>
      </c>
      <c r="N1142" s="4">
        <f>VLOOKUP(B1142,YahooFinanceInfos!A:BH,60,FALSE)</f>
        <v>3.0029314</v>
      </c>
      <c r="O1142" s="4" t="str">
        <f t="shared" si="193"/>
        <v>don't touch</v>
      </c>
      <c r="P1142" s="4"/>
      <c r="Q1142" s="4"/>
      <c r="R1142" s="4"/>
      <c r="S1142" s="4"/>
      <c r="T1142" s="4"/>
      <c r="AA1142" s="4" t="str">
        <f t="shared" si="185"/>
        <v>na</v>
      </c>
      <c r="AB1142" s="4" t="str">
        <f t="shared" si="186"/>
        <v>na</v>
      </c>
      <c r="AC1142" s="4" t="str">
        <f t="shared" si="187"/>
        <v>na</v>
      </c>
      <c r="AD1142" s="4" t="str">
        <f t="shared" si="188"/>
        <v>na</v>
      </c>
      <c r="AE1142" s="4" t="str">
        <f t="shared" si="189"/>
        <v>na</v>
      </c>
      <c r="AF1142" s="4" t="str">
        <f t="shared" si="190"/>
        <v>na</v>
      </c>
      <c r="AG1142" s="4" t="str">
        <f t="shared" si="191"/>
        <v>na</v>
      </c>
    </row>
    <row r="1143" spans="1:33" x14ac:dyDescent="0.2">
      <c r="A1143" t="s">
        <v>5296</v>
      </c>
      <c r="B1143" t="s">
        <v>5289</v>
      </c>
      <c r="C1143" s="7" t="str">
        <f>VLOOKUP(B1143,YahooFinanceInfos!A:T,9,FALSE)</f>
        <v>Sirius XM Holdings Inc.</v>
      </c>
      <c r="D1143" t="str">
        <f>VLOOKUP(B1143,YahooFinanceInfos!A:T,7,FALSE)</f>
        <v>USD</v>
      </c>
      <c r="E1143" s="1">
        <f>VLOOKUP(B1143,YahooFinanceInfos!A:T,20,FALSE)</f>
        <v>5.2850000000000001</v>
      </c>
      <c r="F1143" s="4" t="str">
        <f>VLOOKUP(B1143,YahooFinanceInfos!A:AK,37,FALSE)</f>
        <v>4.11 - 7.4</v>
      </c>
      <c r="G1143" s="11">
        <f>(VLOOKUP(B1143,YahooFinanceInfos!A:AO,41,FALSE)-E1143)/E1143</f>
        <v>0.40018921475875119</v>
      </c>
      <c r="H1143" s="9">
        <f>VLOOKUP(B1143,YahooFinanceInfos!A:AX,50,FALSE)</f>
        <v>0.23</v>
      </c>
      <c r="I1143" s="9">
        <f>VLOOKUP(B1143,YahooFinanceInfos!A:AT,46,FALSE)</f>
        <v>5.0999999999999997E-2</v>
      </c>
      <c r="J1143" s="4">
        <f>VLOOKUP(B1143,YahooFinanceInfos!A:AV,48,FALSE)</f>
        <v>9.7701149999999994E-3</v>
      </c>
      <c r="K1143" s="4">
        <f t="shared" si="192"/>
        <v>0.22173913043478258</v>
      </c>
      <c r="L1143" s="9">
        <f>VLOOKUP(B1143,YahooFinanceInfos!A:AV,47,FALSE)</f>
        <v>22.978259999999999</v>
      </c>
      <c r="M1143" s="9">
        <f>VLOOKUP(B1143,YahooFinanceInfos!A:AZ,52,FALSE)</f>
        <v>-0.17100000000000001</v>
      </c>
      <c r="N1143" s="4">
        <f>VLOOKUP(B1143,YahooFinanceInfos!A:BH,60,FALSE)</f>
        <v>-30.906431000000001</v>
      </c>
      <c r="O1143" s="4" t="str">
        <f t="shared" si="193"/>
        <v>don't touch</v>
      </c>
      <c r="P1143" s="4"/>
      <c r="Q1143" s="4"/>
      <c r="R1143" s="4"/>
      <c r="S1143" s="4"/>
      <c r="T1143" s="4"/>
      <c r="AA1143" s="4" t="str">
        <f t="shared" si="185"/>
        <v>na</v>
      </c>
      <c r="AB1143" s="4" t="str">
        <f t="shared" si="186"/>
        <v>na</v>
      </c>
      <c r="AC1143" s="4" t="str">
        <f t="shared" si="187"/>
        <v>na</v>
      </c>
      <c r="AD1143" s="4" t="str">
        <f t="shared" si="188"/>
        <v>na</v>
      </c>
      <c r="AE1143" s="4" t="str">
        <f t="shared" si="189"/>
        <v>na</v>
      </c>
      <c r="AF1143" s="4" t="str">
        <f t="shared" si="190"/>
        <v>na</v>
      </c>
      <c r="AG1143" s="4" t="str">
        <f t="shared" si="191"/>
        <v>na</v>
      </c>
    </row>
    <row r="1144" spans="1:33" x14ac:dyDescent="0.2">
      <c r="A1144" t="s">
        <v>5296</v>
      </c>
      <c r="B1144" t="s">
        <v>2021</v>
      </c>
      <c r="C1144" s="7" t="str">
        <f>VLOOKUP(B1144,YahooFinanceInfos!A:T,9,FALSE)</f>
        <v>The Travelers Companies, Inc.</v>
      </c>
      <c r="D1144" t="str">
        <f>VLOOKUP(B1144,YahooFinanceInfos!A:T,7,FALSE)</f>
        <v>USD</v>
      </c>
      <c r="E1144" s="1">
        <f>VLOOKUP(B1144,YahooFinanceInfos!A:T,20,FALSE)</f>
        <v>90.22</v>
      </c>
      <c r="F1144" s="4" t="str">
        <f>VLOOKUP(B1144,YahooFinanceInfos!A:AK,37,FALSE)</f>
        <v>76.99 - 155.09</v>
      </c>
      <c r="G1144" s="11">
        <f>(VLOOKUP(B1144,YahooFinanceInfos!A:AO,41,FALSE)-E1144)/E1144</f>
        <v>0.71902017291066289</v>
      </c>
      <c r="H1144" s="9">
        <f>VLOOKUP(B1144,YahooFinanceInfos!A:AX,50,FALSE)</f>
        <v>9.2530000000000001</v>
      </c>
      <c r="I1144" s="9">
        <f>VLOOKUP(B1144,YahooFinanceInfos!A:AT,46,FALSE)</f>
        <v>3.28</v>
      </c>
      <c r="J1144" s="4">
        <f>VLOOKUP(B1144,YahooFinanceInfos!A:AV,48,FALSE)</f>
        <v>3.6501224999999998E-2</v>
      </c>
      <c r="K1144" s="4">
        <f t="shared" si="192"/>
        <v>0.35447962822868256</v>
      </c>
      <c r="L1144" s="9">
        <f>VLOOKUP(B1144,YahooFinanceInfos!A:AV,47,FALSE)</f>
        <v>9.7503510000000002</v>
      </c>
      <c r="M1144" s="9">
        <f>VLOOKUP(B1144,YahooFinanceInfos!A:AZ,52,FALSE)</f>
        <v>99.698999999999998</v>
      </c>
      <c r="N1144" s="4">
        <f>VLOOKUP(B1144,YahooFinanceInfos!A:BH,60,FALSE)</f>
        <v>0.90492386000000002</v>
      </c>
      <c r="O1144" s="4" t="str">
        <f t="shared" si="193"/>
        <v>invest</v>
      </c>
      <c r="P1144" s="4"/>
      <c r="Q1144" s="4"/>
      <c r="R1144" s="4"/>
      <c r="S1144" s="4"/>
      <c r="T1144" s="4"/>
      <c r="AA1144" s="4" t="str">
        <f t="shared" si="185"/>
        <v>na</v>
      </c>
      <c r="AB1144" s="4" t="str">
        <f t="shared" si="186"/>
        <v>na</v>
      </c>
      <c r="AC1144" s="4" t="str">
        <f t="shared" si="187"/>
        <v>na</v>
      </c>
      <c r="AD1144" s="4" t="str">
        <f t="shared" si="188"/>
        <v>na</v>
      </c>
      <c r="AE1144" s="4" t="str">
        <f t="shared" si="189"/>
        <v>na</v>
      </c>
      <c r="AF1144" s="4" t="str">
        <f t="shared" si="190"/>
        <v>na</v>
      </c>
      <c r="AG1144" s="4" t="str">
        <f t="shared" si="191"/>
        <v>na</v>
      </c>
    </row>
    <row r="1145" spans="1:33" x14ac:dyDescent="0.2">
      <c r="A1145" t="s">
        <v>5296</v>
      </c>
      <c r="B1145" t="s">
        <v>5290</v>
      </c>
      <c r="C1145" s="7" t="str">
        <f>VLOOKUP(B1145,YahooFinanceInfos!A:T,9,FALSE)</f>
        <v>Liberty Global plc</v>
      </c>
      <c r="D1145" t="str">
        <f>VLOOKUP(B1145,YahooFinanceInfos!A:T,7,FALSE)</f>
        <v>USD</v>
      </c>
      <c r="E1145" s="1">
        <f>VLOOKUP(B1145,YahooFinanceInfos!A:T,20,FALSE)</f>
        <v>21.3</v>
      </c>
      <c r="F1145" s="4" t="str">
        <f>VLOOKUP(B1145,YahooFinanceInfos!A:AK,37,FALSE)</f>
        <v>14.36 - 27.84</v>
      </c>
      <c r="G1145" s="11">
        <f>(VLOOKUP(B1145,YahooFinanceInfos!A:AO,41,FALSE)-E1145)/E1145</f>
        <v>0.30704225352112668</v>
      </c>
      <c r="H1145" s="9">
        <f>VLOOKUP(B1145,YahooFinanceInfos!A:AX,50,FALSE)</f>
        <v>18.387</v>
      </c>
      <c r="I1145" s="9">
        <f>VLOOKUP(B1145,YahooFinanceInfos!A:AT,46,FALSE)</f>
        <v>0</v>
      </c>
      <c r="J1145" s="4">
        <f>VLOOKUP(B1145,YahooFinanceInfos!A:AV,48,FALSE)</f>
        <v>0</v>
      </c>
      <c r="K1145" s="4">
        <f t="shared" si="192"/>
        <v>0</v>
      </c>
      <c r="L1145" s="9">
        <f>VLOOKUP(B1145,YahooFinanceInfos!A:AV,47,FALSE)</f>
        <v>1.1584270999999999</v>
      </c>
      <c r="M1145" s="9">
        <f>VLOOKUP(B1145,YahooFinanceInfos!A:AZ,52,FALSE)</f>
        <v>21.355</v>
      </c>
      <c r="N1145" s="4">
        <f>VLOOKUP(B1145,YahooFinanceInfos!A:BH,60,FALSE)</f>
        <v>0.99742450000000005</v>
      </c>
      <c r="O1145" s="4" t="str">
        <f t="shared" si="193"/>
        <v>don't touch</v>
      </c>
      <c r="P1145" s="4"/>
      <c r="Q1145" s="4"/>
      <c r="R1145" s="4"/>
      <c r="S1145" s="4"/>
      <c r="T1145" s="4"/>
      <c r="AA1145" s="4" t="str">
        <f t="shared" si="185"/>
        <v>na</v>
      </c>
      <c r="AB1145" s="4" t="str">
        <f t="shared" si="186"/>
        <v>na</v>
      </c>
      <c r="AC1145" s="4" t="str">
        <f t="shared" si="187"/>
        <v>na</v>
      </c>
      <c r="AD1145" s="4" t="str">
        <f t="shared" si="188"/>
        <v>na</v>
      </c>
      <c r="AE1145" s="4" t="str">
        <f t="shared" si="189"/>
        <v>na</v>
      </c>
      <c r="AF1145" s="4" t="str">
        <f t="shared" si="190"/>
        <v>na</v>
      </c>
      <c r="AG1145" s="4" t="str">
        <f t="shared" si="191"/>
        <v>na</v>
      </c>
    </row>
    <row r="1146" spans="1:33" x14ac:dyDescent="0.2">
      <c r="A1146" t="s">
        <v>5296</v>
      </c>
      <c r="B1146" t="s">
        <v>5291</v>
      </c>
      <c r="C1146" s="7" t="str">
        <f>VLOOKUP(B1146,YahooFinanceInfos!A:T,9,FALSE)</f>
        <v>Liberty Global plc</v>
      </c>
      <c r="D1146" t="str">
        <f>VLOOKUP(B1146,YahooFinanceInfos!A:T,7,FALSE)</f>
        <v>USD</v>
      </c>
      <c r="E1146" s="1">
        <f>VLOOKUP(B1146,YahooFinanceInfos!A:T,20,FALSE)</f>
        <v>21.76</v>
      </c>
      <c r="F1146" s="4" t="str">
        <f>VLOOKUP(B1146,YahooFinanceInfos!A:AK,37,FALSE)</f>
        <v>15.24 - 28.62</v>
      </c>
      <c r="G1146" s="11">
        <f>(VLOOKUP(B1146,YahooFinanceInfos!A:AO,41,FALSE)-E1146)/E1146</f>
        <v>0.31525735294117641</v>
      </c>
      <c r="H1146" s="9">
        <f>VLOOKUP(B1146,YahooFinanceInfos!A:AX,50,FALSE)</f>
        <v>18.387</v>
      </c>
      <c r="I1146" s="9">
        <f>VLOOKUP(B1146,YahooFinanceInfos!A:AT,46,FALSE)</f>
        <v>0</v>
      </c>
      <c r="J1146" s="4">
        <f>VLOOKUP(B1146,YahooFinanceInfos!A:AV,48,FALSE)</f>
        <v>0</v>
      </c>
      <c r="K1146" s="4">
        <f t="shared" si="192"/>
        <v>0</v>
      </c>
      <c r="L1146" s="9">
        <f>VLOOKUP(B1146,YahooFinanceInfos!A:AV,47,FALSE)</f>
        <v>1.1834449</v>
      </c>
      <c r="M1146" s="9">
        <f>VLOOKUP(B1146,YahooFinanceInfos!A:AZ,52,FALSE)</f>
        <v>21.355</v>
      </c>
      <c r="N1146" s="4">
        <f>VLOOKUP(B1146,YahooFinanceInfos!A:BH,60,FALSE)</f>
        <v>1.0189651</v>
      </c>
      <c r="O1146" s="4" t="str">
        <f t="shared" si="193"/>
        <v>don't touch</v>
      </c>
      <c r="P1146" s="4"/>
      <c r="Q1146" s="4"/>
      <c r="R1146" s="4"/>
      <c r="S1146" s="4"/>
      <c r="T1146" s="4"/>
      <c r="AA1146" s="4" t="str">
        <f t="shared" si="185"/>
        <v>na</v>
      </c>
      <c r="AB1146" s="4" t="str">
        <f t="shared" si="186"/>
        <v>na</v>
      </c>
      <c r="AC1146" s="4" t="str">
        <f t="shared" si="187"/>
        <v>na</v>
      </c>
      <c r="AD1146" s="4" t="str">
        <f t="shared" si="188"/>
        <v>na</v>
      </c>
      <c r="AE1146" s="4" t="str">
        <f t="shared" si="189"/>
        <v>na</v>
      </c>
      <c r="AF1146" s="4" t="str">
        <f t="shared" si="190"/>
        <v>na</v>
      </c>
      <c r="AG1146" s="4" t="str">
        <f t="shared" si="191"/>
        <v>na</v>
      </c>
    </row>
    <row r="1147" spans="1:33" x14ac:dyDescent="0.2">
      <c r="A1147" t="s">
        <v>5296</v>
      </c>
      <c r="B1147" t="s">
        <v>5292</v>
      </c>
      <c r="C1147" s="7" t="str">
        <f>VLOOKUP(B1147,YahooFinanceInfos!A:T,9,FALSE)</f>
        <v>Liberty Media Corporation - Ser</v>
      </c>
      <c r="D1147" t="str">
        <f>VLOOKUP(B1147,YahooFinanceInfos!A:T,7,FALSE)</f>
        <v>USD</v>
      </c>
      <c r="E1147" s="1">
        <f>VLOOKUP(B1147,YahooFinanceInfos!A:T,20,FALSE)</f>
        <v>30.71</v>
      </c>
      <c r="F1147" s="4" t="str">
        <f>VLOOKUP(B1147,YahooFinanceInfos!A:AK,37,FALSE)</f>
        <v>22.54 - 51.11</v>
      </c>
      <c r="G1147" s="11">
        <f>(VLOOKUP(B1147,YahooFinanceInfos!A:AO,41,FALSE)-E1147)/E1147</f>
        <v>0.66427873656789316</v>
      </c>
      <c r="H1147" s="9">
        <f>VLOOKUP(B1147,YahooFinanceInfos!A:AX,50,FALSE)</f>
        <v>1.53</v>
      </c>
      <c r="I1147" s="9">
        <f>VLOOKUP(B1147,YahooFinanceInfos!A:AT,46,FALSE)</f>
        <v>4.4999999999999998E-2</v>
      </c>
      <c r="J1147" s="4">
        <f>VLOOKUP(B1147,YahooFinanceInfos!A:AV,48,FALSE)</f>
        <v>1.4812377000000001E-3</v>
      </c>
      <c r="K1147" s="4">
        <f t="shared" si="192"/>
        <v>2.9411764705882353E-2</v>
      </c>
      <c r="L1147" s="9">
        <f>VLOOKUP(B1147,YahooFinanceInfos!A:AV,47,FALSE)</f>
        <v>20.071895999999999</v>
      </c>
      <c r="M1147" s="9">
        <f>VLOOKUP(B1147,YahooFinanceInfos!A:AZ,52,FALSE)</f>
        <v>33.741</v>
      </c>
      <c r="N1147" s="4">
        <f>VLOOKUP(B1147,YahooFinanceInfos!A:BH,60,FALSE)</f>
        <v>0.91016859999999999</v>
      </c>
      <c r="O1147" s="4" t="str">
        <f t="shared" si="193"/>
        <v>don't touch</v>
      </c>
      <c r="P1147" s="4"/>
      <c r="Q1147" s="4"/>
      <c r="R1147" s="4"/>
      <c r="S1147" s="4"/>
      <c r="T1147" s="4"/>
      <c r="AA1147" s="4" t="str">
        <f t="shared" si="185"/>
        <v>na</v>
      </c>
      <c r="AB1147" s="4" t="str">
        <f t="shared" si="186"/>
        <v>na</v>
      </c>
      <c r="AC1147" s="4" t="str">
        <f t="shared" si="187"/>
        <v>na</v>
      </c>
      <c r="AD1147" s="4" t="str">
        <f t="shared" si="188"/>
        <v>na</v>
      </c>
      <c r="AE1147" s="4" t="str">
        <f t="shared" si="189"/>
        <v>na</v>
      </c>
      <c r="AF1147" s="4" t="str">
        <f t="shared" si="190"/>
        <v>na</v>
      </c>
      <c r="AG1147" s="4" t="str">
        <f t="shared" si="191"/>
        <v>na</v>
      </c>
    </row>
    <row r="1148" spans="1:33" x14ac:dyDescent="0.2">
      <c r="A1148" t="s">
        <v>5296</v>
      </c>
      <c r="B1148" t="s">
        <v>58</v>
      </c>
      <c r="C1148" s="7" t="str">
        <f>VLOOKUP(B1148,YahooFinanceInfos!A:T,9,FALSE)</f>
        <v>StoneCo Ltd.</v>
      </c>
      <c r="D1148" t="str">
        <f>VLOOKUP(B1148,YahooFinanceInfos!A:T,7,FALSE)</f>
        <v>USD</v>
      </c>
      <c r="E1148" s="1">
        <f>VLOOKUP(B1148,YahooFinanceInfos!A:T,20,FALSE)</f>
        <v>22.1</v>
      </c>
      <c r="F1148" s="4" t="str">
        <f>VLOOKUP(B1148,YahooFinanceInfos!A:AK,37,FALSE)</f>
        <v>17.72 - 46.69</v>
      </c>
      <c r="G1148" s="11">
        <f>(VLOOKUP(B1148,YahooFinanceInfos!A:AO,41,FALSE)-E1148)/E1148</f>
        <v>1.1126696832579184</v>
      </c>
      <c r="H1148" s="9">
        <f>VLOOKUP(B1148,YahooFinanceInfos!A:AX,50,FALSE)</f>
        <v>0.188</v>
      </c>
      <c r="I1148" s="9">
        <f>VLOOKUP(B1148,YahooFinanceInfos!A:AT,46,FALSE)</f>
        <v>0</v>
      </c>
      <c r="J1148" s="4">
        <f>VLOOKUP(B1148,YahooFinanceInfos!A:AV,48,FALSE)</f>
        <v>0</v>
      </c>
      <c r="K1148" s="4">
        <f t="shared" si="192"/>
        <v>0</v>
      </c>
      <c r="L1148" s="9">
        <f>VLOOKUP(B1148,YahooFinanceInfos!A:AV,47,FALSE)</f>
        <v>117.5532</v>
      </c>
      <c r="M1148" s="9">
        <f>VLOOKUP(B1148,YahooFinanceInfos!A:AZ,52,FALSE)</f>
        <v>0.81499999999999995</v>
      </c>
      <c r="N1148" s="4">
        <f>VLOOKUP(B1148,YahooFinanceInfos!A:BH,60,FALSE)</f>
        <v>27.116565999999999</v>
      </c>
      <c r="O1148" s="4" t="str">
        <f t="shared" si="193"/>
        <v>don't touch</v>
      </c>
      <c r="P1148" s="4"/>
      <c r="Q1148" s="4"/>
      <c r="R1148" s="4"/>
      <c r="S1148" s="4"/>
      <c r="T1148" s="4"/>
      <c r="AA1148" s="4" t="str">
        <f t="shared" si="185"/>
        <v>na</v>
      </c>
      <c r="AB1148" s="4" t="str">
        <f t="shared" si="186"/>
        <v>na</v>
      </c>
      <c r="AC1148" s="4" t="str">
        <f t="shared" si="187"/>
        <v>na</v>
      </c>
      <c r="AD1148" s="4" t="str">
        <f t="shared" si="188"/>
        <v>na</v>
      </c>
      <c r="AE1148" s="4" t="str">
        <f t="shared" si="189"/>
        <v>na</v>
      </c>
      <c r="AF1148" s="4" t="str">
        <f t="shared" si="190"/>
        <v>na</v>
      </c>
      <c r="AG1148" s="4" t="str">
        <f t="shared" si="191"/>
        <v>na</v>
      </c>
    </row>
    <row r="1149" spans="1:33" x14ac:dyDescent="0.2">
      <c r="A1149" t="s">
        <v>5296</v>
      </c>
      <c r="B1149" t="s">
        <v>5293</v>
      </c>
      <c r="C1149" s="7" t="str">
        <f>VLOOKUP(B1149,YahooFinanceInfos!A:T,9,FALSE)</f>
        <v>STORE Capital Corporation</v>
      </c>
      <c r="D1149" t="str">
        <f>VLOOKUP(B1149,YahooFinanceInfos!A:T,7,FALSE)</f>
        <v>USD</v>
      </c>
      <c r="E1149" s="1">
        <f>VLOOKUP(B1149,YahooFinanceInfos!A:T,20,FALSE)</f>
        <v>17.5</v>
      </c>
      <c r="F1149" s="4" t="str">
        <f>VLOOKUP(B1149,YahooFinanceInfos!A:AK,37,FALSE)</f>
        <v>13.0 - 40.96</v>
      </c>
      <c r="G1149" s="11">
        <f>(VLOOKUP(B1149,YahooFinanceInfos!A:AO,41,FALSE)-E1149)/E1149</f>
        <v>1.3405714285714285</v>
      </c>
      <c r="H1149" s="9">
        <f>VLOOKUP(B1149,YahooFinanceInfos!A:AX,50,FALSE)</f>
        <v>1.284</v>
      </c>
      <c r="I1149" s="9">
        <f>VLOOKUP(B1149,YahooFinanceInfos!A:AT,46,FALSE)</f>
        <v>1.38</v>
      </c>
      <c r="J1149" s="4">
        <f>VLOOKUP(B1149,YahooFinanceInfos!A:AV,48,FALSE)</f>
        <v>7.6539099999999999E-2</v>
      </c>
      <c r="K1149" s="4">
        <f t="shared" si="192"/>
        <v>1.0747663551401867</v>
      </c>
      <c r="L1149" s="9">
        <f>VLOOKUP(B1149,YahooFinanceInfos!A:AV,47,FALSE)</f>
        <v>13.629282999999999</v>
      </c>
      <c r="M1149" s="9">
        <f>VLOOKUP(B1149,YahooFinanceInfos!A:AZ,52,FALSE)</f>
        <v>18.856000000000002</v>
      </c>
      <c r="N1149" s="4">
        <f>VLOOKUP(B1149,YahooFinanceInfos!A:BH,60,FALSE)</f>
        <v>0.92808650000000004</v>
      </c>
      <c r="O1149" s="4" t="str">
        <f t="shared" si="193"/>
        <v>don't touch</v>
      </c>
      <c r="P1149" s="4"/>
      <c r="Q1149" s="14"/>
      <c r="R1149" s="16" t="s">
        <v>8431</v>
      </c>
      <c r="S1149" s="16"/>
      <c r="T1149" s="16"/>
      <c r="AA1149" s="4" t="str">
        <f t="shared" si="185"/>
        <v>na</v>
      </c>
      <c r="AB1149" s="4" t="str">
        <f t="shared" si="186"/>
        <v>na</v>
      </c>
      <c r="AC1149" s="4" t="str">
        <f t="shared" si="187"/>
        <v>na</v>
      </c>
      <c r="AD1149" s="4" t="str">
        <f t="shared" si="188"/>
        <v>na</v>
      </c>
      <c r="AE1149" s="4" t="str">
        <f t="shared" si="189"/>
        <v>na</v>
      </c>
      <c r="AF1149" s="4" t="str">
        <f t="shared" si="190"/>
        <v>na</v>
      </c>
      <c r="AG1149" s="4" t="str">
        <f t="shared" si="191"/>
        <v>na</v>
      </c>
    </row>
    <row r="1150" spans="1:33" x14ac:dyDescent="0.2">
      <c r="A1150" t="s">
        <v>5296</v>
      </c>
      <c r="B1150" t="s">
        <v>111</v>
      </c>
      <c r="C1150" s="7" t="str">
        <f>VLOOKUP(B1150,YahooFinanceInfos!A:T,9,FALSE)</f>
        <v>American Airlines Group, Inc.</v>
      </c>
      <c r="D1150" t="str">
        <f>VLOOKUP(B1150,YahooFinanceInfos!A:T,7,FALSE)</f>
        <v>USD</v>
      </c>
      <c r="E1150" s="1">
        <f>VLOOKUP(B1150,YahooFinanceInfos!A:T,20,FALSE)</f>
        <v>9.15</v>
      </c>
      <c r="F1150" s="4" t="str">
        <f>VLOOKUP(B1150,YahooFinanceInfos!A:AK,37,FALSE)</f>
        <v>8.25 - 34.99</v>
      </c>
      <c r="G1150" s="11">
        <f>(VLOOKUP(B1150,YahooFinanceInfos!A:AO,41,FALSE)-E1150)/E1150</f>
        <v>2.8240437158469947</v>
      </c>
      <c r="H1150" s="9">
        <f>VLOOKUP(B1150,YahooFinanceInfos!A:AX,50,FALSE)</f>
        <v>-1.6970000000000001</v>
      </c>
      <c r="I1150" s="9">
        <f>VLOOKUP(B1150,YahooFinanceInfos!A:AT,46,FALSE)</f>
        <v>0.4</v>
      </c>
      <c r="J1150" s="4">
        <f>VLOOKUP(B1150,YahooFinanceInfos!A:AV,48,FALSE)</f>
        <v>4.3907794999999999E-2</v>
      </c>
      <c r="K1150" s="4">
        <f t="shared" si="192"/>
        <v>-0.23571007660577489</v>
      </c>
      <c r="L1150" s="9">
        <f>VLOOKUP(B1150,YahooFinanceInfos!A:AV,47,FALSE)</f>
        <v>0</v>
      </c>
      <c r="M1150" s="9">
        <f>VLOOKUP(B1150,YahooFinanceInfos!A:AZ,52,FALSE)</f>
        <v>-6.2329999999999997</v>
      </c>
      <c r="N1150" s="4">
        <f>VLOOKUP(B1150,YahooFinanceInfos!A:BH,60,FALSE)</f>
        <v>-1.4679929</v>
      </c>
      <c r="O1150" s="4" t="str">
        <f t="shared" si="193"/>
        <v>don't touch</v>
      </c>
      <c r="P1150" s="14"/>
      <c r="Q1150" s="14"/>
      <c r="R1150" s="16" t="s">
        <v>8419</v>
      </c>
      <c r="S1150" s="16"/>
      <c r="T1150" s="16"/>
      <c r="AA1150" s="4" t="str">
        <f t="shared" si="185"/>
        <v>na</v>
      </c>
      <c r="AB1150" s="4" t="str">
        <f t="shared" si="186"/>
        <v>na</v>
      </c>
      <c r="AC1150" s="4" t="str">
        <f t="shared" si="187"/>
        <v>na</v>
      </c>
      <c r="AD1150" s="4" t="str">
        <f t="shared" si="188"/>
        <v>na</v>
      </c>
      <c r="AE1150" s="4" t="str">
        <f t="shared" si="189"/>
        <v>na</v>
      </c>
      <c r="AF1150" s="4" t="str">
        <f t="shared" si="190"/>
        <v>na</v>
      </c>
      <c r="AG1150" s="4" t="str">
        <f t="shared" si="191"/>
        <v>na</v>
      </c>
    </row>
    <row r="1151" spans="1:33" x14ac:dyDescent="0.2">
      <c r="A1151" t="s">
        <v>5296</v>
      </c>
      <c r="B1151" t="s">
        <v>5294</v>
      </c>
      <c r="C1151" s="7" t="str">
        <f>VLOOKUP(B1151,YahooFinanceInfos!A:T,9,FALSE)</f>
        <v>RH</v>
      </c>
      <c r="D1151" t="str">
        <f>VLOOKUP(B1151,YahooFinanceInfos!A:T,7,FALSE)</f>
        <v>USD</v>
      </c>
      <c r="E1151" s="1">
        <f>VLOOKUP(B1151,YahooFinanceInfos!A:T,20,FALSE)</f>
        <v>150.24</v>
      </c>
      <c r="F1151" s="4" t="str">
        <f>VLOOKUP(B1151,YahooFinanceInfos!A:AK,37,FALSE)</f>
        <v>73.14 - 256.27</v>
      </c>
      <c r="G1151" s="11">
        <f>(VLOOKUP(B1151,YahooFinanceInfos!A:AO,41,FALSE)-E1151)/E1151</f>
        <v>0.70573748668796565</v>
      </c>
      <c r="H1151" s="9">
        <f>VLOOKUP(B1151,YahooFinanceInfos!A:AX,50,FALSE)</f>
        <v>9.07</v>
      </c>
      <c r="I1151" s="9">
        <f>VLOOKUP(B1151,YahooFinanceInfos!A:AT,46,FALSE)</f>
        <v>0</v>
      </c>
      <c r="J1151" s="4">
        <f>VLOOKUP(B1151,YahooFinanceInfos!A:AV,48,FALSE)</f>
        <v>0</v>
      </c>
      <c r="K1151" s="4">
        <f t="shared" si="192"/>
        <v>0</v>
      </c>
      <c r="L1151" s="9">
        <f>VLOOKUP(B1151,YahooFinanceInfos!A:AV,47,FALSE)</f>
        <v>16.564499000000001</v>
      </c>
      <c r="M1151" s="9">
        <f>VLOOKUP(B1151,YahooFinanceInfos!A:AZ,52,FALSE)</f>
        <v>0.97</v>
      </c>
      <c r="N1151" s="4">
        <f>VLOOKUP(B1151,YahooFinanceInfos!A:BH,60,FALSE)</f>
        <v>154.88659999999999</v>
      </c>
      <c r="O1151" s="4" t="str">
        <f t="shared" si="193"/>
        <v>don't touch</v>
      </c>
      <c r="P1151" s="4"/>
      <c r="Q1151" s="4"/>
      <c r="R1151" s="4"/>
      <c r="S1151" s="4"/>
      <c r="T1151" s="4"/>
      <c r="AA1151" s="4" t="str">
        <f t="shared" si="185"/>
        <v>na</v>
      </c>
      <c r="AB1151" s="4" t="str">
        <f t="shared" si="186"/>
        <v>na</v>
      </c>
      <c r="AC1151" s="4" t="str">
        <f t="shared" si="187"/>
        <v>na</v>
      </c>
      <c r="AD1151" s="4" t="str">
        <f t="shared" si="188"/>
        <v>na</v>
      </c>
      <c r="AE1151" s="4" t="str">
        <f t="shared" si="189"/>
        <v>na</v>
      </c>
      <c r="AF1151" s="4" t="str">
        <f t="shared" si="190"/>
        <v>na</v>
      </c>
      <c r="AG1151" s="4" t="str">
        <f t="shared" si="191"/>
        <v>na</v>
      </c>
    </row>
    <row r="1152" spans="1:33" x14ac:dyDescent="0.2">
      <c r="A1152" t="s">
        <v>5296</v>
      </c>
      <c r="B1152" t="s">
        <v>5295</v>
      </c>
      <c r="C1152" s="7" t="str">
        <f>VLOOKUP(B1152,YahooFinanceInfos!A:T,9,FALSE)</f>
        <v>Liberty Latin America Ltd.</v>
      </c>
      <c r="D1152" t="str">
        <f>VLOOKUP(B1152,YahooFinanceInfos!A:T,7,FALSE)</f>
        <v>USD</v>
      </c>
      <c r="E1152" s="1">
        <f>VLOOKUP(B1152,YahooFinanceInfos!A:T,20,FALSE)</f>
        <v>9.11</v>
      </c>
      <c r="F1152" s="4" t="str">
        <f>VLOOKUP(B1152,YahooFinanceInfos!A:AK,37,FALSE)</f>
        <v>8.21 - 19.91</v>
      </c>
      <c r="G1152" s="11">
        <f>(VLOOKUP(B1152,YahooFinanceInfos!A:AO,41,FALSE)-E1152)/E1152</f>
        <v>1.1855104281009881</v>
      </c>
      <c r="H1152" s="9">
        <f>VLOOKUP(B1152,YahooFinanceInfos!A:AX,50,FALSE)</f>
        <v>-1.2050000000000001</v>
      </c>
      <c r="I1152" s="9">
        <f>VLOOKUP(B1152,YahooFinanceInfos!A:AT,46,FALSE)</f>
        <v>0</v>
      </c>
      <c r="J1152" s="4">
        <f>VLOOKUP(B1152,YahooFinanceInfos!A:AV,48,FALSE)</f>
        <v>0</v>
      </c>
      <c r="K1152" s="4">
        <f t="shared" si="192"/>
        <v>0</v>
      </c>
      <c r="L1152" s="9">
        <f>VLOOKUP(B1152,YahooFinanceInfos!A:AV,47,FALSE)</f>
        <v>0</v>
      </c>
      <c r="M1152" s="9">
        <f>VLOOKUP(B1152,YahooFinanceInfos!A:AZ,52,FALSE)</f>
        <v>16.131</v>
      </c>
      <c r="N1152" s="4">
        <f>VLOOKUP(B1152,YahooFinanceInfos!A:BH,60,FALSE)</f>
        <v>0.56475109999999995</v>
      </c>
      <c r="O1152" s="4" t="str">
        <f t="shared" si="193"/>
        <v>don't touch</v>
      </c>
      <c r="P1152" s="4"/>
      <c r="Q1152" s="4"/>
      <c r="R1152" s="4"/>
      <c r="S1152" s="4"/>
      <c r="T1152" s="4"/>
      <c r="AA1152" s="4" t="str">
        <f t="shared" si="185"/>
        <v>na</v>
      </c>
      <c r="AB1152" s="4" t="str">
        <f t="shared" si="186"/>
        <v>na</v>
      </c>
      <c r="AC1152" s="4" t="str">
        <f t="shared" si="187"/>
        <v>na</v>
      </c>
      <c r="AD1152" s="4" t="str">
        <f t="shared" si="188"/>
        <v>na</v>
      </c>
      <c r="AE1152" s="4" t="str">
        <f t="shared" si="189"/>
        <v>na</v>
      </c>
      <c r="AF1152" s="4" t="str">
        <f t="shared" si="190"/>
        <v>na</v>
      </c>
      <c r="AG1152" s="4" t="str">
        <f t="shared" si="191"/>
        <v>na</v>
      </c>
    </row>
    <row r="1153" spans="1:33" x14ac:dyDescent="0.2">
      <c r="A1153" t="s">
        <v>5297</v>
      </c>
      <c r="B1153" t="s">
        <v>639</v>
      </c>
      <c r="C1153" s="7" t="str">
        <f>VLOOKUP(B1153,YahooFinanceInfos!A:T,9,FALSE)</f>
        <v>Johnson &amp; Johnson</v>
      </c>
      <c r="D1153" t="str">
        <f>VLOOKUP(B1153,YahooFinanceInfos!A:T,7,FALSE)</f>
        <v>USD</v>
      </c>
      <c r="E1153" s="1">
        <f>VLOOKUP(B1153,YahooFinanceInfos!A:T,20,FALSE)</f>
        <v>147.63999999999999</v>
      </c>
      <c r="F1153" s="4" t="str">
        <f>VLOOKUP(B1153,YahooFinanceInfos!A:AK,37,FALSE)</f>
        <v>109.16 - 157.0</v>
      </c>
      <c r="G1153" s="11">
        <f>(VLOOKUP(B1153,YahooFinanceInfos!A:AO,41,FALSE)-E1153)/E1153</f>
        <v>6.3397453264698006E-2</v>
      </c>
      <c r="H1153" s="9">
        <f>VLOOKUP(B1153,YahooFinanceInfos!A:AX,50,FALSE)</f>
        <v>6.4080000000000004</v>
      </c>
      <c r="I1153" s="9">
        <f>VLOOKUP(B1153,YahooFinanceInfos!A:AT,46,FALSE)</f>
        <v>3.8</v>
      </c>
      <c r="J1153" s="4">
        <f>VLOOKUP(B1153,YahooFinanceInfos!A:AV,48,FALSE)</f>
        <v>2.58275E-2</v>
      </c>
      <c r="K1153" s="4">
        <f t="shared" si="192"/>
        <v>0.5930087390761547</v>
      </c>
      <c r="L1153" s="9">
        <f>VLOOKUP(B1153,YahooFinanceInfos!A:AV,47,FALSE)</f>
        <v>23.039950000000001</v>
      </c>
      <c r="M1153" s="9">
        <f>VLOOKUP(B1153,YahooFinanceInfos!A:AZ,52,FALSE)</f>
        <v>23.285</v>
      </c>
      <c r="N1153" s="4">
        <f>VLOOKUP(B1153,YahooFinanceInfos!A:BH,60,FALSE)</f>
        <v>6.3405630000000004</v>
      </c>
      <c r="O1153" s="4" t="str">
        <f t="shared" si="193"/>
        <v>don't touch</v>
      </c>
      <c r="P1153" s="4"/>
      <c r="Q1153" s="4"/>
      <c r="R1153" s="4"/>
      <c r="S1153" s="4"/>
      <c r="T1153" s="4"/>
      <c r="AA1153" s="4" t="str">
        <f t="shared" si="185"/>
        <v>na</v>
      </c>
      <c r="AB1153" s="4" t="str">
        <f t="shared" si="186"/>
        <v>na</v>
      </c>
      <c r="AC1153" s="4" t="str">
        <f t="shared" si="187"/>
        <v>na</v>
      </c>
      <c r="AD1153" s="4" t="str">
        <f t="shared" si="188"/>
        <v>na</v>
      </c>
      <c r="AE1153" s="4" t="str">
        <f t="shared" si="189"/>
        <v>na</v>
      </c>
      <c r="AF1153" s="4" t="str">
        <f t="shared" si="190"/>
        <v>na</v>
      </c>
      <c r="AG1153" s="4" t="str">
        <f t="shared" si="191"/>
        <v>na</v>
      </c>
    </row>
    <row r="1154" spans="1:33" x14ac:dyDescent="0.2">
      <c r="A1154" t="s">
        <v>5297</v>
      </c>
      <c r="B1154" t="s">
        <v>55</v>
      </c>
      <c r="C1154" s="7" t="str">
        <f>VLOOKUP(B1154,YahooFinanceInfos!A:T,9,FALSE)</f>
        <v>Coca-Cola Company (The)</v>
      </c>
      <c r="D1154" t="str">
        <f>VLOOKUP(B1154,YahooFinanceInfos!A:T,7,FALSE)</f>
        <v>USD</v>
      </c>
      <c r="E1154" s="1">
        <f>VLOOKUP(B1154,YahooFinanceInfos!A:T,20,FALSE)</f>
        <v>43.7</v>
      </c>
      <c r="F1154" s="4" t="str">
        <f>VLOOKUP(B1154,YahooFinanceInfos!A:AK,37,FALSE)</f>
        <v>36.27 - 60.13</v>
      </c>
      <c r="G1154" s="11">
        <f>(VLOOKUP(B1154,YahooFinanceInfos!A:AO,41,FALSE)-E1154)/E1154</f>
        <v>0.37597254004576658</v>
      </c>
      <c r="H1154" s="9">
        <f>VLOOKUP(B1154,YahooFinanceInfos!A:AX,50,FALSE)</f>
        <v>2.3199999999999998</v>
      </c>
      <c r="I1154" s="9">
        <f>VLOOKUP(B1154,YahooFinanceInfos!A:AT,46,FALSE)</f>
        <v>1.61</v>
      </c>
      <c r="J1154" s="4">
        <f>VLOOKUP(B1154,YahooFinanceInfos!A:AV,48,FALSE)</f>
        <v>3.6640875000000003E-2</v>
      </c>
      <c r="K1154" s="4">
        <f t="shared" si="192"/>
        <v>0.69396551724137945</v>
      </c>
      <c r="L1154" s="9">
        <f>VLOOKUP(B1154,YahooFinanceInfos!A:AV,47,FALSE)</f>
        <v>18.836207999999999</v>
      </c>
      <c r="M1154" s="9">
        <f>VLOOKUP(B1154,YahooFinanceInfos!A:AZ,52,FALSE)</f>
        <v>4.2290000000000001</v>
      </c>
      <c r="N1154" s="4">
        <f>VLOOKUP(B1154,YahooFinanceInfos!A:BH,60,FALSE)</f>
        <v>10.333411999999999</v>
      </c>
      <c r="O1154" s="4" t="str">
        <f t="shared" si="193"/>
        <v>invest</v>
      </c>
      <c r="P1154" s="4"/>
      <c r="Q1154" s="4"/>
      <c r="R1154" s="4"/>
      <c r="S1154" s="4"/>
      <c r="T1154" s="4"/>
      <c r="AA1154" s="4" t="str">
        <f t="shared" si="185"/>
        <v>na</v>
      </c>
      <c r="AB1154" s="4" t="str">
        <f t="shared" si="186"/>
        <v>na</v>
      </c>
      <c r="AC1154" s="4" t="str">
        <f t="shared" si="187"/>
        <v>na</v>
      </c>
      <c r="AD1154" s="4" t="str">
        <f t="shared" si="188"/>
        <v>na</v>
      </c>
      <c r="AE1154" s="4" t="str">
        <f t="shared" si="189"/>
        <v>na</v>
      </c>
      <c r="AF1154" s="4" t="str">
        <f t="shared" si="190"/>
        <v>na</v>
      </c>
      <c r="AG1154" s="4" t="str">
        <f t="shared" si="191"/>
        <v>na</v>
      </c>
    </row>
    <row r="1155" spans="1:33" x14ac:dyDescent="0.2">
      <c r="A1155" t="s">
        <v>5297</v>
      </c>
      <c r="B1155" t="s">
        <v>68</v>
      </c>
      <c r="C1155" s="7" t="str">
        <f>VLOOKUP(B1155,YahooFinanceInfos!A:T,9,FALSE)</f>
        <v>Exxon Mobil Corporation</v>
      </c>
      <c r="D1155" t="str">
        <f>VLOOKUP(B1155,YahooFinanceInfos!A:T,7,FALSE)</f>
        <v>USD</v>
      </c>
      <c r="E1155" s="1">
        <f>VLOOKUP(B1155,YahooFinanceInfos!A:T,20,FALSE)</f>
        <v>42.33</v>
      </c>
      <c r="F1155" s="4" t="str">
        <f>VLOOKUP(B1155,YahooFinanceInfos!A:AK,37,FALSE)</f>
        <v>30.11 - 77.93</v>
      </c>
      <c r="G1155" s="11">
        <f>(VLOOKUP(B1155,YahooFinanceInfos!A:AO,41,FALSE)-E1155)/E1155</f>
        <v>0.84101110323647554</v>
      </c>
      <c r="H1155" s="9">
        <f>VLOOKUP(B1155,YahooFinanceInfos!A:AX,50,FALSE)</f>
        <v>2.665</v>
      </c>
      <c r="I1155" s="9">
        <f>VLOOKUP(B1155,YahooFinanceInfos!A:AT,46,FALSE)</f>
        <v>3.48</v>
      </c>
      <c r="J1155" s="4">
        <f>VLOOKUP(B1155,YahooFinanceInfos!A:AV,48,FALSE)</f>
        <v>8.2995470000000002E-2</v>
      </c>
      <c r="K1155" s="4">
        <f t="shared" si="192"/>
        <v>1.3058161350844277</v>
      </c>
      <c r="L1155" s="9">
        <f>VLOOKUP(B1155,YahooFinanceInfos!A:AV,47,FALSE)</f>
        <v>15.883678</v>
      </c>
      <c r="M1155" s="9">
        <f>VLOOKUP(B1155,YahooFinanceInfos!A:AZ,52,FALSE)</f>
        <v>43.063000000000002</v>
      </c>
      <c r="N1155" s="4">
        <f>VLOOKUP(B1155,YahooFinanceInfos!A:BH,60,FALSE)</f>
        <v>0.98297846</v>
      </c>
      <c r="O1155" s="4" t="str">
        <f t="shared" si="193"/>
        <v>don't touch</v>
      </c>
      <c r="P1155" s="4"/>
      <c r="Q1155" s="14"/>
      <c r="R1155" s="16" t="s">
        <v>8431</v>
      </c>
      <c r="S1155" s="16"/>
      <c r="T1155" s="16"/>
      <c r="AA1155" s="4" t="str">
        <f t="shared" si="185"/>
        <v>na</v>
      </c>
      <c r="AB1155" s="4" t="str">
        <f t="shared" si="186"/>
        <v>na</v>
      </c>
      <c r="AC1155" s="4" t="str">
        <f t="shared" si="187"/>
        <v>na</v>
      </c>
      <c r="AD1155" s="4" t="str">
        <f t="shared" si="188"/>
        <v>na</v>
      </c>
      <c r="AE1155" s="4" t="str">
        <f t="shared" si="189"/>
        <v>na</v>
      </c>
      <c r="AF1155" s="4" t="str">
        <f t="shared" si="190"/>
        <v>na</v>
      </c>
      <c r="AG1155" s="4" t="str">
        <f t="shared" si="191"/>
        <v>na</v>
      </c>
    </row>
    <row r="1156" spans="1:33" x14ac:dyDescent="0.2">
      <c r="A1156" t="s">
        <v>5297</v>
      </c>
      <c r="B1156" t="s">
        <v>2015</v>
      </c>
      <c r="C1156" s="7" t="str">
        <f>VLOOKUP(B1156,YahooFinanceInfos!A:T,9,FALSE)</f>
        <v>McDonald's Corporation</v>
      </c>
      <c r="D1156" t="str">
        <f>VLOOKUP(B1156,YahooFinanceInfos!A:T,7,FALSE)</f>
        <v>USD</v>
      </c>
      <c r="E1156" s="1">
        <f>VLOOKUP(B1156,YahooFinanceInfos!A:T,20,FALSE)</f>
        <v>175.41</v>
      </c>
      <c r="F1156" s="4" t="str">
        <f>VLOOKUP(B1156,YahooFinanceInfos!A:AK,37,FALSE)</f>
        <v>124.23 - 221.93</v>
      </c>
      <c r="G1156" s="11">
        <f>(VLOOKUP(B1156,YahooFinanceInfos!A:AO,41,FALSE)-E1156)/E1156</f>
        <v>0.26520722877829095</v>
      </c>
      <c r="H1156" s="9">
        <f>VLOOKUP(B1156,YahooFinanceInfos!A:AX,50,FALSE)</f>
        <v>7.64</v>
      </c>
      <c r="I1156" s="9">
        <f>VLOOKUP(B1156,YahooFinanceInfos!A:AT,46,FALSE)</f>
        <v>4.82</v>
      </c>
      <c r="J1156" s="4">
        <f>VLOOKUP(B1156,YahooFinanceInfos!A:AV,48,FALSE)</f>
        <v>2.7890291000000001E-2</v>
      </c>
      <c r="K1156" s="4">
        <f t="shared" si="192"/>
        <v>0.63089005235602102</v>
      </c>
      <c r="L1156" s="9">
        <f>VLOOKUP(B1156,YahooFinanceInfos!A:AV,47,FALSE)</f>
        <v>22.959425</v>
      </c>
      <c r="M1156" s="9">
        <f>VLOOKUP(B1156,YahooFinanceInfos!A:AZ,52,FALSE)</f>
        <v>-12.499000000000001</v>
      </c>
      <c r="N1156" s="4">
        <f>VLOOKUP(B1156,YahooFinanceInfos!A:BH,60,FALSE)</f>
        <v>-14.033923</v>
      </c>
      <c r="O1156" s="4" t="str">
        <f t="shared" si="193"/>
        <v>don't touch</v>
      </c>
      <c r="P1156" s="4"/>
      <c r="Q1156" s="4"/>
      <c r="R1156" s="4"/>
      <c r="S1156" s="4"/>
      <c r="T1156" s="4"/>
      <c r="AA1156" s="4" t="str">
        <f t="shared" si="185"/>
        <v>na</v>
      </c>
      <c r="AB1156" s="4" t="str">
        <f t="shared" si="186"/>
        <v>na</v>
      </c>
      <c r="AC1156" s="4" t="str">
        <f t="shared" si="187"/>
        <v>na</v>
      </c>
      <c r="AD1156" s="4" t="str">
        <f t="shared" si="188"/>
        <v>na</v>
      </c>
      <c r="AE1156" s="4" t="str">
        <f t="shared" si="189"/>
        <v>na</v>
      </c>
      <c r="AF1156" s="4" t="str">
        <f t="shared" si="190"/>
        <v>na</v>
      </c>
      <c r="AG1156" s="4" t="str">
        <f t="shared" si="191"/>
        <v>na</v>
      </c>
    </row>
    <row r="1157" spans="1:33" x14ac:dyDescent="0.2">
      <c r="A1157" t="s">
        <v>5297</v>
      </c>
      <c r="B1157" t="s">
        <v>646</v>
      </c>
      <c r="C1157" s="7" t="str">
        <f>VLOOKUP(B1157,YahooFinanceInfos!A:T,9,FALSE)</f>
        <v>Medtronic plc.</v>
      </c>
      <c r="D1157" t="str">
        <f>VLOOKUP(B1157,YahooFinanceInfos!A:T,7,FALSE)</f>
        <v>USD</v>
      </c>
      <c r="E1157" s="1">
        <f>VLOOKUP(B1157,YahooFinanceInfos!A:T,20,FALSE)</f>
        <v>93.82</v>
      </c>
      <c r="F1157" s="4" t="str">
        <f>VLOOKUP(B1157,YahooFinanceInfos!A:AK,37,FALSE)</f>
        <v>72.13 - 122.15</v>
      </c>
      <c r="G1157" s="11">
        <f>(VLOOKUP(B1157,YahooFinanceInfos!A:AO,41,FALSE)-E1157)/E1157</f>
        <v>0.30196120230228113</v>
      </c>
      <c r="H1157" s="9">
        <f>VLOOKUP(B1157,YahooFinanceInfos!A:AX,50,FALSE)</f>
        <v>4.01</v>
      </c>
      <c r="I1157" s="9">
        <f>VLOOKUP(B1157,YahooFinanceInfos!A:AT,46,FALSE)</f>
        <v>2.12</v>
      </c>
      <c r="J1157" s="4">
        <f>VLOOKUP(B1157,YahooFinanceInfos!A:AV,48,FALSE)</f>
        <v>2.2727272E-2</v>
      </c>
      <c r="K1157" s="4">
        <f t="shared" si="192"/>
        <v>0.52867830423940154</v>
      </c>
      <c r="L1157" s="9">
        <f>VLOOKUP(B1157,YahooFinanceInfos!A:AV,47,FALSE)</f>
        <v>23.396507</v>
      </c>
      <c r="M1157" s="9">
        <f>VLOOKUP(B1157,YahooFinanceInfos!A:AZ,52,FALSE)</f>
        <v>38.64</v>
      </c>
      <c r="N1157" s="4">
        <f>VLOOKUP(B1157,YahooFinanceInfos!A:BH,60,FALSE)</f>
        <v>2.4280539000000001</v>
      </c>
      <c r="O1157" s="4" t="str">
        <f t="shared" si="193"/>
        <v>don't touch</v>
      </c>
      <c r="P1157" s="4"/>
      <c r="Q1157" s="4"/>
      <c r="R1157" s="4"/>
      <c r="S1157" s="4"/>
      <c r="T1157" s="4"/>
      <c r="AA1157" s="4" t="str">
        <f t="shared" si="185"/>
        <v>na</v>
      </c>
      <c r="AB1157" s="4" t="str">
        <f t="shared" si="186"/>
        <v>na</v>
      </c>
      <c r="AC1157" s="4" t="str">
        <f t="shared" si="187"/>
        <v>na</v>
      </c>
      <c r="AD1157" s="4" t="str">
        <f t="shared" si="188"/>
        <v>na</v>
      </c>
      <c r="AE1157" s="4" t="str">
        <f t="shared" si="189"/>
        <v>na</v>
      </c>
      <c r="AF1157" s="4" t="str">
        <f t="shared" si="190"/>
        <v>na</v>
      </c>
      <c r="AG1157" s="4" t="str">
        <f t="shared" si="191"/>
        <v>na</v>
      </c>
    </row>
    <row r="1158" spans="1:33" x14ac:dyDescent="0.2">
      <c r="A1158" t="s">
        <v>5297</v>
      </c>
      <c r="B1158" t="s">
        <v>674</v>
      </c>
      <c r="C1158" s="7" t="str">
        <f>VLOOKUP(B1158,YahooFinanceInfos!A:T,9,FALSE)</f>
        <v>Sherwin-Williams Company (The)</v>
      </c>
      <c r="D1158" t="str">
        <f>VLOOKUP(B1158,YahooFinanceInfos!A:T,7,FALSE)</f>
        <v>USD</v>
      </c>
      <c r="E1158" s="1">
        <f>VLOOKUP(B1158,YahooFinanceInfos!A:T,20,FALSE)</f>
        <v>545.54999999999995</v>
      </c>
      <c r="F1158" s="4" t="str">
        <f>VLOOKUP(B1158,YahooFinanceInfos!A:AK,37,FALSE)</f>
        <v>325.43 - 599.95</v>
      </c>
      <c r="G1158" s="11">
        <f>(VLOOKUP(B1158,YahooFinanceInfos!A:AO,41,FALSE)-E1158)/E1158</f>
        <v>9.9715883053799095E-2</v>
      </c>
      <c r="H1158" s="9">
        <f>VLOOKUP(B1158,YahooFinanceInfos!A:AX,50,FALSE)</f>
        <v>17.34</v>
      </c>
      <c r="I1158" s="9">
        <f>VLOOKUP(B1158,YahooFinanceInfos!A:AT,46,FALSE)</f>
        <v>4.7300000000000004</v>
      </c>
      <c r="J1158" s="4">
        <f>VLOOKUP(B1158,YahooFinanceInfos!A:AV,48,FALSE)</f>
        <v>8.6263490000000002E-3</v>
      </c>
      <c r="K1158" s="4">
        <f t="shared" si="192"/>
        <v>0.27277970011534031</v>
      </c>
      <c r="L1158" s="9">
        <f>VLOOKUP(B1158,YahooFinanceInfos!A:AV,47,FALSE)</f>
        <v>31.461936999999999</v>
      </c>
      <c r="M1158" s="9">
        <f>VLOOKUP(B1158,YahooFinanceInfos!A:AZ,52,FALSE)</f>
        <v>36.113999999999997</v>
      </c>
      <c r="N1158" s="4">
        <f>VLOOKUP(B1158,YahooFinanceInfos!A:BH,60,FALSE)</f>
        <v>15.10633</v>
      </c>
      <c r="O1158" s="4" t="str">
        <f t="shared" si="193"/>
        <v>don't touch</v>
      </c>
      <c r="P1158" s="4"/>
      <c r="Q1158" s="4"/>
      <c r="R1158" s="4"/>
      <c r="S1158" s="4"/>
      <c r="T1158" s="4"/>
      <c r="AA1158" s="4" t="str">
        <f t="shared" si="185"/>
        <v>na</v>
      </c>
      <c r="AB1158" s="4" t="str">
        <f t="shared" si="186"/>
        <v>na</v>
      </c>
      <c r="AC1158" s="4" t="str">
        <f t="shared" si="187"/>
        <v>na</v>
      </c>
      <c r="AD1158" s="4" t="str">
        <f t="shared" si="188"/>
        <v>na</v>
      </c>
      <c r="AE1158" s="4" t="str">
        <f t="shared" si="189"/>
        <v>na</v>
      </c>
      <c r="AF1158" s="4" t="str">
        <f t="shared" si="190"/>
        <v>na</v>
      </c>
      <c r="AG1158" s="4" t="str">
        <f t="shared" si="191"/>
        <v>na</v>
      </c>
    </row>
    <row r="1159" spans="1:33" x14ac:dyDescent="0.2">
      <c r="A1159" t="s">
        <v>5297</v>
      </c>
      <c r="B1159" t="s">
        <v>624</v>
      </c>
      <c r="C1159" s="7" t="str">
        <f>VLOOKUP(B1159,YahooFinanceInfos!A:T,9,FALSE)</f>
        <v>Emerson Electric Company</v>
      </c>
      <c r="D1159" t="str">
        <f>VLOOKUP(B1159,YahooFinanceInfos!A:T,7,FALSE)</f>
        <v>USD</v>
      </c>
      <c r="E1159" s="1">
        <f>VLOOKUP(B1159,YahooFinanceInfos!A:T,20,FALSE)</f>
        <v>53.38</v>
      </c>
      <c r="F1159" s="4" t="str">
        <f>VLOOKUP(B1159,YahooFinanceInfos!A:AK,37,FALSE)</f>
        <v>37.75 - 78.38</v>
      </c>
      <c r="G1159" s="11">
        <f>(VLOOKUP(B1159,YahooFinanceInfos!A:AO,41,FALSE)-E1159)/E1159</f>
        <v>0.46834020232296725</v>
      </c>
      <c r="H1159" s="9">
        <f>VLOOKUP(B1159,YahooFinanceInfos!A:AX,50,FALSE)</f>
        <v>3.5059999999999998</v>
      </c>
      <c r="I1159" s="9">
        <f>VLOOKUP(B1159,YahooFinanceInfos!A:AT,46,FALSE)</f>
        <v>1.98</v>
      </c>
      <c r="J1159" s="4">
        <f>VLOOKUP(B1159,YahooFinanceInfos!A:AV,48,FALSE)</f>
        <v>3.8521399999999997E-2</v>
      </c>
      <c r="K1159" s="4">
        <f t="shared" si="192"/>
        <v>0.56474614945807189</v>
      </c>
      <c r="L1159" s="9">
        <f>VLOOKUP(B1159,YahooFinanceInfos!A:AV,47,FALSE)</f>
        <v>15.225327999999999</v>
      </c>
      <c r="M1159" s="9">
        <f>VLOOKUP(B1159,YahooFinanceInfos!A:AZ,52,FALSE)</f>
        <v>12.581</v>
      </c>
      <c r="N1159" s="4">
        <f>VLOOKUP(B1159,YahooFinanceInfos!A:BH,60,FALSE)</f>
        <v>4.2429059999999996</v>
      </c>
      <c r="O1159" s="4" t="str">
        <f t="shared" si="193"/>
        <v>invest</v>
      </c>
      <c r="P1159" s="4"/>
      <c r="Q1159" s="4"/>
      <c r="R1159" s="4"/>
      <c r="S1159" s="4"/>
      <c r="T1159" s="4"/>
      <c r="AA1159" s="4" t="str">
        <f t="shared" si="185"/>
        <v>na</v>
      </c>
      <c r="AB1159" s="4" t="str">
        <f t="shared" si="186"/>
        <v>na</v>
      </c>
      <c r="AC1159" s="4" t="str">
        <f t="shared" si="187"/>
        <v>na</v>
      </c>
      <c r="AD1159" s="4" t="str">
        <f t="shared" si="188"/>
        <v>na</v>
      </c>
      <c r="AE1159" s="4" t="str">
        <f t="shared" si="189"/>
        <v>na</v>
      </c>
      <c r="AF1159" s="4" t="str">
        <f t="shared" si="190"/>
        <v>na</v>
      </c>
      <c r="AG1159" s="4" t="str">
        <f t="shared" si="191"/>
        <v>na</v>
      </c>
    </row>
    <row r="1160" spans="1:33" x14ac:dyDescent="0.2">
      <c r="A1160" t="s">
        <v>5297</v>
      </c>
      <c r="B1160" t="s">
        <v>615</v>
      </c>
      <c r="C1160" s="7" t="str">
        <f>VLOOKUP(B1160,YahooFinanceInfos!A:T,9,FALSE)</f>
        <v>Cintas Corporation</v>
      </c>
      <c r="D1160" t="str">
        <f>VLOOKUP(B1160,YahooFinanceInfos!A:T,7,FALSE)</f>
        <v>USD</v>
      </c>
      <c r="E1160" s="1">
        <f>VLOOKUP(B1160,YahooFinanceInfos!A:T,20,FALSE)</f>
        <v>228.71</v>
      </c>
      <c r="F1160" s="4" t="str">
        <f>VLOOKUP(B1160,YahooFinanceInfos!A:AK,37,FALSE)</f>
        <v>154.33 - 304.81</v>
      </c>
      <c r="G1160" s="11">
        <f>(VLOOKUP(B1160,YahooFinanceInfos!A:AO,41,FALSE)-E1160)/E1160</f>
        <v>0.33273577893402123</v>
      </c>
      <c r="H1160" s="9">
        <f>VLOOKUP(B1160,YahooFinanceInfos!A:AX,50,FALSE)</f>
        <v>8.8140000000000001</v>
      </c>
      <c r="I1160" s="9">
        <f>VLOOKUP(B1160,YahooFinanceInfos!A:AT,46,FALSE)</f>
        <v>2.5499999999999998</v>
      </c>
      <c r="J1160" s="4">
        <f>VLOOKUP(B1160,YahooFinanceInfos!A:AV,48,FALSE)</f>
        <v>1.2783877000000001E-2</v>
      </c>
      <c r="K1160" s="4">
        <f t="shared" si="192"/>
        <v>0.28931245745405038</v>
      </c>
      <c r="L1160" s="9">
        <f>VLOOKUP(B1160,YahooFinanceInfos!A:AV,47,FALSE)</f>
        <v>25.948492000000002</v>
      </c>
      <c r="M1160" s="9">
        <f>VLOOKUP(B1160,YahooFinanceInfos!A:AZ,52,FALSE)</f>
        <v>31.956</v>
      </c>
      <c r="N1160" s="4">
        <f>VLOOKUP(B1160,YahooFinanceInfos!A:BH,60,FALSE)</f>
        <v>7.1570286999999997</v>
      </c>
      <c r="O1160" s="4" t="str">
        <f t="shared" si="193"/>
        <v>don't touch</v>
      </c>
      <c r="P1160" s="4"/>
      <c r="Q1160" s="4"/>
      <c r="R1160" s="4"/>
      <c r="S1160" s="4"/>
      <c r="T1160" s="4"/>
      <c r="AA1160" s="4" t="str">
        <f t="shared" si="185"/>
        <v>na</v>
      </c>
      <c r="AB1160" s="4" t="str">
        <f t="shared" si="186"/>
        <v>na</v>
      </c>
      <c r="AC1160" s="4" t="str">
        <f t="shared" si="187"/>
        <v>na</v>
      </c>
      <c r="AD1160" s="4" t="str">
        <f t="shared" si="188"/>
        <v>na</v>
      </c>
      <c r="AE1160" s="4" t="str">
        <f t="shared" si="189"/>
        <v>na</v>
      </c>
      <c r="AF1160" s="4" t="str">
        <f t="shared" si="190"/>
        <v>na</v>
      </c>
      <c r="AG1160" s="4" t="str">
        <f t="shared" si="191"/>
        <v>na</v>
      </c>
    </row>
    <row r="1161" spans="1:33" x14ac:dyDescent="0.2">
      <c r="A1161" t="s">
        <v>5297</v>
      </c>
      <c r="B1161" t="s">
        <v>559</v>
      </c>
      <c r="C1161" s="7" t="str">
        <f>VLOOKUP(B1161,YahooFinanceInfos!A:T,9,FALSE)</f>
        <v>AFLAC Incorporated</v>
      </c>
      <c r="D1161" t="str">
        <f>VLOOKUP(B1161,YahooFinanceInfos!A:T,7,FALSE)</f>
        <v>USD</v>
      </c>
      <c r="E1161" s="1">
        <f>VLOOKUP(B1161,YahooFinanceInfos!A:T,20,FALSE)</f>
        <v>32.76</v>
      </c>
      <c r="F1161" s="4" t="str">
        <f>VLOOKUP(B1161,YahooFinanceInfos!A:AK,37,FALSE)</f>
        <v>23.07 - 57.18</v>
      </c>
      <c r="G1161" s="11">
        <f>(VLOOKUP(B1161,YahooFinanceInfos!A:AO,41,FALSE)-E1161)/E1161</f>
        <v>0.74542124542124555</v>
      </c>
      <c r="H1161" s="9">
        <f>VLOOKUP(B1161,YahooFinanceInfos!A:AX,50,FALSE)</f>
        <v>3.9830000000000001</v>
      </c>
      <c r="I1161" s="9">
        <f>VLOOKUP(B1161,YahooFinanceInfos!A:AT,46,FALSE)</f>
        <v>1.0900000000000001</v>
      </c>
      <c r="J1161" s="4">
        <f>VLOOKUP(B1161,YahooFinanceInfos!A:AV,48,FALSE)</f>
        <v>3.4073147999999998E-2</v>
      </c>
      <c r="K1161" s="4">
        <f t="shared" si="192"/>
        <v>0.27366306803916646</v>
      </c>
      <c r="L1161" s="9">
        <f>VLOOKUP(B1161,YahooFinanceInfos!A:AV,47,FALSE)</f>
        <v>8.2249560000000006</v>
      </c>
      <c r="M1161" s="9">
        <f>VLOOKUP(B1161,YahooFinanceInfos!A:AZ,52,FALSE)</f>
        <v>36.752000000000002</v>
      </c>
      <c r="N1161" s="4">
        <f>VLOOKUP(B1161,YahooFinanceInfos!A:BH,60,FALSE)</f>
        <v>0.89138010000000001</v>
      </c>
      <c r="O1161" s="4" t="str">
        <f t="shared" si="193"/>
        <v>invest</v>
      </c>
      <c r="P1161" s="4"/>
      <c r="Q1161" s="4"/>
      <c r="R1161" s="4"/>
      <c r="S1161" s="4"/>
      <c r="T1161" s="4"/>
      <c r="AA1161" s="4" t="str">
        <f t="shared" si="185"/>
        <v>na</v>
      </c>
      <c r="AB1161" s="4" t="str">
        <f t="shared" si="186"/>
        <v>na</v>
      </c>
      <c r="AC1161" s="4" t="str">
        <f t="shared" si="187"/>
        <v>na</v>
      </c>
      <c r="AD1161" s="4" t="str">
        <f t="shared" si="188"/>
        <v>na</v>
      </c>
      <c r="AE1161" s="4" t="str">
        <f t="shared" si="189"/>
        <v>na</v>
      </c>
      <c r="AF1161" s="4" t="str">
        <f t="shared" si="190"/>
        <v>na</v>
      </c>
      <c r="AG1161" s="4" t="str">
        <f t="shared" si="191"/>
        <v>na</v>
      </c>
    </row>
    <row r="1162" spans="1:33" x14ac:dyDescent="0.2">
      <c r="A1162" t="s">
        <v>5297</v>
      </c>
      <c r="B1162" t="s">
        <v>650</v>
      </c>
      <c r="C1162" s="7" t="str">
        <f>VLOOKUP(B1162,YahooFinanceInfos!A:T,9,FALSE)</f>
        <v>McCormick &amp; Company, Incorporat</v>
      </c>
      <c r="D1162" t="str">
        <f>VLOOKUP(B1162,YahooFinanceInfos!A:T,7,FALSE)</f>
        <v>USD</v>
      </c>
      <c r="E1162" s="1">
        <f>VLOOKUP(B1162,YahooFinanceInfos!A:T,20,FALSE)</f>
        <v>175.52</v>
      </c>
      <c r="F1162" s="4" t="str">
        <f>VLOOKUP(B1162,YahooFinanceInfos!A:AK,37,FALSE)</f>
        <v>112.23 - 176.59</v>
      </c>
      <c r="G1162" s="11">
        <f>(VLOOKUP(B1162,YahooFinanceInfos!A:AO,41,FALSE)-E1162)/E1162</f>
        <v>6.0961713764812733E-3</v>
      </c>
      <c r="H1162" s="9">
        <f>VLOOKUP(B1162,YahooFinanceInfos!A:AX,50,FALSE)</f>
        <v>5.2089999999999996</v>
      </c>
      <c r="I1162" s="9">
        <f>VLOOKUP(B1162,YahooFinanceInfos!A:AT,46,FALSE)</f>
        <v>2.33</v>
      </c>
      <c r="J1162" s="4">
        <f>VLOOKUP(B1162,YahooFinanceInfos!A:AV,48,FALSE)</f>
        <v>1.3826250999999999E-2</v>
      </c>
      <c r="K1162" s="4">
        <f t="shared" si="192"/>
        <v>0.44730274524860825</v>
      </c>
      <c r="L1162" s="9">
        <f>VLOOKUP(B1162,YahooFinanceInfos!A:AV,47,FALSE)</f>
        <v>33.695526000000001</v>
      </c>
      <c r="M1162" s="9">
        <f>VLOOKUP(B1162,YahooFinanceInfos!A:AZ,52,FALSE)</f>
        <v>26.800999999999998</v>
      </c>
      <c r="N1162" s="4">
        <f>VLOOKUP(B1162,YahooFinanceInfos!A:BH,60,FALSE)</f>
        <v>6.5490092999999998</v>
      </c>
      <c r="O1162" s="4" t="str">
        <f t="shared" si="193"/>
        <v>don't touch</v>
      </c>
      <c r="P1162" s="4"/>
      <c r="Q1162" s="4"/>
      <c r="R1162" s="4"/>
      <c r="S1162" s="4"/>
      <c r="T1162" s="4"/>
      <c r="AA1162" s="4" t="str">
        <f t="shared" si="185"/>
        <v>na</v>
      </c>
      <c r="AB1162" s="4" t="str">
        <f t="shared" si="186"/>
        <v>na</v>
      </c>
      <c r="AC1162" s="4" t="str">
        <f t="shared" si="187"/>
        <v>na</v>
      </c>
      <c r="AD1162" s="4" t="str">
        <f t="shared" si="188"/>
        <v>na</v>
      </c>
      <c r="AE1162" s="4" t="str">
        <f t="shared" si="189"/>
        <v>na</v>
      </c>
      <c r="AF1162" s="4" t="str">
        <f t="shared" si="190"/>
        <v>na</v>
      </c>
      <c r="AG1162" s="4" t="str">
        <f t="shared" si="191"/>
        <v>na</v>
      </c>
    </row>
    <row r="1163" spans="1:33" x14ac:dyDescent="0.2">
      <c r="A1163" t="s">
        <v>5494</v>
      </c>
      <c r="B1163" t="s">
        <v>5298</v>
      </c>
      <c r="C1163" s="7" t="str">
        <f>VLOOKUP(B1163,YahooFinanceInfos!A:T,9,FALSE)</f>
        <v>WisdomTree Emerging Markets Div</v>
      </c>
      <c r="D1163" t="str">
        <f>VLOOKUP(B1163,YahooFinanceInfos!A:T,7,FALSE)</f>
        <v>USD</v>
      </c>
      <c r="E1163" s="1">
        <f>VLOOKUP(B1163,YahooFinanceInfos!A:T,20,FALSE)</f>
        <v>26.17</v>
      </c>
      <c r="F1163" s="4" t="str">
        <f>VLOOKUP(B1163,YahooFinanceInfos!A:AK,37,FALSE)</f>
        <v>20.6729 - 33.608</v>
      </c>
      <c r="G1163" s="11">
        <f>(VLOOKUP(B1163,YahooFinanceInfos!A:AO,41,FALSE)-E1163)/E1163</f>
        <v>0.28421857088268992</v>
      </c>
      <c r="H1163" s="9">
        <f>VLOOKUP(B1163,YahooFinanceInfos!A:AX,50,FALSE)</f>
        <v>0</v>
      </c>
      <c r="I1163" s="9">
        <f>VLOOKUP(B1163,YahooFinanceInfos!A:AT,46,FALSE)</f>
        <v>0</v>
      </c>
      <c r="J1163" s="4">
        <f>VLOOKUP(B1163,YahooFinanceInfos!A:AV,48,FALSE)</f>
        <v>0</v>
      </c>
      <c r="K1163" s="4" t="str">
        <f t="shared" si="192"/>
        <v>na</v>
      </c>
      <c r="L1163" s="9">
        <f>VLOOKUP(B1163,YahooFinanceInfos!A:AV,47,FALSE)</f>
        <v>0</v>
      </c>
      <c r="M1163" s="9">
        <f>VLOOKUP(B1163,YahooFinanceInfos!A:AZ,52,FALSE)</f>
        <v>0</v>
      </c>
      <c r="N1163" s="4">
        <f>VLOOKUP(B1163,YahooFinanceInfos!A:BH,60,FALSE)</f>
        <v>0</v>
      </c>
      <c r="O1163" s="4" t="str">
        <f t="shared" si="193"/>
        <v>don't touch</v>
      </c>
      <c r="P1163" s="4"/>
      <c r="Q1163" s="4"/>
      <c r="R1163" s="4"/>
      <c r="S1163" s="4"/>
      <c r="T1163" s="4"/>
      <c r="AA1163" s="4" t="str">
        <f t="shared" si="185"/>
        <v>na</v>
      </c>
      <c r="AB1163" s="4" t="str">
        <f t="shared" si="186"/>
        <v>na</v>
      </c>
      <c r="AC1163" s="4" t="str">
        <f t="shared" si="187"/>
        <v>na</v>
      </c>
      <c r="AD1163" s="4" t="str">
        <f t="shared" si="188"/>
        <v>na</v>
      </c>
      <c r="AE1163" s="4" t="str">
        <f t="shared" si="189"/>
        <v>na</v>
      </c>
      <c r="AF1163" s="4" t="str">
        <f t="shared" si="190"/>
        <v>na</v>
      </c>
      <c r="AG1163" s="4" t="str">
        <f t="shared" si="191"/>
        <v>na</v>
      </c>
    </row>
    <row r="1164" spans="1:33" x14ac:dyDescent="0.2">
      <c r="A1164" t="s">
        <v>5494</v>
      </c>
      <c r="B1164" t="s">
        <v>5300</v>
      </c>
      <c r="C1164" s="7" t="str">
        <f>VLOOKUP(B1164,YahooFinanceInfos!A:T,9,FALSE)</f>
        <v>WisdomTree U.S. Total Market Fu</v>
      </c>
      <c r="D1164" t="str">
        <f>VLOOKUP(B1164,YahooFinanceInfos!A:T,7,FALSE)</f>
        <v>USD</v>
      </c>
      <c r="E1164" s="1">
        <f>VLOOKUP(B1164,YahooFinanceInfos!A:T,20,FALSE)</f>
        <v>28.827100000000002</v>
      </c>
      <c r="F1164" s="4" t="str">
        <f>VLOOKUP(B1164,YahooFinanceInfos!A:AK,37,FALSE)</f>
        <v>23.5571 - 37.89</v>
      </c>
      <c r="G1164" s="11">
        <f>(VLOOKUP(B1164,YahooFinanceInfos!A:AO,41,FALSE)-E1164)/E1164</f>
        <v>0.31438819721720185</v>
      </c>
      <c r="H1164" s="9">
        <f>VLOOKUP(B1164,YahooFinanceInfos!A:AX,50,FALSE)</f>
        <v>0</v>
      </c>
      <c r="I1164" s="9">
        <f>VLOOKUP(B1164,YahooFinanceInfos!A:AT,46,FALSE)</f>
        <v>0</v>
      </c>
      <c r="J1164" s="4">
        <f>VLOOKUP(B1164,YahooFinanceInfos!A:AV,48,FALSE)</f>
        <v>0</v>
      </c>
      <c r="K1164" s="4" t="str">
        <f t="shared" si="192"/>
        <v>na</v>
      </c>
      <c r="L1164" s="9">
        <f>VLOOKUP(B1164,YahooFinanceInfos!A:AV,47,FALSE)</f>
        <v>0</v>
      </c>
      <c r="M1164" s="9">
        <f>VLOOKUP(B1164,YahooFinanceInfos!A:AZ,52,FALSE)</f>
        <v>0</v>
      </c>
      <c r="N1164" s="4">
        <f>VLOOKUP(B1164,YahooFinanceInfos!A:BH,60,FALSE)</f>
        <v>0</v>
      </c>
      <c r="O1164" s="4" t="str">
        <f t="shared" si="193"/>
        <v>don't touch</v>
      </c>
      <c r="P1164" s="4"/>
      <c r="Q1164" s="4"/>
      <c r="R1164" s="4"/>
      <c r="S1164" s="4"/>
      <c r="T1164" s="4"/>
      <c r="AA1164" s="4" t="str">
        <f t="shared" si="185"/>
        <v>na</v>
      </c>
      <c r="AB1164" s="4" t="str">
        <f t="shared" si="186"/>
        <v>na</v>
      </c>
      <c r="AC1164" s="4" t="str">
        <f t="shared" si="187"/>
        <v>na</v>
      </c>
      <c r="AD1164" s="4" t="str">
        <f t="shared" si="188"/>
        <v>na</v>
      </c>
      <c r="AE1164" s="4" t="str">
        <f t="shared" si="189"/>
        <v>na</v>
      </c>
      <c r="AF1164" s="4" t="str">
        <f t="shared" si="190"/>
        <v>na</v>
      </c>
      <c r="AG1164" s="4" t="str">
        <f t="shared" si="191"/>
        <v>na</v>
      </c>
    </row>
    <row r="1165" spans="1:33" x14ac:dyDescent="0.2">
      <c r="A1165" t="s">
        <v>5494</v>
      </c>
      <c r="B1165" t="s">
        <v>5302</v>
      </c>
      <c r="C1165" s="7" t="str">
        <f>VLOOKUP(B1165,YahooFinanceInfos!A:T,9,FALSE)</f>
        <v>iShares MSCI Global Gold Miners</v>
      </c>
      <c r="D1165" t="str">
        <f>VLOOKUP(B1165,YahooFinanceInfos!A:T,7,FALSE)</f>
        <v>USD</v>
      </c>
      <c r="E1165" s="1">
        <f>VLOOKUP(B1165,YahooFinanceInfos!A:T,20,FALSE)</f>
        <v>29.35</v>
      </c>
      <c r="F1165" s="4" t="str">
        <f>VLOOKUP(B1165,YahooFinanceInfos!A:AK,37,FALSE)</f>
        <v>14.01 - 29.72</v>
      </c>
      <c r="G1165" s="11">
        <f>(VLOOKUP(B1165,YahooFinanceInfos!A:AO,41,FALSE)-E1165)/E1165</f>
        <v>1.2606473594548464E-2</v>
      </c>
      <c r="H1165" s="9">
        <f>VLOOKUP(B1165,YahooFinanceInfos!A:AX,50,FALSE)</f>
        <v>0</v>
      </c>
      <c r="I1165" s="9">
        <f>VLOOKUP(B1165,YahooFinanceInfos!A:AT,46,FALSE)</f>
        <v>0</v>
      </c>
      <c r="J1165" s="4">
        <f>VLOOKUP(B1165,YahooFinanceInfos!A:AV,48,FALSE)</f>
        <v>0</v>
      </c>
      <c r="K1165" s="4" t="str">
        <f t="shared" si="192"/>
        <v>na</v>
      </c>
      <c r="L1165" s="9">
        <f>VLOOKUP(B1165,YahooFinanceInfos!A:AV,47,FALSE)</f>
        <v>0</v>
      </c>
      <c r="M1165" s="9">
        <f>VLOOKUP(B1165,YahooFinanceInfos!A:AZ,52,FALSE)</f>
        <v>0</v>
      </c>
      <c r="N1165" s="4">
        <f>VLOOKUP(B1165,YahooFinanceInfos!A:BH,60,FALSE)</f>
        <v>0</v>
      </c>
      <c r="O1165" s="4" t="str">
        <f t="shared" si="193"/>
        <v>don't touch</v>
      </c>
      <c r="P1165" s="4"/>
      <c r="Q1165" s="4"/>
      <c r="R1165" s="4"/>
      <c r="S1165" s="4"/>
      <c r="T1165" s="4"/>
      <c r="AA1165" s="4" t="str">
        <f t="shared" si="185"/>
        <v>na</v>
      </c>
      <c r="AB1165" s="4" t="str">
        <f t="shared" si="186"/>
        <v>na</v>
      </c>
      <c r="AC1165" s="4" t="str">
        <f t="shared" si="187"/>
        <v>na</v>
      </c>
      <c r="AD1165" s="4" t="str">
        <f t="shared" si="188"/>
        <v>na</v>
      </c>
      <c r="AE1165" s="4" t="str">
        <f t="shared" si="189"/>
        <v>na</v>
      </c>
      <c r="AF1165" s="4" t="str">
        <f t="shared" si="190"/>
        <v>na</v>
      </c>
      <c r="AG1165" s="4" t="str">
        <f t="shared" si="191"/>
        <v>na</v>
      </c>
    </row>
    <row r="1166" spans="1:33" x14ac:dyDescent="0.2">
      <c r="A1166" t="s">
        <v>5494</v>
      </c>
      <c r="B1166" t="s">
        <v>5304</v>
      </c>
      <c r="C1166" s="7" t="str">
        <f>VLOOKUP(B1166,YahooFinanceInfos!A:T,9,FALSE)</f>
        <v>First Trust Financials AlphaDEX</v>
      </c>
      <c r="D1166" t="str">
        <f>VLOOKUP(B1166,YahooFinanceInfos!A:T,7,FALSE)</f>
        <v>USD</v>
      </c>
      <c r="E1166" s="1">
        <f>VLOOKUP(B1166,YahooFinanceInfos!A:T,20,FALSE)</f>
        <v>21.75</v>
      </c>
      <c r="F1166" s="4" t="str">
        <f>VLOOKUP(B1166,YahooFinanceInfos!A:AK,37,FALSE)</f>
        <v>17.42 - 34.65</v>
      </c>
      <c r="G1166" s="11">
        <f>(VLOOKUP(B1166,YahooFinanceInfos!A:AO,41,FALSE)-E1166)/E1166</f>
        <v>0.59310344827586203</v>
      </c>
      <c r="H1166" s="9">
        <f>VLOOKUP(B1166,YahooFinanceInfos!A:AX,50,FALSE)</f>
        <v>0</v>
      </c>
      <c r="I1166" s="9">
        <f>VLOOKUP(B1166,YahooFinanceInfos!A:AT,46,FALSE)</f>
        <v>0</v>
      </c>
      <c r="J1166" s="4">
        <f>VLOOKUP(B1166,YahooFinanceInfos!A:AV,48,FALSE)</f>
        <v>0</v>
      </c>
      <c r="K1166" s="4" t="str">
        <f t="shared" si="192"/>
        <v>na</v>
      </c>
      <c r="L1166" s="9">
        <f>VLOOKUP(B1166,YahooFinanceInfos!A:AV,47,FALSE)</f>
        <v>0</v>
      </c>
      <c r="M1166" s="9">
        <f>VLOOKUP(B1166,YahooFinanceInfos!A:AZ,52,FALSE)</f>
        <v>0</v>
      </c>
      <c r="N1166" s="4">
        <f>VLOOKUP(B1166,YahooFinanceInfos!A:BH,60,FALSE)</f>
        <v>0</v>
      </c>
      <c r="O1166" s="4" t="str">
        <f t="shared" si="193"/>
        <v>don't touch</v>
      </c>
      <c r="P1166" s="4"/>
      <c r="Q1166" s="4"/>
      <c r="R1166" s="4"/>
      <c r="S1166" s="4"/>
      <c r="T1166" s="4"/>
      <c r="AA1166" s="4" t="str">
        <f t="shared" si="185"/>
        <v>na</v>
      </c>
      <c r="AB1166" s="4" t="str">
        <f t="shared" si="186"/>
        <v>na</v>
      </c>
      <c r="AC1166" s="4" t="str">
        <f t="shared" si="187"/>
        <v>na</v>
      </c>
      <c r="AD1166" s="4" t="str">
        <f t="shared" si="188"/>
        <v>na</v>
      </c>
      <c r="AE1166" s="4" t="str">
        <f t="shared" si="189"/>
        <v>na</v>
      </c>
      <c r="AF1166" s="4" t="str">
        <f t="shared" si="190"/>
        <v>na</v>
      </c>
      <c r="AG1166" s="4" t="str">
        <f t="shared" si="191"/>
        <v>na</v>
      </c>
    </row>
    <row r="1167" spans="1:33" x14ac:dyDescent="0.2">
      <c r="A1167" t="s">
        <v>5494</v>
      </c>
      <c r="B1167" t="s">
        <v>5306</v>
      </c>
      <c r="C1167" s="7" t="str">
        <f>VLOOKUP(B1167,YahooFinanceInfos!A:T,9,FALSE)</f>
        <v>SPDR S&amp;P Regional Banking ETF</v>
      </c>
      <c r="D1167" t="str">
        <f>VLOOKUP(B1167,YahooFinanceInfos!A:T,7,FALSE)</f>
        <v>USD</v>
      </c>
      <c r="E1167" s="1">
        <f>VLOOKUP(B1167,YahooFinanceInfos!A:T,20,FALSE)</f>
        <v>32.4</v>
      </c>
      <c r="F1167" s="4" t="str">
        <f>VLOOKUP(B1167,YahooFinanceInfos!A:AK,37,FALSE)</f>
        <v>27.26 - 59.38</v>
      </c>
      <c r="G1167" s="11">
        <f>(VLOOKUP(B1167,YahooFinanceInfos!A:AO,41,FALSE)-E1167)/E1167</f>
        <v>0.83271604938271626</v>
      </c>
      <c r="H1167" s="9">
        <f>VLOOKUP(B1167,YahooFinanceInfos!A:AX,50,FALSE)</f>
        <v>0</v>
      </c>
      <c r="I1167" s="9">
        <f>VLOOKUP(B1167,YahooFinanceInfos!A:AT,46,FALSE)</f>
        <v>0</v>
      </c>
      <c r="J1167" s="4">
        <f>VLOOKUP(B1167,YahooFinanceInfos!A:AV,48,FALSE)</f>
        <v>0</v>
      </c>
      <c r="K1167" s="4" t="str">
        <f t="shared" si="192"/>
        <v>na</v>
      </c>
      <c r="L1167" s="9">
        <f>VLOOKUP(B1167,YahooFinanceInfos!A:AV,47,FALSE)</f>
        <v>0</v>
      </c>
      <c r="M1167" s="9">
        <f>VLOOKUP(B1167,YahooFinanceInfos!A:AZ,52,FALSE)</f>
        <v>0</v>
      </c>
      <c r="N1167" s="4">
        <f>VLOOKUP(B1167,YahooFinanceInfos!A:BH,60,FALSE)</f>
        <v>0</v>
      </c>
      <c r="O1167" s="4" t="str">
        <f t="shared" si="193"/>
        <v>don't touch</v>
      </c>
      <c r="P1167" s="4"/>
      <c r="Q1167" s="4"/>
      <c r="R1167" s="4"/>
      <c r="S1167" s="4"/>
      <c r="T1167" s="4"/>
      <c r="AA1167" s="4" t="str">
        <f t="shared" si="185"/>
        <v>na</v>
      </c>
      <c r="AB1167" s="4" t="str">
        <f t="shared" si="186"/>
        <v>na</v>
      </c>
      <c r="AC1167" s="4" t="str">
        <f t="shared" si="187"/>
        <v>na</v>
      </c>
      <c r="AD1167" s="4" t="str">
        <f t="shared" si="188"/>
        <v>na</v>
      </c>
      <c r="AE1167" s="4" t="str">
        <f t="shared" si="189"/>
        <v>na</v>
      </c>
      <c r="AF1167" s="4" t="str">
        <f t="shared" si="190"/>
        <v>na</v>
      </c>
      <c r="AG1167" s="4" t="str">
        <f t="shared" si="191"/>
        <v>na</v>
      </c>
    </row>
    <row r="1168" spans="1:33" x14ac:dyDescent="0.2">
      <c r="A1168" t="s">
        <v>5494</v>
      </c>
      <c r="B1168" t="s">
        <v>5308</v>
      </c>
      <c r="C1168" s="7" t="str">
        <f>VLOOKUP(B1168,YahooFinanceInfos!A:T,9,FALSE)</f>
        <v xml:space="preserve">Invesco Dynamic Semiconductors </v>
      </c>
      <c r="D1168" t="str">
        <f>VLOOKUP(B1168,YahooFinanceInfos!A:T,7,FALSE)</f>
        <v>USD</v>
      </c>
      <c r="E1168" s="1">
        <f>VLOOKUP(B1168,YahooFinanceInfos!A:T,20,FALSE)</f>
        <v>64.98</v>
      </c>
      <c r="F1168" s="4" t="str">
        <f>VLOOKUP(B1168,YahooFinanceInfos!A:AK,37,FALSE)</f>
        <v>44.68 - 73.87</v>
      </c>
      <c r="G1168" s="11">
        <f>(VLOOKUP(B1168,YahooFinanceInfos!A:AO,41,FALSE)-E1168)/E1168</f>
        <v>0.13681132656201908</v>
      </c>
      <c r="H1168" s="9">
        <f>VLOOKUP(B1168,YahooFinanceInfos!A:AX,50,FALSE)</f>
        <v>0</v>
      </c>
      <c r="I1168" s="9">
        <f>VLOOKUP(B1168,YahooFinanceInfos!A:AT,46,FALSE)</f>
        <v>0</v>
      </c>
      <c r="J1168" s="4">
        <f>VLOOKUP(B1168,YahooFinanceInfos!A:AV,48,FALSE)</f>
        <v>0</v>
      </c>
      <c r="K1168" s="4" t="str">
        <f t="shared" si="192"/>
        <v>na</v>
      </c>
      <c r="L1168" s="9">
        <f>VLOOKUP(B1168,YahooFinanceInfos!A:AV,47,FALSE)</f>
        <v>0</v>
      </c>
      <c r="M1168" s="9">
        <f>VLOOKUP(B1168,YahooFinanceInfos!A:AZ,52,FALSE)</f>
        <v>0</v>
      </c>
      <c r="N1168" s="4">
        <f>VLOOKUP(B1168,YahooFinanceInfos!A:BH,60,FALSE)</f>
        <v>0</v>
      </c>
      <c r="O1168" s="4" t="str">
        <f t="shared" si="193"/>
        <v>don't touch</v>
      </c>
      <c r="P1168" s="4"/>
      <c r="Q1168" s="4"/>
      <c r="R1168" s="4"/>
      <c r="S1168" s="4"/>
      <c r="T1168" s="4"/>
      <c r="AA1168" s="4" t="str">
        <f t="shared" si="185"/>
        <v>na</v>
      </c>
      <c r="AB1168" s="4" t="str">
        <f t="shared" si="186"/>
        <v>na</v>
      </c>
      <c r="AC1168" s="4" t="str">
        <f t="shared" si="187"/>
        <v>na</v>
      </c>
      <c r="AD1168" s="4" t="str">
        <f t="shared" si="188"/>
        <v>na</v>
      </c>
      <c r="AE1168" s="4" t="str">
        <f t="shared" si="189"/>
        <v>na</v>
      </c>
      <c r="AF1168" s="4" t="str">
        <f t="shared" si="190"/>
        <v>na</v>
      </c>
      <c r="AG1168" s="4" t="str">
        <f t="shared" si="191"/>
        <v>na</v>
      </c>
    </row>
    <row r="1169" spans="1:33" x14ac:dyDescent="0.2">
      <c r="A1169" t="s">
        <v>5494</v>
      </c>
      <c r="B1169" t="s">
        <v>5310</v>
      </c>
      <c r="C1169" s="7" t="str">
        <f>VLOOKUP(B1169,YahooFinanceInfos!A:T,9,FALSE)</f>
        <v>Invesco S&amp;P 500 Equal Weight Fi</v>
      </c>
      <c r="D1169" t="str">
        <f>VLOOKUP(B1169,YahooFinanceInfos!A:T,7,FALSE)</f>
        <v>USD</v>
      </c>
      <c r="E1169" s="1">
        <f>VLOOKUP(B1169,YahooFinanceInfos!A:T,20,FALSE)</f>
        <v>32.659999999999997</v>
      </c>
      <c r="F1169" s="4" t="str">
        <f>VLOOKUP(B1169,YahooFinanceInfos!A:AK,37,FALSE)</f>
        <v>26.0 - 48.23</v>
      </c>
      <c r="G1169" s="11">
        <f>(VLOOKUP(B1169,YahooFinanceInfos!A:AO,41,FALSE)-E1169)/E1169</f>
        <v>0.47672994488671161</v>
      </c>
      <c r="H1169" s="9">
        <f>VLOOKUP(B1169,YahooFinanceInfos!A:AX,50,FALSE)</f>
        <v>0</v>
      </c>
      <c r="I1169" s="9">
        <f>VLOOKUP(B1169,YahooFinanceInfos!A:AT,46,FALSE)</f>
        <v>0</v>
      </c>
      <c r="J1169" s="4">
        <f>VLOOKUP(B1169,YahooFinanceInfos!A:AV,48,FALSE)</f>
        <v>0</v>
      </c>
      <c r="K1169" s="4" t="str">
        <f t="shared" si="192"/>
        <v>na</v>
      </c>
      <c r="L1169" s="9">
        <f>VLOOKUP(B1169,YahooFinanceInfos!A:AV,47,FALSE)</f>
        <v>0</v>
      </c>
      <c r="M1169" s="9">
        <f>VLOOKUP(B1169,YahooFinanceInfos!A:AZ,52,FALSE)</f>
        <v>0</v>
      </c>
      <c r="N1169" s="4">
        <f>VLOOKUP(B1169,YahooFinanceInfos!A:BH,60,FALSE)</f>
        <v>0</v>
      </c>
      <c r="O1169" s="4" t="str">
        <f t="shared" si="193"/>
        <v>don't touch</v>
      </c>
      <c r="P1169" s="4"/>
      <c r="Q1169" s="4"/>
      <c r="R1169" s="4"/>
      <c r="S1169" s="4"/>
      <c r="T1169" s="4"/>
      <c r="AA1169" s="4" t="str">
        <f t="shared" si="185"/>
        <v>na</v>
      </c>
      <c r="AB1169" s="4" t="str">
        <f t="shared" si="186"/>
        <v>na</v>
      </c>
      <c r="AC1169" s="4" t="str">
        <f t="shared" si="187"/>
        <v>na</v>
      </c>
      <c r="AD1169" s="4" t="str">
        <f t="shared" si="188"/>
        <v>na</v>
      </c>
      <c r="AE1169" s="4" t="str">
        <f t="shared" si="189"/>
        <v>na</v>
      </c>
      <c r="AF1169" s="4" t="str">
        <f t="shared" si="190"/>
        <v>na</v>
      </c>
      <c r="AG1169" s="4" t="str">
        <f t="shared" si="191"/>
        <v>na</v>
      </c>
    </row>
    <row r="1170" spans="1:33" x14ac:dyDescent="0.2">
      <c r="A1170" t="s">
        <v>5494</v>
      </c>
      <c r="B1170" t="s">
        <v>5312</v>
      </c>
      <c r="C1170" s="7" t="str">
        <f>VLOOKUP(B1170,YahooFinanceInfos!A:T,9,FALSE)</f>
        <v>VanEck Vectors Semiconductor ET</v>
      </c>
      <c r="D1170" t="str">
        <f>VLOOKUP(B1170,YahooFinanceInfos!A:T,7,FALSE)</f>
        <v>USD</v>
      </c>
      <c r="E1170" s="1">
        <f>VLOOKUP(B1170,YahooFinanceInfos!A:T,20,FALSE)</f>
        <v>134.26</v>
      </c>
      <c r="F1170" s="4" t="str">
        <f>VLOOKUP(B1170,YahooFinanceInfos!A:AK,37,FALSE)</f>
        <v>96.0 - 152.62</v>
      </c>
      <c r="G1170" s="11">
        <f>(VLOOKUP(B1170,YahooFinanceInfos!A:AO,41,FALSE)-E1170)/E1170</f>
        <v>0.13674959034708786</v>
      </c>
      <c r="H1170" s="9">
        <f>VLOOKUP(B1170,YahooFinanceInfos!A:AX,50,FALSE)</f>
        <v>0</v>
      </c>
      <c r="I1170" s="9">
        <f>VLOOKUP(B1170,YahooFinanceInfos!A:AT,46,FALSE)</f>
        <v>0</v>
      </c>
      <c r="J1170" s="4">
        <f>VLOOKUP(B1170,YahooFinanceInfos!A:AV,48,FALSE)</f>
        <v>0</v>
      </c>
      <c r="K1170" s="4" t="str">
        <f t="shared" si="192"/>
        <v>na</v>
      </c>
      <c r="L1170" s="9">
        <f>VLOOKUP(B1170,YahooFinanceInfos!A:AV,47,FALSE)</f>
        <v>0</v>
      </c>
      <c r="M1170" s="9">
        <f>VLOOKUP(B1170,YahooFinanceInfos!A:AZ,52,FALSE)</f>
        <v>0</v>
      </c>
      <c r="N1170" s="4">
        <f>VLOOKUP(B1170,YahooFinanceInfos!A:BH,60,FALSE)</f>
        <v>0</v>
      </c>
      <c r="O1170" s="4" t="str">
        <f t="shared" si="193"/>
        <v>don't touch</v>
      </c>
      <c r="P1170" s="4"/>
      <c r="Q1170" s="4"/>
      <c r="R1170" s="4"/>
      <c r="S1170" s="4"/>
      <c r="T1170" s="4"/>
      <c r="AA1170" s="4" t="str">
        <f t="shared" si="185"/>
        <v>na</v>
      </c>
      <c r="AB1170" s="4" t="str">
        <f t="shared" si="186"/>
        <v>na</v>
      </c>
      <c r="AC1170" s="4" t="str">
        <f t="shared" si="187"/>
        <v>na</v>
      </c>
      <c r="AD1170" s="4" t="str">
        <f t="shared" si="188"/>
        <v>na</v>
      </c>
      <c r="AE1170" s="4" t="str">
        <f t="shared" si="189"/>
        <v>na</v>
      </c>
      <c r="AF1170" s="4" t="str">
        <f t="shared" si="190"/>
        <v>na</v>
      </c>
      <c r="AG1170" s="4" t="str">
        <f t="shared" si="191"/>
        <v>na</v>
      </c>
    </row>
    <row r="1171" spans="1:33" x14ac:dyDescent="0.2">
      <c r="A1171" t="s">
        <v>5494</v>
      </c>
      <c r="B1171" t="s">
        <v>5314</v>
      </c>
      <c r="C1171" s="7" t="str">
        <f>VLOOKUP(B1171,YahooFinanceInfos!A:T,9,FALSE)</f>
        <v>Global X Gold Explorers ETF</v>
      </c>
      <c r="D1171" t="str">
        <f>VLOOKUP(B1171,YahooFinanceInfos!A:T,7,FALSE)</f>
        <v>USD</v>
      </c>
      <c r="E1171" s="1">
        <f>VLOOKUP(B1171,YahooFinanceInfos!A:T,20,FALSE)</f>
        <v>27.89</v>
      </c>
      <c r="F1171" s="4" t="str">
        <f>VLOOKUP(B1171,YahooFinanceInfos!A:AK,37,FALSE)</f>
        <v>12.55 - 28.68</v>
      </c>
      <c r="G1171" s="11">
        <f>(VLOOKUP(B1171,YahooFinanceInfos!A:AO,41,FALSE)-E1171)/E1171</f>
        <v>2.8325564718537078E-2</v>
      </c>
      <c r="H1171" s="9">
        <f>VLOOKUP(B1171,YahooFinanceInfos!A:AX,50,FALSE)</f>
        <v>0</v>
      </c>
      <c r="I1171" s="9">
        <f>VLOOKUP(B1171,YahooFinanceInfos!A:AT,46,FALSE)</f>
        <v>0</v>
      </c>
      <c r="J1171" s="4">
        <f>VLOOKUP(B1171,YahooFinanceInfos!A:AV,48,FALSE)</f>
        <v>0</v>
      </c>
      <c r="K1171" s="4" t="str">
        <f t="shared" si="192"/>
        <v>na</v>
      </c>
      <c r="L1171" s="9">
        <f>VLOOKUP(B1171,YahooFinanceInfos!A:AV,47,FALSE)</f>
        <v>0</v>
      </c>
      <c r="M1171" s="9">
        <f>VLOOKUP(B1171,YahooFinanceInfos!A:AZ,52,FALSE)</f>
        <v>0</v>
      </c>
      <c r="N1171" s="4">
        <f>VLOOKUP(B1171,YahooFinanceInfos!A:BH,60,FALSE)</f>
        <v>0</v>
      </c>
      <c r="O1171" s="4" t="str">
        <f t="shared" si="193"/>
        <v>don't touch</v>
      </c>
      <c r="P1171" s="4"/>
      <c r="Q1171" s="4"/>
      <c r="R1171" s="4"/>
      <c r="S1171" s="4"/>
      <c r="T1171" s="4"/>
      <c r="AA1171" s="4" t="str">
        <f t="shared" si="185"/>
        <v>na</v>
      </c>
      <c r="AB1171" s="4" t="str">
        <f t="shared" si="186"/>
        <v>na</v>
      </c>
      <c r="AC1171" s="4" t="str">
        <f t="shared" si="187"/>
        <v>na</v>
      </c>
      <c r="AD1171" s="4" t="str">
        <f t="shared" si="188"/>
        <v>na</v>
      </c>
      <c r="AE1171" s="4" t="str">
        <f t="shared" si="189"/>
        <v>na</v>
      </c>
      <c r="AF1171" s="4" t="str">
        <f t="shared" si="190"/>
        <v>na</v>
      </c>
      <c r="AG1171" s="4" t="str">
        <f t="shared" si="191"/>
        <v>na</v>
      </c>
    </row>
    <row r="1172" spans="1:33" x14ac:dyDescent="0.2">
      <c r="A1172" t="s">
        <v>5494</v>
      </c>
      <c r="B1172" t="s">
        <v>5316</v>
      </c>
      <c r="C1172" s="7" t="str">
        <f>VLOOKUP(B1172,YahooFinanceInfos!A:T,9,FALSE)</f>
        <v xml:space="preserve">iShares PHLX SOX Semiconductor </v>
      </c>
      <c r="D1172" t="str">
        <f>VLOOKUP(B1172,YahooFinanceInfos!A:T,7,FALSE)</f>
        <v>USD</v>
      </c>
      <c r="E1172" s="1">
        <f>VLOOKUP(B1172,YahooFinanceInfos!A:T,20,FALSE)</f>
        <v>236.05</v>
      </c>
      <c r="F1172" s="4" t="str">
        <f>VLOOKUP(B1172,YahooFinanceInfos!A:AK,37,FALSE)</f>
        <v>167.79 - 269.36</v>
      </c>
      <c r="G1172" s="11">
        <f>(VLOOKUP(B1172,YahooFinanceInfos!A:AO,41,FALSE)-E1172)/E1172</f>
        <v>0.14111417072654098</v>
      </c>
      <c r="H1172" s="9">
        <f>VLOOKUP(B1172,YahooFinanceInfos!A:AX,50,FALSE)</f>
        <v>16.780999999999999</v>
      </c>
      <c r="I1172" s="9">
        <f>VLOOKUP(B1172,YahooFinanceInfos!A:AT,46,FALSE)</f>
        <v>2.5760000000000001</v>
      </c>
      <c r="J1172" s="4">
        <f>VLOOKUP(B1172,YahooFinanceInfos!A:AV,48,FALSE)</f>
        <v>1.1204871999999999E-2</v>
      </c>
      <c r="K1172" s="4">
        <f t="shared" si="192"/>
        <v>0.15350694237530543</v>
      </c>
      <c r="L1172" s="9">
        <f>VLOOKUP(B1172,YahooFinanceInfos!A:AV,47,FALSE)</f>
        <v>14.066504</v>
      </c>
      <c r="M1172" s="9">
        <f>VLOOKUP(B1172,YahooFinanceInfos!A:AZ,52,FALSE)</f>
        <v>211.58</v>
      </c>
      <c r="N1172" s="4">
        <f>VLOOKUP(B1172,YahooFinanceInfos!A:BH,60,FALSE)</f>
        <v>1.1156535999999999</v>
      </c>
      <c r="O1172" s="4" t="str">
        <f t="shared" si="193"/>
        <v>don't touch</v>
      </c>
      <c r="P1172" s="4"/>
      <c r="Q1172" s="4"/>
      <c r="R1172" s="4"/>
      <c r="S1172" s="4"/>
      <c r="T1172" s="4"/>
      <c r="AA1172" s="4" t="str">
        <f t="shared" si="185"/>
        <v>na</v>
      </c>
      <c r="AB1172" s="4" t="str">
        <f t="shared" si="186"/>
        <v>na</v>
      </c>
      <c r="AC1172" s="4" t="str">
        <f t="shared" si="187"/>
        <v>na</v>
      </c>
      <c r="AD1172" s="4" t="str">
        <f t="shared" si="188"/>
        <v>na</v>
      </c>
      <c r="AE1172" s="4" t="str">
        <f t="shared" si="189"/>
        <v>na</v>
      </c>
      <c r="AF1172" s="4" t="str">
        <f t="shared" si="190"/>
        <v>na</v>
      </c>
      <c r="AG1172" s="4" t="str">
        <f t="shared" si="191"/>
        <v>na</v>
      </c>
    </row>
    <row r="1173" spans="1:33" x14ac:dyDescent="0.2">
      <c r="A1173" t="s">
        <v>5494</v>
      </c>
      <c r="B1173" t="s">
        <v>5318</v>
      </c>
      <c r="C1173" s="7" t="str">
        <f>VLOOKUP(B1173,YahooFinanceInfos!A:T,9,FALSE)</f>
        <v>Vanguard Financials ETF</v>
      </c>
      <c r="D1173" t="str">
        <f>VLOOKUP(B1173,YahooFinanceInfos!A:T,7,FALSE)</f>
        <v>USD</v>
      </c>
      <c r="E1173" s="1">
        <f>VLOOKUP(B1173,YahooFinanceInfos!A:T,20,FALSE)</f>
        <v>51.56</v>
      </c>
      <c r="F1173" s="4" t="str">
        <f>VLOOKUP(B1173,YahooFinanceInfos!A:AK,37,FALSE)</f>
        <v>42.34 - 77.95</v>
      </c>
      <c r="G1173" s="11">
        <f>(VLOOKUP(B1173,YahooFinanceInfos!A:AO,41,FALSE)-E1173)/E1173</f>
        <v>0.51183087664856475</v>
      </c>
      <c r="H1173" s="9">
        <f>VLOOKUP(B1173,YahooFinanceInfos!A:AX,50,FALSE)</f>
        <v>0</v>
      </c>
      <c r="I1173" s="9">
        <f>VLOOKUP(B1173,YahooFinanceInfos!A:AT,46,FALSE)</f>
        <v>0</v>
      </c>
      <c r="J1173" s="4">
        <f>VLOOKUP(B1173,YahooFinanceInfos!A:AV,48,FALSE)</f>
        <v>0</v>
      </c>
      <c r="K1173" s="4" t="str">
        <f t="shared" si="192"/>
        <v>na</v>
      </c>
      <c r="L1173" s="9">
        <f>VLOOKUP(B1173,YahooFinanceInfos!A:AV,47,FALSE)</f>
        <v>0</v>
      </c>
      <c r="M1173" s="9">
        <f>VLOOKUP(B1173,YahooFinanceInfos!A:AZ,52,FALSE)</f>
        <v>0</v>
      </c>
      <c r="N1173" s="4">
        <f>VLOOKUP(B1173,YahooFinanceInfos!A:BH,60,FALSE)</f>
        <v>0</v>
      </c>
      <c r="O1173" s="4" t="str">
        <f t="shared" si="193"/>
        <v>don't touch</v>
      </c>
      <c r="P1173" s="4"/>
      <c r="Q1173" s="4"/>
      <c r="R1173" s="4"/>
      <c r="S1173" s="4"/>
      <c r="T1173" s="4"/>
      <c r="AA1173" s="4" t="str">
        <f t="shared" si="185"/>
        <v>na</v>
      </c>
      <c r="AB1173" s="4" t="str">
        <f t="shared" si="186"/>
        <v>na</v>
      </c>
      <c r="AC1173" s="4" t="str">
        <f t="shared" si="187"/>
        <v>na</v>
      </c>
      <c r="AD1173" s="4" t="str">
        <f t="shared" si="188"/>
        <v>na</v>
      </c>
      <c r="AE1173" s="4" t="str">
        <f t="shared" si="189"/>
        <v>na</v>
      </c>
      <c r="AF1173" s="4" t="str">
        <f t="shared" si="190"/>
        <v>na</v>
      </c>
      <c r="AG1173" s="4" t="str">
        <f t="shared" si="191"/>
        <v>na</v>
      </c>
    </row>
    <row r="1174" spans="1:33" x14ac:dyDescent="0.2">
      <c r="A1174" t="s">
        <v>5494</v>
      </c>
      <c r="B1174" t="s">
        <v>5320</v>
      </c>
      <c r="C1174" s="7" t="str">
        <f>VLOOKUP(B1174,YahooFinanceInfos!A:T,9,FALSE)</f>
        <v>iShares Latin America 40 ETF</v>
      </c>
      <c r="D1174" t="str">
        <f>VLOOKUP(B1174,YahooFinanceInfos!A:T,7,FALSE)</f>
        <v>USD</v>
      </c>
      <c r="E1174" s="1">
        <f>VLOOKUP(B1174,YahooFinanceInfos!A:T,20,FALSE)</f>
        <v>18.079999999999998</v>
      </c>
      <c r="F1174" s="4" t="str">
        <f>VLOOKUP(B1174,YahooFinanceInfos!A:AK,37,FALSE)</f>
        <v>15.54 - 35.28</v>
      </c>
      <c r="G1174" s="11">
        <f>(VLOOKUP(B1174,YahooFinanceInfos!A:AO,41,FALSE)-E1174)/E1174</f>
        <v>0.95132743362831884</v>
      </c>
      <c r="H1174" s="9">
        <f>VLOOKUP(B1174,YahooFinanceInfos!A:AX,50,FALSE)</f>
        <v>0</v>
      </c>
      <c r="I1174" s="9">
        <f>VLOOKUP(B1174,YahooFinanceInfos!A:AT,46,FALSE)</f>
        <v>0.68899999999999995</v>
      </c>
      <c r="J1174" s="4">
        <f>VLOOKUP(B1174,YahooFinanceInfos!A:AV,48,FALSE)</f>
        <v>3.9014723000000001E-2</v>
      </c>
      <c r="K1174" s="4" t="str">
        <f t="shared" si="192"/>
        <v>na</v>
      </c>
      <c r="L1174" s="9">
        <f>VLOOKUP(B1174,YahooFinanceInfos!A:AV,47,FALSE)</f>
        <v>0</v>
      </c>
      <c r="M1174" s="9">
        <f>VLOOKUP(B1174,YahooFinanceInfos!A:AZ,52,FALSE)</f>
        <v>25.231000000000002</v>
      </c>
      <c r="N1174" s="4">
        <f>VLOOKUP(B1174,YahooFinanceInfos!A:BH,60,FALSE)</f>
        <v>0.71657879999999996</v>
      </c>
      <c r="O1174" s="4" t="str">
        <f t="shared" si="193"/>
        <v>don't touch</v>
      </c>
      <c r="P1174" s="4"/>
      <c r="Q1174" s="4"/>
      <c r="R1174" s="4"/>
      <c r="S1174" s="4"/>
      <c r="T1174" s="4"/>
      <c r="AA1174" s="4" t="str">
        <f t="shared" si="185"/>
        <v>na</v>
      </c>
      <c r="AB1174" s="4" t="str">
        <f t="shared" si="186"/>
        <v>na</v>
      </c>
      <c r="AC1174" s="4" t="str">
        <f t="shared" si="187"/>
        <v>na</v>
      </c>
      <c r="AD1174" s="4" t="str">
        <f t="shared" si="188"/>
        <v>na</v>
      </c>
      <c r="AE1174" s="4" t="str">
        <f t="shared" si="189"/>
        <v>na</v>
      </c>
      <c r="AF1174" s="4" t="str">
        <f t="shared" si="190"/>
        <v>na</v>
      </c>
      <c r="AG1174" s="4" t="str">
        <f t="shared" si="191"/>
        <v>na</v>
      </c>
    </row>
    <row r="1175" spans="1:33" x14ac:dyDescent="0.2">
      <c r="A1175" t="s">
        <v>5494</v>
      </c>
      <c r="B1175" t="s">
        <v>5322</v>
      </c>
      <c r="C1175" s="7" t="str">
        <f>VLOOKUP(B1175,YahooFinanceInfos!A:T,9,FALSE)</f>
        <v xml:space="preserve">Fidelity MSCI Financials Index </v>
      </c>
      <c r="D1175" t="str">
        <f>VLOOKUP(B1175,YahooFinanceInfos!A:T,7,FALSE)</f>
        <v>USD</v>
      </c>
      <c r="E1175" s="1">
        <f>VLOOKUP(B1175,YahooFinanceInfos!A:T,20,FALSE)</f>
        <v>29.84</v>
      </c>
      <c r="F1175" s="4" t="str">
        <f>VLOOKUP(B1175,YahooFinanceInfos!A:AK,37,FALSE)</f>
        <v>24.51 - 45.33</v>
      </c>
      <c r="G1175" s="11">
        <f>(VLOOKUP(B1175,YahooFinanceInfos!A:AO,41,FALSE)-E1175)/E1175</f>
        <v>0.51910187667560315</v>
      </c>
      <c r="H1175" s="9">
        <f>VLOOKUP(B1175,YahooFinanceInfos!A:AX,50,FALSE)</f>
        <v>0</v>
      </c>
      <c r="I1175" s="9">
        <f>VLOOKUP(B1175,YahooFinanceInfos!A:AT,46,FALSE)</f>
        <v>0</v>
      </c>
      <c r="J1175" s="4">
        <f>VLOOKUP(B1175,YahooFinanceInfos!A:AV,48,FALSE)</f>
        <v>0</v>
      </c>
      <c r="K1175" s="4" t="str">
        <f t="shared" si="192"/>
        <v>na</v>
      </c>
      <c r="L1175" s="9">
        <f>VLOOKUP(B1175,YahooFinanceInfos!A:AV,47,FALSE)</f>
        <v>0</v>
      </c>
      <c r="M1175" s="9">
        <f>VLOOKUP(B1175,YahooFinanceInfos!A:AZ,52,FALSE)</f>
        <v>0</v>
      </c>
      <c r="N1175" s="4">
        <f>VLOOKUP(B1175,YahooFinanceInfos!A:BH,60,FALSE)</f>
        <v>0</v>
      </c>
      <c r="O1175" s="4" t="str">
        <f t="shared" si="193"/>
        <v>don't touch</v>
      </c>
      <c r="P1175" s="4"/>
      <c r="Q1175" s="4"/>
      <c r="R1175" s="4"/>
      <c r="S1175" s="4"/>
      <c r="T1175" s="4"/>
      <c r="AA1175" s="4" t="str">
        <f t="shared" si="185"/>
        <v>na</v>
      </c>
      <c r="AB1175" s="4" t="str">
        <f t="shared" si="186"/>
        <v>na</v>
      </c>
      <c r="AC1175" s="4" t="str">
        <f t="shared" si="187"/>
        <v>na</v>
      </c>
      <c r="AD1175" s="4" t="str">
        <f t="shared" si="188"/>
        <v>na</v>
      </c>
      <c r="AE1175" s="4" t="str">
        <f t="shared" si="189"/>
        <v>na</v>
      </c>
      <c r="AF1175" s="4" t="str">
        <f t="shared" si="190"/>
        <v>na</v>
      </c>
      <c r="AG1175" s="4" t="str">
        <f t="shared" si="191"/>
        <v>na</v>
      </c>
    </row>
    <row r="1176" spans="1:33" x14ac:dyDescent="0.2">
      <c r="A1176" t="s">
        <v>5494</v>
      </c>
      <c r="B1176" t="s">
        <v>5324</v>
      </c>
      <c r="C1176" s="7" t="str">
        <f>VLOOKUP(B1176,YahooFinanceInfos!A:T,9,FALSE)</f>
        <v>Invesco Exchange-Traded Fund Tr</v>
      </c>
      <c r="D1176" t="str">
        <f>VLOOKUP(B1176,YahooFinanceInfos!A:T,7,FALSE)</f>
        <v>USD</v>
      </c>
      <c r="E1176" s="1">
        <f>VLOOKUP(B1176,YahooFinanceInfos!A:T,20,FALSE)</f>
        <v>24.31</v>
      </c>
      <c r="F1176" s="4" t="str">
        <f>VLOOKUP(B1176,YahooFinanceInfos!A:AK,37,FALSE)</f>
        <v>19.38 - 40.11</v>
      </c>
      <c r="G1176" s="11">
        <f>(VLOOKUP(B1176,YahooFinanceInfos!A:AO,41,FALSE)-E1176)/E1176</f>
        <v>0.64993829699712058</v>
      </c>
      <c r="H1176" s="9">
        <f>VLOOKUP(B1176,YahooFinanceInfos!A:AX,50,FALSE)</f>
        <v>0</v>
      </c>
      <c r="I1176" s="9">
        <f>VLOOKUP(B1176,YahooFinanceInfos!A:AT,46,FALSE)</f>
        <v>0</v>
      </c>
      <c r="J1176" s="4">
        <f>VLOOKUP(B1176,YahooFinanceInfos!A:AV,48,FALSE)</f>
        <v>0</v>
      </c>
      <c r="K1176" s="4" t="str">
        <f t="shared" si="192"/>
        <v>na</v>
      </c>
      <c r="L1176" s="9">
        <f>VLOOKUP(B1176,YahooFinanceInfos!A:AV,47,FALSE)</f>
        <v>0</v>
      </c>
      <c r="M1176" s="9">
        <f>VLOOKUP(B1176,YahooFinanceInfos!A:AZ,52,FALSE)</f>
        <v>0</v>
      </c>
      <c r="N1176" s="4">
        <f>VLOOKUP(B1176,YahooFinanceInfos!A:BH,60,FALSE)</f>
        <v>0</v>
      </c>
      <c r="O1176" s="4" t="str">
        <f t="shared" si="193"/>
        <v>don't touch</v>
      </c>
      <c r="P1176" s="4"/>
      <c r="Q1176" s="4"/>
      <c r="R1176" s="4"/>
      <c r="S1176" s="4"/>
      <c r="T1176" s="4"/>
      <c r="AA1176" s="4" t="str">
        <f t="shared" si="185"/>
        <v>na</v>
      </c>
      <c r="AB1176" s="4" t="str">
        <f t="shared" si="186"/>
        <v>na</v>
      </c>
      <c r="AC1176" s="4" t="str">
        <f t="shared" si="187"/>
        <v>na</v>
      </c>
      <c r="AD1176" s="4" t="str">
        <f t="shared" si="188"/>
        <v>na</v>
      </c>
      <c r="AE1176" s="4" t="str">
        <f t="shared" si="189"/>
        <v>na</v>
      </c>
      <c r="AF1176" s="4" t="str">
        <f t="shared" si="190"/>
        <v>na</v>
      </c>
      <c r="AG1176" s="4" t="str">
        <f t="shared" si="191"/>
        <v>na</v>
      </c>
    </row>
    <row r="1177" spans="1:33" x14ac:dyDescent="0.2">
      <c r="A1177" t="s">
        <v>5494</v>
      </c>
      <c r="B1177" t="s">
        <v>5326</v>
      </c>
      <c r="C1177" s="7" t="str">
        <f>VLOOKUP(B1177,YahooFinanceInfos!A:T,9,FALSE)</f>
        <v>First Trust Rising Dividend Ach</v>
      </c>
      <c r="D1177" t="str">
        <f>VLOOKUP(B1177,YahooFinanceInfos!A:T,7,FALSE)</f>
        <v>USD</v>
      </c>
      <c r="E1177" s="1">
        <f>VLOOKUP(B1177,YahooFinanceInfos!A:T,20,FALSE)</f>
        <v>27.4999</v>
      </c>
      <c r="F1177" s="4" t="str">
        <f>VLOOKUP(B1177,YahooFinanceInfos!A:AK,37,FALSE)</f>
        <v>21.33 - 36.8</v>
      </c>
      <c r="G1177" s="11">
        <f>(VLOOKUP(B1177,YahooFinanceInfos!A:AO,41,FALSE)-E1177)/E1177</f>
        <v>0.33818668431521559</v>
      </c>
      <c r="H1177" s="9">
        <f>VLOOKUP(B1177,YahooFinanceInfos!A:AX,50,FALSE)</f>
        <v>0</v>
      </c>
      <c r="I1177" s="9">
        <f>VLOOKUP(B1177,YahooFinanceInfos!A:AT,46,FALSE)</f>
        <v>0</v>
      </c>
      <c r="J1177" s="4">
        <f>VLOOKUP(B1177,YahooFinanceInfos!A:AV,48,FALSE)</f>
        <v>0</v>
      </c>
      <c r="K1177" s="4" t="str">
        <f t="shared" si="192"/>
        <v>na</v>
      </c>
      <c r="L1177" s="9">
        <f>VLOOKUP(B1177,YahooFinanceInfos!A:AV,47,FALSE)</f>
        <v>0</v>
      </c>
      <c r="M1177" s="9">
        <f>VLOOKUP(B1177,YahooFinanceInfos!A:AZ,52,FALSE)</f>
        <v>0</v>
      </c>
      <c r="N1177" s="4">
        <f>VLOOKUP(B1177,YahooFinanceInfos!A:BH,60,FALSE)</f>
        <v>0</v>
      </c>
      <c r="O1177" s="4" t="str">
        <f t="shared" si="193"/>
        <v>don't touch</v>
      </c>
      <c r="P1177" s="4"/>
      <c r="Q1177" s="4"/>
      <c r="R1177" s="4"/>
      <c r="S1177" s="4"/>
      <c r="T1177" s="4"/>
      <c r="AA1177" s="4" t="str">
        <f t="shared" si="185"/>
        <v>na</v>
      </c>
      <c r="AB1177" s="4" t="str">
        <f t="shared" si="186"/>
        <v>na</v>
      </c>
      <c r="AC1177" s="4" t="str">
        <f t="shared" si="187"/>
        <v>na</v>
      </c>
      <c r="AD1177" s="4" t="str">
        <f t="shared" si="188"/>
        <v>na</v>
      </c>
      <c r="AE1177" s="4" t="str">
        <f t="shared" si="189"/>
        <v>na</v>
      </c>
      <c r="AF1177" s="4" t="str">
        <f t="shared" si="190"/>
        <v>na</v>
      </c>
      <c r="AG1177" s="4" t="str">
        <f t="shared" si="191"/>
        <v>na</v>
      </c>
    </row>
    <row r="1178" spans="1:33" x14ac:dyDescent="0.2">
      <c r="A1178" t="s">
        <v>5494</v>
      </c>
      <c r="B1178" t="s">
        <v>5328</v>
      </c>
      <c r="C1178" s="7" t="str">
        <f>VLOOKUP(B1178,YahooFinanceInfos!A:T,9,FALSE)</f>
        <v>First Trust Large Cap Value Alp</v>
      </c>
      <c r="D1178" t="str">
        <f>VLOOKUP(B1178,YahooFinanceInfos!A:T,7,FALSE)</f>
        <v>USD</v>
      </c>
      <c r="E1178" s="1">
        <f>VLOOKUP(B1178,YahooFinanceInfos!A:T,20,FALSE)</f>
        <v>39.74</v>
      </c>
      <c r="F1178" s="4" t="str">
        <f>VLOOKUP(B1178,YahooFinanceInfos!A:AK,37,FALSE)</f>
        <v>31.06 - 57.16</v>
      </c>
      <c r="G1178" s="11">
        <f>(VLOOKUP(B1178,YahooFinanceInfos!A:AO,41,FALSE)-E1178)/E1178</f>
        <v>0.4383492702566682</v>
      </c>
      <c r="H1178" s="9">
        <f>VLOOKUP(B1178,YahooFinanceInfos!A:AX,50,FALSE)</f>
        <v>0</v>
      </c>
      <c r="I1178" s="9">
        <f>VLOOKUP(B1178,YahooFinanceInfos!A:AT,46,FALSE)</f>
        <v>0</v>
      </c>
      <c r="J1178" s="4">
        <f>VLOOKUP(B1178,YahooFinanceInfos!A:AV,48,FALSE)</f>
        <v>0</v>
      </c>
      <c r="K1178" s="4" t="str">
        <f t="shared" si="192"/>
        <v>na</v>
      </c>
      <c r="L1178" s="9">
        <f>VLOOKUP(B1178,YahooFinanceInfos!A:AV,47,FALSE)</f>
        <v>0</v>
      </c>
      <c r="M1178" s="9">
        <f>VLOOKUP(B1178,YahooFinanceInfos!A:AZ,52,FALSE)</f>
        <v>0</v>
      </c>
      <c r="N1178" s="4">
        <f>VLOOKUP(B1178,YahooFinanceInfos!A:BH,60,FALSE)</f>
        <v>0</v>
      </c>
      <c r="O1178" s="4" t="str">
        <f t="shared" si="193"/>
        <v>don't touch</v>
      </c>
      <c r="P1178" s="4"/>
      <c r="Q1178" s="4"/>
      <c r="R1178" s="4"/>
      <c r="S1178" s="4"/>
      <c r="T1178" s="4"/>
      <c r="AA1178" s="4" t="str">
        <f t="shared" si="185"/>
        <v>na</v>
      </c>
      <c r="AB1178" s="4" t="str">
        <f t="shared" si="186"/>
        <v>na</v>
      </c>
      <c r="AC1178" s="4" t="str">
        <f t="shared" si="187"/>
        <v>na</v>
      </c>
      <c r="AD1178" s="4" t="str">
        <f t="shared" si="188"/>
        <v>na</v>
      </c>
      <c r="AE1178" s="4" t="str">
        <f t="shared" si="189"/>
        <v>na</v>
      </c>
      <c r="AF1178" s="4" t="str">
        <f t="shared" si="190"/>
        <v>na</v>
      </c>
      <c r="AG1178" s="4" t="str">
        <f t="shared" si="191"/>
        <v>na</v>
      </c>
    </row>
    <row r="1179" spans="1:33" x14ac:dyDescent="0.2">
      <c r="A1179" t="s">
        <v>5494</v>
      </c>
      <c r="B1179" t="s">
        <v>5330</v>
      </c>
      <c r="C1179" s="7" t="str">
        <f>VLOOKUP(B1179,YahooFinanceInfos!A:T,9,FALSE)</f>
        <v>ProShares Ultra QQQ</v>
      </c>
      <c r="D1179" t="str">
        <f>VLOOKUP(B1179,YahooFinanceInfos!A:T,7,FALSE)</f>
        <v>USD</v>
      </c>
      <c r="E1179" s="1">
        <f>VLOOKUP(B1179,YahooFinanceInfos!A:T,20,FALSE)</f>
        <v>119.42</v>
      </c>
      <c r="F1179" s="4" t="str">
        <f>VLOOKUP(B1179,YahooFinanceInfos!A:AK,37,FALSE)</f>
        <v>68.03 - 151.04</v>
      </c>
      <c r="G1179" s="11">
        <f>(VLOOKUP(B1179,YahooFinanceInfos!A:AO,41,FALSE)-E1179)/E1179</f>
        <v>0.26477976888293409</v>
      </c>
      <c r="H1179" s="9">
        <f>VLOOKUP(B1179,YahooFinanceInfos!A:AX,50,FALSE)</f>
        <v>0</v>
      </c>
      <c r="I1179" s="9">
        <f>VLOOKUP(B1179,YahooFinanceInfos!A:AT,46,FALSE)</f>
        <v>0</v>
      </c>
      <c r="J1179" s="4">
        <f>VLOOKUP(B1179,YahooFinanceInfos!A:AV,48,FALSE)</f>
        <v>0</v>
      </c>
      <c r="K1179" s="4" t="str">
        <f t="shared" si="192"/>
        <v>na</v>
      </c>
      <c r="L1179" s="9">
        <f>VLOOKUP(B1179,YahooFinanceInfos!A:AV,47,FALSE)</f>
        <v>0</v>
      </c>
      <c r="M1179" s="9">
        <f>VLOOKUP(B1179,YahooFinanceInfos!A:AZ,52,FALSE)</f>
        <v>0</v>
      </c>
      <c r="N1179" s="4">
        <f>VLOOKUP(B1179,YahooFinanceInfos!A:BH,60,FALSE)</f>
        <v>0</v>
      </c>
      <c r="O1179" s="4" t="str">
        <f t="shared" si="193"/>
        <v>don't touch</v>
      </c>
      <c r="P1179" s="4"/>
      <c r="Q1179" s="4"/>
      <c r="R1179" s="4"/>
      <c r="S1179" s="4"/>
      <c r="T1179" s="4"/>
      <c r="AA1179" s="4" t="str">
        <f t="shared" si="185"/>
        <v>na</v>
      </c>
      <c r="AB1179" s="4" t="str">
        <f t="shared" si="186"/>
        <v>na</v>
      </c>
      <c r="AC1179" s="4" t="str">
        <f t="shared" si="187"/>
        <v>na</v>
      </c>
      <c r="AD1179" s="4" t="str">
        <f t="shared" si="188"/>
        <v>na</v>
      </c>
      <c r="AE1179" s="4" t="str">
        <f t="shared" si="189"/>
        <v>na</v>
      </c>
      <c r="AF1179" s="4" t="str">
        <f t="shared" si="190"/>
        <v>na</v>
      </c>
      <c r="AG1179" s="4" t="str">
        <f t="shared" si="191"/>
        <v>na</v>
      </c>
    </row>
    <row r="1180" spans="1:33" x14ac:dyDescent="0.2">
      <c r="A1180" t="s">
        <v>5494</v>
      </c>
      <c r="B1180" t="s">
        <v>5332</v>
      </c>
      <c r="C1180" s="7" t="str">
        <f>VLOOKUP(B1180,YahooFinanceInfos!A:T,9,FALSE)</f>
        <v>Invesco BuyBack Achievers ETF</v>
      </c>
      <c r="D1180" t="str">
        <f>VLOOKUP(B1180,YahooFinanceInfos!A:T,7,FALSE)</f>
        <v>USD</v>
      </c>
      <c r="E1180" s="1">
        <f>VLOOKUP(B1180,YahooFinanceInfos!A:T,20,FALSE)</f>
        <v>51.78</v>
      </c>
      <c r="F1180" s="4" t="str">
        <f>VLOOKUP(B1180,YahooFinanceInfos!A:AK,37,FALSE)</f>
        <v>39.13 - 70.7</v>
      </c>
      <c r="G1180" s="11">
        <f>(VLOOKUP(B1180,YahooFinanceInfos!A:AO,41,FALSE)-E1180)/E1180</f>
        <v>0.36539204325994595</v>
      </c>
      <c r="H1180" s="9">
        <f>VLOOKUP(B1180,YahooFinanceInfos!A:AX,50,FALSE)</f>
        <v>0</v>
      </c>
      <c r="I1180" s="9">
        <f>VLOOKUP(B1180,YahooFinanceInfos!A:AT,46,FALSE)</f>
        <v>0</v>
      </c>
      <c r="J1180" s="4">
        <f>VLOOKUP(B1180,YahooFinanceInfos!A:AV,48,FALSE)</f>
        <v>0</v>
      </c>
      <c r="K1180" s="4" t="str">
        <f t="shared" si="192"/>
        <v>na</v>
      </c>
      <c r="L1180" s="9">
        <f>VLOOKUP(B1180,YahooFinanceInfos!A:AV,47,FALSE)</f>
        <v>0</v>
      </c>
      <c r="M1180" s="9">
        <f>VLOOKUP(B1180,YahooFinanceInfos!A:AZ,52,FALSE)</f>
        <v>0</v>
      </c>
      <c r="N1180" s="4">
        <f>VLOOKUP(B1180,YahooFinanceInfos!A:BH,60,FALSE)</f>
        <v>0</v>
      </c>
      <c r="O1180" s="4" t="str">
        <f t="shared" si="193"/>
        <v>don't touch</v>
      </c>
      <c r="P1180" s="4"/>
      <c r="Q1180" s="4"/>
      <c r="R1180" s="4"/>
      <c r="S1180" s="4"/>
      <c r="T1180" s="4"/>
      <c r="AA1180" s="4" t="str">
        <f t="shared" si="185"/>
        <v>na</v>
      </c>
      <c r="AB1180" s="4" t="str">
        <f t="shared" si="186"/>
        <v>na</v>
      </c>
      <c r="AC1180" s="4" t="str">
        <f t="shared" si="187"/>
        <v>na</v>
      </c>
      <c r="AD1180" s="4" t="str">
        <f t="shared" si="188"/>
        <v>na</v>
      </c>
      <c r="AE1180" s="4" t="str">
        <f t="shared" si="189"/>
        <v>na</v>
      </c>
      <c r="AF1180" s="4" t="str">
        <f t="shared" si="190"/>
        <v>na</v>
      </c>
      <c r="AG1180" s="4" t="str">
        <f t="shared" si="191"/>
        <v>na</v>
      </c>
    </row>
    <row r="1181" spans="1:33" x14ac:dyDescent="0.2">
      <c r="A1181" t="s">
        <v>5494</v>
      </c>
      <c r="B1181" t="s">
        <v>5334</v>
      </c>
      <c r="C1181" s="7" t="str">
        <f>VLOOKUP(B1181,YahooFinanceInfos!A:T,9,FALSE)</f>
        <v>iShares Edge MSCI USA Value Fac</v>
      </c>
      <c r="D1181" t="str">
        <f>VLOOKUP(B1181,YahooFinanceInfos!A:T,7,FALSE)</f>
        <v>USD</v>
      </c>
      <c r="E1181" s="1">
        <f>VLOOKUP(B1181,YahooFinanceInfos!A:T,20,FALSE)</f>
        <v>66.319999999999993</v>
      </c>
      <c r="F1181" s="4" t="str">
        <f>VLOOKUP(B1181,YahooFinanceInfos!A:AK,37,FALSE)</f>
        <v>54.2 - 91.86</v>
      </c>
      <c r="G1181" s="11">
        <f>(VLOOKUP(B1181,YahooFinanceInfos!A:AO,41,FALSE)-E1181)/E1181</f>
        <v>0.3851025331724971</v>
      </c>
      <c r="H1181" s="9">
        <f>VLOOKUP(B1181,YahooFinanceInfos!A:AX,50,FALSE)</f>
        <v>0</v>
      </c>
      <c r="I1181" s="9">
        <f>VLOOKUP(B1181,YahooFinanceInfos!A:AT,46,FALSE)</f>
        <v>0</v>
      </c>
      <c r="J1181" s="4">
        <f>VLOOKUP(B1181,YahooFinanceInfos!A:AV,48,FALSE)</f>
        <v>0</v>
      </c>
      <c r="K1181" s="4" t="str">
        <f t="shared" si="192"/>
        <v>na</v>
      </c>
      <c r="L1181" s="9">
        <f>VLOOKUP(B1181,YahooFinanceInfos!A:AV,47,FALSE)</f>
        <v>0</v>
      </c>
      <c r="M1181" s="9">
        <f>VLOOKUP(B1181,YahooFinanceInfos!A:AZ,52,FALSE)</f>
        <v>0</v>
      </c>
      <c r="N1181" s="4">
        <f>VLOOKUP(B1181,YahooFinanceInfos!A:BH,60,FALSE)</f>
        <v>0</v>
      </c>
      <c r="O1181" s="4" t="str">
        <f t="shared" si="193"/>
        <v>don't touch</v>
      </c>
      <c r="P1181" s="4"/>
      <c r="Q1181" s="4"/>
      <c r="R1181" s="4"/>
      <c r="S1181" s="4"/>
      <c r="T1181" s="4"/>
      <c r="AA1181" s="4" t="str">
        <f t="shared" si="185"/>
        <v>na</v>
      </c>
      <c r="AB1181" s="4" t="str">
        <f t="shared" si="186"/>
        <v>na</v>
      </c>
      <c r="AC1181" s="4" t="str">
        <f t="shared" si="187"/>
        <v>na</v>
      </c>
      <c r="AD1181" s="4" t="str">
        <f t="shared" si="188"/>
        <v>na</v>
      </c>
      <c r="AE1181" s="4" t="str">
        <f t="shared" si="189"/>
        <v>na</v>
      </c>
      <c r="AF1181" s="4" t="str">
        <f t="shared" si="190"/>
        <v>na</v>
      </c>
      <c r="AG1181" s="4" t="str">
        <f t="shared" si="191"/>
        <v>na</v>
      </c>
    </row>
    <row r="1182" spans="1:33" x14ac:dyDescent="0.2">
      <c r="A1182" t="s">
        <v>5494</v>
      </c>
      <c r="B1182" t="s">
        <v>5336</v>
      </c>
      <c r="C1182" s="7" t="str">
        <f>VLOOKUP(B1182,YahooFinanceInfos!A:T,9,FALSE)</f>
        <v>First Trust NASDAQ-100- Technol</v>
      </c>
      <c r="D1182" t="str">
        <f>VLOOKUP(B1182,YahooFinanceInfos!A:T,7,FALSE)</f>
        <v>USD</v>
      </c>
      <c r="E1182" s="1">
        <f>VLOOKUP(B1182,YahooFinanceInfos!A:T,20,FALSE)</f>
        <v>95.82</v>
      </c>
      <c r="F1182" s="4" t="str">
        <f>VLOOKUP(B1182,YahooFinanceInfos!A:AK,37,FALSE)</f>
        <v>60.33 - 109.5</v>
      </c>
      <c r="G1182" s="11">
        <f>(VLOOKUP(B1182,YahooFinanceInfos!A:AO,41,FALSE)-E1182)/E1182</f>
        <v>0.14276768941765819</v>
      </c>
      <c r="H1182" s="9">
        <f>VLOOKUP(B1182,YahooFinanceInfos!A:AX,50,FALSE)</f>
        <v>0</v>
      </c>
      <c r="I1182" s="9">
        <f>VLOOKUP(B1182,YahooFinanceInfos!A:AT,46,FALSE)</f>
        <v>0</v>
      </c>
      <c r="J1182" s="4">
        <f>VLOOKUP(B1182,YahooFinanceInfos!A:AV,48,FALSE)</f>
        <v>0</v>
      </c>
      <c r="K1182" s="4" t="str">
        <f t="shared" si="192"/>
        <v>na</v>
      </c>
      <c r="L1182" s="9">
        <f>VLOOKUP(B1182,YahooFinanceInfos!A:AV,47,FALSE)</f>
        <v>0</v>
      </c>
      <c r="M1182" s="9">
        <f>VLOOKUP(B1182,YahooFinanceInfos!A:AZ,52,FALSE)</f>
        <v>0</v>
      </c>
      <c r="N1182" s="4">
        <f>VLOOKUP(B1182,YahooFinanceInfos!A:BH,60,FALSE)</f>
        <v>0</v>
      </c>
      <c r="O1182" s="4" t="str">
        <f t="shared" si="193"/>
        <v>don't touch</v>
      </c>
      <c r="P1182" s="4"/>
      <c r="Q1182" s="4"/>
      <c r="R1182" s="4"/>
      <c r="S1182" s="4"/>
      <c r="T1182" s="4"/>
      <c r="AA1182" s="4" t="str">
        <f t="shared" si="185"/>
        <v>na</v>
      </c>
      <c r="AB1182" s="4" t="str">
        <f t="shared" si="186"/>
        <v>na</v>
      </c>
      <c r="AC1182" s="4" t="str">
        <f t="shared" si="187"/>
        <v>na</v>
      </c>
      <c r="AD1182" s="4" t="str">
        <f t="shared" si="188"/>
        <v>na</v>
      </c>
      <c r="AE1182" s="4" t="str">
        <f t="shared" si="189"/>
        <v>na</v>
      </c>
      <c r="AF1182" s="4" t="str">
        <f t="shared" si="190"/>
        <v>na</v>
      </c>
      <c r="AG1182" s="4" t="str">
        <f t="shared" si="191"/>
        <v>na</v>
      </c>
    </row>
    <row r="1183" spans="1:33" x14ac:dyDescent="0.2">
      <c r="A1183" t="s">
        <v>5494</v>
      </c>
      <c r="B1183" t="s">
        <v>5338</v>
      </c>
      <c r="C1183" s="7" t="str">
        <f>VLOOKUP(B1183,YahooFinanceInfos!A:T,9,FALSE)</f>
        <v>Invesco S&amp;P 500 GARP ETF</v>
      </c>
      <c r="D1183" t="str">
        <f>VLOOKUP(B1183,YahooFinanceInfos!A:T,7,FALSE)</f>
        <v>USD</v>
      </c>
      <c r="E1183" s="1">
        <f>VLOOKUP(B1183,YahooFinanceInfos!A:T,20,FALSE)</f>
        <v>49.6</v>
      </c>
      <c r="F1183" s="4" t="str">
        <f>VLOOKUP(B1183,YahooFinanceInfos!A:AK,37,FALSE)</f>
        <v>36.96 - 65.06</v>
      </c>
      <c r="G1183" s="11">
        <f>(VLOOKUP(B1183,YahooFinanceInfos!A:AO,41,FALSE)-E1183)/E1183</f>
        <v>0.31169354838709679</v>
      </c>
      <c r="H1183" s="9">
        <f>VLOOKUP(B1183,YahooFinanceInfos!A:AX,50,FALSE)</f>
        <v>0</v>
      </c>
      <c r="I1183" s="9">
        <f>VLOOKUP(B1183,YahooFinanceInfos!A:AT,46,FALSE)</f>
        <v>0</v>
      </c>
      <c r="J1183" s="4">
        <f>VLOOKUP(B1183,YahooFinanceInfos!A:AV,48,FALSE)</f>
        <v>0</v>
      </c>
      <c r="K1183" s="4" t="str">
        <f t="shared" si="192"/>
        <v>na</v>
      </c>
      <c r="L1183" s="9">
        <f>VLOOKUP(B1183,YahooFinanceInfos!A:AV,47,FALSE)</f>
        <v>0</v>
      </c>
      <c r="M1183" s="9">
        <f>VLOOKUP(B1183,YahooFinanceInfos!A:AZ,52,FALSE)</f>
        <v>0</v>
      </c>
      <c r="N1183" s="4">
        <f>VLOOKUP(B1183,YahooFinanceInfos!A:BH,60,FALSE)</f>
        <v>0</v>
      </c>
      <c r="O1183" s="4" t="str">
        <f t="shared" si="193"/>
        <v>don't touch</v>
      </c>
      <c r="P1183" s="4"/>
      <c r="Q1183" s="4"/>
      <c r="R1183" s="4"/>
      <c r="S1183" s="4"/>
      <c r="T1183" s="4"/>
      <c r="AA1183" s="4" t="str">
        <f t="shared" si="185"/>
        <v>na</v>
      </c>
      <c r="AB1183" s="4" t="str">
        <f t="shared" si="186"/>
        <v>na</v>
      </c>
      <c r="AC1183" s="4" t="str">
        <f t="shared" si="187"/>
        <v>na</v>
      </c>
      <c r="AD1183" s="4" t="str">
        <f t="shared" si="188"/>
        <v>na</v>
      </c>
      <c r="AE1183" s="4" t="str">
        <f t="shared" si="189"/>
        <v>na</v>
      </c>
      <c r="AF1183" s="4" t="str">
        <f t="shared" si="190"/>
        <v>na</v>
      </c>
      <c r="AG1183" s="4" t="str">
        <f t="shared" si="191"/>
        <v>na</v>
      </c>
    </row>
    <row r="1184" spans="1:33" x14ac:dyDescent="0.2">
      <c r="A1184" t="s">
        <v>5494</v>
      </c>
      <c r="B1184" t="s">
        <v>5340</v>
      </c>
      <c r="C1184" s="7" t="str">
        <f>VLOOKUP(B1184,YahooFinanceInfos!A:T,9,FALSE)</f>
        <v>Invesco Optimum Yield Diversifi</v>
      </c>
      <c r="D1184" t="str">
        <f>VLOOKUP(B1184,YahooFinanceInfos!A:T,7,FALSE)</f>
        <v>USD</v>
      </c>
      <c r="E1184" s="1">
        <f>VLOOKUP(B1184,YahooFinanceInfos!A:T,20,FALSE)</f>
        <v>11.61</v>
      </c>
      <c r="F1184" s="4" t="str">
        <f>VLOOKUP(B1184,YahooFinanceInfos!A:AK,37,FALSE)</f>
        <v>11.08 - 16.91</v>
      </c>
      <c r="G1184" s="11">
        <f>(VLOOKUP(B1184,YahooFinanceInfos!A:AO,41,FALSE)-E1184)/E1184</f>
        <v>0.45650301464254961</v>
      </c>
      <c r="H1184" s="9">
        <f>VLOOKUP(B1184,YahooFinanceInfos!A:AX,50,FALSE)</f>
        <v>0</v>
      </c>
      <c r="I1184" s="9">
        <f>VLOOKUP(B1184,YahooFinanceInfos!A:AT,46,FALSE)</f>
        <v>0</v>
      </c>
      <c r="J1184" s="4">
        <f>VLOOKUP(B1184,YahooFinanceInfos!A:AV,48,FALSE)</f>
        <v>0</v>
      </c>
      <c r="K1184" s="4" t="str">
        <f t="shared" si="192"/>
        <v>na</v>
      </c>
      <c r="L1184" s="9">
        <f>VLOOKUP(B1184,YahooFinanceInfos!A:AV,47,FALSE)</f>
        <v>0</v>
      </c>
      <c r="M1184" s="9">
        <f>VLOOKUP(B1184,YahooFinanceInfos!A:AZ,52,FALSE)</f>
        <v>0</v>
      </c>
      <c r="N1184" s="4">
        <f>VLOOKUP(B1184,YahooFinanceInfos!A:BH,60,FALSE)</f>
        <v>0</v>
      </c>
      <c r="O1184" s="4" t="str">
        <f t="shared" si="193"/>
        <v>don't touch</v>
      </c>
      <c r="P1184" s="4"/>
      <c r="Q1184" s="4"/>
      <c r="R1184" s="4"/>
      <c r="S1184" s="4"/>
      <c r="T1184" s="4"/>
      <c r="AA1184" s="4" t="str">
        <f t="shared" si="185"/>
        <v>na</v>
      </c>
      <c r="AB1184" s="4" t="str">
        <f t="shared" si="186"/>
        <v>na</v>
      </c>
      <c r="AC1184" s="4" t="str">
        <f t="shared" si="187"/>
        <v>na</v>
      </c>
      <c r="AD1184" s="4" t="str">
        <f t="shared" si="188"/>
        <v>na</v>
      </c>
      <c r="AE1184" s="4" t="str">
        <f t="shared" si="189"/>
        <v>na</v>
      </c>
      <c r="AF1184" s="4" t="str">
        <f t="shared" si="190"/>
        <v>na</v>
      </c>
      <c r="AG1184" s="4" t="str">
        <f t="shared" si="191"/>
        <v>na</v>
      </c>
    </row>
    <row r="1185" spans="1:33" x14ac:dyDescent="0.2">
      <c r="A1185" t="s">
        <v>5494</v>
      </c>
      <c r="B1185" t="s">
        <v>5342</v>
      </c>
      <c r="C1185" s="7" t="str">
        <f>VLOOKUP(B1185,YahooFinanceInfos!A:T,9,FALSE)</f>
        <v>Invesco S&amp;P 500 Pure Value ETF</v>
      </c>
      <c r="D1185" t="str">
        <f>VLOOKUP(B1185,YahooFinanceInfos!A:T,7,FALSE)</f>
        <v>USD</v>
      </c>
      <c r="E1185" s="1">
        <f>VLOOKUP(B1185,YahooFinanceInfos!A:T,20,FALSE)</f>
        <v>42.01</v>
      </c>
      <c r="F1185" s="4" t="str">
        <f>VLOOKUP(B1185,YahooFinanceInfos!A:AK,37,FALSE)</f>
        <v>33.62 - 70.0</v>
      </c>
      <c r="G1185" s="11">
        <f>(VLOOKUP(B1185,YahooFinanceInfos!A:AO,41,FALSE)-E1185)/E1185</f>
        <v>0.66626993572958826</v>
      </c>
      <c r="H1185" s="9">
        <f>VLOOKUP(B1185,YahooFinanceInfos!A:AX,50,FALSE)</f>
        <v>0</v>
      </c>
      <c r="I1185" s="9">
        <f>VLOOKUP(B1185,YahooFinanceInfos!A:AT,46,FALSE)</f>
        <v>0</v>
      </c>
      <c r="J1185" s="4">
        <f>VLOOKUP(B1185,YahooFinanceInfos!A:AV,48,FALSE)</f>
        <v>0</v>
      </c>
      <c r="K1185" s="4" t="str">
        <f t="shared" si="192"/>
        <v>na</v>
      </c>
      <c r="L1185" s="9">
        <f>VLOOKUP(B1185,YahooFinanceInfos!A:AV,47,FALSE)</f>
        <v>0</v>
      </c>
      <c r="M1185" s="9">
        <f>VLOOKUP(B1185,YahooFinanceInfos!A:AZ,52,FALSE)</f>
        <v>0</v>
      </c>
      <c r="N1185" s="4">
        <f>VLOOKUP(B1185,YahooFinanceInfos!A:BH,60,FALSE)</f>
        <v>0</v>
      </c>
      <c r="O1185" s="4" t="str">
        <f t="shared" si="193"/>
        <v>don't touch</v>
      </c>
      <c r="P1185" s="4"/>
      <c r="Q1185" s="4"/>
      <c r="R1185" s="4"/>
      <c r="S1185" s="4"/>
      <c r="T1185" s="4"/>
      <c r="AA1185" s="4" t="str">
        <f t="shared" si="185"/>
        <v>na</v>
      </c>
      <c r="AB1185" s="4" t="str">
        <f t="shared" si="186"/>
        <v>na</v>
      </c>
      <c r="AC1185" s="4" t="str">
        <f t="shared" si="187"/>
        <v>na</v>
      </c>
      <c r="AD1185" s="4" t="str">
        <f t="shared" si="188"/>
        <v>na</v>
      </c>
      <c r="AE1185" s="4" t="str">
        <f t="shared" si="189"/>
        <v>na</v>
      </c>
      <c r="AF1185" s="4" t="str">
        <f t="shared" si="190"/>
        <v>na</v>
      </c>
      <c r="AG1185" s="4" t="str">
        <f t="shared" si="191"/>
        <v>na</v>
      </c>
    </row>
    <row r="1186" spans="1:33" x14ac:dyDescent="0.2">
      <c r="A1186" t="s">
        <v>5494</v>
      </c>
      <c r="B1186" t="s">
        <v>5344</v>
      </c>
      <c r="C1186" s="7" t="str">
        <f>VLOOKUP(B1186,YahooFinanceInfos!A:T,9,FALSE)</f>
        <v>VanEck Vectors Emerging Markets</v>
      </c>
      <c r="D1186" t="str">
        <f>VLOOKUP(B1186,YahooFinanceInfos!A:T,7,FALSE)</f>
        <v>USD</v>
      </c>
      <c r="E1186" s="1">
        <f>VLOOKUP(B1186,YahooFinanceInfos!A:T,20,FALSE)</f>
        <v>20.89</v>
      </c>
      <c r="F1186" s="4" t="str">
        <f>VLOOKUP(B1186,YahooFinanceInfos!A:AK,37,FALSE)</f>
        <v>16.57 - 24.32</v>
      </c>
      <c r="G1186" s="11">
        <f>(VLOOKUP(B1186,YahooFinanceInfos!A:AO,41,FALSE)-E1186)/E1186</f>
        <v>0.1641933939684059</v>
      </c>
      <c r="H1186" s="9">
        <f>VLOOKUP(B1186,YahooFinanceInfos!A:AX,50,FALSE)</f>
        <v>0</v>
      </c>
      <c r="I1186" s="9">
        <f>VLOOKUP(B1186,YahooFinanceInfos!A:AT,46,FALSE)</f>
        <v>0</v>
      </c>
      <c r="J1186" s="4">
        <f>VLOOKUP(B1186,YahooFinanceInfos!A:AV,48,FALSE)</f>
        <v>0</v>
      </c>
      <c r="K1186" s="4" t="str">
        <f t="shared" si="192"/>
        <v>na</v>
      </c>
      <c r="L1186" s="9">
        <f>VLOOKUP(B1186,YahooFinanceInfos!A:AV,47,FALSE)</f>
        <v>0</v>
      </c>
      <c r="M1186" s="9">
        <f>VLOOKUP(B1186,YahooFinanceInfos!A:AZ,52,FALSE)</f>
        <v>0</v>
      </c>
      <c r="N1186" s="4">
        <f>VLOOKUP(B1186,YahooFinanceInfos!A:BH,60,FALSE)</f>
        <v>0</v>
      </c>
      <c r="O1186" s="4" t="str">
        <f t="shared" si="193"/>
        <v>don't touch</v>
      </c>
      <c r="P1186" s="4"/>
      <c r="Q1186" s="4"/>
      <c r="R1186" s="4"/>
      <c r="S1186" s="4"/>
      <c r="T1186" s="4"/>
      <c r="AA1186" s="4" t="str">
        <f t="shared" si="185"/>
        <v>na</v>
      </c>
      <c r="AB1186" s="4" t="str">
        <f t="shared" si="186"/>
        <v>na</v>
      </c>
      <c r="AC1186" s="4" t="str">
        <f t="shared" si="187"/>
        <v>na</v>
      </c>
      <c r="AD1186" s="4" t="str">
        <f t="shared" si="188"/>
        <v>na</v>
      </c>
      <c r="AE1186" s="4" t="str">
        <f t="shared" si="189"/>
        <v>na</v>
      </c>
      <c r="AF1186" s="4" t="str">
        <f t="shared" si="190"/>
        <v>na</v>
      </c>
      <c r="AG1186" s="4" t="str">
        <f t="shared" si="191"/>
        <v>na</v>
      </c>
    </row>
    <row r="1187" spans="1:33" x14ac:dyDescent="0.2">
      <c r="A1187" t="s">
        <v>5494</v>
      </c>
      <c r="B1187" t="s">
        <v>5346</v>
      </c>
      <c r="C1187" s="7" t="str">
        <f>VLOOKUP(B1187,YahooFinanceInfos!A:T,9,FALSE)</f>
        <v>Deep Value ETF</v>
      </c>
      <c r="D1187" t="str">
        <f>VLOOKUP(B1187,YahooFinanceInfos!A:T,7,FALSE)</f>
        <v>USD</v>
      </c>
      <c r="E1187" s="1">
        <f>VLOOKUP(B1187,YahooFinanceInfos!A:T,20,FALSE)</f>
        <v>18.7</v>
      </c>
      <c r="F1187" s="4" t="str">
        <f>VLOOKUP(B1187,YahooFinanceInfos!A:AK,37,FALSE)</f>
        <v>16.142 - 33.54</v>
      </c>
      <c r="G1187" s="11">
        <f>(VLOOKUP(B1187,YahooFinanceInfos!A:AO,41,FALSE)-E1187)/E1187</f>
        <v>0.79358288770053476</v>
      </c>
      <c r="H1187" s="9">
        <f>VLOOKUP(B1187,YahooFinanceInfos!A:AX,50,FALSE)</f>
        <v>0</v>
      </c>
      <c r="I1187" s="9">
        <f>VLOOKUP(B1187,YahooFinanceInfos!A:AT,46,FALSE)</f>
        <v>0</v>
      </c>
      <c r="J1187" s="4">
        <f>VLOOKUP(B1187,YahooFinanceInfos!A:AV,48,FALSE)</f>
        <v>0</v>
      </c>
      <c r="K1187" s="4" t="str">
        <f t="shared" si="192"/>
        <v>na</v>
      </c>
      <c r="L1187" s="9">
        <f>VLOOKUP(B1187,YahooFinanceInfos!A:AV,47,FALSE)</f>
        <v>0</v>
      </c>
      <c r="M1187" s="9">
        <f>VLOOKUP(B1187,YahooFinanceInfos!A:AZ,52,FALSE)</f>
        <v>0</v>
      </c>
      <c r="N1187" s="4">
        <f>VLOOKUP(B1187,YahooFinanceInfos!A:BH,60,FALSE)</f>
        <v>0</v>
      </c>
      <c r="O1187" s="4" t="str">
        <f t="shared" si="193"/>
        <v>don't touch</v>
      </c>
      <c r="P1187" s="4"/>
      <c r="Q1187" s="4"/>
      <c r="R1187" s="4"/>
      <c r="S1187" s="4"/>
      <c r="T1187" s="4"/>
      <c r="AA1187" s="4" t="str">
        <f t="shared" si="185"/>
        <v>na</v>
      </c>
      <c r="AB1187" s="4" t="str">
        <f t="shared" si="186"/>
        <v>na</v>
      </c>
      <c r="AC1187" s="4" t="str">
        <f t="shared" si="187"/>
        <v>na</v>
      </c>
      <c r="AD1187" s="4" t="str">
        <f t="shared" si="188"/>
        <v>na</v>
      </c>
      <c r="AE1187" s="4" t="str">
        <f t="shared" si="189"/>
        <v>na</v>
      </c>
      <c r="AF1187" s="4" t="str">
        <f t="shared" si="190"/>
        <v>na</v>
      </c>
      <c r="AG1187" s="4" t="str">
        <f t="shared" si="191"/>
        <v>na</v>
      </c>
    </row>
    <row r="1188" spans="1:33" x14ac:dyDescent="0.2">
      <c r="A1188" t="s">
        <v>5494</v>
      </c>
      <c r="B1188" t="s">
        <v>5348</v>
      </c>
      <c r="C1188" s="7" t="str">
        <f>VLOOKUP(B1188,YahooFinanceInfos!A:T,9,FALSE)</f>
        <v>PIMCO 25  Year Zero Coupon U.S.</v>
      </c>
      <c r="D1188" t="str">
        <f>VLOOKUP(B1188,YahooFinanceInfos!A:T,7,FALSE)</f>
        <v>USD</v>
      </c>
      <c r="E1188" s="1">
        <f>VLOOKUP(B1188,YahooFinanceInfos!A:T,20,FALSE)</f>
        <v>178.37</v>
      </c>
      <c r="F1188" s="4" t="str">
        <f>VLOOKUP(B1188,YahooFinanceInfos!A:AK,37,FALSE)</f>
        <v>118.21 - 202.98</v>
      </c>
      <c r="G1188" s="11">
        <f>(VLOOKUP(B1188,YahooFinanceInfos!A:AO,41,FALSE)-E1188)/E1188</f>
        <v>0.13797163200089693</v>
      </c>
      <c r="H1188" s="9">
        <f>VLOOKUP(B1188,YahooFinanceInfos!A:AX,50,FALSE)</f>
        <v>0</v>
      </c>
      <c r="I1188" s="9">
        <f>VLOOKUP(B1188,YahooFinanceInfos!A:AT,46,FALSE)</f>
        <v>0</v>
      </c>
      <c r="J1188" s="4">
        <f>VLOOKUP(B1188,YahooFinanceInfos!A:AV,48,FALSE)</f>
        <v>0</v>
      </c>
      <c r="K1188" s="4" t="str">
        <f t="shared" si="192"/>
        <v>na</v>
      </c>
      <c r="L1188" s="9">
        <f>VLOOKUP(B1188,YahooFinanceInfos!A:AV,47,FALSE)</f>
        <v>0</v>
      </c>
      <c r="M1188" s="9">
        <f>VLOOKUP(B1188,YahooFinanceInfos!A:AZ,52,FALSE)</f>
        <v>0</v>
      </c>
      <c r="N1188" s="4">
        <f>VLOOKUP(B1188,YahooFinanceInfos!A:BH,60,FALSE)</f>
        <v>0</v>
      </c>
      <c r="O1188" s="4" t="str">
        <f t="shared" si="193"/>
        <v>don't touch</v>
      </c>
      <c r="P1188" s="4"/>
      <c r="Q1188" s="4"/>
      <c r="R1188" s="4"/>
      <c r="S1188" s="4"/>
      <c r="T1188" s="4"/>
      <c r="AA1188" s="4" t="str">
        <f t="shared" si="185"/>
        <v>na</v>
      </c>
      <c r="AB1188" s="4" t="str">
        <f t="shared" si="186"/>
        <v>na</v>
      </c>
      <c r="AC1188" s="4" t="str">
        <f t="shared" si="187"/>
        <v>na</v>
      </c>
      <c r="AD1188" s="4" t="str">
        <f t="shared" si="188"/>
        <v>na</v>
      </c>
      <c r="AE1188" s="4" t="str">
        <f t="shared" si="189"/>
        <v>na</v>
      </c>
      <c r="AF1188" s="4" t="str">
        <f t="shared" si="190"/>
        <v>na</v>
      </c>
      <c r="AG1188" s="4" t="str">
        <f t="shared" si="191"/>
        <v>na</v>
      </c>
    </row>
    <row r="1189" spans="1:33" x14ac:dyDescent="0.2">
      <c r="A1189" t="s">
        <v>5494</v>
      </c>
      <c r="B1189" t="s">
        <v>5350</v>
      </c>
      <c r="C1189" s="7" t="str">
        <f>VLOOKUP(B1189,YahooFinanceInfos!A:T,9,FALSE)</f>
        <v>Vanguard Mid-Cap Value ETF</v>
      </c>
      <c r="D1189" t="str">
        <f>VLOOKUP(B1189,YahooFinanceInfos!A:T,7,FALSE)</f>
        <v>USD</v>
      </c>
      <c r="E1189" s="1">
        <f>VLOOKUP(B1189,YahooFinanceInfos!A:T,20,FALSE)</f>
        <v>86.14</v>
      </c>
      <c r="F1189" s="4" t="str">
        <f>VLOOKUP(B1189,YahooFinanceInfos!A:AK,37,FALSE)</f>
        <v>67.66 - 122.2</v>
      </c>
      <c r="G1189" s="11">
        <f>(VLOOKUP(B1189,YahooFinanceInfos!A:AO,41,FALSE)-E1189)/E1189</f>
        <v>0.41862084977942887</v>
      </c>
      <c r="H1189" s="9">
        <f>VLOOKUP(B1189,YahooFinanceInfos!A:AX,50,FALSE)</f>
        <v>0</v>
      </c>
      <c r="I1189" s="9">
        <f>VLOOKUP(B1189,YahooFinanceInfos!A:AT,46,FALSE)</f>
        <v>0</v>
      </c>
      <c r="J1189" s="4">
        <f>VLOOKUP(B1189,YahooFinanceInfos!A:AV,48,FALSE)</f>
        <v>0</v>
      </c>
      <c r="K1189" s="4" t="str">
        <f t="shared" si="192"/>
        <v>na</v>
      </c>
      <c r="L1189" s="9">
        <f>VLOOKUP(B1189,YahooFinanceInfos!A:AV,47,FALSE)</f>
        <v>0</v>
      </c>
      <c r="M1189" s="9">
        <f>VLOOKUP(B1189,YahooFinanceInfos!A:AZ,52,FALSE)</f>
        <v>0</v>
      </c>
      <c r="N1189" s="4">
        <f>VLOOKUP(B1189,YahooFinanceInfos!A:BH,60,FALSE)</f>
        <v>0</v>
      </c>
      <c r="O1189" s="4" t="str">
        <f t="shared" si="193"/>
        <v>don't touch</v>
      </c>
      <c r="P1189" s="4"/>
      <c r="Q1189" s="4"/>
      <c r="R1189" s="4"/>
      <c r="S1189" s="4"/>
      <c r="T1189" s="4"/>
      <c r="AA1189" s="4" t="str">
        <f t="shared" si="185"/>
        <v>na</v>
      </c>
      <c r="AB1189" s="4" t="str">
        <f t="shared" si="186"/>
        <v>na</v>
      </c>
      <c r="AC1189" s="4" t="str">
        <f t="shared" si="187"/>
        <v>na</v>
      </c>
      <c r="AD1189" s="4" t="str">
        <f t="shared" si="188"/>
        <v>na</v>
      </c>
      <c r="AE1189" s="4" t="str">
        <f t="shared" si="189"/>
        <v>na</v>
      </c>
      <c r="AF1189" s="4" t="str">
        <f t="shared" si="190"/>
        <v>na</v>
      </c>
      <c r="AG1189" s="4" t="str">
        <f t="shared" si="191"/>
        <v>na</v>
      </c>
    </row>
    <row r="1190" spans="1:33" x14ac:dyDescent="0.2">
      <c r="A1190" t="s">
        <v>5494</v>
      </c>
      <c r="B1190" t="s">
        <v>5352</v>
      </c>
      <c r="C1190" s="7" t="str">
        <f>VLOOKUP(B1190,YahooFinanceInfos!A:T,9,FALSE)</f>
        <v>iShares Morningstar Mid-Cap ETF</v>
      </c>
      <c r="D1190" t="str">
        <f>VLOOKUP(B1190,YahooFinanceInfos!A:T,7,FALSE)</f>
        <v>USD</v>
      </c>
      <c r="E1190" s="1">
        <f>VLOOKUP(B1190,YahooFinanceInfos!A:T,20,FALSE)</f>
        <v>111.4</v>
      </c>
      <c r="F1190" s="4" t="str">
        <f>VLOOKUP(B1190,YahooFinanceInfos!A:AK,37,FALSE)</f>
        <v>89.87 - 171.05</v>
      </c>
      <c r="G1190" s="11">
        <f>(VLOOKUP(B1190,YahooFinanceInfos!A:AO,41,FALSE)-E1190)/E1190</f>
        <v>0.53545780969479351</v>
      </c>
      <c r="H1190" s="9">
        <f>VLOOKUP(B1190,YahooFinanceInfos!A:AX,50,FALSE)</f>
        <v>13.641</v>
      </c>
      <c r="I1190" s="9">
        <f>VLOOKUP(B1190,YahooFinanceInfos!A:AT,46,FALSE)</f>
        <v>3.9510000000000001</v>
      </c>
      <c r="J1190" s="4">
        <f>VLOOKUP(B1190,YahooFinanceInfos!A:AV,48,FALSE)</f>
        <v>3.608008E-2</v>
      </c>
      <c r="K1190" s="4">
        <f t="shared" si="192"/>
        <v>0.28964152188255993</v>
      </c>
      <c r="L1190" s="9">
        <f>VLOOKUP(B1190,YahooFinanceInfos!A:AV,47,FALSE)</f>
        <v>8.1665569999999992</v>
      </c>
      <c r="M1190" s="9">
        <f>VLOOKUP(B1190,YahooFinanceInfos!A:AZ,52,FALSE)</f>
        <v>161.017</v>
      </c>
      <c r="N1190" s="4">
        <f>VLOOKUP(B1190,YahooFinanceInfos!A:BH,60,FALSE)</f>
        <v>0.69185244999999995</v>
      </c>
      <c r="O1190" s="4" t="str">
        <f t="shared" si="193"/>
        <v>invest</v>
      </c>
      <c r="P1190" s="4"/>
      <c r="Q1190" s="4"/>
      <c r="R1190" s="4"/>
      <c r="S1190" s="4"/>
      <c r="T1190" s="4"/>
      <c r="AA1190" s="4" t="str">
        <f t="shared" si="185"/>
        <v>na</v>
      </c>
      <c r="AB1190" s="4" t="str">
        <f t="shared" si="186"/>
        <v>na</v>
      </c>
      <c r="AC1190" s="4" t="str">
        <f t="shared" si="187"/>
        <v>na</v>
      </c>
      <c r="AD1190" s="4" t="str">
        <f t="shared" si="188"/>
        <v>na</v>
      </c>
      <c r="AE1190" s="4" t="str">
        <f t="shared" si="189"/>
        <v>na</v>
      </c>
      <c r="AF1190" s="4" t="str">
        <f t="shared" si="190"/>
        <v>na</v>
      </c>
      <c r="AG1190" s="4" t="str">
        <f t="shared" si="191"/>
        <v>na</v>
      </c>
    </row>
    <row r="1191" spans="1:33" x14ac:dyDescent="0.2">
      <c r="A1191" t="s">
        <v>5494</v>
      </c>
      <c r="B1191" t="s">
        <v>5354</v>
      </c>
      <c r="C1191" s="7" t="str">
        <f>VLOOKUP(B1191,YahooFinanceInfos!A:T,9,FALSE)</f>
        <v>Invesco Dynamic Large Cap Value</v>
      </c>
      <c r="D1191" t="str">
        <f>VLOOKUP(B1191,YahooFinanceInfos!A:T,7,FALSE)</f>
        <v>USD</v>
      </c>
      <c r="E1191" s="1">
        <f>VLOOKUP(B1191,YahooFinanceInfos!A:T,20,FALSE)</f>
        <v>31.6</v>
      </c>
      <c r="F1191" s="4" t="str">
        <f>VLOOKUP(B1191,YahooFinanceInfos!A:AK,37,FALSE)</f>
        <v>25.67 - 42.27</v>
      </c>
      <c r="G1191" s="11">
        <f>(VLOOKUP(B1191,YahooFinanceInfos!A:AO,41,FALSE)-E1191)/E1191</f>
        <v>0.33765822784810129</v>
      </c>
      <c r="H1191" s="9">
        <f>VLOOKUP(B1191,YahooFinanceInfos!A:AX,50,FALSE)</f>
        <v>0</v>
      </c>
      <c r="I1191" s="9">
        <f>VLOOKUP(B1191,YahooFinanceInfos!A:AT,46,FALSE)</f>
        <v>0.72</v>
      </c>
      <c r="J1191" s="4">
        <f>VLOOKUP(B1191,YahooFinanceInfos!A:AV,48,FALSE)</f>
        <v>2.3218316999999999E-2</v>
      </c>
      <c r="K1191" s="4" t="str">
        <f t="shared" si="192"/>
        <v>na</v>
      </c>
      <c r="L1191" s="9">
        <f>VLOOKUP(B1191,YahooFinanceInfos!A:AV,47,FALSE)</f>
        <v>0</v>
      </c>
      <c r="M1191" s="9">
        <f>VLOOKUP(B1191,YahooFinanceInfos!A:AZ,52,FALSE)</f>
        <v>30.009</v>
      </c>
      <c r="N1191" s="4">
        <f>VLOOKUP(B1191,YahooFinanceInfos!A:BH,60,FALSE)</f>
        <v>1.0530174000000001</v>
      </c>
      <c r="O1191" s="4" t="str">
        <f t="shared" si="193"/>
        <v>don't touch</v>
      </c>
      <c r="P1191" s="4"/>
      <c r="Q1191" s="4"/>
      <c r="R1191" s="4"/>
      <c r="S1191" s="4"/>
      <c r="T1191" s="4"/>
      <c r="AA1191" s="4" t="str">
        <f t="shared" si="185"/>
        <v>na</v>
      </c>
      <c r="AB1191" s="4" t="str">
        <f t="shared" si="186"/>
        <v>na</v>
      </c>
      <c r="AC1191" s="4" t="str">
        <f t="shared" si="187"/>
        <v>na</v>
      </c>
      <c r="AD1191" s="4" t="str">
        <f t="shared" si="188"/>
        <v>na</v>
      </c>
      <c r="AE1191" s="4" t="str">
        <f t="shared" si="189"/>
        <v>na</v>
      </c>
      <c r="AF1191" s="4" t="str">
        <f t="shared" si="190"/>
        <v>na</v>
      </c>
      <c r="AG1191" s="4" t="str">
        <f t="shared" si="191"/>
        <v>na</v>
      </c>
    </row>
    <row r="1192" spans="1:33" x14ac:dyDescent="0.2">
      <c r="A1192" t="s">
        <v>5494</v>
      </c>
      <c r="B1192" t="s">
        <v>5356</v>
      </c>
      <c r="C1192" s="7" t="str">
        <f>VLOOKUP(B1192,YahooFinanceInfos!A:T,9,FALSE)</f>
        <v>SPDR Dow Jones Industrial Avera</v>
      </c>
      <c r="D1192" t="str">
        <f>VLOOKUP(B1192,YahooFinanceInfos!A:T,7,FALSE)</f>
        <v>USD</v>
      </c>
      <c r="E1192" s="1">
        <f>VLOOKUP(B1192,YahooFinanceInfos!A:T,20,FALSE)</f>
        <v>236.75</v>
      </c>
      <c r="F1192" s="4" t="str">
        <f>VLOOKUP(B1192,YahooFinanceInfos!A:AK,37,FALSE)</f>
        <v>182.1 - 295.87</v>
      </c>
      <c r="G1192" s="11">
        <f>(VLOOKUP(B1192,YahooFinanceInfos!A:AO,41,FALSE)-E1192)/E1192</f>
        <v>0.24971488912354806</v>
      </c>
      <c r="H1192" s="9">
        <f>VLOOKUP(B1192,YahooFinanceInfos!A:AX,50,FALSE)</f>
        <v>0</v>
      </c>
      <c r="I1192" s="9">
        <f>VLOOKUP(B1192,YahooFinanceInfos!A:AT,46,FALSE)</f>
        <v>0</v>
      </c>
      <c r="J1192" s="4">
        <f>VLOOKUP(B1192,YahooFinanceInfos!A:AV,48,FALSE)</f>
        <v>0</v>
      </c>
      <c r="K1192" s="4" t="str">
        <f t="shared" si="192"/>
        <v>na</v>
      </c>
      <c r="L1192" s="9">
        <f>VLOOKUP(B1192,YahooFinanceInfos!A:AV,47,FALSE)</f>
        <v>0</v>
      </c>
      <c r="M1192" s="9">
        <f>VLOOKUP(B1192,YahooFinanceInfos!A:AZ,52,FALSE)</f>
        <v>0</v>
      </c>
      <c r="N1192" s="4">
        <f>VLOOKUP(B1192,YahooFinanceInfos!A:BH,60,FALSE)</f>
        <v>0</v>
      </c>
      <c r="O1192" s="4" t="str">
        <f t="shared" si="193"/>
        <v>don't touch</v>
      </c>
      <c r="P1192" s="4"/>
      <c r="Q1192" s="4"/>
      <c r="R1192" s="4"/>
      <c r="S1192" s="4"/>
      <c r="T1192" s="4"/>
      <c r="AA1192" s="4" t="str">
        <f t="shared" ref="AA1192:AA1255" si="194">IFERROR((Z1192-U1192)/U1192,"na")</f>
        <v>na</v>
      </c>
      <c r="AB1192" s="4" t="str">
        <f t="shared" ref="AB1192:AB1255" si="195">IFERROR((Z1192-W1192)/W1192,"na")</f>
        <v>na</v>
      </c>
      <c r="AC1192" s="4" t="str">
        <f t="shared" ref="AC1192:AC1255" si="196">IFERROR((V1192-U1192)/U1192,"na")</f>
        <v>na</v>
      </c>
      <c r="AD1192" s="4" t="str">
        <f t="shared" ref="AD1192:AD1255" si="197">IFERROR((W1192-V1192)/V1192,"na")</f>
        <v>na</v>
      </c>
      <c r="AE1192" s="4" t="str">
        <f t="shared" ref="AE1192:AE1255" si="198">IFERROR((X1192-W1192)/W1192,"na")</f>
        <v>na</v>
      </c>
      <c r="AF1192" s="4" t="str">
        <f t="shared" ref="AF1192:AF1255" si="199">IFERROR((Y1192-X1192)/X1192,"na")</f>
        <v>na</v>
      </c>
      <c r="AG1192" s="4" t="str">
        <f t="shared" ref="AG1192:AG1255" si="200">IFERROR((Z1192-Y1192)/Y1192,"na")</f>
        <v>na</v>
      </c>
    </row>
    <row r="1193" spans="1:33" x14ac:dyDescent="0.2">
      <c r="A1193" t="s">
        <v>5494</v>
      </c>
      <c r="B1193" t="s">
        <v>5358</v>
      </c>
      <c r="C1193" s="7" t="str">
        <f>VLOOKUP(B1193,YahooFinanceInfos!A:T,9,FALSE)</f>
        <v>SPDR S&amp;P Insurance ETF</v>
      </c>
      <c r="D1193" t="str">
        <f>VLOOKUP(B1193,YahooFinanceInfos!A:T,7,FALSE)</f>
        <v>USD</v>
      </c>
      <c r="E1193" s="1">
        <f>VLOOKUP(B1193,YahooFinanceInfos!A:T,20,FALSE)</f>
        <v>24.16</v>
      </c>
      <c r="F1193" s="4" t="str">
        <f>VLOOKUP(B1193,YahooFinanceInfos!A:AK,37,FALSE)</f>
        <v>20.23 - 37.57</v>
      </c>
      <c r="G1193" s="11">
        <f>(VLOOKUP(B1193,YahooFinanceInfos!A:AO,41,FALSE)-E1193)/E1193</f>
        <v>0.55504966887417218</v>
      </c>
      <c r="H1193" s="9">
        <f>VLOOKUP(B1193,YahooFinanceInfos!A:AX,50,FALSE)</f>
        <v>0</v>
      </c>
      <c r="I1193" s="9">
        <f>VLOOKUP(B1193,YahooFinanceInfos!A:AT,46,FALSE)</f>
        <v>0</v>
      </c>
      <c r="J1193" s="4">
        <f>VLOOKUP(B1193,YahooFinanceInfos!A:AV,48,FALSE)</f>
        <v>0</v>
      </c>
      <c r="K1193" s="4" t="str">
        <f t="shared" si="192"/>
        <v>na</v>
      </c>
      <c r="L1193" s="9">
        <f>VLOOKUP(B1193,YahooFinanceInfos!A:AV,47,FALSE)</f>
        <v>0</v>
      </c>
      <c r="M1193" s="9">
        <f>VLOOKUP(B1193,YahooFinanceInfos!A:AZ,52,FALSE)</f>
        <v>0</v>
      </c>
      <c r="N1193" s="4">
        <f>VLOOKUP(B1193,YahooFinanceInfos!A:BH,60,FALSE)</f>
        <v>0</v>
      </c>
      <c r="O1193" s="4" t="str">
        <f t="shared" si="193"/>
        <v>don't touch</v>
      </c>
      <c r="P1193" s="4"/>
      <c r="Q1193" s="4"/>
      <c r="R1193" s="4"/>
      <c r="S1193" s="4"/>
      <c r="T1193" s="4"/>
      <c r="AA1193" s="4" t="str">
        <f t="shared" si="194"/>
        <v>na</v>
      </c>
      <c r="AB1193" s="4" t="str">
        <f t="shared" si="195"/>
        <v>na</v>
      </c>
      <c r="AC1193" s="4" t="str">
        <f t="shared" si="196"/>
        <v>na</v>
      </c>
      <c r="AD1193" s="4" t="str">
        <f t="shared" si="197"/>
        <v>na</v>
      </c>
      <c r="AE1193" s="4" t="str">
        <f t="shared" si="198"/>
        <v>na</v>
      </c>
      <c r="AF1193" s="4" t="str">
        <f t="shared" si="199"/>
        <v>na</v>
      </c>
      <c r="AG1193" s="4" t="str">
        <f t="shared" si="200"/>
        <v>na</v>
      </c>
    </row>
    <row r="1194" spans="1:33" x14ac:dyDescent="0.2">
      <c r="A1194" t="s">
        <v>5494</v>
      </c>
      <c r="B1194" t="s">
        <v>5360</v>
      </c>
      <c r="C1194" s="7" t="str">
        <f>VLOOKUP(B1194,YahooFinanceInfos!A:T,9,FALSE)</f>
        <v>iShares Core Dividend Growth ET</v>
      </c>
      <c r="D1194" t="str">
        <f>VLOOKUP(B1194,YahooFinanceInfos!A:T,7,FALSE)</f>
        <v>USD</v>
      </c>
      <c r="E1194" s="1">
        <f>VLOOKUP(B1194,YahooFinanceInfos!A:T,20,FALSE)</f>
        <v>35.06</v>
      </c>
      <c r="F1194" s="4" t="str">
        <f>VLOOKUP(B1194,YahooFinanceInfos!A:AK,37,FALSE)</f>
        <v>27.65 - 43.17</v>
      </c>
      <c r="G1194" s="11">
        <f>(VLOOKUP(B1194,YahooFinanceInfos!A:AO,41,FALSE)-E1194)/E1194</f>
        <v>0.23131774101540215</v>
      </c>
      <c r="H1194" s="9">
        <f>VLOOKUP(B1194,YahooFinanceInfos!A:AX,50,FALSE)</f>
        <v>0</v>
      </c>
      <c r="I1194" s="9">
        <f>VLOOKUP(B1194,YahooFinanceInfos!A:AT,46,FALSE)</f>
        <v>0</v>
      </c>
      <c r="J1194" s="4">
        <f>VLOOKUP(B1194,YahooFinanceInfos!A:AV,48,FALSE)</f>
        <v>0</v>
      </c>
      <c r="K1194" s="4" t="str">
        <f t="shared" si="192"/>
        <v>na</v>
      </c>
      <c r="L1194" s="9">
        <f>VLOOKUP(B1194,YahooFinanceInfos!A:AV,47,FALSE)</f>
        <v>0</v>
      </c>
      <c r="M1194" s="9">
        <f>VLOOKUP(B1194,YahooFinanceInfos!A:AZ,52,FALSE)</f>
        <v>0</v>
      </c>
      <c r="N1194" s="4">
        <f>VLOOKUP(B1194,YahooFinanceInfos!A:BH,60,FALSE)</f>
        <v>0</v>
      </c>
      <c r="O1194" s="4" t="str">
        <f t="shared" si="193"/>
        <v>don't touch</v>
      </c>
      <c r="P1194" s="4"/>
      <c r="Q1194" s="4"/>
      <c r="R1194" s="4"/>
      <c r="S1194" s="4"/>
      <c r="T1194" s="4"/>
      <c r="AA1194" s="4" t="str">
        <f t="shared" si="194"/>
        <v>na</v>
      </c>
      <c r="AB1194" s="4" t="str">
        <f t="shared" si="195"/>
        <v>na</v>
      </c>
      <c r="AC1194" s="4" t="str">
        <f t="shared" si="196"/>
        <v>na</v>
      </c>
      <c r="AD1194" s="4" t="str">
        <f t="shared" si="197"/>
        <v>na</v>
      </c>
      <c r="AE1194" s="4" t="str">
        <f t="shared" si="198"/>
        <v>na</v>
      </c>
      <c r="AF1194" s="4" t="str">
        <f t="shared" si="199"/>
        <v>na</v>
      </c>
      <c r="AG1194" s="4" t="str">
        <f t="shared" si="200"/>
        <v>na</v>
      </c>
    </row>
    <row r="1195" spans="1:33" x14ac:dyDescent="0.2">
      <c r="A1195" t="s">
        <v>5494</v>
      </c>
      <c r="B1195" t="s">
        <v>5362</v>
      </c>
      <c r="C1195" s="7" t="str">
        <f>VLOOKUP(B1195,YahooFinanceInfos!A:T,9,FALSE)</f>
        <v xml:space="preserve">iShares MSCI Turkey Investable </v>
      </c>
      <c r="D1195" t="str">
        <f>VLOOKUP(B1195,YahooFinanceInfos!A:T,7,FALSE)</f>
        <v>USD</v>
      </c>
      <c r="E1195" s="1">
        <f>VLOOKUP(B1195,YahooFinanceInfos!A:T,20,FALSE)</f>
        <v>20.2</v>
      </c>
      <c r="F1195" s="4" t="str">
        <f>VLOOKUP(B1195,YahooFinanceInfos!A:AK,37,FALSE)</f>
        <v>17.72 - 29.42</v>
      </c>
      <c r="G1195" s="11">
        <f>(VLOOKUP(B1195,YahooFinanceInfos!A:AO,41,FALSE)-E1195)/E1195</f>
        <v>0.45643564356435656</v>
      </c>
      <c r="H1195" s="9">
        <f>VLOOKUP(B1195,YahooFinanceInfos!A:AX,50,FALSE)</f>
        <v>0</v>
      </c>
      <c r="I1195" s="9">
        <f>VLOOKUP(B1195,YahooFinanceInfos!A:AT,46,FALSE)</f>
        <v>0</v>
      </c>
      <c r="J1195" s="4">
        <f>VLOOKUP(B1195,YahooFinanceInfos!A:AV,48,FALSE)</f>
        <v>0</v>
      </c>
      <c r="K1195" s="4" t="str">
        <f t="shared" si="192"/>
        <v>na</v>
      </c>
      <c r="L1195" s="9">
        <f>VLOOKUP(B1195,YahooFinanceInfos!A:AV,47,FALSE)</f>
        <v>0</v>
      </c>
      <c r="M1195" s="9">
        <f>VLOOKUP(B1195,YahooFinanceInfos!A:AZ,52,FALSE)</f>
        <v>0</v>
      </c>
      <c r="N1195" s="4">
        <f>VLOOKUP(B1195,YahooFinanceInfos!A:BH,60,FALSE)</f>
        <v>0</v>
      </c>
      <c r="O1195" s="4" t="str">
        <f t="shared" si="193"/>
        <v>don't touch</v>
      </c>
      <c r="P1195" s="4"/>
      <c r="Q1195" s="4"/>
      <c r="R1195" s="4"/>
      <c r="S1195" s="4"/>
      <c r="T1195" s="4"/>
      <c r="AA1195" s="4" t="str">
        <f t="shared" si="194"/>
        <v>na</v>
      </c>
      <c r="AB1195" s="4" t="str">
        <f t="shared" si="195"/>
        <v>na</v>
      </c>
      <c r="AC1195" s="4" t="str">
        <f t="shared" si="196"/>
        <v>na</v>
      </c>
      <c r="AD1195" s="4" t="str">
        <f t="shared" si="197"/>
        <v>na</v>
      </c>
      <c r="AE1195" s="4" t="str">
        <f t="shared" si="198"/>
        <v>na</v>
      </c>
      <c r="AF1195" s="4" t="str">
        <f t="shared" si="199"/>
        <v>na</v>
      </c>
      <c r="AG1195" s="4" t="str">
        <f t="shared" si="200"/>
        <v>na</v>
      </c>
    </row>
    <row r="1196" spans="1:33" x14ac:dyDescent="0.2">
      <c r="A1196" t="s">
        <v>5494</v>
      </c>
      <c r="B1196" t="s">
        <v>5364</v>
      </c>
      <c r="C1196" s="7" t="str">
        <f>VLOOKUP(B1196,YahooFinanceInfos!A:T,9,FALSE)</f>
        <v>Janus Henderson Small/Mid Cap G</v>
      </c>
      <c r="D1196" t="str">
        <f>VLOOKUP(B1196,YahooFinanceInfos!A:T,7,FALSE)</f>
        <v>USD</v>
      </c>
      <c r="E1196" s="1">
        <f>VLOOKUP(B1196,YahooFinanceInfos!A:T,20,FALSE)</f>
        <v>40.92</v>
      </c>
      <c r="F1196" s="4" t="str">
        <f>VLOOKUP(B1196,YahooFinanceInfos!A:AK,37,FALSE)</f>
        <v>30.05 - 50.43</v>
      </c>
      <c r="G1196" s="11">
        <f>(VLOOKUP(B1196,YahooFinanceInfos!A:AO,41,FALSE)-E1196)/E1196</f>
        <v>0.23240469208211137</v>
      </c>
      <c r="H1196" s="9">
        <f>VLOOKUP(B1196,YahooFinanceInfos!A:AX,50,FALSE)</f>
        <v>0</v>
      </c>
      <c r="I1196" s="9">
        <f>VLOOKUP(B1196,YahooFinanceInfos!A:AT,46,FALSE)</f>
        <v>0</v>
      </c>
      <c r="J1196" s="4">
        <f>VLOOKUP(B1196,YahooFinanceInfos!A:AV,48,FALSE)</f>
        <v>0</v>
      </c>
      <c r="K1196" s="4" t="str">
        <f t="shared" si="192"/>
        <v>na</v>
      </c>
      <c r="L1196" s="9">
        <f>VLOOKUP(B1196,YahooFinanceInfos!A:AV,47,FALSE)</f>
        <v>0</v>
      </c>
      <c r="M1196" s="9">
        <f>VLOOKUP(B1196,YahooFinanceInfos!A:AZ,52,FALSE)</f>
        <v>0</v>
      </c>
      <c r="N1196" s="4">
        <f>VLOOKUP(B1196,YahooFinanceInfos!A:BH,60,FALSE)</f>
        <v>0</v>
      </c>
      <c r="O1196" s="4" t="str">
        <f t="shared" si="193"/>
        <v>don't touch</v>
      </c>
      <c r="P1196" s="4"/>
      <c r="Q1196" s="4"/>
      <c r="R1196" s="4"/>
      <c r="S1196" s="4"/>
      <c r="T1196" s="4"/>
      <c r="AA1196" s="4" t="str">
        <f t="shared" si="194"/>
        <v>na</v>
      </c>
      <c r="AB1196" s="4" t="str">
        <f t="shared" si="195"/>
        <v>na</v>
      </c>
      <c r="AC1196" s="4" t="str">
        <f t="shared" si="196"/>
        <v>na</v>
      </c>
      <c r="AD1196" s="4" t="str">
        <f t="shared" si="197"/>
        <v>na</v>
      </c>
      <c r="AE1196" s="4" t="str">
        <f t="shared" si="198"/>
        <v>na</v>
      </c>
      <c r="AF1196" s="4" t="str">
        <f t="shared" si="199"/>
        <v>na</v>
      </c>
      <c r="AG1196" s="4" t="str">
        <f t="shared" si="200"/>
        <v>na</v>
      </c>
    </row>
    <row r="1197" spans="1:33" x14ac:dyDescent="0.2">
      <c r="A1197" t="s">
        <v>5494</v>
      </c>
      <c r="B1197" t="s">
        <v>5366</v>
      </c>
      <c r="C1197" s="7" t="str">
        <f>VLOOKUP(B1197,YahooFinanceInfos!A:T,9,FALSE)</f>
        <v>Invesco S&amp;P 500 Equal Weight ET</v>
      </c>
      <c r="D1197" t="str">
        <f>VLOOKUP(B1197,YahooFinanceInfos!A:T,7,FALSE)</f>
        <v>USD</v>
      </c>
      <c r="E1197" s="1">
        <f>VLOOKUP(B1197,YahooFinanceInfos!A:T,20,FALSE)</f>
        <v>91.09</v>
      </c>
      <c r="F1197" s="4" t="str">
        <f>VLOOKUP(B1197,YahooFinanceInfos!A:AK,37,FALSE)</f>
        <v>70.56 - 118.98</v>
      </c>
      <c r="G1197" s="11">
        <f>(VLOOKUP(B1197,YahooFinanceInfos!A:AO,41,FALSE)-E1197)/E1197</f>
        <v>0.30618070040619166</v>
      </c>
      <c r="H1197" s="9">
        <f>VLOOKUP(B1197,YahooFinanceInfos!A:AX,50,FALSE)</f>
        <v>0</v>
      </c>
      <c r="I1197" s="9">
        <f>VLOOKUP(B1197,YahooFinanceInfos!A:AT,46,FALSE)</f>
        <v>0</v>
      </c>
      <c r="J1197" s="4">
        <f>VLOOKUP(B1197,YahooFinanceInfos!A:AV,48,FALSE)</f>
        <v>0</v>
      </c>
      <c r="K1197" s="4" t="str">
        <f t="shared" ref="K1197:K1260" si="201">IFERROR(I1197/H1197,"na")</f>
        <v>na</v>
      </c>
      <c r="L1197" s="9">
        <f>VLOOKUP(B1197,YahooFinanceInfos!A:AV,47,FALSE)</f>
        <v>0</v>
      </c>
      <c r="M1197" s="9">
        <f>VLOOKUP(B1197,YahooFinanceInfos!A:AZ,52,FALSE)</f>
        <v>0</v>
      </c>
      <c r="N1197" s="4">
        <f>VLOOKUP(B1197,YahooFinanceInfos!A:BH,60,FALSE)</f>
        <v>0</v>
      </c>
      <c r="O1197" s="4" t="str">
        <f t="shared" ref="O1197:O1260" si="202">IF(G1197&gt;30%,IF(J1197&gt;3%,IF(K1197&lt;100%,IF(K1197&gt;0%,"invest","don't touch"),"don't touch"),"don't touch"),"don't touch")</f>
        <v>don't touch</v>
      </c>
      <c r="P1197" s="4"/>
      <c r="Q1197" s="4"/>
      <c r="R1197" s="4"/>
      <c r="S1197" s="4"/>
      <c r="T1197" s="4"/>
      <c r="AA1197" s="4" t="str">
        <f t="shared" si="194"/>
        <v>na</v>
      </c>
      <c r="AB1197" s="4" t="str">
        <f t="shared" si="195"/>
        <v>na</v>
      </c>
      <c r="AC1197" s="4" t="str">
        <f t="shared" si="196"/>
        <v>na</v>
      </c>
      <c r="AD1197" s="4" t="str">
        <f t="shared" si="197"/>
        <v>na</v>
      </c>
      <c r="AE1197" s="4" t="str">
        <f t="shared" si="198"/>
        <v>na</v>
      </c>
      <c r="AF1197" s="4" t="str">
        <f t="shared" si="199"/>
        <v>na</v>
      </c>
      <c r="AG1197" s="4" t="str">
        <f t="shared" si="200"/>
        <v>na</v>
      </c>
    </row>
    <row r="1198" spans="1:33" x14ac:dyDescent="0.2">
      <c r="A1198" t="s">
        <v>5494</v>
      </c>
      <c r="B1198" t="s">
        <v>5368</v>
      </c>
      <c r="C1198" s="7" t="str">
        <f>VLOOKUP(B1198,YahooFinanceInfos!A:T,9,FALSE)</f>
        <v>Vanguard Long-Term Corporate Bo</v>
      </c>
      <c r="D1198" t="str">
        <f>VLOOKUP(B1198,YahooFinanceInfos!A:T,7,FALSE)</f>
        <v>USD</v>
      </c>
      <c r="E1198" s="1">
        <f>VLOOKUP(B1198,YahooFinanceInfos!A:T,20,FALSE)</f>
        <v>100.19</v>
      </c>
      <c r="F1198" s="4" t="str">
        <f>VLOOKUP(B1198,YahooFinanceInfos!A:AK,37,FALSE)</f>
        <v>78.18 - 109.98</v>
      </c>
      <c r="G1198" s="11">
        <f>(VLOOKUP(B1198,YahooFinanceInfos!A:AO,41,FALSE)-E1198)/E1198</f>
        <v>9.7714342748777383E-2</v>
      </c>
      <c r="H1198" s="9">
        <f>VLOOKUP(B1198,YahooFinanceInfos!A:AX,50,FALSE)</f>
        <v>0</v>
      </c>
      <c r="I1198" s="9">
        <f>VLOOKUP(B1198,YahooFinanceInfos!A:AT,46,FALSE)</f>
        <v>0</v>
      </c>
      <c r="J1198" s="4">
        <f>VLOOKUP(B1198,YahooFinanceInfos!A:AV,48,FALSE)</f>
        <v>0</v>
      </c>
      <c r="K1198" s="4" t="str">
        <f t="shared" si="201"/>
        <v>na</v>
      </c>
      <c r="L1198" s="9">
        <f>VLOOKUP(B1198,YahooFinanceInfos!A:AV,47,FALSE)</f>
        <v>0</v>
      </c>
      <c r="M1198" s="9">
        <f>VLOOKUP(B1198,YahooFinanceInfos!A:AZ,52,FALSE)</f>
        <v>0</v>
      </c>
      <c r="N1198" s="4">
        <f>VLOOKUP(B1198,YahooFinanceInfos!A:BH,60,FALSE)</f>
        <v>0</v>
      </c>
      <c r="O1198" s="4" t="str">
        <f t="shared" si="202"/>
        <v>don't touch</v>
      </c>
      <c r="P1198" s="4"/>
      <c r="Q1198" s="4"/>
      <c r="R1198" s="4"/>
      <c r="S1198" s="4"/>
      <c r="T1198" s="4"/>
      <c r="AA1198" s="4" t="str">
        <f t="shared" si="194"/>
        <v>na</v>
      </c>
      <c r="AB1198" s="4" t="str">
        <f t="shared" si="195"/>
        <v>na</v>
      </c>
      <c r="AC1198" s="4" t="str">
        <f t="shared" si="196"/>
        <v>na</v>
      </c>
      <c r="AD1198" s="4" t="str">
        <f t="shared" si="197"/>
        <v>na</v>
      </c>
      <c r="AE1198" s="4" t="str">
        <f t="shared" si="198"/>
        <v>na</v>
      </c>
      <c r="AF1198" s="4" t="str">
        <f t="shared" si="199"/>
        <v>na</v>
      </c>
      <c r="AG1198" s="4" t="str">
        <f t="shared" si="200"/>
        <v>na</v>
      </c>
    </row>
    <row r="1199" spans="1:33" x14ac:dyDescent="0.2">
      <c r="A1199" t="s">
        <v>5494</v>
      </c>
      <c r="B1199" t="s">
        <v>5370</v>
      </c>
      <c r="C1199" s="7" t="str">
        <f>VLOOKUP(B1199,YahooFinanceInfos!A:T,9,FALSE)</f>
        <v>Vanguard Value ETF</v>
      </c>
      <c r="D1199" t="str">
        <f>VLOOKUP(B1199,YahooFinanceInfos!A:T,7,FALSE)</f>
        <v>USD</v>
      </c>
      <c r="E1199" s="1">
        <f>VLOOKUP(B1199,YahooFinanceInfos!A:T,20,FALSE)</f>
        <v>94.32</v>
      </c>
      <c r="F1199" s="4" t="str">
        <f>VLOOKUP(B1199,YahooFinanceInfos!A:AK,37,FALSE)</f>
        <v>75.55 - 121.71</v>
      </c>
      <c r="G1199" s="11">
        <f>(VLOOKUP(B1199,YahooFinanceInfos!A:AO,41,FALSE)-E1199)/E1199</f>
        <v>0.29039440203562344</v>
      </c>
      <c r="H1199" s="9">
        <f>VLOOKUP(B1199,YahooFinanceInfos!A:AX,50,FALSE)</f>
        <v>0</v>
      </c>
      <c r="I1199" s="9">
        <f>VLOOKUP(B1199,YahooFinanceInfos!A:AT,46,FALSE)</f>
        <v>0</v>
      </c>
      <c r="J1199" s="4">
        <f>VLOOKUP(B1199,YahooFinanceInfos!A:AV,48,FALSE)</f>
        <v>0</v>
      </c>
      <c r="K1199" s="4" t="str">
        <f t="shared" si="201"/>
        <v>na</v>
      </c>
      <c r="L1199" s="9">
        <f>VLOOKUP(B1199,YahooFinanceInfos!A:AV,47,FALSE)</f>
        <v>0</v>
      </c>
      <c r="M1199" s="9">
        <f>VLOOKUP(B1199,YahooFinanceInfos!A:AZ,52,FALSE)</f>
        <v>0</v>
      </c>
      <c r="N1199" s="4">
        <f>VLOOKUP(B1199,YahooFinanceInfos!A:BH,60,FALSE)</f>
        <v>0</v>
      </c>
      <c r="O1199" s="4" t="str">
        <f t="shared" si="202"/>
        <v>don't touch</v>
      </c>
      <c r="P1199" s="4"/>
      <c r="Q1199" s="4"/>
      <c r="R1199" s="4"/>
      <c r="S1199" s="4"/>
      <c r="T1199" s="4"/>
      <c r="AA1199" s="4" t="str">
        <f t="shared" si="194"/>
        <v>na</v>
      </c>
      <c r="AB1199" s="4" t="str">
        <f t="shared" si="195"/>
        <v>na</v>
      </c>
      <c r="AC1199" s="4" t="str">
        <f t="shared" si="196"/>
        <v>na</v>
      </c>
      <c r="AD1199" s="4" t="str">
        <f t="shared" si="197"/>
        <v>na</v>
      </c>
      <c r="AE1199" s="4" t="str">
        <f t="shared" si="198"/>
        <v>na</v>
      </c>
      <c r="AF1199" s="4" t="str">
        <f t="shared" si="199"/>
        <v>na</v>
      </c>
      <c r="AG1199" s="4" t="str">
        <f t="shared" si="200"/>
        <v>na</v>
      </c>
    </row>
    <row r="1200" spans="1:33" x14ac:dyDescent="0.2">
      <c r="A1200" t="s">
        <v>5494</v>
      </c>
      <c r="B1200" t="s">
        <v>5372</v>
      </c>
      <c r="C1200" s="7" t="str">
        <f>VLOOKUP(B1200,YahooFinanceInfos!A:T,9,FALSE)</f>
        <v>SPDR Select Sector Fund - Consu</v>
      </c>
      <c r="D1200" t="str">
        <f>VLOOKUP(B1200,YahooFinanceInfos!A:T,7,FALSE)</f>
        <v>USD</v>
      </c>
      <c r="E1200" s="1">
        <f>VLOOKUP(B1200,YahooFinanceInfos!A:T,20,FALSE)</f>
        <v>114.2</v>
      </c>
      <c r="F1200" s="4" t="str">
        <f>VLOOKUP(B1200,YahooFinanceInfos!A:AK,37,FALSE)</f>
        <v>81.74 - 132.73</v>
      </c>
      <c r="G1200" s="11">
        <f>(VLOOKUP(B1200,YahooFinanceInfos!A:AO,41,FALSE)-E1200)/E1200</f>
        <v>0.16225919439579672</v>
      </c>
      <c r="H1200" s="9">
        <f>VLOOKUP(B1200,YahooFinanceInfos!A:AX,50,FALSE)</f>
        <v>0</v>
      </c>
      <c r="I1200" s="9">
        <f>VLOOKUP(B1200,YahooFinanceInfos!A:AT,46,FALSE)</f>
        <v>0</v>
      </c>
      <c r="J1200" s="4">
        <f>VLOOKUP(B1200,YahooFinanceInfos!A:AV,48,FALSE)</f>
        <v>0</v>
      </c>
      <c r="K1200" s="4" t="str">
        <f t="shared" si="201"/>
        <v>na</v>
      </c>
      <c r="L1200" s="9">
        <f>VLOOKUP(B1200,YahooFinanceInfos!A:AV,47,FALSE)</f>
        <v>0</v>
      </c>
      <c r="M1200" s="9">
        <f>VLOOKUP(B1200,YahooFinanceInfos!A:AZ,52,FALSE)</f>
        <v>0</v>
      </c>
      <c r="N1200" s="4">
        <f>VLOOKUP(B1200,YahooFinanceInfos!A:BH,60,FALSE)</f>
        <v>0</v>
      </c>
      <c r="O1200" s="4" t="str">
        <f t="shared" si="202"/>
        <v>don't touch</v>
      </c>
      <c r="P1200" s="4"/>
      <c r="Q1200" s="4"/>
      <c r="R1200" s="4"/>
      <c r="S1200" s="4"/>
      <c r="T1200" s="4"/>
      <c r="AA1200" s="4" t="str">
        <f t="shared" si="194"/>
        <v>na</v>
      </c>
      <c r="AB1200" s="4" t="str">
        <f t="shared" si="195"/>
        <v>na</v>
      </c>
      <c r="AC1200" s="4" t="str">
        <f t="shared" si="196"/>
        <v>na</v>
      </c>
      <c r="AD1200" s="4" t="str">
        <f t="shared" si="197"/>
        <v>na</v>
      </c>
      <c r="AE1200" s="4" t="str">
        <f t="shared" si="198"/>
        <v>na</v>
      </c>
      <c r="AF1200" s="4" t="str">
        <f t="shared" si="199"/>
        <v>na</v>
      </c>
      <c r="AG1200" s="4" t="str">
        <f t="shared" si="200"/>
        <v>na</v>
      </c>
    </row>
    <row r="1201" spans="1:33" x14ac:dyDescent="0.2">
      <c r="A1201" t="s">
        <v>5494</v>
      </c>
      <c r="B1201" t="s">
        <v>5374</v>
      </c>
      <c r="C1201" s="7" t="str">
        <f>VLOOKUP(B1201,YahooFinanceInfos!A:T,9,FALSE)</f>
        <v>First Trust Mid Cap Core AlphaD</v>
      </c>
      <c r="D1201" t="str">
        <f>VLOOKUP(B1201,YahooFinanceInfos!A:T,7,FALSE)</f>
        <v>USD</v>
      </c>
      <c r="E1201" s="1">
        <f>VLOOKUP(B1201,YahooFinanceInfos!A:T,20,FALSE)</f>
        <v>53.5</v>
      </c>
      <c r="F1201" s="4" t="str">
        <f>VLOOKUP(B1201,YahooFinanceInfos!A:AK,37,FALSE)</f>
        <v>40.01 - 74.39</v>
      </c>
      <c r="G1201" s="11">
        <f>(VLOOKUP(B1201,YahooFinanceInfos!A:AO,41,FALSE)-E1201)/E1201</f>
        <v>0.39046728971962619</v>
      </c>
      <c r="H1201" s="9">
        <f>VLOOKUP(B1201,YahooFinanceInfos!A:AX,50,FALSE)</f>
        <v>0</v>
      </c>
      <c r="I1201" s="9">
        <f>VLOOKUP(B1201,YahooFinanceInfos!A:AT,46,FALSE)</f>
        <v>0</v>
      </c>
      <c r="J1201" s="4">
        <f>VLOOKUP(B1201,YahooFinanceInfos!A:AV,48,FALSE)</f>
        <v>0</v>
      </c>
      <c r="K1201" s="4" t="str">
        <f t="shared" si="201"/>
        <v>na</v>
      </c>
      <c r="L1201" s="9">
        <f>VLOOKUP(B1201,YahooFinanceInfos!A:AV,47,FALSE)</f>
        <v>0</v>
      </c>
      <c r="M1201" s="9">
        <f>VLOOKUP(B1201,YahooFinanceInfos!A:AZ,52,FALSE)</f>
        <v>0</v>
      </c>
      <c r="N1201" s="4">
        <f>VLOOKUP(B1201,YahooFinanceInfos!A:BH,60,FALSE)</f>
        <v>0</v>
      </c>
      <c r="O1201" s="4" t="str">
        <f t="shared" si="202"/>
        <v>don't touch</v>
      </c>
      <c r="P1201" s="4"/>
      <c r="Q1201" s="4"/>
      <c r="R1201" s="4"/>
      <c r="S1201" s="4"/>
      <c r="T1201" s="4"/>
      <c r="AA1201" s="4" t="str">
        <f t="shared" si="194"/>
        <v>na</v>
      </c>
      <c r="AB1201" s="4" t="str">
        <f t="shared" si="195"/>
        <v>na</v>
      </c>
      <c r="AC1201" s="4" t="str">
        <f t="shared" si="196"/>
        <v>na</v>
      </c>
      <c r="AD1201" s="4" t="str">
        <f t="shared" si="197"/>
        <v>na</v>
      </c>
      <c r="AE1201" s="4" t="str">
        <f t="shared" si="198"/>
        <v>na</v>
      </c>
      <c r="AF1201" s="4" t="str">
        <f t="shared" si="199"/>
        <v>na</v>
      </c>
      <c r="AG1201" s="4" t="str">
        <f t="shared" si="200"/>
        <v>na</v>
      </c>
    </row>
    <row r="1202" spans="1:33" x14ac:dyDescent="0.2">
      <c r="A1202" t="s">
        <v>5494</v>
      </c>
      <c r="B1202" t="s">
        <v>5376</v>
      </c>
      <c r="C1202" s="7" t="str">
        <f>VLOOKUP(B1202,YahooFinanceInfos!A:T,9,FALSE)</f>
        <v>ARK Next Generation Internet ET</v>
      </c>
      <c r="D1202" t="str">
        <f>VLOOKUP(B1202,YahooFinanceInfos!A:T,7,FALSE)</f>
        <v>USD</v>
      </c>
      <c r="E1202" s="1">
        <f>VLOOKUP(B1202,YahooFinanceInfos!A:T,20,FALSE)</f>
        <v>70.05</v>
      </c>
      <c r="F1202" s="4" t="str">
        <f>VLOOKUP(B1202,YahooFinanceInfos!A:AK,37,FALSE)</f>
        <v>40.495 - 72.624</v>
      </c>
      <c r="G1202" s="11">
        <f>(VLOOKUP(B1202,YahooFinanceInfos!A:AO,41,FALSE)-E1202)/E1202</f>
        <v>3.6745182012847939E-2</v>
      </c>
      <c r="H1202" s="9">
        <f>VLOOKUP(B1202,YahooFinanceInfos!A:AX,50,FALSE)</f>
        <v>0</v>
      </c>
      <c r="I1202" s="9">
        <f>VLOOKUP(B1202,YahooFinanceInfos!A:AT,46,FALSE)</f>
        <v>0</v>
      </c>
      <c r="J1202" s="4">
        <f>VLOOKUP(B1202,YahooFinanceInfos!A:AV,48,FALSE)</f>
        <v>0</v>
      </c>
      <c r="K1202" s="4" t="str">
        <f t="shared" si="201"/>
        <v>na</v>
      </c>
      <c r="L1202" s="9">
        <f>VLOOKUP(B1202,YahooFinanceInfos!A:AV,47,FALSE)</f>
        <v>0</v>
      </c>
      <c r="M1202" s="9">
        <f>VLOOKUP(B1202,YahooFinanceInfos!A:AZ,52,FALSE)</f>
        <v>0</v>
      </c>
      <c r="N1202" s="4">
        <f>VLOOKUP(B1202,YahooFinanceInfos!A:BH,60,FALSE)</f>
        <v>0</v>
      </c>
      <c r="O1202" s="4" t="str">
        <f t="shared" si="202"/>
        <v>don't touch</v>
      </c>
      <c r="P1202" s="4"/>
      <c r="Q1202" s="4"/>
      <c r="R1202" s="4"/>
      <c r="S1202" s="4"/>
      <c r="T1202" s="4"/>
      <c r="AA1202" s="4" t="str">
        <f t="shared" si="194"/>
        <v>na</v>
      </c>
      <c r="AB1202" s="4" t="str">
        <f t="shared" si="195"/>
        <v>na</v>
      </c>
      <c r="AC1202" s="4" t="str">
        <f t="shared" si="196"/>
        <v>na</v>
      </c>
      <c r="AD1202" s="4" t="str">
        <f t="shared" si="197"/>
        <v>na</v>
      </c>
      <c r="AE1202" s="4" t="str">
        <f t="shared" si="198"/>
        <v>na</v>
      </c>
      <c r="AF1202" s="4" t="str">
        <f t="shared" si="199"/>
        <v>na</v>
      </c>
      <c r="AG1202" s="4" t="str">
        <f t="shared" si="200"/>
        <v>na</v>
      </c>
    </row>
    <row r="1203" spans="1:33" x14ac:dyDescent="0.2">
      <c r="A1203" t="s">
        <v>5494</v>
      </c>
      <c r="B1203" t="s">
        <v>5378</v>
      </c>
      <c r="C1203" s="7" t="str">
        <f>VLOOKUP(B1203,YahooFinanceInfos!A:T,9,FALSE)</f>
        <v>First Trust Large Cap Core Alph</v>
      </c>
      <c r="D1203" t="str">
        <f>VLOOKUP(B1203,YahooFinanceInfos!A:T,7,FALSE)</f>
        <v>USD</v>
      </c>
      <c r="E1203" s="1">
        <f>VLOOKUP(B1203,YahooFinanceInfos!A:T,20,FALSE)</f>
        <v>52.995100000000001</v>
      </c>
      <c r="F1203" s="4" t="str">
        <f>VLOOKUP(B1203,YahooFinanceInfos!A:AK,37,FALSE)</f>
        <v>40.04 - 67.65</v>
      </c>
      <c r="G1203" s="11">
        <f>(VLOOKUP(B1203,YahooFinanceInfos!A:AO,41,FALSE)-E1203)/E1203</f>
        <v>0.27653311343878972</v>
      </c>
      <c r="H1203" s="9">
        <f>VLOOKUP(B1203,YahooFinanceInfos!A:AX,50,FALSE)</f>
        <v>0</v>
      </c>
      <c r="I1203" s="9">
        <f>VLOOKUP(B1203,YahooFinanceInfos!A:AT,46,FALSE)</f>
        <v>0</v>
      </c>
      <c r="J1203" s="4">
        <f>VLOOKUP(B1203,YahooFinanceInfos!A:AV,48,FALSE)</f>
        <v>0</v>
      </c>
      <c r="K1203" s="4" t="str">
        <f t="shared" si="201"/>
        <v>na</v>
      </c>
      <c r="L1203" s="9">
        <f>VLOOKUP(B1203,YahooFinanceInfos!A:AV,47,FALSE)</f>
        <v>0</v>
      </c>
      <c r="M1203" s="9">
        <f>VLOOKUP(B1203,YahooFinanceInfos!A:AZ,52,FALSE)</f>
        <v>0</v>
      </c>
      <c r="N1203" s="4">
        <f>VLOOKUP(B1203,YahooFinanceInfos!A:BH,60,FALSE)</f>
        <v>0</v>
      </c>
      <c r="O1203" s="4" t="str">
        <f t="shared" si="202"/>
        <v>don't touch</v>
      </c>
      <c r="P1203" s="4"/>
      <c r="Q1203" s="4"/>
      <c r="R1203" s="4"/>
      <c r="S1203" s="4"/>
      <c r="T1203" s="4"/>
      <c r="AA1203" s="4" t="str">
        <f t="shared" si="194"/>
        <v>na</v>
      </c>
      <c r="AB1203" s="4" t="str">
        <f t="shared" si="195"/>
        <v>na</v>
      </c>
      <c r="AC1203" s="4" t="str">
        <f t="shared" si="196"/>
        <v>na</v>
      </c>
      <c r="AD1203" s="4" t="str">
        <f t="shared" si="197"/>
        <v>na</v>
      </c>
      <c r="AE1203" s="4" t="str">
        <f t="shared" si="198"/>
        <v>na</v>
      </c>
      <c r="AF1203" s="4" t="str">
        <f t="shared" si="199"/>
        <v>na</v>
      </c>
      <c r="AG1203" s="4" t="str">
        <f t="shared" si="200"/>
        <v>na</v>
      </c>
    </row>
    <row r="1204" spans="1:33" x14ac:dyDescent="0.2">
      <c r="A1204" t="s">
        <v>5494</v>
      </c>
      <c r="B1204" t="s">
        <v>5380</v>
      </c>
      <c r="C1204" s="7" t="str">
        <f>VLOOKUP(B1204,YahooFinanceInfos!A:T,9,FALSE)</f>
        <v>SPDR S&amp;P 500 Buyback ETF</v>
      </c>
      <c r="D1204" t="str">
        <f>VLOOKUP(B1204,YahooFinanceInfos!A:T,7,FALSE)</f>
        <v>USD</v>
      </c>
      <c r="E1204" s="1">
        <f>VLOOKUP(B1204,YahooFinanceInfos!A:T,20,FALSE)</f>
        <v>52.81</v>
      </c>
      <c r="F1204" s="4" t="str">
        <f>VLOOKUP(B1204,YahooFinanceInfos!A:AK,37,FALSE)</f>
        <v>41.54 - 75.42</v>
      </c>
      <c r="G1204" s="11">
        <f>(VLOOKUP(B1204,YahooFinanceInfos!A:AO,41,FALSE)-E1204)/E1204</f>
        <v>0.42813861011172122</v>
      </c>
      <c r="H1204" s="9">
        <f>VLOOKUP(B1204,YahooFinanceInfos!A:AX,50,FALSE)</f>
        <v>0</v>
      </c>
      <c r="I1204" s="9">
        <f>VLOOKUP(B1204,YahooFinanceInfos!A:AT,46,FALSE)</f>
        <v>0</v>
      </c>
      <c r="J1204" s="4">
        <f>VLOOKUP(B1204,YahooFinanceInfos!A:AV,48,FALSE)</f>
        <v>0</v>
      </c>
      <c r="K1204" s="4" t="str">
        <f t="shared" si="201"/>
        <v>na</v>
      </c>
      <c r="L1204" s="9">
        <f>VLOOKUP(B1204,YahooFinanceInfos!A:AV,47,FALSE)</f>
        <v>0</v>
      </c>
      <c r="M1204" s="9">
        <f>VLOOKUP(B1204,YahooFinanceInfos!A:AZ,52,FALSE)</f>
        <v>0</v>
      </c>
      <c r="N1204" s="4">
        <f>VLOOKUP(B1204,YahooFinanceInfos!A:BH,60,FALSE)</f>
        <v>0</v>
      </c>
      <c r="O1204" s="4" t="str">
        <f t="shared" si="202"/>
        <v>don't touch</v>
      </c>
      <c r="P1204" s="4"/>
      <c r="Q1204" s="4"/>
      <c r="R1204" s="4"/>
      <c r="S1204" s="4"/>
      <c r="T1204" s="4"/>
      <c r="AA1204" s="4" t="str">
        <f t="shared" si="194"/>
        <v>na</v>
      </c>
      <c r="AB1204" s="4" t="str">
        <f t="shared" si="195"/>
        <v>na</v>
      </c>
      <c r="AC1204" s="4" t="str">
        <f t="shared" si="196"/>
        <v>na</v>
      </c>
      <c r="AD1204" s="4" t="str">
        <f t="shared" si="197"/>
        <v>na</v>
      </c>
      <c r="AE1204" s="4" t="str">
        <f t="shared" si="198"/>
        <v>na</v>
      </c>
      <c r="AF1204" s="4" t="str">
        <f t="shared" si="199"/>
        <v>na</v>
      </c>
      <c r="AG1204" s="4" t="str">
        <f t="shared" si="200"/>
        <v>na</v>
      </c>
    </row>
    <row r="1205" spans="1:33" x14ac:dyDescent="0.2">
      <c r="A1205" t="s">
        <v>5494</v>
      </c>
      <c r="B1205" t="s">
        <v>5382</v>
      </c>
      <c r="C1205" s="7" t="str">
        <f>VLOOKUP(B1205,YahooFinanceInfos!A:T,9,FALSE)</f>
        <v>VictoryShares US Large Cap High</v>
      </c>
      <c r="D1205" t="str">
        <f>VLOOKUP(B1205,YahooFinanceInfos!A:T,7,FALSE)</f>
        <v>USD</v>
      </c>
      <c r="E1205" s="1">
        <f>VLOOKUP(B1205,YahooFinanceInfos!A:T,20,FALSE)</f>
        <v>36.183500000000002</v>
      </c>
      <c r="F1205" s="4" t="str">
        <f>VLOOKUP(B1205,YahooFinanceInfos!A:AK,37,FALSE)</f>
        <v>29.352 - 51.01</v>
      </c>
      <c r="G1205" s="11">
        <f>(VLOOKUP(B1205,YahooFinanceInfos!A:AO,41,FALSE)-E1205)/E1205</f>
        <v>0.40975859162325357</v>
      </c>
      <c r="H1205" s="9">
        <f>VLOOKUP(B1205,YahooFinanceInfos!A:AX,50,FALSE)</f>
        <v>0</v>
      </c>
      <c r="I1205" s="9">
        <f>VLOOKUP(B1205,YahooFinanceInfos!A:AT,46,FALSE)</f>
        <v>0</v>
      </c>
      <c r="J1205" s="4">
        <f>VLOOKUP(B1205,YahooFinanceInfos!A:AV,48,FALSE)</f>
        <v>0</v>
      </c>
      <c r="K1205" s="4" t="str">
        <f t="shared" si="201"/>
        <v>na</v>
      </c>
      <c r="L1205" s="9">
        <f>VLOOKUP(B1205,YahooFinanceInfos!A:AV,47,FALSE)</f>
        <v>0</v>
      </c>
      <c r="M1205" s="9">
        <f>VLOOKUP(B1205,YahooFinanceInfos!A:AZ,52,FALSE)</f>
        <v>0</v>
      </c>
      <c r="N1205" s="4">
        <f>VLOOKUP(B1205,YahooFinanceInfos!A:BH,60,FALSE)</f>
        <v>0</v>
      </c>
      <c r="O1205" s="4" t="str">
        <f t="shared" si="202"/>
        <v>don't touch</v>
      </c>
      <c r="P1205" s="4"/>
      <c r="Q1205" s="4"/>
      <c r="R1205" s="4"/>
      <c r="S1205" s="4"/>
      <c r="T1205" s="4"/>
      <c r="AA1205" s="4" t="str">
        <f t="shared" si="194"/>
        <v>na</v>
      </c>
      <c r="AB1205" s="4" t="str">
        <f t="shared" si="195"/>
        <v>na</v>
      </c>
      <c r="AC1205" s="4" t="str">
        <f t="shared" si="196"/>
        <v>na</v>
      </c>
      <c r="AD1205" s="4" t="str">
        <f t="shared" si="197"/>
        <v>na</v>
      </c>
      <c r="AE1205" s="4" t="str">
        <f t="shared" si="198"/>
        <v>na</v>
      </c>
      <c r="AF1205" s="4" t="str">
        <f t="shared" si="199"/>
        <v>na</v>
      </c>
      <c r="AG1205" s="4" t="str">
        <f t="shared" si="200"/>
        <v>na</v>
      </c>
    </row>
    <row r="1206" spans="1:33" x14ac:dyDescent="0.2">
      <c r="A1206" t="s">
        <v>5494</v>
      </c>
      <c r="B1206" t="s">
        <v>5384</v>
      </c>
      <c r="C1206" s="7" t="str">
        <f>VLOOKUP(B1206,YahooFinanceInfos!A:T,9,FALSE)</f>
        <v>WisdomTree U.S. MidCap Dividend</v>
      </c>
      <c r="D1206" t="str">
        <f>VLOOKUP(B1206,YahooFinanceInfos!A:T,7,FALSE)</f>
        <v>USD</v>
      </c>
      <c r="E1206" s="1">
        <f>VLOOKUP(B1206,YahooFinanceInfos!A:T,20,FALSE)</f>
        <v>25.06</v>
      </c>
      <c r="F1206" s="4" t="str">
        <f>VLOOKUP(B1206,YahooFinanceInfos!A:AK,37,FALSE)</f>
        <v>20.07 - 38.74</v>
      </c>
      <c r="G1206" s="11">
        <f>(VLOOKUP(B1206,YahooFinanceInfos!A:AO,41,FALSE)-E1206)/E1206</f>
        <v>0.5458898643256187</v>
      </c>
      <c r="H1206" s="9">
        <f>VLOOKUP(B1206,YahooFinanceInfos!A:AX,50,FALSE)</f>
        <v>0</v>
      </c>
      <c r="I1206" s="9">
        <f>VLOOKUP(B1206,YahooFinanceInfos!A:AT,46,FALSE)</f>
        <v>0</v>
      </c>
      <c r="J1206" s="4">
        <f>VLOOKUP(B1206,YahooFinanceInfos!A:AV,48,FALSE)</f>
        <v>0</v>
      </c>
      <c r="K1206" s="4" t="str">
        <f t="shared" si="201"/>
        <v>na</v>
      </c>
      <c r="L1206" s="9">
        <f>VLOOKUP(B1206,YahooFinanceInfos!A:AV,47,FALSE)</f>
        <v>0</v>
      </c>
      <c r="M1206" s="9">
        <f>VLOOKUP(B1206,YahooFinanceInfos!A:AZ,52,FALSE)</f>
        <v>0</v>
      </c>
      <c r="N1206" s="4">
        <f>VLOOKUP(B1206,YahooFinanceInfos!A:BH,60,FALSE)</f>
        <v>0</v>
      </c>
      <c r="O1206" s="4" t="str">
        <f t="shared" si="202"/>
        <v>don't touch</v>
      </c>
      <c r="P1206" s="4"/>
      <c r="Q1206" s="4"/>
      <c r="R1206" s="4"/>
      <c r="S1206" s="4"/>
      <c r="T1206" s="4"/>
      <c r="AA1206" s="4" t="str">
        <f t="shared" si="194"/>
        <v>na</v>
      </c>
      <c r="AB1206" s="4" t="str">
        <f t="shared" si="195"/>
        <v>na</v>
      </c>
      <c r="AC1206" s="4" t="str">
        <f t="shared" si="196"/>
        <v>na</v>
      </c>
      <c r="AD1206" s="4" t="str">
        <f t="shared" si="197"/>
        <v>na</v>
      </c>
      <c r="AE1206" s="4" t="str">
        <f t="shared" si="198"/>
        <v>na</v>
      </c>
      <c r="AF1206" s="4" t="str">
        <f t="shared" si="199"/>
        <v>na</v>
      </c>
      <c r="AG1206" s="4" t="str">
        <f t="shared" si="200"/>
        <v>na</v>
      </c>
    </row>
    <row r="1207" spans="1:33" x14ac:dyDescent="0.2">
      <c r="A1207" t="s">
        <v>5494</v>
      </c>
      <c r="B1207" t="s">
        <v>5386</v>
      </c>
      <c r="C1207" s="7" t="str">
        <f>VLOOKUP(B1207,YahooFinanceInfos!A:T,9,FALSE)</f>
        <v>First Trust NASDAQ-100 Equal We</v>
      </c>
      <c r="D1207" t="str">
        <f>VLOOKUP(B1207,YahooFinanceInfos!A:T,7,FALSE)</f>
        <v>USD</v>
      </c>
      <c r="E1207" s="1">
        <f>VLOOKUP(B1207,YahooFinanceInfos!A:T,20,FALSE)</f>
        <v>70.97</v>
      </c>
      <c r="F1207" s="4" t="str">
        <f>VLOOKUP(B1207,YahooFinanceInfos!A:AK,37,FALSE)</f>
        <v>53.69 - 79.99</v>
      </c>
      <c r="G1207" s="11">
        <f>(VLOOKUP(B1207,YahooFinanceInfos!A:AO,41,FALSE)-E1207)/E1207</f>
        <v>0.12709595603776239</v>
      </c>
      <c r="H1207" s="9">
        <f>VLOOKUP(B1207,YahooFinanceInfos!A:AX,50,FALSE)</f>
        <v>0</v>
      </c>
      <c r="I1207" s="9">
        <f>VLOOKUP(B1207,YahooFinanceInfos!A:AT,46,FALSE)</f>
        <v>0</v>
      </c>
      <c r="J1207" s="4">
        <f>VLOOKUP(B1207,YahooFinanceInfos!A:AV,48,FALSE)</f>
        <v>0</v>
      </c>
      <c r="K1207" s="4" t="str">
        <f t="shared" si="201"/>
        <v>na</v>
      </c>
      <c r="L1207" s="9">
        <f>VLOOKUP(B1207,YahooFinanceInfos!A:AV,47,FALSE)</f>
        <v>0</v>
      </c>
      <c r="M1207" s="9">
        <f>VLOOKUP(B1207,YahooFinanceInfos!A:AZ,52,FALSE)</f>
        <v>0</v>
      </c>
      <c r="N1207" s="4">
        <f>VLOOKUP(B1207,YahooFinanceInfos!A:BH,60,FALSE)</f>
        <v>0</v>
      </c>
      <c r="O1207" s="4" t="str">
        <f t="shared" si="202"/>
        <v>don't touch</v>
      </c>
      <c r="P1207" s="4"/>
      <c r="Q1207" s="4"/>
      <c r="R1207" s="4"/>
      <c r="S1207" s="4"/>
      <c r="T1207" s="4"/>
      <c r="AA1207" s="4" t="str">
        <f t="shared" si="194"/>
        <v>na</v>
      </c>
      <c r="AB1207" s="4" t="str">
        <f t="shared" si="195"/>
        <v>na</v>
      </c>
      <c r="AC1207" s="4" t="str">
        <f t="shared" si="196"/>
        <v>na</v>
      </c>
      <c r="AD1207" s="4" t="str">
        <f t="shared" si="197"/>
        <v>na</v>
      </c>
      <c r="AE1207" s="4" t="str">
        <f t="shared" si="198"/>
        <v>na</v>
      </c>
      <c r="AF1207" s="4" t="str">
        <f t="shared" si="199"/>
        <v>na</v>
      </c>
      <c r="AG1207" s="4" t="str">
        <f t="shared" si="200"/>
        <v>na</v>
      </c>
    </row>
    <row r="1208" spans="1:33" x14ac:dyDescent="0.2">
      <c r="A1208" t="s">
        <v>5494</v>
      </c>
      <c r="B1208" t="s">
        <v>5388</v>
      </c>
      <c r="C1208" s="7" t="str">
        <f>VLOOKUP(B1208,YahooFinanceInfos!A:T,9,FALSE)</f>
        <v>SPDR Russell 1000 Yield Focus E</v>
      </c>
      <c r="D1208" t="str">
        <f>VLOOKUP(B1208,YahooFinanceInfos!A:T,7,FALSE)</f>
        <v>USD</v>
      </c>
      <c r="E1208" s="1">
        <f>VLOOKUP(B1208,YahooFinanceInfos!A:T,20,FALSE)</f>
        <v>51.298999999999999</v>
      </c>
      <c r="F1208" s="4" t="str">
        <f>VLOOKUP(B1208,YahooFinanceInfos!A:AK,37,FALSE)</f>
        <v>40.32 - 77.853</v>
      </c>
      <c r="G1208" s="11">
        <f>(VLOOKUP(B1208,YahooFinanceInfos!A:AO,41,FALSE)-E1208)/E1208</f>
        <v>0.51763192264956426</v>
      </c>
      <c r="H1208" s="9">
        <f>VLOOKUP(B1208,YahooFinanceInfos!A:AX,50,FALSE)</f>
        <v>0</v>
      </c>
      <c r="I1208" s="9">
        <f>VLOOKUP(B1208,YahooFinanceInfos!A:AT,46,FALSE)</f>
        <v>0</v>
      </c>
      <c r="J1208" s="4">
        <f>VLOOKUP(B1208,YahooFinanceInfos!A:AV,48,FALSE)</f>
        <v>0</v>
      </c>
      <c r="K1208" s="4" t="str">
        <f t="shared" si="201"/>
        <v>na</v>
      </c>
      <c r="L1208" s="9">
        <f>VLOOKUP(B1208,YahooFinanceInfos!A:AV,47,FALSE)</f>
        <v>0</v>
      </c>
      <c r="M1208" s="9">
        <f>VLOOKUP(B1208,YahooFinanceInfos!A:AZ,52,FALSE)</f>
        <v>0</v>
      </c>
      <c r="N1208" s="4">
        <f>VLOOKUP(B1208,YahooFinanceInfos!A:BH,60,FALSE)</f>
        <v>0</v>
      </c>
      <c r="O1208" s="4" t="str">
        <f t="shared" si="202"/>
        <v>don't touch</v>
      </c>
      <c r="P1208" s="4"/>
      <c r="Q1208" s="4"/>
      <c r="R1208" s="4"/>
      <c r="S1208" s="4"/>
      <c r="T1208" s="4"/>
      <c r="AA1208" s="4" t="str">
        <f t="shared" si="194"/>
        <v>na</v>
      </c>
      <c r="AB1208" s="4" t="str">
        <f t="shared" si="195"/>
        <v>na</v>
      </c>
      <c r="AC1208" s="4" t="str">
        <f t="shared" si="196"/>
        <v>na</v>
      </c>
      <c r="AD1208" s="4" t="str">
        <f t="shared" si="197"/>
        <v>na</v>
      </c>
      <c r="AE1208" s="4" t="str">
        <f t="shared" si="198"/>
        <v>na</v>
      </c>
      <c r="AF1208" s="4" t="str">
        <f t="shared" si="199"/>
        <v>na</v>
      </c>
      <c r="AG1208" s="4" t="str">
        <f t="shared" si="200"/>
        <v>na</v>
      </c>
    </row>
    <row r="1209" spans="1:33" x14ac:dyDescent="0.2">
      <c r="A1209" t="s">
        <v>5494</v>
      </c>
      <c r="B1209" t="s">
        <v>5390</v>
      </c>
      <c r="C1209" s="7" t="str">
        <f>VLOOKUP(B1209,YahooFinanceInfos!A:T,9,FALSE)</f>
        <v>Shares Long-Term Corporate Bond</v>
      </c>
      <c r="D1209" t="str">
        <f>VLOOKUP(B1209,YahooFinanceInfos!A:T,7,FALSE)</f>
        <v>USD</v>
      </c>
      <c r="E1209" s="1">
        <f>VLOOKUP(B1209,YahooFinanceInfos!A:T,20,FALSE)</f>
        <v>65.790000000000006</v>
      </c>
      <c r="F1209" s="4" t="str">
        <f>VLOOKUP(B1209,YahooFinanceInfos!A:AK,37,FALSE)</f>
        <v>52.06 - 72.34</v>
      </c>
      <c r="G1209" s="11">
        <f>(VLOOKUP(B1209,YahooFinanceInfos!A:AO,41,FALSE)-E1209)/E1209</f>
        <v>9.9559203526371737E-2</v>
      </c>
      <c r="H1209" s="9">
        <f>VLOOKUP(B1209,YahooFinanceInfos!A:AX,50,FALSE)</f>
        <v>0</v>
      </c>
      <c r="I1209" s="9">
        <f>VLOOKUP(B1209,YahooFinanceInfos!A:AT,46,FALSE)</f>
        <v>0</v>
      </c>
      <c r="J1209" s="4">
        <f>VLOOKUP(B1209,YahooFinanceInfos!A:AV,48,FALSE)</f>
        <v>0</v>
      </c>
      <c r="K1209" s="4" t="str">
        <f t="shared" si="201"/>
        <v>na</v>
      </c>
      <c r="L1209" s="9">
        <f>VLOOKUP(B1209,YahooFinanceInfos!A:AV,47,FALSE)</f>
        <v>0</v>
      </c>
      <c r="M1209" s="9">
        <f>VLOOKUP(B1209,YahooFinanceInfos!A:AZ,52,FALSE)</f>
        <v>0</v>
      </c>
      <c r="N1209" s="4">
        <f>VLOOKUP(B1209,YahooFinanceInfos!A:BH,60,FALSE)</f>
        <v>0</v>
      </c>
      <c r="O1209" s="4" t="str">
        <f t="shared" si="202"/>
        <v>don't touch</v>
      </c>
      <c r="P1209" s="4"/>
      <c r="Q1209" s="4"/>
      <c r="R1209" s="4"/>
      <c r="S1209" s="4"/>
      <c r="T1209" s="4"/>
      <c r="AA1209" s="4" t="str">
        <f t="shared" si="194"/>
        <v>na</v>
      </c>
      <c r="AB1209" s="4" t="str">
        <f t="shared" si="195"/>
        <v>na</v>
      </c>
      <c r="AC1209" s="4" t="str">
        <f t="shared" si="196"/>
        <v>na</v>
      </c>
      <c r="AD1209" s="4" t="str">
        <f t="shared" si="197"/>
        <v>na</v>
      </c>
      <c r="AE1209" s="4" t="str">
        <f t="shared" si="198"/>
        <v>na</v>
      </c>
      <c r="AF1209" s="4" t="str">
        <f t="shared" si="199"/>
        <v>na</v>
      </c>
      <c r="AG1209" s="4" t="str">
        <f t="shared" si="200"/>
        <v>na</v>
      </c>
    </row>
    <row r="1210" spans="1:33" x14ac:dyDescent="0.2">
      <c r="A1210" t="s">
        <v>5494</v>
      </c>
      <c r="B1210" t="s">
        <v>5392</v>
      </c>
      <c r="C1210" s="7" t="str">
        <f>VLOOKUP(B1210,YahooFinanceInfos!A:T,9,FALSE)</f>
        <v xml:space="preserve">Xtrackers MSCI Eurozone Hedged </v>
      </c>
      <c r="D1210" t="str">
        <f>VLOOKUP(B1210,YahooFinanceInfos!A:T,7,FALSE)</f>
        <v>USD</v>
      </c>
      <c r="E1210" s="1">
        <f>VLOOKUP(B1210,YahooFinanceInfos!A:T,20,FALSE)</f>
        <v>25.72</v>
      </c>
      <c r="F1210" s="4" t="str">
        <f>VLOOKUP(B1210,YahooFinanceInfos!A:AK,37,FALSE)</f>
        <v>20.95 - 34.68</v>
      </c>
      <c r="G1210" s="11">
        <f>(VLOOKUP(B1210,YahooFinanceInfos!A:AO,41,FALSE)-E1210)/E1210</f>
        <v>0.34836702954898918</v>
      </c>
      <c r="H1210" s="9">
        <f>VLOOKUP(B1210,YahooFinanceInfos!A:AX,50,FALSE)</f>
        <v>0</v>
      </c>
      <c r="I1210" s="9">
        <f>VLOOKUP(B1210,YahooFinanceInfos!A:AT,46,FALSE)</f>
        <v>0</v>
      </c>
      <c r="J1210" s="4">
        <f>VLOOKUP(B1210,YahooFinanceInfos!A:AV,48,FALSE)</f>
        <v>0</v>
      </c>
      <c r="K1210" s="4" t="str">
        <f t="shared" si="201"/>
        <v>na</v>
      </c>
      <c r="L1210" s="9">
        <f>VLOOKUP(B1210,YahooFinanceInfos!A:AV,47,FALSE)</f>
        <v>0</v>
      </c>
      <c r="M1210" s="9">
        <f>VLOOKUP(B1210,YahooFinanceInfos!A:AZ,52,FALSE)</f>
        <v>0</v>
      </c>
      <c r="N1210" s="4">
        <f>VLOOKUP(B1210,YahooFinanceInfos!A:BH,60,FALSE)</f>
        <v>0</v>
      </c>
      <c r="O1210" s="4" t="str">
        <f t="shared" si="202"/>
        <v>don't touch</v>
      </c>
      <c r="P1210" s="4"/>
      <c r="Q1210" s="4"/>
      <c r="R1210" s="4"/>
      <c r="S1210" s="4"/>
      <c r="T1210" s="4"/>
      <c r="AA1210" s="4" t="str">
        <f t="shared" si="194"/>
        <v>na</v>
      </c>
      <c r="AB1210" s="4" t="str">
        <f t="shared" si="195"/>
        <v>na</v>
      </c>
      <c r="AC1210" s="4" t="str">
        <f t="shared" si="196"/>
        <v>na</v>
      </c>
      <c r="AD1210" s="4" t="str">
        <f t="shared" si="197"/>
        <v>na</v>
      </c>
      <c r="AE1210" s="4" t="str">
        <f t="shared" si="198"/>
        <v>na</v>
      </c>
      <c r="AF1210" s="4" t="str">
        <f t="shared" si="199"/>
        <v>na</v>
      </c>
      <c r="AG1210" s="4" t="str">
        <f t="shared" si="200"/>
        <v>na</v>
      </c>
    </row>
    <row r="1211" spans="1:33" x14ac:dyDescent="0.2">
      <c r="A1211" t="s">
        <v>5494</v>
      </c>
      <c r="B1211" t="s">
        <v>5394</v>
      </c>
      <c r="C1211" s="7" t="str">
        <f>VLOOKUP(B1211,YahooFinanceInfos!A:T,9,FALSE)</f>
        <v>Invesco S&amp;P 500 Value with Mome</v>
      </c>
      <c r="D1211" t="str">
        <f>VLOOKUP(B1211,YahooFinanceInfos!A:T,7,FALSE)</f>
        <v>USD</v>
      </c>
      <c r="E1211" s="1">
        <f>VLOOKUP(B1211,YahooFinanceInfos!A:T,20,FALSE)</f>
        <v>29.286100000000001</v>
      </c>
      <c r="F1211" s="4" t="str">
        <f>VLOOKUP(B1211,YahooFinanceInfos!A:AK,37,FALSE)</f>
        <v>23.31 - 43.85</v>
      </c>
      <c r="G1211" s="11">
        <f>(VLOOKUP(B1211,YahooFinanceInfos!A:AO,41,FALSE)-E1211)/E1211</f>
        <v>0.49729735266901359</v>
      </c>
      <c r="H1211" s="9">
        <f>VLOOKUP(B1211,YahooFinanceInfos!A:AX,50,FALSE)</f>
        <v>0</v>
      </c>
      <c r="I1211" s="9">
        <f>VLOOKUP(B1211,YahooFinanceInfos!A:AT,46,FALSE)</f>
        <v>0</v>
      </c>
      <c r="J1211" s="4">
        <f>VLOOKUP(B1211,YahooFinanceInfos!A:AV,48,FALSE)</f>
        <v>0</v>
      </c>
      <c r="K1211" s="4" t="str">
        <f t="shared" si="201"/>
        <v>na</v>
      </c>
      <c r="L1211" s="9">
        <f>VLOOKUP(B1211,YahooFinanceInfos!A:AV,47,FALSE)</f>
        <v>0</v>
      </c>
      <c r="M1211" s="9">
        <f>VLOOKUP(B1211,YahooFinanceInfos!A:AZ,52,FALSE)</f>
        <v>0</v>
      </c>
      <c r="N1211" s="4">
        <f>VLOOKUP(B1211,YahooFinanceInfos!A:BH,60,FALSE)</f>
        <v>0</v>
      </c>
      <c r="O1211" s="4" t="str">
        <f t="shared" si="202"/>
        <v>don't touch</v>
      </c>
      <c r="P1211" s="4"/>
      <c r="Q1211" s="4"/>
      <c r="R1211" s="4"/>
      <c r="S1211" s="4"/>
      <c r="T1211" s="4"/>
      <c r="AA1211" s="4" t="str">
        <f t="shared" si="194"/>
        <v>na</v>
      </c>
      <c r="AB1211" s="4" t="str">
        <f t="shared" si="195"/>
        <v>na</v>
      </c>
      <c r="AC1211" s="4" t="str">
        <f t="shared" si="196"/>
        <v>na</v>
      </c>
      <c r="AD1211" s="4" t="str">
        <f t="shared" si="197"/>
        <v>na</v>
      </c>
      <c r="AE1211" s="4" t="str">
        <f t="shared" si="198"/>
        <v>na</v>
      </c>
      <c r="AF1211" s="4" t="str">
        <f t="shared" si="199"/>
        <v>na</v>
      </c>
      <c r="AG1211" s="4" t="str">
        <f t="shared" si="200"/>
        <v>na</v>
      </c>
    </row>
    <row r="1212" spans="1:33" x14ac:dyDescent="0.2">
      <c r="A1212" t="s">
        <v>5494</v>
      </c>
      <c r="B1212" t="s">
        <v>5396</v>
      </c>
      <c r="C1212" s="7" t="str">
        <f>VLOOKUP(B1212,YahooFinanceInfos!A:T,9,FALSE)</f>
        <v xml:space="preserve">First Trust Utilities AlphaDEX </v>
      </c>
      <c r="D1212" t="str">
        <f>VLOOKUP(B1212,YahooFinanceInfos!A:T,7,FALSE)</f>
        <v>USD</v>
      </c>
      <c r="E1212" s="1">
        <f>VLOOKUP(B1212,YahooFinanceInfos!A:T,20,FALSE)</f>
        <v>25.31</v>
      </c>
      <c r="F1212" s="4" t="str">
        <f>VLOOKUP(B1212,YahooFinanceInfos!A:AK,37,FALSE)</f>
        <v>20.34 - 31.9</v>
      </c>
      <c r="G1212" s="11">
        <f>(VLOOKUP(B1212,YahooFinanceInfos!A:AO,41,FALSE)-E1212)/E1212</f>
        <v>0.26037139470564996</v>
      </c>
      <c r="H1212" s="9">
        <f>VLOOKUP(B1212,YahooFinanceInfos!A:AX,50,FALSE)</f>
        <v>0</v>
      </c>
      <c r="I1212" s="9">
        <f>VLOOKUP(B1212,YahooFinanceInfos!A:AT,46,FALSE)</f>
        <v>0</v>
      </c>
      <c r="J1212" s="4">
        <f>VLOOKUP(B1212,YahooFinanceInfos!A:AV,48,FALSE)</f>
        <v>0</v>
      </c>
      <c r="K1212" s="4" t="str">
        <f t="shared" si="201"/>
        <v>na</v>
      </c>
      <c r="L1212" s="9">
        <f>VLOOKUP(B1212,YahooFinanceInfos!A:AV,47,FALSE)</f>
        <v>0</v>
      </c>
      <c r="M1212" s="9">
        <f>VLOOKUP(B1212,YahooFinanceInfos!A:AZ,52,FALSE)</f>
        <v>0</v>
      </c>
      <c r="N1212" s="4">
        <f>VLOOKUP(B1212,YahooFinanceInfos!A:BH,60,FALSE)</f>
        <v>0</v>
      </c>
      <c r="O1212" s="4" t="str">
        <f t="shared" si="202"/>
        <v>don't touch</v>
      </c>
      <c r="P1212" s="4"/>
      <c r="Q1212" s="4"/>
      <c r="R1212" s="4"/>
      <c r="S1212" s="4"/>
      <c r="T1212" s="4"/>
      <c r="AA1212" s="4" t="str">
        <f t="shared" si="194"/>
        <v>na</v>
      </c>
      <c r="AB1212" s="4" t="str">
        <f t="shared" si="195"/>
        <v>na</v>
      </c>
      <c r="AC1212" s="4" t="str">
        <f t="shared" si="196"/>
        <v>na</v>
      </c>
      <c r="AD1212" s="4" t="str">
        <f t="shared" si="197"/>
        <v>na</v>
      </c>
      <c r="AE1212" s="4" t="str">
        <f t="shared" si="198"/>
        <v>na</v>
      </c>
      <c r="AF1212" s="4" t="str">
        <f t="shared" si="199"/>
        <v>na</v>
      </c>
      <c r="AG1212" s="4" t="str">
        <f t="shared" si="200"/>
        <v>na</v>
      </c>
    </row>
    <row r="1213" spans="1:33" x14ac:dyDescent="0.2">
      <c r="A1213" t="s">
        <v>5494</v>
      </c>
      <c r="B1213" t="s">
        <v>5398</v>
      </c>
      <c r="C1213" s="7" t="str">
        <f>VLOOKUP(B1213,YahooFinanceInfos!A:T,9,FALSE)</f>
        <v>Vanguard Consumer Discretion ET</v>
      </c>
      <c r="D1213" t="str">
        <f>VLOOKUP(B1213,YahooFinanceInfos!A:T,7,FALSE)</f>
        <v>USD</v>
      </c>
      <c r="E1213" s="1">
        <f>VLOOKUP(B1213,YahooFinanceInfos!A:T,20,FALSE)</f>
        <v>174.14</v>
      </c>
      <c r="F1213" s="4" t="str">
        <f>VLOOKUP(B1213,YahooFinanceInfos!A:AK,37,FALSE)</f>
        <v>118.99 - 205.05</v>
      </c>
      <c r="G1213" s="11">
        <f>(VLOOKUP(B1213,YahooFinanceInfos!A:AO,41,FALSE)-E1213)/E1213</f>
        <v>0.1775008613759046</v>
      </c>
      <c r="H1213" s="9">
        <f>VLOOKUP(B1213,YahooFinanceInfos!A:AX,50,FALSE)</f>
        <v>0</v>
      </c>
      <c r="I1213" s="9">
        <f>VLOOKUP(B1213,YahooFinanceInfos!A:AT,46,FALSE)</f>
        <v>0</v>
      </c>
      <c r="J1213" s="4">
        <f>VLOOKUP(B1213,YahooFinanceInfos!A:AV,48,FALSE)</f>
        <v>0</v>
      </c>
      <c r="K1213" s="4" t="str">
        <f t="shared" si="201"/>
        <v>na</v>
      </c>
      <c r="L1213" s="9">
        <f>VLOOKUP(B1213,YahooFinanceInfos!A:AV,47,FALSE)</f>
        <v>0</v>
      </c>
      <c r="M1213" s="9">
        <f>VLOOKUP(B1213,YahooFinanceInfos!A:AZ,52,FALSE)</f>
        <v>0</v>
      </c>
      <c r="N1213" s="4">
        <f>VLOOKUP(B1213,YahooFinanceInfos!A:BH,60,FALSE)</f>
        <v>0</v>
      </c>
      <c r="O1213" s="4" t="str">
        <f t="shared" si="202"/>
        <v>don't touch</v>
      </c>
      <c r="P1213" s="4"/>
      <c r="Q1213" s="4"/>
      <c r="R1213" s="4"/>
      <c r="S1213" s="4"/>
      <c r="T1213" s="4"/>
      <c r="AA1213" s="4" t="str">
        <f t="shared" si="194"/>
        <v>na</v>
      </c>
      <c r="AB1213" s="4" t="str">
        <f t="shared" si="195"/>
        <v>na</v>
      </c>
      <c r="AC1213" s="4" t="str">
        <f t="shared" si="196"/>
        <v>na</v>
      </c>
      <c r="AD1213" s="4" t="str">
        <f t="shared" si="197"/>
        <v>na</v>
      </c>
      <c r="AE1213" s="4" t="str">
        <f t="shared" si="198"/>
        <v>na</v>
      </c>
      <c r="AF1213" s="4" t="str">
        <f t="shared" si="199"/>
        <v>na</v>
      </c>
      <c r="AG1213" s="4" t="str">
        <f t="shared" si="200"/>
        <v>na</v>
      </c>
    </row>
    <row r="1214" spans="1:33" x14ac:dyDescent="0.2">
      <c r="A1214" t="s">
        <v>5494</v>
      </c>
      <c r="B1214" t="s">
        <v>5400</v>
      </c>
      <c r="C1214" s="7" t="str">
        <f>VLOOKUP(B1214,YahooFinanceInfos!A:T,9,FALSE)</f>
        <v>Cambria Shareholder Yield ETF</v>
      </c>
      <c r="D1214" t="str">
        <f>VLOOKUP(B1214,YahooFinanceInfos!A:T,7,FALSE)</f>
        <v>USD</v>
      </c>
      <c r="E1214" s="1">
        <f>VLOOKUP(B1214,YahooFinanceInfos!A:T,20,FALSE)</f>
        <v>27.68</v>
      </c>
      <c r="F1214" s="4" t="str">
        <f>VLOOKUP(B1214,YahooFinanceInfos!A:AK,37,FALSE)</f>
        <v>21.81 - 40.68</v>
      </c>
      <c r="G1214" s="11">
        <f>(VLOOKUP(B1214,YahooFinanceInfos!A:AO,41,FALSE)-E1214)/E1214</f>
        <v>0.46965317919075145</v>
      </c>
      <c r="H1214" s="9">
        <f>VLOOKUP(B1214,YahooFinanceInfos!A:AX,50,FALSE)</f>
        <v>0</v>
      </c>
      <c r="I1214" s="9">
        <f>VLOOKUP(B1214,YahooFinanceInfos!A:AT,46,FALSE)</f>
        <v>0</v>
      </c>
      <c r="J1214" s="4">
        <f>VLOOKUP(B1214,YahooFinanceInfos!A:AV,48,FALSE)</f>
        <v>0</v>
      </c>
      <c r="K1214" s="4" t="str">
        <f t="shared" si="201"/>
        <v>na</v>
      </c>
      <c r="L1214" s="9">
        <f>VLOOKUP(B1214,YahooFinanceInfos!A:AV,47,FALSE)</f>
        <v>0</v>
      </c>
      <c r="M1214" s="9">
        <f>VLOOKUP(B1214,YahooFinanceInfos!A:AZ,52,FALSE)</f>
        <v>0</v>
      </c>
      <c r="N1214" s="4">
        <f>VLOOKUP(B1214,YahooFinanceInfos!A:BH,60,FALSE)</f>
        <v>0</v>
      </c>
      <c r="O1214" s="4" t="str">
        <f t="shared" si="202"/>
        <v>don't touch</v>
      </c>
      <c r="P1214" s="4"/>
      <c r="Q1214" s="4"/>
      <c r="R1214" s="4"/>
      <c r="S1214" s="4"/>
      <c r="T1214" s="4"/>
      <c r="AA1214" s="4" t="str">
        <f t="shared" si="194"/>
        <v>na</v>
      </c>
      <c r="AB1214" s="4" t="str">
        <f t="shared" si="195"/>
        <v>na</v>
      </c>
      <c r="AC1214" s="4" t="str">
        <f t="shared" si="196"/>
        <v>na</v>
      </c>
      <c r="AD1214" s="4" t="str">
        <f t="shared" si="197"/>
        <v>na</v>
      </c>
      <c r="AE1214" s="4" t="str">
        <f t="shared" si="198"/>
        <v>na</v>
      </c>
      <c r="AF1214" s="4" t="str">
        <f t="shared" si="199"/>
        <v>na</v>
      </c>
      <c r="AG1214" s="4" t="str">
        <f t="shared" si="200"/>
        <v>na</v>
      </c>
    </row>
    <row r="1215" spans="1:33" x14ac:dyDescent="0.2">
      <c r="A1215" t="s">
        <v>5494</v>
      </c>
      <c r="B1215" t="s">
        <v>5402</v>
      </c>
      <c r="C1215" s="7" t="str">
        <f>VLOOKUP(B1215,YahooFinanceInfos!A:T,9,FALSE)</f>
        <v>Schwab U.S. Large-Cap Value ETF</v>
      </c>
      <c r="D1215" t="str">
        <f>VLOOKUP(B1215,YahooFinanceInfos!A:T,7,FALSE)</f>
        <v>USD</v>
      </c>
      <c r="E1215" s="1">
        <f>VLOOKUP(B1215,YahooFinanceInfos!A:T,20,FALSE)</f>
        <v>46.9</v>
      </c>
      <c r="F1215" s="4" t="str">
        <f>VLOOKUP(B1215,YahooFinanceInfos!A:AK,37,FALSE)</f>
        <v>37.79 - 61.1</v>
      </c>
      <c r="G1215" s="11">
        <f>(VLOOKUP(B1215,YahooFinanceInfos!A:AO,41,FALSE)-E1215)/E1215</f>
        <v>0.30277185501066106</v>
      </c>
      <c r="H1215" s="9">
        <f>VLOOKUP(B1215,YahooFinanceInfos!A:AX,50,FALSE)</f>
        <v>0</v>
      </c>
      <c r="I1215" s="9">
        <f>VLOOKUP(B1215,YahooFinanceInfos!A:AT,46,FALSE)</f>
        <v>0</v>
      </c>
      <c r="J1215" s="4">
        <f>VLOOKUP(B1215,YahooFinanceInfos!A:AV,48,FALSE)</f>
        <v>0</v>
      </c>
      <c r="K1215" s="4" t="str">
        <f t="shared" si="201"/>
        <v>na</v>
      </c>
      <c r="L1215" s="9">
        <f>VLOOKUP(B1215,YahooFinanceInfos!A:AV,47,FALSE)</f>
        <v>0</v>
      </c>
      <c r="M1215" s="9">
        <f>VLOOKUP(B1215,YahooFinanceInfos!A:AZ,52,FALSE)</f>
        <v>0</v>
      </c>
      <c r="N1215" s="4">
        <f>VLOOKUP(B1215,YahooFinanceInfos!A:BH,60,FALSE)</f>
        <v>0</v>
      </c>
      <c r="O1215" s="4" t="str">
        <f t="shared" si="202"/>
        <v>don't touch</v>
      </c>
      <c r="P1215" s="4"/>
      <c r="Q1215" s="4"/>
      <c r="R1215" s="4"/>
      <c r="S1215" s="4"/>
      <c r="T1215" s="4"/>
      <c r="AA1215" s="4" t="str">
        <f t="shared" si="194"/>
        <v>na</v>
      </c>
      <c r="AB1215" s="4" t="str">
        <f t="shared" si="195"/>
        <v>na</v>
      </c>
      <c r="AC1215" s="4" t="str">
        <f t="shared" si="196"/>
        <v>na</v>
      </c>
      <c r="AD1215" s="4" t="str">
        <f t="shared" si="197"/>
        <v>na</v>
      </c>
      <c r="AE1215" s="4" t="str">
        <f t="shared" si="198"/>
        <v>na</v>
      </c>
      <c r="AF1215" s="4" t="str">
        <f t="shared" si="199"/>
        <v>na</v>
      </c>
      <c r="AG1215" s="4" t="str">
        <f t="shared" si="200"/>
        <v>na</v>
      </c>
    </row>
    <row r="1216" spans="1:33" x14ac:dyDescent="0.2">
      <c r="A1216" t="s">
        <v>5494</v>
      </c>
      <c r="B1216" t="s">
        <v>5404</v>
      </c>
      <c r="C1216" s="7" t="str">
        <f>VLOOKUP(B1216,YahooFinanceInfos!A:T,9,FALSE)</f>
        <v>Vanguard Mega Cap Value ETF</v>
      </c>
      <c r="D1216" t="str">
        <f>VLOOKUP(B1216,YahooFinanceInfos!A:T,7,FALSE)</f>
        <v>USD</v>
      </c>
      <c r="E1216" s="1">
        <f>VLOOKUP(B1216,YahooFinanceInfos!A:T,20,FALSE)</f>
        <v>69.88</v>
      </c>
      <c r="F1216" s="4" t="str">
        <f>VLOOKUP(B1216,YahooFinanceInfos!A:AK,37,FALSE)</f>
        <v>56.0 - 88.37</v>
      </c>
      <c r="G1216" s="11">
        <f>(VLOOKUP(B1216,YahooFinanceInfos!A:AO,41,FALSE)-E1216)/E1216</f>
        <v>0.26459645105895835</v>
      </c>
      <c r="H1216" s="9">
        <f>VLOOKUP(B1216,YahooFinanceInfos!A:AX,50,FALSE)</f>
        <v>0</v>
      </c>
      <c r="I1216" s="9">
        <f>VLOOKUP(B1216,YahooFinanceInfos!A:AT,46,FALSE)</f>
        <v>0</v>
      </c>
      <c r="J1216" s="4">
        <f>VLOOKUP(B1216,YahooFinanceInfos!A:AV,48,FALSE)</f>
        <v>0</v>
      </c>
      <c r="K1216" s="4" t="str">
        <f t="shared" si="201"/>
        <v>na</v>
      </c>
      <c r="L1216" s="9">
        <f>VLOOKUP(B1216,YahooFinanceInfos!A:AV,47,FALSE)</f>
        <v>0</v>
      </c>
      <c r="M1216" s="9">
        <f>VLOOKUP(B1216,YahooFinanceInfos!A:AZ,52,FALSE)</f>
        <v>0</v>
      </c>
      <c r="N1216" s="4">
        <f>VLOOKUP(B1216,YahooFinanceInfos!A:BH,60,FALSE)</f>
        <v>0</v>
      </c>
      <c r="O1216" s="4" t="str">
        <f t="shared" si="202"/>
        <v>don't touch</v>
      </c>
      <c r="P1216" s="4"/>
      <c r="Q1216" s="4"/>
      <c r="R1216" s="4"/>
      <c r="S1216" s="4"/>
      <c r="T1216" s="4"/>
      <c r="AA1216" s="4" t="str">
        <f t="shared" si="194"/>
        <v>na</v>
      </c>
      <c r="AB1216" s="4" t="str">
        <f t="shared" si="195"/>
        <v>na</v>
      </c>
      <c r="AC1216" s="4" t="str">
        <f t="shared" si="196"/>
        <v>na</v>
      </c>
      <c r="AD1216" s="4" t="str">
        <f t="shared" si="197"/>
        <v>na</v>
      </c>
      <c r="AE1216" s="4" t="str">
        <f t="shared" si="198"/>
        <v>na</v>
      </c>
      <c r="AF1216" s="4" t="str">
        <f t="shared" si="199"/>
        <v>na</v>
      </c>
      <c r="AG1216" s="4" t="str">
        <f t="shared" si="200"/>
        <v>na</v>
      </c>
    </row>
    <row r="1217" spans="1:33" x14ac:dyDescent="0.2">
      <c r="A1217" t="s">
        <v>5494</v>
      </c>
      <c r="B1217" t="s">
        <v>5406</v>
      </c>
      <c r="C1217" s="7" t="str">
        <f>VLOOKUP(B1217,YahooFinanceInfos!A:T,9,FALSE)</f>
        <v>Vanguard Small-Cap Value ETF</v>
      </c>
      <c r="D1217" t="str">
        <f>VLOOKUP(B1217,YahooFinanceInfos!A:T,7,FALSE)</f>
        <v>USD</v>
      </c>
      <c r="E1217" s="1">
        <f>VLOOKUP(B1217,YahooFinanceInfos!A:T,20,FALSE)</f>
        <v>92.19</v>
      </c>
      <c r="F1217" s="4" t="str">
        <f>VLOOKUP(B1217,YahooFinanceInfos!A:AK,37,FALSE)</f>
        <v>73.32 - 139.41</v>
      </c>
      <c r="G1217" s="11">
        <f>(VLOOKUP(B1217,YahooFinanceInfos!A:AO,41,FALSE)-E1217)/E1217</f>
        <v>0.51220305890009765</v>
      </c>
      <c r="H1217" s="9">
        <f>VLOOKUP(B1217,YahooFinanceInfos!A:AX,50,FALSE)</f>
        <v>0</v>
      </c>
      <c r="I1217" s="9">
        <f>VLOOKUP(B1217,YahooFinanceInfos!A:AT,46,FALSE)</f>
        <v>0</v>
      </c>
      <c r="J1217" s="4">
        <f>VLOOKUP(B1217,YahooFinanceInfos!A:AV,48,FALSE)</f>
        <v>0</v>
      </c>
      <c r="K1217" s="4" t="str">
        <f t="shared" si="201"/>
        <v>na</v>
      </c>
      <c r="L1217" s="9">
        <f>VLOOKUP(B1217,YahooFinanceInfos!A:AV,47,FALSE)</f>
        <v>0</v>
      </c>
      <c r="M1217" s="9">
        <f>VLOOKUP(B1217,YahooFinanceInfos!A:AZ,52,FALSE)</f>
        <v>0</v>
      </c>
      <c r="N1217" s="4">
        <f>VLOOKUP(B1217,YahooFinanceInfos!A:BH,60,FALSE)</f>
        <v>0</v>
      </c>
      <c r="O1217" s="4" t="str">
        <f t="shared" si="202"/>
        <v>don't touch</v>
      </c>
      <c r="P1217" s="4"/>
      <c r="Q1217" s="4"/>
      <c r="R1217" s="4"/>
      <c r="S1217" s="4"/>
      <c r="T1217" s="4"/>
      <c r="AA1217" s="4" t="str">
        <f t="shared" si="194"/>
        <v>na</v>
      </c>
      <c r="AB1217" s="4" t="str">
        <f t="shared" si="195"/>
        <v>na</v>
      </c>
      <c r="AC1217" s="4" t="str">
        <f t="shared" si="196"/>
        <v>na</v>
      </c>
      <c r="AD1217" s="4" t="str">
        <f t="shared" si="197"/>
        <v>na</v>
      </c>
      <c r="AE1217" s="4" t="str">
        <f t="shared" si="198"/>
        <v>na</v>
      </c>
      <c r="AF1217" s="4" t="str">
        <f t="shared" si="199"/>
        <v>na</v>
      </c>
      <c r="AG1217" s="4" t="str">
        <f t="shared" si="200"/>
        <v>na</v>
      </c>
    </row>
    <row r="1218" spans="1:33" x14ac:dyDescent="0.2">
      <c r="A1218" t="s">
        <v>5494</v>
      </c>
      <c r="B1218" t="s">
        <v>5408</v>
      </c>
      <c r="C1218" s="7" t="str">
        <f>VLOOKUP(B1218,YahooFinanceInfos!A:T,9,FALSE)</f>
        <v>Invesco FTSE RAFI US 1000 ETF</v>
      </c>
      <c r="D1218" t="str">
        <f>VLOOKUP(B1218,YahooFinanceInfos!A:T,7,FALSE)</f>
        <v>USD</v>
      </c>
      <c r="E1218" s="1">
        <f>VLOOKUP(B1218,YahooFinanceInfos!A:T,20,FALSE)</f>
        <v>99.58</v>
      </c>
      <c r="F1218" s="4" t="str">
        <f>VLOOKUP(B1218,YahooFinanceInfos!A:AK,37,FALSE)</f>
        <v>78.09 - 129.66</v>
      </c>
      <c r="G1218" s="11">
        <f>(VLOOKUP(B1218,YahooFinanceInfos!A:AO,41,FALSE)-E1218)/E1218</f>
        <v>0.30206868849166496</v>
      </c>
      <c r="H1218" s="9">
        <f>VLOOKUP(B1218,YahooFinanceInfos!A:AX,50,FALSE)</f>
        <v>0</v>
      </c>
      <c r="I1218" s="9">
        <f>VLOOKUP(B1218,YahooFinanceInfos!A:AT,46,FALSE)</f>
        <v>0</v>
      </c>
      <c r="J1218" s="4">
        <f>VLOOKUP(B1218,YahooFinanceInfos!A:AV,48,FALSE)</f>
        <v>0</v>
      </c>
      <c r="K1218" s="4" t="str">
        <f t="shared" si="201"/>
        <v>na</v>
      </c>
      <c r="L1218" s="9">
        <f>VLOOKUP(B1218,YahooFinanceInfos!A:AV,47,FALSE)</f>
        <v>0</v>
      </c>
      <c r="M1218" s="9">
        <f>VLOOKUP(B1218,YahooFinanceInfos!A:AZ,52,FALSE)</f>
        <v>0</v>
      </c>
      <c r="N1218" s="4">
        <f>VLOOKUP(B1218,YahooFinanceInfos!A:BH,60,FALSE)</f>
        <v>0</v>
      </c>
      <c r="O1218" s="4" t="str">
        <f t="shared" si="202"/>
        <v>don't touch</v>
      </c>
      <c r="P1218" s="4"/>
      <c r="Q1218" s="4"/>
      <c r="R1218" s="4"/>
      <c r="S1218" s="4"/>
      <c r="T1218" s="4"/>
      <c r="AA1218" s="4" t="str">
        <f t="shared" si="194"/>
        <v>na</v>
      </c>
      <c r="AB1218" s="4" t="str">
        <f t="shared" si="195"/>
        <v>na</v>
      </c>
      <c r="AC1218" s="4" t="str">
        <f t="shared" si="196"/>
        <v>na</v>
      </c>
      <c r="AD1218" s="4" t="str">
        <f t="shared" si="197"/>
        <v>na</v>
      </c>
      <c r="AE1218" s="4" t="str">
        <f t="shared" si="198"/>
        <v>na</v>
      </c>
      <c r="AF1218" s="4" t="str">
        <f t="shared" si="199"/>
        <v>na</v>
      </c>
      <c r="AG1218" s="4" t="str">
        <f t="shared" si="200"/>
        <v>na</v>
      </c>
    </row>
    <row r="1219" spans="1:33" x14ac:dyDescent="0.2">
      <c r="A1219" t="s">
        <v>5494</v>
      </c>
      <c r="B1219" t="s">
        <v>5410</v>
      </c>
      <c r="C1219" s="7" t="str">
        <f>VLOOKUP(B1219,YahooFinanceInfos!A:T,9,FALSE)</f>
        <v>VanEck Vectors Morningstar Wide</v>
      </c>
      <c r="D1219" t="str">
        <f>VLOOKUP(B1219,YahooFinanceInfos!A:T,7,FALSE)</f>
        <v>USD</v>
      </c>
      <c r="E1219" s="1">
        <f>VLOOKUP(B1219,YahooFinanceInfos!A:T,20,FALSE)</f>
        <v>47.88</v>
      </c>
      <c r="F1219" s="4" t="str">
        <f>VLOOKUP(B1219,YahooFinanceInfos!A:AK,37,FALSE)</f>
        <v>35.0 - 56.84</v>
      </c>
      <c r="G1219" s="11">
        <f>(VLOOKUP(B1219,YahooFinanceInfos!A:AO,41,FALSE)-E1219)/E1219</f>
        <v>0.18713450292397663</v>
      </c>
      <c r="H1219" s="9">
        <f>VLOOKUP(B1219,YahooFinanceInfos!A:AX,50,FALSE)</f>
        <v>0</v>
      </c>
      <c r="I1219" s="9">
        <f>VLOOKUP(B1219,YahooFinanceInfos!A:AT,46,FALSE)</f>
        <v>0</v>
      </c>
      <c r="J1219" s="4">
        <f>VLOOKUP(B1219,YahooFinanceInfos!A:AV,48,FALSE)</f>
        <v>0</v>
      </c>
      <c r="K1219" s="4" t="str">
        <f t="shared" si="201"/>
        <v>na</v>
      </c>
      <c r="L1219" s="9">
        <f>VLOOKUP(B1219,YahooFinanceInfos!A:AV,47,FALSE)</f>
        <v>0</v>
      </c>
      <c r="M1219" s="9">
        <f>VLOOKUP(B1219,YahooFinanceInfos!A:AZ,52,FALSE)</f>
        <v>0</v>
      </c>
      <c r="N1219" s="4">
        <f>VLOOKUP(B1219,YahooFinanceInfos!A:BH,60,FALSE)</f>
        <v>0</v>
      </c>
      <c r="O1219" s="4" t="str">
        <f t="shared" si="202"/>
        <v>don't touch</v>
      </c>
      <c r="P1219" s="4"/>
      <c r="Q1219" s="4"/>
      <c r="R1219" s="4"/>
      <c r="S1219" s="4"/>
      <c r="T1219" s="4"/>
      <c r="AA1219" s="4" t="str">
        <f t="shared" si="194"/>
        <v>na</v>
      </c>
      <c r="AB1219" s="4" t="str">
        <f t="shared" si="195"/>
        <v>na</v>
      </c>
      <c r="AC1219" s="4" t="str">
        <f t="shared" si="196"/>
        <v>na</v>
      </c>
      <c r="AD1219" s="4" t="str">
        <f t="shared" si="197"/>
        <v>na</v>
      </c>
      <c r="AE1219" s="4" t="str">
        <f t="shared" si="198"/>
        <v>na</v>
      </c>
      <c r="AF1219" s="4" t="str">
        <f t="shared" si="199"/>
        <v>na</v>
      </c>
      <c r="AG1219" s="4" t="str">
        <f t="shared" si="200"/>
        <v>na</v>
      </c>
    </row>
    <row r="1220" spans="1:33" x14ac:dyDescent="0.2">
      <c r="A1220" t="s">
        <v>5494</v>
      </c>
      <c r="B1220" t="s">
        <v>5412</v>
      </c>
      <c r="C1220" s="7" t="str">
        <f>VLOOKUP(B1220,YahooFinanceInfos!A:T,9,FALSE)</f>
        <v>FlexShares Quality Dividend Ind</v>
      </c>
      <c r="D1220" t="str">
        <f>VLOOKUP(B1220,YahooFinanceInfos!A:T,7,FALSE)</f>
        <v>USD</v>
      </c>
      <c r="E1220" s="1">
        <f>VLOOKUP(B1220,YahooFinanceInfos!A:T,20,FALSE)</f>
        <v>39.25</v>
      </c>
      <c r="F1220" s="4" t="str">
        <f>VLOOKUP(B1220,YahooFinanceInfos!A:AK,37,FALSE)</f>
        <v>30.34 - 49.4</v>
      </c>
      <c r="G1220" s="11">
        <f>(VLOOKUP(B1220,YahooFinanceInfos!A:AO,41,FALSE)-E1220)/E1220</f>
        <v>0.25859872611464962</v>
      </c>
      <c r="H1220" s="9">
        <f>VLOOKUP(B1220,YahooFinanceInfos!A:AX,50,FALSE)</f>
        <v>0</v>
      </c>
      <c r="I1220" s="9">
        <f>VLOOKUP(B1220,YahooFinanceInfos!A:AT,46,FALSE)</f>
        <v>0</v>
      </c>
      <c r="J1220" s="4">
        <f>VLOOKUP(B1220,YahooFinanceInfos!A:AV,48,FALSE)</f>
        <v>0</v>
      </c>
      <c r="K1220" s="4" t="str">
        <f t="shared" si="201"/>
        <v>na</v>
      </c>
      <c r="L1220" s="9">
        <f>VLOOKUP(B1220,YahooFinanceInfos!A:AV,47,FALSE)</f>
        <v>0</v>
      </c>
      <c r="M1220" s="9">
        <f>VLOOKUP(B1220,YahooFinanceInfos!A:AZ,52,FALSE)</f>
        <v>0</v>
      </c>
      <c r="N1220" s="4">
        <f>VLOOKUP(B1220,YahooFinanceInfos!A:BH,60,FALSE)</f>
        <v>0</v>
      </c>
      <c r="O1220" s="4" t="str">
        <f t="shared" si="202"/>
        <v>don't touch</v>
      </c>
      <c r="P1220" s="4"/>
      <c r="Q1220" s="4"/>
      <c r="R1220" s="4"/>
      <c r="S1220" s="4"/>
      <c r="T1220" s="4"/>
      <c r="AA1220" s="4" t="str">
        <f t="shared" si="194"/>
        <v>na</v>
      </c>
      <c r="AB1220" s="4" t="str">
        <f t="shared" si="195"/>
        <v>na</v>
      </c>
      <c r="AC1220" s="4" t="str">
        <f t="shared" si="196"/>
        <v>na</v>
      </c>
      <c r="AD1220" s="4" t="str">
        <f t="shared" si="197"/>
        <v>na</v>
      </c>
      <c r="AE1220" s="4" t="str">
        <f t="shared" si="198"/>
        <v>na</v>
      </c>
      <c r="AF1220" s="4" t="str">
        <f t="shared" si="199"/>
        <v>na</v>
      </c>
      <c r="AG1220" s="4" t="str">
        <f t="shared" si="200"/>
        <v>na</v>
      </c>
    </row>
    <row r="1221" spans="1:33" x14ac:dyDescent="0.2">
      <c r="A1221" t="s">
        <v>5494</v>
      </c>
      <c r="B1221" t="s">
        <v>5414</v>
      </c>
      <c r="C1221" s="7" t="str">
        <f>VLOOKUP(B1221,YahooFinanceInfos!A:T,9,FALSE)</f>
        <v>iShares Core S&amp;P U.S. Value ETF</v>
      </c>
      <c r="D1221" t="str">
        <f>VLOOKUP(B1221,YahooFinanceInfos!A:T,7,FALSE)</f>
        <v>USD</v>
      </c>
      <c r="E1221" s="1">
        <f>VLOOKUP(B1221,YahooFinanceInfos!A:T,20,FALSE)</f>
        <v>48.91</v>
      </c>
      <c r="F1221" s="4" t="str">
        <f>VLOOKUP(B1221,YahooFinanceInfos!A:AK,37,FALSE)</f>
        <v>39.21 - 63.93</v>
      </c>
      <c r="G1221" s="11">
        <f>(VLOOKUP(B1221,YahooFinanceInfos!A:AO,41,FALSE)-E1221)/E1221</f>
        <v>0.30709466366796162</v>
      </c>
      <c r="H1221" s="9">
        <f>VLOOKUP(B1221,YahooFinanceInfos!A:AX,50,FALSE)</f>
        <v>2.9249999999999998</v>
      </c>
      <c r="I1221" s="9">
        <f>VLOOKUP(B1221,YahooFinanceInfos!A:AT,46,FALSE)</f>
        <v>1.353</v>
      </c>
      <c r="J1221" s="4">
        <f>VLOOKUP(B1221,YahooFinanceInfos!A:AV,48,FALSE)</f>
        <v>2.8041452000000001E-2</v>
      </c>
      <c r="K1221" s="4">
        <f t="shared" si="201"/>
        <v>0.46256410256410257</v>
      </c>
      <c r="L1221" s="9">
        <f>VLOOKUP(B1221,YahooFinanceInfos!A:AV,47,FALSE)</f>
        <v>16.721367000000001</v>
      </c>
      <c r="M1221" s="9">
        <f>VLOOKUP(B1221,YahooFinanceInfos!A:AZ,52,FALSE)</f>
        <v>57.765999999999998</v>
      </c>
      <c r="N1221" s="4">
        <f>VLOOKUP(B1221,YahooFinanceInfos!A:BH,60,FALSE)</f>
        <v>0.84669185000000002</v>
      </c>
      <c r="O1221" s="4" t="str">
        <f t="shared" si="202"/>
        <v>don't touch</v>
      </c>
      <c r="P1221" s="4"/>
      <c r="Q1221" s="4"/>
      <c r="R1221" s="4"/>
      <c r="S1221" s="4"/>
      <c r="T1221" s="4"/>
      <c r="AA1221" s="4" t="str">
        <f t="shared" si="194"/>
        <v>na</v>
      </c>
      <c r="AB1221" s="4" t="str">
        <f t="shared" si="195"/>
        <v>na</v>
      </c>
      <c r="AC1221" s="4" t="str">
        <f t="shared" si="196"/>
        <v>na</v>
      </c>
      <c r="AD1221" s="4" t="str">
        <f t="shared" si="197"/>
        <v>na</v>
      </c>
      <c r="AE1221" s="4" t="str">
        <f t="shared" si="198"/>
        <v>na</v>
      </c>
      <c r="AF1221" s="4" t="str">
        <f t="shared" si="199"/>
        <v>na</v>
      </c>
      <c r="AG1221" s="4" t="str">
        <f t="shared" si="200"/>
        <v>na</v>
      </c>
    </row>
    <row r="1222" spans="1:33" x14ac:dyDescent="0.2">
      <c r="A1222" t="s">
        <v>5494</v>
      </c>
      <c r="B1222" t="s">
        <v>5416</v>
      </c>
      <c r="C1222" s="7" t="str">
        <f>VLOOKUP(B1222,YahooFinanceInfos!A:T,9,FALSE)</f>
        <v>Invesco S&amp;P 500 Quality ETF</v>
      </c>
      <c r="D1222" t="str">
        <f>VLOOKUP(B1222,YahooFinanceInfos!A:T,7,FALSE)</f>
        <v>USD</v>
      </c>
      <c r="E1222" s="1">
        <f>VLOOKUP(B1222,YahooFinanceInfos!A:T,20,FALSE)</f>
        <v>33.380000000000003</v>
      </c>
      <c r="F1222" s="4" t="str">
        <f>VLOOKUP(B1222,YahooFinanceInfos!A:AK,37,FALSE)</f>
        <v>25.37 - 37.89</v>
      </c>
      <c r="G1222" s="11">
        <f>(VLOOKUP(B1222,YahooFinanceInfos!A:AO,41,FALSE)-E1222)/E1222</f>
        <v>0.13511084481725577</v>
      </c>
      <c r="H1222" s="9">
        <f>VLOOKUP(B1222,YahooFinanceInfos!A:AX,50,FALSE)</f>
        <v>0</v>
      </c>
      <c r="I1222" s="9">
        <f>VLOOKUP(B1222,YahooFinanceInfos!A:AT,46,FALSE)</f>
        <v>0</v>
      </c>
      <c r="J1222" s="4">
        <f>VLOOKUP(B1222,YahooFinanceInfos!A:AV,48,FALSE)</f>
        <v>0</v>
      </c>
      <c r="K1222" s="4" t="str">
        <f t="shared" si="201"/>
        <v>na</v>
      </c>
      <c r="L1222" s="9">
        <f>VLOOKUP(B1222,YahooFinanceInfos!A:AV,47,FALSE)</f>
        <v>0</v>
      </c>
      <c r="M1222" s="9">
        <f>VLOOKUP(B1222,YahooFinanceInfos!A:AZ,52,FALSE)</f>
        <v>0</v>
      </c>
      <c r="N1222" s="4">
        <f>VLOOKUP(B1222,YahooFinanceInfos!A:BH,60,FALSE)</f>
        <v>0</v>
      </c>
      <c r="O1222" s="4" t="str">
        <f t="shared" si="202"/>
        <v>don't touch</v>
      </c>
      <c r="P1222" s="4"/>
      <c r="Q1222" s="4"/>
      <c r="R1222" s="4"/>
      <c r="S1222" s="4"/>
      <c r="T1222" s="4"/>
      <c r="AA1222" s="4" t="str">
        <f t="shared" si="194"/>
        <v>na</v>
      </c>
      <c r="AB1222" s="4" t="str">
        <f t="shared" si="195"/>
        <v>na</v>
      </c>
      <c r="AC1222" s="4" t="str">
        <f t="shared" si="196"/>
        <v>na</v>
      </c>
      <c r="AD1222" s="4" t="str">
        <f t="shared" si="197"/>
        <v>na</v>
      </c>
      <c r="AE1222" s="4" t="str">
        <f t="shared" si="198"/>
        <v>na</v>
      </c>
      <c r="AF1222" s="4" t="str">
        <f t="shared" si="199"/>
        <v>na</v>
      </c>
      <c r="AG1222" s="4" t="str">
        <f t="shared" si="200"/>
        <v>na</v>
      </c>
    </row>
    <row r="1223" spans="1:33" x14ac:dyDescent="0.2">
      <c r="A1223" t="s">
        <v>5494</v>
      </c>
      <c r="B1223" t="s">
        <v>5418</v>
      </c>
      <c r="C1223" s="7" t="str">
        <f>VLOOKUP(B1223,YahooFinanceInfos!A:T,9,FALSE)</f>
        <v>SPDR S&amp;P Dividend ETF</v>
      </c>
      <c r="D1223" t="str">
        <f>VLOOKUP(B1223,YahooFinanceInfos!A:T,7,FALSE)</f>
        <v>USD</v>
      </c>
      <c r="E1223" s="1">
        <f>VLOOKUP(B1223,YahooFinanceInfos!A:T,20,FALSE)</f>
        <v>82.36</v>
      </c>
      <c r="F1223" s="4" t="str">
        <f>VLOOKUP(B1223,YahooFinanceInfos!A:AK,37,FALSE)</f>
        <v>67.57 - 108.81</v>
      </c>
      <c r="G1223" s="11">
        <f>(VLOOKUP(B1223,YahooFinanceInfos!A:AO,41,FALSE)-E1223)/E1223</f>
        <v>0.32115104419621177</v>
      </c>
      <c r="H1223" s="9">
        <f>VLOOKUP(B1223,YahooFinanceInfos!A:AX,50,FALSE)</f>
        <v>0</v>
      </c>
      <c r="I1223" s="9">
        <f>VLOOKUP(B1223,YahooFinanceInfos!A:AT,46,FALSE)</f>
        <v>0</v>
      </c>
      <c r="J1223" s="4">
        <f>VLOOKUP(B1223,YahooFinanceInfos!A:AV,48,FALSE)</f>
        <v>0</v>
      </c>
      <c r="K1223" s="4" t="str">
        <f t="shared" si="201"/>
        <v>na</v>
      </c>
      <c r="L1223" s="9">
        <f>VLOOKUP(B1223,YahooFinanceInfos!A:AV,47,FALSE)</f>
        <v>0</v>
      </c>
      <c r="M1223" s="9">
        <f>VLOOKUP(B1223,YahooFinanceInfos!A:AZ,52,FALSE)</f>
        <v>0</v>
      </c>
      <c r="N1223" s="4">
        <f>VLOOKUP(B1223,YahooFinanceInfos!A:BH,60,FALSE)</f>
        <v>0</v>
      </c>
      <c r="O1223" s="4" t="str">
        <f t="shared" si="202"/>
        <v>don't touch</v>
      </c>
      <c r="P1223" s="4"/>
      <c r="Q1223" s="4"/>
      <c r="R1223" s="4"/>
      <c r="S1223" s="4"/>
      <c r="T1223" s="4"/>
      <c r="AA1223" s="4" t="str">
        <f t="shared" si="194"/>
        <v>na</v>
      </c>
      <c r="AB1223" s="4" t="str">
        <f t="shared" si="195"/>
        <v>na</v>
      </c>
      <c r="AC1223" s="4" t="str">
        <f t="shared" si="196"/>
        <v>na</v>
      </c>
      <c r="AD1223" s="4" t="str">
        <f t="shared" si="197"/>
        <v>na</v>
      </c>
      <c r="AE1223" s="4" t="str">
        <f t="shared" si="198"/>
        <v>na</v>
      </c>
      <c r="AF1223" s="4" t="str">
        <f t="shared" si="199"/>
        <v>na</v>
      </c>
      <c r="AG1223" s="4" t="str">
        <f t="shared" si="200"/>
        <v>na</v>
      </c>
    </row>
    <row r="1224" spans="1:33" x14ac:dyDescent="0.2">
      <c r="A1224" t="s">
        <v>5494</v>
      </c>
      <c r="B1224" t="s">
        <v>5420</v>
      </c>
      <c r="C1224" s="7" t="str">
        <f>VLOOKUP(B1224,YahooFinanceInfos!A:T,9,FALSE)</f>
        <v>FlexShares Quality Dividend Def</v>
      </c>
      <c r="D1224" t="str">
        <f>VLOOKUP(B1224,YahooFinanceInfos!A:T,7,FALSE)</f>
        <v>USD</v>
      </c>
      <c r="E1224" s="1">
        <f>VLOOKUP(B1224,YahooFinanceInfos!A:T,20,FALSE)</f>
        <v>39.369999999999997</v>
      </c>
      <c r="F1224" s="4" t="str">
        <f>VLOOKUP(B1224,YahooFinanceInfos!A:AK,37,FALSE)</f>
        <v>30.54 - 48.9</v>
      </c>
      <c r="G1224" s="11">
        <f>(VLOOKUP(B1224,YahooFinanceInfos!A:AO,41,FALSE)-E1224)/E1224</f>
        <v>0.24206248412496831</v>
      </c>
      <c r="H1224" s="9">
        <f>VLOOKUP(B1224,YahooFinanceInfos!A:AX,50,FALSE)</f>
        <v>0</v>
      </c>
      <c r="I1224" s="9">
        <f>VLOOKUP(B1224,YahooFinanceInfos!A:AT,46,FALSE)</f>
        <v>0</v>
      </c>
      <c r="J1224" s="4">
        <f>VLOOKUP(B1224,YahooFinanceInfos!A:AV,48,FALSE)</f>
        <v>0</v>
      </c>
      <c r="K1224" s="4" t="str">
        <f t="shared" si="201"/>
        <v>na</v>
      </c>
      <c r="L1224" s="9">
        <f>VLOOKUP(B1224,YahooFinanceInfos!A:AV,47,FALSE)</f>
        <v>0</v>
      </c>
      <c r="M1224" s="9">
        <f>VLOOKUP(B1224,YahooFinanceInfos!A:AZ,52,FALSE)</f>
        <v>0</v>
      </c>
      <c r="N1224" s="4">
        <f>VLOOKUP(B1224,YahooFinanceInfos!A:BH,60,FALSE)</f>
        <v>0</v>
      </c>
      <c r="O1224" s="4" t="str">
        <f t="shared" si="202"/>
        <v>don't touch</v>
      </c>
      <c r="P1224" s="4"/>
      <c r="Q1224" s="4"/>
      <c r="R1224" s="4"/>
      <c r="S1224" s="4"/>
      <c r="T1224" s="4"/>
      <c r="AA1224" s="4" t="str">
        <f t="shared" si="194"/>
        <v>na</v>
      </c>
      <c r="AB1224" s="4" t="str">
        <f t="shared" si="195"/>
        <v>na</v>
      </c>
      <c r="AC1224" s="4" t="str">
        <f t="shared" si="196"/>
        <v>na</v>
      </c>
      <c r="AD1224" s="4" t="str">
        <f t="shared" si="197"/>
        <v>na</v>
      </c>
      <c r="AE1224" s="4" t="str">
        <f t="shared" si="198"/>
        <v>na</v>
      </c>
      <c r="AF1224" s="4" t="str">
        <f t="shared" si="199"/>
        <v>na</v>
      </c>
      <c r="AG1224" s="4" t="str">
        <f t="shared" si="200"/>
        <v>na</v>
      </c>
    </row>
    <row r="1225" spans="1:33" x14ac:dyDescent="0.2">
      <c r="A1225" t="s">
        <v>5494</v>
      </c>
      <c r="B1225" t="s">
        <v>5422</v>
      </c>
      <c r="C1225" s="7" t="str">
        <f>VLOOKUP(B1225,YahooFinanceInfos!A:T,9,FALSE)</f>
        <v>Vanguard Extended Duration Trea</v>
      </c>
      <c r="D1225" t="str">
        <f>VLOOKUP(B1225,YahooFinanceInfos!A:T,7,FALSE)</f>
        <v>USD</v>
      </c>
      <c r="E1225" s="1">
        <f>VLOOKUP(B1225,YahooFinanceInfos!A:T,20,FALSE)</f>
        <v>170.53</v>
      </c>
      <c r="F1225" s="4" t="str">
        <f>VLOOKUP(B1225,YahooFinanceInfos!A:AK,37,FALSE)</f>
        <v>118.54 - 189.78</v>
      </c>
      <c r="G1225" s="11">
        <f>(VLOOKUP(B1225,YahooFinanceInfos!A:AO,41,FALSE)-E1225)/E1225</f>
        <v>0.11288336363103266</v>
      </c>
      <c r="H1225" s="9">
        <f>VLOOKUP(B1225,YahooFinanceInfos!A:AX,50,FALSE)</f>
        <v>0</v>
      </c>
      <c r="I1225" s="9">
        <f>VLOOKUP(B1225,YahooFinanceInfos!A:AT,46,FALSE)</f>
        <v>0</v>
      </c>
      <c r="J1225" s="4">
        <f>VLOOKUP(B1225,YahooFinanceInfos!A:AV,48,FALSE)</f>
        <v>0</v>
      </c>
      <c r="K1225" s="4" t="str">
        <f t="shared" si="201"/>
        <v>na</v>
      </c>
      <c r="L1225" s="9">
        <f>VLOOKUP(B1225,YahooFinanceInfos!A:AV,47,FALSE)</f>
        <v>0</v>
      </c>
      <c r="M1225" s="9">
        <f>VLOOKUP(B1225,YahooFinanceInfos!A:AZ,52,FALSE)</f>
        <v>0</v>
      </c>
      <c r="N1225" s="4">
        <f>VLOOKUP(B1225,YahooFinanceInfos!A:BH,60,FALSE)</f>
        <v>0</v>
      </c>
      <c r="O1225" s="4" t="str">
        <f t="shared" si="202"/>
        <v>don't touch</v>
      </c>
      <c r="P1225" s="4"/>
      <c r="Q1225" s="4"/>
      <c r="R1225" s="4"/>
      <c r="S1225" s="4"/>
      <c r="T1225" s="4"/>
      <c r="AA1225" s="4" t="str">
        <f t="shared" si="194"/>
        <v>na</v>
      </c>
      <c r="AB1225" s="4" t="str">
        <f t="shared" si="195"/>
        <v>na</v>
      </c>
      <c r="AC1225" s="4" t="str">
        <f t="shared" si="196"/>
        <v>na</v>
      </c>
      <c r="AD1225" s="4" t="str">
        <f t="shared" si="197"/>
        <v>na</v>
      </c>
      <c r="AE1225" s="4" t="str">
        <f t="shared" si="198"/>
        <v>na</v>
      </c>
      <c r="AF1225" s="4" t="str">
        <f t="shared" si="199"/>
        <v>na</v>
      </c>
      <c r="AG1225" s="4" t="str">
        <f t="shared" si="200"/>
        <v>na</v>
      </c>
    </row>
    <row r="1226" spans="1:33" x14ac:dyDescent="0.2">
      <c r="A1226" t="s">
        <v>5494</v>
      </c>
      <c r="B1226" t="s">
        <v>5424</v>
      </c>
      <c r="C1226" s="7" t="str">
        <f>VLOOKUP(B1226,YahooFinanceInfos!A:T,9,FALSE)</f>
        <v xml:space="preserve">iShares U.S. Consumer Services </v>
      </c>
      <c r="D1226" t="str">
        <f>VLOOKUP(B1226,YahooFinanceInfos!A:T,7,FALSE)</f>
        <v>USD</v>
      </c>
      <c r="E1226" s="1">
        <f>VLOOKUP(B1226,YahooFinanceInfos!A:T,20,FALSE)</f>
        <v>199.65</v>
      </c>
      <c r="F1226" s="4" t="str">
        <f>VLOOKUP(B1226,YahooFinanceInfos!A:AK,37,FALSE)</f>
        <v>150.0 - 239.34</v>
      </c>
      <c r="G1226" s="11">
        <f>(VLOOKUP(B1226,YahooFinanceInfos!A:AO,41,FALSE)-E1226)/E1226</f>
        <v>0.19879789631855746</v>
      </c>
      <c r="H1226" s="9">
        <f>VLOOKUP(B1226,YahooFinanceInfos!A:AX,50,FALSE)</f>
        <v>0</v>
      </c>
      <c r="I1226" s="9">
        <f>VLOOKUP(B1226,YahooFinanceInfos!A:AT,46,FALSE)</f>
        <v>1.419</v>
      </c>
      <c r="J1226" s="4">
        <f>VLOOKUP(B1226,YahooFinanceInfos!A:AV,48,FALSE)</f>
        <v>7.1819010000000001E-3</v>
      </c>
      <c r="K1226" s="4" t="str">
        <f t="shared" si="201"/>
        <v>na</v>
      </c>
      <c r="L1226" s="9">
        <f>VLOOKUP(B1226,YahooFinanceInfos!A:AV,47,FALSE)</f>
        <v>0</v>
      </c>
      <c r="M1226" s="9">
        <f>VLOOKUP(B1226,YahooFinanceInfos!A:AZ,52,FALSE)</f>
        <v>144.34200000000001</v>
      </c>
      <c r="N1226" s="4">
        <f>VLOOKUP(B1226,YahooFinanceInfos!A:BH,60,FALSE)</f>
        <v>1.3831732999999999</v>
      </c>
      <c r="O1226" s="4" t="str">
        <f t="shared" si="202"/>
        <v>don't touch</v>
      </c>
      <c r="P1226" s="4"/>
      <c r="Q1226" s="4"/>
      <c r="R1226" s="4"/>
      <c r="S1226" s="4"/>
      <c r="T1226" s="4"/>
      <c r="AA1226" s="4" t="str">
        <f t="shared" si="194"/>
        <v>na</v>
      </c>
      <c r="AB1226" s="4" t="str">
        <f t="shared" si="195"/>
        <v>na</v>
      </c>
      <c r="AC1226" s="4" t="str">
        <f t="shared" si="196"/>
        <v>na</v>
      </c>
      <c r="AD1226" s="4" t="str">
        <f t="shared" si="197"/>
        <v>na</v>
      </c>
      <c r="AE1226" s="4" t="str">
        <f t="shared" si="198"/>
        <v>na</v>
      </c>
      <c r="AF1226" s="4" t="str">
        <f t="shared" si="199"/>
        <v>na</v>
      </c>
      <c r="AG1226" s="4" t="str">
        <f t="shared" si="200"/>
        <v>na</v>
      </c>
    </row>
    <row r="1227" spans="1:33" x14ac:dyDescent="0.2">
      <c r="A1227" t="s">
        <v>5494</v>
      </c>
      <c r="B1227" t="s">
        <v>5426</v>
      </c>
      <c r="C1227" s="7" t="str">
        <f>VLOOKUP(B1227,YahooFinanceInfos!A:T,9,FALSE)</f>
        <v>iShares Inc. iShares MSCI Chile</v>
      </c>
      <c r="D1227" t="str">
        <f>VLOOKUP(B1227,YahooFinanceInfos!A:T,7,FALSE)</f>
        <v>USD</v>
      </c>
      <c r="E1227" s="1">
        <f>VLOOKUP(B1227,YahooFinanceInfos!A:T,20,FALSE)</f>
        <v>23.76</v>
      </c>
      <c r="F1227" s="4" t="str">
        <f>VLOOKUP(B1227,YahooFinanceInfos!A:AK,37,FALSE)</f>
        <v>17.55 - 41.36</v>
      </c>
      <c r="G1227" s="11">
        <f>(VLOOKUP(B1227,YahooFinanceInfos!A:AO,41,FALSE)-E1227)/E1227</f>
        <v>0.74074074074074059</v>
      </c>
      <c r="H1227" s="9">
        <f>VLOOKUP(B1227,YahooFinanceInfos!A:AX,50,FALSE)</f>
        <v>0</v>
      </c>
      <c r="I1227" s="9">
        <f>VLOOKUP(B1227,YahooFinanceInfos!A:AT,46,FALSE)</f>
        <v>0</v>
      </c>
      <c r="J1227" s="4">
        <f>VLOOKUP(B1227,YahooFinanceInfos!A:AV,48,FALSE)</f>
        <v>0</v>
      </c>
      <c r="K1227" s="4" t="str">
        <f t="shared" si="201"/>
        <v>na</v>
      </c>
      <c r="L1227" s="9">
        <f>VLOOKUP(B1227,YahooFinanceInfos!A:AV,47,FALSE)</f>
        <v>0</v>
      </c>
      <c r="M1227" s="9">
        <f>VLOOKUP(B1227,YahooFinanceInfos!A:AZ,52,FALSE)</f>
        <v>0</v>
      </c>
      <c r="N1227" s="4">
        <f>VLOOKUP(B1227,YahooFinanceInfos!A:BH,60,FALSE)</f>
        <v>0</v>
      </c>
      <c r="O1227" s="4" t="str">
        <f t="shared" si="202"/>
        <v>don't touch</v>
      </c>
      <c r="P1227" s="4"/>
      <c r="Q1227" s="4"/>
      <c r="R1227" s="4"/>
      <c r="S1227" s="4"/>
      <c r="T1227" s="4"/>
      <c r="AA1227" s="4" t="str">
        <f t="shared" si="194"/>
        <v>na</v>
      </c>
      <c r="AB1227" s="4" t="str">
        <f t="shared" si="195"/>
        <v>na</v>
      </c>
      <c r="AC1227" s="4" t="str">
        <f t="shared" si="196"/>
        <v>na</v>
      </c>
      <c r="AD1227" s="4" t="str">
        <f t="shared" si="197"/>
        <v>na</v>
      </c>
      <c r="AE1227" s="4" t="str">
        <f t="shared" si="198"/>
        <v>na</v>
      </c>
      <c r="AF1227" s="4" t="str">
        <f t="shared" si="199"/>
        <v>na</v>
      </c>
      <c r="AG1227" s="4" t="str">
        <f t="shared" si="200"/>
        <v>na</v>
      </c>
    </row>
    <row r="1228" spans="1:33" x14ac:dyDescent="0.2">
      <c r="A1228" t="s">
        <v>5494</v>
      </c>
      <c r="B1228" t="s">
        <v>5428</v>
      </c>
      <c r="C1228" s="7" t="str">
        <f>VLOOKUP(B1228,YahooFinanceInfos!A:T,9,FALSE)</f>
        <v>Invesco High Yield Equity Divid</v>
      </c>
      <c r="D1228" t="str">
        <f>VLOOKUP(B1228,YahooFinanceInfos!A:T,7,FALSE)</f>
        <v>USD</v>
      </c>
      <c r="E1228" s="1">
        <f>VLOOKUP(B1228,YahooFinanceInfos!A:T,20,FALSE)</f>
        <v>13.12</v>
      </c>
      <c r="F1228" s="4" t="str">
        <f>VLOOKUP(B1228,YahooFinanceInfos!A:AK,37,FALSE)</f>
        <v>10.97 - 19.34</v>
      </c>
      <c r="G1228" s="11">
        <f>(VLOOKUP(B1228,YahooFinanceInfos!A:AO,41,FALSE)-E1228)/E1228</f>
        <v>0.47408536585365862</v>
      </c>
      <c r="H1228" s="9">
        <f>VLOOKUP(B1228,YahooFinanceInfos!A:AX,50,FALSE)</f>
        <v>1.6</v>
      </c>
      <c r="I1228" s="9">
        <f>VLOOKUP(B1228,YahooFinanceInfos!A:AT,46,FALSE)</f>
        <v>0.7</v>
      </c>
      <c r="J1228" s="4">
        <f>VLOOKUP(B1228,YahooFinanceInfos!A:AV,48,FALSE)</f>
        <v>5.4054054999999997E-2</v>
      </c>
      <c r="K1228" s="4">
        <f t="shared" si="201"/>
        <v>0.43749999999999994</v>
      </c>
      <c r="L1228" s="9">
        <f>VLOOKUP(B1228,YahooFinanceInfos!A:AV,47,FALSE)</f>
        <v>8.1999999999999993</v>
      </c>
      <c r="M1228" s="9">
        <f>VLOOKUP(B1228,YahooFinanceInfos!A:AZ,52,FALSE)</f>
        <v>18.158000000000001</v>
      </c>
      <c r="N1228" s="4">
        <f>VLOOKUP(B1228,YahooFinanceInfos!A:BH,60,FALSE)</f>
        <v>0.72254649999999998</v>
      </c>
      <c r="O1228" s="4" t="str">
        <f t="shared" si="202"/>
        <v>invest</v>
      </c>
      <c r="P1228" s="4"/>
      <c r="Q1228" s="4"/>
      <c r="R1228" s="4"/>
      <c r="S1228" s="4"/>
      <c r="T1228" s="4"/>
      <c r="AA1228" s="4" t="str">
        <f t="shared" si="194"/>
        <v>na</v>
      </c>
      <c r="AB1228" s="4" t="str">
        <f t="shared" si="195"/>
        <v>na</v>
      </c>
      <c r="AC1228" s="4" t="str">
        <f t="shared" si="196"/>
        <v>na</v>
      </c>
      <c r="AD1228" s="4" t="str">
        <f t="shared" si="197"/>
        <v>na</v>
      </c>
      <c r="AE1228" s="4" t="str">
        <f t="shared" si="198"/>
        <v>na</v>
      </c>
      <c r="AF1228" s="4" t="str">
        <f t="shared" si="199"/>
        <v>na</v>
      </c>
      <c r="AG1228" s="4" t="str">
        <f t="shared" si="200"/>
        <v>na</v>
      </c>
    </row>
    <row r="1229" spans="1:33" x14ac:dyDescent="0.2">
      <c r="A1229" t="s">
        <v>5494</v>
      </c>
      <c r="B1229" t="s">
        <v>5430</v>
      </c>
      <c r="C1229" s="7" t="str">
        <f>VLOOKUP(B1229,YahooFinanceInfos!A:T,9,FALSE)</f>
        <v>Vanguard High Dividend Yield ET</v>
      </c>
      <c r="D1229" t="str">
        <f>VLOOKUP(B1229,YahooFinanceInfos!A:T,7,FALSE)</f>
        <v>USD</v>
      </c>
      <c r="E1229" s="1">
        <f>VLOOKUP(B1229,YahooFinanceInfos!A:T,20,FALSE)</f>
        <v>74.989999999999995</v>
      </c>
      <c r="F1229" s="4" t="str">
        <f>VLOOKUP(B1229,YahooFinanceInfos!A:AK,37,FALSE)</f>
        <v>60.07 - 94.86</v>
      </c>
      <c r="G1229" s="11">
        <f>(VLOOKUP(B1229,YahooFinanceInfos!A:AO,41,FALSE)-E1229)/E1229</f>
        <v>0.26496866248833184</v>
      </c>
      <c r="H1229" s="9">
        <f>VLOOKUP(B1229,YahooFinanceInfos!A:AX,50,FALSE)</f>
        <v>0</v>
      </c>
      <c r="I1229" s="9">
        <f>VLOOKUP(B1229,YahooFinanceInfos!A:AT,46,FALSE)</f>
        <v>0</v>
      </c>
      <c r="J1229" s="4">
        <f>VLOOKUP(B1229,YahooFinanceInfos!A:AV,48,FALSE)</f>
        <v>0</v>
      </c>
      <c r="K1229" s="4" t="str">
        <f t="shared" si="201"/>
        <v>na</v>
      </c>
      <c r="L1229" s="9">
        <f>VLOOKUP(B1229,YahooFinanceInfos!A:AV,47,FALSE)</f>
        <v>0</v>
      </c>
      <c r="M1229" s="9">
        <f>VLOOKUP(B1229,YahooFinanceInfos!A:AZ,52,FALSE)</f>
        <v>0</v>
      </c>
      <c r="N1229" s="4">
        <f>VLOOKUP(B1229,YahooFinanceInfos!A:BH,60,FALSE)</f>
        <v>0</v>
      </c>
      <c r="O1229" s="4" t="str">
        <f t="shared" si="202"/>
        <v>don't touch</v>
      </c>
      <c r="P1229" s="4"/>
      <c r="Q1229" s="4"/>
      <c r="R1229" s="4"/>
      <c r="S1229" s="4"/>
      <c r="T1229" s="4"/>
      <c r="AA1229" s="4" t="str">
        <f t="shared" si="194"/>
        <v>na</v>
      </c>
      <c r="AB1229" s="4" t="str">
        <f t="shared" si="195"/>
        <v>na</v>
      </c>
      <c r="AC1229" s="4" t="str">
        <f t="shared" si="196"/>
        <v>na</v>
      </c>
      <c r="AD1229" s="4" t="str">
        <f t="shared" si="197"/>
        <v>na</v>
      </c>
      <c r="AE1229" s="4" t="str">
        <f t="shared" si="198"/>
        <v>na</v>
      </c>
      <c r="AF1229" s="4" t="str">
        <f t="shared" si="199"/>
        <v>na</v>
      </c>
      <c r="AG1229" s="4" t="str">
        <f t="shared" si="200"/>
        <v>na</v>
      </c>
    </row>
    <row r="1230" spans="1:33" x14ac:dyDescent="0.2">
      <c r="A1230" t="s">
        <v>5494</v>
      </c>
      <c r="B1230" t="s">
        <v>5432</v>
      </c>
      <c r="C1230" s="7" t="str">
        <f>VLOOKUP(B1230,YahooFinanceInfos!A:T,9,FALSE)</f>
        <v xml:space="preserve">First Trust Materials AlphaDEX </v>
      </c>
      <c r="D1230" t="str">
        <f>VLOOKUP(B1230,YahooFinanceInfos!A:T,7,FALSE)</f>
        <v>USD</v>
      </c>
      <c r="E1230" s="1">
        <f>VLOOKUP(B1230,YahooFinanceInfos!A:T,20,FALSE)</f>
        <v>29.79</v>
      </c>
      <c r="F1230" s="4" t="str">
        <f>VLOOKUP(B1230,YahooFinanceInfos!A:AK,37,FALSE)</f>
        <v>22.82 - 40.43</v>
      </c>
      <c r="G1230" s="11">
        <f>(VLOOKUP(B1230,YahooFinanceInfos!A:AO,41,FALSE)-E1230)/E1230</f>
        <v>0.35716683450822428</v>
      </c>
      <c r="H1230" s="9">
        <f>VLOOKUP(B1230,YahooFinanceInfos!A:AX,50,FALSE)</f>
        <v>0</v>
      </c>
      <c r="I1230" s="9">
        <f>VLOOKUP(B1230,YahooFinanceInfos!A:AT,46,FALSE)</f>
        <v>0</v>
      </c>
      <c r="J1230" s="4">
        <f>VLOOKUP(B1230,YahooFinanceInfos!A:AV,48,FALSE)</f>
        <v>0</v>
      </c>
      <c r="K1230" s="4" t="str">
        <f t="shared" si="201"/>
        <v>na</v>
      </c>
      <c r="L1230" s="9">
        <f>VLOOKUP(B1230,YahooFinanceInfos!A:AV,47,FALSE)</f>
        <v>0</v>
      </c>
      <c r="M1230" s="9">
        <f>VLOOKUP(B1230,YahooFinanceInfos!A:AZ,52,FALSE)</f>
        <v>0</v>
      </c>
      <c r="N1230" s="4">
        <f>VLOOKUP(B1230,YahooFinanceInfos!A:BH,60,FALSE)</f>
        <v>0</v>
      </c>
      <c r="O1230" s="4" t="str">
        <f t="shared" si="202"/>
        <v>don't touch</v>
      </c>
      <c r="P1230" s="4"/>
      <c r="Q1230" s="4"/>
      <c r="R1230" s="4"/>
      <c r="S1230" s="4"/>
      <c r="T1230" s="4"/>
      <c r="AA1230" s="4" t="str">
        <f t="shared" si="194"/>
        <v>na</v>
      </c>
      <c r="AB1230" s="4" t="str">
        <f t="shared" si="195"/>
        <v>na</v>
      </c>
      <c r="AC1230" s="4" t="str">
        <f t="shared" si="196"/>
        <v>na</v>
      </c>
      <c r="AD1230" s="4" t="str">
        <f t="shared" si="197"/>
        <v>na</v>
      </c>
      <c r="AE1230" s="4" t="str">
        <f t="shared" si="198"/>
        <v>na</v>
      </c>
      <c r="AF1230" s="4" t="str">
        <f t="shared" si="199"/>
        <v>na</v>
      </c>
      <c r="AG1230" s="4" t="str">
        <f t="shared" si="200"/>
        <v>na</v>
      </c>
    </row>
    <row r="1231" spans="1:33" x14ac:dyDescent="0.2">
      <c r="A1231" t="s">
        <v>5494</v>
      </c>
      <c r="B1231" t="s">
        <v>5434</v>
      </c>
      <c r="C1231" s="7" t="str">
        <f>VLOOKUP(B1231,YahooFinanceInfos!A:T,9,FALSE)</f>
        <v>iShares Edge MSCI Multifactor U</v>
      </c>
      <c r="D1231" t="str">
        <f>VLOOKUP(B1231,YahooFinanceInfos!A:T,7,FALSE)</f>
        <v>USD</v>
      </c>
      <c r="E1231" s="1">
        <f>VLOOKUP(B1231,YahooFinanceInfos!A:T,20,FALSE)</f>
        <v>28.73</v>
      </c>
      <c r="F1231" s="4" t="str">
        <f>VLOOKUP(B1231,YahooFinanceInfos!A:AK,37,FALSE)</f>
        <v>22.52 - 35.882</v>
      </c>
      <c r="G1231" s="11">
        <f>(VLOOKUP(B1231,YahooFinanceInfos!A:AO,41,FALSE)-E1231)/E1231</f>
        <v>0.24893839192481718</v>
      </c>
      <c r="H1231" s="9">
        <f>VLOOKUP(B1231,YahooFinanceInfos!A:AX,50,FALSE)</f>
        <v>0</v>
      </c>
      <c r="I1231" s="9">
        <f>VLOOKUP(B1231,YahooFinanceInfos!A:AT,46,FALSE)</f>
        <v>0</v>
      </c>
      <c r="J1231" s="4">
        <f>VLOOKUP(B1231,YahooFinanceInfos!A:AV,48,FALSE)</f>
        <v>0</v>
      </c>
      <c r="K1231" s="4" t="str">
        <f t="shared" si="201"/>
        <v>na</v>
      </c>
      <c r="L1231" s="9">
        <f>VLOOKUP(B1231,YahooFinanceInfos!A:AV,47,FALSE)</f>
        <v>0</v>
      </c>
      <c r="M1231" s="9">
        <f>VLOOKUP(B1231,YahooFinanceInfos!A:AZ,52,FALSE)</f>
        <v>0</v>
      </c>
      <c r="N1231" s="4">
        <f>VLOOKUP(B1231,YahooFinanceInfos!A:BH,60,FALSE)</f>
        <v>0</v>
      </c>
      <c r="O1231" s="4" t="str">
        <f t="shared" si="202"/>
        <v>don't touch</v>
      </c>
      <c r="P1231" s="4"/>
      <c r="Q1231" s="4"/>
      <c r="R1231" s="4"/>
      <c r="S1231" s="4"/>
      <c r="T1231" s="4"/>
      <c r="AA1231" s="4" t="str">
        <f t="shared" si="194"/>
        <v>na</v>
      </c>
      <c r="AB1231" s="4" t="str">
        <f t="shared" si="195"/>
        <v>na</v>
      </c>
      <c r="AC1231" s="4" t="str">
        <f t="shared" si="196"/>
        <v>na</v>
      </c>
      <c r="AD1231" s="4" t="str">
        <f t="shared" si="197"/>
        <v>na</v>
      </c>
      <c r="AE1231" s="4" t="str">
        <f t="shared" si="198"/>
        <v>na</v>
      </c>
      <c r="AF1231" s="4" t="str">
        <f t="shared" si="199"/>
        <v>na</v>
      </c>
      <c r="AG1231" s="4" t="str">
        <f t="shared" si="200"/>
        <v>na</v>
      </c>
    </row>
    <row r="1232" spans="1:33" x14ac:dyDescent="0.2">
      <c r="A1232" t="s">
        <v>5494</v>
      </c>
      <c r="B1232" t="s">
        <v>5436</v>
      </c>
      <c r="C1232" s="7" t="str">
        <f>VLOOKUP(B1232,YahooFinanceInfos!A:T,9,FALSE)</f>
        <v xml:space="preserve">Invesco S&amp;P 500 Enhanced Value </v>
      </c>
      <c r="D1232" t="str">
        <f>VLOOKUP(B1232,YahooFinanceInfos!A:T,7,FALSE)</f>
        <v>USD</v>
      </c>
      <c r="E1232" s="1">
        <f>VLOOKUP(B1232,YahooFinanceInfos!A:T,20,FALSE)</f>
        <v>24.89</v>
      </c>
      <c r="F1232" s="4" t="str">
        <f>VLOOKUP(B1232,YahooFinanceInfos!A:AK,37,FALSE)</f>
        <v>19.97 - 39.12</v>
      </c>
      <c r="G1232" s="11">
        <f>(VLOOKUP(B1232,YahooFinanceInfos!A:AO,41,FALSE)-E1232)/E1232</f>
        <v>0.57171554841301708</v>
      </c>
      <c r="H1232" s="9">
        <f>VLOOKUP(B1232,YahooFinanceInfos!A:AX,50,FALSE)</f>
        <v>0</v>
      </c>
      <c r="I1232" s="9">
        <f>VLOOKUP(B1232,YahooFinanceInfos!A:AT,46,FALSE)</f>
        <v>0</v>
      </c>
      <c r="J1232" s="4">
        <f>VLOOKUP(B1232,YahooFinanceInfos!A:AV,48,FALSE)</f>
        <v>0</v>
      </c>
      <c r="K1232" s="4" t="str">
        <f t="shared" si="201"/>
        <v>na</v>
      </c>
      <c r="L1232" s="9">
        <f>VLOOKUP(B1232,YahooFinanceInfos!A:AV,47,FALSE)</f>
        <v>0</v>
      </c>
      <c r="M1232" s="9">
        <f>VLOOKUP(B1232,YahooFinanceInfos!A:AZ,52,FALSE)</f>
        <v>0</v>
      </c>
      <c r="N1232" s="4">
        <f>VLOOKUP(B1232,YahooFinanceInfos!A:BH,60,FALSE)</f>
        <v>0</v>
      </c>
      <c r="O1232" s="4" t="str">
        <f t="shared" si="202"/>
        <v>don't touch</v>
      </c>
      <c r="P1232" s="4"/>
      <c r="Q1232" s="4"/>
      <c r="R1232" s="4"/>
      <c r="S1232" s="4"/>
      <c r="T1232" s="4"/>
      <c r="AA1232" s="4" t="str">
        <f t="shared" si="194"/>
        <v>na</v>
      </c>
      <c r="AB1232" s="4" t="str">
        <f t="shared" si="195"/>
        <v>na</v>
      </c>
      <c r="AC1232" s="4" t="str">
        <f t="shared" si="196"/>
        <v>na</v>
      </c>
      <c r="AD1232" s="4" t="str">
        <f t="shared" si="197"/>
        <v>na</v>
      </c>
      <c r="AE1232" s="4" t="str">
        <f t="shared" si="198"/>
        <v>na</v>
      </c>
      <c r="AF1232" s="4" t="str">
        <f t="shared" si="199"/>
        <v>na</v>
      </c>
      <c r="AG1232" s="4" t="str">
        <f t="shared" si="200"/>
        <v>na</v>
      </c>
    </row>
    <row r="1233" spans="1:33" x14ac:dyDescent="0.2">
      <c r="A1233" t="s">
        <v>5494</v>
      </c>
      <c r="B1233" t="s">
        <v>5438</v>
      </c>
      <c r="C1233" s="7" t="str">
        <f>VLOOKUP(B1233,YahooFinanceInfos!A:T,9,FALSE)</f>
        <v>iShares Inc iShares MSCI Mexico</v>
      </c>
      <c r="D1233" t="str">
        <f>VLOOKUP(B1233,YahooFinanceInfos!A:T,7,FALSE)</f>
        <v>USD</v>
      </c>
      <c r="E1233" s="1">
        <f>VLOOKUP(B1233,YahooFinanceInfos!A:T,20,FALSE)</f>
        <v>29.56</v>
      </c>
      <c r="F1233" s="4" t="str">
        <f>VLOOKUP(B1233,YahooFinanceInfos!A:AK,37,FALSE)</f>
        <v>25.03 - 48.19</v>
      </c>
      <c r="G1233" s="11">
        <f>(VLOOKUP(B1233,YahooFinanceInfos!A:AO,41,FALSE)-E1233)/E1233</f>
        <v>0.63024357239512852</v>
      </c>
      <c r="H1233" s="9">
        <f>VLOOKUP(B1233,YahooFinanceInfos!A:AX,50,FALSE)</f>
        <v>0</v>
      </c>
      <c r="I1233" s="9">
        <f>VLOOKUP(B1233,YahooFinanceInfos!A:AT,46,FALSE)</f>
        <v>1.327</v>
      </c>
      <c r="J1233" s="4">
        <f>VLOOKUP(B1233,YahooFinanceInfos!A:AV,48,FALSE)</f>
        <v>4.5460775000000002E-2</v>
      </c>
      <c r="K1233" s="4" t="str">
        <f t="shared" si="201"/>
        <v>na</v>
      </c>
      <c r="L1233" s="9">
        <f>VLOOKUP(B1233,YahooFinanceInfos!A:AV,47,FALSE)</f>
        <v>0</v>
      </c>
      <c r="M1233" s="9">
        <f>VLOOKUP(B1233,YahooFinanceInfos!A:AZ,52,FALSE)</f>
        <v>50.48</v>
      </c>
      <c r="N1233" s="4">
        <f>VLOOKUP(B1233,YahooFinanceInfos!A:BH,60,FALSE)</f>
        <v>0.58557844000000003</v>
      </c>
      <c r="O1233" s="4" t="str">
        <f t="shared" si="202"/>
        <v>don't touch</v>
      </c>
      <c r="P1233" s="4"/>
      <c r="Q1233" s="4"/>
      <c r="R1233" s="4"/>
      <c r="S1233" s="4"/>
      <c r="T1233" s="4"/>
      <c r="AA1233" s="4" t="str">
        <f t="shared" si="194"/>
        <v>na</v>
      </c>
      <c r="AB1233" s="4" t="str">
        <f t="shared" si="195"/>
        <v>na</v>
      </c>
      <c r="AC1233" s="4" t="str">
        <f t="shared" si="196"/>
        <v>na</v>
      </c>
      <c r="AD1233" s="4" t="str">
        <f t="shared" si="197"/>
        <v>na</v>
      </c>
      <c r="AE1233" s="4" t="str">
        <f t="shared" si="198"/>
        <v>na</v>
      </c>
      <c r="AF1233" s="4" t="str">
        <f t="shared" si="199"/>
        <v>na</v>
      </c>
      <c r="AG1233" s="4" t="str">
        <f t="shared" si="200"/>
        <v>na</v>
      </c>
    </row>
    <row r="1234" spans="1:33" x14ac:dyDescent="0.2">
      <c r="A1234" t="s">
        <v>5494</v>
      </c>
      <c r="B1234" t="s">
        <v>5440</v>
      </c>
      <c r="C1234" s="7" t="str">
        <f>VLOOKUP(B1234,YahooFinanceInfos!A:T,9,FALSE)</f>
        <v>Fidelity MSCI Consumer Discreti</v>
      </c>
      <c r="D1234" t="str">
        <f>VLOOKUP(B1234,YahooFinanceInfos!A:T,7,FALSE)</f>
        <v>USD</v>
      </c>
      <c r="E1234" s="1">
        <f>VLOOKUP(B1234,YahooFinanceInfos!A:T,20,FALSE)</f>
        <v>45.18</v>
      </c>
      <c r="F1234" s="4" t="str">
        <f>VLOOKUP(B1234,YahooFinanceInfos!A:AK,37,FALSE)</f>
        <v>31.21 - 52.34</v>
      </c>
      <c r="G1234" s="11">
        <f>(VLOOKUP(B1234,YahooFinanceInfos!A:AO,41,FALSE)-E1234)/E1234</f>
        <v>0.15847720230190357</v>
      </c>
      <c r="H1234" s="9">
        <f>VLOOKUP(B1234,YahooFinanceInfos!A:AX,50,FALSE)</f>
        <v>0</v>
      </c>
      <c r="I1234" s="9">
        <f>VLOOKUP(B1234,YahooFinanceInfos!A:AT,46,FALSE)</f>
        <v>0</v>
      </c>
      <c r="J1234" s="4">
        <f>VLOOKUP(B1234,YahooFinanceInfos!A:AV,48,FALSE)</f>
        <v>0</v>
      </c>
      <c r="K1234" s="4" t="str">
        <f t="shared" si="201"/>
        <v>na</v>
      </c>
      <c r="L1234" s="9">
        <f>VLOOKUP(B1234,YahooFinanceInfos!A:AV,47,FALSE)</f>
        <v>0</v>
      </c>
      <c r="M1234" s="9">
        <f>VLOOKUP(B1234,YahooFinanceInfos!A:AZ,52,FALSE)</f>
        <v>0</v>
      </c>
      <c r="N1234" s="4">
        <f>VLOOKUP(B1234,YahooFinanceInfos!A:BH,60,FALSE)</f>
        <v>0</v>
      </c>
      <c r="O1234" s="4" t="str">
        <f t="shared" si="202"/>
        <v>don't touch</v>
      </c>
      <c r="P1234" s="4"/>
      <c r="Q1234" s="4"/>
      <c r="R1234" s="4"/>
      <c r="S1234" s="4"/>
      <c r="T1234" s="4"/>
      <c r="AA1234" s="4" t="str">
        <f t="shared" si="194"/>
        <v>na</v>
      </c>
      <c r="AB1234" s="4" t="str">
        <f t="shared" si="195"/>
        <v>na</v>
      </c>
      <c r="AC1234" s="4" t="str">
        <f t="shared" si="196"/>
        <v>na</v>
      </c>
      <c r="AD1234" s="4" t="str">
        <f t="shared" si="197"/>
        <v>na</v>
      </c>
      <c r="AE1234" s="4" t="str">
        <f t="shared" si="198"/>
        <v>na</v>
      </c>
      <c r="AF1234" s="4" t="str">
        <f t="shared" si="199"/>
        <v>na</v>
      </c>
      <c r="AG1234" s="4" t="str">
        <f t="shared" si="200"/>
        <v>na</v>
      </c>
    </row>
    <row r="1235" spans="1:33" x14ac:dyDescent="0.2">
      <c r="A1235" t="s">
        <v>5494</v>
      </c>
      <c r="B1235" t="s">
        <v>5442</v>
      </c>
      <c r="C1235" s="7" t="str">
        <f>VLOOKUP(B1235,YahooFinanceInfos!A:T,9,FALSE)</f>
        <v>SPDR Russell 1000 Low Volatilit</v>
      </c>
      <c r="D1235" t="str">
        <f>VLOOKUP(B1235,YahooFinanceInfos!A:T,7,FALSE)</f>
        <v>USD</v>
      </c>
      <c r="E1235" s="1">
        <f>VLOOKUP(B1235,YahooFinanceInfos!A:T,20,FALSE)</f>
        <v>66.031999999999996</v>
      </c>
      <c r="F1235" s="4" t="str">
        <f>VLOOKUP(B1235,YahooFinanceInfos!A:AK,37,FALSE)</f>
        <v>51.765 - 88.1</v>
      </c>
      <c r="G1235" s="11">
        <f>(VLOOKUP(B1235,YahooFinanceInfos!A:AO,41,FALSE)-E1235)/E1235</f>
        <v>0.33420159922461834</v>
      </c>
      <c r="H1235" s="9">
        <f>VLOOKUP(B1235,YahooFinanceInfos!A:AX,50,FALSE)</f>
        <v>0</v>
      </c>
      <c r="I1235" s="9">
        <f>VLOOKUP(B1235,YahooFinanceInfos!A:AT,46,FALSE)</f>
        <v>0</v>
      </c>
      <c r="J1235" s="4">
        <f>VLOOKUP(B1235,YahooFinanceInfos!A:AV,48,FALSE)</f>
        <v>0</v>
      </c>
      <c r="K1235" s="4" t="str">
        <f t="shared" si="201"/>
        <v>na</v>
      </c>
      <c r="L1235" s="9">
        <f>VLOOKUP(B1235,YahooFinanceInfos!A:AV,47,FALSE)</f>
        <v>0</v>
      </c>
      <c r="M1235" s="9">
        <f>VLOOKUP(B1235,YahooFinanceInfos!A:AZ,52,FALSE)</f>
        <v>0</v>
      </c>
      <c r="N1235" s="4">
        <f>VLOOKUP(B1235,YahooFinanceInfos!A:BH,60,FALSE)</f>
        <v>0</v>
      </c>
      <c r="O1235" s="4" t="str">
        <f t="shared" si="202"/>
        <v>don't touch</v>
      </c>
      <c r="P1235" s="4"/>
      <c r="Q1235" s="4"/>
      <c r="R1235" s="4"/>
      <c r="S1235" s="4"/>
      <c r="T1235" s="4"/>
      <c r="AA1235" s="4" t="str">
        <f t="shared" si="194"/>
        <v>na</v>
      </c>
      <c r="AB1235" s="4" t="str">
        <f t="shared" si="195"/>
        <v>na</v>
      </c>
      <c r="AC1235" s="4" t="str">
        <f t="shared" si="196"/>
        <v>na</v>
      </c>
      <c r="AD1235" s="4" t="str">
        <f t="shared" si="197"/>
        <v>na</v>
      </c>
      <c r="AE1235" s="4" t="str">
        <f t="shared" si="198"/>
        <v>na</v>
      </c>
      <c r="AF1235" s="4" t="str">
        <f t="shared" si="199"/>
        <v>na</v>
      </c>
      <c r="AG1235" s="4" t="str">
        <f t="shared" si="200"/>
        <v>na</v>
      </c>
    </row>
    <row r="1236" spans="1:33" x14ac:dyDescent="0.2">
      <c r="A1236" t="s">
        <v>5494</v>
      </c>
      <c r="B1236" t="s">
        <v>5444</v>
      </c>
      <c r="C1236" s="7" t="str">
        <f>VLOOKUP(B1236,YahooFinanceInfos!A:T,9,FALSE)</f>
        <v>Invesco S&amp;P 500 Equal Weight Te</v>
      </c>
      <c r="D1236" t="str">
        <f>VLOOKUP(B1236,YahooFinanceInfos!A:T,7,FALSE)</f>
        <v>USD</v>
      </c>
      <c r="E1236" s="1">
        <f>VLOOKUP(B1236,YahooFinanceInfos!A:T,20,FALSE)</f>
        <v>180.12</v>
      </c>
      <c r="F1236" s="4" t="str">
        <f>VLOOKUP(B1236,YahooFinanceInfos!A:AK,37,FALSE)</f>
        <v>135.78 - 212.55</v>
      </c>
      <c r="G1236" s="11">
        <f>(VLOOKUP(B1236,YahooFinanceInfos!A:AO,41,FALSE)-E1236)/E1236</f>
        <v>0.1800466355762825</v>
      </c>
      <c r="H1236" s="9">
        <f>VLOOKUP(B1236,YahooFinanceInfos!A:AX,50,FALSE)</f>
        <v>0</v>
      </c>
      <c r="I1236" s="9">
        <f>VLOOKUP(B1236,YahooFinanceInfos!A:AT,46,FALSE)</f>
        <v>0</v>
      </c>
      <c r="J1236" s="4">
        <f>VLOOKUP(B1236,YahooFinanceInfos!A:AV,48,FALSE)</f>
        <v>0</v>
      </c>
      <c r="K1236" s="4" t="str">
        <f t="shared" si="201"/>
        <v>na</v>
      </c>
      <c r="L1236" s="9">
        <f>VLOOKUP(B1236,YahooFinanceInfos!A:AV,47,FALSE)</f>
        <v>0</v>
      </c>
      <c r="M1236" s="9">
        <f>VLOOKUP(B1236,YahooFinanceInfos!A:AZ,52,FALSE)</f>
        <v>0</v>
      </c>
      <c r="N1236" s="4">
        <f>VLOOKUP(B1236,YahooFinanceInfos!A:BH,60,FALSE)</f>
        <v>0</v>
      </c>
      <c r="O1236" s="4" t="str">
        <f t="shared" si="202"/>
        <v>don't touch</v>
      </c>
      <c r="P1236" s="4"/>
      <c r="Q1236" s="4"/>
      <c r="R1236" s="4"/>
      <c r="S1236" s="4"/>
      <c r="T1236" s="4"/>
      <c r="AA1236" s="4" t="str">
        <f t="shared" si="194"/>
        <v>na</v>
      </c>
      <c r="AB1236" s="4" t="str">
        <f t="shared" si="195"/>
        <v>na</v>
      </c>
      <c r="AC1236" s="4" t="str">
        <f t="shared" si="196"/>
        <v>na</v>
      </c>
      <c r="AD1236" s="4" t="str">
        <f t="shared" si="197"/>
        <v>na</v>
      </c>
      <c r="AE1236" s="4" t="str">
        <f t="shared" si="198"/>
        <v>na</v>
      </c>
      <c r="AF1236" s="4" t="str">
        <f t="shared" si="199"/>
        <v>na</v>
      </c>
      <c r="AG1236" s="4" t="str">
        <f t="shared" si="200"/>
        <v>na</v>
      </c>
    </row>
    <row r="1237" spans="1:33" x14ac:dyDescent="0.2">
      <c r="A1237" t="s">
        <v>5494</v>
      </c>
      <c r="B1237" t="s">
        <v>5446</v>
      </c>
      <c r="C1237" s="7" t="str">
        <f>VLOOKUP(B1237,YahooFinanceInfos!A:T,9,FALSE)</f>
        <v>Vanguard Mid-Cap ETF</v>
      </c>
      <c r="D1237" t="str">
        <f>VLOOKUP(B1237,YahooFinanceInfos!A:T,7,FALSE)</f>
        <v>USD</v>
      </c>
      <c r="E1237" s="1">
        <f>VLOOKUP(B1237,YahooFinanceInfos!A:T,20,FALSE)</f>
        <v>146.77000000000001</v>
      </c>
      <c r="F1237" s="4" t="str">
        <f>VLOOKUP(B1237,YahooFinanceInfos!A:AK,37,FALSE)</f>
        <v>110.05 - 186.74</v>
      </c>
      <c r="G1237" s="11">
        <f>(VLOOKUP(B1237,YahooFinanceInfos!A:AO,41,FALSE)-E1237)/E1237</f>
        <v>0.27233085780472843</v>
      </c>
      <c r="H1237" s="9">
        <f>VLOOKUP(B1237,YahooFinanceInfos!A:AX,50,FALSE)</f>
        <v>0</v>
      </c>
      <c r="I1237" s="9">
        <f>VLOOKUP(B1237,YahooFinanceInfos!A:AT,46,FALSE)</f>
        <v>1.766</v>
      </c>
      <c r="J1237" s="4">
        <f>VLOOKUP(B1237,YahooFinanceInfos!A:AV,48,FALSE)</f>
        <v>1.2182671000000001E-2</v>
      </c>
      <c r="K1237" s="4" t="str">
        <f t="shared" si="201"/>
        <v>na</v>
      </c>
      <c r="L1237" s="9">
        <f>VLOOKUP(B1237,YahooFinanceInfos!A:AV,47,FALSE)</f>
        <v>0</v>
      </c>
      <c r="M1237" s="9">
        <f>VLOOKUP(B1237,YahooFinanceInfos!A:AZ,52,FALSE)</f>
        <v>80.397999999999996</v>
      </c>
      <c r="N1237" s="4">
        <f>VLOOKUP(B1237,YahooFinanceInfos!A:BH,60,FALSE)</f>
        <v>1.8255429000000001</v>
      </c>
      <c r="O1237" s="4" t="str">
        <f t="shared" si="202"/>
        <v>don't touch</v>
      </c>
      <c r="P1237" s="4"/>
      <c r="Q1237" s="4"/>
      <c r="R1237" s="4"/>
      <c r="S1237" s="4"/>
      <c r="T1237" s="4"/>
      <c r="AA1237" s="4" t="str">
        <f t="shared" si="194"/>
        <v>na</v>
      </c>
      <c r="AB1237" s="4" t="str">
        <f t="shared" si="195"/>
        <v>na</v>
      </c>
      <c r="AC1237" s="4" t="str">
        <f t="shared" si="196"/>
        <v>na</v>
      </c>
      <c r="AD1237" s="4" t="str">
        <f t="shared" si="197"/>
        <v>na</v>
      </c>
      <c r="AE1237" s="4" t="str">
        <f t="shared" si="198"/>
        <v>na</v>
      </c>
      <c r="AF1237" s="4" t="str">
        <f t="shared" si="199"/>
        <v>na</v>
      </c>
      <c r="AG1237" s="4" t="str">
        <f t="shared" si="200"/>
        <v>na</v>
      </c>
    </row>
    <row r="1238" spans="1:33" x14ac:dyDescent="0.2">
      <c r="A1238" t="s">
        <v>5494</v>
      </c>
      <c r="B1238" t="s">
        <v>620</v>
      </c>
      <c r="C1238" s="7" t="str">
        <f>VLOOKUP(B1238,YahooFinanceInfos!A:T,9,FALSE)</f>
        <v>WisdomTree U.S. LargeCap Divide</v>
      </c>
      <c r="D1238" t="str">
        <f>VLOOKUP(B1238,YahooFinanceInfos!A:T,7,FALSE)</f>
        <v>USD</v>
      </c>
      <c r="E1238" s="1">
        <f>VLOOKUP(B1238,YahooFinanceInfos!A:T,20,FALSE)</f>
        <v>87.31</v>
      </c>
      <c r="F1238" s="4" t="str">
        <f>VLOOKUP(B1238,YahooFinanceInfos!A:AK,37,FALSE)</f>
        <v>68.29 - 108.4</v>
      </c>
      <c r="G1238" s="11">
        <f>(VLOOKUP(B1238,YahooFinanceInfos!A:AO,41,FALSE)-E1238)/E1238</f>
        <v>0.24155308670255415</v>
      </c>
      <c r="H1238" s="9">
        <f>VLOOKUP(B1238,YahooFinanceInfos!A:AX,50,FALSE)</f>
        <v>0</v>
      </c>
      <c r="I1238" s="9">
        <f>VLOOKUP(B1238,YahooFinanceInfos!A:AT,46,FALSE)</f>
        <v>0</v>
      </c>
      <c r="J1238" s="4">
        <f>VLOOKUP(B1238,YahooFinanceInfos!A:AV,48,FALSE)</f>
        <v>0</v>
      </c>
      <c r="K1238" s="4" t="str">
        <f t="shared" si="201"/>
        <v>na</v>
      </c>
      <c r="L1238" s="9">
        <f>VLOOKUP(B1238,YahooFinanceInfos!A:AV,47,FALSE)</f>
        <v>0</v>
      </c>
      <c r="M1238" s="9">
        <f>VLOOKUP(B1238,YahooFinanceInfos!A:AZ,52,FALSE)</f>
        <v>0</v>
      </c>
      <c r="N1238" s="4">
        <f>VLOOKUP(B1238,YahooFinanceInfos!A:BH,60,FALSE)</f>
        <v>0</v>
      </c>
      <c r="O1238" s="4" t="str">
        <f t="shared" si="202"/>
        <v>don't touch</v>
      </c>
      <c r="P1238" s="4"/>
      <c r="Q1238" s="4"/>
      <c r="R1238" s="4"/>
      <c r="S1238" s="4"/>
      <c r="T1238" s="4"/>
      <c r="AA1238" s="4" t="str">
        <f t="shared" si="194"/>
        <v>na</v>
      </c>
      <c r="AB1238" s="4" t="str">
        <f t="shared" si="195"/>
        <v>na</v>
      </c>
      <c r="AC1238" s="4" t="str">
        <f t="shared" si="196"/>
        <v>na</v>
      </c>
      <c r="AD1238" s="4" t="str">
        <f t="shared" si="197"/>
        <v>na</v>
      </c>
      <c r="AE1238" s="4" t="str">
        <f t="shared" si="198"/>
        <v>na</v>
      </c>
      <c r="AF1238" s="4" t="str">
        <f t="shared" si="199"/>
        <v>na</v>
      </c>
      <c r="AG1238" s="4" t="str">
        <f t="shared" si="200"/>
        <v>na</v>
      </c>
    </row>
    <row r="1239" spans="1:33" x14ac:dyDescent="0.2">
      <c r="A1239" t="s">
        <v>5494</v>
      </c>
      <c r="B1239" t="s">
        <v>5448</v>
      </c>
      <c r="C1239" s="7" t="str">
        <f>VLOOKUP(B1239,YahooFinanceInfos!A:T,9,FALSE)</f>
        <v>iShares Expanded Tech Sector ET</v>
      </c>
      <c r="D1239" t="str">
        <f>VLOOKUP(B1239,YahooFinanceInfos!A:T,7,FALSE)</f>
        <v>USD</v>
      </c>
      <c r="E1239" s="1">
        <f>VLOOKUP(B1239,YahooFinanceInfos!A:T,20,FALSE)</f>
        <v>249.38</v>
      </c>
      <c r="F1239" s="4" t="str">
        <f>VLOOKUP(B1239,YahooFinanceInfos!A:AK,37,FALSE)</f>
        <v>183.27 - 271.09</v>
      </c>
      <c r="G1239" s="11">
        <f>(VLOOKUP(B1239,YahooFinanceInfos!A:AO,41,FALSE)-E1239)/E1239</f>
        <v>8.7055898628598846E-2</v>
      </c>
      <c r="H1239" s="9">
        <f>VLOOKUP(B1239,YahooFinanceInfos!A:AX,50,FALSE)</f>
        <v>0</v>
      </c>
      <c r="I1239" s="9">
        <f>VLOOKUP(B1239,YahooFinanceInfos!A:AT,46,FALSE)</f>
        <v>0</v>
      </c>
      <c r="J1239" s="4">
        <f>VLOOKUP(B1239,YahooFinanceInfos!A:AV,48,FALSE)</f>
        <v>0</v>
      </c>
      <c r="K1239" s="4" t="str">
        <f t="shared" si="201"/>
        <v>na</v>
      </c>
      <c r="L1239" s="9">
        <f>VLOOKUP(B1239,YahooFinanceInfos!A:AV,47,FALSE)</f>
        <v>0</v>
      </c>
      <c r="M1239" s="9">
        <f>VLOOKUP(B1239,YahooFinanceInfos!A:AZ,52,FALSE)</f>
        <v>0</v>
      </c>
      <c r="N1239" s="4">
        <f>VLOOKUP(B1239,YahooFinanceInfos!A:BH,60,FALSE)</f>
        <v>0</v>
      </c>
      <c r="O1239" s="4" t="str">
        <f t="shared" si="202"/>
        <v>don't touch</v>
      </c>
      <c r="P1239" s="4"/>
      <c r="Q1239" s="4"/>
      <c r="R1239" s="4"/>
      <c r="S1239" s="4"/>
      <c r="T1239" s="4"/>
      <c r="AA1239" s="4" t="str">
        <f t="shared" si="194"/>
        <v>na</v>
      </c>
      <c r="AB1239" s="4" t="str">
        <f t="shared" si="195"/>
        <v>na</v>
      </c>
      <c r="AC1239" s="4" t="str">
        <f t="shared" si="196"/>
        <v>na</v>
      </c>
      <c r="AD1239" s="4" t="str">
        <f t="shared" si="197"/>
        <v>na</v>
      </c>
      <c r="AE1239" s="4" t="str">
        <f t="shared" si="198"/>
        <v>na</v>
      </c>
      <c r="AF1239" s="4" t="str">
        <f t="shared" si="199"/>
        <v>na</v>
      </c>
      <c r="AG1239" s="4" t="str">
        <f t="shared" si="200"/>
        <v>na</v>
      </c>
    </row>
    <row r="1240" spans="1:33" x14ac:dyDescent="0.2">
      <c r="A1240" t="s">
        <v>5494</v>
      </c>
      <c r="B1240" t="s">
        <v>34</v>
      </c>
      <c r="C1240" s="7" t="str">
        <f>VLOOKUP(B1240,YahooFinanceInfos!A:T,9,FALSE)</f>
        <v>Vanguard S&amp;P 500 ETF</v>
      </c>
      <c r="D1240" t="str">
        <f>VLOOKUP(B1240,YahooFinanceInfos!A:T,7,FALSE)</f>
        <v>USD</v>
      </c>
      <c r="E1240" s="1">
        <f>VLOOKUP(B1240,YahooFinanceInfos!A:T,20,FALSE)</f>
        <v>261.86</v>
      </c>
      <c r="F1240" s="4" t="str">
        <f>VLOOKUP(B1240,YahooFinanceInfos!A:AK,37,FALSE)</f>
        <v>200.55 - 311.59</v>
      </c>
      <c r="G1240" s="11">
        <f>(VLOOKUP(B1240,YahooFinanceInfos!A:AO,41,FALSE)-E1240)/E1240</f>
        <v>0.18991063927289376</v>
      </c>
      <c r="H1240" s="9">
        <f>VLOOKUP(B1240,YahooFinanceInfos!A:AX,50,FALSE)</f>
        <v>0</v>
      </c>
      <c r="I1240" s="9">
        <f>VLOOKUP(B1240,YahooFinanceInfos!A:AT,46,FALSE)</f>
        <v>0</v>
      </c>
      <c r="J1240" s="4">
        <f>VLOOKUP(B1240,YahooFinanceInfos!A:AV,48,FALSE)</f>
        <v>0</v>
      </c>
      <c r="K1240" s="4" t="str">
        <f t="shared" si="201"/>
        <v>na</v>
      </c>
      <c r="L1240" s="9">
        <f>VLOOKUP(B1240,YahooFinanceInfos!A:AV,47,FALSE)</f>
        <v>0</v>
      </c>
      <c r="M1240" s="9">
        <f>VLOOKUP(B1240,YahooFinanceInfos!A:AZ,52,FALSE)</f>
        <v>0</v>
      </c>
      <c r="N1240" s="4">
        <f>VLOOKUP(B1240,YahooFinanceInfos!A:BH,60,FALSE)</f>
        <v>0</v>
      </c>
      <c r="O1240" s="4" t="str">
        <f t="shared" si="202"/>
        <v>don't touch</v>
      </c>
      <c r="P1240" s="4"/>
      <c r="Q1240" s="4"/>
      <c r="R1240" s="4"/>
      <c r="S1240" s="4"/>
      <c r="T1240" s="4"/>
      <c r="AA1240" s="4" t="str">
        <f t="shared" si="194"/>
        <v>na</v>
      </c>
      <c r="AB1240" s="4" t="str">
        <f t="shared" si="195"/>
        <v>na</v>
      </c>
      <c r="AC1240" s="4" t="str">
        <f t="shared" si="196"/>
        <v>na</v>
      </c>
      <c r="AD1240" s="4" t="str">
        <f t="shared" si="197"/>
        <v>na</v>
      </c>
      <c r="AE1240" s="4" t="str">
        <f t="shared" si="198"/>
        <v>na</v>
      </c>
      <c r="AF1240" s="4" t="str">
        <f t="shared" si="199"/>
        <v>na</v>
      </c>
      <c r="AG1240" s="4" t="str">
        <f t="shared" si="200"/>
        <v>na</v>
      </c>
    </row>
    <row r="1241" spans="1:33" x14ac:dyDescent="0.2">
      <c r="A1241" t="s">
        <v>5494</v>
      </c>
      <c r="B1241" t="s">
        <v>5450</v>
      </c>
      <c r="C1241" s="7" t="str">
        <f>VLOOKUP(B1241,YahooFinanceInfos!A:T,9,FALSE)</f>
        <v>Invesco S&amp;P 500 ex-Rate Sensiti</v>
      </c>
      <c r="D1241" t="str">
        <f>VLOOKUP(B1241,YahooFinanceInfos!A:T,7,FALSE)</f>
        <v>USD</v>
      </c>
      <c r="E1241" s="1">
        <f>VLOOKUP(B1241,YahooFinanceInfos!A:T,20,FALSE)</f>
        <v>32.972299999999997</v>
      </c>
      <c r="F1241" s="4" t="str">
        <f>VLOOKUP(B1241,YahooFinanceInfos!A:AK,37,FALSE)</f>
        <v>25.94 - 42.776</v>
      </c>
      <c r="G1241" s="11">
        <f>(VLOOKUP(B1241,YahooFinanceInfos!A:AO,41,FALSE)-E1241)/E1241</f>
        <v>0.29733139635390943</v>
      </c>
      <c r="H1241" s="9">
        <f>VLOOKUP(B1241,YahooFinanceInfos!A:AX,50,FALSE)</f>
        <v>0</v>
      </c>
      <c r="I1241" s="9">
        <f>VLOOKUP(B1241,YahooFinanceInfos!A:AT,46,FALSE)</f>
        <v>0</v>
      </c>
      <c r="J1241" s="4">
        <f>VLOOKUP(B1241,YahooFinanceInfos!A:AV,48,FALSE)</f>
        <v>0</v>
      </c>
      <c r="K1241" s="4" t="str">
        <f t="shared" si="201"/>
        <v>na</v>
      </c>
      <c r="L1241" s="9">
        <f>VLOOKUP(B1241,YahooFinanceInfos!A:AV,47,FALSE)</f>
        <v>0</v>
      </c>
      <c r="M1241" s="9">
        <f>VLOOKUP(B1241,YahooFinanceInfos!A:AZ,52,FALSE)</f>
        <v>0</v>
      </c>
      <c r="N1241" s="4">
        <f>VLOOKUP(B1241,YahooFinanceInfos!A:BH,60,FALSE)</f>
        <v>0</v>
      </c>
      <c r="O1241" s="4" t="str">
        <f t="shared" si="202"/>
        <v>don't touch</v>
      </c>
      <c r="P1241" s="4"/>
      <c r="Q1241" s="4"/>
      <c r="R1241" s="4"/>
      <c r="S1241" s="4"/>
      <c r="T1241" s="4"/>
      <c r="AA1241" s="4" t="str">
        <f t="shared" si="194"/>
        <v>na</v>
      </c>
      <c r="AB1241" s="4" t="str">
        <f t="shared" si="195"/>
        <v>na</v>
      </c>
      <c r="AC1241" s="4" t="str">
        <f t="shared" si="196"/>
        <v>na</v>
      </c>
      <c r="AD1241" s="4" t="str">
        <f t="shared" si="197"/>
        <v>na</v>
      </c>
      <c r="AE1241" s="4" t="str">
        <f t="shared" si="198"/>
        <v>na</v>
      </c>
      <c r="AF1241" s="4" t="str">
        <f t="shared" si="199"/>
        <v>na</v>
      </c>
      <c r="AG1241" s="4" t="str">
        <f t="shared" si="200"/>
        <v>na</v>
      </c>
    </row>
    <row r="1242" spans="1:33" x14ac:dyDescent="0.2">
      <c r="A1242" t="s">
        <v>5494</v>
      </c>
      <c r="B1242" t="s">
        <v>5452</v>
      </c>
      <c r="C1242" s="7" t="str">
        <f>VLOOKUP(B1242,YahooFinanceInfos!A:T,9,FALSE)</f>
        <v>Vanguard Large-Cap ETF</v>
      </c>
      <c r="D1242" t="str">
        <f>VLOOKUP(B1242,YahooFinanceInfos!A:T,7,FALSE)</f>
        <v>USD</v>
      </c>
      <c r="E1242" s="1">
        <f>VLOOKUP(B1242,YahooFinanceInfos!A:T,20,FALSE)</f>
        <v>131.62</v>
      </c>
      <c r="F1242" s="4" t="str">
        <f>VLOOKUP(B1242,YahooFinanceInfos!A:AK,37,FALSE)</f>
        <v>100.9 - 156.45</v>
      </c>
      <c r="G1242" s="11">
        <f>(VLOOKUP(B1242,YahooFinanceInfos!A:AO,41,FALSE)-E1242)/E1242</f>
        <v>0.18864914146786191</v>
      </c>
      <c r="H1242" s="9">
        <f>VLOOKUP(B1242,YahooFinanceInfos!A:AX,50,FALSE)</f>
        <v>0</v>
      </c>
      <c r="I1242" s="9">
        <f>VLOOKUP(B1242,YahooFinanceInfos!A:AT,46,FALSE)</f>
        <v>0</v>
      </c>
      <c r="J1242" s="4">
        <f>VLOOKUP(B1242,YahooFinanceInfos!A:AV,48,FALSE)</f>
        <v>0</v>
      </c>
      <c r="K1242" s="4" t="str">
        <f t="shared" si="201"/>
        <v>na</v>
      </c>
      <c r="L1242" s="9">
        <f>VLOOKUP(B1242,YahooFinanceInfos!A:AV,47,FALSE)</f>
        <v>0</v>
      </c>
      <c r="M1242" s="9">
        <f>VLOOKUP(B1242,YahooFinanceInfos!A:AZ,52,FALSE)</f>
        <v>0</v>
      </c>
      <c r="N1242" s="4">
        <f>VLOOKUP(B1242,YahooFinanceInfos!A:BH,60,FALSE)</f>
        <v>0</v>
      </c>
      <c r="O1242" s="4" t="str">
        <f t="shared" si="202"/>
        <v>don't touch</v>
      </c>
      <c r="P1242" s="4"/>
      <c r="Q1242" s="4"/>
      <c r="R1242" s="4"/>
      <c r="S1242" s="4"/>
      <c r="T1242" s="4"/>
      <c r="AA1242" s="4" t="str">
        <f t="shared" si="194"/>
        <v>na</v>
      </c>
      <c r="AB1242" s="4" t="str">
        <f t="shared" si="195"/>
        <v>na</v>
      </c>
      <c r="AC1242" s="4" t="str">
        <f t="shared" si="196"/>
        <v>na</v>
      </c>
      <c r="AD1242" s="4" t="str">
        <f t="shared" si="197"/>
        <v>na</v>
      </c>
      <c r="AE1242" s="4" t="str">
        <f t="shared" si="198"/>
        <v>na</v>
      </c>
      <c r="AF1242" s="4" t="str">
        <f t="shared" si="199"/>
        <v>na</v>
      </c>
      <c r="AG1242" s="4" t="str">
        <f t="shared" si="200"/>
        <v>na</v>
      </c>
    </row>
    <row r="1243" spans="1:33" x14ac:dyDescent="0.2">
      <c r="A1243" t="s">
        <v>5494</v>
      </c>
      <c r="B1243" t="s">
        <v>5454</v>
      </c>
      <c r="C1243" s="7" t="str">
        <f>VLOOKUP(B1243,YahooFinanceInfos!A:T,9,FALSE)</f>
        <v>First Trust Morningstar ETF</v>
      </c>
      <c r="D1243" t="str">
        <f>VLOOKUP(B1243,YahooFinanceInfos!A:T,7,FALSE)</f>
        <v>USD</v>
      </c>
      <c r="E1243" s="1">
        <f>VLOOKUP(B1243,YahooFinanceInfos!A:T,20,FALSE)</f>
        <v>23.65</v>
      </c>
      <c r="F1243" s="4" t="str">
        <f>VLOOKUP(B1243,YahooFinanceInfos!A:AK,37,FALSE)</f>
        <v>18.84 - 32.77</v>
      </c>
      <c r="G1243" s="11">
        <f>(VLOOKUP(B1243,YahooFinanceInfos!A:AO,41,FALSE)-E1243)/E1243</f>
        <v>0.3856236786469347</v>
      </c>
      <c r="H1243" s="9">
        <f>VLOOKUP(B1243,YahooFinanceInfos!A:AX,50,FALSE)</f>
        <v>0</v>
      </c>
      <c r="I1243" s="9">
        <f>VLOOKUP(B1243,YahooFinanceInfos!A:AT,46,FALSE)</f>
        <v>0</v>
      </c>
      <c r="J1243" s="4">
        <f>VLOOKUP(B1243,YahooFinanceInfos!A:AV,48,FALSE)</f>
        <v>0</v>
      </c>
      <c r="K1243" s="4" t="str">
        <f t="shared" si="201"/>
        <v>na</v>
      </c>
      <c r="L1243" s="9">
        <f>VLOOKUP(B1243,YahooFinanceInfos!A:AV,47,FALSE)</f>
        <v>0</v>
      </c>
      <c r="M1243" s="9">
        <f>VLOOKUP(B1243,YahooFinanceInfos!A:AZ,52,FALSE)</f>
        <v>0</v>
      </c>
      <c r="N1243" s="4">
        <f>VLOOKUP(B1243,YahooFinanceInfos!A:BH,60,FALSE)</f>
        <v>0</v>
      </c>
      <c r="O1243" s="4" t="str">
        <f t="shared" si="202"/>
        <v>don't touch</v>
      </c>
      <c r="P1243" s="4"/>
      <c r="Q1243" s="4"/>
      <c r="R1243" s="4"/>
      <c r="S1243" s="4"/>
      <c r="T1243" s="4"/>
      <c r="AA1243" s="4" t="str">
        <f t="shared" si="194"/>
        <v>na</v>
      </c>
      <c r="AB1243" s="4" t="str">
        <f t="shared" si="195"/>
        <v>na</v>
      </c>
      <c r="AC1243" s="4" t="str">
        <f t="shared" si="196"/>
        <v>na</v>
      </c>
      <c r="AD1243" s="4" t="str">
        <f t="shared" si="197"/>
        <v>na</v>
      </c>
      <c r="AE1243" s="4" t="str">
        <f t="shared" si="198"/>
        <v>na</v>
      </c>
      <c r="AF1243" s="4" t="str">
        <f t="shared" si="199"/>
        <v>na</v>
      </c>
      <c r="AG1243" s="4" t="str">
        <f t="shared" si="200"/>
        <v>na</v>
      </c>
    </row>
    <row r="1244" spans="1:33" x14ac:dyDescent="0.2">
      <c r="A1244" t="s">
        <v>5494</v>
      </c>
      <c r="B1244" t="s">
        <v>5456</v>
      </c>
      <c r="C1244" s="7" t="str">
        <f>VLOOKUP(B1244,YahooFinanceInfos!A:T,9,FALSE)</f>
        <v>WisdomTree U.S. MidCap Fund</v>
      </c>
      <c r="D1244" t="str">
        <f>VLOOKUP(B1244,YahooFinanceInfos!A:T,7,FALSE)</f>
        <v>USD</v>
      </c>
      <c r="E1244" s="1">
        <f>VLOOKUP(B1244,YahooFinanceInfos!A:T,20,FALSE)</f>
        <v>28.04</v>
      </c>
      <c r="F1244" s="4" t="str">
        <f>VLOOKUP(B1244,YahooFinanceInfos!A:AK,37,FALSE)</f>
        <v>21.9 - 42.77</v>
      </c>
      <c r="G1244" s="11">
        <f>(VLOOKUP(B1244,YahooFinanceInfos!A:AO,41,FALSE)-E1244)/E1244</f>
        <v>0.52532097004279621</v>
      </c>
      <c r="H1244" s="9">
        <f>VLOOKUP(B1244,YahooFinanceInfos!A:AX,50,FALSE)</f>
        <v>0</v>
      </c>
      <c r="I1244" s="9">
        <f>VLOOKUP(B1244,YahooFinanceInfos!A:AT,46,FALSE)</f>
        <v>0</v>
      </c>
      <c r="J1244" s="4">
        <f>VLOOKUP(B1244,YahooFinanceInfos!A:AV,48,FALSE)</f>
        <v>0</v>
      </c>
      <c r="K1244" s="4" t="str">
        <f t="shared" si="201"/>
        <v>na</v>
      </c>
      <c r="L1244" s="9">
        <f>VLOOKUP(B1244,YahooFinanceInfos!A:AV,47,FALSE)</f>
        <v>0</v>
      </c>
      <c r="M1244" s="9">
        <f>VLOOKUP(B1244,YahooFinanceInfos!A:AZ,52,FALSE)</f>
        <v>0</v>
      </c>
      <c r="N1244" s="4">
        <f>VLOOKUP(B1244,YahooFinanceInfos!A:BH,60,FALSE)</f>
        <v>0</v>
      </c>
      <c r="O1244" s="4" t="str">
        <f t="shared" si="202"/>
        <v>don't touch</v>
      </c>
      <c r="P1244" s="4"/>
      <c r="Q1244" s="4"/>
      <c r="R1244" s="4"/>
      <c r="S1244" s="4"/>
      <c r="T1244" s="4"/>
      <c r="AA1244" s="4" t="str">
        <f t="shared" si="194"/>
        <v>na</v>
      </c>
      <c r="AB1244" s="4" t="str">
        <f t="shared" si="195"/>
        <v>na</v>
      </c>
      <c r="AC1244" s="4" t="str">
        <f t="shared" si="196"/>
        <v>na</v>
      </c>
      <c r="AD1244" s="4" t="str">
        <f t="shared" si="197"/>
        <v>na</v>
      </c>
      <c r="AE1244" s="4" t="str">
        <f t="shared" si="198"/>
        <v>na</v>
      </c>
      <c r="AF1244" s="4" t="str">
        <f t="shared" si="199"/>
        <v>na</v>
      </c>
      <c r="AG1244" s="4" t="str">
        <f t="shared" si="200"/>
        <v>na</v>
      </c>
    </row>
    <row r="1245" spans="1:33" x14ac:dyDescent="0.2">
      <c r="A1245" t="s">
        <v>5494</v>
      </c>
      <c r="B1245" t="s">
        <v>5458</v>
      </c>
      <c r="C1245" s="7" t="str">
        <f>VLOOKUP(B1245,YahooFinanceInfos!A:T,9,FALSE)</f>
        <v>iShares Russell 3000 ETF</v>
      </c>
      <c r="D1245" t="str">
        <f>VLOOKUP(B1245,YahooFinanceInfos!A:T,7,FALSE)</f>
        <v>USD</v>
      </c>
      <c r="E1245" s="1">
        <f>VLOOKUP(B1245,YahooFinanceInfos!A:T,20,FALSE)</f>
        <v>164.53</v>
      </c>
      <c r="F1245" s="4" t="str">
        <f>VLOOKUP(B1245,YahooFinanceInfos!A:AK,37,FALSE)</f>
        <v>126.0 - 198.55</v>
      </c>
      <c r="G1245" s="11">
        <f>(VLOOKUP(B1245,YahooFinanceInfos!A:AO,41,FALSE)-E1245)/E1245</f>
        <v>0.20677080167750569</v>
      </c>
      <c r="H1245" s="9">
        <f>VLOOKUP(B1245,YahooFinanceInfos!A:AX,50,FALSE)</f>
        <v>0</v>
      </c>
      <c r="I1245" s="9">
        <f>VLOOKUP(B1245,YahooFinanceInfos!A:AT,46,FALSE)</f>
        <v>0</v>
      </c>
      <c r="J1245" s="4">
        <f>VLOOKUP(B1245,YahooFinanceInfos!A:AV,48,FALSE)</f>
        <v>0</v>
      </c>
      <c r="K1245" s="4" t="str">
        <f t="shared" si="201"/>
        <v>na</v>
      </c>
      <c r="L1245" s="9">
        <f>VLOOKUP(B1245,YahooFinanceInfos!A:AV,47,FALSE)</f>
        <v>0</v>
      </c>
      <c r="M1245" s="9">
        <f>VLOOKUP(B1245,YahooFinanceInfos!A:AZ,52,FALSE)</f>
        <v>0</v>
      </c>
      <c r="N1245" s="4">
        <f>VLOOKUP(B1245,YahooFinanceInfos!A:BH,60,FALSE)</f>
        <v>0</v>
      </c>
      <c r="O1245" s="4" t="str">
        <f t="shared" si="202"/>
        <v>don't touch</v>
      </c>
      <c r="P1245" s="4"/>
      <c r="Q1245" s="4"/>
      <c r="R1245" s="4"/>
      <c r="S1245" s="4"/>
      <c r="T1245" s="4"/>
      <c r="AA1245" s="4" t="str">
        <f t="shared" si="194"/>
        <v>na</v>
      </c>
      <c r="AB1245" s="4" t="str">
        <f t="shared" si="195"/>
        <v>na</v>
      </c>
      <c r="AC1245" s="4" t="str">
        <f t="shared" si="196"/>
        <v>na</v>
      </c>
      <c r="AD1245" s="4" t="str">
        <f t="shared" si="197"/>
        <v>na</v>
      </c>
      <c r="AE1245" s="4" t="str">
        <f t="shared" si="198"/>
        <v>na</v>
      </c>
      <c r="AF1245" s="4" t="str">
        <f t="shared" si="199"/>
        <v>na</v>
      </c>
      <c r="AG1245" s="4" t="str">
        <f t="shared" si="200"/>
        <v>na</v>
      </c>
    </row>
    <row r="1246" spans="1:33" x14ac:dyDescent="0.2">
      <c r="A1246" t="s">
        <v>5494</v>
      </c>
      <c r="B1246" t="s">
        <v>5460</v>
      </c>
      <c r="C1246" s="7" t="str">
        <f>VLOOKUP(B1246,YahooFinanceInfos!A:T,9,FALSE)</f>
        <v>Schwab Fundamental U.S. Large C</v>
      </c>
      <c r="D1246" t="str">
        <f>VLOOKUP(B1246,YahooFinanceInfos!A:T,7,FALSE)</f>
        <v>USD</v>
      </c>
      <c r="E1246" s="1">
        <f>VLOOKUP(B1246,YahooFinanceInfos!A:T,20,FALSE)</f>
        <v>33.97</v>
      </c>
      <c r="F1246" s="4" t="str">
        <f>VLOOKUP(B1246,YahooFinanceInfos!A:AK,37,FALSE)</f>
        <v>26.6 - 43.65</v>
      </c>
      <c r="G1246" s="11">
        <f>(VLOOKUP(B1246,YahooFinanceInfos!A:AO,41,FALSE)-E1246)/E1246</f>
        <v>0.28495731527818663</v>
      </c>
      <c r="H1246" s="9">
        <f>VLOOKUP(B1246,YahooFinanceInfos!A:AX,50,FALSE)</f>
        <v>0</v>
      </c>
      <c r="I1246" s="9">
        <f>VLOOKUP(B1246,YahooFinanceInfos!A:AT,46,FALSE)</f>
        <v>0</v>
      </c>
      <c r="J1246" s="4">
        <f>VLOOKUP(B1246,YahooFinanceInfos!A:AV,48,FALSE)</f>
        <v>0</v>
      </c>
      <c r="K1246" s="4" t="str">
        <f t="shared" si="201"/>
        <v>na</v>
      </c>
      <c r="L1246" s="9">
        <f>VLOOKUP(B1246,YahooFinanceInfos!A:AV,47,FALSE)</f>
        <v>0</v>
      </c>
      <c r="M1246" s="9">
        <f>VLOOKUP(B1246,YahooFinanceInfos!A:AZ,52,FALSE)</f>
        <v>0</v>
      </c>
      <c r="N1246" s="4">
        <f>VLOOKUP(B1246,YahooFinanceInfos!A:BH,60,FALSE)</f>
        <v>0</v>
      </c>
      <c r="O1246" s="4" t="str">
        <f t="shared" si="202"/>
        <v>don't touch</v>
      </c>
      <c r="P1246" s="4"/>
      <c r="Q1246" s="4"/>
      <c r="R1246" s="4"/>
      <c r="S1246" s="4"/>
      <c r="T1246" s="4"/>
      <c r="AA1246" s="4" t="str">
        <f t="shared" si="194"/>
        <v>na</v>
      </c>
      <c r="AB1246" s="4" t="str">
        <f t="shared" si="195"/>
        <v>na</v>
      </c>
      <c r="AC1246" s="4" t="str">
        <f t="shared" si="196"/>
        <v>na</v>
      </c>
      <c r="AD1246" s="4" t="str">
        <f t="shared" si="197"/>
        <v>na</v>
      </c>
      <c r="AE1246" s="4" t="str">
        <f t="shared" si="198"/>
        <v>na</v>
      </c>
      <c r="AF1246" s="4" t="str">
        <f t="shared" si="199"/>
        <v>na</v>
      </c>
      <c r="AG1246" s="4" t="str">
        <f t="shared" si="200"/>
        <v>na</v>
      </c>
    </row>
    <row r="1247" spans="1:33" x14ac:dyDescent="0.2">
      <c r="A1247" t="s">
        <v>5494</v>
      </c>
      <c r="B1247" t="s">
        <v>5462</v>
      </c>
      <c r="C1247" s="7" t="str">
        <f>VLOOKUP(B1247,YahooFinanceInfos!A:T,9,FALSE)</f>
        <v>SPDR S&amp;P 500</v>
      </c>
      <c r="D1247" t="str">
        <f>VLOOKUP(B1247,YahooFinanceInfos!A:T,7,FALSE)</f>
        <v>USD</v>
      </c>
      <c r="E1247" s="1">
        <f>VLOOKUP(B1247,YahooFinanceInfos!A:T,20,FALSE)</f>
        <v>285.04000000000002</v>
      </c>
      <c r="F1247" s="4" t="str">
        <f>VLOOKUP(B1247,YahooFinanceInfos!A:AK,37,FALSE)</f>
        <v>218.26 - 339.08</v>
      </c>
      <c r="G1247" s="11">
        <f>(VLOOKUP(B1247,YahooFinanceInfos!A:AO,41,FALSE)-E1247)/E1247</f>
        <v>0.18958742632612952</v>
      </c>
      <c r="H1247" s="9">
        <f>VLOOKUP(B1247,YahooFinanceInfos!A:AX,50,FALSE)</f>
        <v>0</v>
      </c>
      <c r="I1247" s="9">
        <f>VLOOKUP(B1247,YahooFinanceInfos!A:AT,46,FALSE)</f>
        <v>0</v>
      </c>
      <c r="J1247" s="4">
        <f>VLOOKUP(B1247,YahooFinanceInfos!A:AV,48,FALSE)</f>
        <v>0</v>
      </c>
      <c r="K1247" s="4" t="str">
        <f t="shared" si="201"/>
        <v>na</v>
      </c>
      <c r="L1247" s="9">
        <f>VLOOKUP(B1247,YahooFinanceInfos!A:AV,47,FALSE)</f>
        <v>0</v>
      </c>
      <c r="M1247" s="9">
        <f>VLOOKUP(B1247,YahooFinanceInfos!A:AZ,52,FALSE)</f>
        <v>0</v>
      </c>
      <c r="N1247" s="4">
        <f>VLOOKUP(B1247,YahooFinanceInfos!A:BH,60,FALSE)</f>
        <v>0</v>
      </c>
      <c r="O1247" s="4" t="str">
        <f t="shared" si="202"/>
        <v>don't touch</v>
      </c>
      <c r="P1247" s="4"/>
      <c r="Q1247" s="4"/>
      <c r="R1247" s="4"/>
      <c r="S1247" s="4"/>
      <c r="T1247" s="4"/>
      <c r="AA1247" s="4" t="str">
        <f t="shared" si="194"/>
        <v>na</v>
      </c>
      <c r="AB1247" s="4" t="str">
        <f t="shared" si="195"/>
        <v>na</v>
      </c>
      <c r="AC1247" s="4" t="str">
        <f t="shared" si="196"/>
        <v>na</v>
      </c>
      <c r="AD1247" s="4" t="str">
        <f t="shared" si="197"/>
        <v>na</v>
      </c>
      <c r="AE1247" s="4" t="str">
        <f t="shared" si="198"/>
        <v>na</v>
      </c>
      <c r="AF1247" s="4" t="str">
        <f t="shared" si="199"/>
        <v>na</v>
      </c>
      <c r="AG1247" s="4" t="str">
        <f t="shared" si="200"/>
        <v>na</v>
      </c>
    </row>
    <row r="1248" spans="1:33" x14ac:dyDescent="0.2">
      <c r="A1248" t="s">
        <v>5494</v>
      </c>
      <c r="B1248" t="s">
        <v>5464</v>
      </c>
      <c r="C1248" s="7" t="str">
        <f>VLOOKUP(B1248,YahooFinanceInfos!A:T,9,FALSE)</f>
        <v>Invesco Exchange-Traded Fund Tr</v>
      </c>
      <c r="D1248" t="str">
        <f>VLOOKUP(B1248,YahooFinanceInfos!A:T,7,FALSE)</f>
        <v>USD</v>
      </c>
      <c r="E1248" s="1">
        <f>VLOOKUP(B1248,YahooFinanceInfos!A:T,20,FALSE)</f>
        <v>44.77</v>
      </c>
      <c r="F1248" s="4" t="str">
        <f>VLOOKUP(B1248,YahooFinanceInfos!A:AK,37,FALSE)</f>
        <v>33.81 - 65.85</v>
      </c>
      <c r="G1248" s="11">
        <f>(VLOOKUP(B1248,YahooFinanceInfos!A:AO,41,FALSE)-E1248)/E1248</f>
        <v>0.47085101630556153</v>
      </c>
      <c r="H1248" s="9">
        <f>VLOOKUP(B1248,YahooFinanceInfos!A:AX,50,FALSE)</f>
        <v>0</v>
      </c>
      <c r="I1248" s="9">
        <f>VLOOKUP(B1248,YahooFinanceInfos!A:AT,46,FALSE)</f>
        <v>0</v>
      </c>
      <c r="J1248" s="4">
        <f>VLOOKUP(B1248,YahooFinanceInfos!A:AV,48,FALSE)</f>
        <v>0</v>
      </c>
      <c r="K1248" s="4" t="str">
        <f t="shared" si="201"/>
        <v>na</v>
      </c>
      <c r="L1248" s="9">
        <f>VLOOKUP(B1248,YahooFinanceInfos!A:AV,47,FALSE)</f>
        <v>0</v>
      </c>
      <c r="M1248" s="9">
        <f>VLOOKUP(B1248,YahooFinanceInfos!A:AZ,52,FALSE)</f>
        <v>0</v>
      </c>
      <c r="N1248" s="4">
        <f>VLOOKUP(B1248,YahooFinanceInfos!A:BH,60,FALSE)</f>
        <v>0</v>
      </c>
      <c r="O1248" s="4" t="str">
        <f t="shared" si="202"/>
        <v>don't touch</v>
      </c>
      <c r="P1248" s="4"/>
      <c r="Q1248" s="4"/>
      <c r="R1248" s="4"/>
      <c r="S1248" s="4"/>
      <c r="T1248" s="4"/>
      <c r="AA1248" s="4" t="str">
        <f t="shared" si="194"/>
        <v>na</v>
      </c>
      <c r="AB1248" s="4" t="str">
        <f t="shared" si="195"/>
        <v>na</v>
      </c>
      <c r="AC1248" s="4" t="str">
        <f t="shared" si="196"/>
        <v>na</v>
      </c>
      <c r="AD1248" s="4" t="str">
        <f t="shared" si="197"/>
        <v>na</v>
      </c>
      <c r="AE1248" s="4" t="str">
        <f t="shared" si="198"/>
        <v>na</v>
      </c>
      <c r="AF1248" s="4" t="str">
        <f t="shared" si="199"/>
        <v>na</v>
      </c>
      <c r="AG1248" s="4" t="str">
        <f t="shared" si="200"/>
        <v>na</v>
      </c>
    </row>
    <row r="1249" spans="1:33" x14ac:dyDescent="0.2">
      <c r="A1249" t="s">
        <v>5494</v>
      </c>
      <c r="B1249" t="s">
        <v>5466</v>
      </c>
      <c r="C1249" s="7" t="str">
        <f>VLOOKUP(B1249,YahooFinanceInfos!A:T,9,FALSE)</f>
        <v>iShares Russell 1000 ETF</v>
      </c>
      <c r="D1249" t="str">
        <f>VLOOKUP(B1249,YahooFinanceInfos!A:T,7,FALSE)</f>
        <v>USD</v>
      </c>
      <c r="E1249" s="1">
        <f>VLOOKUP(B1249,YahooFinanceInfos!A:T,20,FALSE)</f>
        <v>157.44</v>
      </c>
      <c r="F1249" s="4" t="str">
        <f>VLOOKUP(B1249,YahooFinanceInfos!A:AK,37,FALSE)</f>
        <v>120.2 - 188.47</v>
      </c>
      <c r="G1249" s="11">
        <f>(VLOOKUP(B1249,YahooFinanceInfos!A:AO,41,FALSE)-E1249)/E1249</f>
        <v>0.19709095528455287</v>
      </c>
      <c r="H1249" s="9">
        <f>VLOOKUP(B1249,YahooFinanceInfos!A:AX,50,FALSE)</f>
        <v>0</v>
      </c>
      <c r="I1249" s="9">
        <f>VLOOKUP(B1249,YahooFinanceInfos!A:AT,46,FALSE)</f>
        <v>0</v>
      </c>
      <c r="J1249" s="4">
        <f>VLOOKUP(B1249,YahooFinanceInfos!A:AV,48,FALSE)</f>
        <v>0</v>
      </c>
      <c r="K1249" s="4" t="str">
        <f t="shared" si="201"/>
        <v>na</v>
      </c>
      <c r="L1249" s="9">
        <f>VLOOKUP(B1249,YahooFinanceInfos!A:AV,47,FALSE)</f>
        <v>0</v>
      </c>
      <c r="M1249" s="9">
        <f>VLOOKUP(B1249,YahooFinanceInfos!A:AZ,52,FALSE)</f>
        <v>0</v>
      </c>
      <c r="N1249" s="4">
        <f>VLOOKUP(B1249,YahooFinanceInfos!A:BH,60,FALSE)</f>
        <v>0</v>
      </c>
      <c r="O1249" s="4" t="str">
        <f t="shared" si="202"/>
        <v>don't touch</v>
      </c>
      <c r="P1249" s="4"/>
      <c r="Q1249" s="4"/>
      <c r="R1249" s="4"/>
      <c r="S1249" s="4"/>
      <c r="T1249" s="4"/>
      <c r="AA1249" s="4" t="str">
        <f t="shared" si="194"/>
        <v>na</v>
      </c>
      <c r="AB1249" s="4" t="str">
        <f t="shared" si="195"/>
        <v>na</v>
      </c>
      <c r="AC1249" s="4" t="str">
        <f t="shared" si="196"/>
        <v>na</v>
      </c>
      <c r="AD1249" s="4" t="str">
        <f t="shared" si="197"/>
        <v>na</v>
      </c>
      <c r="AE1249" s="4" t="str">
        <f t="shared" si="198"/>
        <v>na</v>
      </c>
      <c r="AF1249" s="4" t="str">
        <f t="shared" si="199"/>
        <v>na</v>
      </c>
      <c r="AG1249" s="4" t="str">
        <f t="shared" si="200"/>
        <v>na</v>
      </c>
    </row>
    <row r="1250" spans="1:33" x14ac:dyDescent="0.2">
      <c r="A1250" t="s">
        <v>5494</v>
      </c>
      <c r="B1250" t="s">
        <v>5468</v>
      </c>
      <c r="C1250" s="7" t="str">
        <f>VLOOKUP(B1250,YahooFinanceInfos!A:T,9,FALSE)</f>
        <v>iShares S&amp;P Mid-Cap 400 Value E</v>
      </c>
      <c r="D1250" t="str">
        <f>VLOOKUP(B1250,YahooFinanceInfos!A:T,7,FALSE)</f>
        <v>USD</v>
      </c>
      <c r="E1250" s="1">
        <f>VLOOKUP(B1250,YahooFinanceInfos!A:T,20,FALSE)</f>
        <v>115.62</v>
      </c>
      <c r="F1250" s="4" t="str">
        <f>VLOOKUP(B1250,YahooFinanceInfos!A:AK,37,FALSE)</f>
        <v>90.68 - 173.51</v>
      </c>
      <c r="G1250" s="11">
        <f>(VLOOKUP(B1250,YahooFinanceInfos!A:AO,41,FALSE)-E1250)/E1250</f>
        <v>0.50069192181283506</v>
      </c>
      <c r="H1250" s="9">
        <f>VLOOKUP(B1250,YahooFinanceInfos!A:AX,50,FALSE)</f>
        <v>0</v>
      </c>
      <c r="I1250" s="9">
        <f>VLOOKUP(B1250,YahooFinanceInfos!A:AT,46,FALSE)</f>
        <v>2.2450000000000001</v>
      </c>
      <c r="J1250" s="4">
        <f>VLOOKUP(B1250,YahooFinanceInfos!A:AV,48,FALSE)</f>
        <v>1.9627556000000001E-2</v>
      </c>
      <c r="K1250" s="4" t="str">
        <f t="shared" si="201"/>
        <v>na</v>
      </c>
      <c r="L1250" s="9">
        <f>VLOOKUP(B1250,YahooFinanceInfos!A:AV,47,FALSE)</f>
        <v>0</v>
      </c>
      <c r="M1250" s="9">
        <f>VLOOKUP(B1250,YahooFinanceInfos!A:AZ,52,FALSE)</f>
        <v>124.015</v>
      </c>
      <c r="N1250" s="4">
        <f>VLOOKUP(B1250,YahooFinanceInfos!A:BH,60,FALSE)</f>
        <v>0.93230659999999999</v>
      </c>
      <c r="O1250" s="4" t="str">
        <f t="shared" si="202"/>
        <v>don't touch</v>
      </c>
      <c r="P1250" s="4"/>
      <c r="Q1250" s="4"/>
      <c r="R1250" s="4"/>
      <c r="S1250" s="4"/>
      <c r="T1250" s="4"/>
      <c r="AA1250" s="4" t="str">
        <f t="shared" si="194"/>
        <v>na</v>
      </c>
      <c r="AB1250" s="4" t="str">
        <f t="shared" si="195"/>
        <v>na</v>
      </c>
      <c r="AC1250" s="4" t="str">
        <f t="shared" si="196"/>
        <v>na</v>
      </c>
      <c r="AD1250" s="4" t="str">
        <f t="shared" si="197"/>
        <v>na</v>
      </c>
      <c r="AE1250" s="4" t="str">
        <f t="shared" si="198"/>
        <v>na</v>
      </c>
      <c r="AF1250" s="4" t="str">
        <f t="shared" si="199"/>
        <v>na</v>
      </c>
      <c r="AG1250" s="4" t="str">
        <f t="shared" si="200"/>
        <v>na</v>
      </c>
    </row>
    <row r="1251" spans="1:33" x14ac:dyDescent="0.2">
      <c r="A1251" t="s">
        <v>5494</v>
      </c>
      <c r="B1251" t="s">
        <v>5470</v>
      </c>
      <c r="C1251" s="7" t="str">
        <f>VLOOKUP(B1251,YahooFinanceInfos!A:T,9,FALSE)</f>
        <v>iShares Core S&amp;P 500 ETF</v>
      </c>
      <c r="D1251" t="str">
        <f>VLOOKUP(B1251,YahooFinanceInfos!A:T,7,FALSE)</f>
        <v>USD</v>
      </c>
      <c r="E1251" s="1">
        <f>VLOOKUP(B1251,YahooFinanceInfos!A:T,20,FALSE)</f>
        <v>285.92</v>
      </c>
      <c r="F1251" s="4" t="str">
        <f>VLOOKUP(B1251,YahooFinanceInfos!A:AK,37,FALSE)</f>
        <v>220.28 - 340.63</v>
      </c>
      <c r="G1251" s="11">
        <f>(VLOOKUP(B1251,YahooFinanceInfos!A:AO,41,FALSE)-E1251)/E1251</f>
        <v>0.19134722999440396</v>
      </c>
      <c r="H1251" s="9">
        <f>VLOOKUP(B1251,YahooFinanceInfos!A:AX,50,FALSE)</f>
        <v>0</v>
      </c>
      <c r="I1251" s="9">
        <f>VLOOKUP(B1251,YahooFinanceInfos!A:AT,46,FALSE)</f>
        <v>4.758</v>
      </c>
      <c r="J1251" s="4">
        <f>VLOOKUP(B1251,YahooFinanceInfos!A:AV,48,FALSE)</f>
        <v>1.6840093E-2</v>
      </c>
      <c r="K1251" s="4" t="str">
        <f t="shared" si="201"/>
        <v>na</v>
      </c>
      <c r="L1251" s="9">
        <f>VLOOKUP(B1251,YahooFinanceInfos!A:AV,47,FALSE)</f>
        <v>0</v>
      </c>
      <c r="M1251" s="9">
        <f>VLOOKUP(B1251,YahooFinanceInfos!A:AZ,52,FALSE)</f>
        <v>206.63</v>
      </c>
      <c r="N1251" s="4">
        <f>VLOOKUP(B1251,YahooFinanceInfos!A:BH,60,FALSE)</f>
        <v>1.3837295000000001</v>
      </c>
      <c r="O1251" s="4" t="str">
        <f t="shared" si="202"/>
        <v>don't touch</v>
      </c>
      <c r="P1251" s="4"/>
      <c r="Q1251" s="4"/>
      <c r="R1251" s="4"/>
      <c r="S1251" s="4"/>
      <c r="T1251" s="4"/>
      <c r="AA1251" s="4" t="str">
        <f t="shared" si="194"/>
        <v>na</v>
      </c>
      <c r="AB1251" s="4" t="str">
        <f t="shared" si="195"/>
        <v>na</v>
      </c>
      <c r="AC1251" s="4" t="str">
        <f t="shared" si="196"/>
        <v>na</v>
      </c>
      <c r="AD1251" s="4" t="str">
        <f t="shared" si="197"/>
        <v>na</v>
      </c>
      <c r="AE1251" s="4" t="str">
        <f t="shared" si="198"/>
        <v>na</v>
      </c>
      <c r="AF1251" s="4" t="str">
        <f t="shared" si="199"/>
        <v>na</v>
      </c>
      <c r="AG1251" s="4" t="str">
        <f t="shared" si="200"/>
        <v>na</v>
      </c>
    </row>
    <row r="1252" spans="1:33" x14ac:dyDescent="0.2">
      <c r="A1252" t="s">
        <v>5494</v>
      </c>
      <c r="B1252" t="s">
        <v>5472</v>
      </c>
      <c r="C1252" s="7" t="str">
        <f>VLOOKUP(B1252,YahooFinanceInfos!A:T,9,FALSE)</f>
        <v>Fidelity MSCI Information Techn</v>
      </c>
      <c r="D1252" t="str">
        <f>VLOOKUP(B1252,YahooFinanceInfos!A:T,7,FALSE)</f>
        <v>USD</v>
      </c>
      <c r="E1252" s="1">
        <f>VLOOKUP(B1252,YahooFinanceInfos!A:T,20,FALSE)</f>
        <v>72.75</v>
      </c>
      <c r="F1252" s="4" t="str">
        <f>VLOOKUP(B1252,YahooFinanceInfos!A:AK,37,FALSE)</f>
        <v>53.0 - 80.99</v>
      </c>
      <c r="G1252" s="11">
        <f>(VLOOKUP(B1252,YahooFinanceInfos!A:AO,41,FALSE)-E1252)/E1252</f>
        <v>0.1132646048109965</v>
      </c>
      <c r="H1252" s="9">
        <f>VLOOKUP(B1252,YahooFinanceInfos!A:AX,50,FALSE)</f>
        <v>0</v>
      </c>
      <c r="I1252" s="9">
        <f>VLOOKUP(B1252,YahooFinanceInfos!A:AT,46,FALSE)</f>
        <v>0</v>
      </c>
      <c r="J1252" s="4">
        <f>VLOOKUP(B1252,YahooFinanceInfos!A:AV,48,FALSE)</f>
        <v>0</v>
      </c>
      <c r="K1252" s="4" t="str">
        <f t="shared" si="201"/>
        <v>na</v>
      </c>
      <c r="L1252" s="9">
        <f>VLOOKUP(B1252,YahooFinanceInfos!A:AV,47,FALSE)</f>
        <v>0</v>
      </c>
      <c r="M1252" s="9">
        <f>VLOOKUP(B1252,YahooFinanceInfos!A:AZ,52,FALSE)</f>
        <v>0</v>
      </c>
      <c r="N1252" s="4">
        <f>VLOOKUP(B1252,YahooFinanceInfos!A:BH,60,FALSE)</f>
        <v>0</v>
      </c>
      <c r="O1252" s="4" t="str">
        <f t="shared" si="202"/>
        <v>don't touch</v>
      </c>
      <c r="P1252" s="4"/>
      <c r="Q1252" s="4"/>
      <c r="R1252" s="4"/>
      <c r="S1252" s="4"/>
      <c r="T1252" s="4"/>
      <c r="AA1252" s="4" t="str">
        <f t="shared" si="194"/>
        <v>na</v>
      </c>
      <c r="AB1252" s="4" t="str">
        <f t="shared" si="195"/>
        <v>na</v>
      </c>
      <c r="AC1252" s="4" t="str">
        <f t="shared" si="196"/>
        <v>na</v>
      </c>
      <c r="AD1252" s="4" t="str">
        <f t="shared" si="197"/>
        <v>na</v>
      </c>
      <c r="AE1252" s="4" t="str">
        <f t="shared" si="198"/>
        <v>na</v>
      </c>
      <c r="AF1252" s="4" t="str">
        <f t="shared" si="199"/>
        <v>na</v>
      </c>
      <c r="AG1252" s="4" t="str">
        <f t="shared" si="200"/>
        <v>na</v>
      </c>
    </row>
    <row r="1253" spans="1:33" x14ac:dyDescent="0.2">
      <c r="A1253" t="s">
        <v>5494</v>
      </c>
      <c r="B1253" t="s">
        <v>5474</v>
      </c>
      <c r="C1253" s="7" t="str">
        <f>VLOOKUP(B1253,YahooFinanceInfos!A:T,9,FALSE)</f>
        <v>Schwab U.S. Broad Market ETF</v>
      </c>
      <c r="D1253" t="str">
        <f>VLOOKUP(B1253,YahooFinanceInfos!A:T,7,FALSE)</f>
        <v>USD</v>
      </c>
      <c r="E1253" s="1">
        <f>VLOOKUP(B1253,YahooFinanceInfos!A:T,20,FALSE)</f>
        <v>67.06</v>
      </c>
      <c r="F1253" s="4" t="str">
        <f>VLOOKUP(B1253,YahooFinanceInfos!A:AK,37,FALSE)</f>
        <v>51.38 - 81.04</v>
      </c>
      <c r="G1253" s="11">
        <f>(VLOOKUP(B1253,YahooFinanceInfos!A:AO,41,FALSE)-E1253)/E1253</f>
        <v>0.2084700268416344</v>
      </c>
      <c r="H1253" s="9">
        <f>VLOOKUP(B1253,YahooFinanceInfos!A:AX,50,FALSE)</f>
        <v>0</v>
      </c>
      <c r="I1253" s="9">
        <f>VLOOKUP(B1253,YahooFinanceInfos!A:AT,46,FALSE)</f>
        <v>0</v>
      </c>
      <c r="J1253" s="4">
        <f>VLOOKUP(B1253,YahooFinanceInfos!A:AV,48,FALSE)</f>
        <v>0</v>
      </c>
      <c r="K1253" s="4" t="str">
        <f t="shared" si="201"/>
        <v>na</v>
      </c>
      <c r="L1253" s="9">
        <f>VLOOKUP(B1253,YahooFinanceInfos!A:AV,47,FALSE)</f>
        <v>0</v>
      </c>
      <c r="M1253" s="9">
        <f>VLOOKUP(B1253,YahooFinanceInfos!A:AZ,52,FALSE)</f>
        <v>0</v>
      </c>
      <c r="N1253" s="4">
        <f>VLOOKUP(B1253,YahooFinanceInfos!A:BH,60,FALSE)</f>
        <v>0</v>
      </c>
      <c r="O1253" s="4" t="str">
        <f t="shared" si="202"/>
        <v>don't touch</v>
      </c>
      <c r="P1253" s="4"/>
      <c r="Q1253" s="4"/>
      <c r="R1253" s="4"/>
      <c r="S1253" s="4"/>
      <c r="T1253" s="4"/>
      <c r="AA1253" s="4" t="str">
        <f t="shared" si="194"/>
        <v>na</v>
      </c>
      <c r="AB1253" s="4" t="str">
        <f t="shared" si="195"/>
        <v>na</v>
      </c>
      <c r="AC1253" s="4" t="str">
        <f t="shared" si="196"/>
        <v>na</v>
      </c>
      <c r="AD1253" s="4" t="str">
        <f t="shared" si="197"/>
        <v>na</v>
      </c>
      <c r="AE1253" s="4" t="str">
        <f t="shared" si="198"/>
        <v>na</v>
      </c>
      <c r="AF1253" s="4" t="str">
        <f t="shared" si="199"/>
        <v>na</v>
      </c>
      <c r="AG1253" s="4" t="str">
        <f t="shared" si="200"/>
        <v>na</v>
      </c>
    </row>
    <row r="1254" spans="1:33" x14ac:dyDescent="0.2">
      <c r="A1254" t="s">
        <v>5494</v>
      </c>
      <c r="B1254" t="s">
        <v>5476</v>
      </c>
      <c r="C1254" s="7" t="str">
        <f>VLOOKUP(B1254,YahooFinanceInfos!A:T,9,FALSE)</f>
        <v>Schwab U.S. Large-Cap ETF</v>
      </c>
      <c r="D1254" t="str">
        <f>VLOOKUP(B1254,YahooFinanceInfos!A:T,7,FALSE)</f>
        <v>USD</v>
      </c>
      <c r="E1254" s="1">
        <f>VLOOKUP(B1254,YahooFinanceInfos!A:T,20,FALSE)</f>
        <v>68</v>
      </c>
      <c r="F1254" s="4" t="str">
        <f>VLOOKUP(B1254,YahooFinanceInfos!A:AK,37,FALSE)</f>
        <v>52.05 - 81.2</v>
      </c>
      <c r="G1254" s="11">
        <f>(VLOOKUP(B1254,YahooFinanceInfos!A:AO,41,FALSE)-E1254)/E1254</f>
        <v>0.19411764705882356</v>
      </c>
      <c r="H1254" s="9">
        <f>VLOOKUP(B1254,YahooFinanceInfos!A:AX,50,FALSE)</f>
        <v>0</v>
      </c>
      <c r="I1254" s="9">
        <f>VLOOKUP(B1254,YahooFinanceInfos!A:AT,46,FALSE)</f>
        <v>0</v>
      </c>
      <c r="J1254" s="4">
        <f>VLOOKUP(B1254,YahooFinanceInfos!A:AV,48,FALSE)</f>
        <v>0</v>
      </c>
      <c r="K1254" s="4" t="str">
        <f t="shared" si="201"/>
        <v>na</v>
      </c>
      <c r="L1254" s="9">
        <f>VLOOKUP(B1254,YahooFinanceInfos!A:AV,47,FALSE)</f>
        <v>0</v>
      </c>
      <c r="M1254" s="9">
        <f>VLOOKUP(B1254,YahooFinanceInfos!A:AZ,52,FALSE)</f>
        <v>0</v>
      </c>
      <c r="N1254" s="4">
        <f>VLOOKUP(B1254,YahooFinanceInfos!A:BH,60,FALSE)</f>
        <v>0</v>
      </c>
      <c r="O1254" s="4" t="str">
        <f t="shared" si="202"/>
        <v>don't touch</v>
      </c>
      <c r="P1254" s="4"/>
      <c r="Q1254" s="4"/>
      <c r="R1254" s="4"/>
      <c r="S1254" s="4"/>
      <c r="T1254" s="4"/>
      <c r="AA1254" s="4" t="str">
        <f t="shared" si="194"/>
        <v>na</v>
      </c>
      <c r="AB1254" s="4" t="str">
        <f t="shared" si="195"/>
        <v>na</v>
      </c>
      <c r="AC1254" s="4" t="str">
        <f t="shared" si="196"/>
        <v>na</v>
      </c>
      <c r="AD1254" s="4" t="str">
        <f t="shared" si="197"/>
        <v>na</v>
      </c>
      <c r="AE1254" s="4" t="str">
        <f t="shared" si="198"/>
        <v>na</v>
      </c>
      <c r="AF1254" s="4" t="str">
        <f t="shared" si="199"/>
        <v>na</v>
      </c>
      <c r="AG1254" s="4" t="str">
        <f t="shared" si="200"/>
        <v>na</v>
      </c>
    </row>
    <row r="1255" spans="1:33" x14ac:dyDescent="0.2">
      <c r="A1255" t="s">
        <v>5494</v>
      </c>
      <c r="B1255" t="s">
        <v>5478</v>
      </c>
      <c r="C1255" s="7" t="str">
        <f>VLOOKUP(B1255,YahooFinanceInfos!A:T,9,FALSE)</f>
        <v>iShares Russell Midcap Growth E</v>
      </c>
      <c r="D1255" t="str">
        <f>VLOOKUP(B1255,YahooFinanceInfos!A:T,7,FALSE)</f>
        <v>USD</v>
      </c>
      <c r="E1255" s="1">
        <f>VLOOKUP(B1255,YahooFinanceInfos!A:T,20,FALSE)</f>
        <v>141.94</v>
      </c>
      <c r="F1255" s="4" t="str">
        <f>VLOOKUP(B1255,YahooFinanceInfos!A:AK,37,FALSE)</f>
        <v>101.93 - 163.69</v>
      </c>
      <c r="G1255" s="11">
        <f>(VLOOKUP(B1255,YahooFinanceInfos!A:AO,41,FALSE)-E1255)/E1255</f>
        <v>0.15323376074397632</v>
      </c>
      <c r="H1255" s="9">
        <f>VLOOKUP(B1255,YahooFinanceInfos!A:AX,50,FALSE)</f>
        <v>0</v>
      </c>
      <c r="I1255" s="9">
        <f>VLOOKUP(B1255,YahooFinanceInfos!A:AT,46,FALSE)</f>
        <v>1.0049999999999999</v>
      </c>
      <c r="J1255" s="4">
        <f>VLOOKUP(B1255,YahooFinanceInfos!A:AV,48,FALSE)</f>
        <v>7.1806229999999997E-3</v>
      </c>
      <c r="K1255" s="4" t="str">
        <f t="shared" si="201"/>
        <v>na</v>
      </c>
      <c r="L1255" s="9">
        <f>VLOOKUP(B1255,YahooFinanceInfos!A:AV,47,FALSE)</f>
        <v>0</v>
      </c>
      <c r="M1255" s="9">
        <f>VLOOKUP(B1255,YahooFinanceInfos!A:AZ,52,FALSE)</f>
        <v>92.162999999999997</v>
      </c>
      <c r="N1255" s="4">
        <f>VLOOKUP(B1255,YahooFinanceInfos!A:BH,60,FALSE)</f>
        <v>1.5400974999999999</v>
      </c>
      <c r="O1255" s="4" t="str">
        <f t="shared" si="202"/>
        <v>don't touch</v>
      </c>
      <c r="P1255" s="4"/>
      <c r="Q1255" s="4"/>
      <c r="R1255" s="4"/>
      <c r="S1255" s="4"/>
      <c r="T1255" s="4"/>
      <c r="AA1255" s="4" t="str">
        <f t="shared" si="194"/>
        <v>na</v>
      </c>
      <c r="AB1255" s="4" t="str">
        <f t="shared" si="195"/>
        <v>na</v>
      </c>
      <c r="AC1255" s="4" t="str">
        <f t="shared" si="196"/>
        <v>na</v>
      </c>
      <c r="AD1255" s="4" t="str">
        <f t="shared" si="197"/>
        <v>na</v>
      </c>
      <c r="AE1255" s="4" t="str">
        <f t="shared" si="198"/>
        <v>na</v>
      </c>
      <c r="AF1255" s="4" t="str">
        <f t="shared" si="199"/>
        <v>na</v>
      </c>
      <c r="AG1255" s="4" t="str">
        <f t="shared" si="200"/>
        <v>na</v>
      </c>
    </row>
    <row r="1256" spans="1:33" x14ac:dyDescent="0.2">
      <c r="A1256" t="s">
        <v>5494</v>
      </c>
      <c r="B1256" t="s">
        <v>5480</v>
      </c>
      <c r="C1256" s="7" t="str">
        <f>VLOOKUP(B1256,YahooFinanceInfos!A:T,9,FALSE)</f>
        <v>Ishares MSCI India Small Cap ET</v>
      </c>
      <c r="D1256" t="str">
        <f>VLOOKUP(B1256,YahooFinanceInfos!A:T,7,FALSE)</f>
        <v>USD</v>
      </c>
      <c r="E1256" s="1">
        <f>VLOOKUP(B1256,YahooFinanceInfos!A:T,20,FALSE)</f>
        <v>25.45</v>
      </c>
      <c r="F1256" s="4" t="str">
        <f>VLOOKUP(B1256,YahooFinanceInfos!A:AK,37,FALSE)</f>
        <v>20.74 - 40.42</v>
      </c>
      <c r="G1256" s="11">
        <f>(VLOOKUP(B1256,YahooFinanceInfos!A:AO,41,FALSE)-E1256)/E1256</f>
        <v>0.58821218074656201</v>
      </c>
      <c r="H1256" s="9">
        <f>VLOOKUP(B1256,YahooFinanceInfos!A:AX,50,FALSE)</f>
        <v>0</v>
      </c>
      <c r="I1256" s="9">
        <f>VLOOKUP(B1256,YahooFinanceInfos!A:AT,46,FALSE)</f>
        <v>0</v>
      </c>
      <c r="J1256" s="4">
        <f>VLOOKUP(B1256,YahooFinanceInfos!A:AV,48,FALSE)</f>
        <v>0</v>
      </c>
      <c r="K1256" s="4" t="str">
        <f t="shared" si="201"/>
        <v>na</v>
      </c>
      <c r="L1256" s="9">
        <f>VLOOKUP(B1256,YahooFinanceInfos!A:AV,47,FALSE)</f>
        <v>0</v>
      </c>
      <c r="M1256" s="9">
        <f>VLOOKUP(B1256,YahooFinanceInfos!A:AZ,52,FALSE)</f>
        <v>0</v>
      </c>
      <c r="N1256" s="4">
        <f>VLOOKUP(B1256,YahooFinanceInfos!A:BH,60,FALSE)</f>
        <v>0</v>
      </c>
      <c r="O1256" s="4" t="str">
        <f t="shared" si="202"/>
        <v>don't touch</v>
      </c>
      <c r="P1256" s="4"/>
      <c r="Q1256" s="4"/>
      <c r="R1256" s="4"/>
      <c r="S1256" s="4"/>
      <c r="T1256" s="4"/>
      <c r="AA1256" s="4" t="str">
        <f t="shared" ref="AA1256:AA1319" si="203">IFERROR((Z1256-U1256)/U1256,"na")</f>
        <v>na</v>
      </c>
      <c r="AB1256" s="4" t="str">
        <f t="shared" ref="AB1256:AB1319" si="204">IFERROR((Z1256-W1256)/W1256,"na")</f>
        <v>na</v>
      </c>
      <c r="AC1256" s="4" t="str">
        <f t="shared" ref="AC1256:AC1319" si="205">IFERROR((V1256-U1256)/U1256,"na")</f>
        <v>na</v>
      </c>
      <c r="AD1256" s="4" t="str">
        <f t="shared" ref="AD1256:AD1319" si="206">IFERROR((W1256-V1256)/V1256,"na")</f>
        <v>na</v>
      </c>
      <c r="AE1256" s="4" t="str">
        <f t="shared" ref="AE1256:AE1319" si="207">IFERROR((X1256-W1256)/W1256,"na")</f>
        <v>na</v>
      </c>
      <c r="AF1256" s="4" t="str">
        <f t="shared" ref="AF1256:AF1319" si="208">IFERROR((Y1256-X1256)/X1256,"na")</f>
        <v>na</v>
      </c>
      <c r="AG1256" s="4" t="str">
        <f t="shared" ref="AG1256:AG1319" si="209">IFERROR((Z1256-Y1256)/Y1256,"na")</f>
        <v>na</v>
      </c>
    </row>
    <row r="1257" spans="1:33" x14ac:dyDescent="0.2">
      <c r="A1257" t="s">
        <v>5494</v>
      </c>
      <c r="B1257" t="s">
        <v>5482</v>
      </c>
      <c r="C1257" s="7" t="str">
        <f>VLOOKUP(B1257,YahooFinanceInfos!A:T,9,FALSE)</f>
        <v>SPDR Portfolio S&amp;P 500 ETF</v>
      </c>
      <c r="D1257" t="str">
        <f>VLOOKUP(B1257,YahooFinanceInfos!A:T,7,FALSE)</f>
        <v>USD</v>
      </c>
      <c r="E1257" s="1">
        <f>VLOOKUP(B1257,YahooFinanceInfos!A:T,20,FALSE)</f>
        <v>33.479999999999997</v>
      </c>
      <c r="F1257" s="4" t="str">
        <f>VLOOKUP(B1257,YahooFinanceInfos!A:AK,37,FALSE)</f>
        <v>25.62 - 39.88</v>
      </c>
      <c r="G1257" s="11">
        <f>(VLOOKUP(B1257,YahooFinanceInfos!A:AO,41,FALSE)-E1257)/E1257</f>
        <v>0.19115890083632037</v>
      </c>
      <c r="H1257" s="9">
        <f>VLOOKUP(B1257,YahooFinanceInfos!A:AX,50,FALSE)</f>
        <v>0</v>
      </c>
      <c r="I1257" s="9">
        <f>VLOOKUP(B1257,YahooFinanceInfos!A:AT,46,FALSE)</f>
        <v>0</v>
      </c>
      <c r="J1257" s="4">
        <f>VLOOKUP(B1257,YahooFinanceInfos!A:AV,48,FALSE)</f>
        <v>0</v>
      </c>
      <c r="K1257" s="4" t="str">
        <f t="shared" si="201"/>
        <v>na</v>
      </c>
      <c r="L1257" s="9">
        <f>VLOOKUP(B1257,YahooFinanceInfos!A:AV,47,FALSE)</f>
        <v>0</v>
      </c>
      <c r="M1257" s="9">
        <f>VLOOKUP(B1257,YahooFinanceInfos!A:AZ,52,FALSE)</f>
        <v>0</v>
      </c>
      <c r="N1257" s="4">
        <f>VLOOKUP(B1257,YahooFinanceInfos!A:BH,60,FALSE)</f>
        <v>0</v>
      </c>
      <c r="O1257" s="4" t="str">
        <f t="shared" si="202"/>
        <v>don't touch</v>
      </c>
      <c r="P1257" s="4"/>
      <c r="Q1257" s="4"/>
      <c r="R1257" s="4"/>
      <c r="S1257" s="4"/>
      <c r="T1257" s="4"/>
      <c r="AA1257" s="4" t="str">
        <f t="shared" si="203"/>
        <v>na</v>
      </c>
      <c r="AB1257" s="4" t="str">
        <f t="shared" si="204"/>
        <v>na</v>
      </c>
      <c r="AC1257" s="4" t="str">
        <f t="shared" si="205"/>
        <v>na</v>
      </c>
      <c r="AD1257" s="4" t="str">
        <f t="shared" si="206"/>
        <v>na</v>
      </c>
      <c r="AE1257" s="4" t="str">
        <f t="shared" si="207"/>
        <v>na</v>
      </c>
      <c r="AF1257" s="4" t="str">
        <f t="shared" si="208"/>
        <v>na</v>
      </c>
      <c r="AG1257" s="4" t="str">
        <f t="shared" si="209"/>
        <v>na</v>
      </c>
    </row>
    <row r="1258" spans="1:33" x14ac:dyDescent="0.2">
      <c r="A1258" t="s">
        <v>5494</v>
      </c>
      <c r="B1258" t="s">
        <v>5484</v>
      </c>
      <c r="C1258" s="7" t="str">
        <f>VLOOKUP(B1258,YahooFinanceInfos!A:T,9,FALSE)</f>
        <v>Vanguard Mega Cap ETF</v>
      </c>
      <c r="D1258" t="str">
        <f>VLOOKUP(B1258,YahooFinanceInfos!A:T,7,FALSE)</f>
        <v>USD</v>
      </c>
      <c r="E1258" s="1">
        <f>VLOOKUP(B1258,YahooFinanceInfos!A:T,20,FALSE)</f>
        <v>101.03</v>
      </c>
      <c r="F1258" s="4" t="str">
        <f>VLOOKUP(B1258,YahooFinanceInfos!A:AK,37,FALSE)</f>
        <v>77.64 - 118.49</v>
      </c>
      <c r="G1258" s="11">
        <f>(VLOOKUP(B1258,YahooFinanceInfos!A:AO,41,FALSE)-E1258)/E1258</f>
        <v>0.17281995446896956</v>
      </c>
      <c r="H1258" s="9">
        <f>VLOOKUP(B1258,YahooFinanceInfos!A:AX,50,FALSE)</f>
        <v>0</v>
      </c>
      <c r="I1258" s="9">
        <f>VLOOKUP(B1258,YahooFinanceInfos!A:AT,46,FALSE)</f>
        <v>0</v>
      </c>
      <c r="J1258" s="4">
        <f>VLOOKUP(B1258,YahooFinanceInfos!A:AV,48,FALSE)</f>
        <v>0</v>
      </c>
      <c r="K1258" s="4" t="str">
        <f t="shared" si="201"/>
        <v>na</v>
      </c>
      <c r="L1258" s="9">
        <f>VLOOKUP(B1258,YahooFinanceInfos!A:AV,47,FALSE)</f>
        <v>0</v>
      </c>
      <c r="M1258" s="9">
        <f>VLOOKUP(B1258,YahooFinanceInfos!A:AZ,52,FALSE)</f>
        <v>0</v>
      </c>
      <c r="N1258" s="4">
        <f>VLOOKUP(B1258,YahooFinanceInfos!A:BH,60,FALSE)</f>
        <v>0</v>
      </c>
      <c r="O1258" s="4" t="str">
        <f t="shared" si="202"/>
        <v>don't touch</v>
      </c>
      <c r="P1258" s="4"/>
      <c r="Q1258" s="4"/>
      <c r="R1258" s="4"/>
      <c r="S1258" s="4"/>
      <c r="T1258" s="4"/>
      <c r="AA1258" s="4" t="str">
        <f t="shared" si="203"/>
        <v>na</v>
      </c>
      <c r="AB1258" s="4" t="str">
        <f t="shared" si="204"/>
        <v>na</v>
      </c>
      <c r="AC1258" s="4" t="str">
        <f t="shared" si="205"/>
        <v>na</v>
      </c>
      <c r="AD1258" s="4" t="str">
        <f t="shared" si="206"/>
        <v>na</v>
      </c>
      <c r="AE1258" s="4" t="str">
        <f t="shared" si="207"/>
        <v>na</v>
      </c>
      <c r="AF1258" s="4" t="str">
        <f t="shared" si="208"/>
        <v>na</v>
      </c>
      <c r="AG1258" s="4" t="str">
        <f t="shared" si="209"/>
        <v>na</v>
      </c>
    </row>
    <row r="1259" spans="1:33" x14ac:dyDescent="0.2">
      <c r="A1259" t="s">
        <v>5494</v>
      </c>
      <c r="B1259" t="s">
        <v>5486</v>
      </c>
      <c r="C1259" s="7" t="str">
        <f>VLOOKUP(B1259,YahooFinanceInfos!A:T,9,FALSE)</f>
        <v>Materials Select Sector SPDR</v>
      </c>
      <c r="D1259" t="str">
        <f>VLOOKUP(B1259,YahooFinanceInfos!A:T,7,FALSE)</f>
        <v>USD</v>
      </c>
      <c r="E1259" s="1">
        <f>VLOOKUP(B1259,YahooFinanceInfos!A:T,20,FALSE)</f>
        <v>50.43</v>
      </c>
      <c r="F1259" s="4" t="str">
        <f>VLOOKUP(B1259,YahooFinanceInfos!A:AK,37,FALSE)</f>
        <v>37.69 - 61.94</v>
      </c>
      <c r="G1259" s="11">
        <f>(VLOOKUP(B1259,YahooFinanceInfos!A:AO,41,FALSE)-E1259)/E1259</f>
        <v>0.22823716042038467</v>
      </c>
      <c r="H1259" s="9">
        <f>VLOOKUP(B1259,YahooFinanceInfos!A:AX,50,FALSE)</f>
        <v>0</v>
      </c>
      <c r="I1259" s="9">
        <f>VLOOKUP(B1259,YahooFinanceInfos!A:AT,46,FALSE)</f>
        <v>0.95</v>
      </c>
      <c r="J1259" s="4">
        <f>VLOOKUP(B1259,YahooFinanceInfos!A:AV,48,FALSE)</f>
        <v>1.9068647000000001E-2</v>
      </c>
      <c r="K1259" s="4" t="str">
        <f t="shared" si="201"/>
        <v>na</v>
      </c>
      <c r="L1259" s="9">
        <f>VLOOKUP(B1259,YahooFinanceInfos!A:AV,47,FALSE)</f>
        <v>0</v>
      </c>
      <c r="M1259" s="9">
        <f>VLOOKUP(B1259,YahooFinanceInfos!A:AZ,52,FALSE)</f>
        <v>44.802</v>
      </c>
      <c r="N1259" s="4">
        <f>VLOOKUP(B1259,YahooFinanceInfos!A:BH,60,FALSE)</f>
        <v>1.1256193999999999</v>
      </c>
      <c r="O1259" s="4" t="str">
        <f t="shared" si="202"/>
        <v>don't touch</v>
      </c>
      <c r="P1259" s="4"/>
      <c r="Q1259" s="4"/>
      <c r="R1259" s="4"/>
      <c r="S1259" s="4"/>
      <c r="T1259" s="4"/>
      <c r="AA1259" s="4" t="str">
        <f t="shared" si="203"/>
        <v>na</v>
      </c>
      <c r="AB1259" s="4" t="str">
        <f t="shared" si="204"/>
        <v>na</v>
      </c>
      <c r="AC1259" s="4" t="str">
        <f t="shared" si="205"/>
        <v>na</v>
      </c>
      <c r="AD1259" s="4" t="str">
        <f t="shared" si="206"/>
        <v>na</v>
      </c>
      <c r="AE1259" s="4" t="str">
        <f t="shared" si="207"/>
        <v>na</v>
      </c>
      <c r="AF1259" s="4" t="str">
        <f t="shared" si="208"/>
        <v>na</v>
      </c>
      <c r="AG1259" s="4" t="str">
        <f t="shared" si="209"/>
        <v>na</v>
      </c>
    </row>
    <row r="1260" spans="1:33" x14ac:dyDescent="0.2">
      <c r="A1260" t="s">
        <v>5494</v>
      </c>
      <c r="B1260" t="s">
        <v>5488</v>
      </c>
      <c r="C1260" s="7" t="str">
        <f>VLOOKUP(B1260,YahooFinanceInfos!A:T,9,FALSE)</f>
        <v>iShares Edge MSCI USA Quality F</v>
      </c>
      <c r="D1260" t="str">
        <f>VLOOKUP(B1260,YahooFinanceInfos!A:T,7,FALSE)</f>
        <v>USD</v>
      </c>
      <c r="E1260" s="1">
        <f>VLOOKUP(B1260,YahooFinanceInfos!A:T,20,FALSE)</f>
        <v>89.79</v>
      </c>
      <c r="F1260" s="4" t="str">
        <f>VLOOKUP(B1260,YahooFinanceInfos!A:AK,37,FALSE)</f>
        <v>68.2 - 105.32</v>
      </c>
      <c r="G1260" s="11">
        <f>(VLOOKUP(B1260,YahooFinanceInfos!A:AO,41,FALSE)-E1260)/E1260</f>
        <v>0.17295912685154233</v>
      </c>
      <c r="H1260" s="9">
        <f>VLOOKUP(B1260,YahooFinanceInfos!A:AX,50,FALSE)</f>
        <v>0</v>
      </c>
      <c r="I1260" s="9">
        <f>VLOOKUP(B1260,YahooFinanceInfos!A:AT,46,FALSE)</f>
        <v>0</v>
      </c>
      <c r="J1260" s="4">
        <f>VLOOKUP(B1260,YahooFinanceInfos!A:AV,48,FALSE)</f>
        <v>0</v>
      </c>
      <c r="K1260" s="4" t="str">
        <f t="shared" si="201"/>
        <v>na</v>
      </c>
      <c r="L1260" s="9">
        <f>VLOOKUP(B1260,YahooFinanceInfos!A:AV,47,FALSE)</f>
        <v>0</v>
      </c>
      <c r="M1260" s="9">
        <f>VLOOKUP(B1260,YahooFinanceInfos!A:AZ,52,FALSE)</f>
        <v>0</v>
      </c>
      <c r="N1260" s="4">
        <f>VLOOKUP(B1260,YahooFinanceInfos!A:BH,60,FALSE)</f>
        <v>0</v>
      </c>
      <c r="O1260" s="4" t="str">
        <f t="shared" si="202"/>
        <v>don't touch</v>
      </c>
      <c r="P1260" s="4"/>
      <c r="Q1260" s="4"/>
      <c r="R1260" s="4"/>
      <c r="S1260" s="4"/>
      <c r="T1260" s="4"/>
      <c r="AA1260" s="4" t="str">
        <f t="shared" si="203"/>
        <v>na</v>
      </c>
      <c r="AB1260" s="4" t="str">
        <f t="shared" si="204"/>
        <v>na</v>
      </c>
      <c r="AC1260" s="4" t="str">
        <f t="shared" si="205"/>
        <v>na</v>
      </c>
      <c r="AD1260" s="4" t="str">
        <f t="shared" si="206"/>
        <v>na</v>
      </c>
      <c r="AE1260" s="4" t="str">
        <f t="shared" si="207"/>
        <v>na</v>
      </c>
      <c r="AF1260" s="4" t="str">
        <f t="shared" si="208"/>
        <v>na</v>
      </c>
      <c r="AG1260" s="4" t="str">
        <f t="shared" si="209"/>
        <v>na</v>
      </c>
    </row>
    <row r="1261" spans="1:33" x14ac:dyDescent="0.2">
      <c r="A1261" t="s">
        <v>5494</v>
      </c>
      <c r="B1261" t="s">
        <v>5490</v>
      </c>
      <c r="C1261" s="7" t="str">
        <f>VLOOKUP(B1261,YahooFinanceInfos!A:T,9,FALSE)</f>
        <v>Invesco S&amp;P 500 Equal Weight Ut</v>
      </c>
      <c r="D1261" t="str">
        <f>VLOOKUP(B1261,YahooFinanceInfos!A:T,7,FALSE)</f>
        <v>USD</v>
      </c>
      <c r="E1261" s="1">
        <f>VLOOKUP(B1261,YahooFinanceInfos!A:T,20,FALSE)</f>
        <v>88.56</v>
      </c>
      <c r="F1261" s="4" t="str">
        <f>VLOOKUP(B1261,YahooFinanceInfos!A:AK,37,FALSE)</f>
        <v>70.27 - 115.7</v>
      </c>
      <c r="G1261" s="11">
        <f>(VLOOKUP(B1261,YahooFinanceInfos!A:AO,41,FALSE)-E1261)/E1261</f>
        <v>0.30645889792231257</v>
      </c>
      <c r="H1261" s="9">
        <f>VLOOKUP(B1261,YahooFinanceInfos!A:AX,50,FALSE)</f>
        <v>0</v>
      </c>
      <c r="I1261" s="9">
        <f>VLOOKUP(B1261,YahooFinanceInfos!A:AT,46,FALSE)</f>
        <v>0</v>
      </c>
      <c r="J1261" s="4">
        <f>VLOOKUP(B1261,YahooFinanceInfos!A:AV,48,FALSE)</f>
        <v>0</v>
      </c>
      <c r="K1261" s="4" t="str">
        <f t="shared" ref="K1261:K1324" si="210">IFERROR(I1261/H1261,"na")</f>
        <v>na</v>
      </c>
      <c r="L1261" s="9">
        <f>VLOOKUP(B1261,YahooFinanceInfos!A:AV,47,FALSE)</f>
        <v>0</v>
      </c>
      <c r="M1261" s="9">
        <f>VLOOKUP(B1261,YahooFinanceInfos!A:AZ,52,FALSE)</f>
        <v>0</v>
      </c>
      <c r="N1261" s="4">
        <f>VLOOKUP(B1261,YahooFinanceInfos!A:BH,60,FALSE)</f>
        <v>0</v>
      </c>
      <c r="O1261" s="4" t="str">
        <f t="shared" ref="O1261:O1324" si="211">IF(G1261&gt;30%,IF(J1261&gt;3%,IF(K1261&lt;100%,IF(K1261&gt;0%,"invest","don't touch"),"don't touch"),"don't touch"),"don't touch")</f>
        <v>don't touch</v>
      </c>
      <c r="P1261" s="4"/>
      <c r="Q1261" s="4"/>
      <c r="R1261" s="4"/>
      <c r="S1261" s="4"/>
      <c r="T1261" s="4"/>
      <c r="AA1261" s="4" t="str">
        <f t="shared" si="203"/>
        <v>na</v>
      </c>
      <c r="AB1261" s="4" t="str">
        <f t="shared" si="204"/>
        <v>na</v>
      </c>
      <c r="AC1261" s="4" t="str">
        <f t="shared" si="205"/>
        <v>na</v>
      </c>
      <c r="AD1261" s="4" t="str">
        <f t="shared" si="206"/>
        <v>na</v>
      </c>
      <c r="AE1261" s="4" t="str">
        <f t="shared" si="207"/>
        <v>na</v>
      </c>
      <c r="AF1261" s="4" t="str">
        <f t="shared" si="208"/>
        <v>na</v>
      </c>
      <c r="AG1261" s="4" t="str">
        <f t="shared" si="209"/>
        <v>na</v>
      </c>
    </row>
    <row r="1262" spans="1:33" x14ac:dyDescent="0.2">
      <c r="A1262" t="s">
        <v>5494</v>
      </c>
      <c r="B1262" t="s">
        <v>5492</v>
      </c>
      <c r="C1262" s="7" t="str">
        <f>VLOOKUP(B1262,YahooFinanceInfos!A:T,9,FALSE)</f>
        <v>Invesco S&amp;P Midcap 400 Pure Val</v>
      </c>
      <c r="D1262" t="str">
        <f>VLOOKUP(B1262,YahooFinanceInfos!A:T,7,FALSE)</f>
        <v>USD</v>
      </c>
      <c r="E1262" s="1">
        <f>VLOOKUP(B1262,YahooFinanceInfos!A:T,20,FALSE)</f>
        <v>42.38</v>
      </c>
      <c r="F1262" s="4" t="str">
        <f>VLOOKUP(B1262,YahooFinanceInfos!A:AK,37,FALSE)</f>
        <v>33.21 - 70.72</v>
      </c>
      <c r="G1262" s="11">
        <f>(VLOOKUP(B1262,YahooFinanceInfos!A:AO,41,FALSE)-E1262)/E1262</f>
        <v>0.66871165644171771</v>
      </c>
      <c r="H1262" s="9">
        <f>VLOOKUP(B1262,YahooFinanceInfos!A:AX,50,FALSE)</f>
        <v>0</v>
      </c>
      <c r="I1262" s="9">
        <f>VLOOKUP(B1262,YahooFinanceInfos!A:AT,46,FALSE)</f>
        <v>0</v>
      </c>
      <c r="J1262" s="4">
        <f>VLOOKUP(B1262,YahooFinanceInfos!A:AV,48,FALSE)</f>
        <v>0</v>
      </c>
      <c r="K1262" s="4" t="str">
        <f t="shared" si="210"/>
        <v>na</v>
      </c>
      <c r="L1262" s="9">
        <f>VLOOKUP(B1262,YahooFinanceInfos!A:AV,47,FALSE)</f>
        <v>0</v>
      </c>
      <c r="M1262" s="9">
        <f>VLOOKUP(B1262,YahooFinanceInfos!A:AZ,52,FALSE)</f>
        <v>0</v>
      </c>
      <c r="N1262" s="4">
        <f>VLOOKUP(B1262,YahooFinanceInfos!A:BH,60,FALSE)</f>
        <v>0</v>
      </c>
      <c r="O1262" s="4" t="str">
        <f t="shared" si="211"/>
        <v>don't touch</v>
      </c>
      <c r="P1262" s="4"/>
      <c r="Q1262" s="4"/>
      <c r="R1262" s="4"/>
      <c r="S1262" s="4"/>
      <c r="T1262" s="4"/>
      <c r="AA1262" s="4" t="str">
        <f t="shared" si="203"/>
        <v>na</v>
      </c>
      <c r="AB1262" s="4" t="str">
        <f t="shared" si="204"/>
        <v>na</v>
      </c>
      <c r="AC1262" s="4" t="str">
        <f t="shared" si="205"/>
        <v>na</v>
      </c>
      <c r="AD1262" s="4" t="str">
        <f t="shared" si="206"/>
        <v>na</v>
      </c>
      <c r="AE1262" s="4" t="str">
        <f t="shared" si="207"/>
        <v>na</v>
      </c>
      <c r="AF1262" s="4" t="str">
        <f t="shared" si="208"/>
        <v>na</v>
      </c>
      <c r="AG1262" s="4" t="str">
        <f t="shared" si="209"/>
        <v>na</v>
      </c>
    </row>
    <row r="1263" spans="1:33" x14ac:dyDescent="0.2">
      <c r="A1263" t="s">
        <v>5494</v>
      </c>
      <c r="B1263" t="s">
        <v>5495</v>
      </c>
      <c r="C1263" s="7" t="str">
        <f>VLOOKUP(B1263,YahooFinanceInfos!A:T,9,FALSE)</f>
        <v>iShares Edge MSCI USA Size Fact</v>
      </c>
      <c r="D1263" t="str">
        <f>VLOOKUP(B1263,YahooFinanceInfos!A:T,7,FALSE)</f>
        <v>USD</v>
      </c>
      <c r="E1263" s="1">
        <f>VLOOKUP(B1263,YahooFinanceInfos!A:T,20,FALSE)</f>
        <v>78.87</v>
      </c>
      <c r="F1263" s="4" t="str">
        <f>VLOOKUP(B1263,YahooFinanceInfos!A:AK,37,FALSE)</f>
        <v>60.2 - 101.2</v>
      </c>
      <c r="G1263" s="11">
        <f>(VLOOKUP(B1263,YahooFinanceInfos!A:AO,41,FALSE)-E1263)/E1263</f>
        <v>0.28312412831241279</v>
      </c>
      <c r="H1263" s="9">
        <f>VLOOKUP(B1263,YahooFinanceInfos!A:AX,50,FALSE)</f>
        <v>0</v>
      </c>
      <c r="I1263" s="9">
        <f>VLOOKUP(B1263,YahooFinanceInfos!A:AT,46,FALSE)</f>
        <v>0</v>
      </c>
      <c r="J1263" s="4">
        <f>VLOOKUP(B1263,YahooFinanceInfos!A:AV,48,FALSE)</f>
        <v>0</v>
      </c>
      <c r="K1263" s="4" t="str">
        <f t="shared" si="210"/>
        <v>na</v>
      </c>
      <c r="L1263" s="9">
        <f>VLOOKUP(B1263,YahooFinanceInfos!A:AV,47,FALSE)</f>
        <v>0</v>
      </c>
      <c r="M1263" s="9">
        <f>VLOOKUP(B1263,YahooFinanceInfos!A:AZ,52,FALSE)</f>
        <v>0</v>
      </c>
      <c r="N1263" s="4">
        <f>VLOOKUP(B1263,YahooFinanceInfos!A:BH,60,FALSE)</f>
        <v>0</v>
      </c>
      <c r="O1263" s="4" t="str">
        <f t="shared" si="211"/>
        <v>don't touch</v>
      </c>
      <c r="P1263" s="4"/>
      <c r="Q1263" s="4"/>
      <c r="R1263" s="4"/>
      <c r="S1263" s="4"/>
      <c r="T1263" s="4"/>
      <c r="AA1263" s="4" t="str">
        <f t="shared" si="203"/>
        <v>na</v>
      </c>
      <c r="AB1263" s="4" t="str">
        <f t="shared" si="204"/>
        <v>na</v>
      </c>
      <c r="AC1263" s="4" t="str">
        <f t="shared" si="205"/>
        <v>na</v>
      </c>
      <c r="AD1263" s="4" t="str">
        <f t="shared" si="206"/>
        <v>na</v>
      </c>
      <c r="AE1263" s="4" t="str">
        <f t="shared" si="207"/>
        <v>na</v>
      </c>
      <c r="AF1263" s="4" t="str">
        <f t="shared" si="208"/>
        <v>na</v>
      </c>
      <c r="AG1263" s="4" t="str">
        <f t="shared" si="209"/>
        <v>na</v>
      </c>
    </row>
    <row r="1264" spans="1:33" x14ac:dyDescent="0.2">
      <c r="A1264" t="s">
        <v>5494</v>
      </c>
      <c r="B1264" t="s">
        <v>5497</v>
      </c>
      <c r="C1264" s="7" t="str">
        <f>VLOOKUP(B1264,YahooFinanceInfos!A:T,9,FALSE)</f>
        <v>SPDR Portfolio S&amp;P 1500 Composi</v>
      </c>
      <c r="D1264" t="str">
        <f>VLOOKUP(B1264,YahooFinanceInfos!A:T,7,FALSE)</f>
        <v>USD</v>
      </c>
      <c r="E1264" s="1">
        <f>VLOOKUP(B1264,YahooFinanceInfos!A:T,20,FALSE)</f>
        <v>34.69</v>
      </c>
      <c r="F1264" s="4" t="str">
        <f>VLOOKUP(B1264,YahooFinanceInfos!A:AK,37,FALSE)</f>
        <v>26.6 - 41.89</v>
      </c>
      <c r="G1264" s="11">
        <f>(VLOOKUP(B1264,YahooFinanceInfos!A:AO,41,FALSE)-E1264)/E1264</f>
        <v>0.20755260882098597</v>
      </c>
      <c r="H1264" s="9">
        <f>VLOOKUP(B1264,YahooFinanceInfos!A:AX,50,FALSE)</f>
        <v>0</v>
      </c>
      <c r="I1264" s="9">
        <f>VLOOKUP(B1264,YahooFinanceInfos!A:AT,46,FALSE)</f>
        <v>0</v>
      </c>
      <c r="J1264" s="4">
        <f>VLOOKUP(B1264,YahooFinanceInfos!A:AV,48,FALSE)</f>
        <v>0</v>
      </c>
      <c r="K1264" s="4" t="str">
        <f t="shared" si="210"/>
        <v>na</v>
      </c>
      <c r="L1264" s="9">
        <f>VLOOKUP(B1264,YahooFinanceInfos!A:AV,47,FALSE)</f>
        <v>0</v>
      </c>
      <c r="M1264" s="9">
        <f>VLOOKUP(B1264,YahooFinanceInfos!A:AZ,52,FALSE)</f>
        <v>0</v>
      </c>
      <c r="N1264" s="4">
        <f>VLOOKUP(B1264,YahooFinanceInfos!A:BH,60,FALSE)</f>
        <v>0</v>
      </c>
      <c r="O1264" s="4" t="str">
        <f t="shared" si="211"/>
        <v>don't touch</v>
      </c>
      <c r="P1264" s="4"/>
      <c r="Q1264" s="4"/>
      <c r="R1264" s="4"/>
      <c r="S1264" s="4"/>
      <c r="T1264" s="4"/>
      <c r="AA1264" s="4" t="str">
        <f t="shared" si="203"/>
        <v>na</v>
      </c>
      <c r="AB1264" s="4" t="str">
        <f t="shared" si="204"/>
        <v>na</v>
      </c>
      <c r="AC1264" s="4" t="str">
        <f t="shared" si="205"/>
        <v>na</v>
      </c>
      <c r="AD1264" s="4" t="str">
        <f t="shared" si="206"/>
        <v>na</v>
      </c>
      <c r="AE1264" s="4" t="str">
        <f t="shared" si="207"/>
        <v>na</v>
      </c>
      <c r="AF1264" s="4" t="str">
        <f t="shared" si="208"/>
        <v>na</v>
      </c>
      <c r="AG1264" s="4" t="str">
        <f t="shared" si="209"/>
        <v>na</v>
      </c>
    </row>
    <row r="1265" spans="1:33" x14ac:dyDescent="0.2">
      <c r="A1265" t="s">
        <v>5494</v>
      </c>
      <c r="B1265" t="s">
        <v>5499</v>
      </c>
      <c r="C1265" s="7" t="str">
        <f>VLOOKUP(B1265,YahooFinanceInfos!A:T,9,FALSE)</f>
        <v>SPDR FactSet Innovative Technol</v>
      </c>
      <c r="D1265" t="str">
        <f>VLOOKUP(B1265,YahooFinanceInfos!A:T,7,FALSE)</f>
        <v>USD</v>
      </c>
      <c r="E1265" s="1">
        <f>VLOOKUP(B1265,YahooFinanceInfos!A:T,20,FALSE)</f>
        <v>121.14879999999999</v>
      </c>
      <c r="F1265" s="4" t="str">
        <f>VLOOKUP(B1265,YahooFinanceInfos!A:AK,37,FALSE)</f>
        <v>81.5 - 128.1</v>
      </c>
      <c r="G1265" s="11">
        <f>(VLOOKUP(B1265,YahooFinanceInfos!A:AO,41,FALSE)-E1265)/E1265</f>
        <v>5.7377373940146338E-2</v>
      </c>
      <c r="H1265" s="9">
        <f>VLOOKUP(B1265,YahooFinanceInfos!A:AX,50,FALSE)</f>
        <v>0</v>
      </c>
      <c r="I1265" s="9">
        <f>VLOOKUP(B1265,YahooFinanceInfos!A:AT,46,FALSE)</f>
        <v>0</v>
      </c>
      <c r="J1265" s="4">
        <f>VLOOKUP(B1265,YahooFinanceInfos!A:AV,48,FALSE)</f>
        <v>0</v>
      </c>
      <c r="K1265" s="4" t="str">
        <f t="shared" si="210"/>
        <v>na</v>
      </c>
      <c r="L1265" s="9">
        <f>VLOOKUP(B1265,YahooFinanceInfos!A:AV,47,FALSE)</f>
        <v>0</v>
      </c>
      <c r="M1265" s="9">
        <f>VLOOKUP(B1265,YahooFinanceInfos!A:AZ,52,FALSE)</f>
        <v>0</v>
      </c>
      <c r="N1265" s="4">
        <f>VLOOKUP(B1265,YahooFinanceInfos!A:BH,60,FALSE)</f>
        <v>0</v>
      </c>
      <c r="O1265" s="4" t="str">
        <f t="shared" si="211"/>
        <v>don't touch</v>
      </c>
      <c r="P1265" s="4"/>
      <c r="Q1265" s="4"/>
      <c r="R1265" s="4"/>
      <c r="S1265" s="4"/>
      <c r="T1265" s="4"/>
      <c r="AA1265" s="4" t="str">
        <f t="shared" si="203"/>
        <v>na</v>
      </c>
      <c r="AB1265" s="4" t="str">
        <f t="shared" si="204"/>
        <v>na</v>
      </c>
      <c r="AC1265" s="4" t="str">
        <f t="shared" si="205"/>
        <v>na</v>
      </c>
      <c r="AD1265" s="4" t="str">
        <f t="shared" si="206"/>
        <v>na</v>
      </c>
      <c r="AE1265" s="4" t="str">
        <f t="shared" si="207"/>
        <v>na</v>
      </c>
      <c r="AF1265" s="4" t="str">
        <f t="shared" si="208"/>
        <v>na</v>
      </c>
      <c r="AG1265" s="4" t="str">
        <f t="shared" si="209"/>
        <v>na</v>
      </c>
    </row>
    <row r="1266" spans="1:33" x14ac:dyDescent="0.2">
      <c r="A1266" t="s">
        <v>5494</v>
      </c>
      <c r="B1266" t="s">
        <v>5501</v>
      </c>
      <c r="C1266" s="7" t="str">
        <f>VLOOKUP(B1266,YahooFinanceInfos!A:T,9,FALSE)</f>
        <v>WisdomTree Middle East Dividend</v>
      </c>
      <c r="D1266" t="str">
        <f>VLOOKUP(B1266,YahooFinanceInfos!A:T,7,FALSE)</f>
        <v>USD</v>
      </c>
      <c r="E1266" s="1">
        <f>VLOOKUP(B1266,YahooFinanceInfos!A:T,20,FALSE)</f>
        <v>15.7934</v>
      </c>
      <c r="F1266" s="4" t="str">
        <f>VLOOKUP(B1266,YahooFinanceInfos!A:AK,37,FALSE)</f>
        <v>12.84 - 21.33</v>
      </c>
      <c r="G1266" s="11">
        <f>(VLOOKUP(B1266,YahooFinanceInfos!A:AO,41,FALSE)-E1266)/E1266</f>
        <v>0.35056415971228477</v>
      </c>
      <c r="H1266" s="9">
        <f>VLOOKUP(B1266,YahooFinanceInfos!A:AX,50,FALSE)</f>
        <v>0</v>
      </c>
      <c r="I1266" s="9">
        <f>VLOOKUP(B1266,YahooFinanceInfos!A:AT,46,FALSE)</f>
        <v>0</v>
      </c>
      <c r="J1266" s="4">
        <f>VLOOKUP(B1266,YahooFinanceInfos!A:AV,48,FALSE)</f>
        <v>0</v>
      </c>
      <c r="K1266" s="4" t="str">
        <f t="shared" si="210"/>
        <v>na</v>
      </c>
      <c r="L1266" s="9">
        <f>VLOOKUP(B1266,YahooFinanceInfos!A:AV,47,FALSE)</f>
        <v>0</v>
      </c>
      <c r="M1266" s="9">
        <f>VLOOKUP(B1266,YahooFinanceInfos!A:AZ,52,FALSE)</f>
        <v>0</v>
      </c>
      <c r="N1266" s="4">
        <f>VLOOKUP(B1266,YahooFinanceInfos!A:BH,60,FALSE)</f>
        <v>0</v>
      </c>
      <c r="O1266" s="4" t="str">
        <f t="shared" si="211"/>
        <v>don't touch</v>
      </c>
      <c r="P1266" s="4"/>
      <c r="Q1266" s="4"/>
      <c r="R1266" s="4"/>
      <c r="S1266" s="4"/>
      <c r="T1266" s="4"/>
      <c r="AA1266" s="4" t="str">
        <f t="shared" si="203"/>
        <v>na</v>
      </c>
      <c r="AB1266" s="4" t="str">
        <f t="shared" si="204"/>
        <v>na</v>
      </c>
      <c r="AC1266" s="4" t="str">
        <f t="shared" si="205"/>
        <v>na</v>
      </c>
      <c r="AD1266" s="4" t="str">
        <f t="shared" si="206"/>
        <v>na</v>
      </c>
      <c r="AE1266" s="4" t="str">
        <f t="shared" si="207"/>
        <v>na</v>
      </c>
      <c r="AF1266" s="4" t="str">
        <f t="shared" si="208"/>
        <v>na</v>
      </c>
      <c r="AG1266" s="4" t="str">
        <f t="shared" si="209"/>
        <v>na</v>
      </c>
    </row>
    <row r="1267" spans="1:33" x14ac:dyDescent="0.2">
      <c r="A1267" t="s">
        <v>5494</v>
      </c>
      <c r="B1267" t="s">
        <v>5503</v>
      </c>
      <c r="C1267" s="7" t="str">
        <f>VLOOKUP(B1267,YahooFinanceInfos!A:T,9,FALSE)</f>
        <v>Vanguard Russell 3000 ETF</v>
      </c>
      <c r="D1267" t="str">
        <f>VLOOKUP(B1267,YahooFinanceInfos!A:T,7,FALSE)</f>
        <v>USD</v>
      </c>
      <c r="E1267" s="1">
        <f>VLOOKUP(B1267,YahooFinanceInfos!A:T,20,FALSE)</f>
        <v>127.94</v>
      </c>
      <c r="F1267" s="4" t="str">
        <f>VLOOKUP(B1267,YahooFinanceInfos!A:AK,37,FALSE)</f>
        <v>97.77 - 154.3</v>
      </c>
      <c r="G1267" s="11">
        <f>(VLOOKUP(B1267,YahooFinanceInfos!A:AO,41,FALSE)-E1267)/E1267</f>
        <v>0.20603407847428493</v>
      </c>
      <c r="H1267" s="9">
        <f>VLOOKUP(B1267,YahooFinanceInfos!A:AX,50,FALSE)</f>
        <v>0</v>
      </c>
      <c r="I1267" s="9">
        <f>VLOOKUP(B1267,YahooFinanceInfos!A:AT,46,FALSE)</f>
        <v>0</v>
      </c>
      <c r="J1267" s="4">
        <f>VLOOKUP(B1267,YahooFinanceInfos!A:AV,48,FALSE)</f>
        <v>0</v>
      </c>
      <c r="K1267" s="4" t="str">
        <f t="shared" si="210"/>
        <v>na</v>
      </c>
      <c r="L1267" s="9">
        <f>VLOOKUP(B1267,YahooFinanceInfos!A:AV,47,FALSE)</f>
        <v>0</v>
      </c>
      <c r="M1267" s="9">
        <f>VLOOKUP(B1267,YahooFinanceInfos!A:AZ,52,FALSE)</f>
        <v>0</v>
      </c>
      <c r="N1267" s="4">
        <f>VLOOKUP(B1267,YahooFinanceInfos!A:BH,60,FALSE)</f>
        <v>0</v>
      </c>
      <c r="O1267" s="4" t="str">
        <f t="shared" si="211"/>
        <v>don't touch</v>
      </c>
      <c r="P1267" s="4"/>
      <c r="Q1267" s="4"/>
      <c r="R1267" s="4"/>
      <c r="S1267" s="4"/>
      <c r="T1267" s="4"/>
      <c r="AA1267" s="4" t="str">
        <f t="shared" si="203"/>
        <v>na</v>
      </c>
      <c r="AB1267" s="4" t="str">
        <f t="shared" si="204"/>
        <v>na</v>
      </c>
      <c r="AC1267" s="4" t="str">
        <f t="shared" si="205"/>
        <v>na</v>
      </c>
      <c r="AD1267" s="4" t="str">
        <f t="shared" si="206"/>
        <v>na</v>
      </c>
      <c r="AE1267" s="4" t="str">
        <f t="shared" si="207"/>
        <v>na</v>
      </c>
      <c r="AF1267" s="4" t="str">
        <f t="shared" si="208"/>
        <v>na</v>
      </c>
      <c r="AG1267" s="4" t="str">
        <f t="shared" si="209"/>
        <v>na</v>
      </c>
    </row>
    <row r="1268" spans="1:33" x14ac:dyDescent="0.2">
      <c r="A1268" t="s">
        <v>5494</v>
      </c>
      <c r="B1268" t="s">
        <v>5505</v>
      </c>
      <c r="C1268" s="7" t="str">
        <f>VLOOKUP(B1268,YahooFinanceInfos!A:T,9,FALSE)</f>
        <v>ProShares S&amp;P 500 Dividend Aris</v>
      </c>
      <c r="D1268" t="str">
        <f>VLOOKUP(B1268,YahooFinanceInfos!A:T,7,FALSE)</f>
        <v>USD</v>
      </c>
      <c r="E1268" s="1">
        <f>VLOOKUP(B1268,YahooFinanceInfos!A:T,20,FALSE)</f>
        <v>61.11</v>
      </c>
      <c r="F1268" s="4" t="str">
        <f>VLOOKUP(B1268,YahooFinanceInfos!A:AK,37,FALSE)</f>
        <v>48.62 - 76.58</v>
      </c>
      <c r="G1268" s="11">
        <f>(VLOOKUP(B1268,YahooFinanceInfos!A:AO,41,FALSE)-E1268)/E1268</f>
        <v>0.2531500572737686</v>
      </c>
      <c r="H1268" s="9">
        <f>VLOOKUP(B1268,YahooFinanceInfos!A:AX,50,FALSE)</f>
        <v>0</v>
      </c>
      <c r="I1268" s="9">
        <f>VLOOKUP(B1268,YahooFinanceInfos!A:AT,46,FALSE)</f>
        <v>0</v>
      </c>
      <c r="J1268" s="4">
        <f>VLOOKUP(B1268,YahooFinanceInfos!A:AV,48,FALSE)</f>
        <v>0</v>
      </c>
      <c r="K1268" s="4" t="str">
        <f t="shared" si="210"/>
        <v>na</v>
      </c>
      <c r="L1268" s="9">
        <f>VLOOKUP(B1268,YahooFinanceInfos!A:AV,47,FALSE)</f>
        <v>0</v>
      </c>
      <c r="M1268" s="9">
        <f>VLOOKUP(B1268,YahooFinanceInfos!A:AZ,52,FALSE)</f>
        <v>0</v>
      </c>
      <c r="N1268" s="4">
        <f>VLOOKUP(B1268,YahooFinanceInfos!A:BH,60,FALSE)</f>
        <v>0</v>
      </c>
      <c r="O1268" s="4" t="str">
        <f t="shared" si="211"/>
        <v>don't touch</v>
      </c>
      <c r="P1268" s="4"/>
      <c r="Q1268" s="4"/>
      <c r="R1268" s="4"/>
      <c r="S1268" s="4"/>
      <c r="T1268" s="4"/>
      <c r="AA1268" s="4" t="str">
        <f t="shared" si="203"/>
        <v>na</v>
      </c>
      <c r="AB1268" s="4" t="str">
        <f t="shared" si="204"/>
        <v>na</v>
      </c>
      <c r="AC1268" s="4" t="str">
        <f t="shared" si="205"/>
        <v>na</v>
      </c>
      <c r="AD1268" s="4" t="str">
        <f t="shared" si="206"/>
        <v>na</v>
      </c>
      <c r="AE1268" s="4" t="str">
        <f t="shared" si="207"/>
        <v>na</v>
      </c>
      <c r="AF1268" s="4" t="str">
        <f t="shared" si="208"/>
        <v>na</v>
      </c>
      <c r="AG1268" s="4" t="str">
        <f t="shared" si="209"/>
        <v>na</v>
      </c>
    </row>
    <row r="1269" spans="1:33" x14ac:dyDescent="0.2">
      <c r="A1269" t="s">
        <v>5494</v>
      </c>
      <c r="B1269" t="s">
        <v>5507</v>
      </c>
      <c r="C1269" s="7" t="str">
        <f>VLOOKUP(B1269,YahooFinanceInfos!A:T,9,FALSE)</f>
        <v>Vanguard Russell 1000 ETF</v>
      </c>
      <c r="D1269" t="str">
        <f>VLOOKUP(B1269,YahooFinanceInfos!A:T,7,FALSE)</f>
        <v>USD</v>
      </c>
      <c r="E1269" s="1">
        <f>VLOOKUP(B1269,YahooFinanceInfos!A:T,20,FALSE)</f>
        <v>130.05000000000001</v>
      </c>
      <c r="F1269" s="4" t="str">
        <f>VLOOKUP(B1269,YahooFinanceInfos!A:AK,37,FALSE)</f>
        <v>99.51 - 155.81</v>
      </c>
      <c r="G1269" s="11">
        <f>(VLOOKUP(B1269,YahooFinanceInfos!A:AO,41,FALSE)-E1269)/E1269</f>
        <v>0.19807766243752395</v>
      </c>
      <c r="H1269" s="9">
        <f>VLOOKUP(B1269,YahooFinanceInfos!A:AX,50,FALSE)</f>
        <v>0</v>
      </c>
      <c r="I1269" s="9">
        <f>VLOOKUP(B1269,YahooFinanceInfos!A:AT,46,FALSE)</f>
        <v>0</v>
      </c>
      <c r="J1269" s="4">
        <f>VLOOKUP(B1269,YahooFinanceInfos!A:AV,48,FALSE)</f>
        <v>0</v>
      </c>
      <c r="K1269" s="4" t="str">
        <f t="shared" si="210"/>
        <v>na</v>
      </c>
      <c r="L1269" s="9">
        <f>VLOOKUP(B1269,YahooFinanceInfos!A:AV,47,FALSE)</f>
        <v>0</v>
      </c>
      <c r="M1269" s="9">
        <f>VLOOKUP(B1269,YahooFinanceInfos!A:AZ,52,FALSE)</f>
        <v>0</v>
      </c>
      <c r="N1269" s="4">
        <f>VLOOKUP(B1269,YahooFinanceInfos!A:BH,60,FALSE)</f>
        <v>0</v>
      </c>
      <c r="O1269" s="4" t="str">
        <f t="shared" si="211"/>
        <v>don't touch</v>
      </c>
      <c r="P1269" s="4"/>
      <c r="Q1269" s="4"/>
      <c r="R1269" s="4"/>
      <c r="S1269" s="4"/>
      <c r="T1269" s="4"/>
      <c r="AA1269" s="4" t="str">
        <f t="shared" si="203"/>
        <v>na</v>
      </c>
      <c r="AB1269" s="4" t="str">
        <f t="shared" si="204"/>
        <v>na</v>
      </c>
      <c r="AC1269" s="4" t="str">
        <f t="shared" si="205"/>
        <v>na</v>
      </c>
      <c r="AD1269" s="4" t="str">
        <f t="shared" si="206"/>
        <v>na</v>
      </c>
      <c r="AE1269" s="4" t="str">
        <f t="shared" si="207"/>
        <v>na</v>
      </c>
      <c r="AF1269" s="4" t="str">
        <f t="shared" si="208"/>
        <v>na</v>
      </c>
      <c r="AG1269" s="4" t="str">
        <f t="shared" si="209"/>
        <v>na</v>
      </c>
    </row>
    <row r="1270" spans="1:33" x14ac:dyDescent="0.2">
      <c r="A1270" t="s">
        <v>5494</v>
      </c>
      <c r="B1270" t="s">
        <v>5509</v>
      </c>
      <c r="C1270" s="7" t="str">
        <f>VLOOKUP(B1270,YahooFinanceInfos!A:T,9,FALSE)</f>
        <v>SPDR S&amp;P Semiconductor ETF</v>
      </c>
      <c r="D1270" t="str">
        <f>VLOOKUP(B1270,YahooFinanceInfos!A:T,7,FALSE)</f>
        <v>USD</v>
      </c>
      <c r="E1270" s="1">
        <f>VLOOKUP(B1270,YahooFinanceInfos!A:T,20,FALSE)</f>
        <v>98.36</v>
      </c>
      <c r="F1270" s="4" t="str">
        <f>VLOOKUP(B1270,YahooFinanceInfos!A:AK,37,FALSE)</f>
        <v>68.95 - 113.57</v>
      </c>
      <c r="G1270" s="11">
        <f>(VLOOKUP(B1270,YahooFinanceInfos!A:AO,41,FALSE)-E1270)/E1270</f>
        <v>0.15463603090687264</v>
      </c>
      <c r="H1270" s="9">
        <f>VLOOKUP(B1270,YahooFinanceInfos!A:AX,50,FALSE)</f>
        <v>0</v>
      </c>
      <c r="I1270" s="9">
        <f>VLOOKUP(B1270,YahooFinanceInfos!A:AT,46,FALSE)</f>
        <v>0</v>
      </c>
      <c r="J1270" s="4">
        <f>VLOOKUP(B1270,YahooFinanceInfos!A:AV,48,FALSE)</f>
        <v>0</v>
      </c>
      <c r="K1270" s="4" t="str">
        <f t="shared" si="210"/>
        <v>na</v>
      </c>
      <c r="L1270" s="9">
        <f>VLOOKUP(B1270,YahooFinanceInfos!A:AV,47,FALSE)</f>
        <v>0</v>
      </c>
      <c r="M1270" s="9">
        <f>VLOOKUP(B1270,YahooFinanceInfos!A:AZ,52,FALSE)</f>
        <v>0</v>
      </c>
      <c r="N1270" s="4">
        <f>VLOOKUP(B1270,YahooFinanceInfos!A:BH,60,FALSE)</f>
        <v>0</v>
      </c>
      <c r="O1270" s="4" t="str">
        <f t="shared" si="211"/>
        <v>don't touch</v>
      </c>
      <c r="P1270" s="4"/>
      <c r="Q1270" s="4"/>
      <c r="R1270" s="4"/>
      <c r="S1270" s="4"/>
      <c r="T1270" s="4"/>
      <c r="AA1270" s="4" t="str">
        <f t="shared" si="203"/>
        <v>na</v>
      </c>
      <c r="AB1270" s="4" t="str">
        <f t="shared" si="204"/>
        <v>na</v>
      </c>
      <c r="AC1270" s="4" t="str">
        <f t="shared" si="205"/>
        <v>na</v>
      </c>
      <c r="AD1270" s="4" t="str">
        <f t="shared" si="206"/>
        <v>na</v>
      </c>
      <c r="AE1270" s="4" t="str">
        <f t="shared" si="207"/>
        <v>na</v>
      </c>
      <c r="AF1270" s="4" t="str">
        <f t="shared" si="208"/>
        <v>na</v>
      </c>
      <c r="AG1270" s="4" t="str">
        <f t="shared" si="209"/>
        <v>na</v>
      </c>
    </row>
    <row r="1271" spans="1:33" x14ac:dyDescent="0.2">
      <c r="A1271" t="s">
        <v>5494</v>
      </c>
      <c r="B1271" t="s">
        <v>5511</v>
      </c>
      <c r="C1271" s="7" t="str">
        <f>VLOOKUP(B1271,YahooFinanceInfos!A:T,9,FALSE)</f>
        <v>Schwab U.S. Mid Cap ETF</v>
      </c>
      <c r="D1271" t="str">
        <f>VLOOKUP(B1271,YahooFinanceInfos!A:T,7,FALSE)</f>
        <v>USD</v>
      </c>
      <c r="E1271" s="1">
        <f>VLOOKUP(B1271,YahooFinanceInfos!A:T,20,FALSE)</f>
        <v>46.31</v>
      </c>
      <c r="F1271" s="4" t="str">
        <f>VLOOKUP(B1271,YahooFinanceInfos!A:AK,37,FALSE)</f>
        <v>34.87 - 62.4</v>
      </c>
      <c r="G1271" s="11">
        <f>(VLOOKUP(B1271,YahooFinanceInfos!A:AO,41,FALSE)-E1271)/E1271</f>
        <v>0.34744115741740433</v>
      </c>
      <c r="H1271" s="9">
        <f>VLOOKUP(B1271,YahooFinanceInfos!A:AX,50,FALSE)</f>
        <v>0</v>
      </c>
      <c r="I1271" s="9">
        <f>VLOOKUP(B1271,YahooFinanceInfos!A:AT,46,FALSE)</f>
        <v>0</v>
      </c>
      <c r="J1271" s="4">
        <f>VLOOKUP(B1271,YahooFinanceInfos!A:AV,48,FALSE)</f>
        <v>0</v>
      </c>
      <c r="K1271" s="4" t="str">
        <f t="shared" si="210"/>
        <v>na</v>
      </c>
      <c r="L1271" s="9">
        <f>VLOOKUP(B1271,YahooFinanceInfos!A:AV,47,FALSE)</f>
        <v>0</v>
      </c>
      <c r="M1271" s="9">
        <f>VLOOKUP(B1271,YahooFinanceInfos!A:AZ,52,FALSE)</f>
        <v>0</v>
      </c>
      <c r="N1271" s="4">
        <f>VLOOKUP(B1271,YahooFinanceInfos!A:BH,60,FALSE)</f>
        <v>0</v>
      </c>
      <c r="O1271" s="4" t="str">
        <f t="shared" si="211"/>
        <v>don't touch</v>
      </c>
      <c r="P1271" s="4"/>
      <c r="Q1271" s="4"/>
      <c r="R1271" s="4"/>
      <c r="S1271" s="4"/>
      <c r="T1271" s="4"/>
      <c r="AA1271" s="4" t="str">
        <f t="shared" si="203"/>
        <v>na</v>
      </c>
      <c r="AB1271" s="4" t="str">
        <f t="shared" si="204"/>
        <v>na</v>
      </c>
      <c r="AC1271" s="4" t="str">
        <f t="shared" si="205"/>
        <v>na</v>
      </c>
      <c r="AD1271" s="4" t="str">
        <f t="shared" si="206"/>
        <v>na</v>
      </c>
      <c r="AE1271" s="4" t="str">
        <f t="shared" si="207"/>
        <v>na</v>
      </c>
      <c r="AF1271" s="4" t="str">
        <f t="shared" si="208"/>
        <v>na</v>
      </c>
      <c r="AG1271" s="4" t="str">
        <f t="shared" si="209"/>
        <v>na</v>
      </c>
    </row>
    <row r="1272" spans="1:33" x14ac:dyDescent="0.2">
      <c r="A1272" t="s">
        <v>5494</v>
      </c>
      <c r="B1272" t="s">
        <v>5513</v>
      </c>
      <c r="C1272" s="7" t="str">
        <f>VLOOKUP(B1272,YahooFinanceInfos!A:T,9,FALSE)</f>
        <v>Invesco QQQ Trust, Series 1</v>
      </c>
      <c r="D1272" t="str">
        <f>VLOOKUP(B1272,YahooFinanceInfos!A:T,7,FALSE)</f>
        <v>USD</v>
      </c>
      <c r="E1272" s="1">
        <f>VLOOKUP(B1272,YahooFinanceInfos!A:T,20,FALSE)</f>
        <v>221.83</v>
      </c>
      <c r="F1272" s="4" t="str">
        <f>VLOOKUP(B1272,YahooFinanceInfos!A:AK,37,FALSE)</f>
        <v>164.93 - 237.47</v>
      </c>
      <c r="G1272" s="11">
        <f>(VLOOKUP(B1272,YahooFinanceInfos!A:AO,41,FALSE)-E1272)/E1272</f>
        <v>7.0504440337195079E-2</v>
      </c>
      <c r="H1272" s="9">
        <f>VLOOKUP(B1272,YahooFinanceInfos!A:AX,50,FALSE)</f>
        <v>3.895</v>
      </c>
      <c r="I1272" s="9">
        <f>VLOOKUP(B1272,YahooFinanceInfos!A:AT,46,FALSE)</f>
        <v>1.54</v>
      </c>
      <c r="J1272" s="4">
        <f>VLOOKUP(B1272,YahooFinanceInfos!A:AV,48,FALSE)</f>
        <v>7.0210630000000001E-3</v>
      </c>
      <c r="K1272" s="4">
        <f t="shared" si="210"/>
        <v>0.39537869062901154</v>
      </c>
      <c r="L1272" s="9">
        <f>VLOOKUP(B1272,YahooFinanceInfos!A:AV,47,FALSE)</f>
        <v>56.952503</v>
      </c>
      <c r="M1272" s="9">
        <f>VLOOKUP(B1272,YahooFinanceInfos!A:AZ,52,FALSE)</f>
        <v>188.77500000000001</v>
      </c>
      <c r="N1272" s="4">
        <f>VLOOKUP(B1272,YahooFinanceInfos!A:BH,60,FALSE)</f>
        <v>1.1751027000000001</v>
      </c>
      <c r="O1272" s="4" t="str">
        <f t="shared" si="211"/>
        <v>don't touch</v>
      </c>
      <c r="P1272" s="4"/>
      <c r="Q1272" s="4"/>
      <c r="R1272" s="4"/>
      <c r="S1272" s="4"/>
      <c r="T1272" s="4"/>
      <c r="AA1272" s="4" t="str">
        <f t="shared" si="203"/>
        <v>na</v>
      </c>
      <c r="AB1272" s="4" t="str">
        <f t="shared" si="204"/>
        <v>na</v>
      </c>
      <c r="AC1272" s="4" t="str">
        <f t="shared" si="205"/>
        <v>na</v>
      </c>
      <c r="AD1272" s="4" t="str">
        <f t="shared" si="206"/>
        <v>na</v>
      </c>
      <c r="AE1272" s="4" t="str">
        <f t="shared" si="207"/>
        <v>na</v>
      </c>
      <c r="AF1272" s="4" t="str">
        <f t="shared" si="208"/>
        <v>na</v>
      </c>
      <c r="AG1272" s="4" t="str">
        <f t="shared" si="209"/>
        <v>na</v>
      </c>
    </row>
    <row r="1273" spans="1:33" x14ac:dyDescent="0.2">
      <c r="A1273" t="s">
        <v>5494</v>
      </c>
      <c r="B1273" t="s">
        <v>5515</v>
      </c>
      <c r="C1273" s="7" t="str">
        <f>VLOOKUP(B1273,YahooFinanceInfos!A:T,9,FALSE)</f>
        <v>SPDR MidCap Trust Series I</v>
      </c>
      <c r="D1273" t="str">
        <f>VLOOKUP(B1273,YahooFinanceInfos!A:T,7,FALSE)</f>
        <v>USD</v>
      </c>
      <c r="E1273" s="1">
        <f>VLOOKUP(B1273,YahooFinanceInfos!A:T,20,FALSE)</f>
        <v>285.69</v>
      </c>
      <c r="F1273" s="4" t="str">
        <f>VLOOKUP(B1273,YahooFinanceInfos!A:AK,37,FALSE)</f>
        <v>214.22 - 384.47</v>
      </c>
      <c r="G1273" s="11">
        <f>(VLOOKUP(B1273,YahooFinanceInfos!A:AO,41,FALSE)-E1273)/E1273</f>
        <v>0.3457593895481117</v>
      </c>
      <c r="H1273" s="9">
        <f>VLOOKUP(B1273,YahooFinanceInfos!A:AX,50,FALSE)</f>
        <v>0</v>
      </c>
      <c r="I1273" s="9">
        <f>VLOOKUP(B1273,YahooFinanceInfos!A:AT,46,FALSE)</f>
        <v>0</v>
      </c>
      <c r="J1273" s="4">
        <f>VLOOKUP(B1273,YahooFinanceInfos!A:AV,48,FALSE)</f>
        <v>0</v>
      </c>
      <c r="K1273" s="4" t="str">
        <f t="shared" si="210"/>
        <v>na</v>
      </c>
      <c r="L1273" s="9">
        <f>VLOOKUP(B1273,YahooFinanceInfos!A:AV,47,FALSE)</f>
        <v>0</v>
      </c>
      <c r="M1273" s="9">
        <f>VLOOKUP(B1273,YahooFinanceInfos!A:AZ,52,FALSE)</f>
        <v>0</v>
      </c>
      <c r="N1273" s="4">
        <f>VLOOKUP(B1273,YahooFinanceInfos!A:BH,60,FALSE)</f>
        <v>0</v>
      </c>
      <c r="O1273" s="4" t="str">
        <f t="shared" si="211"/>
        <v>don't touch</v>
      </c>
      <c r="P1273" s="4"/>
      <c r="Q1273" s="4"/>
      <c r="R1273" s="4"/>
      <c r="S1273" s="4"/>
      <c r="T1273" s="4"/>
      <c r="AA1273" s="4" t="str">
        <f t="shared" si="203"/>
        <v>na</v>
      </c>
      <c r="AB1273" s="4" t="str">
        <f t="shared" si="204"/>
        <v>na</v>
      </c>
      <c r="AC1273" s="4" t="str">
        <f t="shared" si="205"/>
        <v>na</v>
      </c>
      <c r="AD1273" s="4" t="str">
        <f t="shared" si="206"/>
        <v>na</v>
      </c>
      <c r="AE1273" s="4" t="str">
        <f t="shared" si="207"/>
        <v>na</v>
      </c>
      <c r="AF1273" s="4" t="str">
        <f t="shared" si="208"/>
        <v>na</v>
      </c>
      <c r="AG1273" s="4" t="str">
        <f t="shared" si="209"/>
        <v>na</v>
      </c>
    </row>
    <row r="1274" spans="1:33" x14ac:dyDescent="0.2">
      <c r="A1274" t="s">
        <v>5494</v>
      </c>
      <c r="B1274" t="s">
        <v>5517</v>
      </c>
      <c r="C1274" s="7" t="str">
        <f>VLOOKUP(B1274,YahooFinanceInfos!A:T,9,FALSE)</f>
        <v xml:space="preserve">SPDR MSCI USA StrategicFactors </v>
      </c>
      <c r="D1274" t="str">
        <f>VLOOKUP(B1274,YahooFinanceInfos!A:T,7,FALSE)</f>
        <v>USD</v>
      </c>
      <c r="E1274" s="1">
        <f>VLOOKUP(B1274,YahooFinanceInfos!A:T,20,FALSE)</f>
        <v>83.17</v>
      </c>
      <c r="F1274" s="4" t="str">
        <f>VLOOKUP(B1274,YahooFinanceInfos!A:AK,37,FALSE)</f>
        <v>64.57 - 99.41</v>
      </c>
      <c r="G1274" s="11">
        <f>(VLOOKUP(B1274,YahooFinanceInfos!A:AO,41,FALSE)-E1274)/E1274</f>
        <v>0.19526271492124558</v>
      </c>
      <c r="H1274" s="9">
        <f>VLOOKUP(B1274,YahooFinanceInfos!A:AX,50,FALSE)</f>
        <v>0</v>
      </c>
      <c r="I1274" s="9">
        <f>VLOOKUP(B1274,YahooFinanceInfos!A:AT,46,FALSE)</f>
        <v>0</v>
      </c>
      <c r="J1274" s="4">
        <f>VLOOKUP(B1274,YahooFinanceInfos!A:AV,48,FALSE)</f>
        <v>0</v>
      </c>
      <c r="K1274" s="4" t="str">
        <f t="shared" si="210"/>
        <v>na</v>
      </c>
      <c r="L1274" s="9">
        <f>VLOOKUP(B1274,YahooFinanceInfos!A:AV,47,FALSE)</f>
        <v>0</v>
      </c>
      <c r="M1274" s="9">
        <f>VLOOKUP(B1274,YahooFinanceInfos!A:AZ,52,FALSE)</f>
        <v>0</v>
      </c>
      <c r="N1274" s="4">
        <f>VLOOKUP(B1274,YahooFinanceInfos!A:BH,60,FALSE)</f>
        <v>0</v>
      </c>
      <c r="O1274" s="4" t="str">
        <f t="shared" si="211"/>
        <v>don't touch</v>
      </c>
      <c r="P1274" s="4"/>
      <c r="Q1274" s="4"/>
      <c r="R1274" s="4"/>
      <c r="S1274" s="4"/>
      <c r="T1274" s="4"/>
      <c r="AA1274" s="4" t="str">
        <f t="shared" si="203"/>
        <v>na</v>
      </c>
      <c r="AB1274" s="4" t="str">
        <f t="shared" si="204"/>
        <v>na</v>
      </c>
      <c r="AC1274" s="4" t="str">
        <f t="shared" si="205"/>
        <v>na</v>
      </c>
      <c r="AD1274" s="4" t="str">
        <f t="shared" si="206"/>
        <v>na</v>
      </c>
      <c r="AE1274" s="4" t="str">
        <f t="shared" si="207"/>
        <v>na</v>
      </c>
      <c r="AF1274" s="4" t="str">
        <f t="shared" si="208"/>
        <v>na</v>
      </c>
      <c r="AG1274" s="4" t="str">
        <f t="shared" si="209"/>
        <v>na</v>
      </c>
    </row>
    <row r="1275" spans="1:33" x14ac:dyDescent="0.2">
      <c r="A1275" t="s">
        <v>5494</v>
      </c>
      <c r="B1275" t="s">
        <v>5519</v>
      </c>
      <c r="C1275" s="7" t="str">
        <f>VLOOKUP(B1275,YahooFinanceInfos!A:T,9,FALSE)</f>
        <v>Schwab US Dividend Equity ETF</v>
      </c>
      <c r="D1275" t="str">
        <f>VLOOKUP(B1275,YahooFinanceInfos!A:T,7,FALSE)</f>
        <v>USD</v>
      </c>
      <c r="E1275" s="1">
        <f>VLOOKUP(B1275,YahooFinanceInfos!A:T,20,FALSE)</f>
        <v>49.46</v>
      </c>
      <c r="F1275" s="4" t="str">
        <f>VLOOKUP(B1275,YahooFinanceInfos!A:AK,37,FALSE)</f>
        <v>38.83 - 59.56</v>
      </c>
      <c r="G1275" s="11">
        <f>(VLOOKUP(B1275,YahooFinanceInfos!A:AO,41,FALSE)-E1275)/E1275</f>
        <v>0.2042054185200162</v>
      </c>
      <c r="H1275" s="9">
        <f>VLOOKUP(B1275,YahooFinanceInfos!A:AX,50,FALSE)</f>
        <v>0</v>
      </c>
      <c r="I1275" s="9">
        <f>VLOOKUP(B1275,YahooFinanceInfos!A:AT,46,FALSE)</f>
        <v>0</v>
      </c>
      <c r="J1275" s="4">
        <f>VLOOKUP(B1275,YahooFinanceInfos!A:AV,48,FALSE)</f>
        <v>0</v>
      </c>
      <c r="K1275" s="4" t="str">
        <f t="shared" si="210"/>
        <v>na</v>
      </c>
      <c r="L1275" s="9">
        <f>VLOOKUP(B1275,YahooFinanceInfos!A:AV,47,FALSE)</f>
        <v>0</v>
      </c>
      <c r="M1275" s="9">
        <f>VLOOKUP(B1275,YahooFinanceInfos!A:AZ,52,FALSE)</f>
        <v>0</v>
      </c>
      <c r="N1275" s="4">
        <f>VLOOKUP(B1275,YahooFinanceInfos!A:BH,60,FALSE)</f>
        <v>0</v>
      </c>
      <c r="O1275" s="4" t="str">
        <f t="shared" si="211"/>
        <v>don't touch</v>
      </c>
      <c r="P1275" s="4"/>
      <c r="Q1275" s="4"/>
      <c r="R1275" s="4"/>
      <c r="S1275" s="4"/>
      <c r="T1275" s="4"/>
      <c r="AA1275" s="4" t="str">
        <f t="shared" si="203"/>
        <v>na</v>
      </c>
      <c r="AB1275" s="4" t="str">
        <f t="shared" si="204"/>
        <v>na</v>
      </c>
      <c r="AC1275" s="4" t="str">
        <f t="shared" si="205"/>
        <v>na</v>
      </c>
      <c r="AD1275" s="4" t="str">
        <f t="shared" si="206"/>
        <v>na</v>
      </c>
      <c r="AE1275" s="4" t="str">
        <f t="shared" si="207"/>
        <v>na</v>
      </c>
      <c r="AF1275" s="4" t="str">
        <f t="shared" si="208"/>
        <v>na</v>
      </c>
      <c r="AG1275" s="4" t="str">
        <f t="shared" si="209"/>
        <v>na</v>
      </c>
    </row>
    <row r="1276" spans="1:33" x14ac:dyDescent="0.2">
      <c r="A1276" t="s">
        <v>5494</v>
      </c>
      <c r="B1276" t="s">
        <v>5521</v>
      </c>
      <c r="C1276" s="7" t="str">
        <f>VLOOKUP(B1276,YahooFinanceInfos!A:T,9,FALSE)</f>
        <v>WisdomTree U.S. Quality Dividen</v>
      </c>
      <c r="D1276" t="str">
        <f>VLOOKUP(B1276,YahooFinanceInfos!A:T,7,FALSE)</f>
        <v>USD</v>
      </c>
      <c r="E1276" s="1">
        <f>VLOOKUP(B1276,YahooFinanceInfos!A:T,20,FALSE)</f>
        <v>42.25</v>
      </c>
      <c r="F1276" s="4" t="str">
        <f>VLOOKUP(B1276,YahooFinanceInfos!A:AK,37,FALSE)</f>
        <v>33.21 - 49.75</v>
      </c>
      <c r="G1276" s="11">
        <f>(VLOOKUP(B1276,YahooFinanceInfos!A:AO,41,FALSE)-E1276)/E1276</f>
        <v>0.17751479289940827</v>
      </c>
      <c r="H1276" s="9">
        <f>VLOOKUP(B1276,YahooFinanceInfos!A:AX,50,FALSE)</f>
        <v>0</v>
      </c>
      <c r="I1276" s="9">
        <f>VLOOKUP(B1276,YahooFinanceInfos!A:AT,46,FALSE)</f>
        <v>0</v>
      </c>
      <c r="J1276" s="4">
        <f>VLOOKUP(B1276,YahooFinanceInfos!A:AV,48,FALSE)</f>
        <v>0</v>
      </c>
      <c r="K1276" s="4" t="str">
        <f t="shared" si="210"/>
        <v>na</v>
      </c>
      <c r="L1276" s="9">
        <f>VLOOKUP(B1276,YahooFinanceInfos!A:AV,47,FALSE)</f>
        <v>0</v>
      </c>
      <c r="M1276" s="9">
        <f>VLOOKUP(B1276,YahooFinanceInfos!A:AZ,52,FALSE)</f>
        <v>0</v>
      </c>
      <c r="N1276" s="4">
        <f>VLOOKUP(B1276,YahooFinanceInfos!A:BH,60,FALSE)</f>
        <v>0</v>
      </c>
      <c r="O1276" s="4" t="str">
        <f t="shared" si="211"/>
        <v>don't touch</v>
      </c>
      <c r="P1276" s="4"/>
      <c r="Q1276" s="4"/>
      <c r="R1276" s="4"/>
      <c r="S1276" s="4"/>
      <c r="T1276" s="4"/>
      <c r="AA1276" s="4" t="str">
        <f t="shared" si="203"/>
        <v>na</v>
      </c>
      <c r="AB1276" s="4" t="str">
        <f t="shared" si="204"/>
        <v>na</v>
      </c>
      <c r="AC1276" s="4" t="str">
        <f t="shared" si="205"/>
        <v>na</v>
      </c>
      <c r="AD1276" s="4" t="str">
        <f t="shared" si="206"/>
        <v>na</v>
      </c>
      <c r="AE1276" s="4" t="str">
        <f t="shared" si="207"/>
        <v>na</v>
      </c>
      <c r="AF1276" s="4" t="str">
        <f t="shared" si="208"/>
        <v>na</v>
      </c>
      <c r="AG1276" s="4" t="str">
        <f t="shared" si="209"/>
        <v>na</v>
      </c>
    </row>
    <row r="1277" spans="1:33" x14ac:dyDescent="0.2">
      <c r="A1277" t="s">
        <v>5494</v>
      </c>
      <c r="B1277" t="s">
        <v>5523</v>
      </c>
      <c r="C1277" s="7" t="str">
        <f>VLOOKUP(B1277,YahooFinanceInfos!A:T,9,FALSE)</f>
        <v>Vanguard Materials ETF</v>
      </c>
      <c r="D1277" t="str">
        <f>VLOOKUP(B1277,YahooFinanceInfos!A:T,7,FALSE)</f>
        <v>USD</v>
      </c>
      <c r="E1277" s="1">
        <f>VLOOKUP(B1277,YahooFinanceInfos!A:T,20,FALSE)</f>
        <v>107.15</v>
      </c>
      <c r="F1277" s="4" t="str">
        <f>VLOOKUP(B1277,YahooFinanceInfos!A:AK,37,FALSE)</f>
        <v>81.1 - 135.19</v>
      </c>
      <c r="G1277" s="11">
        <f>(VLOOKUP(B1277,YahooFinanceInfos!A:AO,41,FALSE)-E1277)/E1277</f>
        <v>0.26168922071861866</v>
      </c>
      <c r="H1277" s="9">
        <f>VLOOKUP(B1277,YahooFinanceInfos!A:AX,50,FALSE)</f>
        <v>0</v>
      </c>
      <c r="I1277" s="9">
        <f>VLOOKUP(B1277,YahooFinanceInfos!A:AT,46,FALSE)</f>
        <v>0</v>
      </c>
      <c r="J1277" s="4">
        <f>VLOOKUP(B1277,YahooFinanceInfos!A:AV,48,FALSE)</f>
        <v>0</v>
      </c>
      <c r="K1277" s="4" t="str">
        <f t="shared" si="210"/>
        <v>na</v>
      </c>
      <c r="L1277" s="9">
        <f>VLOOKUP(B1277,YahooFinanceInfos!A:AV,47,FALSE)</f>
        <v>0</v>
      </c>
      <c r="M1277" s="9">
        <f>VLOOKUP(B1277,YahooFinanceInfos!A:AZ,52,FALSE)</f>
        <v>0</v>
      </c>
      <c r="N1277" s="4">
        <f>VLOOKUP(B1277,YahooFinanceInfos!A:BH,60,FALSE)</f>
        <v>0</v>
      </c>
      <c r="O1277" s="4" t="str">
        <f t="shared" si="211"/>
        <v>don't touch</v>
      </c>
      <c r="P1277" s="4"/>
      <c r="Q1277" s="4"/>
      <c r="R1277" s="4"/>
      <c r="S1277" s="4"/>
      <c r="T1277" s="4"/>
      <c r="AA1277" s="4" t="str">
        <f t="shared" si="203"/>
        <v>na</v>
      </c>
      <c r="AB1277" s="4" t="str">
        <f t="shared" si="204"/>
        <v>na</v>
      </c>
      <c r="AC1277" s="4" t="str">
        <f t="shared" si="205"/>
        <v>na</v>
      </c>
      <c r="AD1277" s="4" t="str">
        <f t="shared" si="206"/>
        <v>na</v>
      </c>
      <c r="AE1277" s="4" t="str">
        <f t="shared" si="207"/>
        <v>na</v>
      </c>
      <c r="AF1277" s="4" t="str">
        <f t="shared" si="208"/>
        <v>na</v>
      </c>
      <c r="AG1277" s="4" t="str">
        <f t="shared" si="209"/>
        <v>na</v>
      </c>
    </row>
    <row r="1278" spans="1:33" x14ac:dyDescent="0.2">
      <c r="A1278" t="s">
        <v>5494</v>
      </c>
      <c r="B1278" t="s">
        <v>5525</v>
      </c>
      <c r="C1278" s="7" t="str">
        <f>VLOOKUP(B1278,YahooFinanceInfos!A:T,9,FALSE)</f>
        <v>SPDR Select Sector Fund - Utili</v>
      </c>
      <c r="D1278" t="str">
        <f>VLOOKUP(B1278,YahooFinanceInfos!A:T,7,FALSE)</f>
        <v>USD</v>
      </c>
      <c r="E1278" s="1">
        <f>VLOOKUP(B1278,YahooFinanceInfos!A:T,20,FALSE)</f>
        <v>55.55</v>
      </c>
      <c r="F1278" s="4" t="str">
        <f>VLOOKUP(B1278,YahooFinanceInfos!A:AK,37,FALSE)</f>
        <v>43.44 - 71.1</v>
      </c>
      <c r="G1278" s="11">
        <f>(VLOOKUP(B1278,YahooFinanceInfos!A:AO,41,FALSE)-E1278)/E1278</f>
        <v>0.27992799279927988</v>
      </c>
      <c r="H1278" s="9">
        <f>VLOOKUP(B1278,YahooFinanceInfos!A:AX,50,FALSE)</f>
        <v>0</v>
      </c>
      <c r="I1278" s="9">
        <f>VLOOKUP(B1278,YahooFinanceInfos!A:AT,46,FALSE)</f>
        <v>1.6</v>
      </c>
      <c r="J1278" s="4">
        <f>VLOOKUP(B1278,YahooFinanceInfos!A:AV,48,FALSE)</f>
        <v>2.9112082000000001E-2</v>
      </c>
      <c r="K1278" s="4" t="str">
        <f t="shared" si="210"/>
        <v>na</v>
      </c>
      <c r="L1278" s="9">
        <f>VLOOKUP(B1278,YahooFinanceInfos!A:AV,47,FALSE)</f>
        <v>0</v>
      </c>
      <c r="M1278" s="9">
        <f>VLOOKUP(B1278,YahooFinanceInfos!A:AZ,52,FALSE)</f>
        <v>49.613999999999997</v>
      </c>
      <c r="N1278" s="4">
        <f>VLOOKUP(B1278,YahooFinanceInfos!A:BH,60,FALSE)</f>
        <v>1.1196436999999999</v>
      </c>
      <c r="O1278" s="4" t="str">
        <f t="shared" si="211"/>
        <v>don't touch</v>
      </c>
      <c r="P1278" s="4"/>
      <c r="Q1278" s="4"/>
      <c r="R1278" s="4"/>
      <c r="S1278" s="4"/>
      <c r="T1278" s="4"/>
      <c r="AA1278" s="4" t="str">
        <f t="shared" si="203"/>
        <v>na</v>
      </c>
      <c r="AB1278" s="4" t="str">
        <f t="shared" si="204"/>
        <v>na</v>
      </c>
      <c r="AC1278" s="4" t="str">
        <f t="shared" si="205"/>
        <v>na</v>
      </c>
      <c r="AD1278" s="4" t="str">
        <f t="shared" si="206"/>
        <v>na</v>
      </c>
      <c r="AE1278" s="4" t="str">
        <f t="shared" si="207"/>
        <v>na</v>
      </c>
      <c r="AF1278" s="4" t="str">
        <f t="shared" si="208"/>
        <v>na</v>
      </c>
      <c r="AG1278" s="4" t="str">
        <f t="shared" si="209"/>
        <v>na</v>
      </c>
    </row>
    <row r="1279" spans="1:33" x14ac:dyDescent="0.2">
      <c r="A1279" t="s">
        <v>5494</v>
      </c>
      <c r="B1279" t="s">
        <v>5527</v>
      </c>
      <c r="C1279" s="7" t="str">
        <f>VLOOKUP(B1279,YahooFinanceInfos!A:T,9,FALSE)</f>
        <v>Vanguard Russell 1000 Growth ET</v>
      </c>
      <c r="D1279" t="str">
        <f>VLOOKUP(B1279,YahooFinanceInfos!A:T,7,FALSE)</f>
        <v>USD</v>
      </c>
      <c r="E1279" s="1">
        <f>VLOOKUP(B1279,YahooFinanceInfos!A:T,20,FALSE)</f>
        <v>178.56</v>
      </c>
      <c r="F1279" s="4" t="str">
        <f>VLOOKUP(B1279,YahooFinanceInfos!A:AK,37,FALSE)</f>
        <v>131.88 - 198.16</v>
      </c>
      <c r="G1279" s="11">
        <f>(VLOOKUP(B1279,YahooFinanceInfos!A:AO,41,FALSE)-E1279)/E1279</f>
        <v>0.1097670250896057</v>
      </c>
      <c r="H1279" s="9">
        <f>VLOOKUP(B1279,YahooFinanceInfos!A:AX,50,FALSE)</f>
        <v>0</v>
      </c>
      <c r="I1279" s="9">
        <f>VLOOKUP(B1279,YahooFinanceInfos!A:AT,46,FALSE)</f>
        <v>0</v>
      </c>
      <c r="J1279" s="4">
        <f>VLOOKUP(B1279,YahooFinanceInfos!A:AV,48,FALSE)</f>
        <v>0</v>
      </c>
      <c r="K1279" s="4" t="str">
        <f t="shared" si="210"/>
        <v>na</v>
      </c>
      <c r="L1279" s="9">
        <f>VLOOKUP(B1279,YahooFinanceInfos!A:AV,47,FALSE)</f>
        <v>0</v>
      </c>
      <c r="M1279" s="9">
        <f>VLOOKUP(B1279,YahooFinanceInfos!A:AZ,52,FALSE)</f>
        <v>0</v>
      </c>
      <c r="N1279" s="4">
        <f>VLOOKUP(B1279,YahooFinanceInfos!A:BH,60,FALSE)</f>
        <v>0</v>
      </c>
      <c r="O1279" s="4" t="str">
        <f t="shared" si="211"/>
        <v>don't touch</v>
      </c>
      <c r="P1279" s="4"/>
      <c r="Q1279" s="4"/>
      <c r="R1279" s="4"/>
      <c r="S1279" s="4"/>
      <c r="T1279" s="4"/>
      <c r="AA1279" s="4" t="str">
        <f t="shared" si="203"/>
        <v>na</v>
      </c>
      <c r="AB1279" s="4" t="str">
        <f t="shared" si="204"/>
        <v>na</v>
      </c>
      <c r="AC1279" s="4" t="str">
        <f t="shared" si="205"/>
        <v>na</v>
      </c>
      <c r="AD1279" s="4" t="str">
        <f t="shared" si="206"/>
        <v>na</v>
      </c>
      <c r="AE1279" s="4" t="str">
        <f t="shared" si="207"/>
        <v>na</v>
      </c>
      <c r="AF1279" s="4" t="str">
        <f t="shared" si="208"/>
        <v>na</v>
      </c>
      <c r="AG1279" s="4" t="str">
        <f t="shared" si="209"/>
        <v>na</v>
      </c>
    </row>
    <row r="1280" spans="1:33" x14ac:dyDescent="0.2">
      <c r="A1280" t="s">
        <v>5494</v>
      </c>
      <c r="B1280" t="s">
        <v>5529</v>
      </c>
      <c r="C1280" s="7" t="str">
        <f>VLOOKUP(B1280,YahooFinanceInfos!A:T,9,FALSE)</f>
        <v>Vanguard Total Stock Market ETF</v>
      </c>
      <c r="D1280" t="str">
        <f>VLOOKUP(B1280,YahooFinanceInfos!A:T,7,FALSE)</f>
        <v>USD</v>
      </c>
      <c r="E1280" s="1">
        <f>VLOOKUP(B1280,YahooFinanceInfos!A:T,20,FALSE)</f>
        <v>142.97</v>
      </c>
      <c r="F1280" s="4" t="str">
        <f>VLOOKUP(B1280,YahooFinanceInfos!A:AK,37,FALSE)</f>
        <v>109.49 - 172.56</v>
      </c>
      <c r="G1280" s="11">
        <f>(VLOOKUP(B1280,YahooFinanceInfos!A:AO,41,FALSE)-E1280)/E1280</f>
        <v>0.20696649646779047</v>
      </c>
      <c r="H1280" s="9">
        <f>VLOOKUP(B1280,YahooFinanceInfos!A:AX,50,FALSE)</f>
        <v>0</v>
      </c>
      <c r="I1280" s="9">
        <f>VLOOKUP(B1280,YahooFinanceInfos!A:AT,46,FALSE)</f>
        <v>0</v>
      </c>
      <c r="J1280" s="4">
        <f>VLOOKUP(B1280,YahooFinanceInfos!A:AV,48,FALSE)</f>
        <v>0</v>
      </c>
      <c r="K1280" s="4" t="str">
        <f t="shared" si="210"/>
        <v>na</v>
      </c>
      <c r="L1280" s="9">
        <f>VLOOKUP(B1280,YahooFinanceInfos!A:AV,47,FALSE)</f>
        <v>0</v>
      </c>
      <c r="M1280" s="9">
        <f>VLOOKUP(B1280,YahooFinanceInfos!A:AZ,52,FALSE)</f>
        <v>0</v>
      </c>
      <c r="N1280" s="4">
        <f>VLOOKUP(B1280,YahooFinanceInfos!A:BH,60,FALSE)</f>
        <v>0</v>
      </c>
      <c r="O1280" s="4" t="str">
        <f t="shared" si="211"/>
        <v>don't touch</v>
      </c>
      <c r="P1280" s="4"/>
      <c r="Q1280" s="4"/>
      <c r="R1280" s="4"/>
      <c r="S1280" s="4"/>
      <c r="T1280" s="4"/>
      <c r="AA1280" s="4" t="str">
        <f t="shared" si="203"/>
        <v>na</v>
      </c>
      <c r="AB1280" s="4" t="str">
        <f t="shared" si="204"/>
        <v>na</v>
      </c>
      <c r="AC1280" s="4" t="str">
        <f t="shared" si="205"/>
        <v>na</v>
      </c>
      <c r="AD1280" s="4" t="str">
        <f t="shared" si="206"/>
        <v>na</v>
      </c>
      <c r="AE1280" s="4" t="str">
        <f t="shared" si="207"/>
        <v>na</v>
      </c>
      <c r="AF1280" s="4" t="str">
        <f t="shared" si="208"/>
        <v>na</v>
      </c>
      <c r="AG1280" s="4" t="str">
        <f t="shared" si="209"/>
        <v>na</v>
      </c>
    </row>
    <row r="1281" spans="1:33" x14ac:dyDescent="0.2">
      <c r="A1281" t="s">
        <v>5494</v>
      </c>
      <c r="B1281" t="s">
        <v>5531</v>
      </c>
      <c r="C1281" s="7" t="str">
        <f>VLOOKUP(B1281,YahooFinanceInfos!A:T,9,FALSE)</f>
        <v xml:space="preserve">SPDR Portfolio S&amp;P 400 Mid Cap </v>
      </c>
      <c r="D1281" t="str">
        <f>VLOOKUP(B1281,YahooFinanceInfos!A:T,7,FALSE)</f>
        <v>USD</v>
      </c>
      <c r="E1281" s="1">
        <f>VLOOKUP(B1281,YahooFinanceInfos!A:T,20,FALSE)</f>
        <v>27.52</v>
      </c>
      <c r="F1281" s="4" t="str">
        <f>VLOOKUP(B1281,YahooFinanceInfos!A:AK,37,FALSE)</f>
        <v>20.64 - 37.08</v>
      </c>
      <c r="G1281" s="11">
        <f>(VLOOKUP(B1281,YahooFinanceInfos!A:AO,41,FALSE)-E1281)/E1281</f>
        <v>0.34738372093023251</v>
      </c>
      <c r="H1281" s="9">
        <f>VLOOKUP(B1281,YahooFinanceInfos!A:AX,50,FALSE)</f>
        <v>0</v>
      </c>
      <c r="I1281" s="9">
        <f>VLOOKUP(B1281,YahooFinanceInfos!A:AT,46,FALSE)</f>
        <v>0</v>
      </c>
      <c r="J1281" s="4">
        <f>VLOOKUP(B1281,YahooFinanceInfos!A:AV,48,FALSE)</f>
        <v>0</v>
      </c>
      <c r="K1281" s="4" t="str">
        <f t="shared" si="210"/>
        <v>na</v>
      </c>
      <c r="L1281" s="9">
        <f>VLOOKUP(B1281,YahooFinanceInfos!A:AV,47,FALSE)</f>
        <v>0</v>
      </c>
      <c r="M1281" s="9">
        <f>VLOOKUP(B1281,YahooFinanceInfos!A:AZ,52,FALSE)</f>
        <v>0</v>
      </c>
      <c r="N1281" s="4">
        <f>VLOOKUP(B1281,YahooFinanceInfos!A:BH,60,FALSE)</f>
        <v>0</v>
      </c>
      <c r="O1281" s="4" t="str">
        <f t="shared" si="211"/>
        <v>don't touch</v>
      </c>
      <c r="P1281" s="4"/>
      <c r="Q1281" s="4"/>
      <c r="R1281" s="4"/>
      <c r="S1281" s="4"/>
      <c r="T1281" s="4"/>
      <c r="AA1281" s="4" t="str">
        <f t="shared" si="203"/>
        <v>na</v>
      </c>
      <c r="AB1281" s="4" t="str">
        <f t="shared" si="204"/>
        <v>na</v>
      </c>
      <c r="AC1281" s="4" t="str">
        <f t="shared" si="205"/>
        <v>na</v>
      </c>
      <c r="AD1281" s="4" t="str">
        <f t="shared" si="206"/>
        <v>na</v>
      </c>
      <c r="AE1281" s="4" t="str">
        <f t="shared" si="207"/>
        <v>na</v>
      </c>
      <c r="AF1281" s="4" t="str">
        <f t="shared" si="208"/>
        <v>na</v>
      </c>
      <c r="AG1281" s="4" t="str">
        <f t="shared" si="209"/>
        <v>na</v>
      </c>
    </row>
    <row r="1282" spans="1:33" x14ac:dyDescent="0.2">
      <c r="A1282" t="s">
        <v>5494</v>
      </c>
      <c r="B1282" t="s">
        <v>5533</v>
      </c>
      <c r="C1282" s="7" t="str">
        <f>VLOOKUP(B1282,YahooFinanceInfos!A:T,9,FALSE)</f>
        <v>John Hancock Multifactor Mid Ca</v>
      </c>
      <c r="D1282" t="str">
        <f>VLOOKUP(B1282,YahooFinanceInfos!A:T,7,FALSE)</f>
        <v>USD</v>
      </c>
      <c r="E1282" s="1">
        <f>VLOOKUP(B1282,YahooFinanceInfos!A:T,20,FALSE)</f>
        <v>31.26</v>
      </c>
      <c r="F1282" s="4" t="str">
        <f>VLOOKUP(B1282,YahooFinanceInfos!A:AK,37,FALSE)</f>
        <v>23.465 - 40.609</v>
      </c>
      <c r="G1282" s="11">
        <f>(VLOOKUP(B1282,YahooFinanceInfos!A:AO,41,FALSE)-E1282)/E1282</f>
        <v>0.2990722968650032</v>
      </c>
      <c r="H1282" s="9">
        <f>VLOOKUP(B1282,YahooFinanceInfos!A:AX,50,FALSE)</f>
        <v>0</v>
      </c>
      <c r="I1282" s="9">
        <f>VLOOKUP(B1282,YahooFinanceInfos!A:AT,46,FALSE)</f>
        <v>0</v>
      </c>
      <c r="J1282" s="4">
        <f>VLOOKUP(B1282,YahooFinanceInfos!A:AV,48,FALSE)</f>
        <v>0</v>
      </c>
      <c r="K1282" s="4" t="str">
        <f t="shared" si="210"/>
        <v>na</v>
      </c>
      <c r="L1282" s="9">
        <f>VLOOKUP(B1282,YahooFinanceInfos!A:AV,47,FALSE)</f>
        <v>0</v>
      </c>
      <c r="M1282" s="9">
        <f>VLOOKUP(B1282,YahooFinanceInfos!A:AZ,52,FALSE)</f>
        <v>0</v>
      </c>
      <c r="N1282" s="4">
        <f>VLOOKUP(B1282,YahooFinanceInfos!A:BH,60,FALSE)</f>
        <v>0</v>
      </c>
      <c r="O1282" s="4" t="str">
        <f t="shared" si="211"/>
        <v>don't touch</v>
      </c>
      <c r="P1282" s="4"/>
      <c r="Q1282" s="4"/>
      <c r="R1282" s="4"/>
      <c r="S1282" s="4"/>
      <c r="T1282" s="4"/>
      <c r="AA1282" s="4" t="str">
        <f t="shared" si="203"/>
        <v>na</v>
      </c>
      <c r="AB1282" s="4" t="str">
        <f t="shared" si="204"/>
        <v>na</v>
      </c>
      <c r="AC1282" s="4" t="str">
        <f t="shared" si="205"/>
        <v>na</v>
      </c>
      <c r="AD1282" s="4" t="str">
        <f t="shared" si="206"/>
        <v>na</v>
      </c>
      <c r="AE1282" s="4" t="str">
        <f t="shared" si="207"/>
        <v>na</v>
      </c>
      <c r="AF1282" s="4" t="str">
        <f t="shared" si="208"/>
        <v>na</v>
      </c>
      <c r="AG1282" s="4" t="str">
        <f t="shared" si="209"/>
        <v>na</v>
      </c>
    </row>
    <row r="1283" spans="1:33" x14ac:dyDescent="0.2">
      <c r="A1283" t="s">
        <v>5494</v>
      </c>
      <c r="B1283" t="s">
        <v>5535</v>
      </c>
      <c r="C1283" s="7" t="str">
        <f>VLOOKUP(B1283,YahooFinanceInfos!A:T,9,FALSE)</f>
        <v>John Hancock Multifactor Indust</v>
      </c>
      <c r="D1283" t="str">
        <f>VLOOKUP(B1283,YahooFinanceInfos!A:T,7,FALSE)</f>
        <v>USD</v>
      </c>
      <c r="E1283" s="1">
        <f>VLOOKUP(B1283,YahooFinanceInfos!A:T,20,FALSE)</f>
        <v>29.706</v>
      </c>
      <c r="F1283" s="4" t="str">
        <f>VLOOKUP(B1283,YahooFinanceInfos!A:AK,37,FALSE)</f>
        <v>23.67 - 41.106</v>
      </c>
      <c r="G1283" s="11">
        <f>(VLOOKUP(B1283,YahooFinanceInfos!A:AO,41,FALSE)-E1283)/E1283</f>
        <v>0.38376085639264801</v>
      </c>
      <c r="H1283" s="9">
        <f>VLOOKUP(B1283,YahooFinanceInfos!A:AX,50,FALSE)</f>
        <v>0</v>
      </c>
      <c r="I1283" s="9">
        <f>VLOOKUP(B1283,YahooFinanceInfos!A:AT,46,FALSE)</f>
        <v>0</v>
      </c>
      <c r="J1283" s="4">
        <f>VLOOKUP(B1283,YahooFinanceInfos!A:AV,48,FALSE)</f>
        <v>0</v>
      </c>
      <c r="K1283" s="4" t="str">
        <f t="shared" si="210"/>
        <v>na</v>
      </c>
      <c r="L1283" s="9">
        <f>VLOOKUP(B1283,YahooFinanceInfos!A:AV,47,FALSE)</f>
        <v>0</v>
      </c>
      <c r="M1283" s="9">
        <f>VLOOKUP(B1283,YahooFinanceInfos!A:AZ,52,FALSE)</f>
        <v>0</v>
      </c>
      <c r="N1283" s="4">
        <f>VLOOKUP(B1283,YahooFinanceInfos!A:BH,60,FALSE)</f>
        <v>0</v>
      </c>
      <c r="O1283" s="4" t="str">
        <f t="shared" si="211"/>
        <v>don't touch</v>
      </c>
      <c r="P1283" s="4"/>
      <c r="Q1283" s="4"/>
      <c r="R1283" s="4"/>
      <c r="S1283" s="4"/>
      <c r="T1283" s="4"/>
      <c r="AA1283" s="4" t="str">
        <f t="shared" si="203"/>
        <v>na</v>
      </c>
      <c r="AB1283" s="4" t="str">
        <f t="shared" si="204"/>
        <v>na</v>
      </c>
      <c r="AC1283" s="4" t="str">
        <f t="shared" si="205"/>
        <v>na</v>
      </c>
      <c r="AD1283" s="4" t="str">
        <f t="shared" si="206"/>
        <v>na</v>
      </c>
      <c r="AE1283" s="4" t="str">
        <f t="shared" si="207"/>
        <v>na</v>
      </c>
      <c r="AF1283" s="4" t="str">
        <f t="shared" si="208"/>
        <v>na</v>
      </c>
      <c r="AG1283" s="4" t="str">
        <f t="shared" si="209"/>
        <v>na</v>
      </c>
    </row>
    <row r="1284" spans="1:33" x14ac:dyDescent="0.2">
      <c r="A1284" t="s">
        <v>5494</v>
      </c>
      <c r="B1284" t="s">
        <v>5537</v>
      </c>
      <c r="C1284" s="7" t="str">
        <f>VLOOKUP(B1284,YahooFinanceInfos!A:T,9,FALSE)</f>
        <v>iShares Core S&amp;P Total U.S. Sto</v>
      </c>
      <c r="D1284" t="str">
        <f>VLOOKUP(B1284,YahooFinanceInfos!A:T,7,FALSE)</f>
        <v>USD</v>
      </c>
      <c r="E1284" s="1">
        <f>VLOOKUP(B1284,YahooFinanceInfos!A:T,20,FALSE)</f>
        <v>63.41</v>
      </c>
      <c r="F1284" s="4" t="str">
        <f>VLOOKUP(B1284,YahooFinanceInfos!A:AK,37,FALSE)</f>
        <v>48.52 - 76.57</v>
      </c>
      <c r="G1284" s="11">
        <f>(VLOOKUP(B1284,YahooFinanceInfos!A:AO,41,FALSE)-E1284)/E1284</f>
        <v>0.20753824317930922</v>
      </c>
      <c r="H1284" s="9">
        <f>VLOOKUP(B1284,YahooFinanceInfos!A:AX,50,FALSE)</f>
        <v>0</v>
      </c>
      <c r="I1284" s="9">
        <f>VLOOKUP(B1284,YahooFinanceInfos!A:AT,46,FALSE)</f>
        <v>0.96299999999999997</v>
      </c>
      <c r="J1284" s="4">
        <f>VLOOKUP(B1284,YahooFinanceInfos!A:AV,48,FALSE)</f>
        <v>1.5351507E-2</v>
      </c>
      <c r="K1284" s="4" t="str">
        <f t="shared" si="210"/>
        <v>na</v>
      </c>
      <c r="L1284" s="9">
        <f>VLOOKUP(B1284,YahooFinanceInfos!A:AV,47,FALSE)</f>
        <v>0</v>
      </c>
      <c r="M1284" s="9">
        <f>VLOOKUP(B1284,YahooFinanceInfos!A:AZ,52,FALSE)</f>
        <v>49.524999999999999</v>
      </c>
      <c r="N1284" s="4">
        <f>VLOOKUP(B1284,YahooFinanceInfos!A:BH,60,FALSE)</f>
        <v>1.2803633999999999</v>
      </c>
      <c r="O1284" s="4" t="str">
        <f t="shared" si="211"/>
        <v>don't touch</v>
      </c>
      <c r="P1284" s="4"/>
      <c r="Q1284" s="4"/>
      <c r="R1284" s="4"/>
      <c r="S1284" s="4"/>
      <c r="T1284" s="4"/>
      <c r="AA1284" s="4" t="str">
        <f t="shared" si="203"/>
        <v>na</v>
      </c>
      <c r="AB1284" s="4" t="str">
        <f t="shared" si="204"/>
        <v>na</v>
      </c>
      <c r="AC1284" s="4" t="str">
        <f t="shared" si="205"/>
        <v>na</v>
      </c>
      <c r="AD1284" s="4" t="str">
        <f t="shared" si="206"/>
        <v>na</v>
      </c>
      <c r="AE1284" s="4" t="str">
        <f t="shared" si="207"/>
        <v>na</v>
      </c>
      <c r="AF1284" s="4" t="str">
        <f t="shared" si="208"/>
        <v>na</v>
      </c>
      <c r="AG1284" s="4" t="str">
        <f t="shared" si="209"/>
        <v>na</v>
      </c>
    </row>
    <row r="1285" spans="1:33" x14ac:dyDescent="0.2">
      <c r="A1285" t="s">
        <v>5494</v>
      </c>
      <c r="B1285" t="s">
        <v>5539</v>
      </c>
      <c r="C1285" s="7" t="str">
        <f>VLOOKUP(B1285,YahooFinanceInfos!A:T,9,FALSE)</f>
        <v>Schwab Fundamental U.S. Broad M</v>
      </c>
      <c r="D1285" t="str">
        <f>VLOOKUP(B1285,YahooFinanceInfos!A:T,7,FALSE)</f>
        <v>USD</v>
      </c>
      <c r="E1285" s="1">
        <f>VLOOKUP(B1285,YahooFinanceInfos!A:T,20,FALSE)</f>
        <v>33.15</v>
      </c>
      <c r="F1285" s="4" t="str">
        <f>VLOOKUP(B1285,YahooFinanceInfos!A:AK,37,FALSE)</f>
        <v>26.21 - 43.05</v>
      </c>
      <c r="G1285" s="11">
        <f>(VLOOKUP(B1285,YahooFinanceInfos!A:AO,41,FALSE)-E1285)/E1285</f>
        <v>0.29864253393665158</v>
      </c>
      <c r="H1285" s="9">
        <f>VLOOKUP(B1285,YahooFinanceInfos!A:AX,50,FALSE)</f>
        <v>0</v>
      </c>
      <c r="I1285" s="9">
        <f>VLOOKUP(B1285,YahooFinanceInfos!A:AT,46,FALSE)</f>
        <v>0</v>
      </c>
      <c r="J1285" s="4">
        <f>VLOOKUP(B1285,YahooFinanceInfos!A:AV,48,FALSE)</f>
        <v>0</v>
      </c>
      <c r="K1285" s="4" t="str">
        <f t="shared" si="210"/>
        <v>na</v>
      </c>
      <c r="L1285" s="9">
        <f>VLOOKUP(B1285,YahooFinanceInfos!A:AV,47,FALSE)</f>
        <v>0</v>
      </c>
      <c r="M1285" s="9">
        <f>VLOOKUP(B1285,YahooFinanceInfos!A:AZ,52,FALSE)</f>
        <v>0</v>
      </c>
      <c r="N1285" s="4">
        <f>VLOOKUP(B1285,YahooFinanceInfos!A:BH,60,FALSE)</f>
        <v>0</v>
      </c>
      <c r="O1285" s="4" t="str">
        <f t="shared" si="211"/>
        <v>don't touch</v>
      </c>
      <c r="P1285" s="4"/>
      <c r="Q1285" s="4"/>
      <c r="R1285" s="4"/>
      <c r="S1285" s="4"/>
      <c r="T1285" s="4"/>
      <c r="AA1285" s="4" t="str">
        <f t="shared" si="203"/>
        <v>na</v>
      </c>
      <c r="AB1285" s="4" t="str">
        <f t="shared" si="204"/>
        <v>na</v>
      </c>
      <c r="AC1285" s="4" t="str">
        <f t="shared" si="205"/>
        <v>na</v>
      </c>
      <c r="AD1285" s="4" t="str">
        <f t="shared" si="206"/>
        <v>na</v>
      </c>
      <c r="AE1285" s="4" t="str">
        <f t="shared" si="207"/>
        <v>na</v>
      </c>
      <c r="AF1285" s="4" t="str">
        <f t="shared" si="208"/>
        <v>na</v>
      </c>
      <c r="AG1285" s="4" t="str">
        <f t="shared" si="209"/>
        <v>na</v>
      </c>
    </row>
    <row r="1286" spans="1:33" x14ac:dyDescent="0.2">
      <c r="A1286" t="s">
        <v>5494</v>
      </c>
      <c r="B1286" t="s">
        <v>5541</v>
      </c>
      <c r="C1286" s="7" t="str">
        <f>VLOOKUP(B1286,YahooFinanceInfos!A:T,9,FALSE)</f>
        <v>Invesco Exchange-Traded Fund Tr</v>
      </c>
      <c r="D1286" t="str">
        <f>VLOOKUP(B1286,YahooFinanceInfos!A:T,7,FALSE)</f>
        <v>USD</v>
      </c>
      <c r="E1286" s="1">
        <f>VLOOKUP(B1286,YahooFinanceInfos!A:T,20,FALSE)</f>
        <v>47.19</v>
      </c>
      <c r="F1286" s="4" t="str">
        <f>VLOOKUP(B1286,YahooFinanceInfos!A:AK,37,FALSE)</f>
        <v>37.44 - 59.87</v>
      </c>
      <c r="G1286" s="11">
        <f>(VLOOKUP(B1286,YahooFinanceInfos!A:AO,41,FALSE)-E1286)/E1286</f>
        <v>0.26870099597372327</v>
      </c>
      <c r="H1286" s="9">
        <f>VLOOKUP(B1286,YahooFinanceInfos!A:AX,50,FALSE)</f>
        <v>0</v>
      </c>
      <c r="I1286" s="9">
        <f>VLOOKUP(B1286,YahooFinanceInfos!A:AT,46,FALSE)</f>
        <v>0</v>
      </c>
      <c r="J1286" s="4">
        <f>VLOOKUP(B1286,YahooFinanceInfos!A:AV,48,FALSE)</f>
        <v>0</v>
      </c>
      <c r="K1286" s="4" t="str">
        <f t="shared" si="210"/>
        <v>na</v>
      </c>
      <c r="L1286" s="9">
        <f>VLOOKUP(B1286,YahooFinanceInfos!A:AV,47,FALSE)</f>
        <v>0</v>
      </c>
      <c r="M1286" s="9">
        <f>VLOOKUP(B1286,YahooFinanceInfos!A:AZ,52,FALSE)</f>
        <v>0</v>
      </c>
      <c r="N1286" s="4">
        <f>VLOOKUP(B1286,YahooFinanceInfos!A:BH,60,FALSE)</f>
        <v>0</v>
      </c>
      <c r="O1286" s="4" t="str">
        <f t="shared" si="211"/>
        <v>don't touch</v>
      </c>
      <c r="P1286" s="4"/>
      <c r="Q1286" s="4"/>
      <c r="R1286" s="4"/>
      <c r="S1286" s="4"/>
      <c r="T1286" s="4"/>
      <c r="AA1286" s="4" t="str">
        <f t="shared" si="203"/>
        <v>na</v>
      </c>
      <c r="AB1286" s="4" t="str">
        <f t="shared" si="204"/>
        <v>na</v>
      </c>
      <c r="AC1286" s="4" t="str">
        <f t="shared" si="205"/>
        <v>na</v>
      </c>
      <c r="AD1286" s="4" t="str">
        <f t="shared" si="206"/>
        <v>na</v>
      </c>
      <c r="AE1286" s="4" t="str">
        <f t="shared" si="207"/>
        <v>na</v>
      </c>
      <c r="AF1286" s="4" t="str">
        <f t="shared" si="208"/>
        <v>na</v>
      </c>
      <c r="AG1286" s="4" t="str">
        <f t="shared" si="209"/>
        <v>na</v>
      </c>
    </row>
    <row r="1287" spans="1:33" x14ac:dyDescent="0.2">
      <c r="A1287" t="s">
        <v>5494</v>
      </c>
      <c r="B1287" t="s">
        <v>5543</v>
      </c>
      <c r="C1287" s="7" t="str">
        <f>VLOOKUP(B1287,YahooFinanceInfos!A:T,9,FALSE)</f>
        <v xml:space="preserve">Vanguard S&amp;P Mid-Cap 400 Value </v>
      </c>
      <c r="D1287" t="str">
        <f>VLOOKUP(B1287,YahooFinanceInfos!A:T,7,FALSE)</f>
        <v>USD</v>
      </c>
      <c r="E1287" s="1">
        <f>VLOOKUP(B1287,YahooFinanceInfos!A:T,20,FALSE)</f>
        <v>88.87</v>
      </c>
      <c r="F1287" s="4" t="str">
        <f>VLOOKUP(B1287,YahooFinanceInfos!A:AK,37,FALSE)</f>
        <v>69.24 - 132.3</v>
      </c>
      <c r="G1287" s="11">
        <f>(VLOOKUP(B1287,YahooFinanceInfos!A:AO,41,FALSE)-E1287)/E1287</f>
        <v>0.48869134691121868</v>
      </c>
      <c r="H1287" s="9">
        <f>VLOOKUP(B1287,YahooFinanceInfos!A:AX,50,FALSE)</f>
        <v>0</v>
      </c>
      <c r="I1287" s="9">
        <f>VLOOKUP(B1287,YahooFinanceInfos!A:AT,46,FALSE)</f>
        <v>0</v>
      </c>
      <c r="J1287" s="4">
        <f>VLOOKUP(B1287,YahooFinanceInfos!A:AV,48,FALSE)</f>
        <v>0</v>
      </c>
      <c r="K1287" s="4" t="str">
        <f t="shared" si="210"/>
        <v>na</v>
      </c>
      <c r="L1287" s="9">
        <f>VLOOKUP(B1287,YahooFinanceInfos!A:AV,47,FALSE)</f>
        <v>0</v>
      </c>
      <c r="M1287" s="9">
        <f>VLOOKUP(B1287,YahooFinanceInfos!A:AZ,52,FALSE)</f>
        <v>0</v>
      </c>
      <c r="N1287" s="4">
        <f>VLOOKUP(B1287,YahooFinanceInfos!A:BH,60,FALSE)</f>
        <v>0</v>
      </c>
      <c r="O1287" s="4" t="str">
        <f t="shared" si="211"/>
        <v>don't touch</v>
      </c>
      <c r="P1287" s="4"/>
      <c r="Q1287" s="4"/>
      <c r="R1287" s="4"/>
      <c r="S1287" s="4"/>
      <c r="T1287" s="4"/>
      <c r="AA1287" s="4" t="str">
        <f t="shared" si="203"/>
        <v>na</v>
      </c>
      <c r="AB1287" s="4" t="str">
        <f t="shared" si="204"/>
        <v>na</v>
      </c>
      <c r="AC1287" s="4" t="str">
        <f t="shared" si="205"/>
        <v>na</v>
      </c>
      <c r="AD1287" s="4" t="str">
        <f t="shared" si="206"/>
        <v>na</v>
      </c>
      <c r="AE1287" s="4" t="str">
        <f t="shared" si="207"/>
        <v>na</v>
      </c>
      <c r="AF1287" s="4" t="str">
        <f t="shared" si="208"/>
        <v>na</v>
      </c>
      <c r="AG1287" s="4" t="str">
        <f t="shared" si="209"/>
        <v>na</v>
      </c>
    </row>
    <row r="1288" spans="1:33" x14ac:dyDescent="0.2">
      <c r="A1288" t="s">
        <v>5494</v>
      </c>
      <c r="B1288" t="s">
        <v>35</v>
      </c>
      <c r="C1288" s="7" t="str">
        <f>VLOOKUP(B1288,YahooFinanceInfos!A:T,9,FALSE)</f>
        <v>iShares Dow Jones U.S. ETF</v>
      </c>
      <c r="D1288" t="str">
        <f>VLOOKUP(B1288,YahooFinanceInfos!A:T,7,FALSE)</f>
        <v>USD</v>
      </c>
      <c r="E1288" s="1">
        <f>VLOOKUP(B1288,YahooFinanceInfos!A:T,20,FALSE)</f>
        <v>140.11000000000001</v>
      </c>
      <c r="F1288" s="4" t="str">
        <f>VLOOKUP(B1288,YahooFinanceInfos!A:AK,37,FALSE)</f>
        <v>107.2 - 168.31</v>
      </c>
      <c r="G1288" s="11">
        <f>(VLOOKUP(B1288,YahooFinanceInfos!A:AO,41,FALSE)-E1288)/E1288</f>
        <v>0.20127043037613293</v>
      </c>
      <c r="H1288" s="9">
        <f>VLOOKUP(B1288,YahooFinanceInfos!A:AX,50,FALSE)</f>
        <v>0</v>
      </c>
      <c r="I1288" s="9">
        <f>VLOOKUP(B1288,YahooFinanceInfos!A:AT,46,FALSE)</f>
        <v>0</v>
      </c>
      <c r="J1288" s="4">
        <f>VLOOKUP(B1288,YahooFinanceInfos!A:AV,48,FALSE)</f>
        <v>0</v>
      </c>
      <c r="K1288" s="4" t="str">
        <f t="shared" si="210"/>
        <v>na</v>
      </c>
      <c r="L1288" s="9">
        <f>VLOOKUP(B1288,YahooFinanceInfos!A:AV,47,FALSE)</f>
        <v>0</v>
      </c>
      <c r="M1288" s="9">
        <f>VLOOKUP(B1288,YahooFinanceInfos!A:AZ,52,FALSE)</f>
        <v>0</v>
      </c>
      <c r="N1288" s="4">
        <f>VLOOKUP(B1288,YahooFinanceInfos!A:BH,60,FALSE)</f>
        <v>0</v>
      </c>
      <c r="O1288" s="4" t="str">
        <f t="shared" si="211"/>
        <v>don't touch</v>
      </c>
      <c r="P1288" s="4"/>
      <c r="Q1288" s="4"/>
      <c r="R1288" s="4"/>
      <c r="S1288" s="4"/>
      <c r="T1288" s="4"/>
      <c r="AA1288" s="4" t="str">
        <f t="shared" si="203"/>
        <v>na</v>
      </c>
      <c r="AB1288" s="4" t="str">
        <f t="shared" si="204"/>
        <v>na</v>
      </c>
      <c r="AC1288" s="4" t="str">
        <f t="shared" si="205"/>
        <v>na</v>
      </c>
      <c r="AD1288" s="4" t="str">
        <f t="shared" si="206"/>
        <v>na</v>
      </c>
      <c r="AE1288" s="4" t="str">
        <f t="shared" si="207"/>
        <v>na</v>
      </c>
      <c r="AF1288" s="4" t="str">
        <f t="shared" si="208"/>
        <v>na</v>
      </c>
      <c r="AG1288" s="4" t="str">
        <f t="shared" si="209"/>
        <v>na</v>
      </c>
    </row>
    <row r="1289" spans="1:33" x14ac:dyDescent="0.2">
      <c r="A1289" t="s">
        <v>5494</v>
      </c>
      <c r="B1289" t="s">
        <v>5545</v>
      </c>
      <c r="C1289" s="7" t="str">
        <f>VLOOKUP(B1289,YahooFinanceInfos!A:T,9,FALSE)</f>
        <v>iShares S&amp;P 500 Growth ETF</v>
      </c>
      <c r="D1289" t="str">
        <f>VLOOKUP(B1289,YahooFinanceInfos!A:T,7,FALSE)</f>
        <v>USD</v>
      </c>
      <c r="E1289" s="1">
        <f>VLOOKUP(B1289,YahooFinanceInfos!A:T,20,FALSE)</f>
        <v>188.54</v>
      </c>
      <c r="F1289" s="4" t="str">
        <f>VLOOKUP(B1289,YahooFinanceInfos!A:AK,37,FALSE)</f>
        <v>140.84 - 211.15</v>
      </c>
      <c r="G1289" s="11">
        <f>(VLOOKUP(B1289,YahooFinanceInfos!A:AO,41,FALSE)-E1289)/E1289</f>
        <v>0.11992150206852666</v>
      </c>
      <c r="H1289" s="9">
        <f>VLOOKUP(B1289,YahooFinanceInfos!A:AX,50,FALSE)</f>
        <v>0</v>
      </c>
      <c r="I1289" s="9">
        <f>VLOOKUP(B1289,YahooFinanceInfos!A:AT,46,FALSE)</f>
        <v>1.79</v>
      </c>
      <c r="J1289" s="4">
        <f>VLOOKUP(B1289,YahooFinanceInfos!A:AV,48,FALSE)</f>
        <v>9.5896269999999999E-3</v>
      </c>
      <c r="K1289" s="4" t="str">
        <f t="shared" si="210"/>
        <v>na</v>
      </c>
      <c r="L1289" s="9">
        <f>VLOOKUP(B1289,YahooFinanceInfos!A:AV,47,FALSE)</f>
        <v>0</v>
      </c>
      <c r="M1289" s="9">
        <f>VLOOKUP(B1289,YahooFinanceInfos!A:AZ,52,FALSE)</f>
        <v>115.953</v>
      </c>
      <c r="N1289" s="4">
        <f>VLOOKUP(B1289,YahooFinanceInfos!A:BH,60,FALSE)</f>
        <v>1.6260034999999999</v>
      </c>
      <c r="O1289" s="4" t="str">
        <f t="shared" si="211"/>
        <v>don't touch</v>
      </c>
      <c r="P1289" s="4"/>
      <c r="Q1289" s="4"/>
      <c r="R1289" s="4"/>
      <c r="S1289" s="4"/>
      <c r="T1289" s="4"/>
      <c r="AA1289" s="4" t="str">
        <f t="shared" si="203"/>
        <v>na</v>
      </c>
      <c r="AB1289" s="4" t="str">
        <f t="shared" si="204"/>
        <v>na</v>
      </c>
      <c r="AC1289" s="4" t="str">
        <f t="shared" si="205"/>
        <v>na</v>
      </c>
      <c r="AD1289" s="4" t="str">
        <f t="shared" si="206"/>
        <v>na</v>
      </c>
      <c r="AE1289" s="4" t="str">
        <f t="shared" si="207"/>
        <v>na</v>
      </c>
      <c r="AF1289" s="4" t="str">
        <f t="shared" si="208"/>
        <v>na</v>
      </c>
      <c r="AG1289" s="4" t="str">
        <f t="shared" si="209"/>
        <v>na</v>
      </c>
    </row>
    <row r="1290" spans="1:33" x14ac:dyDescent="0.2">
      <c r="A1290" t="s">
        <v>5494</v>
      </c>
      <c r="B1290" t="s">
        <v>5547</v>
      </c>
      <c r="C1290" s="7" t="str">
        <f>VLOOKUP(B1290,YahooFinanceInfos!A:T,9,FALSE)</f>
        <v>iShares Russell 1000 Growth ETF</v>
      </c>
      <c r="D1290" t="str">
        <f>VLOOKUP(B1290,YahooFinanceInfos!A:T,7,FALSE)</f>
        <v>USD</v>
      </c>
      <c r="E1290" s="1">
        <f>VLOOKUP(B1290,YahooFinanceInfos!A:T,20,FALSE)</f>
        <v>173.74</v>
      </c>
      <c r="F1290" s="4" t="str">
        <f>VLOOKUP(B1290,YahooFinanceInfos!A:AK,37,FALSE)</f>
        <v>128.23 - 192.75</v>
      </c>
      <c r="G1290" s="11">
        <f>(VLOOKUP(B1290,YahooFinanceInfos!A:AO,41,FALSE)-E1290)/E1290</f>
        <v>0.10941636928744095</v>
      </c>
      <c r="H1290" s="9">
        <f>VLOOKUP(B1290,YahooFinanceInfos!A:AX,50,FALSE)</f>
        <v>0</v>
      </c>
      <c r="I1290" s="9">
        <f>VLOOKUP(B1290,YahooFinanceInfos!A:AT,46,FALSE)</f>
        <v>0</v>
      </c>
      <c r="J1290" s="4">
        <f>VLOOKUP(B1290,YahooFinanceInfos!A:AV,48,FALSE)</f>
        <v>0</v>
      </c>
      <c r="K1290" s="4" t="str">
        <f t="shared" si="210"/>
        <v>na</v>
      </c>
      <c r="L1290" s="9">
        <f>VLOOKUP(B1290,YahooFinanceInfos!A:AV,47,FALSE)</f>
        <v>0</v>
      </c>
      <c r="M1290" s="9">
        <f>VLOOKUP(B1290,YahooFinanceInfos!A:AZ,52,FALSE)</f>
        <v>0</v>
      </c>
      <c r="N1290" s="4">
        <f>VLOOKUP(B1290,YahooFinanceInfos!A:BH,60,FALSE)</f>
        <v>0</v>
      </c>
      <c r="O1290" s="4" t="str">
        <f t="shared" si="211"/>
        <v>don't touch</v>
      </c>
      <c r="P1290" s="4"/>
      <c r="Q1290" s="4"/>
      <c r="R1290" s="4"/>
      <c r="S1290" s="4"/>
      <c r="T1290" s="4"/>
      <c r="AA1290" s="4" t="str">
        <f t="shared" si="203"/>
        <v>na</v>
      </c>
      <c r="AB1290" s="4" t="str">
        <f t="shared" si="204"/>
        <v>na</v>
      </c>
      <c r="AC1290" s="4" t="str">
        <f t="shared" si="205"/>
        <v>na</v>
      </c>
      <c r="AD1290" s="4" t="str">
        <f t="shared" si="206"/>
        <v>na</v>
      </c>
      <c r="AE1290" s="4" t="str">
        <f t="shared" si="207"/>
        <v>na</v>
      </c>
      <c r="AF1290" s="4" t="str">
        <f t="shared" si="208"/>
        <v>na</v>
      </c>
      <c r="AG1290" s="4" t="str">
        <f t="shared" si="209"/>
        <v>na</v>
      </c>
    </row>
    <row r="1291" spans="1:33" x14ac:dyDescent="0.2">
      <c r="A1291" t="s">
        <v>5494</v>
      </c>
      <c r="B1291" t="s">
        <v>5549</v>
      </c>
      <c r="C1291" s="7" t="str">
        <f>VLOOKUP(B1291,YahooFinanceInfos!A:T,9,FALSE)</f>
        <v>iShares Core S&amp;P U.S. Growth ET</v>
      </c>
      <c r="D1291" t="str">
        <f>VLOOKUP(B1291,YahooFinanceInfos!A:T,7,FALSE)</f>
        <v>USD</v>
      </c>
      <c r="E1291" s="1">
        <f>VLOOKUP(B1291,YahooFinanceInfos!A:T,20,FALSE)</f>
        <v>65.22</v>
      </c>
      <c r="F1291" s="4" t="str">
        <f>VLOOKUP(B1291,YahooFinanceInfos!A:AK,37,FALSE)</f>
        <v>48.55 - 73.54</v>
      </c>
      <c r="G1291" s="11">
        <f>(VLOOKUP(B1291,YahooFinanceInfos!A:AO,41,FALSE)-E1291)/E1291</f>
        <v>0.1275682306041093</v>
      </c>
      <c r="H1291" s="9">
        <f>VLOOKUP(B1291,YahooFinanceInfos!A:AX,50,FALSE)</f>
        <v>2.29</v>
      </c>
      <c r="I1291" s="9">
        <f>VLOOKUP(B1291,YahooFinanceInfos!A:AT,46,FALSE)</f>
        <v>0.89400000000000002</v>
      </c>
      <c r="J1291" s="4">
        <f>VLOOKUP(B1291,YahooFinanceInfos!A:AV,48,FALSE)</f>
        <v>1.3854020999999999E-2</v>
      </c>
      <c r="K1291" s="4">
        <f t="shared" si="210"/>
        <v>0.39039301310043667</v>
      </c>
      <c r="L1291" s="9">
        <f>VLOOKUP(B1291,YahooFinanceInfos!A:AV,47,FALSE)</f>
        <v>28.480350000000001</v>
      </c>
      <c r="M1291" s="9">
        <f>VLOOKUP(B1291,YahooFinanceInfos!A:AZ,52,FALSE)</f>
        <v>62.908000000000001</v>
      </c>
      <c r="N1291" s="4">
        <f>VLOOKUP(B1291,YahooFinanceInfos!A:BH,60,FALSE)</f>
        <v>1.0367521</v>
      </c>
      <c r="O1291" s="4" t="str">
        <f t="shared" si="211"/>
        <v>don't touch</v>
      </c>
      <c r="P1291" s="4"/>
      <c r="Q1291" s="4"/>
      <c r="R1291" s="4"/>
      <c r="S1291" s="4"/>
      <c r="T1291" s="4"/>
      <c r="AA1291" s="4" t="str">
        <f t="shared" si="203"/>
        <v>na</v>
      </c>
      <c r="AB1291" s="4" t="str">
        <f t="shared" si="204"/>
        <v>na</v>
      </c>
      <c r="AC1291" s="4" t="str">
        <f t="shared" si="205"/>
        <v>na</v>
      </c>
      <c r="AD1291" s="4" t="str">
        <f t="shared" si="206"/>
        <v>na</v>
      </c>
      <c r="AE1291" s="4" t="str">
        <f t="shared" si="207"/>
        <v>na</v>
      </c>
      <c r="AF1291" s="4" t="str">
        <f t="shared" si="208"/>
        <v>na</v>
      </c>
      <c r="AG1291" s="4" t="str">
        <f t="shared" si="209"/>
        <v>na</v>
      </c>
    </row>
    <row r="1292" spans="1:33" x14ac:dyDescent="0.2">
      <c r="A1292" t="s">
        <v>5494</v>
      </c>
      <c r="B1292" t="s">
        <v>5551</v>
      </c>
      <c r="C1292" s="7" t="str">
        <f>VLOOKUP(B1292,YahooFinanceInfos!A:T,9,FALSE)</f>
        <v>Invesco S&amp;P SmallCap Low Volati</v>
      </c>
      <c r="D1292" t="str">
        <f>VLOOKUP(B1292,YahooFinanceInfos!A:T,7,FALSE)</f>
        <v>USD</v>
      </c>
      <c r="E1292" s="1">
        <f>VLOOKUP(B1292,YahooFinanceInfos!A:T,20,FALSE)</f>
        <v>30.29</v>
      </c>
      <c r="F1292" s="4" t="str">
        <f>VLOOKUP(B1292,YahooFinanceInfos!A:AK,37,FALSE)</f>
        <v>27.41 - 51.65</v>
      </c>
      <c r="G1292" s="11">
        <f>(VLOOKUP(B1292,YahooFinanceInfos!A:AO,41,FALSE)-E1292)/E1292</f>
        <v>0.70518322878837902</v>
      </c>
      <c r="H1292" s="9">
        <f>VLOOKUP(B1292,YahooFinanceInfos!A:AX,50,FALSE)</f>
        <v>0</v>
      </c>
      <c r="I1292" s="9">
        <f>VLOOKUP(B1292,YahooFinanceInfos!A:AT,46,FALSE)</f>
        <v>0</v>
      </c>
      <c r="J1292" s="4">
        <f>VLOOKUP(B1292,YahooFinanceInfos!A:AV,48,FALSE)</f>
        <v>0</v>
      </c>
      <c r="K1292" s="4" t="str">
        <f t="shared" si="210"/>
        <v>na</v>
      </c>
      <c r="L1292" s="9">
        <f>VLOOKUP(B1292,YahooFinanceInfos!A:AV,47,FALSE)</f>
        <v>0</v>
      </c>
      <c r="M1292" s="9">
        <f>VLOOKUP(B1292,YahooFinanceInfos!A:AZ,52,FALSE)</f>
        <v>0</v>
      </c>
      <c r="N1292" s="4">
        <f>VLOOKUP(B1292,YahooFinanceInfos!A:BH,60,FALSE)</f>
        <v>0</v>
      </c>
      <c r="O1292" s="4" t="str">
        <f t="shared" si="211"/>
        <v>don't touch</v>
      </c>
      <c r="P1292" s="4"/>
      <c r="Q1292" s="4"/>
      <c r="R1292" s="4"/>
      <c r="S1292" s="4"/>
      <c r="T1292" s="4"/>
      <c r="AA1292" s="4" t="str">
        <f t="shared" si="203"/>
        <v>na</v>
      </c>
      <c r="AB1292" s="4" t="str">
        <f t="shared" si="204"/>
        <v>na</v>
      </c>
      <c r="AC1292" s="4" t="str">
        <f t="shared" si="205"/>
        <v>na</v>
      </c>
      <c r="AD1292" s="4" t="str">
        <f t="shared" si="206"/>
        <v>na</v>
      </c>
      <c r="AE1292" s="4" t="str">
        <f t="shared" si="207"/>
        <v>na</v>
      </c>
      <c r="AF1292" s="4" t="str">
        <f t="shared" si="208"/>
        <v>na</v>
      </c>
      <c r="AG1292" s="4" t="str">
        <f t="shared" si="209"/>
        <v>na</v>
      </c>
    </row>
    <row r="1293" spans="1:33" x14ac:dyDescent="0.2">
      <c r="A1293" t="s">
        <v>5494</v>
      </c>
      <c r="B1293" t="s">
        <v>5553</v>
      </c>
      <c r="C1293" s="7" t="str">
        <f>VLOOKUP(B1293,YahooFinanceInfos!A:T,9,FALSE)</f>
        <v>Vanguard Mid-Cap Growth ETF</v>
      </c>
      <c r="D1293" t="str">
        <f>VLOOKUP(B1293,YahooFinanceInfos!A:T,7,FALSE)</f>
        <v>USD</v>
      </c>
      <c r="E1293" s="1">
        <f>VLOOKUP(B1293,YahooFinanceInfos!A:T,20,FALSE)</f>
        <v>147.41</v>
      </c>
      <c r="F1293" s="4" t="str">
        <f>VLOOKUP(B1293,YahooFinanceInfos!A:AK,37,FALSE)</f>
        <v>106.07 - 171.07</v>
      </c>
      <c r="G1293" s="11">
        <f>(VLOOKUP(B1293,YahooFinanceInfos!A:AO,41,FALSE)-E1293)/E1293</f>
        <v>0.16050471474119801</v>
      </c>
      <c r="H1293" s="9">
        <f>VLOOKUP(B1293,YahooFinanceInfos!A:AX,50,FALSE)</f>
        <v>0</v>
      </c>
      <c r="I1293" s="9">
        <f>VLOOKUP(B1293,YahooFinanceInfos!A:AT,46,FALSE)</f>
        <v>0</v>
      </c>
      <c r="J1293" s="4">
        <f>VLOOKUP(B1293,YahooFinanceInfos!A:AV,48,FALSE)</f>
        <v>0</v>
      </c>
      <c r="K1293" s="4" t="str">
        <f t="shared" si="210"/>
        <v>na</v>
      </c>
      <c r="L1293" s="9">
        <f>VLOOKUP(B1293,YahooFinanceInfos!A:AV,47,FALSE)</f>
        <v>0</v>
      </c>
      <c r="M1293" s="9">
        <f>VLOOKUP(B1293,YahooFinanceInfos!A:AZ,52,FALSE)</f>
        <v>0</v>
      </c>
      <c r="N1293" s="4">
        <f>VLOOKUP(B1293,YahooFinanceInfos!A:BH,60,FALSE)</f>
        <v>0</v>
      </c>
      <c r="O1293" s="4" t="str">
        <f t="shared" si="211"/>
        <v>don't touch</v>
      </c>
      <c r="P1293" s="4"/>
      <c r="Q1293" s="4"/>
      <c r="R1293" s="4"/>
      <c r="S1293" s="4"/>
      <c r="T1293" s="4"/>
      <c r="AA1293" s="4" t="str">
        <f t="shared" si="203"/>
        <v>na</v>
      </c>
      <c r="AB1293" s="4" t="str">
        <f t="shared" si="204"/>
        <v>na</v>
      </c>
      <c r="AC1293" s="4" t="str">
        <f t="shared" si="205"/>
        <v>na</v>
      </c>
      <c r="AD1293" s="4" t="str">
        <f t="shared" si="206"/>
        <v>na</v>
      </c>
      <c r="AE1293" s="4" t="str">
        <f t="shared" si="207"/>
        <v>na</v>
      </c>
      <c r="AF1293" s="4" t="str">
        <f t="shared" si="208"/>
        <v>na</v>
      </c>
      <c r="AG1293" s="4" t="str">
        <f t="shared" si="209"/>
        <v>na</v>
      </c>
    </row>
    <row r="1294" spans="1:33" x14ac:dyDescent="0.2">
      <c r="A1294" t="s">
        <v>5494</v>
      </c>
      <c r="B1294" t="s">
        <v>5555</v>
      </c>
      <c r="C1294" s="7" t="str">
        <f>VLOOKUP(B1294,YahooFinanceInfos!A:T,9,FALSE)</f>
        <v>Invesco S&amp;P 500 Top 50 ETF</v>
      </c>
      <c r="D1294" t="str">
        <f>VLOOKUP(B1294,YahooFinanceInfos!A:T,7,FALSE)</f>
        <v>USD</v>
      </c>
      <c r="E1294" s="1">
        <f>VLOOKUP(B1294,YahooFinanceInfos!A:T,20,FALSE)</f>
        <v>220.05</v>
      </c>
      <c r="F1294" s="4" t="str">
        <f>VLOOKUP(B1294,YahooFinanceInfos!A:AK,37,FALSE)</f>
        <v>168.4 - 249.15</v>
      </c>
      <c r="G1294" s="11">
        <f>(VLOOKUP(B1294,YahooFinanceInfos!A:AO,41,FALSE)-E1294)/E1294</f>
        <v>0.1322426721199727</v>
      </c>
      <c r="H1294" s="9">
        <f>VLOOKUP(B1294,YahooFinanceInfos!A:AX,50,FALSE)</f>
        <v>0</v>
      </c>
      <c r="I1294" s="9">
        <f>VLOOKUP(B1294,YahooFinanceInfos!A:AT,46,FALSE)</f>
        <v>0</v>
      </c>
      <c r="J1294" s="4">
        <f>VLOOKUP(B1294,YahooFinanceInfos!A:AV,48,FALSE)</f>
        <v>0</v>
      </c>
      <c r="K1294" s="4" t="str">
        <f t="shared" si="210"/>
        <v>na</v>
      </c>
      <c r="L1294" s="9">
        <f>VLOOKUP(B1294,YahooFinanceInfos!A:AV,47,FALSE)</f>
        <v>0</v>
      </c>
      <c r="M1294" s="9">
        <f>VLOOKUP(B1294,YahooFinanceInfos!A:AZ,52,FALSE)</f>
        <v>0</v>
      </c>
      <c r="N1294" s="4">
        <f>VLOOKUP(B1294,YahooFinanceInfos!A:BH,60,FALSE)</f>
        <v>0</v>
      </c>
      <c r="O1294" s="4" t="str">
        <f t="shared" si="211"/>
        <v>don't touch</v>
      </c>
      <c r="P1294" s="4"/>
      <c r="Q1294" s="4"/>
      <c r="R1294" s="4"/>
      <c r="S1294" s="4"/>
      <c r="T1294" s="4"/>
      <c r="AA1294" s="4" t="str">
        <f t="shared" si="203"/>
        <v>na</v>
      </c>
      <c r="AB1294" s="4" t="str">
        <f t="shared" si="204"/>
        <v>na</v>
      </c>
      <c r="AC1294" s="4" t="str">
        <f t="shared" si="205"/>
        <v>na</v>
      </c>
      <c r="AD1294" s="4" t="str">
        <f t="shared" si="206"/>
        <v>na</v>
      </c>
      <c r="AE1294" s="4" t="str">
        <f t="shared" si="207"/>
        <v>na</v>
      </c>
      <c r="AF1294" s="4" t="str">
        <f t="shared" si="208"/>
        <v>na</v>
      </c>
      <c r="AG1294" s="4" t="str">
        <f t="shared" si="209"/>
        <v>na</v>
      </c>
    </row>
    <row r="1295" spans="1:33" x14ac:dyDescent="0.2">
      <c r="A1295" t="s">
        <v>5494</v>
      </c>
      <c r="B1295" t="s">
        <v>5557</v>
      </c>
      <c r="C1295" s="7" t="str">
        <f>VLOOKUP(B1295,YahooFinanceInfos!A:T,9,FALSE)</f>
        <v>iShares Core S&amp;P Mid-Cap ETF</v>
      </c>
      <c r="D1295" t="str">
        <f>VLOOKUP(B1295,YahooFinanceInfos!A:T,7,FALSE)</f>
        <v>USD</v>
      </c>
      <c r="E1295" s="1">
        <f>VLOOKUP(B1295,YahooFinanceInfos!A:T,20,FALSE)</f>
        <v>156.4</v>
      </c>
      <c r="F1295" s="4" t="str">
        <f>VLOOKUP(B1295,YahooFinanceInfos!A:AK,37,FALSE)</f>
        <v>117.87 - 210.86</v>
      </c>
      <c r="G1295" s="11">
        <f>(VLOOKUP(B1295,YahooFinanceInfos!A:AO,41,FALSE)-E1295)/E1295</f>
        <v>0.34820971867007677</v>
      </c>
      <c r="H1295" s="9">
        <f>VLOOKUP(B1295,YahooFinanceInfos!A:AX,50,FALSE)</f>
        <v>0</v>
      </c>
      <c r="I1295" s="9">
        <f>VLOOKUP(B1295,YahooFinanceInfos!A:AT,46,FALSE)</f>
        <v>2.222</v>
      </c>
      <c r="J1295" s="4">
        <f>VLOOKUP(B1295,YahooFinanceInfos!A:AV,48,FALSE)</f>
        <v>1.4354932000000001E-2</v>
      </c>
      <c r="K1295" s="4" t="str">
        <f t="shared" si="210"/>
        <v>na</v>
      </c>
      <c r="L1295" s="9">
        <f>VLOOKUP(B1295,YahooFinanceInfos!A:AV,47,FALSE)</f>
        <v>0</v>
      </c>
      <c r="M1295" s="9">
        <f>VLOOKUP(B1295,YahooFinanceInfos!A:AZ,52,FALSE)</f>
        <v>144.15899999999999</v>
      </c>
      <c r="N1295" s="4">
        <f>VLOOKUP(B1295,YahooFinanceInfos!A:BH,60,FALSE)</f>
        <v>1.0849131000000001</v>
      </c>
      <c r="O1295" s="4" t="str">
        <f t="shared" si="211"/>
        <v>don't touch</v>
      </c>
      <c r="P1295" s="4"/>
      <c r="Q1295" s="4"/>
      <c r="R1295" s="4"/>
      <c r="S1295" s="4"/>
      <c r="T1295" s="4"/>
      <c r="AA1295" s="4" t="str">
        <f t="shared" si="203"/>
        <v>na</v>
      </c>
      <c r="AB1295" s="4" t="str">
        <f t="shared" si="204"/>
        <v>na</v>
      </c>
      <c r="AC1295" s="4" t="str">
        <f t="shared" si="205"/>
        <v>na</v>
      </c>
      <c r="AD1295" s="4" t="str">
        <f t="shared" si="206"/>
        <v>na</v>
      </c>
      <c r="AE1295" s="4" t="str">
        <f t="shared" si="207"/>
        <v>na</v>
      </c>
      <c r="AF1295" s="4" t="str">
        <f t="shared" si="208"/>
        <v>na</v>
      </c>
      <c r="AG1295" s="4" t="str">
        <f t="shared" si="209"/>
        <v>na</v>
      </c>
    </row>
    <row r="1296" spans="1:33" x14ac:dyDescent="0.2">
      <c r="A1296" t="s">
        <v>5494</v>
      </c>
      <c r="B1296" t="s">
        <v>5559</v>
      </c>
      <c r="C1296" s="7" t="str">
        <f>VLOOKUP(B1296,YahooFinanceInfos!A:T,9,FALSE)</f>
        <v>iShares Commodities Select Stra</v>
      </c>
      <c r="D1296" t="str">
        <f>VLOOKUP(B1296,YahooFinanceInfos!A:T,7,FALSE)</f>
        <v>USD</v>
      </c>
      <c r="E1296" s="1">
        <f>VLOOKUP(B1296,YahooFinanceInfos!A:T,20,FALSE)</f>
        <v>22.24</v>
      </c>
      <c r="F1296" s="4" t="str">
        <f>VLOOKUP(B1296,YahooFinanceInfos!A:AK,37,FALSE)</f>
        <v>21.25 - 33.34</v>
      </c>
      <c r="G1296" s="11">
        <f>(VLOOKUP(B1296,YahooFinanceInfos!A:AO,41,FALSE)-E1296)/E1296</f>
        <v>0.49910071942446071</v>
      </c>
      <c r="H1296" s="9">
        <f>VLOOKUP(B1296,YahooFinanceInfos!A:AX,50,FALSE)</f>
        <v>0</v>
      </c>
      <c r="I1296" s="9">
        <f>VLOOKUP(B1296,YahooFinanceInfos!A:AT,46,FALSE)</f>
        <v>0</v>
      </c>
      <c r="J1296" s="4">
        <f>VLOOKUP(B1296,YahooFinanceInfos!A:AV,48,FALSE)</f>
        <v>0</v>
      </c>
      <c r="K1296" s="4" t="str">
        <f t="shared" si="210"/>
        <v>na</v>
      </c>
      <c r="L1296" s="9">
        <f>VLOOKUP(B1296,YahooFinanceInfos!A:AV,47,FALSE)</f>
        <v>0</v>
      </c>
      <c r="M1296" s="9">
        <f>VLOOKUP(B1296,YahooFinanceInfos!A:AZ,52,FALSE)</f>
        <v>0</v>
      </c>
      <c r="N1296" s="4">
        <f>VLOOKUP(B1296,YahooFinanceInfos!A:BH,60,FALSE)</f>
        <v>0</v>
      </c>
      <c r="O1296" s="4" t="str">
        <f t="shared" si="211"/>
        <v>don't touch</v>
      </c>
      <c r="P1296" s="4"/>
      <c r="Q1296" s="4"/>
      <c r="R1296" s="4"/>
      <c r="S1296" s="4"/>
      <c r="T1296" s="4"/>
      <c r="AA1296" s="4" t="str">
        <f t="shared" si="203"/>
        <v>na</v>
      </c>
      <c r="AB1296" s="4" t="str">
        <f t="shared" si="204"/>
        <v>na</v>
      </c>
      <c r="AC1296" s="4" t="str">
        <f t="shared" si="205"/>
        <v>na</v>
      </c>
      <c r="AD1296" s="4" t="str">
        <f t="shared" si="206"/>
        <v>na</v>
      </c>
      <c r="AE1296" s="4" t="str">
        <f t="shared" si="207"/>
        <v>na</v>
      </c>
      <c r="AF1296" s="4" t="str">
        <f t="shared" si="208"/>
        <v>na</v>
      </c>
      <c r="AG1296" s="4" t="str">
        <f t="shared" si="209"/>
        <v>na</v>
      </c>
    </row>
    <row r="1297" spans="1:33" x14ac:dyDescent="0.2">
      <c r="A1297" t="s">
        <v>5494</v>
      </c>
      <c r="B1297" t="s">
        <v>5561</v>
      </c>
      <c r="C1297" s="7" t="str">
        <f>VLOOKUP(B1297,YahooFinanceInfos!A:T,9,FALSE)</f>
        <v>Fidelity MSCI Materials Index E</v>
      </c>
      <c r="D1297" t="str">
        <f>VLOOKUP(B1297,YahooFinanceInfos!A:T,7,FALSE)</f>
        <v>USD</v>
      </c>
      <c r="E1297" s="1">
        <f>VLOOKUP(B1297,YahooFinanceInfos!A:T,20,FALSE)</f>
        <v>27.25</v>
      </c>
      <c r="F1297" s="4" t="str">
        <f>VLOOKUP(B1297,YahooFinanceInfos!A:AK,37,FALSE)</f>
        <v>20.76 - 34.58</v>
      </c>
      <c r="G1297" s="11">
        <f>(VLOOKUP(B1297,YahooFinanceInfos!A:AO,41,FALSE)-E1297)/E1297</f>
        <v>0.26899082568807331</v>
      </c>
      <c r="H1297" s="9">
        <f>VLOOKUP(B1297,YahooFinanceInfos!A:AX,50,FALSE)</f>
        <v>0</v>
      </c>
      <c r="I1297" s="9">
        <f>VLOOKUP(B1297,YahooFinanceInfos!A:AT,46,FALSE)</f>
        <v>0</v>
      </c>
      <c r="J1297" s="4">
        <f>VLOOKUP(B1297,YahooFinanceInfos!A:AV,48,FALSE)</f>
        <v>0</v>
      </c>
      <c r="K1297" s="4" t="str">
        <f t="shared" si="210"/>
        <v>na</v>
      </c>
      <c r="L1297" s="9">
        <f>VLOOKUP(B1297,YahooFinanceInfos!A:AV,47,FALSE)</f>
        <v>0</v>
      </c>
      <c r="M1297" s="9">
        <f>VLOOKUP(B1297,YahooFinanceInfos!A:AZ,52,FALSE)</f>
        <v>0</v>
      </c>
      <c r="N1297" s="4">
        <f>VLOOKUP(B1297,YahooFinanceInfos!A:BH,60,FALSE)</f>
        <v>0</v>
      </c>
      <c r="O1297" s="4" t="str">
        <f t="shared" si="211"/>
        <v>don't touch</v>
      </c>
      <c r="P1297" s="4"/>
      <c r="Q1297" s="4"/>
      <c r="R1297" s="4"/>
      <c r="S1297" s="4"/>
      <c r="T1297" s="4"/>
      <c r="AA1297" s="4" t="str">
        <f t="shared" si="203"/>
        <v>na</v>
      </c>
      <c r="AB1297" s="4" t="str">
        <f t="shared" si="204"/>
        <v>na</v>
      </c>
      <c r="AC1297" s="4" t="str">
        <f t="shared" si="205"/>
        <v>na</v>
      </c>
      <c r="AD1297" s="4" t="str">
        <f t="shared" si="206"/>
        <v>na</v>
      </c>
      <c r="AE1297" s="4" t="str">
        <f t="shared" si="207"/>
        <v>na</v>
      </c>
      <c r="AF1297" s="4" t="str">
        <f t="shared" si="208"/>
        <v>na</v>
      </c>
      <c r="AG1297" s="4" t="str">
        <f t="shared" si="209"/>
        <v>na</v>
      </c>
    </row>
    <row r="1298" spans="1:33" x14ac:dyDescent="0.2">
      <c r="A1298" t="s">
        <v>5494</v>
      </c>
      <c r="B1298" t="s">
        <v>5563</v>
      </c>
      <c r="C1298" s="7" t="str">
        <f>VLOOKUP(B1298,YahooFinanceInfos!A:T,9,FALSE)</f>
        <v>SPDR Select Sector Fund - Energ</v>
      </c>
      <c r="D1298" t="str">
        <f>VLOOKUP(B1298,YahooFinanceInfos!A:T,7,FALSE)</f>
        <v>USD</v>
      </c>
      <c r="E1298" s="1">
        <f>VLOOKUP(B1298,YahooFinanceInfos!A:T,20,FALSE)</f>
        <v>36.130000000000003</v>
      </c>
      <c r="F1298" s="4" t="str">
        <f>VLOOKUP(B1298,YahooFinanceInfos!A:AK,37,FALSE)</f>
        <v>22.88 - 64.71</v>
      </c>
      <c r="G1298" s="11">
        <f>(VLOOKUP(B1298,YahooFinanceInfos!A:AO,41,FALSE)-E1298)/E1298</f>
        <v>0.79103238306116774</v>
      </c>
      <c r="H1298" s="9">
        <f>VLOOKUP(B1298,YahooFinanceInfos!A:AX,50,FALSE)</f>
        <v>0</v>
      </c>
      <c r="I1298" s="9">
        <f>VLOOKUP(B1298,YahooFinanceInfos!A:AT,46,FALSE)</f>
        <v>0</v>
      </c>
      <c r="J1298" s="4">
        <f>VLOOKUP(B1298,YahooFinanceInfos!A:AV,48,FALSE)</f>
        <v>0</v>
      </c>
      <c r="K1298" s="4" t="str">
        <f t="shared" si="210"/>
        <v>na</v>
      </c>
      <c r="L1298" s="9">
        <f>VLOOKUP(B1298,YahooFinanceInfos!A:AV,47,FALSE)</f>
        <v>0</v>
      </c>
      <c r="M1298" s="9">
        <f>VLOOKUP(B1298,YahooFinanceInfos!A:AZ,52,FALSE)</f>
        <v>0</v>
      </c>
      <c r="N1298" s="4">
        <f>VLOOKUP(B1298,YahooFinanceInfos!A:BH,60,FALSE)</f>
        <v>0</v>
      </c>
      <c r="O1298" s="4" t="str">
        <f t="shared" si="211"/>
        <v>don't touch</v>
      </c>
      <c r="P1298" s="4"/>
      <c r="Q1298" s="4"/>
      <c r="R1298" s="4"/>
      <c r="S1298" s="4"/>
      <c r="T1298" s="4"/>
      <c r="AA1298" s="4" t="str">
        <f t="shared" si="203"/>
        <v>na</v>
      </c>
      <c r="AB1298" s="4" t="str">
        <f t="shared" si="204"/>
        <v>na</v>
      </c>
      <c r="AC1298" s="4" t="str">
        <f t="shared" si="205"/>
        <v>na</v>
      </c>
      <c r="AD1298" s="4" t="str">
        <f t="shared" si="206"/>
        <v>na</v>
      </c>
      <c r="AE1298" s="4" t="str">
        <f t="shared" si="207"/>
        <v>na</v>
      </c>
      <c r="AF1298" s="4" t="str">
        <f t="shared" si="208"/>
        <v>na</v>
      </c>
      <c r="AG1298" s="4" t="str">
        <f t="shared" si="209"/>
        <v>na</v>
      </c>
    </row>
    <row r="1299" spans="1:33" x14ac:dyDescent="0.2">
      <c r="A1299" t="s">
        <v>5494</v>
      </c>
      <c r="B1299" t="s">
        <v>5565</v>
      </c>
      <c r="C1299" s="7" t="str">
        <f>VLOOKUP(B1299,YahooFinanceInfos!A:T,9,FALSE)</f>
        <v xml:space="preserve">SPDR S&amp;P 400 Mid Cap Value ETF </v>
      </c>
      <c r="D1299" t="str">
        <f>VLOOKUP(B1299,YahooFinanceInfos!A:T,7,FALSE)</f>
        <v>USD</v>
      </c>
      <c r="E1299" s="1">
        <f>VLOOKUP(B1299,YahooFinanceInfos!A:T,20,FALSE)</f>
        <v>37.1</v>
      </c>
      <c r="F1299" s="4" t="str">
        <f>VLOOKUP(B1299,YahooFinanceInfos!A:AK,37,FALSE)</f>
        <v>28.9 - 55.58</v>
      </c>
      <c r="G1299" s="11">
        <f>(VLOOKUP(B1299,YahooFinanceInfos!A:AO,41,FALSE)-E1299)/E1299</f>
        <v>0.4981132075471697</v>
      </c>
      <c r="H1299" s="9">
        <f>VLOOKUP(B1299,YahooFinanceInfos!A:AX,50,FALSE)</f>
        <v>0</v>
      </c>
      <c r="I1299" s="9">
        <f>VLOOKUP(B1299,YahooFinanceInfos!A:AT,46,FALSE)</f>
        <v>0</v>
      </c>
      <c r="J1299" s="4">
        <f>VLOOKUP(B1299,YahooFinanceInfos!A:AV,48,FALSE)</f>
        <v>0</v>
      </c>
      <c r="K1299" s="4" t="str">
        <f t="shared" si="210"/>
        <v>na</v>
      </c>
      <c r="L1299" s="9">
        <f>VLOOKUP(B1299,YahooFinanceInfos!A:AV,47,FALSE)</f>
        <v>0</v>
      </c>
      <c r="M1299" s="9">
        <f>VLOOKUP(B1299,YahooFinanceInfos!A:AZ,52,FALSE)</f>
        <v>0</v>
      </c>
      <c r="N1299" s="4">
        <f>VLOOKUP(B1299,YahooFinanceInfos!A:BH,60,FALSE)</f>
        <v>0</v>
      </c>
      <c r="O1299" s="4" t="str">
        <f t="shared" si="211"/>
        <v>don't touch</v>
      </c>
      <c r="P1299" s="4"/>
      <c r="Q1299" s="4"/>
      <c r="R1299" s="4"/>
      <c r="S1299" s="4"/>
      <c r="T1299" s="4"/>
      <c r="AA1299" s="4" t="str">
        <f t="shared" si="203"/>
        <v>na</v>
      </c>
      <c r="AB1299" s="4" t="str">
        <f t="shared" si="204"/>
        <v>na</v>
      </c>
      <c r="AC1299" s="4" t="str">
        <f t="shared" si="205"/>
        <v>na</v>
      </c>
      <c r="AD1299" s="4" t="str">
        <f t="shared" si="206"/>
        <v>na</v>
      </c>
      <c r="AE1299" s="4" t="str">
        <f t="shared" si="207"/>
        <v>na</v>
      </c>
      <c r="AF1299" s="4" t="str">
        <f t="shared" si="208"/>
        <v>na</v>
      </c>
      <c r="AG1299" s="4" t="str">
        <f t="shared" si="209"/>
        <v>na</v>
      </c>
    </row>
    <row r="1300" spans="1:33" x14ac:dyDescent="0.2">
      <c r="A1300" t="s">
        <v>5494</v>
      </c>
      <c r="B1300" t="s">
        <v>5567</v>
      </c>
      <c r="C1300" s="7" t="str">
        <f>VLOOKUP(B1300,YahooFinanceInfos!A:T,9,FALSE)</f>
        <v xml:space="preserve">iShares Russell Top 200 Growth </v>
      </c>
      <c r="D1300" t="str">
        <f>VLOOKUP(B1300,YahooFinanceInfos!A:T,7,FALSE)</f>
        <v>USD</v>
      </c>
      <c r="E1300" s="1">
        <f>VLOOKUP(B1300,YahooFinanceInfos!A:T,20,FALSE)</f>
        <v>96.74</v>
      </c>
      <c r="F1300" s="4" t="str">
        <f>VLOOKUP(B1300,YahooFinanceInfos!A:AK,37,FALSE)</f>
        <v>71.86 - 106.3</v>
      </c>
      <c r="G1300" s="11">
        <f>(VLOOKUP(B1300,YahooFinanceInfos!A:AO,41,FALSE)-E1300)/E1300</f>
        <v>9.8821583626214626E-2</v>
      </c>
      <c r="H1300" s="9">
        <f>VLOOKUP(B1300,YahooFinanceInfos!A:AX,50,FALSE)</f>
        <v>0</v>
      </c>
      <c r="I1300" s="9">
        <f>VLOOKUP(B1300,YahooFinanceInfos!A:AT,46,FALSE)</f>
        <v>0</v>
      </c>
      <c r="J1300" s="4">
        <f>VLOOKUP(B1300,YahooFinanceInfos!A:AV,48,FALSE)</f>
        <v>0</v>
      </c>
      <c r="K1300" s="4" t="str">
        <f t="shared" si="210"/>
        <v>na</v>
      </c>
      <c r="L1300" s="9">
        <f>VLOOKUP(B1300,YahooFinanceInfos!A:AV,47,FALSE)</f>
        <v>0</v>
      </c>
      <c r="M1300" s="9">
        <f>VLOOKUP(B1300,YahooFinanceInfos!A:AZ,52,FALSE)</f>
        <v>0</v>
      </c>
      <c r="N1300" s="4">
        <f>VLOOKUP(B1300,YahooFinanceInfos!A:BH,60,FALSE)</f>
        <v>0</v>
      </c>
      <c r="O1300" s="4" t="str">
        <f t="shared" si="211"/>
        <v>don't touch</v>
      </c>
      <c r="P1300" s="4"/>
      <c r="Q1300" s="4"/>
      <c r="R1300" s="4"/>
      <c r="S1300" s="4"/>
      <c r="T1300" s="4"/>
      <c r="AA1300" s="4" t="str">
        <f t="shared" si="203"/>
        <v>na</v>
      </c>
      <c r="AB1300" s="4" t="str">
        <f t="shared" si="204"/>
        <v>na</v>
      </c>
      <c r="AC1300" s="4" t="str">
        <f t="shared" si="205"/>
        <v>na</v>
      </c>
      <c r="AD1300" s="4" t="str">
        <f t="shared" si="206"/>
        <v>na</v>
      </c>
      <c r="AE1300" s="4" t="str">
        <f t="shared" si="207"/>
        <v>na</v>
      </c>
      <c r="AF1300" s="4" t="str">
        <f t="shared" si="208"/>
        <v>na</v>
      </c>
      <c r="AG1300" s="4" t="str">
        <f t="shared" si="209"/>
        <v>na</v>
      </c>
    </row>
    <row r="1301" spans="1:33" x14ac:dyDescent="0.2">
      <c r="A1301" t="s">
        <v>5494</v>
      </c>
      <c r="B1301" t="s">
        <v>5569</v>
      </c>
      <c r="C1301" s="7" t="str">
        <f>VLOOKUP(B1301,YahooFinanceInfos!A:T,9,FALSE)</f>
        <v>Alerian Energy Infrastructure E</v>
      </c>
      <c r="D1301" t="str">
        <f>VLOOKUP(B1301,YahooFinanceInfos!A:T,7,FALSE)</f>
        <v>USD</v>
      </c>
      <c r="E1301" s="1">
        <f>VLOOKUP(B1301,YahooFinanceInfos!A:T,20,FALSE)</f>
        <v>12.91</v>
      </c>
      <c r="F1301" s="4" t="str">
        <f>VLOOKUP(B1301,YahooFinanceInfos!A:AK,37,FALSE)</f>
        <v>7.46 - 22.35</v>
      </c>
      <c r="G1301" s="11">
        <f>(VLOOKUP(B1301,YahooFinanceInfos!A:AO,41,FALSE)-E1301)/E1301</f>
        <v>0.73121611154144084</v>
      </c>
      <c r="H1301" s="9">
        <f>VLOOKUP(B1301,YahooFinanceInfos!A:AX,50,FALSE)</f>
        <v>0</v>
      </c>
      <c r="I1301" s="9">
        <f>VLOOKUP(B1301,YahooFinanceInfos!A:AT,46,FALSE)</f>
        <v>0</v>
      </c>
      <c r="J1301" s="4">
        <f>VLOOKUP(B1301,YahooFinanceInfos!A:AV,48,FALSE)</f>
        <v>0</v>
      </c>
      <c r="K1301" s="4" t="str">
        <f t="shared" si="210"/>
        <v>na</v>
      </c>
      <c r="L1301" s="9">
        <f>VLOOKUP(B1301,YahooFinanceInfos!A:AV,47,FALSE)</f>
        <v>0</v>
      </c>
      <c r="M1301" s="9">
        <f>VLOOKUP(B1301,YahooFinanceInfos!A:AZ,52,FALSE)</f>
        <v>0</v>
      </c>
      <c r="N1301" s="4">
        <f>VLOOKUP(B1301,YahooFinanceInfos!A:BH,60,FALSE)</f>
        <v>0</v>
      </c>
      <c r="O1301" s="4" t="str">
        <f t="shared" si="211"/>
        <v>don't touch</v>
      </c>
      <c r="P1301" s="4"/>
      <c r="Q1301" s="4"/>
      <c r="R1301" s="4"/>
      <c r="S1301" s="4"/>
      <c r="T1301" s="4"/>
      <c r="AA1301" s="4" t="str">
        <f t="shared" si="203"/>
        <v>na</v>
      </c>
      <c r="AB1301" s="4" t="str">
        <f t="shared" si="204"/>
        <v>na</v>
      </c>
      <c r="AC1301" s="4" t="str">
        <f t="shared" si="205"/>
        <v>na</v>
      </c>
      <c r="AD1301" s="4" t="str">
        <f t="shared" si="206"/>
        <v>na</v>
      </c>
      <c r="AE1301" s="4" t="str">
        <f t="shared" si="207"/>
        <v>na</v>
      </c>
      <c r="AF1301" s="4" t="str">
        <f t="shared" si="208"/>
        <v>na</v>
      </c>
      <c r="AG1301" s="4" t="str">
        <f t="shared" si="209"/>
        <v>na</v>
      </c>
    </row>
    <row r="1302" spans="1:33" x14ac:dyDescent="0.2">
      <c r="A1302" t="s">
        <v>5494</v>
      </c>
      <c r="B1302" t="s">
        <v>5571</v>
      </c>
      <c r="C1302" s="7" t="str">
        <f>VLOOKUP(B1302,YahooFinanceInfos!A:T,9,FALSE)</f>
        <v>ProShares S&amp;P 500 Ex-Health Car</v>
      </c>
      <c r="D1302" t="str">
        <f>VLOOKUP(B1302,YahooFinanceInfos!A:T,7,FALSE)</f>
        <v>USD</v>
      </c>
      <c r="E1302" s="1">
        <f>VLOOKUP(B1302,YahooFinanceInfos!A:T,20,FALSE)</f>
        <v>58.416800000000002</v>
      </c>
      <c r="F1302" s="4" t="str">
        <f>VLOOKUP(B1302,YahooFinanceInfos!A:AK,37,FALSE)</f>
        <v>45.872 - 71.061</v>
      </c>
      <c r="G1302" s="11">
        <f>(VLOOKUP(B1302,YahooFinanceInfos!A:AO,41,FALSE)-E1302)/E1302</f>
        <v>0.2164480081072569</v>
      </c>
      <c r="H1302" s="9">
        <f>VLOOKUP(B1302,YahooFinanceInfos!A:AX,50,FALSE)</f>
        <v>0</v>
      </c>
      <c r="I1302" s="9">
        <f>VLOOKUP(B1302,YahooFinanceInfos!A:AT,46,FALSE)</f>
        <v>0</v>
      </c>
      <c r="J1302" s="4">
        <f>VLOOKUP(B1302,YahooFinanceInfos!A:AV,48,FALSE)</f>
        <v>0</v>
      </c>
      <c r="K1302" s="4" t="str">
        <f t="shared" si="210"/>
        <v>na</v>
      </c>
      <c r="L1302" s="9">
        <f>VLOOKUP(B1302,YahooFinanceInfos!A:AV,47,FALSE)</f>
        <v>0</v>
      </c>
      <c r="M1302" s="9">
        <f>VLOOKUP(B1302,YahooFinanceInfos!A:AZ,52,FALSE)</f>
        <v>0</v>
      </c>
      <c r="N1302" s="4">
        <f>VLOOKUP(B1302,YahooFinanceInfos!A:BH,60,FALSE)</f>
        <v>0</v>
      </c>
      <c r="O1302" s="4" t="str">
        <f t="shared" si="211"/>
        <v>don't touch</v>
      </c>
      <c r="P1302" s="4"/>
      <c r="Q1302" s="4"/>
      <c r="R1302" s="4"/>
      <c r="S1302" s="4"/>
      <c r="T1302" s="4"/>
      <c r="AA1302" s="4" t="str">
        <f t="shared" si="203"/>
        <v>na</v>
      </c>
      <c r="AB1302" s="4" t="str">
        <f t="shared" si="204"/>
        <v>na</v>
      </c>
      <c r="AC1302" s="4" t="str">
        <f t="shared" si="205"/>
        <v>na</v>
      </c>
      <c r="AD1302" s="4" t="str">
        <f t="shared" si="206"/>
        <v>na</v>
      </c>
      <c r="AE1302" s="4" t="str">
        <f t="shared" si="207"/>
        <v>na</v>
      </c>
      <c r="AF1302" s="4" t="str">
        <f t="shared" si="208"/>
        <v>na</v>
      </c>
      <c r="AG1302" s="4" t="str">
        <f t="shared" si="209"/>
        <v>na</v>
      </c>
    </row>
    <row r="1303" spans="1:33" x14ac:dyDescent="0.2">
      <c r="A1303" t="s">
        <v>5494</v>
      </c>
      <c r="B1303" t="s">
        <v>5573</v>
      </c>
      <c r="C1303" s="7" t="str">
        <f>VLOOKUP(B1303,YahooFinanceInfos!A:T,9,FALSE)</f>
        <v>iShares Morningstar Mid-Cap ETF</v>
      </c>
      <c r="D1303" t="str">
        <f>VLOOKUP(B1303,YahooFinanceInfos!A:T,7,FALSE)</f>
        <v>USD</v>
      </c>
      <c r="E1303" s="1">
        <f>VLOOKUP(B1303,YahooFinanceInfos!A:T,20,FALSE)</f>
        <v>162.88740000000001</v>
      </c>
      <c r="F1303" s="4" t="str">
        <f>VLOOKUP(B1303,YahooFinanceInfos!A:AK,37,FALSE)</f>
        <v>126.19 - 217.65</v>
      </c>
      <c r="G1303" s="11">
        <f>(VLOOKUP(B1303,YahooFinanceInfos!A:AO,41,FALSE)-E1303)/E1303</f>
        <v>0.33619911669042535</v>
      </c>
      <c r="H1303" s="9">
        <f>VLOOKUP(B1303,YahooFinanceInfos!A:AX,50,FALSE)</f>
        <v>0</v>
      </c>
      <c r="I1303" s="9">
        <f>VLOOKUP(B1303,YahooFinanceInfos!A:AT,46,FALSE)</f>
        <v>0</v>
      </c>
      <c r="J1303" s="4">
        <f>VLOOKUP(B1303,YahooFinanceInfos!A:AV,48,FALSE)</f>
        <v>0</v>
      </c>
      <c r="K1303" s="4" t="str">
        <f t="shared" si="210"/>
        <v>na</v>
      </c>
      <c r="L1303" s="9">
        <f>VLOOKUP(B1303,YahooFinanceInfos!A:AV,47,FALSE)</f>
        <v>0</v>
      </c>
      <c r="M1303" s="9">
        <f>VLOOKUP(B1303,YahooFinanceInfos!A:AZ,52,FALSE)</f>
        <v>0</v>
      </c>
      <c r="N1303" s="4">
        <f>VLOOKUP(B1303,YahooFinanceInfos!A:BH,60,FALSE)</f>
        <v>0</v>
      </c>
      <c r="O1303" s="4" t="str">
        <f t="shared" si="211"/>
        <v>don't touch</v>
      </c>
      <c r="P1303" s="4"/>
      <c r="Q1303" s="4"/>
      <c r="R1303" s="4"/>
      <c r="S1303" s="4"/>
      <c r="T1303" s="4"/>
      <c r="AA1303" s="4" t="str">
        <f t="shared" si="203"/>
        <v>na</v>
      </c>
      <c r="AB1303" s="4" t="str">
        <f t="shared" si="204"/>
        <v>na</v>
      </c>
      <c r="AC1303" s="4" t="str">
        <f t="shared" si="205"/>
        <v>na</v>
      </c>
      <c r="AD1303" s="4" t="str">
        <f t="shared" si="206"/>
        <v>na</v>
      </c>
      <c r="AE1303" s="4" t="str">
        <f t="shared" si="207"/>
        <v>na</v>
      </c>
      <c r="AF1303" s="4" t="str">
        <f t="shared" si="208"/>
        <v>na</v>
      </c>
      <c r="AG1303" s="4" t="str">
        <f t="shared" si="209"/>
        <v>na</v>
      </c>
    </row>
    <row r="1304" spans="1:33" x14ac:dyDescent="0.2">
      <c r="A1304" t="s">
        <v>5494</v>
      </c>
      <c r="B1304" t="s">
        <v>5575</v>
      </c>
      <c r="C1304" s="7" t="str">
        <f>VLOOKUP(B1304,YahooFinanceInfos!A:T,9,FALSE)</f>
        <v>Vanguard Extended Market ETF</v>
      </c>
      <c r="D1304" t="str">
        <f>VLOOKUP(B1304,YahooFinanceInfos!A:T,7,FALSE)</f>
        <v>USD</v>
      </c>
      <c r="E1304" s="1">
        <f>VLOOKUP(B1304,YahooFinanceInfos!A:T,20,FALSE)</f>
        <v>101.97</v>
      </c>
      <c r="F1304" s="4" t="str">
        <f>VLOOKUP(B1304,YahooFinanceInfos!A:AK,37,FALSE)</f>
        <v>74.19 - 133.06</v>
      </c>
      <c r="G1304" s="11">
        <f>(VLOOKUP(B1304,YahooFinanceInfos!A:AO,41,FALSE)-E1304)/E1304</f>
        <v>0.30489359615573214</v>
      </c>
      <c r="H1304" s="9">
        <f>VLOOKUP(B1304,YahooFinanceInfos!A:AX,50,FALSE)</f>
        <v>0</v>
      </c>
      <c r="I1304" s="9">
        <f>VLOOKUP(B1304,YahooFinanceInfos!A:AT,46,FALSE)</f>
        <v>0</v>
      </c>
      <c r="J1304" s="4">
        <f>VLOOKUP(B1304,YahooFinanceInfos!A:AV,48,FALSE)</f>
        <v>0</v>
      </c>
      <c r="K1304" s="4" t="str">
        <f t="shared" si="210"/>
        <v>na</v>
      </c>
      <c r="L1304" s="9">
        <f>VLOOKUP(B1304,YahooFinanceInfos!A:AV,47,FALSE)</f>
        <v>0</v>
      </c>
      <c r="M1304" s="9">
        <f>VLOOKUP(B1304,YahooFinanceInfos!A:AZ,52,FALSE)</f>
        <v>0</v>
      </c>
      <c r="N1304" s="4">
        <f>VLOOKUP(B1304,YahooFinanceInfos!A:BH,60,FALSE)</f>
        <v>0</v>
      </c>
      <c r="O1304" s="4" t="str">
        <f t="shared" si="211"/>
        <v>don't touch</v>
      </c>
      <c r="P1304" s="4"/>
      <c r="Q1304" s="4"/>
      <c r="R1304" s="4"/>
      <c r="S1304" s="4"/>
      <c r="T1304" s="4"/>
      <c r="AA1304" s="4" t="str">
        <f t="shared" si="203"/>
        <v>na</v>
      </c>
      <c r="AB1304" s="4" t="str">
        <f t="shared" si="204"/>
        <v>na</v>
      </c>
      <c r="AC1304" s="4" t="str">
        <f t="shared" si="205"/>
        <v>na</v>
      </c>
      <c r="AD1304" s="4" t="str">
        <f t="shared" si="206"/>
        <v>na</v>
      </c>
      <c r="AE1304" s="4" t="str">
        <f t="shared" si="207"/>
        <v>na</v>
      </c>
      <c r="AF1304" s="4" t="str">
        <f t="shared" si="208"/>
        <v>na</v>
      </c>
      <c r="AG1304" s="4" t="str">
        <f t="shared" si="209"/>
        <v>na</v>
      </c>
    </row>
    <row r="1305" spans="1:33" x14ac:dyDescent="0.2">
      <c r="A1305" t="s">
        <v>5494</v>
      </c>
      <c r="B1305" t="s">
        <v>5577</v>
      </c>
      <c r="C1305" s="7" t="str">
        <f>VLOOKUP(B1305,YahooFinanceInfos!A:T,9,FALSE)</f>
        <v>Global X Funds Global X S&amp;P 500</v>
      </c>
      <c r="D1305" t="str">
        <f>VLOOKUP(B1305,YahooFinanceInfos!A:T,7,FALSE)</f>
        <v>USD</v>
      </c>
      <c r="E1305" s="1">
        <f>VLOOKUP(B1305,YahooFinanceInfos!A:T,20,FALSE)</f>
        <v>40.83</v>
      </c>
      <c r="F1305" s="4" t="str">
        <f>VLOOKUP(B1305,YahooFinanceInfos!A:AK,37,FALSE)</f>
        <v>33.92 - 52.89</v>
      </c>
      <c r="G1305" s="11">
        <f>(VLOOKUP(B1305,YahooFinanceInfos!A:AO,41,FALSE)-E1305)/E1305</f>
        <v>0.29537105069801622</v>
      </c>
      <c r="H1305" s="9">
        <f>VLOOKUP(B1305,YahooFinanceInfos!A:AX,50,FALSE)</f>
        <v>0</v>
      </c>
      <c r="I1305" s="9">
        <f>VLOOKUP(B1305,YahooFinanceInfos!A:AT,46,FALSE)</f>
        <v>0</v>
      </c>
      <c r="J1305" s="4">
        <f>VLOOKUP(B1305,YahooFinanceInfos!A:AV,48,FALSE)</f>
        <v>0</v>
      </c>
      <c r="K1305" s="4" t="str">
        <f t="shared" si="210"/>
        <v>na</v>
      </c>
      <c r="L1305" s="9">
        <f>VLOOKUP(B1305,YahooFinanceInfos!A:AV,47,FALSE)</f>
        <v>0</v>
      </c>
      <c r="M1305" s="9">
        <f>VLOOKUP(B1305,YahooFinanceInfos!A:AZ,52,FALSE)</f>
        <v>0</v>
      </c>
      <c r="N1305" s="4">
        <f>VLOOKUP(B1305,YahooFinanceInfos!A:BH,60,FALSE)</f>
        <v>0</v>
      </c>
      <c r="O1305" s="4" t="str">
        <f t="shared" si="211"/>
        <v>don't touch</v>
      </c>
      <c r="P1305" s="4"/>
      <c r="Q1305" s="4"/>
      <c r="R1305" s="4"/>
      <c r="S1305" s="4"/>
      <c r="T1305" s="4"/>
      <c r="AA1305" s="4" t="str">
        <f t="shared" si="203"/>
        <v>na</v>
      </c>
      <c r="AB1305" s="4" t="str">
        <f t="shared" si="204"/>
        <v>na</v>
      </c>
      <c r="AC1305" s="4" t="str">
        <f t="shared" si="205"/>
        <v>na</v>
      </c>
      <c r="AD1305" s="4" t="str">
        <f t="shared" si="206"/>
        <v>na</v>
      </c>
      <c r="AE1305" s="4" t="str">
        <f t="shared" si="207"/>
        <v>na</v>
      </c>
      <c r="AF1305" s="4" t="str">
        <f t="shared" si="208"/>
        <v>na</v>
      </c>
      <c r="AG1305" s="4" t="str">
        <f t="shared" si="209"/>
        <v>na</v>
      </c>
    </row>
    <row r="1306" spans="1:33" x14ac:dyDescent="0.2">
      <c r="A1306" t="s">
        <v>5494</v>
      </c>
      <c r="B1306" t="s">
        <v>5579</v>
      </c>
      <c r="C1306" s="7" t="str">
        <f>VLOOKUP(B1306,YahooFinanceInfos!A:T,9,FALSE)</f>
        <v>Vanguard Small-Cap ETF</v>
      </c>
      <c r="D1306" t="str">
        <f>VLOOKUP(B1306,YahooFinanceInfos!A:T,7,FALSE)</f>
        <v>USD</v>
      </c>
      <c r="E1306" s="1">
        <f>VLOOKUP(B1306,YahooFinanceInfos!A:T,20,FALSE)</f>
        <v>126.85</v>
      </c>
      <c r="F1306" s="4" t="str">
        <f>VLOOKUP(B1306,YahooFinanceInfos!A:AK,37,FALSE)</f>
        <v>95.51 - 170.84</v>
      </c>
      <c r="G1306" s="11">
        <f>(VLOOKUP(B1306,YahooFinanceInfos!A:AO,41,FALSE)-E1306)/E1306</f>
        <v>0.34678754434371312</v>
      </c>
      <c r="H1306" s="9">
        <f>VLOOKUP(B1306,YahooFinanceInfos!A:AX,50,FALSE)</f>
        <v>0</v>
      </c>
      <c r="I1306" s="9">
        <f>VLOOKUP(B1306,YahooFinanceInfos!A:AT,46,FALSE)</f>
        <v>0</v>
      </c>
      <c r="J1306" s="4">
        <f>VLOOKUP(B1306,YahooFinanceInfos!A:AV,48,FALSE)</f>
        <v>0</v>
      </c>
      <c r="K1306" s="4" t="str">
        <f t="shared" si="210"/>
        <v>na</v>
      </c>
      <c r="L1306" s="9">
        <f>VLOOKUP(B1306,YahooFinanceInfos!A:AV,47,FALSE)</f>
        <v>0</v>
      </c>
      <c r="M1306" s="9">
        <f>VLOOKUP(B1306,YahooFinanceInfos!A:AZ,52,FALSE)</f>
        <v>0</v>
      </c>
      <c r="N1306" s="4">
        <f>VLOOKUP(B1306,YahooFinanceInfos!A:BH,60,FALSE)</f>
        <v>0</v>
      </c>
      <c r="O1306" s="4" t="str">
        <f t="shared" si="211"/>
        <v>don't touch</v>
      </c>
      <c r="P1306" s="4"/>
      <c r="Q1306" s="4"/>
      <c r="R1306" s="4"/>
      <c r="S1306" s="4"/>
      <c r="T1306" s="4"/>
      <c r="AA1306" s="4" t="str">
        <f t="shared" si="203"/>
        <v>na</v>
      </c>
      <c r="AB1306" s="4" t="str">
        <f t="shared" si="204"/>
        <v>na</v>
      </c>
      <c r="AC1306" s="4" t="str">
        <f t="shared" si="205"/>
        <v>na</v>
      </c>
      <c r="AD1306" s="4" t="str">
        <f t="shared" si="206"/>
        <v>na</v>
      </c>
      <c r="AE1306" s="4" t="str">
        <f t="shared" si="207"/>
        <v>na</v>
      </c>
      <c r="AF1306" s="4" t="str">
        <f t="shared" si="208"/>
        <v>na</v>
      </c>
      <c r="AG1306" s="4" t="str">
        <f t="shared" si="209"/>
        <v>na</v>
      </c>
    </row>
    <row r="1307" spans="1:33" x14ac:dyDescent="0.2">
      <c r="A1307" t="s">
        <v>5494</v>
      </c>
      <c r="B1307" t="s">
        <v>5581</v>
      </c>
      <c r="C1307" s="7" t="str">
        <f>VLOOKUP(B1307,YahooFinanceInfos!A:T,9,FALSE)</f>
        <v>Vanguard S&amp;P 500 Growth ETF</v>
      </c>
      <c r="D1307" t="str">
        <f>VLOOKUP(B1307,YahooFinanceInfos!A:T,7,FALSE)</f>
        <v>USD</v>
      </c>
      <c r="E1307" s="1">
        <f>VLOOKUP(B1307,YahooFinanceInfos!A:T,20,FALSE)</f>
        <v>169.96</v>
      </c>
      <c r="F1307" s="4" t="str">
        <f>VLOOKUP(B1307,YahooFinanceInfos!A:AK,37,FALSE)</f>
        <v>126.49 - 190.21</v>
      </c>
      <c r="G1307" s="11">
        <f>(VLOOKUP(B1307,YahooFinanceInfos!A:AO,41,FALSE)-E1307)/E1307</f>
        <v>0.11914568133678512</v>
      </c>
      <c r="H1307" s="9">
        <f>VLOOKUP(B1307,YahooFinanceInfos!A:AX,50,FALSE)</f>
        <v>0</v>
      </c>
      <c r="I1307" s="9">
        <f>VLOOKUP(B1307,YahooFinanceInfos!A:AT,46,FALSE)</f>
        <v>0</v>
      </c>
      <c r="J1307" s="4">
        <f>VLOOKUP(B1307,YahooFinanceInfos!A:AV,48,FALSE)</f>
        <v>0</v>
      </c>
      <c r="K1307" s="4" t="str">
        <f t="shared" si="210"/>
        <v>na</v>
      </c>
      <c r="L1307" s="9">
        <f>VLOOKUP(B1307,YahooFinanceInfos!A:AV,47,FALSE)</f>
        <v>0</v>
      </c>
      <c r="M1307" s="9">
        <f>VLOOKUP(B1307,YahooFinanceInfos!A:AZ,52,FALSE)</f>
        <v>0</v>
      </c>
      <c r="N1307" s="4">
        <f>VLOOKUP(B1307,YahooFinanceInfos!A:BH,60,FALSE)</f>
        <v>0</v>
      </c>
      <c r="O1307" s="4" t="str">
        <f t="shared" si="211"/>
        <v>don't touch</v>
      </c>
      <c r="P1307" s="4"/>
      <c r="Q1307" s="4"/>
      <c r="R1307" s="4"/>
      <c r="S1307" s="4"/>
      <c r="T1307" s="4"/>
      <c r="AA1307" s="4" t="str">
        <f t="shared" si="203"/>
        <v>na</v>
      </c>
      <c r="AB1307" s="4" t="str">
        <f t="shared" si="204"/>
        <v>na</v>
      </c>
      <c r="AC1307" s="4" t="str">
        <f t="shared" si="205"/>
        <v>na</v>
      </c>
      <c r="AD1307" s="4" t="str">
        <f t="shared" si="206"/>
        <v>na</v>
      </c>
      <c r="AE1307" s="4" t="str">
        <f t="shared" si="207"/>
        <v>na</v>
      </c>
      <c r="AF1307" s="4" t="str">
        <f t="shared" si="208"/>
        <v>na</v>
      </c>
      <c r="AG1307" s="4" t="str">
        <f t="shared" si="209"/>
        <v>na</v>
      </c>
    </row>
    <row r="1308" spans="1:33" x14ac:dyDescent="0.2">
      <c r="A1308" t="s">
        <v>5494</v>
      </c>
      <c r="B1308" t="s">
        <v>5583</v>
      </c>
      <c r="C1308" s="7" t="str">
        <f>VLOOKUP(B1308,YahooFinanceInfos!A:T,9,FALSE)</f>
        <v>iShares Morningstar Mid-Cap Gro</v>
      </c>
      <c r="D1308" t="str">
        <f>VLOOKUP(B1308,YahooFinanceInfos!A:T,7,FALSE)</f>
        <v>USD</v>
      </c>
      <c r="E1308" s="1">
        <f>VLOOKUP(B1308,YahooFinanceInfos!A:T,20,FALSE)</f>
        <v>260.56</v>
      </c>
      <c r="F1308" s="4" t="str">
        <f>VLOOKUP(B1308,YahooFinanceInfos!A:AK,37,FALSE)</f>
        <v>183.44 - 286.61</v>
      </c>
      <c r="G1308" s="11">
        <f>(VLOOKUP(B1308,YahooFinanceInfos!A:AO,41,FALSE)-E1308)/E1308</f>
        <v>9.9976972674240147E-2</v>
      </c>
      <c r="H1308" s="9">
        <f>VLOOKUP(B1308,YahooFinanceInfos!A:AX,50,FALSE)</f>
        <v>0</v>
      </c>
      <c r="I1308" s="9">
        <f>VLOOKUP(B1308,YahooFinanceInfos!A:AT,46,FALSE)</f>
        <v>0.64900000000000002</v>
      </c>
      <c r="J1308" s="4">
        <f>VLOOKUP(B1308,YahooFinanceInfos!A:AV,48,FALSE)</f>
        <v>2.5196151999999999E-3</v>
      </c>
      <c r="K1308" s="4" t="str">
        <f t="shared" si="210"/>
        <v>na</v>
      </c>
      <c r="L1308" s="9">
        <f>VLOOKUP(B1308,YahooFinanceInfos!A:AV,47,FALSE)</f>
        <v>0</v>
      </c>
      <c r="M1308" s="9">
        <f>VLOOKUP(B1308,YahooFinanceInfos!A:AZ,52,FALSE)</f>
        <v>153.59700000000001</v>
      </c>
      <c r="N1308" s="4">
        <f>VLOOKUP(B1308,YahooFinanceInfos!A:BH,60,FALSE)</f>
        <v>1.6963873</v>
      </c>
      <c r="O1308" s="4" t="str">
        <f t="shared" si="211"/>
        <v>don't touch</v>
      </c>
      <c r="P1308" s="4"/>
      <c r="Q1308" s="4"/>
      <c r="R1308" s="4"/>
      <c r="S1308" s="4"/>
      <c r="T1308" s="4"/>
      <c r="AA1308" s="4" t="str">
        <f t="shared" si="203"/>
        <v>na</v>
      </c>
      <c r="AB1308" s="4" t="str">
        <f t="shared" si="204"/>
        <v>na</v>
      </c>
      <c r="AC1308" s="4" t="str">
        <f t="shared" si="205"/>
        <v>na</v>
      </c>
      <c r="AD1308" s="4" t="str">
        <f t="shared" si="206"/>
        <v>na</v>
      </c>
      <c r="AE1308" s="4" t="str">
        <f t="shared" si="207"/>
        <v>na</v>
      </c>
      <c r="AF1308" s="4" t="str">
        <f t="shared" si="208"/>
        <v>na</v>
      </c>
      <c r="AG1308" s="4" t="str">
        <f t="shared" si="209"/>
        <v>na</v>
      </c>
    </row>
    <row r="1309" spans="1:33" x14ac:dyDescent="0.2">
      <c r="A1309" t="s">
        <v>5494</v>
      </c>
      <c r="B1309" t="s">
        <v>5585</v>
      </c>
      <c r="C1309" s="7" t="str">
        <f>VLOOKUP(B1309,YahooFinanceInfos!A:T,9,FALSE)</f>
        <v xml:space="preserve">iShares 20+ Year Treasury Bond </v>
      </c>
      <c r="D1309" t="str">
        <f>VLOOKUP(B1309,YahooFinanceInfos!A:T,7,FALSE)</f>
        <v>USD</v>
      </c>
      <c r="E1309" s="1">
        <f>VLOOKUP(B1309,YahooFinanceInfos!A:T,20,FALSE)</f>
        <v>167.14</v>
      </c>
      <c r="F1309" s="4" t="str">
        <f>VLOOKUP(B1309,YahooFinanceInfos!A:AK,37,FALSE)</f>
        <v>125.3 - 179.7</v>
      </c>
      <c r="G1309" s="11">
        <f>(VLOOKUP(B1309,YahooFinanceInfos!A:AO,41,FALSE)-E1309)/E1309</f>
        <v>7.5146583702285524E-2</v>
      </c>
      <c r="H1309" s="9">
        <f>VLOOKUP(B1309,YahooFinanceInfos!A:AX,50,FALSE)</f>
        <v>25.803000000000001</v>
      </c>
      <c r="I1309" s="9">
        <f>VLOOKUP(B1309,YahooFinanceInfos!A:AT,46,FALSE)</f>
        <v>3.2160000000000002</v>
      </c>
      <c r="J1309" s="4">
        <f>VLOOKUP(B1309,YahooFinanceInfos!A:AV,48,FALSE)</f>
        <v>1.9429676E-2</v>
      </c>
      <c r="K1309" s="4">
        <f t="shared" si="210"/>
        <v>0.12463667015463319</v>
      </c>
      <c r="L1309" s="9">
        <f>VLOOKUP(B1309,YahooFinanceInfos!A:AV,47,FALSE)</f>
        <v>6.4775413999999998</v>
      </c>
      <c r="M1309" s="9">
        <f>VLOOKUP(B1309,YahooFinanceInfos!A:AZ,52,FALSE)</f>
        <v>147.05799999999999</v>
      </c>
      <c r="N1309" s="4">
        <f>VLOOKUP(B1309,YahooFinanceInfos!A:BH,60,FALSE)</f>
        <v>1.1365584</v>
      </c>
      <c r="O1309" s="4" t="str">
        <f t="shared" si="211"/>
        <v>don't touch</v>
      </c>
      <c r="P1309" s="4"/>
      <c r="Q1309" s="4"/>
      <c r="R1309" s="4"/>
      <c r="S1309" s="4"/>
      <c r="T1309" s="4"/>
      <c r="AA1309" s="4" t="str">
        <f t="shared" si="203"/>
        <v>na</v>
      </c>
      <c r="AB1309" s="4" t="str">
        <f t="shared" si="204"/>
        <v>na</v>
      </c>
      <c r="AC1309" s="4" t="str">
        <f t="shared" si="205"/>
        <v>na</v>
      </c>
      <c r="AD1309" s="4" t="str">
        <f t="shared" si="206"/>
        <v>na</v>
      </c>
      <c r="AE1309" s="4" t="str">
        <f t="shared" si="207"/>
        <v>na</v>
      </c>
      <c r="AF1309" s="4" t="str">
        <f t="shared" si="208"/>
        <v>na</v>
      </c>
      <c r="AG1309" s="4" t="str">
        <f t="shared" si="209"/>
        <v>na</v>
      </c>
    </row>
    <row r="1310" spans="1:33" x14ac:dyDescent="0.2">
      <c r="A1310" t="s">
        <v>5494</v>
      </c>
      <c r="B1310" t="s">
        <v>5587</v>
      </c>
      <c r="C1310" s="7" t="str">
        <f>VLOOKUP(B1310,YahooFinanceInfos!A:T,9,FALSE)</f>
        <v>ishares Gold Trust</v>
      </c>
      <c r="D1310" t="str">
        <f>VLOOKUP(B1310,YahooFinanceInfos!A:T,7,FALSE)</f>
        <v>USD</v>
      </c>
      <c r="E1310" s="1">
        <f>VLOOKUP(B1310,YahooFinanceInfos!A:T,20,FALSE)</f>
        <v>16.57</v>
      </c>
      <c r="F1310" s="4" t="str">
        <f>VLOOKUP(B1310,YahooFinanceInfos!A:AK,37,FALSE)</f>
        <v>12.15 - 16.69</v>
      </c>
      <c r="G1310" s="11">
        <f>(VLOOKUP(B1310,YahooFinanceInfos!A:AO,41,FALSE)-E1310)/E1310</f>
        <v>7.24200362100187E-3</v>
      </c>
      <c r="H1310" s="9">
        <f>VLOOKUP(B1310,YahooFinanceInfos!A:AX,50,FALSE)</f>
        <v>0</v>
      </c>
      <c r="I1310" s="9">
        <f>VLOOKUP(B1310,YahooFinanceInfos!A:AT,46,FALSE)</f>
        <v>0</v>
      </c>
      <c r="J1310" s="4">
        <f>VLOOKUP(B1310,YahooFinanceInfos!A:AV,48,FALSE)</f>
        <v>0</v>
      </c>
      <c r="K1310" s="4" t="str">
        <f t="shared" si="210"/>
        <v>na</v>
      </c>
      <c r="L1310" s="9">
        <f>VLOOKUP(B1310,YahooFinanceInfos!A:AV,47,FALSE)</f>
        <v>0</v>
      </c>
      <c r="M1310" s="9">
        <f>VLOOKUP(B1310,YahooFinanceInfos!A:AZ,52,FALSE)</f>
        <v>0</v>
      </c>
      <c r="N1310" s="4">
        <f>VLOOKUP(B1310,YahooFinanceInfos!A:BH,60,FALSE)</f>
        <v>0</v>
      </c>
      <c r="O1310" s="4" t="str">
        <f t="shared" si="211"/>
        <v>don't touch</v>
      </c>
      <c r="P1310" s="4"/>
      <c r="Q1310" s="4"/>
      <c r="R1310" s="4"/>
      <c r="S1310" s="4"/>
      <c r="T1310" s="4"/>
      <c r="AA1310" s="4" t="str">
        <f t="shared" si="203"/>
        <v>na</v>
      </c>
      <c r="AB1310" s="4" t="str">
        <f t="shared" si="204"/>
        <v>na</v>
      </c>
      <c r="AC1310" s="4" t="str">
        <f t="shared" si="205"/>
        <v>na</v>
      </c>
      <c r="AD1310" s="4" t="str">
        <f t="shared" si="206"/>
        <v>na</v>
      </c>
      <c r="AE1310" s="4" t="str">
        <f t="shared" si="207"/>
        <v>na</v>
      </c>
      <c r="AF1310" s="4" t="str">
        <f t="shared" si="208"/>
        <v>na</v>
      </c>
      <c r="AG1310" s="4" t="str">
        <f t="shared" si="209"/>
        <v>na</v>
      </c>
    </row>
    <row r="1311" spans="1:33" x14ac:dyDescent="0.2">
      <c r="A1311" t="s">
        <v>5494</v>
      </c>
      <c r="B1311" t="s">
        <v>5589</v>
      </c>
      <c r="C1311" s="7" t="str">
        <f>VLOOKUP(B1311,YahooFinanceInfos!A:T,9,FALSE)</f>
        <v>Vanguard S&amp;P Mid-Cap 400 ETF</v>
      </c>
      <c r="D1311" t="str">
        <f>VLOOKUP(B1311,YahooFinanceInfos!A:T,7,FALSE)</f>
        <v>USD</v>
      </c>
      <c r="E1311" s="1">
        <f>VLOOKUP(B1311,YahooFinanceInfos!A:T,20,FALSE)</f>
        <v>105.9</v>
      </c>
      <c r="F1311" s="4" t="str">
        <f>VLOOKUP(B1311,YahooFinanceInfos!A:AK,37,FALSE)</f>
        <v>79.5 - 142.27</v>
      </c>
      <c r="G1311" s="11">
        <f>(VLOOKUP(B1311,YahooFinanceInfos!A:AO,41,FALSE)-E1311)/E1311</f>
        <v>0.34343720491029273</v>
      </c>
      <c r="H1311" s="9">
        <f>VLOOKUP(B1311,YahooFinanceInfos!A:AX,50,FALSE)</f>
        <v>0</v>
      </c>
      <c r="I1311" s="9">
        <f>VLOOKUP(B1311,YahooFinanceInfos!A:AT,46,FALSE)</f>
        <v>0</v>
      </c>
      <c r="J1311" s="4">
        <f>VLOOKUP(B1311,YahooFinanceInfos!A:AV,48,FALSE)</f>
        <v>0</v>
      </c>
      <c r="K1311" s="4" t="str">
        <f t="shared" si="210"/>
        <v>na</v>
      </c>
      <c r="L1311" s="9">
        <f>VLOOKUP(B1311,YahooFinanceInfos!A:AV,47,FALSE)</f>
        <v>0</v>
      </c>
      <c r="M1311" s="9">
        <f>VLOOKUP(B1311,YahooFinanceInfos!A:AZ,52,FALSE)</f>
        <v>0</v>
      </c>
      <c r="N1311" s="4">
        <f>VLOOKUP(B1311,YahooFinanceInfos!A:BH,60,FALSE)</f>
        <v>0</v>
      </c>
      <c r="O1311" s="4" t="str">
        <f t="shared" si="211"/>
        <v>don't touch</v>
      </c>
      <c r="P1311" s="4"/>
      <c r="Q1311" s="4"/>
      <c r="R1311" s="4"/>
      <c r="S1311" s="4"/>
      <c r="T1311" s="4"/>
      <c r="AA1311" s="4" t="str">
        <f t="shared" si="203"/>
        <v>na</v>
      </c>
      <c r="AB1311" s="4" t="str">
        <f t="shared" si="204"/>
        <v>na</v>
      </c>
      <c r="AC1311" s="4" t="str">
        <f t="shared" si="205"/>
        <v>na</v>
      </c>
      <c r="AD1311" s="4" t="str">
        <f t="shared" si="206"/>
        <v>na</v>
      </c>
      <c r="AE1311" s="4" t="str">
        <f t="shared" si="207"/>
        <v>na</v>
      </c>
      <c r="AF1311" s="4" t="str">
        <f t="shared" si="208"/>
        <v>na</v>
      </c>
      <c r="AG1311" s="4" t="str">
        <f t="shared" si="209"/>
        <v>na</v>
      </c>
    </row>
    <row r="1312" spans="1:33" x14ac:dyDescent="0.2">
      <c r="A1312" t="s">
        <v>5494</v>
      </c>
      <c r="B1312" t="s">
        <v>5591</v>
      </c>
      <c r="C1312" s="7" t="str">
        <f>VLOOKUP(B1312,YahooFinanceInfos!A:T,9,FALSE)</f>
        <v>iShares U.S. Basic Materials ET</v>
      </c>
      <c r="D1312" t="str">
        <f>VLOOKUP(B1312,YahooFinanceInfos!A:T,7,FALSE)</f>
        <v>USD</v>
      </c>
      <c r="E1312" s="1">
        <f>VLOOKUP(B1312,YahooFinanceInfos!A:T,20,FALSE)</f>
        <v>79.239999999999995</v>
      </c>
      <c r="F1312" s="4" t="str">
        <f>VLOOKUP(B1312,YahooFinanceInfos!A:AK,37,FALSE)</f>
        <v>59.49 - 98.75</v>
      </c>
      <c r="G1312" s="11">
        <f>(VLOOKUP(B1312,YahooFinanceInfos!A:AO,41,FALSE)-E1312)/E1312</f>
        <v>0.2462140333165069</v>
      </c>
      <c r="H1312" s="9">
        <f>VLOOKUP(B1312,YahooFinanceInfos!A:AX,50,FALSE)</f>
        <v>0</v>
      </c>
      <c r="I1312" s="9">
        <f>VLOOKUP(B1312,YahooFinanceInfos!A:AT,46,FALSE)</f>
        <v>0</v>
      </c>
      <c r="J1312" s="4">
        <f>VLOOKUP(B1312,YahooFinanceInfos!A:AV,48,FALSE)</f>
        <v>0</v>
      </c>
      <c r="K1312" s="4" t="str">
        <f t="shared" si="210"/>
        <v>na</v>
      </c>
      <c r="L1312" s="9">
        <f>VLOOKUP(B1312,YahooFinanceInfos!A:AV,47,FALSE)</f>
        <v>0</v>
      </c>
      <c r="M1312" s="9">
        <f>VLOOKUP(B1312,YahooFinanceInfos!A:AZ,52,FALSE)</f>
        <v>0</v>
      </c>
      <c r="N1312" s="4">
        <f>VLOOKUP(B1312,YahooFinanceInfos!A:BH,60,FALSE)</f>
        <v>0</v>
      </c>
      <c r="O1312" s="4" t="str">
        <f t="shared" si="211"/>
        <v>don't touch</v>
      </c>
      <c r="P1312" s="4"/>
      <c r="Q1312" s="4"/>
      <c r="R1312" s="4"/>
      <c r="S1312" s="4"/>
      <c r="T1312" s="4"/>
      <c r="AA1312" s="4" t="str">
        <f t="shared" si="203"/>
        <v>na</v>
      </c>
      <c r="AB1312" s="4" t="str">
        <f t="shared" si="204"/>
        <v>na</v>
      </c>
      <c r="AC1312" s="4" t="str">
        <f t="shared" si="205"/>
        <v>na</v>
      </c>
      <c r="AD1312" s="4" t="str">
        <f t="shared" si="206"/>
        <v>na</v>
      </c>
      <c r="AE1312" s="4" t="str">
        <f t="shared" si="207"/>
        <v>na</v>
      </c>
      <c r="AF1312" s="4" t="str">
        <f t="shared" si="208"/>
        <v>na</v>
      </c>
      <c r="AG1312" s="4" t="str">
        <f t="shared" si="209"/>
        <v>na</v>
      </c>
    </row>
    <row r="1313" spans="1:33" x14ac:dyDescent="0.2">
      <c r="A1313" t="s">
        <v>5494</v>
      </c>
      <c r="B1313" t="s">
        <v>5593</v>
      </c>
      <c r="C1313" s="7" t="str">
        <f>VLOOKUP(B1313,YahooFinanceInfos!A:T,9,FALSE)</f>
        <v>Invesco S&amp;P Spin-Off ETF</v>
      </c>
      <c r="D1313" t="str">
        <f>VLOOKUP(B1313,YahooFinanceInfos!A:T,7,FALSE)</f>
        <v>USD</v>
      </c>
      <c r="E1313" s="1">
        <f>VLOOKUP(B1313,YahooFinanceInfos!A:T,20,FALSE)</f>
        <v>31.25</v>
      </c>
      <c r="F1313" s="4" t="str">
        <f>VLOOKUP(B1313,YahooFinanceInfos!A:AK,37,FALSE)</f>
        <v>21.65 - 50.94</v>
      </c>
      <c r="G1313" s="11">
        <f>(VLOOKUP(B1313,YahooFinanceInfos!A:AO,41,FALSE)-E1313)/E1313</f>
        <v>0.63007999999999997</v>
      </c>
      <c r="H1313" s="9">
        <f>VLOOKUP(B1313,YahooFinanceInfos!A:AX,50,FALSE)</f>
        <v>0</v>
      </c>
      <c r="I1313" s="9">
        <f>VLOOKUP(B1313,YahooFinanceInfos!A:AT,46,FALSE)</f>
        <v>0</v>
      </c>
      <c r="J1313" s="4">
        <f>VLOOKUP(B1313,YahooFinanceInfos!A:AV,48,FALSE)</f>
        <v>0</v>
      </c>
      <c r="K1313" s="4" t="str">
        <f t="shared" si="210"/>
        <v>na</v>
      </c>
      <c r="L1313" s="9">
        <f>VLOOKUP(B1313,YahooFinanceInfos!A:AV,47,FALSE)</f>
        <v>0</v>
      </c>
      <c r="M1313" s="9">
        <f>VLOOKUP(B1313,YahooFinanceInfos!A:AZ,52,FALSE)</f>
        <v>0</v>
      </c>
      <c r="N1313" s="4">
        <f>VLOOKUP(B1313,YahooFinanceInfos!A:BH,60,FALSE)</f>
        <v>0</v>
      </c>
      <c r="O1313" s="4" t="str">
        <f t="shared" si="211"/>
        <v>don't touch</v>
      </c>
      <c r="P1313" s="4"/>
      <c r="Q1313" s="4"/>
      <c r="R1313" s="4"/>
      <c r="S1313" s="4"/>
      <c r="T1313" s="4"/>
      <c r="AA1313" s="4" t="str">
        <f t="shared" si="203"/>
        <v>na</v>
      </c>
      <c r="AB1313" s="4" t="str">
        <f t="shared" si="204"/>
        <v>na</v>
      </c>
      <c r="AC1313" s="4" t="str">
        <f t="shared" si="205"/>
        <v>na</v>
      </c>
      <c r="AD1313" s="4" t="str">
        <f t="shared" si="206"/>
        <v>na</v>
      </c>
      <c r="AE1313" s="4" t="str">
        <f t="shared" si="207"/>
        <v>na</v>
      </c>
      <c r="AF1313" s="4" t="str">
        <f t="shared" si="208"/>
        <v>na</v>
      </c>
      <c r="AG1313" s="4" t="str">
        <f t="shared" si="209"/>
        <v>na</v>
      </c>
    </row>
    <row r="1314" spans="1:33" x14ac:dyDescent="0.2">
      <c r="A1314" t="s">
        <v>5494</v>
      </c>
      <c r="B1314" t="s">
        <v>5595</v>
      </c>
      <c r="C1314" s="7" t="str">
        <f>VLOOKUP(B1314,YahooFinanceInfos!A:T,9,FALSE)</f>
        <v>SPDR Series Trust SPDR Portfoli</v>
      </c>
      <c r="D1314" t="str">
        <f>VLOOKUP(B1314,YahooFinanceInfos!A:T,7,FALSE)</f>
        <v>USD</v>
      </c>
      <c r="E1314" s="1">
        <f>VLOOKUP(B1314,YahooFinanceInfos!A:T,20,FALSE)</f>
        <v>40.840000000000003</v>
      </c>
      <c r="F1314" s="4" t="str">
        <f>VLOOKUP(B1314,YahooFinanceInfos!A:AK,37,FALSE)</f>
        <v>30.39 - 45.73</v>
      </c>
      <c r="G1314" s="11">
        <f>(VLOOKUP(B1314,YahooFinanceInfos!A:AO,41,FALSE)-E1314)/E1314</f>
        <v>0.11973555337903999</v>
      </c>
      <c r="H1314" s="9">
        <f>VLOOKUP(B1314,YahooFinanceInfos!A:AX,50,FALSE)</f>
        <v>0</v>
      </c>
      <c r="I1314" s="9">
        <f>VLOOKUP(B1314,YahooFinanceInfos!A:AT,46,FALSE)</f>
        <v>0</v>
      </c>
      <c r="J1314" s="4">
        <f>VLOOKUP(B1314,YahooFinanceInfos!A:AV,48,FALSE)</f>
        <v>0</v>
      </c>
      <c r="K1314" s="4" t="str">
        <f t="shared" si="210"/>
        <v>na</v>
      </c>
      <c r="L1314" s="9">
        <f>VLOOKUP(B1314,YahooFinanceInfos!A:AV,47,FALSE)</f>
        <v>0</v>
      </c>
      <c r="M1314" s="9">
        <f>VLOOKUP(B1314,YahooFinanceInfos!A:AZ,52,FALSE)</f>
        <v>0</v>
      </c>
      <c r="N1314" s="4">
        <f>VLOOKUP(B1314,YahooFinanceInfos!A:BH,60,FALSE)</f>
        <v>0</v>
      </c>
      <c r="O1314" s="4" t="str">
        <f t="shared" si="211"/>
        <v>don't touch</v>
      </c>
      <c r="P1314" s="4"/>
      <c r="Q1314" s="4"/>
      <c r="R1314" s="4"/>
      <c r="S1314" s="4"/>
      <c r="T1314" s="4"/>
      <c r="AA1314" s="4" t="str">
        <f t="shared" si="203"/>
        <v>na</v>
      </c>
      <c r="AB1314" s="4" t="str">
        <f t="shared" si="204"/>
        <v>na</v>
      </c>
      <c r="AC1314" s="4" t="str">
        <f t="shared" si="205"/>
        <v>na</v>
      </c>
      <c r="AD1314" s="4" t="str">
        <f t="shared" si="206"/>
        <v>na</v>
      </c>
      <c r="AE1314" s="4" t="str">
        <f t="shared" si="207"/>
        <v>na</v>
      </c>
      <c r="AF1314" s="4" t="str">
        <f t="shared" si="208"/>
        <v>na</v>
      </c>
      <c r="AG1314" s="4" t="str">
        <f t="shared" si="209"/>
        <v>na</v>
      </c>
    </row>
    <row r="1315" spans="1:33" x14ac:dyDescent="0.2">
      <c r="A1315" t="s">
        <v>5494</v>
      </c>
      <c r="B1315" t="s">
        <v>5597</v>
      </c>
      <c r="C1315" s="7" t="str">
        <f>VLOOKUP(B1315,YahooFinanceInfos!A:T,9,FALSE)</f>
        <v>SPDR MFS Systematic Core Equity</v>
      </c>
      <c r="D1315" t="str">
        <f>VLOOKUP(B1315,YahooFinanceInfos!A:T,7,FALSE)</f>
        <v>USD</v>
      </c>
      <c r="E1315" s="1">
        <f>VLOOKUP(B1315,YahooFinanceInfos!A:T,20,FALSE)</f>
        <v>76.72</v>
      </c>
      <c r="F1315" s="4" t="str">
        <f>VLOOKUP(B1315,YahooFinanceInfos!A:AK,37,FALSE)</f>
        <v>58.64 - 92.61</v>
      </c>
      <c r="G1315" s="11">
        <f>(VLOOKUP(B1315,YahooFinanceInfos!A:AO,41,FALSE)-E1315)/E1315</f>
        <v>0.20711678832116789</v>
      </c>
      <c r="H1315" s="9">
        <f>VLOOKUP(B1315,YahooFinanceInfos!A:AX,50,FALSE)</f>
        <v>0</v>
      </c>
      <c r="I1315" s="9">
        <f>VLOOKUP(B1315,YahooFinanceInfos!A:AT,46,FALSE)</f>
        <v>0</v>
      </c>
      <c r="J1315" s="4">
        <f>VLOOKUP(B1315,YahooFinanceInfos!A:AV,48,FALSE)</f>
        <v>0</v>
      </c>
      <c r="K1315" s="4" t="str">
        <f t="shared" si="210"/>
        <v>na</v>
      </c>
      <c r="L1315" s="9">
        <f>VLOOKUP(B1315,YahooFinanceInfos!A:AV,47,FALSE)</f>
        <v>0</v>
      </c>
      <c r="M1315" s="9">
        <f>VLOOKUP(B1315,YahooFinanceInfos!A:AZ,52,FALSE)</f>
        <v>0</v>
      </c>
      <c r="N1315" s="4">
        <f>VLOOKUP(B1315,YahooFinanceInfos!A:BH,60,FALSE)</f>
        <v>0</v>
      </c>
      <c r="O1315" s="4" t="str">
        <f t="shared" si="211"/>
        <v>don't touch</v>
      </c>
      <c r="P1315" s="4"/>
      <c r="Q1315" s="4"/>
      <c r="R1315" s="4"/>
      <c r="S1315" s="4"/>
      <c r="T1315" s="4"/>
      <c r="AA1315" s="4" t="str">
        <f t="shared" si="203"/>
        <v>na</v>
      </c>
      <c r="AB1315" s="4" t="str">
        <f t="shared" si="204"/>
        <v>na</v>
      </c>
      <c r="AC1315" s="4" t="str">
        <f t="shared" si="205"/>
        <v>na</v>
      </c>
      <c r="AD1315" s="4" t="str">
        <f t="shared" si="206"/>
        <v>na</v>
      </c>
      <c r="AE1315" s="4" t="str">
        <f t="shared" si="207"/>
        <v>na</v>
      </c>
      <c r="AF1315" s="4" t="str">
        <f t="shared" si="208"/>
        <v>na</v>
      </c>
      <c r="AG1315" s="4" t="str">
        <f t="shared" si="209"/>
        <v>na</v>
      </c>
    </row>
    <row r="1316" spans="1:33" x14ac:dyDescent="0.2">
      <c r="A1316" t="s">
        <v>5494</v>
      </c>
      <c r="B1316" t="s">
        <v>5599</v>
      </c>
      <c r="C1316" s="7" t="str">
        <f>VLOOKUP(B1316,YahooFinanceInfos!A:T,9,FALSE)</f>
        <v>iShares Emerging Markets Divide</v>
      </c>
      <c r="D1316" t="str">
        <f>VLOOKUP(B1316,YahooFinanceInfos!A:T,7,FALSE)</f>
        <v>USD</v>
      </c>
      <c r="E1316" s="1">
        <f>VLOOKUP(B1316,YahooFinanceInfos!A:T,20,FALSE)</f>
        <v>30.28</v>
      </c>
      <c r="F1316" s="4" t="str">
        <f>VLOOKUP(B1316,YahooFinanceInfos!A:AK,37,FALSE)</f>
        <v>25.51 - 41.99</v>
      </c>
      <c r="G1316" s="11">
        <f>(VLOOKUP(B1316,YahooFinanceInfos!A:AO,41,FALSE)-E1316)/E1316</f>
        <v>0.38672391017173052</v>
      </c>
      <c r="H1316" s="9">
        <f>VLOOKUP(B1316,YahooFinanceInfos!A:AX,50,FALSE)</f>
        <v>0</v>
      </c>
      <c r="I1316" s="9">
        <f>VLOOKUP(B1316,YahooFinanceInfos!A:AT,46,FALSE)</f>
        <v>0</v>
      </c>
      <c r="J1316" s="4">
        <f>VLOOKUP(B1316,YahooFinanceInfos!A:AV,48,FALSE)</f>
        <v>0</v>
      </c>
      <c r="K1316" s="4" t="str">
        <f t="shared" si="210"/>
        <v>na</v>
      </c>
      <c r="L1316" s="9">
        <f>VLOOKUP(B1316,YahooFinanceInfos!A:AV,47,FALSE)</f>
        <v>0</v>
      </c>
      <c r="M1316" s="9">
        <f>VLOOKUP(B1316,YahooFinanceInfos!A:AZ,52,FALSE)</f>
        <v>0</v>
      </c>
      <c r="N1316" s="4">
        <f>VLOOKUP(B1316,YahooFinanceInfos!A:BH,60,FALSE)</f>
        <v>0</v>
      </c>
      <c r="O1316" s="4" t="str">
        <f t="shared" si="211"/>
        <v>don't touch</v>
      </c>
      <c r="P1316" s="4"/>
      <c r="Q1316" s="4"/>
      <c r="R1316" s="4"/>
      <c r="S1316" s="4"/>
      <c r="T1316" s="4"/>
      <c r="AA1316" s="4" t="str">
        <f t="shared" si="203"/>
        <v>na</v>
      </c>
      <c r="AB1316" s="4" t="str">
        <f t="shared" si="204"/>
        <v>na</v>
      </c>
      <c r="AC1316" s="4" t="str">
        <f t="shared" si="205"/>
        <v>na</v>
      </c>
      <c r="AD1316" s="4" t="str">
        <f t="shared" si="206"/>
        <v>na</v>
      </c>
      <c r="AE1316" s="4" t="str">
        <f t="shared" si="207"/>
        <v>na</v>
      </c>
      <c r="AF1316" s="4" t="str">
        <f t="shared" si="208"/>
        <v>na</v>
      </c>
      <c r="AG1316" s="4" t="str">
        <f t="shared" si="209"/>
        <v>na</v>
      </c>
    </row>
    <row r="1317" spans="1:33" x14ac:dyDescent="0.2">
      <c r="A1317" t="s">
        <v>5494</v>
      </c>
      <c r="B1317" t="s">
        <v>5601</v>
      </c>
      <c r="C1317" s="7" t="str">
        <f>VLOOKUP(B1317,YahooFinanceInfos!A:T,9,FALSE)</f>
        <v>First Trust BuyWrite Income ETF</v>
      </c>
      <c r="D1317" t="str">
        <f>VLOOKUP(B1317,YahooFinanceInfos!A:T,7,FALSE)</f>
        <v>USD</v>
      </c>
      <c r="E1317" s="1">
        <f>VLOOKUP(B1317,YahooFinanceInfos!A:T,20,FALSE)</f>
        <v>18.3736</v>
      </c>
      <c r="F1317" s="4" t="str">
        <f>VLOOKUP(B1317,YahooFinanceInfos!A:AK,37,FALSE)</f>
        <v>10.63 - 23.15</v>
      </c>
      <c r="G1317" s="11">
        <f>(VLOOKUP(B1317,YahooFinanceInfos!A:AO,41,FALSE)-E1317)/E1317</f>
        <v>0.25995994252623322</v>
      </c>
      <c r="H1317" s="9">
        <f>VLOOKUP(B1317,YahooFinanceInfos!A:AX,50,FALSE)</f>
        <v>0</v>
      </c>
      <c r="I1317" s="9">
        <f>VLOOKUP(B1317,YahooFinanceInfos!A:AT,46,FALSE)</f>
        <v>0</v>
      </c>
      <c r="J1317" s="4">
        <f>VLOOKUP(B1317,YahooFinanceInfos!A:AV,48,FALSE)</f>
        <v>0</v>
      </c>
      <c r="K1317" s="4" t="str">
        <f t="shared" si="210"/>
        <v>na</v>
      </c>
      <c r="L1317" s="9">
        <f>VLOOKUP(B1317,YahooFinanceInfos!A:AV,47,FALSE)</f>
        <v>0</v>
      </c>
      <c r="M1317" s="9">
        <f>VLOOKUP(B1317,YahooFinanceInfos!A:AZ,52,FALSE)</f>
        <v>0</v>
      </c>
      <c r="N1317" s="4">
        <f>VLOOKUP(B1317,YahooFinanceInfos!A:BH,60,FALSE)</f>
        <v>0</v>
      </c>
      <c r="O1317" s="4" t="str">
        <f t="shared" si="211"/>
        <v>don't touch</v>
      </c>
      <c r="P1317" s="4"/>
      <c r="Q1317" s="4"/>
      <c r="R1317" s="4"/>
      <c r="S1317" s="4"/>
      <c r="T1317" s="4"/>
      <c r="AA1317" s="4" t="str">
        <f t="shared" si="203"/>
        <v>na</v>
      </c>
      <c r="AB1317" s="4" t="str">
        <f t="shared" si="204"/>
        <v>na</v>
      </c>
      <c r="AC1317" s="4" t="str">
        <f t="shared" si="205"/>
        <v>na</v>
      </c>
      <c r="AD1317" s="4" t="str">
        <f t="shared" si="206"/>
        <v>na</v>
      </c>
      <c r="AE1317" s="4" t="str">
        <f t="shared" si="207"/>
        <v>na</v>
      </c>
      <c r="AF1317" s="4" t="str">
        <f t="shared" si="208"/>
        <v>na</v>
      </c>
      <c r="AG1317" s="4" t="str">
        <f t="shared" si="209"/>
        <v>na</v>
      </c>
    </row>
    <row r="1318" spans="1:33" x14ac:dyDescent="0.2">
      <c r="A1318" t="s">
        <v>5494</v>
      </c>
      <c r="B1318" t="s">
        <v>5603</v>
      </c>
      <c r="C1318" s="7" t="str">
        <f>VLOOKUP(B1318,YahooFinanceInfos!A:T,9,FALSE)</f>
        <v>SPDR Portfolio Long Term Corpor</v>
      </c>
      <c r="D1318" t="str">
        <f>VLOOKUP(B1318,YahooFinanceInfos!A:T,7,FALSE)</f>
        <v>USD</v>
      </c>
      <c r="E1318" s="1">
        <f>VLOOKUP(B1318,YahooFinanceInfos!A:T,20,FALSE)</f>
        <v>29.68</v>
      </c>
      <c r="F1318" s="4" t="str">
        <f>VLOOKUP(B1318,YahooFinanceInfos!A:AK,37,FALSE)</f>
        <v>23.3 - 32.7</v>
      </c>
      <c r="G1318" s="11">
        <f>(VLOOKUP(B1318,YahooFinanceInfos!A:AO,41,FALSE)-E1318)/E1318</f>
        <v>0.10175202156334243</v>
      </c>
      <c r="H1318" s="9">
        <f>VLOOKUP(B1318,YahooFinanceInfos!A:AX,50,FALSE)</f>
        <v>0</v>
      </c>
      <c r="I1318" s="9">
        <f>VLOOKUP(B1318,YahooFinanceInfos!A:AT,46,FALSE)</f>
        <v>0</v>
      </c>
      <c r="J1318" s="4">
        <f>VLOOKUP(B1318,YahooFinanceInfos!A:AV,48,FALSE)</f>
        <v>0</v>
      </c>
      <c r="K1318" s="4" t="str">
        <f t="shared" si="210"/>
        <v>na</v>
      </c>
      <c r="L1318" s="9">
        <f>VLOOKUP(B1318,YahooFinanceInfos!A:AV,47,FALSE)</f>
        <v>0</v>
      </c>
      <c r="M1318" s="9">
        <f>VLOOKUP(B1318,YahooFinanceInfos!A:AZ,52,FALSE)</f>
        <v>0</v>
      </c>
      <c r="N1318" s="4">
        <f>VLOOKUP(B1318,YahooFinanceInfos!A:BH,60,FALSE)</f>
        <v>0</v>
      </c>
      <c r="O1318" s="4" t="str">
        <f t="shared" si="211"/>
        <v>don't touch</v>
      </c>
      <c r="P1318" s="4"/>
      <c r="Q1318" s="4"/>
      <c r="R1318" s="4"/>
      <c r="S1318" s="4"/>
      <c r="T1318" s="4"/>
      <c r="AA1318" s="4" t="str">
        <f t="shared" si="203"/>
        <v>na</v>
      </c>
      <c r="AB1318" s="4" t="str">
        <f t="shared" si="204"/>
        <v>na</v>
      </c>
      <c r="AC1318" s="4" t="str">
        <f t="shared" si="205"/>
        <v>na</v>
      </c>
      <c r="AD1318" s="4" t="str">
        <f t="shared" si="206"/>
        <v>na</v>
      </c>
      <c r="AE1318" s="4" t="str">
        <f t="shared" si="207"/>
        <v>na</v>
      </c>
      <c r="AF1318" s="4" t="str">
        <f t="shared" si="208"/>
        <v>na</v>
      </c>
      <c r="AG1318" s="4" t="str">
        <f t="shared" si="209"/>
        <v>na</v>
      </c>
    </row>
    <row r="1319" spans="1:33" x14ac:dyDescent="0.2">
      <c r="A1319" t="s">
        <v>5494</v>
      </c>
      <c r="B1319" t="s">
        <v>5605</v>
      </c>
      <c r="C1319" s="7" t="str">
        <f>VLOOKUP(B1319,YahooFinanceInfos!A:T,9,FALSE)</f>
        <v>Cohen &amp; Steers Global Realty Ma</v>
      </c>
      <c r="D1319" t="str">
        <f>VLOOKUP(B1319,YahooFinanceInfos!A:T,7,FALSE)</f>
        <v>USD</v>
      </c>
      <c r="E1319" s="1">
        <f>VLOOKUP(B1319,YahooFinanceInfos!A:T,20,FALSE)</f>
        <v>48.42</v>
      </c>
      <c r="F1319" s="4" t="str">
        <f>VLOOKUP(B1319,YahooFinanceInfos!A:AK,37,FALSE)</f>
        <v>46.23 - 49.86</v>
      </c>
      <c r="G1319" s="11">
        <f>(VLOOKUP(B1319,YahooFinanceInfos!A:AO,41,FALSE)-E1319)/E1319</f>
        <v>2.9739776951672816E-2</v>
      </c>
      <c r="H1319" s="9">
        <f>VLOOKUP(B1319,YahooFinanceInfos!A:AX,50,FALSE)</f>
        <v>0</v>
      </c>
      <c r="I1319" s="9">
        <f>VLOOKUP(B1319,YahooFinanceInfos!A:AT,46,FALSE)</f>
        <v>0</v>
      </c>
      <c r="J1319" s="4">
        <f>VLOOKUP(B1319,YahooFinanceInfos!A:AV,48,FALSE)</f>
        <v>0</v>
      </c>
      <c r="K1319" s="4" t="str">
        <f t="shared" si="210"/>
        <v>na</v>
      </c>
      <c r="L1319" s="9">
        <f>VLOOKUP(B1319,YahooFinanceInfos!A:AV,47,FALSE)</f>
        <v>0</v>
      </c>
      <c r="M1319" s="9">
        <f>VLOOKUP(B1319,YahooFinanceInfos!A:AZ,52,FALSE)</f>
        <v>0</v>
      </c>
      <c r="N1319" s="4">
        <f>VLOOKUP(B1319,YahooFinanceInfos!A:BH,60,FALSE)</f>
        <v>0</v>
      </c>
      <c r="O1319" s="4" t="str">
        <f t="shared" si="211"/>
        <v>don't touch</v>
      </c>
      <c r="P1319" s="4"/>
      <c r="Q1319" s="4"/>
      <c r="R1319" s="4"/>
      <c r="S1319" s="4"/>
      <c r="T1319" s="4"/>
      <c r="AA1319" s="4" t="str">
        <f t="shared" si="203"/>
        <v>na</v>
      </c>
      <c r="AB1319" s="4" t="str">
        <f t="shared" si="204"/>
        <v>na</v>
      </c>
      <c r="AC1319" s="4" t="str">
        <f t="shared" si="205"/>
        <v>na</v>
      </c>
      <c r="AD1319" s="4" t="str">
        <f t="shared" si="206"/>
        <v>na</v>
      </c>
      <c r="AE1319" s="4" t="str">
        <f t="shared" si="207"/>
        <v>na</v>
      </c>
      <c r="AF1319" s="4" t="str">
        <f t="shared" si="208"/>
        <v>na</v>
      </c>
      <c r="AG1319" s="4" t="str">
        <f t="shared" si="209"/>
        <v>na</v>
      </c>
    </row>
    <row r="1320" spans="1:33" x14ac:dyDescent="0.2">
      <c r="A1320" t="s">
        <v>5494</v>
      </c>
      <c r="B1320" t="s">
        <v>5607</v>
      </c>
      <c r="C1320" s="7" t="str">
        <f>VLOOKUP(B1320,YahooFinanceInfos!A:T,9,FALSE)</f>
        <v>Vanguard Energy ETF</v>
      </c>
      <c r="D1320" t="str">
        <f>VLOOKUP(B1320,YahooFinanceInfos!A:T,7,FALSE)</f>
        <v>USD</v>
      </c>
      <c r="E1320" s="1">
        <f>VLOOKUP(B1320,YahooFinanceInfos!A:T,20,FALSE)</f>
        <v>47.64</v>
      </c>
      <c r="F1320" s="4" t="str">
        <f>VLOOKUP(B1320,YahooFinanceInfos!A:AK,37,FALSE)</f>
        <v>30.03 - 87.0</v>
      </c>
      <c r="G1320" s="11">
        <f>(VLOOKUP(B1320,YahooFinanceInfos!A:AO,41,FALSE)-E1320)/E1320</f>
        <v>0.82619647355163728</v>
      </c>
      <c r="H1320" s="9">
        <f>VLOOKUP(B1320,YahooFinanceInfos!A:AX,50,FALSE)</f>
        <v>0</v>
      </c>
      <c r="I1320" s="9">
        <f>VLOOKUP(B1320,YahooFinanceInfos!A:AT,46,FALSE)</f>
        <v>3.8570000000000002</v>
      </c>
      <c r="J1320" s="4">
        <f>VLOOKUP(B1320,YahooFinanceInfos!A:AV,48,FALSE)</f>
        <v>8.1698800000000002E-2</v>
      </c>
      <c r="K1320" s="4" t="str">
        <f t="shared" si="210"/>
        <v>na</v>
      </c>
      <c r="L1320" s="9">
        <f>VLOOKUP(B1320,YahooFinanceInfos!A:AV,47,FALSE)</f>
        <v>0</v>
      </c>
      <c r="M1320" s="9">
        <f>VLOOKUP(B1320,YahooFinanceInfos!A:AZ,52,FALSE)</f>
        <v>80.207999999999998</v>
      </c>
      <c r="N1320" s="4">
        <f>VLOOKUP(B1320,YahooFinanceInfos!A:BH,60,FALSE)</f>
        <v>0.59395569999999998</v>
      </c>
      <c r="O1320" s="4" t="str">
        <f t="shared" si="211"/>
        <v>don't touch</v>
      </c>
      <c r="P1320" s="4"/>
      <c r="Q1320" s="4"/>
      <c r="R1320" s="4"/>
      <c r="S1320" s="4"/>
      <c r="T1320" s="4"/>
      <c r="AA1320" s="4" t="str">
        <f t="shared" ref="AA1320:AA1383" si="212">IFERROR((Z1320-U1320)/U1320,"na")</f>
        <v>na</v>
      </c>
      <c r="AB1320" s="4" t="str">
        <f t="shared" ref="AB1320:AB1383" si="213">IFERROR((Z1320-W1320)/W1320,"na")</f>
        <v>na</v>
      </c>
      <c r="AC1320" s="4" t="str">
        <f t="shared" ref="AC1320:AC1383" si="214">IFERROR((V1320-U1320)/U1320,"na")</f>
        <v>na</v>
      </c>
      <c r="AD1320" s="4" t="str">
        <f t="shared" ref="AD1320:AD1383" si="215">IFERROR((W1320-V1320)/V1320,"na")</f>
        <v>na</v>
      </c>
      <c r="AE1320" s="4" t="str">
        <f t="shared" ref="AE1320:AE1383" si="216">IFERROR((X1320-W1320)/W1320,"na")</f>
        <v>na</v>
      </c>
      <c r="AF1320" s="4" t="str">
        <f t="shared" ref="AF1320:AF1383" si="217">IFERROR((Y1320-X1320)/X1320,"na")</f>
        <v>na</v>
      </c>
      <c r="AG1320" s="4" t="str">
        <f t="shared" ref="AG1320:AG1383" si="218">IFERROR((Z1320-Y1320)/Y1320,"na")</f>
        <v>na</v>
      </c>
    </row>
    <row r="1321" spans="1:33" x14ac:dyDescent="0.2">
      <c r="A1321" t="s">
        <v>5494</v>
      </c>
      <c r="B1321" t="s">
        <v>5609</v>
      </c>
      <c r="C1321" s="7" t="str">
        <f>VLOOKUP(B1321,YahooFinanceInfos!A:T,9,FALSE)</f>
        <v>iShares Edge MSCI Min Vol USA E</v>
      </c>
      <c r="D1321" t="str">
        <f>VLOOKUP(B1321,YahooFinanceInfos!A:T,7,FALSE)</f>
        <v>USD</v>
      </c>
      <c r="E1321" s="1">
        <f>VLOOKUP(B1321,YahooFinanceInfos!A:T,20,FALSE)</f>
        <v>57.91</v>
      </c>
      <c r="F1321" s="4" t="str">
        <f>VLOOKUP(B1321,YahooFinanceInfos!A:AK,37,FALSE)</f>
        <v>45.75 - 69.79</v>
      </c>
      <c r="G1321" s="11">
        <f>(VLOOKUP(B1321,YahooFinanceInfos!A:AO,41,FALSE)-E1321)/E1321</f>
        <v>0.20514591607667088</v>
      </c>
      <c r="H1321" s="9">
        <f>VLOOKUP(B1321,YahooFinanceInfos!A:AX,50,FALSE)</f>
        <v>0</v>
      </c>
      <c r="I1321" s="9">
        <f>VLOOKUP(B1321,YahooFinanceInfos!A:AT,46,FALSE)</f>
        <v>0</v>
      </c>
      <c r="J1321" s="4">
        <f>VLOOKUP(B1321,YahooFinanceInfos!A:AV,48,FALSE)</f>
        <v>0</v>
      </c>
      <c r="K1321" s="4" t="str">
        <f t="shared" si="210"/>
        <v>na</v>
      </c>
      <c r="L1321" s="9">
        <f>VLOOKUP(B1321,YahooFinanceInfos!A:AV,47,FALSE)</f>
        <v>0</v>
      </c>
      <c r="M1321" s="9">
        <f>VLOOKUP(B1321,YahooFinanceInfos!A:AZ,52,FALSE)</f>
        <v>0</v>
      </c>
      <c r="N1321" s="4">
        <f>VLOOKUP(B1321,YahooFinanceInfos!A:BH,60,FALSE)</f>
        <v>0</v>
      </c>
      <c r="O1321" s="4" t="str">
        <f t="shared" si="211"/>
        <v>don't touch</v>
      </c>
      <c r="P1321" s="4"/>
      <c r="Q1321" s="4"/>
      <c r="R1321" s="4"/>
      <c r="S1321" s="4"/>
      <c r="T1321" s="4"/>
      <c r="AA1321" s="4" t="str">
        <f t="shared" si="212"/>
        <v>na</v>
      </c>
      <c r="AB1321" s="4" t="str">
        <f t="shared" si="213"/>
        <v>na</v>
      </c>
      <c r="AC1321" s="4" t="str">
        <f t="shared" si="214"/>
        <v>na</v>
      </c>
      <c r="AD1321" s="4" t="str">
        <f t="shared" si="215"/>
        <v>na</v>
      </c>
      <c r="AE1321" s="4" t="str">
        <f t="shared" si="216"/>
        <v>na</v>
      </c>
      <c r="AF1321" s="4" t="str">
        <f t="shared" si="217"/>
        <v>na</v>
      </c>
      <c r="AG1321" s="4" t="str">
        <f t="shared" si="218"/>
        <v>na</v>
      </c>
    </row>
    <row r="1322" spans="1:33" x14ac:dyDescent="0.2">
      <c r="A1322" t="s">
        <v>5494</v>
      </c>
      <c r="B1322" t="s">
        <v>5611</v>
      </c>
      <c r="C1322" s="7" t="str">
        <f>VLOOKUP(B1322,YahooFinanceInfos!A:T,9,FALSE)</f>
        <v>SPDR S&amp;P 500 Fossil Fuel Reserv</v>
      </c>
      <c r="D1322" t="str">
        <f>VLOOKUP(B1322,YahooFinanceInfos!A:T,7,FALSE)</f>
        <v>USD</v>
      </c>
      <c r="E1322" s="1">
        <f>VLOOKUP(B1322,YahooFinanceInfos!A:T,20,FALSE)</f>
        <v>70.290000000000006</v>
      </c>
      <c r="F1322" s="4" t="str">
        <f>VLOOKUP(B1322,YahooFinanceInfos!A:AK,37,FALSE)</f>
        <v>54.3 - 91.845</v>
      </c>
      <c r="G1322" s="11">
        <f>(VLOOKUP(B1322,YahooFinanceInfos!A:AO,41,FALSE)-E1322)/E1322</f>
        <v>0.30665813060179242</v>
      </c>
      <c r="H1322" s="9">
        <f>VLOOKUP(B1322,YahooFinanceInfos!A:AX,50,FALSE)</f>
        <v>0</v>
      </c>
      <c r="I1322" s="9">
        <f>VLOOKUP(B1322,YahooFinanceInfos!A:AT,46,FALSE)</f>
        <v>0</v>
      </c>
      <c r="J1322" s="4">
        <f>VLOOKUP(B1322,YahooFinanceInfos!A:AV,48,FALSE)</f>
        <v>0</v>
      </c>
      <c r="K1322" s="4" t="str">
        <f t="shared" si="210"/>
        <v>na</v>
      </c>
      <c r="L1322" s="9">
        <f>VLOOKUP(B1322,YahooFinanceInfos!A:AV,47,FALSE)</f>
        <v>0</v>
      </c>
      <c r="M1322" s="9">
        <f>VLOOKUP(B1322,YahooFinanceInfos!A:AZ,52,FALSE)</f>
        <v>0</v>
      </c>
      <c r="N1322" s="4">
        <f>VLOOKUP(B1322,YahooFinanceInfos!A:BH,60,FALSE)</f>
        <v>0</v>
      </c>
      <c r="O1322" s="4" t="str">
        <f t="shared" si="211"/>
        <v>don't touch</v>
      </c>
      <c r="P1322" s="4"/>
      <c r="Q1322" s="4"/>
      <c r="R1322" s="4"/>
      <c r="S1322" s="4"/>
      <c r="T1322" s="4"/>
      <c r="AA1322" s="4" t="str">
        <f t="shared" si="212"/>
        <v>na</v>
      </c>
      <c r="AB1322" s="4" t="str">
        <f t="shared" si="213"/>
        <v>na</v>
      </c>
      <c r="AC1322" s="4" t="str">
        <f t="shared" si="214"/>
        <v>na</v>
      </c>
      <c r="AD1322" s="4" t="str">
        <f t="shared" si="215"/>
        <v>na</v>
      </c>
      <c r="AE1322" s="4" t="str">
        <f t="shared" si="216"/>
        <v>na</v>
      </c>
      <c r="AF1322" s="4" t="str">
        <f t="shared" si="217"/>
        <v>na</v>
      </c>
      <c r="AG1322" s="4" t="str">
        <f t="shared" si="218"/>
        <v>na</v>
      </c>
    </row>
    <row r="1323" spans="1:33" x14ac:dyDescent="0.2">
      <c r="A1323" t="s">
        <v>5494</v>
      </c>
      <c r="B1323" t="s">
        <v>5613</v>
      </c>
      <c r="C1323" s="7" t="str">
        <f>VLOOKUP(B1323,YahooFinanceInfos!A:T,9,FALSE)</f>
        <v>Schwab U.S. Small-Cap ETF</v>
      </c>
      <c r="D1323" t="str">
        <f>VLOOKUP(B1323,YahooFinanceInfos!A:T,7,FALSE)</f>
        <v>USD</v>
      </c>
      <c r="E1323" s="1">
        <f>VLOOKUP(B1323,YahooFinanceInfos!A:T,20,FALSE)</f>
        <v>56.23</v>
      </c>
      <c r="F1323" s="4" t="str">
        <f>VLOOKUP(B1323,YahooFinanceInfos!A:AK,37,FALSE)</f>
        <v>43.05 - 77.74</v>
      </c>
      <c r="G1323" s="11">
        <f>(VLOOKUP(B1323,YahooFinanceInfos!A:AO,41,FALSE)-E1323)/E1323</f>
        <v>0.38253601280455274</v>
      </c>
      <c r="H1323" s="9">
        <f>VLOOKUP(B1323,YahooFinanceInfos!A:AX,50,FALSE)</f>
        <v>0</v>
      </c>
      <c r="I1323" s="9">
        <f>VLOOKUP(B1323,YahooFinanceInfos!A:AT,46,FALSE)</f>
        <v>0</v>
      </c>
      <c r="J1323" s="4">
        <f>VLOOKUP(B1323,YahooFinanceInfos!A:AV,48,FALSE)</f>
        <v>0</v>
      </c>
      <c r="K1323" s="4" t="str">
        <f t="shared" si="210"/>
        <v>na</v>
      </c>
      <c r="L1323" s="9">
        <f>VLOOKUP(B1323,YahooFinanceInfos!A:AV,47,FALSE)</f>
        <v>0</v>
      </c>
      <c r="M1323" s="9">
        <f>VLOOKUP(B1323,YahooFinanceInfos!A:AZ,52,FALSE)</f>
        <v>0</v>
      </c>
      <c r="N1323" s="4">
        <f>VLOOKUP(B1323,YahooFinanceInfos!A:BH,60,FALSE)</f>
        <v>0</v>
      </c>
      <c r="O1323" s="4" t="str">
        <f t="shared" si="211"/>
        <v>don't touch</v>
      </c>
      <c r="P1323" s="4"/>
      <c r="Q1323" s="4"/>
      <c r="R1323" s="4"/>
      <c r="S1323" s="4"/>
      <c r="T1323" s="4"/>
      <c r="AA1323" s="4" t="str">
        <f t="shared" si="212"/>
        <v>na</v>
      </c>
      <c r="AB1323" s="4" t="str">
        <f t="shared" si="213"/>
        <v>na</v>
      </c>
      <c r="AC1323" s="4" t="str">
        <f t="shared" si="214"/>
        <v>na</v>
      </c>
      <c r="AD1323" s="4" t="str">
        <f t="shared" si="215"/>
        <v>na</v>
      </c>
      <c r="AE1323" s="4" t="str">
        <f t="shared" si="216"/>
        <v>na</v>
      </c>
      <c r="AF1323" s="4" t="str">
        <f t="shared" si="217"/>
        <v>na</v>
      </c>
      <c r="AG1323" s="4" t="str">
        <f t="shared" si="218"/>
        <v>na</v>
      </c>
    </row>
    <row r="1324" spans="1:33" x14ac:dyDescent="0.2">
      <c r="A1324" t="s">
        <v>5494</v>
      </c>
      <c r="B1324" t="s">
        <v>5615</v>
      </c>
      <c r="C1324" s="7" t="str">
        <f>VLOOKUP(B1324,YahooFinanceInfos!A:T,9,FALSE)</f>
        <v>iShares Morningstar Large-Cap E</v>
      </c>
      <c r="D1324" t="str">
        <f>VLOOKUP(B1324,YahooFinanceInfos!A:T,7,FALSE)</f>
        <v>USD</v>
      </c>
      <c r="E1324" s="1">
        <f>VLOOKUP(B1324,YahooFinanceInfos!A:T,20,FALSE)</f>
        <v>160.12</v>
      </c>
      <c r="F1324" s="4" t="str">
        <f>VLOOKUP(B1324,YahooFinanceInfos!A:AK,37,FALSE)</f>
        <v>122.9 - 194.19</v>
      </c>
      <c r="G1324" s="11">
        <f>(VLOOKUP(B1324,YahooFinanceInfos!A:AO,41,FALSE)-E1324)/E1324</f>
        <v>0.21277791656257802</v>
      </c>
      <c r="H1324" s="9">
        <f>VLOOKUP(B1324,YahooFinanceInfos!A:AX,50,FALSE)</f>
        <v>0</v>
      </c>
      <c r="I1324" s="9">
        <f>VLOOKUP(B1324,YahooFinanceInfos!A:AT,46,FALSE)</f>
        <v>0</v>
      </c>
      <c r="J1324" s="4">
        <f>VLOOKUP(B1324,YahooFinanceInfos!A:AV,48,FALSE)</f>
        <v>0</v>
      </c>
      <c r="K1324" s="4" t="str">
        <f t="shared" si="210"/>
        <v>na</v>
      </c>
      <c r="L1324" s="9">
        <f>VLOOKUP(B1324,YahooFinanceInfos!A:AV,47,FALSE)</f>
        <v>0</v>
      </c>
      <c r="M1324" s="9">
        <f>VLOOKUP(B1324,YahooFinanceInfos!A:AZ,52,FALSE)</f>
        <v>0</v>
      </c>
      <c r="N1324" s="4">
        <f>VLOOKUP(B1324,YahooFinanceInfos!A:BH,60,FALSE)</f>
        <v>0</v>
      </c>
      <c r="O1324" s="4" t="str">
        <f t="shared" si="211"/>
        <v>don't touch</v>
      </c>
      <c r="P1324" s="4"/>
      <c r="Q1324" s="4"/>
      <c r="R1324" s="4"/>
      <c r="S1324" s="4"/>
      <c r="T1324" s="4"/>
      <c r="AA1324" s="4" t="str">
        <f t="shared" si="212"/>
        <v>na</v>
      </c>
      <c r="AB1324" s="4" t="str">
        <f t="shared" si="213"/>
        <v>na</v>
      </c>
      <c r="AC1324" s="4" t="str">
        <f t="shared" si="214"/>
        <v>na</v>
      </c>
      <c r="AD1324" s="4" t="str">
        <f t="shared" si="215"/>
        <v>na</v>
      </c>
      <c r="AE1324" s="4" t="str">
        <f t="shared" si="216"/>
        <v>na</v>
      </c>
      <c r="AF1324" s="4" t="str">
        <f t="shared" si="217"/>
        <v>na</v>
      </c>
      <c r="AG1324" s="4" t="str">
        <f t="shared" si="218"/>
        <v>na</v>
      </c>
    </row>
    <row r="1325" spans="1:33" x14ac:dyDescent="0.2">
      <c r="A1325" t="s">
        <v>5494</v>
      </c>
      <c r="B1325" t="s">
        <v>5617</v>
      </c>
      <c r="C1325" s="7" t="str">
        <f>VLOOKUP(B1325,YahooFinanceInfos!A:T,9,FALSE)</f>
        <v>Innovator IBD 50 ETF</v>
      </c>
      <c r="D1325" t="str">
        <f>VLOOKUP(B1325,YahooFinanceInfos!A:T,7,FALSE)</f>
        <v>USD</v>
      </c>
      <c r="E1325" s="1">
        <f>VLOOKUP(B1325,YahooFinanceInfos!A:T,20,FALSE)</f>
        <v>31</v>
      </c>
      <c r="F1325" s="4" t="str">
        <f>VLOOKUP(B1325,YahooFinanceInfos!A:AK,37,FALSE)</f>
        <v>24.03 - 37.12</v>
      </c>
      <c r="G1325" s="11">
        <f>(VLOOKUP(B1325,YahooFinanceInfos!A:AO,41,FALSE)-E1325)/E1325</f>
        <v>0.19741935483870959</v>
      </c>
      <c r="H1325" s="9">
        <f>VLOOKUP(B1325,YahooFinanceInfos!A:AX,50,FALSE)</f>
        <v>0</v>
      </c>
      <c r="I1325" s="9">
        <f>VLOOKUP(B1325,YahooFinanceInfos!A:AT,46,FALSE)</f>
        <v>0</v>
      </c>
      <c r="J1325" s="4">
        <f>VLOOKUP(B1325,YahooFinanceInfos!A:AV,48,FALSE)</f>
        <v>0</v>
      </c>
      <c r="K1325" s="4" t="str">
        <f t="shared" ref="K1325:K1388" si="219">IFERROR(I1325/H1325,"na")</f>
        <v>na</v>
      </c>
      <c r="L1325" s="9">
        <f>VLOOKUP(B1325,YahooFinanceInfos!A:AV,47,FALSE)</f>
        <v>0</v>
      </c>
      <c r="M1325" s="9">
        <f>VLOOKUP(B1325,YahooFinanceInfos!A:AZ,52,FALSE)</f>
        <v>0</v>
      </c>
      <c r="N1325" s="4">
        <f>VLOOKUP(B1325,YahooFinanceInfos!A:BH,60,FALSE)</f>
        <v>0</v>
      </c>
      <c r="O1325" s="4" t="str">
        <f t="shared" ref="O1325:O1388" si="220">IF(G1325&gt;30%,IF(J1325&gt;3%,IF(K1325&lt;100%,IF(K1325&gt;0%,"invest","don't touch"),"don't touch"),"don't touch"),"don't touch")</f>
        <v>don't touch</v>
      </c>
      <c r="P1325" s="4"/>
      <c r="Q1325" s="4"/>
      <c r="R1325" s="4"/>
      <c r="S1325" s="4"/>
      <c r="T1325" s="4"/>
      <c r="AA1325" s="4" t="str">
        <f t="shared" si="212"/>
        <v>na</v>
      </c>
      <c r="AB1325" s="4" t="str">
        <f t="shared" si="213"/>
        <v>na</v>
      </c>
      <c r="AC1325" s="4" t="str">
        <f t="shared" si="214"/>
        <v>na</v>
      </c>
      <c r="AD1325" s="4" t="str">
        <f t="shared" si="215"/>
        <v>na</v>
      </c>
      <c r="AE1325" s="4" t="str">
        <f t="shared" si="216"/>
        <v>na</v>
      </c>
      <c r="AF1325" s="4" t="str">
        <f t="shared" si="217"/>
        <v>na</v>
      </c>
      <c r="AG1325" s="4" t="str">
        <f t="shared" si="218"/>
        <v>na</v>
      </c>
    </row>
    <row r="1326" spans="1:33" x14ac:dyDescent="0.2">
      <c r="A1326" t="s">
        <v>5494</v>
      </c>
      <c r="B1326" t="s">
        <v>5619</v>
      </c>
      <c r="C1326" s="7" t="str">
        <f>VLOOKUP(B1326,YahooFinanceInfos!A:T,9,FALSE)</f>
        <v xml:space="preserve">iShares S&amp;P Mid-Cap 400 Growth </v>
      </c>
      <c r="D1326" t="str">
        <f>VLOOKUP(B1326,YahooFinanceInfos!A:T,7,FALSE)</f>
        <v>USD</v>
      </c>
      <c r="E1326" s="1">
        <f>VLOOKUP(B1326,YahooFinanceInfos!A:T,20,FALSE)</f>
        <v>199</v>
      </c>
      <c r="F1326" s="4" t="str">
        <f>VLOOKUP(B1326,YahooFinanceInfos!A:AK,37,FALSE)</f>
        <v>145.46 - 248.43</v>
      </c>
      <c r="G1326" s="11">
        <f>(VLOOKUP(B1326,YahooFinanceInfos!A:AO,41,FALSE)-E1326)/E1326</f>
        <v>0.248391959798995</v>
      </c>
      <c r="H1326" s="9">
        <f>VLOOKUP(B1326,YahooFinanceInfos!A:AX,50,FALSE)</f>
        <v>0</v>
      </c>
      <c r="I1326" s="9">
        <f>VLOOKUP(B1326,YahooFinanceInfos!A:AT,46,FALSE)</f>
        <v>0</v>
      </c>
      <c r="J1326" s="4">
        <f>VLOOKUP(B1326,YahooFinanceInfos!A:AV,48,FALSE)</f>
        <v>0</v>
      </c>
      <c r="K1326" s="4" t="str">
        <f t="shared" si="219"/>
        <v>na</v>
      </c>
      <c r="L1326" s="9">
        <f>VLOOKUP(B1326,YahooFinanceInfos!A:AV,47,FALSE)</f>
        <v>0</v>
      </c>
      <c r="M1326" s="9">
        <f>VLOOKUP(B1326,YahooFinanceInfos!A:AZ,52,FALSE)</f>
        <v>0</v>
      </c>
      <c r="N1326" s="4">
        <f>VLOOKUP(B1326,YahooFinanceInfos!A:BH,60,FALSE)</f>
        <v>0</v>
      </c>
      <c r="O1326" s="4" t="str">
        <f t="shared" si="220"/>
        <v>don't touch</v>
      </c>
      <c r="P1326" s="4"/>
      <c r="Q1326" s="4"/>
      <c r="R1326" s="4"/>
      <c r="S1326" s="4"/>
      <c r="T1326" s="4"/>
      <c r="AA1326" s="4" t="str">
        <f t="shared" si="212"/>
        <v>na</v>
      </c>
      <c r="AB1326" s="4" t="str">
        <f t="shared" si="213"/>
        <v>na</v>
      </c>
      <c r="AC1326" s="4" t="str">
        <f t="shared" si="214"/>
        <v>na</v>
      </c>
      <c r="AD1326" s="4" t="str">
        <f t="shared" si="215"/>
        <v>na</v>
      </c>
      <c r="AE1326" s="4" t="str">
        <f t="shared" si="216"/>
        <v>na</v>
      </c>
      <c r="AF1326" s="4" t="str">
        <f t="shared" si="217"/>
        <v>na</v>
      </c>
      <c r="AG1326" s="4" t="str">
        <f t="shared" si="218"/>
        <v>na</v>
      </c>
    </row>
    <row r="1327" spans="1:33" x14ac:dyDescent="0.2">
      <c r="A1327" t="s">
        <v>5494</v>
      </c>
      <c r="B1327" t="s">
        <v>5621</v>
      </c>
      <c r="C1327" s="7" t="str">
        <f>VLOOKUP(B1327,YahooFinanceInfos!A:T,9,FALSE)</f>
        <v>First Trust North American Ener</v>
      </c>
      <c r="D1327" t="str">
        <f>VLOOKUP(B1327,YahooFinanceInfos!A:T,7,FALSE)</f>
        <v>USD</v>
      </c>
      <c r="E1327" s="1">
        <f>VLOOKUP(B1327,YahooFinanceInfos!A:T,20,FALSE)</f>
        <v>19.59</v>
      </c>
      <c r="F1327" s="4" t="str">
        <f>VLOOKUP(B1327,YahooFinanceInfos!A:AK,37,FALSE)</f>
        <v>14.29 - 26.48</v>
      </c>
      <c r="G1327" s="11">
        <f>(VLOOKUP(B1327,YahooFinanceInfos!A:AO,41,FALSE)-E1327)/E1327</f>
        <v>0.35171005615109752</v>
      </c>
      <c r="H1327" s="9">
        <f>VLOOKUP(B1327,YahooFinanceInfos!A:AX,50,FALSE)</f>
        <v>0</v>
      </c>
      <c r="I1327" s="9">
        <f>VLOOKUP(B1327,YahooFinanceInfos!A:AT,46,FALSE)</f>
        <v>0</v>
      </c>
      <c r="J1327" s="4">
        <f>VLOOKUP(B1327,YahooFinanceInfos!A:AV,48,FALSE)</f>
        <v>0</v>
      </c>
      <c r="K1327" s="4" t="str">
        <f t="shared" si="219"/>
        <v>na</v>
      </c>
      <c r="L1327" s="9">
        <f>VLOOKUP(B1327,YahooFinanceInfos!A:AV,47,FALSE)</f>
        <v>0</v>
      </c>
      <c r="M1327" s="9">
        <f>VLOOKUP(B1327,YahooFinanceInfos!A:AZ,52,FALSE)</f>
        <v>0</v>
      </c>
      <c r="N1327" s="4">
        <f>VLOOKUP(B1327,YahooFinanceInfos!A:BH,60,FALSE)</f>
        <v>0</v>
      </c>
      <c r="O1327" s="4" t="str">
        <f t="shared" si="220"/>
        <v>don't touch</v>
      </c>
      <c r="P1327" s="4"/>
      <c r="Q1327" s="4"/>
      <c r="R1327" s="4"/>
      <c r="S1327" s="4"/>
      <c r="T1327" s="4"/>
      <c r="AA1327" s="4" t="str">
        <f t="shared" si="212"/>
        <v>na</v>
      </c>
      <c r="AB1327" s="4" t="str">
        <f t="shared" si="213"/>
        <v>na</v>
      </c>
      <c r="AC1327" s="4" t="str">
        <f t="shared" si="214"/>
        <v>na</v>
      </c>
      <c r="AD1327" s="4" t="str">
        <f t="shared" si="215"/>
        <v>na</v>
      </c>
      <c r="AE1327" s="4" t="str">
        <f t="shared" si="216"/>
        <v>na</v>
      </c>
      <c r="AF1327" s="4" t="str">
        <f t="shared" si="217"/>
        <v>na</v>
      </c>
      <c r="AG1327" s="4" t="str">
        <f t="shared" si="218"/>
        <v>na</v>
      </c>
    </row>
    <row r="1328" spans="1:33" x14ac:dyDescent="0.2">
      <c r="A1328" t="s">
        <v>5494</v>
      </c>
      <c r="B1328" t="s">
        <v>5623</v>
      </c>
      <c r="C1328" s="7" t="str">
        <f>VLOOKUP(B1328,YahooFinanceInfos!A:T,9,FALSE)</f>
        <v>Invesco KBW Property &amp; Casualty</v>
      </c>
      <c r="D1328" t="str">
        <f>VLOOKUP(B1328,YahooFinanceInfos!A:T,7,FALSE)</f>
        <v>USD</v>
      </c>
      <c r="E1328" s="1">
        <f>VLOOKUP(B1328,YahooFinanceInfos!A:T,20,FALSE)</f>
        <v>47.6</v>
      </c>
      <c r="F1328" s="4" t="str">
        <f>VLOOKUP(B1328,YahooFinanceInfos!A:AK,37,FALSE)</f>
        <v>44.46 - 76.48</v>
      </c>
      <c r="G1328" s="11">
        <f>(VLOOKUP(B1328,YahooFinanceInfos!A:AO,41,FALSE)-E1328)/E1328</f>
        <v>0.60672268907563032</v>
      </c>
      <c r="H1328" s="9">
        <f>VLOOKUP(B1328,YahooFinanceInfos!A:AX,50,FALSE)</f>
        <v>0</v>
      </c>
      <c r="I1328" s="9">
        <f>VLOOKUP(B1328,YahooFinanceInfos!A:AT,46,FALSE)</f>
        <v>0</v>
      </c>
      <c r="J1328" s="4">
        <f>VLOOKUP(B1328,YahooFinanceInfos!A:AV,48,FALSE)</f>
        <v>0</v>
      </c>
      <c r="K1328" s="4" t="str">
        <f t="shared" si="219"/>
        <v>na</v>
      </c>
      <c r="L1328" s="9">
        <f>VLOOKUP(B1328,YahooFinanceInfos!A:AV,47,FALSE)</f>
        <v>0</v>
      </c>
      <c r="M1328" s="9">
        <f>VLOOKUP(B1328,YahooFinanceInfos!A:AZ,52,FALSE)</f>
        <v>0</v>
      </c>
      <c r="N1328" s="4">
        <f>VLOOKUP(B1328,YahooFinanceInfos!A:BH,60,FALSE)</f>
        <v>0</v>
      </c>
      <c r="O1328" s="4" t="str">
        <f t="shared" si="220"/>
        <v>don't touch</v>
      </c>
      <c r="P1328" s="4"/>
      <c r="Q1328" s="4"/>
      <c r="R1328" s="4"/>
      <c r="S1328" s="4"/>
      <c r="T1328" s="4"/>
      <c r="AA1328" s="4" t="str">
        <f t="shared" si="212"/>
        <v>na</v>
      </c>
      <c r="AB1328" s="4" t="str">
        <f t="shared" si="213"/>
        <v>na</v>
      </c>
      <c r="AC1328" s="4" t="str">
        <f t="shared" si="214"/>
        <v>na</v>
      </c>
      <c r="AD1328" s="4" t="str">
        <f t="shared" si="215"/>
        <v>na</v>
      </c>
      <c r="AE1328" s="4" t="str">
        <f t="shared" si="216"/>
        <v>na</v>
      </c>
      <c r="AF1328" s="4" t="str">
        <f t="shared" si="217"/>
        <v>na</v>
      </c>
      <c r="AG1328" s="4" t="str">
        <f t="shared" si="218"/>
        <v>na</v>
      </c>
    </row>
    <row r="1329" spans="1:33" x14ac:dyDescent="0.2">
      <c r="A1329" t="s">
        <v>5494</v>
      </c>
      <c r="B1329" t="s">
        <v>5625</v>
      </c>
      <c r="C1329" s="7" t="str">
        <f>VLOOKUP(B1329,YahooFinanceInfos!A:T,9,FALSE)</f>
        <v>SPDR SSGA US Small Cap Low Vola</v>
      </c>
      <c r="D1329" t="str">
        <f>VLOOKUP(B1329,YahooFinanceInfos!A:T,7,FALSE)</f>
        <v>USD</v>
      </c>
      <c r="E1329" s="1">
        <f>VLOOKUP(B1329,YahooFinanceInfos!A:T,20,FALSE)</f>
        <v>65.28</v>
      </c>
      <c r="F1329" s="4" t="str">
        <f>VLOOKUP(B1329,YahooFinanceInfos!A:AK,37,FALSE)</f>
        <v>56.0 - 101.53</v>
      </c>
      <c r="G1329" s="11">
        <f>(VLOOKUP(B1329,YahooFinanceInfos!A:AO,41,FALSE)-E1329)/E1329</f>
        <v>0.55530024509803921</v>
      </c>
      <c r="H1329" s="9">
        <f>VLOOKUP(B1329,YahooFinanceInfos!A:AX,50,FALSE)</f>
        <v>0</v>
      </c>
      <c r="I1329" s="9">
        <f>VLOOKUP(B1329,YahooFinanceInfos!A:AT,46,FALSE)</f>
        <v>0</v>
      </c>
      <c r="J1329" s="4">
        <f>VLOOKUP(B1329,YahooFinanceInfos!A:AV,48,FALSE)</f>
        <v>0</v>
      </c>
      <c r="K1329" s="4" t="str">
        <f t="shared" si="219"/>
        <v>na</v>
      </c>
      <c r="L1329" s="9">
        <f>VLOOKUP(B1329,YahooFinanceInfos!A:AV,47,FALSE)</f>
        <v>0</v>
      </c>
      <c r="M1329" s="9">
        <f>VLOOKUP(B1329,YahooFinanceInfos!A:AZ,52,FALSE)</f>
        <v>0</v>
      </c>
      <c r="N1329" s="4">
        <f>VLOOKUP(B1329,YahooFinanceInfos!A:BH,60,FALSE)</f>
        <v>0</v>
      </c>
      <c r="O1329" s="4" t="str">
        <f t="shared" si="220"/>
        <v>don't touch</v>
      </c>
      <c r="P1329" s="4"/>
      <c r="Q1329" s="4"/>
      <c r="R1329" s="4"/>
      <c r="S1329" s="4"/>
      <c r="T1329" s="4"/>
      <c r="AA1329" s="4" t="str">
        <f t="shared" si="212"/>
        <v>na</v>
      </c>
      <c r="AB1329" s="4" t="str">
        <f t="shared" si="213"/>
        <v>na</v>
      </c>
      <c r="AC1329" s="4" t="str">
        <f t="shared" si="214"/>
        <v>na</v>
      </c>
      <c r="AD1329" s="4" t="str">
        <f t="shared" si="215"/>
        <v>na</v>
      </c>
      <c r="AE1329" s="4" t="str">
        <f t="shared" si="216"/>
        <v>na</v>
      </c>
      <c r="AF1329" s="4" t="str">
        <f t="shared" si="217"/>
        <v>na</v>
      </c>
      <c r="AG1329" s="4" t="str">
        <f t="shared" si="218"/>
        <v>na</v>
      </c>
    </row>
    <row r="1330" spans="1:33" x14ac:dyDescent="0.2">
      <c r="A1330" t="s">
        <v>5494</v>
      </c>
      <c r="B1330" t="s">
        <v>5627</v>
      </c>
      <c r="C1330" s="7" t="str">
        <f>VLOOKUP(B1330,YahooFinanceInfos!A:T,9,FALSE)</f>
        <v>Vanguard Growth ETF</v>
      </c>
      <c r="D1330" t="str">
        <f>VLOOKUP(B1330,YahooFinanceInfos!A:T,7,FALSE)</f>
        <v>USD</v>
      </c>
      <c r="E1330" s="1">
        <f>VLOOKUP(B1330,YahooFinanceInfos!A:T,20,FALSE)</f>
        <v>181.57</v>
      </c>
      <c r="F1330" s="4" t="str">
        <f>VLOOKUP(B1330,YahooFinanceInfos!A:AK,37,FALSE)</f>
        <v>133.57 - 202.18</v>
      </c>
      <c r="G1330" s="11">
        <f>(VLOOKUP(B1330,YahooFinanceInfos!A:AO,41,FALSE)-E1330)/E1330</f>
        <v>0.11350994106956003</v>
      </c>
      <c r="H1330" s="9">
        <f>VLOOKUP(B1330,YahooFinanceInfos!A:AX,50,FALSE)</f>
        <v>0</v>
      </c>
      <c r="I1330" s="9">
        <f>VLOOKUP(B1330,YahooFinanceInfos!A:AT,46,FALSE)</f>
        <v>1.3879999999999999</v>
      </c>
      <c r="J1330" s="4">
        <f>VLOOKUP(B1330,YahooFinanceInfos!A:AV,48,FALSE)</f>
        <v>7.7111109999999997E-3</v>
      </c>
      <c r="K1330" s="4" t="str">
        <f t="shared" si="219"/>
        <v>na</v>
      </c>
      <c r="L1330" s="9">
        <f>VLOOKUP(B1330,YahooFinanceInfos!A:AV,47,FALSE)</f>
        <v>0</v>
      </c>
      <c r="M1330" s="9">
        <f>VLOOKUP(B1330,YahooFinanceInfos!A:AZ,52,FALSE)</f>
        <v>68.576999999999998</v>
      </c>
      <c r="N1330" s="4">
        <f>VLOOKUP(B1330,YahooFinanceInfos!A:BH,60,FALSE)</f>
        <v>2.6476807999999998</v>
      </c>
      <c r="O1330" s="4" t="str">
        <f t="shared" si="220"/>
        <v>don't touch</v>
      </c>
      <c r="P1330" s="4"/>
      <c r="Q1330" s="4"/>
      <c r="R1330" s="4"/>
      <c r="S1330" s="4"/>
      <c r="T1330" s="4"/>
      <c r="AA1330" s="4" t="str">
        <f t="shared" si="212"/>
        <v>na</v>
      </c>
      <c r="AB1330" s="4" t="str">
        <f t="shared" si="213"/>
        <v>na</v>
      </c>
      <c r="AC1330" s="4" t="str">
        <f t="shared" si="214"/>
        <v>na</v>
      </c>
      <c r="AD1330" s="4" t="str">
        <f t="shared" si="215"/>
        <v>na</v>
      </c>
      <c r="AE1330" s="4" t="str">
        <f t="shared" si="216"/>
        <v>na</v>
      </c>
      <c r="AF1330" s="4" t="str">
        <f t="shared" si="217"/>
        <v>na</v>
      </c>
      <c r="AG1330" s="4" t="str">
        <f t="shared" si="218"/>
        <v>na</v>
      </c>
    </row>
    <row r="1331" spans="1:33" x14ac:dyDescent="0.2">
      <c r="A1331" t="s">
        <v>5494</v>
      </c>
      <c r="B1331" t="s">
        <v>5629</v>
      </c>
      <c r="C1331" s="7" t="str">
        <f>VLOOKUP(B1331,YahooFinanceInfos!A:T,9,FALSE)</f>
        <v>iShares U.S. Energy ETF</v>
      </c>
      <c r="D1331" t="str">
        <f>VLOOKUP(B1331,YahooFinanceInfos!A:T,7,FALSE)</f>
        <v>USD</v>
      </c>
      <c r="E1331" s="1">
        <f>VLOOKUP(B1331,YahooFinanceInfos!A:T,20,FALSE)</f>
        <v>19</v>
      </c>
      <c r="F1331" s="4" t="str">
        <f>VLOOKUP(B1331,YahooFinanceInfos!A:AK,37,FALSE)</f>
        <v>12.13 - 35.09</v>
      </c>
      <c r="G1331" s="11">
        <f>(VLOOKUP(B1331,YahooFinanceInfos!A:AO,41,FALSE)-E1331)/E1331</f>
        <v>0.84684210526315806</v>
      </c>
      <c r="H1331" s="9">
        <f>VLOOKUP(B1331,YahooFinanceInfos!A:AX,50,FALSE)</f>
        <v>0</v>
      </c>
      <c r="I1331" s="9">
        <f>VLOOKUP(B1331,YahooFinanceInfos!A:AT,46,FALSE)</f>
        <v>0</v>
      </c>
      <c r="J1331" s="4">
        <f>VLOOKUP(B1331,YahooFinanceInfos!A:AV,48,FALSE)</f>
        <v>0</v>
      </c>
      <c r="K1331" s="4" t="str">
        <f t="shared" si="219"/>
        <v>na</v>
      </c>
      <c r="L1331" s="9">
        <f>VLOOKUP(B1331,YahooFinanceInfos!A:AV,47,FALSE)</f>
        <v>0</v>
      </c>
      <c r="M1331" s="9">
        <f>VLOOKUP(B1331,YahooFinanceInfos!A:AZ,52,FALSE)</f>
        <v>0</v>
      </c>
      <c r="N1331" s="4">
        <f>VLOOKUP(B1331,YahooFinanceInfos!A:BH,60,FALSE)</f>
        <v>0</v>
      </c>
      <c r="O1331" s="4" t="str">
        <f t="shared" si="220"/>
        <v>don't touch</v>
      </c>
      <c r="P1331" s="4"/>
      <c r="Q1331" s="4"/>
      <c r="R1331" s="4"/>
      <c r="S1331" s="4"/>
      <c r="T1331" s="4"/>
      <c r="AA1331" s="4" t="str">
        <f t="shared" si="212"/>
        <v>na</v>
      </c>
      <c r="AB1331" s="4" t="str">
        <f t="shared" si="213"/>
        <v>na</v>
      </c>
      <c r="AC1331" s="4" t="str">
        <f t="shared" si="214"/>
        <v>na</v>
      </c>
      <c r="AD1331" s="4" t="str">
        <f t="shared" si="215"/>
        <v>na</v>
      </c>
      <c r="AE1331" s="4" t="str">
        <f t="shared" si="216"/>
        <v>na</v>
      </c>
      <c r="AF1331" s="4" t="str">
        <f t="shared" si="217"/>
        <v>na</v>
      </c>
      <c r="AG1331" s="4" t="str">
        <f t="shared" si="218"/>
        <v>na</v>
      </c>
    </row>
    <row r="1332" spans="1:33" x14ac:dyDescent="0.2">
      <c r="A1332" t="s">
        <v>5494</v>
      </c>
      <c r="B1332" t="s">
        <v>5631</v>
      </c>
      <c r="C1332" s="7" t="str">
        <f>VLOOKUP(B1332,YahooFinanceInfos!A:T,9,FALSE)</f>
        <v xml:space="preserve">Invesco S&amp;P 500 Low Volatility </v>
      </c>
      <c r="D1332" t="str">
        <f>VLOOKUP(B1332,YahooFinanceInfos!A:T,7,FALSE)</f>
        <v>USD</v>
      </c>
      <c r="E1332" s="1">
        <f>VLOOKUP(B1332,YahooFinanceInfos!A:T,20,FALSE)</f>
        <v>47.49</v>
      </c>
      <c r="F1332" s="4" t="str">
        <f>VLOOKUP(B1332,YahooFinanceInfos!A:AK,37,FALSE)</f>
        <v>38.58 - 62.09</v>
      </c>
      <c r="G1332" s="11">
        <f>(VLOOKUP(B1332,YahooFinanceInfos!A:AO,41,FALSE)-E1332)/E1332</f>
        <v>0.30743314381975156</v>
      </c>
      <c r="H1332" s="9">
        <f>VLOOKUP(B1332,YahooFinanceInfos!A:AX,50,FALSE)</f>
        <v>0</v>
      </c>
      <c r="I1332" s="9">
        <f>VLOOKUP(B1332,YahooFinanceInfos!A:AT,46,FALSE)</f>
        <v>0</v>
      </c>
      <c r="J1332" s="4">
        <f>VLOOKUP(B1332,YahooFinanceInfos!A:AV,48,FALSE)</f>
        <v>0</v>
      </c>
      <c r="K1332" s="4" t="str">
        <f t="shared" si="219"/>
        <v>na</v>
      </c>
      <c r="L1332" s="9">
        <f>VLOOKUP(B1332,YahooFinanceInfos!A:AV,47,FALSE)</f>
        <v>0</v>
      </c>
      <c r="M1332" s="9">
        <f>VLOOKUP(B1332,YahooFinanceInfos!A:AZ,52,FALSE)</f>
        <v>0</v>
      </c>
      <c r="N1332" s="4">
        <f>VLOOKUP(B1332,YahooFinanceInfos!A:BH,60,FALSE)</f>
        <v>0</v>
      </c>
      <c r="O1332" s="4" t="str">
        <f t="shared" si="220"/>
        <v>don't touch</v>
      </c>
      <c r="P1332" s="4"/>
      <c r="Q1332" s="4"/>
      <c r="R1332" s="4"/>
      <c r="S1332" s="4"/>
      <c r="T1332" s="4"/>
      <c r="AA1332" s="4" t="str">
        <f t="shared" si="212"/>
        <v>na</v>
      </c>
      <c r="AB1332" s="4" t="str">
        <f t="shared" si="213"/>
        <v>na</v>
      </c>
      <c r="AC1332" s="4" t="str">
        <f t="shared" si="214"/>
        <v>na</v>
      </c>
      <c r="AD1332" s="4" t="str">
        <f t="shared" si="215"/>
        <v>na</v>
      </c>
      <c r="AE1332" s="4" t="str">
        <f t="shared" si="216"/>
        <v>na</v>
      </c>
      <c r="AF1332" s="4" t="str">
        <f t="shared" si="217"/>
        <v>na</v>
      </c>
      <c r="AG1332" s="4" t="str">
        <f t="shared" si="218"/>
        <v>na</v>
      </c>
    </row>
    <row r="1333" spans="1:33" x14ac:dyDescent="0.2">
      <c r="A1333" t="s">
        <v>5494</v>
      </c>
      <c r="B1333" t="s">
        <v>5633</v>
      </c>
      <c r="C1333" s="7" t="str">
        <f>VLOOKUP(B1333,YahooFinanceInfos!A:T,9,FALSE)</f>
        <v>iShares Edge MSCI Multifactor U</v>
      </c>
      <c r="D1333" t="str">
        <f>VLOOKUP(B1333,YahooFinanceInfos!A:T,7,FALSE)</f>
        <v>USD</v>
      </c>
      <c r="E1333" s="1">
        <f>VLOOKUP(B1333,YahooFinanceInfos!A:T,20,FALSE)</f>
        <v>31.25</v>
      </c>
      <c r="F1333" s="4" t="str">
        <f>VLOOKUP(B1333,YahooFinanceInfos!A:AK,37,FALSE)</f>
        <v>24.185 - 44.18</v>
      </c>
      <c r="G1333" s="11">
        <f>(VLOOKUP(B1333,YahooFinanceInfos!A:AO,41,FALSE)-E1333)/E1333</f>
        <v>0.41376000000000002</v>
      </c>
      <c r="H1333" s="9">
        <f>VLOOKUP(B1333,YahooFinanceInfos!A:AX,50,FALSE)</f>
        <v>0</v>
      </c>
      <c r="I1333" s="9">
        <f>VLOOKUP(B1333,YahooFinanceInfos!A:AT,46,FALSE)</f>
        <v>0</v>
      </c>
      <c r="J1333" s="4">
        <f>VLOOKUP(B1333,YahooFinanceInfos!A:AV,48,FALSE)</f>
        <v>0</v>
      </c>
      <c r="K1333" s="4" t="str">
        <f t="shared" si="219"/>
        <v>na</v>
      </c>
      <c r="L1333" s="9">
        <f>VLOOKUP(B1333,YahooFinanceInfos!A:AV,47,FALSE)</f>
        <v>0</v>
      </c>
      <c r="M1333" s="9">
        <f>VLOOKUP(B1333,YahooFinanceInfos!A:AZ,52,FALSE)</f>
        <v>0</v>
      </c>
      <c r="N1333" s="4">
        <f>VLOOKUP(B1333,YahooFinanceInfos!A:BH,60,FALSE)</f>
        <v>0</v>
      </c>
      <c r="O1333" s="4" t="str">
        <f t="shared" si="220"/>
        <v>don't touch</v>
      </c>
      <c r="P1333" s="4"/>
      <c r="Q1333" s="4"/>
      <c r="R1333" s="4"/>
      <c r="S1333" s="4"/>
      <c r="T1333" s="4"/>
      <c r="AA1333" s="4" t="str">
        <f t="shared" si="212"/>
        <v>na</v>
      </c>
      <c r="AB1333" s="4" t="str">
        <f t="shared" si="213"/>
        <v>na</v>
      </c>
      <c r="AC1333" s="4" t="str">
        <f t="shared" si="214"/>
        <v>na</v>
      </c>
      <c r="AD1333" s="4" t="str">
        <f t="shared" si="215"/>
        <v>na</v>
      </c>
      <c r="AE1333" s="4" t="str">
        <f t="shared" si="216"/>
        <v>na</v>
      </c>
      <c r="AF1333" s="4" t="str">
        <f t="shared" si="217"/>
        <v>na</v>
      </c>
      <c r="AG1333" s="4" t="str">
        <f t="shared" si="218"/>
        <v>na</v>
      </c>
    </row>
    <row r="1334" spans="1:33" x14ac:dyDescent="0.2">
      <c r="A1334" t="s">
        <v>5494</v>
      </c>
      <c r="B1334" t="s">
        <v>5635</v>
      </c>
      <c r="C1334" s="7" t="str">
        <f>VLOOKUP(B1334,YahooFinanceInfos!A:T,9,FALSE)</f>
        <v>SPDR SSGA US Large Cap Low Vola</v>
      </c>
      <c r="D1334" t="str">
        <f>VLOOKUP(B1334,YahooFinanceInfos!A:T,7,FALSE)</f>
        <v>USD</v>
      </c>
      <c r="E1334" s="1">
        <f>VLOOKUP(B1334,YahooFinanceInfos!A:T,20,FALSE)</f>
        <v>95.11</v>
      </c>
      <c r="F1334" s="4" t="str">
        <f>VLOOKUP(B1334,YahooFinanceInfos!A:AK,37,FALSE)</f>
        <v>75.42 - 121.63</v>
      </c>
      <c r="G1334" s="11">
        <f>(VLOOKUP(B1334,YahooFinanceInfos!A:AO,41,FALSE)-E1334)/E1334</f>
        <v>0.27883503311954577</v>
      </c>
      <c r="H1334" s="9">
        <f>VLOOKUP(B1334,YahooFinanceInfos!A:AX,50,FALSE)</f>
        <v>0</v>
      </c>
      <c r="I1334" s="9">
        <f>VLOOKUP(B1334,YahooFinanceInfos!A:AT,46,FALSE)</f>
        <v>0</v>
      </c>
      <c r="J1334" s="4">
        <f>VLOOKUP(B1334,YahooFinanceInfos!A:AV,48,FALSE)</f>
        <v>0</v>
      </c>
      <c r="K1334" s="4" t="str">
        <f t="shared" si="219"/>
        <v>na</v>
      </c>
      <c r="L1334" s="9">
        <f>VLOOKUP(B1334,YahooFinanceInfos!A:AV,47,FALSE)</f>
        <v>0</v>
      </c>
      <c r="M1334" s="9">
        <f>VLOOKUP(B1334,YahooFinanceInfos!A:AZ,52,FALSE)</f>
        <v>0</v>
      </c>
      <c r="N1334" s="4">
        <f>VLOOKUP(B1334,YahooFinanceInfos!A:BH,60,FALSE)</f>
        <v>0</v>
      </c>
      <c r="O1334" s="4" t="str">
        <f t="shared" si="220"/>
        <v>don't touch</v>
      </c>
      <c r="P1334" s="4"/>
      <c r="Q1334" s="4"/>
      <c r="R1334" s="4"/>
      <c r="S1334" s="4"/>
      <c r="T1334" s="4"/>
      <c r="AA1334" s="4" t="str">
        <f t="shared" si="212"/>
        <v>na</v>
      </c>
      <c r="AB1334" s="4" t="str">
        <f t="shared" si="213"/>
        <v>na</v>
      </c>
      <c r="AC1334" s="4" t="str">
        <f t="shared" si="214"/>
        <v>na</v>
      </c>
      <c r="AD1334" s="4" t="str">
        <f t="shared" si="215"/>
        <v>na</v>
      </c>
      <c r="AE1334" s="4" t="str">
        <f t="shared" si="216"/>
        <v>na</v>
      </c>
      <c r="AF1334" s="4" t="str">
        <f t="shared" si="217"/>
        <v>na</v>
      </c>
      <c r="AG1334" s="4" t="str">
        <f t="shared" si="218"/>
        <v>na</v>
      </c>
    </row>
    <row r="1335" spans="1:33" x14ac:dyDescent="0.2">
      <c r="A1335" t="s">
        <v>5494</v>
      </c>
      <c r="B1335" t="s">
        <v>5637</v>
      </c>
      <c r="C1335" s="7" t="str">
        <f>VLOOKUP(B1335,YahooFinanceInfos!A:T,9,FALSE)</f>
        <v>iShares Morningstar Large-Cap G</v>
      </c>
      <c r="D1335" t="str">
        <f>VLOOKUP(B1335,YahooFinanceInfos!A:T,7,FALSE)</f>
        <v>USD</v>
      </c>
      <c r="E1335" s="1">
        <f>VLOOKUP(B1335,YahooFinanceInfos!A:T,20,FALSE)</f>
        <v>214.17</v>
      </c>
      <c r="F1335" s="4" t="str">
        <f>VLOOKUP(B1335,YahooFinanceInfos!A:AK,37,FALSE)</f>
        <v>158.0 - 236.13</v>
      </c>
      <c r="G1335" s="11">
        <f>(VLOOKUP(B1335,YahooFinanceInfos!A:AO,41,FALSE)-E1335)/E1335</f>
        <v>0.10253536909931367</v>
      </c>
      <c r="H1335" s="9">
        <f>VLOOKUP(B1335,YahooFinanceInfos!A:AX,50,FALSE)</f>
        <v>0</v>
      </c>
      <c r="I1335" s="9">
        <f>VLOOKUP(B1335,YahooFinanceInfos!A:AT,46,FALSE)</f>
        <v>1.2190000000000001</v>
      </c>
      <c r="J1335" s="4">
        <f>VLOOKUP(B1335,YahooFinanceInfos!A:AV,48,FALSE)</f>
        <v>5.7302684999999999E-3</v>
      </c>
      <c r="K1335" s="4" t="str">
        <f t="shared" si="219"/>
        <v>na</v>
      </c>
      <c r="L1335" s="9">
        <f>VLOOKUP(B1335,YahooFinanceInfos!A:AV,47,FALSE)</f>
        <v>0</v>
      </c>
      <c r="M1335" s="9">
        <f>VLOOKUP(B1335,YahooFinanceInfos!A:AZ,52,FALSE)</f>
        <v>116.36</v>
      </c>
      <c r="N1335" s="4">
        <f>VLOOKUP(B1335,YahooFinanceInfos!A:BH,60,FALSE)</f>
        <v>1.8405809</v>
      </c>
      <c r="O1335" s="4" t="str">
        <f t="shared" si="220"/>
        <v>don't touch</v>
      </c>
      <c r="P1335" s="4"/>
      <c r="Q1335" s="4"/>
      <c r="R1335" s="4"/>
      <c r="S1335" s="4"/>
      <c r="T1335" s="4"/>
      <c r="AA1335" s="4" t="str">
        <f t="shared" si="212"/>
        <v>na</v>
      </c>
      <c r="AB1335" s="4" t="str">
        <f t="shared" si="213"/>
        <v>na</v>
      </c>
      <c r="AC1335" s="4" t="str">
        <f t="shared" si="214"/>
        <v>na</v>
      </c>
      <c r="AD1335" s="4" t="str">
        <f t="shared" si="215"/>
        <v>na</v>
      </c>
      <c r="AE1335" s="4" t="str">
        <f t="shared" si="216"/>
        <v>na</v>
      </c>
      <c r="AF1335" s="4" t="str">
        <f t="shared" si="217"/>
        <v>na</v>
      </c>
      <c r="AG1335" s="4" t="str">
        <f t="shared" si="218"/>
        <v>na</v>
      </c>
    </row>
    <row r="1336" spans="1:33" x14ac:dyDescent="0.2">
      <c r="A1336" t="s">
        <v>5494</v>
      </c>
      <c r="B1336" t="s">
        <v>5639</v>
      </c>
      <c r="C1336" s="7" t="str">
        <f>VLOOKUP(B1336,YahooFinanceInfos!A:T,9,FALSE)</f>
        <v>First Trust VL Dividend</v>
      </c>
      <c r="D1336" t="str">
        <f>VLOOKUP(B1336,YahooFinanceInfos!A:T,7,FALSE)</f>
        <v>USD</v>
      </c>
      <c r="E1336" s="1">
        <f>VLOOKUP(B1336,YahooFinanceInfos!A:T,20,FALSE)</f>
        <v>28.05</v>
      </c>
      <c r="F1336" s="4" t="str">
        <f>VLOOKUP(B1336,YahooFinanceInfos!A:AK,37,FALSE)</f>
        <v>23.46 - 36.89</v>
      </c>
      <c r="G1336" s="11">
        <f>(VLOOKUP(B1336,YahooFinanceInfos!A:AO,41,FALSE)-E1336)/E1336</f>
        <v>0.31515151515151513</v>
      </c>
      <c r="H1336" s="9">
        <f>VLOOKUP(B1336,YahooFinanceInfos!A:AX,50,FALSE)</f>
        <v>0</v>
      </c>
      <c r="I1336" s="9">
        <f>VLOOKUP(B1336,YahooFinanceInfos!A:AT,46,FALSE)</f>
        <v>0</v>
      </c>
      <c r="J1336" s="4">
        <f>VLOOKUP(B1336,YahooFinanceInfos!A:AV,48,FALSE)</f>
        <v>0</v>
      </c>
      <c r="K1336" s="4" t="str">
        <f t="shared" si="219"/>
        <v>na</v>
      </c>
      <c r="L1336" s="9">
        <f>VLOOKUP(B1336,YahooFinanceInfos!A:AV,47,FALSE)</f>
        <v>0</v>
      </c>
      <c r="M1336" s="9">
        <f>VLOOKUP(B1336,YahooFinanceInfos!A:AZ,52,FALSE)</f>
        <v>0</v>
      </c>
      <c r="N1336" s="4">
        <f>VLOOKUP(B1336,YahooFinanceInfos!A:BH,60,FALSE)</f>
        <v>0</v>
      </c>
      <c r="O1336" s="4" t="str">
        <f t="shared" si="220"/>
        <v>don't touch</v>
      </c>
      <c r="P1336" s="4"/>
      <c r="Q1336" s="4"/>
      <c r="R1336" s="4"/>
      <c r="S1336" s="4"/>
      <c r="T1336" s="4"/>
      <c r="AA1336" s="4" t="str">
        <f t="shared" si="212"/>
        <v>na</v>
      </c>
      <c r="AB1336" s="4" t="str">
        <f t="shared" si="213"/>
        <v>na</v>
      </c>
      <c r="AC1336" s="4" t="str">
        <f t="shared" si="214"/>
        <v>na</v>
      </c>
      <c r="AD1336" s="4" t="str">
        <f t="shared" si="215"/>
        <v>na</v>
      </c>
      <c r="AE1336" s="4" t="str">
        <f t="shared" si="216"/>
        <v>na</v>
      </c>
      <c r="AF1336" s="4" t="str">
        <f t="shared" si="217"/>
        <v>na</v>
      </c>
      <c r="AG1336" s="4" t="str">
        <f t="shared" si="218"/>
        <v>na</v>
      </c>
    </row>
    <row r="1337" spans="1:33" x14ac:dyDescent="0.2">
      <c r="A1337" t="s">
        <v>5494</v>
      </c>
      <c r="B1337" t="s">
        <v>5641</v>
      </c>
      <c r="C1337" s="7" t="str">
        <f>VLOOKUP(B1337,YahooFinanceInfos!A:T,9,FALSE)</f>
        <v>SPDR S&amp;P 400 Mid Cap Growth ETF</v>
      </c>
      <c r="D1337" t="str">
        <f>VLOOKUP(B1337,YahooFinanceInfos!A:T,7,FALSE)</f>
        <v>USD</v>
      </c>
      <c r="E1337" s="1">
        <f>VLOOKUP(B1337,YahooFinanceInfos!A:T,20,FALSE)</f>
        <v>47.69</v>
      </c>
      <c r="F1337" s="4" t="str">
        <f>VLOOKUP(B1337,YahooFinanceInfos!A:AK,37,FALSE)</f>
        <v>34.68 - 59.55</v>
      </c>
      <c r="G1337" s="11">
        <f>(VLOOKUP(B1337,YahooFinanceInfos!A:AO,41,FALSE)-E1337)/E1337</f>
        <v>0.24868945271545398</v>
      </c>
      <c r="H1337" s="9">
        <f>VLOOKUP(B1337,YahooFinanceInfos!A:AX,50,FALSE)</f>
        <v>0</v>
      </c>
      <c r="I1337" s="9">
        <f>VLOOKUP(B1337,YahooFinanceInfos!A:AT,46,FALSE)</f>
        <v>0</v>
      </c>
      <c r="J1337" s="4">
        <f>VLOOKUP(B1337,YahooFinanceInfos!A:AV,48,FALSE)</f>
        <v>0</v>
      </c>
      <c r="K1337" s="4" t="str">
        <f t="shared" si="219"/>
        <v>na</v>
      </c>
      <c r="L1337" s="9">
        <f>VLOOKUP(B1337,YahooFinanceInfos!A:AV,47,FALSE)</f>
        <v>0</v>
      </c>
      <c r="M1337" s="9">
        <f>VLOOKUP(B1337,YahooFinanceInfos!A:AZ,52,FALSE)</f>
        <v>0</v>
      </c>
      <c r="N1337" s="4">
        <f>VLOOKUP(B1337,YahooFinanceInfos!A:BH,60,FALSE)</f>
        <v>0</v>
      </c>
      <c r="O1337" s="4" t="str">
        <f t="shared" si="220"/>
        <v>don't touch</v>
      </c>
      <c r="P1337" s="4"/>
      <c r="Q1337" s="4"/>
      <c r="R1337" s="4"/>
      <c r="S1337" s="4"/>
      <c r="T1337" s="4"/>
      <c r="AA1337" s="4" t="str">
        <f t="shared" si="212"/>
        <v>na</v>
      </c>
      <c r="AB1337" s="4" t="str">
        <f t="shared" si="213"/>
        <v>na</v>
      </c>
      <c r="AC1337" s="4" t="str">
        <f t="shared" si="214"/>
        <v>na</v>
      </c>
      <c r="AD1337" s="4" t="str">
        <f t="shared" si="215"/>
        <v>na</v>
      </c>
      <c r="AE1337" s="4" t="str">
        <f t="shared" si="216"/>
        <v>na</v>
      </c>
      <c r="AF1337" s="4" t="str">
        <f t="shared" si="217"/>
        <v>na</v>
      </c>
      <c r="AG1337" s="4" t="str">
        <f t="shared" si="218"/>
        <v>na</v>
      </c>
    </row>
    <row r="1338" spans="1:33" x14ac:dyDescent="0.2">
      <c r="A1338" t="s">
        <v>5494</v>
      </c>
      <c r="B1338" t="s">
        <v>5643</v>
      </c>
      <c r="C1338" s="7" t="str">
        <f>VLOOKUP(B1338,YahooFinanceInfos!A:T,9,FALSE)</f>
        <v>Invesco S&amp;P MidCap Momentum ETF</v>
      </c>
      <c r="D1338" t="str">
        <f>VLOOKUP(B1338,YahooFinanceInfos!A:T,7,FALSE)</f>
        <v>USD</v>
      </c>
      <c r="E1338" s="1">
        <f>VLOOKUP(B1338,YahooFinanceInfos!A:T,20,FALSE)</f>
        <v>53.63</v>
      </c>
      <c r="F1338" s="4" t="str">
        <f>VLOOKUP(B1338,YahooFinanceInfos!A:AK,37,FALSE)</f>
        <v>39.36 - 65.52</v>
      </c>
      <c r="G1338" s="11">
        <f>(VLOOKUP(B1338,YahooFinanceInfos!A:AO,41,FALSE)-E1338)/E1338</f>
        <v>0.22170426999813525</v>
      </c>
      <c r="H1338" s="9">
        <f>VLOOKUP(B1338,YahooFinanceInfos!A:AX,50,FALSE)</f>
        <v>0</v>
      </c>
      <c r="I1338" s="9">
        <f>VLOOKUP(B1338,YahooFinanceInfos!A:AT,46,FALSE)</f>
        <v>0</v>
      </c>
      <c r="J1338" s="4">
        <f>VLOOKUP(B1338,YahooFinanceInfos!A:AV,48,FALSE)</f>
        <v>0</v>
      </c>
      <c r="K1338" s="4" t="str">
        <f t="shared" si="219"/>
        <v>na</v>
      </c>
      <c r="L1338" s="9">
        <f>VLOOKUP(B1338,YahooFinanceInfos!A:AV,47,FALSE)</f>
        <v>0</v>
      </c>
      <c r="M1338" s="9">
        <f>VLOOKUP(B1338,YahooFinanceInfos!A:AZ,52,FALSE)</f>
        <v>0</v>
      </c>
      <c r="N1338" s="4">
        <f>VLOOKUP(B1338,YahooFinanceInfos!A:BH,60,FALSE)</f>
        <v>0</v>
      </c>
      <c r="O1338" s="4" t="str">
        <f t="shared" si="220"/>
        <v>don't touch</v>
      </c>
      <c r="P1338" s="4"/>
      <c r="Q1338" s="4"/>
      <c r="R1338" s="4"/>
      <c r="S1338" s="4"/>
      <c r="T1338" s="4"/>
      <c r="AA1338" s="4" t="str">
        <f t="shared" si="212"/>
        <v>na</v>
      </c>
      <c r="AB1338" s="4" t="str">
        <f t="shared" si="213"/>
        <v>na</v>
      </c>
      <c r="AC1338" s="4" t="str">
        <f t="shared" si="214"/>
        <v>na</v>
      </c>
      <c r="AD1338" s="4" t="str">
        <f t="shared" si="215"/>
        <v>na</v>
      </c>
      <c r="AE1338" s="4" t="str">
        <f t="shared" si="216"/>
        <v>na</v>
      </c>
      <c r="AF1338" s="4" t="str">
        <f t="shared" si="217"/>
        <v>na</v>
      </c>
      <c r="AG1338" s="4" t="str">
        <f t="shared" si="218"/>
        <v>na</v>
      </c>
    </row>
    <row r="1339" spans="1:33" x14ac:dyDescent="0.2">
      <c r="A1339" t="s">
        <v>5494</v>
      </c>
      <c r="B1339" t="s">
        <v>5645</v>
      </c>
      <c r="C1339" s="7" t="str">
        <f>VLOOKUP(B1339,YahooFinanceInfos!A:T,9,FALSE)</f>
        <v>First Trust Emerging Markets Sm</v>
      </c>
      <c r="D1339" t="str">
        <f>VLOOKUP(B1339,YahooFinanceInfos!A:T,7,FALSE)</f>
        <v>USD</v>
      </c>
      <c r="E1339" s="1">
        <f>VLOOKUP(B1339,YahooFinanceInfos!A:T,20,FALSE)</f>
        <v>28.0044</v>
      </c>
      <c r="F1339" s="4" t="str">
        <f>VLOOKUP(B1339,YahooFinanceInfos!A:AK,37,FALSE)</f>
        <v>21.98 - 40.44</v>
      </c>
      <c r="G1339" s="11">
        <f>(VLOOKUP(B1339,YahooFinanceInfos!A:AO,41,FALSE)-E1339)/E1339</f>
        <v>0.44405879076145166</v>
      </c>
      <c r="H1339" s="9">
        <f>VLOOKUP(B1339,YahooFinanceInfos!A:AX,50,FALSE)</f>
        <v>0</v>
      </c>
      <c r="I1339" s="9">
        <f>VLOOKUP(B1339,YahooFinanceInfos!A:AT,46,FALSE)</f>
        <v>0</v>
      </c>
      <c r="J1339" s="4">
        <f>VLOOKUP(B1339,YahooFinanceInfos!A:AV,48,FALSE)</f>
        <v>0</v>
      </c>
      <c r="K1339" s="4" t="str">
        <f t="shared" si="219"/>
        <v>na</v>
      </c>
      <c r="L1339" s="9">
        <f>VLOOKUP(B1339,YahooFinanceInfos!A:AV,47,FALSE)</f>
        <v>0</v>
      </c>
      <c r="M1339" s="9">
        <f>VLOOKUP(B1339,YahooFinanceInfos!A:AZ,52,FALSE)</f>
        <v>0</v>
      </c>
      <c r="N1339" s="4">
        <f>VLOOKUP(B1339,YahooFinanceInfos!A:BH,60,FALSE)</f>
        <v>0</v>
      </c>
      <c r="O1339" s="4" t="str">
        <f t="shared" si="220"/>
        <v>don't touch</v>
      </c>
      <c r="P1339" s="4"/>
      <c r="Q1339" s="4"/>
      <c r="R1339" s="4"/>
      <c r="S1339" s="4"/>
      <c r="T1339" s="4"/>
      <c r="AA1339" s="4" t="str">
        <f t="shared" si="212"/>
        <v>na</v>
      </c>
      <c r="AB1339" s="4" t="str">
        <f t="shared" si="213"/>
        <v>na</v>
      </c>
      <c r="AC1339" s="4" t="str">
        <f t="shared" si="214"/>
        <v>na</v>
      </c>
      <c r="AD1339" s="4" t="str">
        <f t="shared" si="215"/>
        <v>na</v>
      </c>
      <c r="AE1339" s="4" t="str">
        <f t="shared" si="216"/>
        <v>na</v>
      </c>
      <c r="AF1339" s="4" t="str">
        <f t="shared" si="217"/>
        <v>na</v>
      </c>
      <c r="AG1339" s="4" t="str">
        <f t="shared" si="218"/>
        <v>na</v>
      </c>
    </row>
    <row r="1340" spans="1:33" x14ac:dyDescent="0.2">
      <c r="A1340" t="s">
        <v>5494</v>
      </c>
      <c r="B1340" t="s">
        <v>5647</v>
      </c>
      <c r="C1340" s="7" t="str">
        <f>VLOOKUP(B1340,YahooFinanceInfos!A:T,9,FALSE)</f>
        <v>iShares MSCI Global Select Meta</v>
      </c>
      <c r="D1340" t="str">
        <f>VLOOKUP(B1340,YahooFinanceInfos!A:T,7,FALSE)</f>
        <v>USD</v>
      </c>
      <c r="E1340" s="1">
        <f>VLOOKUP(B1340,YahooFinanceInfos!A:T,20,FALSE)</f>
        <v>20.46</v>
      </c>
      <c r="F1340" s="4" t="str">
        <f>VLOOKUP(B1340,YahooFinanceInfos!A:AK,37,FALSE)</f>
        <v>16.01 - 30.66</v>
      </c>
      <c r="G1340" s="11">
        <f>(VLOOKUP(B1340,YahooFinanceInfos!A:AO,41,FALSE)-E1340)/E1340</f>
        <v>0.4985337243401759</v>
      </c>
      <c r="H1340" s="9">
        <f>VLOOKUP(B1340,YahooFinanceInfos!A:AX,50,FALSE)</f>
        <v>0</v>
      </c>
      <c r="I1340" s="9">
        <f>VLOOKUP(B1340,YahooFinanceInfos!A:AT,46,FALSE)</f>
        <v>0</v>
      </c>
      <c r="J1340" s="4">
        <f>VLOOKUP(B1340,YahooFinanceInfos!A:AV,48,FALSE)</f>
        <v>0</v>
      </c>
      <c r="K1340" s="4" t="str">
        <f t="shared" si="219"/>
        <v>na</v>
      </c>
      <c r="L1340" s="9">
        <f>VLOOKUP(B1340,YahooFinanceInfos!A:AV,47,FALSE)</f>
        <v>0</v>
      </c>
      <c r="M1340" s="9">
        <f>VLOOKUP(B1340,YahooFinanceInfos!A:AZ,52,FALSE)</f>
        <v>0</v>
      </c>
      <c r="N1340" s="4">
        <f>VLOOKUP(B1340,YahooFinanceInfos!A:BH,60,FALSE)</f>
        <v>0</v>
      </c>
      <c r="O1340" s="4" t="str">
        <f t="shared" si="220"/>
        <v>don't touch</v>
      </c>
      <c r="P1340" s="4"/>
      <c r="Q1340" s="4"/>
      <c r="R1340" s="4"/>
      <c r="S1340" s="4"/>
      <c r="T1340" s="4"/>
      <c r="AA1340" s="4" t="str">
        <f t="shared" si="212"/>
        <v>na</v>
      </c>
      <c r="AB1340" s="4" t="str">
        <f t="shared" si="213"/>
        <v>na</v>
      </c>
      <c r="AC1340" s="4" t="str">
        <f t="shared" si="214"/>
        <v>na</v>
      </c>
      <c r="AD1340" s="4" t="str">
        <f t="shared" si="215"/>
        <v>na</v>
      </c>
      <c r="AE1340" s="4" t="str">
        <f t="shared" si="216"/>
        <v>na</v>
      </c>
      <c r="AF1340" s="4" t="str">
        <f t="shared" si="217"/>
        <v>na</v>
      </c>
      <c r="AG1340" s="4" t="str">
        <f t="shared" si="218"/>
        <v>na</v>
      </c>
    </row>
    <row r="1341" spans="1:33" x14ac:dyDescent="0.2">
      <c r="A1341" t="s">
        <v>5494</v>
      </c>
      <c r="B1341" t="s">
        <v>5649</v>
      </c>
      <c r="C1341" s="7" t="str">
        <f>VLOOKUP(B1341,YahooFinanceInfos!A:T,9,FALSE)</f>
        <v>iShares U.S. Utilities ETF</v>
      </c>
      <c r="D1341" t="str">
        <f>VLOOKUP(B1341,YahooFinanceInfos!A:T,7,FALSE)</f>
        <v>USD</v>
      </c>
      <c r="E1341" s="1">
        <f>VLOOKUP(B1341,YahooFinanceInfos!A:T,20,FALSE)</f>
        <v>137.41</v>
      </c>
      <c r="F1341" s="4" t="str">
        <f>VLOOKUP(B1341,YahooFinanceInfos!A:AK,37,FALSE)</f>
        <v>109.28 - 177.36</v>
      </c>
      <c r="G1341" s="11">
        <f>(VLOOKUP(B1341,YahooFinanceInfos!A:AO,41,FALSE)-E1341)/E1341</f>
        <v>0.2907357543119134</v>
      </c>
      <c r="H1341" s="9">
        <f>VLOOKUP(B1341,YahooFinanceInfos!A:AX,50,FALSE)</f>
        <v>0</v>
      </c>
      <c r="I1341" s="9">
        <f>VLOOKUP(B1341,YahooFinanceInfos!A:AT,46,FALSE)</f>
        <v>0</v>
      </c>
      <c r="J1341" s="4">
        <f>VLOOKUP(B1341,YahooFinanceInfos!A:AV,48,FALSE)</f>
        <v>0</v>
      </c>
      <c r="K1341" s="4" t="str">
        <f t="shared" si="219"/>
        <v>na</v>
      </c>
      <c r="L1341" s="9">
        <f>VLOOKUP(B1341,YahooFinanceInfos!A:AV,47,FALSE)</f>
        <v>0</v>
      </c>
      <c r="M1341" s="9">
        <f>VLOOKUP(B1341,YahooFinanceInfos!A:AZ,52,FALSE)</f>
        <v>0</v>
      </c>
      <c r="N1341" s="4">
        <f>VLOOKUP(B1341,YahooFinanceInfos!A:BH,60,FALSE)</f>
        <v>0</v>
      </c>
      <c r="O1341" s="4" t="str">
        <f t="shared" si="220"/>
        <v>don't touch</v>
      </c>
      <c r="P1341" s="4"/>
      <c r="Q1341" s="4"/>
      <c r="R1341" s="4"/>
      <c r="S1341" s="4"/>
      <c r="T1341" s="4"/>
      <c r="AA1341" s="4" t="str">
        <f t="shared" si="212"/>
        <v>na</v>
      </c>
      <c r="AB1341" s="4" t="str">
        <f t="shared" si="213"/>
        <v>na</v>
      </c>
      <c r="AC1341" s="4" t="str">
        <f t="shared" si="214"/>
        <v>na</v>
      </c>
      <c r="AD1341" s="4" t="str">
        <f t="shared" si="215"/>
        <v>na</v>
      </c>
      <c r="AE1341" s="4" t="str">
        <f t="shared" si="216"/>
        <v>na</v>
      </c>
      <c r="AF1341" s="4" t="str">
        <f t="shared" si="217"/>
        <v>na</v>
      </c>
      <c r="AG1341" s="4" t="str">
        <f t="shared" si="218"/>
        <v>na</v>
      </c>
    </row>
    <row r="1342" spans="1:33" x14ac:dyDescent="0.2">
      <c r="A1342" t="s">
        <v>5494</v>
      </c>
      <c r="B1342" t="s">
        <v>5651</v>
      </c>
      <c r="C1342" s="7" t="str">
        <f>VLOOKUP(B1342,YahooFinanceInfos!A:T,9,FALSE)</f>
        <v>First Trust Capital Strength ET</v>
      </c>
      <c r="D1342" t="str">
        <f>VLOOKUP(B1342,YahooFinanceInfos!A:T,7,FALSE)</f>
        <v>USD</v>
      </c>
      <c r="E1342" s="1">
        <f>VLOOKUP(B1342,YahooFinanceInfos!A:T,20,FALSE)</f>
        <v>54.94</v>
      </c>
      <c r="F1342" s="4" t="str">
        <f>VLOOKUP(B1342,YahooFinanceInfos!A:AK,37,FALSE)</f>
        <v>42.46 - 63.47</v>
      </c>
      <c r="G1342" s="11">
        <f>(VLOOKUP(B1342,YahooFinanceInfos!A:AO,41,FALSE)-E1342)/E1342</f>
        <v>0.15526028394612307</v>
      </c>
      <c r="H1342" s="9">
        <f>VLOOKUP(B1342,YahooFinanceInfos!A:AX,50,FALSE)</f>
        <v>0</v>
      </c>
      <c r="I1342" s="9">
        <f>VLOOKUP(B1342,YahooFinanceInfos!A:AT,46,FALSE)</f>
        <v>0</v>
      </c>
      <c r="J1342" s="4">
        <f>VLOOKUP(B1342,YahooFinanceInfos!A:AV,48,FALSE)</f>
        <v>0</v>
      </c>
      <c r="K1342" s="4" t="str">
        <f t="shared" si="219"/>
        <v>na</v>
      </c>
      <c r="L1342" s="9">
        <f>VLOOKUP(B1342,YahooFinanceInfos!A:AV,47,FALSE)</f>
        <v>0</v>
      </c>
      <c r="M1342" s="9">
        <f>VLOOKUP(B1342,YahooFinanceInfos!A:AZ,52,FALSE)</f>
        <v>0</v>
      </c>
      <c r="N1342" s="4">
        <f>VLOOKUP(B1342,YahooFinanceInfos!A:BH,60,FALSE)</f>
        <v>0</v>
      </c>
      <c r="O1342" s="4" t="str">
        <f t="shared" si="220"/>
        <v>don't touch</v>
      </c>
      <c r="P1342" s="4"/>
      <c r="Q1342" s="4"/>
      <c r="R1342" s="4"/>
      <c r="S1342" s="4"/>
      <c r="T1342" s="4"/>
      <c r="AA1342" s="4" t="str">
        <f t="shared" si="212"/>
        <v>na</v>
      </c>
      <c r="AB1342" s="4" t="str">
        <f t="shared" si="213"/>
        <v>na</v>
      </c>
      <c r="AC1342" s="4" t="str">
        <f t="shared" si="214"/>
        <v>na</v>
      </c>
      <c r="AD1342" s="4" t="str">
        <f t="shared" si="215"/>
        <v>na</v>
      </c>
      <c r="AE1342" s="4" t="str">
        <f t="shared" si="216"/>
        <v>na</v>
      </c>
      <c r="AF1342" s="4" t="str">
        <f t="shared" si="217"/>
        <v>na</v>
      </c>
      <c r="AG1342" s="4" t="str">
        <f t="shared" si="218"/>
        <v>na</v>
      </c>
    </row>
    <row r="1343" spans="1:33" x14ac:dyDescent="0.2">
      <c r="A1343" t="s">
        <v>5494</v>
      </c>
      <c r="B1343" t="s">
        <v>5653</v>
      </c>
      <c r="C1343" s="7" t="str">
        <f>VLOOKUP(B1343,YahooFinanceInfos!A:T,9,FALSE)</f>
        <v>Fidelity MSCI Communication Ser</v>
      </c>
      <c r="D1343" t="str">
        <f>VLOOKUP(B1343,YahooFinanceInfos!A:T,7,FALSE)</f>
        <v>USD</v>
      </c>
      <c r="E1343" s="1">
        <f>VLOOKUP(B1343,YahooFinanceInfos!A:T,20,FALSE)</f>
        <v>32.950000000000003</v>
      </c>
      <c r="F1343" s="4" t="str">
        <f>VLOOKUP(B1343,YahooFinanceInfos!A:AK,37,FALSE)</f>
        <v>25.43 - 38.44</v>
      </c>
      <c r="G1343" s="11">
        <f>(VLOOKUP(B1343,YahooFinanceInfos!A:AO,41,FALSE)-E1343)/E1343</f>
        <v>0.16661608497723807</v>
      </c>
      <c r="H1343" s="9">
        <f>VLOOKUP(B1343,YahooFinanceInfos!A:AX,50,FALSE)</f>
        <v>0</v>
      </c>
      <c r="I1343" s="9">
        <f>VLOOKUP(B1343,YahooFinanceInfos!A:AT,46,FALSE)</f>
        <v>0</v>
      </c>
      <c r="J1343" s="4">
        <f>VLOOKUP(B1343,YahooFinanceInfos!A:AV,48,FALSE)</f>
        <v>0</v>
      </c>
      <c r="K1343" s="4" t="str">
        <f t="shared" si="219"/>
        <v>na</v>
      </c>
      <c r="L1343" s="9">
        <f>VLOOKUP(B1343,YahooFinanceInfos!A:AV,47,FALSE)</f>
        <v>0</v>
      </c>
      <c r="M1343" s="9">
        <f>VLOOKUP(B1343,YahooFinanceInfos!A:AZ,52,FALSE)</f>
        <v>0</v>
      </c>
      <c r="N1343" s="4">
        <f>VLOOKUP(B1343,YahooFinanceInfos!A:BH,60,FALSE)</f>
        <v>0</v>
      </c>
      <c r="O1343" s="4" t="str">
        <f t="shared" si="220"/>
        <v>don't touch</v>
      </c>
      <c r="P1343" s="4"/>
      <c r="Q1343" s="4"/>
      <c r="R1343" s="4"/>
      <c r="S1343" s="4"/>
      <c r="T1343" s="4"/>
      <c r="AA1343" s="4" t="str">
        <f t="shared" si="212"/>
        <v>na</v>
      </c>
      <c r="AB1343" s="4" t="str">
        <f t="shared" si="213"/>
        <v>na</v>
      </c>
      <c r="AC1343" s="4" t="str">
        <f t="shared" si="214"/>
        <v>na</v>
      </c>
      <c r="AD1343" s="4" t="str">
        <f t="shared" si="215"/>
        <v>na</v>
      </c>
      <c r="AE1343" s="4" t="str">
        <f t="shared" si="216"/>
        <v>na</v>
      </c>
      <c r="AF1343" s="4" t="str">
        <f t="shared" si="217"/>
        <v>na</v>
      </c>
      <c r="AG1343" s="4" t="str">
        <f t="shared" si="218"/>
        <v>na</v>
      </c>
    </row>
    <row r="1344" spans="1:33" x14ac:dyDescent="0.2">
      <c r="A1344" t="s">
        <v>5494</v>
      </c>
      <c r="B1344" t="s">
        <v>5655</v>
      </c>
      <c r="C1344" s="7" t="str">
        <f>VLOOKUP(B1344,YahooFinanceInfos!A:T,9,FALSE)</f>
        <v>Fidelity MSCI Utilities Index E</v>
      </c>
      <c r="D1344" t="str">
        <f>VLOOKUP(B1344,YahooFinanceInfos!A:T,7,FALSE)</f>
        <v>USD</v>
      </c>
      <c r="E1344" s="1">
        <f>VLOOKUP(B1344,YahooFinanceInfos!A:T,20,FALSE)</f>
        <v>35.83</v>
      </c>
      <c r="F1344" s="4" t="str">
        <f>VLOOKUP(B1344,YahooFinanceInfos!A:AK,37,FALSE)</f>
        <v>28.3 - 46.28</v>
      </c>
      <c r="G1344" s="11">
        <f>(VLOOKUP(B1344,YahooFinanceInfos!A:AO,41,FALSE)-E1344)/E1344</f>
        <v>0.29165503767792361</v>
      </c>
      <c r="H1344" s="9">
        <f>VLOOKUP(B1344,YahooFinanceInfos!A:AX,50,FALSE)</f>
        <v>0</v>
      </c>
      <c r="I1344" s="9">
        <f>VLOOKUP(B1344,YahooFinanceInfos!A:AT,46,FALSE)</f>
        <v>0</v>
      </c>
      <c r="J1344" s="4">
        <f>VLOOKUP(B1344,YahooFinanceInfos!A:AV,48,FALSE)</f>
        <v>0</v>
      </c>
      <c r="K1344" s="4" t="str">
        <f t="shared" si="219"/>
        <v>na</v>
      </c>
      <c r="L1344" s="9">
        <f>VLOOKUP(B1344,YahooFinanceInfos!A:AV,47,FALSE)</f>
        <v>0</v>
      </c>
      <c r="M1344" s="9">
        <f>VLOOKUP(B1344,YahooFinanceInfos!A:AZ,52,FALSE)</f>
        <v>0</v>
      </c>
      <c r="N1344" s="4">
        <f>VLOOKUP(B1344,YahooFinanceInfos!A:BH,60,FALSE)</f>
        <v>0</v>
      </c>
      <c r="O1344" s="4" t="str">
        <f t="shared" si="220"/>
        <v>don't touch</v>
      </c>
      <c r="P1344" s="4"/>
      <c r="Q1344" s="4"/>
      <c r="R1344" s="4"/>
      <c r="S1344" s="4"/>
      <c r="T1344" s="4"/>
      <c r="AA1344" s="4" t="str">
        <f t="shared" si="212"/>
        <v>na</v>
      </c>
      <c r="AB1344" s="4" t="str">
        <f t="shared" si="213"/>
        <v>na</v>
      </c>
      <c r="AC1344" s="4" t="str">
        <f t="shared" si="214"/>
        <v>na</v>
      </c>
      <c r="AD1344" s="4" t="str">
        <f t="shared" si="215"/>
        <v>na</v>
      </c>
      <c r="AE1344" s="4" t="str">
        <f t="shared" si="216"/>
        <v>na</v>
      </c>
      <c r="AF1344" s="4" t="str">
        <f t="shared" si="217"/>
        <v>na</v>
      </c>
      <c r="AG1344" s="4" t="str">
        <f t="shared" si="218"/>
        <v>na</v>
      </c>
    </row>
    <row r="1345" spans="1:33" x14ac:dyDescent="0.2">
      <c r="A1345" t="s">
        <v>5494</v>
      </c>
      <c r="B1345" t="s">
        <v>5657</v>
      </c>
      <c r="C1345" s="7" t="str">
        <f>VLOOKUP(B1345,YahooFinanceInfos!A:T,9,FALSE)</f>
        <v>Invesco DWA Energy Momentum ETF</v>
      </c>
      <c r="D1345" t="str">
        <f>VLOOKUP(B1345,YahooFinanceInfos!A:T,7,FALSE)</f>
        <v>USD</v>
      </c>
      <c r="E1345" s="1">
        <f>VLOOKUP(B1345,YahooFinanceInfos!A:T,20,FALSE)</f>
        <v>13.758699999999999</v>
      </c>
      <c r="F1345" s="4" t="str">
        <f>VLOOKUP(B1345,YahooFinanceInfos!A:AK,37,FALSE)</f>
        <v>9.0 - 30.97</v>
      </c>
      <c r="G1345" s="11">
        <f>(VLOOKUP(B1345,YahooFinanceInfos!A:AO,41,FALSE)-E1345)/E1345</f>
        <v>1.250939405612449</v>
      </c>
      <c r="H1345" s="9">
        <f>VLOOKUP(B1345,YahooFinanceInfos!A:AX,50,FALSE)</f>
        <v>0</v>
      </c>
      <c r="I1345" s="9">
        <f>VLOOKUP(B1345,YahooFinanceInfos!A:AT,46,FALSE)</f>
        <v>0</v>
      </c>
      <c r="J1345" s="4">
        <f>VLOOKUP(B1345,YahooFinanceInfos!A:AV,48,FALSE)</f>
        <v>0</v>
      </c>
      <c r="K1345" s="4" t="str">
        <f t="shared" si="219"/>
        <v>na</v>
      </c>
      <c r="L1345" s="9">
        <f>VLOOKUP(B1345,YahooFinanceInfos!A:AV,47,FALSE)</f>
        <v>0</v>
      </c>
      <c r="M1345" s="9">
        <f>VLOOKUP(B1345,YahooFinanceInfos!A:AZ,52,FALSE)</f>
        <v>0</v>
      </c>
      <c r="N1345" s="4">
        <f>VLOOKUP(B1345,YahooFinanceInfos!A:BH,60,FALSE)</f>
        <v>0</v>
      </c>
      <c r="O1345" s="4" t="str">
        <f t="shared" si="220"/>
        <v>don't touch</v>
      </c>
      <c r="P1345" s="4"/>
      <c r="Q1345" s="4"/>
      <c r="R1345" s="4"/>
      <c r="S1345" s="4"/>
      <c r="T1345" s="4"/>
      <c r="AA1345" s="4" t="str">
        <f t="shared" si="212"/>
        <v>na</v>
      </c>
      <c r="AB1345" s="4" t="str">
        <f t="shared" si="213"/>
        <v>na</v>
      </c>
      <c r="AC1345" s="4" t="str">
        <f t="shared" si="214"/>
        <v>na</v>
      </c>
      <c r="AD1345" s="4" t="str">
        <f t="shared" si="215"/>
        <v>na</v>
      </c>
      <c r="AE1345" s="4" t="str">
        <f t="shared" si="216"/>
        <v>na</v>
      </c>
      <c r="AF1345" s="4" t="str">
        <f t="shared" si="217"/>
        <v>na</v>
      </c>
      <c r="AG1345" s="4" t="str">
        <f t="shared" si="218"/>
        <v>na</v>
      </c>
    </row>
    <row r="1346" spans="1:33" x14ac:dyDescent="0.2">
      <c r="A1346" t="s">
        <v>5494</v>
      </c>
      <c r="B1346" t="s">
        <v>5659</v>
      </c>
      <c r="C1346" s="7" t="str">
        <f>VLOOKUP(B1346,YahooFinanceInfos!A:T,9,FALSE)</f>
        <v>Invesco Nasdaq Internet ETF</v>
      </c>
      <c r="D1346" t="str">
        <f>VLOOKUP(B1346,YahooFinanceInfos!A:T,7,FALSE)</f>
        <v>USD</v>
      </c>
      <c r="E1346" s="1">
        <f>VLOOKUP(B1346,YahooFinanceInfos!A:T,20,FALSE)</f>
        <v>152.56</v>
      </c>
      <c r="F1346" s="4" t="str">
        <f>VLOOKUP(B1346,YahooFinanceInfos!A:AK,37,FALSE)</f>
        <v>108.12 - 157.84</v>
      </c>
      <c r="G1346" s="11">
        <f>(VLOOKUP(B1346,YahooFinanceInfos!A:AO,41,FALSE)-E1346)/E1346</f>
        <v>3.4609334032511804E-2</v>
      </c>
      <c r="H1346" s="9">
        <f>VLOOKUP(B1346,YahooFinanceInfos!A:AX,50,FALSE)</f>
        <v>0</v>
      </c>
      <c r="I1346" s="9">
        <f>VLOOKUP(B1346,YahooFinanceInfos!A:AT,46,FALSE)</f>
        <v>0</v>
      </c>
      <c r="J1346" s="4">
        <f>VLOOKUP(B1346,YahooFinanceInfos!A:AV,48,FALSE)</f>
        <v>0</v>
      </c>
      <c r="K1346" s="4" t="str">
        <f t="shared" si="219"/>
        <v>na</v>
      </c>
      <c r="L1346" s="9">
        <f>VLOOKUP(B1346,YahooFinanceInfos!A:AV,47,FALSE)</f>
        <v>0</v>
      </c>
      <c r="M1346" s="9">
        <f>VLOOKUP(B1346,YahooFinanceInfos!A:AZ,52,FALSE)</f>
        <v>0</v>
      </c>
      <c r="N1346" s="4">
        <f>VLOOKUP(B1346,YahooFinanceInfos!A:BH,60,FALSE)</f>
        <v>0</v>
      </c>
      <c r="O1346" s="4" t="str">
        <f t="shared" si="220"/>
        <v>don't touch</v>
      </c>
      <c r="P1346" s="4"/>
      <c r="Q1346" s="4"/>
      <c r="R1346" s="4"/>
      <c r="S1346" s="4"/>
      <c r="T1346" s="4"/>
      <c r="AA1346" s="4" t="str">
        <f t="shared" si="212"/>
        <v>na</v>
      </c>
      <c r="AB1346" s="4" t="str">
        <f t="shared" si="213"/>
        <v>na</v>
      </c>
      <c r="AC1346" s="4" t="str">
        <f t="shared" si="214"/>
        <v>na</v>
      </c>
      <c r="AD1346" s="4" t="str">
        <f t="shared" si="215"/>
        <v>na</v>
      </c>
      <c r="AE1346" s="4" t="str">
        <f t="shared" si="216"/>
        <v>na</v>
      </c>
      <c r="AF1346" s="4" t="str">
        <f t="shared" si="217"/>
        <v>na</v>
      </c>
      <c r="AG1346" s="4" t="str">
        <f t="shared" si="218"/>
        <v>na</v>
      </c>
    </row>
    <row r="1347" spans="1:33" x14ac:dyDescent="0.2">
      <c r="A1347" t="s">
        <v>5494</v>
      </c>
      <c r="B1347" t="s">
        <v>5661</v>
      </c>
      <c r="C1347" s="7" t="str">
        <f>VLOOKUP(B1347,YahooFinanceInfos!A:T,9,FALSE)</f>
        <v>Invesco Dynamic Large Cap Growt</v>
      </c>
      <c r="D1347" t="str">
        <f>VLOOKUP(B1347,YahooFinanceInfos!A:T,7,FALSE)</f>
        <v>USD</v>
      </c>
      <c r="E1347" s="1">
        <f>VLOOKUP(B1347,YahooFinanceInfos!A:T,20,FALSE)</f>
        <v>49.48</v>
      </c>
      <c r="F1347" s="4" t="str">
        <f>VLOOKUP(B1347,YahooFinanceInfos!A:AK,37,FALSE)</f>
        <v>36.86 - 55.57</v>
      </c>
      <c r="G1347" s="11">
        <f>(VLOOKUP(B1347,YahooFinanceInfos!A:AO,41,FALSE)-E1347)/E1347</f>
        <v>0.12308003233629757</v>
      </c>
      <c r="H1347" s="9">
        <f>VLOOKUP(B1347,YahooFinanceInfos!A:AX,50,FALSE)</f>
        <v>0</v>
      </c>
      <c r="I1347" s="9">
        <f>VLOOKUP(B1347,YahooFinanceInfos!A:AT,46,FALSE)</f>
        <v>0.18</v>
      </c>
      <c r="J1347" s="4">
        <f>VLOOKUP(B1347,YahooFinanceInfos!A:AV,48,FALSE)</f>
        <v>3.6704731000000001E-3</v>
      </c>
      <c r="K1347" s="4" t="str">
        <f t="shared" si="219"/>
        <v>na</v>
      </c>
      <c r="L1347" s="9">
        <f>VLOOKUP(B1347,YahooFinanceInfos!A:AV,47,FALSE)</f>
        <v>0</v>
      </c>
      <c r="M1347" s="9">
        <f>VLOOKUP(B1347,YahooFinanceInfos!A:AZ,52,FALSE)</f>
        <v>30.815999999999999</v>
      </c>
      <c r="N1347" s="4">
        <f>VLOOKUP(B1347,YahooFinanceInfos!A:BH,60,FALSE)</f>
        <v>1.6056594</v>
      </c>
      <c r="O1347" s="4" t="str">
        <f t="shared" si="220"/>
        <v>don't touch</v>
      </c>
      <c r="P1347" s="4"/>
      <c r="Q1347" s="4"/>
      <c r="R1347" s="4"/>
      <c r="S1347" s="4"/>
      <c r="T1347" s="4"/>
      <c r="AA1347" s="4" t="str">
        <f t="shared" si="212"/>
        <v>na</v>
      </c>
      <c r="AB1347" s="4" t="str">
        <f t="shared" si="213"/>
        <v>na</v>
      </c>
      <c r="AC1347" s="4" t="str">
        <f t="shared" si="214"/>
        <v>na</v>
      </c>
      <c r="AD1347" s="4" t="str">
        <f t="shared" si="215"/>
        <v>na</v>
      </c>
      <c r="AE1347" s="4" t="str">
        <f t="shared" si="216"/>
        <v>na</v>
      </c>
      <c r="AF1347" s="4" t="str">
        <f t="shared" si="217"/>
        <v>na</v>
      </c>
      <c r="AG1347" s="4" t="str">
        <f t="shared" si="218"/>
        <v>na</v>
      </c>
    </row>
    <row r="1348" spans="1:33" x14ac:dyDescent="0.2">
      <c r="A1348" t="s">
        <v>5494</v>
      </c>
      <c r="B1348" t="s">
        <v>5663</v>
      </c>
      <c r="C1348" s="7" t="str">
        <f>VLOOKUP(B1348,YahooFinanceInfos!A:T,9,FALSE)</f>
        <v>iShares Morningstar Multi-Asset</v>
      </c>
      <c r="D1348" t="str">
        <f>VLOOKUP(B1348,YahooFinanceInfos!A:T,7,FALSE)</f>
        <v>USD</v>
      </c>
      <c r="E1348" s="1">
        <f>VLOOKUP(B1348,YahooFinanceInfos!A:T,20,FALSE)</f>
        <v>20.66</v>
      </c>
      <c r="F1348" s="4" t="str">
        <f>VLOOKUP(B1348,YahooFinanceInfos!A:AK,37,FALSE)</f>
        <v>17.59 - 26.08</v>
      </c>
      <c r="G1348" s="11">
        <f>(VLOOKUP(B1348,YahooFinanceInfos!A:AO,41,FALSE)-E1348)/E1348</f>
        <v>0.26234269119070658</v>
      </c>
      <c r="H1348" s="9">
        <f>VLOOKUP(B1348,YahooFinanceInfos!A:AX,50,FALSE)</f>
        <v>0</v>
      </c>
      <c r="I1348" s="9">
        <f>VLOOKUP(B1348,YahooFinanceInfos!A:AT,46,FALSE)</f>
        <v>0</v>
      </c>
      <c r="J1348" s="4">
        <f>VLOOKUP(B1348,YahooFinanceInfos!A:AV,48,FALSE)</f>
        <v>0</v>
      </c>
      <c r="K1348" s="4" t="str">
        <f t="shared" si="219"/>
        <v>na</v>
      </c>
      <c r="L1348" s="9">
        <f>VLOOKUP(B1348,YahooFinanceInfos!A:AV,47,FALSE)</f>
        <v>0</v>
      </c>
      <c r="M1348" s="9">
        <f>VLOOKUP(B1348,YahooFinanceInfos!A:AZ,52,FALSE)</f>
        <v>0</v>
      </c>
      <c r="N1348" s="4">
        <f>VLOOKUP(B1348,YahooFinanceInfos!A:BH,60,FALSE)</f>
        <v>0</v>
      </c>
      <c r="O1348" s="4" t="str">
        <f t="shared" si="220"/>
        <v>don't touch</v>
      </c>
      <c r="P1348" s="4"/>
      <c r="Q1348" s="4"/>
      <c r="R1348" s="4"/>
      <c r="S1348" s="4"/>
      <c r="T1348" s="4"/>
      <c r="AA1348" s="4" t="str">
        <f t="shared" si="212"/>
        <v>na</v>
      </c>
      <c r="AB1348" s="4" t="str">
        <f t="shared" si="213"/>
        <v>na</v>
      </c>
      <c r="AC1348" s="4" t="str">
        <f t="shared" si="214"/>
        <v>na</v>
      </c>
      <c r="AD1348" s="4" t="str">
        <f t="shared" si="215"/>
        <v>na</v>
      </c>
      <c r="AE1348" s="4" t="str">
        <f t="shared" si="216"/>
        <v>na</v>
      </c>
      <c r="AF1348" s="4" t="str">
        <f t="shared" si="217"/>
        <v>na</v>
      </c>
      <c r="AG1348" s="4" t="str">
        <f t="shared" si="218"/>
        <v>na</v>
      </c>
    </row>
    <row r="1349" spans="1:33" x14ac:dyDescent="0.2">
      <c r="A1349" t="s">
        <v>5494</v>
      </c>
      <c r="B1349" t="s">
        <v>5665</v>
      </c>
      <c r="C1349" s="7" t="str">
        <f>VLOOKUP(B1349,YahooFinanceInfos!A:T,9,FALSE)</f>
        <v>Vanguard Utilities ETF</v>
      </c>
      <c r="D1349" t="str">
        <f>VLOOKUP(B1349,YahooFinanceInfos!A:T,7,FALSE)</f>
        <v>USD</v>
      </c>
      <c r="E1349" s="1">
        <f>VLOOKUP(B1349,YahooFinanceInfos!A:T,20,FALSE)</f>
        <v>121.63</v>
      </c>
      <c r="F1349" s="4" t="str">
        <f>VLOOKUP(B1349,YahooFinanceInfos!A:AK,37,FALSE)</f>
        <v>96.09 - 156.43</v>
      </c>
      <c r="G1349" s="11">
        <f>(VLOOKUP(B1349,YahooFinanceInfos!A:AO,41,FALSE)-E1349)/E1349</f>
        <v>0.28611362328372947</v>
      </c>
      <c r="H1349" s="9">
        <f>VLOOKUP(B1349,YahooFinanceInfos!A:AX,50,FALSE)</f>
        <v>0</v>
      </c>
      <c r="I1349" s="9">
        <f>VLOOKUP(B1349,YahooFinanceInfos!A:AT,46,FALSE)</f>
        <v>0</v>
      </c>
      <c r="J1349" s="4">
        <f>VLOOKUP(B1349,YahooFinanceInfos!A:AV,48,FALSE)</f>
        <v>0</v>
      </c>
      <c r="K1349" s="4" t="str">
        <f t="shared" si="219"/>
        <v>na</v>
      </c>
      <c r="L1349" s="9">
        <f>VLOOKUP(B1349,YahooFinanceInfos!A:AV,47,FALSE)</f>
        <v>0</v>
      </c>
      <c r="M1349" s="9">
        <f>VLOOKUP(B1349,YahooFinanceInfos!A:AZ,52,FALSE)</f>
        <v>0</v>
      </c>
      <c r="N1349" s="4">
        <f>VLOOKUP(B1349,YahooFinanceInfos!A:BH,60,FALSE)</f>
        <v>0</v>
      </c>
      <c r="O1349" s="4" t="str">
        <f t="shared" si="220"/>
        <v>don't touch</v>
      </c>
      <c r="P1349" s="4"/>
      <c r="Q1349" s="4"/>
      <c r="R1349" s="4"/>
      <c r="S1349" s="4"/>
      <c r="T1349" s="4"/>
      <c r="AA1349" s="4" t="str">
        <f t="shared" si="212"/>
        <v>na</v>
      </c>
      <c r="AB1349" s="4" t="str">
        <f t="shared" si="213"/>
        <v>na</v>
      </c>
      <c r="AC1349" s="4" t="str">
        <f t="shared" si="214"/>
        <v>na</v>
      </c>
      <c r="AD1349" s="4" t="str">
        <f t="shared" si="215"/>
        <v>na</v>
      </c>
      <c r="AE1349" s="4" t="str">
        <f t="shared" si="216"/>
        <v>na</v>
      </c>
      <c r="AF1349" s="4" t="str">
        <f t="shared" si="217"/>
        <v>na</v>
      </c>
      <c r="AG1349" s="4" t="str">
        <f t="shared" si="218"/>
        <v>na</v>
      </c>
    </row>
    <row r="1350" spans="1:33" x14ac:dyDescent="0.2">
      <c r="A1350" t="s">
        <v>5494</v>
      </c>
      <c r="B1350" t="s">
        <v>5667</v>
      </c>
      <c r="C1350" s="7" t="str">
        <f>VLOOKUP(B1350,YahooFinanceInfos!A:T,9,FALSE)</f>
        <v>ProShares S&amp;P 500 Ex-Financials</v>
      </c>
      <c r="D1350" t="str">
        <f>VLOOKUP(B1350,YahooFinanceInfos!A:T,7,FALSE)</f>
        <v>USD</v>
      </c>
      <c r="E1350" s="1">
        <f>VLOOKUP(B1350,YahooFinanceInfos!A:T,20,FALSE)</f>
        <v>61.040399999999998</v>
      </c>
      <c r="F1350" s="4" t="str">
        <f>VLOOKUP(B1350,YahooFinanceInfos!A:AK,37,FALSE)</f>
        <v>47.69 - 70.43</v>
      </c>
      <c r="G1350" s="11">
        <f>(VLOOKUP(B1350,YahooFinanceInfos!A:AO,41,FALSE)-E1350)/E1350</f>
        <v>0.15382599065536937</v>
      </c>
      <c r="H1350" s="9">
        <f>VLOOKUP(B1350,YahooFinanceInfos!A:AX,50,FALSE)</f>
        <v>0</v>
      </c>
      <c r="I1350" s="9">
        <f>VLOOKUP(B1350,YahooFinanceInfos!A:AT,46,FALSE)</f>
        <v>0</v>
      </c>
      <c r="J1350" s="4">
        <f>VLOOKUP(B1350,YahooFinanceInfos!A:AV,48,FALSE)</f>
        <v>0</v>
      </c>
      <c r="K1350" s="4" t="str">
        <f t="shared" si="219"/>
        <v>na</v>
      </c>
      <c r="L1350" s="9">
        <f>VLOOKUP(B1350,YahooFinanceInfos!A:AV,47,FALSE)</f>
        <v>0</v>
      </c>
      <c r="M1350" s="9">
        <f>VLOOKUP(B1350,YahooFinanceInfos!A:AZ,52,FALSE)</f>
        <v>0</v>
      </c>
      <c r="N1350" s="4">
        <f>VLOOKUP(B1350,YahooFinanceInfos!A:BH,60,FALSE)</f>
        <v>0</v>
      </c>
      <c r="O1350" s="4" t="str">
        <f t="shared" si="220"/>
        <v>don't touch</v>
      </c>
      <c r="P1350" s="4"/>
      <c r="Q1350" s="4"/>
      <c r="R1350" s="4"/>
      <c r="S1350" s="4"/>
      <c r="T1350" s="4"/>
      <c r="AA1350" s="4" t="str">
        <f t="shared" si="212"/>
        <v>na</v>
      </c>
      <c r="AB1350" s="4" t="str">
        <f t="shared" si="213"/>
        <v>na</v>
      </c>
      <c r="AC1350" s="4" t="str">
        <f t="shared" si="214"/>
        <v>na</v>
      </c>
      <c r="AD1350" s="4" t="str">
        <f t="shared" si="215"/>
        <v>na</v>
      </c>
      <c r="AE1350" s="4" t="str">
        <f t="shared" si="216"/>
        <v>na</v>
      </c>
      <c r="AF1350" s="4" t="str">
        <f t="shared" si="217"/>
        <v>na</v>
      </c>
      <c r="AG1350" s="4" t="str">
        <f t="shared" si="218"/>
        <v>na</v>
      </c>
    </row>
    <row r="1351" spans="1:33" x14ac:dyDescent="0.2">
      <c r="A1351" t="s">
        <v>5494</v>
      </c>
      <c r="B1351" t="s">
        <v>5669</v>
      </c>
      <c r="C1351" s="7" t="str">
        <f>VLOOKUP(B1351,YahooFinanceInfos!A:T,9,FALSE)</f>
        <v>First Trust DJ Internet Index F</v>
      </c>
      <c r="D1351" t="str">
        <f>VLOOKUP(B1351,YahooFinanceInfos!A:T,7,FALSE)</f>
        <v>USD</v>
      </c>
      <c r="E1351" s="1">
        <f>VLOOKUP(B1351,YahooFinanceInfos!A:T,20,FALSE)</f>
        <v>151.77000000000001</v>
      </c>
      <c r="F1351" s="4" t="str">
        <f>VLOOKUP(B1351,YahooFinanceInfos!A:AK,37,FALSE)</f>
        <v>105.0 - 157.14</v>
      </c>
      <c r="G1351" s="11">
        <f>(VLOOKUP(B1351,YahooFinanceInfos!A:AO,41,FALSE)-E1351)/E1351</f>
        <v>3.5382486657442022E-2</v>
      </c>
      <c r="H1351" s="9">
        <f>VLOOKUP(B1351,YahooFinanceInfos!A:AX,50,FALSE)</f>
        <v>0</v>
      </c>
      <c r="I1351" s="9">
        <f>VLOOKUP(B1351,YahooFinanceInfos!A:AT,46,FALSE)</f>
        <v>0</v>
      </c>
      <c r="J1351" s="4">
        <f>VLOOKUP(B1351,YahooFinanceInfos!A:AV,48,FALSE)</f>
        <v>0</v>
      </c>
      <c r="K1351" s="4" t="str">
        <f t="shared" si="219"/>
        <v>na</v>
      </c>
      <c r="L1351" s="9">
        <f>VLOOKUP(B1351,YahooFinanceInfos!A:AV,47,FALSE)</f>
        <v>0</v>
      </c>
      <c r="M1351" s="9">
        <f>VLOOKUP(B1351,YahooFinanceInfos!A:AZ,52,FALSE)</f>
        <v>0</v>
      </c>
      <c r="N1351" s="4">
        <f>VLOOKUP(B1351,YahooFinanceInfos!A:BH,60,FALSE)</f>
        <v>0</v>
      </c>
      <c r="O1351" s="4" t="str">
        <f t="shared" si="220"/>
        <v>don't touch</v>
      </c>
      <c r="P1351" s="4"/>
      <c r="Q1351" s="4"/>
      <c r="R1351" s="4"/>
      <c r="S1351" s="4"/>
      <c r="T1351" s="4"/>
      <c r="AA1351" s="4" t="str">
        <f t="shared" si="212"/>
        <v>na</v>
      </c>
      <c r="AB1351" s="4" t="str">
        <f t="shared" si="213"/>
        <v>na</v>
      </c>
      <c r="AC1351" s="4" t="str">
        <f t="shared" si="214"/>
        <v>na</v>
      </c>
      <c r="AD1351" s="4" t="str">
        <f t="shared" si="215"/>
        <v>na</v>
      </c>
      <c r="AE1351" s="4" t="str">
        <f t="shared" si="216"/>
        <v>na</v>
      </c>
      <c r="AF1351" s="4" t="str">
        <f t="shared" si="217"/>
        <v>na</v>
      </c>
      <c r="AG1351" s="4" t="str">
        <f t="shared" si="218"/>
        <v>na</v>
      </c>
    </row>
    <row r="1352" spans="1:33" x14ac:dyDescent="0.2">
      <c r="A1352" t="s">
        <v>5494</v>
      </c>
      <c r="B1352" t="s">
        <v>5671</v>
      </c>
      <c r="C1352" s="7" t="str">
        <f>VLOOKUP(B1352,YahooFinanceInfos!A:T,9,FALSE)</f>
        <v>Invesco Zacks Mid-Cap ETF</v>
      </c>
      <c r="D1352" t="str">
        <f>VLOOKUP(B1352,YahooFinanceInfos!A:T,7,FALSE)</f>
        <v>USD</v>
      </c>
      <c r="E1352" s="1">
        <f>VLOOKUP(B1352,YahooFinanceInfos!A:T,20,FALSE)</f>
        <v>54</v>
      </c>
      <c r="F1352" s="4" t="str">
        <f>VLOOKUP(B1352,YahooFinanceInfos!A:AK,37,FALSE)</f>
        <v>40.82 - 83.29</v>
      </c>
      <c r="G1352" s="11">
        <f>(VLOOKUP(B1352,YahooFinanceInfos!A:AO,41,FALSE)-E1352)/E1352</f>
        <v>0.54240740740740756</v>
      </c>
      <c r="H1352" s="9">
        <f>VLOOKUP(B1352,YahooFinanceInfos!A:AX,50,FALSE)</f>
        <v>0</v>
      </c>
      <c r="I1352" s="9">
        <f>VLOOKUP(B1352,YahooFinanceInfos!A:AT,46,FALSE)</f>
        <v>0</v>
      </c>
      <c r="J1352" s="4">
        <f>VLOOKUP(B1352,YahooFinanceInfos!A:AV,48,FALSE)</f>
        <v>0</v>
      </c>
      <c r="K1352" s="4" t="str">
        <f t="shared" si="219"/>
        <v>na</v>
      </c>
      <c r="L1352" s="9">
        <f>VLOOKUP(B1352,YahooFinanceInfos!A:AV,47,FALSE)</f>
        <v>0</v>
      </c>
      <c r="M1352" s="9">
        <f>VLOOKUP(B1352,YahooFinanceInfos!A:AZ,52,FALSE)</f>
        <v>0</v>
      </c>
      <c r="N1352" s="4">
        <f>VLOOKUP(B1352,YahooFinanceInfos!A:BH,60,FALSE)</f>
        <v>0</v>
      </c>
      <c r="O1352" s="4" t="str">
        <f t="shared" si="220"/>
        <v>don't touch</v>
      </c>
      <c r="P1352" s="4"/>
      <c r="Q1352" s="4"/>
      <c r="R1352" s="4"/>
      <c r="S1352" s="4"/>
      <c r="T1352" s="4"/>
      <c r="AA1352" s="4" t="str">
        <f t="shared" si="212"/>
        <v>na</v>
      </c>
      <c r="AB1352" s="4" t="str">
        <f t="shared" si="213"/>
        <v>na</v>
      </c>
      <c r="AC1352" s="4" t="str">
        <f t="shared" si="214"/>
        <v>na</v>
      </c>
      <c r="AD1352" s="4" t="str">
        <f t="shared" si="215"/>
        <v>na</v>
      </c>
      <c r="AE1352" s="4" t="str">
        <f t="shared" si="216"/>
        <v>na</v>
      </c>
      <c r="AF1352" s="4" t="str">
        <f t="shared" si="217"/>
        <v>na</v>
      </c>
      <c r="AG1352" s="4" t="str">
        <f t="shared" si="218"/>
        <v>na</v>
      </c>
    </row>
    <row r="1353" spans="1:33" x14ac:dyDescent="0.2">
      <c r="A1353" t="s">
        <v>5494</v>
      </c>
      <c r="B1353" t="s">
        <v>5673</v>
      </c>
      <c r="C1353" s="7" t="str">
        <f>VLOOKUP(B1353,YahooFinanceInfos!A:T,9,FALSE)</f>
        <v xml:space="preserve">iShares Edge MSCI USA Momentum </v>
      </c>
      <c r="D1353" t="str">
        <f>VLOOKUP(B1353,YahooFinanceInfos!A:T,7,FALSE)</f>
        <v>USD</v>
      </c>
      <c r="E1353" s="1">
        <f>VLOOKUP(B1353,YahooFinanceInfos!A:T,20,FALSE)</f>
        <v>121.01</v>
      </c>
      <c r="F1353" s="4" t="str">
        <f>VLOOKUP(B1353,YahooFinanceInfos!A:AK,37,FALSE)</f>
        <v>88.83 - 137.69</v>
      </c>
      <c r="G1353" s="11">
        <f>(VLOOKUP(B1353,YahooFinanceInfos!A:AO,41,FALSE)-E1353)/E1353</f>
        <v>0.13783984794645063</v>
      </c>
      <c r="H1353" s="9">
        <f>VLOOKUP(B1353,YahooFinanceInfos!A:AX,50,FALSE)</f>
        <v>0</v>
      </c>
      <c r="I1353" s="9">
        <f>VLOOKUP(B1353,YahooFinanceInfos!A:AT,46,FALSE)</f>
        <v>0</v>
      </c>
      <c r="J1353" s="4">
        <f>VLOOKUP(B1353,YahooFinanceInfos!A:AV,48,FALSE)</f>
        <v>0</v>
      </c>
      <c r="K1353" s="4" t="str">
        <f t="shared" si="219"/>
        <v>na</v>
      </c>
      <c r="L1353" s="9">
        <f>VLOOKUP(B1353,YahooFinanceInfos!A:AV,47,FALSE)</f>
        <v>0</v>
      </c>
      <c r="M1353" s="9">
        <f>VLOOKUP(B1353,YahooFinanceInfos!A:AZ,52,FALSE)</f>
        <v>0</v>
      </c>
      <c r="N1353" s="4">
        <f>VLOOKUP(B1353,YahooFinanceInfos!A:BH,60,FALSE)</f>
        <v>0</v>
      </c>
      <c r="O1353" s="4" t="str">
        <f t="shared" si="220"/>
        <v>don't touch</v>
      </c>
      <c r="P1353" s="4"/>
      <c r="Q1353" s="4"/>
      <c r="R1353" s="4"/>
      <c r="S1353" s="4"/>
      <c r="T1353" s="4"/>
      <c r="AA1353" s="4" t="str">
        <f t="shared" si="212"/>
        <v>na</v>
      </c>
      <c r="AB1353" s="4" t="str">
        <f t="shared" si="213"/>
        <v>na</v>
      </c>
      <c r="AC1353" s="4" t="str">
        <f t="shared" si="214"/>
        <v>na</v>
      </c>
      <c r="AD1353" s="4" t="str">
        <f t="shared" si="215"/>
        <v>na</v>
      </c>
      <c r="AE1353" s="4" t="str">
        <f t="shared" si="216"/>
        <v>na</v>
      </c>
      <c r="AF1353" s="4" t="str">
        <f t="shared" si="217"/>
        <v>na</v>
      </c>
      <c r="AG1353" s="4" t="str">
        <f t="shared" si="218"/>
        <v>na</v>
      </c>
    </row>
    <row r="1354" spans="1:33" x14ac:dyDescent="0.2">
      <c r="A1354" t="s">
        <v>5494</v>
      </c>
      <c r="B1354" t="s">
        <v>5675</v>
      </c>
      <c r="C1354" s="7" t="str">
        <f>VLOOKUP(B1354,YahooFinanceInfos!A:T,9,FALSE)</f>
        <v>Invesco Dow Jones Industrial Av</v>
      </c>
      <c r="D1354" t="str">
        <f>VLOOKUP(B1354,YahooFinanceInfos!A:T,7,FALSE)</f>
        <v>USD</v>
      </c>
      <c r="E1354" s="1">
        <f>VLOOKUP(B1354,YahooFinanceInfos!A:T,20,FALSE)</f>
        <v>31.7</v>
      </c>
      <c r="F1354" s="4" t="str">
        <f>VLOOKUP(B1354,YahooFinanceInfos!A:AK,37,FALSE)</f>
        <v>25.211 - 39.97</v>
      </c>
      <c r="G1354" s="11">
        <f>(VLOOKUP(B1354,YahooFinanceInfos!A:AO,41,FALSE)-E1354)/E1354</f>
        <v>0.26088328075709777</v>
      </c>
      <c r="H1354" s="9">
        <f>VLOOKUP(B1354,YahooFinanceInfos!A:AX,50,FALSE)</f>
        <v>0</v>
      </c>
      <c r="I1354" s="9">
        <f>VLOOKUP(B1354,YahooFinanceInfos!A:AT,46,FALSE)</f>
        <v>0</v>
      </c>
      <c r="J1354" s="4">
        <f>VLOOKUP(B1354,YahooFinanceInfos!A:AV,48,FALSE)</f>
        <v>0</v>
      </c>
      <c r="K1354" s="4" t="str">
        <f t="shared" si="219"/>
        <v>na</v>
      </c>
      <c r="L1354" s="9">
        <f>VLOOKUP(B1354,YahooFinanceInfos!A:AV,47,FALSE)</f>
        <v>0</v>
      </c>
      <c r="M1354" s="9">
        <f>VLOOKUP(B1354,YahooFinanceInfos!A:AZ,52,FALSE)</f>
        <v>0</v>
      </c>
      <c r="N1354" s="4">
        <f>VLOOKUP(B1354,YahooFinanceInfos!A:BH,60,FALSE)</f>
        <v>0</v>
      </c>
      <c r="O1354" s="4" t="str">
        <f t="shared" si="220"/>
        <v>don't touch</v>
      </c>
      <c r="P1354" s="4"/>
      <c r="Q1354" s="4"/>
      <c r="R1354" s="4"/>
      <c r="S1354" s="4"/>
      <c r="T1354" s="4"/>
      <c r="AA1354" s="4" t="str">
        <f t="shared" si="212"/>
        <v>na</v>
      </c>
      <c r="AB1354" s="4" t="str">
        <f t="shared" si="213"/>
        <v>na</v>
      </c>
      <c r="AC1354" s="4" t="str">
        <f t="shared" si="214"/>
        <v>na</v>
      </c>
      <c r="AD1354" s="4" t="str">
        <f t="shared" si="215"/>
        <v>na</v>
      </c>
      <c r="AE1354" s="4" t="str">
        <f t="shared" si="216"/>
        <v>na</v>
      </c>
      <c r="AF1354" s="4" t="str">
        <f t="shared" si="217"/>
        <v>na</v>
      </c>
      <c r="AG1354" s="4" t="str">
        <f t="shared" si="218"/>
        <v>na</v>
      </c>
    </row>
    <row r="1355" spans="1:33" x14ac:dyDescent="0.2">
      <c r="A1355" t="s">
        <v>5494</v>
      </c>
      <c r="B1355" t="s">
        <v>5677</v>
      </c>
      <c r="C1355" s="7" t="str">
        <f>VLOOKUP(B1355,YahooFinanceInfos!A:T,9,FALSE)</f>
        <v>ProShares Large Cap Core Plus</v>
      </c>
      <c r="D1355" t="str">
        <f>VLOOKUP(B1355,YahooFinanceInfos!A:T,7,FALSE)</f>
        <v>USD</v>
      </c>
      <c r="E1355" s="1">
        <f>VLOOKUP(B1355,YahooFinanceInfos!A:T,20,FALSE)</f>
        <v>64.84</v>
      </c>
      <c r="F1355" s="4" t="str">
        <f>VLOOKUP(B1355,YahooFinanceInfos!A:AK,37,FALSE)</f>
        <v>50.1 - 80.51</v>
      </c>
      <c r="G1355" s="11">
        <f>(VLOOKUP(B1355,YahooFinanceInfos!A:AO,41,FALSE)-E1355)/E1355</f>
        <v>0.24167180752621839</v>
      </c>
      <c r="H1355" s="9">
        <f>VLOOKUP(B1355,YahooFinanceInfos!A:AX,50,FALSE)</f>
        <v>0</v>
      </c>
      <c r="I1355" s="9">
        <f>VLOOKUP(B1355,YahooFinanceInfos!A:AT,46,FALSE)</f>
        <v>0</v>
      </c>
      <c r="J1355" s="4">
        <f>VLOOKUP(B1355,YahooFinanceInfos!A:AV,48,FALSE)</f>
        <v>0</v>
      </c>
      <c r="K1355" s="4" t="str">
        <f t="shared" si="219"/>
        <v>na</v>
      </c>
      <c r="L1355" s="9">
        <f>VLOOKUP(B1355,YahooFinanceInfos!A:AV,47,FALSE)</f>
        <v>0</v>
      </c>
      <c r="M1355" s="9">
        <f>VLOOKUP(B1355,YahooFinanceInfos!A:AZ,52,FALSE)</f>
        <v>0</v>
      </c>
      <c r="N1355" s="4">
        <f>VLOOKUP(B1355,YahooFinanceInfos!A:BH,60,FALSE)</f>
        <v>0</v>
      </c>
      <c r="O1355" s="4" t="str">
        <f t="shared" si="220"/>
        <v>don't touch</v>
      </c>
      <c r="P1355" s="4"/>
      <c r="Q1355" s="4"/>
      <c r="R1355" s="4"/>
      <c r="S1355" s="4"/>
      <c r="T1355" s="4"/>
      <c r="AA1355" s="4" t="str">
        <f t="shared" si="212"/>
        <v>na</v>
      </c>
      <c r="AB1355" s="4" t="str">
        <f t="shared" si="213"/>
        <v>na</v>
      </c>
      <c r="AC1355" s="4" t="str">
        <f t="shared" si="214"/>
        <v>na</v>
      </c>
      <c r="AD1355" s="4" t="str">
        <f t="shared" si="215"/>
        <v>na</v>
      </c>
      <c r="AE1355" s="4" t="str">
        <f t="shared" si="216"/>
        <v>na</v>
      </c>
      <c r="AF1355" s="4" t="str">
        <f t="shared" si="217"/>
        <v>na</v>
      </c>
      <c r="AG1355" s="4" t="str">
        <f t="shared" si="218"/>
        <v>na</v>
      </c>
    </row>
    <row r="1356" spans="1:33" x14ac:dyDescent="0.2">
      <c r="A1356" t="s">
        <v>5494</v>
      </c>
      <c r="B1356" t="s">
        <v>5679</v>
      </c>
      <c r="C1356" s="7" t="str">
        <f>VLOOKUP(B1356,YahooFinanceInfos!A:T,9,FALSE)</f>
        <v>Fidelity MSCI Health Care Index</v>
      </c>
      <c r="D1356" t="str">
        <f>VLOOKUP(B1356,YahooFinanceInfos!A:T,7,FALSE)</f>
        <v>USD</v>
      </c>
      <c r="E1356" s="1">
        <f>VLOOKUP(B1356,YahooFinanceInfos!A:T,20,FALSE)</f>
        <v>48.84</v>
      </c>
      <c r="F1356" s="4" t="str">
        <f>VLOOKUP(B1356,YahooFinanceInfos!A:AK,37,FALSE)</f>
        <v>35.74 - 51.64</v>
      </c>
      <c r="G1356" s="11">
        <f>(VLOOKUP(B1356,YahooFinanceInfos!A:AO,41,FALSE)-E1356)/E1356</f>
        <v>5.733005733005727E-2</v>
      </c>
      <c r="H1356" s="9">
        <f>VLOOKUP(B1356,YahooFinanceInfos!A:AX,50,FALSE)</f>
        <v>0</v>
      </c>
      <c r="I1356" s="9">
        <f>VLOOKUP(B1356,YahooFinanceInfos!A:AT,46,FALSE)</f>
        <v>0</v>
      </c>
      <c r="J1356" s="4">
        <f>VLOOKUP(B1356,YahooFinanceInfos!A:AV,48,FALSE)</f>
        <v>0</v>
      </c>
      <c r="K1356" s="4" t="str">
        <f t="shared" si="219"/>
        <v>na</v>
      </c>
      <c r="L1356" s="9">
        <f>VLOOKUP(B1356,YahooFinanceInfos!A:AV,47,FALSE)</f>
        <v>0</v>
      </c>
      <c r="M1356" s="9">
        <f>VLOOKUP(B1356,YahooFinanceInfos!A:AZ,52,FALSE)</f>
        <v>0</v>
      </c>
      <c r="N1356" s="4">
        <f>VLOOKUP(B1356,YahooFinanceInfos!A:BH,60,FALSE)</f>
        <v>0</v>
      </c>
      <c r="O1356" s="4" t="str">
        <f t="shared" si="220"/>
        <v>don't touch</v>
      </c>
      <c r="P1356" s="4"/>
      <c r="Q1356" s="4"/>
      <c r="R1356" s="4"/>
      <c r="S1356" s="4"/>
      <c r="T1356" s="4"/>
      <c r="AA1356" s="4" t="str">
        <f t="shared" si="212"/>
        <v>na</v>
      </c>
      <c r="AB1356" s="4" t="str">
        <f t="shared" si="213"/>
        <v>na</v>
      </c>
      <c r="AC1356" s="4" t="str">
        <f t="shared" si="214"/>
        <v>na</v>
      </c>
      <c r="AD1356" s="4" t="str">
        <f t="shared" si="215"/>
        <v>na</v>
      </c>
      <c r="AE1356" s="4" t="str">
        <f t="shared" si="216"/>
        <v>na</v>
      </c>
      <c r="AF1356" s="4" t="str">
        <f t="shared" si="217"/>
        <v>na</v>
      </c>
      <c r="AG1356" s="4" t="str">
        <f t="shared" si="218"/>
        <v>na</v>
      </c>
    </row>
    <row r="1357" spans="1:33" x14ac:dyDescent="0.2">
      <c r="A1357" t="s">
        <v>5494</v>
      </c>
      <c r="B1357" t="s">
        <v>5681</v>
      </c>
      <c r="C1357" s="7" t="str">
        <f>VLOOKUP(B1357,YahooFinanceInfos!A:T,9,FALSE)</f>
        <v>Fidelity Nasdaq Composite Index</v>
      </c>
      <c r="D1357" t="str">
        <f>VLOOKUP(B1357,YahooFinanceInfos!A:T,7,FALSE)</f>
        <v>USD</v>
      </c>
      <c r="E1357" s="1">
        <f>VLOOKUP(B1357,YahooFinanceInfos!A:T,20,FALSE)</f>
        <v>347.52</v>
      </c>
      <c r="F1357" s="4" t="str">
        <f>VLOOKUP(B1357,YahooFinanceInfos!A:AK,37,FALSE)</f>
        <v>257.38 - 383.85</v>
      </c>
      <c r="G1357" s="11">
        <f>(VLOOKUP(B1357,YahooFinanceInfos!A:AO,41,FALSE)-E1357)/E1357</f>
        <v>0.10454074585635371</v>
      </c>
      <c r="H1357" s="9">
        <f>VLOOKUP(B1357,YahooFinanceInfos!A:AX,50,FALSE)</f>
        <v>1.6379999999999999</v>
      </c>
      <c r="I1357" s="9">
        <f>VLOOKUP(B1357,YahooFinanceInfos!A:AT,46,FALSE)</f>
        <v>3.01</v>
      </c>
      <c r="J1357" s="4">
        <f>VLOOKUP(B1357,YahooFinanceInfos!A:AV,48,FALSE)</f>
        <v>8.7175629999999994E-3</v>
      </c>
      <c r="K1357" s="4">
        <f t="shared" si="219"/>
        <v>1.8376068376068375</v>
      </c>
      <c r="L1357" s="9">
        <f>VLOOKUP(B1357,YahooFinanceInfos!A:AV,47,FALSE)</f>
        <v>212.16116</v>
      </c>
      <c r="M1357" s="9">
        <f>VLOOKUP(B1357,YahooFinanceInfos!A:AZ,52,FALSE)</f>
        <v>293.21100000000001</v>
      </c>
      <c r="N1357" s="4">
        <f>VLOOKUP(B1357,YahooFinanceInfos!A:BH,60,FALSE)</f>
        <v>1.1852216</v>
      </c>
      <c r="O1357" s="4" t="str">
        <f t="shared" si="220"/>
        <v>don't touch</v>
      </c>
      <c r="P1357" s="4"/>
      <c r="Q1357" s="4"/>
      <c r="R1357" s="4"/>
      <c r="S1357" s="4"/>
      <c r="T1357" s="4"/>
      <c r="AA1357" s="4" t="str">
        <f t="shared" si="212"/>
        <v>na</v>
      </c>
      <c r="AB1357" s="4" t="str">
        <f t="shared" si="213"/>
        <v>na</v>
      </c>
      <c r="AC1357" s="4" t="str">
        <f t="shared" si="214"/>
        <v>na</v>
      </c>
      <c r="AD1357" s="4" t="str">
        <f t="shared" si="215"/>
        <v>na</v>
      </c>
      <c r="AE1357" s="4" t="str">
        <f t="shared" si="216"/>
        <v>na</v>
      </c>
      <c r="AF1357" s="4" t="str">
        <f t="shared" si="217"/>
        <v>na</v>
      </c>
      <c r="AG1357" s="4" t="str">
        <f t="shared" si="218"/>
        <v>na</v>
      </c>
    </row>
    <row r="1358" spans="1:33" x14ac:dyDescent="0.2">
      <c r="A1358" t="s">
        <v>5494</v>
      </c>
      <c r="B1358" t="s">
        <v>5683</v>
      </c>
      <c r="C1358" s="7" t="str">
        <f>VLOOKUP(B1358,YahooFinanceInfos!A:T,9,FALSE)</f>
        <v>SPDR S&amp;P Health Care Equipment</v>
      </c>
      <c r="D1358" t="str">
        <f>VLOOKUP(B1358,YahooFinanceInfos!A:T,7,FALSE)</f>
        <v>USD</v>
      </c>
      <c r="E1358" s="1">
        <f>VLOOKUP(B1358,YahooFinanceInfos!A:T,20,FALSE)</f>
        <v>83.64</v>
      </c>
      <c r="F1358" s="4" t="str">
        <f>VLOOKUP(B1358,YahooFinanceInfos!A:AK,37,FALSE)</f>
        <v>58.23 - 90.39</v>
      </c>
      <c r="G1358" s="11">
        <f>(VLOOKUP(B1358,YahooFinanceInfos!A:AO,41,FALSE)-E1358)/E1358</f>
        <v>8.0703012912482067E-2</v>
      </c>
      <c r="H1358" s="9">
        <f>VLOOKUP(B1358,YahooFinanceInfos!A:AX,50,FALSE)</f>
        <v>0</v>
      </c>
      <c r="I1358" s="9">
        <f>VLOOKUP(B1358,YahooFinanceInfos!A:AT,46,FALSE)</f>
        <v>0</v>
      </c>
      <c r="J1358" s="4">
        <f>VLOOKUP(B1358,YahooFinanceInfos!A:AV,48,FALSE)</f>
        <v>0</v>
      </c>
      <c r="K1358" s="4" t="str">
        <f t="shared" si="219"/>
        <v>na</v>
      </c>
      <c r="L1358" s="9">
        <f>VLOOKUP(B1358,YahooFinanceInfos!A:AV,47,FALSE)</f>
        <v>0</v>
      </c>
      <c r="M1358" s="9">
        <f>VLOOKUP(B1358,YahooFinanceInfos!A:AZ,52,FALSE)</f>
        <v>0</v>
      </c>
      <c r="N1358" s="4">
        <f>VLOOKUP(B1358,YahooFinanceInfos!A:BH,60,FALSE)</f>
        <v>0</v>
      </c>
      <c r="O1358" s="4" t="str">
        <f t="shared" si="220"/>
        <v>don't touch</v>
      </c>
      <c r="P1358" s="4"/>
      <c r="Q1358" s="4"/>
      <c r="R1358" s="4"/>
      <c r="S1358" s="4"/>
      <c r="T1358" s="4"/>
      <c r="AA1358" s="4" t="str">
        <f t="shared" si="212"/>
        <v>na</v>
      </c>
      <c r="AB1358" s="4" t="str">
        <f t="shared" si="213"/>
        <v>na</v>
      </c>
      <c r="AC1358" s="4" t="str">
        <f t="shared" si="214"/>
        <v>na</v>
      </c>
      <c r="AD1358" s="4" t="str">
        <f t="shared" si="215"/>
        <v>na</v>
      </c>
      <c r="AE1358" s="4" t="str">
        <f t="shared" si="216"/>
        <v>na</v>
      </c>
      <c r="AF1358" s="4" t="str">
        <f t="shared" si="217"/>
        <v>na</v>
      </c>
      <c r="AG1358" s="4" t="str">
        <f t="shared" si="218"/>
        <v>na</v>
      </c>
    </row>
    <row r="1359" spans="1:33" x14ac:dyDescent="0.2">
      <c r="A1359" t="s">
        <v>5494</v>
      </c>
      <c r="B1359" t="s">
        <v>5685</v>
      </c>
      <c r="C1359" s="7" t="str">
        <f>VLOOKUP(B1359,YahooFinanceInfos!A:T,9,FALSE)</f>
        <v>iShares MSCI Canada Index Fund</v>
      </c>
      <c r="D1359" t="str">
        <f>VLOOKUP(B1359,YahooFinanceInfos!A:T,7,FALSE)</f>
        <v>USD</v>
      </c>
      <c r="E1359" s="1">
        <f>VLOOKUP(B1359,YahooFinanceInfos!A:T,20,FALSE)</f>
        <v>23.65</v>
      </c>
      <c r="F1359" s="4" t="str">
        <f>VLOOKUP(B1359,YahooFinanceInfos!A:AK,37,FALSE)</f>
        <v>17.59 - 30.81</v>
      </c>
      <c r="G1359" s="11">
        <f>(VLOOKUP(B1359,YahooFinanceInfos!A:AO,41,FALSE)-E1359)/E1359</f>
        <v>0.30274841437632138</v>
      </c>
      <c r="H1359" s="9">
        <f>VLOOKUP(B1359,YahooFinanceInfos!A:AX,50,FALSE)</f>
        <v>0</v>
      </c>
      <c r="I1359" s="9">
        <f>VLOOKUP(B1359,YahooFinanceInfos!A:AT,46,FALSE)</f>
        <v>0.48499999999999999</v>
      </c>
      <c r="J1359" s="4">
        <f>VLOOKUP(B1359,YahooFinanceInfos!A:AV,48,FALSE)</f>
        <v>2.0611984999999999E-2</v>
      </c>
      <c r="K1359" s="4" t="str">
        <f t="shared" si="219"/>
        <v>na</v>
      </c>
      <c r="L1359" s="9">
        <f>VLOOKUP(B1359,YahooFinanceInfos!A:AV,47,FALSE)</f>
        <v>0</v>
      </c>
      <c r="M1359" s="9">
        <f>VLOOKUP(B1359,YahooFinanceInfos!A:AZ,52,FALSE)</f>
        <v>25.329000000000001</v>
      </c>
      <c r="N1359" s="4">
        <f>VLOOKUP(B1359,YahooFinanceInfos!A:BH,60,FALSE)</f>
        <v>0.93371230000000005</v>
      </c>
      <c r="O1359" s="4" t="str">
        <f t="shared" si="220"/>
        <v>don't touch</v>
      </c>
      <c r="P1359" s="4"/>
      <c r="Q1359" s="4"/>
      <c r="R1359" s="4"/>
      <c r="S1359" s="4"/>
      <c r="T1359" s="4"/>
      <c r="AA1359" s="4" t="str">
        <f t="shared" si="212"/>
        <v>na</v>
      </c>
      <c r="AB1359" s="4" t="str">
        <f t="shared" si="213"/>
        <v>na</v>
      </c>
      <c r="AC1359" s="4" t="str">
        <f t="shared" si="214"/>
        <v>na</v>
      </c>
      <c r="AD1359" s="4" t="str">
        <f t="shared" si="215"/>
        <v>na</v>
      </c>
      <c r="AE1359" s="4" t="str">
        <f t="shared" si="216"/>
        <v>na</v>
      </c>
      <c r="AF1359" s="4" t="str">
        <f t="shared" si="217"/>
        <v>na</v>
      </c>
      <c r="AG1359" s="4" t="str">
        <f t="shared" si="218"/>
        <v>na</v>
      </c>
    </row>
    <row r="1360" spans="1:33" x14ac:dyDescent="0.2">
      <c r="A1360" t="s">
        <v>5494</v>
      </c>
      <c r="B1360" t="s">
        <v>5687</v>
      </c>
      <c r="C1360" s="7" t="str">
        <f>VLOOKUP(B1360,YahooFinanceInfos!A:T,9,FALSE)</f>
        <v>SPDR Bloomberg Barclays Convert</v>
      </c>
      <c r="D1360" t="str">
        <f>VLOOKUP(B1360,YahooFinanceInfos!A:T,7,FALSE)</f>
        <v>USD</v>
      </c>
      <c r="E1360" s="1">
        <f>VLOOKUP(B1360,YahooFinanceInfos!A:T,20,FALSE)</f>
        <v>53.78</v>
      </c>
      <c r="F1360" s="4" t="str">
        <f>VLOOKUP(B1360,YahooFinanceInfos!A:AK,37,FALSE)</f>
        <v>39.81 - 60.52</v>
      </c>
      <c r="G1360" s="11">
        <f>(VLOOKUP(B1360,YahooFinanceInfos!A:AO,41,FALSE)-E1360)/E1360</f>
        <v>0.12532539977686877</v>
      </c>
      <c r="H1360" s="9">
        <f>VLOOKUP(B1360,YahooFinanceInfos!A:AX,50,FALSE)</f>
        <v>0</v>
      </c>
      <c r="I1360" s="9">
        <f>VLOOKUP(B1360,YahooFinanceInfos!A:AT,46,FALSE)</f>
        <v>0</v>
      </c>
      <c r="J1360" s="4">
        <f>VLOOKUP(B1360,YahooFinanceInfos!A:AV,48,FALSE)</f>
        <v>0</v>
      </c>
      <c r="K1360" s="4" t="str">
        <f t="shared" si="219"/>
        <v>na</v>
      </c>
      <c r="L1360" s="9">
        <f>VLOOKUP(B1360,YahooFinanceInfos!A:AV,47,FALSE)</f>
        <v>0</v>
      </c>
      <c r="M1360" s="9">
        <f>VLOOKUP(B1360,YahooFinanceInfos!A:AZ,52,FALSE)</f>
        <v>0</v>
      </c>
      <c r="N1360" s="4">
        <f>VLOOKUP(B1360,YahooFinanceInfos!A:BH,60,FALSE)</f>
        <v>0</v>
      </c>
      <c r="O1360" s="4" t="str">
        <f t="shared" si="220"/>
        <v>don't touch</v>
      </c>
      <c r="P1360" s="4"/>
      <c r="Q1360" s="4"/>
      <c r="R1360" s="4"/>
      <c r="S1360" s="4"/>
      <c r="T1360" s="4"/>
      <c r="AA1360" s="4" t="str">
        <f t="shared" si="212"/>
        <v>na</v>
      </c>
      <c r="AB1360" s="4" t="str">
        <f t="shared" si="213"/>
        <v>na</v>
      </c>
      <c r="AC1360" s="4" t="str">
        <f t="shared" si="214"/>
        <v>na</v>
      </c>
      <c r="AD1360" s="4" t="str">
        <f t="shared" si="215"/>
        <v>na</v>
      </c>
      <c r="AE1360" s="4" t="str">
        <f t="shared" si="216"/>
        <v>na</v>
      </c>
      <c r="AF1360" s="4" t="str">
        <f t="shared" si="217"/>
        <v>na</v>
      </c>
      <c r="AG1360" s="4" t="str">
        <f t="shared" si="218"/>
        <v>na</v>
      </c>
    </row>
    <row r="1361" spans="1:33" x14ac:dyDescent="0.2">
      <c r="A1361" t="s">
        <v>5494</v>
      </c>
      <c r="B1361" t="s">
        <v>5689</v>
      </c>
      <c r="C1361" s="7" t="str">
        <f>VLOOKUP(B1361,YahooFinanceInfos!A:T,9,FALSE)</f>
        <v>Invesco DWA Basic Materials Mom</v>
      </c>
      <c r="D1361" t="str">
        <f>VLOOKUP(B1361,YahooFinanceInfos!A:T,7,FALSE)</f>
        <v>USD</v>
      </c>
      <c r="E1361" s="1">
        <f>VLOOKUP(B1361,YahooFinanceInfos!A:T,20,FALSE)</f>
        <v>44.888800000000003</v>
      </c>
      <c r="F1361" s="4" t="str">
        <f>VLOOKUP(B1361,YahooFinanceInfos!A:AK,37,FALSE)</f>
        <v>34.23 - 63.15</v>
      </c>
      <c r="G1361" s="11">
        <f>(VLOOKUP(B1361,YahooFinanceInfos!A:AO,41,FALSE)-E1361)/E1361</f>
        <v>0.40680971645488395</v>
      </c>
      <c r="H1361" s="9">
        <f>VLOOKUP(B1361,YahooFinanceInfos!A:AX,50,FALSE)</f>
        <v>0</v>
      </c>
      <c r="I1361" s="9">
        <f>VLOOKUP(B1361,YahooFinanceInfos!A:AT,46,FALSE)</f>
        <v>0</v>
      </c>
      <c r="J1361" s="4">
        <f>VLOOKUP(B1361,YahooFinanceInfos!A:AV,48,FALSE)</f>
        <v>0</v>
      </c>
      <c r="K1361" s="4" t="str">
        <f t="shared" si="219"/>
        <v>na</v>
      </c>
      <c r="L1361" s="9">
        <f>VLOOKUP(B1361,YahooFinanceInfos!A:AV,47,FALSE)</f>
        <v>0</v>
      </c>
      <c r="M1361" s="9">
        <f>VLOOKUP(B1361,YahooFinanceInfos!A:AZ,52,FALSE)</f>
        <v>0</v>
      </c>
      <c r="N1361" s="4">
        <f>VLOOKUP(B1361,YahooFinanceInfos!A:BH,60,FALSE)</f>
        <v>0</v>
      </c>
      <c r="O1361" s="4" t="str">
        <f t="shared" si="220"/>
        <v>don't touch</v>
      </c>
      <c r="P1361" s="4"/>
      <c r="Q1361" s="4"/>
      <c r="R1361" s="4"/>
      <c r="S1361" s="4"/>
      <c r="T1361" s="4"/>
      <c r="AA1361" s="4" t="str">
        <f t="shared" si="212"/>
        <v>na</v>
      </c>
      <c r="AB1361" s="4" t="str">
        <f t="shared" si="213"/>
        <v>na</v>
      </c>
      <c r="AC1361" s="4" t="str">
        <f t="shared" si="214"/>
        <v>na</v>
      </c>
      <c r="AD1361" s="4" t="str">
        <f t="shared" si="215"/>
        <v>na</v>
      </c>
      <c r="AE1361" s="4" t="str">
        <f t="shared" si="216"/>
        <v>na</v>
      </c>
      <c r="AF1361" s="4" t="str">
        <f t="shared" si="217"/>
        <v>na</v>
      </c>
      <c r="AG1361" s="4" t="str">
        <f t="shared" si="218"/>
        <v>na</v>
      </c>
    </row>
    <row r="1362" spans="1:33" x14ac:dyDescent="0.2">
      <c r="A1362" t="s">
        <v>5494</v>
      </c>
      <c r="B1362" t="s">
        <v>5691</v>
      </c>
      <c r="C1362" s="7" t="str">
        <f>VLOOKUP(B1362,YahooFinanceInfos!A:T,9,FALSE)</f>
        <v>Xtrackers Harvest CSI 300 China</v>
      </c>
      <c r="D1362" t="str">
        <f>VLOOKUP(B1362,YahooFinanceInfos!A:T,7,FALSE)</f>
        <v>USD</v>
      </c>
      <c r="E1362" s="1">
        <f>VLOOKUP(B1362,YahooFinanceInfos!A:T,20,FALSE)</f>
        <v>27.77</v>
      </c>
      <c r="F1362" s="4" t="str">
        <f>VLOOKUP(B1362,YahooFinanceInfos!A:AK,37,FALSE)</f>
        <v>24.13 - 30.9</v>
      </c>
      <c r="G1362" s="11">
        <f>(VLOOKUP(B1362,YahooFinanceInfos!A:AO,41,FALSE)-E1362)/E1362</f>
        <v>0.11271155923658621</v>
      </c>
      <c r="H1362" s="9">
        <f>VLOOKUP(B1362,YahooFinanceInfos!A:AX,50,FALSE)</f>
        <v>0</v>
      </c>
      <c r="I1362" s="9">
        <f>VLOOKUP(B1362,YahooFinanceInfos!A:AT,46,FALSE)</f>
        <v>0</v>
      </c>
      <c r="J1362" s="4">
        <f>VLOOKUP(B1362,YahooFinanceInfos!A:AV,48,FALSE)</f>
        <v>0</v>
      </c>
      <c r="K1362" s="4" t="str">
        <f t="shared" si="219"/>
        <v>na</v>
      </c>
      <c r="L1362" s="9">
        <f>VLOOKUP(B1362,YahooFinanceInfos!A:AV,47,FALSE)</f>
        <v>0</v>
      </c>
      <c r="M1362" s="9">
        <f>VLOOKUP(B1362,YahooFinanceInfos!A:AZ,52,FALSE)</f>
        <v>0</v>
      </c>
      <c r="N1362" s="4">
        <f>VLOOKUP(B1362,YahooFinanceInfos!A:BH,60,FALSE)</f>
        <v>0</v>
      </c>
      <c r="O1362" s="4" t="str">
        <f t="shared" si="220"/>
        <v>don't touch</v>
      </c>
      <c r="P1362" s="4"/>
      <c r="Q1362" s="4"/>
      <c r="R1362" s="4"/>
      <c r="S1362" s="4"/>
      <c r="T1362" s="4"/>
      <c r="AA1362" s="4" t="str">
        <f t="shared" si="212"/>
        <v>na</v>
      </c>
      <c r="AB1362" s="4" t="str">
        <f t="shared" si="213"/>
        <v>na</v>
      </c>
      <c r="AC1362" s="4" t="str">
        <f t="shared" si="214"/>
        <v>na</v>
      </c>
      <c r="AD1362" s="4" t="str">
        <f t="shared" si="215"/>
        <v>na</v>
      </c>
      <c r="AE1362" s="4" t="str">
        <f t="shared" si="216"/>
        <v>na</v>
      </c>
      <c r="AF1362" s="4" t="str">
        <f t="shared" si="217"/>
        <v>na</v>
      </c>
      <c r="AG1362" s="4" t="str">
        <f t="shared" si="218"/>
        <v>na</v>
      </c>
    </row>
    <row r="1363" spans="1:33" x14ac:dyDescent="0.2">
      <c r="A1363" t="s">
        <v>5494</v>
      </c>
      <c r="B1363" t="s">
        <v>5693</v>
      </c>
      <c r="C1363" s="7" t="str">
        <f>VLOOKUP(B1363,YahooFinanceInfos!A:T,9,FALSE)</f>
        <v>Invesco S&amp;P MidCap Low Volatili</v>
      </c>
      <c r="D1363" t="str">
        <f>VLOOKUP(B1363,YahooFinanceInfos!A:T,7,FALSE)</f>
        <v>USD</v>
      </c>
      <c r="E1363" s="1">
        <f>VLOOKUP(B1363,YahooFinanceInfos!A:T,20,FALSE)</f>
        <v>38.9</v>
      </c>
      <c r="F1363" s="4" t="str">
        <f>VLOOKUP(B1363,YahooFinanceInfos!A:AK,37,FALSE)</f>
        <v>31.91 - 55.58</v>
      </c>
      <c r="G1363" s="11">
        <f>(VLOOKUP(B1363,YahooFinanceInfos!A:AO,41,FALSE)-E1363)/E1363</f>
        <v>0.4287917737789203</v>
      </c>
      <c r="H1363" s="9">
        <f>VLOOKUP(B1363,YahooFinanceInfos!A:AX,50,FALSE)</f>
        <v>0</v>
      </c>
      <c r="I1363" s="9">
        <f>VLOOKUP(B1363,YahooFinanceInfos!A:AT,46,FALSE)</f>
        <v>0</v>
      </c>
      <c r="J1363" s="4">
        <f>VLOOKUP(B1363,YahooFinanceInfos!A:AV,48,FALSE)</f>
        <v>0</v>
      </c>
      <c r="K1363" s="4" t="str">
        <f t="shared" si="219"/>
        <v>na</v>
      </c>
      <c r="L1363" s="9">
        <f>VLOOKUP(B1363,YahooFinanceInfos!A:AV,47,FALSE)</f>
        <v>0</v>
      </c>
      <c r="M1363" s="9">
        <f>VLOOKUP(B1363,YahooFinanceInfos!A:AZ,52,FALSE)</f>
        <v>0</v>
      </c>
      <c r="N1363" s="4">
        <f>VLOOKUP(B1363,YahooFinanceInfos!A:BH,60,FALSE)</f>
        <v>0</v>
      </c>
      <c r="O1363" s="4" t="str">
        <f t="shared" si="220"/>
        <v>don't touch</v>
      </c>
      <c r="P1363" s="4"/>
      <c r="Q1363" s="4"/>
      <c r="R1363" s="4"/>
      <c r="S1363" s="4"/>
      <c r="T1363" s="4"/>
      <c r="AA1363" s="4" t="str">
        <f t="shared" si="212"/>
        <v>na</v>
      </c>
      <c r="AB1363" s="4" t="str">
        <f t="shared" si="213"/>
        <v>na</v>
      </c>
      <c r="AC1363" s="4" t="str">
        <f t="shared" si="214"/>
        <v>na</v>
      </c>
      <c r="AD1363" s="4" t="str">
        <f t="shared" si="215"/>
        <v>na</v>
      </c>
      <c r="AE1363" s="4" t="str">
        <f t="shared" si="216"/>
        <v>na</v>
      </c>
      <c r="AF1363" s="4" t="str">
        <f t="shared" si="217"/>
        <v>na</v>
      </c>
      <c r="AG1363" s="4" t="str">
        <f t="shared" si="218"/>
        <v>na</v>
      </c>
    </row>
    <row r="1364" spans="1:33" x14ac:dyDescent="0.2">
      <c r="A1364" t="s">
        <v>5494</v>
      </c>
      <c r="B1364" t="s">
        <v>5695</v>
      </c>
      <c r="C1364" s="7" t="str">
        <f>VLOOKUP(B1364,YahooFinanceInfos!A:T,9,FALSE)</f>
        <v>SPDR Bloomberg Barclays TIPS ET</v>
      </c>
      <c r="D1364" t="str">
        <f>VLOOKUP(B1364,YahooFinanceInfos!A:T,7,FALSE)</f>
        <v>USD</v>
      </c>
      <c r="E1364" s="1">
        <f>VLOOKUP(B1364,YahooFinanceInfos!A:T,20,FALSE)</f>
        <v>57.12</v>
      </c>
      <c r="F1364" s="4" t="str">
        <f>VLOOKUP(B1364,YahooFinanceInfos!A:AK,37,FALSE)</f>
        <v>55.5 - 58.06</v>
      </c>
      <c r="G1364" s="11">
        <f>(VLOOKUP(B1364,YahooFinanceInfos!A:AO,41,FALSE)-E1364)/E1364</f>
        <v>1.6456582633053305E-2</v>
      </c>
      <c r="H1364" s="9">
        <f>VLOOKUP(B1364,YahooFinanceInfos!A:AX,50,FALSE)</f>
        <v>0</v>
      </c>
      <c r="I1364" s="9">
        <f>VLOOKUP(B1364,YahooFinanceInfos!A:AT,46,FALSE)</f>
        <v>0</v>
      </c>
      <c r="J1364" s="4">
        <f>VLOOKUP(B1364,YahooFinanceInfos!A:AV,48,FALSE)</f>
        <v>0</v>
      </c>
      <c r="K1364" s="4" t="str">
        <f t="shared" si="219"/>
        <v>na</v>
      </c>
      <c r="L1364" s="9">
        <f>VLOOKUP(B1364,YahooFinanceInfos!A:AV,47,FALSE)</f>
        <v>0</v>
      </c>
      <c r="M1364" s="9">
        <f>VLOOKUP(B1364,YahooFinanceInfos!A:AZ,52,FALSE)</f>
        <v>0</v>
      </c>
      <c r="N1364" s="4">
        <f>VLOOKUP(B1364,YahooFinanceInfos!A:BH,60,FALSE)</f>
        <v>0</v>
      </c>
      <c r="O1364" s="4" t="str">
        <f t="shared" si="220"/>
        <v>don't touch</v>
      </c>
      <c r="P1364" s="4"/>
      <c r="Q1364" s="4"/>
      <c r="R1364" s="4"/>
      <c r="S1364" s="4"/>
      <c r="T1364" s="4"/>
      <c r="AA1364" s="4" t="str">
        <f t="shared" si="212"/>
        <v>na</v>
      </c>
      <c r="AB1364" s="4" t="str">
        <f t="shared" si="213"/>
        <v>na</v>
      </c>
      <c r="AC1364" s="4" t="str">
        <f t="shared" si="214"/>
        <v>na</v>
      </c>
      <c r="AD1364" s="4" t="str">
        <f t="shared" si="215"/>
        <v>na</v>
      </c>
      <c r="AE1364" s="4" t="str">
        <f t="shared" si="216"/>
        <v>na</v>
      </c>
      <c r="AF1364" s="4" t="str">
        <f t="shared" si="217"/>
        <v>na</v>
      </c>
      <c r="AG1364" s="4" t="str">
        <f t="shared" si="218"/>
        <v>na</v>
      </c>
    </row>
    <row r="1365" spans="1:33" x14ac:dyDescent="0.2">
      <c r="A1365" t="s">
        <v>5494</v>
      </c>
      <c r="B1365" t="s">
        <v>5697</v>
      </c>
      <c r="C1365" s="7" t="str">
        <f>VLOOKUP(B1365,YahooFinanceInfos!A:T,9,FALSE)</f>
        <v>First Trust Small Cap Core Alph</v>
      </c>
      <c r="D1365" t="str">
        <f>VLOOKUP(B1365,YahooFinanceInfos!A:T,7,FALSE)</f>
        <v>USD</v>
      </c>
      <c r="E1365" s="1">
        <f>VLOOKUP(B1365,YahooFinanceInfos!A:T,20,FALSE)</f>
        <v>44.91</v>
      </c>
      <c r="F1365" s="4" t="str">
        <f>VLOOKUP(B1365,YahooFinanceInfos!A:AK,37,FALSE)</f>
        <v>31.47 - 66.13</v>
      </c>
      <c r="G1365" s="11">
        <f>(VLOOKUP(B1365,YahooFinanceInfos!A:AO,41,FALSE)-E1365)/E1365</f>
        <v>0.47250055666889335</v>
      </c>
      <c r="H1365" s="9">
        <f>VLOOKUP(B1365,YahooFinanceInfos!A:AX,50,FALSE)</f>
        <v>0</v>
      </c>
      <c r="I1365" s="9">
        <f>VLOOKUP(B1365,YahooFinanceInfos!A:AT,46,FALSE)</f>
        <v>0</v>
      </c>
      <c r="J1365" s="4">
        <f>VLOOKUP(B1365,YahooFinanceInfos!A:AV,48,FALSE)</f>
        <v>0</v>
      </c>
      <c r="K1365" s="4" t="str">
        <f t="shared" si="219"/>
        <v>na</v>
      </c>
      <c r="L1365" s="9">
        <f>VLOOKUP(B1365,YahooFinanceInfos!A:AV,47,FALSE)</f>
        <v>0</v>
      </c>
      <c r="M1365" s="9">
        <f>VLOOKUP(B1365,YahooFinanceInfos!A:AZ,52,FALSE)</f>
        <v>0</v>
      </c>
      <c r="N1365" s="4">
        <f>VLOOKUP(B1365,YahooFinanceInfos!A:BH,60,FALSE)</f>
        <v>0</v>
      </c>
      <c r="O1365" s="4" t="str">
        <f t="shared" si="220"/>
        <v>don't touch</v>
      </c>
      <c r="P1365" s="4"/>
      <c r="Q1365" s="4"/>
      <c r="R1365" s="4"/>
      <c r="S1365" s="4"/>
      <c r="T1365" s="4"/>
      <c r="AA1365" s="4" t="str">
        <f t="shared" si="212"/>
        <v>na</v>
      </c>
      <c r="AB1365" s="4" t="str">
        <f t="shared" si="213"/>
        <v>na</v>
      </c>
      <c r="AC1365" s="4" t="str">
        <f t="shared" si="214"/>
        <v>na</v>
      </c>
      <c r="AD1365" s="4" t="str">
        <f t="shared" si="215"/>
        <v>na</v>
      </c>
      <c r="AE1365" s="4" t="str">
        <f t="shared" si="216"/>
        <v>na</v>
      </c>
      <c r="AF1365" s="4" t="str">
        <f t="shared" si="217"/>
        <v>na</v>
      </c>
      <c r="AG1365" s="4" t="str">
        <f t="shared" si="218"/>
        <v>na</v>
      </c>
    </row>
    <row r="1366" spans="1:33" x14ac:dyDescent="0.2">
      <c r="A1366" t="s">
        <v>5494</v>
      </c>
      <c r="B1366" t="s">
        <v>5699</v>
      </c>
      <c r="C1366" s="7" t="str">
        <f>VLOOKUP(B1366,YahooFinanceInfos!A:T,9,FALSE)</f>
        <v>iShares U.S. Medical Devices ET</v>
      </c>
      <c r="D1366" t="str">
        <f>VLOOKUP(B1366,YahooFinanceInfos!A:T,7,FALSE)</f>
        <v>USD</v>
      </c>
      <c r="E1366" s="1">
        <f>VLOOKUP(B1366,YahooFinanceInfos!A:T,20,FALSE)</f>
        <v>256.8</v>
      </c>
      <c r="F1366" s="4" t="str">
        <f>VLOOKUP(B1366,YahooFinanceInfos!A:AK,37,FALSE)</f>
        <v>183.25 - 278.19</v>
      </c>
      <c r="G1366" s="11">
        <f>(VLOOKUP(B1366,YahooFinanceInfos!A:AO,41,FALSE)-E1366)/E1366</f>
        <v>8.329439252336443E-2</v>
      </c>
      <c r="H1366" s="9">
        <f>VLOOKUP(B1366,YahooFinanceInfos!A:AX,50,FALSE)</f>
        <v>0</v>
      </c>
      <c r="I1366" s="9">
        <f>VLOOKUP(B1366,YahooFinanceInfos!A:AT,46,FALSE)</f>
        <v>0</v>
      </c>
      <c r="J1366" s="4">
        <f>VLOOKUP(B1366,YahooFinanceInfos!A:AV,48,FALSE)</f>
        <v>0</v>
      </c>
      <c r="K1366" s="4" t="str">
        <f t="shared" si="219"/>
        <v>na</v>
      </c>
      <c r="L1366" s="9">
        <f>VLOOKUP(B1366,YahooFinanceInfos!A:AV,47,FALSE)</f>
        <v>0</v>
      </c>
      <c r="M1366" s="9">
        <f>VLOOKUP(B1366,YahooFinanceInfos!A:AZ,52,FALSE)</f>
        <v>0</v>
      </c>
      <c r="N1366" s="4">
        <f>VLOOKUP(B1366,YahooFinanceInfos!A:BH,60,FALSE)</f>
        <v>0</v>
      </c>
      <c r="O1366" s="4" t="str">
        <f t="shared" si="220"/>
        <v>don't touch</v>
      </c>
      <c r="P1366" s="4"/>
      <c r="Q1366" s="4"/>
      <c r="R1366" s="4"/>
      <c r="S1366" s="4"/>
      <c r="T1366" s="4"/>
      <c r="AA1366" s="4" t="str">
        <f t="shared" si="212"/>
        <v>na</v>
      </c>
      <c r="AB1366" s="4" t="str">
        <f t="shared" si="213"/>
        <v>na</v>
      </c>
      <c r="AC1366" s="4" t="str">
        <f t="shared" si="214"/>
        <v>na</v>
      </c>
      <c r="AD1366" s="4" t="str">
        <f t="shared" si="215"/>
        <v>na</v>
      </c>
      <c r="AE1366" s="4" t="str">
        <f t="shared" si="216"/>
        <v>na</v>
      </c>
      <c r="AF1366" s="4" t="str">
        <f t="shared" si="217"/>
        <v>na</v>
      </c>
      <c r="AG1366" s="4" t="str">
        <f t="shared" si="218"/>
        <v>na</v>
      </c>
    </row>
    <row r="1367" spans="1:33" x14ac:dyDescent="0.2">
      <c r="A1367" t="s">
        <v>5494</v>
      </c>
      <c r="B1367" t="s">
        <v>5701</v>
      </c>
      <c r="C1367" s="7" t="str">
        <f>VLOOKUP(B1367,YahooFinanceInfos!A:T,9,FALSE)</f>
        <v>Global X S&amp;P 500 Catholic Value</v>
      </c>
      <c r="D1367" t="str">
        <f>VLOOKUP(B1367,YahooFinanceInfos!A:T,7,FALSE)</f>
        <v>USD</v>
      </c>
      <c r="E1367" s="1">
        <f>VLOOKUP(B1367,YahooFinanceInfos!A:T,20,FALSE)</f>
        <v>34.989899999999999</v>
      </c>
      <c r="F1367" s="4" t="str">
        <f>VLOOKUP(B1367,YahooFinanceInfos!A:AK,37,FALSE)</f>
        <v>27.0 - 42.0</v>
      </c>
      <c r="G1367" s="11">
        <f>(VLOOKUP(B1367,YahooFinanceInfos!A:AO,41,FALSE)-E1367)/E1367</f>
        <v>0.20034638567129376</v>
      </c>
      <c r="H1367" s="9">
        <f>VLOOKUP(B1367,YahooFinanceInfos!A:AX,50,FALSE)</f>
        <v>0</v>
      </c>
      <c r="I1367" s="9">
        <f>VLOOKUP(B1367,YahooFinanceInfos!A:AT,46,FALSE)</f>
        <v>0</v>
      </c>
      <c r="J1367" s="4">
        <f>VLOOKUP(B1367,YahooFinanceInfos!A:AV,48,FALSE)</f>
        <v>0</v>
      </c>
      <c r="K1367" s="4" t="str">
        <f t="shared" si="219"/>
        <v>na</v>
      </c>
      <c r="L1367" s="9">
        <f>VLOOKUP(B1367,YahooFinanceInfos!A:AV,47,FALSE)</f>
        <v>0</v>
      </c>
      <c r="M1367" s="9">
        <f>VLOOKUP(B1367,YahooFinanceInfos!A:AZ,52,FALSE)</f>
        <v>0</v>
      </c>
      <c r="N1367" s="4">
        <f>VLOOKUP(B1367,YahooFinanceInfos!A:BH,60,FALSE)</f>
        <v>0</v>
      </c>
      <c r="O1367" s="4" t="str">
        <f t="shared" si="220"/>
        <v>don't touch</v>
      </c>
      <c r="P1367" s="4"/>
      <c r="Q1367" s="4"/>
      <c r="R1367" s="4"/>
      <c r="S1367" s="4"/>
      <c r="T1367" s="4"/>
      <c r="AA1367" s="4" t="str">
        <f t="shared" si="212"/>
        <v>na</v>
      </c>
      <c r="AB1367" s="4" t="str">
        <f t="shared" si="213"/>
        <v>na</v>
      </c>
      <c r="AC1367" s="4" t="str">
        <f t="shared" si="214"/>
        <v>na</v>
      </c>
      <c r="AD1367" s="4" t="str">
        <f t="shared" si="215"/>
        <v>na</v>
      </c>
      <c r="AE1367" s="4" t="str">
        <f t="shared" si="216"/>
        <v>na</v>
      </c>
      <c r="AF1367" s="4" t="str">
        <f t="shared" si="217"/>
        <v>na</v>
      </c>
      <c r="AG1367" s="4" t="str">
        <f t="shared" si="218"/>
        <v>na</v>
      </c>
    </row>
    <row r="1368" spans="1:33" x14ac:dyDescent="0.2">
      <c r="A1368" t="s">
        <v>5494</v>
      </c>
      <c r="B1368" t="s">
        <v>5703</v>
      </c>
      <c r="C1368" s="7" t="str">
        <f>VLOOKUP(B1368,YahooFinanceInfos!A:T,9,FALSE)</f>
        <v>FlexShares Trust FlexShares Cre</v>
      </c>
      <c r="D1368" t="str">
        <f>VLOOKUP(B1368,YahooFinanceInfos!A:T,7,FALSE)</f>
        <v>USD</v>
      </c>
      <c r="E1368" s="1">
        <f>VLOOKUP(B1368,YahooFinanceInfos!A:T,20,FALSE)</f>
        <v>57.56</v>
      </c>
      <c r="F1368" s="4" t="str">
        <f>VLOOKUP(B1368,YahooFinanceInfos!A:AK,37,FALSE)</f>
        <v>51.865 - 60.9</v>
      </c>
      <c r="G1368" s="11">
        <f>(VLOOKUP(B1368,YahooFinanceInfos!A:AO,41,FALSE)-E1368)/E1368</f>
        <v>5.8026407227241075E-2</v>
      </c>
      <c r="H1368" s="9">
        <f>VLOOKUP(B1368,YahooFinanceInfos!A:AX,50,FALSE)</f>
        <v>0</v>
      </c>
      <c r="I1368" s="9">
        <f>VLOOKUP(B1368,YahooFinanceInfos!A:AT,46,FALSE)</f>
        <v>0</v>
      </c>
      <c r="J1368" s="4">
        <f>VLOOKUP(B1368,YahooFinanceInfos!A:AV,48,FALSE)</f>
        <v>0</v>
      </c>
      <c r="K1368" s="4" t="str">
        <f t="shared" si="219"/>
        <v>na</v>
      </c>
      <c r="L1368" s="9">
        <f>VLOOKUP(B1368,YahooFinanceInfos!A:AV,47,FALSE)</f>
        <v>0</v>
      </c>
      <c r="M1368" s="9">
        <f>VLOOKUP(B1368,YahooFinanceInfos!A:AZ,52,FALSE)</f>
        <v>0</v>
      </c>
      <c r="N1368" s="4">
        <f>VLOOKUP(B1368,YahooFinanceInfos!A:BH,60,FALSE)</f>
        <v>0</v>
      </c>
      <c r="O1368" s="4" t="str">
        <f t="shared" si="220"/>
        <v>don't touch</v>
      </c>
      <c r="P1368" s="4"/>
      <c r="Q1368" s="4"/>
      <c r="R1368" s="4"/>
      <c r="S1368" s="4"/>
      <c r="T1368" s="4"/>
      <c r="AA1368" s="4" t="str">
        <f t="shared" si="212"/>
        <v>na</v>
      </c>
      <c r="AB1368" s="4" t="str">
        <f t="shared" si="213"/>
        <v>na</v>
      </c>
      <c r="AC1368" s="4" t="str">
        <f t="shared" si="214"/>
        <v>na</v>
      </c>
      <c r="AD1368" s="4" t="str">
        <f t="shared" si="215"/>
        <v>na</v>
      </c>
      <c r="AE1368" s="4" t="str">
        <f t="shared" si="216"/>
        <v>na</v>
      </c>
      <c r="AF1368" s="4" t="str">
        <f t="shared" si="217"/>
        <v>na</v>
      </c>
      <c r="AG1368" s="4" t="str">
        <f t="shared" si="218"/>
        <v>na</v>
      </c>
    </row>
    <row r="1369" spans="1:33" x14ac:dyDescent="0.2">
      <c r="A1369" t="s">
        <v>5494</v>
      </c>
      <c r="B1369" t="s">
        <v>5705</v>
      </c>
      <c r="C1369" s="7" t="str">
        <f>VLOOKUP(B1369,YahooFinanceInfos!A:T,9,FALSE)</f>
        <v>iShares Inc iShares MSCI Taiwan</v>
      </c>
      <c r="D1369" t="str">
        <f>VLOOKUP(B1369,YahooFinanceInfos!A:T,7,FALSE)</f>
        <v>USD</v>
      </c>
      <c r="E1369" s="1">
        <f>VLOOKUP(B1369,YahooFinanceInfos!A:T,20,FALSE)</f>
        <v>37.14</v>
      </c>
      <c r="F1369" s="4" t="str">
        <f>VLOOKUP(B1369,YahooFinanceInfos!A:AK,37,FALSE)</f>
        <v>29.15 - 41.83</v>
      </c>
      <c r="G1369" s="11">
        <f>(VLOOKUP(B1369,YahooFinanceInfos!A:AO,41,FALSE)-E1369)/E1369</f>
        <v>0.12627894453419489</v>
      </c>
      <c r="H1369" s="9">
        <f>VLOOKUP(B1369,YahooFinanceInfos!A:AX,50,FALSE)</f>
        <v>0</v>
      </c>
      <c r="I1369" s="9">
        <f>VLOOKUP(B1369,YahooFinanceInfos!A:AT,46,FALSE)</f>
        <v>0.79800000000000004</v>
      </c>
      <c r="J1369" s="4">
        <f>VLOOKUP(B1369,YahooFinanceInfos!A:AV,48,FALSE)</f>
        <v>2.1608447999999999E-2</v>
      </c>
      <c r="K1369" s="4" t="str">
        <f t="shared" si="219"/>
        <v>na</v>
      </c>
      <c r="L1369" s="9">
        <f>VLOOKUP(B1369,YahooFinanceInfos!A:AV,47,FALSE)</f>
        <v>0</v>
      </c>
      <c r="M1369" s="9">
        <f>VLOOKUP(B1369,YahooFinanceInfos!A:AZ,52,FALSE)</f>
        <v>30.295000000000002</v>
      </c>
      <c r="N1369" s="4">
        <f>VLOOKUP(B1369,YahooFinanceInfos!A:BH,60,FALSE)</f>
        <v>1.2259449</v>
      </c>
      <c r="O1369" s="4" t="str">
        <f t="shared" si="220"/>
        <v>don't touch</v>
      </c>
      <c r="P1369" s="4"/>
      <c r="Q1369" s="4"/>
      <c r="R1369" s="4"/>
      <c r="S1369" s="4"/>
      <c r="T1369" s="4"/>
      <c r="AA1369" s="4" t="str">
        <f t="shared" si="212"/>
        <v>na</v>
      </c>
      <c r="AB1369" s="4" t="str">
        <f t="shared" si="213"/>
        <v>na</v>
      </c>
      <c r="AC1369" s="4" t="str">
        <f t="shared" si="214"/>
        <v>na</v>
      </c>
      <c r="AD1369" s="4" t="str">
        <f t="shared" si="215"/>
        <v>na</v>
      </c>
      <c r="AE1369" s="4" t="str">
        <f t="shared" si="216"/>
        <v>na</v>
      </c>
      <c r="AF1369" s="4" t="str">
        <f t="shared" si="217"/>
        <v>na</v>
      </c>
      <c r="AG1369" s="4" t="str">
        <f t="shared" si="218"/>
        <v>na</v>
      </c>
    </row>
    <row r="1370" spans="1:33" x14ac:dyDescent="0.2">
      <c r="A1370" t="s">
        <v>5494</v>
      </c>
      <c r="B1370" t="s">
        <v>5707</v>
      </c>
      <c r="C1370" s="7" t="str">
        <f>VLOOKUP(B1370,YahooFinanceInfos!A:T,9,FALSE)</f>
        <v xml:space="preserve">iShares Expanded Tech-Software </v>
      </c>
      <c r="D1370" t="str">
        <f>VLOOKUP(B1370,YahooFinanceInfos!A:T,7,FALSE)</f>
        <v>USD</v>
      </c>
      <c r="E1370" s="1">
        <f>VLOOKUP(B1370,YahooFinanceInfos!A:T,20,FALSE)</f>
        <v>248.19</v>
      </c>
      <c r="F1370" s="4" t="str">
        <f>VLOOKUP(B1370,YahooFinanceInfos!A:AK,37,FALSE)</f>
        <v>176.23 - 267.7</v>
      </c>
      <c r="G1370" s="11">
        <f>(VLOOKUP(B1370,YahooFinanceInfos!A:AO,41,FALSE)-E1370)/E1370</f>
        <v>7.8609130101937999E-2</v>
      </c>
      <c r="H1370" s="9">
        <f>VLOOKUP(B1370,YahooFinanceInfos!A:AX,50,FALSE)</f>
        <v>20.850999999999999</v>
      </c>
      <c r="I1370" s="9">
        <f>VLOOKUP(B1370,YahooFinanceInfos!A:AT,46,FALSE)</f>
        <v>1.3049999999999999</v>
      </c>
      <c r="J1370" s="4">
        <f>VLOOKUP(B1370,YahooFinanceInfos!A:AV,48,FALSE)</f>
        <v>5.2853264E-3</v>
      </c>
      <c r="K1370" s="4">
        <f t="shared" si="219"/>
        <v>6.258692628650904E-2</v>
      </c>
      <c r="L1370" s="9">
        <f>VLOOKUP(B1370,YahooFinanceInfos!A:AV,47,FALSE)</f>
        <v>11.903027</v>
      </c>
      <c r="M1370" s="9">
        <f>VLOOKUP(B1370,YahooFinanceInfos!A:AZ,52,FALSE)</f>
        <v>100.664</v>
      </c>
      <c r="N1370" s="4">
        <f>VLOOKUP(B1370,YahooFinanceInfos!A:BH,60,FALSE)</f>
        <v>2.4655290000000001</v>
      </c>
      <c r="O1370" s="4" t="str">
        <f t="shared" si="220"/>
        <v>don't touch</v>
      </c>
      <c r="P1370" s="4"/>
      <c r="Q1370" s="4"/>
      <c r="R1370" s="4"/>
      <c r="S1370" s="4"/>
      <c r="T1370" s="4"/>
      <c r="AA1370" s="4" t="str">
        <f t="shared" si="212"/>
        <v>na</v>
      </c>
      <c r="AB1370" s="4" t="str">
        <f t="shared" si="213"/>
        <v>na</v>
      </c>
      <c r="AC1370" s="4" t="str">
        <f t="shared" si="214"/>
        <v>na</v>
      </c>
      <c r="AD1370" s="4" t="str">
        <f t="shared" si="215"/>
        <v>na</v>
      </c>
      <c r="AE1370" s="4" t="str">
        <f t="shared" si="216"/>
        <v>na</v>
      </c>
      <c r="AF1370" s="4" t="str">
        <f t="shared" si="217"/>
        <v>na</v>
      </c>
      <c r="AG1370" s="4" t="str">
        <f t="shared" si="218"/>
        <v>na</v>
      </c>
    </row>
    <row r="1371" spans="1:33" x14ac:dyDescent="0.2">
      <c r="A1371" t="s">
        <v>5494</v>
      </c>
      <c r="B1371" t="s">
        <v>5709</v>
      </c>
      <c r="C1371" s="7" t="str">
        <f>VLOOKUP(B1371,YahooFinanceInfos!A:T,9,FALSE)</f>
        <v>iShares Interest Rate Hedged Lo</v>
      </c>
      <c r="D1371" t="str">
        <f>VLOOKUP(B1371,YahooFinanceInfos!A:T,7,FALSE)</f>
        <v>USD</v>
      </c>
      <c r="E1371" s="1">
        <f>VLOOKUP(B1371,YahooFinanceInfos!A:T,20,FALSE)</f>
        <v>21.0579</v>
      </c>
      <c r="F1371" s="4" t="str">
        <f>VLOOKUP(B1371,YahooFinanceInfos!A:AK,37,FALSE)</f>
        <v>14.55 - 25.38</v>
      </c>
      <c r="G1371" s="11">
        <f>(VLOOKUP(B1371,YahooFinanceInfos!A:AO,41,FALSE)-E1371)/E1371</f>
        <v>0.20524838659125549</v>
      </c>
      <c r="H1371" s="9">
        <f>VLOOKUP(B1371,YahooFinanceInfos!A:AX,50,FALSE)</f>
        <v>0</v>
      </c>
      <c r="I1371" s="9">
        <f>VLOOKUP(B1371,YahooFinanceInfos!A:AT,46,FALSE)</f>
        <v>0</v>
      </c>
      <c r="J1371" s="4">
        <f>VLOOKUP(B1371,YahooFinanceInfos!A:AV,48,FALSE)</f>
        <v>0</v>
      </c>
      <c r="K1371" s="4" t="str">
        <f t="shared" si="219"/>
        <v>na</v>
      </c>
      <c r="L1371" s="9">
        <f>VLOOKUP(B1371,YahooFinanceInfos!A:AV,47,FALSE)</f>
        <v>0</v>
      </c>
      <c r="M1371" s="9">
        <f>VLOOKUP(B1371,YahooFinanceInfos!A:AZ,52,FALSE)</f>
        <v>0</v>
      </c>
      <c r="N1371" s="4">
        <f>VLOOKUP(B1371,YahooFinanceInfos!A:BH,60,FALSE)</f>
        <v>0</v>
      </c>
      <c r="O1371" s="4" t="str">
        <f t="shared" si="220"/>
        <v>don't touch</v>
      </c>
      <c r="P1371" s="4"/>
      <c r="Q1371" s="4"/>
      <c r="R1371" s="4"/>
      <c r="S1371" s="4"/>
      <c r="T1371" s="4"/>
      <c r="AA1371" s="4" t="str">
        <f t="shared" si="212"/>
        <v>na</v>
      </c>
      <c r="AB1371" s="4" t="str">
        <f t="shared" si="213"/>
        <v>na</v>
      </c>
      <c r="AC1371" s="4" t="str">
        <f t="shared" si="214"/>
        <v>na</v>
      </c>
      <c r="AD1371" s="4" t="str">
        <f t="shared" si="215"/>
        <v>na</v>
      </c>
      <c r="AE1371" s="4" t="str">
        <f t="shared" si="216"/>
        <v>na</v>
      </c>
      <c r="AF1371" s="4" t="str">
        <f t="shared" si="217"/>
        <v>na</v>
      </c>
      <c r="AG1371" s="4" t="str">
        <f t="shared" si="218"/>
        <v>na</v>
      </c>
    </row>
    <row r="1372" spans="1:33" x14ac:dyDescent="0.2">
      <c r="A1372" t="s">
        <v>5494</v>
      </c>
      <c r="B1372" t="s">
        <v>5711</v>
      </c>
      <c r="C1372" s="7" t="str">
        <f>VLOOKUP(B1372,YahooFinanceInfos!A:T,9,FALSE)</f>
        <v>iShares ESG MSCI EM ETF</v>
      </c>
      <c r="D1372" t="str">
        <f>VLOOKUP(B1372,YahooFinanceInfos!A:T,7,FALSE)</f>
        <v>USD</v>
      </c>
      <c r="E1372" s="1">
        <f>VLOOKUP(B1372,YahooFinanceInfos!A:T,20,FALSE)</f>
        <v>29.33</v>
      </c>
      <c r="F1372" s="4" t="str">
        <f>VLOOKUP(B1372,YahooFinanceInfos!A:AK,37,FALSE)</f>
        <v>23.58 - 37.09</v>
      </c>
      <c r="G1372" s="11">
        <f>(VLOOKUP(B1372,YahooFinanceInfos!A:AO,41,FALSE)-E1372)/E1372</f>
        <v>0.26457551994544853</v>
      </c>
      <c r="H1372" s="9">
        <f>VLOOKUP(B1372,YahooFinanceInfos!A:AX,50,FALSE)</f>
        <v>0</v>
      </c>
      <c r="I1372" s="9">
        <f>VLOOKUP(B1372,YahooFinanceInfos!A:AT,46,FALSE)</f>
        <v>0</v>
      </c>
      <c r="J1372" s="4">
        <f>VLOOKUP(B1372,YahooFinanceInfos!A:AV,48,FALSE)</f>
        <v>0</v>
      </c>
      <c r="K1372" s="4" t="str">
        <f t="shared" si="219"/>
        <v>na</v>
      </c>
      <c r="L1372" s="9">
        <f>VLOOKUP(B1372,YahooFinanceInfos!A:AV,47,FALSE)</f>
        <v>0</v>
      </c>
      <c r="M1372" s="9">
        <f>VLOOKUP(B1372,YahooFinanceInfos!A:AZ,52,FALSE)</f>
        <v>0</v>
      </c>
      <c r="N1372" s="4">
        <f>VLOOKUP(B1372,YahooFinanceInfos!A:BH,60,FALSE)</f>
        <v>0</v>
      </c>
      <c r="O1372" s="4" t="str">
        <f t="shared" si="220"/>
        <v>don't touch</v>
      </c>
      <c r="P1372" s="4"/>
      <c r="Q1372" s="4"/>
      <c r="R1372" s="4"/>
      <c r="S1372" s="4"/>
      <c r="T1372" s="4"/>
      <c r="AA1372" s="4" t="str">
        <f t="shared" si="212"/>
        <v>na</v>
      </c>
      <c r="AB1372" s="4" t="str">
        <f t="shared" si="213"/>
        <v>na</v>
      </c>
      <c r="AC1372" s="4" t="str">
        <f t="shared" si="214"/>
        <v>na</v>
      </c>
      <c r="AD1372" s="4" t="str">
        <f t="shared" si="215"/>
        <v>na</v>
      </c>
      <c r="AE1372" s="4" t="str">
        <f t="shared" si="216"/>
        <v>na</v>
      </c>
      <c r="AF1372" s="4" t="str">
        <f t="shared" si="217"/>
        <v>na</v>
      </c>
      <c r="AG1372" s="4" t="str">
        <f t="shared" si="218"/>
        <v>na</v>
      </c>
    </row>
    <row r="1373" spans="1:33" x14ac:dyDescent="0.2">
      <c r="A1373" t="s">
        <v>5494</v>
      </c>
      <c r="B1373" t="s">
        <v>5713</v>
      </c>
      <c r="C1373" s="7" t="str">
        <f>VLOOKUP(B1373,YahooFinanceInfos!A:T,9,FALSE)</f>
        <v>Ishares MSCI World Index Fund</v>
      </c>
      <c r="D1373" t="str">
        <f>VLOOKUP(B1373,YahooFinanceInfos!A:T,7,FALSE)</f>
        <v>USD</v>
      </c>
      <c r="E1373" s="1">
        <f>VLOOKUP(B1373,YahooFinanceInfos!A:T,20,FALSE)</f>
        <v>84.5</v>
      </c>
      <c r="F1373" s="4" t="str">
        <f>VLOOKUP(B1373,YahooFinanceInfos!A:AK,37,FALSE)</f>
        <v>66.38 - 102.28</v>
      </c>
      <c r="G1373" s="11">
        <f>(VLOOKUP(B1373,YahooFinanceInfos!A:AO,41,FALSE)-E1373)/E1373</f>
        <v>0.21041420118343196</v>
      </c>
      <c r="H1373" s="9">
        <f>VLOOKUP(B1373,YahooFinanceInfos!A:AX,50,FALSE)</f>
        <v>0</v>
      </c>
      <c r="I1373" s="9">
        <f>VLOOKUP(B1373,YahooFinanceInfos!A:AT,46,FALSE)</f>
        <v>0</v>
      </c>
      <c r="J1373" s="4">
        <f>VLOOKUP(B1373,YahooFinanceInfos!A:AV,48,FALSE)</f>
        <v>0</v>
      </c>
      <c r="K1373" s="4" t="str">
        <f t="shared" si="219"/>
        <v>na</v>
      </c>
      <c r="L1373" s="9">
        <f>VLOOKUP(B1373,YahooFinanceInfos!A:AV,47,FALSE)</f>
        <v>0</v>
      </c>
      <c r="M1373" s="9">
        <f>VLOOKUP(B1373,YahooFinanceInfos!A:AZ,52,FALSE)</f>
        <v>0</v>
      </c>
      <c r="N1373" s="4">
        <f>VLOOKUP(B1373,YahooFinanceInfos!A:BH,60,FALSE)</f>
        <v>0</v>
      </c>
      <c r="O1373" s="4" t="str">
        <f t="shared" si="220"/>
        <v>don't touch</v>
      </c>
      <c r="P1373" s="4"/>
      <c r="Q1373" s="4"/>
      <c r="R1373" s="4"/>
      <c r="S1373" s="4"/>
      <c r="T1373" s="4"/>
      <c r="AA1373" s="4" t="str">
        <f t="shared" si="212"/>
        <v>na</v>
      </c>
      <c r="AB1373" s="4" t="str">
        <f t="shared" si="213"/>
        <v>na</v>
      </c>
      <c r="AC1373" s="4" t="str">
        <f t="shared" si="214"/>
        <v>na</v>
      </c>
      <c r="AD1373" s="4" t="str">
        <f t="shared" si="215"/>
        <v>na</v>
      </c>
      <c r="AE1373" s="4" t="str">
        <f t="shared" si="216"/>
        <v>na</v>
      </c>
      <c r="AF1373" s="4" t="str">
        <f t="shared" si="217"/>
        <v>na</v>
      </c>
      <c r="AG1373" s="4" t="str">
        <f t="shared" si="218"/>
        <v>na</v>
      </c>
    </row>
    <row r="1374" spans="1:33" x14ac:dyDescent="0.2">
      <c r="A1374" t="s">
        <v>5494</v>
      </c>
      <c r="B1374" t="s">
        <v>5715</v>
      </c>
      <c r="C1374" s="7" t="str">
        <f>VLOOKUP(B1374,YahooFinanceInfos!A:T,9,FALSE)</f>
        <v>First Trust US Equity Opportuni</v>
      </c>
      <c r="D1374" t="str">
        <f>VLOOKUP(B1374,YahooFinanceInfos!A:T,7,FALSE)</f>
        <v>USD</v>
      </c>
      <c r="E1374" s="1">
        <f>VLOOKUP(B1374,YahooFinanceInfos!A:T,20,FALSE)</f>
        <v>75.209999999999994</v>
      </c>
      <c r="F1374" s="4" t="str">
        <f>VLOOKUP(B1374,YahooFinanceInfos!A:AK,37,FALSE)</f>
        <v>53.1 - 88.15</v>
      </c>
      <c r="G1374" s="11">
        <f>(VLOOKUP(B1374,YahooFinanceInfos!A:AO,41,FALSE)-E1374)/E1374</f>
        <v>0.17205158888445704</v>
      </c>
      <c r="H1374" s="9">
        <f>VLOOKUP(B1374,YahooFinanceInfos!A:AX,50,FALSE)</f>
        <v>0</v>
      </c>
      <c r="I1374" s="9">
        <f>VLOOKUP(B1374,YahooFinanceInfos!A:AT,46,FALSE)</f>
        <v>0</v>
      </c>
      <c r="J1374" s="4">
        <f>VLOOKUP(B1374,YahooFinanceInfos!A:AV,48,FALSE)</f>
        <v>0</v>
      </c>
      <c r="K1374" s="4" t="str">
        <f t="shared" si="219"/>
        <v>na</v>
      </c>
      <c r="L1374" s="9">
        <f>VLOOKUP(B1374,YahooFinanceInfos!A:AV,47,FALSE)</f>
        <v>0</v>
      </c>
      <c r="M1374" s="9">
        <f>VLOOKUP(B1374,YahooFinanceInfos!A:AZ,52,FALSE)</f>
        <v>0</v>
      </c>
      <c r="N1374" s="4">
        <f>VLOOKUP(B1374,YahooFinanceInfos!A:BH,60,FALSE)</f>
        <v>0</v>
      </c>
      <c r="O1374" s="4" t="str">
        <f t="shared" si="220"/>
        <v>don't touch</v>
      </c>
      <c r="P1374" s="4"/>
      <c r="Q1374" s="4"/>
      <c r="R1374" s="4"/>
      <c r="S1374" s="4"/>
      <c r="T1374" s="4"/>
      <c r="AA1374" s="4" t="str">
        <f t="shared" si="212"/>
        <v>na</v>
      </c>
      <c r="AB1374" s="4" t="str">
        <f t="shared" si="213"/>
        <v>na</v>
      </c>
      <c r="AC1374" s="4" t="str">
        <f t="shared" si="214"/>
        <v>na</v>
      </c>
      <c r="AD1374" s="4" t="str">
        <f t="shared" si="215"/>
        <v>na</v>
      </c>
      <c r="AE1374" s="4" t="str">
        <f t="shared" si="216"/>
        <v>na</v>
      </c>
      <c r="AF1374" s="4" t="str">
        <f t="shared" si="217"/>
        <v>na</v>
      </c>
      <c r="AG1374" s="4" t="str">
        <f t="shared" si="218"/>
        <v>na</v>
      </c>
    </row>
    <row r="1375" spans="1:33" x14ac:dyDescent="0.2">
      <c r="A1375" t="s">
        <v>5494</v>
      </c>
      <c r="B1375" t="s">
        <v>5717</v>
      </c>
      <c r="C1375" s="7" t="str">
        <f>VLOOKUP(B1375,YahooFinanceInfos!A:T,9,FALSE)</f>
        <v>SPDR MFS Systematic Value Equit</v>
      </c>
      <c r="D1375" t="str">
        <f>VLOOKUP(B1375,YahooFinanceInfos!A:T,7,FALSE)</f>
        <v>USD</v>
      </c>
      <c r="E1375" s="1">
        <f>VLOOKUP(B1375,YahooFinanceInfos!A:T,20,FALSE)</f>
        <v>55.030799999999999</v>
      </c>
      <c r="F1375" s="4" t="str">
        <f>VLOOKUP(B1375,YahooFinanceInfos!A:AK,37,FALSE)</f>
        <v>42.46 - 74.37</v>
      </c>
      <c r="G1375" s="11">
        <f>(VLOOKUP(B1375,YahooFinanceInfos!A:AO,41,FALSE)-E1375)/E1375</f>
        <v>0.35142502017052279</v>
      </c>
      <c r="H1375" s="9">
        <f>VLOOKUP(B1375,YahooFinanceInfos!A:AX,50,FALSE)</f>
        <v>0</v>
      </c>
      <c r="I1375" s="9">
        <f>VLOOKUP(B1375,YahooFinanceInfos!A:AT,46,FALSE)</f>
        <v>0</v>
      </c>
      <c r="J1375" s="4">
        <f>VLOOKUP(B1375,YahooFinanceInfos!A:AV,48,FALSE)</f>
        <v>0</v>
      </c>
      <c r="K1375" s="4" t="str">
        <f t="shared" si="219"/>
        <v>na</v>
      </c>
      <c r="L1375" s="9">
        <f>VLOOKUP(B1375,YahooFinanceInfos!A:AV,47,FALSE)</f>
        <v>0</v>
      </c>
      <c r="M1375" s="9">
        <f>VLOOKUP(B1375,YahooFinanceInfos!A:AZ,52,FALSE)</f>
        <v>0</v>
      </c>
      <c r="N1375" s="4">
        <f>VLOOKUP(B1375,YahooFinanceInfos!A:BH,60,FALSE)</f>
        <v>0</v>
      </c>
      <c r="O1375" s="4" t="str">
        <f t="shared" si="220"/>
        <v>don't touch</v>
      </c>
      <c r="P1375" s="4"/>
      <c r="Q1375" s="4"/>
      <c r="R1375" s="4"/>
      <c r="S1375" s="4"/>
      <c r="T1375" s="4"/>
      <c r="AA1375" s="4" t="str">
        <f t="shared" si="212"/>
        <v>na</v>
      </c>
      <c r="AB1375" s="4" t="str">
        <f t="shared" si="213"/>
        <v>na</v>
      </c>
      <c r="AC1375" s="4" t="str">
        <f t="shared" si="214"/>
        <v>na</v>
      </c>
      <c r="AD1375" s="4" t="str">
        <f t="shared" si="215"/>
        <v>na</v>
      </c>
      <c r="AE1375" s="4" t="str">
        <f t="shared" si="216"/>
        <v>na</v>
      </c>
      <c r="AF1375" s="4" t="str">
        <f t="shared" si="217"/>
        <v>na</v>
      </c>
      <c r="AG1375" s="4" t="str">
        <f t="shared" si="218"/>
        <v>na</v>
      </c>
    </row>
    <row r="1376" spans="1:33" x14ac:dyDescent="0.2">
      <c r="A1376" t="s">
        <v>5494</v>
      </c>
      <c r="B1376" t="s">
        <v>5719</v>
      </c>
      <c r="C1376" s="7" t="str">
        <f>VLOOKUP(B1376,YahooFinanceInfos!A:T,9,FALSE)</f>
        <v>Invesco Emerging Markets Sovere</v>
      </c>
      <c r="D1376" t="str">
        <f>VLOOKUP(B1376,YahooFinanceInfos!A:T,7,FALSE)</f>
        <v>USD</v>
      </c>
      <c r="E1376" s="1">
        <f>VLOOKUP(B1376,YahooFinanceInfos!A:T,20,FALSE)</f>
        <v>24.83</v>
      </c>
      <c r="F1376" s="4" t="str">
        <f>VLOOKUP(B1376,YahooFinanceInfos!A:AK,37,FALSE)</f>
        <v>19.74 - 30.33</v>
      </c>
      <c r="G1376" s="11">
        <f>(VLOOKUP(B1376,YahooFinanceInfos!A:AO,41,FALSE)-E1376)/E1376</f>
        <v>0.22150624244865083</v>
      </c>
      <c r="H1376" s="9">
        <f>VLOOKUP(B1376,YahooFinanceInfos!A:AX,50,FALSE)</f>
        <v>0</v>
      </c>
      <c r="I1376" s="9">
        <f>VLOOKUP(B1376,YahooFinanceInfos!A:AT,46,FALSE)</f>
        <v>0</v>
      </c>
      <c r="J1376" s="4">
        <f>VLOOKUP(B1376,YahooFinanceInfos!A:AV,48,FALSE)</f>
        <v>0</v>
      </c>
      <c r="K1376" s="4" t="str">
        <f t="shared" si="219"/>
        <v>na</v>
      </c>
      <c r="L1376" s="9">
        <f>VLOOKUP(B1376,YahooFinanceInfos!A:AV,47,FALSE)</f>
        <v>0</v>
      </c>
      <c r="M1376" s="9">
        <f>VLOOKUP(B1376,YahooFinanceInfos!A:AZ,52,FALSE)</f>
        <v>0</v>
      </c>
      <c r="N1376" s="4">
        <f>VLOOKUP(B1376,YahooFinanceInfos!A:BH,60,FALSE)</f>
        <v>0</v>
      </c>
      <c r="O1376" s="4" t="str">
        <f t="shared" si="220"/>
        <v>don't touch</v>
      </c>
      <c r="P1376" s="4"/>
      <c r="Q1376" s="4"/>
      <c r="R1376" s="4"/>
      <c r="S1376" s="4"/>
      <c r="T1376" s="4"/>
      <c r="AA1376" s="4" t="str">
        <f t="shared" si="212"/>
        <v>na</v>
      </c>
      <c r="AB1376" s="4" t="str">
        <f t="shared" si="213"/>
        <v>na</v>
      </c>
      <c r="AC1376" s="4" t="str">
        <f t="shared" si="214"/>
        <v>na</v>
      </c>
      <c r="AD1376" s="4" t="str">
        <f t="shared" si="215"/>
        <v>na</v>
      </c>
      <c r="AE1376" s="4" t="str">
        <f t="shared" si="216"/>
        <v>na</v>
      </c>
      <c r="AF1376" s="4" t="str">
        <f t="shared" si="217"/>
        <v>na</v>
      </c>
      <c r="AG1376" s="4" t="str">
        <f t="shared" si="218"/>
        <v>na</v>
      </c>
    </row>
    <row r="1377" spans="1:33" x14ac:dyDescent="0.2">
      <c r="A1377" t="s">
        <v>5494</v>
      </c>
      <c r="B1377" t="s">
        <v>5721</v>
      </c>
      <c r="C1377" s="7" t="str">
        <f>VLOOKUP(B1377,YahooFinanceInfos!A:T,9,FALSE)</f>
        <v>Global X MLP &amp; Energy Infrastru</v>
      </c>
      <c r="D1377" t="str">
        <f>VLOOKUP(B1377,YahooFinanceInfos!A:T,7,FALSE)</f>
        <v>USD</v>
      </c>
      <c r="E1377" s="1">
        <f>VLOOKUP(B1377,YahooFinanceInfos!A:T,20,FALSE)</f>
        <v>22.97</v>
      </c>
      <c r="F1377" s="4" t="str">
        <f>VLOOKUP(B1377,YahooFinanceInfos!A:AK,37,FALSE)</f>
        <v>13.29 - 40.2</v>
      </c>
      <c r="G1377" s="11">
        <f>(VLOOKUP(B1377,YahooFinanceInfos!A:AO,41,FALSE)-E1377)/E1377</f>
        <v>0.75010883761427971</v>
      </c>
      <c r="H1377" s="9">
        <f>VLOOKUP(B1377,YahooFinanceInfos!A:AX,50,FALSE)</f>
        <v>0</v>
      </c>
      <c r="I1377" s="9">
        <f>VLOOKUP(B1377,YahooFinanceInfos!A:AT,46,FALSE)</f>
        <v>0</v>
      </c>
      <c r="J1377" s="4">
        <f>VLOOKUP(B1377,YahooFinanceInfos!A:AV,48,FALSE)</f>
        <v>0</v>
      </c>
      <c r="K1377" s="4" t="str">
        <f t="shared" si="219"/>
        <v>na</v>
      </c>
      <c r="L1377" s="9">
        <f>VLOOKUP(B1377,YahooFinanceInfos!A:AV,47,FALSE)</f>
        <v>0</v>
      </c>
      <c r="M1377" s="9">
        <f>VLOOKUP(B1377,YahooFinanceInfos!A:AZ,52,FALSE)</f>
        <v>0</v>
      </c>
      <c r="N1377" s="4">
        <f>VLOOKUP(B1377,YahooFinanceInfos!A:BH,60,FALSE)</f>
        <v>0</v>
      </c>
      <c r="O1377" s="4" t="str">
        <f t="shared" si="220"/>
        <v>don't touch</v>
      </c>
      <c r="P1377" s="4"/>
      <c r="Q1377" s="4"/>
      <c r="R1377" s="4"/>
      <c r="S1377" s="4"/>
      <c r="T1377" s="4"/>
      <c r="AA1377" s="4" t="str">
        <f t="shared" si="212"/>
        <v>na</v>
      </c>
      <c r="AB1377" s="4" t="str">
        <f t="shared" si="213"/>
        <v>na</v>
      </c>
      <c r="AC1377" s="4" t="str">
        <f t="shared" si="214"/>
        <v>na</v>
      </c>
      <c r="AD1377" s="4" t="str">
        <f t="shared" si="215"/>
        <v>na</v>
      </c>
      <c r="AE1377" s="4" t="str">
        <f t="shared" si="216"/>
        <v>na</v>
      </c>
      <c r="AF1377" s="4" t="str">
        <f t="shared" si="217"/>
        <v>na</v>
      </c>
      <c r="AG1377" s="4" t="str">
        <f t="shared" si="218"/>
        <v>na</v>
      </c>
    </row>
    <row r="1378" spans="1:33" x14ac:dyDescent="0.2">
      <c r="A1378" t="s">
        <v>5494</v>
      </c>
      <c r="B1378" t="s">
        <v>5723</v>
      </c>
      <c r="C1378" s="7" t="str">
        <f>VLOOKUP(B1378,YahooFinanceInfos!A:T,9,FALSE)</f>
        <v>iShares U.S. Oil &amp; Gas Explorat</v>
      </c>
      <c r="D1378" t="str">
        <f>VLOOKUP(B1378,YahooFinanceInfos!A:T,7,FALSE)</f>
        <v>USD</v>
      </c>
      <c r="E1378" s="1">
        <f>VLOOKUP(B1378,YahooFinanceInfos!A:T,20,FALSE)</f>
        <v>31.16</v>
      </c>
      <c r="F1378" s="4" t="str">
        <f>VLOOKUP(B1378,YahooFinanceInfos!A:AK,37,FALSE)</f>
        <v>17.63 - 58.66</v>
      </c>
      <c r="G1378" s="11">
        <f>(VLOOKUP(B1378,YahooFinanceInfos!A:AO,41,FALSE)-E1378)/E1378</f>
        <v>0.88254172015404353</v>
      </c>
      <c r="H1378" s="9">
        <f>VLOOKUP(B1378,YahooFinanceInfos!A:AX,50,FALSE)</f>
        <v>0</v>
      </c>
      <c r="I1378" s="9">
        <f>VLOOKUP(B1378,YahooFinanceInfos!A:AT,46,FALSE)</f>
        <v>0</v>
      </c>
      <c r="J1378" s="4">
        <f>VLOOKUP(B1378,YahooFinanceInfos!A:AV,48,FALSE)</f>
        <v>0</v>
      </c>
      <c r="K1378" s="4" t="str">
        <f t="shared" si="219"/>
        <v>na</v>
      </c>
      <c r="L1378" s="9">
        <f>VLOOKUP(B1378,YahooFinanceInfos!A:AV,47,FALSE)</f>
        <v>0</v>
      </c>
      <c r="M1378" s="9">
        <f>VLOOKUP(B1378,YahooFinanceInfos!A:AZ,52,FALSE)</f>
        <v>0</v>
      </c>
      <c r="N1378" s="4">
        <f>VLOOKUP(B1378,YahooFinanceInfos!A:BH,60,FALSE)</f>
        <v>0</v>
      </c>
      <c r="O1378" s="4" t="str">
        <f t="shared" si="220"/>
        <v>don't touch</v>
      </c>
      <c r="P1378" s="4"/>
      <c r="Q1378" s="4"/>
      <c r="R1378" s="4"/>
      <c r="S1378" s="4"/>
      <c r="T1378" s="4"/>
      <c r="AA1378" s="4" t="str">
        <f t="shared" si="212"/>
        <v>na</v>
      </c>
      <c r="AB1378" s="4" t="str">
        <f t="shared" si="213"/>
        <v>na</v>
      </c>
      <c r="AC1378" s="4" t="str">
        <f t="shared" si="214"/>
        <v>na</v>
      </c>
      <c r="AD1378" s="4" t="str">
        <f t="shared" si="215"/>
        <v>na</v>
      </c>
      <c r="AE1378" s="4" t="str">
        <f t="shared" si="216"/>
        <v>na</v>
      </c>
      <c r="AF1378" s="4" t="str">
        <f t="shared" si="217"/>
        <v>na</v>
      </c>
      <c r="AG1378" s="4" t="str">
        <f t="shared" si="218"/>
        <v>na</v>
      </c>
    </row>
    <row r="1379" spans="1:33" x14ac:dyDescent="0.2">
      <c r="A1379" t="s">
        <v>5494</v>
      </c>
      <c r="B1379" t="s">
        <v>5725</v>
      </c>
      <c r="C1379" s="7" t="str">
        <f>VLOOKUP(B1379,YahooFinanceInfos!A:T,9,FALSE)</f>
        <v xml:space="preserve">Pimco 15  Year U.S. TIPS Index </v>
      </c>
      <c r="D1379" t="str">
        <f>VLOOKUP(B1379,YahooFinanceInfos!A:T,7,FALSE)</f>
        <v>USD</v>
      </c>
      <c r="E1379" s="1">
        <f>VLOOKUP(B1379,YahooFinanceInfos!A:T,20,FALSE)</f>
        <v>82.77</v>
      </c>
      <c r="F1379" s="4" t="str">
        <f>VLOOKUP(B1379,YahooFinanceInfos!A:AK,37,FALSE)</f>
        <v>64.62 - 88.45</v>
      </c>
      <c r="G1379" s="11">
        <f>(VLOOKUP(B1379,YahooFinanceInfos!A:AO,41,FALSE)-E1379)/E1379</f>
        <v>6.8623897547420654E-2</v>
      </c>
      <c r="H1379" s="9">
        <f>VLOOKUP(B1379,YahooFinanceInfos!A:AX,50,FALSE)</f>
        <v>0</v>
      </c>
      <c r="I1379" s="9">
        <f>VLOOKUP(B1379,YahooFinanceInfos!A:AT,46,FALSE)</f>
        <v>0</v>
      </c>
      <c r="J1379" s="4">
        <f>VLOOKUP(B1379,YahooFinanceInfos!A:AV,48,FALSE)</f>
        <v>0</v>
      </c>
      <c r="K1379" s="4" t="str">
        <f t="shared" si="219"/>
        <v>na</v>
      </c>
      <c r="L1379" s="9">
        <f>VLOOKUP(B1379,YahooFinanceInfos!A:AV,47,FALSE)</f>
        <v>0</v>
      </c>
      <c r="M1379" s="9">
        <f>VLOOKUP(B1379,YahooFinanceInfos!A:AZ,52,FALSE)</f>
        <v>0</v>
      </c>
      <c r="N1379" s="4">
        <f>VLOOKUP(B1379,YahooFinanceInfos!A:BH,60,FALSE)</f>
        <v>0</v>
      </c>
      <c r="O1379" s="4" t="str">
        <f t="shared" si="220"/>
        <v>don't touch</v>
      </c>
      <c r="P1379" s="4"/>
      <c r="Q1379" s="4"/>
      <c r="R1379" s="4"/>
      <c r="S1379" s="4"/>
      <c r="T1379" s="4"/>
      <c r="AA1379" s="4" t="str">
        <f t="shared" si="212"/>
        <v>na</v>
      </c>
      <c r="AB1379" s="4" t="str">
        <f t="shared" si="213"/>
        <v>na</v>
      </c>
      <c r="AC1379" s="4" t="str">
        <f t="shared" si="214"/>
        <v>na</v>
      </c>
      <c r="AD1379" s="4" t="str">
        <f t="shared" si="215"/>
        <v>na</v>
      </c>
      <c r="AE1379" s="4" t="str">
        <f t="shared" si="216"/>
        <v>na</v>
      </c>
      <c r="AF1379" s="4" t="str">
        <f t="shared" si="217"/>
        <v>na</v>
      </c>
      <c r="AG1379" s="4" t="str">
        <f t="shared" si="218"/>
        <v>na</v>
      </c>
    </row>
    <row r="1380" spans="1:33" x14ac:dyDescent="0.2">
      <c r="A1380" t="s">
        <v>5494</v>
      </c>
      <c r="B1380" t="s">
        <v>5727</v>
      </c>
      <c r="C1380" s="7" t="str">
        <f>VLOOKUP(B1380,YahooFinanceInfos!A:T,9,FALSE)</f>
        <v>Vanguard Russell 2000 Value ETF</v>
      </c>
      <c r="D1380" t="str">
        <f>VLOOKUP(B1380,YahooFinanceInfos!A:T,7,FALSE)</f>
        <v>USD</v>
      </c>
      <c r="E1380" s="1">
        <f>VLOOKUP(B1380,YahooFinanceInfos!A:T,20,FALSE)</f>
        <v>72.459999999999994</v>
      </c>
      <c r="F1380" s="4" t="str">
        <f>VLOOKUP(B1380,YahooFinanceInfos!A:AK,37,FALSE)</f>
        <v>60.58 - 113.24</v>
      </c>
      <c r="G1380" s="11">
        <f>(VLOOKUP(B1380,YahooFinanceInfos!A:AO,41,FALSE)-E1380)/E1380</f>
        <v>0.56279326524979301</v>
      </c>
      <c r="H1380" s="9">
        <f>VLOOKUP(B1380,YahooFinanceInfos!A:AX,50,FALSE)</f>
        <v>0</v>
      </c>
      <c r="I1380" s="9">
        <f>VLOOKUP(B1380,YahooFinanceInfos!A:AT,46,FALSE)</f>
        <v>0</v>
      </c>
      <c r="J1380" s="4">
        <f>VLOOKUP(B1380,YahooFinanceInfos!A:AV,48,FALSE)</f>
        <v>0</v>
      </c>
      <c r="K1380" s="4" t="str">
        <f t="shared" si="219"/>
        <v>na</v>
      </c>
      <c r="L1380" s="9">
        <f>VLOOKUP(B1380,YahooFinanceInfos!A:AV,47,FALSE)</f>
        <v>0</v>
      </c>
      <c r="M1380" s="9">
        <f>VLOOKUP(B1380,YahooFinanceInfos!A:AZ,52,FALSE)</f>
        <v>0</v>
      </c>
      <c r="N1380" s="4">
        <f>VLOOKUP(B1380,YahooFinanceInfos!A:BH,60,FALSE)</f>
        <v>0</v>
      </c>
      <c r="O1380" s="4" t="str">
        <f t="shared" si="220"/>
        <v>don't touch</v>
      </c>
      <c r="P1380" s="4"/>
      <c r="Q1380" s="4"/>
      <c r="R1380" s="4"/>
      <c r="S1380" s="4"/>
      <c r="T1380" s="4"/>
      <c r="AA1380" s="4" t="str">
        <f t="shared" si="212"/>
        <v>na</v>
      </c>
      <c r="AB1380" s="4" t="str">
        <f t="shared" si="213"/>
        <v>na</v>
      </c>
      <c r="AC1380" s="4" t="str">
        <f t="shared" si="214"/>
        <v>na</v>
      </c>
      <c r="AD1380" s="4" t="str">
        <f t="shared" si="215"/>
        <v>na</v>
      </c>
      <c r="AE1380" s="4" t="str">
        <f t="shared" si="216"/>
        <v>na</v>
      </c>
      <c r="AF1380" s="4" t="str">
        <f t="shared" si="217"/>
        <v>na</v>
      </c>
      <c r="AG1380" s="4" t="str">
        <f t="shared" si="218"/>
        <v>na</v>
      </c>
    </row>
    <row r="1381" spans="1:33" x14ac:dyDescent="0.2">
      <c r="A1381" t="s">
        <v>5494</v>
      </c>
      <c r="B1381" t="s">
        <v>5729</v>
      </c>
      <c r="C1381" s="7" t="str">
        <f>VLOOKUP(B1381,YahooFinanceInfos!A:T,9,FALSE)</f>
        <v>IQ Merger Arbitrage ETF</v>
      </c>
      <c r="D1381" t="str">
        <f>VLOOKUP(B1381,YahooFinanceInfos!A:T,7,FALSE)</f>
        <v>USD</v>
      </c>
      <c r="E1381" s="1">
        <f>VLOOKUP(B1381,YahooFinanceInfos!A:T,20,FALSE)</f>
        <v>31.36</v>
      </c>
      <c r="F1381" s="4" t="str">
        <f>VLOOKUP(B1381,YahooFinanceInfos!A:AK,37,FALSE)</f>
        <v>26.21 - 33.56</v>
      </c>
      <c r="G1381" s="11">
        <f>(VLOOKUP(B1381,YahooFinanceInfos!A:AO,41,FALSE)-E1381)/E1381</f>
        <v>7.0153061224489888E-2</v>
      </c>
      <c r="H1381" s="9">
        <f>VLOOKUP(B1381,YahooFinanceInfos!A:AX,50,FALSE)</f>
        <v>0</v>
      </c>
      <c r="I1381" s="9">
        <f>VLOOKUP(B1381,YahooFinanceInfos!A:AT,46,FALSE)</f>
        <v>0</v>
      </c>
      <c r="J1381" s="4">
        <f>VLOOKUP(B1381,YahooFinanceInfos!A:AV,48,FALSE)</f>
        <v>0</v>
      </c>
      <c r="K1381" s="4" t="str">
        <f t="shared" si="219"/>
        <v>na</v>
      </c>
      <c r="L1381" s="9">
        <f>VLOOKUP(B1381,YahooFinanceInfos!A:AV,47,FALSE)</f>
        <v>0</v>
      </c>
      <c r="M1381" s="9">
        <f>VLOOKUP(B1381,YahooFinanceInfos!A:AZ,52,FALSE)</f>
        <v>0</v>
      </c>
      <c r="N1381" s="4">
        <f>VLOOKUP(B1381,YahooFinanceInfos!A:BH,60,FALSE)</f>
        <v>0</v>
      </c>
      <c r="O1381" s="4" t="str">
        <f t="shared" si="220"/>
        <v>don't touch</v>
      </c>
      <c r="P1381" s="4"/>
      <c r="Q1381" s="4"/>
      <c r="R1381" s="4"/>
      <c r="S1381" s="4"/>
      <c r="T1381" s="4"/>
      <c r="AA1381" s="4" t="str">
        <f t="shared" si="212"/>
        <v>na</v>
      </c>
      <c r="AB1381" s="4" t="str">
        <f t="shared" si="213"/>
        <v>na</v>
      </c>
      <c r="AC1381" s="4" t="str">
        <f t="shared" si="214"/>
        <v>na</v>
      </c>
      <c r="AD1381" s="4" t="str">
        <f t="shared" si="215"/>
        <v>na</v>
      </c>
      <c r="AE1381" s="4" t="str">
        <f t="shared" si="216"/>
        <v>na</v>
      </c>
      <c r="AF1381" s="4" t="str">
        <f t="shared" si="217"/>
        <v>na</v>
      </c>
      <c r="AG1381" s="4" t="str">
        <f t="shared" si="218"/>
        <v>na</v>
      </c>
    </row>
    <row r="1382" spans="1:33" x14ac:dyDescent="0.2">
      <c r="A1382" t="s">
        <v>5494</v>
      </c>
      <c r="B1382" t="s">
        <v>5731</v>
      </c>
      <c r="C1382" s="7" t="str">
        <f>VLOOKUP(B1382,YahooFinanceInfos!A:T,9,FALSE)</f>
        <v>SPDR S&amp;P 600 Small Cap Value ET</v>
      </c>
      <c r="D1382" t="str">
        <f>VLOOKUP(B1382,YahooFinanceInfos!A:T,7,FALSE)</f>
        <v>USD</v>
      </c>
      <c r="E1382" s="1">
        <f>VLOOKUP(B1382,YahooFinanceInfos!A:T,20,FALSE)</f>
        <v>41.57</v>
      </c>
      <c r="F1382" s="4" t="str">
        <f>VLOOKUP(B1382,YahooFinanceInfos!A:AK,37,FALSE)</f>
        <v>34.77 - 66.5</v>
      </c>
      <c r="G1382" s="11">
        <f>(VLOOKUP(B1382,YahooFinanceInfos!A:AO,41,FALSE)-E1382)/E1382</f>
        <v>0.59971133028626411</v>
      </c>
      <c r="H1382" s="9">
        <f>VLOOKUP(B1382,YahooFinanceInfos!A:AX,50,FALSE)</f>
        <v>0</v>
      </c>
      <c r="I1382" s="9">
        <f>VLOOKUP(B1382,YahooFinanceInfos!A:AT,46,FALSE)</f>
        <v>0</v>
      </c>
      <c r="J1382" s="4">
        <f>VLOOKUP(B1382,YahooFinanceInfos!A:AV,48,FALSE)</f>
        <v>0</v>
      </c>
      <c r="K1382" s="4" t="str">
        <f t="shared" si="219"/>
        <v>na</v>
      </c>
      <c r="L1382" s="9">
        <f>VLOOKUP(B1382,YahooFinanceInfos!A:AV,47,FALSE)</f>
        <v>0</v>
      </c>
      <c r="M1382" s="9">
        <f>VLOOKUP(B1382,YahooFinanceInfos!A:AZ,52,FALSE)</f>
        <v>0</v>
      </c>
      <c r="N1382" s="4">
        <f>VLOOKUP(B1382,YahooFinanceInfos!A:BH,60,FALSE)</f>
        <v>0</v>
      </c>
      <c r="O1382" s="4" t="str">
        <f t="shared" si="220"/>
        <v>don't touch</v>
      </c>
      <c r="P1382" s="4"/>
      <c r="Q1382" s="4"/>
      <c r="R1382" s="4"/>
      <c r="S1382" s="4"/>
      <c r="T1382" s="4"/>
      <c r="AA1382" s="4" t="str">
        <f t="shared" si="212"/>
        <v>na</v>
      </c>
      <c r="AB1382" s="4" t="str">
        <f t="shared" si="213"/>
        <v>na</v>
      </c>
      <c r="AC1382" s="4" t="str">
        <f t="shared" si="214"/>
        <v>na</v>
      </c>
      <c r="AD1382" s="4" t="str">
        <f t="shared" si="215"/>
        <v>na</v>
      </c>
      <c r="AE1382" s="4" t="str">
        <f t="shared" si="216"/>
        <v>na</v>
      </c>
      <c r="AF1382" s="4" t="str">
        <f t="shared" si="217"/>
        <v>na</v>
      </c>
      <c r="AG1382" s="4" t="str">
        <f t="shared" si="218"/>
        <v>na</v>
      </c>
    </row>
    <row r="1383" spans="1:33" x14ac:dyDescent="0.2">
      <c r="A1383" t="s">
        <v>5494</v>
      </c>
      <c r="B1383" t="s">
        <v>5733</v>
      </c>
      <c r="C1383" s="7" t="str">
        <f>VLOOKUP(B1383,YahooFinanceInfos!A:T,9,FALSE)</f>
        <v xml:space="preserve">iShares S&amp;P SmallCap 600 Value </v>
      </c>
      <c r="D1383" t="str">
        <f>VLOOKUP(B1383,YahooFinanceInfos!A:T,7,FALSE)</f>
        <v>USD</v>
      </c>
      <c r="E1383" s="1">
        <f>VLOOKUP(B1383,YahooFinanceInfos!A:T,20,FALSE)</f>
        <v>101.67</v>
      </c>
      <c r="F1383" s="4" t="str">
        <f>VLOOKUP(B1383,YahooFinanceInfos!A:AK,37,FALSE)</f>
        <v>85.63 - 162.87</v>
      </c>
      <c r="G1383" s="11">
        <f>(VLOOKUP(B1383,YahooFinanceInfos!A:AO,41,FALSE)-E1383)/E1383</f>
        <v>0.60194747713189733</v>
      </c>
      <c r="H1383" s="9">
        <f>VLOOKUP(B1383,YahooFinanceInfos!A:AX,50,FALSE)</f>
        <v>0</v>
      </c>
      <c r="I1383" s="9">
        <f>VLOOKUP(B1383,YahooFinanceInfos!A:AT,46,FALSE)</f>
        <v>1.7949999999999999</v>
      </c>
      <c r="J1383" s="4">
        <f>VLOOKUP(B1383,YahooFinanceInfos!A:AV,48,FALSE)</f>
        <v>1.7726643E-2</v>
      </c>
      <c r="K1383" s="4" t="str">
        <f t="shared" si="219"/>
        <v>na</v>
      </c>
      <c r="L1383" s="9">
        <f>VLOOKUP(B1383,YahooFinanceInfos!A:AV,47,FALSE)</f>
        <v>0</v>
      </c>
      <c r="M1383" s="9">
        <f>VLOOKUP(B1383,YahooFinanceInfos!A:AZ,52,FALSE)</f>
        <v>118.824</v>
      </c>
      <c r="N1383" s="4">
        <f>VLOOKUP(B1383,YahooFinanceInfos!A:BH,60,FALSE)</f>
        <v>0.85563520000000004</v>
      </c>
      <c r="O1383" s="4" t="str">
        <f t="shared" si="220"/>
        <v>don't touch</v>
      </c>
      <c r="P1383" s="4"/>
      <c r="Q1383" s="4"/>
      <c r="R1383" s="4"/>
      <c r="S1383" s="4"/>
      <c r="T1383" s="4"/>
      <c r="AA1383" s="4" t="str">
        <f t="shared" si="212"/>
        <v>na</v>
      </c>
      <c r="AB1383" s="4" t="str">
        <f t="shared" si="213"/>
        <v>na</v>
      </c>
      <c r="AC1383" s="4" t="str">
        <f t="shared" si="214"/>
        <v>na</v>
      </c>
      <c r="AD1383" s="4" t="str">
        <f t="shared" si="215"/>
        <v>na</v>
      </c>
      <c r="AE1383" s="4" t="str">
        <f t="shared" si="216"/>
        <v>na</v>
      </c>
      <c r="AF1383" s="4" t="str">
        <f t="shared" si="217"/>
        <v>na</v>
      </c>
      <c r="AG1383" s="4" t="str">
        <f t="shared" si="218"/>
        <v>na</v>
      </c>
    </row>
    <row r="1384" spans="1:33" x14ac:dyDescent="0.2">
      <c r="A1384" t="s">
        <v>5494</v>
      </c>
      <c r="B1384" t="s">
        <v>5735</v>
      </c>
      <c r="C1384" s="7" t="str">
        <f>VLOOKUP(B1384,YahooFinanceInfos!A:T,9,FALSE)</f>
        <v>Invesco S&amp;P 500 Equal Weight En</v>
      </c>
      <c r="D1384" t="str">
        <f>VLOOKUP(B1384,YahooFinanceInfos!A:T,7,FALSE)</f>
        <v>USD</v>
      </c>
      <c r="E1384" s="1">
        <f>VLOOKUP(B1384,YahooFinanceInfos!A:T,20,FALSE)</f>
        <v>25.809899999999999</v>
      </c>
      <c r="F1384" s="4" t="str">
        <f>VLOOKUP(B1384,YahooFinanceInfos!A:AK,37,FALSE)</f>
        <v>15.91 - 50.32</v>
      </c>
      <c r="G1384" s="11">
        <f>(VLOOKUP(B1384,YahooFinanceInfos!A:AO,41,FALSE)-E1384)/E1384</f>
        <v>0.94963947942456195</v>
      </c>
      <c r="H1384" s="9">
        <f>VLOOKUP(B1384,YahooFinanceInfos!A:AX,50,FALSE)</f>
        <v>0</v>
      </c>
      <c r="I1384" s="9">
        <f>VLOOKUP(B1384,YahooFinanceInfos!A:AT,46,FALSE)</f>
        <v>0</v>
      </c>
      <c r="J1384" s="4">
        <f>VLOOKUP(B1384,YahooFinanceInfos!A:AV,48,FALSE)</f>
        <v>0</v>
      </c>
      <c r="K1384" s="4" t="str">
        <f t="shared" si="219"/>
        <v>na</v>
      </c>
      <c r="L1384" s="9">
        <f>VLOOKUP(B1384,YahooFinanceInfos!A:AV,47,FALSE)</f>
        <v>0</v>
      </c>
      <c r="M1384" s="9">
        <f>VLOOKUP(B1384,YahooFinanceInfos!A:AZ,52,FALSE)</f>
        <v>0</v>
      </c>
      <c r="N1384" s="4">
        <f>VLOOKUP(B1384,YahooFinanceInfos!A:BH,60,FALSE)</f>
        <v>0</v>
      </c>
      <c r="O1384" s="4" t="str">
        <f t="shared" si="220"/>
        <v>don't touch</v>
      </c>
      <c r="P1384" s="4"/>
      <c r="Q1384" s="4"/>
      <c r="R1384" s="4"/>
      <c r="S1384" s="4"/>
      <c r="T1384" s="4"/>
      <c r="AA1384" s="4" t="str">
        <f t="shared" ref="AA1384:AA1447" si="221">IFERROR((Z1384-U1384)/U1384,"na")</f>
        <v>na</v>
      </c>
      <c r="AB1384" s="4" t="str">
        <f t="shared" ref="AB1384:AB1447" si="222">IFERROR((Z1384-W1384)/W1384,"na")</f>
        <v>na</v>
      </c>
      <c r="AC1384" s="4" t="str">
        <f t="shared" ref="AC1384:AC1447" si="223">IFERROR((V1384-U1384)/U1384,"na")</f>
        <v>na</v>
      </c>
      <c r="AD1384" s="4" t="str">
        <f t="shared" ref="AD1384:AD1447" si="224">IFERROR((W1384-V1384)/V1384,"na")</f>
        <v>na</v>
      </c>
      <c r="AE1384" s="4" t="str">
        <f t="shared" ref="AE1384:AE1447" si="225">IFERROR((X1384-W1384)/W1384,"na")</f>
        <v>na</v>
      </c>
      <c r="AF1384" s="4" t="str">
        <f t="shared" ref="AF1384:AF1447" si="226">IFERROR((Y1384-X1384)/X1384,"na")</f>
        <v>na</v>
      </c>
      <c r="AG1384" s="4" t="str">
        <f t="shared" ref="AG1384:AG1447" si="227">IFERROR((Z1384-Y1384)/Y1384,"na")</f>
        <v>na</v>
      </c>
    </row>
    <row r="1385" spans="1:33" x14ac:dyDescent="0.2">
      <c r="A1385" t="s">
        <v>5494</v>
      </c>
      <c r="B1385" t="s">
        <v>5737</v>
      </c>
      <c r="C1385" s="7" t="str">
        <f>VLOOKUP(B1385,YahooFinanceInfos!A:T,9,FALSE)</f>
        <v>SPDR Index Shares Fund SPDR Por</v>
      </c>
      <c r="D1385" t="str">
        <f>VLOOKUP(B1385,YahooFinanceInfos!A:T,7,FALSE)</f>
        <v>USD</v>
      </c>
      <c r="E1385" s="1">
        <f>VLOOKUP(B1385,YahooFinanceInfos!A:T,20,FALSE)</f>
        <v>30.53</v>
      </c>
      <c r="F1385" s="4" t="str">
        <f>VLOOKUP(B1385,YahooFinanceInfos!A:AK,37,FALSE)</f>
        <v>25.1 - 38.67</v>
      </c>
      <c r="G1385" s="11">
        <f>(VLOOKUP(B1385,YahooFinanceInfos!A:AO,41,FALSE)-E1385)/E1385</f>
        <v>0.26662299377661319</v>
      </c>
      <c r="H1385" s="9">
        <f>VLOOKUP(B1385,YahooFinanceInfos!A:AX,50,FALSE)</f>
        <v>0</v>
      </c>
      <c r="I1385" s="9">
        <f>VLOOKUP(B1385,YahooFinanceInfos!A:AT,46,FALSE)</f>
        <v>0</v>
      </c>
      <c r="J1385" s="4">
        <f>VLOOKUP(B1385,YahooFinanceInfos!A:AV,48,FALSE)</f>
        <v>0</v>
      </c>
      <c r="K1385" s="4" t="str">
        <f t="shared" si="219"/>
        <v>na</v>
      </c>
      <c r="L1385" s="9">
        <f>VLOOKUP(B1385,YahooFinanceInfos!A:AV,47,FALSE)</f>
        <v>0</v>
      </c>
      <c r="M1385" s="9">
        <f>VLOOKUP(B1385,YahooFinanceInfos!A:AZ,52,FALSE)</f>
        <v>0</v>
      </c>
      <c r="N1385" s="4">
        <f>VLOOKUP(B1385,YahooFinanceInfos!A:BH,60,FALSE)</f>
        <v>0</v>
      </c>
      <c r="O1385" s="4" t="str">
        <f t="shared" si="220"/>
        <v>don't touch</v>
      </c>
      <c r="P1385" s="4"/>
      <c r="Q1385" s="4"/>
      <c r="R1385" s="4"/>
      <c r="S1385" s="4"/>
      <c r="T1385" s="4"/>
      <c r="AA1385" s="4" t="str">
        <f t="shared" si="221"/>
        <v>na</v>
      </c>
      <c r="AB1385" s="4" t="str">
        <f t="shared" si="222"/>
        <v>na</v>
      </c>
      <c r="AC1385" s="4" t="str">
        <f t="shared" si="223"/>
        <v>na</v>
      </c>
      <c r="AD1385" s="4" t="str">
        <f t="shared" si="224"/>
        <v>na</v>
      </c>
      <c r="AE1385" s="4" t="str">
        <f t="shared" si="225"/>
        <v>na</v>
      </c>
      <c r="AF1385" s="4" t="str">
        <f t="shared" si="226"/>
        <v>na</v>
      </c>
      <c r="AG1385" s="4" t="str">
        <f t="shared" si="227"/>
        <v>na</v>
      </c>
    </row>
    <row r="1386" spans="1:33" x14ac:dyDescent="0.2">
      <c r="A1386" t="s">
        <v>5494</v>
      </c>
      <c r="B1386" t="s">
        <v>5739</v>
      </c>
      <c r="C1386" s="7" t="str">
        <f>VLOOKUP(B1386,YahooFinanceInfos!A:T,9,FALSE)</f>
        <v>iShares Core S&amp;P Small-Cap ETF</v>
      </c>
      <c r="D1386" t="str">
        <f>VLOOKUP(B1386,YahooFinanceInfos!A:T,7,FALSE)</f>
        <v>USD</v>
      </c>
      <c r="E1386" s="1">
        <f>VLOOKUP(B1386,YahooFinanceInfos!A:T,20,FALSE)</f>
        <v>57.84</v>
      </c>
      <c r="F1386" s="4" t="str">
        <f>VLOOKUP(B1386,YahooFinanceInfos!A:AK,37,FALSE)</f>
        <v>47.52 - 85.92</v>
      </c>
      <c r="G1386" s="11">
        <f>(VLOOKUP(B1386,YahooFinanceInfos!A:AO,41,FALSE)-E1386)/E1386</f>
        <v>0.48547717842323646</v>
      </c>
      <c r="H1386" s="9">
        <f>VLOOKUP(B1386,YahooFinanceInfos!A:AX,50,FALSE)</f>
        <v>0</v>
      </c>
      <c r="I1386" s="9">
        <f>VLOOKUP(B1386,YahooFinanceInfos!A:AT,46,FALSE)</f>
        <v>0</v>
      </c>
      <c r="J1386" s="4">
        <f>VLOOKUP(B1386,YahooFinanceInfos!A:AV,48,FALSE)</f>
        <v>0</v>
      </c>
      <c r="K1386" s="4" t="str">
        <f t="shared" si="219"/>
        <v>na</v>
      </c>
      <c r="L1386" s="9">
        <f>VLOOKUP(B1386,YahooFinanceInfos!A:AV,47,FALSE)</f>
        <v>0</v>
      </c>
      <c r="M1386" s="9">
        <f>VLOOKUP(B1386,YahooFinanceInfos!A:AZ,52,FALSE)</f>
        <v>0</v>
      </c>
      <c r="N1386" s="4">
        <f>VLOOKUP(B1386,YahooFinanceInfos!A:BH,60,FALSE)</f>
        <v>0</v>
      </c>
      <c r="O1386" s="4" t="str">
        <f t="shared" si="220"/>
        <v>don't touch</v>
      </c>
      <c r="P1386" s="4"/>
      <c r="Q1386" s="4"/>
      <c r="R1386" s="4"/>
      <c r="S1386" s="4"/>
      <c r="T1386" s="4"/>
      <c r="AA1386" s="4" t="str">
        <f t="shared" si="221"/>
        <v>na</v>
      </c>
      <c r="AB1386" s="4" t="str">
        <f t="shared" si="222"/>
        <v>na</v>
      </c>
      <c r="AC1386" s="4" t="str">
        <f t="shared" si="223"/>
        <v>na</v>
      </c>
      <c r="AD1386" s="4" t="str">
        <f t="shared" si="224"/>
        <v>na</v>
      </c>
      <c r="AE1386" s="4" t="str">
        <f t="shared" si="225"/>
        <v>na</v>
      </c>
      <c r="AF1386" s="4" t="str">
        <f t="shared" si="226"/>
        <v>na</v>
      </c>
      <c r="AG1386" s="4" t="str">
        <f t="shared" si="227"/>
        <v>na</v>
      </c>
    </row>
    <row r="1387" spans="1:33" x14ac:dyDescent="0.2">
      <c r="A1387" t="s">
        <v>5494</v>
      </c>
      <c r="B1387" t="s">
        <v>5741</v>
      </c>
      <c r="C1387" s="7" t="str">
        <f>VLOOKUP(B1387,YahooFinanceInfos!A:T,9,FALSE)</f>
        <v xml:space="preserve">FlexShares Trust FlexShares US </v>
      </c>
      <c r="D1387" t="str">
        <f>VLOOKUP(B1387,YahooFinanceInfos!A:T,7,FALSE)</f>
        <v>USD</v>
      </c>
      <c r="E1387" s="1">
        <f>VLOOKUP(B1387,YahooFinanceInfos!A:T,20,FALSE)</f>
        <v>31.42</v>
      </c>
      <c r="F1387" s="4" t="str">
        <f>VLOOKUP(B1387,YahooFinanceInfos!A:AK,37,FALSE)</f>
        <v>27.2115 - 34.65</v>
      </c>
      <c r="G1387" s="11">
        <f>(VLOOKUP(B1387,YahooFinanceInfos!A:AO,41,FALSE)-E1387)/E1387</f>
        <v>0.10280076384468481</v>
      </c>
      <c r="H1387" s="9">
        <f>VLOOKUP(B1387,YahooFinanceInfos!A:AX,50,FALSE)</f>
        <v>0</v>
      </c>
      <c r="I1387" s="9">
        <f>VLOOKUP(B1387,YahooFinanceInfos!A:AT,46,FALSE)</f>
        <v>0</v>
      </c>
      <c r="J1387" s="4">
        <f>VLOOKUP(B1387,YahooFinanceInfos!A:AV,48,FALSE)</f>
        <v>0</v>
      </c>
      <c r="K1387" s="4" t="str">
        <f t="shared" si="219"/>
        <v>na</v>
      </c>
      <c r="L1387" s="9">
        <f>VLOOKUP(B1387,YahooFinanceInfos!A:AV,47,FALSE)</f>
        <v>0</v>
      </c>
      <c r="M1387" s="9">
        <f>VLOOKUP(B1387,YahooFinanceInfos!A:AZ,52,FALSE)</f>
        <v>0</v>
      </c>
      <c r="N1387" s="4">
        <f>VLOOKUP(B1387,YahooFinanceInfos!A:BH,60,FALSE)</f>
        <v>0</v>
      </c>
      <c r="O1387" s="4" t="str">
        <f t="shared" si="220"/>
        <v>don't touch</v>
      </c>
      <c r="P1387" s="4"/>
      <c r="Q1387" s="4"/>
      <c r="R1387" s="4"/>
      <c r="S1387" s="4"/>
      <c r="T1387" s="4"/>
      <c r="AA1387" s="4" t="str">
        <f t="shared" si="221"/>
        <v>na</v>
      </c>
      <c r="AB1387" s="4" t="str">
        <f t="shared" si="222"/>
        <v>na</v>
      </c>
      <c r="AC1387" s="4" t="str">
        <f t="shared" si="223"/>
        <v>na</v>
      </c>
      <c r="AD1387" s="4" t="str">
        <f t="shared" si="224"/>
        <v>na</v>
      </c>
      <c r="AE1387" s="4" t="str">
        <f t="shared" si="225"/>
        <v>na</v>
      </c>
      <c r="AF1387" s="4" t="str">
        <f t="shared" si="226"/>
        <v>na</v>
      </c>
      <c r="AG1387" s="4" t="str">
        <f t="shared" si="227"/>
        <v>na</v>
      </c>
    </row>
    <row r="1388" spans="1:33" x14ac:dyDescent="0.2">
      <c r="A1388" t="s">
        <v>5494</v>
      </c>
      <c r="B1388" t="s">
        <v>5743</v>
      </c>
      <c r="C1388" s="7" t="str">
        <f>VLOOKUP(B1388,YahooFinanceInfos!A:T,9,FALSE)</f>
        <v xml:space="preserve">Schwab Emerging Markets Equity </v>
      </c>
      <c r="D1388" t="str">
        <f>VLOOKUP(B1388,YahooFinanceInfos!A:T,7,FALSE)</f>
        <v>USD</v>
      </c>
      <c r="E1388" s="1">
        <f>VLOOKUP(B1388,YahooFinanceInfos!A:T,20,FALSE)</f>
        <v>22.18</v>
      </c>
      <c r="F1388" s="4" t="str">
        <f>VLOOKUP(B1388,YahooFinanceInfos!A:AK,37,FALSE)</f>
        <v>18.32 - 28.23</v>
      </c>
      <c r="G1388" s="11">
        <f>(VLOOKUP(B1388,YahooFinanceInfos!A:AO,41,FALSE)-E1388)/E1388</f>
        <v>0.2727682596934175</v>
      </c>
      <c r="H1388" s="9">
        <f>VLOOKUP(B1388,YahooFinanceInfos!A:AX,50,FALSE)</f>
        <v>0</v>
      </c>
      <c r="I1388" s="9">
        <f>VLOOKUP(B1388,YahooFinanceInfos!A:AT,46,FALSE)</f>
        <v>0</v>
      </c>
      <c r="J1388" s="4">
        <f>VLOOKUP(B1388,YahooFinanceInfos!A:AV,48,FALSE)</f>
        <v>0</v>
      </c>
      <c r="K1388" s="4" t="str">
        <f t="shared" si="219"/>
        <v>na</v>
      </c>
      <c r="L1388" s="9">
        <f>VLOOKUP(B1388,YahooFinanceInfos!A:AV,47,FALSE)</f>
        <v>0</v>
      </c>
      <c r="M1388" s="9">
        <f>VLOOKUP(B1388,YahooFinanceInfos!A:AZ,52,FALSE)</f>
        <v>0</v>
      </c>
      <c r="N1388" s="4">
        <f>VLOOKUP(B1388,YahooFinanceInfos!A:BH,60,FALSE)</f>
        <v>0</v>
      </c>
      <c r="O1388" s="4" t="str">
        <f t="shared" si="220"/>
        <v>don't touch</v>
      </c>
      <c r="P1388" s="4"/>
      <c r="Q1388" s="4"/>
      <c r="R1388" s="4"/>
      <c r="S1388" s="4"/>
      <c r="T1388" s="4"/>
      <c r="AA1388" s="4" t="str">
        <f t="shared" si="221"/>
        <v>na</v>
      </c>
      <c r="AB1388" s="4" t="str">
        <f t="shared" si="222"/>
        <v>na</v>
      </c>
      <c r="AC1388" s="4" t="str">
        <f t="shared" si="223"/>
        <v>na</v>
      </c>
      <c r="AD1388" s="4" t="str">
        <f t="shared" si="224"/>
        <v>na</v>
      </c>
      <c r="AE1388" s="4" t="str">
        <f t="shared" si="225"/>
        <v>na</v>
      </c>
      <c r="AF1388" s="4" t="str">
        <f t="shared" si="226"/>
        <v>na</v>
      </c>
      <c r="AG1388" s="4" t="str">
        <f t="shared" si="227"/>
        <v>na</v>
      </c>
    </row>
    <row r="1389" spans="1:33" x14ac:dyDescent="0.2">
      <c r="A1389" t="s">
        <v>5494</v>
      </c>
      <c r="B1389" t="s">
        <v>5745</v>
      </c>
      <c r="C1389" s="7" t="str">
        <f>VLOOKUP(B1389,YahooFinanceInfos!A:T,9,FALSE)</f>
        <v>First Trust Long/Short Equity</v>
      </c>
      <c r="D1389" t="str">
        <f>VLOOKUP(B1389,YahooFinanceInfos!A:T,7,FALSE)</f>
        <v>USD</v>
      </c>
      <c r="E1389" s="1">
        <f>VLOOKUP(B1389,YahooFinanceInfos!A:T,20,FALSE)</f>
        <v>39.840000000000003</v>
      </c>
      <c r="F1389" s="4" t="str">
        <f>VLOOKUP(B1389,YahooFinanceInfos!A:AK,37,FALSE)</f>
        <v>34.816 - 44.34</v>
      </c>
      <c r="G1389" s="11">
        <f>(VLOOKUP(B1389,YahooFinanceInfos!A:AO,41,FALSE)-E1389)/E1389</f>
        <v>0.11295180722891565</v>
      </c>
      <c r="H1389" s="9">
        <f>VLOOKUP(B1389,YahooFinanceInfos!A:AX,50,FALSE)</f>
        <v>0</v>
      </c>
      <c r="I1389" s="9">
        <f>VLOOKUP(B1389,YahooFinanceInfos!A:AT,46,FALSE)</f>
        <v>0</v>
      </c>
      <c r="J1389" s="4">
        <f>VLOOKUP(B1389,YahooFinanceInfos!A:AV,48,FALSE)</f>
        <v>0</v>
      </c>
      <c r="K1389" s="4" t="str">
        <f t="shared" ref="K1389:K1452" si="228">IFERROR(I1389/H1389,"na")</f>
        <v>na</v>
      </c>
      <c r="L1389" s="9">
        <f>VLOOKUP(B1389,YahooFinanceInfos!A:AV,47,FALSE)</f>
        <v>0</v>
      </c>
      <c r="M1389" s="9">
        <f>VLOOKUP(B1389,YahooFinanceInfos!A:AZ,52,FALSE)</f>
        <v>0</v>
      </c>
      <c r="N1389" s="4">
        <f>VLOOKUP(B1389,YahooFinanceInfos!A:BH,60,FALSE)</f>
        <v>0</v>
      </c>
      <c r="O1389" s="4" t="str">
        <f t="shared" ref="O1389:O1452" si="229">IF(G1389&gt;30%,IF(J1389&gt;3%,IF(K1389&lt;100%,IF(K1389&gt;0%,"invest","don't touch"),"don't touch"),"don't touch"),"don't touch")</f>
        <v>don't touch</v>
      </c>
      <c r="P1389" s="4"/>
      <c r="Q1389" s="4"/>
      <c r="R1389" s="4"/>
      <c r="S1389" s="4"/>
      <c r="T1389" s="4"/>
      <c r="AA1389" s="4" t="str">
        <f t="shared" si="221"/>
        <v>na</v>
      </c>
      <c r="AB1389" s="4" t="str">
        <f t="shared" si="222"/>
        <v>na</v>
      </c>
      <c r="AC1389" s="4" t="str">
        <f t="shared" si="223"/>
        <v>na</v>
      </c>
      <c r="AD1389" s="4" t="str">
        <f t="shared" si="224"/>
        <v>na</v>
      </c>
      <c r="AE1389" s="4" t="str">
        <f t="shared" si="225"/>
        <v>na</v>
      </c>
      <c r="AF1389" s="4" t="str">
        <f t="shared" si="226"/>
        <v>na</v>
      </c>
      <c r="AG1389" s="4" t="str">
        <f t="shared" si="227"/>
        <v>na</v>
      </c>
    </row>
    <row r="1390" spans="1:33" x14ac:dyDescent="0.2">
      <c r="A1390" t="s">
        <v>5494</v>
      </c>
      <c r="B1390" t="s">
        <v>5747</v>
      </c>
      <c r="C1390" s="7" t="str">
        <f>VLOOKUP(B1390,YahooFinanceInfos!A:T,9,FALSE)</f>
        <v>First Trust Health Care AlphaDE</v>
      </c>
      <c r="D1390" t="str">
        <f>VLOOKUP(B1390,YahooFinanceInfos!A:T,7,FALSE)</f>
        <v>USD</v>
      </c>
      <c r="E1390" s="1">
        <f>VLOOKUP(B1390,YahooFinanceInfos!A:T,20,FALSE)</f>
        <v>86.73</v>
      </c>
      <c r="F1390" s="4" t="str">
        <f>VLOOKUP(B1390,YahooFinanceInfos!A:AK,37,FALSE)</f>
        <v>60.7 - 90.11</v>
      </c>
      <c r="G1390" s="11">
        <f>(VLOOKUP(B1390,YahooFinanceInfos!A:AO,41,FALSE)-E1390)/E1390</f>
        <v>3.8971520811714462E-2</v>
      </c>
      <c r="H1390" s="9">
        <f>VLOOKUP(B1390,YahooFinanceInfos!A:AX,50,FALSE)</f>
        <v>0</v>
      </c>
      <c r="I1390" s="9">
        <f>VLOOKUP(B1390,YahooFinanceInfos!A:AT,46,FALSE)</f>
        <v>0</v>
      </c>
      <c r="J1390" s="4">
        <f>VLOOKUP(B1390,YahooFinanceInfos!A:AV,48,FALSE)</f>
        <v>0</v>
      </c>
      <c r="K1390" s="4" t="str">
        <f t="shared" si="228"/>
        <v>na</v>
      </c>
      <c r="L1390" s="9">
        <f>VLOOKUP(B1390,YahooFinanceInfos!A:AV,47,FALSE)</f>
        <v>0</v>
      </c>
      <c r="M1390" s="9">
        <f>VLOOKUP(B1390,YahooFinanceInfos!A:AZ,52,FALSE)</f>
        <v>0</v>
      </c>
      <c r="N1390" s="4">
        <f>VLOOKUP(B1390,YahooFinanceInfos!A:BH,60,FALSE)</f>
        <v>0</v>
      </c>
      <c r="O1390" s="4" t="str">
        <f t="shared" si="229"/>
        <v>don't touch</v>
      </c>
      <c r="P1390" s="4"/>
      <c r="Q1390" s="4"/>
      <c r="R1390" s="4"/>
      <c r="S1390" s="4"/>
      <c r="T1390" s="4"/>
      <c r="AA1390" s="4" t="str">
        <f t="shared" si="221"/>
        <v>na</v>
      </c>
      <c r="AB1390" s="4" t="str">
        <f t="shared" si="222"/>
        <v>na</v>
      </c>
      <c r="AC1390" s="4" t="str">
        <f t="shared" si="223"/>
        <v>na</v>
      </c>
      <c r="AD1390" s="4" t="str">
        <f t="shared" si="224"/>
        <v>na</v>
      </c>
      <c r="AE1390" s="4" t="str">
        <f t="shared" si="225"/>
        <v>na</v>
      </c>
      <c r="AF1390" s="4" t="str">
        <f t="shared" si="226"/>
        <v>na</v>
      </c>
      <c r="AG1390" s="4" t="str">
        <f t="shared" si="227"/>
        <v>na</v>
      </c>
    </row>
    <row r="1391" spans="1:33" x14ac:dyDescent="0.2">
      <c r="A1391" t="s">
        <v>5494</v>
      </c>
      <c r="B1391" t="s">
        <v>5749</v>
      </c>
      <c r="C1391" s="7" t="str">
        <f>VLOOKUP(B1391,YahooFinanceInfos!A:T,9,FALSE)</f>
        <v>Invesco FTSE RAFI US 1500 Small</v>
      </c>
      <c r="D1391" t="str">
        <f>VLOOKUP(B1391,YahooFinanceInfos!A:T,7,FALSE)</f>
        <v>USD</v>
      </c>
      <c r="E1391" s="1">
        <f>VLOOKUP(B1391,YahooFinanceInfos!A:T,20,FALSE)</f>
        <v>95.05</v>
      </c>
      <c r="F1391" s="4" t="str">
        <f>VLOOKUP(B1391,YahooFinanceInfos!A:AK,37,FALSE)</f>
        <v>76.37 - 139.3</v>
      </c>
      <c r="G1391" s="11">
        <f>(VLOOKUP(B1391,YahooFinanceInfos!A:AO,41,FALSE)-E1391)/E1391</f>
        <v>0.46554445028932157</v>
      </c>
      <c r="H1391" s="9">
        <f>VLOOKUP(B1391,YahooFinanceInfos!A:AX,50,FALSE)</f>
        <v>0</v>
      </c>
      <c r="I1391" s="9">
        <f>VLOOKUP(B1391,YahooFinanceInfos!A:AT,46,FALSE)</f>
        <v>0</v>
      </c>
      <c r="J1391" s="4">
        <f>VLOOKUP(B1391,YahooFinanceInfos!A:AV,48,FALSE)</f>
        <v>0</v>
      </c>
      <c r="K1391" s="4" t="str">
        <f t="shared" si="228"/>
        <v>na</v>
      </c>
      <c r="L1391" s="9">
        <f>VLOOKUP(B1391,YahooFinanceInfos!A:AV,47,FALSE)</f>
        <v>0</v>
      </c>
      <c r="M1391" s="9">
        <f>VLOOKUP(B1391,YahooFinanceInfos!A:AZ,52,FALSE)</f>
        <v>0</v>
      </c>
      <c r="N1391" s="4">
        <f>VLOOKUP(B1391,YahooFinanceInfos!A:BH,60,FALSE)</f>
        <v>0</v>
      </c>
      <c r="O1391" s="4" t="str">
        <f t="shared" si="229"/>
        <v>don't touch</v>
      </c>
      <c r="P1391" s="4"/>
      <c r="Q1391" s="4"/>
      <c r="R1391" s="4"/>
      <c r="S1391" s="4"/>
      <c r="T1391" s="4"/>
      <c r="AA1391" s="4" t="str">
        <f t="shared" si="221"/>
        <v>na</v>
      </c>
      <c r="AB1391" s="4" t="str">
        <f t="shared" si="222"/>
        <v>na</v>
      </c>
      <c r="AC1391" s="4" t="str">
        <f t="shared" si="223"/>
        <v>na</v>
      </c>
      <c r="AD1391" s="4" t="str">
        <f t="shared" si="224"/>
        <v>na</v>
      </c>
      <c r="AE1391" s="4" t="str">
        <f t="shared" si="225"/>
        <v>na</v>
      </c>
      <c r="AF1391" s="4" t="str">
        <f t="shared" si="226"/>
        <v>na</v>
      </c>
      <c r="AG1391" s="4" t="str">
        <f t="shared" si="227"/>
        <v>na</v>
      </c>
    </row>
    <row r="1392" spans="1:33" x14ac:dyDescent="0.2">
      <c r="A1392" t="s">
        <v>5494</v>
      </c>
      <c r="B1392" t="s">
        <v>5751</v>
      </c>
      <c r="C1392" s="7" t="str">
        <f>VLOOKUP(B1392,YahooFinanceInfos!A:T,9,FALSE)</f>
        <v>iPath Shiller CAPE ETN</v>
      </c>
      <c r="D1392" t="str">
        <f>VLOOKUP(B1392,YahooFinanceInfos!A:T,7,FALSE)</f>
        <v>USD</v>
      </c>
      <c r="E1392" s="1">
        <f>VLOOKUP(B1392,YahooFinanceInfos!A:T,20,FALSE)</f>
        <v>126</v>
      </c>
      <c r="F1392" s="4" t="str">
        <f>VLOOKUP(B1392,YahooFinanceInfos!A:AK,37,FALSE)</f>
        <v>100.16 - 156.61</v>
      </c>
      <c r="G1392" s="11">
        <f>(VLOOKUP(B1392,YahooFinanceInfos!A:AO,41,FALSE)-E1392)/E1392</f>
        <v>0.24293650793650803</v>
      </c>
      <c r="H1392" s="9">
        <f>VLOOKUP(B1392,YahooFinanceInfos!A:AX,50,FALSE)</f>
        <v>0</v>
      </c>
      <c r="I1392" s="9">
        <f>VLOOKUP(B1392,YahooFinanceInfos!A:AT,46,FALSE)</f>
        <v>0</v>
      </c>
      <c r="J1392" s="4">
        <f>VLOOKUP(B1392,YahooFinanceInfos!A:AV,48,FALSE)</f>
        <v>0</v>
      </c>
      <c r="K1392" s="4" t="str">
        <f t="shared" si="228"/>
        <v>na</v>
      </c>
      <c r="L1392" s="9">
        <f>VLOOKUP(B1392,YahooFinanceInfos!A:AV,47,FALSE)</f>
        <v>0</v>
      </c>
      <c r="M1392" s="9">
        <f>VLOOKUP(B1392,YahooFinanceInfos!A:AZ,52,FALSE)</f>
        <v>0</v>
      </c>
      <c r="N1392" s="4">
        <f>VLOOKUP(B1392,YahooFinanceInfos!A:BH,60,FALSE)</f>
        <v>0</v>
      </c>
      <c r="O1392" s="4" t="str">
        <f t="shared" si="229"/>
        <v>don't touch</v>
      </c>
      <c r="P1392" s="4"/>
      <c r="Q1392" s="4"/>
      <c r="R1392" s="4"/>
      <c r="S1392" s="4"/>
      <c r="T1392" s="4"/>
      <c r="AA1392" s="4" t="str">
        <f t="shared" si="221"/>
        <v>na</v>
      </c>
      <c r="AB1392" s="4" t="str">
        <f t="shared" si="222"/>
        <v>na</v>
      </c>
      <c r="AC1392" s="4" t="str">
        <f t="shared" si="223"/>
        <v>na</v>
      </c>
      <c r="AD1392" s="4" t="str">
        <f t="shared" si="224"/>
        <v>na</v>
      </c>
      <c r="AE1392" s="4" t="str">
        <f t="shared" si="225"/>
        <v>na</v>
      </c>
      <c r="AF1392" s="4" t="str">
        <f t="shared" si="226"/>
        <v>na</v>
      </c>
      <c r="AG1392" s="4" t="str">
        <f t="shared" si="227"/>
        <v>na</v>
      </c>
    </row>
    <row r="1393" spans="1:33" x14ac:dyDescent="0.2">
      <c r="A1393" t="s">
        <v>5494</v>
      </c>
      <c r="B1393" t="s">
        <v>5753</v>
      </c>
      <c r="C1393" s="7" t="str">
        <f>VLOOKUP(B1393,YahooFinanceInfos!A:T,9,FALSE)</f>
        <v>WisdomTree U.S. SmallCap Divide</v>
      </c>
      <c r="D1393" t="str">
        <f>VLOOKUP(B1393,YahooFinanceInfos!A:T,7,FALSE)</f>
        <v>USD</v>
      </c>
      <c r="E1393" s="1">
        <f>VLOOKUP(B1393,YahooFinanceInfos!A:T,20,FALSE)</f>
        <v>18.12</v>
      </c>
      <c r="F1393" s="4" t="str">
        <f>VLOOKUP(B1393,YahooFinanceInfos!A:AK,37,FALSE)</f>
        <v>15.49 - 28.98</v>
      </c>
      <c r="G1393" s="11">
        <f>(VLOOKUP(B1393,YahooFinanceInfos!A:AO,41,FALSE)-E1393)/E1393</f>
        <v>0.59933774834437081</v>
      </c>
      <c r="H1393" s="9">
        <f>VLOOKUP(B1393,YahooFinanceInfos!A:AX,50,FALSE)</f>
        <v>0</v>
      </c>
      <c r="I1393" s="9">
        <f>VLOOKUP(B1393,YahooFinanceInfos!A:AT,46,FALSE)</f>
        <v>0</v>
      </c>
      <c r="J1393" s="4">
        <f>VLOOKUP(B1393,YahooFinanceInfos!A:AV,48,FALSE)</f>
        <v>0</v>
      </c>
      <c r="K1393" s="4" t="str">
        <f t="shared" si="228"/>
        <v>na</v>
      </c>
      <c r="L1393" s="9">
        <f>VLOOKUP(B1393,YahooFinanceInfos!A:AV,47,FALSE)</f>
        <v>0</v>
      </c>
      <c r="M1393" s="9">
        <f>VLOOKUP(B1393,YahooFinanceInfos!A:AZ,52,FALSE)</f>
        <v>0</v>
      </c>
      <c r="N1393" s="4">
        <f>VLOOKUP(B1393,YahooFinanceInfos!A:BH,60,FALSE)</f>
        <v>0</v>
      </c>
      <c r="O1393" s="4" t="str">
        <f t="shared" si="229"/>
        <v>don't touch</v>
      </c>
      <c r="P1393" s="4"/>
      <c r="Q1393" s="4"/>
      <c r="R1393" s="4"/>
      <c r="S1393" s="4"/>
      <c r="T1393" s="4"/>
      <c r="AA1393" s="4" t="str">
        <f t="shared" si="221"/>
        <v>na</v>
      </c>
      <c r="AB1393" s="4" t="str">
        <f t="shared" si="222"/>
        <v>na</v>
      </c>
      <c r="AC1393" s="4" t="str">
        <f t="shared" si="223"/>
        <v>na</v>
      </c>
      <c r="AD1393" s="4" t="str">
        <f t="shared" si="224"/>
        <v>na</v>
      </c>
      <c r="AE1393" s="4" t="str">
        <f t="shared" si="225"/>
        <v>na</v>
      </c>
      <c r="AF1393" s="4" t="str">
        <f t="shared" si="226"/>
        <v>na</v>
      </c>
      <c r="AG1393" s="4" t="str">
        <f t="shared" si="227"/>
        <v>na</v>
      </c>
    </row>
    <row r="1394" spans="1:33" x14ac:dyDescent="0.2">
      <c r="A1394" t="s">
        <v>5494</v>
      </c>
      <c r="B1394" t="s">
        <v>5755</v>
      </c>
      <c r="C1394" s="7" t="str">
        <f>VLOOKUP(B1394,YahooFinanceInfos!A:T,9,FALSE)</f>
        <v>PIMCO Active Bond Exchange-Trad</v>
      </c>
      <c r="D1394" t="str">
        <f>VLOOKUP(B1394,YahooFinanceInfos!A:T,7,FALSE)</f>
        <v>USD</v>
      </c>
      <c r="E1394" s="1">
        <f>VLOOKUP(B1394,YahooFinanceInfos!A:T,20,FALSE)</f>
        <v>109.31</v>
      </c>
      <c r="F1394" s="4" t="str">
        <f>VLOOKUP(B1394,YahooFinanceInfos!A:AK,37,FALSE)</f>
        <v>100.31 - 114.61</v>
      </c>
      <c r="G1394" s="11">
        <f>(VLOOKUP(B1394,YahooFinanceInfos!A:AO,41,FALSE)-E1394)/E1394</f>
        <v>4.8485957368950665E-2</v>
      </c>
      <c r="H1394" s="9">
        <f>VLOOKUP(B1394,YahooFinanceInfos!A:AX,50,FALSE)</f>
        <v>0</v>
      </c>
      <c r="I1394" s="9">
        <f>VLOOKUP(B1394,YahooFinanceInfos!A:AT,46,FALSE)</f>
        <v>0</v>
      </c>
      <c r="J1394" s="4">
        <f>VLOOKUP(B1394,YahooFinanceInfos!A:AV,48,FALSE)</f>
        <v>0</v>
      </c>
      <c r="K1394" s="4" t="str">
        <f t="shared" si="228"/>
        <v>na</v>
      </c>
      <c r="L1394" s="9">
        <f>VLOOKUP(B1394,YahooFinanceInfos!A:AV,47,FALSE)</f>
        <v>0</v>
      </c>
      <c r="M1394" s="9">
        <f>VLOOKUP(B1394,YahooFinanceInfos!A:AZ,52,FALSE)</f>
        <v>0</v>
      </c>
      <c r="N1394" s="4">
        <f>VLOOKUP(B1394,YahooFinanceInfos!A:BH,60,FALSE)</f>
        <v>0</v>
      </c>
      <c r="O1394" s="4" t="str">
        <f t="shared" si="229"/>
        <v>don't touch</v>
      </c>
      <c r="P1394" s="4"/>
      <c r="Q1394" s="4"/>
      <c r="R1394" s="4"/>
      <c r="S1394" s="4"/>
      <c r="T1394" s="4"/>
      <c r="AA1394" s="4" t="str">
        <f t="shared" si="221"/>
        <v>na</v>
      </c>
      <c r="AB1394" s="4" t="str">
        <f t="shared" si="222"/>
        <v>na</v>
      </c>
      <c r="AC1394" s="4" t="str">
        <f t="shared" si="223"/>
        <v>na</v>
      </c>
      <c r="AD1394" s="4" t="str">
        <f t="shared" si="224"/>
        <v>na</v>
      </c>
      <c r="AE1394" s="4" t="str">
        <f t="shared" si="225"/>
        <v>na</v>
      </c>
      <c r="AF1394" s="4" t="str">
        <f t="shared" si="226"/>
        <v>na</v>
      </c>
      <c r="AG1394" s="4" t="str">
        <f t="shared" si="227"/>
        <v>na</v>
      </c>
    </row>
    <row r="1395" spans="1:33" x14ac:dyDescent="0.2">
      <c r="A1395" t="s">
        <v>5494</v>
      </c>
      <c r="B1395" t="s">
        <v>5757</v>
      </c>
      <c r="C1395" s="7" t="str">
        <f>VLOOKUP(B1395,YahooFinanceInfos!A:T,9,FALSE)</f>
        <v>SPDR Portfolio S&amp;P 600 Small Ca</v>
      </c>
      <c r="D1395" t="str">
        <f>VLOOKUP(B1395,YahooFinanceInfos!A:T,7,FALSE)</f>
        <v>USD</v>
      </c>
      <c r="E1395" s="1">
        <f>VLOOKUP(B1395,YahooFinanceInfos!A:T,20,FALSE)</f>
        <v>22.5</v>
      </c>
      <c r="F1395" s="4" t="str">
        <f>VLOOKUP(B1395,YahooFinanceInfos!A:AK,37,FALSE)</f>
        <v>18.35 - 33.48</v>
      </c>
      <c r="G1395" s="11">
        <f>(VLOOKUP(B1395,YahooFinanceInfos!A:AO,41,FALSE)-E1395)/E1395</f>
        <v>0.48799999999999988</v>
      </c>
      <c r="H1395" s="9">
        <f>VLOOKUP(B1395,YahooFinanceInfos!A:AX,50,FALSE)</f>
        <v>0</v>
      </c>
      <c r="I1395" s="9">
        <f>VLOOKUP(B1395,YahooFinanceInfos!A:AT,46,FALSE)</f>
        <v>0</v>
      </c>
      <c r="J1395" s="4">
        <f>VLOOKUP(B1395,YahooFinanceInfos!A:AV,48,FALSE)</f>
        <v>0</v>
      </c>
      <c r="K1395" s="4" t="str">
        <f t="shared" si="228"/>
        <v>na</v>
      </c>
      <c r="L1395" s="9">
        <f>VLOOKUP(B1395,YahooFinanceInfos!A:AV,47,FALSE)</f>
        <v>0</v>
      </c>
      <c r="M1395" s="9">
        <f>VLOOKUP(B1395,YahooFinanceInfos!A:AZ,52,FALSE)</f>
        <v>0</v>
      </c>
      <c r="N1395" s="4">
        <f>VLOOKUP(B1395,YahooFinanceInfos!A:BH,60,FALSE)</f>
        <v>0</v>
      </c>
      <c r="O1395" s="4" t="str">
        <f t="shared" si="229"/>
        <v>don't touch</v>
      </c>
      <c r="P1395" s="4"/>
      <c r="Q1395" s="4"/>
      <c r="R1395" s="4"/>
      <c r="S1395" s="4"/>
      <c r="T1395" s="4"/>
      <c r="AA1395" s="4" t="str">
        <f t="shared" si="221"/>
        <v>na</v>
      </c>
      <c r="AB1395" s="4" t="str">
        <f t="shared" si="222"/>
        <v>na</v>
      </c>
      <c r="AC1395" s="4" t="str">
        <f t="shared" si="223"/>
        <v>na</v>
      </c>
      <c r="AD1395" s="4" t="str">
        <f t="shared" si="224"/>
        <v>na</v>
      </c>
      <c r="AE1395" s="4" t="str">
        <f t="shared" si="225"/>
        <v>na</v>
      </c>
      <c r="AF1395" s="4" t="str">
        <f t="shared" si="226"/>
        <v>na</v>
      </c>
      <c r="AG1395" s="4" t="str">
        <f t="shared" si="227"/>
        <v>na</v>
      </c>
    </row>
    <row r="1396" spans="1:33" x14ac:dyDescent="0.2">
      <c r="A1396" t="s">
        <v>5494</v>
      </c>
      <c r="B1396" t="s">
        <v>5759</v>
      </c>
      <c r="C1396" s="7" t="str">
        <f>VLOOKUP(B1396,YahooFinanceInfos!A:T,9,FALSE)</f>
        <v>iShares Russell 2000 Growth ETF</v>
      </c>
      <c r="D1396" t="str">
        <f>VLOOKUP(B1396,YahooFinanceInfos!A:T,7,FALSE)</f>
        <v>USD</v>
      </c>
      <c r="E1396" s="1">
        <f>VLOOKUP(B1396,YahooFinanceInfos!A:T,20,FALSE)</f>
        <v>179.66</v>
      </c>
      <c r="F1396" s="4" t="str">
        <f>VLOOKUP(B1396,YahooFinanceInfos!A:AK,37,FALSE)</f>
        <v>129.54 - 226.23</v>
      </c>
      <c r="G1396" s="11">
        <f>(VLOOKUP(B1396,YahooFinanceInfos!A:AO,41,FALSE)-E1396)/E1396</f>
        <v>0.25921184459534674</v>
      </c>
      <c r="H1396" s="9">
        <f>VLOOKUP(B1396,YahooFinanceInfos!A:AX,50,FALSE)</f>
        <v>0</v>
      </c>
      <c r="I1396" s="9">
        <f>VLOOKUP(B1396,YahooFinanceInfos!A:AT,46,FALSE)</f>
        <v>0</v>
      </c>
      <c r="J1396" s="4">
        <f>VLOOKUP(B1396,YahooFinanceInfos!A:AV,48,FALSE)</f>
        <v>0</v>
      </c>
      <c r="K1396" s="4" t="str">
        <f t="shared" si="228"/>
        <v>na</v>
      </c>
      <c r="L1396" s="9">
        <f>VLOOKUP(B1396,YahooFinanceInfos!A:AV,47,FALSE)</f>
        <v>0</v>
      </c>
      <c r="M1396" s="9">
        <f>VLOOKUP(B1396,YahooFinanceInfos!A:AZ,52,FALSE)</f>
        <v>0</v>
      </c>
      <c r="N1396" s="4">
        <f>VLOOKUP(B1396,YahooFinanceInfos!A:BH,60,FALSE)</f>
        <v>0</v>
      </c>
      <c r="O1396" s="4" t="str">
        <f t="shared" si="229"/>
        <v>don't touch</v>
      </c>
      <c r="P1396" s="4"/>
      <c r="Q1396" s="4"/>
      <c r="R1396" s="4"/>
      <c r="S1396" s="4"/>
      <c r="T1396" s="4"/>
      <c r="AA1396" s="4" t="str">
        <f t="shared" si="221"/>
        <v>na</v>
      </c>
      <c r="AB1396" s="4" t="str">
        <f t="shared" si="222"/>
        <v>na</v>
      </c>
      <c r="AC1396" s="4" t="str">
        <f t="shared" si="223"/>
        <v>na</v>
      </c>
      <c r="AD1396" s="4" t="str">
        <f t="shared" si="224"/>
        <v>na</v>
      </c>
      <c r="AE1396" s="4" t="str">
        <f t="shared" si="225"/>
        <v>na</v>
      </c>
      <c r="AF1396" s="4" t="str">
        <f t="shared" si="226"/>
        <v>na</v>
      </c>
      <c r="AG1396" s="4" t="str">
        <f t="shared" si="227"/>
        <v>na</v>
      </c>
    </row>
    <row r="1397" spans="1:33" x14ac:dyDescent="0.2">
      <c r="A1397" t="s">
        <v>5494</v>
      </c>
      <c r="B1397" t="s">
        <v>5761</v>
      </c>
      <c r="C1397" s="7" t="str">
        <f>VLOOKUP(B1397,YahooFinanceInfos!A:T,9,FALSE)</f>
        <v xml:space="preserve">Invesco International Dividend </v>
      </c>
      <c r="D1397" t="str">
        <f>VLOOKUP(B1397,YahooFinanceInfos!A:T,7,FALSE)</f>
        <v>USD</v>
      </c>
      <c r="E1397" s="1">
        <f>VLOOKUP(B1397,YahooFinanceInfos!A:T,20,FALSE)</f>
        <v>11.42</v>
      </c>
      <c r="F1397" s="4" t="str">
        <f>VLOOKUP(B1397,YahooFinanceInfos!A:AK,37,FALSE)</f>
        <v>9.35 - 17.59</v>
      </c>
      <c r="G1397" s="11">
        <f>(VLOOKUP(B1397,YahooFinanceInfos!A:AO,41,FALSE)-E1397)/E1397</f>
        <v>0.54028021015761818</v>
      </c>
      <c r="H1397" s="9">
        <f>VLOOKUP(B1397,YahooFinanceInfos!A:AX,50,FALSE)</f>
        <v>0</v>
      </c>
      <c r="I1397" s="9">
        <f>VLOOKUP(B1397,YahooFinanceInfos!A:AT,46,FALSE)</f>
        <v>0</v>
      </c>
      <c r="J1397" s="4">
        <f>VLOOKUP(B1397,YahooFinanceInfos!A:AV,48,FALSE)</f>
        <v>0</v>
      </c>
      <c r="K1397" s="4" t="str">
        <f t="shared" si="228"/>
        <v>na</v>
      </c>
      <c r="L1397" s="9">
        <f>VLOOKUP(B1397,YahooFinanceInfos!A:AV,47,FALSE)</f>
        <v>0</v>
      </c>
      <c r="M1397" s="9">
        <f>VLOOKUP(B1397,YahooFinanceInfos!A:AZ,52,FALSE)</f>
        <v>0</v>
      </c>
      <c r="N1397" s="4">
        <f>VLOOKUP(B1397,YahooFinanceInfos!A:BH,60,FALSE)</f>
        <v>0</v>
      </c>
      <c r="O1397" s="4" t="str">
        <f t="shared" si="229"/>
        <v>don't touch</v>
      </c>
      <c r="P1397" s="4"/>
      <c r="Q1397" s="4"/>
      <c r="R1397" s="4"/>
      <c r="S1397" s="4"/>
      <c r="T1397" s="4"/>
      <c r="AA1397" s="4" t="str">
        <f t="shared" si="221"/>
        <v>na</v>
      </c>
      <c r="AB1397" s="4" t="str">
        <f t="shared" si="222"/>
        <v>na</v>
      </c>
      <c r="AC1397" s="4" t="str">
        <f t="shared" si="223"/>
        <v>na</v>
      </c>
      <c r="AD1397" s="4" t="str">
        <f t="shared" si="224"/>
        <v>na</v>
      </c>
      <c r="AE1397" s="4" t="str">
        <f t="shared" si="225"/>
        <v>na</v>
      </c>
      <c r="AF1397" s="4" t="str">
        <f t="shared" si="226"/>
        <v>na</v>
      </c>
      <c r="AG1397" s="4" t="str">
        <f t="shared" si="227"/>
        <v>na</v>
      </c>
    </row>
    <row r="1398" spans="1:33" x14ac:dyDescent="0.2">
      <c r="A1398" t="s">
        <v>5494</v>
      </c>
      <c r="B1398" t="s">
        <v>5763</v>
      </c>
      <c r="C1398" s="7" t="str">
        <f>VLOOKUP(B1398,YahooFinanceInfos!A:T,9,FALSE)</f>
        <v>Vanguard Emerging Markets Gover</v>
      </c>
      <c r="D1398" t="str">
        <f>VLOOKUP(B1398,YahooFinanceInfos!A:T,7,FALSE)</f>
        <v>USD</v>
      </c>
      <c r="E1398" s="1">
        <f>VLOOKUP(B1398,YahooFinanceInfos!A:T,20,FALSE)</f>
        <v>73.010000000000005</v>
      </c>
      <c r="F1398" s="4" t="str">
        <f>VLOOKUP(B1398,YahooFinanceInfos!A:AK,37,FALSE)</f>
        <v>60.02 - 83.37</v>
      </c>
      <c r="G1398" s="11">
        <f>(VLOOKUP(B1398,YahooFinanceInfos!A:AO,41,FALSE)-E1398)/E1398</f>
        <v>0.14189837008628953</v>
      </c>
      <c r="H1398" s="9">
        <f>VLOOKUP(B1398,YahooFinanceInfos!A:AX,50,FALSE)</f>
        <v>0</v>
      </c>
      <c r="I1398" s="9">
        <f>VLOOKUP(B1398,YahooFinanceInfos!A:AT,46,FALSE)</f>
        <v>0</v>
      </c>
      <c r="J1398" s="4">
        <f>VLOOKUP(B1398,YahooFinanceInfos!A:AV,48,FALSE)</f>
        <v>0</v>
      </c>
      <c r="K1398" s="4" t="str">
        <f t="shared" si="228"/>
        <v>na</v>
      </c>
      <c r="L1398" s="9">
        <f>VLOOKUP(B1398,YahooFinanceInfos!A:AV,47,FALSE)</f>
        <v>0</v>
      </c>
      <c r="M1398" s="9">
        <f>VLOOKUP(B1398,YahooFinanceInfos!A:AZ,52,FALSE)</f>
        <v>0</v>
      </c>
      <c r="N1398" s="4">
        <f>VLOOKUP(B1398,YahooFinanceInfos!A:BH,60,FALSE)</f>
        <v>0</v>
      </c>
      <c r="O1398" s="4" t="str">
        <f t="shared" si="229"/>
        <v>don't touch</v>
      </c>
      <c r="P1398" s="4"/>
      <c r="Q1398" s="4"/>
      <c r="R1398" s="4"/>
      <c r="S1398" s="4"/>
      <c r="T1398" s="4"/>
      <c r="AA1398" s="4" t="str">
        <f t="shared" si="221"/>
        <v>na</v>
      </c>
      <c r="AB1398" s="4" t="str">
        <f t="shared" si="222"/>
        <v>na</v>
      </c>
      <c r="AC1398" s="4" t="str">
        <f t="shared" si="223"/>
        <v>na</v>
      </c>
      <c r="AD1398" s="4" t="str">
        <f t="shared" si="224"/>
        <v>na</v>
      </c>
      <c r="AE1398" s="4" t="str">
        <f t="shared" si="225"/>
        <v>na</v>
      </c>
      <c r="AF1398" s="4" t="str">
        <f t="shared" si="226"/>
        <v>na</v>
      </c>
      <c r="AG1398" s="4" t="str">
        <f t="shared" si="227"/>
        <v>na</v>
      </c>
    </row>
    <row r="1399" spans="1:33" x14ac:dyDescent="0.2">
      <c r="A1399" t="s">
        <v>5494</v>
      </c>
      <c r="B1399" t="s">
        <v>5765</v>
      </c>
      <c r="C1399" s="7" t="str">
        <f>VLOOKUP(B1399,YahooFinanceInfos!A:T,9,FALSE)</f>
        <v>Hartford Multifactor U.S. Equit</v>
      </c>
      <c r="D1399" t="str">
        <f>VLOOKUP(B1399,YahooFinanceInfos!A:T,7,FALSE)</f>
        <v>USD</v>
      </c>
      <c r="E1399" s="1">
        <f>VLOOKUP(B1399,YahooFinanceInfos!A:T,20,FALSE)</f>
        <v>27.86</v>
      </c>
      <c r="F1399" s="4" t="str">
        <f>VLOOKUP(B1399,YahooFinanceInfos!A:AK,37,FALSE)</f>
        <v>21.72 - 34.95</v>
      </c>
      <c r="G1399" s="11">
        <f>(VLOOKUP(B1399,YahooFinanceInfos!A:AO,41,FALSE)-E1399)/E1399</f>
        <v>0.25448671931084005</v>
      </c>
      <c r="H1399" s="9">
        <f>VLOOKUP(B1399,YahooFinanceInfos!A:AX,50,FALSE)</f>
        <v>0</v>
      </c>
      <c r="I1399" s="9">
        <f>VLOOKUP(B1399,YahooFinanceInfos!A:AT,46,FALSE)</f>
        <v>0</v>
      </c>
      <c r="J1399" s="4">
        <f>VLOOKUP(B1399,YahooFinanceInfos!A:AV,48,FALSE)</f>
        <v>0</v>
      </c>
      <c r="K1399" s="4" t="str">
        <f t="shared" si="228"/>
        <v>na</v>
      </c>
      <c r="L1399" s="9">
        <f>VLOOKUP(B1399,YahooFinanceInfos!A:AV,47,FALSE)</f>
        <v>0</v>
      </c>
      <c r="M1399" s="9">
        <f>VLOOKUP(B1399,YahooFinanceInfos!A:AZ,52,FALSE)</f>
        <v>0</v>
      </c>
      <c r="N1399" s="4">
        <f>VLOOKUP(B1399,YahooFinanceInfos!A:BH,60,FALSE)</f>
        <v>0</v>
      </c>
      <c r="O1399" s="4" t="str">
        <f t="shared" si="229"/>
        <v>don't touch</v>
      </c>
      <c r="P1399" s="4"/>
      <c r="Q1399" s="4"/>
      <c r="R1399" s="4"/>
      <c r="S1399" s="4"/>
      <c r="T1399" s="4"/>
      <c r="AA1399" s="4" t="str">
        <f t="shared" si="221"/>
        <v>na</v>
      </c>
      <c r="AB1399" s="4" t="str">
        <f t="shared" si="222"/>
        <v>na</v>
      </c>
      <c r="AC1399" s="4" t="str">
        <f t="shared" si="223"/>
        <v>na</v>
      </c>
      <c r="AD1399" s="4" t="str">
        <f t="shared" si="224"/>
        <v>na</v>
      </c>
      <c r="AE1399" s="4" t="str">
        <f t="shared" si="225"/>
        <v>na</v>
      </c>
      <c r="AF1399" s="4" t="str">
        <f t="shared" si="226"/>
        <v>na</v>
      </c>
      <c r="AG1399" s="4" t="str">
        <f t="shared" si="227"/>
        <v>na</v>
      </c>
    </row>
    <row r="1400" spans="1:33" x14ac:dyDescent="0.2">
      <c r="A1400" t="s">
        <v>5494</v>
      </c>
      <c r="B1400" t="s">
        <v>5767</v>
      </c>
      <c r="C1400" s="7" t="str">
        <f>VLOOKUP(B1400,YahooFinanceInfos!A:T,9,FALSE)</f>
        <v>Vanguard S&amp;P Small-Cap 600 ETF</v>
      </c>
      <c r="D1400" t="str">
        <f>VLOOKUP(B1400,YahooFinanceInfos!A:T,7,FALSE)</f>
        <v>USD</v>
      </c>
      <c r="E1400" s="1">
        <f>VLOOKUP(B1400,YahooFinanceInfos!A:T,20,FALSE)</f>
        <v>105.5</v>
      </c>
      <c r="F1400" s="4" t="str">
        <f>VLOOKUP(B1400,YahooFinanceInfos!A:AK,37,FALSE)</f>
        <v>86.18 - 156.0</v>
      </c>
      <c r="G1400" s="11">
        <f>(VLOOKUP(B1400,YahooFinanceInfos!A:AO,41,FALSE)-E1400)/E1400</f>
        <v>0.47867298578199052</v>
      </c>
      <c r="H1400" s="9">
        <f>VLOOKUP(B1400,YahooFinanceInfos!A:AX,50,FALSE)</f>
        <v>0</v>
      </c>
      <c r="I1400" s="9">
        <f>VLOOKUP(B1400,YahooFinanceInfos!A:AT,46,FALSE)</f>
        <v>0</v>
      </c>
      <c r="J1400" s="4">
        <f>VLOOKUP(B1400,YahooFinanceInfos!A:AV,48,FALSE)</f>
        <v>0</v>
      </c>
      <c r="K1400" s="4" t="str">
        <f t="shared" si="228"/>
        <v>na</v>
      </c>
      <c r="L1400" s="9">
        <f>VLOOKUP(B1400,YahooFinanceInfos!A:AV,47,FALSE)</f>
        <v>0</v>
      </c>
      <c r="M1400" s="9">
        <f>VLOOKUP(B1400,YahooFinanceInfos!A:AZ,52,FALSE)</f>
        <v>0</v>
      </c>
      <c r="N1400" s="4">
        <f>VLOOKUP(B1400,YahooFinanceInfos!A:BH,60,FALSE)</f>
        <v>0</v>
      </c>
      <c r="O1400" s="4" t="str">
        <f t="shared" si="229"/>
        <v>don't touch</v>
      </c>
      <c r="P1400" s="4"/>
      <c r="Q1400" s="4"/>
      <c r="R1400" s="4"/>
      <c r="S1400" s="4"/>
      <c r="T1400" s="4"/>
      <c r="AA1400" s="4" t="str">
        <f t="shared" si="221"/>
        <v>na</v>
      </c>
      <c r="AB1400" s="4" t="str">
        <f t="shared" si="222"/>
        <v>na</v>
      </c>
      <c r="AC1400" s="4" t="str">
        <f t="shared" si="223"/>
        <v>na</v>
      </c>
      <c r="AD1400" s="4" t="str">
        <f t="shared" si="224"/>
        <v>na</v>
      </c>
      <c r="AE1400" s="4" t="str">
        <f t="shared" si="225"/>
        <v>na</v>
      </c>
      <c r="AF1400" s="4" t="str">
        <f t="shared" si="226"/>
        <v>na</v>
      </c>
      <c r="AG1400" s="4" t="str">
        <f t="shared" si="227"/>
        <v>na</v>
      </c>
    </row>
    <row r="1401" spans="1:33" x14ac:dyDescent="0.2">
      <c r="A1401" t="s">
        <v>5494</v>
      </c>
      <c r="B1401" t="s">
        <v>5769</v>
      </c>
      <c r="C1401" s="7" t="str">
        <f>VLOOKUP(B1401,YahooFinanceInfos!A:T,9,FALSE)</f>
        <v xml:space="preserve">WisdomTree U.S. Total Dividend </v>
      </c>
      <c r="D1401" t="str">
        <f>VLOOKUP(B1401,YahooFinanceInfos!A:T,7,FALSE)</f>
        <v>USD</v>
      </c>
      <c r="E1401" s="1">
        <f>VLOOKUP(B1401,YahooFinanceInfos!A:T,20,FALSE)</f>
        <v>83.96</v>
      </c>
      <c r="F1401" s="4" t="str">
        <f>VLOOKUP(B1401,YahooFinanceInfos!A:AK,37,FALSE)</f>
        <v>66.04 - 107.69</v>
      </c>
      <c r="G1401" s="11">
        <f>(VLOOKUP(B1401,YahooFinanceInfos!A:AO,41,FALSE)-E1401)/E1401</f>
        <v>0.28263458789899959</v>
      </c>
      <c r="H1401" s="9">
        <f>VLOOKUP(B1401,YahooFinanceInfos!A:AX,50,FALSE)</f>
        <v>0</v>
      </c>
      <c r="I1401" s="9">
        <f>VLOOKUP(B1401,YahooFinanceInfos!A:AT,46,FALSE)</f>
        <v>0</v>
      </c>
      <c r="J1401" s="4">
        <f>VLOOKUP(B1401,YahooFinanceInfos!A:AV,48,FALSE)</f>
        <v>0</v>
      </c>
      <c r="K1401" s="4" t="str">
        <f t="shared" si="228"/>
        <v>na</v>
      </c>
      <c r="L1401" s="9">
        <f>VLOOKUP(B1401,YahooFinanceInfos!A:AV,47,FALSE)</f>
        <v>0</v>
      </c>
      <c r="M1401" s="9">
        <f>VLOOKUP(B1401,YahooFinanceInfos!A:AZ,52,FALSE)</f>
        <v>0</v>
      </c>
      <c r="N1401" s="4">
        <f>VLOOKUP(B1401,YahooFinanceInfos!A:BH,60,FALSE)</f>
        <v>0</v>
      </c>
      <c r="O1401" s="4" t="str">
        <f t="shared" si="229"/>
        <v>don't touch</v>
      </c>
      <c r="P1401" s="4"/>
      <c r="Q1401" s="4"/>
      <c r="R1401" s="4"/>
      <c r="S1401" s="4"/>
      <c r="T1401" s="4"/>
      <c r="AA1401" s="4" t="str">
        <f t="shared" si="221"/>
        <v>na</v>
      </c>
      <c r="AB1401" s="4" t="str">
        <f t="shared" si="222"/>
        <v>na</v>
      </c>
      <c r="AC1401" s="4" t="str">
        <f t="shared" si="223"/>
        <v>na</v>
      </c>
      <c r="AD1401" s="4" t="str">
        <f t="shared" si="224"/>
        <v>na</v>
      </c>
      <c r="AE1401" s="4" t="str">
        <f t="shared" si="225"/>
        <v>na</v>
      </c>
      <c r="AF1401" s="4" t="str">
        <f t="shared" si="226"/>
        <v>na</v>
      </c>
      <c r="AG1401" s="4" t="str">
        <f t="shared" si="227"/>
        <v>na</v>
      </c>
    </row>
    <row r="1402" spans="1:33" x14ac:dyDescent="0.2">
      <c r="A1402" t="s">
        <v>5494</v>
      </c>
      <c r="B1402" t="s">
        <v>5771</v>
      </c>
      <c r="C1402" s="7" t="str">
        <f>VLOOKUP(B1402,YahooFinanceInfos!A:T,9,FALSE)</f>
        <v xml:space="preserve">WisdomTree Yield Enhanced U.S. </v>
      </c>
      <c r="D1402" t="str">
        <f>VLOOKUP(B1402,YahooFinanceInfos!A:T,7,FALSE)</f>
        <v>USD</v>
      </c>
      <c r="E1402" s="1">
        <f>VLOOKUP(B1402,YahooFinanceInfos!A:T,20,FALSE)</f>
        <v>53</v>
      </c>
      <c r="F1402" s="4" t="str">
        <f>VLOOKUP(B1402,YahooFinanceInfos!A:AK,37,FALSE)</f>
        <v>46.21 - 54.68</v>
      </c>
      <c r="G1402" s="11">
        <f>(VLOOKUP(B1402,YahooFinanceInfos!A:AO,41,FALSE)-E1402)/E1402</f>
        <v>3.1698113207547167E-2</v>
      </c>
      <c r="H1402" s="9">
        <f>VLOOKUP(B1402,YahooFinanceInfos!A:AX,50,FALSE)</f>
        <v>0</v>
      </c>
      <c r="I1402" s="9">
        <f>VLOOKUP(B1402,YahooFinanceInfos!A:AT,46,FALSE)</f>
        <v>0</v>
      </c>
      <c r="J1402" s="4">
        <f>VLOOKUP(B1402,YahooFinanceInfos!A:AV,48,FALSE)</f>
        <v>0</v>
      </c>
      <c r="K1402" s="4" t="str">
        <f t="shared" si="228"/>
        <v>na</v>
      </c>
      <c r="L1402" s="9">
        <f>VLOOKUP(B1402,YahooFinanceInfos!A:AV,47,FALSE)</f>
        <v>0</v>
      </c>
      <c r="M1402" s="9">
        <f>VLOOKUP(B1402,YahooFinanceInfos!A:AZ,52,FALSE)</f>
        <v>0</v>
      </c>
      <c r="N1402" s="4">
        <f>VLOOKUP(B1402,YahooFinanceInfos!A:BH,60,FALSE)</f>
        <v>0</v>
      </c>
      <c r="O1402" s="4" t="str">
        <f t="shared" si="229"/>
        <v>don't touch</v>
      </c>
      <c r="P1402" s="4"/>
      <c r="Q1402" s="4"/>
      <c r="R1402" s="4"/>
      <c r="S1402" s="4"/>
      <c r="T1402" s="4"/>
      <c r="AA1402" s="4" t="str">
        <f t="shared" si="221"/>
        <v>na</v>
      </c>
      <c r="AB1402" s="4" t="str">
        <f t="shared" si="222"/>
        <v>na</v>
      </c>
      <c r="AC1402" s="4" t="str">
        <f t="shared" si="223"/>
        <v>na</v>
      </c>
      <c r="AD1402" s="4" t="str">
        <f t="shared" si="224"/>
        <v>na</v>
      </c>
      <c r="AE1402" s="4" t="str">
        <f t="shared" si="225"/>
        <v>na</v>
      </c>
      <c r="AF1402" s="4" t="str">
        <f t="shared" si="226"/>
        <v>na</v>
      </c>
      <c r="AG1402" s="4" t="str">
        <f t="shared" si="227"/>
        <v>na</v>
      </c>
    </row>
    <row r="1403" spans="1:33" x14ac:dyDescent="0.2">
      <c r="A1403" t="s">
        <v>5494</v>
      </c>
      <c r="B1403" t="s">
        <v>5773</v>
      </c>
      <c r="C1403" s="7" t="str">
        <f>VLOOKUP(B1403,YahooFinanceInfos!A:T,9,FALSE)</f>
        <v>First Trust Hedged BuyWrite Inc</v>
      </c>
      <c r="D1403" t="str">
        <f>VLOOKUP(B1403,YahooFinanceInfos!A:T,7,FALSE)</f>
        <v>USD</v>
      </c>
      <c r="E1403" s="1">
        <f>VLOOKUP(B1403,YahooFinanceInfos!A:T,20,FALSE)</f>
        <v>19.630199999999999</v>
      </c>
      <c r="F1403" s="4" t="str">
        <f>VLOOKUP(B1403,YahooFinanceInfos!A:AK,37,FALSE)</f>
        <v>18.76 - 22.59</v>
      </c>
      <c r="G1403" s="11">
        <f>(VLOOKUP(B1403,YahooFinanceInfos!A:AO,41,FALSE)-E1403)/E1403</f>
        <v>0.15077788305773765</v>
      </c>
      <c r="H1403" s="9">
        <f>VLOOKUP(B1403,YahooFinanceInfos!A:AX,50,FALSE)</f>
        <v>0</v>
      </c>
      <c r="I1403" s="9">
        <f>VLOOKUP(B1403,YahooFinanceInfos!A:AT,46,FALSE)</f>
        <v>0</v>
      </c>
      <c r="J1403" s="4">
        <f>VLOOKUP(B1403,YahooFinanceInfos!A:AV,48,FALSE)</f>
        <v>0</v>
      </c>
      <c r="K1403" s="4" t="str">
        <f t="shared" si="228"/>
        <v>na</v>
      </c>
      <c r="L1403" s="9">
        <f>VLOOKUP(B1403,YahooFinanceInfos!A:AV,47,FALSE)</f>
        <v>0</v>
      </c>
      <c r="M1403" s="9">
        <f>VLOOKUP(B1403,YahooFinanceInfos!A:AZ,52,FALSE)</f>
        <v>0</v>
      </c>
      <c r="N1403" s="4">
        <f>VLOOKUP(B1403,YahooFinanceInfos!A:BH,60,FALSE)</f>
        <v>0</v>
      </c>
      <c r="O1403" s="4" t="str">
        <f t="shared" si="229"/>
        <v>don't touch</v>
      </c>
      <c r="P1403" s="4"/>
      <c r="Q1403" s="4"/>
      <c r="R1403" s="4"/>
      <c r="S1403" s="4"/>
      <c r="T1403" s="4"/>
      <c r="AA1403" s="4" t="str">
        <f t="shared" si="221"/>
        <v>na</v>
      </c>
      <c r="AB1403" s="4" t="str">
        <f t="shared" si="222"/>
        <v>na</v>
      </c>
      <c r="AC1403" s="4" t="str">
        <f t="shared" si="223"/>
        <v>na</v>
      </c>
      <c r="AD1403" s="4" t="str">
        <f t="shared" si="224"/>
        <v>na</v>
      </c>
      <c r="AE1403" s="4" t="str">
        <f t="shared" si="225"/>
        <v>na</v>
      </c>
      <c r="AF1403" s="4" t="str">
        <f t="shared" si="226"/>
        <v>na</v>
      </c>
      <c r="AG1403" s="4" t="str">
        <f t="shared" si="227"/>
        <v>na</v>
      </c>
    </row>
    <row r="1404" spans="1:33" x14ac:dyDescent="0.2">
      <c r="A1404" t="s">
        <v>5494</v>
      </c>
      <c r="B1404" t="s">
        <v>5775</v>
      </c>
      <c r="C1404" s="7" t="str">
        <f>VLOOKUP(B1404,YahooFinanceInfos!A:T,9,FALSE)</f>
        <v>VanEck Vectors Agribusiness ETF</v>
      </c>
      <c r="D1404" t="str">
        <f>VLOOKUP(B1404,YahooFinanceInfos!A:T,7,FALSE)</f>
        <v>USD</v>
      </c>
      <c r="E1404" s="1">
        <f>VLOOKUP(B1404,YahooFinanceInfos!A:T,20,FALSE)</f>
        <v>53.13</v>
      </c>
      <c r="F1404" s="4" t="str">
        <f>VLOOKUP(B1404,YahooFinanceInfos!A:AK,37,FALSE)</f>
        <v>42.52 - 69.4</v>
      </c>
      <c r="G1404" s="11">
        <f>(VLOOKUP(B1404,YahooFinanceInfos!A:AO,41,FALSE)-E1404)/E1404</f>
        <v>0.30623000188217586</v>
      </c>
      <c r="H1404" s="9">
        <f>VLOOKUP(B1404,YahooFinanceInfos!A:AX,50,FALSE)</f>
        <v>0</v>
      </c>
      <c r="I1404" s="9">
        <f>VLOOKUP(B1404,YahooFinanceInfos!A:AT,46,FALSE)</f>
        <v>0</v>
      </c>
      <c r="J1404" s="4">
        <f>VLOOKUP(B1404,YahooFinanceInfos!A:AV,48,FALSE)</f>
        <v>0</v>
      </c>
      <c r="K1404" s="4" t="str">
        <f t="shared" si="228"/>
        <v>na</v>
      </c>
      <c r="L1404" s="9">
        <f>VLOOKUP(B1404,YahooFinanceInfos!A:AV,47,FALSE)</f>
        <v>0</v>
      </c>
      <c r="M1404" s="9">
        <f>VLOOKUP(B1404,YahooFinanceInfos!A:AZ,52,FALSE)</f>
        <v>0</v>
      </c>
      <c r="N1404" s="4">
        <f>VLOOKUP(B1404,YahooFinanceInfos!A:BH,60,FALSE)</f>
        <v>0</v>
      </c>
      <c r="O1404" s="4" t="str">
        <f t="shared" si="229"/>
        <v>don't touch</v>
      </c>
      <c r="P1404" s="4"/>
      <c r="Q1404" s="4"/>
      <c r="R1404" s="4"/>
      <c r="S1404" s="4"/>
      <c r="T1404" s="4"/>
      <c r="AA1404" s="4" t="str">
        <f t="shared" si="221"/>
        <v>na</v>
      </c>
      <c r="AB1404" s="4" t="str">
        <f t="shared" si="222"/>
        <v>na</v>
      </c>
      <c r="AC1404" s="4" t="str">
        <f t="shared" si="223"/>
        <v>na</v>
      </c>
      <c r="AD1404" s="4" t="str">
        <f t="shared" si="224"/>
        <v>na</v>
      </c>
      <c r="AE1404" s="4" t="str">
        <f t="shared" si="225"/>
        <v>na</v>
      </c>
      <c r="AF1404" s="4" t="str">
        <f t="shared" si="226"/>
        <v>na</v>
      </c>
      <c r="AG1404" s="4" t="str">
        <f t="shared" si="227"/>
        <v>na</v>
      </c>
    </row>
    <row r="1405" spans="1:33" x14ac:dyDescent="0.2">
      <c r="A1405" t="s">
        <v>5494</v>
      </c>
      <c r="B1405" t="s">
        <v>5777</v>
      </c>
      <c r="C1405" s="7" t="str">
        <f>VLOOKUP(B1405,YahooFinanceInfos!A:T,9,FALSE)</f>
        <v>Vanguard Real Estate ETF</v>
      </c>
      <c r="D1405" t="str">
        <f>VLOOKUP(B1405,YahooFinanceInfos!A:T,7,FALSE)</f>
        <v>USD</v>
      </c>
      <c r="E1405" s="1">
        <f>VLOOKUP(B1405,YahooFinanceInfos!A:T,20,FALSE)</f>
        <v>69.069999999999993</v>
      </c>
      <c r="F1405" s="4" t="str">
        <f>VLOOKUP(B1405,YahooFinanceInfos!A:AK,37,FALSE)</f>
        <v>55.58 - 99.72</v>
      </c>
      <c r="G1405" s="11">
        <f>(VLOOKUP(B1405,YahooFinanceInfos!A:AO,41,FALSE)-E1405)/E1405</f>
        <v>0.44375271463732457</v>
      </c>
      <c r="H1405" s="9">
        <f>VLOOKUP(B1405,YahooFinanceInfos!A:AX,50,FALSE)</f>
        <v>0</v>
      </c>
      <c r="I1405" s="9">
        <f>VLOOKUP(B1405,YahooFinanceInfos!A:AT,46,FALSE)</f>
        <v>3.5329999999999999</v>
      </c>
      <c r="J1405" s="4">
        <f>VLOOKUP(B1405,YahooFinanceInfos!A:AV,48,FALSE)</f>
        <v>5.1329359999999997E-2</v>
      </c>
      <c r="K1405" s="4" t="str">
        <f t="shared" si="228"/>
        <v>na</v>
      </c>
      <c r="L1405" s="9">
        <f>VLOOKUP(B1405,YahooFinanceInfos!A:AV,47,FALSE)</f>
        <v>0</v>
      </c>
      <c r="M1405" s="9">
        <f>VLOOKUP(B1405,YahooFinanceInfos!A:AZ,52,FALSE)</f>
        <v>63.750999999999998</v>
      </c>
      <c r="N1405" s="4">
        <f>VLOOKUP(B1405,YahooFinanceInfos!A:BH,60,FALSE)</f>
        <v>1.083434</v>
      </c>
      <c r="O1405" s="4" t="str">
        <f t="shared" si="229"/>
        <v>don't touch</v>
      </c>
      <c r="P1405" s="4"/>
      <c r="Q1405" s="4"/>
      <c r="R1405" s="4"/>
      <c r="S1405" s="4"/>
      <c r="T1405" s="4"/>
      <c r="AA1405" s="4" t="str">
        <f t="shared" si="221"/>
        <v>na</v>
      </c>
      <c r="AB1405" s="4" t="str">
        <f t="shared" si="222"/>
        <v>na</v>
      </c>
      <c r="AC1405" s="4" t="str">
        <f t="shared" si="223"/>
        <v>na</v>
      </c>
      <c r="AD1405" s="4" t="str">
        <f t="shared" si="224"/>
        <v>na</v>
      </c>
      <c r="AE1405" s="4" t="str">
        <f t="shared" si="225"/>
        <v>na</v>
      </c>
      <c r="AF1405" s="4" t="str">
        <f t="shared" si="226"/>
        <v>na</v>
      </c>
      <c r="AG1405" s="4" t="str">
        <f t="shared" si="227"/>
        <v>na</v>
      </c>
    </row>
    <row r="1406" spans="1:33" x14ac:dyDescent="0.2">
      <c r="A1406" t="s">
        <v>5494</v>
      </c>
      <c r="B1406" t="s">
        <v>5779</v>
      </c>
      <c r="C1406" s="7" t="str">
        <f>VLOOKUP(B1406,YahooFinanceInfos!A:T,9,FALSE)</f>
        <v xml:space="preserve">SPDR Portfolio Mortgage Backed </v>
      </c>
      <c r="D1406" t="str">
        <f>VLOOKUP(B1406,YahooFinanceInfos!A:T,7,FALSE)</f>
        <v>USD</v>
      </c>
      <c r="E1406" s="1">
        <f>VLOOKUP(B1406,YahooFinanceInfos!A:T,20,FALSE)</f>
        <v>26.87</v>
      </c>
      <c r="F1406" s="4" t="str">
        <f>VLOOKUP(B1406,YahooFinanceInfos!A:AK,37,FALSE)</f>
        <v>22.52 - 27.18</v>
      </c>
      <c r="G1406" s="11">
        <f>(VLOOKUP(B1406,YahooFinanceInfos!A:AO,41,FALSE)-E1406)/E1406</f>
        <v>1.1537030145143234E-2</v>
      </c>
      <c r="H1406" s="9">
        <f>VLOOKUP(B1406,YahooFinanceInfos!A:AX,50,FALSE)</f>
        <v>0</v>
      </c>
      <c r="I1406" s="9">
        <f>VLOOKUP(B1406,YahooFinanceInfos!A:AT,46,FALSE)</f>
        <v>0</v>
      </c>
      <c r="J1406" s="4">
        <f>VLOOKUP(B1406,YahooFinanceInfos!A:AV,48,FALSE)</f>
        <v>0</v>
      </c>
      <c r="K1406" s="4" t="str">
        <f t="shared" si="228"/>
        <v>na</v>
      </c>
      <c r="L1406" s="9">
        <f>VLOOKUP(B1406,YahooFinanceInfos!A:AV,47,FALSE)</f>
        <v>0</v>
      </c>
      <c r="M1406" s="9">
        <f>VLOOKUP(B1406,YahooFinanceInfos!A:AZ,52,FALSE)</f>
        <v>0</v>
      </c>
      <c r="N1406" s="4">
        <f>VLOOKUP(B1406,YahooFinanceInfos!A:BH,60,FALSE)</f>
        <v>0</v>
      </c>
      <c r="O1406" s="4" t="str">
        <f t="shared" si="229"/>
        <v>don't touch</v>
      </c>
      <c r="P1406" s="4"/>
      <c r="Q1406" s="4"/>
      <c r="R1406" s="4"/>
      <c r="S1406" s="4"/>
      <c r="T1406" s="4"/>
      <c r="AA1406" s="4" t="str">
        <f t="shared" si="221"/>
        <v>na</v>
      </c>
      <c r="AB1406" s="4" t="str">
        <f t="shared" si="222"/>
        <v>na</v>
      </c>
      <c r="AC1406" s="4" t="str">
        <f t="shared" si="223"/>
        <v>na</v>
      </c>
      <c r="AD1406" s="4" t="str">
        <f t="shared" si="224"/>
        <v>na</v>
      </c>
      <c r="AE1406" s="4" t="str">
        <f t="shared" si="225"/>
        <v>na</v>
      </c>
      <c r="AF1406" s="4" t="str">
        <f t="shared" si="226"/>
        <v>na</v>
      </c>
      <c r="AG1406" s="4" t="str">
        <f t="shared" si="227"/>
        <v>na</v>
      </c>
    </row>
    <row r="1407" spans="1:33" x14ac:dyDescent="0.2">
      <c r="A1407" t="s">
        <v>5494</v>
      </c>
      <c r="B1407" t="s">
        <v>5781</v>
      </c>
      <c r="C1407" s="7" t="str">
        <f>VLOOKUP(B1407,YahooFinanceInfos!A:T,9,FALSE)</f>
        <v>SPDR S&amp;P 600 Small Cap Growth E</v>
      </c>
      <c r="D1407" t="str">
        <f>VLOOKUP(B1407,YahooFinanceInfos!A:T,7,FALSE)</f>
        <v>USD</v>
      </c>
      <c r="E1407" s="1">
        <f>VLOOKUP(B1407,YahooFinanceInfos!A:T,20,FALSE)</f>
        <v>48.06</v>
      </c>
      <c r="F1407" s="4" t="str">
        <f>VLOOKUP(B1407,YahooFinanceInfos!A:AK,37,FALSE)</f>
        <v>38.47 - 66.92</v>
      </c>
      <c r="G1407" s="11">
        <f>(VLOOKUP(B1407,YahooFinanceInfos!A:AO,41,FALSE)-E1407)/E1407</f>
        <v>0.3924261339991677</v>
      </c>
      <c r="H1407" s="9">
        <f>VLOOKUP(B1407,YahooFinanceInfos!A:AX,50,FALSE)</f>
        <v>0</v>
      </c>
      <c r="I1407" s="9">
        <f>VLOOKUP(B1407,YahooFinanceInfos!A:AT,46,FALSE)</f>
        <v>0</v>
      </c>
      <c r="J1407" s="4">
        <f>VLOOKUP(B1407,YahooFinanceInfos!A:AV,48,FALSE)</f>
        <v>0</v>
      </c>
      <c r="K1407" s="4" t="str">
        <f t="shared" si="228"/>
        <v>na</v>
      </c>
      <c r="L1407" s="9">
        <f>VLOOKUP(B1407,YahooFinanceInfos!A:AV,47,FALSE)</f>
        <v>0</v>
      </c>
      <c r="M1407" s="9">
        <f>VLOOKUP(B1407,YahooFinanceInfos!A:AZ,52,FALSE)</f>
        <v>0</v>
      </c>
      <c r="N1407" s="4">
        <f>VLOOKUP(B1407,YahooFinanceInfos!A:BH,60,FALSE)</f>
        <v>0</v>
      </c>
      <c r="O1407" s="4" t="str">
        <f t="shared" si="229"/>
        <v>don't touch</v>
      </c>
      <c r="P1407" s="4"/>
      <c r="Q1407" s="4"/>
      <c r="R1407" s="4"/>
      <c r="S1407" s="4"/>
      <c r="T1407" s="4"/>
      <c r="AA1407" s="4" t="str">
        <f t="shared" si="221"/>
        <v>na</v>
      </c>
      <c r="AB1407" s="4" t="str">
        <f t="shared" si="222"/>
        <v>na</v>
      </c>
      <c r="AC1407" s="4" t="str">
        <f t="shared" si="223"/>
        <v>na</v>
      </c>
      <c r="AD1407" s="4" t="str">
        <f t="shared" si="224"/>
        <v>na</v>
      </c>
      <c r="AE1407" s="4" t="str">
        <f t="shared" si="225"/>
        <v>na</v>
      </c>
      <c r="AF1407" s="4" t="str">
        <f t="shared" si="226"/>
        <v>na</v>
      </c>
      <c r="AG1407" s="4" t="str">
        <f t="shared" si="227"/>
        <v>na</v>
      </c>
    </row>
    <row r="1408" spans="1:33" x14ac:dyDescent="0.2">
      <c r="A1408" t="s">
        <v>5494</v>
      </c>
      <c r="B1408" t="s">
        <v>5783</v>
      </c>
      <c r="C1408" s="7" t="str">
        <f>VLOOKUP(B1408,YahooFinanceInfos!A:T,9,FALSE)</f>
        <v>iShares GNMA Bond ETF</v>
      </c>
      <c r="D1408" t="str">
        <f>VLOOKUP(B1408,YahooFinanceInfos!A:T,7,FALSE)</f>
        <v>USD</v>
      </c>
      <c r="E1408" s="1">
        <f>VLOOKUP(B1408,YahooFinanceInfos!A:T,20,FALSE)</f>
        <v>51.6</v>
      </c>
      <c r="F1408" s="4" t="str">
        <f>VLOOKUP(B1408,YahooFinanceInfos!A:AK,37,FALSE)</f>
        <v>48.94 - 55.03</v>
      </c>
      <c r="G1408" s="11">
        <f>(VLOOKUP(B1408,YahooFinanceInfos!A:AO,41,FALSE)-E1408)/E1408</f>
        <v>6.6472868217054254E-2</v>
      </c>
      <c r="H1408" s="9">
        <f>VLOOKUP(B1408,YahooFinanceInfos!A:AX,50,FALSE)</f>
        <v>0</v>
      </c>
      <c r="I1408" s="9">
        <f>VLOOKUP(B1408,YahooFinanceInfos!A:AT,46,FALSE)</f>
        <v>0</v>
      </c>
      <c r="J1408" s="4">
        <f>VLOOKUP(B1408,YahooFinanceInfos!A:AV,48,FALSE)</f>
        <v>0</v>
      </c>
      <c r="K1408" s="4" t="str">
        <f t="shared" si="228"/>
        <v>na</v>
      </c>
      <c r="L1408" s="9">
        <f>VLOOKUP(B1408,YahooFinanceInfos!A:AV,47,FALSE)</f>
        <v>0</v>
      </c>
      <c r="M1408" s="9">
        <f>VLOOKUP(B1408,YahooFinanceInfos!A:AZ,52,FALSE)</f>
        <v>0</v>
      </c>
      <c r="N1408" s="4">
        <f>VLOOKUP(B1408,YahooFinanceInfos!A:BH,60,FALSE)</f>
        <v>0</v>
      </c>
      <c r="O1408" s="4" t="str">
        <f t="shared" si="229"/>
        <v>don't touch</v>
      </c>
      <c r="P1408" s="4"/>
      <c r="Q1408" s="4"/>
      <c r="R1408" s="4"/>
      <c r="S1408" s="4"/>
      <c r="T1408" s="4"/>
      <c r="AA1408" s="4" t="str">
        <f t="shared" si="221"/>
        <v>na</v>
      </c>
      <c r="AB1408" s="4" t="str">
        <f t="shared" si="222"/>
        <v>na</v>
      </c>
      <c r="AC1408" s="4" t="str">
        <f t="shared" si="223"/>
        <v>na</v>
      </c>
      <c r="AD1408" s="4" t="str">
        <f t="shared" si="224"/>
        <v>na</v>
      </c>
      <c r="AE1408" s="4" t="str">
        <f t="shared" si="225"/>
        <v>na</v>
      </c>
      <c r="AF1408" s="4" t="str">
        <f t="shared" si="226"/>
        <v>na</v>
      </c>
      <c r="AG1408" s="4" t="str">
        <f t="shared" si="227"/>
        <v>na</v>
      </c>
    </row>
    <row r="1409" spans="1:33" x14ac:dyDescent="0.2">
      <c r="A1409" t="s">
        <v>5494</v>
      </c>
      <c r="B1409" t="s">
        <v>5785</v>
      </c>
      <c r="C1409" s="7" t="str">
        <f>VLOOKUP(B1409,YahooFinanceInfos!A:T,9,FALSE)</f>
        <v>WisdomTree Emerging Markets Ex-</v>
      </c>
      <c r="D1409" t="str">
        <f>VLOOKUP(B1409,YahooFinanceInfos!A:T,7,FALSE)</f>
        <v>USD</v>
      </c>
      <c r="E1409" s="1">
        <f>VLOOKUP(B1409,YahooFinanceInfos!A:T,20,FALSE)</f>
        <v>26.73</v>
      </c>
      <c r="F1409" s="4" t="str">
        <f>VLOOKUP(B1409,YahooFinanceInfos!A:AK,37,FALSE)</f>
        <v>21.49 - 32.5</v>
      </c>
      <c r="G1409" s="11">
        <f>(VLOOKUP(B1409,YahooFinanceInfos!A:AO,41,FALSE)-E1409)/E1409</f>
        <v>0.21586232697343807</v>
      </c>
      <c r="H1409" s="9">
        <f>VLOOKUP(B1409,YahooFinanceInfos!A:AX,50,FALSE)</f>
        <v>0</v>
      </c>
      <c r="I1409" s="9">
        <f>VLOOKUP(B1409,YahooFinanceInfos!A:AT,46,FALSE)</f>
        <v>0</v>
      </c>
      <c r="J1409" s="4">
        <f>VLOOKUP(B1409,YahooFinanceInfos!A:AV,48,FALSE)</f>
        <v>0</v>
      </c>
      <c r="K1409" s="4" t="str">
        <f t="shared" si="228"/>
        <v>na</v>
      </c>
      <c r="L1409" s="9">
        <f>VLOOKUP(B1409,YahooFinanceInfos!A:AV,47,FALSE)</f>
        <v>0</v>
      </c>
      <c r="M1409" s="9">
        <f>VLOOKUP(B1409,YahooFinanceInfos!A:AZ,52,FALSE)</f>
        <v>0</v>
      </c>
      <c r="N1409" s="4">
        <f>VLOOKUP(B1409,YahooFinanceInfos!A:BH,60,FALSE)</f>
        <v>0</v>
      </c>
      <c r="O1409" s="4" t="str">
        <f t="shared" si="229"/>
        <v>don't touch</v>
      </c>
      <c r="P1409" s="4"/>
      <c r="Q1409" s="4"/>
      <c r="R1409" s="4"/>
      <c r="S1409" s="4"/>
      <c r="T1409" s="4"/>
      <c r="AA1409" s="4" t="str">
        <f t="shared" si="221"/>
        <v>na</v>
      </c>
      <c r="AB1409" s="4" t="str">
        <f t="shared" si="222"/>
        <v>na</v>
      </c>
      <c r="AC1409" s="4" t="str">
        <f t="shared" si="223"/>
        <v>na</v>
      </c>
      <c r="AD1409" s="4" t="str">
        <f t="shared" si="224"/>
        <v>na</v>
      </c>
      <c r="AE1409" s="4" t="str">
        <f t="shared" si="225"/>
        <v>na</v>
      </c>
      <c r="AF1409" s="4" t="str">
        <f t="shared" si="226"/>
        <v>na</v>
      </c>
      <c r="AG1409" s="4" t="str">
        <f t="shared" si="227"/>
        <v>na</v>
      </c>
    </row>
    <row r="1410" spans="1:33" x14ac:dyDescent="0.2">
      <c r="A1410" t="s">
        <v>5494</v>
      </c>
      <c r="B1410" t="s">
        <v>5787</v>
      </c>
      <c r="C1410" s="7" t="str">
        <f>VLOOKUP(B1410,YahooFinanceInfos!A:T,9,FALSE)</f>
        <v>iShares S&amp;P SmallCap 600 Growth</v>
      </c>
      <c r="D1410" t="str">
        <f>VLOOKUP(B1410,YahooFinanceInfos!A:T,7,FALSE)</f>
        <v>USD</v>
      </c>
      <c r="E1410" s="1">
        <f>VLOOKUP(B1410,YahooFinanceInfos!A:T,20,FALSE)</f>
        <v>143.81</v>
      </c>
      <c r="F1410" s="4" t="str">
        <f>VLOOKUP(B1410,YahooFinanceInfos!A:AK,37,FALSE)</f>
        <v>115.36 - 200.15</v>
      </c>
      <c r="G1410" s="11">
        <f>(VLOOKUP(B1410,YahooFinanceInfos!A:AO,41,FALSE)-E1410)/E1410</f>
        <v>0.39176691467909047</v>
      </c>
      <c r="H1410" s="9">
        <f>VLOOKUP(B1410,YahooFinanceInfos!A:AX,50,FALSE)</f>
        <v>-27.385000000000002</v>
      </c>
      <c r="I1410" s="9">
        <f>VLOOKUP(B1410,YahooFinanceInfos!A:AT,46,FALSE)</f>
        <v>1.7649999999999999</v>
      </c>
      <c r="J1410" s="4">
        <f>VLOOKUP(B1410,YahooFinanceInfos!A:AV,48,FALSE)</f>
        <v>1.2309944999999999E-2</v>
      </c>
      <c r="K1410" s="4">
        <f t="shared" si="228"/>
        <v>-6.4451341975534038E-2</v>
      </c>
      <c r="L1410" s="9">
        <f>VLOOKUP(B1410,YahooFinanceInfos!A:AV,47,FALSE)</f>
        <v>0</v>
      </c>
      <c r="M1410" s="9">
        <f>VLOOKUP(B1410,YahooFinanceInfos!A:AZ,52,FALSE)</f>
        <v>178.54499999999999</v>
      </c>
      <c r="N1410" s="4">
        <f>VLOOKUP(B1410,YahooFinanceInfos!A:BH,60,FALSE)</f>
        <v>0.80545520000000004</v>
      </c>
      <c r="O1410" s="4" t="str">
        <f t="shared" si="229"/>
        <v>don't touch</v>
      </c>
      <c r="P1410" s="4"/>
      <c r="Q1410" s="4"/>
      <c r="R1410" s="4"/>
      <c r="S1410" s="4"/>
      <c r="T1410" s="4"/>
      <c r="AA1410" s="4" t="str">
        <f t="shared" si="221"/>
        <v>na</v>
      </c>
      <c r="AB1410" s="4" t="str">
        <f t="shared" si="222"/>
        <v>na</v>
      </c>
      <c r="AC1410" s="4" t="str">
        <f t="shared" si="223"/>
        <v>na</v>
      </c>
      <c r="AD1410" s="4" t="str">
        <f t="shared" si="224"/>
        <v>na</v>
      </c>
      <c r="AE1410" s="4" t="str">
        <f t="shared" si="225"/>
        <v>na</v>
      </c>
      <c r="AF1410" s="4" t="str">
        <f t="shared" si="226"/>
        <v>na</v>
      </c>
      <c r="AG1410" s="4" t="str">
        <f t="shared" si="227"/>
        <v>na</v>
      </c>
    </row>
    <row r="1411" spans="1:33" x14ac:dyDescent="0.2">
      <c r="A1411" t="s">
        <v>5494</v>
      </c>
      <c r="B1411" t="s">
        <v>5789</v>
      </c>
      <c r="C1411" s="7" t="str">
        <f>VLOOKUP(B1411,YahooFinanceInfos!A:T,9,FALSE)</f>
        <v>iShares Trust iShares Residenti</v>
      </c>
      <c r="D1411" t="str">
        <f>VLOOKUP(B1411,YahooFinanceInfos!A:T,7,FALSE)</f>
        <v>USD</v>
      </c>
      <c r="E1411" s="1">
        <f>VLOOKUP(B1411,YahooFinanceInfos!A:T,20,FALSE)</f>
        <v>53.58</v>
      </c>
      <c r="F1411" s="4" t="str">
        <f>VLOOKUP(B1411,YahooFinanceInfos!A:AK,37,FALSE)</f>
        <v>44.34 - 82.19</v>
      </c>
      <c r="G1411" s="11">
        <f>(VLOOKUP(B1411,YahooFinanceInfos!A:AO,41,FALSE)-E1411)/E1411</f>
        <v>0.53396789846957826</v>
      </c>
      <c r="H1411" s="9">
        <f>VLOOKUP(B1411,YahooFinanceInfos!A:AX,50,FALSE)</f>
        <v>0</v>
      </c>
      <c r="I1411" s="9">
        <f>VLOOKUP(B1411,YahooFinanceInfos!A:AT,46,FALSE)</f>
        <v>0</v>
      </c>
      <c r="J1411" s="4">
        <f>VLOOKUP(B1411,YahooFinanceInfos!A:AV,48,FALSE)</f>
        <v>0</v>
      </c>
      <c r="K1411" s="4" t="str">
        <f t="shared" si="228"/>
        <v>na</v>
      </c>
      <c r="L1411" s="9">
        <f>VLOOKUP(B1411,YahooFinanceInfos!A:AV,47,FALSE)</f>
        <v>0</v>
      </c>
      <c r="M1411" s="9">
        <f>VLOOKUP(B1411,YahooFinanceInfos!A:AZ,52,FALSE)</f>
        <v>0</v>
      </c>
      <c r="N1411" s="4">
        <f>VLOOKUP(B1411,YahooFinanceInfos!A:BH,60,FALSE)</f>
        <v>0</v>
      </c>
      <c r="O1411" s="4" t="str">
        <f t="shared" si="229"/>
        <v>don't touch</v>
      </c>
      <c r="P1411" s="4"/>
      <c r="Q1411" s="4"/>
      <c r="R1411" s="4"/>
      <c r="S1411" s="4"/>
      <c r="T1411" s="4"/>
      <c r="AA1411" s="4" t="str">
        <f t="shared" si="221"/>
        <v>na</v>
      </c>
      <c r="AB1411" s="4" t="str">
        <f t="shared" si="222"/>
        <v>na</v>
      </c>
      <c r="AC1411" s="4" t="str">
        <f t="shared" si="223"/>
        <v>na</v>
      </c>
      <c r="AD1411" s="4" t="str">
        <f t="shared" si="224"/>
        <v>na</v>
      </c>
      <c r="AE1411" s="4" t="str">
        <f t="shared" si="225"/>
        <v>na</v>
      </c>
      <c r="AF1411" s="4" t="str">
        <f t="shared" si="226"/>
        <v>na</v>
      </c>
      <c r="AG1411" s="4" t="str">
        <f t="shared" si="227"/>
        <v>na</v>
      </c>
    </row>
    <row r="1412" spans="1:33" x14ac:dyDescent="0.2">
      <c r="A1412" t="s">
        <v>5494</v>
      </c>
      <c r="B1412" t="s">
        <v>5791</v>
      </c>
      <c r="C1412" s="7" t="str">
        <f>VLOOKUP(B1412,YahooFinanceInfos!A:T,9,FALSE)</f>
        <v>Global X NASDAQ-100 Covered Cal</v>
      </c>
      <c r="D1412" t="str">
        <f>VLOOKUP(B1412,YahooFinanceInfos!A:T,7,FALSE)</f>
        <v>USD</v>
      </c>
      <c r="E1412" s="1">
        <f>VLOOKUP(B1412,YahooFinanceInfos!A:T,20,FALSE)</f>
        <v>20.47</v>
      </c>
      <c r="F1412" s="4" t="str">
        <f>VLOOKUP(B1412,YahooFinanceInfos!A:AK,37,FALSE)</f>
        <v>17.22 - 24.18</v>
      </c>
      <c r="G1412" s="11">
        <f>(VLOOKUP(B1412,YahooFinanceInfos!A:AO,41,FALSE)-E1412)/E1412</f>
        <v>0.18124084025403034</v>
      </c>
      <c r="H1412" s="9">
        <f>VLOOKUP(B1412,YahooFinanceInfos!A:AX,50,FALSE)</f>
        <v>0</v>
      </c>
      <c r="I1412" s="9">
        <f>VLOOKUP(B1412,YahooFinanceInfos!A:AT,46,FALSE)</f>
        <v>0</v>
      </c>
      <c r="J1412" s="4">
        <f>VLOOKUP(B1412,YahooFinanceInfos!A:AV,48,FALSE)</f>
        <v>0</v>
      </c>
      <c r="K1412" s="4" t="str">
        <f t="shared" si="228"/>
        <v>na</v>
      </c>
      <c r="L1412" s="9">
        <f>VLOOKUP(B1412,YahooFinanceInfos!A:AV,47,FALSE)</f>
        <v>0</v>
      </c>
      <c r="M1412" s="9">
        <f>VLOOKUP(B1412,YahooFinanceInfos!A:AZ,52,FALSE)</f>
        <v>0</v>
      </c>
      <c r="N1412" s="4">
        <f>VLOOKUP(B1412,YahooFinanceInfos!A:BH,60,FALSE)</f>
        <v>0</v>
      </c>
      <c r="O1412" s="4" t="str">
        <f t="shared" si="229"/>
        <v>don't touch</v>
      </c>
      <c r="P1412" s="4"/>
      <c r="Q1412" s="4"/>
      <c r="R1412" s="4"/>
      <c r="S1412" s="4"/>
      <c r="T1412" s="4"/>
      <c r="AA1412" s="4" t="str">
        <f t="shared" si="221"/>
        <v>na</v>
      </c>
      <c r="AB1412" s="4" t="str">
        <f t="shared" si="222"/>
        <v>na</v>
      </c>
      <c r="AC1412" s="4" t="str">
        <f t="shared" si="223"/>
        <v>na</v>
      </c>
      <c r="AD1412" s="4" t="str">
        <f t="shared" si="224"/>
        <v>na</v>
      </c>
      <c r="AE1412" s="4" t="str">
        <f t="shared" si="225"/>
        <v>na</v>
      </c>
      <c r="AF1412" s="4" t="str">
        <f t="shared" si="226"/>
        <v>na</v>
      </c>
      <c r="AG1412" s="4" t="str">
        <f t="shared" si="227"/>
        <v>na</v>
      </c>
    </row>
    <row r="1413" spans="1:33" x14ac:dyDescent="0.2">
      <c r="A1413" t="s">
        <v>5494</v>
      </c>
      <c r="B1413" t="s">
        <v>5793</v>
      </c>
      <c r="C1413" s="7" t="str">
        <f>VLOOKUP(B1413,YahooFinanceInfos!A:T,9,FALSE)</f>
        <v xml:space="preserve">iShares Edge U.S. Fixed Income </v>
      </c>
      <c r="D1413" t="str">
        <f>VLOOKUP(B1413,YahooFinanceInfos!A:T,7,FALSE)</f>
        <v>USD</v>
      </c>
      <c r="E1413" s="1">
        <f>VLOOKUP(B1413,YahooFinanceInfos!A:T,20,FALSE)</f>
        <v>99.995000000000005</v>
      </c>
      <c r="F1413" s="4" t="str">
        <f>VLOOKUP(B1413,YahooFinanceInfos!A:AK,37,FALSE)</f>
        <v>89.46 - 103.21</v>
      </c>
      <c r="G1413" s="11">
        <f>(VLOOKUP(B1413,YahooFinanceInfos!A:AO,41,FALSE)-E1413)/E1413</f>
        <v>3.215160758037891E-2</v>
      </c>
      <c r="H1413" s="9">
        <f>VLOOKUP(B1413,YahooFinanceInfos!A:AX,50,FALSE)</f>
        <v>0</v>
      </c>
      <c r="I1413" s="9">
        <f>VLOOKUP(B1413,YahooFinanceInfos!A:AT,46,FALSE)</f>
        <v>0</v>
      </c>
      <c r="J1413" s="4">
        <f>VLOOKUP(B1413,YahooFinanceInfos!A:AV,48,FALSE)</f>
        <v>0</v>
      </c>
      <c r="K1413" s="4" t="str">
        <f t="shared" si="228"/>
        <v>na</v>
      </c>
      <c r="L1413" s="9">
        <f>VLOOKUP(B1413,YahooFinanceInfos!A:AV,47,FALSE)</f>
        <v>0</v>
      </c>
      <c r="M1413" s="9">
        <f>VLOOKUP(B1413,YahooFinanceInfos!A:AZ,52,FALSE)</f>
        <v>0</v>
      </c>
      <c r="N1413" s="4">
        <f>VLOOKUP(B1413,YahooFinanceInfos!A:BH,60,FALSE)</f>
        <v>0</v>
      </c>
      <c r="O1413" s="4" t="str">
        <f t="shared" si="229"/>
        <v>don't touch</v>
      </c>
      <c r="P1413" s="4"/>
      <c r="Q1413" s="4"/>
      <c r="R1413" s="4"/>
      <c r="S1413" s="4"/>
      <c r="T1413" s="4"/>
      <c r="AA1413" s="4" t="str">
        <f t="shared" si="221"/>
        <v>na</v>
      </c>
      <c r="AB1413" s="4" t="str">
        <f t="shared" si="222"/>
        <v>na</v>
      </c>
      <c r="AC1413" s="4" t="str">
        <f t="shared" si="223"/>
        <v>na</v>
      </c>
      <c r="AD1413" s="4" t="str">
        <f t="shared" si="224"/>
        <v>na</v>
      </c>
      <c r="AE1413" s="4" t="str">
        <f t="shared" si="225"/>
        <v>na</v>
      </c>
      <c r="AF1413" s="4" t="str">
        <f t="shared" si="226"/>
        <v>na</v>
      </c>
      <c r="AG1413" s="4" t="str">
        <f t="shared" si="227"/>
        <v>na</v>
      </c>
    </row>
    <row r="1414" spans="1:33" x14ac:dyDescent="0.2">
      <c r="A1414" t="s">
        <v>5494</v>
      </c>
      <c r="B1414" t="s">
        <v>5795</v>
      </c>
      <c r="C1414" s="7" t="str">
        <f>VLOOKUP(B1414,YahooFinanceInfos!A:T,9,FALSE)</f>
        <v>iShares Asia 50 ETF</v>
      </c>
      <c r="D1414" t="str">
        <f>VLOOKUP(B1414,YahooFinanceInfos!A:T,7,FALSE)</f>
        <v>USD</v>
      </c>
      <c r="E1414" s="1">
        <f>VLOOKUP(B1414,YahooFinanceInfos!A:T,20,FALSE)</f>
        <v>59.27</v>
      </c>
      <c r="F1414" s="4" t="str">
        <f>VLOOKUP(B1414,YahooFinanceInfos!A:AK,37,FALSE)</f>
        <v>46.01 - 69.35</v>
      </c>
      <c r="G1414" s="11">
        <f>(VLOOKUP(B1414,YahooFinanceInfos!A:AO,41,FALSE)-E1414)/E1414</f>
        <v>0.17006917496203797</v>
      </c>
      <c r="H1414" s="9">
        <f>VLOOKUP(B1414,YahooFinanceInfos!A:AX,50,FALSE)</f>
        <v>0</v>
      </c>
      <c r="I1414" s="9">
        <f>VLOOKUP(B1414,YahooFinanceInfos!A:AT,46,FALSE)</f>
        <v>0</v>
      </c>
      <c r="J1414" s="4">
        <f>VLOOKUP(B1414,YahooFinanceInfos!A:AV,48,FALSE)</f>
        <v>0</v>
      </c>
      <c r="K1414" s="4" t="str">
        <f t="shared" si="228"/>
        <v>na</v>
      </c>
      <c r="L1414" s="9">
        <f>VLOOKUP(B1414,YahooFinanceInfos!A:AV,47,FALSE)</f>
        <v>0</v>
      </c>
      <c r="M1414" s="9">
        <f>VLOOKUP(B1414,YahooFinanceInfos!A:AZ,52,FALSE)</f>
        <v>0</v>
      </c>
      <c r="N1414" s="4">
        <f>VLOOKUP(B1414,YahooFinanceInfos!A:BH,60,FALSE)</f>
        <v>0</v>
      </c>
      <c r="O1414" s="4" t="str">
        <f t="shared" si="229"/>
        <v>don't touch</v>
      </c>
      <c r="P1414" s="4"/>
      <c r="Q1414" s="4"/>
      <c r="R1414" s="4"/>
      <c r="S1414" s="4"/>
      <c r="T1414" s="4"/>
      <c r="AA1414" s="4" t="str">
        <f t="shared" si="221"/>
        <v>na</v>
      </c>
      <c r="AB1414" s="4" t="str">
        <f t="shared" si="222"/>
        <v>na</v>
      </c>
      <c r="AC1414" s="4" t="str">
        <f t="shared" si="223"/>
        <v>na</v>
      </c>
      <c r="AD1414" s="4" t="str">
        <f t="shared" si="224"/>
        <v>na</v>
      </c>
      <c r="AE1414" s="4" t="str">
        <f t="shared" si="225"/>
        <v>na</v>
      </c>
      <c r="AF1414" s="4" t="str">
        <f t="shared" si="226"/>
        <v>na</v>
      </c>
      <c r="AG1414" s="4" t="str">
        <f t="shared" si="227"/>
        <v>na</v>
      </c>
    </row>
    <row r="1415" spans="1:33" x14ac:dyDescent="0.2">
      <c r="A1415" t="s">
        <v>5494</v>
      </c>
      <c r="B1415" t="s">
        <v>5797</v>
      </c>
      <c r="C1415" s="7" t="str">
        <f>VLOOKUP(B1415,YahooFinanceInfos!A:T,9,FALSE)</f>
        <v>Invesco National AMT-Free Munic</v>
      </c>
      <c r="D1415" t="str">
        <f>VLOOKUP(B1415,YahooFinanceInfos!A:T,7,FALSE)</f>
        <v>USD</v>
      </c>
      <c r="E1415" s="1">
        <f>VLOOKUP(B1415,YahooFinanceInfos!A:T,20,FALSE)</f>
        <v>26.02</v>
      </c>
      <c r="F1415" s="4" t="str">
        <f>VLOOKUP(B1415,YahooFinanceInfos!A:AK,37,FALSE)</f>
        <v>21.07 - 27.59</v>
      </c>
      <c r="G1415" s="11">
        <f>(VLOOKUP(B1415,YahooFinanceInfos!A:AO,41,FALSE)-E1415)/E1415</f>
        <v>6.0338201383551129E-2</v>
      </c>
      <c r="H1415" s="9">
        <f>VLOOKUP(B1415,YahooFinanceInfos!A:AX,50,FALSE)</f>
        <v>0</v>
      </c>
      <c r="I1415" s="9">
        <f>VLOOKUP(B1415,YahooFinanceInfos!A:AT,46,FALSE)</f>
        <v>0</v>
      </c>
      <c r="J1415" s="4">
        <f>VLOOKUP(B1415,YahooFinanceInfos!A:AV,48,FALSE)</f>
        <v>0</v>
      </c>
      <c r="K1415" s="4" t="str">
        <f t="shared" si="228"/>
        <v>na</v>
      </c>
      <c r="L1415" s="9">
        <f>VLOOKUP(B1415,YahooFinanceInfos!A:AV,47,FALSE)</f>
        <v>0</v>
      </c>
      <c r="M1415" s="9">
        <f>VLOOKUP(B1415,YahooFinanceInfos!A:AZ,52,FALSE)</f>
        <v>0</v>
      </c>
      <c r="N1415" s="4">
        <f>VLOOKUP(B1415,YahooFinanceInfos!A:BH,60,FALSE)</f>
        <v>0</v>
      </c>
      <c r="O1415" s="4" t="str">
        <f t="shared" si="229"/>
        <v>don't touch</v>
      </c>
      <c r="P1415" s="4"/>
      <c r="Q1415" s="4"/>
      <c r="R1415" s="4"/>
      <c r="S1415" s="4"/>
      <c r="T1415" s="4"/>
      <c r="AA1415" s="4" t="str">
        <f t="shared" si="221"/>
        <v>na</v>
      </c>
      <c r="AB1415" s="4" t="str">
        <f t="shared" si="222"/>
        <v>na</v>
      </c>
      <c r="AC1415" s="4" t="str">
        <f t="shared" si="223"/>
        <v>na</v>
      </c>
      <c r="AD1415" s="4" t="str">
        <f t="shared" si="224"/>
        <v>na</v>
      </c>
      <c r="AE1415" s="4" t="str">
        <f t="shared" si="225"/>
        <v>na</v>
      </c>
      <c r="AF1415" s="4" t="str">
        <f t="shared" si="226"/>
        <v>na</v>
      </c>
      <c r="AG1415" s="4" t="str">
        <f t="shared" si="227"/>
        <v>na</v>
      </c>
    </row>
    <row r="1416" spans="1:33" x14ac:dyDescent="0.2">
      <c r="A1416" t="s">
        <v>5494</v>
      </c>
      <c r="B1416" t="s">
        <v>5799</v>
      </c>
      <c r="C1416" s="7" t="str">
        <f>VLOOKUP(B1416,YahooFinanceInfos!A:T,9,FALSE)</f>
        <v>iShares Global Energy ETF</v>
      </c>
      <c r="D1416" t="str">
        <f>VLOOKUP(B1416,YahooFinanceInfos!A:T,7,FALSE)</f>
        <v>USD</v>
      </c>
      <c r="E1416" s="1">
        <f>VLOOKUP(B1416,YahooFinanceInfos!A:T,20,FALSE)</f>
        <v>18.61</v>
      </c>
      <c r="F1416" s="4" t="str">
        <f>VLOOKUP(B1416,YahooFinanceInfos!A:AK,37,FALSE)</f>
        <v>12.23 - 33.29</v>
      </c>
      <c r="G1416" s="11">
        <f>(VLOOKUP(B1416,YahooFinanceInfos!A:AO,41,FALSE)-E1416)/E1416</f>
        <v>0.78882321332616878</v>
      </c>
      <c r="H1416" s="9">
        <f>VLOOKUP(B1416,YahooFinanceInfos!A:AX,50,FALSE)</f>
        <v>0</v>
      </c>
      <c r="I1416" s="9">
        <f>VLOOKUP(B1416,YahooFinanceInfos!A:AT,46,FALSE)</f>
        <v>1.0569999999999999</v>
      </c>
      <c r="J1416" s="4">
        <f>VLOOKUP(B1416,YahooFinanceInfos!A:AV,48,FALSE)</f>
        <v>5.6858529999999997E-2</v>
      </c>
      <c r="K1416" s="4" t="str">
        <f t="shared" si="228"/>
        <v>na</v>
      </c>
      <c r="L1416" s="9">
        <f>VLOOKUP(B1416,YahooFinanceInfos!A:AV,47,FALSE)</f>
        <v>0</v>
      </c>
      <c r="M1416" s="9">
        <f>VLOOKUP(B1416,YahooFinanceInfos!A:AZ,52,FALSE)</f>
        <v>29.582999999999998</v>
      </c>
      <c r="N1416" s="4">
        <f>VLOOKUP(B1416,YahooFinanceInfos!A:BH,60,FALSE)</f>
        <v>0.62907754999999999</v>
      </c>
      <c r="O1416" s="4" t="str">
        <f t="shared" si="229"/>
        <v>don't touch</v>
      </c>
      <c r="P1416" s="4"/>
      <c r="Q1416" s="4"/>
      <c r="R1416" s="4"/>
      <c r="S1416" s="4"/>
      <c r="T1416" s="4"/>
      <c r="AA1416" s="4" t="str">
        <f t="shared" si="221"/>
        <v>na</v>
      </c>
      <c r="AB1416" s="4" t="str">
        <f t="shared" si="222"/>
        <v>na</v>
      </c>
      <c r="AC1416" s="4" t="str">
        <f t="shared" si="223"/>
        <v>na</v>
      </c>
      <c r="AD1416" s="4" t="str">
        <f t="shared" si="224"/>
        <v>na</v>
      </c>
      <c r="AE1416" s="4" t="str">
        <f t="shared" si="225"/>
        <v>na</v>
      </c>
      <c r="AF1416" s="4" t="str">
        <f t="shared" si="226"/>
        <v>na</v>
      </c>
      <c r="AG1416" s="4" t="str">
        <f t="shared" si="227"/>
        <v>na</v>
      </c>
    </row>
    <row r="1417" spans="1:33" x14ac:dyDescent="0.2">
      <c r="A1417" t="s">
        <v>5494</v>
      </c>
      <c r="B1417" t="s">
        <v>5801</v>
      </c>
      <c r="C1417" s="7" t="str">
        <f>VLOOKUP(B1417,YahooFinanceInfos!A:T,9,FALSE)</f>
        <v>iShares Core Aggressive Allocat</v>
      </c>
      <c r="D1417" t="str">
        <f>VLOOKUP(B1417,YahooFinanceInfos!A:T,7,FALSE)</f>
        <v>USD</v>
      </c>
      <c r="E1417" s="1">
        <f>VLOOKUP(B1417,YahooFinanceInfos!A:T,20,FALSE)</f>
        <v>50.47</v>
      </c>
      <c r="F1417" s="4" t="str">
        <f>VLOOKUP(B1417,YahooFinanceInfos!A:AK,37,FALSE)</f>
        <v>41.85 - 59.41</v>
      </c>
      <c r="G1417" s="11">
        <f>(VLOOKUP(B1417,YahooFinanceInfos!A:AO,41,FALSE)-E1417)/E1417</f>
        <v>0.17713493164255989</v>
      </c>
      <c r="H1417" s="9">
        <f>VLOOKUP(B1417,YahooFinanceInfos!A:AX,50,FALSE)</f>
        <v>0</v>
      </c>
      <c r="I1417" s="9">
        <f>VLOOKUP(B1417,YahooFinanceInfos!A:AT,46,FALSE)</f>
        <v>0</v>
      </c>
      <c r="J1417" s="4">
        <f>VLOOKUP(B1417,YahooFinanceInfos!A:AV,48,FALSE)</f>
        <v>0</v>
      </c>
      <c r="K1417" s="4" t="str">
        <f t="shared" si="228"/>
        <v>na</v>
      </c>
      <c r="L1417" s="9">
        <f>VLOOKUP(B1417,YahooFinanceInfos!A:AV,47,FALSE)</f>
        <v>0</v>
      </c>
      <c r="M1417" s="9">
        <f>VLOOKUP(B1417,YahooFinanceInfos!A:AZ,52,FALSE)</f>
        <v>0</v>
      </c>
      <c r="N1417" s="4">
        <f>VLOOKUP(B1417,YahooFinanceInfos!A:BH,60,FALSE)</f>
        <v>0</v>
      </c>
      <c r="O1417" s="4" t="str">
        <f t="shared" si="229"/>
        <v>don't touch</v>
      </c>
      <c r="P1417" s="4"/>
      <c r="Q1417" s="4"/>
      <c r="R1417" s="4"/>
      <c r="S1417" s="4"/>
      <c r="T1417" s="4"/>
      <c r="AA1417" s="4" t="str">
        <f t="shared" si="221"/>
        <v>na</v>
      </c>
      <c r="AB1417" s="4" t="str">
        <f t="shared" si="222"/>
        <v>na</v>
      </c>
      <c r="AC1417" s="4" t="str">
        <f t="shared" si="223"/>
        <v>na</v>
      </c>
      <c r="AD1417" s="4" t="str">
        <f t="shared" si="224"/>
        <v>na</v>
      </c>
      <c r="AE1417" s="4" t="str">
        <f t="shared" si="225"/>
        <v>na</v>
      </c>
      <c r="AF1417" s="4" t="str">
        <f t="shared" si="226"/>
        <v>na</v>
      </c>
      <c r="AG1417" s="4" t="str">
        <f t="shared" si="227"/>
        <v>na</v>
      </c>
    </row>
    <row r="1418" spans="1:33" x14ac:dyDescent="0.2">
      <c r="A1418" t="s">
        <v>5494</v>
      </c>
      <c r="B1418" t="s">
        <v>5803</v>
      </c>
      <c r="C1418" s="7" t="str">
        <f>VLOOKUP(B1418,YahooFinanceInfos!A:T,9,FALSE)</f>
        <v>Tortoise North American Pipelin</v>
      </c>
      <c r="D1418" t="str">
        <f>VLOOKUP(B1418,YahooFinanceInfos!A:T,7,FALSE)</f>
        <v>USD</v>
      </c>
      <c r="E1418" s="1">
        <f>VLOOKUP(B1418,YahooFinanceInfos!A:T,20,FALSE)</f>
        <v>15.78</v>
      </c>
      <c r="F1418" s="4" t="str">
        <f>VLOOKUP(B1418,YahooFinanceInfos!A:AK,37,FALSE)</f>
        <v>10.92 - 24.626</v>
      </c>
      <c r="G1418" s="11">
        <f>(VLOOKUP(B1418,YahooFinanceInfos!A:AO,41,FALSE)-E1418)/E1418</f>
        <v>0.56058301647655273</v>
      </c>
      <c r="H1418" s="9">
        <f>VLOOKUP(B1418,YahooFinanceInfos!A:AX,50,FALSE)</f>
        <v>0</v>
      </c>
      <c r="I1418" s="9">
        <f>VLOOKUP(B1418,YahooFinanceInfos!A:AT,46,FALSE)</f>
        <v>0</v>
      </c>
      <c r="J1418" s="4">
        <f>VLOOKUP(B1418,YahooFinanceInfos!A:AV,48,FALSE)</f>
        <v>0</v>
      </c>
      <c r="K1418" s="4" t="str">
        <f t="shared" si="228"/>
        <v>na</v>
      </c>
      <c r="L1418" s="9">
        <f>VLOOKUP(B1418,YahooFinanceInfos!A:AV,47,FALSE)</f>
        <v>0</v>
      </c>
      <c r="M1418" s="9">
        <f>VLOOKUP(B1418,YahooFinanceInfos!A:AZ,52,FALSE)</f>
        <v>0</v>
      </c>
      <c r="N1418" s="4">
        <f>VLOOKUP(B1418,YahooFinanceInfos!A:BH,60,FALSE)</f>
        <v>0</v>
      </c>
      <c r="O1418" s="4" t="str">
        <f t="shared" si="229"/>
        <v>don't touch</v>
      </c>
      <c r="P1418" s="4"/>
      <c r="Q1418" s="4"/>
      <c r="R1418" s="4"/>
      <c r="S1418" s="4"/>
      <c r="T1418" s="4"/>
      <c r="AA1418" s="4" t="str">
        <f t="shared" si="221"/>
        <v>na</v>
      </c>
      <c r="AB1418" s="4" t="str">
        <f t="shared" si="222"/>
        <v>na</v>
      </c>
      <c r="AC1418" s="4" t="str">
        <f t="shared" si="223"/>
        <v>na</v>
      </c>
      <c r="AD1418" s="4" t="str">
        <f t="shared" si="224"/>
        <v>na</v>
      </c>
      <c r="AE1418" s="4" t="str">
        <f t="shared" si="225"/>
        <v>na</v>
      </c>
      <c r="AF1418" s="4" t="str">
        <f t="shared" si="226"/>
        <v>na</v>
      </c>
      <c r="AG1418" s="4" t="str">
        <f t="shared" si="227"/>
        <v>na</v>
      </c>
    </row>
    <row r="1419" spans="1:33" x14ac:dyDescent="0.2">
      <c r="A1419" t="s">
        <v>5494</v>
      </c>
      <c r="B1419" t="s">
        <v>5805</v>
      </c>
      <c r="C1419" s="7" t="str">
        <f>VLOOKUP(B1419,YahooFinanceInfos!A:T,9,FALSE)</f>
        <v>John Hancock Multifactor Energy</v>
      </c>
      <c r="D1419" t="str">
        <f>VLOOKUP(B1419,YahooFinanceInfos!A:T,7,FALSE)</f>
        <v>USD</v>
      </c>
      <c r="E1419" s="1">
        <f>VLOOKUP(B1419,YahooFinanceInfos!A:T,20,FALSE)</f>
        <v>12.94</v>
      </c>
      <c r="F1419" s="4" t="str">
        <f>VLOOKUP(B1419,YahooFinanceInfos!A:AK,37,FALSE)</f>
        <v>7.712 - 26.077</v>
      </c>
      <c r="G1419" s="11">
        <f>(VLOOKUP(B1419,YahooFinanceInfos!A:AO,41,FALSE)-E1419)/E1419</f>
        <v>1.0152241112828442</v>
      </c>
      <c r="H1419" s="9">
        <f>VLOOKUP(B1419,YahooFinanceInfos!A:AX,50,FALSE)</f>
        <v>0</v>
      </c>
      <c r="I1419" s="9">
        <f>VLOOKUP(B1419,YahooFinanceInfos!A:AT,46,FALSE)</f>
        <v>0</v>
      </c>
      <c r="J1419" s="4">
        <f>VLOOKUP(B1419,YahooFinanceInfos!A:AV,48,FALSE)</f>
        <v>0</v>
      </c>
      <c r="K1419" s="4" t="str">
        <f t="shared" si="228"/>
        <v>na</v>
      </c>
      <c r="L1419" s="9">
        <f>VLOOKUP(B1419,YahooFinanceInfos!A:AV,47,FALSE)</f>
        <v>0</v>
      </c>
      <c r="M1419" s="9">
        <f>VLOOKUP(B1419,YahooFinanceInfos!A:AZ,52,FALSE)</f>
        <v>0</v>
      </c>
      <c r="N1419" s="4">
        <f>VLOOKUP(B1419,YahooFinanceInfos!A:BH,60,FALSE)</f>
        <v>0</v>
      </c>
      <c r="O1419" s="4" t="str">
        <f t="shared" si="229"/>
        <v>don't touch</v>
      </c>
      <c r="P1419" s="4"/>
      <c r="Q1419" s="4"/>
      <c r="R1419" s="4"/>
      <c r="S1419" s="4"/>
      <c r="T1419" s="4"/>
      <c r="AA1419" s="4" t="str">
        <f t="shared" si="221"/>
        <v>na</v>
      </c>
      <c r="AB1419" s="4" t="str">
        <f t="shared" si="222"/>
        <v>na</v>
      </c>
      <c r="AC1419" s="4" t="str">
        <f t="shared" si="223"/>
        <v>na</v>
      </c>
      <c r="AD1419" s="4" t="str">
        <f t="shared" si="224"/>
        <v>na</v>
      </c>
      <c r="AE1419" s="4" t="str">
        <f t="shared" si="225"/>
        <v>na</v>
      </c>
      <c r="AF1419" s="4" t="str">
        <f t="shared" si="226"/>
        <v>na</v>
      </c>
      <c r="AG1419" s="4" t="str">
        <f t="shared" si="227"/>
        <v>na</v>
      </c>
    </row>
    <row r="1420" spans="1:33" x14ac:dyDescent="0.2">
      <c r="A1420" t="s">
        <v>5494</v>
      </c>
      <c r="B1420" t="s">
        <v>5807</v>
      </c>
      <c r="C1420" s="7" t="str">
        <f>VLOOKUP(B1420,YahooFinanceInfos!A:T,9,FALSE)</f>
        <v>iShares U.S. Treasury Bond ETF</v>
      </c>
      <c r="D1420" t="str">
        <f>VLOOKUP(B1420,YahooFinanceInfos!A:T,7,FALSE)</f>
        <v>USD</v>
      </c>
      <c r="E1420" s="1">
        <f>VLOOKUP(B1420,YahooFinanceInfos!A:T,20,FALSE)</f>
        <v>28.09</v>
      </c>
      <c r="F1420" s="4" t="str">
        <f>VLOOKUP(B1420,YahooFinanceInfos!A:AK,37,FALSE)</f>
        <v>25.18 - 28.54</v>
      </c>
      <c r="G1420" s="11">
        <f>(VLOOKUP(B1420,YahooFinanceInfos!A:AO,41,FALSE)-E1420)/E1420</f>
        <v>1.6019935920256294E-2</v>
      </c>
      <c r="H1420" s="9">
        <f>VLOOKUP(B1420,YahooFinanceInfos!A:AX,50,FALSE)</f>
        <v>0</v>
      </c>
      <c r="I1420" s="9">
        <f>VLOOKUP(B1420,YahooFinanceInfos!A:AT,46,FALSE)</f>
        <v>0</v>
      </c>
      <c r="J1420" s="4">
        <f>VLOOKUP(B1420,YahooFinanceInfos!A:AV,48,FALSE)</f>
        <v>0</v>
      </c>
      <c r="K1420" s="4" t="str">
        <f t="shared" si="228"/>
        <v>na</v>
      </c>
      <c r="L1420" s="9">
        <f>VLOOKUP(B1420,YahooFinanceInfos!A:AV,47,FALSE)</f>
        <v>0</v>
      </c>
      <c r="M1420" s="9">
        <f>VLOOKUP(B1420,YahooFinanceInfos!A:AZ,52,FALSE)</f>
        <v>0</v>
      </c>
      <c r="N1420" s="4">
        <f>VLOOKUP(B1420,YahooFinanceInfos!A:BH,60,FALSE)</f>
        <v>0</v>
      </c>
      <c r="O1420" s="4" t="str">
        <f t="shared" si="229"/>
        <v>don't touch</v>
      </c>
      <c r="P1420" s="4"/>
      <c r="Q1420" s="4"/>
      <c r="R1420" s="4"/>
      <c r="S1420" s="4"/>
      <c r="T1420" s="4"/>
      <c r="AA1420" s="4" t="str">
        <f t="shared" si="221"/>
        <v>na</v>
      </c>
      <c r="AB1420" s="4" t="str">
        <f t="shared" si="222"/>
        <v>na</v>
      </c>
      <c r="AC1420" s="4" t="str">
        <f t="shared" si="223"/>
        <v>na</v>
      </c>
      <c r="AD1420" s="4" t="str">
        <f t="shared" si="224"/>
        <v>na</v>
      </c>
      <c r="AE1420" s="4" t="str">
        <f t="shared" si="225"/>
        <v>na</v>
      </c>
      <c r="AF1420" s="4" t="str">
        <f t="shared" si="226"/>
        <v>na</v>
      </c>
      <c r="AG1420" s="4" t="str">
        <f t="shared" si="227"/>
        <v>na</v>
      </c>
    </row>
    <row r="1421" spans="1:33" x14ac:dyDescent="0.2">
      <c r="A1421" t="s">
        <v>5494</v>
      </c>
      <c r="B1421" t="s">
        <v>5809</v>
      </c>
      <c r="C1421" s="7" t="str">
        <f>VLOOKUP(B1421,YahooFinanceInfos!A:T,9,FALSE)</f>
        <v>Fidelity MSCI Real Estate Index</v>
      </c>
      <c r="D1421" t="str">
        <f>VLOOKUP(B1421,YahooFinanceInfos!A:T,7,FALSE)</f>
        <v>USD</v>
      </c>
      <c r="E1421" s="1">
        <f>VLOOKUP(B1421,YahooFinanceInfos!A:T,20,FALSE)</f>
        <v>20.53</v>
      </c>
      <c r="F1421" s="4" t="str">
        <f>VLOOKUP(B1421,YahooFinanceInfos!A:AK,37,FALSE)</f>
        <v>16.54 - 29.91</v>
      </c>
      <c r="G1421" s="11">
        <f>(VLOOKUP(B1421,YahooFinanceInfos!A:AO,41,FALSE)-E1421)/E1421</f>
        <v>0.45689235265465167</v>
      </c>
      <c r="H1421" s="9">
        <f>VLOOKUP(B1421,YahooFinanceInfos!A:AX,50,FALSE)</f>
        <v>0</v>
      </c>
      <c r="I1421" s="9">
        <f>VLOOKUP(B1421,YahooFinanceInfos!A:AT,46,FALSE)</f>
        <v>0</v>
      </c>
      <c r="J1421" s="4">
        <f>VLOOKUP(B1421,YahooFinanceInfos!A:AV,48,FALSE)</f>
        <v>0</v>
      </c>
      <c r="K1421" s="4" t="str">
        <f t="shared" si="228"/>
        <v>na</v>
      </c>
      <c r="L1421" s="9">
        <f>VLOOKUP(B1421,YahooFinanceInfos!A:AV,47,FALSE)</f>
        <v>0</v>
      </c>
      <c r="M1421" s="9">
        <f>VLOOKUP(B1421,YahooFinanceInfos!A:AZ,52,FALSE)</f>
        <v>0</v>
      </c>
      <c r="N1421" s="4">
        <f>VLOOKUP(B1421,YahooFinanceInfos!A:BH,60,FALSE)</f>
        <v>0</v>
      </c>
      <c r="O1421" s="4" t="str">
        <f t="shared" si="229"/>
        <v>don't touch</v>
      </c>
      <c r="P1421" s="4"/>
      <c r="Q1421" s="4"/>
      <c r="R1421" s="4"/>
      <c r="S1421" s="4"/>
      <c r="T1421" s="4"/>
      <c r="AA1421" s="4" t="str">
        <f t="shared" si="221"/>
        <v>na</v>
      </c>
      <c r="AB1421" s="4" t="str">
        <f t="shared" si="222"/>
        <v>na</v>
      </c>
      <c r="AC1421" s="4" t="str">
        <f t="shared" si="223"/>
        <v>na</v>
      </c>
      <c r="AD1421" s="4" t="str">
        <f t="shared" si="224"/>
        <v>na</v>
      </c>
      <c r="AE1421" s="4" t="str">
        <f t="shared" si="225"/>
        <v>na</v>
      </c>
      <c r="AF1421" s="4" t="str">
        <f t="shared" si="226"/>
        <v>na</v>
      </c>
      <c r="AG1421" s="4" t="str">
        <f t="shared" si="227"/>
        <v>na</v>
      </c>
    </row>
    <row r="1422" spans="1:33" x14ac:dyDescent="0.2">
      <c r="A1422" t="s">
        <v>5494</v>
      </c>
      <c r="B1422" t="s">
        <v>5811</v>
      </c>
      <c r="C1422" s="7" t="str">
        <f>VLOOKUP(B1422,YahooFinanceInfos!A:T,9,FALSE)</f>
        <v>Realty Shares DIVCON Dividend D</v>
      </c>
      <c r="D1422" t="str">
        <f>VLOOKUP(B1422,YahooFinanceInfos!A:T,7,FALSE)</f>
        <v>USD</v>
      </c>
      <c r="E1422" s="1">
        <f>VLOOKUP(B1422,YahooFinanceInfos!A:T,20,FALSE)</f>
        <v>33.125</v>
      </c>
      <c r="F1422" s="4" t="str">
        <f>VLOOKUP(B1422,YahooFinanceInfos!A:AK,37,FALSE)</f>
        <v>27.38 - 36.092</v>
      </c>
      <c r="G1422" s="11">
        <f>(VLOOKUP(B1422,YahooFinanceInfos!A:AO,41,FALSE)-E1422)/E1422</f>
        <v>8.9569811320754686E-2</v>
      </c>
      <c r="H1422" s="9">
        <f>VLOOKUP(B1422,YahooFinanceInfos!A:AX,50,FALSE)</f>
        <v>0</v>
      </c>
      <c r="I1422" s="9">
        <f>VLOOKUP(B1422,YahooFinanceInfos!A:AT,46,FALSE)</f>
        <v>0</v>
      </c>
      <c r="J1422" s="4">
        <f>VLOOKUP(B1422,YahooFinanceInfos!A:AV,48,FALSE)</f>
        <v>0</v>
      </c>
      <c r="K1422" s="4" t="str">
        <f t="shared" si="228"/>
        <v>na</v>
      </c>
      <c r="L1422" s="9">
        <f>VLOOKUP(B1422,YahooFinanceInfos!A:AV,47,FALSE)</f>
        <v>0</v>
      </c>
      <c r="M1422" s="9">
        <f>VLOOKUP(B1422,YahooFinanceInfos!A:AZ,52,FALSE)</f>
        <v>0</v>
      </c>
      <c r="N1422" s="4">
        <f>VLOOKUP(B1422,YahooFinanceInfos!A:BH,60,FALSE)</f>
        <v>0</v>
      </c>
      <c r="O1422" s="4" t="str">
        <f t="shared" si="229"/>
        <v>don't touch</v>
      </c>
      <c r="P1422" s="4"/>
      <c r="Q1422" s="4"/>
      <c r="R1422" s="4"/>
      <c r="S1422" s="4"/>
      <c r="T1422" s="4"/>
      <c r="AA1422" s="4" t="str">
        <f t="shared" si="221"/>
        <v>na</v>
      </c>
      <c r="AB1422" s="4" t="str">
        <f t="shared" si="222"/>
        <v>na</v>
      </c>
      <c r="AC1422" s="4" t="str">
        <f t="shared" si="223"/>
        <v>na</v>
      </c>
      <c r="AD1422" s="4" t="str">
        <f t="shared" si="224"/>
        <v>na</v>
      </c>
      <c r="AE1422" s="4" t="str">
        <f t="shared" si="225"/>
        <v>na</v>
      </c>
      <c r="AF1422" s="4" t="str">
        <f t="shared" si="226"/>
        <v>na</v>
      </c>
      <c r="AG1422" s="4" t="str">
        <f t="shared" si="227"/>
        <v>na</v>
      </c>
    </row>
    <row r="1423" spans="1:33" x14ac:dyDescent="0.2">
      <c r="A1423" t="s">
        <v>5494</v>
      </c>
      <c r="B1423" t="s">
        <v>5813</v>
      </c>
      <c r="C1423" s="7" t="str">
        <f>VLOOKUP(B1423,YahooFinanceInfos!A:T,9,FALSE)</f>
        <v>SPDR S&amp;P 600 Small Cap ETF (bas</v>
      </c>
      <c r="D1423" t="str">
        <f>VLOOKUP(B1423,YahooFinanceInfos!A:T,7,FALSE)</f>
        <v>USD</v>
      </c>
      <c r="E1423" s="1">
        <f>VLOOKUP(B1423,YahooFinanceInfos!A:T,20,FALSE)</f>
        <v>49.96</v>
      </c>
      <c r="F1423" s="4" t="str">
        <f>VLOOKUP(B1423,YahooFinanceInfos!A:AK,37,FALSE)</f>
        <v>40.78 - 74.23</v>
      </c>
      <c r="G1423" s="11">
        <f>(VLOOKUP(B1423,YahooFinanceInfos!A:AO,41,FALSE)-E1423)/E1423</f>
        <v>0.48578863090472385</v>
      </c>
      <c r="H1423" s="9">
        <f>VLOOKUP(B1423,YahooFinanceInfos!A:AX,50,FALSE)</f>
        <v>0</v>
      </c>
      <c r="I1423" s="9">
        <f>VLOOKUP(B1423,YahooFinanceInfos!A:AT,46,FALSE)</f>
        <v>0</v>
      </c>
      <c r="J1423" s="4">
        <f>VLOOKUP(B1423,YahooFinanceInfos!A:AV,48,FALSE)</f>
        <v>0</v>
      </c>
      <c r="K1423" s="4" t="str">
        <f t="shared" si="228"/>
        <v>na</v>
      </c>
      <c r="L1423" s="9">
        <f>VLOOKUP(B1423,YahooFinanceInfos!A:AV,47,FALSE)</f>
        <v>0</v>
      </c>
      <c r="M1423" s="9">
        <f>VLOOKUP(B1423,YahooFinanceInfos!A:AZ,52,FALSE)</f>
        <v>0</v>
      </c>
      <c r="N1423" s="4">
        <f>VLOOKUP(B1423,YahooFinanceInfos!A:BH,60,FALSE)</f>
        <v>0</v>
      </c>
      <c r="O1423" s="4" t="str">
        <f t="shared" si="229"/>
        <v>don't touch</v>
      </c>
      <c r="P1423" s="4"/>
      <c r="Q1423" s="4"/>
      <c r="R1423" s="4"/>
      <c r="S1423" s="4"/>
      <c r="T1423" s="4"/>
      <c r="AA1423" s="4" t="str">
        <f t="shared" si="221"/>
        <v>na</v>
      </c>
      <c r="AB1423" s="4" t="str">
        <f t="shared" si="222"/>
        <v>na</v>
      </c>
      <c r="AC1423" s="4" t="str">
        <f t="shared" si="223"/>
        <v>na</v>
      </c>
      <c r="AD1423" s="4" t="str">
        <f t="shared" si="224"/>
        <v>na</v>
      </c>
      <c r="AE1423" s="4" t="str">
        <f t="shared" si="225"/>
        <v>na</v>
      </c>
      <c r="AF1423" s="4" t="str">
        <f t="shared" si="226"/>
        <v>na</v>
      </c>
      <c r="AG1423" s="4" t="str">
        <f t="shared" si="227"/>
        <v>na</v>
      </c>
    </row>
    <row r="1424" spans="1:33" x14ac:dyDescent="0.2">
      <c r="A1424" t="s">
        <v>5494</v>
      </c>
      <c r="B1424" t="s">
        <v>5815</v>
      </c>
      <c r="C1424" s="7" t="str">
        <f>VLOOKUP(B1424,YahooFinanceInfos!A:T,9,FALSE)</f>
        <v>WisdomTree China ex-State-Owned</v>
      </c>
      <c r="D1424" t="str">
        <f>VLOOKUP(B1424,YahooFinanceInfos!A:T,7,FALSE)</f>
        <v>USD</v>
      </c>
      <c r="E1424" s="1">
        <f>VLOOKUP(B1424,YahooFinanceInfos!A:T,20,FALSE)</f>
        <v>85.3</v>
      </c>
      <c r="F1424" s="4" t="str">
        <f>VLOOKUP(B1424,YahooFinanceInfos!A:AK,37,FALSE)</f>
        <v>65.77 - 89.47</v>
      </c>
      <c r="G1424" s="11">
        <f>(VLOOKUP(B1424,YahooFinanceInfos!A:AO,41,FALSE)-E1424)/E1424</f>
        <v>4.8886283704572119E-2</v>
      </c>
      <c r="H1424" s="9">
        <f>VLOOKUP(B1424,YahooFinanceInfos!A:AX,50,FALSE)</f>
        <v>0</v>
      </c>
      <c r="I1424" s="9">
        <f>VLOOKUP(B1424,YahooFinanceInfos!A:AT,46,FALSE)</f>
        <v>0</v>
      </c>
      <c r="J1424" s="4">
        <f>VLOOKUP(B1424,YahooFinanceInfos!A:AV,48,FALSE)</f>
        <v>0</v>
      </c>
      <c r="K1424" s="4" t="str">
        <f t="shared" si="228"/>
        <v>na</v>
      </c>
      <c r="L1424" s="9">
        <f>VLOOKUP(B1424,YahooFinanceInfos!A:AV,47,FALSE)</f>
        <v>0</v>
      </c>
      <c r="M1424" s="9">
        <f>VLOOKUP(B1424,YahooFinanceInfos!A:AZ,52,FALSE)</f>
        <v>0</v>
      </c>
      <c r="N1424" s="4">
        <f>VLOOKUP(B1424,YahooFinanceInfos!A:BH,60,FALSE)</f>
        <v>0</v>
      </c>
      <c r="O1424" s="4" t="str">
        <f t="shared" si="229"/>
        <v>don't touch</v>
      </c>
      <c r="P1424" s="4"/>
      <c r="Q1424" s="4"/>
      <c r="R1424" s="4"/>
      <c r="S1424" s="4"/>
      <c r="T1424" s="4"/>
      <c r="AA1424" s="4" t="str">
        <f t="shared" si="221"/>
        <v>na</v>
      </c>
      <c r="AB1424" s="4" t="str">
        <f t="shared" si="222"/>
        <v>na</v>
      </c>
      <c r="AC1424" s="4" t="str">
        <f t="shared" si="223"/>
        <v>na</v>
      </c>
      <c r="AD1424" s="4" t="str">
        <f t="shared" si="224"/>
        <v>na</v>
      </c>
      <c r="AE1424" s="4" t="str">
        <f t="shared" si="225"/>
        <v>na</v>
      </c>
      <c r="AF1424" s="4" t="str">
        <f t="shared" si="226"/>
        <v>na</v>
      </c>
      <c r="AG1424" s="4" t="str">
        <f t="shared" si="227"/>
        <v>na</v>
      </c>
    </row>
    <row r="1425" spans="1:33" x14ac:dyDescent="0.2">
      <c r="A1425" t="s">
        <v>5494</v>
      </c>
      <c r="B1425" t="s">
        <v>5817</v>
      </c>
      <c r="C1425" s="7" t="str">
        <f>VLOOKUP(B1425,YahooFinanceInfos!A:T,9,FALSE)</f>
        <v>Emerging Markets Internet and E</v>
      </c>
      <c r="D1425" t="str">
        <f>VLOOKUP(B1425,YahooFinanceInfos!A:T,7,FALSE)</f>
        <v>USD</v>
      </c>
      <c r="E1425" s="1">
        <f>VLOOKUP(B1425,YahooFinanceInfos!A:T,20,FALSE)</f>
        <v>38.21</v>
      </c>
      <c r="F1425" s="4" t="str">
        <f>VLOOKUP(B1425,YahooFinanceInfos!A:AK,37,FALSE)</f>
        <v>26.0 - 38.73</v>
      </c>
      <c r="G1425" s="11">
        <f>(VLOOKUP(B1425,YahooFinanceInfos!A:AO,41,FALSE)-E1425)/E1425</f>
        <v>1.3609002878827428E-2</v>
      </c>
      <c r="H1425" s="9">
        <f>VLOOKUP(B1425,YahooFinanceInfos!A:AX,50,FALSE)</f>
        <v>0</v>
      </c>
      <c r="I1425" s="9">
        <f>VLOOKUP(B1425,YahooFinanceInfos!A:AT,46,FALSE)</f>
        <v>0</v>
      </c>
      <c r="J1425" s="4">
        <f>VLOOKUP(B1425,YahooFinanceInfos!A:AV,48,FALSE)</f>
        <v>0</v>
      </c>
      <c r="K1425" s="4" t="str">
        <f t="shared" si="228"/>
        <v>na</v>
      </c>
      <c r="L1425" s="9">
        <f>VLOOKUP(B1425,YahooFinanceInfos!A:AV,47,FALSE)</f>
        <v>0</v>
      </c>
      <c r="M1425" s="9">
        <f>VLOOKUP(B1425,YahooFinanceInfos!A:AZ,52,FALSE)</f>
        <v>0</v>
      </c>
      <c r="N1425" s="4">
        <f>VLOOKUP(B1425,YahooFinanceInfos!A:BH,60,FALSE)</f>
        <v>0</v>
      </c>
      <c r="O1425" s="4" t="str">
        <f t="shared" si="229"/>
        <v>don't touch</v>
      </c>
      <c r="P1425" s="4"/>
      <c r="Q1425" s="4"/>
      <c r="R1425" s="4"/>
      <c r="S1425" s="4"/>
      <c r="T1425" s="4"/>
      <c r="AA1425" s="4" t="str">
        <f t="shared" si="221"/>
        <v>na</v>
      </c>
      <c r="AB1425" s="4" t="str">
        <f t="shared" si="222"/>
        <v>na</v>
      </c>
      <c r="AC1425" s="4" t="str">
        <f t="shared" si="223"/>
        <v>na</v>
      </c>
      <c r="AD1425" s="4" t="str">
        <f t="shared" si="224"/>
        <v>na</v>
      </c>
      <c r="AE1425" s="4" t="str">
        <f t="shared" si="225"/>
        <v>na</v>
      </c>
      <c r="AF1425" s="4" t="str">
        <f t="shared" si="226"/>
        <v>na</v>
      </c>
      <c r="AG1425" s="4" t="str">
        <f t="shared" si="227"/>
        <v>na</v>
      </c>
    </row>
    <row r="1426" spans="1:33" x14ac:dyDescent="0.2">
      <c r="A1426" t="s">
        <v>5494</v>
      </c>
      <c r="B1426" t="s">
        <v>5819</v>
      </c>
      <c r="C1426" s="7" t="str">
        <f>VLOOKUP(B1426,YahooFinanceInfos!A:T,9,FALSE)</f>
        <v>iShares Convertible Bond ETF</v>
      </c>
      <c r="D1426" t="str">
        <f>VLOOKUP(B1426,YahooFinanceInfos!A:T,7,FALSE)</f>
        <v>USD</v>
      </c>
      <c r="E1426" s="1">
        <f>VLOOKUP(B1426,YahooFinanceInfos!A:T,20,FALSE)</f>
        <v>62.501100000000001</v>
      </c>
      <c r="F1426" s="4" t="str">
        <f>VLOOKUP(B1426,YahooFinanceInfos!A:AK,37,FALSE)</f>
        <v>46.56 - 68.96</v>
      </c>
      <c r="G1426" s="11">
        <f>(VLOOKUP(B1426,YahooFinanceInfos!A:AO,41,FALSE)-E1426)/E1426</f>
        <v>0.10334058120577067</v>
      </c>
      <c r="H1426" s="9">
        <f>VLOOKUP(B1426,YahooFinanceInfos!A:AX,50,FALSE)</f>
        <v>0</v>
      </c>
      <c r="I1426" s="9">
        <f>VLOOKUP(B1426,YahooFinanceInfos!A:AT,46,FALSE)</f>
        <v>0</v>
      </c>
      <c r="J1426" s="4">
        <f>VLOOKUP(B1426,YahooFinanceInfos!A:AV,48,FALSE)</f>
        <v>0</v>
      </c>
      <c r="K1426" s="4" t="str">
        <f t="shared" si="228"/>
        <v>na</v>
      </c>
      <c r="L1426" s="9">
        <f>VLOOKUP(B1426,YahooFinanceInfos!A:AV,47,FALSE)</f>
        <v>0</v>
      </c>
      <c r="M1426" s="9">
        <f>VLOOKUP(B1426,YahooFinanceInfos!A:AZ,52,FALSE)</f>
        <v>0</v>
      </c>
      <c r="N1426" s="4">
        <f>VLOOKUP(B1426,YahooFinanceInfos!A:BH,60,FALSE)</f>
        <v>0</v>
      </c>
      <c r="O1426" s="4" t="str">
        <f t="shared" si="229"/>
        <v>don't touch</v>
      </c>
      <c r="P1426" s="4"/>
      <c r="Q1426" s="4"/>
      <c r="R1426" s="4"/>
      <c r="S1426" s="4"/>
      <c r="T1426" s="4"/>
      <c r="AA1426" s="4" t="str">
        <f t="shared" si="221"/>
        <v>na</v>
      </c>
      <c r="AB1426" s="4" t="str">
        <f t="shared" si="222"/>
        <v>na</v>
      </c>
      <c r="AC1426" s="4" t="str">
        <f t="shared" si="223"/>
        <v>na</v>
      </c>
      <c r="AD1426" s="4" t="str">
        <f t="shared" si="224"/>
        <v>na</v>
      </c>
      <c r="AE1426" s="4" t="str">
        <f t="shared" si="225"/>
        <v>na</v>
      </c>
      <c r="AF1426" s="4" t="str">
        <f t="shared" si="226"/>
        <v>na</v>
      </c>
      <c r="AG1426" s="4" t="str">
        <f t="shared" si="227"/>
        <v>na</v>
      </c>
    </row>
    <row r="1427" spans="1:33" x14ac:dyDescent="0.2">
      <c r="A1427" t="s">
        <v>5494</v>
      </c>
      <c r="B1427" t="s">
        <v>5821</v>
      </c>
      <c r="C1427" s="7" t="str">
        <f>VLOOKUP(B1427,YahooFinanceInfos!A:T,9,FALSE)</f>
        <v>Vanguard Intermediate-Term Corp</v>
      </c>
      <c r="D1427" t="str">
        <f>VLOOKUP(B1427,YahooFinanceInfos!A:T,7,FALSE)</f>
        <v>USD</v>
      </c>
      <c r="E1427" s="1">
        <f>VLOOKUP(B1427,YahooFinanceInfos!A:T,20,FALSE)</f>
        <v>91.07</v>
      </c>
      <c r="F1427" s="4" t="str">
        <f>VLOOKUP(B1427,YahooFinanceInfos!A:AK,37,FALSE)</f>
        <v>78.82 - 95.15</v>
      </c>
      <c r="G1427" s="11">
        <f>(VLOOKUP(B1427,YahooFinanceInfos!A:AO,41,FALSE)-E1427)/E1427</f>
        <v>4.4800702756121802E-2</v>
      </c>
      <c r="H1427" s="9">
        <f>VLOOKUP(B1427,YahooFinanceInfos!A:AX,50,FALSE)</f>
        <v>0</v>
      </c>
      <c r="I1427" s="9">
        <f>VLOOKUP(B1427,YahooFinanceInfos!A:AT,46,FALSE)</f>
        <v>0</v>
      </c>
      <c r="J1427" s="4">
        <f>VLOOKUP(B1427,YahooFinanceInfos!A:AV,48,FALSE)</f>
        <v>0</v>
      </c>
      <c r="K1427" s="4" t="str">
        <f t="shared" si="228"/>
        <v>na</v>
      </c>
      <c r="L1427" s="9">
        <f>VLOOKUP(B1427,YahooFinanceInfos!A:AV,47,FALSE)</f>
        <v>0</v>
      </c>
      <c r="M1427" s="9">
        <f>VLOOKUP(B1427,YahooFinanceInfos!A:AZ,52,FALSE)</f>
        <v>0</v>
      </c>
      <c r="N1427" s="4">
        <f>VLOOKUP(B1427,YahooFinanceInfos!A:BH,60,FALSE)</f>
        <v>0</v>
      </c>
      <c r="O1427" s="4" t="str">
        <f t="shared" si="229"/>
        <v>don't touch</v>
      </c>
      <c r="P1427" s="4"/>
      <c r="Q1427" s="4"/>
      <c r="R1427" s="4"/>
      <c r="S1427" s="4"/>
      <c r="T1427" s="4"/>
      <c r="AA1427" s="4" t="str">
        <f t="shared" si="221"/>
        <v>na</v>
      </c>
      <c r="AB1427" s="4" t="str">
        <f t="shared" si="222"/>
        <v>na</v>
      </c>
      <c r="AC1427" s="4" t="str">
        <f t="shared" si="223"/>
        <v>na</v>
      </c>
      <c r="AD1427" s="4" t="str">
        <f t="shared" si="224"/>
        <v>na</v>
      </c>
      <c r="AE1427" s="4" t="str">
        <f t="shared" si="225"/>
        <v>na</v>
      </c>
      <c r="AF1427" s="4" t="str">
        <f t="shared" si="226"/>
        <v>na</v>
      </c>
      <c r="AG1427" s="4" t="str">
        <f t="shared" si="227"/>
        <v>na</v>
      </c>
    </row>
    <row r="1428" spans="1:33" x14ac:dyDescent="0.2">
      <c r="A1428" t="s">
        <v>5494</v>
      </c>
      <c r="B1428" t="s">
        <v>5823</v>
      </c>
      <c r="C1428" s="7" t="str">
        <f>VLOOKUP(B1428,YahooFinanceInfos!A:T,9,FALSE)</f>
        <v>Invesco S&amp;P SmallCap Health Car</v>
      </c>
      <c r="D1428" t="str">
        <f>VLOOKUP(B1428,YahooFinanceInfos!A:T,7,FALSE)</f>
        <v>USD</v>
      </c>
      <c r="E1428" s="1">
        <f>VLOOKUP(B1428,YahooFinanceInfos!A:T,20,FALSE)</f>
        <v>110.69</v>
      </c>
      <c r="F1428" s="4" t="str">
        <f>VLOOKUP(B1428,YahooFinanceInfos!A:AK,37,FALSE)</f>
        <v>83.54 - 138.32</v>
      </c>
      <c r="G1428" s="11">
        <f>(VLOOKUP(B1428,YahooFinanceInfos!A:AO,41,FALSE)-E1428)/E1428</f>
        <v>0.24961604480982921</v>
      </c>
      <c r="H1428" s="9">
        <f>VLOOKUP(B1428,YahooFinanceInfos!A:AX,50,FALSE)</f>
        <v>0</v>
      </c>
      <c r="I1428" s="9">
        <f>VLOOKUP(B1428,YahooFinanceInfos!A:AT,46,FALSE)</f>
        <v>0</v>
      </c>
      <c r="J1428" s="4">
        <f>VLOOKUP(B1428,YahooFinanceInfos!A:AV,48,FALSE)</f>
        <v>0</v>
      </c>
      <c r="K1428" s="4" t="str">
        <f t="shared" si="228"/>
        <v>na</v>
      </c>
      <c r="L1428" s="9">
        <f>VLOOKUP(B1428,YahooFinanceInfos!A:AV,47,FALSE)</f>
        <v>0</v>
      </c>
      <c r="M1428" s="9">
        <f>VLOOKUP(B1428,YahooFinanceInfos!A:AZ,52,FALSE)</f>
        <v>0</v>
      </c>
      <c r="N1428" s="4">
        <f>VLOOKUP(B1428,YahooFinanceInfos!A:BH,60,FALSE)</f>
        <v>0</v>
      </c>
      <c r="O1428" s="4" t="str">
        <f t="shared" si="229"/>
        <v>don't touch</v>
      </c>
      <c r="P1428" s="4"/>
      <c r="Q1428" s="4"/>
      <c r="R1428" s="4"/>
      <c r="S1428" s="4"/>
      <c r="T1428" s="4"/>
      <c r="AA1428" s="4" t="str">
        <f t="shared" si="221"/>
        <v>na</v>
      </c>
      <c r="AB1428" s="4" t="str">
        <f t="shared" si="222"/>
        <v>na</v>
      </c>
      <c r="AC1428" s="4" t="str">
        <f t="shared" si="223"/>
        <v>na</v>
      </c>
      <c r="AD1428" s="4" t="str">
        <f t="shared" si="224"/>
        <v>na</v>
      </c>
      <c r="AE1428" s="4" t="str">
        <f t="shared" si="225"/>
        <v>na</v>
      </c>
      <c r="AF1428" s="4" t="str">
        <f t="shared" si="226"/>
        <v>na</v>
      </c>
      <c r="AG1428" s="4" t="str">
        <f t="shared" si="227"/>
        <v>na</v>
      </c>
    </row>
    <row r="1429" spans="1:33" x14ac:dyDescent="0.2">
      <c r="A1429" t="s">
        <v>5494</v>
      </c>
      <c r="B1429" t="s">
        <v>5825</v>
      </c>
      <c r="C1429" s="7" t="str">
        <f>VLOOKUP(B1429,YahooFinanceInfos!A:T,9,FALSE)</f>
        <v>RiverFront Strategic Income Fun</v>
      </c>
      <c r="D1429" t="str">
        <f>VLOOKUP(B1429,YahooFinanceInfos!A:T,7,FALSE)</f>
        <v>USD</v>
      </c>
      <c r="E1429" s="1">
        <f>VLOOKUP(B1429,YahooFinanceInfos!A:T,20,FALSE)</f>
        <v>23.42</v>
      </c>
      <c r="F1429" s="4" t="str">
        <f>VLOOKUP(B1429,YahooFinanceInfos!A:AK,37,FALSE)</f>
        <v>18.23 - 25.3</v>
      </c>
      <c r="G1429" s="11">
        <f>(VLOOKUP(B1429,YahooFinanceInfos!A:AO,41,FALSE)-E1429)/E1429</f>
        <v>8.0273270708795849E-2</v>
      </c>
      <c r="H1429" s="9">
        <f>VLOOKUP(B1429,YahooFinanceInfos!A:AX,50,FALSE)</f>
        <v>0</v>
      </c>
      <c r="I1429" s="9">
        <f>VLOOKUP(B1429,YahooFinanceInfos!A:AT,46,FALSE)</f>
        <v>0</v>
      </c>
      <c r="J1429" s="4">
        <f>VLOOKUP(B1429,YahooFinanceInfos!A:AV,48,FALSE)</f>
        <v>0</v>
      </c>
      <c r="K1429" s="4" t="str">
        <f t="shared" si="228"/>
        <v>na</v>
      </c>
      <c r="L1429" s="9">
        <f>VLOOKUP(B1429,YahooFinanceInfos!A:AV,47,FALSE)</f>
        <v>0</v>
      </c>
      <c r="M1429" s="9">
        <f>VLOOKUP(B1429,YahooFinanceInfos!A:AZ,52,FALSE)</f>
        <v>0</v>
      </c>
      <c r="N1429" s="4">
        <f>VLOOKUP(B1429,YahooFinanceInfos!A:BH,60,FALSE)</f>
        <v>0</v>
      </c>
      <c r="O1429" s="4" t="str">
        <f t="shared" si="229"/>
        <v>don't touch</v>
      </c>
      <c r="P1429" s="4"/>
      <c r="Q1429" s="4"/>
      <c r="R1429" s="4"/>
      <c r="S1429" s="4"/>
      <c r="T1429" s="4"/>
      <c r="AA1429" s="4" t="str">
        <f t="shared" si="221"/>
        <v>na</v>
      </c>
      <c r="AB1429" s="4" t="str">
        <f t="shared" si="222"/>
        <v>na</v>
      </c>
      <c r="AC1429" s="4" t="str">
        <f t="shared" si="223"/>
        <v>na</v>
      </c>
      <c r="AD1429" s="4" t="str">
        <f t="shared" si="224"/>
        <v>na</v>
      </c>
      <c r="AE1429" s="4" t="str">
        <f t="shared" si="225"/>
        <v>na</v>
      </c>
      <c r="AF1429" s="4" t="str">
        <f t="shared" si="226"/>
        <v>na</v>
      </c>
      <c r="AG1429" s="4" t="str">
        <f t="shared" si="227"/>
        <v>na</v>
      </c>
    </row>
    <row r="1430" spans="1:33" x14ac:dyDescent="0.2">
      <c r="A1430" t="s">
        <v>5494</v>
      </c>
      <c r="B1430" t="s">
        <v>5827</v>
      </c>
      <c r="C1430" s="7" t="str">
        <f>VLOOKUP(B1430,YahooFinanceInfos!A:T,9,FALSE)</f>
        <v>iShares J.P. Morgan EM High Yie</v>
      </c>
      <c r="D1430" t="str">
        <f>VLOOKUP(B1430,YahooFinanceInfos!A:T,7,FALSE)</f>
        <v>USD</v>
      </c>
      <c r="E1430" s="1">
        <f>VLOOKUP(B1430,YahooFinanceInfos!A:T,20,FALSE)</f>
        <v>39.799999999999997</v>
      </c>
      <c r="F1430" s="4" t="str">
        <f>VLOOKUP(B1430,YahooFinanceInfos!A:AK,37,FALSE)</f>
        <v>32.81 - 48.12</v>
      </c>
      <c r="G1430" s="11">
        <f>(VLOOKUP(B1430,YahooFinanceInfos!A:AO,41,FALSE)-E1430)/E1430</f>
        <v>0.20904522613065329</v>
      </c>
      <c r="H1430" s="9">
        <f>VLOOKUP(B1430,YahooFinanceInfos!A:AX,50,FALSE)</f>
        <v>0</v>
      </c>
      <c r="I1430" s="9">
        <f>VLOOKUP(B1430,YahooFinanceInfos!A:AT,46,FALSE)</f>
        <v>0</v>
      </c>
      <c r="J1430" s="4">
        <f>VLOOKUP(B1430,YahooFinanceInfos!A:AV,48,FALSE)</f>
        <v>0</v>
      </c>
      <c r="K1430" s="4" t="str">
        <f t="shared" si="228"/>
        <v>na</v>
      </c>
      <c r="L1430" s="9">
        <f>VLOOKUP(B1430,YahooFinanceInfos!A:AV,47,FALSE)</f>
        <v>0</v>
      </c>
      <c r="M1430" s="9">
        <f>VLOOKUP(B1430,YahooFinanceInfos!A:AZ,52,FALSE)</f>
        <v>0</v>
      </c>
      <c r="N1430" s="4">
        <f>VLOOKUP(B1430,YahooFinanceInfos!A:BH,60,FALSE)</f>
        <v>0</v>
      </c>
      <c r="O1430" s="4" t="str">
        <f t="shared" si="229"/>
        <v>don't touch</v>
      </c>
      <c r="P1430" s="4"/>
      <c r="Q1430" s="4"/>
      <c r="R1430" s="4"/>
      <c r="S1430" s="4"/>
      <c r="T1430" s="4"/>
      <c r="AA1430" s="4" t="str">
        <f t="shared" si="221"/>
        <v>na</v>
      </c>
      <c r="AB1430" s="4" t="str">
        <f t="shared" si="222"/>
        <v>na</v>
      </c>
      <c r="AC1430" s="4" t="str">
        <f t="shared" si="223"/>
        <v>na</v>
      </c>
      <c r="AD1430" s="4" t="str">
        <f t="shared" si="224"/>
        <v>na</v>
      </c>
      <c r="AE1430" s="4" t="str">
        <f t="shared" si="225"/>
        <v>na</v>
      </c>
      <c r="AF1430" s="4" t="str">
        <f t="shared" si="226"/>
        <v>na</v>
      </c>
      <c r="AG1430" s="4" t="str">
        <f t="shared" si="227"/>
        <v>na</v>
      </c>
    </row>
    <row r="1431" spans="1:33" x14ac:dyDescent="0.2">
      <c r="A1431" t="s">
        <v>5494</v>
      </c>
      <c r="B1431" t="s">
        <v>5829</v>
      </c>
      <c r="C1431" s="7" t="str">
        <f>VLOOKUP(B1431,YahooFinanceInfos!A:T,9,FALSE)</f>
        <v>WisdomTree Emerging Market Smal</v>
      </c>
      <c r="D1431" t="str">
        <f>VLOOKUP(B1431,YahooFinanceInfos!A:T,7,FALSE)</f>
        <v>USD</v>
      </c>
      <c r="E1431" s="1">
        <f>VLOOKUP(B1431,YahooFinanceInfos!A:T,20,FALSE)</f>
        <v>36.28</v>
      </c>
      <c r="F1431" s="4" t="str">
        <f>VLOOKUP(B1431,YahooFinanceInfos!A:AK,37,FALSE)</f>
        <v>29.07 - 48.46</v>
      </c>
      <c r="G1431" s="11">
        <f>(VLOOKUP(B1431,YahooFinanceInfos!A:AO,41,FALSE)-E1431)/E1431</f>
        <v>0.3357221609702315</v>
      </c>
      <c r="H1431" s="9">
        <f>VLOOKUP(B1431,YahooFinanceInfos!A:AX,50,FALSE)</f>
        <v>0</v>
      </c>
      <c r="I1431" s="9">
        <f>VLOOKUP(B1431,YahooFinanceInfos!A:AT,46,FALSE)</f>
        <v>0</v>
      </c>
      <c r="J1431" s="4">
        <f>VLOOKUP(B1431,YahooFinanceInfos!A:AV,48,FALSE)</f>
        <v>0</v>
      </c>
      <c r="K1431" s="4" t="str">
        <f t="shared" si="228"/>
        <v>na</v>
      </c>
      <c r="L1431" s="9">
        <f>VLOOKUP(B1431,YahooFinanceInfos!A:AV,47,FALSE)</f>
        <v>0</v>
      </c>
      <c r="M1431" s="9">
        <f>VLOOKUP(B1431,YahooFinanceInfos!A:AZ,52,FALSE)</f>
        <v>0</v>
      </c>
      <c r="N1431" s="4">
        <f>VLOOKUP(B1431,YahooFinanceInfos!A:BH,60,FALSE)</f>
        <v>0</v>
      </c>
      <c r="O1431" s="4" t="str">
        <f t="shared" si="229"/>
        <v>don't touch</v>
      </c>
      <c r="P1431" s="4"/>
      <c r="Q1431" s="4"/>
      <c r="R1431" s="4"/>
      <c r="S1431" s="4"/>
      <c r="T1431" s="4"/>
      <c r="AA1431" s="4" t="str">
        <f t="shared" si="221"/>
        <v>na</v>
      </c>
      <c r="AB1431" s="4" t="str">
        <f t="shared" si="222"/>
        <v>na</v>
      </c>
      <c r="AC1431" s="4" t="str">
        <f t="shared" si="223"/>
        <v>na</v>
      </c>
      <c r="AD1431" s="4" t="str">
        <f t="shared" si="224"/>
        <v>na</v>
      </c>
      <c r="AE1431" s="4" t="str">
        <f t="shared" si="225"/>
        <v>na</v>
      </c>
      <c r="AF1431" s="4" t="str">
        <f t="shared" si="226"/>
        <v>na</v>
      </c>
      <c r="AG1431" s="4" t="str">
        <f t="shared" si="227"/>
        <v>na</v>
      </c>
    </row>
    <row r="1432" spans="1:33" x14ac:dyDescent="0.2">
      <c r="A1432" t="s">
        <v>5494</v>
      </c>
      <c r="B1432" t="s">
        <v>5831</v>
      </c>
      <c r="C1432" s="7" t="str">
        <f>VLOOKUP(B1432,YahooFinanceInfos!A:T,9,FALSE)</f>
        <v xml:space="preserve">Invesco DWA Utilities Momentum </v>
      </c>
      <c r="D1432" t="str">
        <f>VLOOKUP(B1432,YahooFinanceInfos!A:T,7,FALSE)</f>
        <v>USD</v>
      </c>
      <c r="E1432" s="1">
        <f>VLOOKUP(B1432,YahooFinanceInfos!A:T,20,FALSE)</f>
        <v>28.537500000000001</v>
      </c>
      <c r="F1432" s="4" t="str">
        <f>VLOOKUP(B1432,YahooFinanceInfos!A:AK,37,FALSE)</f>
        <v>23.25 - 37.71</v>
      </c>
      <c r="G1432" s="11">
        <f>(VLOOKUP(B1432,YahooFinanceInfos!A:AO,41,FALSE)-E1432)/E1432</f>
        <v>0.32141918528252295</v>
      </c>
      <c r="H1432" s="9">
        <f>VLOOKUP(B1432,YahooFinanceInfos!A:AX,50,FALSE)</f>
        <v>4.327</v>
      </c>
      <c r="I1432" s="9">
        <f>VLOOKUP(B1432,YahooFinanceInfos!A:AT,46,FALSE)</f>
        <v>0.55000000000000004</v>
      </c>
      <c r="J1432" s="4">
        <f>VLOOKUP(B1432,YahooFinanceInfos!A:AV,48,FALSE)</f>
        <v>1.9309628999999998E-2</v>
      </c>
      <c r="K1432" s="4">
        <f t="shared" si="228"/>
        <v>0.12710885139819739</v>
      </c>
      <c r="L1432" s="9">
        <f>VLOOKUP(B1432,YahooFinanceInfos!A:AV,47,FALSE)</f>
        <v>6.5952159999999997</v>
      </c>
      <c r="M1432" s="9">
        <f>VLOOKUP(B1432,YahooFinanceInfos!A:AZ,52,FALSE)</f>
        <v>34.613999999999997</v>
      </c>
      <c r="N1432" s="4">
        <f>VLOOKUP(B1432,YahooFinanceInfos!A:BH,60,FALSE)</f>
        <v>0.82444969999999995</v>
      </c>
      <c r="O1432" s="4" t="str">
        <f t="shared" si="229"/>
        <v>don't touch</v>
      </c>
      <c r="P1432" s="4"/>
      <c r="Q1432" s="4"/>
      <c r="R1432" s="4"/>
      <c r="S1432" s="4"/>
      <c r="T1432" s="4"/>
      <c r="AA1432" s="4" t="str">
        <f t="shared" si="221"/>
        <v>na</v>
      </c>
      <c r="AB1432" s="4" t="str">
        <f t="shared" si="222"/>
        <v>na</v>
      </c>
      <c r="AC1432" s="4" t="str">
        <f t="shared" si="223"/>
        <v>na</v>
      </c>
      <c r="AD1432" s="4" t="str">
        <f t="shared" si="224"/>
        <v>na</v>
      </c>
      <c r="AE1432" s="4" t="str">
        <f t="shared" si="225"/>
        <v>na</v>
      </c>
      <c r="AF1432" s="4" t="str">
        <f t="shared" si="226"/>
        <v>na</v>
      </c>
      <c r="AG1432" s="4" t="str">
        <f t="shared" si="227"/>
        <v>na</v>
      </c>
    </row>
    <row r="1433" spans="1:33" x14ac:dyDescent="0.2">
      <c r="A1433" t="s">
        <v>5494</v>
      </c>
      <c r="B1433" t="s">
        <v>5833</v>
      </c>
      <c r="C1433" s="7" t="str">
        <f>VLOOKUP(B1433,YahooFinanceInfos!A:T,9,FALSE)</f>
        <v>Schwab US Aggregate Bond ETF</v>
      </c>
      <c r="D1433" t="str">
        <f>VLOOKUP(B1433,YahooFinanceInfos!A:T,7,FALSE)</f>
        <v>USD</v>
      </c>
      <c r="E1433" s="1">
        <f>VLOOKUP(B1433,YahooFinanceInfos!A:T,20,FALSE)</f>
        <v>55.57</v>
      </c>
      <c r="F1433" s="4" t="str">
        <f>VLOOKUP(B1433,YahooFinanceInfos!A:AK,37,FALSE)</f>
        <v>50.1 - 56.72</v>
      </c>
      <c r="G1433" s="11">
        <f>(VLOOKUP(B1433,YahooFinanceInfos!A:AO,41,FALSE)-E1433)/E1433</f>
        <v>2.0694619398956247E-2</v>
      </c>
      <c r="H1433" s="9">
        <f>VLOOKUP(B1433,YahooFinanceInfos!A:AX,50,FALSE)</f>
        <v>0</v>
      </c>
      <c r="I1433" s="9">
        <f>VLOOKUP(B1433,YahooFinanceInfos!A:AT,46,FALSE)</f>
        <v>0</v>
      </c>
      <c r="J1433" s="4">
        <f>VLOOKUP(B1433,YahooFinanceInfos!A:AV,48,FALSE)</f>
        <v>0</v>
      </c>
      <c r="K1433" s="4" t="str">
        <f t="shared" si="228"/>
        <v>na</v>
      </c>
      <c r="L1433" s="9">
        <f>VLOOKUP(B1433,YahooFinanceInfos!A:AV,47,FALSE)</f>
        <v>0</v>
      </c>
      <c r="M1433" s="9">
        <f>VLOOKUP(B1433,YahooFinanceInfos!A:AZ,52,FALSE)</f>
        <v>0</v>
      </c>
      <c r="N1433" s="4">
        <f>VLOOKUP(B1433,YahooFinanceInfos!A:BH,60,FALSE)</f>
        <v>0</v>
      </c>
      <c r="O1433" s="4" t="str">
        <f t="shared" si="229"/>
        <v>don't touch</v>
      </c>
      <c r="P1433" s="4"/>
      <c r="Q1433" s="4"/>
      <c r="R1433" s="4"/>
      <c r="S1433" s="4"/>
      <c r="T1433" s="4"/>
      <c r="AA1433" s="4" t="str">
        <f t="shared" si="221"/>
        <v>na</v>
      </c>
      <c r="AB1433" s="4" t="str">
        <f t="shared" si="222"/>
        <v>na</v>
      </c>
      <c r="AC1433" s="4" t="str">
        <f t="shared" si="223"/>
        <v>na</v>
      </c>
      <c r="AD1433" s="4" t="str">
        <f t="shared" si="224"/>
        <v>na</v>
      </c>
      <c r="AE1433" s="4" t="str">
        <f t="shared" si="225"/>
        <v>na</v>
      </c>
      <c r="AF1433" s="4" t="str">
        <f t="shared" si="226"/>
        <v>na</v>
      </c>
      <c r="AG1433" s="4" t="str">
        <f t="shared" si="227"/>
        <v>na</v>
      </c>
    </row>
    <row r="1434" spans="1:33" x14ac:dyDescent="0.2">
      <c r="A1434" t="s">
        <v>5494</v>
      </c>
      <c r="B1434" t="s">
        <v>5835</v>
      </c>
      <c r="C1434" s="7" t="str">
        <f>VLOOKUP(B1434,YahooFinanceInfos!A:T,9,FALSE)</f>
        <v>Invesco Total Return Bond ETF</v>
      </c>
      <c r="D1434" t="str">
        <f>VLOOKUP(B1434,YahooFinanceInfos!A:T,7,FALSE)</f>
        <v>USD</v>
      </c>
      <c r="E1434" s="1">
        <f>VLOOKUP(B1434,YahooFinanceInfos!A:T,20,FALSE)</f>
        <v>54.863399999999999</v>
      </c>
      <c r="F1434" s="4" t="str">
        <f>VLOOKUP(B1434,YahooFinanceInfos!A:AK,37,FALSE)</f>
        <v>48.29 - 57.684</v>
      </c>
      <c r="G1434" s="11">
        <f>(VLOOKUP(B1434,YahooFinanceInfos!A:AO,41,FALSE)-E1434)/E1434</f>
        <v>5.1411323395925135E-2</v>
      </c>
      <c r="H1434" s="9">
        <f>VLOOKUP(B1434,YahooFinanceInfos!A:AX,50,FALSE)</f>
        <v>0</v>
      </c>
      <c r="I1434" s="9">
        <f>VLOOKUP(B1434,YahooFinanceInfos!A:AT,46,FALSE)</f>
        <v>0</v>
      </c>
      <c r="J1434" s="4">
        <f>VLOOKUP(B1434,YahooFinanceInfos!A:AV,48,FALSE)</f>
        <v>0</v>
      </c>
      <c r="K1434" s="4" t="str">
        <f t="shared" si="228"/>
        <v>na</v>
      </c>
      <c r="L1434" s="9">
        <f>VLOOKUP(B1434,YahooFinanceInfos!A:AV,47,FALSE)</f>
        <v>0</v>
      </c>
      <c r="M1434" s="9">
        <f>VLOOKUP(B1434,YahooFinanceInfos!A:AZ,52,FALSE)</f>
        <v>0</v>
      </c>
      <c r="N1434" s="4">
        <f>VLOOKUP(B1434,YahooFinanceInfos!A:BH,60,FALSE)</f>
        <v>0</v>
      </c>
      <c r="O1434" s="4" t="str">
        <f t="shared" si="229"/>
        <v>don't touch</v>
      </c>
      <c r="P1434" s="4"/>
      <c r="Q1434" s="4"/>
      <c r="R1434" s="4"/>
      <c r="S1434" s="4"/>
      <c r="T1434" s="4"/>
      <c r="AA1434" s="4" t="str">
        <f t="shared" si="221"/>
        <v>na</v>
      </c>
      <c r="AB1434" s="4" t="str">
        <f t="shared" si="222"/>
        <v>na</v>
      </c>
      <c r="AC1434" s="4" t="str">
        <f t="shared" si="223"/>
        <v>na</v>
      </c>
      <c r="AD1434" s="4" t="str">
        <f t="shared" si="224"/>
        <v>na</v>
      </c>
      <c r="AE1434" s="4" t="str">
        <f t="shared" si="225"/>
        <v>na</v>
      </c>
      <c r="AF1434" s="4" t="str">
        <f t="shared" si="226"/>
        <v>na</v>
      </c>
      <c r="AG1434" s="4" t="str">
        <f t="shared" si="227"/>
        <v>na</v>
      </c>
    </row>
    <row r="1435" spans="1:33" x14ac:dyDescent="0.2">
      <c r="A1435" t="s">
        <v>5494</v>
      </c>
      <c r="B1435" t="s">
        <v>5837</v>
      </c>
      <c r="C1435" s="7" t="str">
        <f>VLOOKUP(B1435,YahooFinanceInfos!A:T,9,FALSE)</f>
        <v>iShares MSCI Kokusai ETF</v>
      </c>
      <c r="D1435" t="str">
        <f>VLOOKUP(B1435,YahooFinanceInfos!A:T,7,FALSE)</f>
        <v>USD</v>
      </c>
      <c r="E1435" s="1">
        <f>VLOOKUP(B1435,YahooFinanceInfos!A:T,20,FALSE)</f>
        <v>62.44</v>
      </c>
      <c r="F1435" s="4" t="str">
        <f>VLOOKUP(B1435,YahooFinanceInfos!A:AK,37,FALSE)</f>
        <v>49.06 - 76.43</v>
      </c>
      <c r="G1435" s="11">
        <f>(VLOOKUP(B1435,YahooFinanceInfos!A:AO,41,FALSE)-E1435)/E1435</f>
        <v>0.22405509288917377</v>
      </c>
      <c r="H1435" s="9">
        <f>VLOOKUP(B1435,YahooFinanceInfos!A:AX,50,FALSE)</f>
        <v>0</v>
      </c>
      <c r="I1435" s="9">
        <f>VLOOKUP(B1435,YahooFinanceInfos!A:AT,46,FALSE)</f>
        <v>0</v>
      </c>
      <c r="J1435" s="4">
        <f>VLOOKUP(B1435,YahooFinanceInfos!A:AV,48,FALSE)</f>
        <v>0</v>
      </c>
      <c r="K1435" s="4" t="str">
        <f t="shared" si="228"/>
        <v>na</v>
      </c>
      <c r="L1435" s="9">
        <f>VLOOKUP(B1435,YahooFinanceInfos!A:AV,47,FALSE)</f>
        <v>0</v>
      </c>
      <c r="M1435" s="9">
        <f>VLOOKUP(B1435,YahooFinanceInfos!A:AZ,52,FALSE)</f>
        <v>0</v>
      </c>
      <c r="N1435" s="4">
        <f>VLOOKUP(B1435,YahooFinanceInfos!A:BH,60,FALSE)</f>
        <v>0</v>
      </c>
      <c r="O1435" s="4" t="str">
        <f t="shared" si="229"/>
        <v>don't touch</v>
      </c>
      <c r="P1435" s="4"/>
      <c r="Q1435" s="4"/>
      <c r="R1435" s="4"/>
      <c r="S1435" s="4"/>
      <c r="T1435" s="4"/>
      <c r="AA1435" s="4" t="str">
        <f t="shared" si="221"/>
        <v>na</v>
      </c>
      <c r="AB1435" s="4" t="str">
        <f t="shared" si="222"/>
        <v>na</v>
      </c>
      <c r="AC1435" s="4" t="str">
        <f t="shared" si="223"/>
        <v>na</v>
      </c>
      <c r="AD1435" s="4" t="str">
        <f t="shared" si="224"/>
        <v>na</v>
      </c>
      <c r="AE1435" s="4" t="str">
        <f t="shared" si="225"/>
        <v>na</v>
      </c>
      <c r="AF1435" s="4" t="str">
        <f t="shared" si="226"/>
        <v>na</v>
      </c>
      <c r="AG1435" s="4" t="str">
        <f t="shared" si="227"/>
        <v>na</v>
      </c>
    </row>
    <row r="1436" spans="1:33" x14ac:dyDescent="0.2">
      <c r="A1436" t="s">
        <v>5494</v>
      </c>
      <c r="B1436" t="s">
        <v>5839</v>
      </c>
      <c r="C1436" s="7" t="str">
        <f>VLOOKUP(B1436,YahooFinanceInfos!A:T,9,FALSE)</f>
        <v>Vanguard Intermediate-Term Bond</v>
      </c>
      <c r="D1436" t="str">
        <f>VLOOKUP(B1436,YahooFinanceInfos!A:T,7,FALSE)</f>
        <v>USD</v>
      </c>
      <c r="E1436" s="1">
        <f>VLOOKUP(B1436,YahooFinanceInfos!A:T,20,FALSE)</f>
        <v>91.25</v>
      </c>
      <c r="F1436" s="4" t="str">
        <f>VLOOKUP(B1436,YahooFinanceInfos!A:AK,37,FALSE)</f>
        <v>83.21 - 92.91</v>
      </c>
      <c r="G1436" s="11">
        <f>(VLOOKUP(B1436,YahooFinanceInfos!A:AO,41,FALSE)-E1436)/E1436</f>
        <v>1.8191780821917771E-2</v>
      </c>
      <c r="H1436" s="9">
        <f>VLOOKUP(B1436,YahooFinanceInfos!A:AX,50,FALSE)</f>
        <v>0</v>
      </c>
      <c r="I1436" s="9">
        <f>VLOOKUP(B1436,YahooFinanceInfos!A:AT,46,FALSE)</f>
        <v>0</v>
      </c>
      <c r="J1436" s="4">
        <f>VLOOKUP(B1436,YahooFinanceInfos!A:AV,48,FALSE)</f>
        <v>0</v>
      </c>
      <c r="K1436" s="4" t="str">
        <f t="shared" si="228"/>
        <v>na</v>
      </c>
      <c r="L1436" s="9">
        <f>VLOOKUP(B1436,YahooFinanceInfos!A:AV,47,FALSE)</f>
        <v>0</v>
      </c>
      <c r="M1436" s="9">
        <f>VLOOKUP(B1436,YahooFinanceInfos!A:AZ,52,FALSE)</f>
        <v>0</v>
      </c>
      <c r="N1436" s="4">
        <f>VLOOKUP(B1436,YahooFinanceInfos!A:BH,60,FALSE)</f>
        <v>0</v>
      </c>
      <c r="O1436" s="4" t="str">
        <f t="shared" si="229"/>
        <v>don't touch</v>
      </c>
      <c r="P1436" s="4"/>
      <c r="Q1436" s="4"/>
      <c r="R1436" s="4"/>
      <c r="S1436" s="4"/>
      <c r="T1436" s="4"/>
      <c r="AA1436" s="4" t="str">
        <f t="shared" si="221"/>
        <v>na</v>
      </c>
      <c r="AB1436" s="4" t="str">
        <f t="shared" si="222"/>
        <v>na</v>
      </c>
      <c r="AC1436" s="4" t="str">
        <f t="shared" si="223"/>
        <v>na</v>
      </c>
      <c r="AD1436" s="4" t="str">
        <f t="shared" si="224"/>
        <v>na</v>
      </c>
      <c r="AE1436" s="4" t="str">
        <f t="shared" si="225"/>
        <v>na</v>
      </c>
      <c r="AF1436" s="4" t="str">
        <f t="shared" si="226"/>
        <v>na</v>
      </c>
      <c r="AG1436" s="4" t="str">
        <f t="shared" si="227"/>
        <v>na</v>
      </c>
    </row>
    <row r="1437" spans="1:33" x14ac:dyDescent="0.2">
      <c r="A1437" t="s">
        <v>5494</v>
      </c>
      <c r="B1437" t="s">
        <v>5841</v>
      </c>
      <c r="C1437" s="7" t="str">
        <f>VLOOKUP(B1437,YahooFinanceInfos!A:T,9,FALSE)</f>
        <v>First Trust Managed Municipal E</v>
      </c>
      <c r="D1437" t="str">
        <f>VLOOKUP(B1437,YahooFinanceInfos!A:T,7,FALSE)</f>
        <v>USD</v>
      </c>
      <c r="E1437" s="1">
        <f>VLOOKUP(B1437,YahooFinanceInfos!A:T,20,FALSE)</f>
        <v>53.49</v>
      </c>
      <c r="F1437" s="4" t="str">
        <f>VLOOKUP(B1437,YahooFinanceInfos!A:AK,37,FALSE)</f>
        <v>48.96 - 57.495</v>
      </c>
      <c r="G1437" s="11">
        <f>(VLOOKUP(B1437,YahooFinanceInfos!A:AO,41,FALSE)-E1437)/E1437</f>
        <v>7.4873808188446356E-2</v>
      </c>
      <c r="H1437" s="9">
        <f>VLOOKUP(B1437,YahooFinanceInfos!A:AX,50,FALSE)</f>
        <v>0</v>
      </c>
      <c r="I1437" s="9">
        <f>VLOOKUP(B1437,YahooFinanceInfos!A:AT,46,FALSE)</f>
        <v>0</v>
      </c>
      <c r="J1437" s="4">
        <f>VLOOKUP(B1437,YahooFinanceInfos!A:AV,48,FALSE)</f>
        <v>0</v>
      </c>
      <c r="K1437" s="4" t="str">
        <f t="shared" si="228"/>
        <v>na</v>
      </c>
      <c r="L1437" s="9">
        <f>VLOOKUP(B1437,YahooFinanceInfos!A:AV,47,FALSE)</f>
        <v>0</v>
      </c>
      <c r="M1437" s="9">
        <f>VLOOKUP(B1437,YahooFinanceInfos!A:AZ,52,FALSE)</f>
        <v>0</v>
      </c>
      <c r="N1437" s="4">
        <f>VLOOKUP(B1437,YahooFinanceInfos!A:BH,60,FALSE)</f>
        <v>0</v>
      </c>
      <c r="O1437" s="4" t="str">
        <f t="shared" si="229"/>
        <v>don't touch</v>
      </c>
      <c r="P1437" s="4"/>
      <c r="Q1437" s="4"/>
      <c r="R1437" s="4"/>
      <c r="S1437" s="4"/>
      <c r="T1437" s="4"/>
      <c r="AA1437" s="4" t="str">
        <f t="shared" si="221"/>
        <v>na</v>
      </c>
      <c r="AB1437" s="4" t="str">
        <f t="shared" si="222"/>
        <v>na</v>
      </c>
      <c r="AC1437" s="4" t="str">
        <f t="shared" si="223"/>
        <v>na</v>
      </c>
      <c r="AD1437" s="4" t="str">
        <f t="shared" si="224"/>
        <v>na</v>
      </c>
      <c r="AE1437" s="4" t="str">
        <f t="shared" si="225"/>
        <v>na</v>
      </c>
      <c r="AF1437" s="4" t="str">
        <f t="shared" si="226"/>
        <v>na</v>
      </c>
      <c r="AG1437" s="4" t="str">
        <f t="shared" si="227"/>
        <v>na</v>
      </c>
    </row>
    <row r="1438" spans="1:33" x14ac:dyDescent="0.2">
      <c r="A1438" t="s">
        <v>5494</v>
      </c>
      <c r="B1438" t="s">
        <v>5843</v>
      </c>
      <c r="C1438" s="7" t="str">
        <f>VLOOKUP(B1438,YahooFinanceInfos!A:T,9,FALSE)</f>
        <v>Invesco New York AMT-Free Munic</v>
      </c>
      <c r="D1438" t="str">
        <f>VLOOKUP(B1438,YahooFinanceInfos!A:T,7,FALSE)</f>
        <v>USD</v>
      </c>
      <c r="E1438" s="1">
        <f>VLOOKUP(B1438,YahooFinanceInfos!A:T,20,FALSE)</f>
        <v>24.7941</v>
      </c>
      <c r="F1438" s="4" t="str">
        <f>VLOOKUP(B1438,YahooFinanceInfos!A:AK,37,FALSE)</f>
        <v>21.34 - 26.49</v>
      </c>
      <c r="G1438" s="11">
        <f>(VLOOKUP(B1438,YahooFinanceInfos!A:AO,41,FALSE)-E1438)/E1438</f>
        <v>6.8399336939029776E-2</v>
      </c>
      <c r="H1438" s="9">
        <f>VLOOKUP(B1438,YahooFinanceInfos!A:AX,50,FALSE)</f>
        <v>0</v>
      </c>
      <c r="I1438" s="9">
        <f>VLOOKUP(B1438,YahooFinanceInfos!A:AT,46,FALSE)</f>
        <v>0</v>
      </c>
      <c r="J1438" s="4">
        <f>VLOOKUP(B1438,YahooFinanceInfos!A:AV,48,FALSE)</f>
        <v>0</v>
      </c>
      <c r="K1438" s="4" t="str">
        <f t="shared" si="228"/>
        <v>na</v>
      </c>
      <c r="L1438" s="9">
        <f>VLOOKUP(B1438,YahooFinanceInfos!A:AV,47,FALSE)</f>
        <v>0</v>
      </c>
      <c r="M1438" s="9">
        <f>VLOOKUP(B1438,YahooFinanceInfos!A:AZ,52,FALSE)</f>
        <v>0</v>
      </c>
      <c r="N1438" s="4">
        <f>VLOOKUP(B1438,YahooFinanceInfos!A:BH,60,FALSE)</f>
        <v>0</v>
      </c>
      <c r="O1438" s="4" t="str">
        <f t="shared" si="229"/>
        <v>don't touch</v>
      </c>
      <c r="P1438" s="4"/>
      <c r="Q1438" s="4"/>
      <c r="R1438" s="4"/>
      <c r="S1438" s="4"/>
      <c r="T1438" s="4"/>
      <c r="AA1438" s="4" t="str">
        <f t="shared" si="221"/>
        <v>na</v>
      </c>
      <c r="AB1438" s="4" t="str">
        <f t="shared" si="222"/>
        <v>na</v>
      </c>
      <c r="AC1438" s="4" t="str">
        <f t="shared" si="223"/>
        <v>na</v>
      </c>
      <c r="AD1438" s="4" t="str">
        <f t="shared" si="224"/>
        <v>na</v>
      </c>
      <c r="AE1438" s="4" t="str">
        <f t="shared" si="225"/>
        <v>na</v>
      </c>
      <c r="AF1438" s="4" t="str">
        <f t="shared" si="226"/>
        <v>na</v>
      </c>
      <c r="AG1438" s="4" t="str">
        <f t="shared" si="227"/>
        <v>na</v>
      </c>
    </row>
    <row r="1439" spans="1:33" x14ac:dyDescent="0.2">
      <c r="A1439" t="s">
        <v>5494</v>
      </c>
      <c r="B1439" t="s">
        <v>5845</v>
      </c>
      <c r="C1439" s="7" t="str">
        <f>VLOOKUP(B1439,YahooFinanceInfos!A:T,9,FALSE)</f>
        <v>iShares Yield Optimized Bond ET</v>
      </c>
      <c r="D1439" t="str">
        <f>VLOOKUP(B1439,YahooFinanceInfos!A:T,7,FALSE)</f>
        <v>USD</v>
      </c>
      <c r="E1439" s="1">
        <f>VLOOKUP(B1439,YahooFinanceInfos!A:T,20,FALSE)</f>
        <v>25.03</v>
      </c>
      <c r="F1439" s="4" t="str">
        <f>VLOOKUP(B1439,YahooFinanceInfos!A:AK,37,FALSE)</f>
        <v>18.9 - 26.36</v>
      </c>
      <c r="G1439" s="11">
        <f>(VLOOKUP(B1439,YahooFinanceInfos!A:AO,41,FALSE)-E1439)/E1439</f>
        <v>5.3136236516180511E-2</v>
      </c>
      <c r="H1439" s="9">
        <f>VLOOKUP(B1439,YahooFinanceInfos!A:AX,50,FALSE)</f>
        <v>0</v>
      </c>
      <c r="I1439" s="9">
        <f>VLOOKUP(B1439,YahooFinanceInfos!A:AT,46,FALSE)</f>
        <v>0</v>
      </c>
      <c r="J1439" s="4">
        <f>VLOOKUP(B1439,YahooFinanceInfos!A:AV,48,FALSE)</f>
        <v>0</v>
      </c>
      <c r="K1439" s="4" t="str">
        <f t="shared" si="228"/>
        <v>na</v>
      </c>
      <c r="L1439" s="9">
        <f>VLOOKUP(B1439,YahooFinanceInfos!A:AV,47,FALSE)</f>
        <v>0</v>
      </c>
      <c r="M1439" s="9">
        <f>VLOOKUP(B1439,YahooFinanceInfos!A:AZ,52,FALSE)</f>
        <v>0</v>
      </c>
      <c r="N1439" s="4">
        <f>VLOOKUP(B1439,YahooFinanceInfos!A:BH,60,FALSE)</f>
        <v>0</v>
      </c>
      <c r="O1439" s="4" t="str">
        <f t="shared" si="229"/>
        <v>don't touch</v>
      </c>
      <c r="P1439" s="4"/>
      <c r="Q1439" s="4"/>
      <c r="R1439" s="4"/>
      <c r="S1439" s="4"/>
      <c r="T1439" s="4"/>
      <c r="AA1439" s="4" t="str">
        <f t="shared" si="221"/>
        <v>na</v>
      </c>
      <c r="AB1439" s="4" t="str">
        <f t="shared" si="222"/>
        <v>na</v>
      </c>
      <c r="AC1439" s="4" t="str">
        <f t="shared" si="223"/>
        <v>na</v>
      </c>
      <c r="AD1439" s="4" t="str">
        <f t="shared" si="224"/>
        <v>na</v>
      </c>
      <c r="AE1439" s="4" t="str">
        <f t="shared" si="225"/>
        <v>na</v>
      </c>
      <c r="AF1439" s="4" t="str">
        <f t="shared" si="226"/>
        <v>na</v>
      </c>
      <c r="AG1439" s="4" t="str">
        <f t="shared" si="227"/>
        <v>na</v>
      </c>
    </row>
    <row r="1440" spans="1:33" x14ac:dyDescent="0.2">
      <c r="A1440" t="s">
        <v>5494</v>
      </c>
      <c r="B1440" t="s">
        <v>5847</v>
      </c>
      <c r="C1440" s="7" t="str">
        <f>VLOOKUP(B1440,YahooFinanceInfos!A:T,9,FALSE)</f>
        <v>iShares Short Maturity Bond ETF</v>
      </c>
      <c r="D1440" t="str">
        <f>VLOOKUP(B1440,YahooFinanceInfos!A:T,7,FALSE)</f>
        <v>USD</v>
      </c>
      <c r="E1440" s="1">
        <f>VLOOKUP(B1440,YahooFinanceInfos!A:T,20,FALSE)</f>
        <v>49.45</v>
      </c>
      <c r="F1440" s="4" t="str">
        <f>VLOOKUP(B1440,YahooFinanceInfos!A:AK,37,FALSE)</f>
        <v>44.25 - 50.41</v>
      </c>
      <c r="G1440" s="11">
        <f>(VLOOKUP(B1440,YahooFinanceInfos!A:AO,41,FALSE)-E1440)/E1440</f>
        <v>1.9413549039433643E-2</v>
      </c>
      <c r="H1440" s="9">
        <f>VLOOKUP(B1440,YahooFinanceInfos!A:AX,50,FALSE)</f>
        <v>0</v>
      </c>
      <c r="I1440" s="9">
        <f>VLOOKUP(B1440,YahooFinanceInfos!A:AT,46,FALSE)</f>
        <v>0</v>
      </c>
      <c r="J1440" s="4">
        <f>VLOOKUP(B1440,YahooFinanceInfos!A:AV,48,FALSE)</f>
        <v>0</v>
      </c>
      <c r="K1440" s="4" t="str">
        <f t="shared" si="228"/>
        <v>na</v>
      </c>
      <c r="L1440" s="9">
        <f>VLOOKUP(B1440,YahooFinanceInfos!A:AV,47,FALSE)</f>
        <v>0</v>
      </c>
      <c r="M1440" s="9">
        <f>VLOOKUP(B1440,YahooFinanceInfos!A:AZ,52,FALSE)</f>
        <v>0</v>
      </c>
      <c r="N1440" s="4">
        <f>VLOOKUP(B1440,YahooFinanceInfos!A:BH,60,FALSE)</f>
        <v>0</v>
      </c>
      <c r="O1440" s="4" t="str">
        <f t="shared" si="229"/>
        <v>don't touch</v>
      </c>
      <c r="P1440" s="4"/>
      <c r="Q1440" s="4"/>
      <c r="R1440" s="4"/>
      <c r="S1440" s="4"/>
      <c r="T1440" s="4"/>
      <c r="AA1440" s="4" t="str">
        <f t="shared" si="221"/>
        <v>na</v>
      </c>
      <c r="AB1440" s="4" t="str">
        <f t="shared" si="222"/>
        <v>na</v>
      </c>
      <c r="AC1440" s="4" t="str">
        <f t="shared" si="223"/>
        <v>na</v>
      </c>
      <c r="AD1440" s="4" t="str">
        <f t="shared" si="224"/>
        <v>na</v>
      </c>
      <c r="AE1440" s="4" t="str">
        <f t="shared" si="225"/>
        <v>na</v>
      </c>
      <c r="AF1440" s="4" t="str">
        <f t="shared" si="226"/>
        <v>na</v>
      </c>
      <c r="AG1440" s="4" t="str">
        <f t="shared" si="227"/>
        <v>na</v>
      </c>
    </row>
    <row r="1441" spans="1:33" x14ac:dyDescent="0.2">
      <c r="A1441" t="s">
        <v>5494</v>
      </c>
      <c r="B1441" t="s">
        <v>5849</v>
      </c>
      <c r="C1441" s="7" t="str">
        <f>VLOOKUP(B1441,YahooFinanceInfos!A:T,9,FALSE)</f>
        <v>Vanguard S&amp;P Small-Cap 600 Valu</v>
      </c>
      <c r="D1441" t="str">
        <f>VLOOKUP(B1441,YahooFinanceInfos!A:T,7,FALSE)</f>
        <v>USD</v>
      </c>
      <c r="E1441" s="1">
        <f>VLOOKUP(B1441,YahooFinanceInfos!A:T,20,FALSE)</f>
        <v>88.17</v>
      </c>
      <c r="F1441" s="4" t="str">
        <f>VLOOKUP(B1441,YahooFinanceInfos!A:AK,37,FALSE)</f>
        <v>74.02 - 140.72</v>
      </c>
      <c r="G1441" s="11">
        <f>(VLOOKUP(B1441,YahooFinanceInfos!A:AO,41,FALSE)-E1441)/E1441</f>
        <v>0.59600771237382322</v>
      </c>
      <c r="H1441" s="9">
        <f>VLOOKUP(B1441,YahooFinanceInfos!A:AX,50,FALSE)</f>
        <v>0</v>
      </c>
      <c r="I1441" s="9">
        <f>VLOOKUP(B1441,YahooFinanceInfos!A:AT,46,FALSE)</f>
        <v>0</v>
      </c>
      <c r="J1441" s="4">
        <f>VLOOKUP(B1441,YahooFinanceInfos!A:AV,48,FALSE)</f>
        <v>0</v>
      </c>
      <c r="K1441" s="4" t="str">
        <f t="shared" si="228"/>
        <v>na</v>
      </c>
      <c r="L1441" s="9">
        <f>VLOOKUP(B1441,YahooFinanceInfos!A:AV,47,FALSE)</f>
        <v>0</v>
      </c>
      <c r="M1441" s="9">
        <f>VLOOKUP(B1441,YahooFinanceInfos!A:AZ,52,FALSE)</f>
        <v>0</v>
      </c>
      <c r="N1441" s="4">
        <f>VLOOKUP(B1441,YahooFinanceInfos!A:BH,60,FALSE)</f>
        <v>0</v>
      </c>
      <c r="O1441" s="4" t="str">
        <f t="shared" si="229"/>
        <v>don't touch</v>
      </c>
      <c r="P1441" s="4"/>
      <c r="Q1441" s="4"/>
      <c r="R1441" s="4"/>
      <c r="S1441" s="4"/>
      <c r="T1441" s="4"/>
      <c r="AA1441" s="4" t="str">
        <f t="shared" si="221"/>
        <v>na</v>
      </c>
      <c r="AB1441" s="4" t="str">
        <f t="shared" si="222"/>
        <v>na</v>
      </c>
      <c r="AC1441" s="4" t="str">
        <f t="shared" si="223"/>
        <v>na</v>
      </c>
      <c r="AD1441" s="4" t="str">
        <f t="shared" si="224"/>
        <v>na</v>
      </c>
      <c r="AE1441" s="4" t="str">
        <f t="shared" si="225"/>
        <v>na</v>
      </c>
      <c r="AF1441" s="4" t="str">
        <f t="shared" si="226"/>
        <v>na</v>
      </c>
      <c r="AG1441" s="4" t="str">
        <f t="shared" si="227"/>
        <v>na</v>
      </c>
    </row>
    <row r="1442" spans="1:33" x14ac:dyDescent="0.2">
      <c r="A1442" t="s">
        <v>5494</v>
      </c>
      <c r="B1442" t="s">
        <v>5851</v>
      </c>
      <c r="C1442" s="7" t="str">
        <f>VLOOKUP(B1442,YahooFinanceInfos!A:T,9,FALSE)</f>
        <v>Fidelity Total Bond ETF</v>
      </c>
      <c r="D1442" t="str">
        <f>VLOOKUP(B1442,YahooFinanceInfos!A:T,7,FALSE)</f>
        <v>USD</v>
      </c>
      <c r="E1442" s="1">
        <f>VLOOKUP(B1442,YahooFinanceInfos!A:T,20,FALSE)</f>
        <v>52.8</v>
      </c>
      <c r="F1442" s="4" t="str">
        <f>VLOOKUP(B1442,YahooFinanceInfos!A:AK,37,FALSE)</f>
        <v>45.08 - 54.5</v>
      </c>
      <c r="G1442" s="11">
        <f>(VLOOKUP(B1442,YahooFinanceInfos!A:AO,41,FALSE)-E1442)/E1442</f>
        <v>3.2196969696969752E-2</v>
      </c>
      <c r="H1442" s="9">
        <f>VLOOKUP(B1442,YahooFinanceInfos!A:AX,50,FALSE)</f>
        <v>0</v>
      </c>
      <c r="I1442" s="9">
        <f>VLOOKUP(B1442,YahooFinanceInfos!A:AT,46,FALSE)</f>
        <v>0</v>
      </c>
      <c r="J1442" s="4">
        <f>VLOOKUP(B1442,YahooFinanceInfos!A:AV,48,FALSE)</f>
        <v>0</v>
      </c>
      <c r="K1442" s="4" t="str">
        <f t="shared" si="228"/>
        <v>na</v>
      </c>
      <c r="L1442" s="9">
        <f>VLOOKUP(B1442,YahooFinanceInfos!A:AV,47,FALSE)</f>
        <v>0</v>
      </c>
      <c r="M1442" s="9">
        <f>VLOOKUP(B1442,YahooFinanceInfos!A:AZ,52,FALSE)</f>
        <v>0</v>
      </c>
      <c r="N1442" s="4">
        <f>VLOOKUP(B1442,YahooFinanceInfos!A:BH,60,FALSE)</f>
        <v>0</v>
      </c>
      <c r="O1442" s="4" t="str">
        <f t="shared" si="229"/>
        <v>don't touch</v>
      </c>
      <c r="P1442" s="4"/>
      <c r="Q1442" s="4"/>
      <c r="R1442" s="4"/>
      <c r="S1442" s="4"/>
      <c r="T1442" s="4"/>
      <c r="AA1442" s="4" t="str">
        <f t="shared" si="221"/>
        <v>na</v>
      </c>
      <c r="AB1442" s="4" t="str">
        <f t="shared" si="222"/>
        <v>na</v>
      </c>
      <c r="AC1442" s="4" t="str">
        <f t="shared" si="223"/>
        <v>na</v>
      </c>
      <c r="AD1442" s="4" t="str">
        <f t="shared" si="224"/>
        <v>na</v>
      </c>
      <c r="AE1442" s="4" t="str">
        <f t="shared" si="225"/>
        <v>na</v>
      </c>
      <c r="AF1442" s="4" t="str">
        <f t="shared" si="226"/>
        <v>na</v>
      </c>
      <c r="AG1442" s="4" t="str">
        <f t="shared" si="227"/>
        <v>na</v>
      </c>
    </row>
    <row r="1443" spans="1:33" x14ac:dyDescent="0.2">
      <c r="A1443" t="s">
        <v>5494</v>
      </c>
      <c r="B1443" t="s">
        <v>5853</v>
      </c>
      <c r="C1443" s="7" t="str">
        <f>VLOOKUP(B1443,YahooFinanceInfos!A:T,9,FALSE)</f>
        <v>WisdomTree U.S. SmallCap Fund</v>
      </c>
      <c r="D1443" t="str">
        <f>VLOOKUP(B1443,YahooFinanceInfos!A:T,7,FALSE)</f>
        <v>USD</v>
      </c>
      <c r="E1443" s="1">
        <f>VLOOKUP(B1443,YahooFinanceInfos!A:T,20,FALSE)</f>
        <v>23.6</v>
      </c>
      <c r="F1443" s="4" t="str">
        <f>VLOOKUP(B1443,YahooFinanceInfos!A:AK,37,FALSE)</f>
        <v>19.16 - 38.74</v>
      </c>
      <c r="G1443" s="11">
        <f>(VLOOKUP(B1443,YahooFinanceInfos!A:AO,41,FALSE)-E1443)/E1443</f>
        <v>0.64152542372881349</v>
      </c>
      <c r="H1443" s="9">
        <f>VLOOKUP(B1443,YahooFinanceInfos!A:AX,50,FALSE)</f>
        <v>0</v>
      </c>
      <c r="I1443" s="9">
        <f>VLOOKUP(B1443,YahooFinanceInfos!A:AT,46,FALSE)</f>
        <v>0</v>
      </c>
      <c r="J1443" s="4">
        <f>VLOOKUP(B1443,YahooFinanceInfos!A:AV,48,FALSE)</f>
        <v>0</v>
      </c>
      <c r="K1443" s="4" t="str">
        <f t="shared" si="228"/>
        <v>na</v>
      </c>
      <c r="L1443" s="9">
        <f>VLOOKUP(B1443,YahooFinanceInfos!A:AV,47,FALSE)</f>
        <v>0</v>
      </c>
      <c r="M1443" s="9">
        <f>VLOOKUP(B1443,YahooFinanceInfos!A:AZ,52,FALSE)</f>
        <v>0</v>
      </c>
      <c r="N1443" s="4">
        <f>VLOOKUP(B1443,YahooFinanceInfos!A:BH,60,FALSE)</f>
        <v>0</v>
      </c>
      <c r="O1443" s="4" t="str">
        <f t="shared" si="229"/>
        <v>don't touch</v>
      </c>
      <c r="P1443" s="4"/>
      <c r="Q1443" s="4"/>
      <c r="R1443" s="4"/>
      <c r="S1443" s="4"/>
      <c r="T1443" s="4"/>
      <c r="AA1443" s="4" t="str">
        <f t="shared" si="221"/>
        <v>na</v>
      </c>
      <c r="AB1443" s="4" t="str">
        <f t="shared" si="222"/>
        <v>na</v>
      </c>
      <c r="AC1443" s="4" t="str">
        <f t="shared" si="223"/>
        <v>na</v>
      </c>
      <c r="AD1443" s="4" t="str">
        <f t="shared" si="224"/>
        <v>na</v>
      </c>
      <c r="AE1443" s="4" t="str">
        <f t="shared" si="225"/>
        <v>na</v>
      </c>
      <c r="AF1443" s="4" t="str">
        <f t="shared" si="226"/>
        <v>na</v>
      </c>
      <c r="AG1443" s="4" t="str">
        <f t="shared" si="227"/>
        <v>na</v>
      </c>
    </row>
    <row r="1444" spans="1:33" x14ac:dyDescent="0.2">
      <c r="A1444" t="s">
        <v>5494</v>
      </c>
      <c r="B1444" t="s">
        <v>5855</v>
      </c>
      <c r="C1444" s="7" t="str">
        <f>VLOOKUP(B1444,YahooFinanceInfos!A:T,9,FALSE)</f>
        <v>iShares TIPS Bond ETF</v>
      </c>
      <c r="D1444" t="str">
        <f>VLOOKUP(B1444,YahooFinanceInfos!A:T,7,FALSE)</f>
        <v>USD</v>
      </c>
      <c r="E1444" s="1">
        <f>VLOOKUP(B1444,YahooFinanceInfos!A:T,20,FALSE)</f>
        <v>121.34</v>
      </c>
      <c r="F1444" s="4" t="str">
        <f>VLOOKUP(B1444,YahooFinanceInfos!A:AK,37,FALSE)</f>
        <v>107.37 - 123.16</v>
      </c>
      <c r="G1444" s="11">
        <f>(VLOOKUP(B1444,YahooFinanceInfos!A:AO,41,FALSE)-E1444)/E1444</f>
        <v>1.4999175869457666E-2</v>
      </c>
      <c r="H1444" s="9">
        <f>VLOOKUP(B1444,YahooFinanceInfos!A:AX,50,FALSE)</f>
        <v>0</v>
      </c>
      <c r="I1444" s="9">
        <f>VLOOKUP(B1444,YahooFinanceInfos!A:AT,46,FALSE)</f>
        <v>0</v>
      </c>
      <c r="J1444" s="4">
        <f>VLOOKUP(B1444,YahooFinanceInfos!A:AV,48,FALSE)</f>
        <v>0</v>
      </c>
      <c r="K1444" s="4" t="str">
        <f t="shared" si="228"/>
        <v>na</v>
      </c>
      <c r="L1444" s="9">
        <f>VLOOKUP(B1444,YahooFinanceInfos!A:AV,47,FALSE)</f>
        <v>0</v>
      </c>
      <c r="M1444" s="9">
        <f>VLOOKUP(B1444,YahooFinanceInfos!A:AZ,52,FALSE)</f>
        <v>0</v>
      </c>
      <c r="N1444" s="4">
        <f>VLOOKUP(B1444,YahooFinanceInfos!A:BH,60,FALSE)</f>
        <v>0</v>
      </c>
      <c r="O1444" s="4" t="str">
        <f t="shared" si="229"/>
        <v>don't touch</v>
      </c>
      <c r="P1444" s="4"/>
      <c r="Q1444" s="4"/>
      <c r="R1444" s="4"/>
      <c r="S1444" s="4"/>
      <c r="T1444" s="4"/>
      <c r="AA1444" s="4" t="str">
        <f t="shared" si="221"/>
        <v>na</v>
      </c>
      <c r="AB1444" s="4" t="str">
        <f t="shared" si="222"/>
        <v>na</v>
      </c>
      <c r="AC1444" s="4" t="str">
        <f t="shared" si="223"/>
        <v>na</v>
      </c>
      <c r="AD1444" s="4" t="str">
        <f t="shared" si="224"/>
        <v>na</v>
      </c>
      <c r="AE1444" s="4" t="str">
        <f t="shared" si="225"/>
        <v>na</v>
      </c>
      <c r="AF1444" s="4" t="str">
        <f t="shared" si="226"/>
        <v>na</v>
      </c>
      <c r="AG1444" s="4" t="str">
        <f t="shared" si="227"/>
        <v>na</v>
      </c>
    </row>
    <row r="1445" spans="1:33" x14ac:dyDescent="0.2">
      <c r="A1445" t="s">
        <v>5494</v>
      </c>
      <c r="B1445" t="s">
        <v>5857</v>
      </c>
      <c r="C1445" s="7" t="str">
        <f>VLOOKUP(B1445,YahooFinanceInfos!A:T,9,FALSE)</f>
        <v>SPDR Bloomberg Barclays Mortgag</v>
      </c>
      <c r="D1445" t="str">
        <f>VLOOKUP(B1445,YahooFinanceInfos!A:T,7,FALSE)</f>
        <v>USD</v>
      </c>
      <c r="E1445" s="1">
        <f>VLOOKUP(B1445,YahooFinanceInfos!A:T,20,FALSE)</f>
        <v>26.23</v>
      </c>
      <c r="F1445" s="4" t="str">
        <f>VLOOKUP(B1445,YahooFinanceInfos!A:AK,37,FALSE)</f>
        <v>25.73 - 26.35</v>
      </c>
      <c r="G1445" s="11">
        <f>(VLOOKUP(B1445,YahooFinanceInfos!A:AO,41,FALSE)-E1445)/E1445</f>
        <v>4.5749142203584062E-3</v>
      </c>
      <c r="H1445" s="9">
        <f>VLOOKUP(B1445,YahooFinanceInfos!A:AX,50,FALSE)</f>
        <v>0</v>
      </c>
      <c r="I1445" s="9">
        <f>VLOOKUP(B1445,YahooFinanceInfos!A:AT,46,FALSE)</f>
        <v>0</v>
      </c>
      <c r="J1445" s="4">
        <f>VLOOKUP(B1445,YahooFinanceInfos!A:AV,48,FALSE)</f>
        <v>0</v>
      </c>
      <c r="K1445" s="4" t="str">
        <f t="shared" si="228"/>
        <v>na</v>
      </c>
      <c r="L1445" s="9">
        <f>VLOOKUP(B1445,YahooFinanceInfos!A:AV,47,FALSE)</f>
        <v>0</v>
      </c>
      <c r="M1445" s="9">
        <f>VLOOKUP(B1445,YahooFinanceInfos!A:AZ,52,FALSE)</f>
        <v>0</v>
      </c>
      <c r="N1445" s="4">
        <f>VLOOKUP(B1445,YahooFinanceInfos!A:BH,60,FALSE)</f>
        <v>0</v>
      </c>
      <c r="O1445" s="4" t="str">
        <f t="shared" si="229"/>
        <v>don't touch</v>
      </c>
      <c r="P1445" s="4"/>
      <c r="Q1445" s="4"/>
      <c r="R1445" s="4"/>
      <c r="S1445" s="4"/>
      <c r="T1445" s="4"/>
      <c r="AA1445" s="4" t="str">
        <f t="shared" si="221"/>
        <v>na</v>
      </c>
      <c r="AB1445" s="4" t="str">
        <f t="shared" si="222"/>
        <v>na</v>
      </c>
      <c r="AC1445" s="4" t="str">
        <f t="shared" si="223"/>
        <v>na</v>
      </c>
      <c r="AD1445" s="4" t="str">
        <f t="shared" si="224"/>
        <v>na</v>
      </c>
      <c r="AE1445" s="4" t="str">
        <f t="shared" si="225"/>
        <v>na</v>
      </c>
      <c r="AF1445" s="4" t="str">
        <f t="shared" si="226"/>
        <v>na</v>
      </c>
      <c r="AG1445" s="4" t="str">
        <f t="shared" si="227"/>
        <v>na</v>
      </c>
    </row>
    <row r="1446" spans="1:33" x14ac:dyDescent="0.2">
      <c r="A1446" t="s">
        <v>5494</v>
      </c>
      <c r="B1446" t="s">
        <v>5859</v>
      </c>
      <c r="C1446" s="7" t="str">
        <f>VLOOKUP(B1446,YahooFinanceInfos!A:T,9,FALSE)</f>
        <v>Schwab U.S. TIPs ETF</v>
      </c>
      <c r="D1446" t="str">
        <f>VLOOKUP(B1446,YahooFinanceInfos!A:T,7,FALSE)</f>
        <v>USD</v>
      </c>
      <c r="E1446" s="1">
        <f>VLOOKUP(B1446,YahooFinanceInfos!A:T,20,FALSE)</f>
        <v>59.19</v>
      </c>
      <c r="F1446" s="4" t="str">
        <f>VLOOKUP(B1446,YahooFinanceInfos!A:AK,37,FALSE)</f>
        <v>52.57 - 59.86</v>
      </c>
      <c r="G1446" s="11">
        <f>(VLOOKUP(B1446,YahooFinanceInfos!A:AO,41,FALSE)-E1446)/E1446</f>
        <v>1.131947964183142E-2</v>
      </c>
      <c r="H1446" s="9">
        <f>VLOOKUP(B1446,YahooFinanceInfos!A:AX,50,FALSE)</f>
        <v>0</v>
      </c>
      <c r="I1446" s="9">
        <f>VLOOKUP(B1446,YahooFinanceInfos!A:AT,46,FALSE)</f>
        <v>0</v>
      </c>
      <c r="J1446" s="4">
        <f>VLOOKUP(B1446,YahooFinanceInfos!A:AV,48,FALSE)</f>
        <v>0</v>
      </c>
      <c r="K1446" s="4" t="str">
        <f t="shared" si="228"/>
        <v>na</v>
      </c>
      <c r="L1446" s="9">
        <f>VLOOKUP(B1446,YahooFinanceInfos!A:AV,47,FALSE)</f>
        <v>0</v>
      </c>
      <c r="M1446" s="9">
        <f>VLOOKUP(B1446,YahooFinanceInfos!A:AZ,52,FALSE)</f>
        <v>0</v>
      </c>
      <c r="N1446" s="4">
        <f>VLOOKUP(B1446,YahooFinanceInfos!A:BH,60,FALSE)</f>
        <v>0</v>
      </c>
      <c r="O1446" s="4" t="str">
        <f t="shared" si="229"/>
        <v>don't touch</v>
      </c>
      <c r="P1446" s="4"/>
      <c r="Q1446" s="4"/>
      <c r="R1446" s="4"/>
      <c r="S1446" s="4"/>
      <c r="T1446" s="4"/>
      <c r="AA1446" s="4" t="str">
        <f t="shared" si="221"/>
        <v>na</v>
      </c>
      <c r="AB1446" s="4" t="str">
        <f t="shared" si="222"/>
        <v>na</v>
      </c>
      <c r="AC1446" s="4" t="str">
        <f t="shared" si="223"/>
        <v>na</v>
      </c>
      <c r="AD1446" s="4" t="str">
        <f t="shared" si="224"/>
        <v>na</v>
      </c>
      <c r="AE1446" s="4" t="str">
        <f t="shared" si="225"/>
        <v>na</v>
      </c>
      <c r="AF1446" s="4" t="str">
        <f t="shared" si="226"/>
        <v>na</v>
      </c>
      <c r="AG1446" s="4" t="str">
        <f t="shared" si="227"/>
        <v>na</v>
      </c>
    </row>
    <row r="1447" spans="1:33" x14ac:dyDescent="0.2">
      <c r="A1447" t="s">
        <v>5494</v>
      </c>
      <c r="B1447" t="s">
        <v>5861</v>
      </c>
      <c r="C1447" s="7" t="str">
        <f>VLOOKUP(B1447,YahooFinanceInfos!A:T,9,FALSE)</f>
        <v>Invesco Dynamic Software ETF</v>
      </c>
      <c r="D1447" t="str">
        <f>VLOOKUP(B1447,YahooFinanceInfos!A:T,7,FALSE)</f>
        <v>USD</v>
      </c>
      <c r="E1447" s="1">
        <f>VLOOKUP(B1447,YahooFinanceInfos!A:T,20,FALSE)</f>
        <v>102.45</v>
      </c>
      <c r="F1447" s="4" t="str">
        <f>VLOOKUP(B1447,YahooFinanceInfos!A:AK,37,FALSE)</f>
        <v>70.36 - 107.4</v>
      </c>
      <c r="G1447" s="11">
        <f>(VLOOKUP(B1447,YahooFinanceInfos!A:AO,41,FALSE)-E1447)/E1447</f>
        <v>4.8316251830161083E-2</v>
      </c>
      <c r="H1447" s="9">
        <f>VLOOKUP(B1447,YahooFinanceInfos!A:AX,50,FALSE)</f>
        <v>0</v>
      </c>
      <c r="I1447" s="9">
        <f>VLOOKUP(B1447,YahooFinanceInfos!A:AT,46,FALSE)</f>
        <v>0.06</v>
      </c>
      <c r="J1447" s="4">
        <f>VLOOKUP(B1447,YahooFinanceInfos!A:AV,48,FALSE)</f>
        <v>5.8708415999999999E-4</v>
      </c>
      <c r="K1447" s="4" t="str">
        <f t="shared" si="228"/>
        <v>na</v>
      </c>
      <c r="L1447" s="9">
        <f>VLOOKUP(B1447,YahooFinanceInfos!A:AV,47,FALSE)</f>
        <v>0</v>
      </c>
      <c r="M1447" s="9">
        <f>VLOOKUP(B1447,YahooFinanceInfos!A:AZ,52,FALSE)</f>
        <v>42.198</v>
      </c>
      <c r="N1447" s="4">
        <f>VLOOKUP(B1447,YahooFinanceInfos!A:BH,60,FALSE)</f>
        <v>2.4278400000000002</v>
      </c>
      <c r="O1447" s="4" t="str">
        <f t="shared" si="229"/>
        <v>don't touch</v>
      </c>
      <c r="P1447" s="4"/>
      <c r="Q1447" s="4"/>
      <c r="R1447" s="4"/>
      <c r="S1447" s="4"/>
      <c r="T1447" s="4"/>
      <c r="AA1447" s="4" t="str">
        <f t="shared" si="221"/>
        <v>na</v>
      </c>
      <c r="AB1447" s="4" t="str">
        <f t="shared" si="222"/>
        <v>na</v>
      </c>
      <c r="AC1447" s="4" t="str">
        <f t="shared" si="223"/>
        <v>na</v>
      </c>
      <c r="AD1447" s="4" t="str">
        <f t="shared" si="224"/>
        <v>na</v>
      </c>
      <c r="AE1447" s="4" t="str">
        <f t="shared" si="225"/>
        <v>na</v>
      </c>
      <c r="AF1447" s="4" t="str">
        <f t="shared" si="226"/>
        <v>na</v>
      </c>
      <c r="AG1447" s="4" t="str">
        <f t="shared" si="227"/>
        <v>na</v>
      </c>
    </row>
    <row r="1448" spans="1:33" x14ac:dyDescent="0.2">
      <c r="A1448" t="s">
        <v>5494</v>
      </c>
      <c r="B1448" t="s">
        <v>5863</v>
      </c>
      <c r="C1448" s="7" t="str">
        <f>VLOOKUP(B1448,YahooFinanceInfos!A:T,9,FALSE)</f>
        <v xml:space="preserve">Real Estate Select Sector SPDR </v>
      </c>
      <c r="D1448" t="str">
        <f>VLOOKUP(B1448,YahooFinanceInfos!A:T,7,FALSE)</f>
        <v>USD</v>
      </c>
      <c r="E1448" s="1">
        <f>VLOOKUP(B1448,YahooFinanceInfos!A:T,20,FALSE)</f>
        <v>31.09</v>
      </c>
      <c r="F1448" s="4" t="str">
        <f>VLOOKUP(B1448,YahooFinanceInfos!A:AK,37,FALSE)</f>
        <v>24.88 - 42.0</v>
      </c>
      <c r="G1448" s="11">
        <f>(VLOOKUP(B1448,YahooFinanceInfos!A:AO,41,FALSE)-E1448)/E1448</f>
        <v>0.35091669347056931</v>
      </c>
      <c r="H1448" s="9">
        <f>VLOOKUP(B1448,YahooFinanceInfos!A:AX,50,FALSE)</f>
        <v>0</v>
      </c>
      <c r="I1448" s="9">
        <f>VLOOKUP(B1448,YahooFinanceInfos!A:AT,46,FALSE)</f>
        <v>0</v>
      </c>
      <c r="J1448" s="4">
        <f>VLOOKUP(B1448,YahooFinanceInfos!A:AV,48,FALSE)</f>
        <v>0</v>
      </c>
      <c r="K1448" s="4" t="str">
        <f t="shared" si="228"/>
        <v>na</v>
      </c>
      <c r="L1448" s="9">
        <f>VLOOKUP(B1448,YahooFinanceInfos!A:AV,47,FALSE)</f>
        <v>0</v>
      </c>
      <c r="M1448" s="9">
        <f>VLOOKUP(B1448,YahooFinanceInfos!A:AZ,52,FALSE)</f>
        <v>0</v>
      </c>
      <c r="N1448" s="4">
        <f>VLOOKUP(B1448,YahooFinanceInfos!A:BH,60,FALSE)</f>
        <v>0</v>
      </c>
      <c r="O1448" s="4" t="str">
        <f t="shared" si="229"/>
        <v>don't touch</v>
      </c>
      <c r="P1448" s="4"/>
      <c r="Q1448" s="4"/>
      <c r="R1448" s="4"/>
      <c r="S1448" s="4"/>
      <c r="T1448" s="4"/>
      <c r="AA1448" s="4" t="str">
        <f t="shared" ref="AA1448:AA1511" si="230">IFERROR((Z1448-U1448)/U1448,"na")</f>
        <v>na</v>
      </c>
      <c r="AB1448" s="4" t="str">
        <f t="shared" ref="AB1448:AB1511" si="231">IFERROR((Z1448-W1448)/W1448,"na")</f>
        <v>na</v>
      </c>
      <c r="AC1448" s="4" t="str">
        <f t="shared" ref="AC1448:AC1511" si="232">IFERROR((V1448-U1448)/U1448,"na")</f>
        <v>na</v>
      </c>
      <c r="AD1448" s="4" t="str">
        <f t="shared" ref="AD1448:AD1511" si="233">IFERROR((W1448-V1448)/V1448,"na")</f>
        <v>na</v>
      </c>
      <c r="AE1448" s="4" t="str">
        <f t="shared" ref="AE1448:AE1511" si="234">IFERROR((X1448-W1448)/W1448,"na")</f>
        <v>na</v>
      </c>
      <c r="AF1448" s="4" t="str">
        <f t="shared" ref="AF1448:AF1511" si="235">IFERROR((Y1448-X1448)/X1448,"na")</f>
        <v>na</v>
      </c>
      <c r="AG1448" s="4" t="str">
        <f t="shared" ref="AG1448:AG1511" si="236">IFERROR((Z1448-Y1448)/Y1448,"na")</f>
        <v>na</v>
      </c>
    </row>
    <row r="1449" spans="1:33" x14ac:dyDescent="0.2">
      <c r="A1449" t="s">
        <v>5494</v>
      </c>
      <c r="B1449" t="s">
        <v>5865</v>
      </c>
      <c r="C1449" s="7" t="str">
        <f>VLOOKUP(B1449,YahooFinanceInfos!A:T,9,FALSE)</f>
        <v xml:space="preserve">Invesco Taxable Municipal Bond </v>
      </c>
      <c r="D1449" t="str">
        <f>VLOOKUP(B1449,YahooFinanceInfos!A:T,7,FALSE)</f>
        <v>USD</v>
      </c>
      <c r="E1449" s="1">
        <f>VLOOKUP(B1449,YahooFinanceInfos!A:T,20,FALSE)</f>
        <v>31.74</v>
      </c>
      <c r="F1449" s="4" t="str">
        <f>VLOOKUP(B1449,YahooFinanceInfos!A:AK,37,FALSE)</f>
        <v>22.52 - 35.82</v>
      </c>
      <c r="G1449" s="11">
        <f>(VLOOKUP(B1449,YahooFinanceInfos!A:AO,41,FALSE)-E1449)/E1449</f>
        <v>0.12854442344045375</v>
      </c>
      <c r="H1449" s="9">
        <f>VLOOKUP(B1449,YahooFinanceInfos!A:AX,50,FALSE)</f>
        <v>0</v>
      </c>
      <c r="I1449" s="9">
        <f>VLOOKUP(B1449,YahooFinanceInfos!A:AT,46,FALSE)</f>
        <v>1.35</v>
      </c>
      <c r="J1449" s="4">
        <f>VLOOKUP(B1449,YahooFinanceInfos!A:AV,48,FALSE)</f>
        <v>4.2519685000000002E-2</v>
      </c>
      <c r="K1449" s="4" t="str">
        <f t="shared" si="228"/>
        <v>na</v>
      </c>
      <c r="L1449" s="9">
        <f>VLOOKUP(B1449,YahooFinanceInfos!A:AV,47,FALSE)</f>
        <v>0</v>
      </c>
      <c r="M1449" s="9">
        <f>VLOOKUP(B1449,YahooFinanceInfos!A:AZ,52,FALSE)</f>
        <v>30.14</v>
      </c>
      <c r="N1449" s="4">
        <f>VLOOKUP(B1449,YahooFinanceInfos!A:BH,60,FALSE)</f>
        <v>1.0530856</v>
      </c>
      <c r="O1449" s="4" t="str">
        <f t="shared" si="229"/>
        <v>don't touch</v>
      </c>
      <c r="P1449" s="4"/>
      <c r="Q1449" s="4"/>
      <c r="R1449" s="4"/>
      <c r="S1449" s="4"/>
      <c r="T1449" s="4"/>
      <c r="AA1449" s="4" t="str">
        <f t="shared" si="230"/>
        <v>na</v>
      </c>
      <c r="AB1449" s="4" t="str">
        <f t="shared" si="231"/>
        <v>na</v>
      </c>
      <c r="AC1449" s="4" t="str">
        <f t="shared" si="232"/>
        <v>na</v>
      </c>
      <c r="AD1449" s="4" t="str">
        <f t="shared" si="233"/>
        <v>na</v>
      </c>
      <c r="AE1449" s="4" t="str">
        <f t="shared" si="234"/>
        <v>na</v>
      </c>
      <c r="AF1449" s="4" t="str">
        <f t="shared" si="235"/>
        <v>na</v>
      </c>
      <c r="AG1449" s="4" t="str">
        <f t="shared" si="236"/>
        <v>na</v>
      </c>
    </row>
    <row r="1450" spans="1:33" x14ac:dyDescent="0.2">
      <c r="A1450" t="s">
        <v>5494</v>
      </c>
      <c r="B1450" t="s">
        <v>5867</v>
      </c>
      <c r="C1450" s="7" t="str">
        <f>VLOOKUP(B1450,YahooFinanceInfos!A:T,9,FALSE)</f>
        <v>iPath Select MLP ETN</v>
      </c>
      <c r="D1450" t="str">
        <f>VLOOKUP(B1450,YahooFinanceInfos!A:T,7,FALSE)</f>
        <v>USD</v>
      </c>
      <c r="E1450" s="1">
        <f>VLOOKUP(B1450,YahooFinanceInfos!A:T,20,FALSE)</f>
        <v>10.87</v>
      </c>
      <c r="F1450" s="4" t="str">
        <f>VLOOKUP(B1450,YahooFinanceInfos!A:AK,37,FALSE)</f>
        <v>5.8 - 20.76</v>
      </c>
      <c r="G1450" s="11">
        <f>(VLOOKUP(B1450,YahooFinanceInfos!A:AO,41,FALSE)-E1450)/E1450</f>
        <v>0.90984360625575</v>
      </c>
      <c r="H1450" s="9">
        <f>VLOOKUP(B1450,YahooFinanceInfos!A:AX,50,FALSE)</f>
        <v>0</v>
      </c>
      <c r="I1450" s="9">
        <f>VLOOKUP(B1450,YahooFinanceInfos!A:AT,46,FALSE)</f>
        <v>0</v>
      </c>
      <c r="J1450" s="4">
        <f>VLOOKUP(B1450,YahooFinanceInfos!A:AV,48,FALSE)</f>
        <v>0</v>
      </c>
      <c r="K1450" s="4" t="str">
        <f t="shared" si="228"/>
        <v>na</v>
      </c>
      <c r="L1450" s="9">
        <f>VLOOKUP(B1450,YahooFinanceInfos!A:AV,47,FALSE)</f>
        <v>0</v>
      </c>
      <c r="M1450" s="9">
        <f>VLOOKUP(B1450,YahooFinanceInfos!A:AZ,52,FALSE)</f>
        <v>0</v>
      </c>
      <c r="N1450" s="4">
        <f>VLOOKUP(B1450,YahooFinanceInfos!A:BH,60,FALSE)</f>
        <v>0</v>
      </c>
      <c r="O1450" s="4" t="str">
        <f t="shared" si="229"/>
        <v>don't touch</v>
      </c>
      <c r="P1450" s="4"/>
      <c r="Q1450" s="4"/>
      <c r="R1450" s="4"/>
      <c r="S1450" s="4"/>
      <c r="T1450" s="4"/>
      <c r="AA1450" s="4" t="str">
        <f t="shared" si="230"/>
        <v>na</v>
      </c>
      <c r="AB1450" s="4" t="str">
        <f t="shared" si="231"/>
        <v>na</v>
      </c>
      <c r="AC1450" s="4" t="str">
        <f t="shared" si="232"/>
        <v>na</v>
      </c>
      <c r="AD1450" s="4" t="str">
        <f t="shared" si="233"/>
        <v>na</v>
      </c>
      <c r="AE1450" s="4" t="str">
        <f t="shared" si="234"/>
        <v>na</v>
      </c>
      <c r="AF1450" s="4" t="str">
        <f t="shared" si="235"/>
        <v>na</v>
      </c>
      <c r="AG1450" s="4" t="str">
        <f t="shared" si="236"/>
        <v>na</v>
      </c>
    </row>
    <row r="1451" spans="1:33" x14ac:dyDescent="0.2">
      <c r="A1451" t="s">
        <v>5494</v>
      </c>
      <c r="B1451" t="s">
        <v>5869</v>
      </c>
      <c r="C1451" s="7" t="str">
        <f>VLOOKUP(B1451,YahooFinanceInfos!A:T,9,FALSE)</f>
        <v>SPDR Portfolio TIPS ETF</v>
      </c>
      <c r="D1451" t="str">
        <f>VLOOKUP(B1451,YahooFinanceInfos!A:T,7,FALSE)</f>
        <v>USD</v>
      </c>
      <c r="E1451" s="1">
        <f>VLOOKUP(B1451,YahooFinanceInfos!A:T,20,FALSE)</f>
        <v>29.69</v>
      </c>
      <c r="F1451" s="4" t="str">
        <f>VLOOKUP(B1451,YahooFinanceInfos!A:AK,37,FALSE)</f>
        <v>26.64 - 30.35</v>
      </c>
      <c r="G1451" s="11">
        <f>(VLOOKUP(B1451,YahooFinanceInfos!A:AO,41,FALSE)-E1451)/E1451</f>
        <v>2.2229706972044464E-2</v>
      </c>
      <c r="H1451" s="9">
        <f>VLOOKUP(B1451,YahooFinanceInfos!A:AX,50,FALSE)</f>
        <v>0</v>
      </c>
      <c r="I1451" s="9">
        <f>VLOOKUP(B1451,YahooFinanceInfos!A:AT,46,FALSE)</f>
        <v>0</v>
      </c>
      <c r="J1451" s="4">
        <f>VLOOKUP(B1451,YahooFinanceInfos!A:AV,48,FALSE)</f>
        <v>0</v>
      </c>
      <c r="K1451" s="4" t="str">
        <f t="shared" si="228"/>
        <v>na</v>
      </c>
      <c r="L1451" s="9">
        <f>VLOOKUP(B1451,YahooFinanceInfos!A:AV,47,FALSE)</f>
        <v>0</v>
      </c>
      <c r="M1451" s="9">
        <f>VLOOKUP(B1451,YahooFinanceInfos!A:AZ,52,FALSE)</f>
        <v>0</v>
      </c>
      <c r="N1451" s="4">
        <f>VLOOKUP(B1451,YahooFinanceInfos!A:BH,60,FALSE)</f>
        <v>0</v>
      </c>
      <c r="O1451" s="4" t="str">
        <f t="shared" si="229"/>
        <v>don't touch</v>
      </c>
      <c r="P1451" s="4"/>
      <c r="Q1451" s="4"/>
      <c r="R1451" s="4"/>
      <c r="S1451" s="4"/>
      <c r="T1451" s="4"/>
      <c r="AA1451" s="4" t="str">
        <f t="shared" si="230"/>
        <v>na</v>
      </c>
      <c r="AB1451" s="4" t="str">
        <f t="shared" si="231"/>
        <v>na</v>
      </c>
      <c r="AC1451" s="4" t="str">
        <f t="shared" si="232"/>
        <v>na</v>
      </c>
      <c r="AD1451" s="4" t="str">
        <f t="shared" si="233"/>
        <v>na</v>
      </c>
      <c r="AE1451" s="4" t="str">
        <f t="shared" si="234"/>
        <v>na</v>
      </c>
      <c r="AF1451" s="4" t="str">
        <f t="shared" si="235"/>
        <v>na</v>
      </c>
      <c r="AG1451" s="4" t="str">
        <f t="shared" si="236"/>
        <v>na</v>
      </c>
    </row>
    <row r="1452" spans="1:33" x14ac:dyDescent="0.2">
      <c r="A1452" t="s">
        <v>5494</v>
      </c>
      <c r="B1452" t="s">
        <v>5871</v>
      </c>
      <c r="C1452" s="7" t="str">
        <f>VLOOKUP(B1452,YahooFinanceInfos!A:T,9,FALSE)</f>
        <v>iShares iBonds Mar 2020 Term Co</v>
      </c>
      <c r="D1452" t="str">
        <f>VLOOKUP(B1452,YahooFinanceInfos!A:T,7,FALSE)</f>
        <v>USD</v>
      </c>
      <c r="E1452" s="1">
        <f>VLOOKUP(B1452,YahooFinanceInfos!A:T,20,FALSE)</f>
        <v>26.02</v>
      </c>
      <c r="F1452" s="4" t="str">
        <f>VLOOKUP(B1452,YahooFinanceInfos!A:AK,37,FALSE)</f>
        <v>24.32 - 27.2</v>
      </c>
      <c r="G1452" s="11">
        <f>(VLOOKUP(B1452,YahooFinanceInfos!A:AO,41,FALSE)-E1452)/E1452</f>
        <v>4.5349730976172162E-2</v>
      </c>
      <c r="H1452" s="9">
        <f>VLOOKUP(B1452,YahooFinanceInfos!A:AX,50,FALSE)</f>
        <v>0</v>
      </c>
      <c r="I1452" s="9">
        <f>VLOOKUP(B1452,YahooFinanceInfos!A:AT,46,FALSE)</f>
        <v>0</v>
      </c>
      <c r="J1452" s="4">
        <f>VLOOKUP(B1452,YahooFinanceInfos!A:AV,48,FALSE)</f>
        <v>0</v>
      </c>
      <c r="K1452" s="4" t="str">
        <f t="shared" si="228"/>
        <v>na</v>
      </c>
      <c r="L1452" s="9">
        <f>VLOOKUP(B1452,YahooFinanceInfos!A:AV,47,FALSE)</f>
        <v>0</v>
      </c>
      <c r="M1452" s="9">
        <f>VLOOKUP(B1452,YahooFinanceInfos!A:AZ,52,FALSE)</f>
        <v>0</v>
      </c>
      <c r="N1452" s="4">
        <f>VLOOKUP(B1452,YahooFinanceInfos!A:BH,60,FALSE)</f>
        <v>0</v>
      </c>
      <c r="O1452" s="4" t="str">
        <f t="shared" si="229"/>
        <v>don't touch</v>
      </c>
      <c r="P1452" s="4"/>
      <c r="Q1452" s="4"/>
      <c r="R1452" s="4"/>
      <c r="S1452" s="4"/>
      <c r="T1452" s="4"/>
      <c r="AA1452" s="4" t="str">
        <f t="shared" si="230"/>
        <v>na</v>
      </c>
      <c r="AB1452" s="4" t="str">
        <f t="shared" si="231"/>
        <v>na</v>
      </c>
      <c r="AC1452" s="4" t="str">
        <f t="shared" si="232"/>
        <v>na</v>
      </c>
      <c r="AD1452" s="4" t="str">
        <f t="shared" si="233"/>
        <v>na</v>
      </c>
      <c r="AE1452" s="4" t="str">
        <f t="shared" si="234"/>
        <v>na</v>
      </c>
      <c r="AF1452" s="4" t="str">
        <f t="shared" si="235"/>
        <v>na</v>
      </c>
      <c r="AG1452" s="4" t="str">
        <f t="shared" si="236"/>
        <v>na</v>
      </c>
    </row>
    <row r="1453" spans="1:33" x14ac:dyDescent="0.2">
      <c r="A1453" t="s">
        <v>5494</v>
      </c>
      <c r="B1453" t="s">
        <v>5873</v>
      </c>
      <c r="C1453" s="7" t="str">
        <f>VLOOKUP(B1453,YahooFinanceInfos!A:T,9,FALSE)</f>
        <v>IQ Hedge Event-Driven Tracker E</v>
      </c>
      <c r="D1453" t="str">
        <f>VLOOKUP(B1453,YahooFinanceInfos!A:T,7,FALSE)</f>
        <v>USD</v>
      </c>
      <c r="E1453" s="1">
        <f>VLOOKUP(B1453,YahooFinanceInfos!A:T,20,FALSE)</f>
        <v>20.746099999999998</v>
      </c>
      <c r="F1453" s="4" t="str">
        <f>VLOOKUP(B1453,YahooFinanceInfos!A:AK,37,FALSE)</f>
        <v>17.703 - 22.16</v>
      </c>
      <c r="G1453" s="11">
        <f>(VLOOKUP(B1453,YahooFinanceInfos!A:AO,41,FALSE)-E1453)/E1453</f>
        <v>6.8152568434549227E-2</v>
      </c>
      <c r="H1453" s="9">
        <f>VLOOKUP(B1453,YahooFinanceInfos!A:AX,50,FALSE)</f>
        <v>0</v>
      </c>
      <c r="I1453" s="9">
        <f>VLOOKUP(B1453,YahooFinanceInfos!A:AT,46,FALSE)</f>
        <v>0</v>
      </c>
      <c r="J1453" s="4">
        <f>VLOOKUP(B1453,YahooFinanceInfos!A:AV,48,FALSE)</f>
        <v>0</v>
      </c>
      <c r="K1453" s="4" t="str">
        <f t="shared" ref="K1453:K1516" si="237">IFERROR(I1453/H1453,"na")</f>
        <v>na</v>
      </c>
      <c r="L1453" s="9">
        <f>VLOOKUP(B1453,YahooFinanceInfos!A:AV,47,FALSE)</f>
        <v>0</v>
      </c>
      <c r="M1453" s="9">
        <f>VLOOKUP(B1453,YahooFinanceInfos!A:AZ,52,FALSE)</f>
        <v>0</v>
      </c>
      <c r="N1453" s="4">
        <f>VLOOKUP(B1453,YahooFinanceInfos!A:BH,60,FALSE)</f>
        <v>0</v>
      </c>
      <c r="O1453" s="4" t="str">
        <f t="shared" ref="O1453:O1516" si="238">IF(G1453&gt;30%,IF(J1453&gt;3%,IF(K1453&lt;100%,IF(K1453&gt;0%,"invest","don't touch"),"don't touch"),"don't touch"),"don't touch")</f>
        <v>don't touch</v>
      </c>
      <c r="P1453" s="4"/>
      <c r="Q1453" s="4"/>
      <c r="R1453" s="4"/>
      <c r="S1453" s="4"/>
      <c r="T1453" s="4"/>
      <c r="AA1453" s="4" t="str">
        <f t="shared" si="230"/>
        <v>na</v>
      </c>
      <c r="AB1453" s="4" t="str">
        <f t="shared" si="231"/>
        <v>na</v>
      </c>
      <c r="AC1453" s="4" t="str">
        <f t="shared" si="232"/>
        <v>na</v>
      </c>
      <c r="AD1453" s="4" t="str">
        <f t="shared" si="233"/>
        <v>na</v>
      </c>
      <c r="AE1453" s="4" t="str">
        <f t="shared" si="234"/>
        <v>na</v>
      </c>
      <c r="AF1453" s="4" t="str">
        <f t="shared" si="235"/>
        <v>na</v>
      </c>
      <c r="AG1453" s="4" t="str">
        <f t="shared" si="236"/>
        <v>na</v>
      </c>
    </row>
    <row r="1454" spans="1:33" x14ac:dyDescent="0.2">
      <c r="A1454" t="s">
        <v>5494</v>
      </c>
      <c r="B1454" t="s">
        <v>5875</v>
      </c>
      <c r="C1454" s="7" t="str">
        <f>VLOOKUP(B1454,YahooFinanceInfos!A:T,9,FALSE)</f>
        <v>Invesco Russell 1000 Equal Weig</v>
      </c>
      <c r="D1454" t="str">
        <f>VLOOKUP(B1454,YahooFinanceInfos!A:T,7,FALSE)</f>
        <v>USD</v>
      </c>
      <c r="E1454" s="1">
        <f>VLOOKUP(B1454,YahooFinanceInfos!A:T,20,FALSE)</f>
        <v>27.51</v>
      </c>
      <c r="F1454" s="4" t="str">
        <f>VLOOKUP(B1454,YahooFinanceInfos!A:AK,37,FALSE)</f>
        <v>20.33 - 34.95</v>
      </c>
      <c r="G1454" s="11">
        <f>(VLOOKUP(B1454,YahooFinanceInfos!A:AO,41,FALSE)-E1454)/E1454</f>
        <v>0.27044711014176664</v>
      </c>
      <c r="H1454" s="9">
        <f>VLOOKUP(B1454,YahooFinanceInfos!A:AX,50,FALSE)</f>
        <v>0</v>
      </c>
      <c r="I1454" s="9">
        <f>VLOOKUP(B1454,YahooFinanceInfos!A:AT,46,FALSE)</f>
        <v>0</v>
      </c>
      <c r="J1454" s="4">
        <f>VLOOKUP(B1454,YahooFinanceInfos!A:AV,48,FALSE)</f>
        <v>0</v>
      </c>
      <c r="K1454" s="4" t="str">
        <f t="shared" si="237"/>
        <v>na</v>
      </c>
      <c r="L1454" s="9">
        <f>VLOOKUP(B1454,YahooFinanceInfos!A:AV,47,FALSE)</f>
        <v>0</v>
      </c>
      <c r="M1454" s="9">
        <f>VLOOKUP(B1454,YahooFinanceInfos!A:AZ,52,FALSE)</f>
        <v>0</v>
      </c>
      <c r="N1454" s="4">
        <f>VLOOKUP(B1454,YahooFinanceInfos!A:BH,60,FALSE)</f>
        <v>0</v>
      </c>
      <c r="O1454" s="4" t="str">
        <f t="shared" si="238"/>
        <v>don't touch</v>
      </c>
      <c r="P1454" s="4"/>
      <c r="Q1454" s="4"/>
      <c r="R1454" s="4"/>
      <c r="S1454" s="4"/>
      <c r="T1454" s="4"/>
      <c r="AA1454" s="4" t="str">
        <f t="shared" si="230"/>
        <v>na</v>
      </c>
      <c r="AB1454" s="4" t="str">
        <f t="shared" si="231"/>
        <v>na</v>
      </c>
      <c r="AC1454" s="4" t="str">
        <f t="shared" si="232"/>
        <v>na</v>
      </c>
      <c r="AD1454" s="4" t="str">
        <f t="shared" si="233"/>
        <v>na</v>
      </c>
      <c r="AE1454" s="4" t="str">
        <f t="shared" si="234"/>
        <v>na</v>
      </c>
      <c r="AF1454" s="4" t="str">
        <f t="shared" si="235"/>
        <v>na</v>
      </c>
      <c r="AG1454" s="4" t="str">
        <f t="shared" si="236"/>
        <v>na</v>
      </c>
    </row>
    <row r="1455" spans="1:33" x14ac:dyDescent="0.2">
      <c r="A1455" t="s">
        <v>5494</v>
      </c>
      <c r="B1455" t="s">
        <v>5877</v>
      </c>
      <c r="C1455" s="7" t="str">
        <f>VLOOKUP(B1455,YahooFinanceInfos!A:T,9,FALSE)</f>
        <v>Vanguard Intermediate-Term Trea</v>
      </c>
      <c r="D1455" t="str">
        <f>VLOOKUP(B1455,YahooFinanceInfos!A:T,7,FALSE)</f>
        <v>USD</v>
      </c>
      <c r="E1455" s="1">
        <f>VLOOKUP(B1455,YahooFinanceInfos!A:T,20,FALSE)</f>
        <v>70.59</v>
      </c>
      <c r="F1455" s="4" t="str">
        <f>VLOOKUP(B1455,YahooFinanceInfos!A:AK,37,FALSE)</f>
        <v>64.4 - 70.83</v>
      </c>
      <c r="G1455" s="11">
        <f>(VLOOKUP(B1455,YahooFinanceInfos!A:AO,41,FALSE)-E1455)/E1455</f>
        <v>3.3999150021248744E-3</v>
      </c>
      <c r="H1455" s="9">
        <f>VLOOKUP(B1455,YahooFinanceInfos!A:AX,50,FALSE)</f>
        <v>0</v>
      </c>
      <c r="I1455" s="9">
        <f>VLOOKUP(B1455,YahooFinanceInfos!A:AT,46,FALSE)</f>
        <v>0</v>
      </c>
      <c r="J1455" s="4">
        <f>VLOOKUP(B1455,YahooFinanceInfos!A:AV,48,FALSE)</f>
        <v>0</v>
      </c>
      <c r="K1455" s="4" t="str">
        <f t="shared" si="237"/>
        <v>na</v>
      </c>
      <c r="L1455" s="9">
        <f>VLOOKUP(B1455,YahooFinanceInfos!A:AV,47,FALSE)</f>
        <v>0</v>
      </c>
      <c r="M1455" s="9">
        <f>VLOOKUP(B1455,YahooFinanceInfos!A:AZ,52,FALSE)</f>
        <v>0</v>
      </c>
      <c r="N1455" s="4">
        <f>VLOOKUP(B1455,YahooFinanceInfos!A:BH,60,FALSE)</f>
        <v>0</v>
      </c>
      <c r="O1455" s="4" t="str">
        <f t="shared" si="238"/>
        <v>don't touch</v>
      </c>
      <c r="P1455" s="4"/>
      <c r="Q1455" s="4"/>
      <c r="R1455" s="4"/>
      <c r="S1455" s="4"/>
      <c r="T1455" s="4"/>
      <c r="AA1455" s="4" t="str">
        <f t="shared" si="230"/>
        <v>na</v>
      </c>
      <c r="AB1455" s="4" t="str">
        <f t="shared" si="231"/>
        <v>na</v>
      </c>
      <c r="AC1455" s="4" t="str">
        <f t="shared" si="232"/>
        <v>na</v>
      </c>
      <c r="AD1455" s="4" t="str">
        <f t="shared" si="233"/>
        <v>na</v>
      </c>
      <c r="AE1455" s="4" t="str">
        <f t="shared" si="234"/>
        <v>na</v>
      </c>
      <c r="AF1455" s="4" t="str">
        <f t="shared" si="235"/>
        <v>na</v>
      </c>
      <c r="AG1455" s="4" t="str">
        <f t="shared" si="236"/>
        <v>na</v>
      </c>
    </row>
    <row r="1456" spans="1:33" x14ac:dyDescent="0.2">
      <c r="A1456" t="s">
        <v>5494</v>
      </c>
      <c r="B1456" t="s">
        <v>5879</v>
      </c>
      <c r="C1456" s="7" t="str">
        <f>VLOOKUP(B1456,YahooFinanceInfos!A:T,9,FALSE)</f>
        <v>iShares iBonds Mar 2020 Term Co</v>
      </c>
      <c r="D1456" t="str">
        <f>VLOOKUP(B1456,YahooFinanceInfos!A:T,7,FALSE)</f>
        <v>USD</v>
      </c>
      <c r="E1456" s="1">
        <f>VLOOKUP(B1456,YahooFinanceInfos!A:T,20,FALSE)</f>
        <v>24.545000000000002</v>
      </c>
      <c r="F1456" s="4" t="str">
        <f>VLOOKUP(B1456,YahooFinanceInfos!A:AK,37,FALSE)</f>
        <v>22.79 - 24.83</v>
      </c>
      <c r="G1456" s="11">
        <f>(VLOOKUP(B1456,YahooFinanceInfos!A:AO,41,FALSE)-E1456)/E1456</f>
        <v>1.1611326135669038E-2</v>
      </c>
      <c r="H1456" s="9">
        <f>VLOOKUP(B1456,YahooFinanceInfos!A:AX,50,FALSE)</f>
        <v>0</v>
      </c>
      <c r="I1456" s="9">
        <f>VLOOKUP(B1456,YahooFinanceInfos!A:AT,46,FALSE)</f>
        <v>0</v>
      </c>
      <c r="J1456" s="4">
        <f>VLOOKUP(B1456,YahooFinanceInfos!A:AV,48,FALSE)</f>
        <v>0</v>
      </c>
      <c r="K1456" s="4" t="str">
        <f t="shared" si="237"/>
        <v>na</v>
      </c>
      <c r="L1456" s="9">
        <f>VLOOKUP(B1456,YahooFinanceInfos!A:AV,47,FALSE)</f>
        <v>0</v>
      </c>
      <c r="M1456" s="9">
        <f>VLOOKUP(B1456,YahooFinanceInfos!A:AZ,52,FALSE)</f>
        <v>0</v>
      </c>
      <c r="N1456" s="4">
        <f>VLOOKUP(B1456,YahooFinanceInfos!A:BH,60,FALSE)</f>
        <v>0</v>
      </c>
      <c r="O1456" s="4" t="str">
        <f t="shared" si="238"/>
        <v>don't touch</v>
      </c>
      <c r="P1456" s="4"/>
      <c r="Q1456" s="4"/>
      <c r="R1456" s="4"/>
      <c r="S1456" s="4"/>
      <c r="T1456" s="4"/>
      <c r="AA1456" s="4" t="str">
        <f t="shared" si="230"/>
        <v>na</v>
      </c>
      <c r="AB1456" s="4" t="str">
        <f t="shared" si="231"/>
        <v>na</v>
      </c>
      <c r="AC1456" s="4" t="str">
        <f t="shared" si="232"/>
        <v>na</v>
      </c>
      <c r="AD1456" s="4" t="str">
        <f t="shared" si="233"/>
        <v>na</v>
      </c>
      <c r="AE1456" s="4" t="str">
        <f t="shared" si="234"/>
        <v>na</v>
      </c>
      <c r="AF1456" s="4" t="str">
        <f t="shared" si="235"/>
        <v>na</v>
      </c>
      <c r="AG1456" s="4" t="str">
        <f t="shared" si="236"/>
        <v>na</v>
      </c>
    </row>
    <row r="1457" spans="1:33" x14ac:dyDescent="0.2">
      <c r="A1457" t="s">
        <v>5494</v>
      </c>
      <c r="B1457" t="s">
        <v>5881</v>
      </c>
      <c r="C1457" s="7" t="str">
        <f>VLOOKUP(B1457,YahooFinanceInfos!A:T,9,FALSE)</f>
        <v>First Trust Low Duration Opport</v>
      </c>
      <c r="D1457" t="str">
        <f>VLOOKUP(B1457,YahooFinanceInfos!A:T,7,FALSE)</f>
        <v>USD</v>
      </c>
      <c r="E1457" s="1">
        <f>VLOOKUP(B1457,YahooFinanceInfos!A:T,20,FALSE)</f>
        <v>51.72</v>
      </c>
      <c r="F1457" s="4" t="str">
        <f>VLOOKUP(B1457,YahooFinanceInfos!A:AK,37,FALSE)</f>
        <v>49.52 - 52.96</v>
      </c>
      <c r="G1457" s="11">
        <f>(VLOOKUP(B1457,YahooFinanceInfos!A:AO,41,FALSE)-E1457)/E1457</f>
        <v>2.3975251353441647E-2</v>
      </c>
      <c r="H1457" s="9">
        <f>VLOOKUP(B1457,YahooFinanceInfos!A:AX,50,FALSE)</f>
        <v>0</v>
      </c>
      <c r="I1457" s="9">
        <f>VLOOKUP(B1457,YahooFinanceInfos!A:AT,46,FALSE)</f>
        <v>0</v>
      </c>
      <c r="J1457" s="4">
        <f>VLOOKUP(B1457,YahooFinanceInfos!A:AV,48,FALSE)</f>
        <v>0</v>
      </c>
      <c r="K1457" s="4" t="str">
        <f t="shared" si="237"/>
        <v>na</v>
      </c>
      <c r="L1457" s="9">
        <f>VLOOKUP(B1457,YahooFinanceInfos!A:AV,47,FALSE)</f>
        <v>0</v>
      </c>
      <c r="M1457" s="9">
        <f>VLOOKUP(B1457,YahooFinanceInfos!A:AZ,52,FALSE)</f>
        <v>0</v>
      </c>
      <c r="N1457" s="4">
        <f>VLOOKUP(B1457,YahooFinanceInfos!A:BH,60,FALSE)</f>
        <v>0</v>
      </c>
      <c r="O1457" s="4" t="str">
        <f t="shared" si="238"/>
        <v>don't touch</v>
      </c>
      <c r="P1457" s="4"/>
      <c r="Q1457" s="4"/>
      <c r="R1457" s="4"/>
      <c r="S1457" s="4"/>
      <c r="T1457" s="4"/>
      <c r="AA1457" s="4" t="str">
        <f t="shared" si="230"/>
        <v>na</v>
      </c>
      <c r="AB1457" s="4" t="str">
        <f t="shared" si="231"/>
        <v>na</v>
      </c>
      <c r="AC1457" s="4" t="str">
        <f t="shared" si="232"/>
        <v>na</v>
      </c>
      <c r="AD1457" s="4" t="str">
        <f t="shared" si="233"/>
        <v>na</v>
      </c>
      <c r="AE1457" s="4" t="str">
        <f t="shared" si="234"/>
        <v>na</v>
      </c>
      <c r="AF1457" s="4" t="str">
        <f t="shared" si="235"/>
        <v>na</v>
      </c>
      <c r="AG1457" s="4" t="str">
        <f t="shared" si="236"/>
        <v>na</v>
      </c>
    </row>
    <row r="1458" spans="1:33" x14ac:dyDescent="0.2">
      <c r="A1458" t="s">
        <v>5494</v>
      </c>
      <c r="B1458" t="s">
        <v>5883</v>
      </c>
      <c r="C1458" s="7" t="str">
        <f>VLOOKUP(B1458,YahooFinanceInfos!A:T,9,FALSE)</f>
        <v>Schwab Intermediate-Term U.S. T</v>
      </c>
      <c r="D1458" t="str">
        <f>VLOOKUP(B1458,YahooFinanceInfos!A:T,7,FALSE)</f>
        <v>USD</v>
      </c>
      <c r="E1458" s="1">
        <f>VLOOKUP(B1458,YahooFinanceInfos!A:T,20,FALSE)</f>
        <v>58.81</v>
      </c>
      <c r="F1458" s="4" t="str">
        <f>VLOOKUP(B1458,YahooFinanceInfos!A:AK,37,FALSE)</f>
        <v>53.69 - 59.25</v>
      </c>
      <c r="G1458" s="11">
        <f>(VLOOKUP(B1458,YahooFinanceInfos!A:AO,41,FALSE)-E1458)/E1458</f>
        <v>7.4817207957829914E-3</v>
      </c>
      <c r="H1458" s="9">
        <f>VLOOKUP(B1458,YahooFinanceInfos!A:AX,50,FALSE)</f>
        <v>0</v>
      </c>
      <c r="I1458" s="9">
        <f>VLOOKUP(B1458,YahooFinanceInfos!A:AT,46,FALSE)</f>
        <v>0</v>
      </c>
      <c r="J1458" s="4">
        <f>VLOOKUP(B1458,YahooFinanceInfos!A:AV,48,FALSE)</f>
        <v>0</v>
      </c>
      <c r="K1458" s="4" t="str">
        <f t="shared" si="237"/>
        <v>na</v>
      </c>
      <c r="L1458" s="9">
        <f>VLOOKUP(B1458,YahooFinanceInfos!A:AV,47,FALSE)</f>
        <v>0</v>
      </c>
      <c r="M1458" s="9">
        <f>VLOOKUP(B1458,YahooFinanceInfos!A:AZ,52,FALSE)</f>
        <v>0</v>
      </c>
      <c r="N1458" s="4">
        <f>VLOOKUP(B1458,YahooFinanceInfos!A:BH,60,FALSE)</f>
        <v>0</v>
      </c>
      <c r="O1458" s="4" t="str">
        <f t="shared" si="238"/>
        <v>don't touch</v>
      </c>
      <c r="P1458" s="4"/>
      <c r="Q1458" s="4"/>
      <c r="R1458" s="4"/>
      <c r="S1458" s="4"/>
      <c r="T1458" s="4"/>
      <c r="AA1458" s="4" t="str">
        <f t="shared" si="230"/>
        <v>na</v>
      </c>
      <c r="AB1458" s="4" t="str">
        <f t="shared" si="231"/>
        <v>na</v>
      </c>
      <c r="AC1458" s="4" t="str">
        <f t="shared" si="232"/>
        <v>na</v>
      </c>
      <c r="AD1458" s="4" t="str">
        <f t="shared" si="233"/>
        <v>na</v>
      </c>
      <c r="AE1458" s="4" t="str">
        <f t="shared" si="234"/>
        <v>na</v>
      </c>
      <c r="AF1458" s="4" t="str">
        <f t="shared" si="235"/>
        <v>na</v>
      </c>
      <c r="AG1458" s="4" t="str">
        <f t="shared" si="236"/>
        <v>na</v>
      </c>
    </row>
    <row r="1459" spans="1:33" x14ac:dyDescent="0.2">
      <c r="A1459" t="s">
        <v>5494</v>
      </c>
      <c r="B1459" t="s">
        <v>5885</v>
      </c>
      <c r="C1459" s="7" t="str">
        <f>VLOOKUP(B1459,YahooFinanceInfos!A:T,9,FALSE)</f>
        <v>SPDR Portfolio Short Term Corpo</v>
      </c>
      <c r="D1459" t="str">
        <f>VLOOKUP(B1459,YahooFinanceInfos!A:T,7,FALSE)</f>
        <v>USD</v>
      </c>
      <c r="E1459" s="1">
        <f>VLOOKUP(B1459,YahooFinanceInfos!A:T,20,FALSE)</f>
        <v>30.97</v>
      </c>
      <c r="F1459" s="4" t="str">
        <f>VLOOKUP(B1459,YahooFinanceInfos!A:AK,37,FALSE)</f>
        <v>26.8 - 31.21</v>
      </c>
      <c r="G1459" s="11">
        <f>(VLOOKUP(B1459,YahooFinanceInfos!A:AO,41,FALSE)-E1459)/E1459</f>
        <v>7.7494349370359058E-3</v>
      </c>
      <c r="H1459" s="9">
        <f>VLOOKUP(B1459,YahooFinanceInfos!A:AX,50,FALSE)</f>
        <v>0</v>
      </c>
      <c r="I1459" s="9">
        <f>VLOOKUP(B1459,YahooFinanceInfos!A:AT,46,FALSE)</f>
        <v>0</v>
      </c>
      <c r="J1459" s="4">
        <f>VLOOKUP(B1459,YahooFinanceInfos!A:AV,48,FALSE)</f>
        <v>0</v>
      </c>
      <c r="K1459" s="4" t="str">
        <f t="shared" si="237"/>
        <v>na</v>
      </c>
      <c r="L1459" s="9">
        <f>VLOOKUP(B1459,YahooFinanceInfos!A:AV,47,FALSE)</f>
        <v>0</v>
      </c>
      <c r="M1459" s="9">
        <f>VLOOKUP(B1459,YahooFinanceInfos!A:AZ,52,FALSE)</f>
        <v>0</v>
      </c>
      <c r="N1459" s="4">
        <f>VLOOKUP(B1459,YahooFinanceInfos!A:BH,60,FALSE)</f>
        <v>0</v>
      </c>
      <c r="O1459" s="4" t="str">
        <f t="shared" si="238"/>
        <v>don't touch</v>
      </c>
      <c r="P1459" s="4"/>
      <c r="Q1459" s="4"/>
      <c r="R1459" s="4"/>
      <c r="S1459" s="4"/>
      <c r="T1459" s="4"/>
      <c r="AA1459" s="4" t="str">
        <f t="shared" si="230"/>
        <v>na</v>
      </c>
      <c r="AB1459" s="4" t="str">
        <f t="shared" si="231"/>
        <v>na</v>
      </c>
      <c r="AC1459" s="4" t="str">
        <f t="shared" si="232"/>
        <v>na</v>
      </c>
      <c r="AD1459" s="4" t="str">
        <f t="shared" si="233"/>
        <v>na</v>
      </c>
      <c r="AE1459" s="4" t="str">
        <f t="shared" si="234"/>
        <v>na</v>
      </c>
      <c r="AF1459" s="4" t="str">
        <f t="shared" si="235"/>
        <v>na</v>
      </c>
      <c r="AG1459" s="4" t="str">
        <f t="shared" si="236"/>
        <v>na</v>
      </c>
    </row>
    <row r="1460" spans="1:33" x14ac:dyDescent="0.2">
      <c r="A1460" t="s">
        <v>5494</v>
      </c>
      <c r="B1460" t="s">
        <v>5887</v>
      </c>
      <c r="C1460" s="7" t="str">
        <f>VLOOKUP(B1460,YahooFinanceInfos!A:T,9,FALSE)</f>
        <v>VanEck Vectors Investment Grade</v>
      </c>
      <c r="D1460" t="str">
        <f>VLOOKUP(B1460,YahooFinanceInfos!A:T,7,FALSE)</f>
        <v>USD</v>
      </c>
      <c r="E1460" s="1">
        <f>VLOOKUP(B1460,YahooFinanceInfos!A:T,20,FALSE)</f>
        <v>24.66</v>
      </c>
      <c r="F1460" s="4" t="str">
        <f>VLOOKUP(B1460,YahooFinanceInfos!A:AK,37,FALSE)</f>
        <v>19.42 - 25.45</v>
      </c>
      <c r="G1460" s="11">
        <f>(VLOOKUP(B1460,YahooFinanceInfos!A:AO,41,FALSE)-E1460)/E1460</f>
        <v>3.2035685320356819E-2</v>
      </c>
      <c r="H1460" s="9">
        <f>VLOOKUP(B1460,YahooFinanceInfos!A:AX,50,FALSE)</f>
        <v>0</v>
      </c>
      <c r="I1460" s="9">
        <f>VLOOKUP(B1460,YahooFinanceInfos!A:AT,46,FALSE)</f>
        <v>0</v>
      </c>
      <c r="J1460" s="4">
        <f>VLOOKUP(B1460,YahooFinanceInfos!A:AV,48,FALSE)</f>
        <v>0</v>
      </c>
      <c r="K1460" s="4" t="str">
        <f t="shared" si="237"/>
        <v>na</v>
      </c>
      <c r="L1460" s="9">
        <f>VLOOKUP(B1460,YahooFinanceInfos!A:AV,47,FALSE)</f>
        <v>0</v>
      </c>
      <c r="M1460" s="9">
        <f>VLOOKUP(B1460,YahooFinanceInfos!A:AZ,52,FALSE)</f>
        <v>0</v>
      </c>
      <c r="N1460" s="4">
        <f>VLOOKUP(B1460,YahooFinanceInfos!A:BH,60,FALSE)</f>
        <v>0</v>
      </c>
      <c r="O1460" s="4" t="str">
        <f t="shared" si="238"/>
        <v>don't touch</v>
      </c>
      <c r="P1460" s="4"/>
      <c r="Q1460" s="4"/>
      <c r="R1460" s="4"/>
      <c r="S1460" s="4"/>
      <c r="T1460" s="4"/>
      <c r="AA1460" s="4" t="str">
        <f t="shared" si="230"/>
        <v>na</v>
      </c>
      <c r="AB1460" s="4" t="str">
        <f t="shared" si="231"/>
        <v>na</v>
      </c>
      <c r="AC1460" s="4" t="str">
        <f t="shared" si="232"/>
        <v>na</v>
      </c>
      <c r="AD1460" s="4" t="str">
        <f t="shared" si="233"/>
        <v>na</v>
      </c>
      <c r="AE1460" s="4" t="str">
        <f t="shared" si="234"/>
        <v>na</v>
      </c>
      <c r="AF1460" s="4" t="str">
        <f t="shared" si="235"/>
        <v>na</v>
      </c>
      <c r="AG1460" s="4" t="str">
        <f t="shared" si="236"/>
        <v>na</v>
      </c>
    </row>
    <row r="1461" spans="1:33" x14ac:dyDescent="0.2">
      <c r="A1461" t="s">
        <v>5494</v>
      </c>
      <c r="B1461" t="s">
        <v>5889</v>
      </c>
      <c r="C1461" s="7" t="str">
        <f>VLOOKUP(B1461,YahooFinanceInfos!A:T,9,FALSE)</f>
        <v>iShares 0-5 Year Investment Gra</v>
      </c>
      <c r="D1461" t="str">
        <f>VLOOKUP(B1461,YahooFinanceInfos!A:T,7,FALSE)</f>
        <v>USD</v>
      </c>
      <c r="E1461" s="1">
        <f>VLOOKUP(B1461,YahooFinanceInfos!A:T,20,FALSE)</f>
        <v>51.33</v>
      </c>
      <c r="F1461" s="4" t="str">
        <f>VLOOKUP(B1461,YahooFinanceInfos!A:AK,37,FALSE)</f>
        <v>43.34 - 51.84</v>
      </c>
      <c r="G1461" s="11">
        <f>(VLOOKUP(B1461,YahooFinanceInfos!A:AO,41,FALSE)-E1461)/E1461</f>
        <v>9.9357101110462715E-3</v>
      </c>
      <c r="H1461" s="9">
        <f>VLOOKUP(B1461,YahooFinanceInfos!A:AX,50,FALSE)</f>
        <v>0</v>
      </c>
      <c r="I1461" s="9">
        <f>VLOOKUP(B1461,YahooFinanceInfos!A:AT,46,FALSE)</f>
        <v>0</v>
      </c>
      <c r="J1461" s="4">
        <f>VLOOKUP(B1461,YahooFinanceInfos!A:AV,48,FALSE)</f>
        <v>0</v>
      </c>
      <c r="K1461" s="4" t="str">
        <f t="shared" si="237"/>
        <v>na</v>
      </c>
      <c r="L1461" s="9">
        <f>VLOOKUP(B1461,YahooFinanceInfos!A:AV,47,FALSE)</f>
        <v>0</v>
      </c>
      <c r="M1461" s="9">
        <f>VLOOKUP(B1461,YahooFinanceInfos!A:AZ,52,FALSE)</f>
        <v>0</v>
      </c>
      <c r="N1461" s="4">
        <f>VLOOKUP(B1461,YahooFinanceInfos!A:BH,60,FALSE)</f>
        <v>0</v>
      </c>
      <c r="O1461" s="4" t="str">
        <f t="shared" si="238"/>
        <v>don't touch</v>
      </c>
      <c r="P1461" s="4"/>
      <c r="Q1461" s="4"/>
      <c r="R1461" s="4"/>
      <c r="S1461" s="4"/>
      <c r="T1461" s="4"/>
      <c r="AA1461" s="4" t="str">
        <f t="shared" si="230"/>
        <v>na</v>
      </c>
      <c r="AB1461" s="4" t="str">
        <f t="shared" si="231"/>
        <v>na</v>
      </c>
      <c r="AC1461" s="4" t="str">
        <f t="shared" si="232"/>
        <v>na</v>
      </c>
      <c r="AD1461" s="4" t="str">
        <f t="shared" si="233"/>
        <v>na</v>
      </c>
      <c r="AE1461" s="4" t="str">
        <f t="shared" si="234"/>
        <v>na</v>
      </c>
      <c r="AF1461" s="4" t="str">
        <f t="shared" si="235"/>
        <v>na</v>
      </c>
      <c r="AG1461" s="4" t="str">
        <f t="shared" si="236"/>
        <v>na</v>
      </c>
    </row>
    <row r="1462" spans="1:33" x14ac:dyDescent="0.2">
      <c r="A1462" t="s">
        <v>5494</v>
      </c>
      <c r="B1462" t="s">
        <v>5891</v>
      </c>
      <c r="C1462" s="7" t="str">
        <f>VLOOKUP(B1462,YahooFinanceInfos!A:T,9,FALSE)</f>
        <v>Xtrackers Municipal Infrastruct</v>
      </c>
      <c r="D1462" t="str">
        <f>VLOOKUP(B1462,YahooFinanceInfos!A:T,7,FALSE)</f>
        <v>USD</v>
      </c>
      <c r="E1462" s="1">
        <f>VLOOKUP(B1462,YahooFinanceInfos!A:T,20,FALSE)</f>
        <v>27.204999999999998</v>
      </c>
      <c r="F1462" s="4" t="str">
        <f>VLOOKUP(B1462,YahooFinanceInfos!A:AK,37,FALSE)</f>
        <v>24.3 - 29.48</v>
      </c>
      <c r="G1462" s="11">
        <f>(VLOOKUP(B1462,YahooFinanceInfos!A:AO,41,FALSE)-E1462)/E1462</f>
        <v>8.3624333762176151E-2</v>
      </c>
      <c r="H1462" s="9">
        <f>VLOOKUP(B1462,YahooFinanceInfos!A:AX,50,FALSE)</f>
        <v>0</v>
      </c>
      <c r="I1462" s="9">
        <f>VLOOKUP(B1462,YahooFinanceInfos!A:AT,46,FALSE)</f>
        <v>0</v>
      </c>
      <c r="J1462" s="4">
        <f>VLOOKUP(B1462,YahooFinanceInfos!A:AV,48,FALSE)</f>
        <v>0</v>
      </c>
      <c r="K1462" s="4" t="str">
        <f t="shared" si="237"/>
        <v>na</v>
      </c>
      <c r="L1462" s="9">
        <f>VLOOKUP(B1462,YahooFinanceInfos!A:AV,47,FALSE)</f>
        <v>0</v>
      </c>
      <c r="M1462" s="9">
        <f>VLOOKUP(B1462,YahooFinanceInfos!A:AZ,52,FALSE)</f>
        <v>0</v>
      </c>
      <c r="N1462" s="4">
        <f>VLOOKUP(B1462,YahooFinanceInfos!A:BH,60,FALSE)</f>
        <v>0</v>
      </c>
      <c r="O1462" s="4" t="str">
        <f t="shared" si="238"/>
        <v>don't touch</v>
      </c>
      <c r="P1462" s="4"/>
      <c r="Q1462" s="4"/>
      <c r="R1462" s="4"/>
      <c r="S1462" s="4"/>
      <c r="T1462" s="4"/>
      <c r="AA1462" s="4" t="str">
        <f t="shared" si="230"/>
        <v>na</v>
      </c>
      <c r="AB1462" s="4" t="str">
        <f t="shared" si="231"/>
        <v>na</v>
      </c>
      <c r="AC1462" s="4" t="str">
        <f t="shared" si="232"/>
        <v>na</v>
      </c>
      <c r="AD1462" s="4" t="str">
        <f t="shared" si="233"/>
        <v>na</v>
      </c>
      <c r="AE1462" s="4" t="str">
        <f t="shared" si="234"/>
        <v>na</v>
      </c>
      <c r="AF1462" s="4" t="str">
        <f t="shared" si="235"/>
        <v>na</v>
      </c>
      <c r="AG1462" s="4" t="str">
        <f t="shared" si="236"/>
        <v>na</v>
      </c>
    </row>
    <row r="1463" spans="1:33" x14ac:dyDescent="0.2">
      <c r="A1463" t="s">
        <v>5494</v>
      </c>
      <c r="B1463" t="s">
        <v>5893</v>
      </c>
      <c r="C1463" s="7" t="str">
        <f>VLOOKUP(B1463,YahooFinanceInfos!A:T,9,FALSE)</f>
        <v>Vanguard Mortgage-Backed Securi</v>
      </c>
      <c r="D1463" t="str">
        <f>VLOOKUP(B1463,YahooFinanceInfos!A:T,7,FALSE)</f>
        <v>USD</v>
      </c>
      <c r="E1463" s="1">
        <f>VLOOKUP(B1463,YahooFinanceInfos!A:T,20,FALSE)</f>
        <v>54.55</v>
      </c>
      <c r="F1463" s="4" t="str">
        <f>VLOOKUP(B1463,YahooFinanceInfos!A:AK,37,FALSE)</f>
        <v>50.77 - 54.74</v>
      </c>
      <c r="G1463" s="11">
        <f>(VLOOKUP(B1463,YahooFinanceInfos!A:AO,41,FALSE)-E1463)/E1463</f>
        <v>3.4830430797434435E-3</v>
      </c>
      <c r="H1463" s="9">
        <f>VLOOKUP(B1463,YahooFinanceInfos!A:AX,50,FALSE)</f>
        <v>0</v>
      </c>
      <c r="I1463" s="9">
        <f>VLOOKUP(B1463,YahooFinanceInfos!A:AT,46,FALSE)</f>
        <v>0</v>
      </c>
      <c r="J1463" s="4">
        <f>VLOOKUP(B1463,YahooFinanceInfos!A:AV,48,FALSE)</f>
        <v>0</v>
      </c>
      <c r="K1463" s="4" t="str">
        <f t="shared" si="237"/>
        <v>na</v>
      </c>
      <c r="L1463" s="9">
        <f>VLOOKUP(B1463,YahooFinanceInfos!A:AV,47,FALSE)</f>
        <v>0</v>
      </c>
      <c r="M1463" s="9">
        <f>VLOOKUP(B1463,YahooFinanceInfos!A:AZ,52,FALSE)</f>
        <v>0</v>
      </c>
      <c r="N1463" s="4">
        <f>VLOOKUP(B1463,YahooFinanceInfos!A:BH,60,FALSE)</f>
        <v>0</v>
      </c>
      <c r="O1463" s="4" t="str">
        <f t="shared" si="238"/>
        <v>don't touch</v>
      </c>
      <c r="P1463" s="4"/>
      <c r="Q1463" s="4"/>
      <c r="R1463" s="4"/>
      <c r="S1463" s="4"/>
      <c r="T1463" s="4"/>
      <c r="AA1463" s="4" t="str">
        <f t="shared" si="230"/>
        <v>na</v>
      </c>
      <c r="AB1463" s="4" t="str">
        <f t="shared" si="231"/>
        <v>na</v>
      </c>
      <c r="AC1463" s="4" t="str">
        <f t="shared" si="232"/>
        <v>na</v>
      </c>
      <c r="AD1463" s="4" t="str">
        <f t="shared" si="233"/>
        <v>na</v>
      </c>
      <c r="AE1463" s="4" t="str">
        <f t="shared" si="234"/>
        <v>na</v>
      </c>
      <c r="AF1463" s="4" t="str">
        <f t="shared" si="235"/>
        <v>na</v>
      </c>
      <c r="AG1463" s="4" t="str">
        <f t="shared" si="236"/>
        <v>na</v>
      </c>
    </row>
    <row r="1464" spans="1:33" x14ac:dyDescent="0.2">
      <c r="A1464" t="s">
        <v>5494</v>
      </c>
      <c r="B1464" t="s">
        <v>5895</v>
      </c>
      <c r="C1464" s="7" t="str">
        <f>VLOOKUP(B1464,YahooFinanceInfos!A:T,9,FALSE)</f>
        <v>SPDR ICE BofAML Broad High Yiel</v>
      </c>
      <c r="D1464" t="str">
        <f>VLOOKUP(B1464,YahooFinanceInfos!A:T,7,FALSE)</f>
        <v>USD</v>
      </c>
      <c r="E1464" s="1">
        <f>VLOOKUP(B1464,YahooFinanceInfos!A:T,20,FALSE)</f>
        <v>26.191500000000001</v>
      </c>
      <c r="F1464" s="4" t="str">
        <f>VLOOKUP(B1464,YahooFinanceInfos!A:AK,37,FALSE)</f>
        <v>25.44 - 27.36</v>
      </c>
      <c r="G1464" s="11">
        <f>(VLOOKUP(B1464,YahooFinanceInfos!A:AO,41,FALSE)-E1464)/E1464</f>
        <v>4.4613710554950961E-2</v>
      </c>
      <c r="H1464" s="9">
        <f>VLOOKUP(B1464,YahooFinanceInfos!A:AX,50,FALSE)</f>
        <v>0</v>
      </c>
      <c r="I1464" s="9">
        <f>VLOOKUP(B1464,YahooFinanceInfos!A:AT,46,FALSE)</f>
        <v>0</v>
      </c>
      <c r="J1464" s="4">
        <f>VLOOKUP(B1464,YahooFinanceInfos!A:AV,48,FALSE)</f>
        <v>0</v>
      </c>
      <c r="K1464" s="4" t="str">
        <f t="shared" si="237"/>
        <v>na</v>
      </c>
      <c r="L1464" s="9">
        <f>VLOOKUP(B1464,YahooFinanceInfos!A:AV,47,FALSE)</f>
        <v>0</v>
      </c>
      <c r="M1464" s="9">
        <f>VLOOKUP(B1464,YahooFinanceInfos!A:AZ,52,FALSE)</f>
        <v>0</v>
      </c>
      <c r="N1464" s="4">
        <f>VLOOKUP(B1464,YahooFinanceInfos!A:BH,60,FALSE)</f>
        <v>0</v>
      </c>
      <c r="O1464" s="4" t="str">
        <f t="shared" si="238"/>
        <v>don't touch</v>
      </c>
      <c r="P1464" s="4"/>
      <c r="Q1464" s="4"/>
      <c r="R1464" s="4"/>
      <c r="S1464" s="4"/>
      <c r="T1464" s="4"/>
      <c r="AA1464" s="4" t="str">
        <f t="shared" si="230"/>
        <v>na</v>
      </c>
      <c r="AB1464" s="4" t="str">
        <f t="shared" si="231"/>
        <v>na</v>
      </c>
      <c r="AC1464" s="4" t="str">
        <f t="shared" si="232"/>
        <v>na</v>
      </c>
      <c r="AD1464" s="4" t="str">
        <f t="shared" si="233"/>
        <v>na</v>
      </c>
      <c r="AE1464" s="4" t="str">
        <f t="shared" si="234"/>
        <v>na</v>
      </c>
      <c r="AF1464" s="4" t="str">
        <f t="shared" si="235"/>
        <v>na</v>
      </c>
      <c r="AG1464" s="4" t="str">
        <f t="shared" si="236"/>
        <v>na</v>
      </c>
    </row>
    <row r="1465" spans="1:33" x14ac:dyDescent="0.2">
      <c r="A1465" t="s">
        <v>5494</v>
      </c>
      <c r="B1465" t="s">
        <v>5897</v>
      </c>
      <c r="C1465" s="7" t="str">
        <f>VLOOKUP(B1465,YahooFinanceInfos!A:T,9,FALSE)</f>
        <v>Vanguard Total International Bo</v>
      </c>
      <c r="D1465" t="str">
        <f>VLOOKUP(B1465,YahooFinanceInfos!A:T,7,FALSE)</f>
        <v>USD</v>
      </c>
      <c r="E1465" s="1">
        <f>VLOOKUP(B1465,YahooFinanceInfos!A:T,20,FALSE)</f>
        <v>57.22</v>
      </c>
      <c r="F1465" s="4" t="str">
        <f>VLOOKUP(B1465,YahooFinanceInfos!A:AK,37,FALSE)</f>
        <v>53.89 - 59.27</v>
      </c>
      <c r="G1465" s="11">
        <f>(VLOOKUP(B1465,YahooFinanceInfos!A:AO,41,FALSE)-E1465)/E1465</f>
        <v>3.5826634044040621E-2</v>
      </c>
      <c r="H1465" s="9">
        <f>VLOOKUP(B1465,YahooFinanceInfos!A:AX,50,FALSE)</f>
        <v>0</v>
      </c>
      <c r="I1465" s="9">
        <f>VLOOKUP(B1465,YahooFinanceInfos!A:AT,46,FALSE)</f>
        <v>0</v>
      </c>
      <c r="J1465" s="4">
        <f>VLOOKUP(B1465,YahooFinanceInfos!A:AV,48,FALSE)</f>
        <v>0</v>
      </c>
      <c r="K1465" s="4" t="str">
        <f t="shared" si="237"/>
        <v>na</v>
      </c>
      <c r="L1465" s="9">
        <f>VLOOKUP(B1465,YahooFinanceInfos!A:AV,47,FALSE)</f>
        <v>0</v>
      </c>
      <c r="M1465" s="9">
        <f>VLOOKUP(B1465,YahooFinanceInfos!A:AZ,52,FALSE)</f>
        <v>0</v>
      </c>
      <c r="N1465" s="4">
        <f>VLOOKUP(B1465,YahooFinanceInfos!A:BH,60,FALSE)</f>
        <v>0</v>
      </c>
      <c r="O1465" s="4" t="str">
        <f t="shared" si="238"/>
        <v>don't touch</v>
      </c>
      <c r="P1465" s="4"/>
      <c r="Q1465" s="4"/>
      <c r="R1465" s="4"/>
      <c r="S1465" s="4"/>
      <c r="T1465" s="4"/>
      <c r="AA1465" s="4" t="str">
        <f t="shared" si="230"/>
        <v>na</v>
      </c>
      <c r="AB1465" s="4" t="str">
        <f t="shared" si="231"/>
        <v>na</v>
      </c>
      <c r="AC1465" s="4" t="str">
        <f t="shared" si="232"/>
        <v>na</v>
      </c>
      <c r="AD1465" s="4" t="str">
        <f t="shared" si="233"/>
        <v>na</v>
      </c>
      <c r="AE1465" s="4" t="str">
        <f t="shared" si="234"/>
        <v>na</v>
      </c>
      <c r="AF1465" s="4" t="str">
        <f t="shared" si="235"/>
        <v>na</v>
      </c>
      <c r="AG1465" s="4" t="str">
        <f t="shared" si="236"/>
        <v>na</v>
      </c>
    </row>
    <row r="1466" spans="1:33" x14ac:dyDescent="0.2">
      <c r="A1466" t="s">
        <v>5494</v>
      </c>
      <c r="B1466" t="s">
        <v>5899</v>
      </c>
      <c r="C1466" s="7" t="str">
        <f>VLOOKUP(B1466,YahooFinanceInfos!A:T,9,FALSE)</f>
        <v>SPDR Bloomberg Barclays Investm</v>
      </c>
      <c r="D1466" t="str">
        <f>VLOOKUP(B1466,YahooFinanceInfos!A:T,7,FALSE)</f>
        <v>USD</v>
      </c>
      <c r="E1466" s="1">
        <f>VLOOKUP(B1466,YahooFinanceInfos!A:T,20,FALSE)</f>
        <v>30.23</v>
      </c>
      <c r="F1466" s="4" t="str">
        <f>VLOOKUP(B1466,YahooFinanceInfos!A:AK,37,FALSE)</f>
        <v>25.93 - 30.84</v>
      </c>
      <c r="G1466" s="11">
        <f>(VLOOKUP(B1466,YahooFinanceInfos!A:AO,41,FALSE)-E1466)/E1466</f>
        <v>2.0178630499503785E-2</v>
      </c>
      <c r="H1466" s="9">
        <f>VLOOKUP(B1466,YahooFinanceInfos!A:AX,50,FALSE)</f>
        <v>0</v>
      </c>
      <c r="I1466" s="9">
        <f>VLOOKUP(B1466,YahooFinanceInfos!A:AT,46,FALSE)</f>
        <v>0</v>
      </c>
      <c r="J1466" s="4">
        <f>VLOOKUP(B1466,YahooFinanceInfos!A:AV,48,FALSE)</f>
        <v>0</v>
      </c>
      <c r="K1466" s="4" t="str">
        <f t="shared" si="237"/>
        <v>na</v>
      </c>
      <c r="L1466" s="9">
        <f>VLOOKUP(B1466,YahooFinanceInfos!A:AV,47,FALSE)</f>
        <v>0</v>
      </c>
      <c r="M1466" s="9">
        <f>VLOOKUP(B1466,YahooFinanceInfos!A:AZ,52,FALSE)</f>
        <v>0</v>
      </c>
      <c r="N1466" s="4">
        <f>VLOOKUP(B1466,YahooFinanceInfos!A:BH,60,FALSE)</f>
        <v>0</v>
      </c>
      <c r="O1466" s="4" t="str">
        <f t="shared" si="238"/>
        <v>don't touch</v>
      </c>
      <c r="P1466" s="4"/>
      <c r="Q1466" s="4"/>
      <c r="R1466" s="4"/>
      <c r="S1466" s="4"/>
      <c r="T1466" s="4"/>
      <c r="AA1466" s="4" t="str">
        <f t="shared" si="230"/>
        <v>na</v>
      </c>
      <c r="AB1466" s="4" t="str">
        <f t="shared" si="231"/>
        <v>na</v>
      </c>
      <c r="AC1466" s="4" t="str">
        <f t="shared" si="232"/>
        <v>na</v>
      </c>
      <c r="AD1466" s="4" t="str">
        <f t="shared" si="233"/>
        <v>na</v>
      </c>
      <c r="AE1466" s="4" t="str">
        <f t="shared" si="234"/>
        <v>na</v>
      </c>
      <c r="AF1466" s="4" t="str">
        <f t="shared" si="235"/>
        <v>na</v>
      </c>
      <c r="AG1466" s="4" t="str">
        <f t="shared" si="236"/>
        <v>na</v>
      </c>
    </row>
    <row r="1467" spans="1:33" x14ac:dyDescent="0.2">
      <c r="A1467" t="s">
        <v>5494</v>
      </c>
      <c r="B1467" t="s">
        <v>5901</v>
      </c>
      <c r="C1467" s="7" t="str">
        <f>VLOOKUP(B1467,YahooFinanceInfos!A:T,9,FALSE)</f>
        <v>SPDR Portfolio Short Term Treas</v>
      </c>
      <c r="D1467" t="str">
        <f>VLOOKUP(B1467,YahooFinanceInfos!A:T,7,FALSE)</f>
        <v>USD</v>
      </c>
      <c r="E1467" s="1">
        <f>VLOOKUP(B1467,YahooFinanceInfos!A:T,20,FALSE)</f>
        <v>30.71</v>
      </c>
      <c r="F1467" s="4" t="str">
        <f>VLOOKUP(B1467,YahooFinanceInfos!A:AK,37,FALSE)</f>
        <v>29.73 - 31.39</v>
      </c>
      <c r="G1467" s="11">
        <f>(VLOOKUP(B1467,YahooFinanceInfos!A:AO,41,FALSE)-E1467)/E1467</f>
        <v>2.2142624552263096E-2</v>
      </c>
      <c r="H1467" s="9">
        <f>VLOOKUP(B1467,YahooFinanceInfos!A:AX,50,FALSE)</f>
        <v>0</v>
      </c>
      <c r="I1467" s="9">
        <f>VLOOKUP(B1467,YahooFinanceInfos!A:AT,46,FALSE)</f>
        <v>0</v>
      </c>
      <c r="J1467" s="4">
        <f>VLOOKUP(B1467,YahooFinanceInfos!A:AV,48,FALSE)</f>
        <v>0</v>
      </c>
      <c r="K1467" s="4" t="str">
        <f t="shared" si="237"/>
        <v>na</v>
      </c>
      <c r="L1467" s="9">
        <f>VLOOKUP(B1467,YahooFinanceInfos!A:AV,47,FALSE)</f>
        <v>0</v>
      </c>
      <c r="M1467" s="9">
        <f>VLOOKUP(B1467,YahooFinanceInfos!A:AZ,52,FALSE)</f>
        <v>0</v>
      </c>
      <c r="N1467" s="4">
        <f>VLOOKUP(B1467,YahooFinanceInfos!A:BH,60,FALSE)</f>
        <v>0</v>
      </c>
      <c r="O1467" s="4" t="str">
        <f t="shared" si="238"/>
        <v>don't touch</v>
      </c>
      <c r="P1467" s="4"/>
      <c r="Q1467" s="4"/>
      <c r="R1467" s="4"/>
      <c r="S1467" s="4"/>
      <c r="T1467" s="4"/>
      <c r="AA1467" s="4" t="str">
        <f t="shared" si="230"/>
        <v>na</v>
      </c>
      <c r="AB1467" s="4" t="str">
        <f t="shared" si="231"/>
        <v>na</v>
      </c>
      <c r="AC1467" s="4" t="str">
        <f t="shared" si="232"/>
        <v>na</v>
      </c>
      <c r="AD1467" s="4" t="str">
        <f t="shared" si="233"/>
        <v>na</v>
      </c>
      <c r="AE1467" s="4" t="str">
        <f t="shared" si="234"/>
        <v>na</v>
      </c>
      <c r="AF1467" s="4" t="str">
        <f t="shared" si="235"/>
        <v>na</v>
      </c>
      <c r="AG1467" s="4" t="str">
        <f t="shared" si="236"/>
        <v>na</v>
      </c>
    </row>
    <row r="1468" spans="1:33" x14ac:dyDescent="0.2">
      <c r="A1468" t="s">
        <v>5494</v>
      </c>
      <c r="B1468" t="s">
        <v>5903</v>
      </c>
      <c r="C1468" s="7" t="str">
        <f>VLOOKUP(B1468,YahooFinanceInfos!A:T,9,FALSE)</f>
        <v>PIMCO Enhanced Short Maturity A</v>
      </c>
      <c r="D1468" t="str">
        <f>VLOOKUP(B1468,YahooFinanceInfos!A:T,7,FALSE)</f>
        <v>USD</v>
      </c>
      <c r="E1468" s="1">
        <f>VLOOKUP(B1468,YahooFinanceInfos!A:T,20,FALSE)</f>
        <v>100.73</v>
      </c>
      <c r="F1468" s="4" t="str">
        <f>VLOOKUP(B1468,YahooFinanceInfos!A:AK,37,FALSE)</f>
        <v>96.77 - 101.95</v>
      </c>
      <c r="G1468" s="11">
        <f>(VLOOKUP(B1468,YahooFinanceInfos!A:AO,41,FALSE)-E1468)/E1468</f>
        <v>1.2111585426387361E-2</v>
      </c>
      <c r="H1468" s="9">
        <f>VLOOKUP(B1468,YahooFinanceInfos!A:AX,50,FALSE)</f>
        <v>0</v>
      </c>
      <c r="I1468" s="9">
        <f>VLOOKUP(B1468,YahooFinanceInfos!A:AT,46,FALSE)</f>
        <v>0</v>
      </c>
      <c r="J1468" s="4">
        <f>VLOOKUP(B1468,YahooFinanceInfos!A:AV,48,FALSE)</f>
        <v>0</v>
      </c>
      <c r="K1468" s="4" t="str">
        <f t="shared" si="237"/>
        <v>na</v>
      </c>
      <c r="L1468" s="9">
        <f>VLOOKUP(B1468,YahooFinanceInfos!A:AV,47,FALSE)</f>
        <v>0</v>
      </c>
      <c r="M1468" s="9">
        <f>VLOOKUP(B1468,YahooFinanceInfos!A:AZ,52,FALSE)</f>
        <v>0</v>
      </c>
      <c r="N1468" s="4">
        <f>VLOOKUP(B1468,YahooFinanceInfos!A:BH,60,FALSE)</f>
        <v>0</v>
      </c>
      <c r="O1468" s="4" t="str">
        <f t="shared" si="238"/>
        <v>don't touch</v>
      </c>
      <c r="P1468" s="4"/>
      <c r="Q1468" s="4"/>
      <c r="R1468" s="4"/>
      <c r="S1468" s="4"/>
      <c r="T1468" s="4"/>
      <c r="AA1468" s="4" t="str">
        <f t="shared" si="230"/>
        <v>na</v>
      </c>
      <c r="AB1468" s="4" t="str">
        <f t="shared" si="231"/>
        <v>na</v>
      </c>
      <c r="AC1468" s="4" t="str">
        <f t="shared" si="232"/>
        <v>na</v>
      </c>
      <c r="AD1468" s="4" t="str">
        <f t="shared" si="233"/>
        <v>na</v>
      </c>
      <c r="AE1468" s="4" t="str">
        <f t="shared" si="234"/>
        <v>na</v>
      </c>
      <c r="AF1468" s="4" t="str">
        <f t="shared" si="235"/>
        <v>na</v>
      </c>
      <c r="AG1468" s="4" t="str">
        <f t="shared" si="236"/>
        <v>na</v>
      </c>
    </row>
    <row r="1469" spans="1:33" x14ac:dyDescent="0.2">
      <c r="A1469" t="s">
        <v>5494</v>
      </c>
      <c r="B1469" t="s">
        <v>5905</v>
      </c>
      <c r="C1469" s="7" t="str">
        <f>VLOOKUP(B1469,YahooFinanceInfos!A:T,9,FALSE)</f>
        <v>Invesco Ultra Short Duration ET</v>
      </c>
      <c r="D1469" t="str">
        <f>VLOOKUP(B1469,YahooFinanceInfos!A:T,7,FALSE)</f>
        <v>USD</v>
      </c>
      <c r="E1469" s="1">
        <f>VLOOKUP(B1469,YahooFinanceInfos!A:T,20,FALSE)</f>
        <v>50.16</v>
      </c>
      <c r="F1469" s="4" t="str">
        <f>VLOOKUP(B1469,YahooFinanceInfos!A:AK,37,FALSE)</f>
        <v>46.87 - 50.51</v>
      </c>
      <c r="G1469" s="11">
        <f>(VLOOKUP(B1469,YahooFinanceInfos!A:AO,41,FALSE)-E1469)/E1469</f>
        <v>6.9776714513556911E-3</v>
      </c>
      <c r="H1469" s="9">
        <f>VLOOKUP(B1469,YahooFinanceInfos!A:AX,50,FALSE)</f>
        <v>0</v>
      </c>
      <c r="I1469" s="9">
        <f>VLOOKUP(B1469,YahooFinanceInfos!A:AT,46,FALSE)</f>
        <v>0</v>
      </c>
      <c r="J1469" s="4">
        <f>VLOOKUP(B1469,YahooFinanceInfos!A:AV,48,FALSE)</f>
        <v>0</v>
      </c>
      <c r="K1469" s="4" t="str">
        <f t="shared" si="237"/>
        <v>na</v>
      </c>
      <c r="L1469" s="9">
        <f>VLOOKUP(B1469,YahooFinanceInfos!A:AV,47,FALSE)</f>
        <v>0</v>
      </c>
      <c r="M1469" s="9">
        <f>VLOOKUP(B1469,YahooFinanceInfos!A:AZ,52,FALSE)</f>
        <v>0</v>
      </c>
      <c r="N1469" s="4">
        <f>VLOOKUP(B1469,YahooFinanceInfos!A:BH,60,FALSE)</f>
        <v>0</v>
      </c>
      <c r="O1469" s="4" t="str">
        <f t="shared" si="238"/>
        <v>don't touch</v>
      </c>
      <c r="P1469" s="4"/>
      <c r="Q1469" s="4"/>
      <c r="R1469" s="4"/>
      <c r="S1469" s="4"/>
      <c r="T1469" s="4"/>
      <c r="AA1469" s="4" t="str">
        <f t="shared" si="230"/>
        <v>na</v>
      </c>
      <c r="AB1469" s="4" t="str">
        <f t="shared" si="231"/>
        <v>na</v>
      </c>
      <c r="AC1469" s="4" t="str">
        <f t="shared" si="232"/>
        <v>na</v>
      </c>
      <c r="AD1469" s="4" t="str">
        <f t="shared" si="233"/>
        <v>na</v>
      </c>
      <c r="AE1469" s="4" t="str">
        <f t="shared" si="234"/>
        <v>na</v>
      </c>
      <c r="AF1469" s="4" t="str">
        <f t="shared" si="235"/>
        <v>na</v>
      </c>
      <c r="AG1469" s="4" t="str">
        <f t="shared" si="236"/>
        <v>na</v>
      </c>
    </row>
    <row r="1470" spans="1:33" x14ac:dyDescent="0.2">
      <c r="A1470" t="s">
        <v>5494</v>
      </c>
      <c r="B1470" t="s">
        <v>5907</v>
      </c>
      <c r="C1470" s="7" t="str">
        <f>VLOOKUP(B1470,YahooFinanceInfos!A:T,9,FALSE)</f>
        <v>First Trust Dorsey Wright Peopl</v>
      </c>
      <c r="D1470" t="str">
        <f>VLOOKUP(B1470,YahooFinanceInfos!A:T,7,FALSE)</f>
        <v>USD</v>
      </c>
      <c r="E1470" s="1">
        <f>VLOOKUP(B1470,YahooFinanceInfos!A:T,20,FALSE)</f>
        <v>25.38</v>
      </c>
      <c r="F1470" s="4" t="str">
        <f>VLOOKUP(B1470,YahooFinanceInfos!A:AK,37,FALSE)</f>
        <v>21.283 - 35.01</v>
      </c>
      <c r="G1470" s="11">
        <f>(VLOOKUP(B1470,YahooFinanceInfos!A:AO,41,FALSE)-E1470)/E1470</f>
        <v>0.37943262411347517</v>
      </c>
      <c r="H1470" s="9">
        <f>VLOOKUP(B1470,YahooFinanceInfos!A:AX,50,FALSE)</f>
        <v>0</v>
      </c>
      <c r="I1470" s="9">
        <f>VLOOKUP(B1470,YahooFinanceInfos!A:AT,46,FALSE)</f>
        <v>0</v>
      </c>
      <c r="J1470" s="4">
        <f>VLOOKUP(B1470,YahooFinanceInfos!A:AV,48,FALSE)</f>
        <v>0</v>
      </c>
      <c r="K1470" s="4" t="str">
        <f t="shared" si="237"/>
        <v>na</v>
      </c>
      <c r="L1470" s="9">
        <f>VLOOKUP(B1470,YahooFinanceInfos!A:AV,47,FALSE)</f>
        <v>0</v>
      </c>
      <c r="M1470" s="9">
        <f>VLOOKUP(B1470,YahooFinanceInfos!A:AZ,52,FALSE)</f>
        <v>0</v>
      </c>
      <c r="N1470" s="4">
        <f>VLOOKUP(B1470,YahooFinanceInfos!A:BH,60,FALSE)</f>
        <v>0</v>
      </c>
      <c r="O1470" s="4" t="str">
        <f t="shared" si="238"/>
        <v>don't touch</v>
      </c>
      <c r="P1470" s="4"/>
      <c r="Q1470" s="4"/>
      <c r="R1470" s="4"/>
      <c r="S1470" s="4"/>
      <c r="T1470" s="4"/>
      <c r="AA1470" s="4" t="str">
        <f t="shared" si="230"/>
        <v>na</v>
      </c>
      <c r="AB1470" s="4" t="str">
        <f t="shared" si="231"/>
        <v>na</v>
      </c>
      <c r="AC1470" s="4" t="str">
        <f t="shared" si="232"/>
        <v>na</v>
      </c>
      <c r="AD1470" s="4" t="str">
        <f t="shared" si="233"/>
        <v>na</v>
      </c>
      <c r="AE1470" s="4" t="str">
        <f t="shared" si="234"/>
        <v>na</v>
      </c>
      <c r="AF1470" s="4" t="str">
        <f t="shared" si="235"/>
        <v>na</v>
      </c>
      <c r="AG1470" s="4" t="str">
        <f t="shared" si="236"/>
        <v>na</v>
      </c>
    </row>
    <row r="1471" spans="1:33" x14ac:dyDescent="0.2">
      <c r="A1471" t="s">
        <v>5494</v>
      </c>
      <c r="B1471" t="s">
        <v>5909</v>
      </c>
      <c r="C1471" s="7" t="str">
        <f>VLOOKUP(B1471,YahooFinanceInfos!A:T,9,FALSE)</f>
        <v>Invesco LadderRite 0-5 Year Cor</v>
      </c>
      <c r="D1471" t="str">
        <f>VLOOKUP(B1471,YahooFinanceInfos!A:T,7,FALSE)</f>
        <v>USD</v>
      </c>
      <c r="E1471" s="1">
        <f>VLOOKUP(B1471,YahooFinanceInfos!A:T,20,FALSE)</f>
        <v>24.885000000000002</v>
      </c>
      <c r="F1471" s="4" t="str">
        <f>VLOOKUP(B1471,YahooFinanceInfos!A:AK,37,FALSE)</f>
        <v>24.85 - 25.75</v>
      </c>
      <c r="G1471" s="11">
        <f>(VLOOKUP(B1471,YahooFinanceInfos!A:AO,41,FALSE)-E1471)/E1471</f>
        <v>3.4759895519389128E-2</v>
      </c>
      <c r="H1471" s="9">
        <f>VLOOKUP(B1471,YahooFinanceInfos!A:AX,50,FALSE)</f>
        <v>0</v>
      </c>
      <c r="I1471" s="9">
        <f>VLOOKUP(B1471,YahooFinanceInfos!A:AT,46,FALSE)</f>
        <v>0</v>
      </c>
      <c r="J1471" s="4">
        <f>VLOOKUP(B1471,YahooFinanceInfos!A:AV,48,FALSE)</f>
        <v>0</v>
      </c>
      <c r="K1471" s="4" t="str">
        <f t="shared" si="237"/>
        <v>na</v>
      </c>
      <c r="L1471" s="9">
        <f>VLOOKUP(B1471,YahooFinanceInfos!A:AV,47,FALSE)</f>
        <v>0</v>
      </c>
      <c r="M1471" s="9">
        <f>VLOOKUP(B1471,YahooFinanceInfos!A:AZ,52,FALSE)</f>
        <v>0</v>
      </c>
      <c r="N1471" s="4">
        <f>VLOOKUP(B1471,YahooFinanceInfos!A:BH,60,FALSE)</f>
        <v>0</v>
      </c>
      <c r="O1471" s="4" t="str">
        <f t="shared" si="238"/>
        <v>don't touch</v>
      </c>
      <c r="P1471" s="4"/>
      <c r="Q1471" s="4"/>
      <c r="R1471" s="4"/>
      <c r="S1471" s="4"/>
      <c r="T1471" s="4"/>
      <c r="AA1471" s="4" t="str">
        <f t="shared" si="230"/>
        <v>na</v>
      </c>
      <c r="AB1471" s="4" t="str">
        <f t="shared" si="231"/>
        <v>na</v>
      </c>
      <c r="AC1471" s="4" t="str">
        <f t="shared" si="232"/>
        <v>na</v>
      </c>
      <c r="AD1471" s="4" t="str">
        <f t="shared" si="233"/>
        <v>na</v>
      </c>
      <c r="AE1471" s="4" t="str">
        <f t="shared" si="234"/>
        <v>na</v>
      </c>
      <c r="AF1471" s="4" t="str">
        <f t="shared" si="235"/>
        <v>na</v>
      </c>
      <c r="AG1471" s="4" t="str">
        <f t="shared" si="236"/>
        <v>na</v>
      </c>
    </row>
    <row r="1472" spans="1:33" x14ac:dyDescent="0.2">
      <c r="A1472" t="s">
        <v>5494</v>
      </c>
      <c r="B1472" t="s">
        <v>5911</v>
      </c>
      <c r="C1472" s="7" t="str">
        <f>VLOOKUP(B1472,YahooFinanceInfos!A:T,9,FALSE)</f>
        <v>WisdomTree Australia Dividend I</v>
      </c>
      <c r="D1472" t="str">
        <f>VLOOKUP(B1472,YahooFinanceInfos!A:T,7,FALSE)</f>
        <v>USD</v>
      </c>
      <c r="E1472" s="1">
        <f>VLOOKUP(B1472,YahooFinanceInfos!A:T,20,FALSE)</f>
        <v>54.0152</v>
      </c>
      <c r="F1472" s="4" t="str">
        <f>VLOOKUP(B1472,YahooFinanceInfos!A:AK,37,FALSE)</f>
        <v>53.88 - 54.0152</v>
      </c>
      <c r="G1472" s="11">
        <f>(VLOOKUP(B1472,YahooFinanceInfos!A:AO,41,FALSE)-E1472)/E1472</f>
        <v>0</v>
      </c>
      <c r="H1472" s="9">
        <f>VLOOKUP(B1472,YahooFinanceInfos!A:AX,50,FALSE)</f>
        <v>0</v>
      </c>
      <c r="I1472" s="9">
        <f>VLOOKUP(B1472,YahooFinanceInfos!A:AT,46,FALSE)</f>
        <v>0</v>
      </c>
      <c r="J1472" s="4">
        <f>VLOOKUP(B1472,YahooFinanceInfos!A:AV,48,FALSE)</f>
        <v>0</v>
      </c>
      <c r="K1472" s="4" t="str">
        <f t="shared" si="237"/>
        <v>na</v>
      </c>
      <c r="L1472" s="9">
        <f>VLOOKUP(B1472,YahooFinanceInfos!A:AV,47,FALSE)</f>
        <v>0</v>
      </c>
      <c r="M1472" s="9">
        <f>VLOOKUP(B1472,YahooFinanceInfos!A:AZ,52,FALSE)</f>
        <v>0</v>
      </c>
      <c r="N1472" s="4">
        <f>VLOOKUP(B1472,YahooFinanceInfos!A:BH,60,FALSE)</f>
        <v>0</v>
      </c>
      <c r="O1472" s="4" t="str">
        <f t="shared" si="238"/>
        <v>don't touch</v>
      </c>
      <c r="P1472" s="4"/>
      <c r="Q1472" s="4"/>
      <c r="R1472" s="4"/>
      <c r="S1472" s="4"/>
      <c r="T1472" s="4"/>
      <c r="AA1472" s="4" t="str">
        <f t="shared" si="230"/>
        <v>na</v>
      </c>
      <c r="AB1472" s="4" t="str">
        <f t="shared" si="231"/>
        <v>na</v>
      </c>
      <c r="AC1472" s="4" t="str">
        <f t="shared" si="232"/>
        <v>na</v>
      </c>
      <c r="AD1472" s="4" t="str">
        <f t="shared" si="233"/>
        <v>na</v>
      </c>
      <c r="AE1472" s="4" t="str">
        <f t="shared" si="234"/>
        <v>na</v>
      </c>
      <c r="AF1472" s="4" t="str">
        <f t="shared" si="235"/>
        <v>na</v>
      </c>
      <c r="AG1472" s="4" t="str">
        <f t="shared" si="236"/>
        <v>na</v>
      </c>
    </row>
    <row r="1473" spans="1:33" x14ac:dyDescent="0.2">
      <c r="A1473" t="s">
        <v>5494</v>
      </c>
      <c r="B1473" t="s">
        <v>5913</v>
      </c>
      <c r="C1473" s="7" t="str">
        <f>VLOOKUP(B1473,YahooFinanceInfos!A:T,9,FALSE)</f>
        <v xml:space="preserve">Deutsche Bank AG ELEMENTS Dogs </v>
      </c>
      <c r="D1473" t="str">
        <f>VLOOKUP(B1473,YahooFinanceInfos!A:T,7,FALSE)</f>
        <v>USD</v>
      </c>
      <c r="E1473" s="1">
        <f>VLOOKUP(B1473,YahooFinanceInfos!A:T,20,FALSE)</f>
        <v>25.65</v>
      </c>
      <c r="F1473" s="4" t="str">
        <f>VLOOKUP(B1473,YahooFinanceInfos!A:AK,37,FALSE)</f>
        <v>0.001 - 25.8899</v>
      </c>
      <c r="G1473" s="11">
        <f>(VLOOKUP(B1473,YahooFinanceInfos!A:AO,41,FALSE)-E1473)/E1473</f>
        <v>9.3528265107213349E-3</v>
      </c>
      <c r="H1473" s="9">
        <f>VLOOKUP(B1473,YahooFinanceInfos!A:AX,50,FALSE)</f>
        <v>0</v>
      </c>
      <c r="I1473" s="9">
        <f>VLOOKUP(B1473,YahooFinanceInfos!A:AT,46,FALSE)</f>
        <v>0</v>
      </c>
      <c r="J1473" s="4">
        <f>VLOOKUP(B1473,YahooFinanceInfos!A:AV,48,FALSE)</f>
        <v>0</v>
      </c>
      <c r="K1473" s="4" t="str">
        <f t="shared" si="237"/>
        <v>na</v>
      </c>
      <c r="L1473" s="9">
        <f>VLOOKUP(B1473,YahooFinanceInfos!A:AV,47,FALSE)</f>
        <v>0</v>
      </c>
      <c r="M1473" s="9">
        <f>VLOOKUP(B1473,YahooFinanceInfos!A:AZ,52,FALSE)</f>
        <v>0</v>
      </c>
      <c r="N1473" s="4">
        <f>VLOOKUP(B1473,YahooFinanceInfos!A:BH,60,FALSE)</f>
        <v>0</v>
      </c>
      <c r="O1473" s="4" t="str">
        <f t="shared" si="238"/>
        <v>don't touch</v>
      </c>
      <c r="P1473" s="4"/>
      <c r="Q1473" s="4"/>
      <c r="R1473" s="4"/>
      <c r="S1473" s="4"/>
      <c r="T1473" s="4"/>
      <c r="AA1473" s="4" t="str">
        <f t="shared" si="230"/>
        <v>na</v>
      </c>
      <c r="AB1473" s="4" t="str">
        <f t="shared" si="231"/>
        <v>na</v>
      </c>
      <c r="AC1473" s="4" t="str">
        <f t="shared" si="232"/>
        <v>na</v>
      </c>
      <c r="AD1473" s="4" t="str">
        <f t="shared" si="233"/>
        <v>na</v>
      </c>
      <c r="AE1473" s="4" t="str">
        <f t="shared" si="234"/>
        <v>na</v>
      </c>
      <c r="AF1473" s="4" t="str">
        <f t="shared" si="235"/>
        <v>na</v>
      </c>
      <c r="AG1473" s="4" t="str">
        <f t="shared" si="236"/>
        <v>na</v>
      </c>
    </row>
    <row r="1474" spans="1:33" x14ac:dyDescent="0.2">
      <c r="A1474" t="s">
        <v>5494</v>
      </c>
      <c r="B1474" t="s">
        <v>5915</v>
      </c>
      <c r="C1474" s="7" t="str">
        <f>VLOOKUP(B1474,YahooFinanceInfos!A:T,9,FALSE)</f>
        <v>DEUTSCHE BANK AKTIENGESELLSCHAF</v>
      </c>
      <c r="D1474" t="str">
        <f>VLOOKUP(B1474,YahooFinanceInfos!A:T,7,FALSE)</f>
        <v>USD</v>
      </c>
      <c r="E1474" s="1">
        <f>VLOOKUP(B1474,YahooFinanceInfos!A:T,20,FALSE)</f>
        <v>34.9</v>
      </c>
      <c r="F1474" s="4" t="str">
        <f>VLOOKUP(B1474,YahooFinanceInfos!A:AK,37,FALSE)</f>
        <v>34.5044 - 35.2501</v>
      </c>
      <c r="G1474" s="11">
        <f>(VLOOKUP(B1474,YahooFinanceInfos!A:AO,41,FALSE)-E1474)/E1474</f>
        <v>1.003151862464197E-2</v>
      </c>
      <c r="H1474" s="9">
        <f>VLOOKUP(B1474,YahooFinanceInfos!A:AX,50,FALSE)</f>
        <v>0</v>
      </c>
      <c r="I1474" s="9">
        <f>VLOOKUP(B1474,YahooFinanceInfos!A:AT,46,FALSE)</f>
        <v>0</v>
      </c>
      <c r="J1474" s="4">
        <f>VLOOKUP(B1474,YahooFinanceInfos!A:AV,48,FALSE)</f>
        <v>0</v>
      </c>
      <c r="K1474" s="4" t="str">
        <f t="shared" si="237"/>
        <v>na</v>
      </c>
      <c r="L1474" s="9">
        <f>VLOOKUP(B1474,YahooFinanceInfos!A:AV,47,FALSE)</f>
        <v>0</v>
      </c>
      <c r="M1474" s="9">
        <f>VLOOKUP(B1474,YahooFinanceInfos!A:AZ,52,FALSE)</f>
        <v>0</v>
      </c>
      <c r="N1474" s="4">
        <f>VLOOKUP(B1474,YahooFinanceInfos!A:BH,60,FALSE)</f>
        <v>0</v>
      </c>
      <c r="O1474" s="4" t="str">
        <f t="shared" si="238"/>
        <v>don't touch</v>
      </c>
      <c r="P1474" s="4"/>
      <c r="Q1474" s="4"/>
      <c r="R1474" s="4"/>
      <c r="S1474" s="4"/>
      <c r="T1474" s="4"/>
      <c r="AA1474" s="4" t="str">
        <f t="shared" si="230"/>
        <v>na</v>
      </c>
      <c r="AB1474" s="4" t="str">
        <f t="shared" si="231"/>
        <v>na</v>
      </c>
      <c r="AC1474" s="4" t="str">
        <f t="shared" si="232"/>
        <v>na</v>
      </c>
      <c r="AD1474" s="4" t="str">
        <f t="shared" si="233"/>
        <v>na</v>
      </c>
      <c r="AE1474" s="4" t="str">
        <f t="shared" si="234"/>
        <v>na</v>
      </c>
      <c r="AF1474" s="4" t="str">
        <f t="shared" si="235"/>
        <v>na</v>
      </c>
      <c r="AG1474" s="4" t="str">
        <f t="shared" si="236"/>
        <v>na</v>
      </c>
    </row>
    <row r="1475" spans="1:33" x14ac:dyDescent="0.2">
      <c r="A1475" t="s">
        <v>5494</v>
      </c>
      <c r="B1475" t="s">
        <v>5917</v>
      </c>
      <c r="C1475" s="7" t="str">
        <f>VLOOKUP(B1475,YahooFinanceInfos!A:T,9,FALSE)</f>
        <v xml:space="preserve">Eaton Vance NextShares Trust - </v>
      </c>
      <c r="D1475" t="str">
        <f>VLOOKUP(B1475,YahooFinanceInfos!A:T,7,FALSE)</f>
        <v>USD</v>
      </c>
      <c r="E1475" s="1">
        <f>VLOOKUP(B1475,YahooFinanceInfos!A:T,20,FALSE)</f>
        <v>100.06</v>
      </c>
      <c r="F1475" s="4" t="str">
        <f>VLOOKUP(B1475,YahooFinanceInfos!A:AK,37,FALSE)</f>
        <v>99.88 - 100.06</v>
      </c>
      <c r="G1475" s="11">
        <f>(VLOOKUP(B1475,YahooFinanceInfos!A:AO,41,FALSE)-E1475)/E1475</f>
        <v>0</v>
      </c>
      <c r="H1475" s="9">
        <f>VLOOKUP(B1475,YahooFinanceInfos!A:AX,50,FALSE)</f>
        <v>0</v>
      </c>
      <c r="I1475" s="9">
        <f>VLOOKUP(B1475,YahooFinanceInfos!A:AT,46,FALSE)</f>
        <v>0</v>
      </c>
      <c r="J1475" s="4">
        <f>VLOOKUP(B1475,YahooFinanceInfos!A:AV,48,FALSE)</f>
        <v>0</v>
      </c>
      <c r="K1475" s="4" t="str">
        <f t="shared" si="237"/>
        <v>na</v>
      </c>
      <c r="L1475" s="9">
        <f>VLOOKUP(B1475,YahooFinanceInfos!A:AV,47,FALSE)</f>
        <v>0</v>
      </c>
      <c r="M1475" s="9">
        <f>VLOOKUP(B1475,YahooFinanceInfos!A:AZ,52,FALSE)</f>
        <v>0</v>
      </c>
      <c r="N1475" s="4">
        <f>VLOOKUP(B1475,YahooFinanceInfos!A:BH,60,FALSE)</f>
        <v>0</v>
      </c>
      <c r="O1475" s="4" t="str">
        <f t="shared" si="238"/>
        <v>don't touch</v>
      </c>
      <c r="P1475" s="4"/>
      <c r="Q1475" s="4"/>
      <c r="R1475" s="4"/>
      <c r="S1475" s="4"/>
      <c r="T1475" s="4"/>
      <c r="AA1475" s="4" t="str">
        <f t="shared" si="230"/>
        <v>na</v>
      </c>
      <c r="AB1475" s="4" t="str">
        <f t="shared" si="231"/>
        <v>na</v>
      </c>
      <c r="AC1475" s="4" t="str">
        <f t="shared" si="232"/>
        <v>na</v>
      </c>
      <c r="AD1475" s="4" t="str">
        <f t="shared" si="233"/>
        <v>na</v>
      </c>
      <c r="AE1475" s="4" t="str">
        <f t="shared" si="234"/>
        <v>na</v>
      </c>
      <c r="AF1475" s="4" t="str">
        <f t="shared" si="235"/>
        <v>na</v>
      </c>
      <c r="AG1475" s="4" t="str">
        <f t="shared" si="236"/>
        <v>na</v>
      </c>
    </row>
    <row r="1476" spans="1:33" x14ac:dyDescent="0.2">
      <c r="A1476" t="s">
        <v>5494</v>
      </c>
      <c r="B1476" t="s">
        <v>5919</v>
      </c>
      <c r="C1476" s="7" t="str">
        <f>VLOOKUP(B1476,YahooFinanceInfos!A:T,9,FALSE)</f>
        <v>Clarymore CEF GS Connect ETN</v>
      </c>
      <c r="D1476" t="str">
        <f>VLOOKUP(B1476,YahooFinanceInfos!A:T,7,FALSE)</f>
        <v>USD</v>
      </c>
      <c r="E1476" s="1">
        <f>VLOOKUP(B1476,YahooFinanceInfos!A:T,20,FALSE)</f>
        <v>10.52</v>
      </c>
      <c r="F1476" s="4" t="str">
        <f>VLOOKUP(B1476,YahooFinanceInfos!A:AK,37,FALSE)</f>
        <v>7.31 - 17.89</v>
      </c>
      <c r="G1476" s="11">
        <f>(VLOOKUP(B1476,YahooFinanceInfos!A:AO,41,FALSE)-E1476)/E1476</f>
        <v>0.70057034220532333</v>
      </c>
      <c r="H1476" s="9">
        <f>VLOOKUP(B1476,YahooFinanceInfos!A:AX,50,FALSE)</f>
        <v>0</v>
      </c>
      <c r="I1476" s="9">
        <f>VLOOKUP(B1476,YahooFinanceInfos!A:AT,46,FALSE)</f>
        <v>0</v>
      </c>
      <c r="J1476" s="4">
        <f>VLOOKUP(B1476,YahooFinanceInfos!A:AV,48,FALSE)</f>
        <v>0</v>
      </c>
      <c r="K1476" s="4" t="str">
        <f t="shared" si="237"/>
        <v>na</v>
      </c>
      <c r="L1476" s="9">
        <f>VLOOKUP(B1476,YahooFinanceInfos!A:AV,47,FALSE)</f>
        <v>0</v>
      </c>
      <c r="M1476" s="9">
        <f>VLOOKUP(B1476,YahooFinanceInfos!A:AZ,52,FALSE)</f>
        <v>0</v>
      </c>
      <c r="N1476" s="4">
        <f>VLOOKUP(B1476,YahooFinanceInfos!A:BH,60,FALSE)</f>
        <v>0</v>
      </c>
      <c r="O1476" s="4" t="str">
        <f t="shared" si="238"/>
        <v>don't touch</v>
      </c>
      <c r="P1476" s="4"/>
      <c r="Q1476" s="4"/>
      <c r="R1476" s="4"/>
      <c r="S1476" s="4"/>
      <c r="T1476" s="4"/>
      <c r="AA1476" s="4" t="str">
        <f t="shared" si="230"/>
        <v>na</v>
      </c>
      <c r="AB1476" s="4" t="str">
        <f t="shared" si="231"/>
        <v>na</v>
      </c>
      <c r="AC1476" s="4" t="str">
        <f t="shared" si="232"/>
        <v>na</v>
      </c>
      <c r="AD1476" s="4" t="str">
        <f t="shared" si="233"/>
        <v>na</v>
      </c>
      <c r="AE1476" s="4" t="str">
        <f t="shared" si="234"/>
        <v>na</v>
      </c>
      <c r="AF1476" s="4" t="str">
        <f t="shared" si="235"/>
        <v>na</v>
      </c>
      <c r="AG1476" s="4" t="str">
        <f t="shared" si="236"/>
        <v>na</v>
      </c>
    </row>
    <row r="1477" spans="1:33" x14ac:dyDescent="0.2">
      <c r="A1477" t="s">
        <v>5494</v>
      </c>
      <c r="B1477" t="s">
        <v>5921</v>
      </c>
      <c r="C1477" s="7" t="str">
        <f>VLOOKUP(B1477,YahooFinanceInfos!A:T,9,FALSE)</f>
        <v>Vanguard Short-Term Corporate B</v>
      </c>
      <c r="D1477" t="str">
        <f>VLOOKUP(B1477,YahooFinanceInfos!A:T,7,FALSE)</f>
        <v>USD</v>
      </c>
      <c r="E1477" s="1">
        <f>VLOOKUP(B1477,YahooFinanceInfos!A:T,20,FALSE)</f>
        <v>81.099999999999994</v>
      </c>
      <c r="F1477" s="4" t="str">
        <f>VLOOKUP(B1477,YahooFinanceInfos!A:AK,37,FALSE)</f>
        <v>71.19 - 83.5</v>
      </c>
      <c r="G1477" s="11">
        <f>(VLOOKUP(B1477,YahooFinanceInfos!A:AO,41,FALSE)-E1477)/E1477</f>
        <v>2.959309494451302E-2</v>
      </c>
      <c r="H1477" s="9">
        <f>VLOOKUP(B1477,YahooFinanceInfos!A:AX,50,FALSE)</f>
        <v>0</v>
      </c>
      <c r="I1477" s="9">
        <f>VLOOKUP(B1477,YahooFinanceInfos!A:AT,46,FALSE)</f>
        <v>0</v>
      </c>
      <c r="J1477" s="4">
        <f>VLOOKUP(B1477,YahooFinanceInfos!A:AV,48,FALSE)</f>
        <v>0</v>
      </c>
      <c r="K1477" s="4" t="str">
        <f t="shared" si="237"/>
        <v>na</v>
      </c>
      <c r="L1477" s="9">
        <f>VLOOKUP(B1477,YahooFinanceInfos!A:AV,47,FALSE)</f>
        <v>0</v>
      </c>
      <c r="M1477" s="9">
        <f>VLOOKUP(B1477,YahooFinanceInfos!A:AZ,52,FALSE)</f>
        <v>0</v>
      </c>
      <c r="N1477" s="4">
        <f>VLOOKUP(B1477,YahooFinanceInfos!A:BH,60,FALSE)</f>
        <v>0</v>
      </c>
      <c r="O1477" s="4" t="str">
        <f t="shared" si="238"/>
        <v>don't touch</v>
      </c>
      <c r="P1477" s="4"/>
      <c r="Q1477" s="4"/>
      <c r="R1477" s="4"/>
      <c r="S1477" s="4"/>
      <c r="T1477" s="4"/>
      <c r="AA1477" s="4" t="str">
        <f t="shared" si="230"/>
        <v>na</v>
      </c>
      <c r="AB1477" s="4" t="str">
        <f t="shared" si="231"/>
        <v>na</v>
      </c>
      <c r="AC1477" s="4" t="str">
        <f t="shared" si="232"/>
        <v>na</v>
      </c>
      <c r="AD1477" s="4" t="str">
        <f t="shared" si="233"/>
        <v>na</v>
      </c>
      <c r="AE1477" s="4" t="str">
        <f t="shared" si="234"/>
        <v>na</v>
      </c>
      <c r="AF1477" s="4" t="str">
        <f t="shared" si="235"/>
        <v>na</v>
      </c>
      <c r="AG1477" s="4" t="str">
        <f t="shared" si="236"/>
        <v>na</v>
      </c>
    </row>
    <row r="1478" spans="1:33" x14ac:dyDescent="0.2">
      <c r="A1478" t="s">
        <v>5494</v>
      </c>
      <c r="B1478" t="s">
        <v>5923</v>
      </c>
      <c r="C1478" s="7" t="str">
        <f>VLOOKUP(B1478,YahooFinanceInfos!A:T,9,FALSE)</f>
        <v>SPDR S&amp;P 1500 Momentum Tilt ETF</v>
      </c>
      <c r="D1478" t="str">
        <f>VLOOKUP(B1478,YahooFinanceInfos!A:T,7,FALSE)</f>
        <v>USD</v>
      </c>
      <c r="E1478" s="1">
        <f>VLOOKUP(B1478,YahooFinanceInfos!A:T,20,FALSE)</f>
        <v>124.1498</v>
      </c>
      <c r="F1478" s="4" t="str">
        <f>VLOOKUP(B1478,YahooFinanceInfos!A:AK,37,FALSE)</f>
        <v>94.68 - 146.69</v>
      </c>
      <c r="G1478" s="11">
        <f>(VLOOKUP(B1478,YahooFinanceInfos!A:AO,41,FALSE)-E1478)/E1478</f>
        <v>0.18155647451707532</v>
      </c>
      <c r="H1478" s="9">
        <f>VLOOKUP(B1478,YahooFinanceInfos!A:AX,50,FALSE)</f>
        <v>0</v>
      </c>
      <c r="I1478" s="9">
        <f>VLOOKUP(B1478,YahooFinanceInfos!A:AT,46,FALSE)</f>
        <v>0</v>
      </c>
      <c r="J1478" s="4">
        <f>VLOOKUP(B1478,YahooFinanceInfos!A:AV,48,FALSE)</f>
        <v>0</v>
      </c>
      <c r="K1478" s="4" t="str">
        <f t="shared" si="237"/>
        <v>na</v>
      </c>
      <c r="L1478" s="9">
        <f>VLOOKUP(B1478,YahooFinanceInfos!A:AV,47,FALSE)</f>
        <v>0</v>
      </c>
      <c r="M1478" s="9">
        <f>VLOOKUP(B1478,YahooFinanceInfos!A:AZ,52,FALSE)</f>
        <v>0</v>
      </c>
      <c r="N1478" s="4">
        <f>VLOOKUP(B1478,YahooFinanceInfos!A:BH,60,FALSE)</f>
        <v>0</v>
      </c>
      <c r="O1478" s="4" t="str">
        <f t="shared" si="238"/>
        <v>don't touch</v>
      </c>
      <c r="P1478" s="4"/>
      <c r="Q1478" s="4"/>
      <c r="R1478" s="4"/>
      <c r="S1478" s="4"/>
      <c r="T1478" s="4"/>
      <c r="AA1478" s="4" t="str">
        <f t="shared" si="230"/>
        <v>na</v>
      </c>
      <c r="AB1478" s="4" t="str">
        <f t="shared" si="231"/>
        <v>na</v>
      </c>
      <c r="AC1478" s="4" t="str">
        <f t="shared" si="232"/>
        <v>na</v>
      </c>
      <c r="AD1478" s="4" t="str">
        <f t="shared" si="233"/>
        <v>na</v>
      </c>
      <c r="AE1478" s="4" t="str">
        <f t="shared" si="234"/>
        <v>na</v>
      </c>
      <c r="AF1478" s="4" t="str">
        <f t="shared" si="235"/>
        <v>na</v>
      </c>
      <c r="AG1478" s="4" t="str">
        <f t="shared" si="236"/>
        <v>na</v>
      </c>
    </row>
    <row r="1479" spans="1:33" x14ac:dyDescent="0.2">
      <c r="A1479" t="s">
        <v>5494</v>
      </c>
      <c r="B1479" t="s">
        <v>5925</v>
      </c>
      <c r="C1479" s="7" t="str">
        <f>VLOOKUP(B1479,YahooFinanceInfos!A:T,9,FALSE)</f>
        <v>iShares iBonds Sep 2019 Term Mu</v>
      </c>
      <c r="D1479" t="str">
        <f>VLOOKUP(B1479,YahooFinanceInfos!A:T,7,FALSE)</f>
        <v>USD</v>
      </c>
      <c r="E1479" s="1">
        <f>VLOOKUP(B1479,YahooFinanceInfos!A:T,20,FALSE)</f>
        <v>25.43</v>
      </c>
      <c r="F1479" s="4" t="str">
        <f>VLOOKUP(B1479,YahooFinanceInfos!A:AK,37,FALSE)</f>
        <v>25.4 - 25.47</v>
      </c>
      <c r="G1479" s="11">
        <f>(VLOOKUP(B1479,YahooFinanceInfos!A:AO,41,FALSE)-E1479)/E1479</f>
        <v>1.5729453401493964E-3</v>
      </c>
      <c r="H1479" s="9">
        <f>VLOOKUP(B1479,YahooFinanceInfos!A:AX,50,FALSE)</f>
        <v>0</v>
      </c>
      <c r="I1479" s="9">
        <f>VLOOKUP(B1479,YahooFinanceInfos!A:AT,46,FALSE)</f>
        <v>0</v>
      </c>
      <c r="J1479" s="4">
        <f>VLOOKUP(B1479,YahooFinanceInfos!A:AV,48,FALSE)</f>
        <v>0</v>
      </c>
      <c r="K1479" s="4" t="str">
        <f t="shared" si="237"/>
        <v>na</v>
      </c>
      <c r="L1479" s="9">
        <f>VLOOKUP(B1479,YahooFinanceInfos!A:AV,47,FALSE)</f>
        <v>0</v>
      </c>
      <c r="M1479" s="9">
        <f>VLOOKUP(B1479,YahooFinanceInfos!A:AZ,52,FALSE)</f>
        <v>0</v>
      </c>
      <c r="N1479" s="4">
        <f>VLOOKUP(B1479,YahooFinanceInfos!A:BH,60,FALSE)</f>
        <v>0</v>
      </c>
      <c r="O1479" s="4" t="str">
        <f t="shared" si="238"/>
        <v>don't touch</v>
      </c>
      <c r="P1479" s="4"/>
      <c r="Q1479" s="4"/>
      <c r="R1479" s="4"/>
      <c r="S1479" s="4"/>
      <c r="T1479" s="4"/>
      <c r="AA1479" s="4" t="str">
        <f t="shared" si="230"/>
        <v>na</v>
      </c>
      <c r="AB1479" s="4" t="str">
        <f t="shared" si="231"/>
        <v>na</v>
      </c>
      <c r="AC1479" s="4" t="str">
        <f t="shared" si="232"/>
        <v>na</v>
      </c>
      <c r="AD1479" s="4" t="str">
        <f t="shared" si="233"/>
        <v>na</v>
      </c>
      <c r="AE1479" s="4" t="str">
        <f t="shared" si="234"/>
        <v>na</v>
      </c>
      <c r="AF1479" s="4" t="str">
        <f t="shared" si="235"/>
        <v>na</v>
      </c>
      <c r="AG1479" s="4" t="str">
        <f t="shared" si="236"/>
        <v>na</v>
      </c>
    </row>
    <row r="1480" spans="1:33" x14ac:dyDescent="0.2">
      <c r="A1480" t="s">
        <v>5494</v>
      </c>
      <c r="B1480" t="s">
        <v>5927</v>
      </c>
      <c r="C1480" s="7" t="str">
        <f>VLOOKUP(B1480,YahooFinanceInfos!A:T,9,FALSE)</f>
        <v>Invesco Golden Dragon China ETF</v>
      </c>
      <c r="D1480" t="str">
        <f>VLOOKUP(B1480,YahooFinanceInfos!A:T,7,FALSE)</f>
        <v>USD</v>
      </c>
      <c r="E1480" s="1">
        <f>VLOOKUP(B1480,YahooFinanceInfos!A:T,20,FALSE)</f>
        <v>41.09</v>
      </c>
      <c r="F1480" s="4" t="str">
        <f>VLOOKUP(B1480,YahooFinanceInfos!A:AK,37,FALSE)</f>
        <v>30.0 - 45.94</v>
      </c>
      <c r="G1480" s="11">
        <f>(VLOOKUP(B1480,YahooFinanceInfos!A:AO,41,FALSE)-E1480)/E1480</f>
        <v>0.11803358481382317</v>
      </c>
      <c r="H1480" s="9">
        <f>VLOOKUP(B1480,YahooFinanceInfos!A:AX,50,FALSE)</f>
        <v>4.6749999999999998</v>
      </c>
      <c r="I1480" s="9">
        <f>VLOOKUP(B1480,YahooFinanceInfos!A:AT,46,FALSE)</f>
        <v>7.0000000000000007E-2</v>
      </c>
      <c r="J1480" s="4">
        <f>VLOOKUP(B1480,YahooFinanceInfos!A:AV,48,FALSE)</f>
        <v>1.7031631E-3</v>
      </c>
      <c r="K1480" s="4">
        <f t="shared" si="237"/>
        <v>1.4973262032085563E-2</v>
      </c>
      <c r="L1480" s="9">
        <f>VLOOKUP(B1480,YahooFinanceInfos!A:AV,47,FALSE)</f>
        <v>8.7893050000000006</v>
      </c>
      <c r="M1480" s="9">
        <f>VLOOKUP(B1480,YahooFinanceInfos!A:AZ,52,FALSE)</f>
        <v>38.265999999999998</v>
      </c>
      <c r="N1480" s="4">
        <f>VLOOKUP(B1480,YahooFinanceInfos!A:BH,60,FALSE)</f>
        <v>1.0737992999999999</v>
      </c>
      <c r="O1480" s="4" t="str">
        <f t="shared" si="238"/>
        <v>don't touch</v>
      </c>
      <c r="P1480" s="4"/>
      <c r="Q1480" s="4"/>
      <c r="R1480" s="4"/>
      <c r="S1480" s="4"/>
      <c r="T1480" s="4"/>
      <c r="AA1480" s="4" t="str">
        <f t="shared" si="230"/>
        <v>na</v>
      </c>
      <c r="AB1480" s="4" t="str">
        <f t="shared" si="231"/>
        <v>na</v>
      </c>
      <c r="AC1480" s="4" t="str">
        <f t="shared" si="232"/>
        <v>na</v>
      </c>
      <c r="AD1480" s="4" t="str">
        <f t="shared" si="233"/>
        <v>na</v>
      </c>
      <c r="AE1480" s="4" t="str">
        <f t="shared" si="234"/>
        <v>na</v>
      </c>
      <c r="AF1480" s="4" t="str">
        <f t="shared" si="235"/>
        <v>na</v>
      </c>
      <c r="AG1480" s="4" t="str">
        <f t="shared" si="236"/>
        <v>na</v>
      </c>
    </row>
    <row r="1481" spans="1:33" x14ac:dyDescent="0.2">
      <c r="A1481" t="s">
        <v>5494</v>
      </c>
      <c r="B1481" t="s">
        <v>5929</v>
      </c>
      <c r="C1481" s="7" t="str">
        <f>VLOOKUP(B1481,YahooFinanceInfos!A:T,9,FALSE)</f>
        <v>iShares J.P. Morgan EM Local Cu</v>
      </c>
      <c r="D1481" t="str">
        <f>VLOOKUP(B1481,YahooFinanceInfos!A:T,7,FALSE)</f>
        <v>USD</v>
      </c>
      <c r="E1481" s="1">
        <f>VLOOKUP(B1481,YahooFinanceInfos!A:T,20,FALSE)</f>
        <v>38.369999999999997</v>
      </c>
      <c r="F1481" s="4" t="str">
        <f>VLOOKUP(B1481,YahooFinanceInfos!A:AK,37,FALSE)</f>
        <v>34.53 - 47.01</v>
      </c>
      <c r="G1481" s="11">
        <f>(VLOOKUP(B1481,YahooFinanceInfos!A:AO,41,FALSE)-E1481)/E1481</f>
        <v>0.22517591868647382</v>
      </c>
      <c r="H1481" s="9">
        <f>VLOOKUP(B1481,YahooFinanceInfos!A:AX,50,FALSE)</f>
        <v>0</v>
      </c>
      <c r="I1481" s="9">
        <f>VLOOKUP(B1481,YahooFinanceInfos!A:AT,46,FALSE)</f>
        <v>0</v>
      </c>
      <c r="J1481" s="4">
        <f>VLOOKUP(B1481,YahooFinanceInfos!A:AV,48,FALSE)</f>
        <v>0</v>
      </c>
      <c r="K1481" s="4" t="str">
        <f t="shared" si="237"/>
        <v>na</v>
      </c>
      <c r="L1481" s="9">
        <f>VLOOKUP(B1481,YahooFinanceInfos!A:AV,47,FALSE)</f>
        <v>0</v>
      </c>
      <c r="M1481" s="9">
        <f>VLOOKUP(B1481,YahooFinanceInfos!A:AZ,52,FALSE)</f>
        <v>0</v>
      </c>
      <c r="N1481" s="4">
        <f>VLOOKUP(B1481,YahooFinanceInfos!A:BH,60,FALSE)</f>
        <v>0</v>
      </c>
      <c r="O1481" s="4" t="str">
        <f t="shared" si="238"/>
        <v>don't touch</v>
      </c>
      <c r="P1481" s="4"/>
      <c r="Q1481" s="4"/>
      <c r="R1481" s="4"/>
      <c r="S1481" s="4"/>
      <c r="T1481" s="4"/>
      <c r="AA1481" s="4" t="str">
        <f t="shared" si="230"/>
        <v>na</v>
      </c>
      <c r="AB1481" s="4" t="str">
        <f t="shared" si="231"/>
        <v>na</v>
      </c>
      <c r="AC1481" s="4" t="str">
        <f t="shared" si="232"/>
        <v>na</v>
      </c>
      <c r="AD1481" s="4" t="str">
        <f t="shared" si="233"/>
        <v>na</v>
      </c>
      <c r="AE1481" s="4" t="str">
        <f t="shared" si="234"/>
        <v>na</v>
      </c>
      <c r="AF1481" s="4" t="str">
        <f t="shared" si="235"/>
        <v>na</v>
      </c>
      <c r="AG1481" s="4" t="str">
        <f t="shared" si="236"/>
        <v>na</v>
      </c>
    </row>
    <row r="1482" spans="1:33" x14ac:dyDescent="0.2">
      <c r="A1482" t="s">
        <v>5494</v>
      </c>
      <c r="B1482" t="s">
        <v>5931</v>
      </c>
      <c r="C1482" s="7" t="str">
        <f>VLOOKUP(B1482,YahooFinanceInfos!A:T,9,FALSE)</f>
        <v>Invesco Russell Top 200 Pure Va</v>
      </c>
      <c r="D1482" t="str">
        <f>VLOOKUP(B1482,YahooFinanceInfos!A:T,7,FALSE)</f>
        <v>USD</v>
      </c>
      <c r="E1482" s="1">
        <f>VLOOKUP(B1482,YahooFinanceInfos!A:T,20,FALSE)</f>
        <v>40.29</v>
      </c>
      <c r="F1482" s="4" t="str">
        <f>VLOOKUP(B1482,YahooFinanceInfos!A:AK,37,FALSE)</f>
        <v>37.59 - 40.44</v>
      </c>
      <c r="G1482" s="11">
        <f>(VLOOKUP(B1482,YahooFinanceInfos!A:AO,41,FALSE)-E1482)/E1482</f>
        <v>3.7230081906179844E-3</v>
      </c>
      <c r="H1482" s="9">
        <f>VLOOKUP(B1482,YahooFinanceInfos!A:AX,50,FALSE)</f>
        <v>0</v>
      </c>
      <c r="I1482" s="9">
        <f>VLOOKUP(B1482,YahooFinanceInfos!A:AT,46,FALSE)</f>
        <v>0</v>
      </c>
      <c r="J1482" s="4">
        <f>VLOOKUP(B1482,YahooFinanceInfos!A:AV,48,FALSE)</f>
        <v>0</v>
      </c>
      <c r="K1482" s="4" t="str">
        <f t="shared" si="237"/>
        <v>na</v>
      </c>
      <c r="L1482" s="9">
        <f>VLOOKUP(B1482,YahooFinanceInfos!A:AV,47,FALSE)</f>
        <v>0</v>
      </c>
      <c r="M1482" s="9">
        <f>VLOOKUP(B1482,YahooFinanceInfos!A:AZ,52,FALSE)</f>
        <v>0</v>
      </c>
      <c r="N1482" s="4">
        <f>VLOOKUP(B1482,YahooFinanceInfos!A:BH,60,FALSE)</f>
        <v>0</v>
      </c>
      <c r="O1482" s="4" t="str">
        <f t="shared" si="238"/>
        <v>don't touch</v>
      </c>
      <c r="P1482" s="4"/>
      <c r="Q1482" s="4"/>
      <c r="R1482" s="4"/>
      <c r="S1482" s="4"/>
      <c r="T1482" s="4"/>
      <c r="AA1482" s="4" t="str">
        <f t="shared" si="230"/>
        <v>na</v>
      </c>
      <c r="AB1482" s="4" t="str">
        <f t="shared" si="231"/>
        <v>na</v>
      </c>
      <c r="AC1482" s="4" t="str">
        <f t="shared" si="232"/>
        <v>na</v>
      </c>
      <c r="AD1482" s="4" t="str">
        <f t="shared" si="233"/>
        <v>na</v>
      </c>
      <c r="AE1482" s="4" t="str">
        <f t="shared" si="234"/>
        <v>na</v>
      </c>
      <c r="AF1482" s="4" t="str">
        <f t="shared" si="235"/>
        <v>na</v>
      </c>
      <c r="AG1482" s="4" t="str">
        <f t="shared" si="236"/>
        <v>na</v>
      </c>
    </row>
    <row r="1483" spans="1:33" x14ac:dyDescent="0.2">
      <c r="A1483" t="s">
        <v>5494</v>
      </c>
      <c r="B1483" t="s">
        <v>5932</v>
      </c>
      <c r="C1483" s="7" t="str">
        <f>VLOOKUP(B1483,YahooFinanceInfos!A:T,9,FALSE)</f>
        <v xml:space="preserve">iShares Core 1-5 Year USD Bond </v>
      </c>
      <c r="D1483" t="str">
        <f>VLOOKUP(B1483,YahooFinanceInfos!A:T,7,FALSE)</f>
        <v>USD</v>
      </c>
      <c r="E1483" s="1">
        <f>VLOOKUP(B1483,YahooFinanceInfos!A:T,20,FALSE)</f>
        <v>51.03</v>
      </c>
      <c r="F1483" s="4" t="str">
        <f>VLOOKUP(B1483,YahooFinanceInfos!A:AK,37,FALSE)</f>
        <v>47.53 - 51.44</v>
      </c>
      <c r="G1483" s="11">
        <f>(VLOOKUP(B1483,YahooFinanceInfos!A:AO,41,FALSE)-E1483)/E1483</f>
        <v>8.0344895159709297E-3</v>
      </c>
      <c r="H1483" s="9">
        <f>VLOOKUP(B1483,YahooFinanceInfos!A:AX,50,FALSE)</f>
        <v>0</v>
      </c>
      <c r="I1483" s="9">
        <f>VLOOKUP(B1483,YahooFinanceInfos!A:AT,46,FALSE)</f>
        <v>0</v>
      </c>
      <c r="J1483" s="4">
        <f>VLOOKUP(B1483,YahooFinanceInfos!A:AV,48,FALSE)</f>
        <v>0</v>
      </c>
      <c r="K1483" s="4" t="str">
        <f t="shared" si="237"/>
        <v>na</v>
      </c>
      <c r="L1483" s="9">
        <f>VLOOKUP(B1483,YahooFinanceInfos!A:AV,47,FALSE)</f>
        <v>0</v>
      </c>
      <c r="M1483" s="9">
        <f>VLOOKUP(B1483,YahooFinanceInfos!A:AZ,52,FALSE)</f>
        <v>0</v>
      </c>
      <c r="N1483" s="4">
        <f>VLOOKUP(B1483,YahooFinanceInfos!A:BH,60,FALSE)</f>
        <v>0</v>
      </c>
      <c r="O1483" s="4" t="str">
        <f t="shared" si="238"/>
        <v>don't touch</v>
      </c>
      <c r="P1483" s="4"/>
      <c r="Q1483" s="4"/>
      <c r="R1483" s="4"/>
      <c r="S1483" s="4"/>
      <c r="T1483" s="4"/>
      <c r="AA1483" s="4" t="str">
        <f t="shared" si="230"/>
        <v>na</v>
      </c>
      <c r="AB1483" s="4" t="str">
        <f t="shared" si="231"/>
        <v>na</v>
      </c>
      <c r="AC1483" s="4" t="str">
        <f t="shared" si="232"/>
        <v>na</v>
      </c>
      <c r="AD1483" s="4" t="str">
        <f t="shared" si="233"/>
        <v>na</v>
      </c>
      <c r="AE1483" s="4" t="str">
        <f t="shared" si="234"/>
        <v>na</v>
      </c>
      <c r="AF1483" s="4" t="str">
        <f t="shared" si="235"/>
        <v>na</v>
      </c>
      <c r="AG1483" s="4" t="str">
        <f t="shared" si="236"/>
        <v>na</v>
      </c>
    </row>
    <row r="1484" spans="1:33" x14ac:dyDescent="0.2">
      <c r="A1484" t="s">
        <v>5494</v>
      </c>
      <c r="B1484" t="s">
        <v>5934</v>
      </c>
      <c r="C1484" s="7" t="str">
        <f>VLOOKUP(B1484,YahooFinanceInfos!A:T,9,FALSE)</f>
        <v>iShares MSCI Malaysia Index Fun</v>
      </c>
      <c r="D1484" t="str">
        <f>VLOOKUP(B1484,YahooFinanceInfos!A:T,7,FALSE)</f>
        <v>USD</v>
      </c>
      <c r="E1484" s="1">
        <f>VLOOKUP(B1484,YahooFinanceInfos!A:T,20,FALSE)</f>
        <v>23.78</v>
      </c>
      <c r="F1484" s="4" t="str">
        <f>VLOOKUP(B1484,YahooFinanceInfos!A:AK,37,FALSE)</f>
        <v>19.06 - 30.31</v>
      </c>
      <c r="G1484" s="11">
        <f>(VLOOKUP(B1484,YahooFinanceInfos!A:AO,41,FALSE)-E1484)/E1484</f>
        <v>0.27460050462573582</v>
      </c>
      <c r="H1484" s="9">
        <f>VLOOKUP(B1484,YahooFinanceInfos!A:AX,50,FALSE)</f>
        <v>0</v>
      </c>
      <c r="I1484" s="9">
        <f>VLOOKUP(B1484,YahooFinanceInfos!A:AT,46,FALSE)</f>
        <v>2.9060000000000001</v>
      </c>
      <c r="J1484" s="4">
        <f>VLOOKUP(B1484,YahooFinanceInfos!A:AV,48,FALSE)</f>
        <v>0.12220352</v>
      </c>
      <c r="K1484" s="4" t="str">
        <f t="shared" si="237"/>
        <v>na</v>
      </c>
      <c r="L1484" s="9">
        <f>VLOOKUP(B1484,YahooFinanceInfos!A:AV,47,FALSE)</f>
        <v>0</v>
      </c>
      <c r="M1484" s="9">
        <f>VLOOKUP(B1484,YahooFinanceInfos!A:AZ,52,FALSE)</f>
        <v>7.8090000000000002</v>
      </c>
      <c r="N1484" s="4">
        <f>VLOOKUP(B1484,YahooFinanceInfos!A:BH,60,FALSE)</f>
        <v>3.0452043999999998</v>
      </c>
      <c r="O1484" s="4" t="str">
        <f t="shared" si="238"/>
        <v>don't touch</v>
      </c>
      <c r="P1484" s="4"/>
      <c r="Q1484" s="4"/>
      <c r="R1484" s="4"/>
      <c r="S1484" s="4"/>
      <c r="T1484" s="4"/>
      <c r="AA1484" s="4" t="str">
        <f t="shared" si="230"/>
        <v>na</v>
      </c>
      <c r="AB1484" s="4" t="str">
        <f t="shared" si="231"/>
        <v>na</v>
      </c>
      <c r="AC1484" s="4" t="str">
        <f t="shared" si="232"/>
        <v>na</v>
      </c>
      <c r="AD1484" s="4" t="str">
        <f t="shared" si="233"/>
        <v>na</v>
      </c>
      <c r="AE1484" s="4" t="str">
        <f t="shared" si="234"/>
        <v>na</v>
      </c>
      <c r="AF1484" s="4" t="str">
        <f t="shared" si="235"/>
        <v>na</v>
      </c>
      <c r="AG1484" s="4" t="str">
        <f t="shared" si="236"/>
        <v>na</v>
      </c>
    </row>
    <row r="1485" spans="1:33" x14ac:dyDescent="0.2">
      <c r="A1485" t="s">
        <v>5494</v>
      </c>
      <c r="B1485" t="s">
        <v>5936</v>
      </c>
      <c r="C1485" s="7" t="str">
        <f>VLOOKUP(B1485,YahooFinanceInfos!A:T,9,FALSE)</f>
        <v>iShares International Aggregate</v>
      </c>
      <c r="D1485" t="str">
        <f>VLOOKUP(B1485,YahooFinanceInfos!A:T,7,FALSE)</f>
        <v>USD</v>
      </c>
      <c r="E1485" s="1">
        <f>VLOOKUP(B1485,YahooFinanceInfos!A:T,20,FALSE)</f>
        <v>55.36</v>
      </c>
      <c r="F1485" s="4" t="str">
        <f>VLOOKUP(B1485,YahooFinanceInfos!A:AK,37,FALSE)</f>
        <v>52.51 - 56.89</v>
      </c>
      <c r="G1485" s="11">
        <f>(VLOOKUP(B1485,YahooFinanceInfos!A:AO,41,FALSE)-E1485)/E1485</f>
        <v>2.7637283236994239E-2</v>
      </c>
      <c r="H1485" s="9">
        <f>VLOOKUP(B1485,YahooFinanceInfos!A:AX,50,FALSE)</f>
        <v>0</v>
      </c>
      <c r="I1485" s="9">
        <f>VLOOKUP(B1485,YahooFinanceInfos!A:AT,46,FALSE)</f>
        <v>0</v>
      </c>
      <c r="J1485" s="4">
        <f>VLOOKUP(B1485,YahooFinanceInfos!A:AV,48,FALSE)</f>
        <v>0</v>
      </c>
      <c r="K1485" s="4" t="str">
        <f t="shared" si="237"/>
        <v>na</v>
      </c>
      <c r="L1485" s="9">
        <f>VLOOKUP(B1485,YahooFinanceInfos!A:AV,47,FALSE)</f>
        <v>0</v>
      </c>
      <c r="M1485" s="9">
        <f>VLOOKUP(B1485,YahooFinanceInfos!A:AZ,52,FALSE)</f>
        <v>0</v>
      </c>
      <c r="N1485" s="4">
        <f>VLOOKUP(B1485,YahooFinanceInfos!A:BH,60,FALSE)</f>
        <v>0</v>
      </c>
      <c r="O1485" s="4" t="str">
        <f t="shared" si="238"/>
        <v>don't touch</v>
      </c>
      <c r="P1485" s="4"/>
      <c r="Q1485" s="4"/>
      <c r="R1485" s="4"/>
      <c r="S1485" s="4"/>
      <c r="T1485" s="4"/>
      <c r="AA1485" s="4" t="str">
        <f t="shared" si="230"/>
        <v>na</v>
      </c>
      <c r="AB1485" s="4" t="str">
        <f t="shared" si="231"/>
        <v>na</v>
      </c>
      <c r="AC1485" s="4" t="str">
        <f t="shared" si="232"/>
        <v>na</v>
      </c>
      <c r="AD1485" s="4" t="str">
        <f t="shared" si="233"/>
        <v>na</v>
      </c>
      <c r="AE1485" s="4" t="str">
        <f t="shared" si="234"/>
        <v>na</v>
      </c>
      <c r="AF1485" s="4" t="str">
        <f t="shared" si="235"/>
        <v>na</v>
      </c>
      <c r="AG1485" s="4" t="str">
        <f t="shared" si="236"/>
        <v>na</v>
      </c>
    </row>
    <row r="1486" spans="1:33" x14ac:dyDescent="0.2">
      <c r="A1486" t="s">
        <v>5494</v>
      </c>
      <c r="B1486" t="s">
        <v>5938</v>
      </c>
      <c r="C1486" s="7" t="str">
        <f>VLOOKUP(B1486,YahooFinanceInfos!A:T,9,FALSE)</f>
        <v>Invesco Exchange-Traded Fund Tr</v>
      </c>
      <c r="D1486" t="str">
        <f>VLOOKUP(B1486,YahooFinanceInfos!A:T,7,FALSE)</f>
        <v>USD</v>
      </c>
      <c r="E1486" s="1">
        <f>VLOOKUP(B1486,YahooFinanceInfos!A:T,20,FALSE)</f>
        <v>71.002799999999993</v>
      </c>
      <c r="F1486" s="4" t="str">
        <f>VLOOKUP(B1486,YahooFinanceInfos!A:AK,37,FALSE)</f>
        <v>62.8344 - 75.4441</v>
      </c>
      <c r="G1486" s="11">
        <f>(VLOOKUP(B1486,YahooFinanceInfos!A:AO,41,FALSE)-E1486)/E1486</f>
        <v>6.2551054324618369E-2</v>
      </c>
      <c r="H1486" s="9">
        <f>VLOOKUP(B1486,YahooFinanceInfos!A:AX,50,FALSE)</f>
        <v>0</v>
      </c>
      <c r="I1486" s="9">
        <f>VLOOKUP(B1486,YahooFinanceInfos!A:AT,46,FALSE)</f>
        <v>0</v>
      </c>
      <c r="J1486" s="4">
        <f>VLOOKUP(B1486,YahooFinanceInfos!A:AV,48,FALSE)</f>
        <v>0</v>
      </c>
      <c r="K1486" s="4" t="str">
        <f t="shared" si="237"/>
        <v>na</v>
      </c>
      <c r="L1486" s="9">
        <f>VLOOKUP(B1486,YahooFinanceInfos!A:AV,47,FALSE)</f>
        <v>0</v>
      </c>
      <c r="M1486" s="9">
        <f>VLOOKUP(B1486,YahooFinanceInfos!A:AZ,52,FALSE)</f>
        <v>0</v>
      </c>
      <c r="N1486" s="4">
        <f>VLOOKUP(B1486,YahooFinanceInfos!A:BH,60,FALSE)</f>
        <v>0</v>
      </c>
      <c r="O1486" s="4" t="str">
        <f t="shared" si="238"/>
        <v>don't touch</v>
      </c>
      <c r="P1486" s="4"/>
      <c r="Q1486" s="4"/>
      <c r="R1486" s="4"/>
      <c r="S1486" s="4"/>
      <c r="T1486" s="4"/>
      <c r="AA1486" s="4" t="str">
        <f t="shared" si="230"/>
        <v>na</v>
      </c>
      <c r="AB1486" s="4" t="str">
        <f t="shared" si="231"/>
        <v>na</v>
      </c>
      <c r="AC1486" s="4" t="str">
        <f t="shared" si="232"/>
        <v>na</v>
      </c>
      <c r="AD1486" s="4" t="str">
        <f t="shared" si="233"/>
        <v>na</v>
      </c>
      <c r="AE1486" s="4" t="str">
        <f t="shared" si="234"/>
        <v>na</v>
      </c>
      <c r="AF1486" s="4" t="str">
        <f t="shared" si="235"/>
        <v>na</v>
      </c>
      <c r="AG1486" s="4" t="str">
        <f t="shared" si="236"/>
        <v>na</v>
      </c>
    </row>
    <row r="1487" spans="1:33" x14ac:dyDescent="0.2">
      <c r="A1487" t="s">
        <v>5494</v>
      </c>
      <c r="B1487" t="s">
        <v>5940</v>
      </c>
      <c r="C1487" s="7" t="str">
        <f>VLOOKUP(B1487,YahooFinanceInfos!A:T,9,FALSE)</f>
        <v>Global X YieldCo &amp; Renewable En</v>
      </c>
      <c r="D1487" t="str">
        <f>VLOOKUP(B1487,YahooFinanceInfos!A:T,7,FALSE)</f>
        <v>USD</v>
      </c>
      <c r="E1487" s="1">
        <f>VLOOKUP(B1487,YahooFinanceInfos!A:T,20,FALSE)</f>
        <v>12.75</v>
      </c>
      <c r="F1487" s="4" t="str">
        <f>VLOOKUP(B1487,YahooFinanceInfos!A:AK,37,FALSE)</f>
        <v>10.02 - 16.259</v>
      </c>
      <c r="G1487" s="11">
        <f>(VLOOKUP(B1487,YahooFinanceInfos!A:AO,41,FALSE)-E1487)/E1487</f>
        <v>0.27521568627450982</v>
      </c>
      <c r="H1487" s="9">
        <f>VLOOKUP(B1487,YahooFinanceInfos!A:AX,50,FALSE)</f>
        <v>0</v>
      </c>
      <c r="I1487" s="9">
        <f>VLOOKUP(B1487,YahooFinanceInfos!A:AT,46,FALSE)</f>
        <v>0</v>
      </c>
      <c r="J1487" s="4">
        <f>VLOOKUP(B1487,YahooFinanceInfos!A:AV,48,FALSE)</f>
        <v>0</v>
      </c>
      <c r="K1487" s="4" t="str">
        <f t="shared" si="237"/>
        <v>na</v>
      </c>
      <c r="L1487" s="9">
        <f>VLOOKUP(B1487,YahooFinanceInfos!A:AV,47,FALSE)</f>
        <v>0</v>
      </c>
      <c r="M1487" s="9">
        <f>VLOOKUP(B1487,YahooFinanceInfos!A:AZ,52,FALSE)</f>
        <v>0</v>
      </c>
      <c r="N1487" s="4">
        <f>VLOOKUP(B1487,YahooFinanceInfos!A:BH,60,FALSE)</f>
        <v>0</v>
      </c>
      <c r="O1487" s="4" t="str">
        <f t="shared" si="238"/>
        <v>don't touch</v>
      </c>
      <c r="P1487" s="4"/>
      <c r="Q1487" s="4"/>
      <c r="R1487" s="4"/>
      <c r="S1487" s="4"/>
      <c r="T1487" s="4"/>
      <c r="AA1487" s="4" t="str">
        <f t="shared" si="230"/>
        <v>na</v>
      </c>
      <c r="AB1487" s="4" t="str">
        <f t="shared" si="231"/>
        <v>na</v>
      </c>
      <c r="AC1487" s="4" t="str">
        <f t="shared" si="232"/>
        <v>na</v>
      </c>
      <c r="AD1487" s="4" t="str">
        <f t="shared" si="233"/>
        <v>na</v>
      </c>
      <c r="AE1487" s="4" t="str">
        <f t="shared" si="234"/>
        <v>na</v>
      </c>
      <c r="AF1487" s="4" t="str">
        <f t="shared" si="235"/>
        <v>na</v>
      </c>
      <c r="AG1487" s="4" t="str">
        <f t="shared" si="236"/>
        <v>na</v>
      </c>
    </row>
    <row r="1488" spans="1:33" x14ac:dyDescent="0.2">
      <c r="A1488" t="s">
        <v>5494</v>
      </c>
      <c r="B1488" t="s">
        <v>5942</v>
      </c>
      <c r="C1488" s="7" t="str">
        <f>VLOOKUP(B1488,YahooFinanceInfos!A:T,9,FALSE)</f>
        <v>AdvisorShares Newfleet Multi-se</v>
      </c>
      <c r="D1488" t="str">
        <f>VLOOKUP(B1488,YahooFinanceInfos!A:T,7,FALSE)</f>
        <v>USD</v>
      </c>
      <c r="E1488" s="1">
        <f>VLOOKUP(B1488,YahooFinanceInfos!A:T,20,FALSE)</f>
        <v>47.100999999999999</v>
      </c>
      <c r="F1488" s="4" t="str">
        <f>VLOOKUP(B1488,YahooFinanceInfos!A:AK,37,FALSE)</f>
        <v>42.73 - 49.12</v>
      </c>
      <c r="G1488" s="11">
        <f>(VLOOKUP(B1488,YahooFinanceInfos!A:AO,41,FALSE)-E1488)/E1488</f>
        <v>4.2865331946243146E-2</v>
      </c>
      <c r="H1488" s="9">
        <f>VLOOKUP(B1488,YahooFinanceInfos!A:AX,50,FALSE)</f>
        <v>0</v>
      </c>
      <c r="I1488" s="9">
        <f>VLOOKUP(B1488,YahooFinanceInfos!A:AT,46,FALSE)</f>
        <v>0</v>
      </c>
      <c r="J1488" s="4">
        <f>VLOOKUP(B1488,YahooFinanceInfos!A:AV,48,FALSE)</f>
        <v>0</v>
      </c>
      <c r="K1488" s="4" t="str">
        <f t="shared" si="237"/>
        <v>na</v>
      </c>
      <c r="L1488" s="9">
        <f>VLOOKUP(B1488,YahooFinanceInfos!A:AV,47,FALSE)</f>
        <v>0</v>
      </c>
      <c r="M1488" s="9">
        <f>VLOOKUP(B1488,YahooFinanceInfos!A:AZ,52,FALSE)</f>
        <v>0</v>
      </c>
      <c r="N1488" s="4">
        <f>VLOOKUP(B1488,YahooFinanceInfos!A:BH,60,FALSE)</f>
        <v>0</v>
      </c>
      <c r="O1488" s="4" t="str">
        <f t="shared" si="238"/>
        <v>don't touch</v>
      </c>
      <c r="P1488" s="4"/>
      <c r="Q1488" s="4"/>
      <c r="R1488" s="4"/>
      <c r="S1488" s="4"/>
      <c r="T1488" s="4"/>
      <c r="AA1488" s="4" t="str">
        <f t="shared" si="230"/>
        <v>na</v>
      </c>
      <c r="AB1488" s="4" t="str">
        <f t="shared" si="231"/>
        <v>na</v>
      </c>
      <c r="AC1488" s="4" t="str">
        <f t="shared" si="232"/>
        <v>na</v>
      </c>
      <c r="AD1488" s="4" t="str">
        <f t="shared" si="233"/>
        <v>na</v>
      </c>
      <c r="AE1488" s="4" t="str">
        <f t="shared" si="234"/>
        <v>na</v>
      </c>
      <c r="AF1488" s="4" t="str">
        <f t="shared" si="235"/>
        <v>na</v>
      </c>
      <c r="AG1488" s="4" t="str">
        <f t="shared" si="236"/>
        <v>na</v>
      </c>
    </row>
    <row r="1489" spans="1:33" x14ac:dyDescent="0.2">
      <c r="A1489" t="s">
        <v>5494</v>
      </c>
      <c r="B1489" t="s">
        <v>5944</v>
      </c>
      <c r="C1489" s="7" t="str">
        <f>VLOOKUP(B1489,YahooFinanceInfos!A:T,9,FALSE)</f>
        <v>Invesco BulletShares 2020 Corpo</v>
      </c>
      <c r="D1489" t="str">
        <f>VLOOKUP(B1489,YahooFinanceInfos!A:T,7,FALSE)</f>
        <v>USD</v>
      </c>
      <c r="E1489" s="1">
        <f>VLOOKUP(B1489,YahooFinanceInfos!A:T,20,FALSE)</f>
        <v>21.32</v>
      </c>
      <c r="F1489" s="4" t="str">
        <f>VLOOKUP(B1489,YahooFinanceInfos!A:AK,37,FALSE)</f>
        <v>19.67 - 21.41</v>
      </c>
      <c r="G1489" s="11">
        <f>(VLOOKUP(B1489,YahooFinanceInfos!A:AO,41,FALSE)-E1489)/E1489</f>
        <v>4.2213883677298244E-3</v>
      </c>
      <c r="H1489" s="9">
        <f>VLOOKUP(B1489,YahooFinanceInfos!A:AX,50,FALSE)</f>
        <v>0</v>
      </c>
      <c r="I1489" s="9">
        <f>VLOOKUP(B1489,YahooFinanceInfos!A:AT,46,FALSE)</f>
        <v>0</v>
      </c>
      <c r="J1489" s="4">
        <f>VLOOKUP(B1489,YahooFinanceInfos!A:AV,48,FALSE)</f>
        <v>0</v>
      </c>
      <c r="K1489" s="4" t="str">
        <f t="shared" si="237"/>
        <v>na</v>
      </c>
      <c r="L1489" s="9">
        <f>VLOOKUP(B1489,YahooFinanceInfos!A:AV,47,FALSE)</f>
        <v>0</v>
      </c>
      <c r="M1489" s="9">
        <f>VLOOKUP(B1489,YahooFinanceInfos!A:AZ,52,FALSE)</f>
        <v>0</v>
      </c>
      <c r="N1489" s="4">
        <f>VLOOKUP(B1489,YahooFinanceInfos!A:BH,60,FALSE)</f>
        <v>0</v>
      </c>
      <c r="O1489" s="4" t="str">
        <f t="shared" si="238"/>
        <v>don't touch</v>
      </c>
      <c r="P1489" s="4"/>
      <c r="Q1489" s="4"/>
      <c r="R1489" s="4"/>
      <c r="S1489" s="4"/>
      <c r="T1489" s="4"/>
      <c r="AA1489" s="4" t="str">
        <f t="shared" si="230"/>
        <v>na</v>
      </c>
      <c r="AB1489" s="4" t="str">
        <f t="shared" si="231"/>
        <v>na</v>
      </c>
      <c r="AC1489" s="4" t="str">
        <f t="shared" si="232"/>
        <v>na</v>
      </c>
      <c r="AD1489" s="4" t="str">
        <f t="shared" si="233"/>
        <v>na</v>
      </c>
      <c r="AE1489" s="4" t="str">
        <f t="shared" si="234"/>
        <v>na</v>
      </c>
      <c r="AF1489" s="4" t="str">
        <f t="shared" si="235"/>
        <v>na</v>
      </c>
      <c r="AG1489" s="4" t="str">
        <f t="shared" si="236"/>
        <v>na</v>
      </c>
    </row>
    <row r="1490" spans="1:33" x14ac:dyDescent="0.2">
      <c r="A1490" t="s">
        <v>5494</v>
      </c>
      <c r="B1490" t="s">
        <v>5946</v>
      </c>
      <c r="C1490" s="7" t="str">
        <f>VLOOKUP(B1490,YahooFinanceInfos!A:T,9,FALSE)</f>
        <v>Invesco S&amp;P SmallCap Value with</v>
      </c>
      <c r="D1490" t="str">
        <f>VLOOKUP(B1490,YahooFinanceInfos!A:T,7,FALSE)</f>
        <v>USD</v>
      </c>
      <c r="E1490" s="1">
        <f>VLOOKUP(B1490,YahooFinanceInfos!A:T,20,FALSE)</f>
        <v>20.381599999999999</v>
      </c>
      <c r="F1490" s="4" t="str">
        <f>VLOOKUP(B1490,YahooFinanceInfos!A:AK,37,FALSE)</f>
        <v>16.74 - 34.64</v>
      </c>
      <c r="G1490" s="11">
        <f>(VLOOKUP(B1490,YahooFinanceInfos!A:AO,41,FALSE)-E1490)/E1490</f>
        <v>0.6995721631275269</v>
      </c>
      <c r="H1490" s="9">
        <f>VLOOKUP(B1490,YahooFinanceInfos!A:AX,50,FALSE)</f>
        <v>0</v>
      </c>
      <c r="I1490" s="9">
        <f>VLOOKUP(B1490,YahooFinanceInfos!A:AT,46,FALSE)</f>
        <v>0</v>
      </c>
      <c r="J1490" s="4">
        <f>VLOOKUP(B1490,YahooFinanceInfos!A:AV,48,FALSE)</f>
        <v>0</v>
      </c>
      <c r="K1490" s="4" t="str">
        <f t="shared" si="237"/>
        <v>na</v>
      </c>
      <c r="L1490" s="9">
        <f>VLOOKUP(B1490,YahooFinanceInfos!A:AV,47,FALSE)</f>
        <v>0</v>
      </c>
      <c r="M1490" s="9">
        <f>VLOOKUP(B1490,YahooFinanceInfos!A:AZ,52,FALSE)</f>
        <v>0</v>
      </c>
      <c r="N1490" s="4">
        <f>VLOOKUP(B1490,YahooFinanceInfos!A:BH,60,FALSE)</f>
        <v>0</v>
      </c>
      <c r="O1490" s="4" t="str">
        <f t="shared" si="238"/>
        <v>don't touch</v>
      </c>
      <c r="P1490" s="4"/>
      <c r="Q1490" s="4"/>
      <c r="R1490" s="4"/>
      <c r="S1490" s="4"/>
      <c r="T1490" s="4"/>
      <c r="AA1490" s="4" t="str">
        <f t="shared" si="230"/>
        <v>na</v>
      </c>
      <c r="AB1490" s="4" t="str">
        <f t="shared" si="231"/>
        <v>na</v>
      </c>
      <c r="AC1490" s="4" t="str">
        <f t="shared" si="232"/>
        <v>na</v>
      </c>
      <c r="AD1490" s="4" t="str">
        <f t="shared" si="233"/>
        <v>na</v>
      </c>
      <c r="AE1490" s="4" t="str">
        <f t="shared" si="234"/>
        <v>na</v>
      </c>
      <c r="AF1490" s="4" t="str">
        <f t="shared" si="235"/>
        <v>na</v>
      </c>
      <c r="AG1490" s="4" t="str">
        <f t="shared" si="236"/>
        <v>na</v>
      </c>
    </row>
    <row r="1491" spans="1:33" x14ac:dyDescent="0.2">
      <c r="A1491" t="s">
        <v>5494</v>
      </c>
      <c r="B1491" t="s">
        <v>5948</v>
      </c>
      <c r="C1491" s="7" t="str">
        <f>VLOOKUP(B1491,YahooFinanceInfos!A:T,9,FALSE)</f>
        <v>AdvisorShares STAR Global Buy-W</v>
      </c>
      <c r="D1491" t="str">
        <f>VLOOKUP(B1491,YahooFinanceInfos!A:T,7,FALSE)</f>
        <v>USD</v>
      </c>
      <c r="E1491" s="1">
        <f>VLOOKUP(B1491,YahooFinanceInfos!A:T,20,FALSE)</f>
        <v>30.404299999999999</v>
      </c>
      <c r="F1491" s="4" t="str">
        <f>VLOOKUP(B1491,YahooFinanceInfos!A:AK,37,FALSE)</f>
        <v>25.27 - 36.15</v>
      </c>
      <c r="G1491" s="11">
        <f>(VLOOKUP(B1491,YahooFinanceInfos!A:AO,41,FALSE)-E1491)/E1491</f>
        <v>0.18897655923668691</v>
      </c>
      <c r="H1491" s="9">
        <f>VLOOKUP(B1491,YahooFinanceInfos!A:AX,50,FALSE)</f>
        <v>0</v>
      </c>
      <c r="I1491" s="9">
        <f>VLOOKUP(B1491,YahooFinanceInfos!A:AT,46,FALSE)</f>
        <v>0</v>
      </c>
      <c r="J1491" s="4">
        <f>VLOOKUP(B1491,YahooFinanceInfos!A:AV,48,FALSE)</f>
        <v>0</v>
      </c>
      <c r="K1491" s="4" t="str">
        <f t="shared" si="237"/>
        <v>na</v>
      </c>
      <c r="L1491" s="9">
        <f>VLOOKUP(B1491,YahooFinanceInfos!A:AV,47,FALSE)</f>
        <v>0</v>
      </c>
      <c r="M1491" s="9">
        <f>VLOOKUP(B1491,YahooFinanceInfos!A:AZ,52,FALSE)</f>
        <v>0</v>
      </c>
      <c r="N1491" s="4">
        <f>VLOOKUP(B1491,YahooFinanceInfos!A:BH,60,FALSE)</f>
        <v>0</v>
      </c>
      <c r="O1491" s="4" t="str">
        <f t="shared" si="238"/>
        <v>don't touch</v>
      </c>
      <c r="P1491" s="4"/>
      <c r="Q1491" s="4"/>
      <c r="R1491" s="4"/>
      <c r="S1491" s="4"/>
      <c r="T1491" s="4"/>
      <c r="AA1491" s="4" t="str">
        <f t="shared" si="230"/>
        <v>na</v>
      </c>
      <c r="AB1491" s="4" t="str">
        <f t="shared" si="231"/>
        <v>na</v>
      </c>
      <c r="AC1491" s="4" t="str">
        <f t="shared" si="232"/>
        <v>na</v>
      </c>
      <c r="AD1491" s="4" t="str">
        <f t="shared" si="233"/>
        <v>na</v>
      </c>
      <c r="AE1491" s="4" t="str">
        <f t="shared" si="234"/>
        <v>na</v>
      </c>
      <c r="AF1491" s="4" t="str">
        <f t="shared" si="235"/>
        <v>na</v>
      </c>
      <c r="AG1491" s="4" t="str">
        <f t="shared" si="236"/>
        <v>na</v>
      </c>
    </row>
    <row r="1492" spans="1:33" x14ac:dyDescent="0.2">
      <c r="A1492" t="s">
        <v>5494</v>
      </c>
      <c r="B1492" t="s">
        <v>5950</v>
      </c>
      <c r="C1492" s="7" t="str">
        <f>VLOOKUP(B1492,YahooFinanceInfos!A:T,9,FALSE)</f>
        <v>PIMCO Enhanced Low Duration Act</v>
      </c>
      <c r="D1492" t="str">
        <f>VLOOKUP(B1492,YahooFinanceInfos!A:T,7,FALSE)</f>
        <v>USD</v>
      </c>
      <c r="E1492" s="1">
        <f>VLOOKUP(B1492,YahooFinanceInfos!A:T,20,FALSE)</f>
        <v>100.35080000000001</v>
      </c>
      <c r="F1492" s="4" t="str">
        <f>VLOOKUP(B1492,YahooFinanceInfos!A:AK,37,FALSE)</f>
        <v>89.25 - 108.0</v>
      </c>
      <c r="G1492" s="11">
        <f>(VLOOKUP(B1492,YahooFinanceInfos!A:AO,41,FALSE)-E1492)/E1492</f>
        <v>7.6224604088856215E-2</v>
      </c>
      <c r="H1492" s="9">
        <f>VLOOKUP(B1492,YahooFinanceInfos!A:AX,50,FALSE)</f>
        <v>0</v>
      </c>
      <c r="I1492" s="9">
        <f>VLOOKUP(B1492,YahooFinanceInfos!A:AT,46,FALSE)</f>
        <v>0</v>
      </c>
      <c r="J1492" s="4">
        <f>VLOOKUP(B1492,YahooFinanceInfos!A:AV,48,FALSE)</f>
        <v>0</v>
      </c>
      <c r="K1492" s="4" t="str">
        <f t="shared" si="237"/>
        <v>na</v>
      </c>
      <c r="L1492" s="9">
        <f>VLOOKUP(B1492,YahooFinanceInfos!A:AV,47,FALSE)</f>
        <v>0</v>
      </c>
      <c r="M1492" s="9">
        <f>VLOOKUP(B1492,YahooFinanceInfos!A:AZ,52,FALSE)</f>
        <v>0</v>
      </c>
      <c r="N1492" s="4">
        <f>VLOOKUP(B1492,YahooFinanceInfos!A:BH,60,FALSE)</f>
        <v>0</v>
      </c>
      <c r="O1492" s="4" t="str">
        <f t="shared" si="238"/>
        <v>don't touch</v>
      </c>
      <c r="P1492" s="4"/>
      <c r="Q1492" s="4"/>
      <c r="R1492" s="4"/>
      <c r="S1492" s="4"/>
      <c r="T1492" s="4"/>
      <c r="AA1492" s="4" t="str">
        <f t="shared" si="230"/>
        <v>na</v>
      </c>
      <c r="AB1492" s="4" t="str">
        <f t="shared" si="231"/>
        <v>na</v>
      </c>
      <c r="AC1492" s="4" t="str">
        <f t="shared" si="232"/>
        <v>na</v>
      </c>
      <c r="AD1492" s="4" t="str">
        <f t="shared" si="233"/>
        <v>na</v>
      </c>
      <c r="AE1492" s="4" t="str">
        <f t="shared" si="234"/>
        <v>na</v>
      </c>
      <c r="AF1492" s="4" t="str">
        <f t="shared" si="235"/>
        <v>na</v>
      </c>
      <c r="AG1492" s="4" t="str">
        <f t="shared" si="236"/>
        <v>na</v>
      </c>
    </row>
    <row r="1493" spans="1:33" x14ac:dyDescent="0.2">
      <c r="A1493" t="s">
        <v>5494</v>
      </c>
      <c r="B1493" t="s">
        <v>5952</v>
      </c>
      <c r="C1493" s="7" t="str">
        <f>VLOOKUP(B1493,YahooFinanceInfos!A:T,9,FALSE)</f>
        <v xml:space="preserve">VanEck Vectors Indonesia Index </v>
      </c>
      <c r="D1493" t="str">
        <f>VLOOKUP(B1493,YahooFinanceInfos!A:T,7,FALSE)</f>
        <v>USD</v>
      </c>
      <c r="E1493" s="1">
        <f>VLOOKUP(B1493,YahooFinanceInfos!A:T,20,FALSE)</f>
        <v>14.2</v>
      </c>
      <c r="F1493" s="4" t="str">
        <f>VLOOKUP(B1493,YahooFinanceInfos!A:AK,37,FALSE)</f>
        <v>10.47 - 23.75</v>
      </c>
      <c r="G1493" s="11">
        <f>(VLOOKUP(B1493,YahooFinanceInfos!A:AO,41,FALSE)-E1493)/E1493</f>
        <v>0.67253521126760574</v>
      </c>
      <c r="H1493" s="9">
        <f>VLOOKUP(B1493,YahooFinanceInfos!A:AX,50,FALSE)</f>
        <v>0</v>
      </c>
      <c r="I1493" s="9">
        <f>VLOOKUP(B1493,YahooFinanceInfos!A:AT,46,FALSE)</f>
        <v>0</v>
      </c>
      <c r="J1493" s="4">
        <f>VLOOKUP(B1493,YahooFinanceInfos!A:AV,48,FALSE)</f>
        <v>0</v>
      </c>
      <c r="K1493" s="4" t="str">
        <f t="shared" si="237"/>
        <v>na</v>
      </c>
      <c r="L1493" s="9">
        <f>VLOOKUP(B1493,YahooFinanceInfos!A:AV,47,FALSE)</f>
        <v>0</v>
      </c>
      <c r="M1493" s="9">
        <f>VLOOKUP(B1493,YahooFinanceInfos!A:AZ,52,FALSE)</f>
        <v>0</v>
      </c>
      <c r="N1493" s="4">
        <f>VLOOKUP(B1493,YahooFinanceInfos!A:BH,60,FALSE)</f>
        <v>0</v>
      </c>
      <c r="O1493" s="4" t="str">
        <f t="shared" si="238"/>
        <v>don't touch</v>
      </c>
      <c r="P1493" s="4"/>
      <c r="Q1493" s="4"/>
      <c r="R1493" s="4"/>
      <c r="S1493" s="4"/>
      <c r="T1493" s="4"/>
      <c r="AA1493" s="4" t="str">
        <f t="shared" si="230"/>
        <v>na</v>
      </c>
      <c r="AB1493" s="4" t="str">
        <f t="shared" si="231"/>
        <v>na</v>
      </c>
      <c r="AC1493" s="4" t="str">
        <f t="shared" si="232"/>
        <v>na</v>
      </c>
      <c r="AD1493" s="4" t="str">
        <f t="shared" si="233"/>
        <v>na</v>
      </c>
      <c r="AE1493" s="4" t="str">
        <f t="shared" si="234"/>
        <v>na</v>
      </c>
      <c r="AF1493" s="4" t="str">
        <f t="shared" si="235"/>
        <v>na</v>
      </c>
      <c r="AG1493" s="4" t="str">
        <f t="shared" si="236"/>
        <v>na</v>
      </c>
    </row>
    <row r="1494" spans="1:33" x14ac:dyDescent="0.2">
      <c r="A1494" t="s">
        <v>5494</v>
      </c>
      <c r="B1494" t="s">
        <v>5954</v>
      </c>
      <c r="C1494" s="7" t="str">
        <f>VLOOKUP(B1494,YahooFinanceInfos!A:T,9,FALSE)</f>
        <v>WisdomTree Interest Rate Hedged</v>
      </c>
      <c r="D1494" t="str">
        <f>VLOOKUP(B1494,YahooFinanceInfos!A:T,7,FALSE)</f>
        <v>USD</v>
      </c>
      <c r="E1494" s="1">
        <f>VLOOKUP(B1494,YahooFinanceInfos!A:T,20,FALSE)</f>
        <v>19.774999999999999</v>
      </c>
      <c r="F1494" s="4" t="str">
        <f>VLOOKUP(B1494,YahooFinanceInfos!A:AK,37,FALSE)</f>
        <v>16.0 - 23.62</v>
      </c>
      <c r="G1494" s="11">
        <f>(VLOOKUP(B1494,YahooFinanceInfos!A:AO,41,FALSE)-E1494)/E1494</f>
        <v>0.19443742098609368</v>
      </c>
      <c r="H1494" s="9">
        <f>VLOOKUP(B1494,YahooFinanceInfos!A:AX,50,FALSE)</f>
        <v>0</v>
      </c>
      <c r="I1494" s="9">
        <f>VLOOKUP(B1494,YahooFinanceInfos!A:AT,46,FALSE)</f>
        <v>0</v>
      </c>
      <c r="J1494" s="4">
        <f>VLOOKUP(B1494,YahooFinanceInfos!A:AV,48,FALSE)</f>
        <v>0</v>
      </c>
      <c r="K1494" s="4" t="str">
        <f t="shared" si="237"/>
        <v>na</v>
      </c>
      <c r="L1494" s="9">
        <f>VLOOKUP(B1494,YahooFinanceInfos!A:AV,47,FALSE)</f>
        <v>0</v>
      </c>
      <c r="M1494" s="9">
        <f>VLOOKUP(B1494,YahooFinanceInfos!A:AZ,52,FALSE)</f>
        <v>0</v>
      </c>
      <c r="N1494" s="4">
        <f>VLOOKUP(B1494,YahooFinanceInfos!A:BH,60,FALSE)</f>
        <v>0</v>
      </c>
      <c r="O1494" s="4" t="str">
        <f t="shared" si="238"/>
        <v>don't touch</v>
      </c>
      <c r="P1494" s="4"/>
      <c r="Q1494" s="4"/>
      <c r="R1494" s="4"/>
      <c r="S1494" s="4"/>
      <c r="T1494" s="4"/>
      <c r="AA1494" s="4" t="str">
        <f t="shared" si="230"/>
        <v>na</v>
      </c>
      <c r="AB1494" s="4" t="str">
        <f t="shared" si="231"/>
        <v>na</v>
      </c>
      <c r="AC1494" s="4" t="str">
        <f t="shared" si="232"/>
        <v>na</v>
      </c>
      <c r="AD1494" s="4" t="str">
        <f t="shared" si="233"/>
        <v>na</v>
      </c>
      <c r="AE1494" s="4" t="str">
        <f t="shared" si="234"/>
        <v>na</v>
      </c>
      <c r="AF1494" s="4" t="str">
        <f t="shared" si="235"/>
        <v>na</v>
      </c>
      <c r="AG1494" s="4" t="str">
        <f t="shared" si="236"/>
        <v>na</v>
      </c>
    </row>
    <row r="1495" spans="1:33" x14ac:dyDescent="0.2">
      <c r="A1495" t="s">
        <v>5494</v>
      </c>
      <c r="B1495" t="s">
        <v>5956</v>
      </c>
      <c r="C1495" s="7" t="str">
        <f>VLOOKUP(B1495,YahooFinanceInfos!A:T,9,FALSE)</f>
        <v>iShares Russell Top 200 ETF</v>
      </c>
      <c r="D1495" t="str">
        <f>VLOOKUP(B1495,YahooFinanceInfos!A:T,7,FALSE)</f>
        <v>USD</v>
      </c>
      <c r="E1495" s="1">
        <f>VLOOKUP(B1495,YahooFinanceInfos!A:T,20,FALSE)</f>
        <v>68.489999999999995</v>
      </c>
      <c r="F1495" s="4" t="str">
        <f>VLOOKUP(B1495,YahooFinanceInfos!A:AK,37,FALSE)</f>
        <v>52.77 - 79.76</v>
      </c>
      <c r="G1495" s="11">
        <f>(VLOOKUP(B1495,YahooFinanceInfos!A:AO,41,FALSE)-E1495)/E1495</f>
        <v>0.16454956928018705</v>
      </c>
      <c r="H1495" s="9">
        <f>VLOOKUP(B1495,YahooFinanceInfos!A:AX,50,FALSE)</f>
        <v>0</v>
      </c>
      <c r="I1495" s="9">
        <f>VLOOKUP(B1495,YahooFinanceInfos!A:AT,46,FALSE)</f>
        <v>0</v>
      </c>
      <c r="J1495" s="4">
        <f>VLOOKUP(B1495,YahooFinanceInfos!A:AV,48,FALSE)</f>
        <v>0</v>
      </c>
      <c r="K1495" s="4" t="str">
        <f t="shared" si="237"/>
        <v>na</v>
      </c>
      <c r="L1495" s="9">
        <f>VLOOKUP(B1495,YahooFinanceInfos!A:AV,47,FALSE)</f>
        <v>0</v>
      </c>
      <c r="M1495" s="9">
        <f>VLOOKUP(B1495,YahooFinanceInfos!A:AZ,52,FALSE)</f>
        <v>0</v>
      </c>
      <c r="N1495" s="4">
        <f>VLOOKUP(B1495,YahooFinanceInfos!A:BH,60,FALSE)</f>
        <v>0</v>
      </c>
      <c r="O1495" s="4" t="str">
        <f t="shared" si="238"/>
        <v>don't touch</v>
      </c>
      <c r="P1495" s="4"/>
      <c r="Q1495" s="4"/>
      <c r="R1495" s="4"/>
      <c r="S1495" s="4"/>
      <c r="T1495" s="4"/>
      <c r="AA1495" s="4" t="str">
        <f t="shared" si="230"/>
        <v>na</v>
      </c>
      <c r="AB1495" s="4" t="str">
        <f t="shared" si="231"/>
        <v>na</v>
      </c>
      <c r="AC1495" s="4" t="str">
        <f t="shared" si="232"/>
        <v>na</v>
      </c>
      <c r="AD1495" s="4" t="str">
        <f t="shared" si="233"/>
        <v>na</v>
      </c>
      <c r="AE1495" s="4" t="str">
        <f t="shared" si="234"/>
        <v>na</v>
      </c>
      <c r="AF1495" s="4" t="str">
        <f t="shared" si="235"/>
        <v>na</v>
      </c>
      <c r="AG1495" s="4" t="str">
        <f t="shared" si="236"/>
        <v>na</v>
      </c>
    </row>
    <row r="1496" spans="1:33" x14ac:dyDescent="0.2">
      <c r="A1496" t="s">
        <v>5494</v>
      </c>
      <c r="B1496" t="s">
        <v>5958</v>
      </c>
      <c r="C1496" s="7" t="str">
        <f>VLOOKUP(B1496,YahooFinanceInfos!A:T,9,FALSE)</f>
        <v>Invesco S&amp;P High Income Infrast</v>
      </c>
      <c r="D1496" t="str">
        <f>VLOOKUP(B1496,YahooFinanceInfos!A:T,7,FALSE)</f>
        <v>USD</v>
      </c>
      <c r="E1496" s="1">
        <f>VLOOKUP(B1496,YahooFinanceInfos!A:T,20,FALSE)</f>
        <v>28.805</v>
      </c>
      <c r="F1496" s="4" t="str">
        <f>VLOOKUP(B1496,YahooFinanceInfos!A:AK,37,FALSE)</f>
        <v>25.1137 - 29.39</v>
      </c>
      <c r="G1496" s="11">
        <f>(VLOOKUP(B1496,YahooFinanceInfos!A:AO,41,FALSE)-E1496)/E1496</f>
        <v>2.0308974136434677E-2</v>
      </c>
      <c r="H1496" s="9">
        <f>VLOOKUP(B1496,YahooFinanceInfos!A:AX,50,FALSE)</f>
        <v>0</v>
      </c>
      <c r="I1496" s="9">
        <f>VLOOKUP(B1496,YahooFinanceInfos!A:AT,46,FALSE)</f>
        <v>0</v>
      </c>
      <c r="J1496" s="4">
        <f>VLOOKUP(B1496,YahooFinanceInfos!A:AV,48,FALSE)</f>
        <v>0</v>
      </c>
      <c r="K1496" s="4" t="str">
        <f t="shared" si="237"/>
        <v>na</v>
      </c>
      <c r="L1496" s="9">
        <f>VLOOKUP(B1496,YahooFinanceInfos!A:AV,47,FALSE)</f>
        <v>0</v>
      </c>
      <c r="M1496" s="9">
        <f>VLOOKUP(B1496,YahooFinanceInfos!A:AZ,52,FALSE)</f>
        <v>0</v>
      </c>
      <c r="N1496" s="4">
        <f>VLOOKUP(B1496,YahooFinanceInfos!A:BH,60,FALSE)</f>
        <v>0</v>
      </c>
      <c r="O1496" s="4" t="str">
        <f t="shared" si="238"/>
        <v>don't touch</v>
      </c>
      <c r="P1496" s="4"/>
      <c r="Q1496" s="4"/>
      <c r="R1496" s="4"/>
      <c r="S1496" s="4"/>
      <c r="T1496" s="4"/>
      <c r="AA1496" s="4" t="str">
        <f t="shared" si="230"/>
        <v>na</v>
      </c>
      <c r="AB1496" s="4" t="str">
        <f t="shared" si="231"/>
        <v>na</v>
      </c>
      <c r="AC1496" s="4" t="str">
        <f t="shared" si="232"/>
        <v>na</v>
      </c>
      <c r="AD1496" s="4" t="str">
        <f t="shared" si="233"/>
        <v>na</v>
      </c>
      <c r="AE1496" s="4" t="str">
        <f t="shared" si="234"/>
        <v>na</v>
      </c>
      <c r="AF1496" s="4" t="str">
        <f t="shared" si="235"/>
        <v>na</v>
      </c>
      <c r="AG1496" s="4" t="str">
        <f t="shared" si="236"/>
        <v>na</v>
      </c>
    </row>
    <row r="1497" spans="1:33" x14ac:dyDescent="0.2">
      <c r="A1497" t="s">
        <v>5494</v>
      </c>
      <c r="B1497" t="s">
        <v>5960</v>
      </c>
      <c r="C1497" s="7" t="str">
        <f>VLOOKUP(B1497,YahooFinanceInfos!A:T,9,FALSE)</f>
        <v>Invesco Aerospace &amp; Defense ETF</v>
      </c>
      <c r="D1497" t="str">
        <f>VLOOKUP(B1497,YahooFinanceInfos!A:T,7,FALSE)</f>
        <v>USD</v>
      </c>
      <c r="E1497" s="1">
        <f>VLOOKUP(B1497,YahooFinanceInfos!A:T,20,FALSE)</f>
        <v>49.58</v>
      </c>
      <c r="F1497" s="4" t="str">
        <f>VLOOKUP(B1497,YahooFinanceInfos!A:AK,37,FALSE)</f>
        <v>39.6 - 73.99</v>
      </c>
      <c r="G1497" s="11">
        <f>(VLOOKUP(B1497,YahooFinanceInfos!A:AO,41,FALSE)-E1497)/E1497</f>
        <v>0.49233561920129076</v>
      </c>
      <c r="H1497" s="9">
        <f>VLOOKUP(B1497,YahooFinanceInfos!A:AX,50,FALSE)</f>
        <v>0</v>
      </c>
      <c r="I1497" s="9">
        <f>VLOOKUP(B1497,YahooFinanceInfos!A:AT,46,FALSE)</f>
        <v>0</v>
      </c>
      <c r="J1497" s="4">
        <f>VLOOKUP(B1497,YahooFinanceInfos!A:AV,48,FALSE)</f>
        <v>0</v>
      </c>
      <c r="K1497" s="4" t="str">
        <f t="shared" si="237"/>
        <v>na</v>
      </c>
      <c r="L1497" s="9">
        <f>VLOOKUP(B1497,YahooFinanceInfos!A:AV,47,FALSE)</f>
        <v>0</v>
      </c>
      <c r="M1497" s="9">
        <f>VLOOKUP(B1497,YahooFinanceInfos!A:AZ,52,FALSE)</f>
        <v>0</v>
      </c>
      <c r="N1497" s="4">
        <f>VLOOKUP(B1497,YahooFinanceInfos!A:BH,60,FALSE)</f>
        <v>0</v>
      </c>
      <c r="O1497" s="4" t="str">
        <f t="shared" si="238"/>
        <v>don't touch</v>
      </c>
      <c r="P1497" s="4"/>
      <c r="Q1497" s="4"/>
      <c r="R1497" s="4"/>
      <c r="S1497" s="4"/>
      <c r="T1497" s="4"/>
      <c r="AA1497" s="4" t="str">
        <f t="shared" si="230"/>
        <v>na</v>
      </c>
      <c r="AB1497" s="4" t="str">
        <f t="shared" si="231"/>
        <v>na</v>
      </c>
      <c r="AC1497" s="4" t="str">
        <f t="shared" si="232"/>
        <v>na</v>
      </c>
      <c r="AD1497" s="4" t="str">
        <f t="shared" si="233"/>
        <v>na</v>
      </c>
      <c r="AE1497" s="4" t="str">
        <f t="shared" si="234"/>
        <v>na</v>
      </c>
      <c r="AF1497" s="4" t="str">
        <f t="shared" si="235"/>
        <v>na</v>
      </c>
      <c r="AG1497" s="4" t="str">
        <f t="shared" si="236"/>
        <v>na</v>
      </c>
    </row>
    <row r="1498" spans="1:33" x14ac:dyDescent="0.2">
      <c r="A1498" t="s">
        <v>5494</v>
      </c>
      <c r="B1498" t="s">
        <v>5962</v>
      </c>
      <c r="C1498" s="7" t="str">
        <f>VLOOKUP(B1498,YahooFinanceInfos!A:T,9,FALSE)</f>
        <v xml:space="preserve">Invesco S&amp;P SmallCap Utilities </v>
      </c>
      <c r="D1498" t="str">
        <f>VLOOKUP(B1498,YahooFinanceInfos!A:T,7,FALSE)</f>
        <v>USD</v>
      </c>
      <c r="E1498" s="1">
        <f>VLOOKUP(B1498,YahooFinanceInfos!A:T,20,FALSE)</f>
        <v>44.9724</v>
      </c>
      <c r="F1498" s="4" t="str">
        <f>VLOOKUP(B1498,YahooFinanceInfos!A:AK,37,FALSE)</f>
        <v>39.63 - 57.21</v>
      </c>
      <c r="G1498" s="11">
        <f>(VLOOKUP(B1498,YahooFinanceInfos!A:AO,41,FALSE)-E1498)/E1498</f>
        <v>0.27211356298529765</v>
      </c>
      <c r="H1498" s="9">
        <f>VLOOKUP(B1498,YahooFinanceInfos!A:AX,50,FALSE)</f>
        <v>0</v>
      </c>
      <c r="I1498" s="9">
        <f>VLOOKUP(B1498,YahooFinanceInfos!A:AT,46,FALSE)</f>
        <v>0</v>
      </c>
      <c r="J1498" s="4">
        <f>VLOOKUP(B1498,YahooFinanceInfos!A:AV,48,FALSE)</f>
        <v>0</v>
      </c>
      <c r="K1498" s="4" t="str">
        <f t="shared" si="237"/>
        <v>na</v>
      </c>
      <c r="L1498" s="9">
        <f>VLOOKUP(B1498,YahooFinanceInfos!A:AV,47,FALSE)</f>
        <v>0</v>
      </c>
      <c r="M1498" s="9">
        <f>VLOOKUP(B1498,YahooFinanceInfos!A:AZ,52,FALSE)</f>
        <v>0</v>
      </c>
      <c r="N1498" s="4">
        <f>VLOOKUP(B1498,YahooFinanceInfos!A:BH,60,FALSE)</f>
        <v>0</v>
      </c>
      <c r="O1498" s="4" t="str">
        <f t="shared" si="238"/>
        <v>don't touch</v>
      </c>
      <c r="P1498" s="4"/>
      <c r="Q1498" s="4"/>
      <c r="R1498" s="4"/>
      <c r="S1498" s="4"/>
      <c r="T1498" s="4"/>
      <c r="AA1498" s="4" t="str">
        <f t="shared" si="230"/>
        <v>na</v>
      </c>
      <c r="AB1498" s="4" t="str">
        <f t="shared" si="231"/>
        <v>na</v>
      </c>
      <c r="AC1498" s="4" t="str">
        <f t="shared" si="232"/>
        <v>na</v>
      </c>
      <c r="AD1498" s="4" t="str">
        <f t="shared" si="233"/>
        <v>na</v>
      </c>
      <c r="AE1498" s="4" t="str">
        <f t="shared" si="234"/>
        <v>na</v>
      </c>
      <c r="AF1498" s="4" t="str">
        <f t="shared" si="235"/>
        <v>na</v>
      </c>
      <c r="AG1498" s="4" t="str">
        <f t="shared" si="236"/>
        <v>na</v>
      </c>
    </row>
    <row r="1499" spans="1:33" x14ac:dyDescent="0.2">
      <c r="A1499" t="s">
        <v>5494</v>
      </c>
      <c r="B1499" t="s">
        <v>5964</v>
      </c>
      <c r="C1499" s="7" t="str">
        <f>VLOOKUP(B1499,YahooFinanceInfos!A:T,9,FALSE)</f>
        <v>VictoryShares US Small Cap High</v>
      </c>
      <c r="D1499" t="str">
        <f>VLOOKUP(B1499,YahooFinanceInfos!A:T,7,FALSE)</f>
        <v>USD</v>
      </c>
      <c r="E1499" s="1">
        <f>VLOOKUP(B1499,YahooFinanceInfos!A:T,20,FALSE)</f>
        <v>31.1723</v>
      </c>
      <c r="F1499" s="4" t="str">
        <f>VLOOKUP(B1499,YahooFinanceInfos!A:AK,37,FALSE)</f>
        <v>26.8 - 47.685</v>
      </c>
      <c r="G1499" s="11">
        <f>(VLOOKUP(B1499,YahooFinanceInfos!A:AO,41,FALSE)-E1499)/E1499</f>
        <v>0.52972350452164274</v>
      </c>
      <c r="H1499" s="9">
        <f>VLOOKUP(B1499,YahooFinanceInfos!A:AX,50,FALSE)</f>
        <v>0</v>
      </c>
      <c r="I1499" s="9">
        <f>VLOOKUP(B1499,YahooFinanceInfos!A:AT,46,FALSE)</f>
        <v>9.5000000000000001E-2</v>
      </c>
      <c r="J1499" s="4">
        <f>VLOOKUP(B1499,YahooFinanceInfos!A:AV,48,FALSE)</f>
        <v>3.0429404999999998E-3</v>
      </c>
      <c r="K1499" s="4" t="str">
        <f t="shared" si="237"/>
        <v>na</v>
      </c>
      <c r="L1499" s="9">
        <f>VLOOKUP(B1499,YahooFinanceInfos!A:AV,47,FALSE)</f>
        <v>0</v>
      </c>
      <c r="M1499" s="9">
        <f>VLOOKUP(B1499,YahooFinanceInfos!A:AZ,52,FALSE)</f>
        <v>6.335</v>
      </c>
      <c r="N1499" s="4">
        <f>VLOOKUP(B1499,YahooFinanceInfos!A:BH,60,FALSE)</f>
        <v>4.9206469999999998</v>
      </c>
      <c r="O1499" s="4" t="str">
        <f t="shared" si="238"/>
        <v>don't touch</v>
      </c>
      <c r="P1499" s="4"/>
      <c r="Q1499" s="4"/>
      <c r="R1499" s="4"/>
      <c r="S1499" s="4"/>
      <c r="T1499" s="4"/>
      <c r="AA1499" s="4" t="str">
        <f t="shared" si="230"/>
        <v>na</v>
      </c>
      <c r="AB1499" s="4" t="str">
        <f t="shared" si="231"/>
        <v>na</v>
      </c>
      <c r="AC1499" s="4" t="str">
        <f t="shared" si="232"/>
        <v>na</v>
      </c>
      <c r="AD1499" s="4" t="str">
        <f t="shared" si="233"/>
        <v>na</v>
      </c>
      <c r="AE1499" s="4" t="str">
        <f t="shared" si="234"/>
        <v>na</v>
      </c>
      <c r="AF1499" s="4" t="str">
        <f t="shared" si="235"/>
        <v>na</v>
      </c>
      <c r="AG1499" s="4" t="str">
        <f t="shared" si="236"/>
        <v>na</v>
      </c>
    </row>
    <row r="1500" spans="1:33" x14ac:dyDescent="0.2">
      <c r="A1500" t="s">
        <v>5494</v>
      </c>
      <c r="B1500" t="s">
        <v>5966</v>
      </c>
      <c r="C1500" s="7" t="str">
        <f>VLOOKUP(B1500,YahooFinanceInfos!A:T,9,FALSE)</f>
        <v>First Trust Cons. Staples Alpha</v>
      </c>
      <c r="D1500" t="str">
        <f>VLOOKUP(B1500,YahooFinanceInfos!A:T,7,FALSE)</f>
        <v>USD</v>
      </c>
      <c r="E1500" s="1">
        <f>VLOOKUP(B1500,YahooFinanceInfos!A:T,20,FALSE)</f>
        <v>44.11</v>
      </c>
      <c r="F1500" s="4" t="str">
        <f>VLOOKUP(B1500,YahooFinanceInfos!A:AK,37,FALSE)</f>
        <v>35.72 - 50.25</v>
      </c>
      <c r="G1500" s="11">
        <f>(VLOOKUP(B1500,YahooFinanceInfos!A:AO,41,FALSE)-E1500)/E1500</f>
        <v>0.13919746089322152</v>
      </c>
      <c r="H1500" s="9">
        <f>VLOOKUP(B1500,YahooFinanceInfos!A:AX,50,FALSE)</f>
        <v>0</v>
      </c>
      <c r="I1500" s="9">
        <f>VLOOKUP(B1500,YahooFinanceInfos!A:AT,46,FALSE)</f>
        <v>0</v>
      </c>
      <c r="J1500" s="4">
        <f>VLOOKUP(B1500,YahooFinanceInfos!A:AV,48,FALSE)</f>
        <v>0</v>
      </c>
      <c r="K1500" s="4" t="str">
        <f t="shared" si="237"/>
        <v>na</v>
      </c>
      <c r="L1500" s="9">
        <f>VLOOKUP(B1500,YahooFinanceInfos!A:AV,47,FALSE)</f>
        <v>0</v>
      </c>
      <c r="M1500" s="9">
        <f>VLOOKUP(B1500,YahooFinanceInfos!A:AZ,52,FALSE)</f>
        <v>0</v>
      </c>
      <c r="N1500" s="4">
        <f>VLOOKUP(B1500,YahooFinanceInfos!A:BH,60,FALSE)</f>
        <v>0</v>
      </c>
      <c r="O1500" s="4" t="str">
        <f t="shared" si="238"/>
        <v>don't touch</v>
      </c>
      <c r="P1500" s="4"/>
      <c r="Q1500" s="4"/>
      <c r="R1500" s="4"/>
      <c r="S1500" s="4"/>
      <c r="T1500" s="4"/>
      <c r="AA1500" s="4" t="str">
        <f t="shared" si="230"/>
        <v>na</v>
      </c>
      <c r="AB1500" s="4" t="str">
        <f t="shared" si="231"/>
        <v>na</v>
      </c>
      <c r="AC1500" s="4" t="str">
        <f t="shared" si="232"/>
        <v>na</v>
      </c>
      <c r="AD1500" s="4" t="str">
        <f t="shared" si="233"/>
        <v>na</v>
      </c>
      <c r="AE1500" s="4" t="str">
        <f t="shared" si="234"/>
        <v>na</v>
      </c>
      <c r="AF1500" s="4" t="str">
        <f t="shared" si="235"/>
        <v>na</v>
      </c>
      <c r="AG1500" s="4" t="str">
        <f t="shared" si="236"/>
        <v>na</v>
      </c>
    </row>
    <row r="1501" spans="1:33" x14ac:dyDescent="0.2">
      <c r="A1501" t="s">
        <v>5494</v>
      </c>
      <c r="B1501" t="s">
        <v>5968</v>
      </c>
      <c r="C1501" s="7" t="str">
        <f>VLOOKUP(B1501,YahooFinanceInfos!A:T,9,FALSE)</f>
        <v>Workplace Equality Portfolio ET</v>
      </c>
      <c r="D1501" t="str">
        <f>VLOOKUP(B1501,YahooFinanceInfos!A:T,7,FALSE)</f>
        <v>USD</v>
      </c>
      <c r="E1501" s="1">
        <f>VLOOKUP(B1501,YahooFinanceInfos!A:T,20,FALSE)</f>
        <v>37</v>
      </c>
      <c r="F1501" s="4" t="str">
        <f>VLOOKUP(B1501,YahooFinanceInfos!A:AK,37,FALSE)</f>
        <v>37.0 - 37.0792</v>
      </c>
      <c r="G1501" s="11">
        <f>(VLOOKUP(B1501,YahooFinanceInfos!A:AO,41,FALSE)-E1501)/E1501</f>
        <v>2.1405405405405449E-3</v>
      </c>
      <c r="H1501" s="9">
        <f>VLOOKUP(B1501,YahooFinanceInfos!A:AX,50,FALSE)</f>
        <v>0</v>
      </c>
      <c r="I1501" s="9">
        <f>VLOOKUP(B1501,YahooFinanceInfos!A:AT,46,FALSE)</f>
        <v>0</v>
      </c>
      <c r="J1501" s="4">
        <f>VLOOKUP(B1501,YahooFinanceInfos!A:AV,48,FALSE)</f>
        <v>0</v>
      </c>
      <c r="K1501" s="4" t="str">
        <f t="shared" si="237"/>
        <v>na</v>
      </c>
      <c r="L1501" s="9">
        <f>VLOOKUP(B1501,YahooFinanceInfos!A:AV,47,FALSE)</f>
        <v>0</v>
      </c>
      <c r="M1501" s="9">
        <f>VLOOKUP(B1501,YahooFinanceInfos!A:AZ,52,FALSE)</f>
        <v>0</v>
      </c>
      <c r="N1501" s="4">
        <f>VLOOKUP(B1501,YahooFinanceInfos!A:BH,60,FALSE)</f>
        <v>0</v>
      </c>
      <c r="O1501" s="4" t="str">
        <f t="shared" si="238"/>
        <v>don't touch</v>
      </c>
      <c r="P1501" s="4"/>
      <c r="Q1501" s="4"/>
      <c r="R1501" s="4"/>
      <c r="S1501" s="4"/>
      <c r="T1501" s="4"/>
      <c r="AA1501" s="4" t="str">
        <f t="shared" si="230"/>
        <v>na</v>
      </c>
      <c r="AB1501" s="4" t="str">
        <f t="shared" si="231"/>
        <v>na</v>
      </c>
      <c r="AC1501" s="4" t="str">
        <f t="shared" si="232"/>
        <v>na</v>
      </c>
      <c r="AD1501" s="4" t="str">
        <f t="shared" si="233"/>
        <v>na</v>
      </c>
      <c r="AE1501" s="4" t="str">
        <f t="shared" si="234"/>
        <v>na</v>
      </c>
      <c r="AF1501" s="4" t="str">
        <f t="shared" si="235"/>
        <v>na</v>
      </c>
      <c r="AG1501" s="4" t="str">
        <f t="shared" si="236"/>
        <v>na</v>
      </c>
    </row>
    <row r="1502" spans="1:33" x14ac:dyDescent="0.2">
      <c r="A1502" t="s">
        <v>5494</v>
      </c>
      <c r="B1502" t="s">
        <v>5970</v>
      </c>
      <c r="C1502" s="7" t="str">
        <f>VLOOKUP(B1502,YahooFinanceInfos!A:T,9,FALSE)</f>
        <v>VanEck Vectors AMT-Free Long Mu</v>
      </c>
      <c r="D1502" t="str">
        <f>VLOOKUP(B1502,YahooFinanceInfos!A:T,7,FALSE)</f>
        <v>USD</v>
      </c>
      <c r="E1502" s="1">
        <f>VLOOKUP(B1502,YahooFinanceInfos!A:T,20,FALSE)</f>
        <v>20.420000000000002</v>
      </c>
      <c r="F1502" s="4" t="str">
        <f>VLOOKUP(B1502,YahooFinanceInfos!A:AK,37,FALSE)</f>
        <v>16.53 - 22.02</v>
      </c>
      <c r="G1502" s="11">
        <f>(VLOOKUP(B1502,YahooFinanceInfos!A:AO,41,FALSE)-E1502)/E1502</f>
        <v>7.8354554358471981E-2</v>
      </c>
      <c r="H1502" s="9">
        <f>VLOOKUP(B1502,YahooFinanceInfos!A:AX,50,FALSE)</f>
        <v>0</v>
      </c>
      <c r="I1502" s="9">
        <f>VLOOKUP(B1502,YahooFinanceInfos!A:AT,46,FALSE)</f>
        <v>0</v>
      </c>
      <c r="J1502" s="4">
        <f>VLOOKUP(B1502,YahooFinanceInfos!A:AV,48,FALSE)</f>
        <v>0</v>
      </c>
      <c r="K1502" s="4" t="str">
        <f t="shared" si="237"/>
        <v>na</v>
      </c>
      <c r="L1502" s="9">
        <f>VLOOKUP(B1502,YahooFinanceInfos!A:AV,47,FALSE)</f>
        <v>0</v>
      </c>
      <c r="M1502" s="9">
        <f>VLOOKUP(B1502,YahooFinanceInfos!A:AZ,52,FALSE)</f>
        <v>0</v>
      </c>
      <c r="N1502" s="4">
        <f>VLOOKUP(B1502,YahooFinanceInfos!A:BH,60,FALSE)</f>
        <v>0</v>
      </c>
      <c r="O1502" s="4" t="str">
        <f t="shared" si="238"/>
        <v>don't touch</v>
      </c>
      <c r="P1502" s="4"/>
      <c r="Q1502" s="4"/>
      <c r="R1502" s="4"/>
      <c r="S1502" s="4"/>
      <c r="T1502" s="4"/>
      <c r="AA1502" s="4" t="str">
        <f t="shared" si="230"/>
        <v>na</v>
      </c>
      <c r="AB1502" s="4" t="str">
        <f t="shared" si="231"/>
        <v>na</v>
      </c>
      <c r="AC1502" s="4" t="str">
        <f t="shared" si="232"/>
        <v>na</v>
      </c>
      <c r="AD1502" s="4" t="str">
        <f t="shared" si="233"/>
        <v>na</v>
      </c>
      <c r="AE1502" s="4" t="str">
        <f t="shared" si="234"/>
        <v>na</v>
      </c>
      <c r="AF1502" s="4" t="str">
        <f t="shared" si="235"/>
        <v>na</v>
      </c>
      <c r="AG1502" s="4" t="str">
        <f t="shared" si="236"/>
        <v>na</v>
      </c>
    </row>
    <row r="1503" spans="1:33" x14ac:dyDescent="0.2">
      <c r="A1503" t="s">
        <v>5494</v>
      </c>
      <c r="B1503" t="s">
        <v>5972</v>
      </c>
      <c r="C1503" s="7" t="str">
        <f>VLOOKUP(B1503,YahooFinanceInfos!A:T,9,FALSE)</f>
        <v>iShares Inc iShares MSCI Thaila</v>
      </c>
      <c r="D1503" t="str">
        <f>VLOOKUP(B1503,YahooFinanceInfos!A:T,7,FALSE)</f>
        <v>USD</v>
      </c>
      <c r="E1503" s="1">
        <f>VLOOKUP(B1503,YahooFinanceInfos!A:T,20,FALSE)</f>
        <v>66.63</v>
      </c>
      <c r="F1503" s="4" t="str">
        <f>VLOOKUP(B1503,YahooFinanceInfos!A:AK,37,FALSE)</f>
        <v>45.95 - 96.63</v>
      </c>
      <c r="G1503" s="11">
        <f>(VLOOKUP(B1503,YahooFinanceInfos!A:AO,41,FALSE)-E1503)/E1503</f>
        <v>0.45024763619990998</v>
      </c>
      <c r="H1503" s="9">
        <f>VLOOKUP(B1503,YahooFinanceInfos!A:AX,50,FALSE)</f>
        <v>0</v>
      </c>
      <c r="I1503" s="9">
        <f>VLOOKUP(B1503,YahooFinanceInfos!A:AT,46,FALSE)</f>
        <v>0</v>
      </c>
      <c r="J1503" s="4">
        <f>VLOOKUP(B1503,YahooFinanceInfos!A:AV,48,FALSE)</f>
        <v>0</v>
      </c>
      <c r="K1503" s="4" t="str">
        <f t="shared" si="237"/>
        <v>na</v>
      </c>
      <c r="L1503" s="9">
        <f>VLOOKUP(B1503,YahooFinanceInfos!A:AV,47,FALSE)</f>
        <v>0</v>
      </c>
      <c r="M1503" s="9">
        <f>VLOOKUP(B1503,YahooFinanceInfos!A:AZ,52,FALSE)</f>
        <v>0</v>
      </c>
      <c r="N1503" s="4">
        <f>VLOOKUP(B1503,YahooFinanceInfos!A:BH,60,FALSE)</f>
        <v>0</v>
      </c>
      <c r="O1503" s="4" t="str">
        <f t="shared" si="238"/>
        <v>don't touch</v>
      </c>
      <c r="P1503" s="4"/>
      <c r="Q1503" s="4"/>
      <c r="R1503" s="4"/>
      <c r="S1503" s="4"/>
      <c r="T1503" s="4"/>
      <c r="AA1503" s="4" t="str">
        <f t="shared" si="230"/>
        <v>na</v>
      </c>
      <c r="AB1503" s="4" t="str">
        <f t="shared" si="231"/>
        <v>na</v>
      </c>
      <c r="AC1503" s="4" t="str">
        <f t="shared" si="232"/>
        <v>na</v>
      </c>
      <c r="AD1503" s="4" t="str">
        <f t="shared" si="233"/>
        <v>na</v>
      </c>
      <c r="AE1503" s="4" t="str">
        <f t="shared" si="234"/>
        <v>na</v>
      </c>
      <c r="AF1503" s="4" t="str">
        <f t="shared" si="235"/>
        <v>na</v>
      </c>
      <c r="AG1503" s="4" t="str">
        <f t="shared" si="236"/>
        <v>na</v>
      </c>
    </row>
    <row r="1504" spans="1:33" x14ac:dyDescent="0.2">
      <c r="A1504" t="s">
        <v>5494</v>
      </c>
      <c r="B1504" t="s">
        <v>5974</v>
      </c>
      <c r="C1504" s="7" t="str">
        <f>VLOOKUP(B1504,YahooFinanceInfos!A:T,9,FALSE)</f>
        <v xml:space="preserve">Global X MSCI China Financials </v>
      </c>
      <c r="D1504" t="str">
        <f>VLOOKUP(B1504,YahooFinanceInfos!A:T,7,FALSE)</f>
        <v>USD</v>
      </c>
      <c r="E1504" s="1">
        <f>VLOOKUP(B1504,YahooFinanceInfos!A:T,20,FALSE)</f>
        <v>13.6</v>
      </c>
      <c r="F1504" s="4" t="str">
        <f>VLOOKUP(B1504,YahooFinanceInfos!A:AK,37,FALSE)</f>
        <v>11.74 - 16.94</v>
      </c>
      <c r="G1504" s="11">
        <f>(VLOOKUP(B1504,YahooFinanceInfos!A:AO,41,FALSE)-E1504)/E1504</f>
        <v>0.24558823529411777</v>
      </c>
      <c r="H1504" s="9">
        <f>VLOOKUP(B1504,YahooFinanceInfos!A:AX,50,FALSE)</f>
        <v>0</v>
      </c>
      <c r="I1504" s="9">
        <f>VLOOKUP(B1504,YahooFinanceInfos!A:AT,46,FALSE)</f>
        <v>0</v>
      </c>
      <c r="J1504" s="4">
        <f>VLOOKUP(B1504,YahooFinanceInfos!A:AV,48,FALSE)</f>
        <v>0</v>
      </c>
      <c r="K1504" s="4" t="str">
        <f t="shared" si="237"/>
        <v>na</v>
      </c>
      <c r="L1504" s="9">
        <f>VLOOKUP(B1504,YahooFinanceInfos!A:AV,47,FALSE)</f>
        <v>0</v>
      </c>
      <c r="M1504" s="9">
        <f>VLOOKUP(B1504,YahooFinanceInfos!A:AZ,52,FALSE)</f>
        <v>0</v>
      </c>
      <c r="N1504" s="4">
        <f>VLOOKUP(B1504,YahooFinanceInfos!A:BH,60,FALSE)</f>
        <v>0</v>
      </c>
      <c r="O1504" s="4" t="str">
        <f t="shared" si="238"/>
        <v>don't touch</v>
      </c>
      <c r="P1504" s="4"/>
      <c r="Q1504" s="4"/>
      <c r="R1504" s="4"/>
      <c r="S1504" s="4"/>
      <c r="T1504" s="4"/>
      <c r="AA1504" s="4" t="str">
        <f t="shared" si="230"/>
        <v>na</v>
      </c>
      <c r="AB1504" s="4" t="str">
        <f t="shared" si="231"/>
        <v>na</v>
      </c>
      <c r="AC1504" s="4" t="str">
        <f t="shared" si="232"/>
        <v>na</v>
      </c>
      <c r="AD1504" s="4" t="str">
        <f t="shared" si="233"/>
        <v>na</v>
      </c>
      <c r="AE1504" s="4" t="str">
        <f t="shared" si="234"/>
        <v>na</v>
      </c>
      <c r="AF1504" s="4" t="str">
        <f t="shared" si="235"/>
        <v>na</v>
      </c>
      <c r="AG1504" s="4" t="str">
        <f t="shared" si="236"/>
        <v>na</v>
      </c>
    </row>
    <row r="1505" spans="1:33" x14ac:dyDescent="0.2">
      <c r="A1505" t="s">
        <v>5494</v>
      </c>
      <c r="B1505" t="s">
        <v>5976</v>
      </c>
      <c r="C1505" s="7" t="str">
        <f>VLOOKUP(B1505,YahooFinanceInfos!A:T,9,FALSE)</f>
        <v>Invesco China Real Estate ETF</v>
      </c>
      <c r="D1505" t="str">
        <f>VLOOKUP(B1505,YahooFinanceInfos!A:T,7,FALSE)</f>
        <v>USD</v>
      </c>
      <c r="E1505" s="1">
        <f>VLOOKUP(B1505,YahooFinanceInfos!A:T,20,FALSE)</f>
        <v>25.93</v>
      </c>
      <c r="F1505" s="4" t="str">
        <f>VLOOKUP(B1505,YahooFinanceInfos!A:AK,37,FALSE)</f>
        <v>23.51 - 29.2297</v>
      </c>
      <c r="G1505" s="11">
        <f>(VLOOKUP(B1505,YahooFinanceInfos!A:AO,41,FALSE)-E1505)/E1505</f>
        <v>0.12725414577709224</v>
      </c>
      <c r="H1505" s="9">
        <f>VLOOKUP(B1505,YahooFinanceInfos!A:AX,50,FALSE)</f>
        <v>0</v>
      </c>
      <c r="I1505" s="9">
        <f>VLOOKUP(B1505,YahooFinanceInfos!A:AT,46,FALSE)</f>
        <v>0</v>
      </c>
      <c r="J1505" s="4">
        <f>VLOOKUP(B1505,YahooFinanceInfos!A:AV,48,FALSE)</f>
        <v>0</v>
      </c>
      <c r="K1505" s="4" t="str">
        <f t="shared" si="237"/>
        <v>na</v>
      </c>
      <c r="L1505" s="9">
        <f>VLOOKUP(B1505,YahooFinanceInfos!A:AV,47,FALSE)</f>
        <v>0</v>
      </c>
      <c r="M1505" s="9">
        <f>VLOOKUP(B1505,YahooFinanceInfos!A:AZ,52,FALSE)</f>
        <v>0</v>
      </c>
      <c r="N1505" s="4">
        <f>VLOOKUP(B1505,YahooFinanceInfos!A:BH,60,FALSE)</f>
        <v>0</v>
      </c>
      <c r="O1505" s="4" t="str">
        <f t="shared" si="238"/>
        <v>don't touch</v>
      </c>
      <c r="P1505" s="4"/>
      <c r="Q1505" s="4"/>
      <c r="R1505" s="4"/>
      <c r="S1505" s="4"/>
      <c r="T1505" s="4"/>
      <c r="AA1505" s="4" t="str">
        <f t="shared" si="230"/>
        <v>na</v>
      </c>
      <c r="AB1505" s="4" t="str">
        <f t="shared" si="231"/>
        <v>na</v>
      </c>
      <c r="AC1505" s="4" t="str">
        <f t="shared" si="232"/>
        <v>na</v>
      </c>
      <c r="AD1505" s="4" t="str">
        <f t="shared" si="233"/>
        <v>na</v>
      </c>
      <c r="AE1505" s="4" t="str">
        <f t="shared" si="234"/>
        <v>na</v>
      </c>
      <c r="AF1505" s="4" t="str">
        <f t="shared" si="235"/>
        <v>na</v>
      </c>
      <c r="AG1505" s="4" t="str">
        <f t="shared" si="236"/>
        <v>na</v>
      </c>
    </row>
    <row r="1506" spans="1:33" x14ac:dyDescent="0.2">
      <c r="A1506" t="s">
        <v>5494</v>
      </c>
      <c r="B1506" t="s">
        <v>5978</v>
      </c>
      <c r="C1506" s="7" t="str">
        <f>VLOOKUP(B1506,YahooFinanceInfos!A:T,9,FALSE)</f>
        <v>Global X MSCI Colombia ETF</v>
      </c>
      <c r="D1506" t="str">
        <f>VLOOKUP(B1506,YahooFinanceInfos!A:T,7,FALSE)</f>
        <v>USD</v>
      </c>
      <c r="E1506" s="1">
        <f>VLOOKUP(B1506,YahooFinanceInfos!A:T,20,FALSE)</f>
        <v>20.440000000000001</v>
      </c>
      <c r="F1506" s="4" t="str">
        <f>VLOOKUP(B1506,YahooFinanceInfos!A:AK,37,FALSE)</f>
        <v>16.08 - 40.28</v>
      </c>
      <c r="G1506" s="11">
        <f>(VLOOKUP(B1506,YahooFinanceInfos!A:AO,41,FALSE)-E1506)/E1506</f>
        <v>0.97064579256360073</v>
      </c>
      <c r="H1506" s="9">
        <f>VLOOKUP(B1506,YahooFinanceInfos!A:AX,50,FALSE)</f>
        <v>0</v>
      </c>
      <c r="I1506" s="9">
        <f>VLOOKUP(B1506,YahooFinanceInfos!A:AT,46,FALSE)</f>
        <v>0</v>
      </c>
      <c r="J1506" s="4">
        <f>VLOOKUP(B1506,YahooFinanceInfos!A:AV,48,FALSE)</f>
        <v>0</v>
      </c>
      <c r="K1506" s="4" t="str">
        <f t="shared" si="237"/>
        <v>na</v>
      </c>
      <c r="L1506" s="9">
        <f>VLOOKUP(B1506,YahooFinanceInfos!A:AV,47,FALSE)</f>
        <v>0</v>
      </c>
      <c r="M1506" s="9">
        <f>VLOOKUP(B1506,YahooFinanceInfos!A:AZ,52,FALSE)</f>
        <v>0</v>
      </c>
      <c r="N1506" s="4">
        <f>VLOOKUP(B1506,YahooFinanceInfos!A:BH,60,FALSE)</f>
        <v>0</v>
      </c>
      <c r="O1506" s="4" t="str">
        <f t="shared" si="238"/>
        <v>don't touch</v>
      </c>
      <c r="P1506" s="4"/>
      <c r="Q1506" s="4"/>
      <c r="R1506" s="4"/>
      <c r="S1506" s="4"/>
      <c r="T1506" s="4"/>
      <c r="AA1506" s="4" t="str">
        <f t="shared" si="230"/>
        <v>na</v>
      </c>
      <c r="AB1506" s="4" t="str">
        <f t="shared" si="231"/>
        <v>na</v>
      </c>
      <c r="AC1506" s="4" t="str">
        <f t="shared" si="232"/>
        <v>na</v>
      </c>
      <c r="AD1506" s="4" t="str">
        <f t="shared" si="233"/>
        <v>na</v>
      </c>
      <c r="AE1506" s="4" t="str">
        <f t="shared" si="234"/>
        <v>na</v>
      </c>
      <c r="AF1506" s="4" t="str">
        <f t="shared" si="235"/>
        <v>na</v>
      </c>
      <c r="AG1506" s="4" t="str">
        <f t="shared" si="236"/>
        <v>na</v>
      </c>
    </row>
    <row r="1507" spans="1:33" x14ac:dyDescent="0.2">
      <c r="A1507" t="s">
        <v>5494</v>
      </c>
      <c r="B1507" t="s">
        <v>5980</v>
      </c>
      <c r="C1507" s="7" t="str">
        <f>VLOOKUP(B1507,YahooFinanceInfos!A:T,9,FALSE)</f>
        <v>Invesco Insider Sentiment ETF</v>
      </c>
      <c r="D1507" t="str">
        <f>VLOOKUP(B1507,YahooFinanceInfos!A:T,7,FALSE)</f>
        <v>USD</v>
      </c>
      <c r="E1507" s="1">
        <f>VLOOKUP(B1507,YahooFinanceInfos!A:T,20,FALSE)</f>
        <v>75.319699999999997</v>
      </c>
      <c r="F1507" s="4" t="str">
        <f>VLOOKUP(B1507,YahooFinanceInfos!A:AK,37,FALSE)</f>
        <v>65.1758 - 75.8814</v>
      </c>
      <c r="G1507" s="11">
        <f>(VLOOKUP(B1507,YahooFinanceInfos!A:AO,41,FALSE)-E1507)/E1507</f>
        <v>7.4575443077973215E-3</v>
      </c>
      <c r="H1507" s="9">
        <f>VLOOKUP(B1507,YahooFinanceInfos!A:AX,50,FALSE)</f>
        <v>0</v>
      </c>
      <c r="I1507" s="9">
        <f>VLOOKUP(B1507,YahooFinanceInfos!A:AT,46,FALSE)</f>
        <v>0</v>
      </c>
      <c r="J1507" s="4">
        <f>VLOOKUP(B1507,YahooFinanceInfos!A:AV,48,FALSE)</f>
        <v>0</v>
      </c>
      <c r="K1507" s="4" t="str">
        <f t="shared" si="237"/>
        <v>na</v>
      </c>
      <c r="L1507" s="9">
        <f>VLOOKUP(B1507,YahooFinanceInfos!A:AV,47,FALSE)</f>
        <v>0</v>
      </c>
      <c r="M1507" s="9">
        <f>VLOOKUP(B1507,YahooFinanceInfos!A:AZ,52,FALSE)</f>
        <v>0</v>
      </c>
      <c r="N1507" s="4">
        <f>VLOOKUP(B1507,YahooFinanceInfos!A:BH,60,FALSE)</f>
        <v>0</v>
      </c>
      <c r="O1507" s="4" t="str">
        <f t="shared" si="238"/>
        <v>don't touch</v>
      </c>
      <c r="P1507" s="4"/>
      <c r="Q1507" s="4"/>
      <c r="R1507" s="4"/>
      <c r="S1507" s="4"/>
      <c r="T1507" s="4"/>
      <c r="AA1507" s="4" t="str">
        <f t="shared" si="230"/>
        <v>na</v>
      </c>
      <c r="AB1507" s="4" t="str">
        <f t="shared" si="231"/>
        <v>na</v>
      </c>
      <c r="AC1507" s="4" t="str">
        <f t="shared" si="232"/>
        <v>na</v>
      </c>
      <c r="AD1507" s="4" t="str">
        <f t="shared" si="233"/>
        <v>na</v>
      </c>
      <c r="AE1507" s="4" t="str">
        <f t="shared" si="234"/>
        <v>na</v>
      </c>
      <c r="AF1507" s="4" t="str">
        <f t="shared" si="235"/>
        <v>na</v>
      </c>
      <c r="AG1507" s="4" t="str">
        <f t="shared" si="236"/>
        <v>na</v>
      </c>
    </row>
    <row r="1508" spans="1:33" x14ac:dyDescent="0.2">
      <c r="A1508" t="s">
        <v>5494</v>
      </c>
      <c r="B1508" t="s">
        <v>5982</v>
      </c>
      <c r="C1508" s="7" t="str">
        <f>VLOOKUP(B1508,YahooFinanceInfos!A:T,9,FALSE)</f>
        <v>FlexShares Quality Dynamic Inde</v>
      </c>
      <c r="D1508" t="str">
        <f>VLOOKUP(B1508,YahooFinanceInfos!A:T,7,FALSE)</f>
        <v>USD</v>
      </c>
      <c r="E1508" s="1">
        <f>VLOOKUP(B1508,YahooFinanceInfos!A:T,20,FALSE)</f>
        <v>37.61</v>
      </c>
      <c r="F1508" s="4" t="str">
        <f>VLOOKUP(B1508,YahooFinanceInfos!A:AK,37,FALSE)</f>
        <v>29.08 - 49.37</v>
      </c>
      <c r="G1508" s="11">
        <f>(VLOOKUP(B1508,YahooFinanceInfos!A:AO,41,FALSE)-E1508)/E1508</f>
        <v>0.31268279712842323</v>
      </c>
      <c r="H1508" s="9">
        <f>VLOOKUP(B1508,YahooFinanceInfos!A:AX,50,FALSE)</f>
        <v>0</v>
      </c>
      <c r="I1508" s="9">
        <f>VLOOKUP(B1508,YahooFinanceInfos!A:AT,46,FALSE)</f>
        <v>0</v>
      </c>
      <c r="J1508" s="4">
        <f>VLOOKUP(B1508,YahooFinanceInfos!A:AV,48,FALSE)</f>
        <v>0</v>
      </c>
      <c r="K1508" s="4" t="str">
        <f t="shared" si="237"/>
        <v>na</v>
      </c>
      <c r="L1508" s="9">
        <f>VLOOKUP(B1508,YahooFinanceInfos!A:AV,47,FALSE)</f>
        <v>0</v>
      </c>
      <c r="M1508" s="9">
        <f>VLOOKUP(B1508,YahooFinanceInfos!A:AZ,52,FALSE)</f>
        <v>0</v>
      </c>
      <c r="N1508" s="4">
        <f>VLOOKUP(B1508,YahooFinanceInfos!A:BH,60,FALSE)</f>
        <v>0</v>
      </c>
      <c r="O1508" s="4" t="str">
        <f t="shared" si="238"/>
        <v>don't touch</v>
      </c>
      <c r="P1508" s="4"/>
      <c r="Q1508" s="4"/>
      <c r="R1508" s="4"/>
      <c r="S1508" s="4"/>
      <c r="T1508" s="4"/>
      <c r="AA1508" s="4" t="str">
        <f t="shared" si="230"/>
        <v>na</v>
      </c>
      <c r="AB1508" s="4" t="str">
        <f t="shared" si="231"/>
        <v>na</v>
      </c>
      <c r="AC1508" s="4" t="str">
        <f t="shared" si="232"/>
        <v>na</v>
      </c>
      <c r="AD1508" s="4" t="str">
        <f t="shared" si="233"/>
        <v>na</v>
      </c>
      <c r="AE1508" s="4" t="str">
        <f t="shared" si="234"/>
        <v>na</v>
      </c>
      <c r="AF1508" s="4" t="str">
        <f t="shared" si="235"/>
        <v>na</v>
      </c>
      <c r="AG1508" s="4" t="str">
        <f t="shared" si="236"/>
        <v>na</v>
      </c>
    </row>
    <row r="1509" spans="1:33" x14ac:dyDescent="0.2">
      <c r="A1509" t="s">
        <v>5494</v>
      </c>
      <c r="B1509" t="s">
        <v>5984</v>
      </c>
      <c r="C1509" s="7" t="str">
        <f>VLOOKUP(B1509,YahooFinanceInfos!A:T,9,FALSE)</f>
        <v>PIMCO Diversified Income Active</v>
      </c>
      <c r="D1509" t="str">
        <f>VLOOKUP(B1509,YahooFinanceInfos!A:T,7,FALSE)</f>
        <v>USD</v>
      </c>
      <c r="E1509" s="1">
        <f>VLOOKUP(B1509,YahooFinanceInfos!A:T,20,FALSE)</f>
        <v>50.070099999999996</v>
      </c>
      <c r="F1509" s="4" t="str">
        <f>VLOOKUP(B1509,YahooFinanceInfos!A:AK,37,FALSE)</f>
        <v>49.95 - 50.28</v>
      </c>
      <c r="G1509" s="11">
        <f>(VLOOKUP(B1509,YahooFinanceInfos!A:AO,41,FALSE)-E1509)/E1509</f>
        <v>4.1921226440531307E-3</v>
      </c>
      <c r="H1509" s="9">
        <f>VLOOKUP(B1509,YahooFinanceInfos!A:AX,50,FALSE)</f>
        <v>0</v>
      </c>
      <c r="I1509" s="9">
        <f>VLOOKUP(B1509,YahooFinanceInfos!A:AT,46,FALSE)</f>
        <v>0</v>
      </c>
      <c r="J1509" s="4">
        <f>VLOOKUP(B1509,YahooFinanceInfos!A:AV,48,FALSE)</f>
        <v>0</v>
      </c>
      <c r="K1509" s="4" t="str">
        <f t="shared" si="237"/>
        <v>na</v>
      </c>
      <c r="L1509" s="9">
        <f>VLOOKUP(B1509,YahooFinanceInfos!A:AV,47,FALSE)</f>
        <v>0</v>
      </c>
      <c r="M1509" s="9">
        <f>VLOOKUP(B1509,YahooFinanceInfos!A:AZ,52,FALSE)</f>
        <v>0</v>
      </c>
      <c r="N1509" s="4">
        <f>VLOOKUP(B1509,YahooFinanceInfos!A:BH,60,FALSE)</f>
        <v>0</v>
      </c>
      <c r="O1509" s="4" t="str">
        <f t="shared" si="238"/>
        <v>don't touch</v>
      </c>
      <c r="P1509" s="4"/>
      <c r="Q1509" s="4"/>
      <c r="R1509" s="4"/>
      <c r="S1509" s="4"/>
      <c r="T1509" s="4"/>
      <c r="AA1509" s="4" t="str">
        <f t="shared" si="230"/>
        <v>na</v>
      </c>
      <c r="AB1509" s="4" t="str">
        <f t="shared" si="231"/>
        <v>na</v>
      </c>
      <c r="AC1509" s="4" t="str">
        <f t="shared" si="232"/>
        <v>na</v>
      </c>
      <c r="AD1509" s="4" t="str">
        <f t="shared" si="233"/>
        <v>na</v>
      </c>
      <c r="AE1509" s="4" t="str">
        <f t="shared" si="234"/>
        <v>na</v>
      </c>
      <c r="AF1509" s="4" t="str">
        <f t="shared" si="235"/>
        <v>na</v>
      </c>
      <c r="AG1509" s="4" t="str">
        <f t="shared" si="236"/>
        <v>na</v>
      </c>
    </row>
    <row r="1510" spans="1:33" x14ac:dyDescent="0.2">
      <c r="A1510" t="s">
        <v>5494</v>
      </c>
      <c r="B1510" t="s">
        <v>5986</v>
      </c>
      <c r="C1510" s="7" t="str">
        <f>VLOOKUP(B1510,YahooFinanceInfos!A:T,9,FALSE)</f>
        <v>VanEck Vectors Fallen Angel Hig</v>
      </c>
      <c r="D1510" t="str">
        <f>VLOOKUP(B1510,YahooFinanceInfos!A:T,7,FALSE)</f>
        <v>USD</v>
      </c>
      <c r="E1510" s="1">
        <f>VLOOKUP(B1510,YahooFinanceInfos!A:T,20,FALSE)</f>
        <v>26.59</v>
      </c>
      <c r="F1510" s="4" t="str">
        <f>VLOOKUP(B1510,YahooFinanceInfos!A:AK,37,FALSE)</f>
        <v>21.13 - 30.53</v>
      </c>
      <c r="G1510" s="11">
        <f>(VLOOKUP(B1510,YahooFinanceInfos!A:AO,41,FALSE)-E1510)/E1510</f>
        <v>0.1481760060172998</v>
      </c>
      <c r="H1510" s="9">
        <f>VLOOKUP(B1510,YahooFinanceInfos!A:AX,50,FALSE)</f>
        <v>0</v>
      </c>
      <c r="I1510" s="9">
        <f>VLOOKUP(B1510,YahooFinanceInfos!A:AT,46,FALSE)</f>
        <v>0</v>
      </c>
      <c r="J1510" s="4">
        <f>VLOOKUP(B1510,YahooFinanceInfos!A:AV,48,FALSE)</f>
        <v>0</v>
      </c>
      <c r="K1510" s="4" t="str">
        <f t="shared" si="237"/>
        <v>na</v>
      </c>
      <c r="L1510" s="9">
        <f>VLOOKUP(B1510,YahooFinanceInfos!A:AV,47,FALSE)</f>
        <v>0</v>
      </c>
      <c r="M1510" s="9">
        <f>VLOOKUP(B1510,YahooFinanceInfos!A:AZ,52,FALSE)</f>
        <v>0</v>
      </c>
      <c r="N1510" s="4">
        <f>VLOOKUP(B1510,YahooFinanceInfos!A:BH,60,FALSE)</f>
        <v>0</v>
      </c>
      <c r="O1510" s="4" t="str">
        <f t="shared" si="238"/>
        <v>don't touch</v>
      </c>
      <c r="P1510" s="4"/>
      <c r="Q1510" s="4"/>
      <c r="R1510" s="4"/>
      <c r="S1510" s="4"/>
      <c r="T1510" s="4"/>
      <c r="AA1510" s="4" t="str">
        <f t="shared" si="230"/>
        <v>na</v>
      </c>
      <c r="AB1510" s="4" t="str">
        <f t="shared" si="231"/>
        <v>na</v>
      </c>
      <c r="AC1510" s="4" t="str">
        <f t="shared" si="232"/>
        <v>na</v>
      </c>
      <c r="AD1510" s="4" t="str">
        <f t="shared" si="233"/>
        <v>na</v>
      </c>
      <c r="AE1510" s="4" t="str">
        <f t="shared" si="234"/>
        <v>na</v>
      </c>
      <c r="AF1510" s="4" t="str">
        <f t="shared" si="235"/>
        <v>na</v>
      </c>
      <c r="AG1510" s="4" t="str">
        <f t="shared" si="236"/>
        <v>na</v>
      </c>
    </row>
    <row r="1511" spans="1:33" x14ac:dyDescent="0.2">
      <c r="A1511" t="s">
        <v>5494</v>
      </c>
      <c r="B1511" t="s">
        <v>5988</v>
      </c>
      <c r="C1511" s="7" t="str">
        <f>VLOOKUP(B1511,YahooFinanceInfos!A:T,9,FALSE)</f>
        <v>Invesco Active U.S. Real Estate</v>
      </c>
      <c r="D1511" t="str">
        <f>VLOOKUP(B1511,YahooFinanceInfos!A:T,7,FALSE)</f>
        <v>USD</v>
      </c>
      <c r="E1511" s="1">
        <f>VLOOKUP(B1511,YahooFinanceInfos!A:T,20,FALSE)</f>
        <v>71.08</v>
      </c>
      <c r="F1511" s="4" t="str">
        <f>VLOOKUP(B1511,YahooFinanceInfos!A:AK,37,FALSE)</f>
        <v>57.16 - 103.33</v>
      </c>
      <c r="G1511" s="11">
        <f>(VLOOKUP(B1511,YahooFinanceInfos!A:AO,41,FALSE)-E1511)/E1511</f>
        <v>0.45371412492965674</v>
      </c>
      <c r="H1511" s="9">
        <f>VLOOKUP(B1511,YahooFinanceInfos!A:AX,50,FALSE)</f>
        <v>0</v>
      </c>
      <c r="I1511" s="9">
        <f>VLOOKUP(B1511,YahooFinanceInfos!A:AT,46,FALSE)</f>
        <v>0</v>
      </c>
      <c r="J1511" s="4">
        <f>VLOOKUP(B1511,YahooFinanceInfos!A:AV,48,FALSE)</f>
        <v>0</v>
      </c>
      <c r="K1511" s="4" t="str">
        <f t="shared" si="237"/>
        <v>na</v>
      </c>
      <c r="L1511" s="9">
        <f>VLOOKUP(B1511,YahooFinanceInfos!A:AV,47,FALSE)</f>
        <v>0</v>
      </c>
      <c r="M1511" s="9">
        <f>VLOOKUP(B1511,YahooFinanceInfos!A:AZ,52,FALSE)</f>
        <v>0</v>
      </c>
      <c r="N1511" s="4">
        <f>VLOOKUP(B1511,YahooFinanceInfos!A:BH,60,FALSE)</f>
        <v>0</v>
      </c>
      <c r="O1511" s="4" t="str">
        <f t="shared" si="238"/>
        <v>don't touch</v>
      </c>
      <c r="P1511" s="4"/>
      <c r="Q1511" s="4"/>
      <c r="R1511" s="4"/>
      <c r="S1511" s="4"/>
      <c r="T1511" s="4"/>
      <c r="AA1511" s="4" t="str">
        <f t="shared" si="230"/>
        <v>na</v>
      </c>
      <c r="AB1511" s="4" t="str">
        <f t="shared" si="231"/>
        <v>na</v>
      </c>
      <c r="AC1511" s="4" t="str">
        <f t="shared" si="232"/>
        <v>na</v>
      </c>
      <c r="AD1511" s="4" t="str">
        <f t="shared" si="233"/>
        <v>na</v>
      </c>
      <c r="AE1511" s="4" t="str">
        <f t="shared" si="234"/>
        <v>na</v>
      </c>
      <c r="AF1511" s="4" t="str">
        <f t="shared" si="235"/>
        <v>na</v>
      </c>
      <c r="AG1511" s="4" t="str">
        <f t="shared" si="236"/>
        <v>na</v>
      </c>
    </row>
    <row r="1512" spans="1:33" x14ac:dyDescent="0.2">
      <c r="A1512" t="s">
        <v>5494</v>
      </c>
      <c r="B1512" t="s">
        <v>5990</v>
      </c>
      <c r="C1512" s="7" t="str">
        <f>VLOOKUP(B1512,YahooFinanceInfos!A:T,9,FALSE)</f>
        <v xml:space="preserve">First Trust DJ Select MicroCap </v>
      </c>
      <c r="D1512" t="str">
        <f>VLOOKUP(B1512,YahooFinanceInfos!A:T,7,FALSE)</f>
        <v>USD</v>
      </c>
      <c r="E1512" s="1">
        <f>VLOOKUP(B1512,YahooFinanceInfos!A:T,20,FALSE)</f>
        <v>32.31</v>
      </c>
      <c r="F1512" s="4" t="str">
        <f>VLOOKUP(B1512,YahooFinanceInfos!A:AK,37,FALSE)</f>
        <v>26.31 - 51.53</v>
      </c>
      <c r="G1512" s="11">
        <f>(VLOOKUP(B1512,YahooFinanceInfos!A:AO,41,FALSE)-E1512)/E1512</f>
        <v>0.59486227174249451</v>
      </c>
      <c r="H1512" s="9">
        <f>VLOOKUP(B1512,YahooFinanceInfos!A:AX,50,FALSE)</f>
        <v>0</v>
      </c>
      <c r="I1512" s="9">
        <f>VLOOKUP(B1512,YahooFinanceInfos!A:AT,46,FALSE)</f>
        <v>0</v>
      </c>
      <c r="J1512" s="4">
        <f>VLOOKUP(B1512,YahooFinanceInfos!A:AV,48,FALSE)</f>
        <v>0</v>
      </c>
      <c r="K1512" s="4" t="str">
        <f t="shared" si="237"/>
        <v>na</v>
      </c>
      <c r="L1512" s="9">
        <f>VLOOKUP(B1512,YahooFinanceInfos!A:AV,47,FALSE)</f>
        <v>0</v>
      </c>
      <c r="M1512" s="9">
        <f>VLOOKUP(B1512,YahooFinanceInfos!A:AZ,52,FALSE)</f>
        <v>0</v>
      </c>
      <c r="N1512" s="4">
        <f>VLOOKUP(B1512,YahooFinanceInfos!A:BH,60,FALSE)</f>
        <v>0</v>
      </c>
      <c r="O1512" s="4" t="str">
        <f t="shared" si="238"/>
        <v>don't touch</v>
      </c>
      <c r="P1512" s="4"/>
      <c r="Q1512" s="4"/>
      <c r="R1512" s="4"/>
      <c r="S1512" s="4"/>
      <c r="T1512" s="4"/>
      <c r="AA1512" s="4" t="str">
        <f t="shared" ref="AA1512:AA1575" si="239">IFERROR((Z1512-U1512)/U1512,"na")</f>
        <v>na</v>
      </c>
      <c r="AB1512" s="4" t="str">
        <f t="shared" ref="AB1512:AB1575" si="240">IFERROR((Z1512-W1512)/W1512,"na")</f>
        <v>na</v>
      </c>
      <c r="AC1512" s="4" t="str">
        <f t="shared" ref="AC1512:AC1575" si="241">IFERROR((V1512-U1512)/U1512,"na")</f>
        <v>na</v>
      </c>
      <c r="AD1512" s="4" t="str">
        <f t="shared" ref="AD1512:AD1575" si="242">IFERROR((W1512-V1512)/V1512,"na")</f>
        <v>na</v>
      </c>
      <c r="AE1512" s="4" t="str">
        <f t="shared" ref="AE1512:AE1575" si="243">IFERROR((X1512-W1512)/W1512,"na")</f>
        <v>na</v>
      </c>
      <c r="AF1512" s="4" t="str">
        <f t="shared" ref="AF1512:AF1575" si="244">IFERROR((Y1512-X1512)/X1512,"na")</f>
        <v>na</v>
      </c>
      <c r="AG1512" s="4" t="str">
        <f t="shared" ref="AG1512:AG1575" si="245">IFERROR((Z1512-Y1512)/Y1512,"na")</f>
        <v>na</v>
      </c>
    </row>
    <row r="1513" spans="1:33" x14ac:dyDescent="0.2">
      <c r="A1513" t="s">
        <v>5494</v>
      </c>
      <c r="B1513" t="s">
        <v>5992</v>
      </c>
      <c r="C1513" s="7" t="str">
        <f>VLOOKUP(B1513,YahooFinanceInfos!A:T,9,FALSE)</f>
        <v>ARK Innovation ETF</v>
      </c>
      <c r="D1513" t="str">
        <f>VLOOKUP(B1513,YahooFinanceInfos!A:T,7,FALSE)</f>
        <v>USD</v>
      </c>
      <c r="E1513" s="1">
        <f>VLOOKUP(B1513,YahooFinanceInfos!A:T,20,FALSE)</f>
        <v>56.25</v>
      </c>
      <c r="F1513" s="4" t="str">
        <f>VLOOKUP(B1513,YahooFinanceInfos!A:AK,37,FALSE)</f>
        <v>33.0 - 60.73</v>
      </c>
      <c r="G1513" s="11">
        <f>(VLOOKUP(B1513,YahooFinanceInfos!A:AO,41,FALSE)-E1513)/E1513</f>
        <v>7.9644444444444393E-2</v>
      </c>
      <c r="H1513" s="9">
        <f>VLOOKUP(B1513,YahooFinanceInfos!A:AX,50,FALSE)</f>
        <v>0</v>
      </c>
      <c r="I1513" s="9">
        <f>VLOOKUP(B1513,YahooFinanceInfos!A:AT,46,FALSE)</f>
        <v>0</v>
      </c>
      <c r="J1513" s="4">
        <f>VLOOKUP(B1513,YahooFinanceInfos!A:AV,48,FALSE)</f>
        <v>0</v>
      </c>
      <c r="K1513" s="4" t="str">
        <f t="shared" si="237"/>
        <v>na</v>
      </c>
      <c r="L1513" s="9">
        <f>VLOOKUP(B1513,YahooFinanceInfos!A:AV,47,FALSE)</f>
        <v>0</v>
      </c>
      <c r="M1513" s="9">
        <f>VLOOKUP(B1513,YahooFinanceInfos!A:AZ,52,FALSE)</f>
        <v>0</v>
      </c>
      <c r="N1513" s="4">
        <f>VLOOKUP(B1513,YahooFinanceInfos!A:BH,60,FALSE)</f>
        <v>0</v>
      </c>
      <c r="O1513" s="4" t="str">
        <f t="shared" si="238"/>
        <v>don't touch</v>
      </c>
      <c r="P1513" s="4"/>
      <c r="Q1513" s="4"/>
      <c r="R1513" s="4"/>
      <c r="S1513" s="4"/>
      <c r="T1513" s="4"/>
      <c r="AA1513" s="4" t="str">
        <f t="shared" si="239"/>
        <v>na</v>
      </c>
      <c r="AB1513" s="4" t="str">
        <f t="shared" si="240"/>
        <v>na</v>
      </c>
      <c r="AC1513" s="4" t="str">
        <f t="shared" si="241"/>
        <v>na</v>
      </c>
      <c r="AD1513" s="4" t="str">
        <f t="shared" si="242"/>
        <v>na</v>
      </c>
      <c r="AE1513" s="4" t="str">
        <f t="shared" si="243"/>
        <v>na</v>
      </c>
      <c r="AF1513" s="4" t="str">
        <f t="shared" si="244"/>
        <v>na</v>
      </c>
      <c r="AG1513" s="4" t="str">
        <f t="shared" si="245"/>
        <v>na</v>
      </c>
    </row>
    <row r="1514" spans="1:33" x14ac:dyDescent="0.2">
      <c r="A1514" t="s">
        <v>5494</v>
      </c>
      <c r="B1514" t="s">
        <v>5994</v>
      </c>
      <c r="C1514" s="7" t="str">
        <f>VLOOKUP(B1514,YahooFinanceInfos!A:T,9,FALSE)</f>
        <v>ProShares Managed Futures Strat</v>
      </c>
      <c r="D1514" t="str">
        <f>VLOOKUP(B1514,YahooFinanceInfos!A:T,7,FALSE)</f>
        <v>USD</v>
      </c>
      <c r="E1514" s="1">
        <f>VLOOKUP(B1514,YahooFinanceInfos!A:T,20,FALSE)</f>
        <v>39.93</v>
      </c>
      <c r="F1514" s="4" t="str">
        <f>VLOOKUP(B1514,YahooFinanceInfos!A:AK,37,FALSE)</f>
        <v>38.105 - 41.03</v>
      </c>
      <c r="G1514" s="11">
        <f>(VLOOKUP(B1514,YahooFinanceInfos!A:AO,41,FALSE)-E1514)/E1514</f>
        <v>2.754820936639122E-2</v>
      </c>
      <c r="H1514" s="9">
        <f>VLOOKUP(B1514,YahooFinanceInfos!A:AX,50,FALSE)</f>
        <v>0</v>
      </c>
      <c r="I1514" s="9">
        <f>VLOOKUP(B1514,YahooFinanceInfos!A:AT,46,FALSE)</f>
        <v>0</v>
      </c>
      <c r="J1514" s="4">
        <f>VLOOKUP(B1514,YahooFinanceInfos!A:AV,48,FALSE)</f>
        <v>0</v>
      </c>
      <c r="K1514" s="4" t="str">
        <f t="shared" si="237"/>
        <v>na</v>
      </c>
      <c r="L1514" s="9">
        <f>VLOOKUP(B1514,YahooFinanceInfos!A:AV,47,FALSE)</f>
        <v>0</v>
      </c>
      <c r="M1514" s="9">
        <f>VLOOKUP(B1514,YahooFinanceInfos!A:AZ,52,FALSE)</f>
        <v>0</v>
      </c>
      <c r="N1514" s="4">
        <f>VLOOKUP(B1514,YahooFinanceInfos!A:BH,60,FALSE)</f>
        <v>0</v>
      </c>
      <c r="O1514" s="4" t="str">
        <f t="shared" si="238"/>
        <v>don't touch</v>
      </c>
      <c r="P1514" s="4"/>
      <c r="Q1514" s="4"/>
      <c r="R1514" s="4"/>
      <c r="S1514" s="4"/>
      <c r="T1514" s="4"/>
      <c r="AA1514" s="4" t="str">
        <f t="shared" si="239"/>
        <v>na</v>
      </c>
      <c r="AB1514" s="4" t="str">
        <f t="shared" si="240"/>
        <v>na</v>
      </c>
      <c r="AC1514" s="4" t="str">
        <f t="shared" si="241"/>
        <v>na</v>
      </c>
      <c r="AD1514" s="4" t="str">
        <f t="shared" si="242"/>
        <v>na</v>
      </c>
      <c r="AE1514" s="4" t="str">
        <f t="shared" si="243"/>
        <v>na</v>
      </c>
      <c r="AF1514" s="4" t="str">
        <f t="shared" si="244"/>
        <v>na</v>
      </c>
      <c r="AG1514" s="4" t="str">
        <f t="shared" si="245"/>
        <v>na</v>
      </c>
    </row>
    <row r="1515" spans="1:33" x14ac:dyDescent="0.2">
      <c r="A1515" t="s">
        <v>5494</v>
      </c>
      <c r="B1515" t="s">
        <v>5996</v>
      </c>
      <c r="C1515" s="7" t="str">
        <f>VLOOKUP(B1515,YahooFinanceInfos!A:T,9,FALSE)</f>
        <v xml:space="preserve">iShares Fallen Angels USD Bond </v>
      </c>
      <c r="D1515" t="str">
        <f>VLOOKUP(B1515,YahooFinanceInfos!A:T,7,FALSE)</f>
        <v>USD</v>
      </c>
      <c r="E1515" s="1">
        <f>VLOOKUP(B1515,YahooFinanceInfos!A:T,20,FALSE)</f>
        <v>24.533999999999999</v>
      </c>
      <c r="F1515" s="4" t="str">
        <f>VLOOKUP(B1515,YahooFinanceInfos!A:AK,37,FALSE)</f>
        <v>19.47 - 27.73</v>
      </c>
      <c r="G1515" s="11">
        <f>(VLOOKUP(B1515,YahooFinanceInfos!A:AO,41,FALSE)-E1515)/E1515</f>
        <v>0.13026819923371655</v>
      </c>
      <c r="H1515" s="9">
        <f>VLOOKUP(B1515,YahooFinanceInfos!A:AX,50,FALSE)</f>
        <v>0</v>
      </c>
      <c r="I1515" s="9">
        <f>VLOOKUP(B1515,YahooFinanceInfos!A:AT,46,FALSE)</f>
        <v>0</v>
      </c>
      <c r="J1515" s="4">
        <f>VLOOKUP(B1515,YahooFinanceInfos!A:AV,48,FALSE)</f>
        <v>0</v>
      </c>
      <c r="K1515" s="4" t="str">
        <f t="shared" si="237"/>
        <v>na</v>
      </c>
      <c r="L1515" s="9">
        <f>VLOOKUP(B1515,YahooFinanceInfos!A:AV,47,FALSE)</f>
        <v>0</v>
      </c>
      <c r="M1515" s="9">
        <f>VLOOKUP(B1515,YahooFinanceInfos!A:AZ,52,FALSE)</f>
        <v>0</v>
      </c>
      <c r="N1515" s="4">
        <f>VLOOKUP(B1515,YahooFinanceInfos!A:BH,60,FALSE)</f>
        <v>0</v>
      </c>
      <c r="O1515" s="4" t="str">
        <f t="shared" si="238"/>
        <v>don't touch</v>
      </c>
      <c r="P1515" s="4"/>
      <c r="Q1515" s="4"/>
      <c r="R1515" s="4"/>
      <c r="S1515" s="4"/>
      <c r="T1515" s="4"/>
      <c r="AA1515" s="4" t="str">
        <f t="shared" si="239"/>
        <v>na</v>
      </c>
      <c r="AB1515" s="4" t="str">
        <f t="shared" si="240"/>
        <v>na</v>
      </c>
      <c r="AC1515" s="4" t="str">
        <f t="shared" si="241"/>
        <v>na</v>
      </c>
      <c r="AD1515" s="4" t="str">
        <f t="shared" si="242"/>
        <v>na</v>
      </c>
      <c r="AE1515" s="4" t="str">
        <f t="shared" si="243"/>
        <v>na</v>
      </c>
      <c r="AF1515" s="4" t="str">
        <f t="shared" si="244"/>
        <v>na</v>
      </c>
      <c r="AG1515" s="4" t="str">
        <f t="shared" si="245"/>
        <v>na</v>
      </c>
    </row>
    <row r="1516" spans="1:33" x14ac:dyDescent="0.2">
      <c r="A1516" t="s">
        <v>5494</v>
      </c>
      <c r="B1516" t="s">
        <v>5998</v>
      </c>
      <c r="C1516" s="7" t="str">
        <f>VLOOKUP(B1516,YahooFinanceInfos!A:T,9,FALSE)</f>
        <v>First Trust DJ Global Select Di</v>
      </c>
      <c r="D1516" t="str">
        <f>VLOOKUP(B1516,YahooFinanceInfos!A:T,7,FALSE)</f>
        <v>USD</v>
      </c>
      <c r="E1516" s="1">
        <f>VLOOKUP(B1516,YahooFinanceInfos!A:T,20,FALSE)</f>
        <v>16.010000000000002</v>
      </c>
      <c r="F1516" s="4" t="str">
        <f>VLOOKUP(B1516,YahooFinanceInfos!A:AK,37,FALSE)</f>
        <v>13.75 - 25.2</v>
      </c>
      <c r="G1516" s="11">
        <f>(VLOOKUP(B1516,YahooFinanceInfos!A:AO,41,FALSE)-E1516)/E1516</f>
        <v>0.57401623985009353</v>
      </c>
      <c r="H1516" s="9">
        <f>VLOOKUP(B1516,YahooFinanceInfos!A:AX,50,FALSE)</f>
        <v>0</v>
      </c>
      <c r="I1516" s="9">
        <f>VLOOKUP(B1516,YahooFinanceInfos!A:AT,46,FALSE)</f>
        <v>0</v>
      </c>
      <c r="J1516" s="4">
        <f>VLOOKUP(B1516,YahooFinanceInfos!A:AV,48,FALSE)</f>
        <v>0</v>
      </c>
      <c r="K1516" s="4" t="str">
        <f t="shared" si="237"/>
        <v>na</v>
      </c>
      <c r="L1516" s="9">
        <f>VLOOKUP(B1516,YahooFinanceInfos!A:AV,47,FALSE)</f>
        <v>0</v>
      </c>
      <c r="M1516" s="9">
        <f>VLOOKUP(B1516,YahooFinanceInfos!A:AZ,52,FALSE)</f>
        <v>0</v>
      </c>
      <c r="N1516" s="4">
        <f>VLOOKUP(B1516,YahooFinanceInfos!A:BH,60,FALSE)</f>
        <v>0</v>
      </c>
      <c r="O1516" s="4" t="str">
        <f t="shared" si="238"/>
        <v>don't touch</v>
      </c>
      <c r="P1516" s="4"/>
      <c r="Q1516" s="4"/>
      <c r="R1516" s="4"/>
      <c r="S1516" s="4"/>
      <c r="T1516" s="4"/>
      <c r="AA1516" s="4" t="str">
        <f t="shared" si="239"/>
        <v>na</v>
      </c>
      <c r="AB1516" s="4" t="str">
        <f t="shared" si="240"/>
        <v>na</v>
      </c>
      <c r="AC1516" s="4" t="str">
        <f t="shared" si="241"/>
        <v>na</v>
      </c>
      <c r="AD1516" s="4" t="str">
        <f t="shared" si="242"/>
        <v>na</v>
      </c>
      <c r="AE1516" s="4" t="str">
        <f t="shared" si="243"/>
        <v>na</v>
      </c>
      <c r="AF1516" s="4" t="str">
        <f t="shared" si="244"/>
        <v>na</v>
      </c>
      <c r="AG1516" s="4" t="str">
        <f t="shared" si="245"/>
        <v>na</v>
      </c>
    </row>
    <row r="1517" spans="1:33" x14ac:dyDescent="0.2">
      <c r="A1517" t="s">
        <v>5494</v>
      </c>
      <c r="B1517" t="s">
        <v>6000</v>
      </c>
      <c r="C1517" s="7" t="str">
        <f>VLOOKUP(B1517,YahooFinanceInfos!A:T,9,FALSE)</f>
        <v>Global X Lithium &amp; Battery Tech</v>
      </c>
      <c r="D1517" t="str">
        <f>VLOOKUP(B1517,YahooFinanceInfos!A:T,7,FALSE)</f>
        <v>USD</v>
      </c>
      <c r="E1517" s="1">
        <f>VLOOKUP(B1517,YahooFinanceInfos!A:T,20,FALSE)</f>
        <v>24.77</v>
      </c>
      <c r="F1517" s="4" t="str">
        <f>VLOOKUP(B1517,YahooFinanceInfos!A:AK,37,FALSE)</f>
        <v>17.83 - 34.18</v>
      </c>
      <c r="G1517" s="11">
        <f>(VLOOKUP(B1517,YahooFinanceInfos!A:AO,41,FALSE)-E1517)/E1517</f>
        <v>0.37989503431570448</v>
      </c>
      <c r="H1517" s="9">
        <f>VLOOKUP(B1517,YahooFinanceInfos!A:AX,50,FALSE)</f>
        <v>0</v>
      </c>
      <c r="I1517" s="9">
        <f>VLOOKUP(B1517,YahooFinanceInfos!A:AT,46,FALSE)</f>
        <v>0</v>
      </c>
      <c r="J1517" s="4">
        <f>VLOOKUP(B1517,YahooFinanceInfos!A:AV,48,FALSE)</f>
        <v>0</v>
      </c>
      <c r="K1517" s="4" t="str">
        <f t="shared" ref="K1517:K1580" si="246">IFERROR(I1517/H1517,"na")</f>
        <v>na</v>
      </c>
      <c r="L1517" s="9">
        <f>VLOOKUP(B1517,YahooFinanceInfos!A:AV,47,FALSE)</f>
        <v>0</v>
      </c>
      <c r="M1517" s="9">
        <f>VLOOKUP(B1517,YahooFinanceInfos!A:AZ,52,FALSE)</f>
        <v>0</v>
      </c>
      <c r="N1517" s="4">
        <f>VLOOKUP(B1517,YahooFinanceInfos!A:BH,60,FALSE)</f>
        <v>0</v>
      </c>
      <c r="O1517" s="4" t="str">
        <f t="shared" ref="O1517:O1580" si="247">IF(G1517&gt;30%,IF(J1517&gt;3%,IF(K1517&lt;100%,IF(K1517&gt;0%,"invest","don't touch"),"don't touch"),"don't touch"),"don't touch")</f>
        <v>don't touch</v>
      </c>
      <c r="P1517" s="4"/>
      <c r="Q1517" s="4"/>
      <c r="R1517" s="4"/>
      <c r="S1517" s="4"/>
      <c r="T1517" s="4"/>
      <c r="AA1517" s="4" t="str">
        <f t="shared" si="239"/>
        <v>na</v>
      </c>
      <c r="AB1517" s="4" t="str">
        <f t="shared" si="240"/>
        <v>na</v>
      </c>
      <c r="AC1517" s="4" t="str">
        <f t="shared" si="241"/>
        <v>na</v>
      </c>
      <c r="AD1517" s="4" t="str">
        <f t="shared" si="242"/>
        <v>na</v>
      </c>
      <c r="AE1517" s="4" t="str">
        <f t="shared" si="243"/>
        <v>na</v>
      </c>
      <c r="AF1517" s="4" t="str">
        <f t="shared" si="244"/>
        <v>na</v>
      </c>
      <c r="AG1517" s="4" t="str">
        <f t="shared" si="245"/>
        <v>na</v>
      </c>
    </row>
    <row r="1518" spans="1:33" x14ac:dyDescent="0.2">
      <c r="A1518" t="s">
        <v>5494</v>
      </c>
      <c r="B1518" t="s">
        <v>6002</v>
      </c>
      <c r="C1518" s="7" t="str">
        <f>VLOOKUP(B1518,YahooFinanceInfos!A:T,9,FALSE)</f>
        <v>Xtrackers MSCI Emerging Markets</v>
      </c>
      <c r="D1518" t="str">
        <f>VLOOKUP(B1518,YahooFinanceInfos!A:T,7,FALSE)</f>
        <v>USD</v>
      </c>
      <c r="E1518" s="1">
        <f>VLOOKUP(B1518,YahooFinanceInfos!A:T,20,FALSE)</f>
        <v>20.756399999999999</v>
      </c>
      <c r="F1518" s="4" t="str">
        <f>VLOOKUP(B1518,YahooFinanceInfos!A:AK,37,FALSE)</f>
        <v>16.55 - 24.58</v>
      </c>
      <c r="G1518" s="11">
        <f>(VLOOKUP(B1518,YahooFinanceInfos!A:AO,41,FALSE)-E1518)/E1518</f>
        <v>0.18421306199533632</v>
      </c>
      <c r="H1518" s="9">
        <f>VLOOKUP(B1518,YahooFinanceInfos!A:AX,50,FALSE)</f>
        <v>0</v>
      </c>
      <c r="I1518" s="9">
        <f>VLOOKUP(B1518,YahooFinanceInfos!A:AT,46,FALSE)</f>
        <v>0</v>
      </c>
      <c r="J1518" s="4">
        <f>VLOOKUP(B1518,YahooFinanceInfos!A:AV,48,FALSE)</f>
        <v>0</v>
      </c>
      <c r="K1518" s="4" t="str">
        <f t="shared" si="246"/>
        <v>na</v>
      </c>
      <c r="L1518" s="9">
        <f>VLOOKUP(B1518,YahooFinanceInfos!A:AV,47,FALSE)</f>
        <v>0</v>
      </c>
      <c r="M1518" s="9">
        <f>VLOOKUP(B1518,YahooFinanceInfos!A:AZ,52,FALSE)</f>
        <v>0</v>
      </c>
      <c r="N1518" s="4">
        <f>VLOOKUP(B1518,YahooFinanceInfos!A:BH,60,FALSE)</f>
        <v>0</v>
      </c>
      <c r="O1518" s="4" t="str">
        <f t="shared" si="247"/>
        <v>don't touch</v>
      </c>
      <c r="P1518" s="4"/>
      <c r="Q1518" s="4"/>
      <c r="R1518" s="4"/>
      <c r="S1518" s="4"/>
      <c r="T1518" s="4"/>
      <c r="AA1518" s="4" t="str">
        <f t="shared" si="239"/>
        <v>na</v>
      </c>
      <c r="AB1518" s="4" t="str">
        <f t="shared" si="240"/>
        <v>na</v>
      </c>
      <c r="AC1518" s="4" t="str">
        <f t="shared" si="241"/>
        <v>na</v>
      </c>
      <c r="AD1518" s="4" t="str">
        <f t="shared" si="242"/>
        <v>na</v>
      </c>
      <c r="AE1518" s="4" t="str">
        <f t="shared" si="243"/>
        <v>na</v>
      </c>
      <c r="AF1518" s="4" t="str">
        <f t="shared" si="244"/>
        <v>na</v>
      </c>
      <c r="AG1518" s="4" t="str">
        <f t="shared" si="245"/>
        <v>na</v>
      </c>
    </row>
    <row r="1519" spans="1:33" x14ac:dyDescent="0.2">
      <c r="A1519" t="s">
        <v>5494</v>
      </c>
      <c r="B1519" t="s">
        <v>6004</v>
      </c>
      <c r="C1519" s="7" t="str">
        <f>VLOOKUP(B1519,YahooFinanceInfos!A:T,9,FALSE)</f>
        <v>ETF Series Solutions Trust Vide</v>
      </c>
      <c r="D1519" t="str">
        <f>VLOOKUP(B1519,YahooFinanceInfos!A:T,7,FALSE)</f>
        <v>USD</v>
      </c>
      <c r="E1519" s="1">
        <f>VLOOKUP(B1519,YahooFinanceInfos!A:T,20,FALSE)</f>
        <v>18.239999999999998</v>
      </c>
      <c r="F1519" s="4" t="str">
        <f>VLOOKUP(B1519,YahooFinanceInfos!A:AK,37,FALSE)</f>
        <v>14.63 - 25.81</v>
      </c>
      <c r="G1519" s="11">
        <f>(VLOOKUP(B1519,YahooFinanceInfos!A:AO,41,FALSE)-E1519)/E1519</f>
        <v>0.41502192982456143</v>
      </c>
      <c r="H1519" s="9">
        <f>VLOOKUP(B1519,YahooFinanceInfos!A:AX,50,FALSE)</f>
        <v>0</v>
      </c>
      <c r="I1519" s="9">
        <f>VLOOKUP(B1519,YahooFinanceInfos!A:AT,46,FALSE)</f>
        <v>0</v>
      </c>
      <c r="J1519" s="4">
        <f>VLOOKUP(B1519,YahooFinanceInfos!A:AV,48,FALSE)</f>
        <v>0</v>
      </c>
      <c r="K1519" s="4" t="str">
        <f t="shared" si="246"/>
        <v>na</v>
      </c>
      <c r="L1519" s="9">
        <f>VLOOKUP(B1519,YahooFinanceInfos!A:AV,47,FALSE)</f>
        <v>0</v>
      </c>
      <c r="M1519" s="9">
        <f>VLOOKUP(B1519,YahooFinanceInfos!A:AZ,52,FALSE)</f>
        <v>0</v>
      </c>
      <c r="N1519" s="4">
        <f>VLOOKUP(B1519,YahooFinanceInfos!A:BH,60,FALSE)</f>
        <v>0</v>
      </c>
      <c r="O1519" s="4" t="str">
        <f t="shared" si="247"/>
        <v>don't touch</v>
      </c>
      <c r="P1519" s="4"/>
      <c r="Q1519" s="4"/>
      <c r="R1519" s="4"/>
      <c r="S1519" s="4"/>
      <c r="T1519" s="4"/>
      <c r="AA1519" s="4" t="str">
        <f t="shared" si="239"/>
        <v>na</v>
      </c>
      <c r="AB1519" s="4" t="str">
        <f t="shared" si="240"/>
        <v>na</v>
      </c>
      <c r="AC1519" s="4" t="str">
        <f t="shared" si="241"/>
        <v>na</v>
      </c>
      <c r="AD1519" s="4" t="str">
        <f t="shared" si="242"/>
        <v>na</v>
      </c>
      <c r="AE1519" s="4" t="str">
        <f t="shared" si="243"/>
        <v>na</v>
      </c>
      <c r="AF1519" s="4" t="str">
        <f t="shared" si="244"/>
        <v>na</v>
      </c>
      <c r="AG1519" s="4" t="str">
        <f t="shared" si="245"/>
        <v>na</v>
      </c>
    </row>
    <row r="1520" spans="1:33" x14ac:dyDescent="0.2">
      <c r="A1520" t="s">
        <v>5494</v>
      </c>
      <c r="B1520" t="s">
        <v>6006</v>
      </c>
      <c r="C1520" s="7" t="str">
        <f>VLOOKUP(B1520,YahooFinanceInfos!A:T,9,FALSE)</f>
        <v>iShares MSCI South Africa Index</v>
      </c>
      <c r="D1520" t="str">
        <f>VLOOKUP(B1520,YahooFinanceInfos!A:T,7,FALSE)</f>
        <v>USD</v>
      </c>
      <c r="E1520" s="1">
        <f>VLOOKUP(B1520,YahooFinanceInfos!A:T,20,FALSE)</f>
        <v>31.78</v>
      </c>
      <c r="F1520" s="4" t="str">
        <f>VLOOKUP(B1520,YahooFinanceInfos!A:AK,37,FALSE)</f>
        <v>24.12 - 55.76</v>
      </c>
      <c r="G1520" s="11">
        <f>(VLOOKUP(B1520,YahooFinanceInfos!A:AO,41,FALSE)-E1520)/E1520</f>
        <v>0.75456261799874125</v>
      </c>
      <c r="H1520" s="9">
        <f>VLOOKUP(B1520,YahooFinanceInfos!A:AX,50,FALSE)</f>
        <v>0</v>
      </c>
      <c r="I1520" s="9">
        <f>VLOOKUP(B1520,YahooFinanceInfos!A:AT,46,FALSE)</f>
        <v>0</v>
      </c>
      <c r="J1520" s="4">
        <f>VLOOKUP(B1520,YahooFinanceInfos!A:AV,48,FALSE)</f>
        <v>0</v>
      </c>
      <c r="K1520" s="4" t="str">
        <f t="shared" si="246"/>
        <v>na</v>
      </c>
      <c r="L1520" s="9">
        <f>VLOOKUP(B1520,YahooFinanceInfos!A:AV,47,FALSE)</f>
        <v>0</v>
      </c>
      <c r="M1520" s="9">
        <f>VLOOKUP(B1520,YahooFinanceInfos!A:AZ,52,FALSE)</f>
        <v>0</v>
      </c>
      <c r="N1520" s="4">
        <f>VLOOKUP(B1520,YahooFinanceInfos!A:BH,60,FALSE)</f>
        <v>0</v>
      </c>
      <c r="O1520" s="4" t="str">
        <f t="shared" si="247"/>
        <v>don't touch</v>
      </c>
      <c r="P1520" s="4"/>
      <c r="Q1520" s="4"/>
      <c r="R1520" s="4"/>
      <c r="S1520" s="4"/>
      <c r="T1520" s="4"/>
      <c r="AA1520" s="4" t="str">
        <f t="shared" si="239"/>
        <v>na</v>
      </c>
      <c r="AB1520" s="4" t="str">
        <f t="shared" si="240"/>
        <v>na</v>
      </c>
      <c r="AC1520" s="4" t="str">
        <f t="shared" si="241"/>
        <v>na</v>
      </c>
      <c r="AD1520" s="4" t="str">
        <f t="shared" si="242"/>
        <v>na</v>
      </c>
      <c r="AE1520" s="4" t="str">
        <f t="shared" si="243"/>
        <v>na</v>
      </c>
      <c r="AF1520" s="4" t="str">
        <f t="shared" si="244"/>
        <v>na</v>
      </c>
      <c r="AG1520" s="4" t="str">
        <f t="shared" si="245"/>
        <v>na</v>
      </c>
    </row>
    <row r="1521" spans="1:33" x14ac:dyDescent="0.2">
      <c r="A1521" t="s">
        <v>5494</v>
      </c>
      <c r="B1521" t="s">
        <v>6008</v>
      </c>
      <c r="C1521" s="7" t="str">
        <f>VLOOKUP(B1521,YahooFinanceInfos!A:T,9,FALSE)</f>
        <v>Invesco International BuyBack A</v>
      </c>
      <c r="D1521" t="str">
        <f>VLOOKUP(B1521,YahooFinanceInfos!A:T,7,FALSE)</f>
        <v>USD</v>
      </c>
      <c r="E1521" s="1">
        <f>VLOOKUP(B1521,YahooFinanceInfos!A:T,20,FALSE)</f>
        <v>24.925000000000001</v>
      </c>
      <c r="F1521" s="4" t="str">
        <f>VLOOKUP(B1521,YahooFinanceInfos!A:AK,37,FALSE)</f>
        <v>19.73 - 34.356</v>
      </c>
      <c r="G1521" s="11">
        <f>(VLOOKUP(B1521,YahooFinanceInfos!A:AO,41,FALSE)-E1521)/E1521</f>
        <v>0.37837512537612839</v>
      </c>
      <c r="H1521" s="9">
        <f>VLOOKUP(B1521,YahooFinanceInfos!A:AX,50,FALSE)</f>
        <v>0</v>
      </c>
      <c r="I1521" s="9">
        <f>VLOOKUP(B1521,YahooFinanceInfos!A:AT,46,FALSE)</f>
        <v>0</v>
      </c>
      <c r="J1521" s="4">
        <f>VLOOKUP(B1521,YahooFinanceInfos!A:AV,48,FALSE)</f>
        <v>0</v>
      </c>
      <c r="K1521" s="4" t="str">
        <f t="shared" si="246"/>
        <v>na</v>
      </c>
      <c r="L1521" s="9">
        <f>VLOOKUP(B1521,YahooFinanceInfos!A:AV,47,FALSE)</f>
        <v>0</v>
      </c>
      <c r="M1521" s="9">
        <f>VLOOKUP(B1521,YahooFinanceInfos!A:AZ,52,FALSE)</f>
        <v>0</v>
      </c>
      <c r="N1521" s="4">
        <f>VLOOKUP(B1521,YahooFinanceInfos!A:BH,60,FALSE)</f>
        <v>0</v>
      </c>
      <c r="O1521" s="4" t="str">
        <f t="shared" si="247"/>
        <v>don't touch</v>
      </c>
      <c r="P1521" s="4"/>
      <c r="Q1521" s="4"/>
      <c r="R1521" s="4"/>
      <c r="S1521" s="4"/>
      <c r="T1521" s="4"/>
      <c r="AA1521" s="4" t="str">
        <f t="shared" si="239"/>
        <v>na</v>
      </c>
      <c r="AB1521" s="4" t="str">
        <f t="shared" si="240"/>
        <v>na</v>
      </c>
      <c r="AC1521" s="4" t="str">
        <f t="shared" si="241"/>
        <v>na</v>
      </c>
      <c r="AD1521" s="4" t="str">
        <f t="shared" si="242"/>
        <v>na</v>
      </c>
      <c r="AE1521" s="4" t="str">
        <f t="shared" si="243"/>
        <v>na</v>
      </c>
      <c r="AF1521" s="4" t="str">
        <f t="shared" si="244"/>
        <v>na</v>
      </c>
      <c r="AG1521" s="4" t="str">
        <f t="shared" si="245"/>
        <v>na</v>
      </c>
    </row>
    <row r="1522" spans="1:33" x14ac:dyDescent="0.2">
      <c r="A1522" t="s">
        <v>5494</v>
      </c>
      <c r="B1522" t="s">
        <v>6010</v>
      </c>
      <c r="C1522" s="7" t="str">
        <f>VLOOKUP(B1522,YahooFinanceInfos!A:T,9,FALSE)</f>
        <v>Global X Copper Miners ETF</v>
      </c>
      <c r="D1522" t="str">
        <f>VLOOKUP(B1522,YahooFinanceInfos!A:T,7,FALSE)</f>
        <v>USD</v>
      </c>
      <c r="E1522" s="1">
        <f>VLOOKUP(B1522,YahooFinanceInfos!A:T,20,FALSE)</f>
        <v>13.8</v>
      </c>
      <c r="F1522" s="4" t="str">
        <f>VLOOKUP(B1522,YahooFinanceInfos!A:AK,37,FALSE)</f>
        <v>9.62 - 21.25</v>
      </c>
      <c r="G1522" s="11">
        <f>(VLOOKUP(B1522,YahooFinanceInfos!A:AO,41,FALSE)-E1522)/E1522</f>
        <v>0.53985507246376807</v>
      </c>
      <c r="H1522" s="9">
        <f>VLOOKUP(B1522,YahooFinanceInfos!A:AX,50,FALSE)</f>
        <v>0</v>
      </c>
      <c r="I1522" s="9">
        <f>VLOOKUP(B1522,YahooFinanceInfos!A:AT,46,FALSE)</f>
        <v>0</v>
      </c>
      <c r="J1522" s="4">
        <f>VLOOKUP(B1522,YahooFinanceInfos!A:AV,48,FALSE)</f>
        <v>0</v>
      </c>
      <c r="K1522" s="4" t="str">
        <f t="shared" si="246"/>
        <v>na</v>
      </c>
      <c r="L1522" s="9">
        <f>VLOOKUP(B1522,YahooFinanceInfos!A:AV,47,FALSE)</f>
        <v>0</v>
      </c>
      <c r="M1522" s="9">
        <f>VLOOKUP(B1522,YahooFinanceInfos!A:AZ,52,FALSE)</f>
        <v>0</v>
      </c>
      <c r="N1522" s="4">
        <f>VLOOKUP(B1522,YahooFinanceInfos!A:BH,60,FALSE)</f>
        <v>0</v>
      </c>
      <c r="O1522" s="4" t="str">
        <f t="shared" si="247"/>
        <v>don't touch</v>
      </c>
      <c r="P1522" s="4"/>
      <c r="Q1522" s="4"/>
      <c r="R1522" s="4"/>
      <c r="S1522" s="4"/>
      <c r="T1522" s="4"/>
      <c r="AA1522" s="4" t="str">
        <f t="shared" si="239"/>
        <v>na</v>
      </c>
      <c r="AB1522" s="4" t="str">
        <f t="shared" si="240"/>
        <v>na</v>
      </c>
      <c r="AC1522" s="4" t="str">
        <f t="shared" si="241"/>
        <v>na</v>
      </c>
      <c r="AD1522" s="4" t="str">
        <f t="shared" si="242"/>
        <v>na</v>
      </c>
      <c r="AE1522" s="4" t="str">
        <f t="shared" si="243"/>
        <v>na</v>
      </c>
      <c r="AF1522" s="4" t="str">
        <f t="shared" si="244"/>
        <v>na</v>
      </c>
      <c r="AG1522" s="4" t="str">
        <f t="shared" si="245"/>
        <v>na</v>
      </c>
    </row>
    <row r="1523" spans="1:33" x14ac:dyDescent="0.2">
      <c r="A1523" t="s">
        <v>5494</v>
      </c>
      <c r="B1523" t="s">
        <v>6012</v>
      </c>
      <c r="C1523" s="7" t="str">
        <f>VLOOKUP(B1523,YahooFinanceInfos!A:T,9,FALSE)</f>
        <v>VanEck Vectors CEF Municipal In</v>
      </c>
      <c r="D1523" t="str">
        <f>VLOOKUP(B1523,YahooFinanceInfos!A:T,7,FALSE)</f>
        <v>USD</v>
      </c>
      <c r="E1523" s="1">
        <f>VLOOKUP(B1523,YahooFinanceInfos!A:T,20,FALSE)</f>
        <v>24.61</v>
      </c>
      <c r="F1523" s="4" t="str">
        <f>VLOOKUP(B1523,YahooFinanceInfos!A:AK,37,FALSE)</f>
        <v>20.3 - 28.77</v>
      </c>
      <c r="G1523" s="11">
        <f>(VLOOKUP(B1523,YahooFinanceInfos!A:AO,41,FALSE)-E1523)/E1523</f>
        <v>0.16903697683868346</v>
      </c>
      <c r="H1523" s="9">
        <f>VLOOKUP(B1523,YahooFinanceInfos!A:AX,50,FALSE)</f>
        <v>0</v>
      </c>
      <c r="I1523" s="9">
        <f>VLOOKUP(B1523,YahooFinanceInfos!A:AT,46,FALSE)</f>
        <v>0</v>
      </c>
      <c r="J1523" s="4">
        <f>VLOOKUP(B1523,YahooFinanceInfos!A:AV,48,FALSE)</f>
        <v>0</v>
      </c>
      <c r="K1523" s="4" t="str">
        <f t="shared" si="246"/>
        <v>na</v>
      </c>
      <c r="L1523" s="9">
        <f>VLOOKUP(B1523,YahooFinanceInfos!A:AV,47,FALSE)</f>
        <v>0</v>
      </c>
      <c r="M1523" s="9">
        <f>VLOOKUP(B1523,YahooFinanceInfos!A:AZ,52,FALSE)</f>
        <v>0</v>
      </c>
      <c r="N1523" s="4">
        <f>VLOOKUP(B1523,YahooFinanceInfos!A:BH,60,FALSE)</f>
        <v>0</v>
      </c>
      <c r="O1523" s="4" t="str">
        <f t="shared" si="247"/>
        <v>don't touch</v>
      </c>
      <c r="P1523" s="4"/>
      <c r="Q1523" s="4"/>
      <c r="R1523" s="4"/>
      <c r="S1523" s="4"/>
      <c r="T1523" s="4"/>
      <c r="AA1523" s="4" t="str">
        <f t="shared" si="239"/>
        <v>na</v>
      </c>
      <c r="AB1523" s="4" t="str">
        <f t="shared" si="240"/>
        <v>na</v>
      </c>
      <c r="AC1523" s="4" t="str">
        <f t="shared" si="241"/>
        <v>na</v>
      </c>
      <c r="AD1523" s="4" t="str">
        <f t="shared" si="242"/>
        <v>na</v>
      </c>
      <c r="AE1523" s="4" t="str">
        <f t="shared" si="243"/>
        <v>na</v>
      </c>
      <c r="AF1523" s="4" t="str">
        <f t="shared" si="244"/>
        <v>na</v>
      </c>
      <c r="AG1523" s="4" t="str">
        <f t="shared" si="245"/>
        <v>na</v>
      </c>
    </row>
    <row r="1524" spans="1:33" x14ac:dyDescent="0.2">
      <c r="A1524" t="s">
        <v>5494</v>
      </c>
      <c r="B1524" t="s">
        <v>6014</v>
      </c>
      <c r="C1524" s="7" t="str">
        <f>VLOOKUP(B1524,YahooFinanceInfos!A:T,9,FALSE)</f>
        <v>Vanguard International High Div</v>
      </c>
      <c r="D1524" t="str">
        <f>VLOOKUP(B1524,YahooFinanceInfos!A:T,7,FALSE)</f>
        <v>USD</v>
      </c>
      <c r="E1524" s="1">
        <f>VLOOKUP(B1524,YahooFinanceInfos!A:T,20,FALSE)</f>
        <v>46.13</v>
      </c>
      <c r="F1524" s="4" t="str">
        <f>VLOOKUP(B1524,YahooFinanceInfos!A:AK,37,FALSE)</f>
        <v>39.33 - 64.7</v>
      </c>
      <c r="G1524" s="11">
        <f>(VLOOKUP(B1524,YahooFinanceInfos!A:AO,41,FALSE)-E1524)/E1524</f>
        <v>0.40255798829395184</v>
      </c>
      <c r="H1524" s="9">
        <f>VLOOKUP(B1524,YahooFinanceInfos!A:AX,50,FALSE)</f>
        <v>0</v>
      </c>
      <c r="I1524" s="9">
        <f>VLOOKUP(B1524,YahooFinanceInfos!A:AT,46,FALSE)</f>
        <v>0</v>
      </c>
      <c r="J1524" s="4">
        <f>VLOOKUP(B1524,YahooFinanceInfos!A:AV,48,FALSE)</f>
        <v>0</v>
      </c>
      <c r="K1524" s="4" t="str">
        <f t="shared" si="246"/>
        <v>na</v>
      </c>
      <c r="L1524" s="9">
        <f>VLOOKUP(B1524,YahooFinanceInfos!A:AV,47,FALSE)</f>
        <v>0</v>
      </c>
      <c r="M1524" s="9">
        <f>VLOOKUP(B1524,YahooFinanceInfos!A:AZ,52,FALSE)</f>
        <v>0</v>
      </c>
      <c r="N1524" s="4">
        <f>VLOOKUP(B1524,YahooFinanceInfos!A:BH,60,FALSE)</f>
        <v>0</v>
      </c>
      <c r="O1524" s="4" t="str">
        <f t="shared" si="247"/>
        <v>don't touch</v>
      </c>
      <c r="P1524" s="4"/>
      <c r="Q1524" s="4"/>
      <c r="R1524" s="4"/>
      <c r="S1524" s="4"/>
      <c r="T1524" s="4"/>
      <c r="AA1524" s="4" t="str">
        <f t="shared" si="239"/>
        <v>na</v>
      </c>
      <c r="AB1524" s="4" t="str">
        <f t="shared" si="240"/>
        <v>na</v>
      </c>
      <c r="AC1524" s="4" t="str">
        <f t="shared" si="241"/>
        <v>na</v>
      </c>
      <c r="AD1524" s="4" t="str">
        <f t="shared" si="242"/>
        <v>na</v>
      </c>
      <c r="AE1524" s="4" t="str">
        <f t="shared" si="243"/>
        <v>na</v>
      </c>
      <c r="AF1524" s="4" t="str">
        <f t="shared" si="244"/>
        <v>na</v>
      </c>
      <c r="AG1524" s="4" t="str">
        <f t="shared" si="245"/>
        <v>na</v>
      </c>
    </row>
    <row r="1525" spans="1:33" x14ac:dyDescent="0.2">
      <c r="A1525" t="s">
        <v>5494</v>
      </c>
      <c r="B1525" t="s">
        <v>6016</v>
      </c>
      <c r="C1525" s="7" t="str">
        <f>VLOOKUP(B1525,YahooFinanceInfos!A:T,9,FALSE)</f>
        <v xml:space="preserve">Xtrackers High Yield Corporate </v>
      </c>
      <c r="D1525" t="str">
        <f>VLOOKUP(B1525,YahooFinanceInfos!A:T,7,FALSE)</f>
        <v>USD</v>
      </c>
      <c r="E1525" s="1">
        <f>VLOOKUP(B1525,YahooFinanceInfos!A:T,20,FALSE)</f>
        <v>18.829999999999998</v>
      </c>
      <c r="F1525" s="4" t="str">
        <f>VLOOKUP(B1525,YahooFinanceInfos!A:AK,37,FALSE)</f>
        <v>14.4 - 22.61</v>
      </c>
      <c r="G1525" s="11">
        <f>(VLOOKUP(B1525,YahooFinanceInfos!A:AO,41,FALSE)-E1525)/E1525</f>
        <v>0.20074349442379191</v>
      </c>
      <c r="H1525" s="9">
        <f>VLOOKUP(B1525,YahooFinanceInfos!A:AX,50,FALSE)</f>
        <v>0</v>
      </c>
      <c r="I1525" s="9">
        <f>VLOOKUP(B1525,YahooFinanceInfos!A:AT,46,FALSE)</f>
        <v>0</v>
      </c>
      <c r="J1525" s="4">
        <f>VLOOKUP(B1525,YahooFinanceInfos!A:AV,48,FALSE)</f>
        <v>0</v>
      </c>
      <c r="K1525" s="4" t="str">
        <f t="shared" si="246"/>
        <v>na</v>
      </c>
      <c r="L1525" s="9">
        <f>VLOOKUP(B1525,YahooFinanceInfos!A:AV,47,FALSE)</f>
        <v>0</v>
      </c>
      <c r="M1525" s="9">
        <f>VLOOKUP(B1525,YahooFinanceInfos!A:AZ,52,FALSE)</f>
        <v>0</v>
      </c>
      <c r="N1525" s="4">
        <f>VLOOKUP(B1525,YahooFinanceInfos!A:BH,60,FALSE)</f>
        <v>0</v>
      </c>
      <c r="O1525" s="4" t="str">
        <f t="shared" si="247"/>
        <v>don't touch</v>
      </c>
      <c r="P1525" s="4"/>
      <c r="Q1525" s="4"/>
      <c r="R1525" s="4"/>
      <c r="S1525" s="4"/>
      <c r="T1525" s="4"/>
      <c r="AA1525" s="4" t="str">
        <f t="shared" si="239"/>
        <v>na</v>
      </c>
      <c r="AB1525" s="4" t="str">
        <f t="shared" si="240"/>
        <v>na</v>
      </c>
      <c r="AC1525" s="4" t="str">
        <f t="shared" si="241"/>
        <v>na</v>
      </c>
      <c r="AD1525" s="4" t="str">
        <f t="shared" si="242"/>
        <v>na</v>
      </c>
      <c r="AE1525" s="4" t="str">
        <f t="shared" si="243"/>
        <v>na</v>
      </c>
      <c r="AF1525" s="4" t="str">
        <f t="shared" si="244"/>
        <v>na</v>
      </c>
      <c r="AG1525" s="4" t="str">
        <f t="shared" si="245"/>
        <v>na</v>
      </c>
    </row>
    <row r="1526" spans="1:33" x14ac:dyDescent="0.2">
      <c r="A1526" t="s">
        <v>5494</v>
      </c>
      <c r="B1526" t="s">
        <v>6018</v>
      </c>
      <c r="C1526" s="7" t="str">
        <f>VLOOKUP(B1526,YahooFinanceInfos!A:T,9,FALSE)</f>
        <v xml:space="preserve">SPDR Portfolio High Yield Bond </v>
      </c>
      <c r="D1526" t="str">
        <f>VLOOKUP(B1526,YahooFinanceInfos!A:T,7,FALSE)</f>
        <v>USD</v>
      </c>
      <c r="E1526" s="1">
        <f>VLOOKUP(B1526,YahooFinanceInfos!A:T,20,FALSE)</f>
        <v>23.33</v>
      </c>
      <c r="F1526" s="4" t="str">
        <f>VLOOKUP(B1526,YahooFinanceInfos!A:AK,37,FALSE)</f>
        <v>20.29 - 27.36</v>
      </c>
      <c r="G1526" s="11">
        <f>(VLOOKUP(B1526,YahooFinanceInfos!A:AO,41,FALSE)-E1526)/E1526</f>
        <v>0.17273896270895847</v>
      </c>
      <c r="H1526" s="9">
        <f>VLOOKUP(B1526,YahooFinanceInfos!A:AX,50,FALSE)</f>
        <v>0</v>
      </c>
      <c r="I1526" s="9">
        <f>VLOOKUP(B1526,YahooFinanceInfos!A:AT,46,FALSE)</f>
        <v>0</v>
      </c>
      <c r="J1526" s="4">
        <f>VLOOKUP(B1526,YahooFinanceInfos!A:AV,48,FALSE)</f>
        <v>0</v>
      </c>
      <c r="K1526" s="4" t="str">
        <f t="shared" si="246"/>
        <v>na</v>
      </c>
      <c r="L1526" s="9">
        <f>VLOOKUP(B1526,YahooFinanceInfos!A:AV,47,FALSE)</f>
        <v>0</v>
      </c>
      <c r="M1526" s="9">
        <f>VLOOKUP(B1526,YahooFinanceInfos!A:AZ,52,FALSE)</f>
        <v>0</v>
      </c>
      <c r="N1526" s="4">
        <f>VLOOKUP(B1526,YahooFinanceInfos!A:BH,60,FALSE)</f>
        <v>0</v>
      </c>
      <c r="O1526" s="4" t="str">
        <f t="shared" si="247"/>
        <v>don't touch</v>
      </c>
      <c r="P1526" s="4"/>
      <c r="Q1526" s="4"/>
      <c r="R1526" s="4"/>
      <c r="S1526" s="4"/>
      <c r="T1526" s="4"/>
      <c r="AA1526" s="4" t="str">
        <f t="shared" si="239"/>
        <v>na</v>
      </c>
      <c r="AB1526" s="4" t="str">
        <f t="shared" si="240"/>
        <v>na</v>
      </c>
      <c r="AC1526" s="4" t="str">
        <f t="shared" si="241"/>
        <v>na</v>
      </c>
      <c r="AD1526" s="4" t="str">
        <f t="shared" si="242"/>
        <v>na</v>
      </c>
      <c r="AE1526" s="4" t="str">
        <f t="shared" si="243"/>
        <v>na</v>
      </c>
      <c r="AF1526" s="4" t="str">
        <f t="shared" si="244"/>
        <v>na</v>
      </c>
      <c r="AG1526" s="4" t="str">
        <f t="shared" si="245"/>
        <v>na</v>
      </c>
    </row>
    <row r="1527" spans="1:33" x14ac:dyDescent="0.2">
      <c r="A1527" t="s">
        <v>5494</v>
      </c>
      <c r="B1527" t="s">
        <v>6020</v>
      </c>
      <c r="C1527" s="7" t="str">
        <f>VLOOKUP(B1527,YahooFinanceInfos!A:T,9,FALSE)</f>
        <v>iShares U.S. Aerospace &amp; Defens</v>
      </c>
      <c r="D1527" t="str">
        <f>VLOOKUP(B1527,YahooFinanceInfos!A:T,7,FALSE)</f>
        <v>USD</v>
      </c>
      <c r="E1527" s="1">
        <f>VLOOKUP(B1527,YahooFinanceInfos!A:T,20,FALSE)</f>
        <v>141.15</v>
      </c>
      <c r="F1527" s="4" t="str">
        <f>VLOOKUP(B1527,YahooFinanceInfos!A:AK,37,FALSE)</f>
        <v>112.47 - 240.62</v>
      </c>
      <c r="G1527" s="11">
        <f>(VLOOKUP(B1527,YahooFinanceInfos!A:AO,41,FALSE)-E1527)/E1527</f>
        <v>0.70471130003542326</v>
      </c>
      <c r="H1527" s="9">
        <f>VLOOKUP(B1527,YahooFinanceInfos!A:AX,50,FALSE)</f>
        <v>0</v>
      </c>
      <c r="I1527" s="9">
        <f>VLOOKUP(B1527,YahooFinanceInfos!A:AT,46,FALSE)</f>
        <v>0</v>
      </c>
      <c r="J1527" s="4">
        <f>VLOOKUP(B1527,YahooFinanceInfos!A:AV,48,FALSE)</f>
        <v>0</v>
      </c>
      <c r="K1527" s="4" t="str">
        <f t="shared" si="246"/>
        <v>na</v>
      </c>
      <c r="L1527" s="9">
        <f>VLOOKUP(B1527,YahooFinanceInfos!A:AV,47,FALSE)</f>
        <v>0</v>
      </c>
      <c r="M1527" s="9">
        <f>VLOOKUP(B1527,YahooFinanceInfos!A:AZ,52,FALSE)</f>
        <v>0</v>
      </c>
      <c r="N1527" s="4">
        <f>VLOOKUP(B1527,YahooFinanceInfos!A:BH,60,FALSE)</f>
        <v>0</v>
      </c>
      <c r="O1527" s="4" t="str">
        <f t="shared" si="247"/>
        <v>don't touch</v>
      </c>
      <c r="P1527" s="4"/>
      <c r="Q1527" s="4"/>
      <c r="R1527" s="4"/>
      <c r="S1527" s="4"/>
      <c r="T1527" s="4"/>
      <c r="AA1527" s="4" t="str">
        <f t="shared" si="239"/>
        <v>na</v>
      </c>
      <c r="AB1527" s="4" t="str">
        <f t="shared" si="240"/>
        <v>na</v>
      </c>
      <c r="AC1527" s="4" t="str">
        <f t="shared" si="241"/>
        <v>na</v>
      </c>
      <c r="AD1527" s="4" t="str">
        <f t="shared" si="242"/>
        <v>na</v>
      </c>
      <c r="AE1527" s="4" t="str">
        <f t="shared" si="243"/>
        <v>na</v>
      </c>
      <c r="AF1527" s="4" t="str">
        <f t="shared" si="244"/>
        <v>na</v>
      </c>
      <c r="AG1527" s="4" t="str">
        <f t="shared" si="245"/>
        <v>na</v>
      </c>
    </row>
    <row r="1528" spans="1:33" x14ac:dyDescent="0.2">
      <c r="A1528" t="s">
        <v>5494</v>
      </c>
      <c r="B1528" t="s">
        <v>6022</v>
      </c>
      <c r="C1528" s="7" t="str">
        <f>VLOOKUP(B1528,YahooFinanceInfos!A:T,9,FALSE)</f>
        <v>iShares Edge MSCI Intl Size Fac</v>
      </c>
      <c r="D1528" t="str">
        <f>VLOOKUP(B1528,YahooFinanceInfos!A:T,7,FALSE)</f>
        <v>USD</v>
      </c>
      <c r="E1528" s="1">
        <f>VLOOKUP(B1528,YahooFinanceInfos!A:T,20,FALSE)</f>
        <v>24.71</v>
      </c>
      <c r="F1528" s="4" t="str">
        <f>VLOOKUP(B1528,YahooFinanceInfos!A:AK,37,FALSE)</f>
        <v>19.24 - 32.05</v>
      </c>
      <c r="G1528" s="11">
        <f>(VLOOKUP(B1528,YahooFinanceInfos!A:AO,41,FALSE)-E1528)/E1528</f>
        <v>0.29704573047349236</v>
      </c>
      <c r="H1528" s="9">
        <f>VLOOKUP(B1528,YahooFinanceInfos!A:AX,50,FALSE)</f>
        <v>0</v>
      </c>
      <c r="I1528" s="9">
        <f>VLOOKUP(B1528,YahooFinanceInfos!A:AT,46,FALSE)</f>
        <v>0</v>
      </c>
      <c r="J1528" s="4">
        <f>VLOOKUP(B1528,YahooFinanceInfos!A:AV,48,FALSE)</f>
        <v>0</v>
      </c>
      <c r="K1528" s="4" t="str">
        <f t="shared" si="246"/>
        <v>na</v>
      </c>
      <c r="L1528" s="9">
        <f>VLOOKUP(B1528,YahooFinanceInfos!A:AV,47,FALSE)</f>
        <v>0</v>
      </c>
      <c r="M1528" s="9">
        <f>VLOOKUP(B1528,YahooFinanceInfos!A:AZ,52,FALSE)</f>
        <v>0</v>
      </c>
      <c r="N1528" s="4">
        <f>VLOOKUP(B1528,YahooFinanceInfos!A:BH,60,FALSE)</f>
        <v>0</v>
      </c>
      <c r="O1528" s="4" t="str">
        <f t="shared" si="247"/>
        <v>don't touch</v>
      </c>
      <c r="P1528" s="4"/>
      <c r="Q1528" s="4"/>
      <c r="R1528" s="4"/>
      <c r="S1528" s="4"/>
      <c r="T1528" s="4"/>
      <c r="AA1528" s="4" t="str">
        <f t="shared" si="239"/>
        <v>na</v>
      </c>
      <c r="AB1528" s="4" t="str">
        <f t="shared" si="240"/>
        <v>na</v>
      </c>
      <c r="AC1528" s="4" t="str">
        <f t="shared" si="241"/>
        <v>na</v>
      </c>
      <c r="AD1528" s="4" t="str">
        <f t="shared" si="242"/>
        <v>na</v>
      </c>
      <c r="AE1528" s="4" t="str">
        <f t="shared" si="243"/>
        <v>na</v>
      </c>
      <c r="AF1528" s="4" t="str">
        <f t="shared" si="244"/>
        <v>na</v>
      </c>
      <c r="AG1528" s="4" t="str">
        <f t="shared" si="245"/>
        <v>na</v>
      </c>
    </row>
    <row r="1529" spans="1:33" x14ac:dyDescent="0.2">
      <c r="A1529" t="s">
        <v>5494</v>
      </c>
      <c r="B1529" t="s">
        <v>6024</v>
      </c>
      <c r="C1529" s="7" t="str">
        <f>VLOOKUP(B1529,YahooFinanceInfos!A:T,9,FALSE)</f>
        <v>First Trust International Equit</v>
      </c>
      <c r="D1529" t="str">
        <f>VLOOKUP(B1529,YahooFinanceInfos!A:T,7,FALSE)</f>
        <v>USD</v>
      </c>
      <c r="E1529" s="1">
        <f>VLOOKUP(B1529,YahooFinanceInfos!A:T,20,FALSE)</f>
        <v>43.734299999999998</v>
      </c>
      <c r="F1529" s="4" t="str">
        <f>VLOOKUP(B1529,YahooFinanceInfos!A:AK,37,FALSE)</f>
        <v>30.13 - 44.21</v>
      </c>
      <c r="G1529" s="11">
        <f>(VLOOKUP(B1529,YahooFinanceInfos!A:AO,41,FALSE)-E1529)/E1529</f>
        <v>1.0877046162851661E-2</v>
      </c>
      <c r="H1529" s="9">
        <f>VLOOKUP(B1529,YahooFinanceInfos!A:AX,50,FALSE)</f>
        <v>0</v>
      </c>
      <c r="I1529" s="9">
        <f>VLOOKUP(B1529,YahooFinanceInfos!A:AT,46,FALSE)</f>
        <v>0</v>
      </c>
      <c r="J1529" s="4">
        <f>VLOOKUP(B1529,YahooFinanceInfos!A:AV,48,FALSE)</f>
        <v>0</v>
      </c>
      <c r="K1529" s="4" t="str">
        <f t="shared" si="246"/>
        <v>na</v>
      </c>
      <c r="L1529" s="9">
        <f>VLOOKUP(B1529,YahooFinanceInfos!A:AV,47,FALSE)</f>
        <v>0</v>
      </c>
      <c r="M1529" s="9">
        <f>VLOOKUP(B1529,YahooFinanceInfos!A:AZ,52,FALSE)</f>
        <v>0</v>
      </c>
      <c r="N1529" s="4">
        <f>VLOOKUP(B1529,YahooFinanceInfos!A:BH,60,FALSE)</f>
        <v>0</v>
      </c>
      <c r="O1529" s="4" t="str">
        <f t="shared" si="247"/>
        <v>don't touch</v>
      </c>
      <c r="P1529" s="4"/>
      <c r="Q1529" s="4"/>
      <c r="R1529" s="4"/>
      <c r="S1529" s="4"/>
      <c r="T1529" s="4"/>
      <c r="AA1529" s="4" t="str">
        <f t="shared" si="239"/>
        <v>na</v>
      </c>
      <c r="AB1529" s="4" t="str">
        <f t="shared" si="240"/>
        <v>na</v>
      </c>
      <c r="AC1529" s="4" t="str">
        <f t="shared" si="241"/>
        <v>na</v>
      </c>
      <c r="AD1529" s="4" t="str">
        <f t="shared" si="242"/>
        <v>na</v>
      </c>
      <c r="AE1529" s="4" t="str">
        <f t="shared" si="243"/>
        <v>na</v>
      </c>
      <c r="AF1529" s="4" t="str">
        <f t="shared" si="244"/>
        <v>na</v>
      </c>
      <c r="AG1529" s="4" t="str">
        <f t="shared" si="245"/>
        <v>na</v>
      </c>
    </row>
    <row r="1530" spans="1:33" x14ac:dyDescent="0.2">
      <c r="A1530" t="s">
        <v>5494</v>
      </c>
      <c r="B1530" t="s">
        <v>6026</v>
      </c>
      <c r="C1530" s="7" t="str">
        <f>VLOOKUP(B1530,YahooFinanceInfos!A:T,9,FALSE)</f>
        <v>SPDR MSCI ACWI IMI ETF</v>
      </c>
      <c r="D1530" t="str">
        <f>VLOOKUP(B1530,YahooFinanceInfos!A:T,7,FALSE)</f>
        <v>USD</v>
      </c>
      <c r="E1530" s="1">
        <f>VLOOKUP(B1530,YahooFinanceInfos!A:T,20,FALSE)</f>
        <v>80.478700000000003</v>
      </c>
      <c r="F1530" s="4" t="str">
        <f>VLOOKUP(B1530,YahooFinanceInfos!A:AK,37,FALSE)</f>
        <v>74.91 - 81.46</v>
      </c>
      <c r="G1530" s="11">
        <f>(VLOOKUP(B1530,YahooFinanceInfos!A:AO,41,FALSE)-E1530)/E1530</f>
        <v>1.2193288410473705E-2</v>
      </c>
      <c r="H1530" s="9">
        <f>VLOOKUP(B1530,YahooFinanceInfos!A:AX,50,FALSE)</f>
        <v>0</v>
      </c>
      <c r="I1530" s="9">
        <f>VLOOKUP(B1530,YahooFinanceInfos!A:AT,46,FALSE)</f>
        <v>0</v>
      </c>
      <c r="J1530" s="4">
        <f>VLOOKUP(B1530,YahooFinanceInfos!A:AV,48,FALSE)</f>
        <v>0</v>
      </c>
      <c r="K1530" s="4" t="str">
        <f t="shared" si="246"/>
        <v>na</v>
      </c>
      <c r="L1530" s="9">
        <f>VLOOKUP(B1530,YahooFinanceInfos!A:AV,47,FALSE)</f>
        <v>0</v>
      </c>
      <c r="M1530" s="9">
        <f>VLOOKUP(B1530,YahooFinanceInfos!A:AZ,52,FALSE)</f>
        <v>0</v>
      </c>
      <c r="N1530" s="4">
        <f>VLOOKUP(B1530,YahooFinanceInfos!A:BH,60,FALSE)</f>
        <v>0</v>
      </c>
      <c r="O1530" s="4" t="str">
        <f t="shared" si="247"/>
        <v>don't touch</v>
      </c>
      <c r="P1530" s="4"/>
      <c r="Q1530" s="4"/>
      <c r="R1530" s="4"/>
      <c r="S1530" s="4"/>
      <c r="T1530" s="4"/>
      <c r="AA1530" s="4" t="str">
        <f t="shared" si="239"/>
        <v>na</v>
      </c>
      <c r="AB1530" s="4" t="str">
        <f t="shared" si="240"/>
        <v>na</v>
      </c>
      <c r="AC1530" s="4" t="str">
        <f t="shared" si="241"/>
        <v>na</v>
      </c>
      <c r="AD1530" s="4" t="str">
        <f t="shared" si="242"/>
        <v>na</v>
      </c>
      <c r="AE1530" s="4" t="str">
        <f t="shared" si="243"/>
        <v>na</v>
      </c>
      <c r="AF1530" s="4" t="str">
        <f t="shared" si="244"/>
        <v>na</v>
      </c>
      <c r="AG1530" s="4" t="str">
        <f t="shared" si="245"/>
        <v>na</v>
      </c>
    </row>
    <row r="1531" spans="1:33" x14ac:dyDescent="0.2">
      <c r="A1531" t="s">
        <v>5494</v>
      </c>
      <c r="B1531" t="s">
        <v>6028</v>
      </c>
      <c r="C1531" s="7" t="str">
        <f>VLOOKUP(B1531,YahooFinanceInfos!A:T,9,FALSE)</f>
        <v>Invesco CEF Income Composite ET</v>
      </c>
      <c r="D1531" t="str">
        <f>VLOOKUP(B1531,YahooFinanceInfos!A:T,7,FALSE)</f>
        <v>USD</v>
      </c>
      <c r="E1531" s="1">
        <f>VLOOKUP(B1531,YahooFinanceInfos!A:T,20,FALSE)</f>
        <v>18.36</v>
      </c>
      <c r="F1531" s="4" t="str">
        <f>VLOOKUP(B1531,YahooFinanceInfos!A:AK,37,FALSE)</f>
        <v>13.62 - 23.96</v>
      </c>
      <c r="G1531" s="11">
        <f>(VLOOKUP(B1531,YahooFinanceInfos!A:AO,41,FALSE)-E1531)/E1531</f>
        <v>0.30501089324618746</v>
      </c>
      <c r="H1531" s="9">
        <f>VLOOKUP(B1531,YahooFinanceInfos!A:AX,50,FALSE)</f>
        <v>0</v>
      </c>
      <c r="I1531" s="9">
        <f>VLOOKUP(B1531,YahooFinanceInfos!A:AT,46,FALSE)</f>
        <v>0</v>
      </c>
      <c r="J1531" s="4">
        <f>VLOOKUP(B1531,YahooFinanceInfos!A:AV,48,FALSE)</f>
        <v>0</v>
      </c>
      <c r="K1531" s="4" t="str">
        <f t="shared" si="246"/>
        <v>na</v>
      </c>
      <c r="L1531" s="9">
        <f>VLOOKUP(B1531,YahooFinanceInfos!A:AV,47,FALSE)</f>
        <v>0</v>
      </c>
      <c r="M1531" s="9">
        <f>VLOOKUP(B1531,YahooFinanceInfos!A:AZ,52,FALSE)</f>
        <v>0</v>
      </c>
      <c r="N1531" s="4">
        <f>VLOOKUP(B1531,YahooFinanceInfos!A:BH,60,FALSE)</f>
        <v>0</v>
      </c>
      <c r="O1531" s="4" t="str">
        <f t="shared" si="247"/>
        <v>don't touch</v>
      </c>
      <c r="P1531" s="4"/>
      <c r="Q1531" s="4"/>
      <c r="R1531" s="4"/>
      <c r="S1531" s="4"/>
      <c r="T1531" s="4"/>
      <c r="AA1531" s="4" t="str">
        <f t="shared" si="239"/>
        <v>na</v>
      </c>
      <c r="AB1531" s="4" t="str">
        <f t="shared" si="240"/>
        <v>na</v>
      </c>
      <c r="AC1531" s="4" t="str">
        <f t="shared" si="241"/>
        <v>na</v>
      </c>
      <c r="AD1531" s="4" t="str">
        <f t="shared" si="242"/>
        <v>na</v>
      </c>
      <c r="AE1531" s="4" t="str">
        <f t="shared" si="243"/>
        <v>na</v>
      </c>
      <c r="AF1531" s="4" t="str">
        <f t="shared" si="244"/>
        <v>na</v>
      </c>
      <c r="AG1531" s="4" t="str">
        <f t="shared" si="245"/>
        <v>na</v>
      </c>
    </row>
    <row r="1532" spans="1:33" x14ac:dyDescent="0.2">
      <c r="A1532" t="s">
        <v>5494</v>
      </c>
      <c r="B1532" t="s">
        <v>6030</v>
      </c>
      <c r="C1532" s="7" t="str">
        <f>VLOOKUP(B1532,YahooFinanceInfos!A:T,9,FALSE)</f>
        <v>iShares CMBS Bond ETF</v>
      </c>
      <c r="D1532" t="str">
        <f>VLOOKUP(B1532,YahooFinanceInfos!A:T,7,FALSE)</f>
        <v>USD</v>
      </c>
      <c r="E1532" s="1">
        <f>VLOOKUP(B1532,YahooFinanceInfos!A:T,20,FALSE)</f>
        <v>54.04</v>
      </c>
      <c r="F1532" s="4" t="str">
        <f>VLOOKUP(B1532,YahooFinanceInfos!A:AK,37,FALSE)</f>
        <v>49.03 - 56.0</v>
      </c>
      <c r="G1532" s="11">
        <f>(VLOOKUP(B1532,YahooFinanceInfos!A:AO,41,FALSE)-E1532)/E1532</f>
        <v>3.6269430051813489E-2</v>
      </c>
      <c r="H1532" s="9">
        <f>VLOOKUP(B1532,YahooFinanceInfos!A:AX,50,FALSE)</f>
        <v>0</v>
      </c>
      <c r="I1532" s="9">
        <f>VLOOKUP(B1532,YahooFinanceInfos!A:AT,46,FALSE)</f>
        <v>0</v>
      </c>
      <c r="J1532" s="4">
        <f>VLOOKUP(B1532,YahooFinanceInfos!A:AV,48,FALSE)</f>
        <v>0</v>
      </c>
      <c r="K1532" s="4" t="str">
        <f t="shared" si="246"/>
        <v>na</v>
      </c>
      <c r="L1532" s="9">
        <f>VLOOKUP(B1532,YahooFinanceInfos!A:AV,47,FALSE)</f>
        <v>0</v>
      </c>
      <c r="M1532" s="9">
        <f>VLOOKUP(B1532,YahooFinanceInfos!A:AZ,52,FALSE)</f>
        <v>0</v>
      </c>
      <c r="N1532" s="4">
        <f>VLOOKUP(B1532,YahooFinanceInfos!A:BH,60,FALSE)</f>
        <v>0</v>
      </c>
      <c r="O1532" s="4" t="str">
        <f t="shared" si="247"/>
        <v>don't touch</v>
      </c>
      <c r="P1532" s="4"/>
      <c r="Q1532" s="4"/>
      <c r="R1532" s="4"/>
      <c r="S1532" s="4"/>
      <c r="T1532" s="4"/>
      <c r="AA1532" s="4" t="str">
        <f t="shared" si="239"/>
        <v>na</v>
      </c>
      <c r="AB1532" s="4" t="str">
        <f t="shared" si="240"/>
        <v>na</v>
      </c>
      <c r="AC1532" s="4" t="str">
        <f t="shared" si="241"/>
        <v>na</v>
      </c>
      <c r="AD1532" s="4" t="str">
        <f t="shared" si="242"/>
        <v>na</v>
      </c>
      <c r="AE1532" s="4" t="str">
        <f t="shared" si="243"/>
        <v>na</v>
      </c>
      <c r="AF1532" s="4" t="str">
        <f t="shared" si="244"/>
        <v>na</v>
      </c>
      <c r="AG1532" s="4" t="str">
        <f t="shared" si="245"/>
        <v>na</v>
      </c>
    </row>
    <row r="1533" spans="1:33" x14ac:dyDescent="0.2">
      <c r="A1533" t="s">
        <v>5494</v>
      </c>
      <c r="B1533" t="s">
        <v>6032</v>
      </c>
      <c r="C1533" s="7" t="str">
        <f>VLOOKUP(B1533,YahooFinanceInfos!A:T,9,FALSE)</f>
        <v>First Trust Developed Markets E</v>
      </c>
      <c r="D1533" t="str">
        <f>VLOOKUP(B1533,YahooFinanceInfos!A:T,7,FALSE)</f>
        <v>USD</v>
      </c>
      <c r="E1533" s="1">
        <f>VLOOKUP(B1533,YahooFinanceInfos!A:T,20,FALSE)</f>
        <v>42.66</v>
      </c>
      <c r="F1533" s="4" t="str">
        <f>VLOOKUP(B1533,YahooFinanceInfos!A:AK,37,FALSE)</f>
        <v>33.3 - 56.32</v>
      </c>
      <c r="G1533" s="11">
        <f>(VLOOKUP(B1533,YahooFinanceInfos!A:AO,41,FALSE)-E1533)/E1533</f>
        <v>0.3202062822315988</v>
      </c>
      <c r="H1533" s="9">
        <f>VLOOKUP(B1533,YahooFinanceInfos!A:AX,50,FALSE)</f>
        <v>0</v>
      </c>
      <c r="I1533" s="9">
        <f>VLOOKUP(B1533,YahooFinanceInfos!A:AT,46,FALSE)</f>
        <v>0</v>
      </c>
      <c r="J1533" s="4">
        <f>VLOOKUP(B1533,YahooFinanceInfos!A:AV,48,FALSE)</f>
        <v>0</v>
      </c>
      <c r="K1533" s="4" t="str">
        <f t="shared" si="246"/>
        <v>na</v>
      </c>
      <c r="L1533" s="9">
        <f>VLOOKUP(B1533,YahooFinanceInfos!A:AV,47,FALSE)</f>
        <v>0</v>
      </c>
      <c r="M1533" s="9">
        <f>VLOOKUP(B1533,YahooFinanceInfos!A:AZ,52,FALSE)</f>
        <v>0</v>
      </c>
      <c r="N1533" s="4">
        <f>VLOOKUP(B1533,YahooFinanceInfos!A:BH,60,FALSE)</f>
        <v>0</v>
      </c>
      <c r="O1533" s="4" t="str">
        <f t="shared" si="247"/>
        <v>don't touch</v>
      </c>
      <c r="P1533" s="4"/>
      <c r="Q1533" s="4"/>
      <c r="R1533" s="4"/>
      <c r="S1533" s="4"/>
      <c r="T1533" s="4"/>
      <c r="AA1533" s="4" t="str">
        <f t="shared" si="239"/>
        <v>na</v>
      </c>
      <c r="AB1533" s="4" t="str">
        <f t="shared" si="240"/>
        <v>na</v>
      </c>
      <c r="AC1533" s="4" t="str">
        <f t="shared" si="241"/>
        <v>na</v>
      </c>
      <c r="AD1533" s="4" t="str">
        <f t="shared" si="242"/>
        <v>na</v>
      </c>
      <c r="AE1533" s="4" t="str">
        <f t="shared" si="243"/>
        <v>na</v>
      </c>
      <c r="AF1533" s="4" t="str">
        <f t="shared" si="244"/>
        <v>na</v>
      </c>
      <c r="AG1533" s="4" t="str">
        <f t="shared" si="245"/>
        <v>na</v>
      </c>
    </row>
    <row r="1534" spans="1:33" x14ac:dyDescent="0.2">
      <c r="A1534" t="s">
        <v>5494</v>
      </c>
      <c r="B1534" t="s">
        <v>6034</v>
      </c>
      <c r="C1534" s="7" t="str">
        <f>VLOOKUP(B1534,YahooFinanceInfos!A:T,9,FALSE)</f>
        <v>iShares Nasdaq Biotechnology In</v>
      </c>
      <c r="D1534" t="str">
        <f>VLOOKUP(B1534,YahooFinanceInfos!A:T,7,FALSE)</f>
        <v>USD</v>
      </c>
      <c r="E1534" s="1">
        <f>VLOOKUP(B1534,YahooFinanceInfos!A:T,20,FALSE)</f>
        <v>129.02000000000001</v>
      </c>
      <c r="F1534" s="4" t="str">
        <f>VLOOKUP(B1534,YahooFinanceInfos!A:AK,37,FALSE)</f>
        <v>92.15 - 136.13</v>
      </c>
      <c r="G1534" s="11">
        <f>(VLOOKUP(B1534,YahooFinanceInfos!A:AO,41,FALSE)-E1534)/E1534</f>
        <v>5.5107735234847188E-2</v>
      </c>
      <c r="H1534" s="9">
        <f>VLOOKUP(B1534,YahooFinanceInfos!A:AX,50,FALSE)</f>
        <v>-25.643999999999998</v>
      </c>
      <c r="I1534" s="9">
        <f>VLOOKUP(B1534,YahooFinanceInfos!A:AT,46,FALSE)</f>
        <v>0.15</v>
      </c>
      <c r="J1534" s="4">
        <f>VLOOKUP(B1534,YahooFinanceInfos!A:AV,48,FALSE)</f>
        <v>1.1574074E-3</v>
      </c>
      <c r="K1534" s="4">
        <f t="shared" si="246"/>
        <v>-5.8493214787084698E-3</v>
      </c>
      <c r="L1534" s="9">
        <f>VLOOKUP(B1534,YahooFinanceInfos!A:AV,47,FALSE)</f>
        <v>0</v>
      </c>
      <c r="M1534" s="9">
        <f>VLOOKUP(B1534,YahooFinanceInfos!A:AZ,52,FALSE)</f>
        <v>99.569000000000003</v>
      </c>
      <c r="N1534" s="4">
        <f>VLOOKUP(B1534,YahooFinanceInfos!A:BH,60,FALSE)</f>
        <v>1.2957848000000001</v>
      </c>
      <c r="O1534" s="4" t="str">
        <f t="shared" si="247"/>
        <v>don't touch</v>
      </c>
      <c r="P1534" s="4"/>
      <c r="Q1534" s="4"/>
      <c r="R1534" s="4"/>
      <c r="S1534" s="4"/>
      <c r="T1534" s="4"/>
      <c r="AA1534" s="4" t="str">
        <f t="shared" si="239"/>
        <v>na</v>
      </c>
      <c r="AB1534" s="4" t="str">
        <f t="shared" si="240"/>
        <v>na</v>
      </c>
      <c r="AC1534" s="4" t="str">
        <f t="shared" si="241"/>
        <v>na</v>
      </c>
      <c r="AD1534" s="4" t="str">
        <f t="shared" si="242"/>
        <v>na</v>
      </c>
      <c r="AE1534" s="4" t="str">
        <f t="shared" si="243"/>
        <v>na</v>
      </c>
      <c r="AF1534" s="4" t="str">
        <f t="shared" si="244"/>
        <v>na</v>
      </c>
      <c r="AG1534" s="4" t="str">
        <f t="shared" si="245"/>
        <v>na</v>
      </c>
    </row>
    <row r="1535" spans="1:33" x14ac:dyDescent="0.2">
      <c r="A1535" t="s">
        <v>5494</v>
      </c>
      <c r="B1535" t="s">
        <v>6036</v>
      </c>
      <c r="C1535" s="7" t="str">
        <f>VLOOKUP(B1535,YahooFinanceInfos!A:T,9,FALSE)</f>
        <v>iShares MSCI Hong Kong Index Fu</v>
      </c>
      <c r="D1535" t="str">
        <f>VLOOKUP(B1535,YahooFinanceInfos!A:T,7,FALSE)</f>
        <v>USD</v>
      </c>
      <c r="E1535" s="1">
        <f>VLOOKUP(B1535,YahooFinanceInfos!A:T,20,FALSE)</f>
        <v>20.77</v>
      </c>
      <c r="F1535" s="4" t="str">
        <f>VLOOKUP(B1535,YahooFinanceInfos!A:AK,37,FALSE)</f>
        <v>17.92 - 26.55</v>
      </c>
      <c r="G1535" s="11">
        <f>(VLOOKUP(B1535,YahooFinanceInfos!A:AO,41,FALSE)-E1535)/E1535</f>
        <v>0.27828598940779975</v>
      </c>
      <c r="H1535" s="9">
        <f>VLOOKUP(B1535,YahooFinanceInfos!A:AX,50,FALSE)</f>
        <v>0</v>
      </c>
      <c r="I1535" s="9">
        <f>VLOOKUP(B1535,YahooFinanceInfos!A:AT,46,FALSE)</f>
        <v>0.60399999999999998</v>
      </c>
      <c r="J1535" s="4">
        <f>VLOOKUP(B1535,YahooFinanceInfos!A:AV,48,FALSE)</f>
        <v>2.8968822000000002E-2</v>
      </c>
      <c r="K1535" s="4" t="str">
        <f t="shared" si="246"/>
        <v>na</v>
      </c>
      <c r="L1535" s="9">
        <f>VLOOKUP(B1535,YahooFinanceInfos!A:AV,47,FALSE)</f>
        <v>0</v>
      </c>
      <c r="M1535" s="9">
        <f>VLOOKUP(B1535,YahooFinanceInfos!A:AZ,52,FALSE)</f>
        <v>21.077000000000002</v>
      </c>
      <c r="N1535" s="4">
        <f>VLOOKUP(B1535,YahooFinanceInfos!A:BH,60,FALSE)</f>
        <v>0.98543440000000004</v>
      </c>
      <c r="O1535" s="4" t="str">
        <f t="shared" si="247"/>
        <v>don't touch</v>
      </c>
      <c r="P1535" s="4"/>
      <c r="Q1535" s="4"/>
      <c r="R1535" s="4"/>
      <c r="S1535" s="4"/>
      <c r="T1535" s="4"/>
      <c r="AA1535" s="4" t="str">
        <f t="shared" si="239"/>
        <v>na</v>
      </c>
      <c r="AB1535" s="4" t="str">
        <f t="shared" si="240"/>
        <v>na</v>
      </c>
      <c r="AC1535" s="4" t="str">
        <f t="shared" si="241"/>
        <v>na</v>
      </c>
      <c r="AD1535" s="4" t="str">
        <f t="shared" si="242"/>
        <v>na</v>
      </c>
      <c r="AE1535" s="4" t="str">
        <f t="shared" si="243"/>
        <v>na</v>
      </c>
      <c r="AF1535" s="4" t="str">
        <f t="shared" si="244"/>
        <v>na</v>
      </c>
      <c r="AG1535" s="4" t="str">
        <f t="shared" si="245"/>
        <v>na</v>
      </c>
    </row>
    <row r="1536" spans="1:33" x14ac:dyDescent="0.2">
      <c r="A1536" t="s">
        <v>5494</v>
      </c>
      <c r="B1536" t="s">
        <v>6038</v>
      </c>
      <c r="C1536" s="7" t="str">
        <f>VLOOKUP(B1536,YahooFinanceInfos!A:T,9,FALSE)</f>
        <v xml:space="preserve">Invesco S&amp;P SmallCap Materials </v>
      </c>
      <c r="D1536" t="str">
        <f>VLOOKUP(B1536,YahooFinanceInfos!A:T,7,FALSE)</f>
        <v>USD</v>
      </c>
      <c r="E1536" s="1">
        <f>VLOOKUP(B1536,YahooFinanceInfos!A:T,20,FALSE)</f>
        <v>31.208300000000001</v>
      </c>
      <c r="F1536" s="4" t="str">
        <f>VLOOKUP(B1536,YahooFinanceInfos!A:AK,37,FALSE)</f>
        <v>25.76 - 48.2</v>
      </c>
      <c r="G1536" s="11">
        <f>(VLOOKUP(B1536,YahooFinanceInfos!A:AO,41,FALSE)-E1536)/E1536</f>
        <v>0.54446092866320817</v>
      </c>
      <c r="H1536" s="9">
        <f>VLOOKUP(B1536,YahooFinanceInfos!A:AX,50,FALSE)</f>
        <v>0</v>
      </c>
      <c r="I1536" s="9">
        <f>VLOOKUP(B1536,YahooFinanceInfos!A:AT,46,FALSE)</f>
        <v>0</v>
      </c>
      <c r="J1536" s="4">
        <f>VLOOKUP(B1536,YahooFinanceInfos!A:AV,48,FALSE)</f>
        <v>0</v>
      </c>
      <c r="K1536" s="4" t="str">
        <f t="shared" si="246"/>
        <v>na</v>
      </c>
      <c r="L1536" s="9">
        <f>VLOOKUP(B1536,YahooFinanceInfos!A:AV,47,FALSE)</f>
        <v>0</v>
      </c>
      <c r="M1536" s="9">
        <f>VLOOKUP(B1536,YahooFinanceInfos!A:AZ,52,FALSE)</f>
        <v>0</v>
      </c>
      <c r="N1536" s="4">
        <f>VLOOKUP(B1536,YahooFinanceInfos!A:BH,60,FALSE)</f>
        <v>0</v>
      </c>
      <c r="O1536" s="4" t="str">
        <f t="shared" si="247"/>
        <v>don't touch</v>
      </c>
      <c r="P1536" s="4"/>
      <c r="Q1536" s="4"/>
      <c r="R1536" s="4"/>
      <c r="S1536" s="4"/>
      <c r="T1536" s="4"/>
      <c r="AA1536" s="4" t="str">
        <f t="shared" si="239"/>
        <v>na</v>
      </c>
      <c r="AB1536" s="4" t="str">
        <f t="shared" si="240"/>
        <v>na</v>
      </c>
      <c r="AC1536" s="4" t="str">
        <f t="shared" si="241"/>
        <v>na</v>
      </c>
      <c r="AD1536" s="4" t="str">
        <f t="shared" si="242"/>
        <v>na</v>
      </c>
      <c r="AE1536" s="4" t="str">
        <f t="shared" si="243"/>
        <v>na</v>
      </c>
      <c r="AF1536" s="4" t="str">
        <f t="shared" si="244"/>
        <v>na</v>
      </c>
      <c r="AG1536" s="4" t="str">
        <f t="shared" si="245"/>
        <v>na</v>
      </c>
    </row>
    <row r="1537" spans="1:33" x14ac:dyDescent="0.2">
      <c r="A1537" t="s">
        <v>5494</v>
      </c>
      <c r="B1537" t="s">
        <v>6040</v>
      </c>
      <c r="C1537" s="7" t="str">
        <f>VLOOKUP(B1537,YahooFinanceInfos!A:T,9,FALSE)</f>
        <v>Invesco S&amp;P 500 Equal Weight Co</v>
      </c>
      <c r="D1537" t="str">
        <f>VLOOKUP(B1537,YahooFinanceInfos!A:T,7,FALSE)</f>
        <v>USD</v>
      </c>
      <c r="E1537" s="1">
        <f>VLOOKUP(B1537,YahooFinanceInfos!A:T,20,FALSE)</f>
        <v>129.4</v>
      </c>
      <c r="F1537" s="4" t="str">
        <f>VLOOKUP(B1537,YahooFinanceInfos!A:AK,37,FALSE)</f>
        <v>108.85 - 149.15</v>
      </c>
      <c r="G1537" s="11">
        <f>(VLOOKUP(B1537,YahooFinanceInfos!A:AO,41,FALSE)-E1537)/E1537</f>
        <v>0.15262751159196289</v>
      </c>
      <c r="H1537" s="9">
        <f>VLOOKUP(B1537,YahooFinanceInfos!A:AX,50,FALSE)</f>
        <v>0</v>
      </c>
      <c r="I1537" s="9">
        <f>VLOOKUP(B1537,YahooFinanceInfos!A:AT,46,FALSE)</f>
        <v>0</v>
      </c>
      <c r="J1537" s="4">
        <f>VLOOKUP(B1537,YahooFinanceInfos!A:AV,48,FALSE)</f>
        <v>0</v>
      </c>
      <c r="K1537" s="4" t="str">
        <f t="shared" si="246"/>
        <v>na</v>
      </c>
      <c r="L1537" s="9">
        <f>VLOOKUP(B1537,YahooFinanceInfos!A:AV,47,FALSE)</f>
        <v>0</v>
      </c>
      <c r="M1537" s="9">
        <f>VLOOKUP(B1537,YahooFinanceInfos!A:AZ,52,FALSE)</f>
        <v>0</v>
      </c>
      <c r="N1537" s="4">
        <f>VLOOKUP(B1537,YahooFinanceInfos!A:BH,60,FALSE)</f>
        <v>0</v>
      </c>
      <c r="O1537" s="4" t="str">
        <f t="shared" si="247"/>
        <v>don't touch</v>
      </c>
      <c r="P1537" s="4"/>
      <c r="Q1537" s="4"/>
      <c r="R1537" s="4"/>
      <c r="S1537" s="4"/>
      <c r="T1537" s="4"/>
      <c r="AA1537" s="4" t="str">
        <f t="shared" si="239"/>
        <v>na</v>
      </c>
      <c r="AB1537" s="4" t="str">
        <f t="shared" si="240"/>
        <v>na</v>
      </c>
      <c r="AC1537" s="4" t="str">
        <f t="shared" si="241"/>
        <v>na</v>
      </c>
      <c r="AD1537" s="4" t="str">
        <f t="shared" si="242"/>
        <v>na</v>
      </c>
      <c r="AE1537" s="4" t="str">
        <f t="shared" si="243"/>
        <v>na</v>
      </c>
      <c r="AF1537" s="4" t="str">
        <f t="shared" si="244"/>
        <v>na</v>
      </c>
      <c r="AG1537" s="4" t="str">
        <f t="shared" si="245"/>
        <v>na</v>
      </c>
    </row>
    <row r="1538" spans="1:33" x14ac:dyDescent="0.2">
      <c r="A1538" t="s">
        <v>5494</v>
      </c>
      <c r="B1538" t="s">
        <v>6042</v>
      </c>
      <c r="C1538" s="7" t="str">
        <f>VLOOKUP(B1538,YahooFinanceInfos!A:T,9,FALSE)</f>
        <v>iShares MSCI Global Energy Prod</v>
      </c>
      <c r="D1538" t="str">
        <f>VLOOKUP(B1538,YahooFinanceInfos!A:T,7,FALSE)</f>
        <v>USD</v>
      </c>
      <c r="E1538" s="1">
        <f>VLOOKUP(B1538,YahooFinanceInfos!A:T,20,FALSE)</f>
        <v>11.52</v>
      </c>
      <c r="F1538" s="4" t="str">
        <f>VLOOKUP(B1538,YahooFinanceInfos!A:AK,37,FALSE)</f>
        <v>7.77 - 20.65</v>
      </c>
      <c r="G1538" s="11">
        <f>(VLOOKUP(B1538,YahooFinanceInfos!A:AO,41,FALSE)-E1538)/E1538</f>
        <v>0.79253472222222221</v>
      </c>
      <c r="H1538" s="9">
        <f>VLOOKUP(B1538,YahooFinanceInfos!A:AX,50,FALSE)</f>
        <v>0</v>
      </c>
      <c r="I1538" s="9">
        <f>VLOOKUP(B1538,YahooFinanceInfos!A:AT,46,FALSE)</f>
        <v>0</v>
      </c>
      <c r="J1538" s="4">
        <f>VLOOKUP(B1538,YahooFinanceInfos!A:AV,48,FALSE)</f>
        <v>0</v>
      </c>
      <c r="K1538" s="4" t="str">
        <f t="shared" si="246"/>
        <v>na</v>
      </c>
      <c r="L1538" s="9">
        <f>VLOOKUP(B1538,YahooFinanceInfos!A:AV,47,FALSE)</f>
        <v>0</v>
      </c>
      <c r="M1538" s="9">
        <f>VLOOKUP(B1538,YahooFinanceInfos!A:AZ,52,FALSE)</f>
        <v>0</v>
      </c>
      <c r="N1538" s="4">
        <f>VLOOKUP(B1538,YahooFinanceInfos!A:BH,60,FALSE)</f>
        <v>0</v>
      </c>
      <c r="O1538" s="4" t="str">
        <f t="shared" si="247"/>
        <v>don't touch</v>
      </c>
      <c r="P1538" s="4"/>
      <c r="Q1538" s="4"/>
      <c r="R1538" s="4"/>
      <c r="S1538" s="4"/>
      <c r="T1538" s="4"/>
      <c r="AA1538" s="4" t="str">
        <f t="shared" si="239"/>
        <v>na</v>
      </c>
      <c r="AB1538" s="4" t="str">
        <f t="shared" si="240"/>
        <v>na</v>
      </c>
      <c r="AC1538" s="4" t="str">
        <f t="shared" si="241"/>
        <v>na</v>
      </c>
      <c r="AD1538" s="4" t="str">
        <f t="shared" si="242"/>
        <v>na</v>
      </c>
      <c r="AE1538" s="4" t="str">
        <f t="shared" si="243"/>
        <v>na</v>
      </c>
      <c r="AF1538" s="4" t="str">
        <f t="shared" si="244"/>
        <v>na</v>
      </c>
      <c r="AG1538" s="4" t="str">
        <f t="shared" si="245"/>
        <v>na</v>
      </c>
    </row>
    <row r="1539" spans="1:33" x14ac:dyDescent="0.2">
      <c r="A1539" t="s">
        <v>5494</v>
      </c>
      <c r="B1539" t="s">
        <v>6044</v>
      </c>
      <c r="C1539" s="7" t="str">
        <f>VLOOKUP(B1539,YahooFinanceInfos!A:T,9,FALSE)</f>
        <v>ProShares High Yield Interest R</v>
      </c>
      <c r="D1539" t="str">
        <f>VLOOKUP(B1539,YahooFinanceInfos!A:T,7,FALSE)</f>
        <v>USD</v>
      </c>
      <c r="E1539" s="1">
        <f>VLOOKUP(B1539,YahooFinanceInfos!A:T,20,FALSE)</f>
        <v>56.21</v>
      </c>
      <c r="F1539" s="4" t="str">
        <f>VLOOKUP(B1539,YahooFinanceInfos!A:AK,37,FALSE)</f>
        <v>48.29 - 66.5</v>
      </c>
      <c r="G1539" s="11">
        <f>(VLOOKUP(B1539,YahooFinanceInfos!A:AO,41,FALSE)-E1539)/E1539</f>
        <v>0.1830635118306351</v>
      </c>
      <c r="H1539" s="9">
        <f>VLOOKUP(B1539,YahooFinanceInfos!A:AX,50,FALSE)</f>
        <v>0</v>
      </c>
      <c r="I1539" s="9">
        <f>VLOOKUP(B1539,YahooFinanceInfos!A:AT,46,FALSE)</f>
        <v>0</v>
      </c>
      <c r="J1539" s="4">
        <f>VLOOKUP(B1539,YahooFinanceInfos!A:AV,48,FALSE)</f>
        <v>0</v>
      </c>
      <c r="K1539" s="4" t="str">
        <f t="shared" si="246"/>
        <v>na</v>
      </c>
      <c r="L1539" s="9">
        <f>VLOOKUP(B1539,YahooFinanceInfos!A:AV,47,FALSE)</f>
        <v>0</v>
      </c>
      <c r="M1539" s="9">
        <f>VLOOKUP(B1539,YahooFinanceInfos!A:AZ,52,FALSE)</f>
        <v>0</v>
      </c>
      <c r="N1539" s="4">
        <f>VLOOKUP(B1539,YahooFinanceInfos!A:BH,60,FALSE)</f>
        <v>0</v>
      </c>
      <c r="O1539" s="4" t="str">
        <f t="shared" si="247"/>
        <v>don't touch</v>
      </c>
      <c r="P1539" s="4"/>
      <c r="Q1539" s="4"/>
      <c r="R1539" s="4"/>
      <c r="S1539" s="4"/>
      <c r="T1539" s="4"/>
      <c r="AA1539" s="4" t="str">
        <f t="shared" si="239"/>
        <v>na</v>
      </c>
      <c r="AB1539" s="4" t="str">
        <f t="shared" si="240"/>
        <v>na</v>
      </c>
      <c r="AC1539" s="4" t="str">
        <f t="shared" si="241"/>
        <v>na</v>
      </c>
      <c r="AD1539" s="4" t="str">
        <f t="shared" si="242"/>
        <v>na</v>
      </c>
      <c r="AE1539" s="4" t="str">
        <f t="shared" si="243"/>
        <v>na</v>
      </c>
      <c r="AF1539" s="4" t="str">
        <f t="shared" si="244"/>
        <v>na</v>
      </c>
      <c r="AG1539" s="4" t="str">
        <f t="shared" si="245"/>
        <v>na</v>
      </c>
    </row>
    <row r="1540" spans="1:33" x14ac:dyDescent="0.2">
      <c r="A1540" t="s">
        <v>5494</v>
      </c>
      <c r="B1540" t="s">
        <v>6046</v>
      </c>
      <c r="C1540" s="7" t="str">
        <f>VLOOKUP(B1540,YahooFinanceInfos!A:T,9,FALSE)</f>
        <v>SPDR MSCI ACWI ex-US ETF</v>
      </c>
      <c r="D1540" t="str">
        <f>VLOOKUP(B1540,YahooFinanceInfos!A:T,7,FALSE)</f>
        <v>USD</v>
      </c>
      <c r="E1540" s="1">
        <f>VLOOKUP(B1540,YahooFinanceInfos!A:T,20,FALSE)</f>
        <v>20.59</v>
      </c>
      <c r="F1540" s="4" t="str">
        <f>VLOOKUP(B1540,YahooFinanceInfos!A:AK,37,FALSE)</f>
        <v>17.05 - 26.22</v>
      </c>
      <c r="G1540" s="11">
        <f>(VLOOKUP(B1540,YahooFinanceInfos!A:AO,41,FALSE)-E1540)/E1540</f>
        <v>0.27343370568237002</v>
      </c>
      <c r="H1540" s="9">
        <f>VLOOKUP(B1540,YahooFinanceInfos!A:AX,50,FALSE)</f>
        <v>0</v>
      </c>
      <c r="I1540" s="9">
        <f>VLOOKUP(B1540,YahooFinanceInfos!A:AT,46,FALSE)</f>
        <v>0</v>
      </c>
      <c r="J1540" s="4">
        <f>VLOOKUP(B1540,YahooFinanceInfos!A:AV,48,FALSE)</f>
        <v>0</v>
      </c>
      <c r="K1540" s="4" t="str">
        <f t="shared" si="246"/>
        <v>na</v>
      </c>
      <c r="L1540" s="9">
        <f>VLOOKUP(B1540,YahooFinanceInfos!A:AV,47,FALSE)</f>
        <v>0</v>
      </c>
      <c r="M1540" s="9">
        <f>VLOOKUP(B1540,YahooFinanceInfos!A:AZ,52,FALSE)</f>
        <v>0</v>
      </c>
      <c r="N1540" s="4">
        <f>VLOOKUP(B1540,YahooFinanceInfos!A:BH,60,FALSE)</f>
        <v>0</v>
      </c>
      <c r="O1540" s="4" t="str">
        <f t="shared" si="247"/>
        <v>don't touch</v>
      </c>
      <c r="P1540" s="4"/>
      <c r="Q1540" s="4"/>
      <c r="R1540" s="4"/>
      <c r="S1540" s="4"/>
      <c r="T1540" s="4"/>
      <c r="AA1540" s="4" t="str">
        <f t="shared" si="239"/>
        <v>na</v>
      </c>
      <c r="AB1540" s="4" t="str">
        <f t="shared" si="240"/>
        <v>na</v>
      </c>
      <c r="AC1540" s="4" t="str">
        <f t="shared" si="241"/>
        <v>na</v>
      </c>
      <c r="AD1540" s="4" t="str">
        <f t="shared" si="242"/>
        <v>na</v>
      </c>
      <c r="AE1540" s="4" t="str">
        <f t="shared" si="243"/>
        <v>na</v>
      </c>
      <c r="AF1540" s="4" t="str">
        <f t="shared" si="244"/>
        <v>na</v>
      </c>
      <c r="AG1540" s="4" t="str">
        <f t="shared" si="245"/>
        <v>na</v>
      </c>
    </row>
    <row r="1541" spans="1:33" x14ac:dyDescent="0.2">
      <c r="A1541" t="s">
        <v>5494</v>
      </c>
      <c r="B1541" t="s">
        <v>6048</v>
      </c>
      <c r="C1541" s="7" t="str">
        <f>VLOOKUP(B1541,YahooFinanceInfos!A:T,9,FALSE)</f>
        <v xml:space="preserve">iShares Edge MSCI Intl Quality </v>
      </c>
      <c r="D1541" t="str">
        <f>VLOOKUP(B1541,YahooFinanceInfos!A:T,7,FALSE)</f>
        <v>USD</v>
      </c>
      <c r="E1541" s="1">
        <f>VLOOKUP(B1541,YahooFinanceInfos!A:T,20,FALSE)</f>
        <v>26.84</v>
      </c>
      <c r="F1541" s="4" t="str">
        <f>VLOOKUP(B1541,YahooFinanceInfos!A:AK,37,FALSE)</f>
        <v>21.82 - 32.894</v>
      </c>
      <c r="G1541" s="11">
        <f>(VLOOKUP(B1541,YahooFinanceInfos!A:AO,41,FALSE)-E1541)/E1541</f>
        <v>0.225558867362146</v>
      </c>
      <c r="H1541" s="9">
        <f>VLOOKUP(B1541,YahooFinanceInfos!A:AX,50,FALSE)</f>
        <v>0</v>
      </c>
      <c r="I1541" s="9">
        <f>VLOOKUP(B1541,YahooFinanceInfos!A:AT,46,FALSE)</f>
        <v>0</v>
      </c>
      <c r="J1541" s="4">
        <f>VLOOKUP(B1541,YahooFinanceInfos!A:AV,48,FALSE)</f>
        <v>0</v>
      </c>
      <c r="K1541" s="4" t="str">
        <f t="shared" si="246"/>
        <v>na</v>
      </c>
      <c r="L1541" s="9">
        <f>VLOOKUP(B1541,YahooFinanceInfos!A:AV,47,FALSE)</f>
        <v>0</v>
      </c>
      <c r="M1541" s="9">
        <f>VLOOKUP(B1541,YahooFinanceInfos!A:AZ,52,FALSE)</f>
        <v>0</v>
      </c>
      <c r="N1541" s="4">
        <f>VLOOKUP(B1541,YahooFinanceInfos!A:BH,60,FALSE)</f>
        <v>0</v>
      </c>
      <c r="O1541" s="4" t="str">
        <f t="shared" si="247"/>
        <v>don't touch</v>
      </c>
      <c r="P1541" s="4"/>
      <c r="Q1541" s="4"/>
      <c r="R1541" s="4"/>
      <c r="S1541" s="4"/>
      <c r="T1541" s="4"/>
      <c r="AA1541" s="4" t="str">
        <f t="shared" si="239"/>
        <v>na</v>
      </c>
      <c r="AB1541" s="4" t="str">
        <f t="shared" si="240"/>
        <v>na</v>
      </c>
      <c r="AC1541" s="4" t="str">
        <f t="shared" si="241"/>
        <v>na</v>
      </c>
      <c r="AD1541" s="4" t="str">
        <f t="shared" si="242"/>
        <v>na</v>
      </c>
      <c r="AE1541" s="4" t="str">
        <f t="shared" si="243"/>
        <v>na</v>
      </c>
      <c r="AF1541" s="4" t="str">
        <f t="shared" si="244"/>
        <v>na</v>
      </c>
      <c r="AG1541" s="4" t="str">
        <f t="shared" si="245"/>
        <v>na</v>
      </c>
    </row>
    <row r="1542" spans="1:33" x14ac:dyDescent="0.2">
      <c r="A1542" t="s">
        <v>5494</v>
      </c>
      <c r="B1542" t="s">
        <v>6050</v>
      </c>
      <c r="C1542" s="7" t="str">
        <f>VLOOKUP(B1542,YahooFinanceInfos!A:T,9,FALSE)</f>
        <v>First Trust Preferred Securitie</v>
      </c>
      <c r="D1542" t="str">
        <f>VLOOKUP(B1542,YahooFinanceInfos!A:T,7,FALSE)</f>
        <v>USD</v>
      </c>
      <c r="E1542" s="1">
        <f>VLOOKUP(B1542,YahooFinanceInfos!A:T,20,FALSE)</f>
        <v>17.82</v>
      </c>
      <c r="F1542" s="4" t="str">
        <f>VLOOKUP(B1542,YahooFinanceInfos!A:AK,37,FALSE)</f>
        <v>10.4 - 20.5</v>
      </c>
      <c r="G1542" s="11">
        <f>(VLOOKUP(B1542,YahooFinanceInfos!A:AO,41,FALSE)-E1542)/E1542</f>
        <v>0.15039281705948371</v>
      </c>
      <c r="H1542" s="9">
        <f>VLOOKUP(B1542,YahooFinanceInfos!A:AX,50,FALSE)</f>
        <v>0</v>
      </c>
      <c r="I1542" s="9">
        <f>VLOOKUP(B1542,YahooFinanceInfos!A:AT,46,FALSE)</f>
        <v>0</v>
      </c>
      <c r="J1542" s="4">
        <f>VLOOKUP(B1542,YahooFinanceInfos!A:AV,48,FALSE)</f>
        <v>0</v>
      </c>
      <c r="K1542" s="4" t="str">
        <f t="shared" si="246"/>
        <v>na</v>
      </c>
      <c r="L1542" s="9">
        <f>VLOOKUP(B1542,YahooFinanceInfos!A:AV,47,FALSE)</f>
        <v>0</v>
      </c>
      <c r="M1542" s="9">
        <f>VLOOKUP(B1542,YahooFinanceInfos!A:AZ,52,FALSE)</f>
        <v>0</v>
      </c>
      <c r="N1542" s="4">
        <f>VLOOKUP(B1542,YahooFinanceInfos!A:BH,60,FALSE)</f>
        <v>0</v>
      </c>
      <c r="O1542" s="4" t="str">
        <f t="shared" si="247"/>
        <v>don't touch</v>
      </c>
      <c r="P1542" s="4"/>
      <c r="Q1542" s="4"/>
      <c r="R1542" s="4"/>
      <c r="S1542" s="4"/>
      <c r="T1542" s="4"/>
      <c r="AA1542" s="4" t="str">
        <f t="shared" si="239"/>
        <v>na</v>
      </c>
      <c r="AB1542" s="4" t="str">
        <f t="shared" si="240"/>
        <v>na</v>
      </c>
      <c r="AC1542" s="4" t="str">
        <f t="shared" si="241"/>
        <v>na</v>
      </c>
      <c r="AD1542" s="4" t="str">
        <f t="shared" si="242"/>
        <v>na</v>
      </c>
      <c r="AE1542" s="4" t="str">
        <f t="shared" si="243"/>
        <v>na</v>
      </c>
      <c r="AF1542" s="4" t="str">
        <f t="shared" si="244"/>
        <v>na</v>
      </c>
      <c r="AG1542" s="4" t="str">
        <f t="shared" si="245"/>
        <v>na</v>
      </c>
    </row>
    <row r="1543" spans="1:33" x14ac:dyDescent="0.2">
      <c r="A1543" t="s">
        <v>5494</v>
      </c>
      <c r="B1543" t="s">
        <v>6052</v>
      </c>
      <c r="C1543" s="7" t="str">
        <f>VLOOKUP(B1543,YahooFinanceInfos!A:T,9,FALSE)</f>
        <v>iShares Edge MSCI Multifactor I</v>
      </c>
      <c r="D1543" t="str">
        <f>VLOOKUP(B1543,YahooFinanceInfos!A:T,7,FALSE)</f>
        <v>USD</v>
      </c>
      <c r="E1543" s="1">
        <f>VLOOKUP(B1543,YahooFinanceInfos!A:T,20,FALSE)</f>
        <v>21.12</v>
      </c>
      <c r="F1543" s="4" t="str">
        <f>VLOOKUP(B1543,YahooFinanceInfos!A:AK,37,FALSE)</f>
        <v>17.29 - 27.45</v>
      </c>
      <c r="G1543" s="11">
        <f>(VLOOKUP(B1543,YahooFinanceInfos!A:AO,41,FALSE)-E1543)/E1543</f>
        <v>0.29971590909090901</v>
      </c>
      <c r="H1543" s="9">
        <f>VLOOKUP(B1543,YahooFinanceInfos!A:AX,50,FALSE)</f>
        <v>0</v>
      </c>
      <c r="I1543" s="9">
        <f>VLOOKUP(B1543,YahooFinanceInfos!A:AT,46,FALSE)</f>
        <v>0</v>
      </c>
      <c r="J1543" s="4">
        <f>VLOOKUP(B1543,YahooFinanceInfos!A:AV,48,FALSE)</f>
        <v>0</v>
      </c>
      <c r="K1543" s="4" t="str">
        <f t="shared" si="246"/>
        <v>na</v>
      </c>
      <c r="L1543" s="9">
        <f>VLOOKUP(B1543,YahooFinanceInfos!A:AV,47,FALSE)</f>
        <v>0</v>
      </c>
      <c r="M1543" s="9">
        <f>VLOOKUP(B1543,YahooFinanceInfos!A:AZ,52,FALSE)</f>
        <v>0</v>
      </c>
      <c r="N1543" s="4">
        <f>VLOOKUP(B1543,YahooFinanceInfos!A:BH,60,FALSE)</f>
        <v>0</v>
      </c>
      <c r="O1543" s="4" t="str">
        <f t="shared" si="247"/>
        <v>don't touch</v>
      </c>
      <c r="P1543" s="4"/>
      <c r="Q1543" s="4"/>
      <c r="R1543" s="4"/>
      <c r="S1543" s="4"/>
      <c r="T1543" s="4"/>
      <c r="AA1543" s="4" t="str">
        <f t="shared" si="239"/>
        <v>na</v>
      </c>
      <c r="AB1543" s="4" t="str">
        <f t="shared" si="240"/>
        <v>na</v>
      </c>
      <c r="AC1543" s="4" t="str">
        <f t="shared" si="241"/>
        <v>na</v>
      </c>
      <c r="AD1543" s="4" t="str">
        <f t="shared" si="242"/>
        <v>na</v>
      </c>
      <c r="AE1543" s="4" t="str">
        <f t="shared" si="243"/>
        <v>na</v>
      </c>
      <c r="AF1543" s="4" t="str">
        <f t="shared" si="244"/>
        <v>na</v>
      </c>
      <c r="AG1543" s="4" t="str">
        <f t="shared" si="245"/>
        <v>na</v>
      </c>
    </row>
    <row r="1544" spans="1:33" x14ac:dyDescent="0.2">
      <c r="A1544" t="s">
        <v>5494</v>
      </c>
      <c r="B1544" t="s">
        <v>6054</v>
      </c>
      <c r="C1544" s="7" t="str">
        <f>VLOOKUP(B1544,YahooFinanceInfos!A:T,9,FALSE)</f>
        <v>iShares Morningstar Small-Cap E</v>
      </c>
      <c r="D1544" t="str">
        <f>VLOOKUP(B1544,YahooFinanceInfos!A:T,7,FALSE)</f>
        <v>USD</v>
      </c>
      <c r="E1544" s="1">
        <f>VLOOKUP(B1544,YahooFinanceInfos!A:T,20,FALSE)</f>
        <v>131.77279999999999</v>
      </c>
      <c r="F1544" s="4" t="str">
        <f>VLOOKUP(B1544,YahooFinanceInfos!A:AK,37,FALSE)</f>
        <v>103.24 - 194.49</v>
      </c>
      <c r="G1544" s="11">
        <f>(VLOOKUP(B1544,YahooFinanceInfos!A:AO,41,FALSE)-E1544)/E1544</f>
        <v>0.47594951310133826</v>
      </c>
      <c r="H1544" s="9">
        <f>VLOOKUP(B1544,YahooFinanceInfos!A:AX,50,FALSE)</f>
        <v>0</v>
      </c>
      <c r="I1544" s="9">
        <f>VLOOKUP(B1544,YahooFinanceInfos!A:AT,46,FALSE)</f>
        <v>1.9390000000000001</v>
      </c>
      <c r="J1544" s="4">
        <f>VLOOKUP(B1544,YahooFinanceInfos!A:AV,48,FALSE)</f>
        <v>1.4261443E-2</v>
      </c>
      <c r="K1544" s="4" t="str">
        <f t="shared" si="246"/>
        <v>na</v>
      </c>
      <c r="L1544" s="9">
        <f>VLOOKUP(B1544,YahooFinanceInfos!A:AV,47,FALSE)</f>
        <v>0</v>
      </c>
      <c r="M1544" s="9">
        <f>VLOOKUP(B1544,YahooFinanceInfos!A:AZ,52,FALSE)</f>
        <v>134.446</v>
      </c>
      <c r="N1544" s="4">
        <f>VLOOKUP(B1544,YahooFinanceInfos!A:BH,60,FALSE)</f>
        <v>0.98011689999999996</v>
      </c>
      <c r="O1544" s="4" t="str">
        <f t="shared" si="247"/>
        <v>don't touch</v>
      </c>
      <c r="P1544" s="4"/>
      <c r="Q1544" s="4"/>
      <c r="R1544" s="4"/>
      <c r="S1544" s="4"/>
      <c r="T1544" s="4"/>
      <c r="AA1544" s="4" t="str">
        <f t="shared" si="239"/>
        <v>na</v>
      </c>
      <c r="AB1544" s="4" t="str">
        <f t="shared" si="240"/>
        <v>na</v>
      </c>
      <c r="AC1544" s="4" t="str">
        <f t="shared" si="241"/>
        <v>na</v>
      </c>
      <c r="AD1544" s="4" t="str">
        <f t="shared" si="242"/>
        <v>na</v>
      </c>
      <c r="AE1544" s="4" t="str">
        <f t="shared" si="243"/>
        <v>na</v>
      </c>
      <c r="AF1544" s="4" t="str">
        <f t="shared" si="244"/>
        <v>na</v>
      </c>
      <c r="AG1544" s="4" t="str">
        <f t="shared" si="245"/>
        <v>na</v>
      </c>
    </row>
    <row r="1545" spans="1:33" x14ac:dyDescent="0.2">
      <c r="A1545" t="s">
        <v>5494</v>
      </c>
      <c r="B1545" t="s">
        <v>6056</v>
      </c>
      <c r="C1545" s="7" t="str">
        <f>VLOOKUP(B1545,YahooFinanceInfos!A:T,9,FALSE)</f>
        <v>Vanguard Consumer Staples ETF</v>
      </c>
      <c r="D1545" t="str">
        <f>VLOOKUP(B1545,YahooFinanceInfos!A:T,7,FALSE)</f>
        <v>USD</v>
      </c>
      <c r="E1545" s="1">
        <f>VLOOKUP(B1545,YahooFinanceInfos!A:T,20,FALSE)</f>
        <v>144.46</v>
      </c>
      <c r="F1545" s="4" t="str">
        <f>VLOOKUP(B1545,YahooFinanceInfos!A:AK,37,FALSE)</f>
        <v>120.7 - 164.9</v>
      </c>
      <c r="G1545" s="11">
        <f>(VLOOKUP(B1545,YahooFinanceInfos!A:AO,41,FALSE)-E1545)/E1545</f>
        <v>0.14149245465872903</v>
      </c>
      <c r="H1545" s="9">
        <f>VLOOKUP(B1545,YahooFinanceInfos!A:AX,50,FALSE)</f>
        <v>0</v>
      </c>
      <c r="I1545" s="9">
        <f>VLOOKUP(B1545,YahooFinanceInfos!A:AT,46,FALSE)</f>
        <v>0</v>
      </c>
      <c r="J1545" s="4">
        <f>VLOOKUP(B1545,YahooFinanceInfos!A:AV,48,FALSE)</f>
        <v>0</v>
      </c>
      <c r="K1545" s="4" t="str">
        <f t="shared" si="246"/>
        <v>na</v>
      </c>
      <c r="L1545" s="9">
        <f>VLOOKUP(B1545,YahooFinanceInfos!A:AV,47,FALSE)</f>
        <v>0</v>
      </c>
      <c r="M1545" s="9">
        <f>VLOOKUP(B1545,YahooFinanceInfos!A:AZ,52,FALSE)</f>
        <v>0</v>
      </c>
      <c r="N1545" s="4">
        <f>VLOOKUP(B1545,YahooFinanceInfos!A:BH,60,FALSE)</f>
        <v>0</v>
      </c>
      <c r="O1545" s="4" t="str">
        <f t="shared" si="247"/>
        <v>don't touch</v>
      </c>
      <c r="P1545" s="4"/>
      <c r="Q1545" s="4"/>
      <c r="R1545" s="4"/>
      <c r="S1545" s="4"/>
      <c r="T1545" s="4"/>
      <c r="AA1545" s="4" t="str">
        <f t="shared" si="239"/>
        <v>na</v>
      </c>
      <c r="AB1545" s="4" t="str">
        <f t="shared" si="240"/>
        <v>na</v>
      </c>
      <c r="AC1545" s="4" t="str">
        <f t="shared" si="241"/>
        <v>na</v>
      </c>
      <c r="AD1545" s="4" t="str">
        <f t="shared" si="242"/>
        <v>na</v>
      </c>
      <c r="AE1545" s="4" t="str">
        <f t="shared" si="243"/>
        <v>na</v>
      </c>
      <c r="AF1545" s="4" t="str">
        <f t="shared" si="244"/>
        <v>na</v>
      </c>
      <c r="AG1545" s="4" t="str">
        <f t="shared" si="245"/>
        <v>na</v>
      </c>
    </row>
    <row r="1546" spans="1:33" x14ac:dyDescent="0.2">
      <c r="A1546" t="s">
        <v>5494</v>
      </c>
      <c r="B1546" t="s">
        <v>6058</v>
      </c>
      <c r="C1546" s="7" t="str">
        <f>VLOOKUP(B1546,YahooFinanceInfos!A:T,9,FALSE)</f>
        <v>iShares Currency Hedged MSCI Eu</v>
      </c>
      <c r="D1546" t="str">
        <f>VLOOKUP(B1546,YahooFinanceInfos!A:T,7,FALSE)</f>
        <v>USD</v>
      </c>
      <c r="E1546" s="1">
        <f>VLOOKUP(B1546,YahooFinanceInfos!A:T,20,FALSE)</f>
        <v>24.53</v>
      </c>
      <c r="F1546" s="4" t="str">
        <f>VLOOKUP(B1546,YahooFinanceInfos!A:AK,37,FALSE)</f>
        <v>19.36 - 33.155</v>
      </c>
      <c r="G1546" s="11">
        <f>(VLOOKUP(B1546,YahooFinanceInfos!A:AO,41,FALSE)-E1546)/E1546</f>
        <v>0.35161027313493681</v>
      </c>
      <c r="H1546" s="9">
        <f>VLOOKUP(B1546,YahooFinanceInfos!A:AX,50,FALSE)</f>
        <v>0</v>
      </c>
      <c r="I1546" s="9">
        <f>VLOOKUP(B1546,YahooFinanceInfos!A:AT,46,FALSE)</f>
        <v>0</v>
      </c>
      <c r="J1546" s="4">
        <f>VLOOKUP(B1546,YahooFinanceInfos!A:AV,48,FALSE)</f>
        <v>0</v>
      </c>
      <c r="K1546" s="4" t="str">
        <f t="shared" si="246"/>
        <v>na</v>
      </c>
      <c r="L1546" s="9">
        <f>VLOOKUP(B1546,YahooFinanceInfos!A:AV,47,FALSE)</f>
        <v>0</v>
      </c>
      <c r="M1546" s="9">
        <f>VLOOKUP(B1546,YahooFinanceInfos!A:AZ,52,FALSE)</f>
        <v>0</v>
      </c>
      <c r="N1546" s="4">
        <f>VLOOKUP(B1546,YahooFinanceInfos!A:BH,60,FALSE)</f>
        <v>0</v>
      </c>
      <c r="O1546" s="4" t="str">
        <f t="shared" si="247"/>
        <v>don't touch</v>
      </c>
      <c r="P1546" s="4"/>
      <c r="Q1546" s="4"/>
      <c r="R1546" s="4"/>
      <c r="S1546" s="4"/>
      <c r="T1546" s="4"/>
      <c r="AA1546" s="4" t="str">
        <f t="shared" si="239"/>
        <v>na</v>
      </c>
      <c r="AB1546" s="4" t="str">
        <f t="shared" si="240"/>
        <v>na</v>
      </c>
      <c r="AC1546" s="4" t="str">
        <f t="shared" si="241"/>
        <v>na</v>
      </c>
      <c r="AD1546" s="4" t="str">
        <f t="shared" si="242"/>
        <v>na</v>
      </c>
      <c r="AE1546" s="4" t="str">
        <f t="shared" si="243"/>
        <v>na</v>
      </c>
      <c r="AF1546" s="4" t="str">
        <f t="shared" si="244"/>
        <v>na</v>
      </c>
      <c r="AG1546" s="4" t="str">
        <f t="shared" si="245"/>
        <v>na</v>
      </c>
    </row>
    <row r="1547" spans="1:33" x14ac:dyDescent="0.2">
      <c r="A1547" t="s">
        <v>5494</v>
      </c>
      <c r="B1547" t="s">
        <v>6060</v>
      </c>
      <c r="C1547" s="7" t="str">
        <f>VLOOKUP(B1547,YahooFinanceInfos!A:T,9,FALSE)</f>
        <v>iShares ESG MSCI EAFE ETF</v>
      </c>
      <c r="D1547" t="str">
        <f>VLOOKUP(B1547,YahooFinanceInfos!A:T,7,FALSE)</f>
        <v>USD</v>
      </c>
      <c r="E1547" s="1">
        <f>VLOOKUP(B1547,YahooFinanceInfos!A:T,20,FALSE)</f>
        <v>54.72</v>
      </c>
      <c r="F1547" s="4" t="str">
        <f>VLOOKUP(B1547,YahooFinanceInfos!A:AK,37,FALSE)</f>
        <v>45.02 - 69.71</v>
      </c>
      <c r="G1547" s="11">
        <f>(VLOOKUP(B1547,YahooFinanceInfos!A:AO,41,FALSE)-E1547)/E1547</f>
        <v>0.27394005847953207</v>
      </c>
      <c r="H1547" s="9">
        <f>VLOOKUP(B1547,YahooFinanceInfos!A:AX,50,FALSE)</f>
        <v>0</v>
      </c>
      <c r="I1547" s="9">
        <f>VLOOKUP(B1547,YahooFinanceInfos!A:AT,46,FALSE)</f>
        <v>0</v>
      </c>
      <c r="J1547" s="4">
        <f>VLOOKUP(B1547,YahooFinanceInfos!A:AV,48,FALSE)</f>
        <v>0</v>
      </c>
      <c r="K1547" s="4" t="str">
        <f t="shared" si="246"/>
        <v>na</v>
      </c>
      <c r="L1547" s="9">
        <f>VLOOKUP(B1547,YahooFinanceInfos!A:AV,47,FALSE)</f>
        <v>0</v>
      </c>
      <c r="M1547" s="9">
        <f>VLOOKUP(B1547,YahooFinanceInfos!A:AZ,52,FALSE)</f>
        <v>0</v>
      </c>
      <c r="N1547" s="4">
        <f>VLOOKUP(B1547,YahooFinanceInfos!A:BH,60,FALSE)</f>
        <v>0</v>
      </c>
      <c r="O1547" s="4" t="str">
        <f t="shared" si="247"/>
        <v>don't touch</v>
      </c>
      <c r="P1547" s="4"/>
      <c r="Q1547" s="4"/>
      <c r="R1547" s="4"/>
      <c r="S1547" s="4"/>
      <c r="T1547" s="4"/>
      <c r="AA1547" s="4" t="str">
        <f t="shared" si="239"/>
        <v>na</v>
      </c>
      <c r="AB1547" s="4" t="str">
        <f t="shared" si="240"/>
        <v>na</v>
      </c>
      <c r="AC1547" s="4" t="str">
        <f t="shared" si="241"/>
        <v>na</v>
      </c>
      <c r="AD1547" s="4" t="str">
        <f t="shared" si="242"/>
        <v>na</v>
      </c>
      <c r="AE1547" s="4" t="str">
        <f t="shared" si="243"/>
        <v>na</v>
      </c>
      <c r="AF1547" s="4" t="str">
        <f t="shared" si="244"/>
        <v>na</v>
      </c>
      <c r="AG1547" s="4" t="str">
        <f t="shared" si="245"/>
        <v>na</v>
      </c>
    </row>
    <row r="1548" spans="1:33" x14ac:dyDescent="0.2">
      <c r="A1548" t="s">
        <v>5494</v>
      </c>
      <c r="B1548" t="s">
        <v>6062</v>
      </c>
      <c r="C1548" s="7" t="str">
        <f>VLOOKUP(B1548,YahooFinanceInfos!A:T,9,FALSE)</f>
        <v>FlexShares Currency Hedged Morn</v>
      </c>
      <c r="D1548" t="str">
        <f>VLOOKUP(B1548,YahooFinanceInfos!A:T,7,FALSE)</f>
        <v>USD</v>
      </c>
      <c r="E1548" s="1">
        <f>VLOOKUP(B1548,YahooFinanceInfos!A:T,20,FALSE)</f>
        <v>23.071300000000001</v>
      </c>
      <c r="F1548" s="4" t="str">
        <f>VLOOKUP(B1548,YahooFinanceInfos!A:AK,37,FALSE)</f>
        <v>19.14 - 29.8</v>
      </c>
      <c r="G1548" s="11">
        <f>(VLOOKUP(B1548,YahooFinanceInfos!A:AO,41,FALSE)-E1548)/E1548</f>
        <v>0.29164806491181683</v>
      </c>
      <c r="H1548" s="9">
        <f>VLOOKUP(B1548,YahooFinanceInfos!A:AX,50,FALSE)</f>
        <v>0</v>
      </c>
      <c r="I1548" s="9">
        <f>VLOOKUP(B1548,YahooFinanceInfos!A:AT,46,FALSE)</f>
        <v>0</v>
      </c>
      <c r="J1548" s="4">
        <f>VLOOKUP(B1548,YahooFinanceInfos!A:AV,48,FALSE)</f>
        <v>0</v>
      </c>
      <c r="K1548" s="4" t="str">
        <f t="shared" si="246"/>
        <v>na</v>
      </c>
      <c r="L1548" s="9">
        <f>VLOOKUP(B1548,YahooFinanceInfos!A:AV,47,FALSE)</f>
        <v>0</v>
      </c>
      <c r="M1548" s="9">
        <f>VLOOKUP(B1548,YahooFinanceInfos!A:AZ,52,FALSE)</f>
        <v>0</v>
      </c>
      <c r="N1548" s="4">
        <f>VLOOKUP(B1548,YahooFinanceInfos!A:BH,60,FALSE)</f>
        <v>0</v>
      </c>
      <c r="O1548" s="4" t="str">
        <f t="shared" si="247"/>
        <v>don't touch</v>
      </c>
      <c r="P1548" s="4"/>
      <c r="Q1548" s="4"/>
      <c r="R1548" s="4"/>
      <c r="S1548" s="4"/>
      <c r="T1548" s="4"/>
      <c r="AA1548" s="4" t="str">
        <f t="shared" si="239"/>
        <v>na</v>
      </c>
      <c r="AB1548" s="4" t="str">
        <f t="shared" si="240"/>
        <v>na</v>
      </c>
      <c r="AC1548" s="4" t="str">
        <f t="shared" si="241"/>
        <v>na</v>
      </c>
      <c r="AD1548" s="4" t="str">
        <f t="shared" si="242"/>
        <v>na</v>
      </c>
      <c r="AE1548" s="4" t="str">
        <f t="shared" si="243"/>
        <v>na</v>
      </c>
      <c r="AF1548" s="4" t="str">
        <f t="shared" si="244"/>
        <v>na</v>
      </c>
      <c r="AG1548" s="4" t="str">
        <f t="shared" si="245"/>
        <v>na</v>
      </c>
    </row>
    <row r="1549" spans="1:33" x14ac:dyDescent="0.2">
      <c r="A1549" t="s">
        <v>5494</v>
      </c>
      <c r="B1549" t="s">
        <v>6064</v>
      </c>
      <c r="C1549" s="7" t="str">
        <f>VLOOKUP(B1549,YahooFinanceInfos!A:T,9,FALSE)</f>
        <v xml:space="preserve">SPDR Portfolio Developed World </v>
      </c>
      <c r="D1549" t="str">
        <f>VLOOKUP(B1549,YahooFinanceInfos!A:T,7,FALSE)</f>
        <v>USD</v>
      </c>
      <c r="E1549" s="1">
        <f>VLOOKUP(B1549,YahooFinanceInfos!A:T,20,FALSE)</f>
        <v>24.98</v>
      </c>
      <c r="F1549" s="4" t="str">
        <f>VLOOKUP(B1549,YahooFinanceInfos!A:AK,37,FALSE)</f>
        <v>20.27 - 31.78</v>
      </c>
      <c r="G1549" s="11">
        <f>(VLOOKUP(B1549,YahooFinanceInfos!A:AO,41,FALSE)-E1549)/E1549</f>
        <v>0.27221777421937554</v>
      </c>
      <c r="H1549" s="9">
        <f>VLOOKUP(B1549,YahooFinanceInfos!A:AX,50,FALSE)</f>
        <v>0</v>
      </c>
      <c r="I1549" s="9">
        <f>VLOOKUP(B1549,YahooFinanceInfos!A:AT,46,FALSE)</f>
        <v>0</v>
      </c>
      <c r="J1549" s="4">
        <f>VLOOKUP(B1549,YahooFinanceInfos!A:AV,48,FALSE)</f>
        <v>0</v>
      </c>
      <c r="K1549" s="4" t="str">
        <f t="shared" si="246"/>
        <v>na</v>
      </c>
      <c r="L1549" s="9">
        <f>VLOOKUP(B1549,YahooFinanceInfos!A:AV,47,FALSE)</f>
        <v>0</v>
      </c>
      <c r="M1549" s="9">
        <f>VLOOKUP(B1549,YahooFinanceInfos!A:AZ,52,FALSE)</f>
        <v>0</v>
      </c>
      <c r="N1549" s="4">
        <f>VLOOKUP(B1549,YahooFinanceInfos!A:BH,60,FALSE)</f>
        <v>0</v>
      </c>
      <c r="O1549" s="4" t="str">
        <f t="shared" si="247"/>
        <v>don't touch</v>
      </c>
      <c r="P1549" s="4"/>
      <c r="Q1549" s="4"/>
      <c r="R1549" s="4"/>
      <c r="S1549" s="4"/>
      <c r="T1549" s="4"/>
      <c r="AA1549" s="4" t="str">
        <f t="shared" si="239"/>
        <v>na</v>
      </c>
      <c r="AB1549" s="4" t="str">
        <f t="shared" si="240"/>
        <v>na</v>
      </c>
      <c r="AC1549" s="4" t="str">
        <f t="shared" si="241"/>
        <v>na</v>
      </c>
      <c r="AD1549" s="4" t="str">
        <f t="shared" si="242"/>
        <v>na</v>
      </c>
      <c r="AE1549" s="4" t="str">
        <f t="shared" si="243"/>
        <v>na</v>
      </c>
      <c r="AF1549" s="4" t="str">
        <f t="shared" si="244"/>
        <v>na</v>
      </c>
      <c r="AG1549" s="4" t="str">
        <f t="shared" si="245"/>
        <v>na</v>
      </c>
    </row>
    <row r="1550" spans="1:33" x14ac:dyDescent="0.2">
      <c r="A1550" t="s">
        <v>5494</v>
      </c>
      <c r="B1550" t="s">
        <v>6066</v>
      </c>
      <c r="C1550" s="7" t="str">
        <f>VLOOKUP(B1550,YahooFinanceInfos!A:T,9,FALSE)</f>
        <v>iShares FTSE EPRA/NAREIT Europe</v>
      </c>
      <c r="D1550" t="str">
        <f>VLOOKUP(B1550,YahooFinanceInfos!A:T,7,FALSE)</f>
        <v>USD</v>
      </c>
      <c r="E1550" s="1">
        <f>VLOOKUP(B1550,YahooFinanceInfos!A:T,20,FALSE)</f>
        <v>28.692</v>
      </c>
      <c r="F1550" s="4" t="str">
        <f>VLOOKUP(B1550,YahooFinanceInfos!A:AK,37,FALSE)</f>
        <v>24.38 - 42.75</v>
      </c>
      <c r="G1550" s="11">
        <f>(VLOOKUP(B1550,YahooFinanceInfos!A:AO,41,FALSE)-E1550)/E1550</f>
        <v>0.48996235884567124</v>
      </c>
      <c r="H1550" s="9">
        <f>VLOOKUP(B1550,YahooFinanceInfos!A:AX,50,FALSE)</f>
        <v>0</v>
      </c>
      <c r="I1550" s="9">
        <f>VLOOKUP(B1550,YahooFinanceInfos!A:AT,46,FALSE)</f>
        <v>0</v>
      </c>
      <c r="J1550" s="4">
        <f>VLOOKUP(B1550,YahooFinanceInfos!A:AV,48,FALSE)</f>
        <v>0</v>
      </c>
      <c r="K1550" s="4" t="str">
        <f t="shared" si="246"/>
        <v>na</v>
      </c>
      <c r="L1550" s="9">
        <f>VLOOKUP(B1550,YahooFinanceInfos!A:AV,47,FALSE)</f>
        <v>0</v>
      </c>
      <c r="M1550" s="9">
        <f>VLOOKUP(B1550,YahooFinanceInfos!A:AZ,52,FALSE)</f>
        <v>0</v>
      </c>
      <c r="N1550" s="4">
        <f>VLOOKUP(B1550,YahooFinanceInfos!A:BH,60,FALSE)</f>
        <v>0</v>
      </c>
      <c r="O1550" s="4" t="str">
        <f t="shared" si="247"/>
        <v>don't touch</v>
      </c>
      <c r="P1550" s="4"/>
      <c r="Q1550" s="4"/>
      <c r="R1550" s="4"/>
      <c r="S1550" s="4"/>
      <c r="T1550" s="4"/>
      <c r="AA1550" s="4" t="str">
        <f t="shared" si="239"/>
        <v>na</v>
      </c>
      <c r="AB1550" s="4" t="str">
        <f t="shared" si="240"/>
        <v>na</v>
      </c>
      <c r="AC1550" s="4" t="str">
        <f t="shared" si="241"/>
        <v>na</v>
      </c>
      <c r="AD1550" s="4" t="str">
        <f t="shared" si="242"/>
        <v>na</v>
      </c>
      <c r="AE1550" s="4" t="str">
        <f t="shared" si="243"/>
        <v>na</v>
      </c>
      <c r="AF1550" s="4" t="str">
        <f t="shared" si="244"/>
        <v>na</v>
      </c>
      <c r="AG1550" s="4" t="str">
        <f t="shared" si="245"/>
        <v>na</v>
      </c>
    </row>
    <row r="1551" spans="1:33" x14ac:dyDescent="0.2">
      <c r="A1551" t="s">
        <v>5494</v>
      </c>
      <c r="B1551" t="s">
        <v>6068</v>
      </c>
      <c r="C1551" s="7" t="str">
        <f>VLOOKUP(B1551,YahooFinanceInfos!A:T,9,FALSE)</f>
        <v>Vanguard FTSE Developed Markets</v>
      </c>
      <c r="D1551" t="str">
        <f>VLOOKUP(B1551,YahooFinanceInfos!A:T,7,FALSE)</f>
        <v>USD</v>
      </c>
      <c r="E1551" s="1">
        <f>VLOOKUP(B1551,YahooFinanceInfos!A:T,20,FALSE)</f>
        <v>34.85</v>
      </c>
      <c r="F1551" s="4" t="str">
        <f>VLOOKUP(B1551,YahooFinanceInfos!A:AK,37,FALSE)</f>
        <v>28.46 - 44.67</v>
      </c>
      <c r="G1551" s="11">
        <f>(VLOOKUP(B1551,YahooFinanceInfos!A:AO,41,FALSE)-E1551)/E1551</f>
        <v>0.28177905308464851</v>
      </c>
      <c r="H1551" s="9">
        <f>VLOOKUP(B1551,YahooFinanceInfos!A:AX,50,FALSE)</f>
        <v>0</v>
      </c>
      <c r="I1551" s="9">
        <f>VLOOKUP(B1551,YahooFinanceInfos!A:AT,46,FALSE)</f>
        <v>0</v>
      </c>
      <c r="J1551" s="4">
        <f>VLOOKUP(B1551,YahooFinanceInfos!A:AV,48,FALSE)</f>
        <v>0</v>
      </c>
      <c r="K1551" s="4" t="str">
        <f t="shared" si="246"/>
        <v>na</v>
      </c>
      <c r="L1551" s="9">
        <f>VLOOKUP(B1551,YahooFinanceInfos!A:AV,47,FALSE)</f>
        <v>0</v>
      </c>
      <c r="M1551" s="9">
        <f>VLOOKUP(B1551,YahooFinanceInfos!A:AZ,52,FALSE)</f>
        <v>0</v>
      </c>
      <c r="N1551" s="4">
        <f>VLOOKUP(B1551,YahooFinanceInfos!A:BH,60,FALSE)</f>
        <v>0</v>
      </c>
      <c r="O1551" s="4" t="str">
        <f t="shared" si="247"/>
        <v>don't touch</v>
      </c>
      <c r="P1551" s="4"/>
      <c r="Q1551" s="4"/>
      <c r="R1551" s="4"/>
      <c r="S1551" s="4"/>
      <c r="T1551" s="4"/>
      <c r="AA1551" s="4" t="str">
        <f t="shared" si="239"/>
        <v>na</v>
      </c>
      <c r="AB1551" s="4" t="str">
        <f t="shared" si="240"/>
        <v>na</v>
      </c>
      <c r="AC1551" s="4" t="str">
        <f t="shared" si="241"/>
        <v>na</v>
      </c>
      <c r="AD1551" s="4" t="str">
        <f t="shared" si="242"/>
        <v>na</v>
      </c>
      <c r="AE1551" s="4" t="str">
        <f t="shared" si="243"/>
        <v>na</v>
      </c>
      <c r="AF1551" s="4" t="str">
        <f t="shared" si="244"/>
        <v>na</v>
      </c>
      <c r="AG1551" s="4" t="str">
        <f t="shared" si="245"/>
        <v>na</v>
      </c>
    </row>
    <row r="1552" spans="1:33" x14ac:dyDescent="0.2">
      <c r="A1552" t="s">
        <v>5494</v>
      </c>
      <c r="B1552" t="s">
        <v>6070</v>
      </c>
      <c r="C1552" s="7" t="str">
        <f>VLOOKUP(B1552,YahooFinanceInfos!A:T,9,FALSE)</f>
        <v>iShares Trust iShares MSCI Peru</v>
      </c>
      <c r="D1552" t="str">
        <f>VLOOKUP(B1552,YahooFinanceInfos!A:T,7,FALSE)</f>
        <v>USD</v>
      </c>
      <c r="E1552" s="1">
        <f>VLOOKUP(B1552,YahooFinanceInfos!A:T,20,FALSE)</f>
        <v>25.5214</v>
      </c>
      <c r="F1552" s="4" t="str">
        <f>VLOOKUP(B1552,YahooFinanceInfos!A:AK,37,FALSE)</f>
        <v>20.73 - 38.18</v>
      </c>
      <c r="G1552" s="11">
        <f>(VLOOKUP(B1552,YahooFinanceInfos!A:AO,41,FALSE)-E1552)/E1552</f>
        <v>0.49599943576763028</v>
      </c>
      <c r="H1552" s="9">
        <f>VLOOKUP(B1552,YahooFinanceInfos!A:AX,50,FALSE)</f>
        <v>0</v>
      </c>
      <c r="I1552" s="9">
        <f>VLOOKUP(B1552,YahooFinanceInfos!A:AT,46,FALSE)</f>
        <v>0</v>
      </c>
      <c r="J1552" s="4">
        <f>VLOOKUP(B1552,YahooFinanceInfos!A:AV,48,FALSE)</f>
        <v>0</v>
      </c>
      <c r="K1552" s="4" t="str">
        <f t="shared" si="246"/>
        <v>na</v>
      </c>
      <c r="L1552" s="9">
        <f>VLOOKUP(B1552,YahooFinanceInfos!A:AV,47,FALSE)</f>
        <v>0</v>
      </c>
      <c r="M1552" s="9">
        <f>VLOOKUP(B1552,YahooFinanceInfos!A:AZ,52,FALSE)</f>
        <v>0</v>
      </c>
      <c r="N1552" s="4">
        <f>VLOOKUP(B1552,YahooFinanceInfos!A:BH,60,FALSE)</f>
        <v>0</v>
      </c>
      <c r="O1552" s="4" t="str">
        <f t="shared" si="247"/>
        <v>don't touch</v>
      </c>
      <c r="P1552" s="4"/>
      <c r="Q1552" s="4"/>
      <c r="R1552" s="4"/>
      <c r="S1552" s="4"/>
      <c r="T1552" s="4"/>
      <c r="AA1552" s="4" t="str">
        <f t="shared" si="239"/>
        <v>na</v>
      </c>
      <c r="AB1552" s="4" t="str">
        <f t="shared" si="240"/>
        <v>na</v>
      </c>
      <c r="AC1552" s="4" t="str">
        <f t="shared" si="241"/>
        <v>na</v>
      </c>
      <c r="AD1552" s="4" t="str">
        <f t="shared" si="242"/>
        <v>na</v>
      </c>
      <c r="AE1552" s="4" t="str">
        <f t="shared" si="243"/>
        <v>na</v>
      </c>
      <c r="AF1552" s="4" t="str">
        <f t="shared" si="244"/>
        <v>na</v>
      </c>
      <c r="AG1552" s="4" t="str">
        <f t="shared" si="245"/>
        <v>na</v>
      </c>
    </row>
    <row r="1553" spans="1:33" x14ac:dyDescent="0.2">
      <c r="A1553" t="s">
        <v>5494</v>
      </c>
      <c r="B1553" t="s">
        <v>6072</v>
      </c>
      <c r="C1553" s="7" t="str">
        <f>VLOOKUP(B1553,YahooFinanceInfos!A:T,9,FALSE)</f>
        <v>Schwab Fundamental Internationa</v>
      </c>
      <c r="D1553" t="str">
        <f>VLOOKUP(B1553,YahooFinanceInfos!A:T,7,FALSE)</f>
        <v>USD</v>
      </c>
      <c r="E1553" s="1">
        <f>VLOOKUP(B1553,YahooFinanceInfos!A:T,20,FALSE)</f>
        <v>21.26</v>
      </c>
      <c r="F1553" s="4" t="str">
        <f>VLOOKUP(B1553,YahooFinanceInfos!A:AK,37,FALSE)</f>
        <v>17.79 - 29.21</v>
      </c>
      <c r="G1553" s="11">
        <f>(VLOOKUP(B1553,YahooFinanceInfos!A:AO,41,FALSE)-E1553)/E1553</f>
        <v>0.37394167450611471</v>
      </c>
      <c r="H1553" s="9">
        <f>VLOOKUP(B1553,YahooFinanceInfos!A:AX,50,FALSE)</f>
        <v>0</v>
      </c>
      <c r="I1553" s="9">
        <f>VLOOKUP(B1553,YahooFinanceInfos!A:AT,46,FALSE)</f>
        <v>0</v>
      </c>
      <c r="J1553" s="4">
        <f>VLOOKUP(B1553,YahooFinanceInfos!A:AV,48,FALSE)</f>
        <v>0</v>
      </c>
      <c r="K1553" s="4" t="str">
        <f t="shared" si="246"/>
        <v>na</v>
      </c>
      <c r="L1553" s="9">
        <f>VLOOKUP(B1553,YahooFinanceInfos!A:AV,47,FALSE)</f>
        <v>0</v>
      </c>
      <c r="M1553" s="9">
        <f>VLOOKUP(B1553,YahooFinanceInfos!A:AZ,52,FALSE)</f>
        <v>0</v>
      </c>
      <c r="N1553" s="4">
        <f>VLOOKUP(B1553,YahooFinanceInfos!A:BH,60,FALSE)</f>
        <v>0</v>
      </c>
      <c r="O1553" s="4" t="str">
        <f t="shared" si="247"/>
        <v>don't touch</v>
      </c>
      <c r="P1553" s="4"/>
      <c r="Q1553" s="4"/>
      <c r="R1553" s="4"/>
      <c r="S1553" s="4"/>
      <c r="T1553" s="4"/>
      <c r="AA1553" s="4" t="str">
        <f t="shared" si="239"/>
        <v>na</v>
      </c>
      <c r="AB1553" s="4" t="str">
        <f t="shared" si="240"/>
        <v>na</v>
      </c>
      <c r="AC1553" s="4" t="str">
        <f t="shared" si="241"/>
        <v>na</v>
      </c>
      <c r="AD1553" s="4" t="str">
        <f t="shared" si="242"/>
        <v>na</v>
      </c>
      <c r="AE1553" s="4" t="str">
        <f t="shared" si="243"/>
        <v>na</v>
      </c>
      <c r="AF1553" s="4" t="str">
        <f t="shared" si="244"/>
        <v>na</v>
      </c>
      <c r="AG1553" s="4" t="str">
        <f t="shared" si="245"/>
        <v>na</v>
      </c>
    </row>
    <row r="1554" spans="1:33" x14ac:dyDescent="0.2">
      <c r="A1554" t="s">
        <v>5494</v>
      </c>
      <c r="B1554" t="s">
        <v>6074</v>
      </c>
      <c r="C1554" s="7" t="str">
        <f>VLOOKUP(B1554,YahooFinanceInfos!A:T,9,FALSE)</f>
        <v>iShares Inc iShares MSCI Switze</v>
      </c>
      <c r="D1554" t="str">
        <f>VLOOKUP(B1554,YahooFinanceInfos!A:T,7,FALSE)</f>
        <v>USD</v>
      </c>
      <c r="E1554" s="1">
        <f>VLOOKUP(B1554,YahooFinanceInfos!A:T,20,FALSE)</f>
        <v>36.479999999999997</v>
      </c>
      <c r="F1554" s="4" t="str">
        <f>VLOOKUP(B1554,YahooFinanceInfos!A:AK,37,FALSE)</f>
        <v>29.55 - 42.26</v>
      </c>
      <c r="G1554" s="11">
        <f>(VLOOKUP(B1554,YahooFinanceInfos!A:AO,41,FALSE)-E1554)/E1554</f>
        <v>0.15844298245614039</v>
      </c>
      <c r="H1554" s="9">
        <f>VLOOKUP(B1554,YahooFinanceInfos!A:AX,50,FALSE)</f>
        <v>0</v>
      </c>
      <c r="I1554" s="9">
        <f>VLOOKUP(B1554,YahooFinanceInfos!A:AT,46,FALSE)</f>
        <v>0</v>
      </c>
      <c r="J1554" s="4">
        <f>VLOOKUP(B1554,YahooFinanceInfos!A:AV,48,FALSE)</f>
        <v>0</v>
      </c>
      <c r="K1554" s="4" t="str">
        <f t="shared" si="246"/>
        <v>na</v>
      </c>
      <c r="L1554" s="9">
        <f>VLOOKUP(B1554,YahooFinanceInfos!A:AV,47,FALSE)</f>
        <v>0</v>
      </c>
      <c r="M1554" s="9">
        <f>VLOOKUP(B1554,YahooFinanceInfos!A:AZ,52,FALSE)</f>
        <v>0</v>
      </c>
      <c r="N1554" s="4">
        <f>VLOOKUP(B1554,YahooFinanceInfos!A:BH,60,FALSE)</f>
        <v>0</v>
      </c>
      <c r="O1554" s="4" t="str">
        <f t="shared" si="247"/>
        <v>don't touch</v>
      </c>
      <c r="P1554" s="4"/>
      <c r="Q1554" s="4"/>
      <c r="R1554" s="4"/>
      <c r="S1554" s="4"/>
      <c r="T1554" s="4"/>
      <c r="AA1554" s="4" t="str">
        <f t="shared" si="239"/>
        <v>na</v>
      </c>
      <c r="AB1554" s="4" t="str">
        <f t="shared" si="240"/>
        <v>na</v>
      </c>
      <c r="AC1554" s="4" t="str">
        <f t="shared" si="241"/>
        <v>na</v>
      </c>
      <c r="AD1554" s="4" t="str">
        <f t="shared" si="242"/>
        <v>na</v>
      </c>
      <c r="AE1554" s="4" t="str">
        <f t="shared" si="243"/>
        <v>na</v>
      </c>
      <c r="AF1554" s="4" t="str">
        <f t="shared" si="244"/>
        <v>na</v>
      </c>
      <c r="AG1554" s="4" t="str">
        <f t="shared" si="245"/>
        <v>na</v>
      </c>
    </row>
    <row r="1555" spans="1:33" x14ac:dyDescent="0.2">
      <c r="A1555" t="s">
        <v>5494</v>
      </c>
      <c r="B1555" t="s">
        <v>6076</v>
      </c>
      <c r="C1555" s="7" t="str">
        <f>VLOOKUP(B1555,YahooFinanceInfos!A:T,9,FALSE)</f>
        <v>WisdomTree Europe Hedged Equity</v>
      </c>
      <c r="D1555" t="str">
        <f>VLOOKUP(B1555,YahooFinanceInfos!A:T,7,FALSE)</f>
        <v>USD</v>
      </c>
      <c r="E1555" s="1">
        <f>VLOOKUP(B1555,YahooFinanceInfos!A:T,20,FALSE)</f>
        <v>53.71</v>
      </c>
      <c r="F1555" s="4" t="str">
        <f>VLOOKUP(B1555,YahooFinanceInfos!A:AK,37,FALSE)</f>
        <v>42.34 - 72.15</v>
      </c>
      <c r="G1555" s="11">
        <f>(VLOOKUP(B1555,YahooFinanceInfos!A:AO,41,FALSE)-E1555)/E1555</f>
        <v>0.34332526531372193</v>
      </c>
      <c r="H1555" s="9">
        <f>VLOOKUP(B1555,YahooFinanceInfos!A:AX,50,FALSE)</f>
        <v>0</v>
      </c>
      <c r="I1555" s="9">
        <f>VLOOKUP(B1555,YahooFinanceInfos!A:AT,46,FALSE)</f>
        <v>0</v>
      </c>
      <c r="J1555" s="4">
        <f>VLOOKUP(B1555,YahooFinanceInfos!A:AV,48,FALSE)</f>
        <v>0</v>
      </c>
      <c r="K1555" s="4" t="str">
        <f t="shared" si="246"/>
        <v>na</v>
      </c>
      <c r="L1555" s="9">
        <f>VLOOKUP(B1555,YahooFinanceInfos!A:AV,47,FALSE)</f>
        <v>0</v>
      </c>
      <c r="M1555" s="9">
        <f>VLOOKUP(B1555,YahooFinanceInfos!A:AZ,52,FALSE)</f>
        <v>0</v>
      </c>
      <c r="N1555" s="4">
        <f>VLOOKUP(B1555,YahooFinanceInfos!A:BH,60,FALSE)</f>
        <v>0</v>
      </c>
      <c r="O1555" s="4" t="str">
        <f t="shared" si="247"/>
        <v>don't touch</v>
      </c>
      <c r="P1555" s="4"/>
      <c r="Q1555" s="4"/>
      <c r="R1555" s="4"/>
      <c r="S1555" s="4"/>
      <c r="T1555" s="4"/>
      <c r="AA1555" s="4" t="str">
        <f t="shared" si="239"/>
        <v>na</v>
      </c>
      <c r="AB1555" s="4" t="str">
        <f t="shared" si="240"/>
        <v>na</v>
      </c>
      <c r="AC1555" s="4" t="str">
        <f t="shared" si="241"/>
        <v>na</v>
      </c>
      <c r="AD1555" s="4" t="str">
        <f t="shared" si="242"/>
        <v>na</v>
      </c>
      <c r="AE1555" s="4" t="str">
        <f t="shared" si="243"/>
        <v>na</v>
      </c>
      <c r="AF1555" s="4" t="str">
        <f t="shared" si="244"/>
        <v>na</v>
      </c>
      <c r="AG1555" s="4" t="str">
        <f t="shared" si="245"/>
        <v>na</v>
      </c>
    </row>
    <row r="1556" spans="1:33" x14ac:dyDescent="0.2">
      <c r="A1556" t="s">
        <v>5494</v>
      </c>
      <c r="B1556" t="s">
        <v>6078</v>
      </c>
      <c r="C1556" s="7" t="str">
        <f>VLOOKUP(B1556,YahooFinanceInfos!A:T,9,FALSE)</f>
        <v>Goldman Sachs ActiveBeta Intern</v>
      </c>
      <c r="D1556" t="str">
        <f>VLOOKUP(B1556,YahooFinanceInfos!A:T,7,FALSE)</f>
        <v>USD</v>
      </c>
      <c r="E1556" s="1">
        <f>VLOOKUP(B1556,YahooFinanceInfos!A:T,20,FALSE)</f>
        <v>23.99</v>
      </c>
      <c r="F1556" s="4" t="str">
        <f>VLOOKUP(B1556,YahooFinanceInfos!A:AK,37,FALSE)</f>
        <v>19.3 - 30.67</v>
      </c>
      <c r="G1556" s="11">
        <f>(VLOOKUP(B1556,YahooFinanceInfos!A:AO,41,FALSE)-E1556)/E1556</f>
        <v>0.27844935389745745</v>
      </c>
      <c r="H1556" s="9">
        <f>VLOOKUP(B1556,YahooFinanceInfos!A:AX,50,FALSE)</f>
        <v>0</v>
      </c>
      <c r="I1556" s="9">
        <f>VLOOKUP(B1556,YahooFinanceInfos!A:AT,46,FALSE)</f>
        <v>0</v>
      </c>
      <c r="J1556" s="4">
        <f>VLOOKUP(B1556,YahooFinanceInfos!A:AV,48,FALSE)</f>
        <v>0</v>
      </c>
      <c r="K1556" s="4" t="str">
        <f t="shared" si="246"/>
        <v>na</v>
      </c>
      <c r="L1556" s="9">
        <f>VLOOKUP(B1556,YahooFinanceInfos!A:AV,47,FALSE)</f>
        <v>0</v>
      </c>
      <c r="M1556" s="9">
        <f>VLOOKUP(B1556,YahooFinanceInfos!A:AZ,52,FALSE)</f>
        <v>0</v>
      </c>
      <c r="N1556" s="4">
        <f>VLOOKUP(B1556,YahooFinanceInfos!A:BH,60,FALSE)</f>
        <v>0</v>
      </c>
      <c r="O1556" s="4" t="str">
        <f t="shared" si="247"/>
        <v>don't touch</v>
      </c>
      <c r="P1556" s="4"/>
      <c r="Q1556" s="4"/>
      <c r="R1556" s="4"/>
      <c r="S1556" s="4"/>
      <c r="T1556" s="4"/>
      <c r="AA1556" s="4" t="str">
        <f t="shared" si="239"/>
        <v>na</v>
      </c>
      <c r="AB1556" s="4" t="str">
        <f t="shared" si="240"/>
        <v>na</v>
      </c>
      <c r="AC1556" s="4" t="str">
        <f t="shared" si="241"/>
        <v>na</v>
      </c>
      <c r="AD1556" s="4" t="str">
        <f t="shared" si="242"/>
        <v>na</v>
      </c>
      <c r="AE1556" s="4" t="str">
        <f t="shared" si="243"/>
        <v>na</v>
      </c>
      <c r="AF1556" s="4" t="str">
        <f t="shared" si="244"/>
        <v>na</v>
      </c>
      <c r="AG1556" s="4" t="str">
        <f t="shared" si="245"/>
        <v>na</v>
      </c>
    </row>
    <row r="1557" spans="1:33" x14ac:dyDescent="0.2">
      <c r="A1557" t="s">
        <v>5494</v>
      </c>
      <c r="B1557" t="s">
        <v>6080</v>
      </c>
      <c r="C1557" s="7" t="str">
        <f>VLOOKUP(B1557,YahooFinanceInfos!A:T,9,FALSE)</f>
        <v>Xtrackers MSCI EAFE Hedged Equi</v>
      </c>
      <c r="D1557" t="str">
        <f>VLOOKUP(B1557,YahooFinanceInfos!A:T,7,FALSE)</f>
        <v>USD</v>
      </c>
      <c r="E1557" s="1">
        <f>VLOOKUP(B1557,YahooFinanceInfos!A:T,20,FALSE)</f>
        <v>27.95</v>
      </c>
      <c r="F1557" s="4" t="str">
        <f>VLOOKUP(B1557,YahooFinanceInfos!A:AK,37,FALSE)</f>
        <v>22.55 - 34.77</v>
      </c>
      <c r="G1557" s="11">
        <f>(VLOOKUP(B1557,YahooFinanceInfos!A:AO,41,FALSE)-E1557)/E1557</f>
        <v>0.24400715563506276</v>
      </c>
      <c r="H1557" s="9">
        <f>VLOOKUP(B1557,YahooFinanceInfos!A:AX,50,FALSE)</f>
        <v>0</v>
      </c>
      <c r="I1557" s="9">
        <f>VLOOKUP(B1557,YahooFinanceInfos!A:AT,46,FALSE)</f>
        <v>0</v>
      </c>
      <c r="J1557" s="4">
        <f>VLOOKUP(B1557,YahooFinanceInfos!A:AV,48,FALSE)</f>
        <v>0</v>
      </c>
      <c r="K1557" s="4" t="str">
        <f t="shared" si="246"/>
        <v>na</v>
      </c>
      <c r="L1557" s="9">
        <f>VLOOKUP(B1557,YahooFinanceInfos!A:AV,47,FALSE)</f>
        <v>0</v>
      </c>
      <c r="M1557" s="9">
        <f>VLOOKUP(B1557,YahooFinanceInfos!A:AZ,52,FALSE)</f>
        <v>0</v>
      </c>
      <c r="N1557" s="4">
        <f>VLOOKUP(B1557,YahooFinanceInfos!A:BH,60,FALSE)</f>
        <v>0</v>
      </c>
      <c r="O1557" s="4" t="str">
        <f t="shared" si="247"/>
        <v>don't touch</v>
      </c>
      <c r="P1557" s="4"/>
      <c r="Q1557" s="4"/>
      <c r="R1557" s="4"/>
      <c r="S1557" s="4"/>
      <c r="T1557" s="4"/>
      <c r="AA1557" s="4" t="str">
        <f t="shared" si="239"/>
        <v>na</v>
      </c>
      <c r="AB1557" s="4" t="str">
        <f t="shared" si="240"/>
        <v>na</v>
      </c>
      <c r="AC1557" s="4" t="str">
        <f t="shared" si="241"/>
        <v>na</v>
      </c>
      <c r="AD1557" s="4" t="str">
        <f t="shared" si="242"/>
        <v>na</v>
      </c>
      <c r="AE1557" s="4" t="str">
        <f t="shared" si="243"/>
        <v>na</v>
      </c>
      <c r="AF1557" s="4" t="str">
        <f t="shared" si="244"/>
        <v>na</v>
      </c>
      <c r="AG1557" s="4" t="str">
        <f t="shared" si="245"/>
        <v>na</v>
      </c>
    </row>
    <row r="1558" spans="1:33" x14ac:dyDescent="0.2">
      <c r="A1558" t="s">
        <v>5494</v>
      </c>
      <c r="B1558" t="s">
        <v>6082</v>
      </c>
      <c r="C1558" s="7" t="str">
        <f>VLOOKUP(B1558,YahooFinanceInfos!A:T,9,FALSE)</f>
        <v>FlexShares International Qualit</v>
      </c>
      <c r="D1558" t="str">
        <f>VLOOKUP(B1558,YahooFinanceInfos!A:T,7,FALSE)</f>
        <v>USD</v>
      </c>
      <c r="E1558" s="1">
        <f>VLOOKUP(B1558,YahooFinanceInfos!A:T,20,FALSE)</f>
        <v>20.2456</v>
      </c>
      <c r="F1558" s="4" t="str">
        <f>VLOOKUP(B1558,YahooFinanceInfos!A:AK,37,FALSE)</f>
        <v>16.75 - 27.1</v>
      </c>
      <c r="G1558" s="11">
        <f>(VLOOKUP(B1558,YahooFinanceInfos!A:AO,41,FALSE)-E1558)/E1558</f>
        <v>0.33856245307622407</v>
      </c>
      <c r="H1558" s="9">
        <f>VLOOKUP(B1558,YahooFinanceInfos!A:AX,50,FALSE)</f>
        <v>0</v>
      </c>
      <c r="I1558" s="9">
        <f>VLOOKUP(B1558,YahooFinanceInfos!A:AT,46,FALSE)</f>
        <v>0</v>
      </c>
      <c r="J1558" s="4">
        <f>VLOOKUP(B1558,YahooFinanceInfos!A:AV,48,FALSE)</f>
        <v>0</v>
      </c>
      <c r="K1558" s="4" t="str">
        <f t="shared" si="246"/>
        <v>na</v>
      </c>
      <c r="L1558" s="9">
        <f>VLOOKUP(B1558,YahooFinanceInfos!A:AV,47,FALSE)</f>
        <v>0</v>
      </c>
      <c r="M1558" s="9">
        <f>VLOOKUP(B1558,YahooFinanceInfos!A:AZ,52,FALSE)</f>
        <v>0</v>
      </c>
      <c r="N1558" s="4">
        <f>VLOOKUP(B1558,YahooFinanceInfos!A:BH,60,FALSE)</f>
        <v>0</v>
      </c>
      <c r="O1558" s="4" t="str">
        <f t="shared" si="247"/>
        <v>don't touch</v>
      </c>
      <c r="P1558" s="4"/>
      <c r="Q1558" s="4"/>
      <c r="R1558" s="4"/>
      <c r="S1558" s="4"/>
      <c r="T1558" s="4"/>
      <c r="AA1558" s="4" t="str">
        <f t="shared" si="239"/>
        <v>na</v>
      </c>
      <c r="AB1558" s="4" t="str">
        <f t="shared" si="240"/>
        <v>na</v>
      </c>
      <c r="AC1558" s="4" t="str">
        <f t="shared" si="241"/>
        <v>na</v>
      </c>
      <c r="AD1558" s="4" t="str">
        <f t="shared" si="242"/>
        <v>na</v>
      </c>
      <c r="AE1558" s="4" t="str">
        <f t="shared" si="243"/>
        <v>na</v>
      </c>
      <c r="AF1558" s="4" t="str">
        <f t="shared" si="244"/>
        <v>na</v>
      </c>
      <c r="AG1558" s="4" t="str">
        <f t="shared" si="245"/>
        <v>na</v>
      </c>
    </row>
    <row r="1559" spans="1:33" x14ac:dyDescent="0.2">
      <c r="A1559" t="s">
        <v>5494</v>
      </c>
      <c r="B1559" t="s">
        <v>6084</v>
      </c>
      <c r="C1559" s="7" t="str">
        <f>VLOOKUP(B1559,YahooFinanceInfos!A:T,9,FALSE)</f>
        <v>Invesco DWA Consumer Staples Mo</v>
      </c>
      <c r="D1559" t="str">
        <f>VLOOKUP(B1559,YahooFinanceInfos!A:T,7,FALSE)</f>
        <v>USD</v>
      </c>
      <c r="E1559" s="1">
        <f>VLOOKUP(B1559,YahooFinanceInfos!A:T,20,FALSE)</f>
        <v>62.76</v>
      </c>
      <c r="F1559" s="4" t="str">
        <f>VLOOKUP(B1559,YahooFinanceInfos!A:AK,37,FALSE)</f>
        <v>45.81 - 76.25</v>
      </c>
      <c r="G1559" s="11">
        <f>(VLOOKUP(B1559,YahooFinanceInfos!A:AO,41,FALSE)-E1559)/E1559</f>
        <v>0.2149458253664755</v>
      </c>
      <c r="H1559" s="9">
        <f>VLOOKUP(B1559,YahooFinanceInfos!A:AX,50,FALSE)</f>
        <v>0</v>
      </c>
      <c r="I1559" s="9">
        <f>VLOOKUP(B1559,YahooFinanceInfos!A:AT,46,FALSE)</f>
        <v>0</v>
      </c>
      <c r="J1559" s="4">
        <f>VLOOKUP(B1559,YahooFinanceInfos!A:AV,48,FALSE)</f>
        <v>0</v>
      </c>
      <c r="K1559" s="4" t="str">
        <f t="shared" si="246"/>
        <v>na</v>
      </c>
      <c r="L1559" s="9">
        <f>VLOOKUP(B1559,YahooFinanceInfos!A:AV,47,FALSE)</f>
        <v>0</v>
      </c>
      <c r="M1559" s="9">
        <f>VLOOKUP(B1559,YahooFinanceInfos!A:AZ,52,FALSE)</f>
        <v>0</v>
      </c>
      <c r="N1559" s="4">
        <f>VLOOKUP(B1559,YahooFinanceInfos!A:BH,60,FALSE)</f>
        <v>0</v>
      </c>
      <c r="O1559" s="4" t="str">
        <f t="shared" si="247"/>
        <v>don't touch</v>
      </c>
      <c r="P1559" s="4"/>
      <c r="Q1559" s="4"/>
      <c r="R1559" s="4"/>
      <c r="S1559" s="4"/>
      <c r="T1559" s="4"/>
      <c r="AA1559" s="4" t="str">
        <f t="shared" si="239"/>
        <v>na</v>
      </c>
      <c r="AB1559" s="4" t="str">
        <f t="shared" si="240"/>
        <v>na</v>
      </c>
      <c r="AC1559" s="4" t="str">
        <f t="shared" si="241"/>
        <v>na</v>
      </c>
      <c r="AD1559" s="4" t="str">
        <f t="shared" si="242"/>
        <v>na</v>
      </c>
      <c r="AE1559" s="4" t="str">
        <f t="shared" si="243"/>
        <v>na</v>
      </c>
      <c r="AF1559" s="4" t="str">
        <f t="shared" si="244"/>
        <v>na</v>
      </c>
      <c r="AG1559" s="4" t="str">
        <f t="shared" si="245"/>
        <v>na</v>
      </c>
    </row>
    <row r="1560" spans="1:33" x14ac:dyDescent="0.2">
      <c r="A1560" t="s">
        <v>5494</v>
      </c>
      <c r="B1560" t="s">
        <v>6086</v>
      </c>
      <c r="C1560" s="7" t="str">
        <f>VLOOKUP(B1560,YahooFinanceInfos!A:T,9,FALSE)</f>
        <v>iShares Currency Hedged MSCI EA</v>
      </c>
      <c r="D1560" t="str">
        <f>VLOOKUP(B1560,YahooFinanceInfos!A:T,7,FALSE)</f>
        <v>USD</v>
      </c>
      <c r="E1560" s="1">
        <f>VLOOKUP(B1560,YahooFinanceInfos!A:T,20,FALSE)</f>
        <v>25.195</v>
      </c>
      <c r="F1560" s="4" t="str">
        <f>VLOOKUP(B1560,YahooFinanceInfos!A:AK,37,FALSE)</f>
        <v>20.54 - 31.45</v>
      </c>
      <c r="G1560" s="11">
        <f>(VLOOKUP(B1560,YahooFinanceInfos!A:AO,41,FALSE)-E1560)/E1560</f>
        <v>0.24826354435403847</v>
      </c>
      <c r="H1560" s="9">
        <f>VLOOKUP(B1560,YahooFinanceInfos!A:AX,50,FALSE)</f>
        <v>0</v>
      </c>
      <c r="I1560" s="9">
        <f>VLOOKUP(B1560,YahooFinanceInfos!A:AT,46,FALSE)</f>
        <v>0</v>
      </c>
      <c r="J1560" s="4">
        <f>VLOOKUP(B1560,YahooFinanceInfos!A:AV,48,FALSE)</f>
        <v>0</v>
      </c>
      <c r="K1560" s="4" t="str">
        <f t="shared" si="246"/>
        <v>na</v>
      </c>
      <c r="L1560" s="9">
        <f>VLOOKUP(B1560,YahooFinanceInfos!A:AV,47,FALSE)</f>
        <v>0</v>
      </c>
      <c r="M1560" s="9">
        <f>VLOOKUP(B1560,YahooFinanceInfos!A:AZ,52,FALSE)</f>
        <v>0</v>
      </c>
      <c r="N1560" s="4">
        <f>VLOOKUP(B1560,YahooFinanceInfos!A:BH,60,FALSE)</f>
        <v>0</v>
      </c>
      <c r="O1560" s="4" t="str">
        <f t="shared" si="247"/>
        <v>don't touch</v>
      </c>
      <c r="P1560" s="4"/>
      <c r="Q1560" s="4"/>
      <c r="R1560" s="4"/>
      <c r="S1560" s="4"/>
      <c r="T1560" s="4"/>
      <c r="AA1560" s="4" t="str">
        <f t="shared" si="239"/>
        <v>na</v>
      </c>
      <c r="AB1560" s="4" t="str">
        <f t="shared" si="240"/>
        <v>na</v>
      </c>
      <c r="AC1560" s="4" t="str">
        <f t="shared" si="241"/>
        <v>na</v>
      </c>
      <c r="AD1560" s="4" t="str">
        <f t="shared" si="242"/>
        <v>na</v>
      </c>
      <c r="AE1560" s="4" t="str">
        <f t="shared" si="243"/>
        <v>na</v>
      </c>
      <c r="AF1560" s="4" t="str">
        <f t="shared" si="244"/>
        <v>na</v>
      </c>
      <c r="AG1560" s="4" t="str">
        <f t="shared" si="245"/>
        <v>na</v>
      </c>
    </row>
    <row r="1561" spans="1:33" x14ac:dyDescent="0.2">
      <c r="A1561" t="s">
        <v>5494</v>
      </c>
      <c r="B1561" t="s">
        <v>6088</v>
      </c>
      <c r="C1561" s="7" t="str">
        <f>VLOOKUP(B1561,YahooFinanceInfos!A:T,9,FALSE)</f>
        <v>WisdomTree International LargeC</v>
      </c>
      <c r="D1561" t="str">
        <f>VLOOKUP(B1561,YahooFinanceInfos!A:T,7,FALSE)</f>
        <v>USD</v>
      </c>
      <c r="E1561" s="1">
        <f>VLOOKUP(B1561,YahooFinanceInfos!A:T,20,FALSE)</f>
        <v>37.1</v>
      </c>
      <c r="F1561" s="4" t="str">
        <f>VLOOKUP(B1561,YahooFinanceInfos!A:AK,37,FALSE)</f>
        <v>31.3 - 49.39</v>
      </c>
      <c r="G1561" s="11">
        <f>(VLOOKUP(B1561,YahooFinanceInfos!A:AO,41,FALSE)-E1561)/E1561</f>
        <v>0.33126684636118597</v>
      </c>
      <c r="H1561" s="9">
        <f>VLOOKUP(B1561,YahooFinanceInfos!A:AX,50,FALSE)</f>
        <v>0</v>
      </c>
      <c r="I1561" s="9">
        <f>VLOOKUP(B1561,YahooFinanceInfos!A:AT,46,FALSE)</f>
        <v>0</v>
      </c>
      <c r="J1561" s="4">
        <f>VLOOKUP(B1561,YahooFinanceInfos!A:AV,48,FALSE)</f>
        <v>0</v>
      </c>
      <c r="K1561" s="4" t="str">
        <f t="shared" si="246"/>
        <v>na</v>
      </c>
      <c r="L1561" s="9">
        <f>VLOOKUP(B1561,YahooFinanceInfos!A:AV,47,FALSE)</f>
        <v>0</v>
      </c>
      <c r="M1561" s="9">
        <f>VLOOKUP(B1561,YahooFinanceInfos!A:AZ,52,FALSE)</f>
        <v>0</v>
      </c>
      <c r="N1561" s="4">
        <f>VLOOKUP(B1561,YahooFinanceInfos!A:BH,60,FALSE)</f>
        <v>0</v>
      </c>
      <c r="O1561" s="4" t="str">
        <f t="shared" si="247"/>
        <v>don't touch</v>
      </c>
      <c r="P1561" s="4"/>
      <c r="Q1561" s="4"/>
      <c r="R1561" s="4"/>
      <c r="S1561" s="4"/>
      <c r="T1561" s="4"/>
      <c r="AA1561" s="4" t="str">
        <f t="shared" si="239"/>
        <v>na</v>
      </c>
      <c r="AB1561" s="4" t="str">
        <f t="shared" si="240"/>
        <v>na</v>
      </c>
      <c r="AC1561" s="4" t="str">
        <f t="shared" si="241"/>
        <v>na</v>
      </c>
      <c r="AD1561" s="4" t="str">
        <f t="shared" si="242"/>
        <v>na</v>
      </c>
      <c r="AE1561" s="4" t="str">
        <f t="shared" si="243"/>
        <v>na</v>
      </c>
      <c r="AF1561" s="4" t="str">
        <f t="shared" si="244"/>
        <v>na</v>
      </c>
      <c r="AG1561" s="4" t="str">
        <f t="shared" si="245"/>
        <v>na</v>
      </c>
    </row>
    <row r="1562" spans="1:33" x14ac:dyDescent="0.2">
      <c r="A1562" t="s">
        <v>5494</v>
      </c>
      <c r="B1562" t="s">
        <v>6090</v>
      </c>
      <c r="C1562" s="7" t="str">
        <f>VLOOKUP(B1562,YahooFinanceInfos!A:T,9,FALSE)</f>
        <v xml:space="preserve">Hartford Multifactor Developed </v>
      </c>
      <c r="D1562" t="str">
        <f>VLOOKUP(B1562,YahooFinanceInfos!A:T,7,FALSE)</f>
        <v>USD</v>
      </c>
      <c r="E1562" s="1">
        <f>VLOOKUP(B1562,YahooFinanceInfos!A:T,20,FALSE)</f>
        <v>22.56</v>
      </c>
      <c r="F1562" s="4" t="str">
        <f>VLOOKUP(B1562,YahooFinanceInfos!A:AK,37,FALSE)</f>
        <v>18.76 - 29.738</v>
      </c>
      <c r="G1562" s="11">
        <f>(VLOOKUP(B1562,YahooFinanceInfos!A:AO,41,FALSE)-E1562)/E1562</f>
        <v>0.31817375886524829</v>
      </c>
      <c r="H1562" s="9">
        <f>VLOOKUP(B1562,YahooFinanceInfos!A:AX,50,FALSE)</f>
        <v>0</v>
      </c>
      <c r="I1562" s="9">
        <f>VLOOKUP(B1562,YahooFinanceInfos!A:AT,46,FALSE)</f>
        <v>0</v>
      </c>
      <c r="J1562" s="4">
        <f>VLOOKUP(B1562,YahooFinanceInfos!A:AV,48,FALSE)</f>
        <v>0</v>
      </c>
      <c r="K1562" s="4" t="str">
        <f t="shared" si="246"/>
        <v>na</v>
      </c>
      <c r="L1562" s="9">
        <f>VLOOKUP(B1562,YahooFinanceInfos!A:AV,47,FALSE)</f>
        <v>0</v>
      </c>
      <c r="M1562" s="9">
        <f>VLOOKUP(B1562,YahooFinanceInfos!A:AZ,52,FALSE)</f>
        <v>0</v>
      </c>
      <c r="N1562" s="4">
        <f>VLOOKUP(B1562,YahooFinanceInfos!A:BH,60,FALSE)</f>
        <v>0</v>
      </c>
      <c r="O1562" s="4" t="str">
        <f t="shared" si="247"/>
        <v>don't touch</v>
      </c>
      <c r="P1562" s="4"/>
      <c r="Q1562" s="4"/>
      <c r="R1562" s="4"/>
      <c r="S1562" s="4"/>
      <c r="T1562" s="4"/>
      <c r="AA1562" s="4" t="str">
        <f t="shared" si="239"/>
        <v>na</v>
      </c>
      <c r="AB1562" s="4" t="str">
        <f t="shared" si="240"/>
        <v>na</v>
      </c>
      <c r="AC1562" s="4" t="str">
        <f t="shared" si="241"/>
        <v>na</v>
      </c>
      <c r="AD1562" s="4" t="str">
        <f t="shared" si="242"/>
        <v>na</v>
      </c>
      <c r="AE1562" s="4" t="str">
        <f t="shared" si="243"/>
        <v>na</v>
      </c>
      <c r="AF1562" s="4" t="str">
        <f t="shared" si="244"/>
        <v>na</v>
      </c>
      <c r="AG1562" s="4" t="str">
        <f t="shared" si="245"/>
        <v>na</v>
      </c>
    </row>
    <row r="1563" spans="1:33" x14ac:dyDescent="0.2">
      <c r="A1563" t="s">
        <v>5494</v>
      </c>
      <c r="B1563" t="s">
        <v>6092</v>
      </c>
      <c r="C1563" s="7" t="str">
        <f>VLOOKUP(B1563,YahooFinanceInfos!A:T,9,FALSE)</f>
        <v>Invesco FTSE RAFI Developed Mar</v>
      </c>
      <c r="D1563" t="str">
        <f>VLOOKUP(B1563,YahooFinanceInfos!A:T,7,FALSE)</f>
        <v>USD</v>
      </c>
      <c r="E1563" s="1">
        <f>VLOOKUP(B1563,YahooFinanceInfos!A:T,20,FALSE)</f>
        <v>30.79</v>
      </c>
      <c r="F1563" s="4" t="str">
        <f>VLOOKUP(B1563,YahooFinanceInfos!A:AK,37,FALSE)</f>
        <v>26.1 - 42.88</v>
      </c>
      <c r="G1563" s="11">
        <f>(VLOOKUP(B1563,YahooFinanceInfos!A:AO,41,FALSE)-E1563)/E1563</f>
        <v>0.39265995453069191</v>
      </c>
      <c r="H1563" s="9">
        <f>VLOOKUP(B1563,YahooFinanceInfos!A:AX,50,FALSE)</f>
        <v>0</v>
      </c>
      <c r="I1563" s="9">
        <f>VLOOKUP(B1563,YahooFinanceInfos!A:AT,46,FALSE)</f>
        <v>0</v>
      </c>
      <c r="J1563" s="4">
        <f>VLOOKUP(B1563,YahooFinanceInfos!A:AV,48,FALSE)</f>
        <v>0</v>
      </c>
      <c r="K1563" s="4" t="str">
        <f t="shared" si="246"/>
        <v>na</v>
      </c>
      <c r="L1563" s="9">
        <f>VLOOKUP(B1563,YahooFinanceInfos!A:AV,47,FALSE)</f>
        <v>0</v>
      </c>
      <c r="M1563" s="9">
        <f>VLOOKUP(B1563,YahooFinanceInfos!A:AZ,52,FALSE)</f>
        <v>0</v>
      </c>
      <c r="N1563" s="4">
        <f>VLOOKUP(B1563,YahooFinanceInfos!A:BH,60,FALSE)</f>
        <v>0</v>
      </c>
      <c r="O1563" s="4" t="str">
        <f t="shared" si="247"/>
        <v>don't touch</v>
      </c>
      <c r="P1563" s="4"/>
      <c r="Q1563" s="4"/>
      <c r="R1563" s="4"/>
      <c r="S1563" s="4"/>
      <c r="T1563" s="4"/>
      <c r="AA1563" s="4" t="str">
        <f t="shared" si="239"/>
        <v>na</v>
      </c>
      <c r="AB1563" s="4" t="str">
        <f t="shared" si="240"/>
        <v>na</v>
      </c>
      <c r="AC1563" s="4" t="str">
        <f t="shared" si="241"/>
        <v>na</v>
      </c>
      <c r="AD1563" s="4" t="str">
        <f t="shared" si="242"/>
        <v>na</v>
      </c>
      <c r="AE1563" s="4" t="str">
        <f t="shared" si="243"/>
        <v>na</v>
      </c>
      <c r="AF1563" s="4" t="str">
        <f t="shared" si="244"/>
        <v>na</v>
      </c>
      <c r="AG1563" s="4" t="str">
        <f t="shared" si="245"/>
        <v>na</v>
      </c>
    </row>
    <row r="1564" spans="1:33" x14ac:dyDescent="0.2">
      <c r="A1564" t="s">
        <v>5494</v>
      </c>
      <c r="B1564" t="s">
        <v>6094</v>
      </c>
      <c r="C1564" s="7" t="str">
        <f>VLOOKUP(B1564,YahooFinanceInfos!A:T,9,FALSE)</f>
        <v>IQ 50 Percent Hedged FTSE Europ</v>
      </c>
      <c r="D1564" t="str">
        <f>VLOOKUP(B1564,YahooFinanceInfos!A:T,7,FALSE)</f>
        <v>USD</v>
      </c>
      <c r="E1564" s="1">
        <f>VLOOKUP(B1564,YahooFinanceInfos!A:T,20,FALSE)</f>
        <v>16.46</v>
      </c>
      <c r="F1564" s="4" t="str">
        <f>VLOOKUP(B1564,YahooFinanceInfos!A:AK,37,FALSE)</f>
        <v>13.804 - 21.31</v>
      </c>
      <c r="G1564" s="11">
        <f>(VLOOKUP(B1564,YahooFinanceInfos!A:AO,41,FALSE)-E1564)/E1564</f>
        <v>0.29465370595382734</v>
      </c>
      <c r="H1564" s="9">
        <f>VLOOKUP(B1564,YahooFinanceInfos!A:AX,50,FALSE)</f>
        <v>0</v>
      </c>
      <c r="I1564" s="9">
        <f>VLOOKUP(B1564,YahooFinanceInfos!A:AT,46,FALSE)</f>
        <v>0</v>
      </c>
      <c r="J1564" s="4">
        <f>VLOOKUP(B1564,YahooFinanceInfos!A:AV,48,FALSE)</f>
        <v>0</v>
      </c>
      <c r="K1564" s="4" t="str">
        <f t="shared" si="246"/>
        <v>na</v>
      </c>
      <c r="L1564" s="9">
        <f>VLOOKUP(B1564,YahooFinanceInfos!A:AV,47,FALSE)</f>
        <v>0</v>
      </c>
      <c r="M1564" s="9">
        <f>VLOOKUP(B1564,YahooFinanceInfos!A:AZ,52,FALSE)</f>
        <v>0</v>
      </c>
      <c r="N1564" s="4">
        <f>VLOOKUP(B1564,YahooFinanceInfos!A:BH,60,FALSE)</f>
        <v>0</v>
      </c>
      <c r="O1564" s="4" t="str">
        <f t="shared" si="247"/>
        <v>don't touch</v>
      </c>
      <c r="P1564" s="4"/>
      <c r="Q1564" s="4"/>
      <c r="R1564" s="4"/>
      <c r="S1564" s="4"/>
      <c r="T1564" s="4"/>
      <c r="AA1564" s="4" t="str">
        <f t="shared" si="239"/>
        <v>na</v>
      </c>
      <c r="AB1564" s="4" t="str">
        <f t="shared" si="240"/>
        <v>na</v>
      </c>
      <c r="AC1564" s="4" t="str">
        <f t="shared" si="241"/>
        <v>na</v>
      </c>
      <c r="AD1564" s="4" t="str">
        <f t="shared" si="242"/>
        <v>na</v>
      </c>
      <c r="AE1564" s="4" t="str">
        <f t="shared" si="243"/>
        <v>na</v>
      </c>
      <c r="AF1564" s="4" t="str">
        <f t="shared" si="244"/>
        <v>na</v>
      </c>
      <c r="AG1564" s="4" t="str">
        <f t="shared" si="245"/>
        <v>na</v>
      </c>
    </row>
    <row r="1565" spans="1:33" x14ac:dyDescent="0.2">
      <c r="A1565" t="s">
        <v>5494</v>
      </c>
      <c r="B1565" t="s">
        <v>6096</v>
      </c>
      <c r="C1565" s="7" t="str">
        <f>VLOOKUP(B1565,YahooFinanceInfos!A:T,9,FALSE)</f>
        <v>Realty Shares DIVS ETF</v>
      </c>
      <c r="D1565" t="str">
        <f>VLOOKUP(B1565,YahooFinanceInfos!A:T,7,FALSE)</f>
        <v>USD</v>
      </c>
      <c r="E1565" s="1">
        <f>VLOOKUP(B1565,YahooFinanceInfos!A:T,20,FALSE)</f>
        <v>18.600000000000001</v>
      </c>
      <c r="F1565" s="4" t="str">
        <f>VLOOKUP(B1565,YahooFinanceInfos!A:AK,37,FALSE)</f>
        <v>11.65 - 27.942</v>
      </c>
      <c r="G1565" s="11">
        <f>(VLOOKUP(B1565,YahooFinanceInfos!A:AO,41,FALSE)-E1565)/E1565</f>
        <v>0.50225806451612898</v>
      </c>
      <c r="H1565" s="9">
        <f>VLOOKUP(B1565,YahooFinanceInfos!A:AX,50,FALSE)</f>
        <v>0</v>
      </c>
      <c r="I1565" s="9">
        <f>VLOOKUP(B1565,YahooFinanceInfos!A:AT,46,FALSE)</f>
        <v>0</v>
      </c>
      <c r="J1565" s="4">
        <f>VLOOKUP(B1565,YahooFinanceInfos!A:AV,48,FALSE)</f>
        <v>0</v>
      </c>
      <c r="K1565" s="4" t="str">
        <f t="shared" si="246"/>
        <v>na</v>
      </c>
      <c r="L1565" s="9">
        <f>VLOOKUP(B1565,YahooFinanceInfos!A:AV,47,FALSE)</f>
        <v>0</v>
      </c>
      <c r="M1565" s="9">
        <f>VLOOKUP(B1565,YahooFinanceInfos!A:AZ,52,FALSE)</f>
        <v>0</v>
      </c>
      <c r="N1565" s="4">
        <f>VLOOKUP(B1565,YahooFinanceInfos!A:BH,60,FALSE)</f>
        <v>0</v>
      </c>
      <c r="O1565" s="4" t="str">
        <f t="shared" si="247"/>
        <v>don't touch</v>
      </c>
      <c r="P1565" s="4"/>
      <c r="Q1565" s="4"/>
      <c r="R1565" s="4"/>
      <c r="S1565" s="4"/>
      <c r="T1565" s="4"/>
      <c r="AA1565" s="4" t="str">
        <f t="shared" si="239"/>
        <v>na</v>
      </c>
      <c r="AB1565" s="4" t="str">
        <f t="shared" si="240"/>
        <v>na</v>
      </c>
      <c r="AC1565" s="4" t="str">
        <f t="shared" si="241"/>
        <v>na</v>
      </c>
      <c r="AD1565" s="4" t="str">
        <f t="shared" si="242"/>
        <v>na</v>
      </c>
      <c r="AE1565" s="4" t="str">
        <f t="shared" si="243"/>
        <v>na</v>
      </c>
      <c r="AF1565" s="4" t="str">
        <f t="shared" si="244"/>
        <v>na</v>
      </c>
      <c r="AG1565" s="4" t="str">
        <f t="shared" si="245"/>
        <v>na</v>
      </c>
    </row>
    <row r="1566" spans="1:33" x14ac:dyDescent="0.2">
      <c r="A1566" t="s">
        <v>5494</v>
      </c>
      <c r="B1566" t="s">
        <v>6098</v>
      </c>
      <c r="C1566" s="7" t="str">
        <f>VLOOKUP(B1566,YahooFinanceInfos!A:T,9,FALSE)</f>
        <v>Principal Active Income ETF</v>
      </c>
      <c r="D1566" t="str">
        <f>VLOOKUP(B1566,YahooFinanceInfos!A:T,7,FALSE)</f>
        <v>USD</v>
      </c>
      <c r="E1566" s="1">
        <f>VLOOKUP(B1566,YahooFinanceInfos!A:T,20,FALSE)</f>
        <v>34.200000000000003</v>
      </c>
      <c r="F1566" s="4" t="str">
        <f>VLOOKUP(B1566,YahooFinanceInfos!A:AK,37,FALSE)</f>
        <v>28.0 - 41.83</v>
      </c>
      <c r="G1566" s="11">
        <f>(VLOOKUP(B1566,YahooFinanceInfos!A:AO,41,FALSE)-E1566)/E1566</f>
        <v>0.22309941520467821</v>
      </c>
      <c r="H1566" s="9">
        <f>VLOOKUP(B1566,YahooFinanceInfos!A:AX,50,FALSE)</f>
        <v>0</v>
      </c>
      <c r="I1566" s="9">
        <f>VLOOKUP(B1566,YahooFinanceInfos!A:AT,46,FALSE)</f>
        <v>0</v>
      </c>
      <c r="J1566" s="4">
        <f>VLOOKUP(B1566,YahooFinanceInfos!A:AV,48,FALSE)</f>
        <v>0</v>
      </c>
      <c r="K1566" s="4" t="str">
        <f t="shared" si="246"/>
        <v>na</v>
      </c>
      <c r="L1566" s="9">
        <f>VLOOKUP(B1566,YahooFinanceInfos!A:AV,47,FALSE)</f>
        <v>0</v>
      </c>
      <c r="M1566" s="9">
        <f>VLOOKUP(B1566,YahooFinanceInfos!A:AZ,52,FALSE)</f>
        <v>0</v>
      </c>
      <c r="N1566" s="4">
        <f>VLOOKUP(B1566,YahooFinanceInfos!A:BH,60,FALSE)</f>
        <v>0</v>
      </c>
      <c r="O1566" s="4" t="str">
        <f t="shared" si="247"/>
        <v>don't touch</v>
      </c>
      <c r="P1566" s="4"/>
      <c r="Q1566" s="4"/>
      <c r="R1566" s="4"/>
      <c r="S1566" s="4"/>
      <c r="T1566" s="4"/>
      <c r="AA1566" s="4" t="str">
        <f t="shared" si="239"/>
        <v>na</v>
      </c>
      <c r="AB1566" s="4" t="str">
        <f t="shared" si="240"/>
        <v>na</v>
      </c>
      <c r="AC1566" s="4" t="str">
        <f t="shared" si="241"/>
        <v>na</v>
      </c>
      <c r="AD1566" s="4" t="str">
        <f t="shared" si="242"/>
        <v>na</v>
      </c>
      <c r="AE1566" s="4" t="str">
        <f t="shared" si="243"/>
        <v>na</v>
      </c>
      <c r="AF1566" s="4" t="str">
        <f t="shared" si="244"/>
        <v>na</v>
      </c>
      <c r="AG1566" s="4" t="str">
        <f t="shared" si="245"/>
        <v>na</v>
      </c>
    </row>
    <row r="1567" spans="1:33" x14ac:dyDescent="0.2">
      <c r="A1567" t="s">
        <v>5494</v>
      </c>
      <c r="B1567" t="s">
        <v>6100</v>
      </c>
      <c r="C1567" s="7" t="str">
        <f>VLOOKUP(B1567,YahooFinanceInfos!A:T,9,FALSE)</f>
        <v>WisdomTree Global ex-US Real Es</v>
      </c>
      <c r="D1567" t="str">
        <f>VLOOKUP(B1567,YahooFinanceInfos!A:T,7,FALSE)</f>
        <v>USD</v>
      </c>
      <c r="E1567" s="1">
        <f>VLOOKUP(B1567,YahooFinanceInfos!A:T,20,FALSE)</f>
        <v>22.17</v>
      </c>
      <c r="F1567" s="4" t="str">
        <f>VLOOKUP(B1567,YahooFinanceInfos!A:AK,37,FALSE)</f>
        <v>19.05 - 32.07</v>
      </c>
      <c r="G1567" s="11">
        <f>(VLOOKUP(B1567,YahooFinanceInfos!A:AO,41,FALSE)-E1567)/E1567</f>
        <v>0.44654939106901209</v>
      </c>
      <c r="H1567" s="9">
        <f>VLOOKUP(B1567,YahooFinanceInfos!A:AX,50,FALSE)</f>
        <v>0</v>
      </c>
      <c r="I1567" s="9">
        <f>VLOOKUP(B1567,YahooFinanceInfos!A:AT,46,FALSE)</f>
        <v>0</v>
      </c>
      <c r="J1567" s="4">
        <f>VLOOKUP(B1567,YahooFinanceInfos!A:AV,48,FALSE)</f>
        <v>0</v>
      </c>
      <c r="K1567" s="4" t="str">
        <f t="shared" si="246"/>
        <v>na</v>
      </c>
      <c r="L1567" s="9">
        <f>VLOOKUP(B1567,YahooFinanceInfos!A:AV,47,FALSE)</f>
        <v>0</v>
      </c>
      <c r="M1567" s="9">
        <f>VLOOKUP(B1567,YahooFinanceInfos!A:AZ,52,FALSE)</f>
        <v>0</v>
      </c>
      <c r="N1567" s="4">
        <f>VLOOKUP(B1567,YahooFinanceInfos!A:BH,60,FALSE)</f>
        <v>0</v>
      </c>
      <c r="O1567" s="4" t="str">
        <f t="shared" si="247"/>
        <v>don't touch</v>
      </c>
      <c r="P1567" s="4"/>
      <c r="Q1567" s="4"/>
      <c r="R1567" s="4"/>
      <c r="S1567" s="4"/>
      <c r="T1567" s="4"/>
      <c r="AA1567" s="4" t="str">
        <f t="shared" si="239"/>
        <v>na</v>
      </c>
      <c r="AB1567" s="4" t="str">
        <f t="shared" si="240"/>
        <v>na</v>
      </c>
      <c r="AC1567" s="4" t="str">
        <f t="shared" si="241"/>
        <v>na</v>
      </c>
      <c r="AD1567" s="4" t="str">
        <f t="shared" si="242"/>
        <v>na</v>
      </c>
      <c r="AE1567" s="4" t="str">
        <f t="shared" si="243"/>
        <v>na</v>
      </c>
      <c r="AF1567" s="4" t="str">
        <f t="shared" si="244"/>
        <v>na</v>
      </c>
      <c r="AG1567" s="4" t="str">
        <f t="shared" si="245"/>
        <v>na</v>
      </c>
    </row>
    <row r="1568" spans="1:33" x14ac:dyDescent="0.2">
      <c r="A1568" t="s">
        <v>5494</v>
      </c>
      <c r="B1568" t="s">
        <v>6102</v>
      </c>
      <c r="C1568" s="7" t="str">
        <f>VLOOKUP(B1568,YahooFinanceInfos!A:T,9,FALSE)</f>
        <v>First Trust FTSE EPRA/NAREIT Gl</v>
      </c>
      <c r="D1568" t="str">
        <f>VLOOKUP(B1568,YahooFinanceInfos!A:T,7,FALSE)</f>
        <v>USD</v>
      </c>
      <c r="E1568" s="1">
        <f>VLOOKUP(B1568,YahooFinanceInfos!A:T,20,FALSE)</f>
        <v>33.923000000000002</v>
      </c>
      <c r="F1568" s="4" t="str">
        <f>VLOOKUP(B1568,YahooFinanceInfos!A:AK,37,FALSE)</f>
        <v>28.41 - 50.95</v>
      </c>
      <c r="G1568" s="11">
        <f>(VLOOKUP(B1568,YahooFinanceInfos!A:AO,41,FALSE)-E1568)/E1568</f>
        <v>0.50193084338059724</v>
      </c>
      <c r="H1568" s="9">
        <f>VLOOKUP(B1568,YahooFinanceInfos!A:AX,50,FALSE)</f>
        <v>0</v>
      </c>
      <c r="I1568" s="9">
        <f>VLOOKUP(B1568,YahooFinanceInfos!A:AT,46,FALSE)</f>
        <v>0</v>
      </c>
      <c r="J1568" s="4">
        <f>VLOOKUP(B1568,YahooFinanceInfos!A:AV,48,FALSE)</f>
        <v>0</v>
      </c>
      <c r="K1568" s="4" t="str">
        <f t="shared" si="246"/>
        <v>na</v>
      </c>
      <c r="L1568" s="9">
        <f>VLOOKUP(B1568,YahooFinanceInfos!A:AV,47,FALSE)</f>
        <v>0</v>
      </c>
      <c r="M1568" s="9">
        <f>VLOOKUP(B1568,YahooFinanceInfos!A:AZ,52,FALSE)</f>
        <v>0</v>
      </c>
      <c r="N1568" s="4">
        <f>VLOOKUP(B1568,YahooFinanceInfos!A:BH,60,FALSE)</f>
        <v>0</v>
      </c>
      <c r="O1568" s="4" t="str">
        <f t="shared" si="247"/>
        <v>don't touch</v>
      </c>
      <c r="P1568" s="4"/>
      <c r="Q1568" s="4"/>
      <c r="R1568" s="4"/>
      <c r="S1568" s="4"/>
      <c r="T1568" s="4"/>
      <c r="AA1568" s="4" t="str">
        <f t="shared" si="239"/>
        <v>na</v>
      </c>
      <c r="AB1568" s="4" t="str">
        <f t="shared" si="240"/>
        <v>na</v>
      </c>
      <c r="AC1568" s="4" t="str">
        <f t="shared" si="241"/>
        <v>na</v>
      </c>
      <c r="AD1568" s="4" t="str">
        <f t="shared" si="242"/>
        <v>na</v>
      </c>
      <c r="AE1568" s="4" t="str">
        <f t="shared" si="243"/>
        <v>na</v>
      </c>
      <c r="AF1568" s="4" t="str">
        <f t="shared" si="244"/>
        <v>na</v>
      </c>
      <c r="AG1568" s="4" t="str">
        <f t="shared" si="245"/>
        <v>na</v>
      </c>
    </row>
    <row r="1569" spans="1:33" x14ac:dyDescent="0.2">
      <c r="A1569" t="s">
        <v>5494</v>
      </c>
      <c r="B1569" t="s">
        <v>6104</v>
      </c>
      <c r="C1569" s="7" t="str">
        <f>VLOOKUP(B1569,YahooFinanceInfos!A:T,9,FALSE)</f>
        <v>iShares MSCI Agriculture Produc</v>
      </c>
      <c r="D1569" t="str">
        <f>VLOOKUP(B1569,YahooFinanceInfos!A:T,7,FALSE)</f>
        <v>USD</v>
      </c>
      <c r="E1569" s="1">
        <f>VLOOKUP(B1569,YahooFinanceInfos!A:T,20,FALSE)</f>
        <v>22.06</v>
      </c>
      <c r="F1569" s="4" t="str">
        <f>VLOOKUP(B1569,YahooFinanceInfos!A:AK,37,FALSE)</f>
        <v>18.38 - 29.11</v>
      </c>
      <c r="G1569" s="11">
        <f>(VLOOKUP(B1569,YahooFinanceInfos!A:AO,41,FALSE)-E1569)/E1569</f>
        <v>0.31958295557570265</v>
      </c>
      <c r="H1569" s="9">
        <f>VLOOKUP(B1569,YahooFinanceInfos!A:AX,50,FALSE)</f>
        <v>0</v>
      </c>
      <c r="I1569" s="9">
        <f>VLOOKUP(B1569,YahooFinanceInfos!A:AT,46,FALSE)</f>
        <v>0</v>
      </c>
      <c r="J1569" s="4">
        <f>VLOOKUP(B1569,YahooFinanceInfos!A:AV,48,FALSE)</f>
        <v>0</v>
      </c>
      <c r="K1569" s="4" t="str">
        <f t="shared" si="246"/>
        <v>na</v>
      </c>
      <c r="L1569" s="9">
        <f>VLOOKUP(B1569,YahooFinanceInfos!A:AV,47,FALSE)</f>
        <v>0</v>
      </c>
      <c r="M1569" s="9">
        <f>VLOOKUP(B1569,YahooFinanceInfos!A:AZ,52,FALSE)</f>
        <v>0</v>
      </c>
      <c r="N1569" s="4">
        <f>VLOOKUP(B1569,YahooFinanceInfos!A:BH,60,FALSE)</f>
        <v>0</v>
      </c>
      <c r="O1569" s="4" t="str">
        <f t="shared" si="247"/>
        <v>don't touch</v>
      </c>
      <c r="P1569" s="4"/>
      <c r="Q1569" s="4"/>
      <c r="R1569" s="4"/>
      <c r="S1569" s="4"/>
      <c r="T1569" s="4"/>
      <c r="AA1569" s="4" t="str">
        <f t="shared" si="239"/>
        <v>na</v>
      </c>
      <c r="AB1569" s="4" t="str">
        <f t="shared" si="240"/>
        <v>na</v>
      </c>
      <c r="AC1569" s="4" t="str">
        <f t="shared" si="241"/>
        <v>na</v>
      </c>
      <c r="AD1569" s="4" t="str">
        <f t="shared" si="242"/>
        <v>na</v>
      </c>
      <c r="AE1569" s="4" t="str">
        <f t="shared" si="243"/>
        <v>na</v>
      </c>
      <c r="AF1569" s="4" t="str">
        <f t="shared" si="244"/>
        <v>na</v>
      </c>
      <c r="AG1569" s="4" t="str">
        <f t="shared" si="245"/>
        <v>na</v>
      </c>
    </row>
    <row r="1570" spans="1:33" x14ac:dyDescent="0.2">
      <c r="A1570" t="s">
        <v>5494</v>
      </c>
      <c r="B1570" t="s">
        <v>6106</v>
      </c>
      <c r="C1570" s="7" t="str">
        <f>VLOOKUP(B1570,YahooFinanceInfos!A:T,9,FALSE)</f>
        <v xml:space="preserve">Xtrackers MSCI All World ex US </v>
      </c>
      <c r="D1570" t="str">
        <f>VLOOKUP(B1570,YahooFinanceInfos!A:T,7,FALSE)</f>
        <v>USD</v>
      </c>
      <c r="E1570" s="1">
        <f>VLOOKUP(B1570,YahooFinanceInfos!A:T,20,FALSE)</f>
        <v>24.43</v>
      </c>
      <c r="F1570" s="4" t="str">
        <f>VLOOKUP(B1570,YahooFinanceInfos!A:AK,37,FALSE)</f>
        <v>20.16 - 30.03</v>
      </c>
      <c r="G1570" s="11">
        <f>(VLOOKUP(B1570,YahooFinanceInfos!A:AO,41,FALSE)-E1570)/E1570</f>
        <v>0.22922636103151869</v>
      </c>
      <c r="H1570" s="9">
        <f>VLOOKUP(B1570,YahooFinanceInfos!A:AX,50,FALSE)</f>
        <v>0</v>
      </c>
      <c r="I1570" s="9">
        <f>VLOOKUP(B1570,YahooFinanceInfos!A:AT,46,FALSE)</f>
        <v>0</v>
      </c>
      <c r="J1570" s="4">
        <f>VLOOKUP(B1570,YahooFinanceInfos!A:AV,48,FALSE)</f>
        <v>0</v>
      </c>
      <c r="K1570" s="4" t="str">
        <f t="shared" si="246"/>
        <v>na</v>
      </c>
      <c r="L1570" s="9">
        <f>VLOOKUP(B1570,YahooFinanceInfos!A:AV,47,FALSE)</f>
        <v>0</v>
      </c>
      <c r="M1570" s="9">
        <f>VLOOKUP(B1570,YahooFinanceInfos!A:AZ,52,FALSE)</f>
        <v>0</v>
      </c>
      <c r="N1570" s="4">
        <f>VLOOKUP(B1570,YahooFinanceInfos!A:BH,60,FALSE)</f>
        <v>0</v>
      </c>
      <c r="O1570" s="4" t="str">
        <f t="shared" si="247"/>
        <v>don't touch</v>
      </c>
      <c r="P1570" s="4"/>
      <c r="Q1570" s="4"/>
      <c r="R1570" s="4"/>
      <c r="S1570" s="4"/>
      <c r="T1570" s="4"/>
      <c r="AA1570" s="4" t="str">
        <f t="shared" si="239"/>
        <v>na</v>
      </c>
      <c r="AB1570" s="4" t="str">
        <f t="shared" si="240"/>
        <v>na</v>
      </c>
      <c r="AC1570" s="4" t="str">
        <f t="shared" si="241"/>
        <v>na</v>
      </c>
      <c r="AD1570" s="4" t="str">
        <f t="shared" si="242"/>
        <v>na</v>
      </c>
      <c r="AE1570" s="4" t="str">
        <f t="shared" si="243"/>
        <v>na</v>
      </c>
      <c r="AF1570" s="4" t="str">
        <f t="shared" si="244"/>
        <v>na</v>
      </c>
      <c r="AG1570" s="4" t="str">
        <f t="shared" si="245"/>
        <v>na</v>
      </c>
    </row>
    <row r="1571" spans="1:33" x14ac:dyDescent="0.2">
      <c r="A1571" t="s">
        <v>5494</v>
      </c>
      <c r="B1571" t="s">
        <v>6108</v>
      </c>
      <c r="C1571" s="7" t="str">
        <f>VLOOKUP(B1571,YahooFinanceInfos!A:T,9,FALSE)</f>
        <v>Invesco S&amp;P International Devel</v>
      </c>
      <c r="D1571" t="str">
        <f>VLOOKUP(B1571,YahooFinanceInfos!A:T,7,FALSE)</f>
        <v>USD</v>
      </c>
      <c r="E1571" s="1">
        <f>VLOOKUP(B1571,YahooFinanceInfos!A:T,20,FALSE)</f>
        <v>22.245000000000001</v>
      </c>
      <c r="F1571" s="4" t="str">
        <f>VLOOKUP(B1571,YahooFinanceInfos!A:AK,37,FALSE)</f>
        <v>17.88 - 27.0</v>
      </c>
      <c r="G1571" s="11">
        <f>(VLOOKUP(B1571,YahooFinanceInfos!A:AO,41,FALSE)-E1571)/E1571</f>
        <v>0.2137559002022926</v>
      </c>
      <c r="H1571" s="9">
        <f>VLOOKUP(B1571,YahooFinanceInfos!A:AX,50,FALSE)</f>
        <v>0</v>
      </c>
      <c r="I1571" s="9">
        <f>VLOOKUP(B1571,YahooFinanceInfos!A:AT,46,FALSE)</f>
        <v>0</v>
      </c>
      <c r="J1571" s="4">
        <f>VLOOKUP(B1571,YahooFinanceInfos!A:AV,48,FALSE)</f>
        <v>0</v>
      </c>
      <c r="K1571" s="4" t="str">
        <f t="shared" si="246"/>
        <v>na</v>
      </c>
      <c r="L1571" s="9">
        <f>VLOOKUP(B1571,YahooFinanceInfos!A:AV,47,FALSE)</f>
        <v>0</v>
      </c>
      <c r="M1571" s="9">
        <f>VLOOKUP(B1571,YahooFinanceInfos!A:AZ,52,FALSE)</f>
        <v>0</v>
      </c>
      <c r="N1571" s="4">
        <f>VLOOKUP(B1571,YahooFinanceInfos!A:BH,60,FALSE)</f>
        <v>0</v>
      </c>
      <c r="O1571" s="4" t="str">
        <f t="shared" si="247"/>
        <v>don't touch</v>
      </c>
      <c r="P1571" s="4"/>
      <c r="Q1571" s="4"/>
      <c r="R1571" s="4"/>
      <c r="S1571" s="4"/>
      <c r="T1571" s="4"/>
      <c r="AA1571" s="4" t="str">
        <f t="shared" si="239"/>
        <v>na</v>
      </c>
      <c r="AB1571" s="4" t="str">
        <f t="shared" si="240"/>
        <v>na</v>
      </c>
      <c r="AC1571" s="4" t="str">
        <f t="shared" si="241"/>
        <v>na</v>
      </c>
      <c r="AD1571" s="4" t="str">
        <f t="shared" si="242"/>
        <v>na</v>
      </c>
      <c r="AE1571" s="4" t="str">
        <f t="shared" si="243"/>
        <v>na</v>
      </c>
      <c r="AF1571" s="4" t="str">
        <f t="shared" si="244"/>
        <v>na</v>
      </c>
      <c r="AG1571" s="4" t="str">
        <f t="shared" si="245"/>
        <v>na</v>
      </c>
    </row>
    <row r="1572" spans="1:33" x14ac:dyDescent="0.2">
      <c r="A1572" t="s">
        <v>5494</v>
      </c>
      <c r="B1572" t="s">
        <v>6110</v>
      </c>
      <c r="C1572" s="7" t="str">
        <f>VLOOKUP(B1572,YahooFinanceInfos!A:T,9,FALSE)</f>
        <v xml:space="preserve">First Trust Amex Biotech Index </v>
      </c>
      <c r="D1572" t="str">
        <f>VLOOKUP(B1572,YahooFinanceInfos!A:T,7,FALSE)</f>
        <v>USD</v>
      </c>
      <c r="E1572" s="1">
        <f>VLOOKUP(B1572,YahooFinanceInfos!A:T,20,FALSE)</f>
        <v>156.88</v>
      </c>
      <c r="F1572" s="4" t="str">
        <f>VLOOKUP(B1572,YahooFinanceInfos!A:AK,37,FALSE)</f>
        <v>108.08 - 166.65</v>
      </c>
      <c r="G1572" s="11">
        <f>(VLOOKUP(B1572,YahooFinanceInfos!A:AO,41,FALSE)-E1572)/E1572</f>
        <v>6.2276899541050548E-2</v>
      </c>
      <c r="H1572" s="9">
        <f>VLOOKUP(B1572,YahooFinanceInfos!A:AX,50,FALSE)</f>
        <v>0</v>
      </c>
      <c r="I1572" s="9">
        <f>VLOOKUP(B1572,YahooFinanceInfos!A:AT,46,FALSE)</f>
        <v>0.02</v>
      </c>
      <c r="J1572" s="4">
        <f>VLOOKUP(B1572,YahooFinanceInfos!A:AV,48,FALSE)</f>
        <v>1.2616704E-4</v>
      </c>
      <c r="K1572" s="4" t="str">
        <f t="shared" si="246"/>
        <v>na</v>
      </c>
      <c r="L1572" s="9">
        <f>VLOOKUP(B1572,YahooFinanceInfos!A:AV,47,FALSE)</f>
        <v>0</v>
      </c>
      <c r="M1572" s="9">
        <f>VLOOKUP(B1572,YahooFinanceInfos!A:AZ,52,FALSE)</f>
        <v>89.506</v>
      </c>
      <c r="N1572" s="4">
        <f>VLOOKUP(B1572,YahooFinanceInfos!A:BH,60,FALSE)</f>
        <v>1.7527318000000001</v>
      </c>
      <c r="O1572" s="4" t="str">
        <f t="shared" si="247"/>
        <v>don't touch</v>
      </c>
      <c r="P1572" s="4"/>
      <c r="Q1572" s="4"/>
      <c r="R1572" s="4"/>
      <c r="S1572" s="4"/>
      <c r="T1572" s="4"/>
      <c r="AA1572" s="4" t="str">
        <f t="shared" si="239"/>
        <v>na</v>
      </c>
      <c r="AB1572" s="4" t="str">
        <f t="shared" si="240"/>
        <v>na</v>
      </c>
      <c r="AC1572" s="4" t="str">
        <f t="shared" si="241"/>
        <v>na</v>
      </c>
      <c r="AD1572" s="4" t="str">
        <f t="shared" si="242"/>
        <v>na</v>
      </c>
      <c r="AE1572" s="4" t="str">
        <f t="shared" si="243"/>
        <v>na</v>
      </c>
      <c r="AF1572" s="4" t="str">
        <f t="shared" si="244"/>
        <v>na</v>
      </c>
      <c r="AG1572" s="4" t="str">
        <f t="shared" si="245"/>
        <v>na</v>
      </c>
    </row>
    <row r="1573" spans="1:33" x14ac:dyDescent="0.2">
      <c r="A1573" t="s">
        <v>5494</v>
      </c>
      <c r="B1573" t="s">
        <v>6112</v>
      </c>
      <c r="C1573" s="7" t="str">
        <f>VLOOKUP(B1573,YahooFinanceInfos!A:T,9,FALSE)</f>
        <v>WisdomTree Europe Multifactor F</v>
      </c>
      <c r="D1573" t="str">
        <f>VLOOKUP(B1573,YahooFinanceInfos!A:T,7,FALSE)</f>
        <v>USD</v>
      </c>
      <c r="E1573" s="1">
        <f>VLOOKUP(B1573,YahooFinanceInfos!A:T,20,FALSE)</f>
        <v>24.280899999999999</v>
      </c>
      <c r="F1573" s="4" t="str">
        <f>VLOOKUP(B1573,YahooFinanceInfos!A:AK,37,FALSE)</f>
        <v>20.27 - 31.515</v>
      </c>
      <c r="G1573" s="11">
        <f>(VLOOKUP(B1573,YahooFinanceInfos!A:AO,41,FALSE)-E1573)/E1573</f>
        <v>0.29793376687025613</v>
      </c>
      <c r="H1573" s="9">
        <f>VLOOKUP(B1573,YahooFinanceInfos!A:AX,50,FALSE)</f>
        <v>0</v>
      </c>
      <c r="I1573" s="9">
        <f>VLOOKUP(B1573,YahooFinanceInfos!A:AT,46,FALSE)</f>
        <v>0</v>
      </c>
      <c r="J1573" s="4">
        <f>VLOOKUP(B1573,YahooFinanceInfos!A:AV,48,FALSE)</f>
        <v>0</v>
      </c>
      <c r="K1573" s="4" t="str">
        <f t="shared" si="246"/>
        <v>na</v>
      </c>
      <c r="L1573" s="9">
        <f>VLOOKUP(B1573,YahooFinanceInfos!A:AV,47,FALSE)</f>
        <v>0</v>
      </c>
      <c r="M1573" s="9">
        <f>VLOOKUP(B1573,YahooFinanceInfos!A:AZ,52,FALSE)</f>
        <v>0</v>
      </c>
      <c r="N1573" s="4">
        <f>VLOOKUP(B1573,YahooFinanceInfos!A:BH,60,FALSE)</f>
        <v>0</v>
      </c>
      <c r="O1573" s="4" t="str">
        <f t="shared" si="247"/>
        <v>don't touch</v>
      </c>
      <c r="P1573" s="4"/>
      <c r="Q1573" s="4"/>
      <c r="R1573" s="4"/>
      <c r="S1573" s="4"/>
      <c r="T1573" s="4"/>
      <c r="AA1573" s="4" t="str">
        <f t="shared" si="239"/>
        <v>na</v>
      </c>
      <c r="AB1573" s="4" t="str">
        <f t="shared" si="240"/>
        <v>na</v>
      </c>
      <c r="AC1573" s="4" t="str">
        <f t="shared" si="241"/>
        <v>na</v>
      </c>
      <c r="AD1573" s="4" t="str">
        <f t="shared" si="242"/>
        <v>na</v>
      </c>
      <c r="AE1573" s="4" t="str">
        <f t="shared" si="243"/>
        <v>na</v>
      </c>
      <c r="AF1573" s="4" t="str">
        <f t="shared" si="244"/>
        <v>na</v>
      </c>
      <c r="AG1573" s="4" t="str">
        <f t="shared" si="245"/>
        <v>na</v>
      </c>
    </row>
    <row r="1574" spans="1:33" x14ac:dyDescent="0.2">
      <c r="A1574" t="s">
        <v>5494</v>
      </c>
      <c r="B1574" t="s">
        <v>6114</v>
      </c>
      <c r="C1574" s="7" t="str">
        <f>VLOOKUP(B1574,YahooFinanceInfos!A:T,9,FALSE)</f>
        <v xml:space="preserve">iShares Edge MSCI Min Vol EAFE </v>
      </c>
      <c r="D1574" t="str">
        <f>VLOOKUP(B1574,YahooFinanceInfos!A:T,7,FALSE)</f>
        <v>USD</v>
      </c>
      <c r="E1574" s="1">
        <f>VLOOKUP(B1574,YahooFinanceInfos!A:T,20,FALSE)</f>
        <v>63.37</v>
      </c>
      <c r="F1574" s="4" t="str">
        <f>VLOOKUP(B1574,YahooFinanceInfos!A:AK,37,FALSE)</f>
        <v>53.83 - 75.94</v>
      </c>
      <c r="G1574" s="11">
        <f>(VLOOKUP(B1574,YahooFinanceInfos!A:AO,41,FALSE)-E1574)/E1574</f>
        <v>0.19835884487928043</v>
      </c>
      <c r="H1574" s="9">
        <f>VLOOKUP(B1574,YahooFinanceInfos!A:AX,50,FALSE)</f>
        <v>0</v>
      </c>
      <c r="I1574" s="9">
        <f>VLOOKUP(B1574,YahooFinanceInfos!A:AT,46,FALSE)</f>
        <v>0</v>
      </c>
      <c r="J1574" s="4">
        <f>VLOOKUP(B1574,YahooFinanceInfos!A:AV,48,FALSE)</f>
        <v>0</v>
      </c>
      <c r="K1574" s="4" t="str">
        <f t="shared" si="246"/>
        <v>na</v>
      </c>
      <c r="L1574" s="9">
        <f>VLOOKUP(B1574,YahooFinanceInfos!A:AV,47,FALSE)</f>
        <v>0</v>
      </c>
      <c r="M1574" s="9">
        <f>VLOOKUP(B1574,YahooFinanceInfos!A:AZ,52,FALSE)</f>
        <v>0</v>
      </c>
      <c r="N1574" s="4">
        <f>VLOOKUP(B1574,YahooFinanceInfos!A:BH,60,FALSE)</f>
        <v>0</v>
      </c>
      <c r="O1574" s="4" t="str">
        <f t="shared" si="247"/>
        <v>don't touch</v>
      </c>
      <c r="P1574" s="4"/>
      <c r="Q1574" s="4"/>
      <c r="R1574" s="4"/>
      <c r="S1574" s="4"/>
      <c r="T1574" s="4"/>
      <c r="AA1574" s="4" t="str">
        <f t="shared" si="239"/>
        <v>na</v>
      </c>
      <c r="AB1574" s="4" t="str">
        <f t="shared" si="240"/>
        <v>na</v>
      </c>
      <c r="AC1574" s="4" t="str">
        <f t="shared" si="241"/>
        <v>na</v>
      </c>
      <c r="AD1574" s="4" t="str">
        <f t="shared" si="242"/>
        <v>na</v>
      </c>
      <c r="AE1574" s="4" t="str">
        <f t="shared" si="243"/>
        <v>na</v>
      </c>
      <c r="AF1574" s="4" t="str">
        <f t="shared" si="244"/>
        <v>na</v>
      </c>
      <c r="AG1574" s="4" t="str">
        <f t="shared" si="245"/>
        <v>na</v>
      </c>
    </row>
    <row r="1575" spans="1:33" x14ac:dyDescent="0.2">
      <c r="A1575" t="s">
        <v>5494</v>
      </c>
      <c r="B1575" t="s">
        <v>6116</v>
      </c>
      <c r="C1575" s="7" t="str">
        <f>VLOOKUP(B1575,YahooFinanceInfos!A:T,9,FALSE)</f>
        <v>iShares Adaptive Currency Hedge</v>
      </c>
      <c r="D1575" t="str">
        <f>VLOOKUP(B1575,YahooFinanceInfos!A:T,7,FALSE)</f>
        <v>USD</v>
      </c>
      <c r="E1575" s="1">
        <f>VLOOKUP(B1575,YahooFinanceInfos!A:T,20,FALSE)</f>
        <v>23.5991</v>
      </c>
      <c r="F1575" s="4" t="str">
        <f>VLOOKUP(B1575,YahooFinanceInfos!A:AK,37,FALSE)</f>
        <v>19.83 - 29.733</v>
      </c>
      <c r="G1575" s="11">
        <f>(VLOOKUP(B1575,YahooFinanceInfos!A:AO,41,FALSE)-E1575)/E1575</f>
        <v>0.25992092918797755</v>
      </c>
      <c r="H1575" s="9">
        <f>VLOOKUP(B1575,YahooFinanceInfos!A:AX,50,FALSE)</f>
        <v>0</v>
      </c>
      <c r="I1575" s="9">
        <f>VLOOKUP(B1575,YahooFinanceInfos!A:AT,46,FALSE)</f>
        <v>0</v>
      </c>
      <c r="J1575" s="4">
        <f>VLOOKUP(B1575,YahooFinanceInfos!A:AV,48,FALSE)</f>
        <v>0</v>
      </c>
      <c r="K1575" s="4" t="str">
        <f t="shared" si="246"/>
        <v>na</v>
      </c>
      <c r="L1575" s="9">
        <f>VLOOKUP(B1575,YahooFinanceInfos!A:AV,47,FALSE)</f>
        <v>0</v>
      </c>
      <c r="M1575" s="9">
        <f>VLOOKUP(B1575,YahooFinanceInfos!A:AZ,52,FALSE)</f>
        <v>0</v>
      </c>
      <c r="N1575" s="4">
        <f>VLOOKUP(B1575,YahooFinanceInfos!A:BH,60,FALSE)</f>
        <v>0</v>
      </c>
      <c r="O1575" s="4" t="str">
        <f t="shared" si="247"/>
        <v>don't touch</v>
      </c>
      <c r="P1575" s="4"/>
      <c r="Q1575" s="4"/>
      <c r="R1575" s="4"/>
      <c r="S1575" s="4"/>
      <c r="T1575" s="4"/>
      <c r="AA1575" s="4" t="str">
        <f t="shared" si="239"/>
        <v>na</v>
      </c>
      <c r="AB1575" s="4" t="str">
        <f t="shared" si="240"/>
        <v>na</v>
      </c>
      <c r="AC1575" s="4" t="str">
        <f t="shared" si="241"/>
        <v>na</v>
      </c>
      <c r="AD1575" s="4" t="str">
        <f t="shared" si="242"/>
        <v>na</v>
      </c>
      <c r="AE1575" s="4" t="str">
        <f t="shared" si="243"/>
        <v>na</v>
      </c>
      <c r="AF1575" s="4" t="str">
        <f t="shared" si="244"/>
        <v>na</v>
      </c>
      <c r="AG1575" s="4" t="str">
        <f t="shared" si="245"/>
        <v>na</v>
      </c>
    </row>
    <row r="1576" spans="1:33" x14ac:dyDescent="0.2">
      <c r="A1576" t="s">
        <v>5494</v>
      </c>
      <c r="B1576" t="s">
        <v>6118</v>
      </c>
      <c r="C1576" s="7" t="str">
        <f>VLOOKUP(B1576,YahooFinanceInfos!A:T,9,FALSE)</f>
        <v>SPDR Series Trust  SPDR S&amp;P Bio</v>
      </c>
      <c r="D1576" t="str">
        <f>VLOOKUP(B1576,YahooFinanceInfos!A:T,7,FALSE)</f>
        <v>USD</v>
      </c>
      <c r="E1576" s="1">
        <f>VLOOKUP(B1576,YahooFinanceInfos!A:T,20,FALSE)</f>
        <v>99.12</v>
      </c>
      <c r="F1576" s="4" t="str">
        <f>VLOOKUP(B1576,YahooFinanceInfos!A:AK,37,FALSE)</f>
        <v>62.94 - 107.06</v>
      </c>
      <c r="G1576" s="11">
        <f>(VLOOKUP(B1576,YahooFinanceInfos!A:AO,41,FALSE)-E1576)/E1576</f>
        <v>8.0104923325262284E-2</v>
      </c>
      <c r="H1576" s="9">
        <f>VLOOKUP(B1576,YahooFinanceInfos!A:AX,50,FALSE)</f>
        <v>0</v>
      </c>
      <c r="I1576" s="9">
        <f>VLOOKUP(B1576,YahooFinanceInfos!A:AT,46,FALSE)</f>
        <v>0</v>
      </c>
      <c r="J1576" s="4">
        <f>VLOOKUP(B1576,YahooFinanceInfos!A:AV,48,FALSE)</f>
        <v>0</v>
      </c>
      <c r="K1576" s="4" t="str">
        <f t="shared" si="246"/>
        <v>na</v>
      </c>
      <c r="L1576" s="9">
        <f>VLOOKUP(B1576,YahooFinanceInfos!A:AV,47,FALSE)</f>
        <v>0</v>
      </c>
      <c r="M1576" s="9">
        <f>VLOOKUP(B1576,YahooFinanceInfos!A:AZ,52,FALSE)</f>
        <v>0</v>
      </c>
      <c r="N1576" s="4">
        <f>VLOOKUP(B1576,YahooFinanceInfos!A:BH,60,FALSE)</f>
        <v>0</v>
      </c>
      <c r="O1576" s="4" t="str">
        <f t="shared" si="247"/>
        <v>don't touch</v>
      </c>
      <c r="P1576" s="4"/>
      <c r="Q1576" s="4"/>
      <c r="R1576" s="4"/>
      <c r="S1576" s="4"/>
      <c r="T1576" s="4"/>
      <c r="AA1576" s="4" t="str">
        <f t="shared" ref="AA1576:AA1630" si="248">IFERROR((Z1576-U1576)/U1576,"na")</f>
        <v>na</v>
      </c>
      <c r="AB1576" s="4" t="str">
        <f t="shared" ref="AB1576:AB1630" si="249">IFERROR((Z1576-W1576)/W1576,"na")</f>
        <v>na</v>
      </c>
      <c r="AC1576" s="4" t="str">
        <f t="shared" ref="AC1576:AC1630" si="250">IFERROR((V1576-U1576)/U1576,"na")</f>
        <v>na</v>
      </c>
      <c r="AD1576" s="4" t="str">
        <f t="shared" ref="AD1576:AD1630" si="251">IFERROR((W1576-V1576)/V1576,"na")</f>
        <v>na</v>
      </c>
      <c r="AE1576" s="4" t="str">
        <f t="shared" ref="AE1576:AE1630" si="252">IFERROR((X1576-W1576)/W1576,"na")</f>
        <v>na</v>
      </c>
      <c r="AF1576" s="4" t="str">
        <f t="shared" ref="AF1576:AF1630" si="253">IFERROR((Y1576-X1576)/X1576,"na")</f>
        <v>na</v>
      </c>
      <c r="AG1576" s="4" t="str">
        <f t="shared" ref="AG1576:AG1630" si="254">IFERROR((Z1576-Y1576)/Y1576,"na")</f>
        <v>na</v>
      </c>
    </row>
    <row r="1577" spans="1:33" x14ac:dyDescent="0.2">
      <c r="A1577" t="s">
        <v>5494</v>
      </c>
      <c r="B1577" t="s">
        <v>6120</v>
      </c>
      <c r="C1577" s="7" t="str">
        <f>VLOOKUP(B1577,YahooFinanceInfos!A:T,9,FALSE)</f>
        <v>iShares Core MSCI EAFE ETF</v>
      </c>
      <c r="D1577" t="str">
        <f>VLOOKUP(B1577,YahooFinanceInfos!A:T,7,FALSE)</f>
        <v>USD</v>
      </c>
      <c r="E1577" s="1">
        <f>VLOOKUP(B1577,YahooFinanceInfos!A:T,20,FALSE)</f>
        <v>51.64</v>
      </c>
      <c r="F1577" s="4" t="str">
        <f>VLOOKUP(B1577,YahooFinanceInfos!A:AK,37,FALSE)</f>
        <v>42.29 - 66.12</v>
      </c>
      <c r="G1577" s="11">
        <f>(VLOOKUP(B1577,YahooFinanceInfos!A:AO,41,FALSE)-E1577)/E1577</f>
        <v>0.28040278853601869</v>
      </c>
      <c r="H1577" s="9">
        <f>VLOOKUP(B1577,YahooFinanceInfos!A:AX,50,FALSE)</f>
        <v>0</v>
      </c>
      <c r="I1577" s="9">
        <f>VLOOKUP(B1577,YahooFinanceInfos!A:AT,46,FALSE)</f>
        <v>0</v>
      </c>
      <c r="J1577" s="4">
        <f>VLOOKUP(B1577,YahooFinanceInfos!A:AV,48,FALSE)</f>
        <v>0</v>
      </c>
      <c r="K1577" s="4" t="str">
        <f t="shared" si="246"/>
        <v>na</v>
      </c>
      <c r="L1577" s="9">
        <f>VLOOKUP(B1577,YahooFinanceInfos!A:AV,47,FALSE)</f>
        <v>0</v>
      </c>
      <c r="M1577" s="9">
        <f>VLOOKUP(B1577,YahooFinanceInfos!A:AZ,52,FALSE)</f>
        <v>0</v>
      </c>
      <c r="N1577" s="4">
        <f>VLOOKUP(B1577,YahooFinanceInfos!A:BH,60,FALSE)</f>
        <v>0</v>
      </c>
      <c r="O1577" s="4" t="str">
        <f t="shared" si="247"/>
        <v>don't touch</v>
      </c>
      <c r="P1577" s="4"/>
      <c r="Q1577" s="4"/>
      <c r="R1577" s="4"/>
      <c r="S1577" s="4"/>
      <c r="T1577" s="4"/>
      <c r="AA1577" s="4" t="str">
        <f t="shared" si="248"/>
        <v>na</v>
      </c>
      <c r="AB1577" s="4" t="str">
        <f t="shared" si="249"/>
        <v>na</v>
      </c>
      <c r="AC1577" s="4" t="str">
        <f t="shared" si="250"/>
        <v>na</v>
      </c>
      <c r="AD1577" s="4" t="str">
        <f t="shared" si="251"/>
        <v>na</v>
      </c>
      <c r="AE1577" s="4" t="str">
        <f t="shared" si="252"/>
        <v>na</v>
      </c>
      <c r="AF1577" s="4" t="str">
        <f t="shared" si="253"/>
        <v>na</v>
      </c>
      <c r="AG1577" s="4" t="str">
        <f t="shared" si="254"/>
        <v>na</v>
      </c>
    </row>
    <row r="1578" spans="1:33" x14ac:dyDescent="0.2">
      <c r="A1578" t="s">
        <v>5494</v>
      </c>
      <c r="B1578" t="s">
        <v>6122</v>
      </c>
      <c r="C1578" s="7" t="str">
        <f>VLOOKUP(B1578,YahooFinanceInfos!A:T,9,FALSE)</f>
        <v>WisdomTree International Hedged</v>
      </c>
      <c r="D1578" t="str">
        <f>VLOOKUP(B1578,YahooFinanceInfos!A:T,7,FALSE)</f>
        <v>USD</v>
      </c>
      <c r="E1578" s="1">
        <f>VLOOKUP(B1578,YahooFinanceInfos!A:T,20,FALSE)</f>
        <v>32.69</v>
      </c>
      <c r="F1578" s="4" t="str">
        <f>VLOOKUP(B1578,YahooFinanceInfos!A:AK,37,FALSE)</f>
        <v>24.96 - 37.73</v>
      </c>
      <c r="G1578" s="11">
        <f>(VLOOKUP(B1578,YahooFinanceInfos!A:AO,41,FALSE)-E1578)/E1578</f>
        <v>0.15417558886509636</v>
      </c>
      <c r="H1578" s="9">
        <f>VLOOKUP(B1578,YahooFinanceInfos!A:AX,50,FALSE)</f>
        <v>0</v>
      </c>
      <c r="I1578" s="9">
        <f>VLOOKUP(B1578,YahooFinanceInfos!A:AT,46,FALSE)</f>
        <v>0</v>
      </c>
      <c r="J1578" s="4">
        <f>VLOOKUP(B1578,YahooFinanceInfos!A:AV,48,FALSE)</f>
        <v>0</v>
      </c>
      <c r="K1578" s="4" t="str">
        <f t="shared" si="246"/>
        <v>na</v>
      </c>
      <c r="L1578" s="9">
        <f>VLOOKUP(B1578,YahooFinanceInfos!A:AV,47,FALSE)</f>
        <v>0</v>
      </c>
      <c r="M1578" s="9">
        <f>VLOOKUP(B1578,YahooFinanceInfos!A:AZ,52,FALSE)</f>
        <v>0</v>
      </c>
      <c r="N1578" s="4">
        <f>VLOOKUP(B1578,YahooFinanceInfos!A:BH,60,FALSE)</f>
        <v>0</v>
      </c>
      <c r="O1578" s="4" t="str">
        <f t="shared" si="247"/>
        <v>don't touch</v>
      </c>
      <c r="P1578" s="4"/>
      <c r="Q1578" s="4"/>
      <c r="R1578" s="4"/>
      <c r="S1578" s="4"/>
      <c r="T1578" s="4"/>
      <c r="AA1578" s="4" t="str">
        <f t="shared" si="248"/>
        <v>na</v>
      </c>
      <c r="AB1578" s="4" t="str">
        <f t="shared" si="249"/>
        <v>na</v>
      </c>
      <c r="AC1578" s="4" t="str">
        <f t="shared" si="250"/>
        <v>na</v>
      </c>
      <c r="AD1578" s="4" t="str">
        <f t="shared" si="251"/>
        <v>na</v>
      </c>
      <c r="AE1578" s="4" t="str">
        <f t="shared" si="252"/>
        <v>na</v>
      </c>
      <c r="AF1578" s="4" t="str">
        <f t="shared" si="253"/>
        <v>na</v>
      </c>
      <c r="AG1578" s="4" t="str">
        <f t="shared" si="254"/>
        <v>na</v>
      </c>
    </row>
    <row r="1579" spans="1:33" x14ac:dyDescent="0.2">
      <c r="A1579" t="s">
        <v>5494</v>
      </c>
      <c r="B1579" t="s">
        <v>6124</v>
      </c>
      <c r="C1579" s="7" t="str">
        <f>VLOOKUP(B1579,YahooFinanceInfos!A:T,9,FALSE)</f>
        <v>SPDR S&amp;P Aerospace &amp; Defense ET</v>
      </c>
      <c r="D1579" t="str">
        <f>VLOOKUP(B1579,YahooFinanceInfos!A:T,7,FALSE)</f>
        <v>USD</v>
      </c>
      <c r="E1579" s="1">
        <f>VLOOKUP(B1579,YahooFinanceInfos!A:T,20,FALSE)</f>
        <v>74.81</v>
      </c>
      <c r="F1579" s="4" t="str">
        <f>VLOOKUP(B1579,YahooFinanceInfos!A:AK,37,FALSE)</f>
        <v>60.27 - 119.48</v>
      </c>
      <c r="G1579" s="11">
        <f>(VLOOKUP(B1579,YahooFinanceInfos!A:AO,41,FALSE)-E1579)/E1579</f>
        <v>0.59711268546985696</v>
      </c>
      <c r="H1579" s="9">
        <f>VLOOKUP(B1579,YahooFinanceInfos!A:AX,50,FALSE)</f>
        <v>0</v>
      </c>
      <c r="I1579" s="9">
        <f>VLOOKUP(B1579,YahooFinanceInfos!A:AT,46,FALSE)</f>
        <v>0</v>
      </c>
      <c r="J1579" s="4">
        <f>VLOOKUP(B1579,YahooFinanceInfos!A:AV,48,FALSE)</f>
        <v>0</v>
      </c>
      <c r="K1579" s="4" t="str">
        <f t="shared" si="246"/>
        <v>na</v>
      </c>
      <c r="L1579" s="9">
        <f>VLOOKUP(B1579,YahooFinanceInfos!A:AV,47,FALSE)</f>
        <v>0</v>
      </c>
      <c r="M1579" s="9">
        <f>VLOOKUP(B1579,YahooFinanceInfos!A:AZ,52,FALSE)</f>
        <v>0</v>
      </c>
      <c r="N1579" s="4">
        <f>VLOOKUP(B1579,YahooFinanceInfos!A:BH,60,FALSE)</f>
        <v>0</v>
      </c>
      <c r="O1579" s="4" t="str">
        <f t="shared" si="247"/>
        <v>don't touch</v>
      </c>
      <c r="P1579" s="4"/>
      <c r="Q1579" s="4"/>
      <c r="R1579" s="4"/>
      <c r="S1579" s="4"/>
      <c r="T1579" s="4"/>
      <c r="AA1579" s="4" t="str">
        <f t="shared" si="248"/>
        <v>na</v>
      </c>
      <c r="AB1579" s="4" t="str">
        <f t="shared" si="249"/>
        <v>na</v>
      </c>
      <c r="AC1579" s="4" t="str">
        <f t="shared" si="250"/>
        <v>na</v>
      </c>
      <c r="AD1579" s="4" t="str">
        <f t="shared" si="251"/>
        <v>na</v>
      </c>
      <c r="AE1579" s="4" t="str">
        <f t="shared" si="252"/>
        <v>na</v>
      </c>
      <c r="AF1579" s="4" t="str">
        <f t="shared" si="253"/>
        <v>na</v>
      </c>
      <c r="AG1579" s="4" t="str">
        <f t="shared" si="254"/>
        <v>na</v>
      </c>
    </row>
    <row r="1580" spans="1:33" x14ac:dyDescent="0.2">
      <c r="A1580" t="s">
        <v>5494</v>
      </c>
      <c r="B1580" t="s">
        <v>6126</v>
      </c>
      <c r="C1580" s="7" t="str">
        <f>VLOOKUP(B1580,YahooFinanceInfos!A:T,9,FALSE)</f>
        <v>Invesco S&amp;P 500 BuyWrite ETF</v>
      </c>
      <c r="D1580" t="str">
        <f>VLOOKUP(B1580,YahooFinanceInfos!A:T,7,FALSE)</f>
        <v>USD</v>
      </c>
      <c r="E1580" s="1">
        <f>VLOOKUP(B1580,YahooFinanceInfos!A:T,20,FALSE)</f>
        <v>17.559999999999999</v>
      </c>
      <c r="F1580" s="4" t="str">
        <f>VLOOKUP(B1580,YahooFinanceInfos!A:AK,37,FALSE)</f>
        <v>14.54 - 22.61</v>
      </c>
      <c r="G1580" s="11">
        <f>(VLOOKUP(B1580,YahooFinanceInfos!A:AO,41,FALSE)-E1580)/E1580</f>
        <v>0.28758542141230076</v>
      </c>
      <c r="H1580" s="9">
        <f>VLOOKUP(B1580,YahooFinanceInfos!A:AX,50,FALSE)</f>
        <v>0</v>
      </c>
      <c r="I1580" s="9">
        <f>VLOOKUP(B1580,YahooFinanceInfos!A:AT,46,FALSE)</f>
        <v>0</v>
      </c>
      <c r="J1580" s="4">
        <f>VLOOKUP(B1580,YahooFinanceInfos!A:AV,48,FALSE)</f>
        <v>0</v>
      </c>
      <c r="K1580" s="4" t="str">
        <f t="shared" si="246"/>
        <v>na</v>
      </c>
      <c r="L1580" s="9">
        <f>VLOOKUP(B1580,YahooFinanceInfos!A:AV,47,FALSE)</f>
        <v>0</v>
      </c>
      <c r="M1580" s="9">
        <f>VLOOKUP(B1580,YahooFinanceInfos!A:AZ,52,FALSE)</f>
        <v>0</v>
      </c>
      <c r="N1580" s="4">
        <f>VLOOKUP(B1580,YahooFinanceInfos!A:BH,60,FALSE)</f>
        <v>0</v>
      </c>
      <c r="O1580" s="4" t="str">
        <f t="shared" si="247"/>
        <v>don't touch</v>
      </c>
      <c r="P1580" s="4"/>
      <c r="Q1580" s="4"/>
      <c r="R1580" s="4"/>
      <c r="S1580" s="4"/>
      <c r="T1580" s="4"/>
      <c r="AA1580" s="4" t="str">
        <f t="shared" si="248"/>
        <v>na</v>
      </c>
      <c r="AB1580" s="4" t="str">
        <f t="shared" si="249"/>
        <v>na</v>
      </c>
      <c r="AC1580" s="4" t="str">
        <f t="shared" si="250"/>
        <v>na</v>
      </c>
      <c r="AD1580" s="4" t="str">
        <f t="shared" si="251"/>
        <v>na</v>
      </c>
      <c r="AE1580" s="4" t="str">
        <f t="shared" si="252"/>
        <v>na</v>
      </c>
      <c r="AF1580" s="4" t="str">
        <f t="shared" si="253"/>
        <v>na</v>
      </c>
      <c r="AG1580" s="4" t="str">
        <f t="shared" si="254"/>
        <v>na</v>
      </c>
    </row>
    <row r="1581" spans="1:33" x14ac:dyDescent="0.2">
      <c r="A1581" t="s">
        <v>5494</v>
      </c>
      <c r="B1581" t="s">
        <v>6128</v>
      </c>
      <c r="C1581" s="7" t="str">
        <f>VLOOKUP(B1581,YahooFinanceInfos!A:T,9,FALSE)</f>
        <v>WisdomTree International Equity</v>
      </c>
      <c r="D1581" t="str">
        <f>VLOOKUP(B1581,YahooFinanceInfos!A:T,7,FALSE)</f>
        <v>USD</v>
      </c>
      <c r="E1581" s="1">
        <f>VLOOKUP(B1581,YahooFinanceInfos!A:T,20,FALSE)</f>
        <v>40.380000000000003</v>
      </c>
      <c r="F1581" s="4" t="str">
        <f>VLOOKUP(B1581,YahooFinanceInfos!A:AK,37,FALSE)</f>
        <v>33.55 - 53.88</v>
      </c>
      <c r="G1581" s="11">
        <f>(VLOOKUP(B1581,YahooFinanceInfos!A:AO,41,FALSE)-E1581)/E1581</f>
        <v>0.33432392273402672</v>
      </c>
      <c r="H1581" s="9">
        <f>VLOOKUP(B1581,YahooFinanceInfos!A:AX,50,FALSE)</f>
        <v>0</v>
      </c>
      <c r="I1581" s="9">
        <f>VLOOKUP(B1581,YahooFinanceInfos!A:AT,46,FALSE)</f>
        <v>0</v>
      </c>
      <c r="J1581" s="4">
        <f>VLOOKUP(B1581,YahooFinanceInfos!A:AV,48,FALSE)</f>
        <v>0</v>
      </c>
      <c r="K1581" s="4" t="str">
        <f t="shared" ref="K1581:K1630" si="255">IFERROR(I1581/H1581,"na")</f>
        <v>na</v>
      </c>
      <c r="L1581" s="9">
        <f>VLOOKUP(B1581,YahooFinanceInfos!A:AV,47,FALSE)</f>
        <v>0</v>
      </c>
      <c r="M1581" s="9">
        <f>VLOOKUP(B1581,YahooFinanceInfos!A:AZ,52,FALSE)</f>
        <v>0</v>
      </c>
      <c r="N1581" s="4">
        <f>VLOOKUP(B1581,YahooFinanceInfos!A:BH,60,FALSE)</f>
        <v>0</v>
      </c>
      <c r="O1581" s="4" t="str">
        <f t="shared" ref="O1581:O1630" si="256">IF(G1581&gt;30%,IF(J1581&gt;3%,IF(K1581&lt;100%,IF(K1581&gt;0%,"invest","don't touch"),"don't touch"),"don't touch"),"don't touch")</f>
        <v>don't touch</v>
      </c>
      <c r="P1581" s="4"/>
      <c r="Q1581" s="4"/>
      <c r="R1581" s="4"/>
      <c r="S1581" s="4"/>
      <c r="T1581" s="4"/>
      <c r="AA1581" s="4" t="str">
        <f t="shared" si="248"/>
        <v>na</v>
      </c>
      <c r="AB1581" s="4" t="str">
        <f t="shared" si="249"/>
        <v>na</v>
      </c>
      <c r="AC1581" s="4" t="str">
        <f t="shared" si="250"/>
        <v>na</v>
      </c>
      <c r="AD1581" s="4" t="str">
        <f t="shared" si="251"/>
        <v>na</v>
      </c>
      <c r="AE1581" s="4" t="str">
        <f t="shared" si="252"/>
        <v>na</v>
      </c>
      <c r="AF1581" s="4" t="str">
        <f t="shared" si="253"/>
        <v>na</v>
      </c>
      <c r="AG1581" s="4" t="str">
        <f t="shared" si="254"/>
        <v>na</v>
      </c>
    </row>
    <row r="1582" spans="1:33" x14ac:dyDescent="0.2">
      <c r="A1582" t="s">
        <v>5494</v>
      </c>
      <c r="B1582" t="s">
        <v>6130</v>
      </c>
      <c r="C1582" s="7" t="str">
        <f>VLOOKUP(B1582,YahooFinanceInfos!A:T,9,FALSE)</f>
        <v>Invesco S&amp;P International Devel</v>
      </c>
      <c r="D1582" t="str">
        <f>VLOOKUP(B1582,YahooFinanceInfos!A:T,7,FALSE)</f>
        <v>USD</v>
      </c>
      <c r="E1582" s="1">
        <f>VLOOKUP(B1582,YahooFinanceInfos!A:T,20,FALSE)</f>
        <v>26.39</v>
      </c>
      <c r="F1582" s="4" t="str">
        <f>VLOOKUP(B1582,YahooFinanceInfos!A:AK,37,FALSE)</f>
        <v>22.18 - 35.04</v>
      </c>
      <c r="G1582" s="11">
        <f>(VLOOKUP(B1582,YahooFinanceInfos!A:AO,41,FALSE)-E1582)/E1582</f>
        <v>0.32777567260325874</v>
      </c>
      <c r="H1582" s="9">
        <f>VLOOKUP(B1582,YahooFinanceInfos!A:AX,50,FALSE)</f>
        <v>0</v>
      </c>
      <c r="I1582" s="9">
        <f>VLOOKUP(B1582,YahooFinanceInfos!A:AT,46,FALSE)</f>
        <v>0</v>
      </c>
      <c r="J1582" s="4">
        <f>VLOOKUP(B1582,YahooFinanceInfos!A:AV,48,FALSE)</f>
        <v>0</v>
      </c>
      <c r="K1582" s="4" t="str">
        <f t="shared" si="255"/>
        <v>na</v>
      </c>
      <c r="L1582" s="9">
        <f>VLOOKUP(B1582,YahooFinanceInfos!A:AV,47,FALSE)</f>
        <v>0</v>
      </c>
      <c r="M1582" s="9">
        <f>VLOOKUP(B1582,YahooFinanceInfos!A:AZ,52,FALSE)</f>
        <v>0</v>
      </c>
      <c r="N1582" s="4">
        <f>VLOOKUP(B1582,YahooFinanceInfos!A:BH,60,FALSE)</f>
        <v>0</v>
      </c>
      <c r="O1582" s="4" t="str">
        <f t="shared" si="256"/>
        <v>don't touch</v>
      </c>
      <c r="P1582" s="4"/>
      <c r="Q1582" s="4"/>
      <c r="R1582" s="4"/>
      <c r="S1582" s="4"/>
      <c r="T1582" s="4"/>
      <c r="AA1582" s="4" t="str">
        <f t="shared" si="248"/>
        <v>na</v>
      </c>
      <c r="AB1582" s="4" t="str">
        <f t="shared" si="249"/>
        <v>na</v>
      </c>
      <c r="AC1582" s="4" t="str">
        <f t="shared" si="250"/>
        <v>na</v>
      </c>
      <c r="AD1582" s="4" t="str">
        <f t="shared" si="251"/>
        <v>na</v>
      </c>
      <c r="AE1582" s="4" t="str">
        <f t="shared" si="252"/>
        <v>na</v>
      </c>
      <c r="AF1582" s="4" t="str">
        <f t="shared" si="253"/>
        <v>na</v>
      </c>
      <c r="AG1582" s="4" t="str">
        <f t="shared" si="254"/>
        <v>na</v>
      </c>
    </row>
    <row r="1583" spans="1:33" x14ac:dyDescent="0.2">
      <c r="A1583" t="s">
        <v>5494</v>
      </c>
      <c r="B1583" t="s">
        <v>6132</v>
      </c>
      <c r="C1583" s="7" t="str">
        <f>VLOOKUP(B1583,YahooFinanceInfos!A:T,9,FALSE)</f>
        <v xml:space="preserve">Exchange Traded Concepts Trust </v>
      </c>
      <c r="D1583" t="str">
        <f>VLOOKUP(B1583,YahooFinanceInfos!A:T,7,FALSE)</f>
        <v>USD</v>
      </c>
      <c r="E1583" s="1">
        <f>VLOOKUP(B1583,YahooFinanceInfos!A:T,20,FALSE)</f>
        <v>38.369999999999997</v>
      </c>
      <c r="F1583" s="4" t="str">
        <f>VLOOKUP(B1583,YahooFinanceInfos!A:AK,37,FALSE)</f>
        <v>28.27 - 44.69</v>
      </c>
      <c r="G1583" s="11">
        <f>(VLOOKUP(B1583,YahooFinanceInfos!A:AO,41,FALSE)-E1583)/E1583</f>
        <v>0.1647120145947355</v>
      </c>
      <c r="H1583" s="9">
        <f>VLOOKUP(B1583,YahooFinanceInfos!A:AX,50,FALSE)</f>
        <v>0</v>
      </c>
      <c r="I1583" s="9">
        <f>VLOOKUP(B1583,YahooFinanceInfos!A:AT,46,FALSE)</f>
        <v>0</v>
      </c>
      <c r="J1583" s="4">
        <f>VLOOKUP(B1583,YahooFinanceInfos!A:AV,48,FALSE)</f>
        <v>0</v>
      </c>
      <c r="K1583" s="4" t="str">
        <f t="shared" si="255"/>
        <v>na</v>
      </c>
      <c r="L1583" s="9">
        <f>VLOOKUP(B1583,YahooFinanceInfos!A:AV,47,FALSE)</f>
        <v>0</v>
      </c>
      <c r="M1583" s="9">
        <f>VLOOKUP(B1583,YahooFinanceInfos!A:AZ,52,FALSE)</f>
        <v>0.30299999999999999</v>
      </c>
      <c r="N1583" s="4">
        <f>VLOOKUP(B1583,YahooFinanceInfos!A:BH,60,FALSE)</f>
        <v>126.63366000000001</v>
      </c>
      <c r="O1583" s="4" t="str">
        <f t="shared" si="256"/>
        <v>don't touch</v>
      </c>
      <c r="P1583" s="4"/>
      <c r="Q1583" s="4"/>
      <c r="R1583" s="4"/>
      <c r="S1583" s="4"/>
      <c r="T1583" s="4"/>
      <c r="AA1583" s="4" t="str">
        <f t="shared" si="248"/>
        <v>na</v>
      </c>
      <c r="AB1583" s="4" t="str">
        <f t="shared" si="249"/>
        <v>na</v>
      </c>
      <c r="AC1583" s="4" t="str">
        <f t="shared" si="250"/>
        <v>na</v>
      </c>
      <c r="AD1583" s="4" t="str">
        <f t="shared" si="251"/>
        <v>na</v>
      </c>
      <c r="AE1583" s="4" t="str">
        <f t="shared" si="252"/>
        <v>na</v>
      </c>
      <c r="AF1583" s="4" t="str">
        <f t="shared" si="253"/>
        <v>na</v>
      </c>
      <c r="AG1583" s="4" t="str">
        <f t="shared" si="254"/>
        <v>na</v>
      </c>
    </row>
    <row r="1584" spans="1:33" x14ac:dyDescent="0.2">
      <c r="A1584" t="s">
        <v>5494</v>
      </c>
      <c r="B1584" t="s">
        <v>6134</v>
      </c>
      <c r="C1584" s="7" t="str">
        <f>VLOOKUP(B1584,YahooFinanceInfos!A:T,9,FALSE)</f>
        <v>iShares MSCI EAFE Small-Cap ETF</v>
      </c>
      <c r="D1584" t="str">
        <f>VLOOKUP(B1584,YahooFinanceInfos!A:T,7,FALSE)</f>
        <v>USD</v>
      </c>
      <c r="E1584" s="1">
        <f>VLOOKUP(B1584,YahooFinanceInfos!A:T,20,FALSE)</f>
        <v>48.27</v>
      </c>
      <c r="F1584" s="4" t="str">
        <f>VLOOKUP(B1584,YahooFinanceInfos!A:AK,37,FALSE)</f>
        <v>37.73 - 62.85</v>
      </c>
      <c r="G1584" s="11">
        <f>(VLOOKUP(B1584,YahooFinanceInfos!A:AO,41,FALSE)-E1584)/E1584</f>
        <v>0.30205096333126158</v>
      </c>
      <c r="H1584" s="9">
        <f>VLOOKUP(B1584,YahooFinanceInfos!A:AX,50,FALSE)</f>
        <v>0</v>
      </c>
      <c r="I1584" s="9">
        <f>VLOOKUP(B1584,YahooFinanceInfos!A:AT,46,FALSE)</f>
        <v>0</v>
      </c>
      <c r="J1584" s="4">
        <f>VLOOKUP(B1584,YahooFinanceInfos!A:AV,48,FALSE)</f>
        <v>0</v>
      </c>
      <c r="K1584" s="4" t="str">
        <f t="shared" si="255"/>
        <v>na</v>
      </c>
      <c r="L1584" s="9">
        <f>VLOOKUP(B1584,YahooFinanceInfos!A:AV,47,FALSE)</f>
        <v>0</v>
      </c>
      <c r="M1584" s="9">
        <f>VLOOKUP(B1584,YahooFinanceInfos!A:AZ,52,FALSE)</f>
        <v>0</v>
      </c>
      <c r="N1584" s="4">
        <f>VLOOKUP(B1584,YahooFinanceInfos!A:BH,60,FALSE)</f>
        <v>0</v>
      </c>
      <c r="O1584" s="4" t="str">
        <f t="shared" si="256"/>
        <v>don't touch</v>
      </c>
      <c r="P1584" s="4"/>
      <c r="Q1584" s="4"/>
      <c r="R1584" s="4"/>
      <c r="S1584" s="4"/>
      <c r="T1584" s="4"/>
      <c r="AA1584" s="4" t="str">
        <f t="shared" si="248"/>
        <v>na</v>
      </c>
      <c r="AB1584" s="4" t="str">
        <f t="shared" si="249"/>
        <v>na</v>
      </c>
      <c r="AC1584" s="4" t="str">
        <f t="shared" si="250"/>
        <v>na</v>
      </c>
      <c r="AD1584" s="4" t="str">
        <f t="shared" si="251"/>
        <v>na</v>
      </c>
      <c r="AE1584" s="4" t="str">
        <f t="shared" si="252"/>
        <v>na</v>
      </c>
      <c r="AF1584" s="4" t="str">
        <f t="shared" si="253"/>
        <v>na</v>
      </c>
      <c r="AG1584" s="4" t="str">
        <f t="shared" si="254"/>
        <v>na</v>
      </c>
    </row>
    <row r="1585" spans="1:33" x14ac:dyDescent="0.2">
      <c r="A1585" t="s">
        <v>5494</v>
      </c>
      <c r="B1585" t="s">
        <v>6136</v>
      </c>
      <c r="C1585" s="7" t="str">
        <f>VLOOKUP(B1585,YahooFinanceInfos!A:T,9,FALSE)</f>
        <v>iShares S&amp;P Global Timber &amp; For</v>
      </c>
      <c r="D1585" t="str">
        <f>VLOOKUP(B1585,YahooFinanceInfos!A:T,7,FALSE)</f>
        <v>USD</v>
      </c>
      <c r="E1585" s="1">
        <f>VLOOKUP(B1585,YahooFinanceInfos!A:T,20,FALSE)</f>
        <v>49.17</v>
      </c>
      <c r="F1585" s="4" t="str">
        <f>VLOOKUP(B1585,YahooFinanceInfos!A:AK,37,FALSE)</f>
        <v>39.55 - 67.54</v>
      </c>
      <c r="G1585" s="11">
        <f>(VLOOKUP(B1585,YahooFinanceInfos!A:AO,41,FALSE)-E1585)/E1585</f>
        <v>0.37360178970917235</v>
      </c>
      <c r="H1585" s="9">
        <f>VLOOKUP(B1585,YahooFinanceInfos!A:AX,50,FALSE)</f>
        <v>0</v>
      </c>
      <c r="I1585" s="9">
        <f>VLOOKUP(B1585,YahooFinanceInfos!A:AT,46,FALSE)</f>
        <v>0</v>
      </c>
      <c r="J1585" s="4">
        <f>VLOOKUP(B1585,YahooFinanceInfos!A:AV,48,FALSE)</f>
        <v>0</v>
      </c>
      <c r="K1585" s="4" t="str">
        <f t="shared" si="255"/>
        <v>na</v>
      </c>
      <c r="L1585" s="9">
        <f>VLOOKUP(B1585,YahooFinanceInfos!A:AV,47,FALSE)</f>
        <v>0</v>
      </c>
      <c r="M1585" s="9">
        <f>VLOOKUP(B1585,YahooFinanceInfos!A:AZ,52,FALSE)</f>
        <v>0</v>
      </c>
      <c r="N1585" s="4">
        <f>VLOOKUP(B1585,YahooFinanceInfos!A:BH,60,FALSE)</f>
        <v>0</v>
      </c>
      <c r="O1585" s="4" t="str">
        <f t="shared" si="256"/>
        <v>don't touch</v>
      </c>
      <c r="P1585" s="4"/>
      <c r="Q1585" s="4"/>
      <c r="R1585" s="4"/>
      <c r="S1585" s="4"/>
      <c r="T1585" s="4"/>
      <c r="AA1585" s="4" t="str">
        <f t="shared" si="248"/>
        <v>na</v>
      </c>
      <c r="AB1585" s="4" t="str">
        <f t="shared" si="249"/>
        <v>na</v>
      </c>
      <c r="AC1585" s="4" t="str">
        <f t="shared" si="250"/>
        <v>na</v>
      </c>
      <c r="AD1585" s="4" t="str">
        <f t="shared" si="251"/>
        <v>na</v>
      </c>
      <c r="AE1585" s="4" t="str">
        <f t="shared" si="252"/>
        <v>na</v>
      </c>
      <c r="AF1585" s="4" t="str">
        <f t="shared" si="253"/>
        <v>na</v>
      </c>
      <c r="AG1585" s="4" t="str">
        <f t="shared" si="254"/>
        <v>na</v>
      </c>
    </row>
    <row r="1586" spans="1:33" x14ac:dyDescent="0.2">
      <c r="A1586" t="s">
        <v>5494</v>
      </c>
      <c r="B1586" t="s">
        <v>6138</v>
      </c>
      <c r="C1586" s="7" t="str">
        <f>VLOOKUP(B1586,YahooFinanceInfos!A:T,9,FALSE)</f>
        <v>Invesco MSCI Global Timber ETF</v>
      </c>
      <c r="D1586" t="str">
        <f>VLOOKUP(B1586,YahooFinanceInfos!A:T,7,FALSE)</f>
        <v>USD</v>
      </c>
      <c r="E1586" s="1">
        <f>VLOOKUP(B1586,YahooFinanceInfos!A:T,20,FALSE)</f>
        <v>21.655000000000001</v>
      </c>
      <c r="F1586" s="4" t="str">
        <f>VLOOKUP(B1586,YahooFinanceInfos!A:AK,37,FALSE)</f>
        <v>17.5 - 29.74</v>
      </c>
      <c r="G1586" s="11">
        <f>(VLOOKUP(B1586,YahooFinanceInfos!A:AO,41,FALSE)-E1586)/E1586</f>
        <v>0.37335488339875306</v>
      </c>
      <c r="H1586" s="9">
        <f>VLOOKUP(B1586,YahooFinanceInfos!A:AX,50,FALSE)</f>
        <v>0</v>
      </c>
      <c r="I1586" s="9">
        <f>VLOOKUP(B1586,YahooFinanceInfos!A:AT,46,FALSE)</f>
        <v>0</v>
      </c>
      <c r="J1586" s="4">
        <f>VLOOKUP(B1586,YahooFinanceInfos!A:AV,48,FALSE)</f>
        <v>0</v>
      </c>
      <c r="K1586" s="4" t="str">
        <f t="shared" si="255"/>
        <v>na</v>
      </c>
      <c r="L1586" s="9">
        <f>VLOOKUP(B1586,YahooFinanceInfos!A:AV,47,FALSE)</f>
        <v>0</v>
      </c>
      <c r="M1586" s="9">
        <f>VLOOKUP(B1586,YahooFinanceInfos!A:AZ,52,FALSE)</f>
        <v>0</v>
      </c>
      <c r="N1586" s="4">
        <f>VLOOKUP(B1586,YahooFinanceInfos!A:BH,60,FALSE)</f>
        <v>0</v>
      </c>
      <c r="O1586" s="4" t="str">
        <f t="shared" si="256"/>
        <v>don't touch</v>
      </c>
      <c r="P1586" s="4"/>
      <c r="Q1586" s="4"/>
      <c r="R1586" s="4"/>
      <c r="S1586" s="4"/>
      <c r="T1586" s="4"/>
      <c r="AA1586" s="4" t="str">
        <f t="shared" si="248"/>
        <v>na</v>
      </c>
      <c r="AB1586" s="4" t="str">
        <f t="shared" si="249"/>
        <v>na</v>
      </c>
      <c r="AC1586" s="4" t="str">
        <f t="shared" si="250"/>
        <v>na</v>
      </c>
      <c r="AD1586" s="4" t="str">
        <f t="shared" si="251"/>
        <v>na</v>
      </c>
      <c r="AE1586" s="4" t="str">
        <f t="shared" si="252"/>
        <v>na</v>
      </c>
      <c r="AF1586" s="4" t="str">
        <f t="shared" si="253"/>
        <v>na</v>
      </c>
      <c r="AG1586" s="4" t="str">
        <f t="shared" si="254"/>
        <v>na</v>
      </c>
    </row>
    <row r="1587" spans="1:33" x14ac:dyDescent="0.2">
      <c r="A1587" t="s">
        <v>5494</v>
      </c>
      <c r="B1587" t="s">
        <v>6140</v>
      </c>
      <c r="C1587" s="7" t="str">
        <f>VLOOKUP(B1587,YahooFinanceInfos!A:T,9,FALSE)</f>
        <v>WisdomTree Dynamic Currency Hed</v>
      </c>
      <c r="D1587" t="str">
        <f>VLOOKUP(B1587,YahooFinanceInfos!A:T,7,FALSE)</f>
        <v>USD</v>
      </c>
      <c r="E1587" s="1">
        <f>VLOOKUP(B1587,YahooFinanceInfos!A:T,20,FALSE)</f>
        <v>23.53</v>
      </c>
      <c r="F1587" s="4" t="str">
        <f>VLOOKUP(B1587,YahooFinanceInfos!A:AK,37,FALSE)</f>
        <v>19.908 - 30.89</v>
      </c>
      <c r="G1587" s="11">
        <f>(VLOOKUP(B1587,YahooFinanceInfos!A:AO,41,FALSE)-E1587)/E1587</f>
        <v>0.3127921801954951</v>
      </c>
      <c r="H1587" s="9">
        <f>VLOOKUP(B1587,YahooFinanceInfos!A:AX,50,FALSE)</f>
        <v>0</v>
      </c>
      <c r="I1587" s="9">
        <f>VLOOKUP(B1587,YahooFinanceInfos!A:AT,46,FALSE)</f>
        <v>0</v>
      </c>
      <c r="J1587" s="4">
        <f>VLOOKUP(B1587,YahooFinanceInfos!A:AV,48,FALSE)</f>
        <v>0</v>
      </c>
      <c r="K1587" s="4" t="str">
        <f t="shared" si="255"/>
        <v>na</v>
      </c>
      <c r="L1587" s="9">
        <f>VLOOKUP(B1587,YahooFinanceInfos!A:AV,47,FALSE)</f>
        <v>0</v>
      </c>
      <c r="M1587" s="9">
        <f>VLOOKUP(B1587,YahooFinanceInfos!A:AZ,52,FALSE)</f>
        <v>0</v>
      </c>
      <c r="N1587" s="4">
        <f>VLOOKUP(B1587,YahooFinanceInfos!A:BH,60,FALSE)</f>
        <v>0</v>
      </c>
      <c r="O1587" s="4" t="str">
        <f t="shared" si="256"/>
        <v>don't touch</v>
      </c>
      <c r="P1587" s="4"/>
      <c r="Q1587" s="4"/>
      <c r="R1587" s="4"/>
      <c r="S1587" s="4"/>
      <c r="T1587" s="4"/>
      <c r="AA1587" s="4" t="str">
        <f t="shared" si="248"/>
        <v>na</v>
      </c>
      <c r="AB1587" s="4" t="str">
        <f t="shared" si="249"/>
        <v>na</v>
      </c>
      <c r="AC1587" s="4" t="str">
        <f t="shared" si="250"/>
        <v>na</v>
      </c>
      <c r="AD1587" s="4" t="str">
        <f t="shared" si="251"/>
        <v>na</v>
      </c>
      <c r="AE1587" s="4" t="str">
        <f t="shared" si="252"/>
        <v>na</v>
      </c>
      <c r="AF1587" s="4" t="str">
        <f t="shared" si="253"/>
        <v>na</v>
      </c>
      <c r="AG1587" s="4" t="str">
        <f t="shared" si="254"/>
        <v>na</v>
      </c>
    </row>
    <row r="1588" spans="1:33" x14ac:dyDescent="0.2">
      <c r="A1588" t="s">
        <v>5494</v>
      </c>
      <c r="B1588" t="s">
        <v>6142</v>
      </c>
      <c r="C1588" s="7" t="str">
        <f>VLOOKUP(B1588,YahooFinanceInfos!A:T,9,FALSE)</f>
        <v>Schwab Fundamental Internationa</v>
      </c>
      <c r="D1588" t="str">
        <f>VLOOKUP(B1588,YahooFinanceInfos!A:T,7,FALSE)</f>
        <v>USD</v>
      </c>
      <c r="E1588" s="1">
        <f>VLOOKUP(B1588,YahooFinanceInfos!A:T,20,FALSE)</f>
        <v>25.18</v>
      </c>
      <c r="F1588" s="4" t="str">
        <f>VLOOKUP(B1588,YahooFinanceInfos!A:AK,37,FALSE)</f>
        <v>20.07 - 33.5</v>
      </c>
      <c r="G1588" s="11">
        <f>(VLOOKUP(B1588,YahooFinanceInfos!A:AO,41,FALSE)-E1588)/E1588</f>
        <v>0.33042096902303419</v>
      </c>
      <c r="H1588" s="9">
        <f>VLOOKUP(B1588,YahooFinanceInfos!A:AX,50,FALSE)</f>
        <v>0</v>
      </c>
      <c r="I1588" s="9">
        <f>VLOOKUP(B1588,YahooFinanceInfos!A:AT,46,FALSE)</f>
        <v>0</v>
      </c>
      <c r="J1588" s="4">
        <f>VLOOKUP(B1588,YahooFinanceInfos!A:AV,48,FALSE)</f>
        <v>0</v>
      </c>
      <c r="K1588" s="4" t="str">
        <f t="shared" si="255"/>
        <v>na</v>
      </c>
      <c r="L1588" s="9">
        <f>VLOOKUP(B1588,YahooFinanceInfos!A:AV,47,FALSE)</f>
        <v>0</v>
      </c>
      <c r="M1588" s="9">
        <f>VLOOKUP(B1588,YahooFinanceInfos!A:AZ,52,FALSE)</f>
        <v>0</v>
      </c>
      <c r="N1588" s="4">
        <f>VLOOKUP(B1588,YahooFinanceInfos!A:BH,60,FALSE)</f>
        <v>0</v>
      </c>
      <c r="O1588" s="4" t="str">
        <f t="shared" si="256"/>
        <v>don't touch</v>
      </c>
      <c r="P1588" s="4"/>
      <c r="Q1588" s="4"/>
      <c r="R1588" s="4"/>
      <c r="S1588" s="4"/>
      <c r="T1588" s="4"/>
      <c r="AA1588" s="4" t="str">
        <f t="shared" si="248"/>
        <v>na</v>
      </c>
      <c r="AB1588" s="4" t="str">
        <f t="shared" si="249"/>
        <v>na</v>
      </c>
      <c r="AC1588" s="4" t="str">
        <f t="shared" si="250"/>
        <v>na</v>
      </c>
      <c r="AD1588" s="4" t="str">
        <f t="shared" si="251"/>
        <v>na</v>
      </c>
      <c r="AE1588" s="4" t="str">
        <f t="shared" si="252"/>
        <v>na</v>
      </c>
      <c r="AF1588" s="4" t="str">
        <f t="shared" si="253"/>
        <v>na</v>
      </c>
      <c r="AG1588" s="4" t="str">
        <f t="shared" si="254"/>
        <v>na</v>
      </c>
    </row>
    <row r="1589" spans="1:33" x14ac:dyDescent="0.2">
      <c r="A1589" t="s">
        <v>5494</v>
      </c>
      <c r="B1589" t="s">
        <v>6144</v>
      </c>
      <c r="C1589" s="7" t="str">
        <f>VLOOKUP(B1589,YahooFinanceInfos!A:T,9,FALSE)</f>
        <v>First Trust Eurozone AlphaDEX E</v>
      </c>
      <c r="D1589" t="str">
        <f>VLOOKUP(B1589,YahooFinanceInfos!A:T,7,FALSE)</f>
        <v>USD</v>
      </c>
      <c r="E1589" s="1">
        <f>VLOOKUP(B1589,YahooFinanceInfos!A:T,20,FALSE)</f>
        <v>29.484999999999999</v>
      </c>
      <c r="F1589" s="4" t="str">
        <f>VLOOKUP(B1589,YahooFinanceInfos!A:AK,37,FALSE)</f>
        <v>22.92 - 41.61</v>
      </c>
      <c r="G1589" s="11">
        <f>(VLOOKUP(B1589,YahooFinanceInfos!A:AO,41,FALSE)-E1589)/E1589</f>
        <v>0.4112260471426149</v>
      </c>
      <c r="H1589" s="9">
        <f>VLOOKUP(B1589,YahooFinanceInfos!A:AX,50,FALSE)</f>
        <v>0</v>
      </c>
      <c r="I1589" s="9">
        <f>VLOOKUP(B1589,YahooFinanceInfos!A:AT,46,FALSE)</f>
        <v>0</v>
      </c>
      <c r="J1589" s="4">
        <f>VLOOKUP(B1589,YahooFinanceInfos!A:AV,48,FALSE)</f>
        <v>0</v>
      </c>
      <c r="K1589" s="4" t="str">
        <f t="shared" si="255"/>
        <v>na</v>
      </c>
      <c r="L1589" s="9">
        <f>VLOOKUP(B1589,YahooFinanceInfos!A:AV,47,FALSE)</f>
        <v>0</v>
      </c>
      <c r="M1589" s="9">
        <f>VLOOKUP(B1589,YahooFinanceInfos!A:AZ,52,FALSE)</f>
        <v>0</v>
      </c>
      <c r="N1589" s="4">
        <f>VLOOKUP(B1589,YahooFinanceInfos!A:BH,60,FALSE)</f>
        <v>0</v>
      </c>
      <c r="O1589" s="4" t="str">
        <f t="shared" si="256"/>
        <v>don't touch</v>
      </c>
      <c r="P1589" s="4"/>
      <c r="Q1589" s="4"/>
      <c r="R1589" s="4"/>
      <c r="S1589" s="4"/>
      <c r="T1589" s="4"/>
      <c r="AA1589" s="4" t="str">
        <f t="shared" si="248"/>
        <v>na</v>
      </c>
      <c r="AB1589" s="4" t="str">
        <f t="shared" si="249"/>
        <v>na</v>
      </c>
      <c r="AC1589" s="4" t="str">
        <f t="shared" si="250"/>
        <v>na</v>
      </c>
      <c r="AD1589" s="4" t="str">
        <f t="shared" si="251"/>
        <v>na</v>
      </c>
      <c r="AE1589" s="4" t="str">
        <f t="shared" si="252"/>
        <v>na</v>
      </c>
      <c r="AF1589" s="4" t="str">
        <f t="shared" si="253"/>
        <v>na</v>
      </c>
      <c r="AG1589" s="4" t="str">
        <f t="shared" si="254"/>
        <v>na</v>
      </c>
    </row>
    <row r="1590" spans="1:33" x14ac:dyDescent="0.2">
      <c r="A1590" t="s">
        <v>5494</v>
      </c>
      <c r="B1590" t="s">
        <v>6146</v>
      </c>
      <c r="C1590" s="7" t="str">
        <f>VLOOKUP(B1590,YahooFinanceInfos!A:T,9,FALSE)</f>
        <v>WisdomTree Europe Hedged SmallC</v>
      </c>
      <c r="D1590" t="str">
        <f>VLOOKUP(B1590,YahooFinanceInfos!A:T,7,FALSE)</f>
        <v>USD</v>
      </c>
      <c r="E1590" s="1">
        <f>VLOOKUP(B1590,YahooFinanceInfos!A:T,20,FALSE)</f>
        <v>24.7</v>
      </c>
      <c r="F1590" s="4" t="str">
        <f>VLOOKUP(B1590,YahooFinanceInfos!A:AK,37,FALSE)</f>
        <v>20.1 - 34.01</v>
      </c>
      <c r="G1590" s="11">
        <f>(VLOOKUP(B1590,YahooFinanceInfos!A:AO,41,FALSE)-E1590)/E1590</f>
        <v>0.37692307692307686</v>
      </c>
      <c r="H1590" s="9">
        <f>VLOOKUP(B1590,YahooFinanceInfos!A:AX,50,FALSE)</f>
        <v>0</v>
      </c>
      <c r="I1590" s="9">
        <f>VLOOKUP(B1590,YahooFinanceInfos!A:AT,46,FALSE)</f>
        <v>0</v>
      </c>
      <c r="J1590" s="4">
        <f>VLOOKUP(B1590,YahooFinanceInfos!A:AV,48,FALSE)</f>
        <v>0</v>
      </c>
      <c r="K1590" s="4" t="str">
        <f t="shared" si="255"/>
        <v>na</v>
      </c>
      <c r="L1590" s="9">
        <f>VLOOKUP(B1590,YahooFinanceInfos!A:AV,47,FALSE)</f>
        <v>0</v>
      </c>
      <c r="M1590" s="9">
        <f>VLOOKUP(B1590,YahooFinanceInfos!A:AZ,52,FALSE)</f>
        <v>0</v>
      </c>
      <c r="N1590" s="4">
        <f>VLOOKUP(B1590,YahooFinanceInfos!A:BH,60,FALSE)</f>
        <v>0</v>
      </c>
      <c r="O1590" s="4" t="str">
        <f t="shared" si="256"/>
        <v>don't touch</v>
      </c>
      <c r="P1590" s="4"/>
      <c r="Q1590" s="4"/>
      <c r="R1590" s="4"/>
      <c r="S1590" s="4"/>
      <c r="T1590" s="4"/>
      <c r="AA1590" s="4" t="str">
        <f t="shared" si="248"/>
        <v>na</v>
      </c>
      <c r="AB1590" s="4" t="str">
        <f t="shared" si="249"/>
        <v>na</v>
      </c>
      <c r="AC1590" s="4" t="str">
        <f t="shared" si="250"/>
        <v>na</v>
      </c>
      <c r="AD1590" s="4" t="str">
        <f t="shared" si="251"/>
        <v>na</v>
      </c>
      <c r="AE1590" s="4" t="str">
        <f t="shared" si="252"/>
        <v>na</v>
      </c>
      <c r="AF1590" s="4" t="str">
        <f t="shared" si="253"/>
        <v>na</v>
      </c>
      <c r="AG1590" s="4" t="str">
        <f t="shared" si="254"/>
        <v>na</v>
      </c>
    </row>
    <row r="1591" spans="1:33" x14ac:dyDescent="0.2">
      <c r="A1591" t="s">
        <v>5494</v>
      </c>
      <c r="B1591" t="s">
        <v>6148</v>
      </c>
      <c r="C1591" s="7" t="str">
        <f>VLOOKUP(B1591,YahooFinanceInfos!A:T,9,FALSE)</f>
        <v>Columbia EM Core ex-China ETF</v>
      </c>
      <c r="D1591" t="str">
        <f>VLOOKUP(B1591,YahooFinanceInfos!A:T,7,FALSE)</f>
        <v>USD</v>
      </c>
      <c r="E1591" s="1">
        <f>VLOOKUP(B1591,YahooFinanceInfos!A:T,20,FALSE)</f>
        <v>20.315200000000001</v>
      </c>
      <c r="F1591" s="4" t="str">
        <f>VLOOKUP(B1591,YahooFinanceInfos!A:AK,37,FALSE)</f>
        <v>16.43 - 28.59</v>
      </c>
      <c r="G1591" s="11">
        <f>(VLOOKUP(B1591,YahooFinanceInfos!A:AO,41,FALSE)-E1591)/E1591</f>
        <v>0.40732062691974474</v>
      </c>
      <c r="H1591" s="9">
        <f>VLOOKUP(B1591,YahooFinanceInfos!A:AX,50,FALSE)</f>
        <v>0</v>
      </c>
      <c r="I1591" s="9">
        <f>VLOOKUP(B1591,YahooFinanceInfos!A:AT,46,FALSE)</f>
        <v>0</v>
      </c>
      <c r="J1591" s="4">
        <f>VLOOKUP(B1591,YahooFinanceInfos!A:AV,48,FALSE)</f>
        <v>0</v>
      </c>
      <c r="K1591" s="4" t="str">
        <f t="shared" si="255"/>
        <v>na</v>
      </c>
      <c r="L1591" s="9">
        <f>VLOOKUP(B1591,YahooFinanceInfos!A:AV,47,FALSE)</f>
        <v>0</v>
      </c>
      <c r="M1591" s="9">
        <f>VLOOKUP(B1591,YahooFinanceInfos!A:AZ,52,FALSE)</f>
        <v>0</v>
      </c>
      <c r="N1591" s="4">
        <f>VLOOKUP(B1591,YahooFinanceInfos!A:BH,60,FALSE)</f>
        <v>0</v>
      </c>
      <c r="O1591" s="4" t="str">
        <f t="shared" si="256"/>
        <v>don't touch</v>
      </c>
      <c r="P1591" s="4"/>
      <c r="Q1591" s="4"/>
      <c r="R1591" s="4"/>
      <c r="S1591" s="4"/>
      <c r="T1591" s="4"/>
      <c r="AA1591" s="4" t="str">
        <f t="shared" si="248"/>
        <v>na</v>
      </c>
      <c r="AB1591" s="4" t="str">
        <f t="shared" si="249"/>
        <v>na</v>
      </c>
      <c r="AC1591" s="4" t="str">
        <f t="shared" si="250"/>
        <v>na</v>
      </c>
      <c r="AD1591" s="4" t="str">
        <f t="shared" si="251"/>
        <v>na</v>
      </c>
      <c r="AE1591" s="4" t="str">
        <f t="shared" si="252"/>
        <v>na</v>
      </c>
      <c r="AF1591" s="4" t="str">
        <f t="shared" si="253"/>
        <v>na</v>
      </c>
      <c r="AG1591" s="4" t="str">
        <f t="shared" si="254"/>
        <v>na</v>
      </c>
    </row>
    <row r="1592" spans="1:33" x14ac:dyDescent="0.2">
      <c r="A1592" t="s">
        <v>5494</v>
      </c>
      <c r="B1592" t="s">
        <v>6150</v>
      </c>
      <c r="C1592" s="7" t="str">
        <f>VLOOKUP(B1592,YahooFinanceInfos!A:T,9,FALSE)</f>
        <v>IQ 50 Percent Hedged FTSE Inter</v>
      </c>
      <c r="D1592" t="str">
        <f>VLOOKUP(B1592,YahooFinanceInfos!A:T,7,FALSE)</f>
        <v>USD</v>
      </c>
      <c r="E1592" s="1">
        <f>VLOOKUP(B1592,YahooFinanceInfos!A:T,20,FALSE)</f>
        <v>17.5</v>
      </c>
      <c r="F1592" s="4" t="str">
        <f>VLOOKUP(B1592,YahooFinanceInfos!A:AK,37,FALSE)</f>
        <v>14.67 - 22.26</v>
      </c>
      <c r="G1592" s="11">
        <f>(VLOOKUP(B1592,YahooFinanceInfos!A:AO,41,FALSE)-E1592)/E1592</f>
        <v>0.27200000000000008</v>
      </c>
      <c r="H1592" s="9">
        <f>VLOOKUP(B1592,YahooFinanceInfos!A:AX,50,FALSE)</f>
        <v>0</v>
      </c>
      <c r="I1592" s="9">
        <f>VLOOKUP(B1592,YahooFinanceInfos!A:AT,46,FALSE)</f>
        <v>0</v>
      </c>
      <c r="J1592" s="4">
        <f>VLOOKUP(B1592,YahooFinanceInfos!A:AV,48,FALSE)</f>
        <v>0</v>
      </c>
      <c r="K1592" s="4" t="str">
        <f t="shared" si="255"/>
        <v>na</v>
      </c>
      <c r="L1592" s="9">
        <f>VLOOKUP(B1592,YahooFinanceInfos!A:AV,47,FALSE)</f>
        <v>0</v>
      </c>
      <c r="M1592" s="9">
        <f>VLOOKUP(B1592,YahooFinanceInfos!A:AZ,52,FALSE)</f>
        <v>0</v>
      </c>
      <c r="N1592" s="4">
        <f>VLOOKUP(B1592,YahooFinanceInfos!A:BH,60,FALSE)</f>
        <v>0</v>
      </c>
      <c r="O1592" s="4" t="str">
        <f t="shared" si="256"/>
        <v>don't touch</v>
      </c>
      <c r="P1592" s="4"/>
      <c r="Q1592" s="4"/>
      <c r="R1592" s="4"/>
      <c r="S1592" s="4"/>
      <c r="T1592" s="4"/>
      <c r="AA1592" s="4" t="str">
        <f t="shared" si="248"/>
        <v>na</v>
      </c>
      <c r="AB1592" s="4" t="str">
        <f t="shared" si="249"/>
        <v>na</v>
      </c>
      <c r="AC1592" s="4" t="str">
        <f t="shared" si="250"/>
        <v>na</v>
      </c>
      <c r="AD1592" s="4" t="str">
        <f t="shared" si="251"/>
        <v>na</v>
      </c>
      <c r="AE1592" s="4" t="str">
        <f t="shared" si="252"/>
        <v>na</v>
      </c>
      <c r="AF1592" s="4" t="str">
        <f t="shared" si="253"/>
        <v>na</v>
      </c>
      <c r="AG1592" s="4" t="str">
        <f t="shared" si="254"/>
        <v>na</v>
      </c>
    </row>
    <row r="1593" spans="1:33" x14ac:dyDescent="0.2">
      <c r="A1593" t="s">
        <v>5494</v>
      </c>
      <c r="B1593" t="s">
        <v>6152</v>
      </c>
      <c r="C1593" s="7" t="str">
        <f>VLOOKUP(B1593,YahooFinanceInfos!A:T,9,FALSE)</f>
        <v>iShares Currency Hedged JPX-Nik</v>
      </c>
      <c r="D1593" t="str">
        <f>VLOOKUP(B1593,YahooFinanceInfos!A:T,7,FALSE)</f>
        <v>USD</v>
      </c>
      <c r="E1593" s="1">
        <f>VLOOKUP(B1593,YahooFinanceInfos!A:T,20,FALSE)</f>
        <v>25.995699999999999</v>
      </c>
      <c r="F1593" s="4" t="str">
        <f>VLOOKUP(B1593,YahooFinanceInfos!A:AK,37,FALSE)</f>
        <v>20.974 - 31.055</v>
      </c>
      <c r="G1593" s="11">
        <f>(VLOOKUP(B1593,YahooFinanceInfos!A:AO,41,FALSE)-E1593)/E1593</f>
        <v>0.19462064879960919</v>
      </c>
      <c r="H1593" s="9">
        <f>VLOOKUP(B1593,YahooFinanceInfos!A:AX,50,FALSE)</f>
        <v>0</v>
      </c>
      <c r="I1593" s="9">
        <f>VLOOKUP(B1593,YahooFinanceInfos!A:AT,46,FALSE)</f>
        <v>0</v>
      </c>
      <c r="J1593" s="4">
        <f>VLOOKUP(B1593,YahooFinanceInfos!A:AV,48,FALSE)</f>
        <v>0</v>
      </c>
      <c r="K1593" s="4" t="str">
        <f t="shared" si="255"/>
        <v>na</v>
      </c>
      <c r="L1593" s="9">
        <f>VLOOKUP(B1593,YahooFinanceInfos!A:AV,47,FALSE)</f>
        <v>0</v>
      </c>
      <c r="M1593" s="9">
        <f>VLOOKUP(B1593,YahooFinanceInfos!A:AZ,52,FALSE)</f>
        <v>0</v>
      </c>
      <c r="N1593" s="4">
        <f>VLOOKUP(B1593,YahooFinanceInfos!A:BH,60,FALSE)</f>
        <v>0</v>
      </c>
      <c r="O1593" s="4" t="str">
        <f t="shared" si="256"/>
        <v>don't touch</v>
      </c>
      <c r="P1593" s="4"/>
      <c r="Q1593" s="4"/>
      <c r="R1593" s="4"/>
      <c r="S1593" s="4"/>
      <c r="T1593" s="4"/>
      <c r="AA1593" s="4" t="str">
        <f t="shared" si="248"/>
        <v>na</v>
      </c>
      <c r="AB1593" s="4" t="str">
        <f t="shared" si="249"/>
        <v>na</v>
      </c>
      <c r="AC1593" s="4" t="str">
        <f t="shared" si="250"/>
        <v>na</v>
      </c>
      <c r="AD1593" s="4" t="str">
        <f t="shared" si="251"/>
        <v>na</v>
      </c>
      <c r="AE1593" s="4" t="str">
        <f t="shared" si="252"/>
        <v>na</v>
      </c>
      <c r="AF1593" s="4" t="str">
        <f t="shared" si="253"/>
        <v>na</v>
      </c>
      <c r="AG1593" s="4" t="str">
        <f t="shared" si="254"/>
        <v>na</v>
      </c>
    </row>
    <row r="1594" spans="1:33" x14ac:dyDescent="0.2">
      <c r="A1594" t="s">
        <v>5494</v>
      </c>
      <c r="B1594" t="s">
        <v>6154</v>
      </c>
      <c r="C1594" s="7" t="str">
        <f>VLOOKUP(B1594,YahooFinanceInfos!A:T,9,FALSE)</f>
        <v>iShares MSCI Europe Small-Cap E</v>
      </c>
      <c r="D1594" t="str">
        <f>VLOOKUP(B1594,YahooFinanceInfos!A:T,7,FALSE)</f>
        <v>USD</v>
      </c>
      <c r="E1594" s="1">
        <f>VLOOKUP(B1594,YahooFinanceInfos!A:T,20,FALSE)</f>
        <v>40.8735</v>
      </c>
      <c r="F1594" s="4" t="str">
        <f>VLOOKUP(B1594,YahooFinanceInfos!A:AK,37,FALSE)</f>
        <v>31.74 - 56.3</v>
      </c>
      <c r="G1594" s="11">
        <f>(VLOOKUP(B1594,YahooFinanceInfos!A:AO,41,FALSE)-E1594)/E1594</f>
        <v>0.37742057812519109</v>
      </c>
      <c r="H1594" s="9">
        <f>VLOOKUP(B1594,YahooFinanceInfos!A:AX,50,FALSE)</f>
        <v>0</v>
      </c>
      <c r="I1594" s="9">
        <f>VLOOKUP(B1594,YahooFinanceInfos!A:AT,46,FALSE)</f>
        <v>0</v>
      </c>
      <c r="J1594" s="4">
        <f>VLOOKUP(B1594,YahooFinanceInfos!A:AV,48,FALSE)</f>
        <v>0</v>
      </c>
      <c r="K1594" s="4" t="str">
        <f t="shared" si="255"/>
        <v>na</v>
      </c>
      <c r="L1594" s="9">
        <f>VLOOKUP(B1594,YahooFinanceInfos!A:AV,47,FALSE)</f>
        <v>0</v>
      </c>
      <c r="M1594" s="9">
        <f>VLOOKUP(B1594,YahooFinanceInfos!A:AZ,52,FALSE)</f>
        <v>0</v>
      </c>
      <c r="N1594" s="4">
        <f>VLOOKUP(B1594,YahooFinanceInfos!A:BH,60,FALSE)</f>
        <v>0</v>
      </c>
      <c r="O1594" s="4" t="str">
        <f t="shared" si="256"/>
        <v>don't touch</v>
      </c>
      <c r="P1594" s="4"/>
      <c r="Q1594" s="4"/>
      <c r="R1594" s="4"/>
      <c r="S1594" s="4"/>
      <c r="T1594" s="4"/>
      <c r="AA1594" s="4" t="str">
        <f t="shared" si="248"/>
        <v>na</v>
      </c>
      <c r="AB1594" s="4" t="str">
        <f t="shared" si="249"/>
        <v>na</v>
      </c>
      <c r="AC1594" s="4" t="str">
        <f t="shared" si="250"/>
        <v>na</v>
      </c>
      <c r="AD1594" s="4" t="str">
        <f t="shared" si="251"/>
        <v>na</v>
      </c>
      <c r="AE1594" s="4" t="str">
        <f t="shared" si="252"/>
        <v>na</v>
      </c>
      <c r="AF1594" s="4" t="str">
        <f t="shared" si="253"/>
        <v>na</v>
      </c>
      <c r="AG1594" s="4" t="str">
        <f t="shared" si="254"/>
        <v>na</v>
      </c>
    </row>
    <row r="1595" spans="1:33" x14ac:dyDescent="0.2">
      <c r="A1595" t="s">
        <v>5494</v>
      </c>
      <c r="B1595" t="s">
        <v>6156</v>
      </c>
      <c r="C1595" s="7" t="str">
        <f>VLOOKUP(B1595,YahooFinanceInfos!A:T,9,FALSE)</f>
        <v>Xtrackers MSCI Europe Hedged Eq</v>
      </c>
      <c r="D1595" t="str">
        <f>VLOOKUP(B1595,YahooFinanceInfos!A:T,7,FALSE)</f>
        <v>USD</v>
      </c>
      <c r="E1595" s="1">
        <f>VLOOKUP(B1595,YahooFinanceInfos!A:T,20,FALSE)</f>
        <v>25.2</v>
      </c>
      <c r="F1595" s="4" t="str">
        <f>VLOOKUP(B1595,YahooFinanceInfos!A:AK,37,FALSE)</f>
        <v>20.49 - 32.18</v>
      </c>
      <c r="G1595" s="11">
        <f>(VLOOKUP(B1595,YahooFinanceInfos!A:AO,41,FALSE)-E1595)/E1595</f>
        <v>0.276984126984127</v>
      </c>
      <c r="H1595" s="9">
        <f>VLOOKUP(B1595,YahooFinanceInfos!A:AX,50,FALSE)</f>
        <v>0</v>
      </c>
      <c r="I1595" s="9">
        <f>VLOOKUP(B1595,YahooFinanceInfos!A:AT,46,FALSE)</f>
        <v>0</v>
      </c>
      <c r="J1595" s="4">
        <f>VLOOKUP(B1595,YahooFinanceInfos!A:AV,48,FALSE)</f>
        <v>0</v>
      </c>
      <c r="K1595" s="4" t="str">
        <f t="shared" si="255"/>
        <v>na</v>
      </c>
      <c r="L1595" s="9">
        <f>VLOOKUP(B1595,YahooFinanceInfos!A:AV,47,FALSE)</f>
        <v>0</v>
      </c>
      <c r="M1595" s="9">
        <f>VLOOKUP(B1595,YahooFinanceInfos!A:AZ,52,FALSE)</f>
        <v>0</v>
      </c>
      <c r="N1595" s="4">
        <f>VLOOKUP(B1595,YahooFinanceInfos!A:BH,60,FALSE)</f>
        <v>0</v>
      </c>
      <c r="O1595" s="4" t="str">
        <f t="shared" si="256"/>
        <v>don't touch</v>
      </c>
      <c r="P1595" s="4"/>
      <c r="Q1595" s="4"/>
      <c r="R1595" s="4"/>
      <c r="S1595" s="4"/>
      <c r="T1595" s="4"/>
      <c r="AA1595" s="4" t="str">
        <f t="shared" si="248"/>
        <v>na</v>
      </c>
      <c r="AB1595" s="4" t="str">
        <f t="shared" si="249"/>
        <v>na</v>
      </c>
      <c r="AC1595" s="4" t="str">
        <f t="shared" si="250"/>
        <v>na</v>
      </c>
      <c r="AD1595" s="4" t="str">
        <f t="shared" si="251"/>
        <v>na</v>
      </c>
      <c r="AE1595" s="4" t="str">
        <f t="shared" si="252"/>
        <v>na</v>
      </c>
      <c r="AF1595" s="4" t="str">
        <f t="shared" si="253"/>
        <v>na</v>
      </c>
      <c r="AG1595" s="4" t="str">
        <f t="shared" si="254"/>
        <v>na</v>
      </c>
    </row>
    <row r="1596" spans="1:33" x14ac:dyDescent="0.2">
      <c r="A1596" t="s">
        <v>5494</v>
      </c>
      <c r="B1596" t="s">
        <v>6158</v>
      </c>
      <c r="C1596" s="7" t="str">
        <f>VLOOKUP(B1596,YahooFinanceInfos!A:T,9,FALSE)</f>
        <v>Global X FTSE Nordic Region ETF</v>
      </c>
      <c r="D1596" t="str">
        <f>VLOOKUP(B1596,YahooFinanceInfos!A:T,7,FALSE)</f>
        <v>USD</v>
      </c>
      <c r="E1596" s="1">
        <f>VLOOKUP(B1596,YahooFinanceInfos!A:T,20,FALSE)</f>
        <v>18.868400000000001</v>
      </c>
      <c r="F1596" s="4" t="str">
        <f>VLOOKUP(B1596,YahooFinanceInfos!A:AK,37,FALSE)</f>
        <v>15.2 - 22.91</v>
      </c>
      <c r="G1596" s="11">
        <f>(VLOOKUP(B1596,YahooFinanceInfos!A:AO,41,FALSE)-E1596)/E1596</f>
        <v>0.21419940217506511</v>
      </c>
      <c r="H1596" s="9">
        <f>VLOOKUP(B1596,YahooFinanceInfos!A:AX,50,FALSE)</f>
        <v>0</v>
      </c>
      <c r="I1596" s="9">
        <f>VLOOKUP(B1596,YahooFinanceInfos!A:AT,46,FALSE)</f>
        <v>0</v>
      </c>
      <c r="J1596" s="4">
        <f>VLOOKUP(B1596,YahooFinanceInfos!A:AV,48,FALSE)</f>
        <v>0</v>
      </c>
      <c r="K1596" s="4" t="str">
        <f t="shared" si="255"/>
        <v>na</v>
      </c>
      <c r="L1596" s="9">
        <f>VLOOKUP(B1596,YahooFinanceInfos!A:AV,47,FALSE)</f>
        <v>0</v>
      </c>
      <c r="M1596" s="9">
        <f>VLOOKUP(B1596,YahooFinanceInfos!A:AZ,52,FALSE)</f>
        <v>0</v>
      </c>
      <c r="N1596" s="4">
        <f>VLOOKUP(B1596,YahooFinanceInfos!A:BH,60,FALSE)</f>
        <v>0</v>
      </c>
      <c r="O1596" s="4" t="str">
        <f t="shared" si="256"/>
        <v>don't touch</v>
      </c>
      <c r="P1596" s="4"/>
      <c r="Q1596" s="4"/>
      <c r="R1596" s="4"/>
      <c r="S1596" s="4"/>
      <c r="T1596" s="4"/>
      <c r="AA1596" s="4" t="str">
        <f t="shared" si="248"/>
        <v>na</v>
      </c>
      <c r="AB1596" s="4" t="str">
        <f t="shared" si="249"/>
        <v>na</v>
      </c>
      <c r="AC1596" s="4" t="str">
        <f t="shared" si="250"/>
        <v>na</v>
      </c>
      <c r="AD1596" s="4" t="str">
        <f t="shared" si="251"/>
        <v>na</v>
      </c>
      <c r="AE1596" s="4" t="str">
        <f t="shared" si="252"/>
        <v>na</v>
      </c>
      <c r="AF1596" s="4" t="str">
        <f t="shared" si="253"/>
        <v>na</v>
      </c>
      <c r="AG1596" s="4" t="str">
        <f t="shared" si="254"/>
        <v>na</v>
      </c>
    </row>
    <row r="1597" spans="1:33" x14ac:dyDescent="0.2">
      <c r="A1597" t="s">
        <v>5494</v>
      </c>
      <c r="B1597" t="s">
        <v>6160</v>
      </c>
      <c r="C1597" s="7" t="str">
        <f>VLOOKUP(B1597,YahooFinanceInfos!A:T,9,FALSE)</f>
        <v>ALPS Medical Breakthroughs ETF</v>
      </c>
      <c r="D1597" t="str">
        <f>VLOOKUP(B1597,YahooFinanceInfos!A:T,7,FALSE)</f>
        <v>USD</v>
      </c>
      <c r="E1597" s="1">
        <f>VLOOKUP(B1597,YahooFinanceInfos!A:T,20,FALSE)</f>
        <v>39.4</v>
      </c>
      <c r="F1597" s="4" t="str">
        <f>VLOOKUP(B1597,YahooFinanceInfos!A:AK,37,FALSE)</f>
        <v>25.1 - 43.96</v>
      </c>
      <c r="G1597" s="11">
        <f>(VLOOKUP(B1597,YahooFinanceInfos!A:AO,41,FALSE)-E1597)/E1597</f>
        <v>0.11573604060913711</v>
      </c>
      <c r="H1597" s="9">
        <f>VLOOKUP(B1597,YahooFinanceInfos!A:AX,50,FALSE)</f>
        <v>0</v>
      </c>
      <c r="I1597" s="9">
        <f>VLOOKUP(B1597,YahooFinanceInfos!A:AT,46,FALSE)</f>
        <v>0</v>
      </c>
      <c r="J1597" s="4">
        <f>VLOOKUP(B1597,YahooFinanceInfos!A:AV,48,FALSE)</f>
        <v>0</v>
      </c>
      <c r="K1597" s="4" t="str">
        <f t="shared" si="255"/>
        <v>na</v>
      </c>
      <c r="L1597" s="9">
        <f>VLOOKUP(B1597,YahooFinanceInfos!A:AV,47,FALSE)</f>
        <v>0</v>
      </c>
      <c r="M1597" s="9">
        <f>VLOOKUP(B1597,YahooFinanceInfos!A:AZ,52,FALSE)</f>
        <v>0</v>
      </c>
      <c r="N1597" s="4">
        <f>VLOOKUP(B1597,YahooFinanceInfos!A:BH,60,FALSE)</f>
        <v>0</v>
      </c>
      <c r="O1597" s="4" t="str">
        <f t="shared" si="256"/>
        <v>don't touch</v>
      </c>
      <c r="P1597" s="4"/>
      <c r="Q1597" s="4"/>
      <c r="R1597" s="4"/>
      <c r="S1597" s="4"/>
      <c r="T1597" s="4"/>
      <c r="AA1597" s="4" t="str">
        <f t="shared" si="248"/>
        <v>na</v>
      </c>
      <c r="AB1597" s="4" t="str">
        <f t="shared" si="249"/>
        <v>na</v>
      </c>
      <c r="AC1597" s="4" t="str">
        <f t="shared" si="250"/>
        <v>na</v>
      </c>
      <c r="AD1597" s="4" t="str">
        <f t="shared" si="251"/>
        <v>na</v>
      </c>
      <c r="AE1597" s="4" t="str">
        <f t="shared" si="252"/>
        <v>na</v>
      </c>
      <c r="AF1597" s="4" t="str">
        <f t="shared" si="253"/>
        <v>na</v>
      </c>
      <c r="AG1597" s="4" t="str">
        <f t="shared" si="254"/>
        <v>na</v>
      </c>
    </row>
    <row r="1598" spans="1:33" x14ac:dyDescent="0.2">
      <c r="A1598" t="s">
        <v>5494</v>
      </c>
      <c r="B1598" t="s">
        <v>6162</v>
      </c>
      <c r="C1598" s="7" t="str">
        <f>VLOOKUP(B1598,YahooFinanceInfos!A:T,9,FALSE)</f>
        <v>iShares Edge MSCI Intl Value Fa</v>
      </c>
      <c r="D1598" t="str">
        <f>VLOOKUP(B1598,YahooFinanceInfos!A:T,7,FALSE)</f>
        <v>USD</v>
      </c>
      <c r="E1598" s="1">
        <f>VLOOKUP(B1598,YahooFinanceInfos!A:T,20,FALSE)</f>
        <v>17.79</v>
      </c>
      <c r="F1598" s="4" t="str">
        <f>VLOOKUP(B1598,YahooFinanceInfos!A:AK,37,FALSE)</f>
        <v>15.275 - 24.79</v>
      </c>
      <c r="G1598" s="11">
        <f>(VLOOKUP(B1598,YahooFinanceInfos!A:AO,41,FALSE)-E1598)/E1598</f>
        <v>0.39347948285553686</v>
      </c>
      <c r="H1598" s="9">
        <f>VLOOKUP(B1598,YahooFinanceInfos!A:AX,50,FALSE)</f>
        <v>0</v>
      </c>
      <c r="I1598" s="9">
        <f>VLOOKUP(B1598,YahooFinanceInfos!A:AT,46,FALSE)</f>
        <v>0</v>
      </c>
      <c r="J1598" s="4">
        <f>VLOOKUP(B1598,YahooFinanceInfos!A:AV,48,FALSE)</f>
        <v>0</v>
      </c>
      <c r="K1598" s="4" t="str">
        <f t="shared" si="255"/>
        <v>na</v>
      </c>
      <c r="L1598" s="9">
        <f>VLOOKUP(B1598,YahooFinanceInfos!A:AV,47,FALSE)</f>
        <v>0</v>
      </c>
      <c r="M1598" s="9">
        <f>VLOOKUP(B1598,YahooFinanceInfos!A:AZ,52,FALSE)</f>
        <v>0</v>
      </c>
      <c r="N1598" s="4">
        <f>VLOOKUP(B1598,YahooFinanceInfos!A:BH,60,FALSE)</f>
        <v>0</v>
      </c>
      <c r="O1598" s="4" t="str">
        <f t="shared" si="256"/>
        <v>don't touch</v>
      </c>
      <c r="P1598" s="4"/>
      <c r="Q1598" s="4"/>
      <c r="R1598" s="4"/>
      <c r="S1598" s="4"/>
      <c r="T1598" s="4"/>
      <c r="AA1598" s="4" t="str">
        <f t="shared" si="248"/>
        <v>na</v>
      </c>
      <c r="AB1598" s="4" t="str">
        <f t="shared" si="249"/>
        <v>na</v>
      </c>
      <c r="AC1598" s="4" t="str">
        <f t="shared" si="250"/>
        <v>na</v>
      </c>
      <c r="AD1598" s="4" t="str">
        <f t="shared" si="251"/>
        <v>na</v>
      </c>
      <c r="AE1598" s="4" t="str">
        <f t="shared" si="252"/>
        <v>na</v>
      </c>
      <c r="AF1598" s="4" t="str">
        <f t="shared" si="253"/>
        <v>na</v>
      </c>
      <c r="AG1598" s="4" t="str">
        <f t="shared" si="254"/>
        <v>na</v>
      </c>
    </row>
    <row r="1599" spans="1:33" x14ac:dyDescent="0.2">
      <c r="A1599" t="s">
        <v>5494</v>
      </c>
      <c r="B1599" t="s">
        <v>6164</v>
      </c>
      <c r="C1599" s="7" t="str">
        <f>VLOOKUP(B1599,YahooFinanceInfos!A:T,9,FALSE)</f>
        <v>iShares Currency Hedged MSCI EA</v>
      </c>
      <c r="D1599" t="str">
        <f>VLOOKUP(B1599,YahooFinanceInfos!A:T,7,FALSE)</f>
        <v>USD</v>
      </c>
      <c r="E1599" s="1">
        <f>VLOOKUP(B1599,YahooFinanceInfos!A:T,20,FALSE)</f>
        <v>24.88</v>
      </c>
      <c r="F1599" s="4" t="str">
        <f>VLOOKUP(B1599,YahooFinanceInfos!A:AK,37,FALSE)</f>
        <v>20.11 - 31.422</v>
      </c>
      <c r="G1599" s="11">
        <f>(VLOOKUP(B1599,YahooFinanceInfos!A:AO,41,FALSE)-E1599)/E1599</f>
        <v>0.26294212218649526</v>
      </c>
      <c r="H1599" s="9">
        <f>VLOOKUP(B1599,YahooFinanceInfos!A:AX,50,FALSE)</f>
        <v>0</v>
      </c>
      <c r="I1599" s="9">
        <f>VLOOKUP(B1599,YahooFinanceInfos!A:AT,46,FALSE)</f>
        <v>0</v>
      </c>
      <c r="J1599" s="4">
        <f>VLOOKUP(B1599,YahooFinanceInfos!A:AV,48,FALSE)</f>
        <v>0</v>
      </c>
      <c r="K1599" s="4" t="str">
        <f t="shared" si="255"/>
        <v>na</v>
      </c>
      <c r="L1599" s="9">
        <f>VLOOKUP(B1599,YahooFinanceInfos!A:AV,47,FALSE)</f>
        <v>0</v>
      </c>
      <c r="M1599" s="9">
        <f>VLOOKUP(B1599,YahooFinanceInfos!A:AZ,52,FALSE)</f>
        <v>0</v>
      </c>
      <c r="N1599" s="4">
        <f>VLOOKUP(B1599,YahooFinanceInfos!A:BH,60,FALSE)</f>
        <v>0</v>
      </c>
      <c r="O1599" s="4" t="str">
        <f t="shared" si="256"/>
        <v>don't touch</v>
      </c>
      <c r="P1599" s="4"/>
      <c r="Q1599" s="4"/>
      <c r="R1599" s="4"/>
      <c r="S1599" s="4"/>
      <c r="T1599" s="4"/>
      <c r="AA1599" s="4" t="str">
        <f t="shared" si="248"/>
        <v>na</v>
      </c>
      <c r="AB1599" s="4" t="str">
        <f t="shared" si="249"/>
        <v>na</v>
      </c>
      <c r="AC1599" s="4" t="str">
        <f t="shared" si="250"/>
        <v>na</v>
      </c>
      <c r="AD1599" s="4" t="str">
        <f t="shared" si="251"/>
        <v>na</v>
      </c>
      <c r="AE1599" s="4" t="str">
        <f t="shared" si="252"/>
        <v>na</v>
      </c>
      <c r="AF1599" s="4" t="str">
        <f t="shared" si="253"/>
        <v>na</v>
      </c>
      <c r="AG1599" s="4" t="str">
        <f t="shared" si="254"/>
        <v>na</v>
      </c>
    </row>
    <row r="1600" spans="1:33" x14ac:dyDescent="0.2">
      <c r="A1600" t="s">
        <v>5494</v>
      </c>
      <c r="B1600" t="s">
        <v>6166</v>
      </c>
      <c r="C1600" s="7" t="str">
        <f>VLOOKUP(B1600,YahooFinanceInfos!A:T,9,FALSE)</f>
        <v>ARK Genomic Revolution ETF</v>
      </c>
      <c r="D1600" t="str">
        <f>VLOOKUP(B1600,YahooFinanceInfos!A:T,7,FALSE)</f>
        <v>USD</v>
      </c>
      <c r="E1600" s="1">
        <f>VLOOKUP(B1600,YahooFinanceInfos!A:T,20,FALSE)</f>
        <v>42.54</v>
      </c>
      <c r="F1600" s="4" t="str">
        <f>VLOOKUP(B1600,YahooFinanceInfos!A:AK,37,FALSE)</f>
        <v>24.0 - 47.17</v>
      </c>
      <c r="G1600" s="11">
        <f>(VLOOKUP(B1600,YahooFinanceInfos!A:AO,41,FALSE)-E1600)/E1600</f>
        <v>0.10883874000940298</v>
      </c>
      <c r="H1600" s="9">
        <f>VLOOKUP(B1600,YahooFinanceInfos!A:AX,50,FALSE)</f>
        <v>0</v>
      </c>
      <c r="I1600" s="9">
        <f>VLOOKUP(B1600,YahooFinanceInfos!A:AT,46,FALSE)</f>
        <v>0</v>
      </c>
      <c r="J1600" s="4">
        <f>VLOOKUP(B1600,YahooFinanceInfos!A:AV,48,FALSE)</f>
        <v>0</v>
      </c>
      <c r="K1600" s="4" t="str">
        <f t="shared" si="255"/>
        <v>na</v>
      </c>
      <c r="L1600" s="9">
        <f>VLOOKUP(B1600,YahooFinanceInfos!A:AV,47,FALSE)</f>
        <v>0</v>
      </c>
      <c r="M1600" s="9">
        <f>VLOOKUP(B1600,YahooFinanceInfos!A:AZ,52,FALSE)</f>
        <v>0</v>
      </c>
      <c r="N1600" s="4">
        <f>VLOOKUP(B1600,YahooFinanceInfos!A:BH,60,FALSE)</f>
        <v>0</v>
      </c>
      <c r="O1600" s="4" t="str">
        <f t="shared" si="256"/>
        <v>don't touch</v>
      </c>
      <c r="P1600" s="4"/>
      <c r="Q1600" s="4"/>
      <c r="R1600" s="4"/>
      <c r="S1600" s="4"/>
      <c r="T1600" s="4"/>
      <c r="AA1600" s="4" t="str">
        <f t="shared" si="248"/>
        <v>na</v>
      </c>
      <c r="AB1600" s="4" t="str">
        <f t="shared" si="249"/>
        <v>na</v>
      </c>
      <c r="AC1600" s="4" t="str">
        <f t="shared" si="250"/>
        <v>na</v>
      </c>
      <c r="AD1600" s="4" t="str">
        <f t="shared" si="251"/>
        <v>na</v>
      </c>
      <c r="AE1600" s="4" t="str">
        <f t="shared" si="252"/>
        <v>na</v>
      </c>
      <c r="AF1600" s="4" t="str">
        <f t="shared" si="253"/>
        <v>na</v>
      </c>
      <c r="AG1600" s="4" t="str">
        <f t="shared" si="254"/>
        <v>na</v>
      </c>
    </row>
    <row r="1601" spans="1:33" x14ac:dyDescent="0.2">
      <c r="A1601" t="s">
        <v>5494</v>
      </c>
      <c r="B1601" t="s">
        <v>6168</v>
      </c>
      <c r="C1601" s="7" t="str">
        <f>VLOOKUP(B1601,YahooFinanceInfos!A:T,9,FALSE)</f>
        <v>IQ 50 Percent Hedged FTSE Japan</v>
      </c>
      <c r="D1601" t="str">
        <f>VLOOKUP(B1601,YahooFinanceInfos!A:T,7,FALSE)</f>
        <v>USD</v>
      </c>
      <c r="E1601" s="1">
        <f>VLOOKUP(B1601,YahooFinanceInfos!A:T,20,FALSE)</f>
        <v>18.852499999999999</v>
      </c>
      <c r="F1601" s="4" t="str">
        <f>VLOOKUP(B1601,YahooFinanceInfos!A:AK,37,FALSE)</f>
        <v>15.442 - 22.325</v>
      </c>
      <c r="G1601" s="11">
        <f>(VLOOKUP(B1601,YahooFinanceInfos!A:AO,41,FALSE)-E1601)/E1601</f>
        <v>0.18419307784113514</v>
      </c>
      <c r="H1601" s="9">
        <f>VLOOKUP(B1601,YahooFinanceInfos!A:AX,50,FALSE)</f>
        <v>0</v>
      </c>
      <c r="I1601" s="9">
        <f>VLOOKUP(B1601,YahooFinanceInfos!A:AT,46,FALSE)</f>
        <v>0</v>
      </c>
      <c r="J1601" s="4">
        <f>VLOOKUP(B1601,YahooFinanceInfos!A:AV,48,FALSE)</f>
        <v>0</v>
      </c>
      <c r="K1601" s="4" t="str">
        <f t="shared" si="255"/>
        <v>na</v>
      </c>
      <c r="L1601" s="9">
        <f>VLOOKUP(B1601,YahooFinanceInfos!A:AV,47,FALSE)</f>
        <v>0</v>
      </c>
      <c r="M1601" s="9">
        <f>VLOOKUP(B1601,YahooFinanceInfos!A:AZ,52,FALSE)</f>
        <v>0</v>
      </c>
      <c r="N1601" s="4">
        <f>VLOOKUP(B1601,YahooFinanceInfos!A:BH,60,FALSE)</f>
        <v>0</v>
      </c>
      <c r="O1601" s="4" t="str">
        <f t="shared" si="256"/>
        <v>don't touch</v>
      </c>
      <c r="P1601" s="4"/>
      <c r="Q1601" s="4"/>
      <c r="R1601" s="4"/>
      <c r="S1601" s="4"/>
      <c r="T1601" s="4"/>
      <c r="AA1601" s="4" t="str">
        <f t="shared" si="248"/>
        <v>na</v>
      </c>
      <c r="AB1601" s="4" t="str">
        <f t="shared" si="249"/>
        <v>na</v>
      </c>
      <c r="AC1601" s="4" t="str">
        <f t="shared" si="250"/>
        <v>na</v>
      </c>
      <c r="AD1601" s="4" t="str">
        <f t="shared" si="251"/>
        <v>na</v>
      </c>
      <c r="AE1601" s="4" t="str">
        <f t="shared" si="252"/>
        <v>na</v>
      </c>
      <c r="AF1601" s="4" t="str">
        <f t="shared" si="253"/>
        <v>na</v>
      </c>
      <c r="AG1601" s="4" t="str">
        <f t="shared" si="254"/>
        <v>na</v>
      </c>
    </row>
    <row r="1602" spans="1:33" x14ac:dyDescent="0.2">
      <c r="A1602" t="s">
        <v>5494</v>
      </c>
      <c r="B1602" t="s">
        <v>6170</v>
      </c>
      <c r="C1602" s="7" t="str">
        <f>VLOOKUP(B1602,YahooFinanceInfos!A:T,9,FALSE)</f>
        <v>ProShares S&amp;P 500 Ex-Energy ETF</v>
      </c>
      <c r="D1602" t="str">
        <f>VLOOKUP(B1602,YahooFinanceInfos!A:T,7,FALSE)</f>
        <v>USD</v>
      </c>
      <c r="E1602" s="1">
        <f>VLOOKUP(B1602,YahooFinanceInfos!A:T,20,FALSE)</f>
        <v>60.145000000000003</v>
      </c>
      <c r="F1602" s="4" t="str">
        <f>VLOOKUP(B1602,YahooFinanceInfos!A:AK,37,FALSE)</f>
        <v>47.01 - 72.9</v>
      </c>
      <c r="G1602" s="11">
        <f>(VLOOKUP(B1602,YahooFinanceInfos!A:AO,41,FALSE)-E1602)/E1602</f>
        <v>0.21207082883032674</v>
      </c>
      <c r="H1602" s="9">
        <f>VLOOKUP(B1602,YahooFinanceInfos!A:AX,50,FALSE)</f>
        <v>0</v>
      </c>
      <c r="I1602" s="9">
        <f>VLOOKUP(B1602,YahooFinanceInfos!A:AT,46,FALSE)</f>
        <v>0</v>
      </c>
      <c r="J1602" s="4">
        <f>VLOOKUP(B1602,YahooFinanceInfos!A:AV,48,FALSE)</f>
        <v>0</v>
      </c>
      <c r="K1602" s="4" t="str">
        <f t="shared" si="255"/>
        <v>na</v>
      </c>
      <c r="L1602" s="9">
        <f>VLOOKUP(B1602,YahooFinanceInfos!A:AV,47,FALSE)</f>
        <v>0</v>
      </c>
      <c r="M1602" s="9">
        <f>VLOOKUP(B1602,YahooFinanceInfos!A:AZ,52,FALSE)</f>
        <v>0</v>
      </c>
      <c r="N1602" s="4">
        <f>VLOOKUP(B1602,YahooFinanceInfos!A:BH,60,FALSE)</f>
        <v>0</v>
      </c>
      <c r="O1602" s="4" t="str">
        <f t="shared" si="256"/>
        <v>don't touch</v>
      </c>
      <c r="P1602" s="4"/>
      <c r="Q1602" s="4"/>
      <c r="R1602" s="4"/>
      <c r="S1602" s="4"/>
      <c r="T1602" s="4"/>
      <c r="AA1602" s="4" t="str">
        <f t="shared" si="248"/>
        <v>na</v>
      </c>
      <c r="AB1602" s="4" t="str">
        <f t="shared" si="249"/>
        <v>na</v>
      </c>
      <c r="AC1602" s="4" t="str">
        <f t="shared" si="250"/>
        <v>na</v>
      </c>
      <c r="AD1602" s="4" t="str">
        <f t="shared" si="251"/>
        <v>na</v>
      </c>
      <c r="AE1602" s="4" t="str">
        <f t="shared" si="252"/>
        <v>na</v>
      </c>
      <c r="AF1602" s="4" t="str">
        <f t="shared" si="253"/>
        <v>na</v>
      </c>
      <c r="AG1602" s="4" t="str">
        <f t="shared" si="254"/>
        <v>na</v>
      </c>
    </row>
    <row r="1603" spans="1:33" x14ac:dyDescent="0.2">
      <c r="A1603" t="s">
        <v>5494</v>
      </c>
      <c r="B1603" t="s">
        <v>6172</v>
      </c>
      <c r="C1603" s="7" t="str">
        <f>VLOOKUP(B1603,YahooFinanceInfos!A:T,9,FALSE)</f>
        <v>Virtus LifeSci Biotech Clinical</v>
      </c>
      <c r="D1603" t="str">
        <f>VLOOKUP(B1603,YahooFinanceInfos!A:T,7,FALSE)</f>
        <v>USD</v>
      </c>
      <c r="E1603" s="1">
        <f>VLOOKUP(B1603,YahooFinanceInfos!A:T,20,FALSE)</f>
        <v>38.67</v>
      </c>
      <c r="F1603" s="4" t="str">
        <f>VLOOKUP(B1603,YahooFinanceInfos!A:AK,37,FALSE)</f>
        <v>22.92 - 42.99</v>
      </c>
      <c r="G1603" s="11">
        <f>(VLOOKUP(B1603,YahooFinanceInfos!A:AO,41,FALSE)-E1603)/E1603</f>
        <v>0.11171450737005431</v>
      </c>
      <c r="H1603" s="9">
        <f>VLOOKUP(B1603,YahooFinanceInfos!A:AX,50,FALSE)</f>
        <v>0</v>
      </c>
      <c r="I1603" s="9">
        <f>VLOOKUP(B1603,YahooFinanceInfos!A:AT,46,FALSE)</f>
        <v>0</v>
      </c>
      <c r="J1603" s="4">
        <f>VLOOKUP(B1603,YahooFinanceInfos!A:AV,48,FALSE)</f>
        <v>0</v>
      </c>
      <c r="K1603" s="4" t="str">
        <f t="shared" si="255"/>
        <v>na</v>
      </c>
      <c r="L1603" s="9">
        <f>VLOOKUP(B1603,YahooFinanceInfos!A:AV,47,FALSE)</f>
        <v>0</v>
      </c>
      <c r="M1603" s="9">
        <f>VLOOKUP(B1603,YahooFinanceInfos!A:AZ,52,FALSE)</f>
        <v>0</v>
      </c>
      <c r="N1603" s="4">
        <f>VLOOKUP(B1603,YahooFinanceInfos!A:BH,60,FALSE)</f>
        <v>0</v>
      </c>
      <c r="O1603" s="4" t="str">
        <f t="shared" si="256"/>
        <v>don't touch</v>
      </c>
      <c r="P1603" s="4"/>
      <c r="Q1603" s="4"/>
      <c r="R1603" s="4"/>
      <c r="S1603" s="4"/>
      <c r="T1603" s="4"/>
      <c r="AA1603" s="4" t="str">
        <f t="shared" si="248"/>
        <v>na</v>
      </c>
      <c r="AB1603" s="4" t="str">
        <f t="shared" si="249"/>
        <v>na</v>
      </c>
      <c r="AC1603" s="4" t="str">
        <f t="shared" si="250"/>
        <v>na</v>
      </c>
      <c r="AD1603" s="4" t="str">
        <f t="shared" si="251"/>
        <v>na</v>
      </c>
      <c r="AE1603" s="4" t="str">
        <f t="shared" si="252"/>
        <v>na</v>
      </c>
      <c r="AF1603" s="4" t="str">
        <f t="shared" si="253"/>
        <v>na</v>
      </c>
      <c r="AG1603" s="4" t="str">
        <f t="shared" si="254"/>
        <v>na</v>
      </c>
    </row>
    <row r="1604" spans="1:33" x14ac:dyDescent="0.2">
      <c r="A1604" t="s">
        <v>5494</v>
      </c>
      <c r="B1604" t="s">
        <v>6174</v>
      </c>
      <c r="C1604" s="7" t="str">
        <f>VLOOKUP(B1604,YahooFinanceInfos!A:T,9,FALSE)</f>
        <v>Goldman Sachs ActiveBeta Europe</v>
      </c>
      <c r="D1604" t="str">
        <f>VLOOKUP(B1604,YahooFinanceInfos!A:T,7,FALSE)</f>
        <v>USD</v>
      </c>
      <c r="E1604" s="1">
        <f>VLOOKUP(B1604,YahooFinanceInfos!A:T,20,FALSE)</f>
        <v>24.554099999999998</v>
      </c>
      <c r="F1604" s="4" t="str">
        <f>VLOOKUP(B1604,YahooFinanceInfos!A:AK,37,FALSE)</f>
        <v>20.08 - 31.97</v>
      </c>
      <c r="G1604" s="11">
        <f>(VLOOKUP(B1604,YahooFinanceInfos!A:AO,41,FALSE)-E1604)/E1604</f>
        <v>0.30202288008927231</v>
      </c>
      <c r="H1604" s="9">
        <f>VLOOKUP(B1604,YahooFinanceInfos!A:AX,50,FALSE)</f>
        <v>0</v>
      </c>
      <c r="I1604" s="9">
        <f>VLOOKUP(B1604,YahooFinanceInfos!A:AT,46,FALSE)</f>
        <v>0</v>
      </c>
      <c r="J1604" s="4">
        <f>VLOOKUP(B1604,YahooFinanceInfos!A:AV,48,FALSE)</f>
        <v>0</v>
      </c>
      <c r="K1604" s="4" t="str">
        <f t="shared" si="255"/>
        <v>na</v>
      </c>
      <c r="L1604" s="9">
        <f>VLOOKUP(B1604,YahooFinanceInfos!A:AV,47,FALSE)</f>
        <v>0</v>
      </c>
      <c r="M1604" s="9">
        <f>VLOOKUP(B1604,YahooFinanceInfos!A:AZ,52,FALSE)</f>
        <v>0</v>
      </c>
      <c r="N1604" s="4">
        <f>VLOOKUP(B1604,YahooFinanceInfos!A:BH,60,FALSE)</f>
        <v>0</v>
      </c>
      <c r="O1604" s="4" t="str">
        <f t="shared" si="256"/>
        <v>don't touch</v>
      </c>
      <c r="P1604" s="4"/>
      <c r="Q1604" s="4"/>
      <c r="R1604" s="4"/>
      <c r="S1604" s="4"/>
      <c r="T1604" s="4"/>
      <c r="AA1604" s="4" t="str">
        <f t="shared" si="248"/>
        <v>na</v>
      </c>
      <c r="AB1604" s="4" t="str">
        <f t="shared" si="249"/>
        <v>na</v>
      </c>
      <c r="AC1604" s="4" t="str">
        <f t="shared" si="250"/>
        <v>na</v>
      </c>
      <c r="AD1604" s="4" t="str">
        <f t="shared" si="251"/>
        <v>na</v>
      </c>
      <c r="AE1604" s="4" t="str">
        <f t="shared" si="252"/>
        <v>na</v>
      </c>
      <c r="AF1604" s="4" t="str">
        <f t="shared" si="253"/>
        <v>na</v>
      </c>
      <c r="AG1604" s="4" t="str">
        <f t="shared" si="254"/>
        <v>na</v>
      </c>
    </row>
    <row r="1605" spans="1:33" x14ac:dyDescent="0.2">
      <c r="A1605" t="s">
        <v>5494</v>
      </c>
      <c r="B1605" t="s">
        <v>6176</v>
      </c>
      <c r="C1605" s="7" t="str">
        <f>VLOOKUP(B1605,YahooFinanceInfos!A:T,9,FALSE)</f>
        <v>WisdomTree International High D</v>
      </c>
      <c r="D1605" t="str">
        <f>VLOOKUP(B1605,YahooFinanceInfos!A:T,7,FALSE)</f>
        <v>USD</v>
      </c>
      <c r="E1605" s="1">
        <f>VLOOKUP(B1605,YahooFinanceInfos!A:T,20,FALSE)</f>
        <v>29.8</v>
      </c>
      <c r="F1605" s="4" t="str">
        <f>VLOOKUP(B1605,YahooFinanceInfos!A:AK,37,FALSE)</f>
        <v>25.14 - 42.34</v>
      </c>
      <c r="G1605" s="11">
        <f>(VLOOKUP(B1605,YahooFinanceInfos!A:AO,41,FALSE)-E1605)/E1605</f>
        <v>0.42080536912751687</v>
      </c>
      <c r="H1605" s="9">
        <f>VLOOKUP(B1605,YahooFinanceInfos!A:AX,50,FALSE)</f>
        <v>0</v>
      </c>
      <c r="I1605" s="9">
        <f>VLOOKUP(B1605,YahooFinanceInfos!A:AT,46,FALSE)</f>
        <v>0</v>
      </c>
      <c r="J1605" s="4">
        <f>VLOOKUP(B1605,YahooFinanceInfos!A:AV,48,FALSE)</f>
        <v>0</v>
      </c>
      <c r="K1605" s="4" t="str">
        <f t="shared" si="255"/>
        <v>na</v>
      </c>
      <c r="L1605" s="9">
        <f>VLOOKUP(B1605,YahooFinanceInfos!A:AV,47,FALSE)</f>
        <v>0</v>
      </c>
      <c r="M1605" s="9">
        <f>VLOOKUP(B1605,YahooFinanceInfos!A:AZ,52,FALSE)</f>
        <v>0</v>
      </c>
      <c r="N1605" s="4">
        <f>VLOOKUP(B1605,YahooFinanceInfos!A:BH,60,FALSE)</f>
        <v>0</v>
      </c>
      <c r="O1605" s="4" t="str">
        <f t="shared" si="256"/>
        <v>don't touch</v>
      </c>
      <c r="P1605" s="4"/>
      <c r="Q1605" s="4"/>
      <c r="R1605" s="4"/>
      <c r="S1605" s="4"/>
      <c r="T1605" s="4"/>
      <c r="AA1605" s="4" t="str">
        <f t="shared" si="248"/>
        <v>na</v>
      </c>
      <c r="AB1605" s="4" t="str">
        <f t="shared" si="249"/>
        <v>na</v>
      </c>
      <c r="AC1605" s="4" t="str">
        <f t="shared" si="250"/>
        <v>na</v>
      </c>
      <c r="AD1605" s="4" t="str">
        <f t="shared" si="251"/>
        <v>na</v>
      </c>
      <c r="AE1605" s="4" t="str">
        <f t="shared" si="252"/>
        <v>na</v>
      </c>
      <c r="AF1605" s="4" t="str">
        <f t="shared" si="253"/>
        <v>na</v>
      </c>
      <c r="AG1605" s="4" t="str">
        <f t="shared" si="254"/>
        <v>na</v>
      </c>
    </row>
    <row r="1606" spans="1:33" x14ac:dyDescent="0.2">
      <c r="A1606" t="s">
        <v>5494</v>
      </c>
      <c r="B1606" t="s">
        <v>6178</v>
      </c>
      <c r="C1606" s="7" t="str">
        <f>VLOOKUP(B1606,YahooFinanceInfos!A:T,9,FALSE)</f>
        <v>VanEck Vectors Morningstar Inte</v>
      </c>
      <c r="D1606" t="str">
        <f>VLOOKUP(B1606,YahooFinanceInfos!A:T,7,FALSE)</f>
        <v>USD</v>
      </c>
      <c r="E1606" s="1">
        <f>VLOOKUP(B1606,YahooFinanceInfos!A:T,20,FALSE)</f>
        <v>25.35</v>
      </c>
      <c r="F1606" s="4" t="str">
        <f>VLOOKUP(B1606,YahooFinanceInfos!A:AK,37,FALSE)</f>
        <v>21.1 - 33.21</v>
      </c>
      <c r="G1606" s="11">
        <f>(VLOOKUP(B1606,YahooFinanceInfos!A:AO,41,FALSE)-E1606)/E1606</f>
        <v>0.31005917159763308</v>
      </c>
      <c r="H1606" s="9">
        <f>VLOOKUP(B1606,YahooFinanceInfos!A:AX,50,FALSE)</f>
        <v>0</v>
      </c>
      <c r="I1606" s="9">
        <f>VLOOKUP(B1606,YahooFinanceInfos!A:AT,46,FALSE)</f>
        <v>0</v>
      </c>
      <c r="J1606" s="4">
        <f>VLOOKUP(B1606,YahooFinanceInfos!A:AV,48,FALSE)</f>
        <v>0</v>
      </c>
      <c r="K1606" s="4" t="str">
        <f t="shared" si="255"/>
        <v>na</v>
      </c>
      <c r="L1606" s="9">
        <f>VLOOKUP(B1606,YahooFinanceInfos!A:AV,47,FALSE)</f>
        <v>0</v>
      </c>
      <c r="M1606" s="9">
        <f>VLOOKUP(B1606,YahooFinanceInfos!A:AZ,52,FALSE)</f>
        <v>0</v>
      </c>
      <c r="N1606" s="4">
        <f>VLOOKUP(B1606,YahooFinanceInfos!A:BH,60,FALSE)</f>
        <v>0</v>
      </c>
      <c r="O1606" s="4" t="str">
        <f t="shared" si="256"/>
        <v>don't touch</v>
      </c>
      <c r="P1606" s="4"/>
      <c r="Q1606" s="4"/>
      <c r="R1606" s="4"/>
      <c r="S1606" s="4"/>
      <c r="T1606" s="4"/>
      <c r="AA1606" s="4" t="str">
        <f t="shared" si="248"/>
        <v>na</v>
      </c>
      <c r="AB1606" s="4" t="str">
        <f t="shared" si="249"/>
        <v>na</v>
      </c>
      <c r="AC1606" s="4" t="str">
        <f t="shared" si="250"/>
        <v>na</v>
      </c>
      <c r="AD1606" s="4" t="str">
        <f t="shared" si="251"/>
        <v>na</v>
      </c>
      <c r="AE1606" s="4" t="str">
        <f t="shared" si="252"/>
        <v>na</v>
      </c>
      <c r="AF1606" s="4" t="str">
        <f t="shared" si="253"/>
        <v>na</v>
      </c>
      <c r="AG1606" s="4" t="str">
        <f t="shared" si="254"/>
        <v>na</v>
      </c>
    </row>
    <row r="1607" spans="1:33" x14ac:dyDescent="0.2">
      <c r="A1607" t="s">
        <v>5494</v>
      </c>
      <c r="B1607" t="s">
        <v>6180</v>
      </c>
      <c r="C1607" s="7" t="str">
        <f>VLOOKUP(B1607,YahooFinanceInfos!A:T,9,FALSE)</f>
        <v>Xtrackers Emerging Markets Bond</v>
      </c>
      <c r="D1607" t="str">
        <f>VLOOKUP(B1607,YahooFinanceInfos!A:T,7,FALSE)</f>
        <v>USD</v>
      </c>
      <c r="E1607" s="1">
        <f>VLOOKUP(B1607,YahooFinanceInfos!A:T,20,FALSE)</f>
        <v>19.745000000000001</v>
      </c>
      <c r="F1607" s="4" t="str">
        <f>VLOOKUP(B1607,YahooFinanceInfos!A:AK,37,FALSE)</f>
        <v>17.35 - 24.56</v>
      </c>
      <c r="G1607" s="11">
        <f>(VLOOKUP(B1607,YahooFinanceInfos!A:AO,41,FALSE)-E1607)/E1607</f>
        <v>0.24385920486199025</v>
      </c>
      <c r="H1607" s="9">
        <f>VLOOKUP(B1607,YahooFinanceInfos!A:AX,50,FALSE)</f>
        <v>0</v>
      </c>
      <c r="I1607" s="9">
        <f>VLOOKUP(B1607,YahooFinanceInfos!A:AT,46,FALSE)</f>
        <v>0</v>
      </c>
      <c r="J1607" s="4">
        <f>VLOOKUP(B1607,YahooFinanceInfos!A:AV,48,FALSE)</f>
        <v>0</v>
      </c>
      <c r="K1607" s="4" t="str">
        <f t="shared" si="255"/>
        <v>na</v>
      </c>
      <c r="L1607" s="9">
        <f>VLOOKUP(B1607,YahooFinanceInfos!A:AV,47,FALSE)</f>
        <v>0</v>
      </c>
      <c r="M1607" s="9">
        <f>VLOOKUP(B1607,YahooFinanceInfos!A:AZ,52,FALSE)</f>
        <v>0</v>
      </c>
      <c r="N1607" s="4">
        <f>VLOOKUP(B1607,YahooFinanceInfos!A:BH,60,FALSE)</f>
        <v>0</v>
      </c>
      <c r="O1607" s="4" t="str">
        <f t="shared" si="256"/>
        <v>don't touch</v>
      </c>
      <c r="P1607" s="4"/>
      <c r="Q1607" s="4"/>
      <c r="R1607" s="4"/>
      <c r="S1607" s="4"/>
      <c r="T1607" s="4"/>
      <c r="AA1607" s="4" t="str">
        <f t="shared" si="248"/>
        <v>na</v>
      </c>
      <c r="AB1607" s="4" t="str">
        <f t="shared" si="249"/>
        <v>na</v>
      </c>
      <c r="AC1607" s="4" t="str">
        <f t="shared" si="250"/>
        <v>na</v>
      </c>
      <c r="AD1607" s="4" t="str">
        <f t="shared" si="251"/>
        <v>na</v>
      </c>
      <c r="AE1607" s="4" t="str">
        <f t="shared" si="252"/>
        <v>na</v>
      </c>
      <c r="AF1607" s="4" t="str">
        <f t="shared" si="253"/>
        <v>na</v>
      </c>
      <c r="AG1607" s="4" t="str">
        <f t="shared" si="254"/>
        <v>na</v>
      </c>
    </row>
    <row r="1608" spans="1:33" x14ac:dyDescent="0.2">
      <c r="A1608" t="s">
        <v>5494</v>
      </c>
      <c r="B1608" t="s">
        <v>6182</v>
      </c>
      <c r="C1608" s="7" t="str">
        <f>VLOOKUP(B1608,YahooFinanceInfos!A:T,9,FALSE)</f>
        <v>Virtus LifeSci Biotech Products</v>
      </c>
      <c r="D1608" t="str">
        <f>VLOOKUP(B1608,YahooFinanceInfos!A:T,7,FALSE)</f>
        <v>USD</v>
      </c>
      <c r="E1608" s="1">
        <f>VLOOKUP(B1608,YahooFinanceInfos!A:T,20,FALSE)</f>
        <v>44.52</v>
      </c>
      <c r="F1608" s="4" t="str">
        <f>VLOOKUP(B1608,YahooFinanceInfos!A:AK,37,FALSE)</f>
        <v>30.833 - 47.88</v>
      </c>
      <c r="G1608" s="11">
        <f>(VLOOKUP(B1608,YahooFinanceInfos!A:AO,41,FALSE)-E1608)/E1608</f>
        <v>7.547169811320753E-2</v>
      </c>
      <c r="H1608" s="9">
        <f>VLOOKUP(B1608,YahooFinanceInfos!A:AX,50,FALSE)</f>
        <v>0</v>
      </c>
      <c r="I1608" s="9">
        <f>VLOOKUP(B1608,YahooFinanceInfos!A:AT,46,FALSE)</f>
        <v>0</v>
      </c>
      <c r="J1608" s="4">
        <f>VLOOKUP(B1608,YahooFinanceInfos!A:AV,48,FALSE)</f>
        <v>0</v>
      </c>
      <c r="K1608" s="4" t="str">
        <f t="shared" si="255"/>
        <v>na</v>
      </c>
      <c r="L1608" s="9">
        <f>VLOOKUP(B1608,YahooFinanceInfos!A:AV,47,FALSE)</f>
        <v>0</v>
      </c>
      <c r="M1608" s="9">
        <f>VLOOKUP(B1608,YahooFinanceInfos!A:AZ,52,FALSE)</f>
        <v>0</v>
      </c>
      <c r="N1608" s="4">
        <f>VLOOKUP(B1608,YahooFinanceInfos!A:BH,60,FALSE)</f>
        <v>0</v>
      </c>
      <c r="O1608" s="4" t="str">
        <f t="shared" si="256"/>
        <v>don't touch</v>
      </c>
      <c r="P1608" s="4"/>
      <c r="Q1608" s="4"/>
      <c r="R1608" s="4"/>
      <c r="S1608" s="4"/>
      <c r="T1608" s="4"/>
      <c r="AA1608" s="4" t="str">
        <f t="shared" si="248"/>
        <v>na</v>
      </c>
      <c r="AB1608" s="4" t="str">
        <f t="shared" si="249"/>
        <v>na</v>
      </c>
      <c r="AC1608" s="4" t="str">
        <f t="shared" si="250"/>
        <v>na</v>
      </c>
      <c r="AD1608" s="4" t="str">
        <f t="shared" si="251"/>
        <v>na</v>
      </c>
      <c r="AE1608" s="4" t="str">
        <f t="shared" si="252"/>
        <v>na</v>
      </c>
      <c r="AF1608" s="4" t="str">
        <f t="shared" si="253"/>
        <v>na</v>
      </c>
      <c r="AG1608" s="4" t="str">
        <f t="shared" si="254"/>
        <v>na</v>
      </c>
    </row>
    <row r="1609" spans="1:33" x14ac:dyDescent="0.2">
      <c r="A1609" t="s">
        <v>5494</v>
      </c>
      <c r="B1609" t="s">
        <v>6184</v>
      </c>
      <c r="C1609" s="7" t="str">
        <f>VLOOKUP(B1609,YahooFinanceInfos!A:T,9,FALSE)</f>
        <v>WisdomTree International SmallC</v>
      </c>
      <c r="D1609" t="str">
        <f>VLOOKUP(B1609,YahooFinanceInfos!A:T,7,FALSE)</f>
        <v>USD</v>
      </c>
      <c r="E1609" s="1">
        <f>VLOOKUP(B1609,YahooFinanceInfos!A:T,20,FALSE)</f>
        <v>50.63</v>
      </c>
      <c r="F1609" s="4" t="str">
        <f>VLOOKUP(B1609,YahooFinanceInfos!A:AK,37,FALSE)</f>
        <v>41.54 - 71.76</v>
      </c>
      <c r="G1609" s="11">
        <f>(VLOOKUP(B1609,YahooFinanceInfos!A:AO,41,FALSE)-E1609)/E1609</f>
        <v>0.41734149713608537</v>
      </c>
      <c r="H1609" s="9">
        <f>VLOOKUP(B1609,YahooFinanceInfos!A:AX,50,FALSE)</f>
        <v>0</v>
      </c>
      <c r="I1609" s="9">
        <f>VLOOKUP(B1609,YahooFinanceInfos!A:AT,46,FALSE)</f>
        <v>0</v>
      </c>
      <c r="J1609" s="4">
        <f>VLOOKUP(B1609,YahooFinanceInfos!A:AV,48,FALSE)</f>
        <v>0</v>
      </c>
      <c r="K1609" s="4" t="str">
        <f t="shared" si="255"/>
        <v>na</v>
      </c>
      <c r="L1609" s="9">
        <f>VLOOKUP(B1609,YahooFinanceInfos!A:AV,47,FALSE)</f>
        <v>0</v>
      </c>
      <c r="M1609" s="9">
        <f>VLOOKUP(B1609,YahooFinanceInfos!A:AZ,52,FALSE)</f>
        <v>0</v>
      </c>
      <c r="N1609" s="4">
        <f>VLOOKUP(B1609,YahooFinanceInfos!A:BH,60,FALSE)</f>
        <v>0</v>
      </c>
      <c r="O1609" s="4" t="str">
        <f t="shared" si="256"/>
        <v>don't touch</v>
      </c>
      <c r="P1609" s="4"/>
      <c r="Q1609" s="4"/>
      <c r="R1609" s="4"/>
      <c r="S1609" s="4"/>
      <c r="T1609" s="4"/>
      <c r="AA1609" s="4" t="str">
        <f t="shared" si="248"/>
        <v>na</v>
      </c>
      <c r="AB1609" s="4" t="str">
        <f t="shared" si="249"/>
        <v>na</v>
      </c>
      <c r="AC1609" s="4" t="str">
        <f t="shared" si="250"/>
        <v>na</v>
      </c>
      <c r="AD1609" s="4" t="str">
        <f t="shared" si="251"/>
        <v>na</v>
      </c>
      <c r="AE1609" s="4" t="str">
        <f t="shared" si="252"/>
        <v>na</v>
      </c>
      <c r="AF1609" s="4" t="str">
        <f t="shared" si="253"/>
        <v>na</v>
      </c>
      <c r="AG1609" s="4" t="str">
        <f t="shared" si="254"/>
        <v>na</v>
      </c>
    </row>
    <row r="1610" spans="1:33" x14ac:dyDescent="0.2">
      <c r="A1610" t="s">
        <v>5494</v>
      </c>
      <c r="B1610" t="s">
        <v>6186</v>
      </c>
      <c r="C1610" s="7" t="str">
        <f>VLOOKUP(B1610,YahooFinanceInfos!A:T,9,FALSE)</f>
        <v>SPDR Portfolio MSCI Global Stoc</v>
      </c>
      <c r="D1610" t="str">
        <f>VLOOKUP(B1610,YahooFinanceInfos!A:T,7,FALSE)</f>
        <v>USD</v>
      </c>
      <c r="E1610" s="1">
        <f>VLOOKUP(B1610,YahooFinanceInfos!A:T,20,FALSE)</f>
        <v>36.32</v>
      </c>
      <c r="F1610" s="4" t="str">
        <f>VLOOKUP(B1610,YahooFinanceInfos!A:AK,37,FALSE)</f>
        <v>28.77 - 80.48</v>
      </c>
      <c r="G1610" s="11">
        <f>(VLOOKUP(B1610,YahooFinanceInfos!A:AO,41,FALSE)-E1610)/E1610</f>
        <v>1.2158590308370045</v>
      </c>
      <c r="H1610" s="9">
        <f>VLOOKUP(B1610,YahooFinanceInfos!A:AX,50,FALSE)</f>
        <v>0</v>
      </c>
      <c r="I1610" s="9">
        <f>VLOOKUP(B1610,YahooFinanceInfos!A:AT,46,FALSE)</f>
        <v>0</v>
      </c>
      <c r="J1610" s="4">
        <f>VLOOKUP(B1610,YahooFinanceInfos!A:AV,48,FALSE)</f>
        <v>0</v>
      </c>
      <c r="K1610" s="4" t="str">
        <f t="shared" si="255"/>
        <v>na</v>
      </c>
      <c r="L1610" s="9">
        <f>VLOOKUP(B1610,YahooFinanceInfos!A:AV,47,FALSE)</f>
        <v>0</v>
      </c>
      <c r="M1610" s="9">
        <f>VLOOKUP(B1610,YahooFinanceInfos!A:AZ,52,FALSE)</f>
        <v>0</v>
      </c>
      <c r="N1610" s="4">
        <f>VLOOKUP(B1610,YahooFinanceInfos!A:BH,60,FALSE)</f>
        <v>0</v>
      </c>
      <c r="O1610" s="4" t="str">
        <f t="shared" si="256"/>
        <v>don't touch</v>
      </c>
      <c r="P1610" s="4"/>
      <c r="Q1610" s="4"/>
      <c r="R1610" s="4"/>
      <c r="S1610" s="4"/>
      <c r="T1610" s="4"/>
      <c r="AA1610" s="4" t="str">
        <f t="shared" si="248"/>
        <v>na</v>
      </c>
      <c r="AB1610" s="4" t="str">
        <f t="shared" si="249"/>
        <v>na</v>
      </c>
      <c r="AC1610" s="4" t="str">
        <f t="shared" si="250"/>
        <v>na</v>
      </c>
      <c r="AD1610" s="4" t="str">
        <f t="shared" si="251"/>
        <v>na</v>
      </c>
      <c r="AE1610" s="4" t="str">
        <f t="shared" si="252"/>
        <v>na</v>
      </c>
      <c r="AF1610" s="4" t="str">
        <f t="shared" si="253"/>
        <v>na</v>
      </c>
      <c r="AG1610" s="4" t="str">
        <f t="shared" si="254"/>
        <v>na</v>
      </c>
    </row>
    <row r="1611" spans="1:33" x14ac:dyDescent="0.2">
      <c r="A1611" t="s">
        <v>5494</v>
      </c>
      <c r="B1611" t="s">
        <v>6188</v>
      </c>
      <c r="C1611" s="7" t="str">
        <f>VLOOKUP(B1611,YahooFinanceInfos!A:T,9,FALSE)</f>
        <v>Invesco S&amp;P 100 Equal Weight ET</v>
      </c>
      <c r="D1611" t="str">
        <f>VLOOKUP(B1611,YahooFinanceInfos!A:T,7,FALSE)</f>
        <v>USD</v>
      </c>
      <c r="E1611" s="1">
        <f>VLOOKUP(B1611,YahooFinanceInfos!A:T,20,FALSE)</f>
        <v>50</v>
      </c>
      <c r="F1611" s="4" t="str">
        <f>VLOOKUP(B1611,YahooFinanceInfos!A:AK,37,FALSE)</f>
        <v>40.42 - 63.69</v>
      </c>
      <c r="G1611" s="11">
        <f>(VLOOKUP(B1611,YahooFinanceInfos!A:AO,41,FALSE)-E1611)/E1611</f>
        <v>0.27379999999999993</v>
      </c>
      <c r="H1611" s="9">
        <f>VLOOKUP(B1611,YahooFinanceInfos!A:AX,50,FALSE)</f>
        <v>0</v>
      </c>
      <c r="I1611" s="9">
        <f>VLOOKUP(B1611,YahooFinanceInfos!A:AT,46,FALSE)</f>
        <v>0</v>
      </c>
      <c r="J1611" s="4">
        <f>VLOOKUP(B1611,YahooFinanceInfos!A:AV,48,FALSE)</f>
        <v>0</v>
      </c>
      <c r="K1611" s="4" t="str">
        <f t="shared" si="255"/>
        <v>na</v>
      </c>
      <c r="L1611" s="9">
        <f>VLOOKUP(B1611,YahooFinanceInfos!A:AV,47,FALSE)</f>
        <v>0</v>
      </c>
      <c r="M1611" s="9">
        <f>VLOOKUP(B1611,YahooFinanceInfos!A:AZ,52,FALSE)</f>
        <v>0</v>
      </c>
      <c r="N1611" s="4">
        <f>VLOOKUP(B1611,YahooFinanceInfos!A:BH,60,FALSE)</f>
        <v>0</v>
      </c>
      <c r="O1611" s="4" t="str">
        <f t="shared" si="256"/>
        <v>don't touch</v>
      </c>
      <c r="P1611" s="4"/>
      <c r="Q1611" s="4"/>
      <c r="R1611" s="4"/>
      <c r="S1611" s="4"/>
      <c r="T1611" s="4"/>
      <c r="AA1611" s="4" t="str">
        <f t="shared" si="248"/>
        <v>na</v>
      </c>
      <c r="AB1611" s="4" t="str">
        <f t="shared" si="249"/>
        <v>na</v>
      </c>
      <c r="AC1611" s="4" t="str">
        <f t="shared" si="250"/>
        <v>na</v>
      </c>
      <c r="AD1611" s="4" t="str">
        <f t="shared" si="251"/>
        <v>na</v>
      </c>
      <c r="AE1611" s="4" t="str">
        <f t="shared" si="252"/>
        <v>na</v>
      </c>
      <c r="AF1611" s="4" t="str">
        <f t="shared" si="253"/>
        <v>na</v>
      </c>
      <c r="AG1611" s="4" t="str">
        <f t="shared" si="254"/>
        <v>na</v>
      </c>
    </row>
    <row r="1612" spans="1:33" x14ac:dyDescent="0.2">
      <c r="A1612" t="s">
        <v>5494</v>
      </c>
      <c r="B1612" t="s">
        <v>6190</v>
      </c>
      <c r="C1612" s="7" t="str">
        <f>VLOOKUP(B1612,YahooFinanceInfos!A:T,9,FALSE)</f>
        <v>WisdomTree International MidCap</v>
      </c>
      <c r="D1612" t="str">
        <f>VLOOKUP(B1612,YahooFinanceInfos!A:T,7,FALSE)</f>
        <v>USD</v>
      </c>
      <c r="E1612" s="1">
        <f>VLOOKUP(B1612,YahooFinanceInfos!A:T,20,FALSE)</f>
        <v>48.54</v>
      </c>
      <c r="F1612" s="4" t="str">
        <f>VLOOKUP(B1612,YahooFinanceInfos!A:AK,37,FALSE)</f>
        <v>39.79 - 66.58</v>
      </c>
      <c r="G1612" s="11">
        <f>(VLOOKUP(B1612,YahooFinanceInfos!A:AO,41,FALSE)-E1612)/E1612</f>
        <v>0.37165224557066334</v>
      </c>
      <c r="H1612" s="9">
        <f>VLOOKUP(B1612,YahooFinanceInfos!A:AX,50,FALSE)</f>
        <v>0</v>
      </c>
      <c r="I1612" s="9">
        <f>VLOOKUP(B1612,YahooFinanceInfos!A:AT,46,FALSE)</f>
        <v>0</v>
      </c>
      <c r="J1612" s="4">
        <f>VLOOKUP(B1612,YahooFinanceInfos!A:AV,48,FALSE)</f>
        <v>0</v>
      </c>
      <c r="K1612" s="4" t="str">
        <f t="shared" si="255"/>
        <v>na</v>
      </c>
      <c r="L1612" s="9">
        <f>VLOOKUP(B1612,YahooFinanceInfos!A:AV,47,FALSE)</f>
        <v>0</v>
      </c>
      <c r="M1612" s="9">
        <f>VLOOKUP(B1612,YahooFinanceInfos!A:AZ,52,FALSE)</f>
        <v>0</v>
      </c>
      <c r="N1612" s="4">
        <f>VLOOKUP(B1612,YahooFinanceInfos!A:BH,60,FALSE)</f>
        <v>0</v>
      </c>
      <c r="O1612" s="4" t="str">
        <f t="shared" si="256"/>
        <v>don't touch</v>
      </c>
      <c r="P1612" s="4"/>
      <c r="Q1612" s="4"/>
      <c r="R1612" s="4"/>
      <c r="S1612" s="4"/>
      <c r="T1612" s="4"/>
      <c r="AA1612" s="4" t="str">
        <f t="shared" si="248"/>
        <v>na</v>
      </c>
      <c r="AB1612" s="4" t="str">
        <f t="shared" si="249"/>
        <v>na</v>
      </c>
      <c r="AC1612" s="4" t="str">
        <f t="shared" si="250"/>
        <v>na</v>
      </c>
      <c r="AD1612" s="4" t="str">
        <f t="shared" si="251"/>
        <v>na</v>
      </c>
      <c r="AE1612" s="4" t="str">
        <f t="shared" si="252"/>
        <v>na</v>
      </c>
      <c r="AF1612" s="4" t="str">
        <f t="shared" si="253"/>
        <v>na</v>
      </c>
      <c r="AG1612" s="4" t="str">
        <f t="shared" si="254"/>
        <v>na</v>
      </c>
    </row>
    <row r="1613" spans="1:33" x14ac:dyDescent="0.2">
      <c r="A1613" t="s">
        <v>5494</v>
      </c>
      <c r="B1613" t="s">
        <v>6192</v>
      </c>
      <c r="C1613" s="7" t="str">
        <f>VLOOKUP(B1613,YahooFinanceInfos!A:T,9,FALSE)</f>
        <v>iShares Inc iShares MSCI Sweden</v>
      </c>
      <c r="D1613" t="str">
        <f>VLOOKUP(B1613,YahooFinanceInfos!A:T,7,FALSE)</f>
        <v>USD</v>
      </c>
      <c r="E1613" s="1">
        <f>VLOOKUP(B1613,YahooFinanceInfos!A:T,20,FALSE)</f>
        <v>26.27</v>
      </c>
      <c r="F1613" s="4" t="str">
        <f>VLOOKUP(B1613,YahooFinanceInfos!A:AK,37,FALSE)</f>
        <v>21.38 - 34.27</v>
      </c>
      <c r="G1613" s="11">
        <f>(VLOOKUP(B1613,YahooFinanceInfos!A:AO,41,FALSE)-E1613)/E1613</f>
        <v>0.30452988199467085</v>
      </c>
      <c r="H1613" s="9">
        <f>VLOOKUP(B1613,YahooFinanceInfos!A:AX,50,FALSE)</f>
        <v>0</v>
      </c>
      <c r="I1613" s="9">
        <f>VLOOKUP(B1613,YahooFinanceInfos!A:AT,46,FALSE)</f>
        <v>0</v>
      </c>
      <c r="J1613" s="4">
        <f>VLOOKUP(B1613,YahooFinanceInfos!A:AV,48,FALSE)</f>
        <v>0</v>
      </c>
      <c r="K1613" s="4" t="str">
        <f t="shared" si="255"/>
        <v>na</v>
      </c>
      <c r="L1613" s="9">
        <f>VLOOKUP(B1613,YahooFinanceInfos!A:AV,47,FALSE)</f>
        <v>0</v>
      </c>
      <c r="M1613" s="9">
        <f>VLOOKUP(B1613,YahooFinanceInfos!A:AZ,52,FALSE)</f>
        <v>0</v>
      </c>
      <c r="N1613" s="4">
        <f>VLOOKUP(B1613,YahooFinanceInfos!A:BH,60,FALSE)</f>
        <v>0</v>
      </c>
      <c r="O1613" s="4" t="str">
        <f t="shared" si="256"/>
        <v>don't touch</v>
      </c>
      <c r="P1613" s="4"/>
      <c r="Q1613" s="4"/>
      <c r="R1613" s="4"/>
      <c r="S1613" s="4"/>
      <c r="T1613" s="4"/>
      <c r="AA1613" s="4" t="str">
        <f t="shared" si="248"/>
        <v>na</v>
      </c>
      <c r="AB1613" s="4" t="str">
        <f t="shared" si="249"/>
        <v>na</v>
      </c>
      <c r="AC1613" s="4" t="str">
        <f t="shared" si="250"/>
        <v>na</v>
      </c>
      <c r="AD1613" s="4" t="str">
        <f t="shared" si="251"/>
        <v>na</v>
      </c>
      <c r="AE1613" s="4" t="str">
        <f t="shared" si="252"/>
        <v>na</v>
      </c>
      <c r="AF1613" s="4" t="str">
        <f t="shared" si="253"/>
        <v>na</v>
      </c>
      <c r="AG1613" s="4" t="str">
        <f t="shared" si="254"/>
        <v>na</v>
      </c>
    </row>
    <row r="1614" spans="1:33" x14ac:dyDescent="0.2">
      <c r="A1614" t="s">
        <v>5494</v>
      </c>
      <c r="B1614" t="s">
        <v>6194</v>
      </c>
      <c r="C1614" s="7" t="str">
        <f>VLOOKUP(B1614,YahooFinanceInfos!A:T,9,FALSE)</f>
        <v>VanEck Vectors ChinaAMC CSI 300</v>
      </c>
      <c r="D1614" t="str">
        <f>VLOOKUP(B1614,YahooFinanceInfos!A:T,7,FALSE)</f>
        <v>USD</v>
      </c>
      <c r="E1614" s="1">
        <f>VLOOKUP(B1614,YahooFinanceInfos!A:T,20,FALSE)</f>
        <v>36.049999999999997</v>
      </c>
      <c r="F1614" s="4" t="str">
        <f>VLOOKUP(B1614,YahooFinanceInfos!A:AK,37,FALSE)</f>
        <v>32.98 - 43.73</v>
      </c>
      <c r="G1614" s="11">
        <f>(VLOOKUP(B1614,YahooFinanceInfos!A:AO,41,FALSE)-E1614)/E1614</f>
        <v>0.21303744798890431</v>
      </c>
      <c r="H1614" s="9">
        <f>VLOOKUP(B1614,YahooFinanceInfos!A:AX,50,FALSE)</f>
        <v>0</v>
      </c>
      <c r="I1614" s="9">
        <f>VLOOKUP(B1614,YahooFinanceInfos!A:AT,46,FALSE)</f>
        <v>0</v>
      </c>
      <c r="J1614" s="4">
        <f>VLOOKUP(B1614,YahooFinanceInfos!A:AV,48,FALSE)</f>
        <v>0</v>
      </c>
      <c r="K1614" s="4" t="str">
        <f t="shared" si="255"/>
        <v>na</v>
      </c>
      <c r="L1614" s="9">
        <f>VLOOKUP(B1614,YahooFinanceInfos!A:AV,47,FALSE)</f>
        <v>0</v>
      </c>
      <c r="M1614" s="9">
        <f>VLOOKUP(B1614,YahooFinanceInfos!A:AZ,52,FALSE)</f>
        <v>0</v>
      </c>
      <c r="N1614" s="4">
        <f>VLOOKUP(B1614,YahooFinanceInfos!A:BH,60,FALSE)</f>
        <v>0</v>
      </c>
      <c r="O1614" s="4" t="str">
        <f t="shared" si="256"/>
        <v>don't touch</v>
      </c>
      <c r="P1614" s="4"/>
      <c r="Q1614" s="4"/>
      <c r="R1614" s="4"/>
      <c r="S1614" s="4"/>
      <c r="T1614" s="4"/>
      <c r="AA1614" s="4" t="str">
        <f t="shared" si="248"/>
        <v>na</v>
      </c>
      <c r="AB1614" s="4" t="str">
        <f t="shared" si="249"/>
        <v>na</v>
      </c>
      <c r="AC1614" s="4" t="str">
        <f t="shared" si="250"/>
        <v>na</v>
      </c>
      <c r="AD1614" s="4" t="str">
        <f t="shared" si="251"/>
        <v>na</v>
      </c>
      <c r="AE1614" s="4" t="str">
        <f t="shared" si="252"/>
        <v>na</v>
      </c>
      <c r="AF1614" s="4" t="str">
        <f t="shared" si="253"/>
        <v>na</v>
      </c>
      <c r="AG1614" s="4" t="str">
        <f t="shared" si="254"/>
        <v>na</v>
      </c>
    </row>
    <row r="1615" spans="1:33" x14ac:dyDescent="0.2">
      <c r="A1615" t="s">
        <v>5494</v>
      </c>
      <c r="B1615" t="s">
        <v>6196</v>
      </c>
      <c r="C1615" s="7" t="str">
        <f>VLOOKUP(B1615,YahooFinanceInfos!A:T,9,FALSE)</f>
        <v>WisdomTree Japan Hedged SmallCa</v>
      </c>
      <c r="D1615" t="str">
        <f>VLOOKUP(B1615,YahooFinanceInfos!A:T,7,FALSE)</f>
        <v>USD</v>
      </c>
      <c r="E1615" s="1">
        <f>VLOOKUP(B1615,YahooFinanceInfos!A:T,20,FALSE)</f>
        <v>35.07</v>
      </c>
      <c r="F1615" s="4" t="str">
        <f>VLOOKUP(B1615,YahooFinanceInfos!A:AK,37,FALSE)</f>
        <v>26.79 - 44.31</v>
      </c>
      <c r="G1615" s="11">
        <f>(VLOOKUP(B1615,YahooFinanceInfos!A:AO,41,FALSE)-E1615)/E1615</f>
        <v>0.26347305389221565</v>
      </c>
      <c r="H1615" s="9">
        <f>VLOOKUP(B1615,YahooFinanceInfos!A:AX,50,FALSE)</f>
        <v>0</v>
      </c>
      <c r="I1615" s="9">
        <f>VLOOKUP(B1615,YahooFinanceInfos!A:AT,46,FALSE)</f>
        <v>0</v>
      </c>
      <c r="J1615" s="4">
        <f>VLOOKUP(B1615,YahooFinanceInfos!A:AV,48,FALSE)</f>
        <v>0</v>
      </c>
      <c r="K1615" s="4" t="str">
        <f t="shared" si="255"/>
        <v>na</v>
      </c>
      <c r="L1615" s="9">
        <f>VLOOKUP(B1615,YahooFinanceInfos!A:AV,47,FALSE)</f>
        <v>0</v>
      </c>
      <c r="M1615" s="9">
        <f>VLOOKUP(B1615,YahooFinanceInfos!A:AZ,52,FALSE)</f>
        <v>0</v>
      </c>
      <c r="N1615" s="4">
        <f>VLOOKUP(B1615,YahooFinanceInfos!A:BH,60,FALSE)</f>
        <v>0</v>
      </c>
      <c r="O1615" s="4" t="str">
        <f t="shared" si="256"/>
        <v>don't touch</v>
      </c>
      <c r="P1615" s="4"/>
      <c r="Q1615" s="4"/>
      <c r="R1615" s="4"/>
      <c r="S1615" s="4"/>
      <c r="T1615" s="4"/>
      <c r="AA1615" s="4" t="str">
        <f t="shared" si="248"/>
        <v>na</v>
      </c>
      <c r="AB1615" s="4" t="str">
        <f t="shared" si="249"/>
        <v>na</v>
      </c>
      <c r="AC1615" s="4" t="str">
        <f t="shared" si="250"/>
        <v>na</v>
      </c>
      <c r="AD1615" s="4" t="str">
        <f t="shared" si="251"/>
        <v>na</v>
      </c>
      <c r="AE1615" s="4" t="str">
        <f t="shared" si="252"/>
        <v>na</v>
      </c>
      <c r="AF1615" s="4" t="str">
        <f t="shared" si="253"/>
        <v>na</v>
      </c>
      <c r="AG1615" s="4" t="str">
        <f t="shared" si="254"/>
        <v>na</v>
      </c>
    </row>
    <row r="1616" spans="1:33" x14ac:dyDescent="0.2">
      <c r="A1616" t="s">
        <v>5494</v>
      </c>
      <c r="B1616" t="s">
        <v>6198</v>
      </c>
      <c r="C1616" s="7" t="str">
        <f>VLOOKUP(B1616,YahooFinanceInfos!A:T,9,FALSE)</f>
        <v>WisdomTree Europe Quality Divid</v>
      </c>
      <c r="D1616" t="str">
        <f>VLOOKUP(B1616,YahooFinanceInfos!A:T,7,FALSE)</f>
        <v>USD</v>
      </c>
      <c r="E1616" s="1">
        <f>VLOOKUP(B1616,YahooFinanceInfos!A:T,20,FALSE)</f>
        <v>22.9221</v>
      </c>
      <c r="F1616" s="4" t="str">
        <f>VLOOKUP(B1616,YahooFinanceInfos!A:AK,37,FALSE)</f>
        <v>18.6 - 28.546</v>
      </c>
      <c r="G1616" s="11">
        <f>(VLOOKUP(B1616,YahooFinanceInfos!A:AO,41,FALSE)-E1616)/E1616</f>
        <v>0.24534837558513395</v>
      </c>
      <c r="H1616" s="9">
        <f>VLOOKUP(B1616,YahooFinanceInfos!A:AX,50,FALSE)</f>
        <v>0</v>
      </c>
      <c r="I1616" s="9">
        <f>VLOOKUP(B1616,YahooFinanceInfos!A:AT,46,FALSE)</f>
        <v>0</v>
      </c>
      <c r="J1616" s="4">
        <f>VLOOKUP(B1616,YahooFinanceInfos!A:AV,48,FALSE)</f>
        <v>0</v>
      </c>
      <c r="K1616" s="4" t="str">
        <f t="shared" si="255"/>
        <v>na</v>
      </c>
      <c r="L1616" s="9">
        <f>VLOOKUP(B1616,YahooFinanceInfos!A:AV,47,FALSE)</f>
        <v>0</v>
      </c>
      <c r="M1616" s="9">
        <f>VLOOKUP(B1616,YahooFinanceInfos!A:AZ,52,FALSE)</f>
        <v>0</v>
      </c>
      <c r="N1616" s="4">
        <f>VLOOKUP(B1616,YahooFinanceInfos!A:BH,60,FALSE)</f>
        <v>0</v>
      </c>
      <c r="O1616" s="4" t="str">
        <f t="shared" si="256"/>
        <v>don't touch</v>
      </c>
      <c r="P1616" s="4"/>
      <c r="Q1616" s="4"/>
      <c r="R1616" s="4"/>
      <c r="S1616" s="4"/>
      <c r="T1616" s="4"/>
      <c r="AA1616" s="4" t="str">
        <f t="shared" si="248"/>
        <v>na</v>
      </c>
      <c r="AB1616" s="4" t="str">
        <f t="shared" si="249"/>
        <v>na</v>
      </c>
      <c r="AC1616" s="4" t="str">
        <f t="shared" si="250"/>
        <v>na</v>
      </c>
      <c r="AD1616" s="4" t="str">
        <f t="shared" si="251"/>
        <v>na</v>
      </c>
      <c r="AE1616" s="4" t="str">
        <f t="shared" si="252"/>
        <v>na</v>
      </c>
      <c r="AF1616" s="4" t="str">
        <f t="shared" si="253"/>
        <v>na</v>
      </c>
      <c r="AG1616" s="4" t="str">
        <f t="shared" si="254"/>
        <v>na</v>
      </c>
    </row>
    <row r="1617" spans="1:33" x14ac:dyDescent="0.2">
      <c r="A1617" t="s">
        <v>5494</v>
      </c>
      <c r="B1617" t="s">
        <v>6200</v>
      </c>
      <c r="C1617" s="7" t="str">
        <f>VLOOKUP(B1617,YahooFinanceInfos!A:T,9,FALSE)</f>
        <v>Invesco Dynamic Market ETF</v>
      </c>
      <c r="D1617" t="str">
        <f>VLOOKUP(B1617,YahooFinanceInfos!A:T,7,FALSE)</f>
        <v>USD</v>
      </c>
      <c r="E1617" s="1">
        <f>VLOOKUP(B1617,YahooFinanceInfos!A:T,20,FALSE)</f>
        <v>77.66</v>
      </c>
      <c r="F1617" s="4" t="str">
        <f>VLOOKUP(B1617,YahooFinanceInfos!A:AK,37,FALSE)</f>
        <v>62.1 - 102.74</v>
      </c>
      <c r="G1617" s="11">
        <f>(VLOOKUP(B1617,YahooFinanceInfos!A:AO,41,FALSE)-E1617)/E1617</f>
        <v>0.32294617563739375</v>
      </c>
      <c r="H1617" s="9">
        <f>VLOOKUP(B1617,YahooFinanceInfos!A:AX,50,FALSE)</f>
        <v>0</v>
      </c>
      <c r="I1617" s="9">
        <f>VLOOKUP(B1617,YahooFinanceInfos!A:AT,46,FALSE)</f>
        <v>0.81</v>
      </c>
      <c r="J1617" s="4">
        <f>VLOOKUP(B1617,YahooFinanceInfos!A:AV,48,FALSE)</f>
        <v>1.0214374999999999E-2</v>
      </c>
      <c r="K1617" s="4" t="str">
        <f t="shared" si="255"/>
        <v>na</v>
      </c>
      <c r="L1617" s="9">
        <f>VLOOKUP(B1617,YahooFinanceInfos!A:AV,47,FALSE)</f>
        <v>0</v>
      </c>
      <c r="M1617" s="9">
        <f>VLOOKUP(B1617,YahooFinanceInfos!A:AZ,52,FALSE)</f>
        <v>71.561000000000007</v>
      </c>
      <c r="N1617" s="4">
        <f>VLOOKUP(B1617,YahooFinanceInfos!A:BH,60,FALSE)</f>
        <v>1.0852280999999999</v>
      </c>
      <c r="O1617" s="4" t="str">
        <f t="shared" si="256"/>
        <v>don't touch</v>
      </c>
      <c r="P1617" s="4"/>
      <c r="Q1617" s="4"/>
      <c r="R1617" s="4"/>
      <c r="S1617" s="4"/>
      <c r="T1617" s="4"/>
      <c r="AA1617" s="4" t="str">
        <f t="shared" si="248"/>
        <v>na</v>
      </c>
      <c r="AB1617" s="4" t="str">
        <f t="shared" si="249"/>
        <v>na</v>
      </c>
      <c r="AC1617" s="4" t="str">
        <f t="shared" si="250"/>
        <v>na</v>
      </c>
      <c r="AD1617" s="4" t="str">
        <f t="shared" si="251"/>
        <v>na</v>
      </c>
      <c r="AE1617" s="4" t="str">
        <f t="shared" si="252"/>
        <v>na</v>
      </c>
      <c r="AF1617" s="4" t="str">
        <f t="shared" si="253"/>
        <v>na</v>
      </c>
      <c r="AG1617" s="4" t="str">
        <f t="shared" si="254"/>
        <v>na</v>
      </c>
    </row>
    <row r="1618" spans="1:33" x14ac:dyDescent="0.2">
      <c r="A1618" t="s">
        <v>5494</v>
      </c>
      <c r="B1618" t="s">
        <v>6202</v>
      </c>
      <c r="C1618" s="7" t="str">
        <f>VLOOKUP(B1618,YahooFinanceInfos!A:T,9,FALSE)</f>
        <v>Virtus Reaves Utilities ETF</v>
      </c>
      <c r="D1618" t="str">
        <f>VLOOKUP(B1618,YahooFinanceInfos!A:T,7,FALSE)</f>
        <v>USD</v>
      </c>
      <c r="E1618" s="1">
        <f>VLOOKUP(B1618,YahooFinanceInfos!A:T,20,FALSE)</f>
        <v>33.659999999999997</v>
      </c>
      <c r="F1618" s="4" t="str">
        <f>VLOOKUP(B1618,YahooFinanceInfos!A:AK,37,FALSE)</f>
        <v>28.0 - 47.52</v>
      </c>
      <c r="G1618" s="11">
        <f>(VLOOKUP(B1618,YahooFinanceInfos!A:AO,41,FALSE)-E1618)/E1618</f>
        <v>0.4117647058823532</v>
      </c>
      <c r="H1618" s="9">
        <f>VLOOKUP(B1618,YahooFinanceInfos!A:AX,50,FALSE)</f>
        <v>0</v>
      </c>
      <c r="I1618" s="9">
        <f>VLOOKUP(B1618,YahooFinanceInfos!A:AT,46,FALSE)</f>
        <v>0</v>
      </c>
      <c r="J1618" s="4">
        <f>VLOOKUP(B1618,YahooFinanceInfos!A:AV,48,FALSE)</f>
        <v>0</v>
      </c>
      <c r="K1618" s="4" t="str">
        <f t="shared" si="255"/>
        <v>na</v>
      </c>
      <c r="L1618" s="9">
        <f>VLOOKUP(B1618,YahooFinanceInfos!A:AV,47,FALSE)</f>
        <v>0</v>
      </c>
      <c r="M1618" s="9">
        <f>VLOOKUP(B1618,YahooFinanceInfos!A:AZ,52,FALSE)</f>
        <v>0</v>
      </c>
      <c r="N1618" s="4">
        <f>VLOOKUP(B1618,YahooFinanceInfos!A:BH,60,FALSE)</f>
        <v>0</v>
      </c>
      <c r="O1618" s="4" t="str">
        <f t="shared" si="256"/>
        <v>don't touch</v>
      </c>
      <c r="P1618" s="4"/>
      <c r="Q1618" s="4"/>
      <c r="R1618" s="4"/>
      <c r="S1618" s="4"/>
      <c r="T1618" s="4"/>
      <c r="AA1618" s="4" t="str">
        <f t="shared" si="248"/>
        <v>na</v>
      </c>
      <c r="AB1618" s="4" t="str">
        <f t="shared" si="249"/>
        <v>na</v>
      </c>
      <c r="AC1618" s="4" t="str">
        <f t="shared" si="250"/>
        <v>na</v>
      </c>
      <c r="AD1618" s="4" t="str">
        <f t="shared" si="251"/>
        <v>na</v>
      </c>
      <c r="AE1618" s="4" t="str">
        <f t="shared" si="252"/>
        <v>na</v>
      </c>
      <c r="AF1618" s="4" t="str">
        <f t="shared" si="253"/>
        <v>na</v>
      </c>
      <c r="AG1618" s="4" t="str">
        <f t="shared" si="254"/>
        <v>na</v>
      </c>
    </row>
    <row r="1619" spans="1:33" x14ac:dyDescent="0.2">
      <c r="A1619" t="s">
        <v>5494</v>
      </c>
      <c r="B1619" t="s">
        <v>6204</v>
      </c>
      <c r="C1619" s="7" t="str">
        <f>VLOOKUP(B1619,YahooFinanceInfos!A:T,9,FALSE)</f>
        <v>iShares Currency Hedged MSCI AC</v>
      </c>
      <c r="D1619" t="str">
        <f>VLOOKUP(B1619,YahooFinanceInfos!A:T,7,FALSE)</f>
        <v>USD</v>
      </c>
      <c r="E1619" s="1">
        <f>VLOOKUP(B1619,YahooFinanceInfos!A:T,20,FALSE)</f>
        <v>23.28</v>
      </c>
      <c r="F1619" s="4" t="str">
        <f>VLOOKUP(B1619,YahooFinanceInfos!A:AK,37,FALSE)</f>
        <v>19.57 - 28.95</v>
      </c>
      <c r="G1619" s="11">
        <f>(VLOOKUP(B1619,YahooFinanceInfos!A:AO,41,FALSE)-E1619)/E1619</f>
        <v>0.24355670103092775</v>
      </c>
      <c r="H1619" s="9">
        <f>VLOOKUP(B1619,YahooFinanceInfos!A:AX,50,FALSE)</f>
        <v>0</v>
      </c>
      <c r="I1619" s="9">
        <f>VLOOKUP(B1619,YahooFinanceInfos!A:AT,46,FALSE)</f>
        <v>0</v>
      </c>
      <c r="J1619" s="4">
        <f>VLOOKUP(B1619,YahooFinanceInfos!A:AV,48,FALSE)</f>
        <v>0</v>
      </c>
      <c r="K1619" s="4" t="str">
        <f t="shared" si="255"/>
        <v>na</v>
      </c>
      <c r="L1619" s="9">
        <f>VLOOKUP(B1619,YahooFinanceInfos!A:AV,47,FALSE)</f>
        <v>0</v>
      </c>
      <c r="M1619" s="9">
        <f>VLOOKUP(B1619,YahooFinanceInfos!A:AZ,52,FALSE)</f>
        <v>0</v>
      </c>
      <c r="N1619" s="4">
        <f>VLOOKUP(B1619,YahooFinanceInfos!A:BH,60,FALSE)</f>
        <v>0</v>
      </c>
      <c r="O1619" s="4" t="str">
        <f t="shared" si="256"/>
        <v>don't touch</v>
      </c>
      <c r="P1619" s="4"/>
      <c r="Q1619" s="4"/>
      <c r="R1619" s="4"/>
      <c r="S1619" s="4"/>
      <c r="T1619" s="4"/>
      <c r="AA1619" s="4" t="str">
        <f t="shared" si="248"/>
        <v>na</v>
      </c>
      <c r="AB1619" s="4" t="str">
        <f t="shared" si="249"/>
        <v>na</v>
      </c>
      <c r="AC1619" s="4" t="str">
        <f t="shared" si="250"/>
        <v>na</v>
      </c>
      <c r="AD1619" s="4" t="str">
        <f t="shared" si="251"/>
        <v>na</v>
      </c>
      <c r="AE1619" s="4" t="str">
        <f t="shared" si="252"/>
        <v>na</v>
      </c>
      <c r="AF1619" s="4" t="str">
        <f t="shared" si="253"/>
        <v>na</v>
      </c>
      <c r="AG1619" s="4" t="str">
        <f t="shared" si="254"/>
        <v>na</v>
      </c>
    </row>
    <row r="1620" spans="1:33" x14ac:dyDescent="0.2">
      <c r="A1620" t="s">
        <v>5494</v>
      </c>
      <c r="B1620" t="s">
        <v>6206</v>
      </c>
      <c r="C1620" s="7" t="str">
        <f>VLOOKUP(B1620,YahooFinanceInfos!A:T,9,FALSE)</f>
        <v>WisdomTree Europe SmallCap Divi</v>
      </c>
      <c r="D1620" t="str">
        <f>VLOOKUP(B1620,YahooFinanceInfos!A:T,7,FALSE)</f>
        <v>USD</v>
      </c>
      <c r="E1620" s="1">
        <f>VLOOKUP(B1620,YahooFinanceInfos!A:T,20,FALSE)</f>
        <v>42.87</v>
      </c>
      <c r="F1620" s="4" t="str">
        <f>VLOOKUP(B1620,YahooFinanceInfos!A:AK,37,FALSE)</f>
        <v>34.63 - 65.93</v>
      </c>
      <c r="G1620" s="11">
        <f>(VLOOKUP(B1620,YahooFinanceInfos!A:AO,41,FALSE)-E1620)/E1620</f>
        <v>0.53790529507814344</v>
      </c>
      <c r="H1620" s="9">
        <f>VLOOKUP(B1620,YahooFinanceInfos!A:AX,50,FALSE)</f>
        <v>0</v>
      </c>
      <c r="I1620" s="9">
        <f>VLOOKUP(B1620,YahooFinanceInfos!A:AT,46,FALSE)</f>
        <v>0</v>
      </c>
      <c r="J1620" s="4">
        <f>VLOOKUP(B1620,YahooFinanceInfos!A:AV,48,FALSE)</f>
        <v>0</v>
      </c>
      <c r="K1620" s="4" t="str">
        <f t="shared" si="255"/>
        <v>na</v>
      </c>
      <c r="L1620" s="9">
        <f>VLOOKUP(B1620,YahooFinanceInfos!A:AV,47,FALSE)</f>
        <v>0</v>
      </c>
      <c r="M1620" s="9">
        <f>VLOOKUP(B1620,YahooFinanceInfos!A:AZ,52,FALSE)</f>
        <v>0</v>
      </c>
      <c r="N1620" s="4">
        <f>VLOOKUP(B1620,YahooFinanceInfos!A:BH,60,FALSE)</f>
        <v>0</v>
      </c>
      <c r="O1620" s="4" t="str">
        <f t="shared" si="256"/>
        <v>don't touch</v>
      </c>
      <c r="P1620" s="4"/>
      <c r="Q1620" s="4"/>
      <c r="R1620" s="4"/>
      <c r="S1620" s="4"/>
      <c r="T1620" s="4"/>
      <c r="AA1620" s="4" t="str">
        <f t="shared" si="248"/>
        <v>na</v>
      </c>
      <c r="AB1620" s="4" t="str">
        <f t="shared" si="249"/>
        <v>na</v>
      </c>
      <c r="AC1620" s="4" t="str">
        <f t="shared" si="250"/>
        <v>na</v>
      </c>
      <c r="AD1620" s="4" t="str">
        <f t="shared" si="251"/>
        <v>na</v>
      </c>
      <c r="AE1620" s="4" t="str">
        <f t="shared" si="252"/>
        <v>na</v>
      </c>
      <c r="AF1620" s="4" t="str">
        <f t="shared" si="253"/>
        <v>na</v>
      </c>
      <c r="AG1620" s="4" t="str">
        <f t="shared" si="254"/>
        <v>na</v>
      </c>
    </row>
    <row r="1621" spans="1:33" x14ac:dyDescent="0.2">
      <c r="A1621" t="s">
        <v>5494</v>
      </c>
      <c r="B1621" t="s">
        <v>6208</v>
      </c>
      <c r="C1621" s="7" t="str">
        <f>VLOOKUP(B1621,YahooFinanceInfos!A:T,9,FALSE)</f>
        <v>SPDR S&amp;P 1500 Value Tilt ETF</v>
      </c>
      <c r="D1621" t="str">
        <f>VLOOKUP(B1621,YahooFinanceInfos!A:T,7,FALSE)</f>
        <v>USD</v>
      </c>
      <c r="E1621" s="1">
        <f>VLOOKUP(B1621,YahooFinanceInfos!A:T,20,FALSE)</f>
        <v>88.599199999999996</v>
      </c>
      <c r="F1621" s="4" t="str">
        <f>VLOOKUP(B1621,YahooFinanceInfos!A:AK,37,FALSE)</f>
        <v>71.1 - 115.45</v>
      </c>
      <c r="G1621" s="11">
        <f>(VLOOKUP(B1621,YahooFinanceInfos!A:AO,41,FALSE)-E1621)/E1621</f>
        <v>0.30305916983449072</v>
      </c>
      <c r="H1621" s="9">
        <f>VLOOKUP(B1621,YahooFinanceInfos!A:AX,50,FALSE)</f>
        <v>0</v>
      </c>
      <c r="I1621" s="9">
        <f>VLOOKUP(B1621,YahooFinanceInfos!A:AT,46,FALSE)</f>
        <v>0</v>
      </c>
      <c r="J1621" s="4">
        <f>VLOOKUP(B1621,YahooFinanceInfos!A:AV,48,FALSE)</f>
        <v>0</v>
      </c>
      <c r="K1621" s="4" t="str">
        <f t="shared" si="255"/>
        <v>na</v>
      </c>
      <c r="L1621" s="9">
        <f>VLOOKUP(B1621,YahooFinanceInfos!A:AV,47,FALSE)</f>
        <v>0</v>
      </c>
      <c r="M1621" s="9">
        <f>VLOOKUP(B1621,YahooFinanceInfos!A:AZ,52,FALSE)</f>
        <v>0</v>
      </c>
      <c r="N1621" s="4">
        <f>VLOOKUP(B1621,YahooFinanceInfos!A:BH,60,FALSE)</f>
        <v>0</v>
      </c>
      <c r="O1621" s="4" t="str">
        <f t="shared" si="256"/>
        <v>don't touch</v>
      </c>
      <c r="P1621" s="4"/>
      <c r="Q1621" s="4"/>
      <c r="R1621" s="4"/>
      <c r="S1621" s="4"/>
      <c r="T1621" s="4"/>
      <c r="AA1621" s="4" t="str">
        <f t="shared" si="248"/>
        <v>na</v>
      </c>
      <c r="AB1621" s="4" t="str">
        <f t="shared" si="249"/>
        <v>na</v>
      </c>
      <c r="AC1621" s="4" t="str">
        <f t="shared" si="250"/>
        <v>na</v>
      </c>
      <c r="AD1621" s="4" t="str">
        <f t="shared" si="251"/>
        <v>na</v>
      </c>
      <c r="AE1621" s="4" t="str">
        <f t="shared" si="252"/>
        <v>na</v>
      </c>
      <c r="AF1621" s="4" t="str">
        <f t="shared" si="253"/>
        <v>na</v>
      </c>
      <c r="AG1621" s="4" t="str">
        <f t="shared" si="254"/>
        <v>na</v>
      </c>
    </row>
    <row r="1622" spans="1:33" x14ac:dyDescent="0.2">
      <c r="A1622" t="s">
        <v>5494</v>
      </c>
      <c r="B1622" t="s">
        <v>6210</v>
      </c>
      <c r="C1622" s="7" t="str">
        <f>VLOOKUP(B1622,YahooFinanceInfos!A:T,9,FALSE)</f>
        <v>Invesco S&amp;P SmallCap Consumer S</v>
      </c>
      <c r="D1622" t="str">
        <f>VLOOKUP(B1622,YahooFinanceInfos!A:T,7,FALSE)</f>
        <v>USD</v>
      </c>
      <c r="E1622" s="1">
        <f>VLOOKUP(B1622,YahooFinanceInfos!A:T,20,FALSE)</f>
        <v>67.27</v>
      </c>
      <c r="F1622" s="4" t="str">
        <f>VLOOKUP(B1622,YahooFinanceInfos!A:AK,37,FALSE)</f>
        <v>55.25 - 80.82</v>
      </c>
      <c r="G1622" s="11">
        <f>(VLOOKUP(B1622,YahooFinanceInfos!A:AO,41,FALSE)-E1622)/E1622</f>
        <v>0.20142708488181951</v>
      </c>
      <c r="H1622" s="9">
        <f>VLOOKUP(B1622,YahooFinanceInfos!A:AX,50,FALSE)</f>
        <v>0</v>
      </c>
      <c r="I1622" s="9">
        <f>VLOOKUP(B1622,YahooFinanceInfos!A:AT,46,FALSE)</f>
        <v>0</v>
      </c>
      <c r="J1622" s="4">
        <f>VLOOKUP(B1622,YahooFinanceInfos!A:AV,48,FALSE)</f>
        <v>0</v>
      </c>
      <c r="K1622" s="4" t="str">
        <f t="shared" si="255"/>
        <v>na</v>
      </c>
      <c r="L1622" s="9">
        <f>VLOOKUP(B1622,YahooFinanceInfos!A:AV,47,FALSE)</f>
        <v>0</v>
      </c>
      <c r="M1622" s="9">
        <f>VLOOKUP(B1622,YahooFinanceInfos!A:AZ,52,FALSE)</f>
        <v>0</v>
      </c>
      <c r="N1622" s="4">
        <f>VLOOKUP(B1622,YahooFinanceInfos!A:BH,60,FALSE)</f>
        <v>0</v>
      </c>
      <c r="O1622" s="4" t="str">
        <f t="shared" si="256"/>
        <v>don't touch</v>
      </c>
      <c r="P1622" s="4"/>
      <c r="Q1622" s="4"/>
      <c r="R1622" s="4"/>
      <c r="S1622" s="4"/>
      <c r="T1622" s="4"/>
      <c r="AA1622" s="4" t="str">
        <f t="shared" si="248"/>
        <v>na</v>
      </c>
      <c r="AB1622" s="4" t="str">
        <f t="shared" si="249"/>
        <v>na</v>
      </c>
      <c r="AC1622" s="4" t="str">
        <f t="shared" si="250"/>
        <v>na</v>
      </c>
      <c r="AD1622" s="4" t="str">
        <f t="shared" si="251"/>
        <v>na</v>
      </c>
      <c r="AE1622" s="4" t="str">
        <f t="shared" si="252"/>
        <v>na</v>
      </c>
      <c r="AF1622" s="4" t="str">
        <f t="shared" si="253"/>
        <v>na</v>
      </c>
      <c r="AG1622" s="4" t="str">
        <f t="shared" si="254"/>
        <v>na</v>
      </c>
    </row>
    <row r="1623" spans="1:33" x14ac:dyDescent="0.2">
      <c r="A1623" t="s">
        <v>5494</v>
      </c>
      <c r="B1623" t="s">
        <v>6212</v>
      </c>
      <c r="C1623" s="7" t="str">
        <f>VLOOKUP(B1623,YahooFinanceInfos!A:T,9,FALSE)</f>
        <v>SPDR EURO STOXX Small Cap ETF</v>
      </c>
      <c r="D1623" t="str">
        <f>VLOOKUP(B1623,YahooFinanceInfos!A:T,7,FALSE)</f>
        <v>USD</v>
      </c>
      <c r="E1623" s="1">
        <f>VLOOKUP(B1623,YahooFinanceInfos!A:T,20,FALSE)</f>
        <v>50.16</v>
      </c>
      <c r="F1623" s="4" t="str">
        <f>VLOOKUP(B1623,YahooFinanceInfos!A:AK,37,FALSE)</f>
        <v>40.45 - 62.766</v>
      </c>
      <c r="G1623" s="11">
        <f>(VLOOKUP(B1623,YahooFinanceInfos!A:AO,41,FALSE)-E1623)/E1623</f>
        <v>0.25131578947368427</v>
      </c>
      <c r="H1623" s="9">
        <f>VLOOKUP(B1623,YahooFinanceInfos!A:AX,50,FALSE)</f>
        <v>0</v>
      </c>
      <c r="I1623" s="9">
        <f>VLOOKUP(B1623,YahooFinanceInfos!A:AT,46,FALSE)</f>
        <v>0</v>
      </c>
      <c r="J1623" s="4">
        <f>VLOOKUP(B1623,YahooFinanceInfos!A:AV,48,FALSE)</f>
        <v>0</v>
      </c>
      <c r="K1623" s="4" t="str">
        <f t="shared" si="255"/>
        <v>na</v>
      </c>
      <c r="L1623" s="9">
        <f>VLOOKUP(B1623,YahooFinanceInfos!A:AV,47,FALSE)</f>
        <v>0</v>
      </c>
      <c r="M1623" s="9">
        <f>VLOOKUP(B1623,YahooFinanceInfos!A:AZ,52,FALSE)</f>
        <v>0</v>
      </c>
      <c r="N1623" s="4">
        <f>VLOOKUP(B1623,YahooFinanceInfos!A:BH,60,FALSE)</f>
        <v>0</v>
      </c>
      <c r="O1623" s="4" t="str">
        <f t="shared" si="256"/>
        <v>don't touch</v>
      </c>
      <c r="P1623" s="4"/>
      <c r="Q1623" s="4"/>
      <c r="R1623" s="4"/>
      <c r="S1623" s="4"/>
      <c r="T1623" s="4"/>
      <c r="AA1623" s="4" t="str">
        <f t="shared" si="248"/>
        <v>na</v>
      </c>
      <c r="AB1623" s="4" t="str">
        <f t="shared" si="249"/>
        <v>na</v>
      </c>
      <c r="AC1623" s="4" t="str">
        <f t="shared" si="250"/>
        <v>na</v>
      </c>
      <c r="AD1623" s="4" t="str">
        <f t="shared" si="251"/>
        <v>na</v>
      </c>
      <c r="AE1623" s="4" t="str">
        <f t="shared" si="252"/>
        <v>na</v>
      </c>
      <c r="AF1623" s="4" t="str">
        <f t="shared" si="253"/>
        <v>na</v>
      </c>
      <c r="AG1623" s="4" t="str">
        <f t="shared" si="254"/>
        <v>na</v>
      </c>
    </row>
    <row r="1624" spans="1:33" x14ac:dyDescent="0.2">
      <c r="A1624" t="s">
        <v>5494</v>
      </c>
      <c r="B1624" t="s">
        <v>6214</v>
      </c>
      <c r="C1624" s="7" t="str">
        <f>VLOOKUP(B1624,YahooFinanceInfos!A:T,9,FALSE)</f>
        <v>WisdomTree Japan SmallCap Fund</v>
      </c>
      <c r="D1624" t="str">
        <f>VLOOKUP(B1624,YahooFinanceInfos!A:T,7,FALSE)</f>
        <v>USD</v>
      </c>
      <c r="E1624" s="1">
        <f>VLOOKUP(B1624,YahooFinanceInfos!A:T,20,FALSE)</f>
        <v>61.18</v>
      </c>
      <c r="F1624" s="4" t="str">
        <f>VLOOKUP(B1624,YahooFinanceInfos!A:AK,37,FALSE)</f>
        <v>48.0 - 75.89</v>
      </c>
      <c r="G1624" s="11">
        <f>(VLOOKUP(B1624,YahooFinanceInfos!A:AO,41,FALSE)-E1624)/E1624</f>
        <v>0.24043805165086632</v>
      </c>
      <c r="H1624" s="9">
        <f>VLOOKUP(B1624,YahooFinanceInfos!A:AX,50,FALSE)</f>
        <v>0</v>
      </c>
      <c r="I1624" s="9">
        <f>VLOOKUP(B1624,YahooFinanceInfos!A:AT,46,FALSE)</f>
        <v>0</v>
      </c>
      <c r="J1624" s="4">
        <f>VLOOKUP(B1624,YahooFinanceInfos!A:AV,48,FALSE)</f>
        <v>0</v>
      </c>
      <c r="K1624" s="4" t="str">
        <f t="shared" si="255"/>
        <v>na</v>
      </c>
      <c r="L1624" s="9">
        <f>VLOOKUP(B1624,YahooFinanceInfos!A:AV,47,FALSE)</f>
        <v>0</v>
      </c>
      <c r="M1624" s="9">
        <f>VLOOKUP(B1624,YahooFinanceInfos!A:AZ,52,FALSE)</f>
        <v>0</v>
      </c>
      <c r="N1624" s="4">
        <f>VLOOKUP(B1624,YahooFinanceInfos!A:BH,60,FALSE)</f>
        <v>0</v>
      </c>
      <c r="O1624" s="4" t="str">
        <f t="shared" si="256"/>
        <v>don't touch</v>
      </c>
      <c r="P1624" s="4"/>
      <c r="Q1624" s="4"/>
      <c r="R1624" s="4"/>
      <c r="S1624" s="4"/>
      <c r="T1624" s="4"/>
      <c r="AA1624" s="4" t="str">
        <f t="shared" si="248"/>
        <v>na</v>
      </c>
      <c r="AB1624" s="4" t="str">
        <f t="shared" si="249"/>
        <v>na</v>
      </c>
      <c r="AC1624" s="4" t="str">
        <f t="shared" si="250"/>
        <v>na</v>
      </c>
      <c r="AD1624" s="4" t="str">
        <f t="shared" si="251"/>
        <v>na</v>
      </c>
      <c r="AE1624" s="4" t="str">
        <f t="shared" si="252"/>
        <v>na</v>
      </c>
      <c r="AF1624" s="4" t="str">
        <f t="shared" si="253"/>
        <v>na</v>
      </c>
      <c r="AG1624" s="4" t="str">
        <f t="shared" si="254"/>
        <v>na</v>
      </c>
    </row>
    <row r="1625" spans="1:33" x14ac:dyDescent="0.2">
      <c r="A1625" t="s">
        <v>5494</v>
      </c>
      <c r="B1625" t="s">
        <v>6216</v>
      </c>
      <c r="C1625" s="7" t="str">
        <f>VLOOKUP(B1625,YahooFinanceInfos!A:T,9,FALSE)</f>
        <v>IQ Leaders GTAA Tracker ETF</v>
      </c>
      <c r="D1625" t="str">
        <f>VLOOKUP(B1625,YahooFinanceInfos!A:T,7,FALSE)</f>
        <v>USD</v>
      </c>
      <c r="E1625" s="1">
        <f>VLOOKUP(B1625,YahooFinanceInfos!A:T,20,FALSE)</f>
        <v>21.3033</v>
      </c>
      <c r="F1625" s="4" t="str">
        <f>VLOOKUP(B1625,YahooFinanceInfos!A:AK,37,FALSE)</f>
        <v>18.33 - 25.686</v>
      </c>
      <c r="G1625" s="11">
        <f>(VLOOKUP(B1625,YahooFinanceInfos!A:AO,41,FALSE)-E1625)/E1625</f>
        <v>0.20572868992127979</v>
      </c>
      <c r="H1625" s="9">
        <f>VLOOKUP(B1625,YahooFinanceInfos!A:AX,50,FALSE)</f>
        <v>0</v>
      </c>
      <c r="I1625" s="9">
        <f>VLOOKUP(B1625,YahooFinanceInfos!A:AT,46,FALSE)</f>
        <v>0</v>
      </c>
      <c r="J1625" s="4">
        <f>VLOOKUP(B1625,YahooFinanceInfos!A:AV,48,FALSE)</f>
        <v>0</v>
      </c>
      <c r="K1625" s="4" t="str">
        <f t="shared" si="255"/>
        <v>na</v>
      </c>
      <c r="L1625" s="9">
        <f>VLOOKUP(B1625,YahooFinanceInfos!A:AV,47,FALSE)</f>
        <v>0</v>
      </c>
      <c r="M1625" s="9">
        <f>VLOOKUP(B1625,YahooFinanceInfos!A:AZ,52,FALSE)</f>
        <v>0</v>
      </c>
      <c r="N1625" s="4">
        <f>VLOOKUP(B1625,YahooFinanceInfos!A:BH,60,FALSE)</f>
        <v>0</v>
      </c>
      <c r="O1625" s="4" t="str">
        <f t="shared" si="256"/>
        <v>don't touch</v>
      </c>
      <c r="P1625" s="4"/>
      <c r="Q1625" s="4"/>
      <c r="R1625" s="4"/>
      <c r="S1625" s="4"/>
      <c r="T1625" s="4"/>
      <c r="AA1625" s="4" t="str">
        <f t="shared" si="248"/>
        <v>na</v>
      </c>
      <c r="AB1625" s="4" t="str">
        <f t="shared" si="249"/>
        <v>na</v>
      </c>
      <c r="AC1625" s="4" t="str">
        <f t="shared" si="250"/>
        <v>na</v>
      </c>
      <c r="AD1625" s="4" t="str">
        <f t="shared" si="251"/>
        <v>na</v>
      </c>
      <c r="AE1625" s="4" t="str">
        <f t="shared" si="252"/>
        <v>na</v>
      </c>
      <c r="AF1625" s="4" t="str">
        <f t="shared" si="253"/>
        <v>na</v>
      </c>
      <c r="AG1625" s="4" t="str">
        <f t="shared" si="254"/>
        <v>na</v>
      </c>
    </row>
    <row r="1626" spans="1:33" x14ac:dyDescent="0.2">
      <c r="A1626" t="s">
        <v>5494</v>
      </c>
      <c r="B1626" t="s">
        <v>6218</v>
      </c>
      <c r="C1626" s="7" t="str">
        <f>VLOOKUP(B1626,YahooFinanceInfos!A:T,9,FALSE)</f>
        <v>John Hancock Multifactor Financ</v>
      </c>
      <c r="D1626" t="str">
        <f>VLOOKUP(B1626,YahooFinanceInfos!A:T,7,FALSE)</f>
        <v>USD</v>
      </c>
      <c r="E1626" s="1">
        <f>VLOOKUP(B1626,YahooFinanceInfos!A:T,20,FALSE)</f>
        <v>29.548400000000001</v>
      </c>
      <c r="F1626" s="4" t="str">
        <f>VLOOKUP(B1626,YahooFinanceInfos!A:AK,37,FALSE)</f>
        <v>23.5 - 42.64</v>
      </c>
      <c r="G1626" s="11">
        <f>(VLOOKUP(B1626,YahooFinanceInfos!A:AO,41,FALSE)-E1626)/E1626</f>
        <v>0.443056138403433</v>
      </c>
      <c r="H1626" s="9">
        <f>VLOOKUP(B1626,YahooFinanceInfos!A:AX,50,FALSE)</f>
        <v>0</v>
      </c>
      <c r="I1626" s="9">
        <f>VLOOKUP(B1626,YahooFinanceInfos!A:AT,46,FALSE)</f>
        <v>0</v>
      </c>
      <c r="J1626" s="4">
        <f>VLOOKUP(B1626,YahooFinanceInfos!A:AV,48,FALSE)</f>
        <v>0</v>
      </c>
      <c r="K1626" s="4" t="str">
        <f t="shared" si="255"/>
        <v>na</v>
      </c>
      <c r="L1626" s="9">
        <f>VLOOKUP(B1626,YahooFinanceInfos!A:AV,47,FALSE)</f>
        <v>0</v>
      </c>
      <c r="M1626" s="9">
        <f>VLOOKUP(B1626,YahooFinanceInfos!A:AZ,52,FALSE)</f>
        <v>0</v>
      </c>
      <c r="N1626" s="4">
        <f>VLOOKUP(B1626,YahooFinanceInfos!A:BH,60,FALSE)</f>
        <v>0</v>
      </c>
      <c r="O1626" s="4" t="str">
        <f t="shared" si="256"/>
        <v>don't touch</v>
      </c>
      <c r="P1626" s="4"/>
      <c r="Q1626" s="4"/>
      <c r="R1626" s="4"/>
      <c r="S1626" s="4"/>
      <c r="T1626" s="4"/>
      <c r="AA1626" s="4" t="str">
        <f t="shared" si="248"/>
        <v>na</v>
      </c>
      <c r="AB1626" s="4" t="str">
        <f t="shared" si="249"/>
        <v>na</v>
      </c>
      <c r="AC1626" s="4" t="str">
        <f t="shared" si="250"/>
        <v>na</v>
      </c>
      <c r="AD1626" s="4" t="str">
        <f t="shared" si="251"/>
        <v>na</v>
      </c>
      <c r="AE1626" s="4" t="str">
        <f t="shared" si="252"/>
        <v>na</v>
      </c>
      <c r="AF1626" s="4" t="str">
        <f t="shared" si="253"/>
        <v>na</v>
      </c>
      <c r="AG1626" s="4" t="str">
        <f t="shared" si="254"/>
        <v>na</v>
      </c>
    </row>
    <row r="1627" spans="1:33" x14ac:dyDescent="0.2">
      <c r="A1627" t="s">
        <v>5494</v>
      </c>
      <c r="B1627" t="s">
        <v>6220</v>
      </c>
      <c r="C1627" s="7" t="str">
        <f>VLOOKUP(B1627,YahooFinanceInfos!A:T,9,FALSE)</f>
        <v>WisdomTree Dynamic Currency Hed</v>
      </c>
      <c r="D1627" t="str">
        <f>VLOOKUP(B1627,YahooFinanceInfos!A:T,7,FALSE)</f>
        <v>USD</v>
      </c>
      <c r="E1627" s="1">
        <f>VLOOKUP(B1627,YahooFinanceInfos!A:T,20,FALSE)</f>
        <v>24.2287</v>
      </c>
      <c r="F1627" s="4" t="str">
        <f>VLOOKUP(B1627,YahooFinanceInfos!A:AK,37,FALSE)</f>
        <v>20.51 - 33.34</v>
      </c>
      <c r="G1627" s="11">
        <f>(VLOOKUP(B1627,YahooFinanceInfos!A:AO,41,FALSE)-E1627)/E1627</f>
        <v>0.37605401858126947</v>
      </c>
      <c r="H1627" s="9">
        <f>VLOOKUP(B1627,YahooFinanceInfos!A:AX,50,FALSE)</f>
        <v>0</v>
      </c>
      <c r="I1627" s="9">
        <f>VLOOKUP(B1627,YahooFinanceInfos!A:AT,46,FALSE)</f>
        <v>0</v>
      </c>
      <c r="J1627" s="4">
        <f>VLOOKUP(B1627,YahooFinanceInfos!A:AV,48,FALSE)</f>
        <v>0</v>
      </c>
      <c r="K1627" s="4" t="str">
        <f t="shared" si="255"/>
        <v>na</v>
      </c>
      <c r="L1627" s="9">
        <f>VLOOKUP(B1627,YahooFinanceInfos!A:AV,47,FALSE)</f>
        <v>0</v>
      </c>
      <c r="M1627" s="9">
        <f>VLOOKUP(B1627,YahooFinanceInfos!A:AZ,52,FALSE)</f>
        <v>0</v>
      </c>
      <c r="N1627" s="4">
        <f>VLOOKUP(B1627,YahooFinanceInfos!A:BH,60,FALSE)</f>
        <v>0</v>
      </c>
      <c r="O1627" s="4" t="str">
        <f t="shared" si="256"/>
        <v>don't touch</v>
      </c>
      <c r="P1627" s="4"/>
      <c r="Q1627" s="4"/>
      <c r="R1627" s="4"/>
      <c r="S1627" s="4"/>
      <c r="T1627" s="4"/>
      <c r="AA1627" s="4" t="str">
        <f t="shared" si="248"/>
        <v>na</v>
      </c>
      <c r="AB1627" s="4" t="str">
        <f t="shared" si="249"/>
        <v>na</v>
      </c>
      <c r="AC1627" s="4" t="str">
        <f t="shared" si="250"/>
        <v>na</v>
      </c>
      <c r="AD1627" s="4" t="str">
        <f t="shared" si="251"/>
        <v>na</v>
      </c>
      <c r="AE1627" s="4" t="str">
        <f t="shared" si="252"/>
        <v>na</v>
      </c>
      <c r="AF1627" s="4" t="str">
        <f t="shared" si="253"/>
        <v>na</v>
      </c>
      <c r="AG1627" s="4" t="str">
        <f t="shared" si="254"/>
        <v>na</v>
      </c>
    </row>
    <row r="1628" spans="1:33" x14ac:dyDescent="0.2">
      <c r="A1628" t="s">
        <v>5494</v>
      </c>
      <c r="B1628" t="s">
        <v>6222</v>
      </c>
      <c r="C1628" s="7" t="str">
        <f>VLOOKUP(B1628,YahooFinanceInfos!A:T,9,FALSE)</f>
        <v>VanEck Vectors Oil Refiners ETF</v>
      </c>
      <c r="D1628" t="str">
        <f>VLOOKUP(B1628,YahooFinanceInfos!A:T,7,FALSE)</f>
        <v>USD</v>
      </c>
      <c r="E1628" s="1">
        <f>VLOOKUP(B1628,YahooFinanceInfos!A:T,20,FALSE)</f>
        <v>20.010000000000002</v>
      </c>
      <c r="F1628" s="4" t="str">
        <f>VLOOKUP(B1628,YahooFinanceInfos!A:AK,37,FALSE)</f>
        <v>13.801 - 30.839</v>
      </c>
      <c r="G1628" s="11">
        <f>(VLOOKUP(B1628,YahooFinanceInfos!A:AO,41,FALSE)-E1628)/E1628</f>
        <v>0.54117941029485239</v>
      </c>
      <c r="H1628" s="9">
        <f>VLOOKUP(B1628,YahooFinanceInfos!A:AX,50,FALSE)</f>
        <v>0</v>
      </c>
      <c r="I1628" s="9">
        <f>VLOOKUP(B1628,YahooFinanceInfos!A:AT,46,FALSE)</f>
        <v>0</v>
      </c>
      <c r="J1628" s="4">
        <f>VLOOKUP(B1628,YahooFinanceInfos!A:AV,48,FALSE)</f>
        <v>0</v>
      </c>
      <c r="K1628" s="4" t="str">
        <f t="shared" si="255"/>
        <v>na</v>
      </c>
      <c r="L1628" s="9">
        <f>VLOOKUP(B1628,YahooFinanceInfos!A:AV,47,FALSE)</f>
        <v>0</v>
      </c>
      <c r="M1628" s="9">
        <f>VLOOKUP(B1628,YahooFinanceInfos!A:AZ,52,FALSE)</f>
        <v>0</v>
      </c>
      <c r="N1628" s="4">
        <f>VLOOKUP(B1628,YahooFinanceInfos!A:BH,60,FALSE)</f>
        <v>0</v>
      </c>
      <c r="O1628" s="4" t="str">
        <f t="shared" si="256"/>
        <v>don't touch</v>
      </c>
      <c r="P1628" s="4"/>
      <c r="Q1628" s="4"/>
      <c r="R1628" s="4"/>
      <c r="S1628" s="4"/>
      <c r="T1628" s="4"/>
      <c r="AA1628" s="4" t="str">
        <f t="shared" si="248"/>
        <v>na</v>
      </c>
      <c r="AB1628" s="4" t="str">
        <f t="shared" si="249"/>
        <v>na</v>
      </c>
      <c r="AC1628" s="4" t="str">
        <f t="shared" si="250"/>
        <v>na</v>
      </c>
      <c r="AD1628" s="4" t="str">
        <f t="shared" si="251"/>
        <v>na</v>
      </c>
      <c r="AE1628" s="4" t="str">
        <f t="shared" si="252"/>
        <v>na</v>
      </c>
      <c r="AF1628" s="4" t="str">
        <f t="shared" si="253"/>
        <v>na</v>
      </c>
      <c r="AG1628" s="4" t="str">
        <f t="shared" si="254"/>
        <v>na</v>
      </c>
    </row>
    <row r="1629" spans="1:33" x14ac:dyDescent="0.2">
      <c r="A1629" t="s">
        <v>5494</v>
      </c>
      <c r="B1629" t="s">
        <v>6224</v>
      </c>
      <c r="C1629" s="7" t="str">
        <f>VLOOKUP(B1629,YahooFinanceInfos!A:T,9,FALSE)</f>
        <v>Alpha Architect International Q</v>
      </c>
      <c r="D1629" t="str">
        <f>VLOOKUP(B1629,YahooFinanceInfos!A:T,7,FALSE)</f>
        <v>USD</v>
      </c>
      <c r="E1629" s="1">
        <f>VLOOKUP(B1629,YahooFinanceInfos!A:T,20,FALSE)</f>
        <v>21.754999999999999</v>
      </c>
      <c r="F1629" s="4" t="str">
        <f>VLOOKUP(B1629,YahooFinanceInfos!A:AK,37,FALSE)</f>
        <v>17.6 - 30.283</v>
      </c>
      <c r="G1629" s="11">
        <f>(VLOOKUP(B1629,YahooFinanceInfos!A:AO,41,FALSE)-E1629)/E1629</f>
        <v>0.39200183865777993</v>
      </c>
      <c r="H1629" s="9">
        <f>VLOOKUP(B1629,YahooFinanceInfos!A:AX,50,FALSE)</f>
        <v>0</v>
      </c>
      <c r="I1629" s="9">
        <f>VLOOKUP(B1629,YahooFinanceInfos!A:AT,46,FALSE)</f>
        <v>0</v>
      </c>
      <c r="J1629" s="4">
        <f>VLOOKUP(B1629,YahooFinanceInfos!A:AV,48,FALSE)</f>
        <v>0</v>
      </c>
      <c r="K1629" s="4" t="str">
        <f t="shared" si="255"/>
        <v>na</v>
      </c>
      <c r="L1629" s="9">
        <f>VLOOKUP(B1629,YahooFinanceInfos!A:AV,47,FALSE)</f>
        <v>0</v>
      </c>
      <c r="M1629" s="9">
        <f>VLOOKUP(B1629,YahooFinanceInfos!A:AZ,52,FALSE)</f>
        <v>0</v>
      </c>
      <c r="N1629" s="4">
        <f>VLOOKUP(B1629,YahooFinanceInfos!A:BH,60,FALSE)</f>
        <v>0</v>
      </c>
      <c r="O1629" s="4" t="str">
        <f t="shared" si="256"/>
        <v>don't touch</v>
      </c>
      <c r="P1629" s="4"/>
      <c r="Q1629" s="4"/>
      <c r="R1629" s="4"/>
      <c r="S1629" s="4"/>
      <c r="T1629" s="4"/>
      <c r="AA1629" s="4" t="str">
        <f t="shared" si="248"/>
        <v>na</v>
      </c>
      <c r="AB1629" s="4" t="str">
        <f t="shared" si="249"/>
        <v>na</v>
      </c>
      <c r="AC1629" s="4" t="str">
        <f t="shared" si="250"/>
        <v>na</v>
      </c>
      <c r="AD1629" s="4" t="str">
        <f t="shared" si="251"/>
        <v>na</v>
      </c>
      <c r="AE1629" s="4" t="str">
        <f t="shared" si="252"/>
        <v>na</v>
      </c>
      <c r="AF1629" s="4" t="str">
        <f t="shared" si="253"/>
        <v>na</v>
      </c>
      <c r="AG1629" s="4" t="str">
        <f t="shared" si="254"/>
        <v>na</v>
      </c>
    </row>
    <row r="1630" spans="1:33" x14ac:dyDescent="0.2">
      <c r="A1630" t="s">
        <v>5494</v>
      </c>
      <c r="B1630" t="s">
        <v>6226</v>
      </c>
      <c r="C1630" s="7" t="str">
        <f>VLOOKUP(B1630,YahooFinanceInfos!A:T,9,FALSE)</f>
        <v>Invesco S&amp;P 500 Equal Weight Ma</v>
      </c>
      <c r="D1630" t="str">
        <f>VLOOKUP(B1630,YahooFinanceInfos!A:T,7,FALSE)</f>
        <v>USD</v>
      </c>
      <c r="E1630" s="1">
        <f>VLOOKUP(B1630,YahooFinanceInfos!A:T,20,FALSE)</f>
        <v>89.2119</v>
      </c>
      <c r="F1630" s="4" t="str">
        <f>VLOOKUP(B1630,YahooFinanceInfos!A:AK,37,FALSE)</f>
        <v>69.08 - 116.9</v>
      </c>
      <c r="G1630" s="11">
        <f>(VLOOKUP(B1630,YahooFinanceInfos!A:AO,41,FALSE)-E1630)/E1630</f>
        <v>0.31036330355031116</v>
      </c>
      <c r="H1630" s="9">
        <f>VLOOKUP(B1630,YahooFinanceInfos!A:AX,50,FALSE)</f>
        <v>0</v>
      </c>
      <c r="I1630" s="9">
        <f>VLOOKUP(B1630,YahooFinanceInfos!A:AT,46,FALSE)</f>
        <v>0</v>
      </c>
      <c r="J1630" s="4">
        <f>VLOOKUP(B1630,YahooFinanceInfos!A:AV,48,FALSE)</f>
        <v>0</v>
      </c>
      <c r="K1630" s="4" t="str">
        <f t="shared" si="255"/>
        <v>na</v>
      </c>
      <c r="L1630" s="9">
        <f>VLOOKUP(B1630,YahooFinanceInfos!A:AV,47,FALSE)</f>
        <v>0</v>
      </c>
      <c r="M1630" s="9">
        <f>VLOOKUP(B1630,YahooFinanceInfos!A:AZ,52,FALSE)</f>
        <v>0</v>
      </c>
      <c r="N1630" s="4">
        <f>VLOOKUP(B1630,YahooFinanceInfos!A:BH,60,FALSE)</f>
        <v>0</v>
      </c>
      <c r="O1630" s="4" t="str">
        <f t="shared" si="256"/>
        <v>don't touch</v>
      </c>
      <c r="P1630" s="4"/>
      <c r="Q1630" s="4"/>
      <c r="R1630" s="4"/>
      <c r="S1630" s="4"/>
      <c r="T1630" s="4"/>
      <c r="AA1630" s="4" t="str">
        <f t="shared" si="248"/>
        <v>na</v>
      </c>
      <c r="AB1630" s="4" t="str">
        <f t="shared" si="249"/>
        <v>na</v>
      </c>
      <c r="AC1630" s="4" t="str">
        <f t="shared" si="250"/>
        <v>na</v>
      </c>
      <c r="AD1630" s="4" t="str">
        <f t="shared" si="251"/>
        <v>na</v>
      </c>
      <c r="AE1630" s="4" t="str">
        <f t="shared" si="252"/>
        <v>na</v>
      </c>
      <c r="AF1630" s="4" t="str">
        <f t="shared" si="253"/>
        <v>na</v>
      </c>
      <c r="AG1630" s="4" t="str">
        <f t="shared" si="254"/>
        <v>na</v>
      </c>
    </row>
  </sheetData>
  <autoFilter ref="A1:R1630" xr:uid="{00000000-0009-0000-0000-000001000000}"/>
  <mergeCells count="23">
    <mergeCell ref="D1:D3"/>
    <mergeCell ref="C1:C3"/>
    <mergeCell ref="B1:B3"/>
    <mergeCell ref="A1:A3"/>
    <mergeCell ref="N1:N3"/>
    <mergeCell ref="K1:K3"/>
    <mergeCell ref="E1:E3"/>
    <mergeCell ref="F1:F3"/>
    <mergeCell ref="G1:G3"/>
    <mergeCell ref="H1:H3"/>
    <mergeCell ref="M1:M3"/>
    <mergeCell ref="AC2:AG2"/>
    <mergeCell ref="AA2:AA3"/>
    <mergeCell ref="AB2:AB3"/>
    <mergeCell ref="U1:Z2"/>
    <mergeCell ref="AA1:AG1"/>
    <mergeCell ref="R1:R3"/>
    <mergeCell ref="P1:P3"/>
    <mergeCell ref="O1:O3"/>
    <mergeCell ref="I1:I3"/>
    <mergeCell ref="J1:J3"/>
    <mergeCell ref="L1:L3"/>
    <mergeCell ref="Q1:Q3"/>
  </mergeCells>
  <conditionalFormatting sqref="K407:K1630 K4:K164">
    <cfRule type="cellIs" dxfId="31" priority="80" operator="between">
      <formula>1</formula>
      <formula>1000</formula>
    </cfRule>
  </conditionalFormatting>
  <conditionalFormatting sqref="O1 O40:O376 O407:O1048576 Q163 Q644 Q720 Q833 Q864 Q898 Q971 Q1039 O4:T39 R40:T376 R407:T1048576">
    <cfRule type="containsText" dxfId="30" priority="73" stopIfTrue="1" operator="containsText" text="don't touch">
      <formula>NOT(ISERROR(SEARCH("don't touch",O1)))</formula>
    </cfRule>
    <cfRule type="containsText" dxfId="29" priority="74" operator="containsText" text="invest">
      <formula>NOT(ISERROR(SEARCH("invest",O1)))</formula>
    </cfRule>
  </conditionalFormatting>
  <conditionalFormatting sqref="K407:K1048576 K1:K164 H1:H1048576">
    <cfRule type="cellIs" dxfId="28" priority="72" operator="lessThan">
      <formula>0</formula>
    </cfRule>
  </conditionalFormatting>
  <conditionalFormatting sqref="K165:K376">
    <cfRule type="cellIs" dxfId="27" priority="68" operator="between">
      <formula>1</formula>
      <formula>1000</formula>
    </cfRule>
  </conditionalFormatting>
  <conditionalFormatting sqref="K165:K376">
    <cfRule type="cellIs" dxfId="26" priority="61" operator="lessThan">
      <formula>0</formula>
    </cfRule>
  </conditionalFormatting>
  <conditionalFormatting sqref="O377:O406 R377:T406">
    <cfRule type="containsText" dxfId="25" priority="52" stopIfTrue="1" operator="containsText" text="don't touch">
      <formula>NOT(ISERROR(SEARCH("don't touch",O377)))</formula>
    </cfRule>
    <cfRule type="containsText" dxfId="24" priority="53" operator="containsText" text="invest">
      <formula>NOT(ISERROR(SEARCH("invest",O377)))</formula>
    </cfRule>
  </conditionalFormatting>
  <conditionalFormatting sqref="K377:K406">
    <cfRule type="cellIs" dxfId="23" priority="51" operator="between">
      <formula>1</formula>
      <formula>1000</formula>
    </cfRule>
  </conditionalFormatting>
  <conditionalFormatting sqref="K377:K406">
    <cfRule type="cellIs" dxfId="22" priority="46" operator="lessThan">
      <formula>0</formula>
    </cfRule>
  </conditionalFormatting>
  <conditionalFormatting sqref="N1:N1048576">
    <cfRule type="cellIs" dxfId="21" priority="34" operator="lessThan">
      <formula>1</formula>
    </cfRule>
  </conditionalFormatting>
  <conditionalFormatting sqref="G4:G1630">
    <cfRule type="cellIs" dxfId="20" priority="32" operator="between">
      <formula>0.5</formula>
      <formula>0.99999</formula>
    </cfRule>
    <cfRule type="cellIs" dxfId="19" priority="33" operator="greaterThan">
      <formula>0.999999</formula>
    </cfRule>
  </conditionalFormatting>
  <conditionalFormatting sqref="G1:G1048576">
    <cfRule type="cellIs" dxfId="18" priority="31" operator="between">
      <formula>0.3</formula>
      <formula>0.49999</formula>
    </cfRule>
  </conditionalFormatting>
  <conditionalFormatting sqref="J4:J1630">
    <cfRule type="cellIs" dxfId="17" priority="28" operator="between">
      <formula>3%</formula>
      <formula>4.9999%</formula>
    </cfRule>
    <cfRule type="cellIs" dxfId="16" priority="29" operator="between">
      <formula>5%</formula>
      <formula>7.499%</formula>
    </cfRule>
    <cfRule type="cellIs" dxfId="15" priority="30" operator="greaterThan">
      <formula>7.5%</formula>
    </cfRule>
  </conditionalFormatting>
  <conditionalFormatting sqref="R1:T1">
    <cfRule type="containsText" dxfId="14" priority="25" stopIfTrue="1" operator="containsText" text="don't touch">
      <formula>NOT(ISERROR(SEARCH("don't touch",R1)))</formula>
    </cfRule>
    <cfRule type="containsText" dxfId="13" priority="26" operator="containsText" text="invest">
      <formula>NOT(ISERROR(SEARCH("invest",R1)))</formula>
    </cfRule>
  </conditionalFormatting>
  <conditionalFormatting sqref="P40:Q162 P407:Q643 P164:Q376 P163 P645:Q719 P644 P721:Q832 P720 P834:Q863 P833 P865:Q897 P864 P899:Q970 P898 P972:Q1038 P971 P1040:Q1048576 P1039">
    <cfRule type="containsText" dxfId="12" priority="11" stopIfTrue="1" operator="containsText" text="don't touch">
      <formula>NOT(ISERROR(SEARCH("don't touch",P40)))</formula>
    </cfRule>
    <cfRule type="containsText" dxfId="11" priority="12" operator="containsText" text="invest">
      <formula>NOT(ISERROR(SEARCH("invest",P40)))</formula>
    </cfRule>
  </conditionalFormatting>
  <conditionalFormatting sqref="P377:Q406">
    <cfRule type="containsText" dxfId="10" priority="7" stopIfTrue="1" operator="containsText" text="don't touch">
      <formula>NOT(ISERROR(SEARCH("don't touch",P377)))</formula>
    </cfRule>
    <cfRule type="containsText" dxfId="9" priority="8" operator="containsText" text="invest">
      <formula>NOT(ISERROR(SEARCH("invest",P377)))</formula>
    </cfRule>
  </conditionalFormatting>
  <conditionalFormatting sqref="P1">
    <cfRule type="containsText" dxfId="8" priority="3" stopIfTrue="1" operator="containsText" text="don't touch">
      <formula>NOT(ISERROR(SEARCH("don't touch",P1)))</formula>
    </cfRule>
    <cfRule type="containsText" dxfId="7" priority="4" operator="containsText" text="invest">
      <formula>NOT(ISERROR(SEARCH("invest",P1)))</formula>
    </cfRule>
  </conditionalFormatting>
  <conditionalFormatting sqref="Q1">
    <cfRule type="containsText" dxfId="6" priority="1" stopIfTrue="1" operator="containsText" text="don't touch">
      <formula>NOT(ISERROR(SEARCH("don't touch",Q1)))</formula>
    </cfRule>
    <cfRule type="containsText" dxfId="5" priority="2" operator="containsText" text="invest">
      <formula>NOT(ISERROR(SEARCH("invest",Q1)))</formula>
    </cfRule>
  </conditionalFormatting>
  <pageMargins left="0.7" right="0.7" top="0.78740157499999996" bottom="0.78740157499999996" header="0.3" footer="0.3"/>
  <pageSetup paperSize="9" orientation="portrait" r:id="rId1"/>
  <headerFooter>
    <oddFooter>&amp;L&amp;"arial,Bold"&amp;10&amp;K666666Internal</oddFooter>
    <evenFooter>&amp;L&amp;"arial,Bold"&amp;10&amp;I666666Internal</evenFooter>
    <firstFooter>&amp;L&amp;"arial,Bold"&amp;10&amp;I666666Internal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O1667"/>
  <sheetViews>
    <sheetView workbookViewId="0">
      <selection activeCell="B16" sqref="B16"/>
    </sheetView>
  </sheetViews>
  <sheetFormatPr baseColWidth="10" defaultRowHeight="12.75" x14ac:dyDescent="0.2"/>
  <cols>
    <col min="1" max="1" width="12.140625" bestFit="1" customWidth="1"/>
    <col min="2" max="2" width="77.5703125" bestFit="1" customWidth="1"/>
    <col min="3" max="3" width="10.85546875" bestFit="1" customWidth="1"/>
    <col min="4" max="4" width="8.42578125" bestFit="1" customWidth="1"/>
    <col min="5" max="5" width="12.7109375" bestFit="1" customWidth="1"/>
    <col min="6" max="6" width="12.28515625" bestFit="1" customWidth="1"/>
    <col min="7" max="7" width="10.5703125" bestFit="1" customWidth="1"/>
    <col min="8" max="8" width="11.28515625" bestFit="1" customWidth="1"/>
    <col min="9" max="9" width="36.28515625" bestFit="1" customWidth="1"/>
    <col min="10" max="10" width="77.5703125" bestFit="1" customWidth="1"/>
    <col min="11" max="11" width="17.42578125" bestFit="1" customWidth="1"/>
    <col min="12" max="12" width="24.5703125" bestFit="1" customWidth="1"/>
    <col min="13" max="13" width="29.42578125" bestFit="1" customWidth="1"/>
    <col min="14" max="14" width="22.5703125" bestFit="1" customWidth="1"/>
    <col min="15" max="15" width="9.42578125" bestFit="1" customWidth="1"/>
    <col min="16" max="16" width="14.7109375" bestFit="1" customWidth="1"/>
    <col min="17" max="17" width="21.5703125" bestFit="1" customWidth="1"/>
    <col min="18" max="18" width="28.42578125" bestFit="1" customWidth="1"/>
    <col min="19" max="19" width="19.28515625" bestFit="1" customWidth="1"/>
    <col min="20" max="20" width="19.42578125" bestFit="1" customWidth="1"/>
    <col min="21" max="21" width="22.28515625" bestFit="1" customWidth="1"/>
    <col min="22" max="22" width="23.85546875" bestFit="1" customWidth="1"/>
    <col min="23" max="23" width="21.85546875" bestFit="1" customWidth="1"/>
    <col min="24" max="24" width="21.42578125" bestFit="1" customWidth="1"/>
    <col min="25" max="25" width="27.5703125" bestFit="1" customWidth="1"/>
    <col min="26" max="27" width="7.85546875" bestFit="1" customWidth="1"/>
    <col min="28" max="28" width="9.140625" bestFit="1" customWidth="1"/>
    <col min="29" max="29" width="9.5703125" bestFit="1" customWidth="1"/>
    <col min="30" max="30" width="19" bestFit="1" customWidth="1"/>
    <col min="31" max="31" width="18.140625" bestFit="1" customWidth="1"/>
    <col min="32" max="32" width="19.7109375" bestFit="1" customWidth="1"/>
    <col min="33" max="33" width="27" bestFit="1" customWidth="1"/>
    <col min="34" max="34" width="25.85546875" bestFit="1" customWidth="1"/>
    <col min="35" max="35" width="25" bestFit="1" customWidth="1"/>
    <col min="36" max="36" width="31.7109375" bestFit="1" customWidth="1"/>
    <col min="37" max="37" width="20.28515625" bestFit="1" customWidth="1"/>
    <col min="38" max="38" width="25.42578125" bestFit="1" customWidth="1"/>
    <col min="39" max="39" width="32.140625" bestFit="1" customWidth="1"/>
    <col min="40" max="40" width="18.42578125" bestFit="1" customWidth="1"/>
    <col min="41" max="41" width="18.7109375" bestFit="1" customWidth="1"/>
    <col min="42" max="42" width="14.140625" bestFit="1" customWidth="1"/>
    <col min="43" max="43" width="20" bestFit="1" customWidth="1"/>
    <col min="44" max="44" width="24.28515625" bestFit="1" customWidth="1"/>
    <col min="45" max="45" width="23.42578125" bestFit="1" customWidth="1"/>
    <col min="46" max="46" width="26.42578125" bestFit="1" customWidth="1"/>
    <col min="47" max="47" width="11.85546875" bestFit="1" customWidth="1"/>
    <col min="48" max="48" width="26.5703125" bestFit="1" customWidth="1"/>
    <col min="49" max="49" width="13.42578125" bestFit="1" customWidth="1"/>
    <col min="50" max="50" width="25.140625" bestFit="1" customWidth="1"/>
    <col min="51" max="51" width="19.5703125" bestFit="1" customWidth="1"/>
    <col min="52" max="52" width="12" bestFit="1" customWidth="1"/>
    <col min="53" max="53" width="16.5703125" bestFit="1" customWidth="1"/>
    <col min="54" max="54" width="23.42578125" bestFit="1" customWidth="1"/>
    <col min="55" max="55" width="30.140625" bestFit="1" customWidth="1"/>
    <col min="56" max="56" width="23.85546875" bestFit="1" customWidth="1"/>
    <col min="57" max="57" width="30.5703125" bestFit="1" customWidth="1"/>
    <col min="58" max="58" width="37.28515625" bestFit="1" customWidth="1"/>
    <col min="59" max="59" width="12.28515625" bestFit="1" customWidth="1"/>
    <col min="60" max="60" width="14" bestFit="1" customWidth="1"/>
    <col min="61" max="61" width="15.28515625" bestFit="1" customWidth="1"/>
    <col min="62" max="62" width="24.42578125" bestFit="1" customWidth="1"/>
    <col min="63" max="63" width="11" bestFit="1" customWidth="1"/>
    <col min="64" max="64" width="10.7109375" bestFit="1" customWidth="1"/>
    <col min="65" max="65" width="26.140625" bestFit="1" customWidth="1"/>
    <col min="66" max="66" width="12.140625" bestFit="1" customWidth="1"/>
    <col min="67" max="67" width="7.28515625" bestFit="1" customWidth="1"/>
    <col min="68" max="68" width="20.7109375" bestFit="1" customWidth="1"/>
  </cols>
  <sheetData>
    <row r="1" spans="1:67" x14ac:dyDescent="0.2">
      <c r="A1" t="s">
        <v>114</v>
      </c>
      <c r="B1" t="s">
        <v>40</v>
      </c>
      <c r="C1" t="s">
        <v>115</v>
      </c>
      <c r="D1" t="s">
        <v>116</v>
      </c>
      <c r="E1" t="s">
        <v>117</v>
      </c>
      <c r="F1" t="s">
        <v>118</v>
      </c>
      <c r="G1" t="s">
        <v>236</v>
      </c>
      <c r="H1" t="s">
        <v>121</v>
      </c>
      <c r="I1" t="s">
        <v>140</v>
      </c>
      <c r="J1" t="s">
        <v>271</v>
      </c>
      <c r="K1" t="s">
        <v>273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237</v>
      </c>
      <c r="R1" t="s">
        <v>238</v>
      </c>
      <c r="S1" t="s">
        <v>141</v>
      </c>
      <c r="T1" t="s">
        <v>239</v>
      </c>
      <c r="U1" t="s">
        <v>240</v>
      </c>
      <c r="V1" t="s">
        <v>241</v>
      </c>
      <c r="W1" t="s">
        <v>242</v>
      </c>
      <c r="X1" t="s">
        <v>243</v>
      </c>
      <c r="Y1" t="s">
        <v>244</v>
      </c>
      <c r="Z1" t="s">
        <v>245</v>
      </c>
      <c r="AA1" t="s">
        <v>246</v>
      </c>
      <c r="AB1" t="s">
        <v>247</v>
      </c>
      <c r="AC1" t="s">
        <v>248</v>
      </c>
      <c r="AD1" t="s">
        <v>127</v>
      </c>
      <c r="AE1" t="s">
        <v>249</v>
      </c>
      <c r="AF1" t="s">
        <v>250</v>
      </c>
      <c r="AG1" t="s">
        <v>128</v>
      </c>
      <c r="AH1" t="s">
        <v>129</v>
      </c>
      <c r="AI1" t="s">
        <v>251</v>
      </c>
      <c r="AJ1" t="s">
        <v>252</v>
      </c>
      <c r="AK1" t="s">
        <v>130</v>
      </c>
      <c r="AL1" t="s">
        <v>253</v>
      </c>
      <c r="AM1" t="s">
        <v>254</v>
      </c>
      <c r="AN1" t="s">
        <v>131</v>
      </c>
      <c r="AO1" t="s">
        <v>132</v>
      </c>
      <c r="AP1" t="s">
        <v>255</v>
      </c>
      <c r="AQ1" t="s">
        <v>256</v>
      </c>
      <c r="AR1" t="s">
        <v>257</v>
      </c>
      <c r="AS1" t="s">
        <v>258</v>
      </c>
      <c r="AT1" t="s">
        <v>259</v>
      </c>
      <c r="AU1" t="s">
        <v>260</v>
      </c>
      <c r="AV1" t="s">
        <v>261</v>
      </c>
      <c r="AW1" t="s">
        <v>133</v>
      </c>
      <c r="AX1" t="s">
        <v>262</v>
      </c>
      <c r="AY1" t="s">
        <v>263</v>
      </c>
      <c r="AZ1" t="s">
        <v>264</v>
      </c>
      <c r="BA1" t="s">
        <v>134</v>
      </c>
      <c r="BB1" t="s">
        <v>265</v>
      </c>
      <c r="BC1" t="s">
        <v>266</v>
      </c>
      <c r="BD1" t="s">
        <v>135</v>
      </c>
      <c r="BE1" t="s">
        <v>267</v>
      </c>
      <c r="BF1" t="s">
        <v>268</v>
      </c>
      <c r="BG1" t="s">
        <v>269</v>
      </c>
      <c r="BH1" t="s">
        <v>270</v>
      </c>
      <c r="BI1" t="s">
        <v>136</v>
      </c>
      <c r="BJ1" t="s">
        <v>137</v>
      </c>
      <c r="BK1" t="s">
        <v>138</v>
      </c>
      <c r="BL1" t="s">
        <v>120</v>
      </c>
      <c r="BM1" t="s">
        <v>119</v>
      </c>
      <c r="BN1" t="s">
        <v>139</v>
      </c>
      <c r="BO1" t="s">
        <v>275</v>
      </c>
    </row>
    <row r="2" spans="1:67" x14ac:dyDescent="0.2">
      <c r="A2" t="s">
        <v>222</v>
      </c>
      <c r="B2" t="s">
        <v>1</v>
      </c>
      <c r="C2" t="s">
        <v>142</v>
      </c>
      <c r="D2" t="s">
        <v>143</v>
      </c>
      <c r="E2" t="s">
        <v>162</v>
      </c>
      <c r="F2" t="b">
        <v>0</v>
      </c>
      <c r="G2" t="s">
        <v>46</v>
      </c>
      <c r="H2" t="s">
        <v>223</v>
      </c>
      <c r="I2" t="s">
        <v>229</v>
      </c>
      <c r="J2" t="s">
        <v>272</v>
      </c>
      <c r="K2" t="s">
        <v>274</v>
      </c>
      <c r="L2" t="s">
        <v>224</v>
      </c>
      <c r="M2" t="s">
        <v>225</v>
      </c>
      <c r="N2">
        <v>7200000</v>
      </c>
      <c r="O2" t="s">
        <v>226</v>
      </c>
      <c r="P2" t="b">
        <v>0</v>
      </c>
      <c r="Q2">
        <v>-1.4599991000000001</v>
      </c>
      <c r="R2">
        <v>-3.8933308000000002</v>
      </c>
      <c r="S2">
        <v>1589538823</v>
      </c>
      <c r="T2">
        <v>36.04</v>
      </c>
      <c r="U2">
        <v>36.56</v>
      </c>
      <c r="V2" t="s">
        <v>6295</v>
      </c>
      <c r="W2">
        <v>36.01</v>
      </c>
      <c r="X2">
        <v>1687200</v>
      </c>
      <c r="Y2">
        <v>37.5</v>
      </c>
      <c r="Z2">
        <v>36.04</v>
      </c>
      <c r="AA2">
        <v>36.06</v>
      </c>
      <c r="AB2">
        <v>0</v>
      </c>
      <c r="AC2">
        <v>0</v>
      </c>
      <c r="AD2" t="s">
        <v>227</v>
      </c>
      <c r="AE2" t="s">
        <v>46</v>
      </c>
      <c r="AF2">
        <v>36.49</v>
      </c>
      <c r="AG2">
        <v>4739871</v>
      </c>
      <c r="AH2">
        <v>3364282</v>
      </c>
      <c r="AI2">
        <v>7.7400016999999997</v>
      </c>
      <c r="AJ2">
        <v>0.27349830000000003</v>
      </c>
      <c r="AK2" t="s">
        <v>228</v>
      </c>
      <c r="AL2">
        <v>-17.96</v>
      </c>
      <c r="AM2">
        <v>-0.33259258000000003</v>
      </c>
      <c r="AN2">
        <v>28.3</v>
      </c>
      <c r="AO2">
        <v>54</v>
      </c>
      <c r="AP2">
        <v>1589932800</v>
      </c>
      <c r="AQ2">
        <v>1596085200</v>
      </c>
      <c r="AR2">
        <v>1596085200</v>
      </c>
      <c r="AS2">
        <v>1596085200</v>
      </c>
      <c r="AT2">
        <v>2</v>
      </c>
      <c r="AU2">
        <v>9.7934780000000003</v>
      </c>
      <c r="AV2">
        <v>5.3333335000000003E-2</v>
      </c>
      <c r="AW2" t="s">
        <v>150</v>
      </c>
      <c r="AX2">
        <v>3.68</v>
      </c>
      <c r="AY2">
        <v>384708992</v>
      </c>
      <c r="AZ2">
        <v>46.548000000000002</v>
      </c>
      <c r="BA2">
        <v>37.150554999999997</v>
      </c>
      <c r="BB2">
        <v>-1.1105537000000001</v>
      </c>
      <c r="BC2">
        <v>-2.9893329999999999E-2</v>
      </c>
      <c r="BD2">
        <v>46.030346000000002</v>
      </c>
      <c r="BE2">
        <v>-9.9903449999999996</v>
      </c>
      <c r="BF2">
        <v>-0.21703823</v>
      </c>
      <c r="BG2">
        <v>22117533696</v>
      </c>
      <c r="BH2">
        <v>0.77425456000000004</v>
      </c>
      <c r="BI2">
        <v>15</v>
      </c>
      <c r="BJ2">
        <v>0</v>
      </c>
      <c r="BK2" t="b">
        <v>0</v>
      </c>
      <c r="BL2">
        <v>2</v>
      </c>
      <c r="BM2">
        <v>990601200000</v>
      </c>
      <c r="BN2" t="s">
        <v>222</v>
      </c>
    </row>
    <row r="3" spans="1:67" x14ac:dyDescent="0.2">
      <c r="A3" t="s">
        <v>326</v>
      </c>
      <c r="B3" t="s">
        <v>2</v>
      </c>
      <c r="C3" t="s">
        <v>142</v>
      </c>
      <c r="D3" t="s">
        <v>143</v>
      </c>
      <c r="E3" t="s">
        <v>162</v>
      </c>
      <c r="F3" t="b">
        <v>0</v>
      </c>
      <c r="G3" t="s">
        <v>46</v>
      </c>
      <c r="H3" t="s">
        <v>223</v>
      </c>
      <c r="I3" t="s">
        <v>341</v>
      </c>
      <c r="J3" t="s">
        <v>342</v>
      </c>
      <c r="K3" t="s">
        <v>343</v>
      </c>
      <c r="L3" t="s">
        <v>224</v>
      </c>
      <c r="M3" t="s">
        <v>225</v>
      </c>
      <c r="N3">
        <v>7200000</v>
      </c>
      <c r="O3" t="s">
        <v>226</v>
      </c>
      <c r="P3" t="b">
        <v>0</v>
      </c>
      <c r="Q3">
        <v>8.5</v>
      </c>
      <c r="R3">
        <v>1.3578273999999999</v>
      </c>
      <c r="S3">
        <v>1589538584</v>
      </c>
      <c r="T3">
        <v>634.5</v>
      </c>
      <c r="U3">
        <v>639.5</v>
      </c>
      <c r="V3" t="s">
        <v>6296</v>
      </c>
      <c r="W3">
        <v>628.5</v>
      </c>
      <c r="X3">
        <v>10743</v>
      </c>
      <c r="Y3">
        <v>626</v>
      </c>
      <c r="Z3">
        <v>634.5</v>
      </c>
      <c r="AA3">
        <v>635.5</v>
      </c>
      <c r="AB3">
        <v>0</v>
      </c>
      <c r="AC3">
        <v>0</v>
      </c>
      <c r="AD3" t="s">
        <v>227</v>
      </c>
      <c r="AE3" t="s">
        <v>46</v>
      </c>
      <c r="AF3">
        <v>635</v>
      </c>
      <c r="AG3">
        <v>43622</v>
      </c>
      <c r="AH3">
        <v>30250</v>
      </c>
      <c r="AI3">
        <v>137.9</v>
      </c>
      <c r="AJ3">
        <v>0.27768826000000002</v>
      </c>
      <c r="AK3" t="s">
        <v>344</v>
      </c>
      <c r="AL3">
        <v>-38.5</v>
      </c>
      <c r="AM3">
        <v>-5.7206538000000001E-2</v>
      </c>
      <c r="AN3">
        <v>496.6</v>
      </c>
      <c r="AO3">
        <v>673</v>
      </c>
      <c r="AP3">
        <v>1565827200</v>
      </c>
      <c r="AQ3">
        <v>1594393140</v>
      </c>
      <c r="AR3">
        <v>1594393140</v>
      </c>
      <c r="AS3">
        <v>1594393140</v>
      </c>
      <c r="AT3">
        <v>15.6</v>
      </c>
      <c r="AU3">
        <v>28.152453999999999</v>
      </c>
      <c r="AV3">
        <v>2.4920128E-2</v>
      </c>
      <c r="AW3" t="s">
        <v>150</v>
      </c>
      <c r="AX3">
        <v>22.538</v>
      </c>
      <c r="AY3">
        <v>23389000</v>
      </c>
      <c r="AZ3">
        <v>71.088999999999999</v>
      </c>
      <c r="BA3">
        <v>616.24285999999995</v>
      </c>
      <c r="BB3">
        <v>18.257141000000001</v>
      </c>
      <c r="BC3">
        <v>2.9626534999999999E-2</v>
      </c>
      <c r="BD3">
        <v>617.9126</v>
      </c>
      <c r="BE3">
        <v>16.587402000000001</v>
      </c>
      <c r="BF3">
        <v>2.6844254000000001E-2</v>
      </c>
      <c r="BG3">
        <v>14840320000</v>
      </c>
      <c r="BH3">
        <v>8.9254320000000007</v>
      </c>
      <c r="BI3">
        <v>15</v>
      </c>
      <c r="BJ3">
        <v>0</v>
      </c>
      <c r="BK3" t="b">
        <v>0</v>
      </c>
      <c r="BL3">
        <v>2</v>
      </c>
      <c r="BM3">
        <v>1070265600000</v>
      </c>
      <c r="BN3" t="s">
        <v>326</v>
      </c>
    </row>
    <row r="4" spans="1:67" x14ac:dyDescent="0.2">
      <c r="A4" t="s">
        <v>327</v>
      </c>
      <c r="B4" t="s">
        <v>3</v>
      </c>
      <c r="C4" t="s">
        <v>142</v>
      </c>
      <c r="D4" t="s">
        <v>143</v>
      </c>
      <c r="E4" t="s">
        <v>162</v>
      </c>
      <c r="F4" t="b">
        <v>0</v>
      </c>
      <c r="G4" t="s">
        <v>46</v>
      </c>
      <c r="H4" t="s">
        <v>223</v>
      </c>
      <c r="I4" t="s">
        <v>345</v>
      </c>
      <c r="J4" t="s">
        <v>346</v>
      </c>
      <c r="K4" t="s">
        <v>347</v>
      </c>
      <c r="L4" t="s">
        <v>224</v>
      </c>
      <c r="M4" t="s">
        <v>225</v>
      </c>
      <c r="N4">
        <v>7200000</v>
      </c>
      <c r="O4" t="s">
        <v>226</v>
      </c>
      <c r="P4" t="b">
        <v>0</v>
      </c>
      <c r="Q4">
        <v>0.30999947</v>
      </c>
      <c r="R4">
        <v>1.8430408</v>
      </c>
      <c r="S4">
        <v>1589538833</v>
      </c>
      <c r="T4">
        <v>17.13</v>
      </c>
      <c r="U4">
        <v>17.309999999999999</v>
      </c>
      <c r="V4" t="s">
        <v>6228</v>
      </c>
      <c r="W4">
        <v>17.065000000000001</v>
      </c>
      <c r="X4">
        <v>2870415</v>
      </c>
      <c r="Y4">
        <v>16.82</v>
      </c>
      <c r="Z4">
        <v>17.145</v>
      </c>
      <c r="AA4">
        <v>17.135000000000002</v>
      </c>
      <c r="AB4">
        <v>0</v>
      </c>
      <c r="AC4">
        <v>0</v>
      </c>
      <c r="AD4" t="s">
        <v>227</v>
      </c>
      <c r="AE4" t="s">
        <v>48</v>
      </c>
      <c r="AF4">
        <v>17.07</v>
      </c>
      <c r="AG4">
        <v>12374790</v>
      </c>
      <c r="AH4">
        <v>7388640</v>
      </c>
      <c r="AI4">
        <v>3.0199994999999999</v>
      </c>
      <c r="AJ4">
        <v>0.21403258</v>
      </c>
      <c r="AK4" t="s">
        <v>348</v>
      </c>
      <c r="AL4">
        <v>-7.5600014</v>
      </c>
      <c r="AM4">
        <v>-0.30619689999999999</v>
      </c>
      <c r="AN4">
        <v>14.11</v>
      </c>
      <c r="AO4">
        <v>24.69</v>
      </c>
      <c r="AP4">
        <v>1585699200</v>
      </c>
      <c r="AQ4">
        <v>1595394000</v>
      </c>
      <c r="AR4">
        <v>1595394000</v>
      </c>
      <c r="AS4">
        <v>1595394000</v>
      </c>
      <c r="AT4">
        <v>0.82599999999999996</v>
      </c>
      <c r="AU4">
        <v>28.789912999999999</v>
      </c>
      <c r="AV4">
        <v>4.9108204000000003E-2</v>
      </c>
      <c r="AW4" t="s">
        <v>150</v>
      </c>
      <c r="AX4">
        <v>0.59499999999999997</v>
      </c>
      <c r="AY4">
        <v>2133580032</v>
      </c>
      <c r="AZ4">
        <v>5.423</v>
      </c>
      <c r="BA4">
        <v>17.295712999999999</v>
      </c>
      <c r="BB4">
        <v>-0.16571426</v>
      </c>
      <c r="BC4">
        <v>-9.5812329999999998E-3</v>
      </c>
      <c r="BD4">
        <v>20.723742000000001</v>
      </c>
      <c r="BE4">
        <v>-3.5937424</v>
      </c>
      <c r="BF4">
        <v>-0.17341185000000001</v>
      </c>
      <c r="BG4">
        <v>36548222976</v>
      </c>
      <c r="BH4">
        <v>3.1587681999999999</v>
      </c>
      <c r="BI4">
        <v>15</v>
      </c>
      <c r="BJ4">
        <v>0</v>
      </c>
      <c r="BK4" t="b">
        <v>0</v>
      </c>
      <c r="BL4">
        <v>2</v>
      </c>
      <c r="BM4">
        <v>930294000000</v>
      </c>
      <c r="BN4" t="s">
        <v>327</v>
      </c>
    </row>
    <row r="5" spans="1:67" x14ac:dyDescent="0.2">
      <c r="A5" t="s">
        <v>230</v>
      </c>
      <c r="B5" t="s">
        <v>4</v>
      </c>
      <c r="C5" t="s">
        <v>142</v>
      </c>
      <c r="D5" t="s">
        <v>143</v>
      </c>
      <c r="E5" t="s">
        <v>162</v>
      </c>
      <c r="F5" t="b">
        <v>0</v>
      </c>
      <c r="G5" t="s">
        <v>46</v>
      </c>
      <c r="H5" t="s">
        <v>223</v>
      </c>
      <c r="I5" t="s">
        <v>232</v>
      </c>
      <c r="J5" t="s">
        <v>276</v>
      </c>
      <c r="K5" t="s">
        <v>277</v>
      </c>
      <c r="L5" t="s">
        <v>224</v>
      </c>
      <c r="M5" t="s">
        <v>225</v>
      </c>
      <c r="N5">
        <v>7200000</v>
      </c>
      <c r="O5" t="s">
        <v>226</v>
      </c>
      <c r="P5" t="b">
        <v>0</v>
      </c>
      <c r="Q5">
        <v>0.6399994</v>
      </c>
      <c r="R5">
        <v>1.6558845</v>
      </c>
      <c r="S5">
        <v>1589538825</v>
      </c>
      <c r="T5">
        <v>39.29</v>
      </c>
      <c r="U5">
        <v>39.700000000000003</v>
      </c>
      <c r="V5" t="s">
        <v>6297</v>
      </c>
      <c r="W5">
        <v>38.82</v>
      </c>
      <c r="X5">
        <v>528108</v>
      </c>
      <c r="Y5">
        <v>38.65</v>
      </c>
      <c r="Z5">
        <v>39.29</v>
      </c>
      <c r="AA5">
        <v>39.299999999999997</v>
      </c>
      <c r="AB5">
        <v>0</v>
      </c>
      <c r="AC5">
        <v>0</v>
      </c>
      <c r="AD5" t="s">
        <v>227</v>
      </c>
      <c r="AE5" t="s">
        <v>49</v>
      </c>
      <c r="AF5">
        <v>39.46</v>
      </c>
      <c r="AG5">
        <v>1652331</v>
      </c>
      <c r="AH5">
        <v>1348006</v>
      </c>
      <c r="AI5">
        <v>8.7900010000000002</v>
      </c>
      <c r="AJ5">
        <v>0.28819674000000001</v>
      </c>
      <c r="AK5" t="s">
        <v>231</v>
      </c>
      <c r="AL5">
        <v>-24.009998</v>
      </c>
      <c r="AM5">
        <v>-0.3793049</v>
      </c>
      <c r="AN5">
        <v>30.5</v>
      </c>
      <c r="AO5">
        <v>63.3</v>
      </c>
      <c r="AP5">
        <v>1587686400</v>
      </c>
      <c r="AQ5">
        <v>1596690000</v>
      </c>
      <c r="AR5">
        <v>1596690000</v>
      </c>
      <c r="AS5">
        <v>1596690000</v>
      </c>
      <c r="AW5" t="s">
        <v>150</v>
      </c>
      <c r="AY5">
        <v>163124000</v>
      </c>
      <c r="BA5">
        <v>39.496113000000001</v>
      </c>
      <c r="BB5">
        <v>-0.20611191000000001</v>
      </c>
      <c r="BC5">
        <v>-5.2185366000000004E-3</v>
      </c>
      <c r="BD5">
        <v>52.307845999999998</v>
      </c>
      <c r="BE5">
        <v>-13.017844999999999</v>
      </c>
      <c r="BF5">
        <v>-0.24886984000000001</v>
      </c>
      <c r="BG5">
        <v>6368241664</v>
      </c>
      <c r="BI5">
        <v>15</v>
      </c>
      <c r="BJ5">
        <v>0</v>
      </c>
      <c r="BK5" t="b">
        <v>0</v>
      </c>
      <c r="BL5">
        <v>2</v>
      </c>
      <c r="BM5">
        <v>926319600000</v>
      </c>
      <c r="BN5" t="s">
        <v>230</v>
      </c>
    </row>
    <row r="6" spans="1:67" x14ac:dyDescent="0.2">
      <c r="A6" t="s">
        <v>328</v>
      </c>
      <c r="B6" t="s">
        <v>5</v>
      </c>
      <c r="C6" t="s">
        <v>142</v>
      </c>
      <c r="D6" t="s">
        <v>143</v>
      </c>
      <c r="E6" t="s">
        <v>162</v>
      </c>
      <c r="F6" t="b">
        <v>0</v>
      </c>
      <c r="G6" t="s">
        <v>46</v>
      </c>
      <c r="H6" t="s">
        <v>223</v>
      </c>
      <c r="I6" t="s">
        <v>349</v>
      </c>
      <c r="J6" t="s">
        <v>350</v>
      </c>
      <c r="K6" t="s">
        <v>351</v>
      </c>
      <c r="L6" t="s">
        <v>224</v>
      </c>
      <c r="M6" t="s">
        <v>225</v>
      </c>
      <c r="N6">
        <v>7200000</v>
      </c>
      <c r="O6" t="s">
        <v>226</v>
      </c>
      <c r="P6" t="b">
        <v>0</v>
      </c>
      <c r="Q6">
        <v>-5.9997559999999998E-2</v>
      </c>
      <c r="R6">
        <v>-0.12432151</v>
      </c>
      <c r="S6">
        <v>1589538601</v>
      </c>
      <c r="T6">
        <v>48.2</v>
      </c>
      <c r="U6">
        <v>49.3</v>
      </c>
      <c r="V6" t="s">
        <v>6298</v>
      </c>
      <c r="W6">
        <v>47.9</v>
      </c>
      <c r="X6">
        <v>22424</v>
      </c>
      <c r="Y6">
        <v>48.26</v>
      </c>
      <c r="Z6">
        <v>48</v>
      </c>
      <c r="AA6">
        <v>48.12</v>
      </c>
      <c r="AB6">
        <v>0</v>
      </c>
      <c r="AC6">
        <v>0</v>
      </c>
      <c r="AD6" t="s">
        <v>227</v>
      </c>
      <c r="AE6" t="s">
        <v>46</v>
      </c>
      <c r="AF6">
        <v>48.4</v>
      </c>
      <c r="AG6">
        <v>120356</v>
      </c>
      <c r="AH6">
        <v>53838</v>
      </c>
      <c r="AI6">
        <v>12.080002</v>
      </c>
      <c r="AJ6">
        <v>0.33444083000000002</v>
      </c>
      <c r="AK6" t="s">
        <v>352</v>
      </c>
      <c r="AL6">
        <v>-26.7</v>
      </c>
      <c r="AM6">
        <v>-0.35647529999999999</v>
      </c>
      <c r="AN6">
        <v>36.119999999999997</v>
      </c>
      <c r="AO6">
        <v>74.900000000000006</v>
      </c>
      <c r="AP6">
        <v>1585872000</v>
      </c>
      <c r="AQ6">
        <v>1595912400</v>
      </c>
      <c r="AR6">
        <v>1595912400</v>
      </c>
      <c r="AS6">
        <v>1595912400</v>
      </c>
      <c r="AT6">
        <v>2.25</v>
      </c>
      <c r="AU6">
        <v>10.9795</v>
      </c>
      <c r="AV6">
        <v>4.6622463000000003E-2</v>
      </c>
      <c r="AW6" t="s">
        <v>150</v>
      </c>
      <c r="AX6">
        <v>4.3899999999999997</v>
      </c>
      <c r="AY6">
        <v>55433400</v>
      </c>
      <c r="AZ6">
        <v>32.710999999999999</v>
      </c>
      <c r="BA6">
        <v>48.035713000000001</v>
      </c>
      <c r="BB6">
        <v>0.16428756999999999</v>
      </c>
      <c r="BC6">
        <v>3.4201129999999998E-3</v>
      </c>
      <c r="BD6">
        <v>59.985104</v>
      </c>
      <c r="BE6">
        <v>-11.785102999999999</v>
      </c>
      <c r="BF6">
        <v>-0.19646716</v>
      </c>
      <c r="BG6">
        <v>2671889920</v>
      </c>
      <c r="BH6">
        <v>1.4735104999999999</v>
      </c>
      <c r="BI6">
        <v>15</v>
      </c>
      <c r="BJ6">
        <v>0</v>
      </c>
      <c r="BK6" t="b">
        <v>0</v>
      </c>
      <c r="BL6">
        <v>2</v>
      </c>
      <c r="BM6">
        <v>992242800000</v>
      </c>
      <c r="BN6" t="s">
        <v>328</v>
      </c>
    </row>
    <row r="7" spans="1:67" x14ac:dyDescent="0.2">
      <c r="A7" t="s">
        <v>329</v>
      </c>
      <c r="B7" t="s">
        <v>6</v>
      </c>
      <c r="C7" t="s">
        <v>142</v>
      </c>
      <c r="D7" t="s">
        <v>143</v>
      </c>
      <c r="E7" t="s">
        <v>162</v>
      </c>
      <c r="F7" t="b">
        <v>0</v>
      </c>
      <c r="G7" t="s">
        <v>46</v>
      </c>
      <c r="H7" t="s">
        <v>223</v>
      </c>
      <c r="I7" t="s">
        <v>353</v>
      </c>
      <c r="J7" t="s">
        <v>354</v>
      </c>
      <c r="K7" t="s">
        <v>355</v>
      </c>
      <c r="L7" t="s">
        <v>224</v>
      </c>
      <c r="M7" t="s">
        <v>225</v>
      </c>
      <c r="N7">
        <v>7200000</v>
      </c>
      <c r="O7" t="s">
        <v>226</v>
      </c>
      <c r="P7" t="b">
        <v>0</v>
      </c>
      <c r="Q7">
        <v>0.70000459999999998</v>
      </c>
      <c r="R7">
        <v>0.89629270000000005</v>
      </c>
      <c r="S7">
        <v>1589538667</v>
      </c>
      <c r="T7">
        <v>78.8</v>
      </c>
      <c r="U7">
        <v>80.25</v>
      </c>
      <c r="V7" t="s">
        <v>6299</v>
      </c>
      <c r="W7">
        <v>78.150000000000006</v>
      </c>
      <c r="X7">
        <v>61791</v>
      </c>
      <c r="Y7">
        <v>78.099999999999994</v>
      </c>
      <c r="Z7">
        <v>78.650000000000006</v>
      </c>
      <c r="AA7">
        <v>78.75</v>
      </c>
      <c r="AB7">
        <v>0</v>
      </c>
      <c r="AC7">
        <v>0</v>
      </c>
      <c r="AD7" t="s">
        <v>227</v>
      </c>
      <c r="AE7" t="s">
        <v>46</v>
      </c>
      <c r="AF7">
        <v>79.099999999999994</v>
      </c>
      <c r="AG7">
        <v>217285</v>
      </c>
      <c r="AH7">
        <v>158260</v>
      </c>
      <c r="AI7">
        <v>12.800003</v>
      </c>
      <c r="AJ7">
        <v>0.19393945000000001</v>
      </c>
      <c r="AK7" t="s">
        <v>356</v>
      </c>
      <c r="AL7">
        <v>-69.8</v>
      </c>
      <c r="AM7">
        <v>-0.46971734999999998</v>
      </c>
      <c r="AN7">
        <v>66</v>
      </c>
      <c r="AO7">
        <v>148.6</v>
      </c>
      <c r="AP7">
        <v>1588204800</v>
      </c>
      <c r="AQ7">
        <v>1583316000</v>
      </c>
      <c r="AR7">
        <v>1583316000</v>
      </c>
      <c r="AS7">
        <v>1583316000</v>
      </c>
      <c r="AT7">
        <v>5</v>
      </c>
      <c r="AU7">
        <v>7.4904942999999999</v>
      </c>
      <c r="AV7">
        <v>6.4020485000000002E-2</v>
      </c>
      <c r="AW7" t="s">
        <v>150</v>
      </c>
      <c r="AX7">
        <v>10.52</v>
      </c>
      <c r="AY7">
        <v>49457800</v>
      </c>
      <c r="AZ7">
        <v>117.84</v>
      </c>
      <c r="BA7">
        <v>84.662859999999995</v>
      </c>
      <c r="BB7">
        <v>-5.8628539999999996</v>
      </c>
      <c r="BC7">
        <v>-6.9249420000000006E-2</v>
      </c>
      <c r="BD7">
        <v>120.854546</v>
      </c>
      <c r="BE7">
        <v>-42.054543000000002</v>
      </c>
      <c r="BF7">
        <v>-0.34797650000000002</v>
      </c>
      <c r="BG7">
        <v>3897274880</v>
      </c>
      <c r="BH7">
        <v>0.66870339999999995</v>
      </c>
      <c r="BI7">
        <v>15</v>
      </c>
      <c r="BJ7">
        <v>0</v>
      </c>
      <c r="BK7" t="b">
        <v>0</v>
      </c>
      <c r="BL7">
        <v>2</v>
      </c>
      <c r="BM7">
        <v>839228400000</v>
      </c>
      <c r="BN7" t="s">
        <v>329</v>
      </c>
    </row>
    <row r="8" spans="1:67" x14ac:dyDescent="0.2">
      <c r="A8" t="s">
        <v>330</v>
      </c>
      <c r="B8" t="s">
        <v>7</v>
      </c>
      <c r="C8" t="s">
        <v>142</v>
      </c>
      <c r="D8" t="s">
        <v>143</v>
      </c>
      <c r="E8" t="s">
        <v>162</v>
      </c>
      <c r="F8" t="b">
        <v>0</v>
      </c>
      <c r="G8" t="s">
        <v>46</v>
      </c>
      <c r="H8" t="s">
        <v>223</v>
      </c>
      <c r="I8" t="s">
        <v>357</v>
      </c>
      <c r="J8" t="s">
        <v>358</v>
      </c>
      <c r="K8" t="s">
        <v>359</v>
      </c>
      <c r="L8" t="s">
        <v>224</v>
      </c>
      <c r="M8" t="s">
        <v>225</v>
      </c>
      <c r="N8">
        <v>7200000</v>
      </c>
      <c r="O8" t="s">
        <v>226</v>
      </c>
      <c r="P8" t="b">
        <v>0</v>
      </c>
      <c r="Q8">
        <v>2.5</v>
      </c>
      <c r="R8">
        <v>0.90155070000000004</v>
      </c>
      <c r="S8">
        <v>1589538823</v>
      </c>
      <c r="T8">
        <v>279.8</v>
      </c>
      <c r="U8">
        <v>284.2</v>
      </c>
      <c r="V8" t="s">
        <v>6300</v>
      </c>
      <c r="W8">
        <v>279.8</v>
      </c>
      <c r="X8">
        <v>408499</v>
      </c>
      <c r="Y8">
        <v>277.3</v>
      </c>
      <c r="Z8">
        <v>279.8</v>
      </c>
      <c r="AA8">
        <v>279.8</v>
      </c>
      <c r="AB8">
        <v>0</v>
      </c>
      <c r="AC8">
        <v>0</v>
      </c>
      <c r="AD8" t="s">
        <v>227</v>
      </c>
      <c r="AE8" t="s">
        <v>48</v>
      </c>
      <c r="AF8">
        <v>281.10000000000002</v>
      </c>
      <c r="AG8">
        <v>1151074</v>
      </c>
      <c r="AH8">
        <v>702792</v>
      </c>
      <c r="AI8">
        <v>31.099989999999998</v>
      </c>
      <c r="AJ8">
        <v>0.12505023000000001</v>
      </c>
      <c r="AK8" t="s">
        <v>360</v>
      </c>
      <c r="AL8">
        <v>-160.1</v>
      </c>
      <c r="AM8">
        <v>-0.36394638000000001</v>
      </c>
      <c r="AN8">
        <v>248.7</v>
      </c>
      <c r="AO8">
        <v>439.9</v>
      </c>
      <c r="AP8">
        <v>1586217600</v>
      </c>
      <c r="AQ8">
        <v>1597293900</v>
      </c>
      <c r="AR8">
        <v>1597293900</v>
      </c>
      <c r="AS8">
        <v>1597293900</v>
      </c>
      <c r="AT8">
        <v>20.651</v>
      </c>
      <c r="AU8">
        <v>10.104730999999999</v>
      </c>
      <c r="AV8">
        <v>7.4471689999999993E-2</v>
      </c>
      <c r="AW8" t="s">
        <v>150</v>
      </c>
      <c r="AX8">
        <v>27.69</v>
      </c>
      <c r="AY8">
        <v>148058000</v>
      </c>
      <c r="AZ8">
        <v>236.42</v>
      </c>
      <c r="BA8">
        <v>306.38333</v>
      </c>
      <c r="BB8">
        <v>-26.583344</v>
      </c>
      <c r="BC8">
        <v>-8.6764980000000005E-2</v>
      </c>
      <c r="BD8">
        <v>367.40069999999997</v>
      </c>
      <c r="BE8">
        <v>-87.600710000000007</v>
      </c>
      <c r="BF8">
        <v>-0.2384337</v>
      </c>
      <c r="BG8">
        <v>41426628608</v>
      </c>
      <c r="BH8">
        <v>1.1834868999999999</v>
      </c>
      <c r="BI8">
        <v>15</v>
      </c>
      <c r="BJ8">
        <v>0</v>
      </c>
      <c r="BK8" t="b">
        <v>0</v>
      </c>
      <c r="BL8">
        <v>2</v>
      </c>
      <c r="BM8">
        <v>907657200000</v>
      </c>
      <c r="BN8" t="s">
        <v>330</v>
      </c>
    </row>
    <row r="9" spans="1:67" x14ac:dyDescent="0.2">
      <c r="A9" t="s">
        <v>331</v>
      </c>
      <c r="B9" t="s">
        <v>8</v>
      </c>
      <c r="C9" t="s">
        <v>142</v>
      </c>
      <c r="D9" t="s">
        <v>143</v>
      </c>
      <c r="E9" t="s">
        <v>162</v>
      </c>
      <c r="F9" t="b">
        <v>0</v>
      </c>
      <c r="G9" t="s">
        <v>46</v>
      </c>
      <c r="H9" t="s">
        <v>223</v>
      </c>
      <c r="I9" t="s">
        <v>361</v>
      </c>
      <c r="J9" t="s">
        <v>362</v>
      </c>
      <c r="K9" t="s">
        <v>363</v>
      </c>
      <c r="L9" t="s">
        <v>224</v>
      </c>
      <c r="M9" t="s">
        <v>225</v>
      </c>
      <c r="N9">
        <v>7200000</v>
      </c>
      <c r="O9" t="s">
        <v>226</v>
      </c>
      <c r="P9" t="b">
        <v>0</v>
      </c>
      <c r="Q9">
        <v>0.29998780000000003</v>
      </c>
      <c r="R9">
        <v>9.7652269999999999E-2</v>
      </c>
      <c r="S9">
        <v>1589538822</v>
      </c>
      <c r="T9">
        <v>307.5</v>
      </c>
      <c r="U9">
        <v>315.5</v>
      </c>
      <c r="V9" t="s">
        <v>6301</v>
      </c>
      <c r="W9">
        <v>307.10000000000002</v>
      </c>
      <c r="X9">
        <v>92998</v>
      </c>
      <c r="Y9">
        <v>307.2</v>
      </c>
      <c r="Z9">
        <v>307.5</v>
      </c>
      <c r="AA9">
        <v>307.7</v>
      </c>
      <c r="AB9">
        <v>0</v>
      </c>
      <c r="AC9">
        <v>0</v>
      </c>
      <c r="AD9" t="s">
        <v>227</v>
      </c>
      <c r="AE9" t="s">
        <v>46</v>
      </c>
      <c r="AF9">
        <v>311</v>
      </c>
      <c r="AG9">
        <v>354731</v>
      </c>
      <c r="AH9">
        <v>243400</v>
      </c>
      <c r="AI9">
        <v>51.200012000000001</v>
      </c>
      <c r="AJ9">
        <v>0.19976595</v>
      </c>
      <c r="AK9" t="s">
        <v>364</v>
      </c>
      <c r="AL9">
        <v>-214.90002000000001</v>
      </c>
      <c r="AM9">
        <v>-0.41137064000000001</v>
      </c>
      <c r="AN9">
        <v>256.3</v>
      </c>
      <c r="AO9">
        <v>522.4</v>
      </c>
      <c r="AP9">
        <v>1588636800</v>
      </c>
      <c r="AQ9">
        <v>1597294800</v>
      </c>
      <c r="AR9">
        <v>1597294800</v>
      </c>
      <c r="AS9">
        <v>1597294800</v>
      </c>
      <c r="AT9">
        <v>20</v>
      </c>
      <c r="AU9">
        <v>8.4292759999999998</v>
      </c>
      <c r="AV9">
        <v>6.5104164000000006E-2</v>
      </c>
      <c r="AW9" t="s">
        <v>150</v>
      </c>
      <c r="AX9">
        <v>36.479999999999997</v>
      </c>
      <c r="AY9">
        <v>31823200</v>
      </c>
      <c r="AZ9">
        <v>512.81200000000001</v>
      </c>
      <c r="BA9">
        <v>329.16942999999998</v>
      </c>
      <c r="BB9">
        <v>-21.669433999999999</v>
      </c>
      <c r="BC9">
        <v>-6.5830639999999996E-2</v>
      </c>
      <c r="BD9">
        <v>435.1771</v>
      </c>
      <c r="BE9">
        <v>-127.67709000000001</v>
      </c>
      <c r="BF9">
        <v>-0.29339110000000002</v>
      </c>
      <c r="BG9">
        <v>9801039872</v>
      </c>
      <c r="BH9">
        <v>0.59963495</v>
      </c>
      <c r="BI9">
        <v>15</v>
      </c>
      <c r="BJ9">
        <v>0</v>
      </c>
      <c r="BK9" t="b">
        <v>0</v>
      </c>
      <c r="BL9">
        <v>2</v>
      </c>
      <c r="BM9">
        <v>796892400000</v>
      </c>
      <c r="BN9" t="s">
        <v>331</v>
      </c>
    </row>
    <row r="10" spans="1:67" x14ac:dyDescent="0.2">
      <c r="A10" t="s">
        <v>332</v>
      </c>
      <c r="B10" t="s">
        <v>9</v>
      </c>
      <c r="C10" t="s">
        <v>142</v>
      </c>
      <c r="D10" t="s">
        <v>143</v>
      </c>
      <c r="E10" t="s">
        <v>162</v>
      </c>
      <c r="F10" t="b">
        <v>0</v>
      </c>
      <c r="G10" t="s">
        <v>46</v>
      </c>
      <c r="H10" t="s">
        <v>223</v>
      </c>
      <c r="I10" t="s">
        <v>365</v>
      </c>
      <c r="J10" t="s">
        <v>366</v>
      </c>
      <c r="K10" t="s">
        <v>367</v>
      </c>
      <c r="L10" t="s">
        <v>224</v>
      </c>
      <c r="M10" t="s">
        <v>225</v>
      </c>
      <c r="N10">
        <v>7200000</v>
      </c>
      <c r="O10" t="s">
        <v>226</v>
      </c>
      <c r="P10" t="b">
        <v>0</v>
      </c>
      <c r="Q10">
        <v>3.5999297999999999E-2</v>
      </c>
      <c r="R10">
        <v>0.39910528000000001</v>
      </c>
      <c r="S10">
        <v>1589538821</v>
      </c>
      <c r="T10">
        <v>9.0559999999999992</v>
      </c>
      <c r="U10">
        <v>9.2780000000000005</v>
      </c>
      <c r="V10" t="s">
        <v>6302</v>
      </c>
      <c r="W10">
        <v>8.9920000000000009</v>
      </c>
      <c r="X10">
        <v>5701183</v>
      </c>
      <c r="Y10">
        <v>9.02</v>
      </c>
      <c r="Z10">
        <v>9.06</v>
      </c>
      <c r="AA10">
        <v>9.0559999999999992</v>
      </c>
      <c r="AB10">
        <v>0</v>
      </c>
      <c r="AC10">
        <v>0</v>
      </c>
      <c r="AD10" t="s">
        <v>227</v>
      </c>
      <c r="AE10" t="s">
        <v>48</v>
      </c>
      <c r="AF10">
        <v>9.15</v>
      </c>
      <c r="AG10">
        <v>30386665</v>
      </c>
      <c r="AH10">
        <v>16367893</v>
      </c>
      <c r="AI10">
        <v>2.0539999999999998</v>
      </c>
      <c r="AJ10">
        <v>0.29334473999999999</v>
      </c>
      <c r="AK10" t="s">
        <v>368</v>
      </c>
      <c r="AL10">
        <v>-4.2240000000000002</v>
      </c>
      <c r="AM10">
        <v>-0.31807229999999997</v>
      </c>
      <c r="AN10">
        <v>7.0019999999999998</v>
      </c>
      <c r="AO10">
        <v>13.28</v>
      </c>
      <c r="AP10">
        <v>1588809600</v>
      </c>
      <c r="AQ10">
        <v>1571719500</v>
      </c>
      <c r="AT10">
        <v>0.36499999999999999</v>
      </c>
      <c r="AU10">
        <v>7.1419553999999996</v>
      </c>
      <c r="AV10">
        <v>4.0465630000000002E-2</v>
      </c>
      <c r="AW10" t="s">
        <v>150</v>
      </c>
      <c r="AX10">
        <v>1.268</v>
      </c>
      <c r="AY10">
        <v>3584090112</v>
      </c>
      <c r="AZ10">
        <v>16.167999999999999</v>
      </c>
      <c r="BA10">
        <v>9.3964999999999996</v>
      </c>
      <c r="BB10">
        <v>-0.34049987999999998</v>
      </c>
      <c r="BC10">
        <v>-3.6236886000000003E-2</v>
      </c>
      <c r="BD10">
        <v>11.111846999999999</v>
      </c>
      <c r="BE10">
        <v>-2.0558472000000001</v>
      </c>
      <c r="BF10">
        <v>-0.18501400000000001</v>
      </c>
      <c r="BG10">
        <v>32457519104</v>
      </c>
      <c r="BH10">
        <v>0.56011873000000001</v>
      </c>
      <c r="BI10">
        <v>15</v>
      </c>
      <c r="BJ10">
        <v>0</v>
      </c>
      <c r="BK10" t="b">
        <v>0</v>
      </c>
      <c r="BL10">
        <v>2</v>
      </c>
      <c r="BM10">
        <v>807433200000</v>
      </c>
      <c r="BN10" t="s">
        <v>332</v>
      </c>
    </row>
    <row r="11" spans="1:67" x14ac:dyDescent="0.2">
      <c r="A11" t="s">
        <v>333</v>
      </c>
      <c r="B11" t="s">
        <v>0</v>
      </c>
      <c r="C11" t="s">
        <v>142</v>
      </c>
      <c r="D11" t="s">
        <v>143</v>
      </c>
      <c r="E11" t="s">
        <v>162</v>
      </c>
      <c r="F11" t="b">
        <v>0</v>
      </c>
      <c r="G11" t="s">
        <v>46</v>
      </c>
      <c r="H11" t="s">
        <v>223</v>
      </c>
      <c r="I11" t="s">
        <v>369</v>
      </c>
      <c r="J11" t="s">
        <v>370</v>
      </c>
      <c r="K11" t="s">
        <v>371</v>
      </c>
      <c r="L11" t="s">
        <v>224</v>
      </c>
      <c r="M11" t="s">
        <v>225</v>
      </c>
      <c r="N11">
        <v>7200000</v>
      </c>
      <c r="O11" t="s">
        <v>226</v>
      </c>
      <c r="P11" t="b">
        <v>0</v>
      </c>
      <c r="Q11">
        <v>-0.15999985</v>
      </c>
      <c r="R11">
        <v>-0.26551585999999999</v>
      </c>
      <c r="S11">
        <v>1589538823</v>
      </c>
      <c r="T11">
        <v>60.1</v>
      </c>
      <c r="U11">
        <v>61.64</v>
      </c>
      <c r="V11" t="s">
        <v>6303</v>
      </c>
      <c r="W11">
        <v>60.1</v>
      </c>
      <c r="X11">
        <v>928896</v>
      </c>
      <c r="Y11">
        <v>60.26</v>
      </c>
      <c r="Z11">
        <v>60.14</v>
      </c>
      <c r="AA11">
        <v>60.14</v>
      </c>
      <c r="AB11">
        <v>0</v>
      </c>
      <c r="AC11">
        <v>0</v>
      </c>
      <c r="AD11" t="s">
        <v>227</v>
      </c>
      <c r="AE11" t="s">
        <v>48</v>
      </c>
      <c r="AF11">
        <v>61.16</v>
      </c>
      <c r="AG11">
        <v>3353550</v>
      </c>
      <c r="AH11">
        <v>2087149</v>
      </c>
      <c r="AI11">
        <v>7.4199979999999996</v>
      </c>
      <c r="AJ11">
        <v>0.14085038</v>
      </c>
      <c r="AK11" t="s">
        <v>372</v>
      </c>
      <c r="AL11">
        <v>-56.950004999999997</v>
      </c>
      <c r="AM11">
        <v>-0.48654425000000001</v>
      </c>
      <c r="AN11">
        <v>52.68</v>
      </c>
      <c r="AO11">
        <v>117.05</v>
      </c>
      <c r="AP11">
        <v>1587600000</v>
      </c>
      <c r="AQ11">
        <v>1596171600</v>
      </c>
      <c r="AR11">
        <v>1596171600</v>
      </c>
      <c r="AS11">
        <v>1596171600</v>
      </c>
      <c r="AT11">
        <v>6.0919999999999996</v>
      </c>
      <c r="AU11">
        <v>25.104427000000001</v>
      </c>
      <c r="AV11">
        <v>0.10109526000000001</v>
      </c>
      <c r="AW11" t="s">
        <v>150</v>
      </c>
      <c r="AX11">
        <v>2.3940000000000001</v>
      </c>
      <c r="AY11">
        <v>300044000</v>
      </c>
      <c r="AZ11">
        <v>100.63800000000001</v>
      </c>
      <c r="BA11">
        <v>71.031109999999998</v>
      </c>
      <c r="BB11">
        <v>-10.931114000000001</v>
      </c>
      <c r="BC11">
        <v>-0.15389191999999999</v>
      </c>
      <c r="BD11">
        <v>94.30583</v>
      </c>
      <c r="BE11">
        <v>-34.205832999999998</v>
      </c>
      <c r="BF11">
        <v>-0.36271175999999999</v>
      </c>
      <c r="BG11">
        <v>17358622720</v>
      </c>
      <c r="BH11">
        <v>0.59718990000000005</v>
      </c>
      <c r="BI11">
        <v>15</v>
      </c>
      <c r="BJ11">
        <v>0</v>
      </c>
      <c r="BK11" t="b">
        <v>0</v>
      </c>
      <c r="BL11">
        <v>2</v>
      </c>
      <c r="BM11">
        <v>796892400000</v>
      </c>
      <c r="BN11" t="s">
        <v>333</v>
      </c>
    </row>
    <row r="12" spans="1:67" x14ac:dyDescent="0.2">
      <c r="A12" t="s">
        <v>334</v>
      </c>
      <c r="B12" t="s">
        <v>29</v>
      </c>
      <c r="C12" t="s">
        <v>142</v>
      </c>
      <c r="D12" t="s">
        <v>143</v>
      </c>
      <c r="E12" t="s">
        <v>162</v>
      </c>
      <c r="F12" t="b">
        <v>0</v>
      </c>
      <c r="G12" t="s">
        <v>46</v>
      </c>
      <c r="H12" t="s">
        <v>223</v>
      </c>
      <c r="I12" t="s">
        <v>373</v>
      </c>
      <c r="J12" t="s">
        <v>374</v>
      </c>
      <c r="K12" t="s">
        <v>375</v>
      </c>
      <c r="L12" t="s">
        <v>224</v>
      </c>
      <c r="M12" t="s">
        <v>225</v>
      </c>
      <c r="N12">
        <v>7200000</v>
      </c>
      <c r="O12" t="s">
        <v>226</v>
      </c>
      <c r="P12" t="b">
        <v>0</v>
      </c>
      <c r="Q12">
        <v>3.3000029999999998</v>
      </c>
      <c r="R12">
        <v>1.5903628999999999</v>
      </c>
      <c r="S12">
        <v>1589538823</v>
      </c>
      <c r="T12">
        <v>210.8</v>
      </c>
      <c r="U12">
        <v>211.9</v>
      </c>
      <c r="V12" t="s">
        <v>6304</v>
      </c>
      <c r="W12">
        <v>208.9</v>
      </c>
      <c r="X12">
        <v>33388</v>
      </c>
      <c r="Y12">
        <v>207.5</v>
      </c>
      <c r="Z12">
        <v>210.9</v>
      </c>
      <c r="AA12">
        <v>211.1</v>
      </c>
      <c r="AB12">
        <v>0</v>
      </c>
      <c r="AC12">
        <v>0</v>
      </c>
      <c r="AD12" t="s">
        <v>227</v>
      </c>
      <c r="AE12" t="s">
        <v>46</v>
      </c>
      <c r="AF12">
        <v>209.9</v>
      </c>
      <c r="AG12">
        <v>315244</v>
      </c>
      <c r="AH12">
        <v>211526</v>
      </c>
      <c r="AI12">
        <v>25.600006</v>
      </c>
      <c r="AJ12">
        <v>0.13822898</v>
      </c>
      <c r="AK12" t="s">
        <v>376</v>
      </c>
      <c r="AL12">
        <v>-53.199997000000003</v>
      </c>
      <c r="AM12">
        <v>-0.20151514000000001</v>
      </c>
      <c r="AN12">
        <v>185.2</v>
      </c>
      <c r="AO12">
        <v>264</v>
      </c>
      <c r="AP12">
        <v>1585094400</v>
      </c>
      <c r="AQ12">
        <v>1565780340</v>
      </c>
      <c r="AT12">
        <v>4</v>
      </c>
      <c r="AU12">
        <v>28.676373000000002</v>
      </c>
      <c r="AV12">
        <v>1.9277109000000001E-2</v>
      </c>
      <c r="AW12" t="s">
        <v>150</v>
      </c>
      <c r="AX12">
        <v>7.351</v>
      </c>
      <c r="AY12">
        <v>40664800</v>
      </c>
      <c r="AZ12">
        <v>28.452000000000002</v>
      </c>
      <c r="BA12">
        <v>214.54857000000001</v>
      </c>
      <c r="BB12">
        <v>-3.7485656999999999</v>
      </c>
      <c r="BC12">
        <v>-1.7471873999999998E-2</v>
      </c>
      <c r="BD12">
        <v>233.53671</v>
      </c>
      <c r="BE12">
        <v>-22.736709999999999</v>
      </c>
      <c r="BF12">
        <v>-9.7358180000000002E-2</v>
      </c>
      <c r="BG12">
        <v>22473388032</v>
      </c>
      <c r="BH12">
        <v>7.4089700000000001</v>
      </c>
      <c r="BI12">
        <v>15</v>
      </c>
      <c r="BJ12">
        <v>0</v>
      </c>
      <c r="BK12" t="b">
        <v>0</v>
      </c>
      <c r="BL12">
        <v>2</v>
      </c>
      <c r="BM12">
        <v>797065200000</v>
      </c>
      <c r="BN12" t="s">
        <v>334</v>
      </c>
    </row>
    <row r="13" spans="1:67" x14ac:dyDescent="0.2">
      <c r="A13" t="s">
        <v>335</v>
      </c>
      <c r="B13" t="s">
        <v>30</v>
      </c>
      <c r="C13" t="s">
        <v>142</v>
      </c>
      <c r="D13" t="s">
        <v>143</v>
      </c>
      <c r="E13" t="s">
        <v>162</v>
      </c>
      <c r="F13" t="b">
        <v>0</v>
      </c>
      <c r="G13" t="s">
        <v>46</v>
      </c>
      <c r="H13" t="s">
        <v>223</v>
      </c>
      <c r="I13" t="s">
        <v>377</v>
      </c>
      <c r="J13" t="s">
        <v>378</v>
      </c>
      <c r="K13" t="s">
        <v>379</v>
      </c>
      <c r="L13" t="s">
        <v>224</v>
      </c>
      <c r="M13" t="s">
        <v>225</v>
      </c>
      <c r="N13">
        <v>7200000</v>
      </c>
      <c r="O13" t="s">
        <v>226</v>
      </c>
      <c r="P13" t="b">
        <v>0</v>
      </c>
      <c r="Q13">
        <v>1.7999954</v>
      </c>
      <c r="R13">
        <v>1.5872976000000001</v>
      </c>
      <c r="S13">
        <v>1589538832</v>
      </c>
      <c r="T13">
        <v>115.2</v>
      </c>
      <c r="U13">
        <v>116.4</v>
      </c>
      <c r="V13" t="s">
        <v>6305</v>
      </c>
      <c r="W13">
        <v>114.4</v>
      </c>
      <c r="X13">
        <v>12214</v>
      </c>
      <c r="Y13">
        <v>113.4</v>
      </c>
      <c r="Z13">
        <v>115.2</v>
      </c>
      <c r="AA13">
        <v>115.4</v>
      </c>
      <c r="AB13">
        <v>0</v>
      </c>
      <c r="AC13">
        <v>0</v>
      </c>
      <c r="AD13" t="s">
        <v>227</v>
      </c>
      <c r="AE13" t="s">
        <v>46</v>
      </c>
      <c r="AF13">
        <v>115</v>
      </c>
      <c r="AG13">
        <v>34401</v>
      </c>
      <c r="AH13">
        <v>25001</v>
      </c>
      <c r="AI13">
        <v>43.899994</v>
      </c>
      <c r="AJ13">
        <v>0.61570820000000004</v>
      </c>
      <c r="AK13" t="s">
        <v>380</v>
      </c>
      <c r="AL13">
        <v>-31.699997</v>
      </c>
      <c r="AM13">
        <v>-0.21579303999999999</v>
      </c>
      <c r="AN13">
        <v>71.3</v>
      </c>
      <c r="AO13">
        <v>146.9</v>
      </c>
      <c r="AP13">
        <v>1588118400</v>
      </c>
      <c r="AQ13">
        <v>1597330740</v>
      </c>
      <c r="AR13">
        <v>1597330740</v>
      </c>
      <c r="AS13">
        <v>1597330740</v>
      </c>
      <c r="AT13">
        <v>1</v>
      </c>
      <c r="AU13">
        <v>74.370559999999998</v>
      </c>
      <c r="AV13">
        <v>8.8183419999999998E-3</v>
      </c>
      <c r="AW13" t="s">
        <v>150</v>
      </c>
      <c r="AX13">
        <v>1.5489999999999999</v>
      </c>
      <c r="AY13">
        <v>7759880</v>
      </c>
      <c r="AZ13">
        <v>25.236999999999998</v>
      </c>
      <c r="BA13">
        <v>111.65143</v>
      </c>
      <c r="BB13">
        <v>3.5485687000000001</v>
      </c>
      <c r="BC13">
        <v>3.1782563999999999E-2</v>
      </c>
      <c r="BD13">
        <v>115.48007</v>
      </c>
      <c r="BE13">
        <v>-0.28007506999999998</v>
      </c>
      <c r="BF13">
        <v>-2.4253109999999999E-3</v>
      </c>
      <c r="BG13">
        <v>894436992</v>
      </c>
      <c r="BH13">
        <v>4.5647263999999996</v>
      </c>
      <c r="BI13">
        <v>15</v>
      </c>
      <c r="BJ13">
        <v>0</v>
      </c>
      <c r="BK13" t="b">
        <v>0</v>
      </c>
      <c r="BL13">
        <v>2</v>
      </c>
      <c r="BM13">
        <v>1040112000000</v>
      </c>
      <c r="BN13" t="s">
        <v>335</v>
      </c>
    </row>
    <row r="14" spans="1:67" x14ac:dyDescent="0.2">
      <c r="A14" t="s">
        <v>336</v>
      </c>
      <c r="B14" t="s">
        <v>31</v>
      </c>
      <c r="C14" t="s">
        <v>142</v>
      </c>
      <c r="D14" t="s">
        <v>143</v>
      </c>
      <c r="E14" t="s">
        <v>162</v>
      </c>
      <c r="F14" t="b">
        <v>0</v>
      </c>
      <c r="G14" t="s">
        <v>46</v>
      </c>
      <c r="H14" t="s">
        <v>223</v>
      </c>
      <c r="I14" t="s">
        <v>381</v>
      </c>
      <c r="J14" t="s">
        <v>382</v>
      </c>
      <c r="K14" t="s">
        <v>383</v>
      </c>
      <c r="L14" t="s">
        <v>224</v>
      </c>
      <c r="M14" t="s">
        <v>225</v>
      </c>
      <c r="N14">
        <v>7200000</v>
      </c>
      <c r="O14" t="s">
        <v>226</v>
      </c>
      <c r="P14" t="b">
        <v>0</v>
      </c>
      <c r="Q14">
        <v>0.64999390000000001</v>
      </c>
      <c r="R14">
        <v>0.44127213999999998</v>
      </c>
      <c r="S14">
        <v>1589538801</v>
      </c>
      <c r="T14">
        <v>147.94999999999999</v>
      </c>
      <c r="U14">
        <v>149.6</v>
      </c>
      <c r="V14" t="s">
        <v>6306</v>
      </c>
      <c r="W14">
        <v>147.85</v>
      </c>
      <c r="X14">
        <v>30333</v>
      </c>
      <c r="Y14">
        <v>147.30000000000001</v>
      </c>
      <c r="Z14">
        <v>147.80000000000001</v>
      </c>
      <c r="AA14">
        <v>147.94999999999999</v>
      </c>
      <c r="AB14">
        <v>0</v>
      </c>
      <c r="AC14">
        <v>0</v>
      </c>
      <c r="AD14" t="s">
        <v>227</v>
      </c>
      <c r="AE14" t="s">
        <v>46</v>
      </c>
      <c r="AF14">
        <v>149.1</v>
      </c>
      <c r="AG14">
        <v>370340</v>
      </c>
      <c r="AH14">
        <v>211701</v>
      </c>
      <c r="AI14">
        <v>50.949997000000003</v>
      </c>
      <c r="AJ14">
        <v>0.52525770000000005</v>
      </c>
      <c r="AK14" t="s">
        <v>384</v>
      </c>
      <c r="AL14">
        <v>-42.050002999999997</v>
      </c>
      <c r="AM14">
        <v>-0.22131580000000001</v>
      </c>
      <c r="AN14">
        <v>97</v>
      </c>
      <c r="AO14">
        <v>190</v>
      </c>
      <c r="AP14">
        <v>1589932800</v>
      </c>
      <c r="AQ14">
        <v>1596725940</v>
      </c>
      <c r="AR14">
        <v>1596725940</v>
      </c>
      <c r="AS14">
        <v>1596725940</v>
      </c>
      <c r="AT14">
        <v>2</v>
      </c>
      <c r="AU14">
        <v>60.387752999999996</v>
      </c>
      <c r="AV14">
        <v>1.3577732E-2</v>
      </c>
      <c r="AW14" t="s">
        <v>150</v>
      </c>
      <c r="AX14">
        <v>2.4500000000000002</v>
      </c>
      <c r="AY14">
        <v>64893800</v>
      </c>
      <c r="AZ14">
        <v>51.124000000000002</v>
      </c>
      <c r="BA14">
        <v>142.75429</v>
      </c>
      <c r="BB14">
        <v>5.1957089999999999</v>
      </c>
      <c r="BC14">
        <v>3.6396169999999999E-2</v>
      </c>
      <c r="BD14">
        <v>161.88217</v>
      </c>
      <c r="BE14">
        <v>-13.932175000000001</v>
      </c>
      <c r="BF14">
        <v>-8.6063676000000006E-2</v>
      </c>
      <c r="BG14">
        <v>9601037312</v>
      </c>
      <c r="BH14">
        <v>2.8939439999999998</v>
      </c>
      <c r="BI14">
        <v>15</v>
      </c>
      <c r="BJ14">
        <v>0</v>
      </c>
      <c r="BK14" t="b">
        <v>0</v>
      </c>
      <c r="BL14">
        <v>2</v>
      </c>
      <c r="BM14">
        <v>1046160000000</v>
      </c>
      <c r="BN14" t="s">
        <v>336</v>
      </c>
    </row>
    <row r="15" spans="1:67" x14ac:dyDescent="0.2">
      <c r="A15" t="s">
        <v>337</v>
      </c>
      <c r="B15" t="s">
        <v>32</v>
      </c>
      <c r="C15" t="s">
        <v>142</v>
      </c>
      <c r="D15" t="s">
        <v>143</v>
      </c>
      <c r="E15" t="s">
        <v>162</v>
      </c>
      <c r="F15" t="b">
        <v>0</v>
      </c>
      <c r="G15" t="s">
        <v>46</v>
      </c>
      <c r="H15" t="s">
        <v>223</v>
      </c>
      <c r="I15" t="s">
        <v>385</v>
      </c>
      <c r="J15" t="s">
        <v>386</v>
      </c>
      <c r="K15" t="s">
        <v>387</v>
      </c>
      <c r="L15" t="s">
        <v>224</v>
      </c>
      <c r="M15" t="s">
        <v>225</v>
      </c>
      <c r="N15">
        <v>7200000</v>
      </c>
      <c r="O15" t="s">
        <v>226</v>
      </c>
      <c r="P15" t="b">
        <v>0</v>
      </c>
      <c r="Q15">
        <v>7.3000030000000002</v>
      </c>
      <c r="R15">
        <v>4.652647</v>
      </c>
      <c r="S15">
        <v>1589538747</v>
      </c>
      <c r="T15">
        <v>164.2</v>
      </c>
      <c r="U15">
        <v>164.7</v>
      </c>
      <c r="V15" t="s">
        <v>6307</v>
      </c>
      <c r="W15">
        <v>159.9</v>
      </c>
      <c r="X15">
        <v>74504</v>
      </c>
      <c r="Y15">
        <v>156.9</v>
      </c>
      <c r="Z15">
        <v>164.2</v>
      </c>
      <c r="AA15">
        <v>164.2</v>
      </c>
      <c r="AB15">
        <v>0</v>
      </c>
      <c r="AC15">
        <v>0</v>
      </c>
      <c r="AD15" t="s">
        <v>227</v>
      </c>
      <c r="AE15" t="s">
        <v>46</v>
      </c>
      <c r="AF15">
        <v>160</v>
      </c>
      <c r="AG15">
        <v>206828</v>
      </c>
      <c r="AH15">
        <v>115201</v>
      </c>
      <c r="AI15">
        <v>63.649994</v>
      </c>
      <c r="AJ15">
        <v>0.63301830000000003</v>
      </c>
      <c r="AK15" t="s">
        <v>388</v>
      </c>
      <c r="AL15">
        <v>-4.6999969999999998</v>
      </c>
      <c r="AM15">
        <v>-2.7827099000000001E-2</v>
      </c>
      <c r="AN15">
        <v>100.55</v>
      </c>
      <c r="AO15">
        <v>168.9</v>
      </c>
      <c r="AP15">
        <v>1558483200</v>
      </c>
      <c r="AQ15">
        <v>1596725940</v>
      </c>
      <c r="AR15">
        <v>1596725940</v>
      </c>
      <c r="AS15">
        <v>1596725940</v>
      </c>
      <c r="AT15">
        <v>4</v>
      </c>
      <c r="AU15">
        <v>65.943770000000001</v>
      </c>
      <c r="AV15">
        <v>2.5493946E-2</v>
      </c>
      <c r="AW15" t="s">
        <v>150</v>
      </c>
      <c r="AX15">
        <v>2.4900000000000002</v>
      </c>
      <c r="AY15">
        <v>29984700</v>
      </c>
      <c r="AZ15">
        <v>17.454999999999998</v>
      </c>
      <c r="BA15">
        <v>148.94305</v>
      </c>
      <c r="BB15">
        <v>15.256943</v>
      </c>
      <c r="BC15">
        <v>0.10243474</v>
      </c>
      <c r="BD15">
        <v>147.14375000000001</v>
      </c>
      <c r="BE15">
        <v>17.056244</v>
      </c>
      <c r="BF15">
        <v>0.115915515</v>
      </c>
      <c r="BG15">
        <v>4923914752</v>
      </c>
      <c r="BH15">
        <v>9.4070459999999994</v>
      </c>
      <c r="BI15">
        <v>15</v>
      </c>
      <c r="BJ15">
        <v>0</v>
      </c>
      <c r="BK15" t="b">
        <v>0</v>
      </c>
      <c r="BL15">
        <v>2</v>
      </c>
      <c r="BM15">
        <v>1460617200000</v>
      </c>
      <c r="BN15" t="s">
        <v>337</v>
      </c>
    </row>
    <row r="16" spans="1:67" x14ac:dyDescent="0.2">
      <c r="A16" t="s">
        <v>338</v>
      </c>
      <c r="B16" t="s">
        <v>33</v>
      </c>
      <c r="C16" t="s">
        <v>142</v>
      </c>
      <c r="D16" t="s">
        <v>143</v>
      </c>
      <c r="E16" t="s">
        <v>162</v>
      </c>
      <c r="F16" t="b">
        <v>0</v>
      </c>
      <c r="G16" t="s">
        <v>46</v>
      </c>
      <c r="H16" t="s">
        <v>223</v>
      </c>
      <c r="I16" t="s">
        <v>389</v>
      </c>
      <c r="J16" t="s">
        <v>390</v>
      </c>
      <c r="K16" t="s">
        <v>391</v>
      </c>
      <c r="L16" t="s">
        <v>224</v>
      </c>
      <c r="M16" t="s">
        <v>225</v>
      </c>
      <c r="N16">
        <v>7200000</v>
      </c>
      <c r="O16" t="s">
        <v>226</v>
      </c>
      <c r="P16" t="b">
        <v>0</v>
      </c>
      <c r="Q16">
        <v>4.7999879999999999</v>
      </c>
      <c r="R16">
        <v>1.0832740999999999</v>
      </c>
      <c r="S16">
        <v>1589538810</v>
      </c>
      <c r="T16">
        <v>447.9</v>
      </c>
      <c r="U16">
        <v>448.7</v>
      </c>
      <c r="V16" t="s">
        <v>6308</v>
      </c>
      <c r="W16">
        <v>442.3</v>
      </c>
      <c r="X16">
        <v>130904</v>
      </c>
      <c r="Y16">
        <v>443.1</v>
      </c>
      <c r="Z16">
        <v>447.6</v>
      </c>
      <c r="AA16">
        <v>447.9</v>
      </c>
      <c r="AB16">
        <v>0</v>
      </c>
      <c r="AC16">
        <v>0</v>
      </c>
      <c r="AD16" t="s">
        <v>227</v>
      </c>
      <c r="AE16" t="s">
        <v>46</v>
      </c>
      <c r="AF16">
        <v>447.6</v>
      </c>
      <c r="AG16">
        <v>497869</v>
      </c>
      <c r="AH16">
        <v>305877</v>
      </c>
      <c r="AI16">
        <v>146.9</v>
      </c>
      <c r="AJ16">
        <v>0.48803985</v>
      </c>
      <c r="AK16" t="s">
        <v>392</v>
      </c>
      <c r="AL16">
        <v>-13.700011999999999</v>
      </c>
      <c r="AM16">
        <v>-2.9679403E-2</v>
      </c>
      <c r="AN16">
        <v>301</v>
      </c>
      <c r="AO16">
        <v>461.6</v>
      </c>
      <c r="AP16">
        <v>1588636800</v>
      </c>
      <c r="AQ16">
        <v>1595602740</v>
      </c>
      <c r="AR16">
        <v>1595602740</v>
      </c>
      <c r="AS16">
        <v>1595602740</v>
      </c>
      <c r="AT16">
        <v>2.75</v>
      </c>
      <c r="AU16">
        <v>51.774360000000001</v>
      </c>
      <c r="AV16">
        <v>6.2062740000000003E-3</v>
      </c>
      <c r="AW16" t="s">
        <v>150</v>
      </c>
      <c r="AX16">
        <v>8.6509999999999998</v>
      </c>
      <c r="AY16">
        <v>74288800</v>
      </c>
      <c r="AZ16">
        <v>87.415999999999997</v>
      </c>
      <c r="BA16">
        <v>417.75555000000003</v>
      </c>
      <c r="BB16">
        <v>30.144439999999999</v>
      </c>
      <c r="BC16">
        <v>7.2158079999999999E-2</v>
      </c>
      <c r="BD16">
        <v>378.37569999999999</v>
      </c>
      <c r="BE16">
        <v>69.524289999999993</v>
      </c>
      <c r="BF16">
        <v>0.18374407000000001</v>
      </c>
      <c r="BG16">
        <v>33273952256</v>
      </c>
      <c r="BH16">
        <v>5.1237760000000003</v>
      </c>
      <c r="BI16">
        <v>15</v>
      </c>
      <c r="BJ16">
        <v>0</v>
      </c>
      <c r="BK16" t="b">
        <v>0</v>
      </c>
      <c r="BL16">
        <v>2</v>
      </c>
      <c r="BM16">
        <v>941443200000</v>
      </c>
      <c r="BN16" t="s">
        <v>338</v>
      </c>
    </row>
    <row r="17" spans="1:66" x14ac:dyDescent="0.2">
      <c r="A17" t="s">
        <v>339</v>
      </c>
      <c r="B17" t="s">
        <v>10</v>
      </c>
      <c r="C17" t="s">
        <v>142</v>
      </c>
      <c r="D17" t="s">
        <v>143</v>
      </c>
      <c r="E17" t="s">
        <v>153</v>
      </c>
      <c r="F17" t="b">
        <v>0</v>
      </c>
      <c r="G17" t="s">
        <v>46</v>
      </c>
      <c r="H17" t="s">
        <v>223</v>
      </c>
      <c r="I17" t="s">
        <v>393</v>
      </c>
      <c r="J17" t="s">
        <v>394</v>
      </c>
      <c r="K17" t="s">
        <v>395</v>
      </c>
      <c r="L17" t="s">
        <v>224</v>
      </c>
      <c r="M17" t="s">
        <v>225</v>
      </c>
      <c r="N17">
        <v>7200000</v>
      </c>
      <c r="O17" t="s">
        <v>226</v>
      </c>
      <c r="P17" t="b">
        <v>0</v>
      </c>
      <c r="Q17">
        <v>1.1200026999999999</v>
      </c>
      <c r="R17">
        <v>1.1501364000000001</v>
      </c>
      <c r="S17">
        <v>1589537654</v>
      </c>
      <c r="T17">
        <v>98.5</v>
      </c>
      <c r="U17">
        <v>98.69</v>
      </c>
      <c r="V17" t="s">
        <v>6309</v>
      </c>
      <c r="W17">
        <v>98.3</v>
      </c>
      <c r="X17">
        <v>19379</v>
      </c>
      <c r="Y17">
        <v>97.38</v>
      </c>
      <c r="Z17">
        <v>98.2</v>
      </c>
      <c r="AA17">
        <v>98.31</v>
      </c>
      <c r="AB17">
        <v>0</v>
      </c>
      <c r="AC17">
        <v>0</v>
      </c>
      <c r="AD17" t="s">
        <v>227</v>
      </c>
      <c r="AF17">
        <v>98.34</v>
      </c>
      <c r="AG17">
        <v>98714</v>
      </c>
      <c r="AH17">
        <v>68296</v>
      </c>
      <c r="AI17">
        <v>20.470001</v>
      </c>
      <c r="AJ17">
        <v>0.26233503000000002</v>
      </c>
      <c r="AK17" t="s">
        <v>396</v>
      </c>
      <c r="AL17">
        <v>-16.220001</v>
      </c>
      <c r="AM17">
        <v>-0.14138772999999999</v>
      </c>
      <c r="AN17">
        <v>78.03</v>
      </c>
      <c r="AO17">
        <v>114.72</v>
      </c>
      <c r="AW17" t="s">
        <v>150</v>
      </c>
      <c r="BA17">
        <v>97.570273999999998</v>
      </c>
      <c r="BB17">
        <v>0.92972564999999996</v>
      </c>
      <c r="BC17">
        <v>9.5287789999999994E-3</v>
      </c>
      <c r="BD17">
        <v>103.38249999999999</v>
      </c>
      <c r="BE17">
        <v>-4.8824997000000003</v>
      </c>
      <c r="BF17">
        <v>-4.7227524E-2</v>
      </c>
      <c r="BI17">
        <v>15</v>
      </c>
      <c r="BJ17">
        <v>0</v>
      </c>
      <c r="BK17" t="b">
        <v>0</v>
      </c>
      <c r="BL17">
        <v>2</v>
      </c>
      <c r="BM17">
        <v>1093590000000</v>
      </c>
      <c r="BN17" t="s">
        <v>339</v>
      </c>
    </row>
    <row r="18" spans="1:66" x14ac:dyDescent="0.2">
      <c r="A18" t="s">
        <v>340</v>
      </c>
      <c r="B18" t="s">
        <v>28</v>
      </c>
      <c r="C18" t="s">
        <v>142</v>
      </c>
      <c r="D18" t="s">
        <v>143</v>
      </c>
      <c r="E18" t="s">
        <v>153</v>
      </c>
      <c r="F18" t="b">
        <v>0</v>
      </c>
      <c r="G18" t="s">
        <v>46</v>
      </c>
      <c r="H18" t="s">
        <v>223</v>
      </c>
      <c r="I18" t="s">
        <v>397</v>
      </c>
      <c r="J18" t="s">
        <v>398</v>
      </c>
      <c r="K18" t="s">
        <v>399</v>
      </c>
      <c r="L18" t="s">
        <v>224</v>
      </c>
      <c r="M18" t="s">
        <v>225</v>
      </c>
      <c r="N18">
        <v>7200000</v>
      </c>
      <c r="O18" t="s">
        <v>226</v>
      </c>
      <c r="P18" t="b">
        <v>0</v>
      </c>
      <c r="Q18">
        <v>4.0499879999999999</v>
      </c>
      <c r="R18">
        <v>1.787285</v>
      </c>
      <c r="S18">
        <v>1589538447</v>
      </c>
      <c r="T18">
        <v>230.65</v>
      </c>
      <c r="U18">
        <v>230.7</v>
      </c>
      <c r="V18" t="s">
        <v>6310</v>
      </c>
      <c r="W18">
        <v>229</v>
      </c>
      <c r="X18">
        <v>1557</v>
      </c>
      <c r="Y18">
        <v>226.6</v>
      </c>
      <c r="Z18">
        <v>229.7</v>
      </c>
      <c r="AA18">
        <v>230</v>
      </c>
      <c r="AB18">
        <v>0</v>
      </c>
      <c r="AC18">
        <v>0</v>
      </c>
      <c r="AD18" t="s">
        <v>227</v>
      </c>
      <c r="AF18">
        <v>230</v>
      </c>
      <c r="AG18">
        <v>14981</v>
      </c>
      <c r="AH18">
        <v>10735</v>
      </c>
      <c r="AI18">
        <v>45.489989999999999</v>
      </c>
      <c r="AJ18">
        <v>0.24567934999999999</v>
      </c>
      <c r="AK18" t="s">
        <v>400</v>
      </c>
      <c r="AL18">
        <v>-60.25</v>
      </c>
      <c r="AM18">
        <v>-0.20711586000000001</v>
      </c>
      <c r="AN18">
        <v>185.16</v>
      </c>
      <c r="AO18">
        <v>290.89999999999998</v>
      </c>
      <c r="AW18" t="s">
        <v>150</v>
      </c>
      <c r="BA18">
        <v>217.48124999999999</v>
      </c>
      <c r="BB18">
        <v>13.168747</v>
      </c>
      <c r="BC18">
        <v>6.0551185E-2</v>
      </c>
      <c r="BD18">
        <v>264.94646999999998</v>
      </c>
      <c r="BE18">
        <v>-34.296480000000003</v>
      </c>
      <c r="BF18">
        <v>-0.12944681999999999</v>
      </c>
      <c r="BI18">
        <v>15</v>
      </c>
      <c r="BJ18">
        <v>0</v>
      </c>
      <c r="BK18" t="b">
        <v>0</v>
      </c>
      <c r="BL18">
        <v>2</v>
      </c>
      <c r="BM18">
        <v>1271228400000</v>
      </c>
      <c r="BN18" t="s">
        <v>340</v>
      </c>
    </row>
    <row r="19" spans="1:66" x14ac:dyDescent="0.2">
      <c r="A19" t="s">
        <v>539</v>
      </c>
      <c r="C19" t="s">
        <v>142</v>
      </c>
      <c r="D19" t="s">
        <v>143</v>
      </c>
      <c r="E19" t="s">
        <v>153</v>
      </c>
      <c r="F19" t="b">
        <v>0</v>
      </c>
      <c r="G19" t="s">
        <v>46</v>
      </c>
      <c r="H19" t="s">
        <v>223</v>
      </c>
      <c r="I19" t="s">
        <v>541</v>
      </c>
      <c r="J19" t="s">
        <v>542</v>
      </c>
      <c r="K19" t="s">
        <v>543</v>
      </c>
      <c r="L19" t="s">
        <v>224</v>
      </c>
      <c r="M19" t="s">
        <v>225</v>
      </c>
      <c r="N19">
        <v>7200000</v>
      </c>
      <c r="O19" t="s">
        <v>226</v>
      </c>
      <c r="P19" t="b">
        <v>0</v>
      </c>
      <c r="Q19">
        <v>0.59999849999999999</v>
      </c>
      <c r="R19">
        <v>0.53285830000000001</v>
      </c>
      <c r="S19">
        <v>1589538641</v>
      </c>
      <c r="T19">
        <v>113.2</v>
      </c>
      <c r="U19">
        <v>114.1</v>
      </c>
      <c r="V19" t="s">
        <v>6229</v>
      </c>
      <c r="W19">
        <v>112.7</v>
      </c>
      <c r="X19">
        <v>11582</v>
      </c>
      <c r="Y19">
        <v>112.6</v>
      </c>
      <c r="Z19">
        <v>113.04</v>
      </c>
      <c r="AA19">
        <v>113.14</v>
      </c>
      <c r="AB19">
        <v>0</v>
      </c>
      <c r="AC19">
        <v>0</v>
      </c>
      <c r="AD19" t="s">
        <v>227</v>
      </c>
      <c r="AF19">
        <v>112.7</v>
      </c>
      <c r="AG19">
        <v>35982</v>
      </c>
      <c r="AH19">
        <v>18240</v>
      </c>
      <c r="AI19">
        <v>18.739998</v>
      </c>
      <c r="AJ19">
        <v>0.19839082999999999</v>
      </c>
      <c r="AK19" t="s">
        <v>544</v>
      </c>
      <c r="AL19">
        <v>-31.100006</v>
      </c>
      <c r="AM19">
        <v>-0.21552325999999999</v>
      </c>
      <c r="AN19">
        <v>94.46</v>
      </c>
      <c r="AO19">
        <v>144.30000000000001</v>
      </c>
      <c r="AW19" t="s">
        <v>150</v>
      </c>
      <c r="BA19">
        <v>112.57</v>
      </c>
      <c r="BB19">
        <v>0.62999724999999995</v>
      </c>
      <c r="BC19">
        <v>5.5964934000000003E-3</v>
      </c>
      <c r="BD19">
        <v>130.05940000000001</v>
      </c>
      <c r="BE19">
        <v>-16.859406</v>
      </c>
      <c r="BF19">
        <v>-0.12962851</v>
      </c>
      <c r="BI19">
        <v>15</v>
      </c>
      <c r="BJ19">
        <v>0</v>
      </c>
      <c r="BK19" t="b">
        <v>0</v>
      </c>
      <c r="BL19">
        <v>2</v>
      </c>
      <c r="BM19">
        <v>1398668400000</v>
      </c>
      <c r="BN19" t="s">
        <v>539</v>
      </c>
    </row>
    <row r="20" spans="1:66" x14ac:dyDescent="0.2">
      <c r="A20" t="s">
        <v>540</v>
      </c>
      <c r="C20" t="s">
        <v>142</v>
      </c>
      <c r="D20" t="s">
        <v>143</v>
      </c>
      <c r="E20" t="s">
        <v>153</v>
      </c>
      <c r="F20" t="b">
        <v>0</v>
      </c>
      <c r="G20" t="s">
        <v>46</v>
      </c>
      <c r="H20" t="s">
        <v>223</v>
      </c>
      <c r="I20" t="s">
        <v>545</v>
      </c>
      <c r="J20" t="s">
        <v>546</v>
      </c>
      <c r="K20" t="s">
        <v>547</v>
      </c>
      <c r="L20" t="s">
        <v>224</v>
      </c>
      <c r="M20" t="s">
        <v>225</v>
      </c>
      <c r="N20">
        <v>7200000</v>
      </c>
      <c r="O20" t="s">
        <v>226</v>
      </c>
      <c r="P20" t="b">
        <v>0</v>
      </c>
      <c r="Q20">
        <v>1.5599976</v>
      </c>
      <c r="R20">
        <v>1.0892316</v>
      </c>
      <c r="S20">
        <v>1589538524</v>
      </c>
      <c r="T20">
        <v>144.78</v>
      </c>
      <c r="U20">
        <v>145.19999999999999</v>
      </c>
      <c r="V20" t="s">
        <v>6311</v>
      </c>
      <c r="W20">
        <v>144.38</v>
      </c>
      <c r="X20">
        <v>819</v>
      </c>
      <c r="Y20">
        <v>143.22</v>
      </c>
      <c r="Z20">
        <v>144.38</v>
      </c>
      <c r="AA20">
        <v>144.52000000000001</v>
      </c>
      <c r="AB20">
        <v>0</v>
      </c>
      <c r="AC20">
        <v>0</v>
      </c>
      <c r="AD20" t="s">
        <v>227</v>
      </c>
      <c r="AF20">
        <v>145.19999999999999</v>
      </c>
      <c r="AG20">
        <v>18281</v>
      </c>
      <c r="AH20">
        <v>6140</v>
      </c>
      <c r="AI20">
        <v>30.799994999999999</v>
      </c>
      <c r="AJ20">
        <v>0.27022279999999999</v>
      </c>
      <c r="AK20" t="s">
        <v>548</v>
      </c>
      <c r="AL20">
        <v>-32.240004999999996</v>
      </c>
      <c r="AM20">
        <v>-0.18212634</v>
      </c>
      <c r="AN20">
        <v>113.98</v>
      </c>
      <c r="AO20">
        <v>177.02</v>
      </c>
      <c r="AW20" t="s">
        <v>150</v>
      </c>
      <c r="BA20">
        <v>138.51249999999999</v>
      </c>
      <c r="BB20">
        <v>6.2675020000000004</v>
      </c>
      <c r="BC20">
        <v>4.524864E-2</v>
      </c>
      <c r="BD20">
        <v>160.85396</v>
      </c>
      <c r="BE20">
        <v>-16.07396</v>
      </c>
      <c r="BF20">
        <v>-9.9928900000000001E-2</v>
      </c>
      <c r="BI20">
        <v>15</v>
      </c>
      <c r="BJ20">
        <v>0</v>
      </c>
      <c r="BK20" t="b">
        <v>0</v>
      </c>
      <c r="BL20">
        <v>2</v>
      </c>
      <c r="BM20">
        <v>1189753200000</v>
      </c>
      <c r="BN20" t="s">
        <v>540</v>
      </c>
    </row>
    <row r="21" spans="1:66" x14ac:dyDescent="0.2">
      <c r="A21" t="s">
        <v>34</v>
      </c>
      <c r="B21" t="s">
        <v>25</v>
      </c>
      <c r="C21" t="s">
        <v>142</v>
      </c>
      <c r="D21" t="s">
        <v>143</v>
      </c>
      <c r="E21" t="s">
        <v>153</v>
      </c>
      <c r="F21" t="b">
        <v>1</v>
      </c>
      <c r="G21" t="s">
        <v>48</v>
      </c>
      <c r="H21" t="s">
        <v>154</v>
      </c>
      <c r="I21" t="s">
        <v>157</v>
      </c>
      <c r="J21" t="s">
        <v>157</v>
      </c>
      <c r="K21" t="s">
        <v>278</v>
      </c>
      <c r="L21" t="s">
        <v>146</v>
      </c>
      <c r="M21" t="s">
        <v>147</v>
      </c>
      <c r="N21">
        <v>-14400000</v>
      </c>
      <c r="O21" t="s">
        <v>148</v>
      </c>
      <c r="P21" t="b">
        <v>0</v>
      </c>
      <c r="Q21">
        <v>3.1199949999999999</v>
      </c>
      <c r="R21">
        <v>1.2058419</v>
      </c>
      <c r="S21">
        <v>1589486400</v>
      </c>
      <c r="T21">
        <v>261.86</v>
      </c>
      <c r="U21">
        <v>261.92</v>
      </c>
      <c r="V21" t="s">
        <v>6312</v>
      </c>
      <c r="W21">
        <v>253.97</v>
      </c>
      <c r="X21">
        <v>7502556</v>
      </c>
      <c r="Y21">
        <v>258.74</v>
      </c>
      <c r="Z21">
        <v>262.58</v>
      </c>
      <c r="AA21">
        <v>262.32</v>
      </c>
      <c r="AB21">
        <v>12</v>
      </c>
      <c r="AC21">
        <v>8</v>
      </c>
      <c r="AD21" t="s">
        <v>155</v>
      </c>
      <c r="AE21" t="s">
        <v>48</v>
      </c>
      <c r="AF21">
        <v>256.33</v>
      </c>
      <c r="AG21">
        <v>8910806</v>
      </c>
      <c r="AH21">
        <v>4506012</v>
      </c>
      <c r="AI21">
        <v>61.309981999999998</v>
      </c>
      <c r="AJ21">
        <v>0.30570920000000001</v>
      </c>
      <c r="AK21" t="s">
        <v>156</v>
      </c>
      <c r="AL21">
        <v>-49.73001</v>
      </c>
      <c r="AM21">
        <v>-0.15960079999999999</v>
      </c>
      <c r="AN21">
        <v>200.55</v>
      </c>
      <c r="AO21">
        <v>311.58999999999997</v>
      </c>
      <c r="AW21" t="s">
        <v>6313</v>
      </c>
      <c r="BA21">
        <v>254.19743</v>
      </c>
      <c r="BB21">
        <v>7.6625519999999998</v>
      </c>
      <c r="BC21">
        <v>3.0144094999999999E-2</v>
      </c>
      <c r="BD21">
        <v>277.24426</v>
      </c>
      <c r="BE21">
        <v>-15.384277000000001</v>
      </c>
      <c r="BF21">
        <v>-5.5489976000000003E-2</v>
      </c>
      <c r="BI21">
        <v>15</v>
      </c>
      <c r="BJ21">
        <v>0</v>
      </c>
      <c r="BK21" t="b">
        <v>0</v>
      </c>
      <c r="BL21">
        <v>2</v>
      </c>
      <c r="BM21">
        <v>1284039000000</v>
      </c>
      <c r="BN21" t="s">
        <v>34</v>
      </c>
    </row>
    <row r="22" spans="1:66" x14ac:dyDescent="0.2">
      <c r="A22" t="s">
        <v>35</v>
      </c>
      <c r="B22" t="s">
        <v>37</v>
      </c>
      <c r="C22" t="s">
        <v>142</v>
      </c>
      <c r="D22" t="s">
        <v>143</v>
      </c>
      <c r="E22" t="s">
        <v>153</v>
      </c>
      <c r="F22" t="b">
        <v>1</v>
      </c>
      <c r="G22" t="s">
        <v>48</v>
      </c>
      <c r="H22" t="s">
        <v>154</v>
      </c>
      <c r="I22" t="s">
        <v>159</v>
      </c>
      <c r="J22" t="s">
        <v>159</v>
      </c>
      <c r="K22" t="s">
        <v>279</v>
      </c>
      <c r="L22" t="s">
        <v>146</v>
      </c>
      <c r="M22" t="s">
        <v>147</v>
      </c>
      <c r="N22">
        <v>-14400000</v>
      </c>
      <c r="O22" t="s">
        <v>148</v>
      </c>
      <c r="P22" t="b">
        <v>0</v>
      </c>
      <c r="Q22">
        <v>1.4300079000000001</v>
      </c>
      <c r="R22">
        <v>1.0311566999999999</v>
      </c>
      <c r="S22">
        <v>1589486394</v>
      </c>
      <c r="T22">
        <v>140.11000000000001</v>
      </c>
      <c r="U22">
        <v>140.1</v>
      </c>
      <c r="V22" t="s">
        <v>6314</v>
      </c>
      <c r="W22">
        <v>135.79</v>
      </c>
      <c r="X22">
        <v>48772</v>
      </c>
      <c r="Y22">
        <v>138.68</v>
      </c>
      <c r="Z22">
        <v>139.18</v>
      </c>
      <c r="AA22">
        <v>141.36000000000001</v>
      </c>
      <c r="AB22">
        <v>11</v>
      </c>
      <c r="AC22">
        <v>8</v>
      </c>
      <c r="AD22" t="s">
        <v>155</v>
      </c>
      <c r="AE22" t="s">
        <v>48</v>
      </c>
      <c r="AF22">
        <v>136.94999999999999</v>
      </c>
      <c r="AG22">
        <v>76282</v>
      </c>
      <c r="AH22">
        <v>57737</v>
      </c>
      <c r="AI22">
        <v>32.910004000000001</v>
      </c>
      <c r="AJ22">
        <v>0.30699631999999999</v>
      </c>
      <c r="AK22" t="s">
        <v>158</v>
      </c>
      <c r="AL22">
        <v>-28.199997</v>
      </c>
      <c r="AM22">
        <v>-0.16754796</v>
      </c>
      <c r="AN22">
        <v>107.2</v>
      </c>
      <c r="AO22">
        <v>168.31</v>
      </c>
      <c r="AW22" t="s">
        <v>6313</v>
      </c>
      <c r="AY22">
        <v>8250000</v>
      </c>
      <c r="BA22">
        <v>135.82343</v>
      </c>
      <c r="BB22">
        <v>4.2865753</v>
      </c>
      <c r="BC22">
        <v>3.1559909999999997E-2</v>
      </c>
      <c r="BD22">
        <v>149.27805000000001</v>
      </c>
      <c r="BE22">
        <v>-9.1680449999999993</v>
      </c>
      <c r="BF22">
        <v>-6.1415895999999998E-2</v>
      </c>
      <c r="BG22">
        <v>1155907456</v>
      </c>
      <c r="BI22">
        <v>15</v>
      </c>
      <c r="BJ22">
        <v>0</v>
      </c>
      <c r="BK22" t="b">
        <v>0</v>
      </c>
      <c r="BL22">
        <v>2</v>
      </c>
      <c r="BM22">
        <v>961162200000</v>
      </c>
      <c r="BN22" t="s">
        <v>35</v>
      </c>
    </row>
    <row r="23" spans="1:66" x14ac:dyDescent="0.2">
      <c r="A23" t="s">
        <v>36</v>
      </c>
      <c r="B23" t="s">
        <v>38</v>
      </c>
      <c r="C23" t="s">
        <v>142</v>
      </c>
      <c r="D23" t="s">
        <v>143</v>
      </c>
      <c r="E23" t="s">
        <v>153</v>
      </c>
      <c r="F23" t="b">
        <v>1</v>
      </c>
      <c r="G23" t="s">
        <v>48</v>
      </c>
      <c r="H23" t="s">
        <v>154</v>
      </c>
      <c r="I23" t="s">
        <v>161</v>
      </c>
      <c r="J23" t="s">
        <v>161</v>
      </c>
      <c r="K23" t="s">
        <v>280</v>
      </c>
      <c r="L23" t="s">
        <v>146</v>
      </c>
      <c r="M23" t="s">
        <v>147</v>
      </c>
      <c r="N23">
        <v>-14400000</v>
      </c>
      <c r="O23" t="s">
        <v>148</v>
      </c>
      <c r="P23" t="b">
        <v>0</v>
      </c>
      <c r="Q23">
        <v>0.52999879999999999</v>
      </c>
      <c r="R23">
        <v>0.43187645000000002</v>
      </c>
      <c r="S23">
        <v>1589486401</v>
      </c>
      <c r="T23">
        <v>123.25</v>
      </c>
      <c r="U23">
        <v>123.265</v>
      </c>
      <c r="V23" t="s">
        <v>2981</v>
      </c>
      <c r="W23">
        <v>117.18</v>
      </c>
      <c r="X23">
        <v>55904273</v>
      </c>
      <c r="Y23">
        <v>122.72</v>
      </c>
      <c r="Z23">
        <v>123.74</v>
      </c>
      <c r="AA23">
        <v>123.91</v>
      </c>
      <c r="AB23">
        <v>8</v>
      </c>
      <c r="AC23">
        <v>9</v>
      </c>
      <c r="AD23" t="s">
        <v>155</v>
      </c>
      <c r="AE23" t="s">
        <v>48</v>
      </c>
      <c r="AF23">
        <v>125.65</v>
      </c>
      <c r="AG23">
        <v>44717241</v>
      </c>
      <c r="AH23">
        <v>39175325</v>
      </c>
      <c r="AI23">
        <v>27.559998</v>
      </c>
      <c r="AJ23">
        <v>0.28801334000000001</v>
      </c>
      <c r="AK23" t="s">
        <v>160</v>
      </c>
      <c r="AL23">
        <v>-47.309998</v>
      </c>
      <c r="AM23">
        <v>-0.27738037999999998</v>
      </c>
      <c r="AN23">
        <v>95.69</v>
      </c>
      <c r="AO23">
        <v>170.56</v>
      </c>
      <c r="AW23" t="s">
        <v>6313</v>
      </c>
      <c r="AY23">
        <v>281049984</v>
      </c>
      <c r="BA23">
        <v>121.000854</v>
      </c>
      <c r="BB23">
        <v>2.2491455</v>
      </c>
      <c r="BC23">
        <v>1.8587848000000001E-2</v>
      </c>
      <c r="BD23">
        <v>146.89195000000001</v>
      </c>
      <c r="BE23">
        <v>-23.641953000000001</v>
      </c>
      <c r="BF23">
        <v>-0.1609479</v>
      </c>
      <c r="BG23">
        <v>34639409152</v>
      </c>
      <c r="BI23">
        <v>15</v>
      </c>
      <c r="BJ23">
        <v>0</v>
      </c>
      <c r="BK23" t="b">
        <v>0</v>
      </c>
      <c r="BL23">
        <v>2</v>
      </c>
      <c r="BM23">
        <v>959347800000</v>
      </c>
      <c r="BN23" t="s">
        <v>36</v>
      </c>
    </row>
    <row r="24" spans="1:66" x14ac:dyDescent="0.2">
      <c r="A24" t="s">
        <v>401</v>
      </c>
      <c r="B24" t="s">
        <v>39</v>
      </c>
      <c r="C24" t="s">
        <v>142</v>
      </c>
      <c r="D24" t="s">
        <v>143</v>
      </c>
      <c r="E24" t="s">
        <v>153</v>
      </c>
      <c r="F24" t="b">
        <v>0</v>
      </c>
      <c r="G24" t="s">
        <v>48</v>
      </c>
      <c r="H24" t="s">
        <v>417</v>
      </c>
      <c r="I24" t="s">
        <v>418</v>
      </c>
      <c r="J24" t="s">
        <v>419</v>
      </c>
      <c r="K24" t="s">
        <v>420</v>
      </c>
      <c r="L24" t="s">
        <v>421</v>
      </c>
      <c r="M24" t="s">
        <v>422</v>
      </c>
      <c r="N24">
        <v>3600000</v>
      </c>
      <c r="O24" t="s">
        <v>423</v>
      </c>
      <c r="P24" t="b">
        <v>0</v>
      </c>
      <c r="Q24">
        <v>1.0999985000000001</v>
      </c>
      <c r="R24">
        <v>2.4719066999999999</v>
      </c>
      <c r="S24">
        <v>1589538556</v>
      </c>
      <c r="T24">
        <v>45.6</v>
      </c>
      <c r="U24">
        <v>45.76</v>
      </c>
      <c r="V24" t="s">
        <v>6315</v>
      </c>
      <c r="W24">
        <v>45.58</v>
      </c>
      <c r="X24">
        <v>143734</v>
      </c>
      <c r="Y24">
        <v>44.5</v>
      </c>
      <c r="Z24">
        <v>45.45</v>
      </c>
      <c r="AA24">
        <v>45.49</v>
      </c>
      <c r="AB24">
        <v>0</v>
      </c>
      <c r="AC24">
        <v>0</v>
      </c>
      <c r="AD24" t="s">
        <v>417</v>
      </c>
      <c r="AF24">
        <v>45.76</v>
      </c>
      <c r="AG24">
        <v>107537</v>
      </c>
      <c r="AH24">
        <v>238756</v>
      </c>
      <c r="AI24">
        <v>8</v>
      </c>
      <c r="AJ24">
        <v>0.21276596</v>
      </c>
      <c r="AK24" t="s">
        <v>424</v>
      </c>
      <c r="AL24">
        <v>-14.75</v>
      </c>
      <c r="AM24">
        <v>-0.24440761999999999</v>
      </c>
      <c r="AN24">
        <v>37.6</v>
      </c>
      <c r="AO24">
        <v>60.35</v>
      </c>
      <c r="AW24" t="s">
        <v>150</v>
      </c>
      <c r="BA24">
        <v>43.53875</v>
      </c>
      <c r="BB24">
        <v>2.0612488</v>
      </c>
      <c r="BC24">
        <v>4.7342855000000003E-2</v>
      </c>
      <c r="BD24">
        <v>56.010820000000002</v>
      </c>
      <c r="BE24">
        <v>-10.410819999999999</v>
      </c>
      <c r="BF24">
        <v>-0.18587159</v>
      </c>
      <c r="BI24">
        <v>15</v>
      </c>
      <c r="BJ24">
        <v>20</v>
      </c>
      <c r="BK24" t="b">
        <v>0</v>
      </c>
      <c r="BL24">
        <v>2</v>
      </c>
      <c r="BM24">
        <v>1319180400000</v>
      </c>
      <c r="BN24" t="s">
        <v>401</v>
      </c>
    </row>
    <row r="25" spans="1:66" x14ac:dyDescent="0.2">
      <c r="A25" t="s">
        <v>530</v>
      </c>
      <c r="B25" t="s">
        <v>79</v>
      </c>
      <c r="C25" t="s">
        <v>142</v>
      </c>
      <c r="D25" t="s">
        <v>143</v>
      </c>
      <c r="E25" t="s">
        <v>162</v>
      </c>
      <c r="F25" t="b">
        <v>0</v>
      </c>
      <c r="G25" t="s">
        <v>46</v>
      </c>
      <c r="H25" t="s">
        <v>223</v>
      </c>
      <c r="I25" t="s">
        <v>532</v>
      </c>
      <c r="J25" t="s">
        <v>533</v>
      </c>
      <c r="K25" t="s">
        <v>534</v>
      </c>
      <c r="L25" t="s">
        <v>224</v>
      </c>
      <c r="M25" t="s">
        <v>225</v>
      </c>
      <c r="N25">
        <v>7200000</v>
      </c>
      <c r="O25" t="s">
        <v>226</v>
      </c>
      <c r="P25" t="b">
        <v>0</v>
      </c>
      <c r="Q25">
        <v>4.6500244000000004</v>
      </c>
      <c r="R25">
        <v>1.3369823999999999</v>
      </c>
      <c r="S25">
        <v>1589538826</v>
      </c>
      <c r="T25">
        <v>352.45</v>
      </c>
      <c r="U25">
        <v>353.5</v>
      </c>
      <c r="V25" t="s">
        <v>6316</v>
      </c>
      <c r="W25">
        <v>350.2</v>
      </c>
      <c r="X25">
        <v>655889</v>
      </c>
      <c r="Y25">
        <v>347.8</v>
      </c>
      <c r="Z25">
        <v>352.45</v>
      </c>
      <c r="AA25">
        <v>352.6</v>
      </c>
      <c r="AB25">
        <v>0</v>
      </c>
      <c r="AC25">
        <v>0</v>
      </c>
      <c r="AD25" t="s">
        <v>227</v>
      </c>
      <c r="AE25" t="s">
        <v>46</v>
      </c>
      <c r="AF25">
        <v>351.2</v>
      </c>
      <c r="AG25">
        <v>3276506</v>
      </c>
      <c r="AH25">
        <v>1670522</v>
      </c>
      <c r="AI25">
        <v>92.100005999999993</v>
      </c>
      <c r="AJ25">
        <v>0.35375457999999999</v>
      </c>
      <c r="AK25" t="s">
        <v>2982</v>
      </c>
      <c r="AL25">
        <v>-5.3999940000000004</v>
      </c>
      <c r="AM25">
        <v>-1.5090104E-2</v>
      </c>
      <c r="AN25">
        <v>260.35000000000002</v>
      </c>
      <c r="AO25">
        <v>357.85</v>
      </c>
      <c r="AP25">
        <v>1584921600</v>
      </c>
      <c r="AQ25">
        <v>1564030800</v>
      </c>
      <c r="AT25">
        <v>9</v>
      </c>
      <c r="AU25">
        <v>22.565466000000001</v>
      </c>
      <c r="AV25">
        <v>2.5876941000000001E-2</v>
      </c>
      <c r="AW25" t="s">
        <v>150</v>
      </c>
      <c r="AX25">
        <v>15.619</v>
      </c>
      <c r="AY25">
        <v>693849984</v>
      </c>
      <c r="AZ25">
        <v>38.435000000000002</v>
      </c>
      <c r="BA25">
        <v>329.39030000000002</v>
      </c>
      <c r="BB25">
        <v>23.059723000000002</v>
      </c>
      <c r="BC25">
        <v>7.0007293999999998E-2</v>
      </c>
      <c r="BD25">
        <v>317.11356000000001</v>
      </c>
      <c r="BE25">
        <v>35.336455999999998</v>
      </c>
      <c r="BF25">
        <v>0.111431554</v>
      </c>
      <c r="BG25">
        <v>301351829504</v>
      </c>
      <c r="BH25">
        <v>9.1700280000000003</v>
      </c>
      <c r="BI25">
        <v>15</v>
      </c>
      <c r="BJ25">
        <v>0</v>
      </c>
      <c r="BK25" t="b">
        <v>0</v>
      </c>
      <c r="BL25">
        <v>2</v>
      </c>
      <c r="BM25">
        <v>796892400000</v>
      </c>
      <c r="BN25" t="s">
        <v>530</v>
      </c>
    </row>
    <row r="26" spans="1:66" x14ac:dyDescent="0.2">
      <c r="A26" t="s">
        <v>531</v>
      </c>
      <c r="B26" t="s">
        <v>80</v>
      </c>
      <c r="C26" t="s">
        <v>142</v>
      </c>
      <c r="D26" t="s">
        <v>143</v>
      </c>
      <c r="E26" t="s">
        <v>162</v>
      </c>
      <c r="F26" t="b">
        <v>0</v>
      </c>
      <c r="G26" t="s">
        <v>46</v>
      </c>
      <c r="H26" t="s">
        <v>223</v>
      </c>
      <c r="I26" t="s">
        <v>535</v>
      </c>
      <c r="J26" t="s">
        <v>536</v>
      </c>
      <c r="K26" t="s">
        <v>537</v>
      </c>
      <c r="L26" t="s">
        <v>224</v>
      </c>
      <c r="M26" t="s">
        <v>225</v>
      </c>
      <c r="N26">
        <v>7200000</v>
      </c>
      <c r="O26" t="s">
        <v>226</v>
      </c>
      <c r="P26" t="b">
        <v>0</v>
      </c>
      <c r="Q26">
        <v>1.199997</v>
      </c>
      <c r="R26">
        <v>1.4814776999999999</v>
      </c>
      <c r="S26">
        <v>1589538823</v>
      </c>
      <c r="T26">
        <v>82.2</v>
      </c>
      <c r="U26">
        <v>82.74</v>
      </c>
      <c r="V26" t="s">
        <v>6317</v>
      </c>
      <c r="W26">
        <v>81.67</v>
      </c>
      <c r="X26">
        <v>2575357</v>
      </c>
      <c r="Y26">
        <v>81</v>
      </c>
      <c r="Z26">
        <v>82.2</v>
      </c>
      <c r="AA26">
        <v>82.23</v>
      </c>
      <c r="AB26">
        <v>0</v>
      </c>
      <c r="AC26">
        <v>0</v>
      </c>
      <c r="AD26" t="s">
        <v>227</v>
      </c>
      <c r="AE26" t="s">
        <v>48</v>
      </c>
      <c r="AF26">
        <v>82.06</v>
      </c>
      <c r="AG26">
        <v>9433887</v>
      </c>
      <c r="AH26">
        <v>5534914</v>
      </c>
      <c r="AI26">
        <v>17.11</v>
      </c>
      <c r="AJ26">
        <v>0.26286682</v>
      </c>
      <c r="AK26" t="s">
        <v>538</v>
      </c>
      <c r="AL26">
        <v>-14.18</v>
      </c>
      <c r="AM26">
        <v>-0.14712596999999999</v>
      </c>
      <c r="AN26">
        <v>65.09</v>
      </c>
      <c r="AO26">
        <v>96.38</v>
      </c>
      <c r="AP26">
        <v>1583366400</v>
      </c>
      <c r="AQ26">
        <v>1595343540</v>
      </c>
      <c r="AR26">
        <v>1595343540</v>
      </c>
      <c r="AS26">
        <v>1595343540</v>
      </c>
      <c r="AT26">
        <v>3.04</v>
      </c>
      <c r="AU26">
        <v>15.621435999999999</v>
      </c>
      <c r="AV26">
        <v>3.7530866000000003E-2</v>
      </c>
      <c r="AW26" t="s">
        <v>150</v>
      </c>
      <c r="AX26">
        <v>5.2619999999999996</v>
      </c>
      <c r="AY26">
        <v>2288679936</v>
      </c>
      <c r="AZ26">
        <v>22.241</v>
      </c>
      <c r="BA26">
        <v>82.870834000000002</v>
      </c>
      <c r="BB26">
        <v>-0.67083740000000003</v>
      </c>
      <c r="BC26">
        <v>-8.0949760000000003E-3</v>
      </c>
      <c r="BD26">
        <v>87.123189999999994</v>
      </c>
      <c r="BE26">
        <v>-4.9231949999999998</v>
      </c>
      <c r="BF26">
        <v>-5.6508429999999998E-2</v>
      </c>
      <c r="BG26">
        <v>188129476608</v>
      </c>
      <c r="BH26">
        <v>3.6958769999999999</v>
      </c>
      <c r="BI26">
        <v>15</v>
      </c>
      <c r="BJ26">
        <v>0</v>
      </c>
      <c r="BK26" t="b">
        <v>0</v>
      </c>
      <c r="BL26">
        <v>2</v>
      </c>
      <c r="BM26">
        <v>796892400000</v>
      </c>
      <c r="BN26" t="s">
        <v>531</v>
      </c>
    </row>
    <row r="27" spans="1:66" x14ac:dyDescent="0.2">
      <c r="A27" t="s">
        <v>402</v>
      </c>
      <c r="B27" t="s">
        <v>81</v>
      </c>
      <c r="C27" t="s">
        <v>142</v>
      </c>
      <c r="D27" t="s">
        <v>143</v>
      </c>
      <c r="E27" t="s">
        <v>162</v>
      </c>
      <c r="F27" t="b">
        <v>0</v>
      </c>
      <c r="G27" t="s">
        <v>46</v>
      </c>
      <c r="H27" t="s">
        <v>223</v>
      </c>
      <c r="I27" t="s">
        <v>425</v>
      </c>
      <c r="J27" t="s">
        <v>426</v>
      </c>
      <c r="K27" t="s">
        <v>427</v>
      </c>
      <c r="L27" t="s">
        <v>224</v>
      </c>
      <c r="M27" t="s">
        <v>225</v>
      </c>
      <c r="N27">
        <v>7200000</v>
      </c>
      <c r="O27" t="s">
        <v>226</v>
      </c>
      <c r="P27" t="b">
        <v>0</v>
      </c>
      <c r="Q27">
        <v>0.45999908</v>
      </c>
      <c r="R27">
        <v>0.44599485</v>
      </c>
      <c r="S27">
        <v>1589538822</v>
      </c>
      <c r="T27">
        <v>103.6</v>
      </c>
      <c r="U27">
        <v>104.7</v>
      </c>
      <c r="V27" t="s">
        <v>6318</v>
      </c>
      <c r="W27">
        <v>103.34</v>
      </c>
      <c r="X27">
        <v>2632611</v>
      </c>
      <c r="Y27">
        <v>103.14</v>
      </c>
      <c r="Z27">
        <v>103.58</v>
      </c>
      <c r="AA27">
        <v>103.62</v>
      </c>
      <c r="AB27">
        <v>0</v>
      </c>
      <c r="AC27">
        <v>0</v>
      </c>
      <c r="AD27" t="s">
        <v>227</v>
      </c>
      <c r="AE27" t="s">
        <v>46</v>
      </c>
      <c r="AF27">
        <v>103.8</v>
      </c>
      <c r="AG27">
        <v>10016743</v>
      </c>
      <c r="AH27">
        <v>5805299</v>
      </c>
      <c r="AI27">
        <v>20.229996</v>
      </c>
      <c r="AJ27">
        <v>0.24265318</v>
      </c>
      <c r="AK27" t="s">
        <v>428</v>
      </c>
      <c r="AL27">
        <v>-9.5999979999999994</v>
      </c>
      <c r="AM27">
        <v>-8.4805644999999999E-2</v>
      </c>
      <c r="AN27">
        <v>83.37</v>
      </c>
      <c r="AO27">
        <v>113.2</v>
      </c>
      <c r="AP27">
        <v>1588118400</v>
      </c>
      <c r="AQ27">
        <v>1596086100</v>
      </c>
      <c r="AR27">
        <v>1596086100</v>
      </c>
      <c r="AS27">
        <v>1596086100</v>
      </c>
      <c r="AT27">
        <v>2.7</v>
      </c>
      <c r="AU27">
        <v>24.093021</v>
      </c>
      <c r="AV27">
        <v>2.6178012000000001E-2</v>
      </c>
      <c r="AW27" t="s">
        <v>150</v>
      </c>
      <c r="AX27">
        <v>4.3</v>
      </c>
      <c r="AY27">
        <v>2880029952</v>
      </c>
      <c r="AZ27">
        <v>18.067</v>
      </c>
      <c r="BA27">
        <v>103.16110999999999</v>
      </c>
      <c r="BB27">
        <v>0.43888854999999999</v>
      </c>
      <c r="BC27">
        <v>4.2543993000000004E-3</v>
      </c>
      <c r="BD27">
        <v>103.74284</v>
      </c>
      <c r="BE27">
        <v>-0.14284515</v>
      </c>
      <c r="BF27">
        <v>-1.3769157000000001E-3</v>
      </c>
      <c r="BG27">
        <v>298373152768</v>
      </c>
      <c r="BH27">
        <v>5.7342114000000004</v>
      </c>
      <c r="BI27">
        <v>15</v>
      </c>
      <c r="BJ27">
        <v>0</v>
      </c>
      <c r="BK27" t="b">
        <v>0</v>
      </c>
      <c r="BL27">
        <v>2</v>
      </c>
      <c r="BM27">
        <v>631353600000</v>
      </c>
      <c r="BN27" t="s">
        <v>402</v>
      </c>
    </row>
    <row r="28" spans="1:66" x14ac:dyDescent="0.2">
      <c r="A28" t="s">
        <v>403</v>
      </c>
      <c r="B28" t="s">
        <v>82</v>
      </c>
      <c r="C28" t="s">
        <v>142</v>
      </c>
      <c r="D28" t="s">
        <v>143</v>
      </c>
      <c r="E28" t="s">
        <v>162</v>
      </c>
      <c r="F28" t="b">
        <v>0</v>
      </c>
      <c r="G28" t="s">
        <v>46</v>
      </c>
      <c r="H28" t="s">
        <v>223</v>
      </c>
      <c r="I28" t="s">
        <v>429</v>
      </c>
      <c r="J28" t="s">
        <v>430</v>
      </c>
      <c r="K28" t="s">
        <v>431</v>
      </c>
      <c r="L28" t="s">
        <v>224</v>
      </c>
      <c r="M28" t="s">
        <v>225</v>
      </c>
      <c r="N28">
        <v>7200000</v>
      </c>
      <c r="O28" t="s">
        <v>226</v>
      </c>
      <c r="P28" t="b">
        <v>0</v>
      </c>
      <c r="Q28">
        <v>3.2000046000000002</v>
      </c>
      <c r="R28">
        <v>3.1465139999999998</v>
      </c>
      <c r="S28">
        <v>1589538829</v>
      </c>
      <c r="T28">
        <v>104.9</v>
      </c>
      <c r="U28">
        <v>105.7</v>
      </c>
      <c r="V28" t="s">
        <v>6319</v>
      </c>
      <c r="W28">
        <v>102.4</v>
      </c>
      <c r="X28">
        <v>74691</v>
      </c>
      <c r="Y28">
        <v>101.7</v>
      </c>
      <c r="Z28">
        <v>104.9</v>
      </c>
      <c r="AA28">
        <v>105</v>
      </c>
      <c r="AB28">
        <v>0</v>
      </c>
      <c r="AC28">
        <v>0</v>
      </c>
      <c r="AD28" t="s">
        <v>227</v>
      </c>
      <c r="AE28" t="s">
        <v>46</v>
      </c>
      <c r="AF28">
        <v>102.9</v>
      </c>
      <c r="AG28">
        <v>232327</v>
      </c>
      <c r="AH28">
        <v>160016</v>
      </c>
      <c r="AI28">
        <v>21.25</v>
      </c>
      <c r="AJ28">
        <v>0.25403467000000002</v>
      </c>
      <c r="AK28" t="s">
        <v>432</v>
      </c>
      <c r="AL28">
        <v>-90.499989999999997</v>
      </c>
      <c r="AM28">
        <v>-0.46315246999999998</v>
      </c>
      <c r="AN28">
        <v>83.65</v>
      </c>
      <c r="AO28">
        <v>195.4</v>
      </c>
      <c r="AP28">
        <v>1587513600</v>
      </c>
      <c r="AQ28">
        <v>1583820000</v>
      </c>
      <c r="AR28">
        <v>1583820000</v>
      </c>
      <c r="AS28">
        <v>1583820000</v>
      </c>
      <c r="AT28">
        <v>3.9</v>
      </c>
      <c r="AU28">
        <v>10.417081</v>
      </c>
      <c r="AV28">
        <v>3.8348086000000003E-2</v>
      </c>
      <c r="AW28" t="s">
        <v>150</v>
      </c>
      <c r="AX28">
        <v>10.07</v>
      </c>
      <c r="AY28">
        <v>30698700</v>
      </c>
      <c r="AZ28">
        <v>80.427999999999997</v>
      </c>
      <c r="BA28">
        <v>113.20856999999999</v>
      </c>
      <c r="BB28">
        <v>-8.3085710000000006</v>
      </c>
      <c r="BC28">
        <v>-7.3391709999999999E-2</v>
      </c>
      <c r="BD28">
        <v>151.13740000000001</v>
      </c>
      <c r="BE28">
        <v>-46.237403999999998</v>
      </c>
      <c r="BF28">
        <v>-0.30592956999999998</v>
      </c>
      <c r="BG28">
        <v>3220293632</v>
      </c>
      <c r="BH28">
        <v>1.3042722</v>
      </c>
      <c r="BI28">
        <v>15</v>
      </c>
      <c r="BJ28">
        <v>0</v>
      </c>
      <c r="BK28" t="b">
        <v>0</v>
      </c>
      <c r="BL28">
        <v>2</v>
      </c>
      <c r="BM28">
        <v>955954800000</v>
      </c>
      <c r="BN28" t="s">
        <v>403</v>
      </c>
    </row>
    <row r="29" spans="1:66" x14ac:dyDescent="0.2">
      <c r="A29" t="s">
        <v>404</v>
      </c>
      <c r="B29" t="s">
        <v>83</v>
      </c>
      <c r="C29" t="s">
        <v>142</v>
      </c>
      <c r="D29" t="s">
        <v>143</v>
      </c>
      <c r="E29" t="s">
        <v>162</v>
      </c>
      <c r="F29" t="b">
        <v>0</v>
      </c>
      <c r="G29" t="s">
        <v>46</v>
      </c>
      <c r="H29" t="s">
        <v>223</v>
      </c>
      <c r="I29" t="s">
        <v>433</v>
      </c>
      <c r="J29" t="s">
        <v>434</v>
      </c>
      <c r="K29" t="s">
        <v>435</v>
      </c>
      <c r="L29" t="s">
        <v>224</v>
      </c>
      <c r="M29" t="s">
        <v>225</v>
      </c>
      <c r="N29">
        <v>7200000</v>
      </c>
      <c r="O29" t="s">
        <v>226</v>
      </c>
      <c r="P29" t="b">
        <v>0</v>
      </c>
      <c r="Q29">
        <v>1.699997</v>
      </c>
      <c r="R29">
        <v>1.3417498000000001</v>
      </c>
      <c r="S29">
        <v>1589538732</v>
      </c>
      <c r="T29">
        <v>128.4</v>
      </c>
      <c r="U29">
        <v>129.6</v>
      </c>
      <c r="V29" t="s">
        <v>6320</v>
      </c>
      <c r="W29">
        <v>127.4</v>
      </c>
      <c r="X29">
        <v>136338</v>
      </c>
      <c r="Y29">
        <v>126.7</v>
      </c>
      <c r="Z29">
        <v>128.4</v>
      </c>
      <c r="AA29">
        <v>128.5</v>
      </c>
      <c r="AB29">
        <v>0</v>
      </c>
      <c r="AC29">
        <v>0</v>
      </c>
      <c r="AD29" t="s">
        <v>227</v>
      </c>
      <c r="AE29" t="s">
        <v>46</v>
      </c>
      <c r="AF29">
        <v>128.4</v>
      </c>
      <c r="AG29">
        <v>248246</v>
      </c>
      <c r="AH29">
        <v>172918</v>
      </c>
      <c r="AI29">
        <v>22.699997</v>
      </c>
      <c r="AJ29">
        <v>0.21475871999999999</v>
      </c>
      <c r="AK29" t="s">
        <v>436</v>
      </c>
      <c r="AL29">
        <v>-58.600006</v>
      </c>
      <c r="AM29">
        <v>-0.31336900000000001</v>
      </c>
      <c r="AN29">
        <v>105.7</v>
      </c>
      <c r="AO29">
        <v>187</v>
      </c>
      <c r="AP29">
        <v>1588204800</v>
      </c>
      <c r="AQ29">
        <v>1584000900</v>
      </c>
      <c r="AR29">
        <v>1584000900</v>
      </c>
      <c r="AS29">
        <v>1584000900</v>
      </c>
      <c r="AT29">
        <v>6.4</v>
      </c>
      <c r="AU29">
        <v>8.5657099999999993</v>
      </c>
      <c r="AV29">
        <v>5.0513025000000003E-2</v>
      </c>
      <c r="AW29" t="s">
        <v>150</v>
      </c>
      <c r="AX29">
        <v>14.99</v>
      </c>
      <c r="AY29">
        <v>45561400</v>
      </c>
      <c r="AZ29">
        <v>147.36199999999999</v>
      </c>
      <c r="BA29">
        <v>136.18</v>
      </c>
      <c r="BB29">
        <v>-7.7799990000000001</v>
      </c>
      <c r="BC29">
        <v>-5.7130262000000001E-2</v>
      </c>
      <c r="BD29">
        <v>161.28322</v>
      </c>
      <c r="BE29">
        <v>-32.883223999999998</v>
      </c>
      <c r="BF29">
        <v>-0.20388497</v>
      </c>
      <c r="BG29">
        <v>5850083328</v>
      </c>
      <c r="BH29">
        <v>0.87132365000000001</v>
      </c>
      <c r="BI29">
        <v>15</v>
      </c>
      <c r="BJ29">
        <v>0</v>
      </c>
      <c r="BK29" t="b">
        <v>0</v>
      </c>
      <c r="BL29">
        <v>2</v>
      </c>
      <c r="BM29">
        <v>796892400000</v>
      </c>
      <c r="BN29" t="s">
        <v>404</v>
      </c>
    </row>
    <row r="30" spans="1:66" x14ac:dyDescent="0.2">
      <c r="A30" t="s">
        <v>405</v>
      </c>
      <c r="B30" t="s">
        <v>84</v>
      </c>
      <c r="C30" t="s">
        <v>142</v>
      </c>
      <c r="D30" t="s">
        <v>143</v>
      </c>
      <c r="E30" t="s">
        <v>162</v>
      </c>
      <c r="F30" t="b">
        <v>0</v>
      </c>
      <c r="G30" t="s">
        <v>46</v>
      </c>
      <c r="H30" t="s">
        <v>223</v>
      </c>
      <c r="I30" t="s">
        <v>437</v>
      </c>
      <c r="J30" t="s">
        <v>438</v>
      </c>
      <c r="K30" t="s">
        <v>439</v>
      </c>
      <c r="L30" t="s">
        <v>224</v>
      </c>
      <c r="M30" t="s">
        <v>225</v>
      </c>
      <c r="N30">
        <v>7200000</v>
      </c>
      <c r="O30" t="s">
        <v>226</v>
      </c>
      <c r="P30" t="b">
        <v>0</v>
      </c>
      <c r="Q30">
        <v>1.199997</v>
      </c>
      <c r="R30">
        <v>1.6315390000000001</v>
      </c>
      <c r="S30">
        <v>1589538606</v>
      </c>
      <c r="T30">
        <v>74.75</v>
      </c>
      <c r="U30">
        <v>77.400000000000006</v>
      </c>
      <c r="V30" t="s">
        <v>6230</v>
      </c>
      <c r="W30">
        <v>73.55</v>
      </c>
      <c r="X30">
        <v>7836</v>
      </c>
      <c r="Y30">
        <v>73.55</v>
      </c>
      <c r="Z30">
        <v>74.650000000000006</v>
      </c>
      <c r="AA30">
        <v>74.900000000000006</v>
      </c>
      <c r="AB30">
        <v>0</v>
      </c>
      <c r="AC30">
        <v>0</v>
      </c>
      <c r="AD30" t="s">
        <v>227</v>
      </c>
      <c r="AE30" t="s">
        <v>46</v>
      </c>
      <c r="AF30">
        <v>73.55</v>
      </c>
      <c r="AG30">
        <v>35209</v>
      </c>
      <c r="AH30">
        <v>18137</v>
      </c>
      <c r="AI30">
        <v>24.75</v>
      </c>
      <c r="AJ30">
        <v>0.495</v>
      </c>
      <c r="AK30" t="s">
        <v>440</v>
      </c>
      <c r="AL30">
        <v>-69.45</v>
      </c>
      <c r="AM30">
        <v>-0.48162273</v>
      </c>
      <c r="AN30">
        <v>50</v>
      </c>
      <c r="AO30">
        <v>144.19999999999999</v>
      </c>
      <c r="AP30">
        <v>1554249600</v>
      </c>
      <c r="AQ30">
        <v>1551887940</v>
      </c>
      <c r="AR30">
        <v>1551887940</v>
      </c>
      <c r="AS30">
        <v>1551887940</v>
      </c>
      <c r="AT30">
        <v>3.6</v>
      </c>
      <c r="AV30">
        <v>4.8946290000000003E-2</v>
      </c>
      <c r="AW30" t="s">
        <v>150</v>
      </c>
      <c r="AX30">
        <v>-20.82</v>
      </c>
      <c r="AY30">
        <v>4646580</v>
      </c>
      <c r="AZ30">
        <v>83.739000000000004</v>
      </c>
      <c r="BA30">
        <v>70.82714</v>
      </c>
      <c r="BB30">
        <v>3.9228592</v>
      </c>
      <c r="BC30">
        <v>5.5386382999999997E-2</v>
      </c>
      <c r="BD30">
        <v>98.609440000000006</v>
      </c>
      <c r="BE30">
        <v>-23.859444</v>
      </c>
      <c r="BF30">
        <v>-0.24195900000000001</v>
      </c>
      <c r="BG30">
        <v>347331840</v>
      </c>
      <c r="BH30">
        <v>0.89265459999999996</v>
      </c>
      <c r="BI30">
        <v>15</v>
      </c>
      <c r="BJ30">
        <v>0</v>
      </c>
      <c r="BK30" t="b">
        <v>0</v>
      </c>
      <c r="BL30">
        <v>2</v>
      </c>
      <c r="BM30">
        <v>1305183600000</v>
      </c>
      <c r="BN30" t="s">
        <v>405</v>
      </c>
    </row>
    <row r="31" spans="1:66" x14ac:dyDescent="0.2">
      <c r="A31" t="s">
        <v>406</v>
      </c>
      <c r="B31" t="s">
        <v>85</v>
      </c>
      <c r="C31" t="s">
        <v>142</v>
      </c>
      <c r="D31" t="s">
        <v>143</v>
      </c>
      <c r="E31" t="s">
        <v>162</v>
      </c>
      <c r="F31" t="b">
        <v>0</v>
      </c>
      <c r="G31" t="s">
        <v>46</v>
      </c>
      <c r="H31" t="s">
        <v>223</v>
      </c>
      <c r="I31" t="s">
        <v>441</v>
      </c>
      <c r="J31" t="s">
        <v>442</v>
      </c>
      <c r="K31" t="s">
        <v>443</v>
      </c>
      <c r="L31" t="s">
        <v>224</v>
      </c>
      <c r="M31" t="s">
        <v>225</v>
      </c>
      <c r="N31">
        <v>7200000</v>
      </c>
      <c r="O31" t="s">
        <v>226</v>
      </c>
      <c r="P31" t="b">
        <v>0</v>
      </c>
      <c r="Q31">
        <v>7.5999739999999996E-2</v>
      </c>
      <c r="R31">
        <v>1.0182172</v>
      </c>
      <c r="S31">
        <v>1589538826</v>
      </c>
      <c r="T31">
        <v>7.54</v>
      </c>
      <c r="U31">
        <v>7.6719999999999997</v>
      </c>
      <c r="V31" t="s">
        <v>6321</v>
      </c>
      <c r="W31">
        <v>7.4560000000000004</v>
      </c>
      <c r="X31">
        <v>5295526</v>
      </c>
      <c r="Y31">
        <v>7.4640000000000004</v>
      </c>
      <c r="Z31">
        <v>7.5460000000000003</v>
      </c>
      <c r="AA31">
        <v>7.5460000000000003</v>
      </c>
      <c r="AB31">
        <v>0</v>
      </c>
      <c r="AC31">
        <v>0</v>
      </c>
      <c r="AD31" t="s">
        <v>227</v>
      </c>
      <c r="AE31" t="s">
        <v>46</v>
      </c>
      <c r="AF31">
        <v>7.6479999999999997</v>
      </c>
      <c r="AG31">
        <v>22011434</v>
      </c>
      <c r="AH31">
        <v>16369534</v>
      </c>
      <c r="AI31">
        <v>1.3600000999999999</v>
      </c>
      <c r="AJ31">
        <v>0.22006476</v>
      </c>
      <c r="AK31" t="s">
        <v>444</v>
      </c>
      <c r="AL31">
        <v>-6.2549999999999999</v>
      </c>
      <c r="AM31">
        <v>-0.45342516999999999</v>
      </c>
      <c r="AN31">
        <v>6.18</v>
      </c>
      <c r="AO31">
        <v>13.795</v>
      </c>
      <c r="AP31">
        <v>1589155200</v>
      </c>
      <c r="AQ31">
        <v>1596085200</v>
      </c>
      <c r="AR31">
        <v>1596085200</v>
      </c>
      <c r="AS31">
        <v>1596085200</v>
      </c>
      <c r="AT31">
        <v>0.13900000000000001</v>
      </c>
      <c r="AU31">
        <v>4.8708010000000002</v>
      </c>
      <c r="AV31">
        <v>1.8622722000000001E-2</v>
      </c>
      <c r="AW31" t="s">
        <v>150</v>
      </c>
      <c r="AX31">
        <v>1.548</v>
      </c>
      <c r="AY31">
        <v>2399020032</v>
      </c>
      <c r="AZ31">
        <v>20.29</v>
      </c>
      <c r="BA31">
        <v>8.1020559999999993</v>
      </c>
      <c r="BB31">
        <v>-0.56205559999999999</v>
      </c>
      <c r="BC31">
        <v>-6.9371976000000002E-2</v>
      </c>
      <c r="BD31">
        <v>11.191333999999999</v>
      </c>
      <c r="BE31">
        <v>-3.6513338000000002</v>
      </c>
      <c r="BF31">
        <v>-0.32626440000000001</v>
      </c>
      <c r="BG31">
        <v>18088611840</v>
      </c>
      <c r="BH31">
        <v>0.37161161999999998</v>
      </c>
      <c r="BI31">
        <v>15</v>
      </c>
      <c r="BJ31">
        <v>0</v>
      </c>
      <c r="BK31" t="b">
        <v>0</v>
      </c>
      <c r="BL31">
        <v>2</v>
      </c>
      <c r="BM31">
        <v>796892400000</v>
      </c>
      <c r="BN31" t="s">
        <v>406</v>
      </c>
    </row>
    <row r="32" spans="1:66" x14ac:dyDescent="0.2">
      <c r="A32" t="s">
        <v>407</v>
      </c>
      <c r="B32" t="s">
        <v>86</v>
      </c>
      <c r="C32" t="s">
        <v>142</v>
      </c>
      <c r="D32" t="s">
        <v>143</v>
      </c>
      <c r="E32" t="s">
        <v>162</v>
      </c>
      <c r="F32" t="b">
        <v>0</v>
      </c>
      <c r="G32" t="s">
        <v>46</v>
      </c>
      <c r="H32" t="s">
        <v>223</v>
      </c>
      <c r="I32" t="s">
        <v>445</v>
      </c>
      <c r="J32" t="s">
        <v>446</v>
      </c>
      <c r="K32" t="s">
        <v>447</v>
      </c>
      <c r="L32" t="s">
        <v>224</v>
      </c>
      <c r="M32" t="s">
        <v>225</v>
      </c>
      <c r="N32">
        <v>7200000</v>
      </c>
      <c r="O32" t="s">
        <v>226</v>
      </c>
      <c r="P32" t="b">
        <v>0</v>
      </c>
      <c r="Q32">
        <v>0.30000304999999999</v>
      </c>
      <c r="R32">
        <v>0.37267457999999998</v>
      </c>
      <c r="S32">
        <v>1589538661</v>
      </c>
      <c r="T32">
        <v>80.8</v>
      </c>
      <c r="U32">
        <v>82.45</v>
      </c>
      <c r="V32" t="s">
        <v>6322</v>
      </c>
      <c r="W32">
        <v>80.8</v>
      </c>
      <c r="X32">
        <v>44439</v>
      </c>
      <c r="Y32">
        <v>80.5</v>
      </c>
      <c r="Z32">
        <v>80.650000000000006</v>
      </c>
      <c r="AA32">
        <v>80.75</v>
      </c>
      <c r="AB32">
        <v>0</v>
      </c>
      <c r="AC32">
        <v>0</v>
      </c>
      <c r="AD32" t="s">
        <v>227</v>
      </c>
      <c r="AE32" t="s">
        <v>46</v>
      </c>
      <c r="AF32">
        <v>81.2</v>
      </c>
      <c r="AG32">
        <v>159667</v>
      </c>
      <c r="AH32">
        <v>119182</v>
      </c>
      <c r="AI32">
        <v>10.800003</v>
      </c>
      <c r="AJ32">
        <v>0.15428575999999999</v>
      </c>
      <c r="AK32" t="s">
        <v>448</v>
      </c>
      <c r="AL32">
        <v>-43.199997000000003</v>
      </c>
      <c r="AM32">
        <v>-0.34838706000000003</v>
      </c>
      <c r="AN32">
        <v>70</v>
      </c>
      <c r="AO32">
        <v>124</v>
      </c>
      <c r="AP32">
        <v>1587513600</v>
      </c>
      <c r="AQ32">
        <v>1595516340</v>
      </c>
      <c r="AR32">
        <v>1595516340</v>
      </c>
      <c r="AS32">
        <v>1595516340</v>
      </c>
      <c r="AT32">
        <v>3.75</v>
      </c>
      <c r="AU32">
        <v>14.611212</v>
      </c>
      <c r="AV32">
        <v>4.6583850000000003E-2</v>
      </c>
      <c r="AW32" t="s">
        <v>150</v>
      </c>
      <c r="AX32">
        <v>5.53</v>
      </c>
      <c r="AY32">
        <v>28186800</v>
      </c>
      <c r="AZ32">
        <v>37.121000000000002</v>
      </c>
      <c r="BA32">
        <v>87.995710000000003</v>
      </c>
      <c r="BB32">
        <v>-7.1957089999999999</v>
      </c>
      <c r="BC32">
        <v>-8.1773410000000005E-2</v>
      </c>
      <c r="BD32">
        <v>102.70035</v>
      </c>
      <c r="BE32">
        <v>-21.900345000000002</v>
      </c>
      <c r="BF32">
        <v>-0.21324509999999999</v>
      </c>
      <c r="BG32">
        <v>2373774848</v>
      </c>
      <c r="BH32">
        <v>2.1766657999999999</v>
      </c>
      <c r="BI32">
        <v>15</v>
      </c>
      <c r="BJ32">
        <v>0</v>
      </c>
      <c r="BK32" t="b">
        <v>0</v>
      </c>
      <c r="BL32">
        <v>2</v>
      </c>
      <c r="BM32">
        <v>1383120000000</v>
      </c>
      <c r="BN32" t="s">
        <v>407</v>
      </c>
    </row>
    <row r="33" spans="1:66" x14ac:dyDescent="0.2">
      <c r="A33" t="s">
        <v>408</v>
      </c>
      <c r="B33" t="s">
        <v>87</v>
      </c>
      <c r="C33" t="s">
        <v>142</v>
      </c>
      <c r="D33" t="s">
        <v>143</v>
      </c>
      <c r="E33" t="s">
        <v>162</v>
      </c>
      <c r="F33" t="b">
        <v>0</v>
      </c>
      <c r="G33" t="s">
        <v>46</v>
      </c>
      <c r="H33" t="s">
        <v>223</v>
      </c>
      <c r="I33" t="s">
        <v>449</v>
      </c>
      <c r="J33" t="s">
        <v>450</v>
      </c>
      <c r="K33" t="s">
        <v>451</v>
      </c>
      <c r="L33" t="s">
        <v>224</v>
      </c>
      <c r="M33" t="s">
        <v>225</v>
      </c>
      <c r="N33">
        <v>7200000</v>
      </c>
      <c r="O33" t="s">
        <v>226</v>
      </c>
      <c r="P33" t="b">
        <v>0</v>
      </c>
      <c r="Q33">
        <v>0.21999740000000001</v>
      </c>
      <c r="R33">
        <v>0.47088486000000002</v>
      </c>
      <c r="S33">
        <v>1589538773</v>
      </c>
      <c r="T33">
        <v>46.94</v>
      </c>
      <c r="U33">
        <v>47.26</v>
      </c>
      <c r="V33" t="s">
        <v>6323</v>
      </c>
      <c r="W33">
        <v>46.38</v>
      </c>
      <c r="X33">
        <v>11799</v>
      </c>
      <c r="Y33">
        <v>46.72</v>
      </c>
      <c r="Z33">
        <v>46.84</v>
      </c>
      <c r="AA33">
        <v>46.94</v>
      </c>
      <c r="AB33">
        <v>0</v>
      </c>
      <c r="AC33">
        <v>0</v>
      </c>
      <c r="AD33" t="s">
        <v>227</v>
      </c>
      <c r="AE33" t="s">
        <v>46</v>
      </c>
      <c r="AF33">
        <v>47.2</v>
      </c>
      <c r="AG33">
        <v>107108</v>
      </c>
      <c r="AH33">
        <v>48522</v>
      </c>
      <c r="AI33">
        <v>17.659998000000002</v>
      </c>
      <c r="AJ33">
        <v>0.60314195999999998</v>
      </c>
      <c r="AK33" t="s">
        <v>452</v>
      </c>
      <c r="AL33">
        <v>-14.260002</v>
      </c>
      <c r="AM33">
        <v>-0.23300657</v>
      </c>
      <c r="AN33">
        <v>29.28</v>
      </c>
      <c r="AO33">
        <v>61.2</v>
      </c>
      <c r="AQ33">
        <v>1582041540</v>
      </c>
      <c r="AR33">
        <v>1582041540</v>
      </c>
      <c r="AS33">
        <v>1582041540</v>
      </c>
      <c r="AW33" t="s">
        <v>150</v>
      </c>
      <c r="AX33">
        <v>-2.085</v>
      </c>
      <c r="AY33">
        <v>10744700</v>
      </c>
      <c r="AZ33">
        <v>-8.6280000000000001</v>
      </c>
      <c r="BA33">
        <v>47.461666000000001</v>
      </c>
      <c r="BB33">
        <v>-0.52166749999999995</v>
      </c>
      <c r="BC33">
        <v>-1.0991343000000001E-2</v>
      </c>
      <c r="BD33">
        <v>48.173819999999999</v>
      </c>
      <c r="BE33">
        <v>-1.2338218999999999</v>
      </c>
      <c r="BF33">
        <v>-2.5611875999999999E-2</v>
      </c>
      <c r="BG33">
        <v>505726848</v>
      </c>
      <c r="BH33">
        <v>-5.4404263000000004</v>
      </c>
      <c r="BI33">
        <v>15</v>
      </c>
      <c r="BJ33">
        <v>0</v>
      </c>
      <c r="BK33" t="b">
        <v>0</v>
      </c>
      <c r="BL33">
        <v>2</v>
      </c>
      <c r="BM33">
        <v>1080201600000</v>
      </c>
      <c r="BN33" t="s">
        <v>408</v>
      </c>
    </row>
    <row r="34" spans="1:66" x14ac:dyDescent="0.2">
      <c r="A34" t="s">
        <v>409</v>
      </c>
      <c r="B34" t="s">
        <v>88</v>
      </c>
      <c r="C34" t="s">
        <v>142</v>
      </c>
      <c r="D34" t="s">
        <v>143</v>
      </c>
      <c r="E34" t="s">
        <v>162</v>
      </c>
      <c r="F34" t="b">
        <v>0</v>
      </c>
      <c r="G34" t="s">
        <v>46</v>
      </c>
      <c r="H34" t="s">
        <v>223</v>
      </c>
      <c r="I34" t="s">
        <v>453</v>
      </c>
      <c r="J34" t="s">
        <v>454</v>
      </c>
      <c r="K34" t="s">
        <v>455</v>
      </c>
      <c r="L34" t="s">
        <v>224</v>
      </c>
      <c r="M34" t="s">
        <v>225</v>
      </c>
      <c r="N34">
        <v>7200000</v>
      </c>
      <c r="O34" t="s">
        <v>226</v>
      </c>
      <c r="P34" t="b">
        <v>0</v>
      </c>
      <c r="Q34">
        <v>0.73999786000000001</v>
      </c>
      <c r="R34">
        <v>1.9270776999999999</v>
      </c>
      <c r="S34">
        <v>1589538623</v>
      </c>
      <c r="T34">
        <v>39.14</v>
      </c>
      <c r="U34">
        <v>39.4</v>
      </c>
      <c r="V34" t="s">
        <v>6324</v>
      </c>
      <c r="W34">
        <v>38.5</v>
      </c>
      <c r="X34">
        <v>140116</v>
      </c>
      <c r="Y34">
        <v>38.4</v>
      </c>
      <c r="Z34">
        <v>39.14</v>
      </c>
      <c r="AA34">
        <v>39.200000000000003</v>
      </c>
      <c r="AB34">
        <v>0</v>
      </c>
      <c r="AC34">
        <v>0</v>
      </c>
      <c r="AD34" t="s">
        <v>227</v>
      </c>
      <c r="AE34" t="s">
        <v>46</v>
      </c>
      <c r="AF34">
        <v>38.659999999999997</v>
      </c>
      <c r="AG34">
        <v>339710</v>
      </c>
      <c r="AH34">
        <v>240293</v>
      </c>
      <c r="AI34">
        <v>1.7399979000000001</v>
      </c>
      <c r="AJ34">
        <v>4.6524006999999999E-2</v>
      </c>
      <c r="AK34" t="s">
        <v>456</v>
      </c>
      <c r="AL34">
        <v>-11.209999</v>
      </c>
      <c r="AM34">
        <v>-0.22264149999999999</v>
      </c>
      <c r="AN34">
        <v>37.4</v>
      </c>
      <c r="AO34">
        <v>50.35</v>
      </c>
      <c r="AP34">
        <v>1588809600</v>
      </c>
      <c r="AT34">
        <v>1.2</v>
      </c>
      <c r="AU34">
        <v>30.746267</v>
      </c>
      <c r="AV34">
        <v>3.125E-2</v>
      </c>
      <c r="AW34" t="s">
        <v>150</v>
      </c>
      <c r="AX34">
        <v>1.2729999999999999</v>
      </c>
      <c r="AY34">
        <v>100000000</v>
      </c>
      <c r="AZ34">
        <v>8.4160000000000004</v>
      </c>
      <c r="BA34">
        <v>42.663429999999998</v>
      </c>
      <c r="BB34">
        <v>-3.5234299</v>
      </c>
      <c r="BC34">
        <v>-8.2586649999999998E-2</v>
      </c>
      <c r="BD34">
        <v>45.896644999999999</v>
      </c>
      <c r="BE34">
        <v>-6.7566449999999998</v>
      </c>
      <c r="BF34">
        <v>-0.14721437000000001</v>
      </c>
      <c r="BG34">
        <v>3913999872</v>
      </c>
      <c r="BH34">
        <v>4.6506653</v>
      </c>
      <c r="BI34">
        <v>15</v>
      </c>
      <c r="BJ34">
        <v>0</v>
      </c>
      <c r="BK34" t="b">
        <v>0</v>
      </c>
      <c r="BL34">
        <v>2</v>
      </c>
      <c r="BM34">
        <v>1554966000000</v>
      </c>
      <c r="BN34" t="s">
        <v>409</v>
      </c>
    </row>
    <row r="35" spans="1:66" x14ac:dyDescent="0.2">
      <c r="A35" t="s">
        <v>410</v>
      </c>
      <c r="B35" t="s">
        <v>89</v>
      </c>
      <c r="C35" t="s">
        <v>142</v>
      </c>
      <c r="D35" t="s">
        <v>143</v>
      </c>
      <c r="E35" t="s">
        <v>162</v>
      </c>
      <c r="F35" t="b">
        <v>0</v>
      </c>
      <c r="G35" t="s">
        <v>46</v>
      </c>
      <c r="H35" t="s">
        <v>223</v>
      </c>
      <c r="I35" t="s">
        <v>457</v>
      </c>
      <c r="J35" t="s">
        <v>458</v>
      </c>
      <c r="K35" t="s">
        <v>459</v>
      </c>
      <c r="L35" t="s">
        <v>224</v>
      </c>
      <c r="M35" t="s">
        <v>225</v>
      </c>
      <c r="N35">
        <v>7200000</v>
      </c>
      <c r="O35" t="s">
        <v>226</v>
      </c>
      <c r="P35" t="b">
        <v>0</v>
      </c>
      <c r="Q35">
        <v>1</v>
      </c>
      <c r="R35">
        <v>0.25412962</v>
      </c>
      <c r="S35">
        <v>1589538479</v>
      </c>
      <c r="T35">
        <v>394.5</v>
      </c>
      <c r="U35">
        <v>400</v>
      </c>
      <c r="V35" t="s">
        <v>6325</v>
      </c>
      <c r="W35">
        <v>394</v>
      </c>
      <c r="X35">
        <v>924</v>
      </c>
      <c r="Y35">
        <v>393.5</v>
      </c>
      <c r="Z35">
        <v>393.5</v>
      </c>
      <c r="AA35">
        <v>394.5</v>
      </c>
      <c r="AB35">
        <v>0</v>
      </c>
      <c r="AC35">
        <v>0</v>
      </c>
      <c r="AD35" t="s">
        <v>227</v>
      </c>
      <c r="AE35" t="s">
        <v>46</v>
      </c>
      <c r="AF35">
        <v>398</v>
      </c>
      <c r="AG35">
        <v>4256</v>
      </c>
      <c r="AH35">
        <v>3353</v>
      </c>
      <c r="AI35">
        <v>58.5</v>
      </c>
      <c r="AJ35">
        <v>0.17410714999999999</v>
      </c>
      <c r="AK35" t="s">
        <v>460</v>
      </c>
      <c r="AL35">
        <v>-93.5</v>
      </c>
      <c r="AM35">
        <v>-0.19159836</v>
      </c>
      <c r="AN35">
        <v>336</v>
      </c>
      <c r="AO35">
        <v>488</v>
      </c>
      <c r="AP35">
        <v>1588636800</v>
      </c>
      <c r="AQ35">
        <v>1597208400</v>
      </c>
      <c r="AR35">
        <v>1597208400</v>
      </c>
      <c r="AS35">
        <v>1597208400</v>
      </c>
      <c r="AT35">
        <v>16</v>
      </c>
      <c r="AU35">
        <v>13.940422</v>
      </c>
      <c r="AV35">
        <v>4.0660735000000003E-2</v>
      </c>
      <c r="AW35" t="s">
        <v>150</v>
      </c>
      <c r="AX35">
        <v>28.298999999999999</v>
      </c>
      <c r="AY35">
        <v>5981180</v>
      </c>
      <c r="AZ35">
        <v>426.27100000000002</v>
      </c>
      <c r="BA35">
        <v>402.7</v>
      </c>
      <c r="BB35">
        <v>-8.2000119999999992</v>
      </c>
      <c r="BC35">
        <v>-2.0362582000000001E-2</v>
      </c>
      <c r="BD35">
        <v>433.97903000000002</v>
      </c>
      <c r="BE35">
        <v>-39.479033999999999</v>
      </c>
      <c r="BF35">
        <v>-9.0969910000000001E-2</v>
      </c>
      <c r="BG35">
        <v>2359575552</v>
      </c>
      <c r="BH35">
        <v>0.92546759999999995</v>
      </c>
      <c r="BI35">
        <v>15</v>
      </c>
      <c r="BJ35">
        <v>0</v>
      </c>
      <c r="BK35" t="b">
        <v>0</v>
      </c>
      <c r="BL35">
        <v>2</v>
      </c>
      <c r="BM35">
        <v>986194800000</v>
      </c>
      <c r="BN35" t="s">
        <v>410</v>
      </c>
    </row>
    <row r="36" spans="1:66" x14ac:dyDescent="0.2">
      <c r="A36" t="s">
        <v>411</v>
      </c>
      <c r="B36" t="s">
        <v>90</v>
      </c>
      <c r="C36" t="s">
        <v>142</v>
      </c>
      <c r="D36" t="s">
        <v>143</v>
      </c>
      <c r="E36" t="s">
        <v>162</v>
      </c>
      <c r="F36" t="b">
        <v>0</v>
      </c>
      <c r="G36" t="s">
        <v>46</v>
      </c>
      <c r="H36" t="s">
        <v>223</v>
      </c>
      <c r="I36" t="s">
        <v>461</v>
      </c>
      <c r="J36" t="s">
        <v>462</v>
      </c>
      <c r="K36" t="s">
        <v>463</v>
      </c>
      <c r="L36" t="s">
        <v>224</v>
      </c>
      <c r="M36" t="s">
        <v>225</v>
      </c>
      <c r="N36">
        <v>7200000</v>
      </c>
      <c r="O36" t="s">
        <v>226</v>
      </c>
      <c r="P36" t="b">
        <v>0</v>
      </c>
      <c r="Q36">
        <v>7</v>
      </c>
      <c r="R36">
        <v>0.21077989</v>
      </c>
      <c r="S36">
        <v>1589538813</v>
      </c>
      <c r="T36">
        <v>3328</v>
      </c>
      <c r="U36">
        <v>3366</v>
      </c>
      <c r="V36" t="s">
        <v>6326</v>
      </c>
      <c r="W36">
        <v>3298</v>
      </c>
      <c r="X36">
        <v>9057</v>
      </c>
      <c r="Y36">
        <v>3321</v>
      </c>
      <c r="Z36">
        <v>3328</v>
      </c>
      <c r="AA36">
        <v>3329</v>
      </c>
      <c r="AB36">
        <v>0</v>
      </c>
      <c r="AC36">
        <v>0</v>
      </c>
      <c r="AD36" t="s">
        <v>227</v>
      </c>
      <c r="AE36" t="s">
        <v>46</v>
      </c>
      <c r="AF36">
        <v>3354</v>
      </c>
      <c r="AG36">
        <v>49660</v>
      </c>
      <c r="AH36">
        <v>22450</v>
      </c>
      <c r="AI36">
        <v>823</v>
      </c>
      <c r="AJ36">
        <v>0.32854292000000002</v>
      </c>
      <c r="AK36" t="s">
        <v>464</v>
      </c>
      <c r="AL36">
        <v>-88</v>
      </c>
      <c r="AM36">
        <v>-2.5761124E-2</v>
      </c>
      <c r="AN36">
        <v>2505</v>
      </c>
      <c r="AO36">
        <v>3416</v>
      </c>
      <c r="AP36">
        <v>1585612800</v>
      </c>
      <c r="AQ36">
        <v>1595307600</v>
      </c>
      <c r="AR36">
        <v>1595307600</v>
      </c>
      <c r="AS36">
        <v>1595307600</v>
      </c>
      <c r="AT36">
        <v>62</v>
      </c>
      <c r="AU36">
        <v>44.026989999999998</v>
      </c>
      <c r="AV36">
        <v>1.8669076E-2</v>
      </c>
      <c r="AW36" t="s">
        <v>150</v>
      </c>
      <c r="AX36">
        <v>75.59</v>
      </c>
      <c r="AY36">
        <v>9218770</v>
      </c>
      <c r="AZ36">
        <v>394.87799999999999</v>
      </c>
      <c r="BA36">
        <v>3171.7143999999998</v>
      </c>
      <c r="BB36">
        <v>156.28564</v>
      </c>
      <c r="BC36">
        <v>4.9274816999999999E-2</v>
      </c>
      <c r="BD36">
        <v>3060.6223</v>
      </c>
      <c r="BE36">
        <v>267.3777</v>
      </c>
      <c r="BF36">
        <v>8.7360560000000004E-2</v>
      </c>
      <c r="BG36">
        <v>30671613952</v>
      </c>
      <c r="BH36">
        <v>8.4279189999999993</v>
      </c>
      <c r="BI36">
        <v>15</v>
      </c>
      <c r="BJ36">
        <v>0</v>
      </c>
      <c r="BK36" t="b">
        <v>0</v>
      </c>
      <c r="BL36">
        <v>2</v>
      </c>
      <c r="BM36">
        <v>941443200000</v>
      </c>
      <c r="BN36" t="s">
        <v>411</v>
      </c>
    </row>
    <row r="37" spans="1:66" x14ac:dyDescent="0.2">
      <c r="A37" t="s">
        <v>412</v>
      </c>
      <c r="B37" t="s">
        <v>91</v>
      </c>
      <c r="C37" t="s">
        <v>142</v>
      </c>
      <c r="D37" t="s">
        <v>143</v>
      </c>
      <c r="E37" t="s">
        <v>162</v>
      </c>
      <c r="F37" t="b">
        <v>0</v>
      </c>
      <c r="G37" t="s">
        <v>46</v>
      </c>
      <c r="H37" t="s">
        <v>223</v>
      </c>
      <c r="I37" t="s">
        <v>465</v>
      </c>
      <c r="J37" t="s">
        <v>466</v>
      </c>
      <c r="K37" t="s">
        <v>467</v>
      </c>
      <c r="L37" t="s">
        <v>224</v>
      </c>
      <c r="M37" t="s">
        <v>225</v>
      </c>
      <c r="N37">
        <v>7200000</v>
      </c>
      <c r="O37" t="s">
        <v>226</v>
      </c>
      <c r="P37" t="b">
        <v>0</v>
      </c>
      <c r="Q37">
        <v>7.1000059999999996</v>
      </c>
      <c r="R37">
        <v>1.6784885</v>
      </c>
      <c r="S37">
        <v>1589538824</v>
      </c>
      <c r="T37">
        <v>430.1</v>
      </c>
      <c r="U37">
        <v>432.1</v>
      </c>
      <c r="V37" t="s">
        <v>6327</v>
      </c>
      <c r="W37">
        <v>426.9</v>
      </c>
      <c r="X37">
        <v>56668</v>
      </c>
      <c r="Y37">
        <v>423</v>
      </c>
      <c r="Z37">
        <v>430.3</v>
      </c>
      <c r="AA37">
        <v>430.4</v>
      </c>
      <c r="AB37">
        <v>0</v>
      </c>
      <c r="AC37">
        <v>0</v>
      </c>
      <c r="AD37" t="s">
        <v>227</v>
      </c>
      <c r="AE37" t="s">
        <v>46</v>
      </c>
      <c r="AF37">
        <v>428.9</v>
      </c>
      <c r="AG37">
        <v>280480</v>
      </c>
      <c r="AH37">
        <v>214779</v>
      </c>
      <c r="AI37">
        <v>68.700010000000006</v>
      </c>
      <c r="AJ37">
        <v>0.19009411000000001</v>
      </c>
      <c r="AK37" t="s">
        <v>468</v>
      </c>
      <c r="AL37">
        <v>-120.69998</v>
      </c>
      <c r="AM37">
        <v>-0.21913578</v>
      </c>
      <c r="AN37">
        <v>361.4</v>
      </c>
      <c r="AO37">
        <v>550.79999999999995</v>
      </c>
      <c r="AP37">
        <v>1586217600</v>
      </c>
      <c r="AQ37">
        <v>1565830800</v>
      </c>
      <c r="AR37">
        <v>1534309200</v>
      </c>
      <c r="AS37">
        <v>1534755600</v>
      </c>
      <c r="AT37">
        <v>11.3</v>
      </c>
      <c r="AU37">
        <v>24.311798</v>
      </c>
      <c r="AV37">
        <v>2.6713949000000001E-2</v>
      </c>
      <c r="AW37" t="s">
        <v>150</v>
      </c>
      <c r="AX37">
        <v>17.690999999999999</v>
      </c>
      <c r="AY37">
        <v>36042200</v>
      </c>
      <c r="AZ37">
        <v>52.738999999999997</v>
      </c>
      <c r="BA37">
        <v>416.52776999999998</v>
      </c>
      <c r="BB37">
        <v>13.572234999999999</v>
      </c>
      <c r="BC37">
        <v>3.2584228E-2</v>
      </c>
      <c r="BD37">
        <v>488.52569999999997</v>
      </c>
      <c r="BE37">
        <v>-58.425690000000003</v>
      </c>
      <c r="BF37">
        <v>-0.11959594</v>
      </c>
      <c r="BG37">
        <v>15486739456</v>
      </c>
      <c r="BH37">
        <v>8.1552550000000004</v>
      </c>
      <c r="BI37">
        <v>15</v>
      </c>
      <c r="BJ37">
        <v>0</v>
      </c>
      <c r="BK37" t="b">
        <v>0</v>
      </c>
      <c r="BL37">
        <v>2</v>
      </c>
      <c r="BM37">
        <v>903682800000</v>
      </c>
      <c r="BN37" t="s">
        <v>412</v>
      </c>
    </row>
    <row r="38" spans="1:66" x14ac:dyDescent="0.2">
      <c r="A38" t="s">
        <v>413</v>
      </c>
      <c r="B38" t="s">
        <v>92</v>
      </c>
      <c r="C38" t="s">
        <v>142</v>
      </c>
      <c r="D38" t="s">
        <v>143</v>
      </c>
      <c r="E38" t="s">
        <v>162</v>
      </c>
      <c r="F38" t="b">
        <v>0</v>
      </c>
      <c r="G38" t="s">
        <v>46</v>
      </c>
      <c r="H38" t="s">
        <v>223</v>
      </c>
      <c r="I38" t="s">
        <v>469</v>
      </c>
      <c r="J38" t="s">
        <v>470</v>
      </c>
      <c r="K38" t="s">
        <v>471</v>
      </c>
      <c r="L38" t="s">
        <v>224</v>
      </c>
      <c r="M38" t="s">
        <v>225</v>
      </c>
      <c r="N38">
        <v>7200000</v>
      </c>
      <c r="O38" t="s">
        <v>226</v>
      </c>
      <c r="P38" t="b">
        <v>0</v>
      </c>
      <c r="Q38">
        <v>-11.399963</v>
      </c>
      <c r="R38">
        <v>-1.72309</v>
      </c>
      <c r="S38">
        <v>1589538786</v>
      </c>
      <c r="T38">
        <v>650.20000000000005</v>
      </c>
      <c r="U38">
        <v>673.2</v>
      </c>
      <c r="V38" t="s">
        <v>6328</v>
      </c>
      <c r="W38">
        <v>634</v>
      </c>
      <c r="X38">
        <v>86087</v>
      </c>
      <c r="Y38">
        <v>661.6</v>
      </c>
      <c r="Z38">
        <v>650.20000000000005</v>
      </c>
      <c r="AA38">
        <v>650.6</v>
      </c>
      <c r="AB38">
        <v>0</v>
      </c>
      <c r="AC38">
        <v>0</v>
      </c>
      <c r="AD38" t="s">
        <v>227</v>
      </c>
      <c r="AE38" t="s">
        <v>46</v>
      </c>
      <c r="AF38">
        <v>665</v>
      </c>
      <c r="AG38">
        <v>110799</v>
      </c>
      <c r="AH38">
        <v>85748</v>
      </c>
      <c r="AI38">
        <v>103</v>
      </c>
      <c r="AJ38">
        <v>0.18823098999999999</v>
      </c>
      <c r="AK38" t="s">
        <v>472</v>
      </c>
      <c r="AL38">
        <v>-415.3</v>
      </c>
      <c r="AM38">
        <v>-0.38977005999999997</v>
      </c>
      <c r="AN38">
        <v>547.20000000000005</v>
      </c>
      <c r="AO38">
        <v>1065.5</v>
      </c>
      <c r="AP38">
        <v>1586908800</v>
      </c>
      <c r="AQ38">
        <v>1597293000</v>
      </c>
      <c r="AR38">
        <v>1597293000</v>
      </c>
      <c r="AS38">
        <v>1597293000</v>
      </c>
      <c r="AT38">
        <v>5.75</v>
      </c>
      <c r="AU38">
        <v>33.759087000000001</v>
      </c>
      <c r="AV38">
        <v>8.6910519999999995E-3</v>
      </c>
      <c r="AW38" t="s">
        <v>150</v>
      </c>
      <c r="AX38">
        <v>19.260000000000002</v>
      </c>
      <c r="AY38">
        <v>15893300</v>
      </c>
      <c r="AZ38">
        <v>85.936000000000007</v>
      </c>
      <c r="BA38">
        <v>729.04570000000001</v>
      </c>
      <c r="BB38">
        <v>-78.845699999999994</v>
      </c>
      <c r="BC38">
        <v>-0.10814918599999999</v>
      </c>
      <c r="BD38">
        <v>870.17693999999995</v>
      </c>
      <c r="BE38">
        <v>-219.97693000000001</v>
      </c>
      <c r="BF38">
        <v>-0.25279563999999999</v>
      </c>
      <c r="BG38">
        <v>10333824000</v>
      </c>
      <c r="BH38">
        <v>7.5660962999999999</v>
      </c>
      <c r="BI38">
        <v>15</v>
      </c>
      <c r="BJ38">
        <v>0</v>
      </c>
      <c r="BK38" t="b">
        <v>0</v>
      </c>
      <c r="BL38">
        <v>2</v>
      </c>
      <c r="BM38">
        <v>900658800000</v>
      </c>
      <c r="BN38" t="s">
        <v>413</v>
      </c>
    </row>
    <row r="39" spans="1:66" x14ac:dyDescent="0.2">
      <c r="A39" t="s">
        <v>414</v>
      </c>
      <c r="B39" t="s">
        <v>93</v>
      </c>
      <c r="C39" t="s">
        <v>142</v>
      </c>
      <c r="D39" t="s">
        <v>143</v>
      </c>
      <c r="E39" t="s">
        <v>162</v>
      </c>
      <c r="F39" t="b">
        <v>0</v>
      </c>
      <c r="G39" t="s">
        <v>46</v>
      </c>
      <c r="H39" t="s">
        <v>223</v>
      </c>
      <c r="I39" t="s">
        <v>473</v>
      </c>
      <c r="J39" t="s">
        <v>474</v>
      </c>
      <c r="K39" t="s">
        <v>475</v>
      </c>
      <c r="L39" t="s">
        <v>224</v>
      </c>
      <c r="M39" t="s">
        <v>225</v>
      </c>
      <c r="N39">
        <v>7200000</v>
      </c>
      <c r="O39" t="s">
        <v>226</v>
      </c>
      <c r="P39" t="b">
        <v>0</v>
      </c>
      <c r="Q39">
        <v>0.17499971</v>
      </c>
      <c r="R39">
        <v>2.6985307000000001</v>
      </c>
      <c r="S39">
        <v>1589538658</v>
      </c>
      <c r="T39">
        <v>6.66</v>
      </c>
      <c r="U39">
        <v>6.72</v>
      </c>
      <c r="V39" t="s">
        <v>6329</v>
      </c>
      <c r="W39">
        <v>6.52</v>
      </c>
      <c r="X39">
        <v>381832</v>
      </c>
      <c r="Y39">
        <v>6.4850000000000003</v>
      </c>
      <c r="Z39">
        <v>6.66</v>
      </c>
      <c r="AA39">
        <v>6.6749999999999998</v>
      </c>
      <c r="AB39">
        <v>0</v>
      </c>
      <c r="AC39">
        <v>0</v>
      </c>
      <c r="AD39" t="s">
        <v>227</v>
      </c>
      <c r="AE39" t="s">
        <v>46</v>
      </c>
      <c r="AF39">
        <v>6.5549999999999997</v>
      </c>
      <c r="AG39">
        <v>2287850</v>
      </c>
      <c r="AH39">
        <v>1104913</v>
      </c>
      <c r="AI39">
        <v>1.3499999</v>
      </c>
      <c r="AJ39">
        <v>0.25423726000000002</v>
      </c>
      <c r="AK39" t="s">
        <v>476</v>
      </c>
      <c r="AL39">
        <v>-5.6100006000000002</v>
      </c>
      <c r="AM39">
        <v>-0.45721275</v>
      </c>
      <c r="AN39">
        <v>5.31</v>
      </c>
      <c r="AO39">
        <v>12.27</v>
      </c>
      <c r="AP39">
        <v>1586908800</v>
      </c>
      <c r="AQ39">
        <v>1596553140</v>
      </c>
      <c r="AR39">
        <v>1596553140</v>
      </c>
      <c r="AS39">
        <v>1596553140</v>
      </c>
      <c r="AT39">
        <v>0.35</v>
      </c>
      <c r="AV39">
        <v>5.3970700000000003E-2</v>
      </c>
      <c r="AW39" t="s">
        <v>150</v>
      </c>
      <c r="AX39">
        <v>-0.21</v>
      </c>
      <c r="AY39">
        <v>334160992</v>
      </c>
      <c r="AZ39">
        <v>5.2549999999999999</v>
      </c>
      <c r="BA39">
        <v>7.2372855999999999</v>
      </c>
      <c r="BB39">
        <v>-0.57728577000000003</v>
      </c>
      <c r="BC39">
        <v>-7.9765506E-2</v>
      </c>
      <c r="BD39">
        <v>9.4673780000000001</v>
      </c>
      <c r="BE39">
        <v>-2.8073777999999998</v>
      </c>
      <c r="BF39">
        <v>-0.29653173999999999</v>
      </c>
      <c r="BG39">
        <v>2225512192</v>
      </c>
      <c r="BH39">
        <v>1.2673643999999999</v>
      </c>
      <c r="BI39">
        <v>15</v>
      </c>
      <c r="BJ39">
        <v>0</v>
      </c>
      <c r="BK39" t="b">
        <v>0</v>
      </c>
      <c r="BL39">
        <v>2</v>
      </c>
      <c r="BM39">
        <v>978940800000</v>
      </c>
      <c r="BN39" t="s">
        <v>414</v>
      </c>
    </row>
    <row r="40" spans="1:66" x14ac:dyDescent="0.2">
      <c r="A40" t="s">
        <v>415</v>
      </c>
      <c r="B40" t="s">
        <v>94</v>
      </c>
      <c r="C40" t="s">
        <v>142</v>
      </c>
      <c r="D40" t="s">
        <v>143</v>
      </c>
      <c r="E40" t="s">
        <v>162</v>
      </c>
      <c r="F40" t="b">
        <v>0</v>
      </c>
      <c r="G40" t="s">
        <v>46</v>
      </c>
      <c r="H40" t="s">
        <v>223</v>
      </c>
      <c r="I40" t="s">
        <v>477</v>
      </c>
      <c r="J40" t="s">
        <v>478</v>
      </c>
      <c r="K40" t="s">
        <v>479</v>
      </c>
      <c r="L40" t="s">
        <v>224</v>
      </c>
      <c r="M40" t="s">
        <v>225</v>
      </c>
      <c r="N40">
        <v>7200000</v>
      </c>
      <c r="O40" t="s">
        <v>226</v>
      </c>
      <c r="P40" t="b">
        <v>0</v>
      </c>
      <c r="Q40">
        <v>0.2000122</v>
      </c>
      <c r="R40">
        <v>4.0496499999999998E-2</v>
      </c>
      <c r="S40">
        <v>1589538814</v>
      </c>
      <c r="T40">
        <v>494.1</v>
      </c>
      <c r="U40">
        <v>499.7</v>
      </c>
      <c r="V40" t="s">
        <v>6330</v>
      </c>
      <c r="W40">
        <v>491.1</v>
      </c>
      <c r="X40">
        <v>55236</v>
      </c>
      <c r="Y40">
        <v>493.9</v>
      </c>
      <c r="Z40">
        <v>494</v>
      </c>
      <c r="AA40">
        <v>494.3</v>
      </c>
      <c r="AB40">
        <v>0</v>
      </c>
      <c r="AC40">
        <v>0</v>
      </c>
      <c r="AD40" t="s">
        <v>227</v>
      </c>
      <c r="AE40" t="s">
        <v>46</v>
      </c>
      <c r="AF40">
        <v>498.3</v>
      </c>
      <c r="AG40">
        <v>295490</v>
      </c>
      <c r="AH40">
        <v>165215</v>
      </c>
      <c r="AI40">
        <v>47.399994</v>
      </c>
      <c r="AJ40">
        <v>0.10611147</v>
      </c>
      <c r="AK40" t="s">
        <v>480</v>
      </c>
      <c r="AL40">
        <v>-83.699979999999996</v>
      </c>
      <c r="AM40">
        <v>-0.14485978999999999</v>
      </c>
      <c r="AN40">
        <v>446.7</v>
      </c>
      <c r="AO40">
        <v>577.79999999999995</v>
      </c>
      <c r="AP40">
        <v>1586822400</v>
      </c>
      <c r="AQ40">
        <v>1597295700</v>
      </c>
      <c r="AR40">
        <v>1597295700</v>
      </c>
      <c r="AS40">
        <v>1597295700</v>
      </c>
      <c r="AT40">
        <v>22</v>
      </c>
      <c r="AU40">
        <v>15.217123000000001</v>
      </c>
      <c r="AV40">
        <v>4.4543430000000002E-2</v>
      </c>
      <c r="AW40" t="s">
        <v>150</v>
      </c>
      <c r="AX40">
        <v>32.47</v>
      </c>
      <c r="AY40">
        <v>51801600</v>
      </c>
      <c r="AZ40">
        <v>174.78100000000001</v>
      </c>
      <c r="BA40">
        <v>513.78330000000005</v>
      </c>
      <c r="BB40">
        <v>-19.683319999999998</v>
      </c>
      <c r="BC40">
        <v>-3.8310546000000001E-2</v>
      </c>
      <c r="BD40">
        <v>521.90830000000005</v>
      </c>
      <c r="BE40">
        <v>-27.808319999999998</v>
      </c>
      <c r="BF40">
        <v>-5.3282000000000003E-2</v>
      </c>
      <c r="BG40">
        <v>25595170816</v>
      </c>
      <c r="BH40">
        <v>2.8269663</v>
      </c>
      <c r="BI40">
        <v>15</v>
      </c>
      <c r="BJ40">
        <v>0</v>
      </c>
      <c r="BK40" t="b">
        <v>0</v>
      </c>
      <c r="BL40">
        <v>2</v>
      </c>
      <c r="BM40">
        <v>907570800000</v>
      </c>
      <c r="BN40" t="s">
        <v>415</v>
      </c>
    </row>
    <row r="41" spans="1:66" x14ac:dyDescent="0.2">
      <c r="A41" t="s">
        <v>416</v>
      </c>
      <c r="B41" t="s">
        <v>95</v>
      </c>
      <c r="C41" t="s">
        <v>142</v>
      </c>
      <c r="D41" t="s">
        <v>143</v>
      </c>
      <c r="E41" t="s">
        <v>162</v>
      </c>
      <c r="F41" t="b">
        <v>0</v>
      </c>
      <c r="G41" t="s">
        <v>46</v>
      </c>
      <c r="H41" t="s">
        <v>223</v>
      </c>
      <c r="I41" t="s">
        <v>481</v>
      </c>
      <c r="J41" t="s">
        <v>482</v>
      </c>
      <c r="K41" t="s">
        <v>483</v>
      </c>
      <c r="L41" t="s">
        <v>224</v>
      </c>
      <c r="M41" t="s">
        <v>225</v>
      </c>
      <c r="N41">
        <v>7200000</v>
      </c>
      <c r="O41" t="s">
        <v>226</v>
      </c>
      <c r="P41" t="b">
        <v>0</v>
      </c>
      <c r="Q41">
        <v>4.4000015000000001</v>
      </c>
      <c r="R41">
        <v>6.8642770000000004</v>
      </c>
      <c r="S41">
        <v>1589537988</v>
      </c>
      <c r="T41">
        <v>68.5</v>
      </c>
      <c r="U41">
        <v>68.5</v>
      </c>
      <c r="V41" t="s">
        <v>6331</v>
      </c>
      <c r="W41">
        <v>64.2</v>
      </c>
      <c r="X41">
        <v>2499</v>
      </c>
      <c r="Y41">
        <v>64.099999999999994</v>
      </c>
      <c r="Z41">
        <v>65.2</v>
      </c>
      <c r="AA41">
        <v>68.5</v>
      </c>
      <c r="AB41">
        <v>0</v>
      </c>
      <c r="AC41">
        <v>0</v>
      </c>
      <c r="AD41" t="s">
        <v>227</v>
      </c>
      <c r="AE41" t="s">
        <v>46</v>
      </c>
      <c r="AF41">
        <v>64.2</v>
      </c>
      <c r="AG41">
        <v>883</v>
      </c>
      <c r="AH41">
        <v>249</v>
      </c>
      <c r="AI41">
        <v>18.5</v>
      </c>
      <c r="AJ41">
        <v>0.37</v>
      </c>
      <c r="AK41" t="s">
        <v>2983</v>
      </c>
      <c r="AL41">
        <v>-48.300002999999997</v>
      </c>
      <c r="AM41">
        <v>-0.41352739999999999</v>
      </c>
      <c r="AN41">
        <v>50</v>
      </c>
      <c r="AO41">
        <v>116.8</v>
      </c>
      <c r="AP41">
        <v>1555545600</v>
      </c>
      <c r="AT41">
        <v>4</v>
      </c>
      <c r="AV41">
        <v>6.2402498000000001E-2</v>
      </c>
      <c r="AW41" t="s">
        <v>150</v>
      </c>
      <c r="AX41">
        <v>-164.56200000000001</v>
      </c>
      <c r="AY41">
        <v>1758370</v>
      </c>
      <c r="AZ41">
        <v>146.988</v>
      </c>
      <c r="BA41">
        <v>63.4</v>
      </c>
      <c r="BB41">
        <v>5.0999984999999999</v>
      </c>
      <c r="BC41">
        <v>8.0441620000000005E-2</v>
      </c>
      <c r="BD41">
        <v>76.365036000000003</v>
      </c>
      <c r="BE41">
        <v>-7.8650359999999999</v>
      </c>
      <c r="BF41">
        <v>-0.10299263</v>
      </c>
      <c r="BG41">
        <v>120448344</v>
      </c>
      <c r="BH41">
        <v>0.46602442999999999</v>
      </c>
      <c r="BI41">
        <v>15</v>
      </c>
      <c r="BJ41">
        <v>0</v>
      </c>
      <c r="BK41" t="b">
        <v>0</v>
      </c>
      <c r="BL41">
        <v>2</v>
      </c>
      <c r="BM41">
        <v>1151650800000</v>
      </c>
      <c r="BN41" t="s">
        <v>416</v>
      </c>
    </row>
    <row r="42" spans="1:66" x14ac:dyDescent="0.2">
      <c r="A42" t="s">
        <v>484</v>
      </c>
      <c r="B42" t="s">
        <v>11</v>
      </c>
      <c r="C42" t="s">
        <v>142</v>
      </c>
      <c r="D42" t="s">
        <v>143</v>
      </c>
      <c r="E42" t="s">
        <v>162</v>
      </c>
      <c r="F42" t="b">
        <v>0</v>
      </c>
      <c r="G42" t="s">
        <v>49</v>
      </c>
      <c r="H42" t="s">
        <v>490</v>
      </c>
      <c r="I42" t="s">
        <v>491</v>
      </c>
      <c r="J42" t="s">
        <v>492</v>
      </c>
      <c r="K42" t="s">
        <v>493</v>
      </c>
      <c r="L42" t="s">
        <v>494</v>
      </c>
      <c r="M42" t="s">
        <v>225</v>
      </c>
      <c r="N42">
        <v>7200000</v>
      </c>
      <c r="O42" t="s">
        <v>495</v>
      </c>
      <c r="P42" t="b">
        <v>0</v>
      </c>
      <c r="Q42">
        <v>-6.2000275000000001E-2</v>
      </c>
      <c r="R42">
        <v>-0.81343836000000003</v>
      </c>
      <c r="S42">
        <v>1589538836</v>
      </c>
      <c r="T42">
        <v>7.56</v>
      </c>
      <c r="U42">
        <v>7.8680000000000003</v>
      </c>
      <c r="V42" t="s">
        <v>6332</v>
      </c>
      <c r="W42">
        <v>7.4960000000000004</v>
      </c>
      <c r="X42">
        <v>3947981</v>
      </c>
      <c r="Y42">
        <v>7.6219999999999999</v>
      </c>
      <c r="Z42">
        <v>7.5720000000000001</v>
      </c>
      <c r="AA42">
        <v>7.5780000000000003</v>
      </c>
      <c r="AB42">
        <v>9482</v>
      </c>
      <c r="AC42">
        <v>19008</v>
      </c>
      <c r="AD42" t="s">
        <v>496</v>
      </c>
      <c r="AE42" t="s">
        <v>49</v>
      </c>
      <c r="AF42">
        <v>7.82</v>
      </c>
      <c r="AG42">
        <v>12663576</v>
      </c>
      <c r="AH42">
        <v>6461439</v>
      </c>
      <c r="AI42">
        <v>0.53999995999999995</v>
      </c>
      <c r="AJ42">
        <v>7.6923069999999996E-2</v>
      </c>
      <c r="AK42" t="s">
        <v>497</v>
      </c>
      <c r="AL42">
        <v>-10.77</v>
      </c>
      <c r="AM42">
        <v>-0.58756140000000001</v>
      </c>
      <c r="AN42">
        <v>7.02</v>
      </c>
      <c r="AO42">
        <v>18.329999999999998</v>
      </c>
      <c r="AQ42">
        <v>1587619800</v>
      </c>
      <c r="AR42">
        <v>1589779800</v>
      </c>
      <c r="AS42">
        <v>1590399000</v>
      </c>
      <c r="AT42">
        <v>0.8</v>
      </c>
      <c r="AU42">
        <v>2.9647060000000001</v>
      </c>
      <c r="AV42">
        <v>0.10495932400000001</v>
      </c>
      <c r="AW42" t="s">
        <v>150</v>
      </c>
      <c r="AX42">
        <v>2.5499999999999998</v>
      </c>
      <c r="AY42">
        <v>478193984</v>
      </c>
      <c r="AZ42">
        <v>21.219000000000001</v>
      </c>
      <c r="BA42">
        <v>8.2235999999999994</v>
      </c>
      <c r="BB42">
        <v>-0.66360043999999996</v>
      </c>
      <c r="BC42">
        <v>-8.0694639999999998E-2</v>
      </c>
      <c r="BD42">
        <v>13.221069999999999</v>
      </c>
      <c r="BE42">
        <v>-5.6610703000000004</v>
      </c>
      <c r="BF42">
        <v>-0.4281855</v>
      </c>
      <c r="BG42">
        <v>3615146496</v>
      </c>
      <c r="BH42">
        <v>0.35628447000000002</v>
      </c>
      <c r="BI42">
        <v>15</v>
      </c>
      <c r="BJ42">
        <v>0</v>
      </c>
      <c r="BK42" t="b">
        <v>0</v>
      </c>
      <c r="BL42">
        <v>2</v>
      </c>
      <c r="BM42">
        <v>850723200000</v>
      </c>
      <c r="BN42" t="s">
        <v>484</v>
      </c>
    </row>
    <row r="43" spans="1:66" x14ac:dyDescent="0.2">
      <c r="A43" t="s">
        <v>485</v>
      </c>
      <c r="B43" t="s">
        <v>12</v>
      </c>
      <c r="C43" t="s">
        <v>142</v>
      </c>
      <c r="D43" t="s">
        <v>143</v>
      </c>
      <c r="E43" t="s">
        <v>162</v>
      </c>
      <c r="F43" t="b">
        <v>0</v>
      </c>
      <c r="G43" t="s">
        <v>49</v>
      </c>
      <c r="H43" t="s">
        <v>498</v>
      </c>
      <c r="I43" t="s">
        <v>499</v>
      </c>
      <c r="J43" t="s">
        <v>500</v>
      </c>
      <c r="K43" t="s">
        <v>501</v>
      </c>
      <c r="L43" t="s">
        <v>494</v>
      </c>
      <c r="M43" t="s">
        <v>225</v>
      </c>
      <c r="N43">
        <v>7200000</v>
      </c>
      <c r="O43" t="s">
        <v>502</v>
      </c>
      <c r="P43" t="b">
        <v>0</v>
      </c>
      <c r="Q43">
        <v>0.26200008000000002</v>
      </c>
      <c r="R43">
        <v>4.7309513000000001</v>
      </c>
      <c r="S43">
        <v>1589538629</v>
      </c>
      <c r="T43">
        <v>5.8</v>
      </c>
      <c r="U43">
        <v>5.8</v>
      </c>
      <c r="V43" t="s">
        <v>6333</v>
      </c>
      <c r="W43">
        <v>5.4859999999999998</v>
      </c>
      <c r="X43">
        <v>100</v>
      </c>
      <c r="Y43">
        <v>5.5380000000000003</v>
      </c>
      <c r="Z43">
        <v>5.6879999999999997</v>
      </c>
      <c r="AA43">
        <v>5.8120000000000003</v>
      </c>
      <c r="AB43">
        <v>2000</v>
      </c>
      <c r="AC43">
        <v>2000</v>
      </c>
      <c r="AD43" t="s">
        <v>503</v>
      </c>
      <c r="AE43" t="s">
        <v>50</v>
      </c>
      <c r="AF43">
        <v>5.4859999999999998</v>
      </c>
      <c r="AG43">
        <v>5289</v>
      </c>
      <c r="AH43">
        <v>7008</v>
      </c>
      <c r="AI43">
        <v>1.25</v>
      </c>
      <c r="AJ43">
        <v>0.27472526000000003</v>
      </c>
      <c r="AK43" t="s">
        <v>504</v>
      </c>
      <c r="AL43">
        <v>-12.704999000000001</v>
      </c>
      <c r="AM43">
        <v>-0.68657120000000005</v>
      </c>
      <c r="AN43">
        <v>4.55</v>
      </c>
      <c r="AO43">
        <v>18.504999999999999</v>
      </c>
      <c r="AT43">
        <v>0.77500000000000002</v>
      </c>
      <c r="AU43">
        <v>4.8657719999999998</v>
      </c>
      <c r="AV43">
        <v>0.13994221000000001</v>
      </c>
      <c r="AW43" t="s">
        <v>150</v>
      </c>
      <c r="AX43">
        <v>1.1919999999999999</v>
      </c>
      <c r="AY43">
        <v>397000000</v>
      </c>
      <c r="AZ43">
        <v>10.894</v>
      </c>
      <c r="BA43">
        <v>6.7422943000000002</v>
      </c>
      <c r="BB43">
        <v>-0.94229410000000002</v>
      </c>
      <c r="BC43">
        <v>-0.13975868</v>
      </c>
      <c r="BD43">
        <v>13.137739</v>
      </c>
      <c r="BE43">
        <v>-7.337739</v>
      </c>
      <c r="BF43">
        <v>-0.55852369999999996</v>
      </c>
      <c r="BG43">
        <v>2290947840</v>
      </c>
      <c r="BH43">
        <v>0.53240319999999997</v>
      </c>
      <c r="BI43">
        <v>15</v>
      </c>
      <c r="BJ43">
        <v>0</v>
      </c>
      <c r="BK43" t="b">
        <v>0</v>
      </c>
      <c r="BL43">
        <v>2</v>
      </c>
      <c r="BM43">
        <v>1013151600000</v>
      </c>
      <c r="BN43" t="s">
        <v>485</v>
      </c>
    </row>
    <row r="44" spans="1:66" x14ac:dyDescent="0.2">
      <c r="A44" t="s">
        <v>486</v>
      </c>
      <c r="B44" t="s">
        <v>13</v>
      </c>
      <c r="C44" t="s">
        <v>142</v>
      </c>
      <c r="D44" t="s">
        <v>143</v>
      </c>
      <c r="E44" t="s">
        <v>162</v>
      </c>
      <c r="F44" t="b">
        <v>0</v>
      </c>
      <c r="G44" t="s">
        <v>49</v>
      </c>
      <c r="H44" t="s">
        <v>490</v>
      </c>
      <c r="I44" t="s">
        <v>505</v>
      </c>
      <c r="J44" t="s">
        <v>506</v>
      </c>
      <c r="K44" t="s">
        <v>507</v>
      </c>
      <c r="L44" t="s">
        <v>494</v>
      </c>
      <c r="M44" t="s">
        <v>225</v>
      </c>
      <c r="N44">
        <v>7200000</v>
      </c>
      <c r="O44" t="s">
        <v>495</v>
      </c>
      <c r="P44" t="b">
        <v>0</v>
      </c>
      <c r="Q44">
        <v>-2.3000001999999999E-2</v>
      </c>
      <c r="R44">
        <v>-0.79612329999999998</v>
      </c>
      <c r="S44">
        <v>1589538830</v>
      </c>
      <c r="T44">
        <v>2.8660000000000001</v>
      </c>
      <c r="U44">
        <v>3.02</v>
      </c>
      <c r="V44" t="s">
        <v>6334</v>
      </c>
      <c r="W44">
        <v>2.8660000000000001</v>
      </c>
      <c r="X44">
        <v>2588031</v>
      </c>
      <c r="Y44">
        <v>2.8889999999999998</v>
      </c>
      <c r="Z44">
        <v>2.863</v>
      </c>
      <c r="AA44">
        <v>2.88</v>
      </c>
      <c r="AB44">
        <v>416</v>
      </c>
      <c r="AC44">
        <v>2240</v>
      </c>
      <c r="AD44" t="s">
        <v>496</v>
      </c>
      <c r="AE44" t="s">
        <v>49</v>
      </c>
      <c r="AF44">
        <v>3</v>
      </c>
      <c r="AG44">
        <v>4721274</v>
      </c>
      <c r="AH44">
        <v>6366638</v>
      </c>
      <c r="AI44">
        <v>0.44299983999999998</v>
      </c>
      <c r="AJ44">
        <v>0.18283112000000001</v>
      </c>
      <c r="AK44" t="s">
        <v>508</v>
      </c>
      <c r="AL44">
        <v>-9.8490000000000002</v>
      </c>
      <c r="AM44">
        <v>-0.77459690000000003</v>
      </c>
      <c r="AN44">
        <v>2.423</v>
      </c>
      <c r="AO44">
        <v>12.715</v>
      </c>
      <c r="AQ44">
        <v>1589346000</v>
      </c>
      <c r="AR44">
        <v>1597122000</v>
      </c>
      <c r="AS44">
        <v>1597654800</v>
      </c>
      <c r="AT44">
        <v>0.54</v>
      </c>
      <c r="AU44">
        <v>3.9585636000000002</v>
      </c>
      <c r="AV44">
        <v>0.1869159</v>
      </c>
      <c r="AW44" t="s">
        <v>150</v>
      </c>
      <c r="AX44">
        <v>0.72399999999999998</v>
      </c>
      <c r="AY44">
        <v>587900992</v>
      </c>
      <c r="AZ44">
        <v>5.41</v>
      </c>
      <c r="BA44">
        <v>3.7305999999999999</v>
      </c>
      <c r="BB44">
        <v>-0.86460020000000004</v>
      </c>
      <c r="BC44">
        <v>-0.23175900999999999</v>
      </c>
      <c r="BD44">
        <v>8.4549020000000006</v>
      </c>
      <c r="BE44">
        <v>-5.5889015000000004</v>
      </c>
      <c r="BF44">
        <v>-0.66102499999999997</v>
      </c>
      <c r="BG44">
        <v>1691796864</v>
      </c>
      <c r="BH44">
        <v>0.52975969999999994</v>
      </c>
      <c r="BI44">
        <v>15</v>
      </c>
      <c r="BJ44">
        <v>0</v>
      </c>
      <c r="BK44" t="b">
        <v>0</v>
      </c>
      <c r="BL44">
        <v>4</v>
      </c>
      <c r="BM44">
        <v>886752000000</v>
      </c>
      <c r="BN44" t="s">
        <v>486</v>
      </c>
    </row>
    <row r="45" spans="1:66" x14ac:dyDescent="0.2">
      <c r="A45" t="s">
        <v>487</v>
      </c>
      <c r="B45" t="s">
        <v>14</v>
      </c>
      <c r="C45" t="s">
        <v>142</v>
      </c>
      <c r="D45" t="s">
        <v>143</v>
      </c>
      <c r="E45" t="s">
        <v>162</v>
      </c>
      <c r="F45" t="b">
        <v>0</v>
      </c>
      <c r="G45" t="s">
        <v>49</v>
      </c>
      <c r="H45" t="s">
        <v>490</v>
      </c>
      <c r="I45" t="s">
        <v>509</v>
      </c>
      <c r="J45" t="s">
        <v>510</v>
      </c>
      <c r="K45" t="s">
        <v>511</v>
      </c>
      <c r="L45" t="s">
        <v>494</v>
      </c>
      <c r="M45" t="s">
        <v>225</v>
      </c>
      <c r="N45">
        <v>7200000</v>
      </c>
      <c r="O45" t="s">
        <v>495</v>
      </c>
      <c r="P45" t="b">
        <v>0</v>
      </c>
      <c r="Q45">
        <v>2.6999970000000002</v>
      </c>
      <c r="R45">
        <v>1.5206966</v>
      </c>
      <c r="S45">
        <v>1589538822</v>
      </c>
      <c r="T45">
        <v>180.25</v>
      </c>
      <c r="U45">
        <v>181.55</v>
      </c>
      <c r="V45" t="s">
        <v>6335</v>
      </c>
      <c r="W45">
        <v>177.4</v>
      </c>
      <c r="X45">
        <v>302729</v>
      </c>
      <c r="Y45">
        <v>177.55</v>
      </c>
      <c r="Z45">
        <v>180.4</v>
      </c>
      <c r="AA45">
        <v>180.4</v>
      </c>
      <c r="AB45">
        <v>1416</v>
      </c>
      <c r="AC45">
        <v>1538</v>
      </c>
      <c r="AD45" t="s">
        <v>496</v>
      </c>
      <c r="AE45" t="s">
        <v>49</v>
      </c>
      <c r="AF45">
        <v>178.8</v>
      </c>
      <c r="AG45">
        <v>1062595</v>
      </c>
      <c r="AH45">
        <v>602446</v>
      </c>
      <c r="AI45">
        <v>39.149994</v>
      </c>
      <c r="AJ45">
        <v>0.27746274999999998</v>
      </c>
      <c r="AK45" t="s">
        <v>512</v>
      </c>
      <c r="AL45">
        <v>-103.95001000000001</v>
      </c>
      <c r="AM45">
        <v>-0.36576356999999998</v>
      </c>
      <c r="AN45">
        <v>141.1</v>
      </c>
      <c r="AO45">
        <v>284.2</v>
      </c>
      <c r="AQ45">
        <v>1596691800</v>
      </c>
      <c r="AR45">
        <v>1596691800</v>
      </c>
      <c r="AS45">
        <v>1596691800</v>
      </c>
      <c r="AT45">
        <v>9.8000000000000007</v>
      </c>
      <c r="AU45">
        <v>9.5048510000000004</v>
      </c>
      <c r="AV45">
        <v>5.5195719999999997E-2</v>
      </c>
      <c r="AW45" t="s">
        <v>150</v>
      </c>
      <c r="AX45">
        <v>18.963999999999999</v>
      </c>
      <c r="AY45">
        <v>141460992</v>
      </c>
      <c r="AZ45">
        <v>215.31800000000001</v>
      </c>
      <c r="BA45">
        <v>191.27</v>
      </c>
      <c r="BB45">
        <v>-11.020004</v>
      </c>
      <c r="BC45">
        <v>-5.7614909999999998E-2</v>
      </c>
      <c r="BD45">
        <v>236.96747999999999</v>
      </c>
      <c r="BE45">
        <v>-56.717483999999999</v>
      </c>
      <c r="BF45">
        <v>-0.23934712</v>
      </c>
      <c r="BG45">
        <v>25498343424</v>
      </c>
      <c r="BH45">
        <v>0.83713393999999997</v>
      </c>
      <c r="BI45">
        <v>15</v>
      </c>
      <c r="BJ45">
        <v>0</v>
      </c>
      <c r="BK45" t="b">
        <v>0</v>
      </c>
      <c r="BL45">
        <v>2</v>
      </c>
      <c r="BM45">
        <v>898671600000</v>
      </c>
      <c r="BN45" t="s">
        <v>487</v>
      </c>
    </row>
    <row r="46" spans="1:66" x14ac:dyDescent="0.2">
      <c r="A46" t="s">
        <v>488</v>
      </c>
      <c r="B46" t="s">
        <v>15</v>
      </c>
      <c r="C46" t="s">
        <v>142</v>
      </c>
      <c r="D46" t="s">
        <v>143</v>
      </c>
      <c r="E46" t="s">
        <v>162</v>
      </c>
      <c r="F46" t="b">
        <v>0</v>
      </c>
      <c r="G46" t="s">
        <v>49</v>
      </c>
      <c r="H46" t="s">
        <v>490</v>
      </c>
      <c r="I46" t="s">
        <v>513</v>
      </c>
      <c r="J46" t="s">
        <v>514</v>
      </c>
      <c r="K46" t="s">
        <v>515</v>
      </c>
      <c r="L46" t="s">
        <v>494</v>
      </c>
      <c r="M46" t="s">
        <v>225</v>
      </c>
      <c r="N46">
        <v>7200000</v>
      </c>
      <c r="O46" t="s">
        <v>495</v>
      </c>
      <c r="P46" t="b">
        <v>0</v>
      </c>
      <c r="Q46">
        <v>0.10599995</v>
      </c>
      <c r="R46">
        <v>0.80645120000000003</v>
      </c>
      <c r="S46">
        <v>1589538822</v>
      </c>
      <c r="T46">
        <v>13.25</v>
      </c>
      <c r="U46">
        <v>13.598000000000001</v>
      </c>
      <c r="V46" t="s">
        <v>6336</v>
      </c>
      <c r="W46">
        <v>13.25</v>
      </c>
      <c r="X46">
        <v>51265</v>
      </c>
      <c r="Y46">
        <v>13.144</v>
      </c>
      <c r="Z46">
        <v>13.238</v>
      </c>
      <c r="AA46">
        <v>13.247999999999999</v>
      </c>
      <c r="AB46">
        <v>1065</v>
      </c>
      <c r="AC46">
        <v>3495</v>
      </c>
      <c r="AD46" t="s">
        <v>496</v>
      </c>
      <c r="AE46" t="s">
        <v>48</v>
      </c>
      <c r="AF46">
        <v>13.598000000000001</v>
      </c>
      <c r="AG46">
        <v>367765</v>
      </c>
      <c r="AH46">
        <v>192860</v>
      </c>
      <c r="AI46">
        <v>3.5500001999999999</v>
      </c>
      <c r="AJ46">
        <v>0.36597940000000001</v>
      </c>
      <c r="AK46" t="s">
        <v>516</v>
      </c>
      <c r="AL46">
        <v>-16.510000000000002</v>
      </c>
      <c r="AM46">
        <v>-0.55477149999999997</v>
      </c>
      <c r="AN46">
        <v>9.6999999999999993</v>
      </c>
      <c r="AO46">
        <v>29.76</v>
      </c>
      <c r="AT46">
        <v>1.57</v>
      </c>
      <c r="AU46">
        <v>10.834014</v>
      </c>
      <c r="AV46">
        <v>0.11944613599999999</v>
      </c>
      <c r="AW46" t="s">
        <v>150</v>
      </c>
      <c r="AX46">
        <v>1.2230000000000001</v>
      </c>
      <c r="AY46">
        <v>3706180096</v>
      </c>
      <c r="AZ46">
        <v>22.972000000000001</v>
      </c>
      <c r="BA46">
        <v>15.3512</v>
      </c>
      <c r="BB46">
        <v>-2.1012</v>
      </c>
      <c r="BC46">
        <v>-0.13687530000000001</v>
      </c>
      <c r="BD46">
        <v>21.893986000000002</v>
      </c>
      <c r="BE46">
        <v>-8.6439859999999999</v>
      </c>
      <c r="BF46">
        <v>-0.39481096999999998</v>
      </c>
      <c r="BG46">
        <v>105033547776</v>
      </c>
      <c r="BH46">
        <v>0.57678914000000003</v>
      </c>
      <c r="BI46">
        <v>15</v>
      </c>
      <c r="BJ46">
        <v>0</v>
      </c>
      <c r="BK46" t="b">
        <v>0</v>
      </c>
      <c r="BL46">
        <v>2</v>
      </c>
      <c r="BM46">
        <v>1121842800000</v>
      </c>
      <c r="BN46" t="s">
        <v>488</v>
      </c>
    </row>
    <row r="47" spans="1:66" x14ac:dyDescent="0.2">
      <c r="A47" t="s">
        <v>62</v>
      </c>
      <c r="B47" t="s">
        <v>16</v>
      </c>
      <c r="C47" t="s">
        <v>142</v>
      </c>
      <c r="D47" t="s">
        <v>143</v>
      </c>
      <c r="E47" t="s">
        <v>162</v>
      </c>
      <c r="F47" t="b">
        <v>1</v>
      </c>
      <c r="G47" t="s">
        <v>48</v>
      </c>
      <c r="H47" t="s">
        <v>163</v>
      </c>
      <c r="I47" t="s">
        <v>166</v>
      </c>
      <c r="J47" t="s">
        <v>166</v>
      </c>
      <c r="K47" t="s">
        <v>281</v>
      </c>
      <c r="L47" t="s">
        <v>146</v>
      </c>
      <c r="M47" t="s">
        <v>147</v>
      </c>
      <c r="N47">
        <v>-14400000</v>
      </c>
      <c r="O47" t="s">
        <v>148</v>
      </c>
      <c r="P47" t="b">
        <v>0</v>
      </c>
      <c r="Q47">
        <v>7.9999920000000002E-2</v>
      </c>
      <c r="R47">
        <v>1.4388475000000001</v>
      </c>
      <c r="S47">
        <v>1589486401</v>
      </c>
      <c r="T47">
        <v>5.64</v>
      </c>
      <c r="U47">
        <v>5.79</v>
      </c>
      <c r="V47" t="s">
        <v>2984</v>
      </c>
      <c r="W47">
        <v>5.2</v>
      </c>
      <c r="X47">
        <v>33172621</v>
      </c>
      <c r="Y47">
        <v>5.56</v>
      </c>
      <c r="Z47">
        <v>5.3</v>
      </c>
      <c r="AA47">
        <v>5.79</v>
      </c>
      <c r="AB47">
        <v>32</v>
      </c>
      <c r="AC47">
        <v>362</v>
      </c>
      <c r="AD47" t="s">
        <v>164</v>
      </c>
      <c r="AE47" t="s">
        <v>48</v>
      </c>
      <c r="AF47">
        <v>5.43</v>
      </c>
      <c r="AG47">
        <v>45191235</v>
      </c>
      <c r="AH47">
        <v>41747625</v>
      </c>
      <c r="AI47">
        <v>2.62</v>
      </c>
      <c r="AJ47">
        <v>0.86754966</v>
      </c>
      <c r="AK47" t="s">
        <v>165</v>
      </c>
      <c r="AL47">
        <v>-10.380001</v>
      </c>
      <c r="AM47">
        <v>-0.64794010000000002</v>
      </c>
      <c r="AN47">
        <v>3.02</v>
      </c>
      <c r="AO47">
        <v>16.02</v>
      </c>
      <c r="AP47">
        <v>1583798400</v>
      </c>
      <c r="AQ47">
        <v>1596672000</v>
      </c>
      <c r="AR47">
        <v>1596672000</v>
      </c>
      <c r="AS47">
        <v>1596672000</v>
      </c>
      <c r="AT47">
        <v>0.15</v>
      </c>
      <c r="AU47">
        <v>17.570093</v>
      </c>
      <c r="AV47">
        <v>2.6978418000000001E-2</v>
      </c>
      <c r="AW47" t="s">
        <v>6313</v>
      </c>
      <c r="AX47">
        <v>0.32100000000000001</v>
      </c>
      <c r="AY47">
        <v>790312000</v>
      </c>
      <c r="AZ47">
        <v>15.118</v>
      </c>
      <c r="BA47">
        <v>4.6242856999999997</v>
      </c>
      <c r="BB47">
        <v>1.0157141999999999</v>
      </c>
      <c r="BC47">
        <v>0.2196478</v>
      </c>
      <c r="BD47">
        <v>9.2676809999999996</v>
      </c>
      <c r="BE47">
        <v>-3.6276812999999999</v>
      </c>
      <c r="BF47">
        <v>-0.39143354000000002</v>
      </c>
      <c r="BG47">
        <v>4457359360</v>
      </c>
      <c r="BH47">
        <v>0.37306519999999999</v>
      </c>
      <c r="BI47">
        <v>15</v>
      </c>
      <c r="BJ47">
        <v>0</v>
      </c>
      <c r="BK47" t="b">
        <v>0</v>
      </c>
      <c r="BL47">
        <v>2</v>
      </c>
      <c r="BM47">
        <v>138600000</v>
      </c>
      <c r="BN47" t="s">
        <v>62</v>
      </c>
    </row>
    <row r="48" spans="1:66" x14ac:dyDescent="0.2">
      <c r="A48" t="s">
        <v>489</v>
      </c>
      <c r="B48" t="s">
        <v>17</v>
      </c>
      <c r="C48" t="s">
        <v>142</v>
      </c>
      <c r="D48" t="s">
        <v>143</v>
      </c>
      <c r="E48" t="s">
        <v>162</v>
      </c>
      <c r="F48" t="b">
        <v>0</v>
      </c>
      <c r="G48" t="s">
        <v>517</v>
      </c>
      <c r="H48" t="s">
        <v>417</v>
      </c>
      <c r="I48" t="s">
        <v>518</v>
      </c>
      <c r="J48" t="s">
        <v>519</v>
      </c>
      <c r="K48" t="s">
        <v>520</v>
      </c>
      <c r="L48" t="s">
        <v>421</v>
      </c>
      <c r="M48" t="s">
        <v>422</v>
      </c>
      <c r="N48">
        <v>3600000</v>
      </c>
      <c r="O48" t="s">
        <v>423</v>
      </c>
      <c r="P48" t="b">
        <v>0</v>
      </c>
      <c r="Q48">
        <v>6.3800049999999997</v>
      </c>
      <c r="R48">
        <v>4.6739964000000001</v>
      </c>
      <c r="S48">
        <v>1589538835</v>
      </c>
      <c r="T48">
        <v>142.88</v>
      </c>
      <c r="U48">
        <v>144.96</v>
      </c>
      <c r="V48" t="s">
        <v>6337</v>
      </c>
      <c r="W48">
        <v>139</v>
      </c>
      <c r="X48">
        <v>18362499</v>
      </c>
      <c r="Y48">
        <v>136.5</v>
      </c>
      <c r="Z48">
        <v>142.88</v>
      </c>
      <c r="AA48">
        <v>143.02000000000001</v>
      </c>
      <c r="AB48">
        <v>0</v>
      </c>
      <c r="AC48">
        <v>0</v>
      </c>
      <c r="AD48" t="s">
        <v>417</v>
      </c>
      <c r="AE48" t="s">
        <v>48</v>
      </c>
      <c r="AF48">
        <v>139.5</v>
      </c>
      <c r="AG48">
        <v>51693455</v>
      </c>
      <c r="AH48">
        <v>38283524</v>
      </c>
      <c r="AI48">
        <v>33.120002999999997</v>
      </c>
      <c r="AJ48">
        <v>0.3017493</v>
      </c>
      <c r="AK48" t="s">
        <v>521</v>
      </c>
      <c r="AL48">
        <v>-139.91998000000001</v>
      </c>
      <c r="AM48">
        <v>-0.4947666</v>
      </c>
      <c r="AN48">
        <v>109.76</v>
      </c>
      <c r="AO48">
        <v>282.8</v>
      </c>
      <c r="AQ48">
        <v>1596607200</v>
      </c>
      <c r="AR48">
        <v>1596607200</v>
      </c>
      <c r="AS48">
        <v>1596607200</v>
      </c>
      <c r="AT48">
        <v>0.2</v>
      </c>
      <c r="AV48">
        <v>1.4652014999999999E-3</v>
      </c>
      <c r="AW48" t="s">
        <v>150</v>
      </c>
      <c r="AX48">
        <v>-3</v>
      </c>
      <c r="AY48">
        <v>13324300288</v>
      </c>
      <c r="AZ48">
        <v>3.052</v>
      </c>
      <c r="BA48">
        <v>138.27109999999999</v>
      </c>
      <c r="BB48">
        <v>4.6089019999999996</v>
      </c>
      <c r="BC48">
        <v>3.3332359999999998E-2</v>
      </c>
      <c r="BD48">
        <v>200.01111</v>
      </c>
      <c r="BE48">
        <v>-57.131104000000001</v>
      </c>
      <c r="BF48">
        <v>-0.28563963999999997</v>
      </c>
      <c r="BG48">
        <v>19037761536</v>
      </c>
      <c r="BH48">
        <v>46.815204999999999</v>
      </c>
      <c r="BI48">
        <v>15</v>
      </c>
      <c r="BJ48">
        <v>20</v>
      </c>
      <c r="BK48" t="b">
        <v>0</v>
      </c>
      <c r="BL48">
        <v>2</v>
      </c>
      <c r="BM48">
        <v>1305788400000</v>
      </c>
      <c r="BN48" t="s">
        <v>489</v>
      </c>
    </row>
    <row r="49" spans="1:66" x14ac:dyDescent="0.2">
      <c r="A49" t="s">
        <v>63</v>
      </c>
      <c r="B49" t="s">
        <v>18</v>
      </c>
      <c r="C49" t="s">
        <v>142</v>
      </c>
      <c r="D49" t="s">
        <v>143</v>
      </c>
      <c r="E49" t="s">
        <v>162</v>
      </c>
      <c r="F49" t="b">
        <v>1</v>
      </c>
      <c r="G49" t="s">
        <v>48</v>
      </c>
      <c r="H49" t="s">
        <v>163</v>
      </c>
      <c r="I49" t="s">
        <v>167</v>
      </c>
      <c r="J49" t="s">
        <v>167</v>
      </c>
      <c r="K49" t="s">
        <v>282</v>
      </c>
      <c r="L49" t="s">
        <v>146</v>
      </c>
      <c r="M49" t="s">
        <v>147</v>
      </c>
      <c r="N49">
        <v>-14400000</v>
      </c>
      <c r="O49" t="s">
        <v>148</v>
      </c>
      <c r="P49" t="b">
        <v>0</v>
      </c>
      <c r="Q49">
        <v>-0.57999990000000001</v>
      </c>
      <c r="R49">
        <v>-2.166604</v>
      </c>
      <c r="S49">
        <v>1589486401</v>
      </c>
      <c r="T49">
        <v>26.19</v>
      </c>
      <c r="U49">
        <v>26.684999999999999</v>
      </c>
      <c r="V49" t="s">
        <v>2985</v>
      </c>
      <c r="W49">
        <v>25.28</v>
      </c>
      <c r="X49">
        <v>618276</v>
      </c>
      <c r="Y49">
        <v>26.77</v>
      </c>
      <c r="Z49">
        <v>25.97</v>
      </c>
      <c r="AA49">
        <v>26.04</v>
      </c>
      <c r="AB49">
        <v>10</v>
      </c>
      <c r="AC49">
        <v>14</v>
      </c>
      <c r="AD49" t="s">
        <v>164</v>
      </c>
      <c r="AE49" t="s">
        <v>48</v>
      </c>
      <c r="AF49">
        <v>26.25</v>
      </c>
      <c r="AG49">
        <v>356282</v>
      </c>
      <c r="AH49">
        <v>322075</v>
      </c>
      <c r="AI49">
        <v>0.90999985000000005</v>
      </c>
      <c r="AJ49">
        <v>3.599683E-2</v>
      </c>
      <c r="AK49" t="s">
        <v>2986</v>
      </c>
      <c r="AL49">
        <v>-25.109998999999998</v>
      </c>
      <c r="AM49">
        <v>-0.48947367000000003</v>
      </c>
      <c r="AN49">
        <v>25.28</v>
      </c>
      <c r="AO49">
        <v>51.3</v>
      </c>
      <c r="AP49">
        <v>1591228800</v>
      </c>
      <c r="AQ49">
        <v>1588586406</v>
      </c>
      <c r="AR49">
        <v>1596472200</v>
      </c>
      <c r="AS49">
        <v>1596817800</v>
      </c>
      <c r="AT49">
        <v>1.42</v>
      </c>
      <c r="AU49">
        <v>11.942544</v>
      </c>
      <c r="AV49">
        <v>5.304445E-2</v>
      </c>
      <c r="AW49" t="s">
        <v>6313</v>
      </c>
      <c r="AX49">
        <v>2.1930000000000001</v>
      </c>
      <c r="AY49">
        <v>271376000</v>
      </c>
      <c r="AZ49">
        <v>38.183999999999997</v>
      </c>
      <c r="BA49">
        <v>30.437714</v>
      </c>
      <c r="BB49">
        <v>-4.2477130000000001</v>
      </c>
      <c r="BC49">
        <v>-0.13955428</v>
      </c>
      <c r="BD49">
        <v>40.271450000000002</v>
      </c>
      <c r="BE49">
        <v>-14.0814495</v>
      </c>
      <c r="BF49">
        <v>-0.34966334999999998</v>
      </c>
      <c r="BG49">
        <v>7107337728</v>
      </c>
      <c r="BH49">
        <v>0.68588939999999998</v>
      </c>
      <c r="BI49">
        <v>15</v>
      </c>
      <c r="BJ49">
        <v>0</v>
      </c>
      <c r="BK49" t="b">
        <v>0</v>
      </c>
      <c r="BL49">
        <v>2</v>
      </c>
      <c r="BM49">
        <v>99153000000</v>
      </c>
      <c r="BN49" t="s">
        <v>63</v>
      </c>
    </row>
    <row r="50" spans="1:66" x14ac:dyDescent="0.2">
      <c r="A50" t="s">
        <v>525</v>
      </c>
      <c r="B50" t="s">
        <v>19</v>
      </c>
      <c r="C50" t="s">
        <v>142</v>
      </c>
      <c r="D50" t="s">
        <v>143</v>
      </c>
      <c r="E50" t="s">
        <v>162</v>
      </c>
      <c r="F50" t="b">
        <v>0</v>
      </c>
      <c r="G50" t="s">
        <v>517</v>
      </c>
      <c r="H50" t="s">
        <v>417</v>
      </c>
      <c r="I50" t="s">
        <v>526</v>
      </c>
      <c r="J50" t="s">
        <v>527</v>
      </c>
      <c r="K50" t="s">
        <v>528</v>
      </c>
      <c r="L50" t="s">
        <v>421</v>
      </c>
      <c r="M50" t="s">
        <v>422</v>
      </c>
      <c r="N50">
        <v>3600000</v>
      </c>
      <c r="O50" t="s">
        <v>423</v>
      </c>
      <c r="P50" t="b">
        <v>0</v>
      </c>
      <c r="Q50">
        <v>9.2000119999999992</v>
      </c>
      <c r="R50">
        <v>3.8671763000000001</v>
      </c>
      <c r="S50">
        <v>1589538823</v>
      </c>
      <c r="T50">
        <v>247.1</v>
      </c>
      <c r="U50">
        <v>251.1</v>
      </c>
      <c r="V50" t="s">
        <v>6338</v>
      </c>
      <c r="W50">
        <v>240.2</v>
      </c>
      <c r="X50">
        <v>1385933</v>
      </c>
      <c r="Y50">
        <v>237.9</v>
      </c>
      <c r="Z50">
        <v>246.8</v>
      </c>
      <c r="AA50">
        <v>247.1</v>
      </c>
      <c r="AB50">
        <v>0</v>
      </c>
      <c r="AC50">
        <v>0</v>
      </c>
      <c r="AD50" t="s">
        <v>417</v>
      </c>
      <c r="AE50" t="s">
        <v>50</v>
      </c>
      <c r="AF50">
        <v>241.5</v>
      </c>
      <c r="AG50">
        <v>5999652</v>
      </c>
      <c r="AH50">
        <v>5462423</v>
      </c>
      <c r="AI50">
        <v>50.950012000000001</v>
      </c>
      <c r="AJ50">
        <v>0.25975025000000002</v>
      </c>
      <c r="AK50" t="s">
        <v>529</v>
      </c>
      <c r="AL50">
        <v>-454.69997999999998</v>
      </c>
      <c r="AM50">
        <v>-0.64790535000000005</v>
      </c>
      <c r="AN50">
        <v>196.15</v>
      </c>
      <c r="AO50">
        <v>701.8</v>
      </c>
      <c r="AQ50">
        <v>1596607200</v>
      </c>
      <c r="AR50">
        <v>1596607200</v>
      </c>
      <c r="AS50">
        <v>1596607200</v>
      </c>
      <c r="AT50">
        <v>5.6000000000000001E-2</v>
      </c>
      <c r="AU50">
        <v>8.7314489999999996</v>
      </c>
      <c r="AV50">
        <v>2.3539302999999999E-4</v>
      </c>
      <c r="AW50" t="s">
        <v>150</v>
      </c>
      <c r="AX50">
        <v>28.3</v>
      </c>
      <c r="AY50">
        <v>780705024</v>
      </c>
      <c r="AZ50">
        <v>3.1720000000000002</v>
      </c>
      <c r="BA50">
        <v>262.80554000000001</v>
      </c>
      <c r="BB50">
        <v>-15.705536</v>
      </c>
      <c r="BC50">
        <v>-5.9761050000000003E-2</v>
      </c>
      <c r="BD50">
        <v>520.73820000000001</v>
      </c>
      <c r="BE50">
        <v>-273.63819999999998</v>
      </c>
      <c r="BF50">
        <v>-0.52548134000000002</v>
      </c>
      <c r="BG50">
        <v>1929122176</v>
      </c>
      <c r="BH50">
        <v>77.900379999999998</v>
      </c>
      <c r="BI50">
        <v>15</v>
      </c>
      <c r="BJ50">
        <v>20</v>
      </c>
      <c r="BK50" t="b">
        <v>0</v>
      </c>
      <c r="BL50">
        <v>2</v>
      </c>
      <c r="BM50">
        <v>583743600000</v>
      </c>
      <c r="BN50" t="s">
        <v>525</v>
      </c>
    </row>
    <row r="51" spans="1:66" x14ac:dyDescent="0.2">
      <c r="A51" t="s">
        <v>64</v>
      </c>
      <c r="B51" t="s">
        <v>20</v>
      </c>
      <c r="C51" t="s">
        <v>142</v>
      </c>
      <c r="D51" t="s">
        <v>143</v>
      </c>
      <c r="E51" t="s">
        <v>162</v>
      </c>
      <c r="F51" t="b">
        <v>1</v>
      </c>
      <c r="G51" t="s">
        <v>48</v>
      </c>
      <c r="H51" t="s">
        <v>145</v>
      </c>
      <c r="I51" t="s">
        <v>168</v>
      </c>
      <c r="J51" t="s">
        <v>168</v>
      </c>
      <c r="K51" t="s">
        <v>283</v>
      </c>
      <c r="L51" t="s">
        <v>146</v>
      </c>
      <c r="M51" t="s">
        <v>147</v>
      </c>
      <c r="N51">
        <v>-14400000</v>
      </c>
      <c r="O51" t="s">
        <v>148</v>
      </c>
      <c r="P51" t="b">
        <v>0</v>
      </c>
      <c r="Q51">
        <v>3.6800231999999999</v>
      </c>
      <c r="R51">
        <v>0.83967035999999995</v>
      </c>
      <c r="S51">
        <v>1589486402</v>
      </c>
      <c r="T51">
        <v>441.95</v>
      </c>
      <c r="U51">
        <v>452.3</v>
      </c>
      <c r="V51" t="s">
        <v>1072</v>
      </c>
      <c r="W51">
        <v>432.82010000000002</v>
      </c>
      <c r="X51">
        <v>9007467</v>
      </c>
      <c r="Y51">
        <v>438.27</v>
      </c>
      <c r="Z51">
        <v>440</v>
      </c>
      <c r="AA51">
        <v>0</v>
      </c>
      <c r="AB51">
        <v>14</v>
      </c>
      <c r="AC51">
        <v>8</v>
      </c>
      <c r="AD51" t="s">
        <v>149</v>
      </c>
      <c r="AE51" t="s">
        <v>48</v>
      </c>
      <c r="AF51">
        <v>444.9</v>
      </c>
      <c r="AG51">
        <v>8960514</v>
      </c>
      <c r="AH51">
        <v>6216737</v>
      </c>
      <c r="AI51">
        <v>189.67000999999999</v>
      </c>
      <c r="AJ51">
        <v>0.75182340000000003</v>
      </c>
      <c r="AK51" t="s">
        <v>3714</v>
      </c>
      <c r="AL51">
        <v>-10.429993</v>
      </c>
      <c r="AM51">
        <v>-2.3055822E-2</v>
      </c>
      <c r="AN51">
        <v>252.28</v>
      </c>
      <c r="AO51">
        <v>452.38</v>
      </c>
      <c r="AQ51">
        <v>1587499203</v>
      </c>
      <c r="AR51">
        <v>1594843200</v>
      </c>
      <c r="AS51">
        <v>1595289600</v>
      </c>
      <c r="AU51">
        <v>89.445459999999997</v>
      </c>
      <c r="AW51" t="s">
        <v>6313</v>
      </c>
      <c r="AX51">
        <v>4.9409999999999998</v>
      </c>
      <c r="AY51">
        <v>439804000</v>
      </c>
      <c r="AZ51">
        <v>19.122</v>
      </c>
      <c r="BA51">
        <v>408.11712999999997</v>
      </c>
      <c r="BB51">
        <v>33.832886000000002</v>
      </c>
      <c r="BC51">
        <v>8.2899940000000005E-2</v>
      </c>
      <c r="BD51">
        <v>351.32492000000002</v>
      </c>
      <c r="BE51">
        <v>90.62509</v>
      </c>
      <c r="BF51">
        <v>0.25795235999999999</v>
      </c>
      <c r="BG51">
        <v>194371387392</v>
      </c>
      <c r="BH51">
        <v>23.112123</v>
      </c>
      <c r="BI51">
        <v>15</v>
      </c>
      <c r="BJ51">
        <v>0</v>
      </c>
      <c r="BK51" t="b">
        <v>0</v>
      </c>
      <c r="BL51">
        <v>2</v>
      </c>
      <c r="BM51">
        <v>1022160600000</v>
      </c>
      <c r="BN51" t="s">
        <v>64</v>
      </c>
    </row>
    <row r="52" spans="1:66" x14ac:dyDescent="0.2">
      <c r="A52" t="s">
        <v>65</v>
      </c>
      <c r="B52" t="s">
        <v>26</v>
      </c>
      <c r="C52" t="s">
        <v>142</v>
      </c>
      <c r="D52" t="s">
        <v>143</v>
      </c>
      <c r="E52" t="s">
        <v>162</v>
      </c>
      <c r="F52" t="b">
        <v>1</v>
      </c>
      <c r="G52" t="s">
        <v>48</v>
      </c>
      <c r="H52" t="s">
        <v>163</v>
      </c>
      <c r="I52" t="s">
        <v>170</v>
      </c>
      <c r="J52" t="s">
        <v>284</v>
      </c>
      <c r="K52" t="s">
        <v>285</v>
      </c>
      <c r="L52" t="s">
        <v>146</v>
      </c>
      <c r="M52" t="s">
        <v>147</v>
      </c>
      <c r="N52">
        <v>-14400000</v>
      </c>
      <c r="O52" t="s">
        <v>148</v>
      </c>
      <c r="P52" t="b">
        <v>0</v>
      </c>
      <c r="Q52">
        <v>0.25</v>
      </c>
      <c r="R52">
        <v>1.5772870999999999</v>
      </c>
      <c r="S52">
        <v>1589486401</v>
      </c>
      <c r="T52">
        <v>16.100000000000001</v>
      </c>
      <c r="U52">
        <v>16.53</v>
      </c>
      <c r="V52" t="s">
        <v>522</v>
      </c>
      <c r="W52">
        <v>15.14</v>
      </c>
      <c r="X52">
        <v>13152182</v>
      </c>
      <c r="Y52">
        <v>15.85</v>
      </c>
      <c r="Z52">
        <v>16.37</v>
      </c>
      <c r="AA52">
        <v>0</v>
      </c>
      <c r="AB52">
        <v>22</v>
      </c>
      <c r="AC52">
        <v>14</v>
      </c>
      <c r="AD52" t="s">
        <v>164</v>
      </c>
      <c r="AE52" t="s">
        <v>48</v>
      </c>
      <c r="AF52">
        <v>15.5</v>
      </c>
      <c r="AG52">
        <v>22866762</v>
      </c>
      <c r="AH52">
        <v>13991575</v>
      </c>
      <c r="AI52">
        <v>4.2300005000000001</v>
      </c>
      <c r="AJ52">
        <v>0.35636060000000003</v>
      </c>
      <c r="AK52" t="s">
        <v>169</v>
      </c>
      <c r="AL52">
        <v>-25.300001000000002</v>
      </c>
      <c r="AM52">
        <v>-0.61111110000000002</v>
      </c>
      <c r="AN52">
        <v>11.87</v>
      </c>
      <c r="AO52">
        <v>41.4</v>
      </c>
      <c r="AP52">
        <v>1594252800</v>
      </c>
      <c r="AQ52">
        <v>1587121200</v>
      </c>
      <c r="AR52">
        <v>1594983600</v>
      </c>
      <c r="AS52">
        <v>1595343600</v>
      </c>
      <c r="AT52">
        <v>2</v>
      </c>
      <c r="AV52">
        <v>0.12618296000000001</v>
      </c>
      <c r="AW52" t="s">
        <v>6313</v>
      </c>
      <c r="AX52">
        <v>-12.946</v>
      </c>
      <c r="AY52">
        <v>1387810048</v>
      </c>
      <c r="AZ52">
        <v>11.212999999999999</v>
      </c>
      <c r="BA52">
        <v>15.673142</v>
      </c>
      <c r="BB52">
        <v>0.42685794999999999</v>
      </c>
      <c r="BC52">
        <v>2.7234993999999998E-2</v>
      </c>
      <c r="BD52">
        <v>28.630724000000001</v>
      </c>
      <c r="BE52">
        <v>-12.530723999999999</v>
      </c>
      <c r="BF52">
        <v>-0.43766699999999997</v>
      </c>
      <c r="BG52">
        <v>22343741440</v>
      </c>
      <c r="BH52">
        <v>1.4358335</v>
      </c>
      <c r="BI52">
        <v>15</v>
      </c>
      <c r="BJ52">
        <v>0</v>
      </c>
      <c r="BK52" t="b">
        <v>0</v>
      </c>
      <c r="BL52">
        <v>2</v>
      </c>
      <c r="BM52">
        <v>378657000000</v>
      </c>
      <c r="BN52" t="s">
        <v>65</v>
      </c>
    </row>
    <row r="53" spans="1:66" x14ac:dyDescent="0.2">
      <c r="A53" t="s">
        <v>66</v>
      </c>
      <c r="B53" t="s">
        <v>27</v>
      </c>
      <c r="C53" t="s">
        <v>142</v>
      </c>
      <c r="D53" t="s">
        <v>143</v>
      </c>
      <c r="E53" t="s">
        <v>162</v>
      </c>
      <c r="F53" t="b">
        <v>1</v>
      </c>
      <c r="G53" t="s">
        <v>48</v>
      </c>
      <c r="H53" t="s">
        <v>163</v>
      </c>
      <c r="I53" t="s">
        <v>171</v>
      </c>
      <c r="J53" t="s">
        <v>171</v>
      </c>
      <c r="K53" t="s">
        <v>286</v>
      </c>
      <c r="L53" t="s">
        <v>146</v>
      </c>
      <c r="M53" t="s">
        <v>147</v>
      </c>
      <c r="N53">
        <v>-14400000</v>
      </c>
      <c r="O53" t="s">
        <v>148</v>
      </c>
      <c r="P53" t="b">
        <v>0</v>
      </c>
      <c r="Q53">
        <v>0.40999985</v>
      </c>
      <c r="R53">
        <v>4.2976922999999996</v>
      </c>
      <c r="S53">
        <v>1589486401</v>
      </c>
      <c r="T53">
        <v>9.9499999999999993</v>
      </c>
      <c r="U53">
        <v>10.14</v>
      </c>
      <c r="V53" t="s">
        <v>2987</v>
      </c>
      <c r="W53">
        <v>9.1199999999999992</v>
      </c>
      <c r="X53">
        <v>21387183</v>
      </c>
      <c r="Y53">
        <v>9.5399999999999991</v>
      </c>
      <c r="Z53">
        <v>0</v>
      </c>
      <c r="AA53">
        <v>10.25</v>
      </c>
      <c r="AB53">
        <v>18</v>
      </c>
      <c r="AC53">
        <v>32</v>
      </c>
      <c r="AD53" t="s">
        <v>164</v>
      </c>
      <c r="AE53" t="s">
        <v>48</v>
      </c>
      <c r="AF53">
        <v>9.25</v>
      </c>
      <c r="AG53">
        <v>32392612</v>
      </c>
      <c r="AH53">
        <v>22210975</v>
      </c>
      <c r="AI53">
        <v>5.7</v>
      </c>
      <c r="AJ53">
        <v>1.3411763999999999</v>
      </c>
      <c r="AK53" t="s">
        <v>3715</v>
      </c>
      <c r="AL53">
        <v>-15.849999</v>
      </c>
      <c r="AM53">
        <v>-0.61434109999999997</v>
      </c>
      <c r="AN53">
        <v>4.25</v>
      </c>
      <c r="AO53">
        <v>25.8</v>
      </c>
      <c r="AP53">
        <v>1585094400</v>
      </c>
      <c r="AQ53">
        <v>1587379500</v>
      </c>
      <c r="AR53">
        <v>1595262600</v>
      </c>
      <c r="AS53">
        <v>1595608200</v>
      </c>
      <c r="AT53">
        <v>0.72</v>
      </c>
      <c r="AV53">
        <v>7.5471700000000003E-2</v>
      </c>
      <c r="AW53" t="s">
        <v>6313</v>
      </c>
      <c r="AX53">
        <v>-2.625</v>
      </c>
      <c r="AY53">
        <v>877278016</v>
      </c>
      <c r="AZ53">
        <v>7.8150000000000004</v>
      </c>
      <c r="BA53">
        <v>8.5574279999999998</v>
      </c>
      <c r="BB53">
        <v>1.3925714</v>
      </c>
      <c r="BC53">
        <v>0.16273246999999999</v>
      </c>
      <c r="BD53">
        <v>16.972245999999998</v>
      </c>
      <c r="BE53">
        <v>-7.0222464000000002</v>
      </c>
      <c r="BF53">
        <v>-0.41374880000000003</v>
      </c>
      <c r="BG53">
        <v>8728915968</v>
      </c>
      <c r="BH53">
        <v>1.2731924999999999</v>
      </c>
      <c r="BI53">
        <v>15</v>
      </c>
      <c r="BJ53">
        <v>0</v>
      </c>
      <c r="BK53" t="b">
        <v>0</v>
      </c>
      <c r="BL53">
        <v>2</v>
      </c>
      <c r="BM53">
        <v>76253400000</v>
      </c>
      <c r="BN53" t="s">
        <v>66</v>
      </c>
    </row>
    <row r="54" spans="1:66" x14ac:dyDescent="0.2">
      <c r="A54" t="s">
        <v>67</v>
      </c>
      <c r="B54" t="s">
        <v>21</v>
      </c>
      <c r="C54" t="s">
        <v>142</v>
      </c>
      <c r="D54" t="s">
        <v>143</v>
      </c>
      <c r="E54" t="s">
        <v>162</v>
      </c>
      <c r="F54" t="b">
        <v>1</v>
      </c>
      <c r="G54" t="s">
        <v>48</v>
      </c>
      <c r="H54" t="s">
        <v>145</v>
      </c>
      <c r="I54" t="s">
        <v>173</v>
      </c>
      <c r="J54" t="s">
        <v>173</v>
      </c>
      <c r="K54" t="s">
        <v>287</v>
      </c>
      <c r="L54" t="s">
        <v>146</v>
      </c>
      <c r="M54" t="s">
        <v>147</v>
      </c>
      <c r="N54">
        <v>-14400000</v>
      </c>
      <c r="O54" t="s">
        <v>148</v>
      </c>
      <c r="P54" t="b">
        <v>0</v>
      </c>
      <c r="Q54">
        <v>12.369994999999999</v>
      </c>
      <c r="R54">
        <v>1.5639217000000001</v>
      </c>
      <c r="S54">
        <v>1589486402</v>
      </c>
      <c r="T54">
        <v>803.33</v>
      </c>
      <c r="U54">
        <v>803.36</v>
      </c>
      <c r="V54" t="s">
        <v>2988</v>
      </c>
      <c r="W54">
        <v>764</v>
      </c>
      <c r="X54">
        <v>13455733</v>
      </c>
      <c r="Y54">
        <v>790.96</v>
      </c>
      <c r="Z54">
        <v>801</v>
      </c>
      <c r="AA54">
        <v>803.97</v>
      </c>
      <c r="AB54">
        <v>8</v>
      </c>
      <c r="AC54">
        <v>9</v>
      </c>
      <c r="AD54" t="s">
        <v>149</v>
      </c>
      <c r="AE54" t="s">
        <v>48</v>
      </c>
      <c r="AF54">
        <v>820.83</v>
      </c>
      <c r="AG54">
        <v>18456975</v>
      </c>
      <c r="AH54">
        <v>15112775</v>
      </c>
      <c r="AI54">
        <v>626.34</v>
      </c>
      <c r="AJ54">
        <v>3.5388440000000001</v>
      </c>
      <c r="AK54" t="s">
        <v>172</v>
      </c>
      <c r="AL54">
        <v>-165.65996999999999</v>
      </c>
      <c r="AM54">
        <v>-0.17096148</v>
      </c>
      <c r="AN54">
        <v>176.99</v>
      </c>
      <c r="AO54">
        <v>968.99</v>
      </c>
      <c r="AQ54">
        <v>1588191129</v>
      </c>
      <c r="AR54">
        <v>1595429940</v>
      </c>
      <c r="AS54">
        <v>1595865600</v>
      </c>
      <c r="AW54" t="s">
        <v>6313</v>
      </c>
      <c r="AX54">
        <v>-0.81100000000000005</v>
      </c>
      <c r="AY54">
        <v>185371008</v>
      </c>
      <c r="AZ54">
        <v>49.584000000000003</v>
      </c>
      <c r="BA54">
        <v>680.91345000000001</v>
      </c>
      <c r="BB54">
        <v>122.41656500000001</v>
      </c>
      <c r="BC54">
        <v>0.17978284999999999</v>
      </c>
      <c r="BD54">
        <v>552.81395999999995</v>
      </c>
      <c r="BE54">
        <v>250.51605000000001</v>
      </c>
      <c r="BF54">
        <v>0.45316519999999999</v>
      </c>
      <c r="BG54">
        <v>148914094080</v>
      </c>
      <c r="BH54">
        <v>16.201397</v>
      </c>
      <c r="BI54">
        <v>15</v>
      </c>
      <c r="BJ54">
        <v>0</v>
      </c>
      <c r="BK54" t="b">
        <v>0</v>
      </c>
      <c r="BL54">
        <v>2</v>
      </c>
      <c r="BM54">
        <v>1277818200000</v>
      </c>
      <c r="BN54" t="s">
        <v>67</v>
      </c>
    </row>
    <row r="55" spans="1:66" x14ac:dyDescent="0.2">
      <c r="A55" t="s">
        <v>68</v>
      </c>
      <c r="B55" t="s">
        <v>22</v>
      </c>
      <c r="C55" t="s">
        <v>142</v>
      </c>
      <c r="D55" t="s">
        <v>143</v>
      </c>
      <c r="E55" t="s">
        <v>162</v>
      </c>
      <c r="F55" t="b">
        <v>1</v>
      </c>
      <c r="G55" t="s">
        <v>48</v>
      </c>
      <c r="H55" t="s">
        <v>163</v>
      </c>
      <c r="I55" t="s">
        <v>175</v>
      </c>
      <c r="J55" t="s">
        <v>175</v>
      </c>
      <c r="K55" t="s">
        <v>288</v>
      </c>
      <c r="L55" t="s">
        <v>146</v>
      </c>
      <c r="M55" t="s">
        <v>147</v>
      </c>
      <c r="N55">
        <v>-14400000</v>
      </c>
      <c r="O55" t="s">
        <v>148</v>
      </c>
      <c r="P55" t="b">
        <v>0</v>
      </c>
      <c r="Q55">
        <v>0.40000152999999999</v>
      </c>
      <c r="R55">
        <v>0.95397454999999998</v>
      </c>
      <c r="S55">
        <v>1589486406</v>
      </c>
      <c r="T55">
        <v>42.33</v>
      </c>
      <c r="U55">
        <v>42.55</v>
      </c>
      <c r="V55" t="s">
        <v>1080</v>
      </c>
      <c r="W55">
        <v>40.200000000000003</v>
      </c>
      <c r="X55">
        <v>24856521</v>
      </c>
      <c r="Y55">
        <v>41.93</v>
      </c>
      <c r="Z55">
        <v>42.61</v>
      </c>
      <c r="AA55">
        <v>42.69</v>
      </c>
      <c r="AB55">
        <v>10</v>
      </c>
      <c r="AC55">
        <v>8</v>
      </c>
      <c r="AD55" t="s">
        <v>164</v>
      </c>
      <c r="AE55" t="s">
        <v>48</v>
      </c>
      <c r="AF55">
        <v>41.07</v>
      </c>
      <c r="AG55">
        <v>40306374</v>
      </c>
      <c r="AH55">
        <v>24676675</v>
      </c>
      <c r="AI55">
        <v>12.220001</v>
      </c>
      <c r="AJ55">
        <v>0.40584524999999999</v>
      </c>
      <c r="AK55" t="s">
        <v>174</v>
      </c>
      <c r="AL55">
        <v>-35.6</v>
      </c>
      <c r="AM55">
        <v>-0.45682020000000001</v>
      </c>
      <c r="AN55">
        <v>30.11</v>
      </c>
      <c r="AO55">
        <v>77.930000000000007</v>
      </c>
      <c r="AP55">
        <v>1591747200</v>
      </c>
      <c r="AQ55">
        <v>1588332600</v>
      </c>
      <c r="AR55">
        <v>1596195000</v>
      </c>
      <c r="AS55">
        <v>1596555000</v>
      </c>
      <c r="AT55">
        <v>3.48</v>
      </c>
      <c r="AU55">
        <v>15.883678</v>
      </c>
      <c r="AV55">
        <v>8.2995470000000002E-2</v>
      </c>
      <c r="AW55" t="s">
        <v>6313</v>
      </c>
      <c r="AX55">
        <v>2.665</v>
      </c>
      <c r="AY55">
        <v>4230429952</v>
      </c>
      <c r="AZ55">
        <v>43.063000000000002</v>
      </c>
      <c r="BA55">
        <v>42.307144000000001</v>
      </c>
      <c r="BB55">
        <v>2.2857665999999999E-2</v>
      </c>
      <c r="BC55">
        <v>5.4027909999999999E-4</v>
      </c>
      <c r="BD55">
        <v>57.083840000000002</v>
      </c>
      <c r="BE55">
        <v>-14.753838</v>
      </c>
      <c r="BF55">
        <v>-0.2584591</v>
      </c>
      <c r="BG55">
        <v>179074105344</v>
      </c>
      <c r="BH55">
        <v>0.98297846</v>
      </c>
      <c r="BI55">
        <v>15</v>
      </c>
      <c r="BJ55">
        <v>0</v>
      </c>
      <c r="BK55" t="b">
        <v>0</v>
      </c>
      <c r="BL55">
        <v>2</v>
      </c>
      <c r="BM55">
        <v>-252322200000</v>
      </c>
      <c r="BN55" t="s">
        <v>68</v>
      </c>
    </row>
    <row r="56" spans="1:66" x14ac:dyDescent="0.2">
      <c r="A56" t="s">
        <v>69</v>
      </c>
      <c r="B56" t="s">
        <v>23</v>
      </c>
      <c r="C56" t="s">
        <v>142</v>
      </c>
      <c r="D56" t="s">
        <v>143</v>
      </c>
      <c r="E56" t="s">
        <v>162</v>
      </c>
      <c r="F56" t="b">
        <v>1</v>
      </c>
      <c r="G56" t="s">
        <v>48</v>
      </c>
      <c r="H56" t="s">
        <v>163</v>
      </c>
      <c r="I56" t="s">
        <v>176</v>
      </c>
      <c r="J56" t="s">
        <v>289</v>
      </c>
      <c r="K56" t="s">
        <v>290</v>
      </c>
      <c r="L56" t="s">
        <v>146</v>
      </c>
      <c r="M56" t="s">
        <v>147</v>
      </c>
      <c r="N56">
        <v>-14400000</v>
      </c>
      <c r="O56" t="s">
        <v>148</v>
      </c>
      <c r="P56" t="b">
        <v>0</v>
      </c>
      <c r="Q56">
        <v>1.0000228999999999E-2</v>
      </c>
      <c r="R56">
        <v>8.1567935999999994E-2</v>
      </c>
      <c r="S56">
        <v>1589486401</v>
      </c>
      <c r="T56">
        <v>12.27</v>
      </c>
      <c r="U56">
        <v>12.62</v>
      </c>
      <c r="V56" t="s">
        <v>564</v>
      </c>
      <c r="W56">
        <v>11</v>
      </c>
      <c r="X56">
        <v>55897730</v>
      </c>
      <c r="Y56">
        <v>12.26</v>
      </c>
      <c r="Z56">
        <v>12.81</v>
      </c>
      <c r="AA56">
        <v>12.63</v>
      </c>
      <c r="AB56">
        <v>13</v>
      </c>
      <c r="AC56">
        <v>8</v>
      </c>
      <c r="AD56" t="s">
        <v>164</v>
      </c>
      <c r="AE56" t="s">
        <v>48</v>
      </c>
      <c r="AF56">
        <v>11.67</v>
      </c>
      <c r="AG56">
        <v>63281403</v>
      </c>
      <c r="AH56">
        <v>50866312</v>
      </c>
      <c r="AI56">
        <v>4.4700002999999997</v>
      </c>
      <c r="AJ56">
        <v>0.57307695999999997</v>
      </c>
      <c r="AK56" t="s">
        <v>3716</v>
      </c>
      <c r="AL56">
        <v>-41.62</v>
      </c>
      <c r="AM56">
        <v>-0.77231395000000003</v>
      </c>
      <c r="AN56">
        <v>7.8</v>
      </c>
      <c r="AO56">
        <v>53.89</v>
      </c>
      <c r="AP56">
        <v>1584057600</v>
      </c>
      <c r="AQ56">
        <v>1561027500</v>
      </c>
      <c r="AR56">
        <v>1569409140</v>
      </c>
      <c r="AS56">
        <v>1569844800</v>
      </c>
      <c r="AT56">
        <v>2</v>
      </c>
      <c r="AU56">
        <v>4.5077150000000001</v>
      </c>
      <c r="AV56">
        <v>0.16313212999999999</v>
      </c>
      <c r="AW56" t="s">
        <v>6313</v>
      </c>
      <c r="AX56">
        <v>2.722</v>
      </c>
      <c r="AY56">
        <v>599692992</v>
      </c>
      <c r="AZ56">
        <v>35.46</v>
      </c>
      <c r="BA56">
        <v>12.670857</v>
      </c>
      <c r="BB56">
        <v>-0.40085696999999998</v>
      </c>
      <c r="BC56">
        <v>-3.1636138000000001E-2</v>
      </c>
      <c r="BD56">
        <v>33.69623</v>
      </c>
      <c r="BE56">
        <v>-21.426231000000001</v>
      </c>
      <c r="BF56">
        <v>-0.63586430000000005</v>
      </c>
      <c r="BG56">
        <v>9597962240</v>
      </c>
      <c r="BH56">
        <v>0.34602369999999999</v>
      </c>
      <c r="BI56">
        <v>15</v>
      </c>
      <c r="BJ56">
        <v>0</v>
      </c>
      <c r="BK56" t="b">
        <v>0</v>
      </c>
      <c r="BL56">
        <v>2</v>
      </c>
      <c r="BM56">
        <v>554131800000</v>
      </c>
      <c r="BN56" t="s">
        <v>69</v>
      </c>
    </row>
    <row r="57" spans="1:66" x14ac:dyDescent="0.2">
      <c r="A57" t="s">
        <v>70</v>
      </c>
      <c r="B57" t="s">
        <v>24</v>
      </c>
      <c r="C57" t="s">
        <v>142</v>
      </c>
      <c r="D57" t="s">
        <v>143</v>
      </c>
      <c r="E57" t="s">
        <v>162</v>
      </c>
      <c r="F57" t="b">
        <v>1</v>
      </c>
      <c r="G57" t="s">
        <v>48</v>
      </c>
      <c r="H57" t="s">
        <v>163</v>
      </c>
      <c r="I57" t="s">
        <v>177</v>
      </c>
      <c r="J57" t="s">
        <v>177</v>
      </c>
      <c r="K57" t="s">
        <v>291</v>
      </c>
      <c r="L57" t="s">
        <v>146</v>
      </c>
      <c r="M57" t="s">
        <v>147</v>
      </c>
      <c r="N57">
        <v>-14400000</v>
      </c>
      <c r="O57" t="s">
        <v>148</v>
      </c>
      <c r="P57" t="b">
        <v>0</v>
      </c>
      <c r="Q57">
        <v>0.39000034</v>
      </c>
      <c r="R57">
        <v>5.6277109999999997</v>
      </c>
      <c r="S57">
        <v>1589486401</v>
      </c>
      <c r="T57">
        <v>7.32</v>
      </c>
      <c r="U57">
        <v>7.4349999999999996</v>
      </c>
      <c r="V57" t="s">
        <v>523</v>
      </c>
      <c r="W57">
        <v>6.6</v>
      </c>
      <c r="X57">
        <v>8490218</v>
      </c>
      <c r="Y57">
        <v>6.93</v>
      </c>
      <c r="Z57">
        <v>7.27</v>
      </c>
      <c r="AA57">
        <v>7.89</v>
      </c>
      <c r="AB57">
        <v>13</v>
      </c>
      <c r="AC57">
        <v>11</v>
      </c>
      <c r="AD57" t="s">
        <v>164</v>
      </c>
      <c r="AE57" t="s">
        <v>48</v>
      </c>
      <c r="AF57">
        <v>6.63</v>
      </c>
      <c r="AG57">
        <v>8192572</v>
      </c>
      <c r="AH57">
        <v>9100125</v>
      </c>
      <c r="AI57">
        <v>3.3300002000000002</v>
      </c>
      <c r="AJ57">
        <v>0.83458650000000001</v>
      </c>
      <c r="AK57" t="s">
        <v>3717</v>
      </c>
      <c r="AL57">
        <v>-23.39</v>
      </c>
      <c r="AM57">
        <v>-0.76164114000000005</v>
      </c>
      <c r="AN57">
        <v>3.99</v>
      </c>
      <c r="AO57">
        <v>30.71</v>
      </c>
      <c r="AP57">
        <v>1586908800</v>
      </c>
      <c r="AQ57">
        <v>1589191200</v>
      </c>
      <c r="AR57">
        <v>1596034740</v>
      </c>
      <c r="AS57">
        <v>1596470400</v>
      </c>
      <c r="AT57">
        <v>1.9</v>
      </c>
      <c r="AU57">
        <v>5.0868659999999997</v>
      </c>
      <c r="AV57">
        <v>0.27417027999999999</v>
      </c>
      <c r="AW57" t="s">
        <v>6313</v>
      </c>
      <c r="AX57">
        <v>1.4390000000000001</v>
      </c>
      <c r="AY57">
        <v>235594000</v>
      </c>
      <c r="AZ57">
        <v>27.135999999999999</v>
      </c>
      <c r="BA57">
        <v>7.9477143000000003</v>
      </c>
      <c r="BB57">
        <v>-0.62771416000000002</v>
      </c>
      <c r="BC57">
        <v>-7.8980460000000002E-2</v>
      </c>
      <c r="BD57">
        <v>18.043913</v>
      </c>
      <c r="BE57">
        <v>-10.723913</v>
      </c>
      <c r="BF57">
        <v>-0.59432304000000002</v>
      </c>
      <c r="BG57">
        <v>1724548096</v>
      </c>
      <c r="BH57">
        <v>0.26975234999999997</v>
      </c>
      <c r="BI57">
        <v>15</v>
      </c>
      <c r="BJ57">
        <v>0</v>
      </c>
      <c r="BK57" t="b">
        <v>0</v>
      </c>
      <c r="BL57">
        <v>2</v>
      </c>
      <c r="BM57">
        <v>1483540200000</v>
      </c>
      <c r="BN57" t="s">
        <v>70</v>
      </c>
    </row>
    <row r="58" spans="1:66" x14ac:dyDescent="0.2">
      <c r="A58" t="s">
        <v>72</v>
      </c>
      <c r="B58" t="s">
        <v>73</v>
      </c>
      <c r="C58" t="s">
        <v>142</v>
      </c>
      <c r="D58" t="s">
        <v>143</v>
      </c>
      <c r="E58" t="s">
        <v>162</v>
      </c>
      <c r="F58" t="b">
        <v>1</v>
      </c>
      <c r="G58" t="s">
        <v>48</v>
      </c>
      <c r="H58" t="s">
        <v>145</v>
      </c>
      <c r="I58" t="s">
        <v>179</v>
      </c>
      <c r="J58" t="s">
        <v>292</v>
      </c>
      <c r="K58" t="s">
        <v>293</v>
      </c>
      <c r="L58" t="s">
        <v>146</v>
      </c>
      <c r="M58" t="s">
        <v>147</v>
      </c>
      <c r="N58">
        <v>-14400000</v>
      </c>
      <c r="O58" t="s">
        <v>148</v>
      </c>
      <c r="P58" t="b">
        <v>0</v>
      </c>
      <c r="Q58">
        <v>0.25500010000000001</v>
      </c>
      <c r="R58">
        <v>2.6548685999999999</v>
      </c>
      <c r="S58">
        <v>1589486401</v>
      </c>
      <c r="T58">
        <v>9.86</v>
      </c>
      <c r="U58">
        <v>9.92</v>
      </c>
      <c r="V58" t="s">
        <v>565</v>
      </c>
      <c r="W58">
        <v>9.41</v>
      </c>
      <c r="X58">
        <v>13275968</v>
      </c>
      <c r="Y58">
        <v>9.6050000000000004</v>
      </c>
      <c r="Z58">
        <v>0</v>
      </c>
      <c r="AA58">
        <v>10.9</v>
      </c>
      <c r="AB58">
        <v>40</v>
      </c>
      <c r="AC58">
        <v>32</v>
      </c>
      <c r="AD58" t="s">
        <v>149</v>
      </c>
      <c r="AE58" t="s">
        <v>48</v>
      </c>
      <c r="AF58">
        <v>9.4139999999999997</v>
      </c>
      <c r="AG58">
        <v>23353504</v>
      </c>
      <c r="AH58">
        <v>15272162</v>
      </c>
      <c r="AI58">
        <v>6.6399993999999998</v>
      </c>
      <c r="AJ58">
        <v>2.0621116000000002</v>
      </c>
      <c r="AK58" t="s">
        <v>178</v>
      </c>
      <c r="AL58">
        <v>-4.88</v>
      </c>
      <c r="AM58">
        <v>-0.33107189999999997</v>
      </c>
      <c r="AN58">
        <v>3.22</v>
      </c>
      <c r="AO58">
        <v>14.74</v>
      </c>
      <c r="AQ58">
        <v>1589227272</v>
      </c>
      <c r="AR58">
        <v>1596466740</v>
      </c>
      <c r="AS58">
        <v>1596816000</v>
      </c>
      <c r="AW58" t="s">
        <v>6313</v>
      </c>
      <c r="AX58">
        <v>-1.77</v>
      </c>
      <c r="AY58">
        <v>684001984</v>
      </c>
      <c r="AZ58">
        <v>3.125</v>
      </c>
      <c r="BA58">
        <v>8.2991430000000008</v>
      </c>
      <c r="BB58">
        <v>1.5608568</v>
      </c>
      <c r="BC58">
        <v>0.18807445</v>
      </c>
      <c r="BD58">
        <v>11.424493</v>
      </c>
      <c r="BE58">
        <v>-1.5644932</v>
      </c>
      <c r="BF58">
        <v>-0.13694202999999999</v>
      </c>
      <c r="BG58">
        <v>6744259072</v>
      </c>
      <c r="BH58">
        <v>3.1551999999999998</v>
      </c>
      <c r="BI58">
        <v>15</v>
      </c>
      <c r="BJ58">
        <v>0</v>
      </c>
      <c r="BK58" t="b">
        <v>0</v>
      </c>
      <c r="BL58">
        <v>2</v>
      </c>
      <c r="BM58">
        <v>1328711400000</v>
      </c>
      <c r="BN58" t="s">
        <v>72</v>
      </c>
    </row>
    <row r="59" spans="1:66" x14ac:dyDescent="0.2">
      <c r="A59" t="s">
        <v>74</v>
      </c>
      <c r="B59" t="s">
        <v>77</v>
      </c>
      <c r="C59" t="s">
        <v>142</v>
      </c>
      <c r="D59" t="s">
        <v>143</v>
      </c>
      <c r="E59" t="s">
        <v>162</v>
      </c>
      <c r="F59" t="b">
        <v>1</v>
      </c>
      <c r="G59" t="s">
        <v>48</v>
      </c>
      <c r="H59" t="s">
        <v>163</v>
      </c>
      <c r="I59" t="s">
        <v>181</v>
      </c>
      <c r="J59" t="s">
        <v>181</v>
      </c>
      <c r="K59" t="s">
        <v>294</v>
      </c>
      <c r="L59" t="s">
        <v>146</v>
      </c>
      <c r="M59" t="s">
        <v>147</v>
      </c>
      <c r="N59">
        <v>-14400000</v>
      </c>
      <c r="O59" t="s">
        <v>148</v>
      </c>
      <c r="P59" t="b">
        <v>0</v>
      </c>
      <c r="Q59">
        <v>-8.6500090000000007</v>
      </c>
      <c r="R59">
        <v>-4.5964229999999997</v>
      </c>
      <c r="S59">
        <v>1589486401</v>
      </c>
      <c r="T59">
        <v>179.54</v>
      </c>
      <c r="U59">
        <v>185.95</v>
      </c>
      <c r="V59" t="s">
        <v>3718</v>
      </c>
      <c r="W59">
        <v>173.04</v>
      </c>
      <c r="X59">
        <v>5067511</v>
      </c>
      <c r="Y59">
        <v>188.19</v>
      </c>
      <c r="Z59">
        <v>179.75</v>
      </c>
      <c r="AA59">
        <v>186.9</v>
      </c>
      <c r="AB59">
        <v>10</v>
      </c>
      <c r="AC59">
        <v>9</v>
      </c>
      <c r="AD59" t="s">
        <v>164</v>
      </c>
      <c r="AE59" t="s">
        <v>48</v>
      </c>
      <c r="AF59">
        <v>185.01</v>
      </c>
      <c r="AG59">
        <v>3762533</v>
      </c>
      <c r="AH59">
        <v>2759637</v>
      </c>
      <c r="AI59">
        <v>126.079994</v>
      </c>
      <c r="AJ59">
        <v>2.3583987</v>
      </c>
      <c r="AK59" t="s">
        <v>180</v>
      </c>
      <c r="AL59">
        <v>-24.310013000000001</v>
      </c>
      <c r="AM59">
        <v>-0.11925441000000001</v>
      </c>
      <c r="AN59">
        <v>53.46</v>
      </c>
      <c r="AO59">
        <v>203.85</v>
      </c>
      <c r="AQ59">
        <v>1588190711</v>
      </c>
      <c r="AR59">
        <v>1596067200</v>
      </c>
      <c r="AS59">
        <v>1596499200</v>
      </c>
      <c r="AW59" t="s">
        <v>6313</v>
      </c>
      <c r="AX59">
        <v>-1.357</v>
      </c>
      <c r="AY59">
        <v>74453296</v>
      </c>
      <c r="AZ59">
        <v>13.502000000000001</v>
      </c>
      <c r="BA59">
        <v>169.76942</v>
      </c>
      <c r="BB59">
        <v>9.7705690000000001</v>
      </c>
      <c r="BC59">
        <v>5.7551995000000002E-2</v>
      </c>
      <c r="BD59">
        <v>116.64870000000001</v>
      </c>
      <c r="BE59">
        <v>62.891295999999997</v>
      </c>
      <c r="BF59">
        <v>0.5391513</v>
      </c>
      <c r="BG59">
        <v>13367344128</v>
      </c>
      <c r="BH59">
        <v>13.297288999999999</v>
      </c>
      <c r="BI59">
        <v>15</v>
      </c>
      <c r="BJ59">
        <v>0</v>
      </c>
      <c r="BK59" t="b">
        <v>0</v>
      </c>
      <c r="BL59">
        <v>2</v>
      </c>
      <c r="BM59">
        <v>1435671000000</v>
      </c>
      <c r="BN59" t="s">
        <v>74</v>
      </c>
    </row>
    <row r="60" spans="1:66" x14ac:dyDescent="0.2">
      <c r="A60" t="s">
        <v>75</v>
      </c>
      <c r="B60" t="s">
        <v>75</v>
      </c>
      <c r="C60" t="s">
        <v>142</v>
      </c>
      <c r="D60" t="s">
        <v>143</v>
      </c>
      <c r="E60" t="s">
        <v>162</v>
      </c>
      <c r="F60" t="b">
        <v>1</v>
      </c>
      <c r="G60" t="s">
        <v>48</v>
      </c>
      <c r="H60" t="s">
        <v>163</v>
      </c>
      <c r="I60" t="s">
        <v>183</v>
      </c>
      <c r="J60" t="s">
        <v>295</v>
      </c>
      <c r="K60" t="s">
        <v>296</v>
      </c>
      <c r="L60" t="s">
        <v>146</v>
      </c>
      <c r="M60" t="s">
        <v>147</v>
      </c>
      <c r="N60">
        <v>-14400000</v>
      </c>
      <c r="O60" t="s">
        <v>148</v>
      </c>
      <c r="P60" t="b">
        <v>0</v>
      </c>
      <c r="Q60">
        <v>1.2199936</v>
      </c>
      <c r="R60">
        <v>1.0541723000000001</v>
      </c>
      <c r="S60">
        <v>1589486401</v>
      </c>
      <c r="T60">
        <v>116.95</v>
      </c>
      <c r="U60">
        <v>117.09</v>
      </c>
      <c r="V60" t="s">
        <v>2989</v>
      </c>
      <c r="W60">
        <v>111.81</v>
      </c>
      <c r="X60">
        <v>5140818</v>
      </c>
      <c r="Y60">
        <v>115.73</v>
      </c>
      <c r="Z60">
        <v>116.96</v>
      </c>
      <c r="AA60">
        <v>0</v>
      </c>
      <c r="AB60">
        <v>9</v>
      </c>
      <c r="AC60">
        <v>8</v>
      </c>
      <c r="AD60" t="s">
        <v>164</v>
      </c>
      <c r="AE60" t="s">
        <v>48</v>
      </c>
      <c r="AF60">
        <v>114.57</v>
      </c>
      <c r="AG60">
        <v>6731506</v>
      </c>
      <c r="AH60">
        <v>4579737</v>
      </c>
      <c r="AI60">
        <v>26.39</v>
      </c>
      <c r="AJ60">
        <v>0.29140902000000002</v>
      </c>
      <c r="AK60" t="s">
        <v>182</v>
      </c>
      <c r="AL60">
        <v>-41.800002999999997</v>
      </c>
      <c r="AM60">
        <v>-0.26330710000000002</v>
      </c>
      <c r="AN60">
        <v>90.56</v>
      </c>
      <c r="AO60">
        <v>158.75</v>
      </c>
      <c r="AP60">
        <v>1591747200</v>
      </c>
      <c r="AQ60">
        <v>1595289600</v>
      </c>
      <c r="AR60">
        <v>1595289600</v>
      </c>
      <c r="AS60">
        <v>1595289600</v>
      </c>
      <c r="AT60">
        <v>6.48</v>
      </c>
      <c r="AU60">
        <v>11.583796</v>
      </c>
      <c r="AV60">
        <v>5.5992395E-2</v>
      </c>
      <c r="AW60" t="s">
        <v>6313</v>
      </c>
      <c r="AX60">
        <v>10.096</v>
      </c>
      <c r="AY60">
        <v>887891968</v>
      </c>
      <c r="AZ60">
        <v>22.524000000000001</v>
      </c>
      <c r="BA60">
        <v>118.69857</v>
      </c>
      <c r="BB60">
        <v>-1.7485733000000001</v>
      </c>
      <c r="BC60">
        <v>-1.4731208000000001E-2</v>
      </c>
      <c r="BD60">
        <v>130.23138</v>
      </c>
      <c r="BE60">
        <v>-13.281387</v>
      </c>
      <c r="BF60">
        <v>-0.101983</v>
      </c>
      <c r="BG60">
        <v>103838965760</v>
      </c>
      <c r="BH60">
        <v>5.1922392999999998</v>
      </c>
      <c r="BI60">
        <v>15</v>
      </c>
      <c r="BJ60">
        <v>0</v>
      </c>
      <c r="BK60" t="b">
        <v>0</v>
      </c>
      <c r="BL60">
        <v>2</v>
      </c>
      <c r="BM60">
        <v>-252322200000</v>
      </c>
      <c r="BN60" t="s">
        <v>75</v>
      </c>
    </row>
    <row r="61" spans="1:66" x14ac:dyDescent="0.2">
      <c r="A61" t="s">
        <v>76</v>
      </c>
      <c r="B61" t="s">
        <v>78</v>
      </c>
      <c r="C61" t="s">
        <v>142</v>
      </c>
      <c r="D61" t="s">
        <v>143</v>
      </c>
      <c r="E61" t="s">
        <v>162</v>
      </c>
      <c r="F61" t="b">
        <v>1</v>
      </c>
      <c r="G61" t="s">
        <v>48</v>
      </c>
      <c r="H61" t="s">
        <v>145</v>
      </c>
      <c r="I61" t="s">
        <v>185</v>
      </c>
      <c r="J61" t="s">
        <v>185</v>
      </c>
      <c r="K61" t="s">
        <v>297</v>
      </c>
      <c r="L61" t="s">
        <v>146</v>
      </c>
      <c r="M61" t="s">
        <v>147</v>
      </c>
      <c r="N61">
        <v>-14400000</v>
      </c>
      <c r="O61" t="s">
        <v>148</v>
      </c>
      <c r="P61" t="b">
        <v>0</v>
      </c>
      <c r="Q61">
        <v>20.930175999999999</v>
      </c>
      <c r="R61">
        <v>0.88390553000000005</v>
      </c>
      <c r="S61">
        <v>1589486402</v>
      </c>
      <c r="T61">
        <v>2388.85</v>
      </c>
      <c r="U61">
        <v>2391.37</v>
      </c>
      <c r="V61" t="s">
        <v>2990</v>
      </c>
      <c r="W61">
        <v>2354.0100000000002</v>
      </c>
      <c r="X61">
        <v>3648128</v>
      </c>
      <c r="Y61">
        <v>2367.92</v>
      </c>
      <c r="Z61">
        <v>2386</v>
      </c>
      <c r="AA61">
        <v>2392</v>
      </c>
      <c r="AB61">
        <v>11</v>
      </c>
      <c r="AC61">
        <v>12</v>
      </c>
      <c r="AD61" t="s">
        <v>149</v>
      </c>
      <c r="AE61" t="s">
        <v>48</v>
      </c>
      <c r="AF61">
        <v>2361.0100000000002</v>
      </c>
      <c r="AG61">
        <v>6124395</v>
      </c>
      <c r="AH61">
        <v>3465012</v>
      </c>
      <c r="AI61">
        <v>762.82006999999999</v>
      </c>
      <c r="AJ61">
        <v>0.46913037000000002</v>
      </c>
      <c r="AK61" t="s">
        <v>184</v>
      </c>
      <c r="AL61">
        <v>-86.149900000000002</v>
      </c>
      <c r="AM61">
        <v>-3.4808039999999998E-2</v>
      </c>
      <c r="AN61">
        <v>1626.03</v>
      </c>
      <c r="AO61">
        <v>2475</v>
      </c>
      <c r="AQ61">
        <v>1588276860</v>
      </c>
      <c r="AR61">
        <v>1595516340</v>
      </c>
      <c r="AS61">
        <v>1595865600</v>
      </c>
      <c r="AU61">
        <v>114.10250000000001</v>
      </c>
      <c r="AW61" t="s">
        <v>6313</v>
      </c>
      <c r="AX61">
        <v>20.936</v>
      </c>
      <c r="AY61">
        <v>498776000</v>
      </c>
      <c r="AZ61">
        <v>130.80600000000001</v>
      </c>
      <c r="BA61">
        <v>2231.8029999999999</v>
      </c>
      <c r="BB61">
        <v>157.04712000000001</v>
      </c>
      <c r="BC61">
        <v>7.0367819999999998E-2</v>
      </c>
      <c r="BD61">
        <v>1959.7429999999999</v>
      </c>
      <c r="BE61">
        <v>429.10705999999999</v>
      </c>
      <c r="BF61">
        <v>0.21896088</v>
      </c>
      <c r="BG61">
        <v>1191501103104</v>
      </c>
      <c r="BH61">
        <v>18.262543000000001</v>
      </c>
      <c r="BI61">
        <v>15</v>
      </c>
      <c r="BJ61">
        <v>0</v>
      </c>
      <c r="BK61" t="b">
        <v>0</v>
      </c>
      <c r="BL61">
        <v>2</v>
      </c>
      <c r="BM61">
        <v>863703000000</v>
      </c>
      <c r="BN61" t="s">
        <v>76</v>
      </c>
    </row>
    <row r="62" spans="1:66" x14ac:dyDescent="0.2">
      <c r="A62" t="s">
        <v>96</v>
      </c>
      <c r="B62" t="s">
        <v>97</v>
      </c>
      <c r="C62" t="s">
        <v>142</v>
      </c>
      <c r="D62" t="s">
        <v>143</v>
      </c>
      <c r="E62" t="s">
        <v>162</v>
      </c>
      <c r="F62" t="b">
        <v>1</v>
      </c>
      <c r="G62" t="s">
        <v>48</v>
      </c>
      <c r="H62" t="s">
        <v>163</v>
      </c>
      <c r="I62" t="s">
        <v>187</v>
      </c>
      <c r="J62" t="s">
        <v>187</v>
      </c>
      <c r="K62" t="s">
        <v>298</v>
      </c>
      <c r="L62" t="s">
        <v>146</v>
      </c>
      <c r="M62" t="s">
        <v>147</v>
      </c>
      <c r="N62">
        <v>-14400000</v>
      </c>
      <c r="O62" t="s">
        <v>148</v>
      </c>
      <c r="P62" t="b">
        <v>0</v>
      </c>
      <c r="Q62">
        <v>1.2600020999999999</v>
      </c>
      <c r="R62">
        <v>2.8365649999999998</v>
      </c>
      <c r="S62">
        <v>1589486401</v>
      </c>
      <c r="T62">
        <v>45.68</v>
      </c>
      <c r="U62">
        <v>46.05</v>
      </c>
      <c r="V62" t="s">
        <v>2991</v>
      </c>
      <c r="W62">
        <v>42.43</v>
      </c>
      <c r="X62">
        <v>7678380</v>
      </c>
      <c r="Y62">
        <v>44.42</v>
      </c>
      <c r="Z62">
        <v>0</v>
      </c>
      <c r="AA62">
        <v>0</v>
      </c>
      <c r="AB62">
        <v>8</v>
      </c>
      <c r="AC62">
        <v>22</v>
      </c>
      <c r="AD62" t="s">
        <v>164</v>
      </c>
      <c r="AE62" t="s">
        <v>48</v>
      </c>
      <c r="AF62">
        <v>43.08</v>
      </c>
      <c r="AG62">
        <v>8860406</v>
      </c>
      <c r="AH62">
        <v>6305725</v>
      </c>
      <c r="AI62">
        <v>12.380001</v>
      </c>
      <c r="AJ62">
        <v>0.37177179999999999</v>
      </c>
      <c r="AK62" t="s">
        <v>186</v>
      </c>
      <c r="AL62">
        <v>-28.61</v>
      </c>
      <c r="AM62">
        <v>-0.38511240000000002</v>
      </c>
      <c r="AN62">
        <v>33.299999999999997</v>
      </c>
      <c r="AO62">
        <v>74.290000000000006</v>
      </c>
      <c r="AP62">
        <v>1585180800</v>
      </c>
      <c r="AQ62">
        <v>1587585906</v>
      </c>
      <c r="AR62">
        <v>1595429940</v>
      </c>
      <c r="AS62">
        <v>1595865600</v>
      </c>
      <c r="AT62">
        <v>3.1</v>
      </c>
      <c r="AU62">
        <v>16.598837</v>
      </c>
      <c r="AV62">
        <v>6.9788379999999997E-2</v>
      </c>
      <c r="AW62" t="s">
        <v>6313</v>
      </c>
      <c r="AX62">
        <v>2.7519999999999998</v>
      </c>
      <c r="AY62">
        <v>763729984</v>
      </c>
      <c r="AZ62">
        <v>5.8760000000000003</v>
      </c>
      <c r="BA62">
        <v>45.101999999999997</v>
      </c>
      <c r="BB62">
        <v>0.57799909999999999</v>
      </c>
      <c r="BC62">
        <v>1.2815376E-2</v>
      </c>
      <c r="BD62">
        <v>58.437244</v>
      </c>
      <c r="BE62">
        <v>-12.757244</v>
      </c>
      <c r="BF62">
        <v>-0.21830674</v>
      </c>
      <c r="BG62">
        <v>34887184384</v>
      </c>
      <c r="BH62">
        <v>7.7739960000000004</v>
      </c>
      <c r="BI62">
        <v>15</v>
      </c>
      <c r="BJ62">
        <v>0</v>
      </c>
      <c r="BK62" t="b">
        <v>0</v>
      </c>
      <c r="BL62">
        <v>2</v>
      </c>
      <c r="BM62">
        <v>1103121000000</v>
      </c>
      <c r="BN62" t="s">
        <v>96</v>
      </c>
    </row>
    <row r="63" spans="1:66" x14ac:dyDescent="0.2">
      <c r="A63" t="s">
        <v>98</v>
      </c>
      <c r="B63" t="s">
        <v>98</v>
      </c>
      <c r="C63" t="s">
        <v>142</v>
      </c>
      <c r="D63" t="s">
        <v>143</v>
      </c>
      <c r="E63" t="s">
        <v>162</v>
      </c>
      <c r="F63" t="b">
        <v>1</v>
      </c>
      <c r="G63" t="s">
        <v>48</v>
      </c>
      <c r="H63" t="s">
        <v>163</v>
      </c>
      <c r="I63" t="s">
        <v>189</v>
      </c>
      <c r="J63" t="s">
        <v>189</v>
      </c>
      <c r="K63" t="s">
        <v>299</v>
      </c>
      <c r="L63" t="s">
        <v>146</v>
      </c>
      <c r="M63" t="s">
        <v>147</v>
      </c>
      <c r="N63">
        <v>-14400000</v>
      </c>
      <c r="O63" t="s">
        <v>148</v>
      </c>
      <c r="P63" t="b">
        <v>0</v>
      </c>
      <c r="Q63">
        <v>0.84000014999999995</v>
      </c>
      <c r="R63">
        <v>6.6246065999999999</v>
      </c>
      <c r="S63">
        <v>1589486401</v>
      </c>
      <c r="T63">
        <v>13.52</v>
      </c>
      <c r="U63">
        <v>13.57</v>
      </c>
      <c r="V63" t="s">
        <v>2992</v>
      </c>
      <c r="W63">
        <v>11.77</v>
      </c>
      <c r="X63">
        <v>32583558</v>
      </c>
      <c r="Y63">
        <v>12.68</v>
      </c>
      <c r="Z63">
        <v>13.9</v>
      </c>
      <c r="AA63">
        <v>13.99</v>
      </c>
      <c r="AB63">
        <v>9</v>
      </c>
      <c r="AC63">
        <v>18</v>
      </c>
      <c r="AD63" t="s">
        <v>164</v>
      </c>
      <c r="AE63" t="s">
        <v>48</v>
      </c>
      <c r="AF63">
        <v>12.23</v>
      </c>
      <c r="AG63">
        <v>27675811</v>
      </c>
      <c r="AH63">
        <v>25594012</v>
      </c>
      <c r="AI63">
        <v>7.6200004000000003</v>
      </c>
      <c r="AJ63">
        <v>1.2915255000000001</v>
      </c>
      <c r="AK63" t="s">
        <v>188</v>
      </c>
      <c r="AL63">
        <v>-21.119999</v>
      </c>
      <c r="AM63">
        <v>-0.60969969999999996</v>
      </c>
      <c r="AN63">
        <v>5.9</v>
      </c>
      <c r="AO63">
        <v>34.64</v>
      </c>
      <c r="AP63">
        <v>1592179200</v>
      </c>
      <c r="AQ63">
        <v>1588277706</v>
      </c>
      <c r="AR63">
        <v>1595516340</v>
      </c>
      <c r="AS63">
        <v>1595865600</v>
      </c>
      <c r="AT63">
        <v>0.54</v>
      </c>
      <c r="AU63">
        <v>2.4689554999999999</v>
      </c>
      <c r="AV63">
        <v>4.258675E-2</v>
      </c>
      <c r="AW63" t="s">
        <v>6313</v>
      </c>
      <c r="AX63">
        <v>5.476</v>
      </c>
      <c r="AY63">
        <v>492691008</v>
      </c>
      <c r="AZ63">
        <v>16.574999999999999</v>
      </c>
      <c r="BA63">
        <v>13.898</v>
      </c>
      <c r="BB63">
        <v>-0.37799929999999998</v>
      </c>
      <c r="BC63">
        <v>-2.7198107999999999E-2</v>
      </c>
      <c r="BD63">
        <v>25.059201999999999</v>
      </c>
      <c r="BE63">
        <v>-11.539202</v>
      </c>
      <c r="BF63">
        <v>-0.46047761999999998</v>
      </c>
      <c r="BG63">
        <v>6668307456</v>
      </c>
      <c r="BH63">
        <v>0.81568629999999998</v>
      </c>
      <c r="BI63">
        <v>15</v>
      </c>
      <c r="BJ63">
        <v>0</v>
      </c>
      <c r="BK63" t="b">
        <v>0</v>
      </c>
      <c r="BL63">
        <v>2</v>
      </c>
      <c r="BM63">
        <v>578583000000</v>
      </c>
      <c r="BN63" t="s">
        <v>98</v>
      </c>
    </row>
    <row r="64" spans="1:66" x14ac:dyDescent="0.2">
      <c r="A64" t="s">
        <v>99</v>
      </c>
      <c r="B64" t="s">
        <v>100</v>
      </c>
      <c r="C64" t="s">
        <v>142</v>
      </c>
      <c r="D64" t="s">
        <v>143</v>
      </c>
      <c r="E64" t="s">
        <v>162</v>
      </c>
      <c r="F64" t="b">
        <v>1</v>
      </c>
      <c r="G64" t="s">
        <v>48</v>
      </c>
      <c r="H64" t="s">
        <v>145</v>
      </c>
      <c r="I64" t="s">
        <v>191</v>
      </c>
      <c r="J64" t="s">
        <v>191</v>
      </c>
      <c r="K64" t="s">
        <v>300</v>
      </c>
      <c r="L64" t="s">
        <v>146</v>
      </c>
      <c r="M64" t="s">
        <v>147</v>
      </c>
      <c r="N64">
        <v>-14400000</v>
      </c>
      <c r="O64" t="s">
        <v>148</v>
      </c>
      <c r="P64" t="b">
        <v>0</v>
      </c>
      <c r="Q64">
        <v>1.5300064</v>
      </c>
      <c r="R64">
        <v>1.9929744</v>
      </c>
      <c r="S64">
        <v>1589486402</v>
      </c>
      <c r="T64">
        <v>78.3</v>
      </c>
      <c r="U64">
        <v>78.5</v>
      </c>
      <c r="V64" t="s">
        <v>566</v>
      </c>
      <c r="W64">
        <v>71.2</v>
      </c>
      <c r="X64">
        <v>5667089</v>
      </c>
      <c r="Y64">
        <v>76.77</v>
      </c>
      <c r="Z64">
        <v>76.209999999999994</v>
      </c>
      <c r="AA64">
        <v>79.989999999999995</v>
      </c>
      <c r="AB64">
        <v>8</v>
      </c>
      <c r="AC64">
        <v>22</v>
      </c>
      <c r="AD64" t="s">
        <v>149</v>
      </c>
      <c r="AE64" t="s">
        <v>48</v>
      </c>
      <c r="AF64">
        <v>74.510000000000005</v>
      </c>
      <c r="AG64">
        <v>6573114</v>
      </c>
      <c r="AH64">
        <v>5380050</v>
      </c>
      <c r="AI64">
        <v>42.460003</v>
      </c>
      <c r="AJ64">
        <v>1.1847099000000001</v>
      </c>
      <c r="AK64" t="s">
        <v>190</v>
      </c>
      <c r="AL64">
        <v>-75.11</v>
      </c>
      <c r="AM64">
        <v>-0.48960300000000001</v>
      </c>
      <c r="AN64">
        <v>35.840000000000003</v>
      </c>
      <c r="AO64">
        <v>153.41</v>
      </c>
      <c r="AP64">
        <v>1583452800</v>
      </c>
      <c r="AQ64">
        <v>1588795440</v>
      </c>
      <c r="AR64">
        <v>1596553140</v>
      </c>
      <c r="AS64">
        <v>1597075200</v>
      </c>
      <c r="AT64">
        <v>3</v>
      </c>
      <c r="AV64">
        <v>3.9077766E-2</v>
      </c>
      <c r="AW64" t="s">
        <v>6313</v>
      </c>
      <c r="AX64">
        <v>-3.5990000000000002</v>
      </c>
      <c r="AY64">
        <v>107868000</v>
      </c>
      <c r="AZ64">
        <v>16.347999999999999</v>
      </c>
      <c r="BA64">
        <v>72.68486</v>
      </c>
      <c r="BB64">
        <v>5.6151429999999998</v>
      </c>
      <c r="BC64">
        <v>7.7253269999999999E-2</v>
      </c>
      <c r="BD64">
        <v>107.91073</v>
      </c>
      <c r="BE64">
        <v>-29.610724999999999</v>
      </c>
      <c r="BF64">
        <v>-0.27440019999999998</v>
      </c>
      <c r="BG64">
        <v>8446064640</v>
      </c>
      <c r="BH64">
        <v>4.7895770000000004</v>
      </c>
      <c r="BI64">
        <v>15</v>
      </c>
      <c r="BJ64">
        <v>0</v>
      </c>
      <c r="BK64" t="b">
        <v>0</v>
      </c>
      <c r="BL64">
        <v>2</v>
      </c>
      <c r="BM64">
        <v>1035552600000</v>
      </c>
      <c r="BN64" t="s">
        <v>99</v>
      </c>
    </row>
    <row r="65" spans="1:66" x14ac:dyDescent="0.2">
      <c r="A65" t="s">
        <v>101</v>
      </c>
      <c r="B65" t="s">
        <v>102</v>
      </c>
      <c r="C65" t="s">
        <v>142</v>
      </c>
      <c r="D65" t="s">
        <v>143</v>
      </c>
      <c r="E65" t="s">
        <v>162</v>
      </c>
      <c r="F65" t="b">
        <v>1</v>
      </c>
      <c r="G65" t="s">
        <v>48</v>
      </c>
      <c r="H65" t="s">
        <v>163</v>
      </c>
      <c r="I65" t="s">
        <v>193</v>
      </c>
      <c r="J65" t="s">
        <v>301</v>
      </c>
      <c r="K65" t="s">
        <v>302</v>
      </c>
      <c r="L65" t="s">
        <v>146</v>
      </c>
      <c r="M65" t="s">
        <v>147</v>
      </c>
      <c r="N65">
        <v>-14400000</v>
      </c>
      <c r="O65" t="s">
        <v>148</v>
      </c>
      <c r="P65" t="b">
        <v>0</v>
      </c>
      <c r="Q65">
        <v>-9.9997520000000006E-3</v>
      </c>
      <c r="R65">
        <v>-0.19919824999999999</v>
      </c>
      <c r="S65">
        <v>1589486401</v>
      </c>
      <c r="T65">
        <v>5.01</v>
      </c>
      <c r="U65">
        <v>5.0999999999999996</v>
      </c>
      <c r="V65" t="s">
        <v>524</v>
      </c>
      <c r="W65">
        <v>4.6500000000000004</v>
      </c>
      <c r="X65">
        <v>34427786</v>
      </c>
      <c r="Y65">
        <v>5.0199999999999996</v>
      </c>
      <c r="Z65">
        <v>5.04</v>
      </c>
      <c r="AA65">
        <v>5.01</v>
      </c>
      <c r="AB65">
        <v>215</v>
      </c>
      <c r="AC65">
        <v>32</v>
      </c>
      <c r="AD65" t="s">
        <v>164</v>
      </c>
      <c r="AE65" t="s">
        <v>48</v>
      </c>
      <c r="AF65">
        <v>4.8499999999999996</v>
      </c>
      <c r="AG65">
        <v>30781924</v>
      </c>
      <c r="AH65">
        <v>29501300</v>
      </c>
      <c r="AI65">
        <v>0.63000009999999995</v>
      </c>
      <c r="AJ65">
        <v>0.14383562999999999</v>
      </c>
      <c r="AK65" t="s">
        <v>192</v>
      </c>
      <c r="AL65">
        <v>-18.39</v>
      </c>
      <c r="AM65">
        <v>-0.78589743000000001</v>
      </c>
      <c r="AN65">
        <v>4.38</v>
      </c>
      <c r="AO65">
        <v>23.4</v>
      </c>
      <c r="AP65">
        <v>1585699200</v>
      </c>
      <c r="AQ65">
        <v>1593615540</v>
      </c>
      <c r="AR65">
        <v>1593615540</v>
      </c>
      <c r="AS65">
        <v>1593615540</v>
      </c>
      <c r="AT65">
        <v>1.51</v>
      </c>
      <c r="AU65">
        <v>2.7679559999999999</v>
      </c>
      <c r="AV65">
        <v>0.30079679999999998</v>
      </c>
      <c r="AW65" t="s">
        <v>6313</v>
      </c>
      <c r="AX65">
        <v>1.81</v>
      </c>
      <c r="AY65">
        <v>309670016</v>
      </c>
      <c r="AZ65">
        <v>20.635000000000002</v>
      </c>
      <c r="BA65">
        <v>5.4177140000000001</v>
      </c>
      <c r="BB65">
        <v>-0.40771390000000002</v>
      </c>
      <c r="BC65">
        <v>-7.5255710000000003E-2</v>
      </c>
      <c r="BD65">
        <v>12.452537</v>
      </c>
      <c r="BE65">
        <v>-7.4425363999999998</v>
      </c>
      <c r="BF65">
        <v>-0.59767234000000002</v>
      </c>
      <c r="BG65">
        <v>1551446912</v>
      </c>
      <c r="BH65">
        <v>0.24279138</v>
      </c>
      <c r="BI65">
        <v>15</v>
      </c>
      <c r="BJ65">
        <v>0</v>
      </c>
      <c r="BK65" t="b">
        <v>0</v>
      </c>
      <c r="BL65">
        <v>2</v>
      </c>
      <c r="BM65">
        <v>697300200000</v>
      </c>
      <c r="BN65" t="s">
        <v>101</v>
      </c>
    </row>
    <row r="66" spans="1:66" x14ac:dyDescent="0.2">
      <c r="A66" t="s">
        <v>103</v>
      </c>
      <c r="B66" t="s">
        <v>104</v>
      </c>
      <c r="C66" t="s">
        <v>142</v>
      </c>
      <c r="D66" t="s">
        <v>143</v>
      </c>
      <c r="E66" t="s">
        <v>162</v>
      </c>
      <c r="F66" t="b">
        <v>1</v>
      </c>
      <c r="G66" t="s">
        <v>48</v>
      </c>
      <c r="H66" t="s">
        <v>163</v>
      </c>
      <c r="I66" t="s">
        <v>194</v>
      </c>
      <c r="J66" t="s">
        <v>303</v>
      </c>
      <c r="K66" t="s">
        <v>304</v>
      </c>
      <c r="L66" t="s">
        <v>146</v>
      </c>
      <c r="M66" t="s">
        <v>147</v>
      </c>
      <c r="N66">
        <v>-14400000</v>
      </c>
      <c r="O66" t="s">
        <v>148</v>
      </c>
      <c r="P66" t="b">
        <v>0</v>
      </c>
      <c r="Q66">
        <v>0.30000019999999999</v>
      </c>
      <c r="R66">
        <v>5.3763474999999996</v>
      </c>
      <c r="S66">
        <v>1589486401</v>
      </c>
      <c r="T66">
        <v>5.88</v>
      </c>
      <c r="U66">
        <v>5.88</v>
      </c>
      <c r="V66" t="s">
        <v>2993</v>
      </c>
      <c r="W66">
        <v>5.05</v>
      </c>
      <c r="X66">
        <v>4281559</v>
      </c>
      <c r="Y66">
        <v>5.58</v>
      </c>
      <c r="Z66">
        <v>5.82</v>
      </c>
      <c r="AA66">
        <v>6.53</v>
      </c>
      <c r="AB66">
        <v>10</v>
      </c>
      <c r="AC66">
        <v>9</v>
      </c>
      <c r="AD66" t="s">
        <v>164</v>
      </c>
      <c r="AE66" t="s">
        <v>48</v>
      </c>
      <c r="AF66">
        <v>5.25</v>
      </c>
      <c r="AG66">
        <v>4442501</v>
      </c>
      <c r="AH66">
        <v>4229612</v>
      </c>
      <c r="AI66">
        <v>1.8299999</v>
      </c>
      <c r="AJ66">
        <v>0.45185181000000002</v>
      </c>
      <c r="AK66" t="s">
        <v>3719</v>
      </c>
      <c r="AL66">
        <v>-12.839999000000001</v>
      </c>
      <c r="AM66">
        <v>-0.68589739999999999</v>
      </c>
      <c r="AN66">
        <v>4.05</v>
      </c>
      <c r="AO66">
        <v>18.72</v>
      </c>
      <c r="AP66">
        <v>1589500800</v>
      </c>
      <c r="AQ66">
        <v>1589228114</v>
      </c>
      <c r="AR66">
        <v>1596034740</v>
      </c>
      <c r="AS66">
        <v>1596470400</v>
      </c>
      <c r="AT66">
        <v>1.42</v>
      </c>
      <c r="AU66">
        <v>6.3225809999999996</v>
      </c>
      <c r="AV66">
        <v>0.25448027000000001</v>
      </c>
      <c r="AW66" t="s">
        <v>6313</v>
      </c>
      <c r="AX66">
        <v>0.93</v>
      </c>
      <c r="AY66">
        <v>93466000</v>
      </c>
      <c r="AZ66">
        <v>4.6639999999999997</v>
      </c>
      <c r="BA66">
        <v>6.0339999999999998</v>
      </c>
      <c r="BB66">
        <v>-0.15399979999999999</v>
      </c>
      <c r="BC66">
        <v>-2.5522010000000001E-2</v>
      </c>
      <c r="BD66">
        <v>11.947029000000001</v>
      </c>
      <c r="BE66">
        <v>-6.0670289999999998</v>
      </c>
      <c r="BF66">
        <v>-0.50782740000000004</v>
      </c>
      <c r="BG66">
        <v>549580096</v>
      </c>
      <c r="BH66">
        <v>1.2607204000000001</v>
      </c>
      <c r="BI66">
        <v>15</v>
      </c>
      <c r="BJ66">
        <v>0</v>
      </c>
      <c r="BK66" t="b">
        <v>0</v>
      </c>
      <c r="BL66">
        <v>2</v>
      </c>
      <c r="BM66">
        <v>738595800000</v>
      </c>
      <c r="BN66" t="s">
        <v>103</v>
      </c>
    </row>
    <row r="67" spans="1:66" x14ac:dyDescent="0.2">
      <c r="A67" t="s">
        <v>105</v>
      </c>
      <c r="B67" t="s">
        <v>106</v>
      </c>
      <c r="C67" t="s">
        <v>142</v>
      </c>
      <c r="D67" t="s">
        <v>143</v>
      </c>
      <c r="E67" t="s">
        <v>162</v>
      </c>
      <c r="F67" t="b">
        <v>1</v>
      </c>
      <c r="G67" t="s">
        <v>48</v>
      </c>
      <c r="H67" t="s">
        <v>163</v>
      </c>
      <c r="I67" t="s">
        <v>196</v>
      </c>
      <c r="J67" t="s">
        <v>196</v>
      </c>
      <c r="K67" t="s">
        <v>305</v>
      </c>
      <c r="L67" t="s">
        <v>146</v>
      </c>
      <c r="M67" t="s">
        <v>147</v>
      </c>
      <c r="N67">
        <v>-14400000</v>
      </c>
      <c r="O67" t="s">
        <v>148</v>
      </c>
      <c r="P67" t="b">
        <v>0</v>
      </c>
      <c r="Q67">
        <v>0.62000275000000005</v>
      </c>
      <c r="R67">
        <v>1.7955481</v>
      </c>
      <c r="S67">
        <v>1589486401</v>
      </c>
      <c r="T67">
        <v>35.15</v>
      </c>
      <c r="U67">
        <v>35.869500000000002</v>
      </c>
      <c r="V67" t="s">
        <v>567</v>
      </c>
      <c r="W67">
        <v>31.41</v>
      </c>
      <c r="X67">
        <v>22661348</v>
      </c>
      <c r="Y67">
        <v>34.53</v>
      </c>
      <c r="Z67">
        <v>36.1</v>
      </c>
      <c r="AA67">
        <v>36.24</v>
      </c>
      <c r="AB67">
        <v>12</v>
      </c>
      <c r="AC67">
        <v>10</v>
      </c>
      <c r="AD67" t="s">
        <v>164</v>
      </c>
      <c r="AE67" t="s">
        <v>48</v>
      </c>
      <c r="AF67">
        <v>33</v>
      </c>
      <c r="AG67">
        <v>20655793</v>
      </c>
      <c r="AH67">
        <v>16974562</v>
      </c>
      <c r="AI67">
        <v>15.900002000000001</v>
      </c>
      <c r="AJ67">
        <v>0.82597410000000004</v>
      </c>
      <c r="AK67" t="s">
        <v>195</v>
      </c>
      <c r="AL67">
        <v>-100.170006</v>
      </c>
      <c r="AM67">
        <v>-0.74024533999999997</v>
      </c>
      <c r="AN67">
        <v>19.25</v>
      </c>
      <c r="AO67">
        <v>135.32</v>
      </c>
      <c r="AP67">
        <v>1586131200</v>
      </c>
      <c r="AQ67">
        <v>1580821224</v>
      </c>
      <c r="AR67">
        <v>1589560200</v>
      </c>
      <c r="AS67">
        <v>1589819400</v>
      </c>
      <c r="AT67">
        <v>2.96</v>
      </c>
      <c r="AU67">
        <v>3.9273745999999998</v>
      </c>
      <c r="AV67">
        <v>8.5722566E-2</v>
      </c>
      <c r="AW67" t="s">
        <v>6313</v>
      </c>
      <c r="AX67">
        <v>8.9499999999999993</v>
      </c>
      <c r="AY67">
        <v>209116992</v>
      </c>
      <c r="AZ67">
        <v>58.256</v>
      </c>
      <c r="BA67">
        <v>36.083714000000001</v>
      </c>
      <c r="BB67">
        <v>-0.93371199999999999</v>
      </c>
      <c r="BC67">
        <v>-2.5876271999999999E-2</v>
      </c>
      <c r="BD67">
        <v>88.551956000000004</v>
      </c>
      <c r="BE67">
        <v>-53.401955000000001</v>
      </c>
      <c r="BF67">
        <v>-0.60305785999999995</v>
      </c>
      <c r="BG67">
        <v>7350462464</v>
      </c>
      <c r="BH67">
        <v>0.60337130000000005</v>
      </c>
      <c r="BI67">
        <v>15</v>
      </c>
      <c r="BJ67">
        <v>0</v>
      </c>
      <c r="BK67" t="b">
        <v>0</v>
      </c>
      <c r="BL67">
        <v>2</v>
      </c>
      <c r="BM67">
        <v>736003800000</v>
      </c>
      <c r="BN67" t="s">
        <v>105</v>
      </c>
    </row>
    <row r="68" spans="1:66" x14ac:dyDescent="0.2">
      <c r="A68" t="s">
        <v>107</v>
      </c>
      <c r="B68" t="s">
        <v>108</v>
      </c>
      <c r="C68" t="s">
        <v>142</v>
      </c>
      <c r="D68" t="s">
        <v>143</v>
      </c>
      <c r="E68" t="s">
        <v>162</v>
      </c>
      <c r="F68" t="b">
        <v>1</v>
      </c>
      <c r="G68" t="s">
        <v>48</v>
      </c>
      <c r="H68" t="s">
        <v>163</v>
      </c>
      <c r="I68" t="s">
        <v>198</v>
      </c>
      <c r="J68" t="s">
        <v>198</v>
      </c>
      <c r="K68" t="s">
        <v>306</v>
      </c>
      <c r="L68" t="s">
        <v>146</v>
      </c>
      <c r="M68" t="s">
        <v>147</v>
      </c>
      <c r="N68">
        <v>-14400000</v>
      </c>
      <c r="O68" t="s">
        <v>148</v>
      </c>
      <c r="P68" t="b">
        <v>0</v>
      </c>
      <c r="Q68">
        <v>-3.0000687000000002E-2</v>
      </c>
      <c r="R68">
        <v>-0.15456304000000001</v>
      </c>
      <c r="S68">
        <v>1589486401</v>
      </c>
      <c r="T68">
        <v>19.38</v>
      </c>
      <c r="U68">
        <v>19.54</v>
      </c>
      <c r="V68" t="s">
        <v>568</v>
      </c>
      <c r="W68">
        <v>17.510000000000002</v>
      </c>
      <c r="X68">
        <v>87010215</v>
      </c>
      <c r="Y68">
        <v>19.41</v>
      </c>
      <c r="Z68">
        <v>19.61</v>
      </c>
      <c r="AA68">
        <v>19.66</v>
      </c>
      <c r="AB68">
        <v>8</v>
      </c>
      <c r="AC68">
        <v>30</v>
      </c>
      <c r="AD68" t="s">
        <v>164</v>
      </c>
      <c r="AE68" t="s">
        <v>48</v>
      </c>
      <c r="AF68">
        <v>18.8</v>
      </c>
      <c r="AG68">
        <v>46103646</v>
      </c>
      <c r="AH68">
        <v>54129425</v>
      </c>
      <c r="AI68">
        <v>1.8699988999999999</v>
      </c>
      <c r="AJ68">
        <v>0.106796056</v>
      </c>
      <c r="AK68" t="s">
        <v>197</v>
      </c>
      <c r="AL68">
        <v>-44.059998</v>
      </c>
      <c r="AM68">
        <v>-0.69451445000000001</v>
      </c>
      <c r="AN68">
        <v>17.510000000000002</v>
      </c>
      <c r="AO68">
        <v>63.44</v>
      </c>
      <c r="AP68">
        <v>1583971200</v>
      </c>
      <c r="AQ68">
        <v>1587553209</v>
      </c>
      <c r="AR68">
        <v>1594312200</v>
      </c>
      <c r="AS68">
        <v>1594657800</v>
      </c>
      <c r="AT68">
        <v>1.5580000000000001</v>
      </c>
      <c r="AU68">
        <v>3.5690607999999999</v>
      </c>
      <c r="AV68">
        <v>8.0267900000000003E-2</v>
      </c>
      <c r="AW68" t="s">
        <v>6313</v>
      </c>
      <c r="AX68">
        <v>5.43</v>
      </c>
      <c r="AY68">
        <v>637825984</v>
      </c>
      <c r="AZ68">
        <v>22.524999999999999</v>
      </c>
      <c r="BA68">
        <v>23.666285999999999</v>
      </c>
      <c r="BB68">
        <v>-4.2862872999999997</v>
      </c>
      <c r="BC68">
        <v>-0.18111364999999999</v>
      </c>
      <c r="BD68">
        <v>46.011738000000001</v>
      </c>
      <c r="BE68">
        <v>-26.631739</v>
      </c>
      <c r="BF68">
        <v>-0.57880310000000001</v>
      </c>
      <c r="BG68">
        <v>12361067520</v>
      </c>
      <c r="BH68">
        <v>0.86037730000000001</v>
      </c>
      <c r="BI68">
        <v>15</v>
      </c>
      <c r="BJ68">
        <v>0</v>
      </c>
      <c r="BK68" t="b">
        <v>0</v>
      </c>
      <c r="BL68">
        <v>2</v>
      </c>
      <c r="BM68">
        <v>1178199000000</v>
      </c>
      <c r="BN68" t="s">
        <v>107</v>
      </c>
    </row>
    <row r="69" spans="1:66" x14ac:dyDescent="0.2">
      <c r="A69" t="s">
        <v>109</v>
      </c>
      <c r="B69" t="s">
        <v>110</v>
      </c>
      <c r="C69" t="s">
        <v>142</v>
      </c>
      <c r="D69" t="s">
        <v>143</v>
      </c>
      <c r="E69" t="s">
        <v>162</v>
      </c>
      <c r="F69" t="b">
        <v>1</v>
      </c>
      <c r="G69" t="s">
        <v>48</v>
      </c>
      <c r="H69" t="s">
        <v>145</v>
      </c>
      <c r="I69" t="s">
        <v>200</v>
      </c>
      <c r="J69" t="s">
        <v>307</v>
      </c>
      <c r="K69" t="s">
        <v>308</v>
      </c>
      <c r="L69" t="s">
        <v>146</v>
      </c>
      <c r="M69" t="s">
        <v>147</v>
      </c>
      <c r="N69">
        <v>-14400000</v>
      </c>
      <c r="O69" t="s">
        <v>148</v>
      </c>
      <c r="P69" t="b">
        <v>0</v>
      </c>
      <c r="Q69">
        <v>-0.40999985</v>
      </c>
      <c r="R69">
        <v>-1.9797193</v>
      </c>
      <c r="S69">
        <v>1589486402</v>
      </c>
      <c r="T69">
        <v>20.3</v>
      </c>
      <c r="U69">
        <v>20.43</v>
      </c>
      <c r="V69" t="s">
        <v>569</v>
      </c>
      <c r="W69">
        <v>18.190000000000001</v>
      </c>
      <c r="X69">
        <v>74107763</v>
      </c>
      <c r="Y69">
        <v>20.71</v>
      </c>
      <c r="Z69">
        <v>20.78</v>
      </c>
      <c r="AA69">
        <v>21.37</v>
      </c>
      <c r="AB69">
        <v>30</v>
      </c>
      <c r="AC69">
        <v>29</v>
      </c>
      <c r="AD69" t="s">
        <v>149</v>
      </c>
      <c r="AE69" t="s">
        <v>48</v>
      </c>
      <c r="AF69">
        <v>22.51</v>
      </c>
      <c r="AG69">
        <v>30478761</v>
      </c>
      <c r="AH69">
        <v>49962937</v>
      </c>
      <c r="AI69">
        <v>2.5</v>
      </c>
      <c r="AJ69">
        <v>0.14044945</v>
      </c>
      <c r="AK69" t="s">
        <v>199</v>
      </c>
      <c r="AL69">
        <v>-75.729996</v>
      </c>
      <c r="AM69">
        <v>-0.78860770000000002</v>
      </c>
      <c r="AN69">
        <v>17.8</v>
      </c>
      <c r="AO69">
        <v>96.03</v>
      </c>
      <c r="AP69">
        <v>1201046400</v>
      </c>
      <c r="AQ69">
        <v>1588278608</v>
      </c>
      <c r="AR69">
        <v>1594771200</v>
      </c>
      <c r="AS69">
        <v>1595289600</v>
      </c>
      <c r="AU69">
        <v>5.1120625000000004</v>
      </c>
      <c r="AW69" t="s">
        <v>6313</v>
      </c>
      <c r="AX69">
        <v>3.9710000000000001</v>
      </c>
      <c r="AY69">
        <v>290432000</v>
      </c>
      <c r="AZ69">
        <v>38.090000000000003</v>
      </c>
      <c r="BA69">
        <v>26.851713</v>
      </c>
      <c r="BB69">
        <v>-6.5517139999999996</v>
      </c>
      <c r="BC69">
        <v>-0.24399613000000001</v>
      </c>
      <c r="BD69">
        <v>65.131299999999996</v>
      </c>
      <c r="BE69">
        <v>-44.831302999999998</v>
      </c>
      <c r="BF69">
        <v>-0.68832190000000004</v>
      </c>
      <c r="BG69">
        <v>5895769600</v>
      </c>
      <c r="BH69">
        <v>0.53294825999999995</v>
      </c>
      <c r="BI69">
        <v>15</v>
      </c>
      <c r="BJ69">
        <v>0</v>
      </c>
      <c r="BK69" t="b">
        <v>0</v>
      </c>
      <c r="BL69">
        <v>2</v>
      </c>
      <c r="BM69">
        <v>1139236200000</v>
      </c>
      <c r="BN69" t="s">
        <v>109</v>
      </c>
    </row>
    <row r="70" spans="1:66" x14ac:dyDescent="0.2">
      <c r="A70" t="s">
        <v>111</v>
      </c>
      <c r="B70" t="s">
        <v>112</v>
      </c>
      <c r="C70" t="s">
        <v>142</v>
      </c>
      <c r="D70" t="s">
        <v>143</v>
      </c>
      <c r="E70" t="s">
        <v>162</v>
      </c>
      <c r="F70" t="b">
        <v>1</v>
      </c>
      <c r="G70" t="s">
        <v>48</v>
      </c>
      <c r="H70" t="s">
        <v>145</v>
      </c>
      <c r="I70" t="s">
        <v>202</v>
      </c>
      <c r="J70" t="s">
        <v>309</v>
      </c>
      <c r="K70" t="s">
        <v>310</v>
      </c>
      <c r="L70" t="s">
        <v>146</v>
      </c>
      <c r="M70" t="s">
        <v>147</v>
      </c>
      <c r="N70">
        <v>-14400000</v>
      </c>
      <c r="O70" t="s">
        <v>148</v>
      </c>
      <c r="P70" t="b">
        <v>0</v>
      </c>
      <c r="Q70">
        <v>3.9999960000000001E-2</v>
      </c>
      <c r="R70">
        <v>0.43907752999999999</v>
      </c>
      <c r="S70">
        <v>1589486402</v>
      </c>
      <c r="T70">
        <v>9.15</v>
      </c>
      <c r="U70">
        <v>9.19</v>
      </c>
      <c r="V70" t="s">
        <v>570</v>
      </c>
      <c r="W70">
        <v>8.25</v>
      </c>
      <c r="X70">
        <v>72320522</v>
      </c>
      <c r="Y70">
        <v>9.11</v>
      </c>
      <c r="Z70">
        <v>9.24</v>
      </c>
      <c r="AA70">
        <v>9.33</v>
      </c>
      <c r="AB70">
        <v>18</v>
      </c>
      <c r="AC70">
        <v>29</v>
      </c>
      <c r="AD70" t="s">
        <v>149</v>
      </c>
      <c r="AE70" t="s">
        <v>48</v>
      </c>
      <c r="AF70">
        <v>9.52</v>
      </c>
      <c r="AG70">
        <v>63981941</v>
      </c>
      <c r="AH70">
        <v>64225462</v>
      </c>
      <c r="AI70">
        <v>0.89999960000000001</v>
      </c>
      <c r="AJ70">
        <v>0.109090865</v>
      </c>
      <c r="AK70" t="s">
        <v>201</v>
      </c>
      <c r="AL70">
        <v>-25.840001999999998</v>
      </c>
      <c r="AM70">
        <v>-0.73849670000000001</v>
      </c>
      <c r="AN70">
        <v>8.25</v>
      </c>
      <c r="AO70">
        <v>34.99</v>
      </c>
      <c r="AP70">
        <v>1582070400</v>
      </c>
      <c r="AQ70">
        <v>1588246211</v>
      </c>
      <c r="AR70">
        <v>1595521800</v>
      </c>
      <c r="AS70">
        <v>1595867400</v>
      </c>
      <c r="AT70">
        <v>0.4</v>
      </c>
      <c r="AV70">
        <v>4.3907794999999999E-2</v>
      </c>
      <c r="AW70" t="s">
        <v>6313</v>
      </c>
      <c r="AX70">
        <v>-1.6970000000000001</v>
      </c>
      <c r="AY70">
        <v>422894016</v>
      </c>
      <c r="AZ70">
        <v>-6.2329999999999997</v>
      </c>
      <c r="BA70">
        <v>10.914286000000001</v>
      </c>
      <c r="BB70">
        <v>-1.764286</v>
      </c>
      <c r="BC70">
        <v>-0.16164924</v>
      </c>
      <c r="BD70">
        <v>22.052536</v>
      </c>
      <c r="BE70">
        <v>-12.902536</v>
      </c>
      <c r="BF70">
        <v>-0.58508176000000001</v>
      </c>
      <c r="BG70">
        <v>3869480192</v>
      </c>
      <c r="BH70">
        <v>-1.4679929</v>
      </c>
      <c r="BI70">
        <v>15</v>
      </c>
      <c r="BJ70">
        <v>0</v>
      </c>
      <c r="BK70" t="b">
        <v>0</v>
      </c>
      <c r="BL70">
        <v>2</v>
      </c>
      <c r="BM70">
        <v>1127827800000</v>
      </c>
      <c r="BN70" t="s">
        <v>111</v>
      </c>
    </row>
    <row r="71" spans="1:66" x14ac:dyDescent="0.2">
      <c r="A71" t="s">
        <v>1071</v>
      </c>
      <c r="B71" t="s">
        <v>113</v>
      </c>
      <c r="C71" t="s">
        <v>142</v>
      </c>
      <c r="D71" t="s">
        <v>143</v>
      </c>
      <c r="E71" t="s">
        <v>162</v>
      </c>
      <c r="F71" t="b">
        <v>0</v>
      </c>
      <c r="G71" t="s">
        <v>517</v>
      </c>
      <c r="H71" t="s">
        <v>417</v>
      </c>
      <c r="I71" t="s">
        <v>1073</v>
      </c>
      <c r="J71" t="s">
        <v>1074</v>
      </c>
      <c r="K71" t="s">
        <v>1075</v>
      </c>
      <c r="L71" t="s">
        <v>421</v>
      </c>
      <c r="M71" t="s">
        <v>422</v>
      </c>
      <c r="N71">
        <v>3600000</v>
      </c>
      <c r="O71" t="s">
        <v>423</v>
      </c>
      <c r="P71" t="b">
        <v>0</v>
      </c>
      <c r="Q71">
        <v>4</v>
      </c>
      <c r="R71">
        <v>13.029316</v>
      </c>
      <c r="S71">
        <v>1589538826</v>
      </c>
      <c r="T71">
        <v>34.700000000000003</v>
      </c>
      <c r="U71">
        <v>36.582599999999999</v>
      </c>
      <c r="V71" t="s">
        <v>6339</v>
      </c>
      <c r="W71">
        <v>31.02</v>
      </c>
      <c r="X71">
        <v>18956946</v>
      </c>
      <c r="Y71">
        <v>30.7</v>
      </c>
      <c r="Z71">
        <v>35.14</v>
      </c>
      <c r="AA71">
        <v>35.299999999999997</v>
      </c>
      <c r="AB71">
        <v>0</v>
      </c>
      <c r="AC71">
        <v>0</v>
      </c>
      <c r="AD71" t="s">
        <v>417</v>
      </c>
      <c r="AE71" t="s">
        <v>50</v>
      </c>
      <c r="AF71">
        <v>31.96</v>
      </c>
      <c r="AG71">
        <v>10395042</v>
      </c>
      <c r="AH71">
        <v>23668645</v>
      </c>
      <c r="AI71">
        <v>33.256</v>
      </c>
      <c r="AJ71">
        <v>23.030472</v>
      </c>
      <c r="AK71" t="s">
        <v>1076</v>
      </c>
      <c r="AL71">
        <v>-318.43198000000001</v>
      </c>
      <c r="AM71">
        <v>-0.90173643999999997</v>
      </c>
      <c r="AN71">
        <v>1.444</v>
      </c>
      <c r="AO71">
        <v>353.13200000000001</v>
      </c>
      <c r="AQ71">
        <v>1589356800</v>
      </c>
      <c r="AR71">
        <v>1589356800</v>
      </c>
      <c r="AS71">
        <v>1589356800</v>
      </c>
      <c r="AW71" t="s">
        <v>150</v>
      </c>
      <c r="AX71">
        <v>-49.6</v>
      </c>
      <c r="AY71">
        <v>1520009984</v>
      </c>
      <c r="AZ71">
        <v>1.512</v>
      </c>
      <c r="BA71">
        <v>61.180861999999998</v>
      </c>
      <c r="BB71">
        <v>-26.480861999999998</v>
      </c>
      <c r="BC71">
        <v>-0.43282916999999999</v>
      </c>
      <c r="BD71">
        <v>119.74590000000001</v>
      </c>
      <c r="BE71">
        <v>-85.045900000000003</v>
      </c>
      <c r="BF71">
        <v>-0.71021970000000001</v>
      </c>
      <c r="BG71">
        <v>527443488</v>
      </c>
      <c r="BH71">
        <v>22.949736000000001</v>
      </c>
      <c r="BI71">
        <v>15</v>
      </c>
      <c r="BJ71">
        <v>20</v>
      </c>
      <c r="BK71" t="b">
        <v>0</v>
      </c>
      <c r="BL71">
        <v>2</v>
      </c>
      <c r="BM71">
        <v>1538550000000</v>
      </c>
      <c r="BN71" t="s">
        <v>1071</v>
      </c>
    </row>
    <row r="72" spans="1:66" x14ac:dyDescent="0.2">
      <c r="A72" t="s">
        <v>233</v>
      </c>
      <c r="C72" t="s">
        <v>142</v>
      </c>
      <c r="D72" t="s">
        <v>143</v>
      </c>
      <c r="E72" t="s">
        <v>162</v>
      </c>
      <c r="F72" t="b">
        <v>1</v>
      </c>
      <c r="G72" t="s">
        <v>48</v>
      </c>
      <c r="H72" t="s">
        <v>163</v>
      </c>
      <c r="I72" t="s">
        <v>235</v>
      </c>
      <c r="J72" t="s">
        <v>235</v>
      </c>
      <c r="K72" t="s">
        <v>323</v>
      </c>
      <c r="L72" t="s">
        <v>146</v>
      </c>
      <c r="M72" t="s">
        <v>147</v>
      </c>
      <c r="N72">
        <v>-14400000</v>
      </c>
      <c r="O72" t="s">
        <v>148</v>
      </c>
      <c r="P72" t="b">
        <v>0</v>
      </c>
      <c r="Q72">
        <v>0.76000020000000001</v>
      </c>
      <c r="R72">
        <v>2.5623743999999999</v>
      </c>
      <c r="S72">
        <v>1589486401</v>
      </c>
      <c r="T72">
        <v>30.42</v>
      </c>
      <c r="U72">
        <v>30.51</v>
      </c>
      <c r="V72" t="s">
        <v>3002</v>
      </c>
      <c r="W72">
        <v>28.21</v>
      </c>
      <c r="X72">
        <v>413573</v>
      </c>
      <c r="Y72">
        <v>29.66</v>
      </c>
      <c r="Z72">
        <v>0</v>
      </c>
      <c r="AA72">
        <v>36.83</v>
      </c>
      <c r="AB72">
        <v>14</v>
      </c>
      <c r="AC72">
        <v>8</v>
      </c>
      <c r="AD72" t="s">
        <v>164</v>
      </c>
      <c r="AE72" t="s">
        <v>48</v>
      </c>
      <c r="AF72">
        <v>29.08</v>
      </c>
      <c r="AG72">
        <v>578748</v>
      </c>
      <c r="AH72">
        <v>383800</v>
      </c>
      <c r="AI72">
        <v>10.629999</v>
      </c>
      <c r="AJ72">
        <v>0.5371399</v>
      </c>
      <c r="AK72" t="s">
        <v>234</v>
      </c>
      <c r="AL72">
        <v>-12.249998</v>
      </c>
      <c r="AM72">
        <v>-0.28708689999999998</v>
      </c>
      <c r="AN72">
        <v>19.79</v>
      </c>
      <c r="AO72">
        <v>42.67</v>
      </c>
      <c r="AP72">
        <v>1588550400</v>
      </c>
      <c r="AQ72">
        <v>1583356510</v>
      </c>
      <c r="AR72">
        <v>1591196340</v>
      </c>
      <c r="AS72">
        <v>1591632000</v>
      </c>
      <c r="AT72">
        <v>0.72499999999999998</v>
      </c>
      <c r="AU72">
        <v>14.349057</v>
      </c>
      <c r="AV72">
        <v>2.4443695000000001E-2</v>
      </c>
      <c r="AW72" t="s">
        <v>6313</v>
      </c>
      <c r="AX72">
        <v>2.12</v>
      </c>
      <c r="AY72">
        <v>66589300</v>
      </c>
      <c r="AZ72">
        <v>23.364999999999998</v>
      </c>
      <c r="BA72">
        <v>29.667999999999999</v>
      </c>
      <c r="BB72">
        <v>0.75200080000000002</v>
      </c>
      <c r="BC72">
        <v>2.5347202999999999E-2</v>
      </c>
      <c r="BD72">
        <v>34.700943000000002</v>
      </c>
      <c r="BE72">
        <v>-4.2809429999999997</v>
      </c>
      <c r="BF72">
        <v>-0.12336676000000001</v>
      </c>
      <c r="BG72">
        <v>2026908928</v>
      </c>
      <c r="BH72">
        <v>1.3019474</v>
      </c>
      <c r="BI72">
        <v>15</v>
      </c>
      <c r="BJ72">
        <v>0</v>
      </c>
      <c r="BK72" t="b">
        <v>0</v>
      </c>
      <c r="BL72">
        <v>2</v>
      </c>
      <c r="BM72">
        <v>322151400000</v>
      </c>
      <c r="BN72" t="s">
        <v>233</v>
      </c>
    </row>
    <row r="73" spans="1:66" x14ac:dyDescent="0.2">
      <c r="A73" t="s">
        <v>557</v>
      </c>
      <c r="C73" t="s">
        <v>142</v>
      </c>
      <c r="D73" t="s">
        <v>143</v>
      </c>
      <c r="E73" t="s">
        <v>162</v>
      </c>
      <c r="F73" t="b">
        <v>1</v>
      </c>
      <c r="G73" t="s">
        <v>48</v>
      </c>
      <c r="H73" t="s">
        <v>163</v>
      </c>
      <c r="I73" t="s">
        <v>571</v>
      </c>
      <c r="J73" t="s">
        <v>571</v>
      </c>
      <c r="K73" t="s">
        <v>572</v>
      </c>
      <c r="L73" t="s">
        <v>146</v>
      </c>
      <c r="M73" t="s">
        <v>147</v>
      </c>
      <c r="N73">
        <v>-14400000</v>
      </c>
      <c r="O73" t="s">
        <v>148</v>
      </c>
      <c r="P73" t="b">
        <v>0</v>
      </c>
      <c r="Q73">
        <v>0.3199997</v>
      </c>
      <c r="R73">
        <v>0.94562553999999999</v>
      </c>
      <c r="S73">
        <v>1589486401</v>
      </c>
      <c r="T73">
        <v>34.159999999999997</v>
      </c>
      <c r="U73">
        <v>34.216000000000001</v>
      </c>
      <c r="V73" t="s">
        <v>3003</v>
      </c>
      <c r="W73">
        <v>33.01</v>
      </c>
      <c r="X73">
        <v>2391200</v>
      </c>
      <c r="Y73">
        <v>33.840000000000003</v>
      </c>
      <c r="Z73">
        <v>33.549999999999997</v>
      </c>
      <c r="AA73">
        <v>34.700000000000003</v>
      </c>
      <c r="AB73">
        <v>8</v>
      </c>
      <c r="AC73">
        <v>8</v>
      </c>
      <c r="AD73" t="s">
        <v>164</v>
      </c>
      <c r="AE73" t="s">
        <v>48</v>
      </c>
      <c r="AF73">
        <v>33.42</v>
      </c>
      <c r="AG73">
        <v>3717496</v>
      </c>
      <c r="AH73">
        <v>2707612</v>
      </c>
      <c r="AI73">
        <v>5.24</v>
      </c>
      <c r="AJ73">
        <v>0.18118948000000001</v>
      </c>
      <c r="AK73" t="s">
        <v>573</v>
      </c>
      <c r="AL73">
        <v>-13.040001</v>
      </c>
      <c r="AM73">
        <v>-0.27627119999999999</v>
      </c>
      <c r="AN73">
        <v>28.92</v>
      </c>
      <c r="AO73">
        <v>47.2</v>
      </c>
      <c r="AP73">
        <v>1591747200</v>
      </c>
      <c r="AQ73">
        <v>1588190700</v>
      </c>
      <c r="AR73">
        <v>1596126600</v>
      </c>
      <c r="AS73">
        <v>1596472200</v>
      </c>
      <c r="AT73">
        <v>1.41</v>
      </c>
      <c r="AU73">
        <v>12.558824</v>
      </c>
      <c r="AV73">
        <v>4.1666663999999999E-2</v>
      </c>
      <c r="AW73" t="s">
        <v>6313</v>
      </c>
      <c r="AX73">
        <v>2.72</v>
      </c>
      <c r="AY73">
        <v>555496000</v>
      </c>
      <c r="AZ73">
        <v>34.148000000000003</v>
      </c>
      <c r="BA73">
        <v>35.588000000000001</v>
      </c>
      <c r="BB73">
        <v>-1.4280014000000001</v>
      </c>
      <c r="BC73">
        <v>-4.0125920000000002E-2</v>
      </c>
      <c r="BD73">
        <v>40.658912999999998</v>
      </c>
      <c r="BE73">
        <v>-6.4989129999999999</v>
      </c>
      <c r="BF73">
        <v>-0.15983981</v>
      </c>
      <c r="BG73">
        <v>18975744000</v>
      </c>
      <c r="BH73">
        <v>1.0003514</v>
      </c>
      <c r="BI73">
        <v>15</v>
      </c>
      <c r="BJ73">
        <v>0</v>
      </c>
      <c r="BK73" t="b">
        <v>0</v>
      </c>
      <c r="BL73">
        <v>2</v>
      </c>
      <c r="BM73">
        <v>322151400000</v>
      </c>
      <c r="BN73" t="s">
        <v>557</v>
      </c>
    </row>
    <row r="74" spans="1:66" x14ac:dyDescent="0.2">
      <c r="A74" t="s">
        <v>558</v>
      </c>
      <c r="C74" t="s">
        <v>142</v>
      </c>
      <c r="D74" t="s">
        <v>143</v>
      </c>
      <c r="E74" t="s">
        <v>162</v>
      </c>
      <c r="F74" t="b">
        <v>1</v>
      </c>
      <c r="G74" t="s">
        <v>48</v>
      </c>
      <c r="H74" t="s">
        <v>145</v>
      </c>
      <c r="I74" t="s">
        <v>574</v>
      </c>
      <c r="J74" t="s">
        <v>574</v>
      </c>
      <c r="K74" t="s">
        <v>575</v>
      </c>
      <c r="L74" t="s">
        <v>146</v>
      </c>
      <c r="M74" t="s">
        <v>147</v>
      </c>
      <c r="N74">
        <v>-14400000</v>
      </c>
      <c r="O74" t="s">
        <v>148</v>
      </c>
      <c r="P74" t="b">
        <v>0</v>
      </c>
      <c r="Q74">
        <v>0.36999512000000001</v>
      </c>
      <c r="R74">
        <v>0.27492577000000001</v>
      </c>
      <c r="S74">
        <v>1589486401</v>
      </c>
      <c r="T74">
        <v>134.94999999999999</v>
      </c>
      <c r="U74">
        <v>135.16</v>
      </c>
      <c r="V74" t="s">
        <v>3004</v>
      </c>
      <c r="W74">
        <v>130.63999999999999</v>
      </c>
      <c r="X74">
        <v>2164911</v>
      </c>
      <c r="Y74">
        <v>134.58000000000001</v>
      </c>
      <c r="Z74">
        <v>0</v>
      </c>
      <c r="AA74">
        <v>0</v>
      </c>
      <c r="AB74">
        <v>8</v>
      </c>
      <c r="AC74">
        <v>9</v>
      </c>
      <c r="AD74" t="s">
        <v>149</v>
      </c>
      <c r="AE74" t="s">
        <v>48</v>
      </c>
      <c r="AF74">
        <v>133.97</v>
      </c>
      <c r="AG74">
        <v>2938991</v>
      </c>
      <c r="AH74">
        <v>1999562</v>
      </c>
      <c r="AI74">
        <v>31.839995999999999</v>
      </c>
      <c r="AJ74">
        <v>0.30879640000000003</v>
      </c>
      <c r="AK74" t="s">
        <v>576</v>
      </c>
      <c r="AL74">
        <v>-47.370010000000001</v>
      </c>
      <c r="AM74">
        <v>-0.25981796000000001</v>
      </c>
      <c r="AN74">
        <v>103.11</v>
      </c>
      <c r="AO74">
        <v>182.32</v>
      </c>
      <c r="AP74">
        <v>1593561600</v>
      </c>
      <c r="AQ74">
        <v>1588158018</v>
      </c>
      <c r="AR74">
        <v>1596040200</v>
      </c>
      <c r="AS74">
        <v>1596472200</v>
      </c>
      <c r="AT74">
        <v>3.4</v>
      </c>
      <c r="AU74">
        <v>23.15943</v>
      </c>
      <c r="AV74">
        <v>2.5263784000000001E-2</v>
      </c>
      <c r="AW74" t="s">
        <v>6313</v>
      </c>
      <c r="AX74">
        <v>5.827</v>
      </c>
      <c r="AY74">
        <v>429774016</v>
      </c>
      <c r="AZ74">
        <v>12.775</v>
      </c>
      <c r="BA74">
        <v>139.41256999999999</v>
      </c>
      <c r="BB74">
        <v>-4.4625700000000004</v>
      </c>
      <c r="BC74">
        <v>-3.2009813999999998E-2</v>
      </c>
      <c r="BD74">
        <v>158.47158999999999</v>
      </c>
      <c r="BE74">
        <v>-23.521591000000001</v>
      </c>
      <c r="BF74">
        <v>-0.14842780999999999</v>
      </c>
      <c r="BG74">
        <v>57998000128</v>
      </c>
      <c r="BH74">
        <v>10.563601</v>
      </c>
      <c r="BI74">
        <v>15</v>
      </c>
      <c r="BJ74">
        <v>0</v>
      </c>
      <c r="BK74" t="b">
        <v>0</v>
      </c>
      <c r="BL74">
        <v>2</v>
      </c>
      <c r="BM74">
        <v>322151400000</v>
      </c>
      <c r="BN74" t="s">
        <v>558</v>
      </c>
    </row>
    <row r="75" spans="1:66" x14ac:dyDescent="0.2">
      <c r="A75" t="s">
        <v>559</v>
      </c>
      <c r="C75" t="s">
        <v>142</v>
      </c>
      <c r="D75" t="s">
        <v>143</v>
      </c>
      <c r="E75" t="s">
        <v>162</v>
      </c>
      <c r="F75" t="b">
        <v>1</v>
      </c>
      <c r="G75" t="s">
        <v>48</v>
      </c>
      <c r="H75" t="s">
        <v>163</v>
      </c>
      <c r="I75" t="s">
        <v>577</v>
      </c>
      <c r="J75" t="s">
        <v>578</v>
      </c>
      <c r="K75" t="s">
        <v>579</v>
      </c>
      <c r="L75" t="s">
        <v>146</v>
      </c>
      <c r="M75" t="s">
        <v>147</v>
      </c>
      <c r="N75">
        <v>-14400000</v>
      </c>
      <c r="O75" t="s">
        <v>148</v>
      </c>
      <c r="P75" t="b">
        <v>0</v>
      </c>
      <c r="Q75">
        <v>0.76999854999999995</v>
      </c>
      <c r="R75">
        <v>2.4069976999999998</v>
      </c>
      <c r="S75">
        <v>1589486401</v>
      </c>
      <c r="T75">
        <v>32.76</v>
      </c>
      <c r="U75">
        <v>32.78</v>
      </c>
      <c r="V75" t="s">
        <v>6340</v>
      </c>
      <c r="W75">
        <v>30.32</v>
      </c>
      <c r="X75">
        <v>4518290</v>
      </c>
      <c r="Y75">
        <v>31.99</v>
      </c>
      <c r="Z75">
        <v>32.54</v>
      </c>
      <c r="AA75">
        <v>33.6</v>
      </c>
      <c r="AB75">
        <v>8</v>
      </c>
      <c r="AC75">
        <v>9</v>
      </c>
      <c r="AD75" t="s">
        <v>164</v>
      </c>
      <c r="AE75" t="s">
        <v>48</v>
      </c>
      <c r="AF75">
        <v>31.43</v>
      </c>
      <c r="AG75">
        <v>5079237</v>
      </c>
      <c r="AH75">
        <v>3660625</v>
      </c>
      <c r="AI75">
        <v>9.6899990000000003</v>
      </c>
      <c r="AJ75">
        <v>0.42002593999999999</v>
      </c>
      <c r="AK75" t="s">
        <v>580</v>
      </c>
      <c r="AL75">
        <v>-24.420002</v>
      </c>
      <c r="AM75">
        <v>-0.42707244</v>
      </c>
      <c r="AN75">
        <v>23.07</v>
      </c>
      <c r="AO75">
        <v>57.18</v>
      </c>
      <c r="AP75">
        <v>1590969600</v>
      </c>
      <c r="AQ75">
        <v>1595967300</v>
      </c>
      <c r="AR75">
        <v>1595967300</v>
      </c>
      <c r="AS75">
        <v>1595967300</v>
      </c>
      <c r="AT75">
        <v>1.0900000000000001</v>
      </c>
      <c r="AU75">
        <v>8.2249560000000006</v>
      </c>
      <c r="AV75">
        <v>3.4073147999999998E-2</v>
      </c>
      <c r="AW75" t="s">
        <v>6313</v>
      </c>
      <c r="AX75">
        <v>3.9830000000000001</v>
      </c>
      <c r="AY75">
        <v>717507968</v>
      </c>
      <c r="AZ75">
        <v>36.752000000000002</v>
      </c>
      <c r="BA75">
        <v>35.555999999999997</v>
      </c>
      <c r="BB75">
        <v>-2.7960014000000002</v>
      </c>
      <c r="BC75">
        <v>-7.8636559999999994E-2</v>
      </c>
      <c r="BD75">
        <v>45.956519999999998</v>
      </c>
      <c r="BE75">
        <v>-13.196522</v>
      </c>
      <c r="BF75">
        <v>-0.28715232000000002</v>
      </c>
      <c r="BG75">
        <v>23505559552</v>
      </c>
      <c r="BH75">
        <v>0.89138010000000001</v>
      </c>
      <c r="BI75">
        <v>15</v>
      </c>
      <c r="BJ75">
        <v>0</v>
      </c>
      <c r="BK75" t="b">
        <v>0</v>
      </c>
      <c r="BL75">
        <v>2</v>
      </c>
      <c r="BM75">
        <v>322151400000</v>
      </c>
      <c r="BN75" t="s">
        <v>559</v>
      </c>
    </row>
    <row r="76" spans="1:66" x14ac:dyDescent="0.2">
      <c r="A76" t="s">
        <v>560</v>
      </c>
      <c r="C76" t="s">
        <v>142</v>
      </c>
      <c r="D76" t="s">
        <v>143</v>
      </c>
      <c r="E76" t="s">
        <v>162</v>
      </c>
      <c r="F76" t="b">
        <v>1</v>
      </c>
      <c r="G76" t="s">
        <v>48</v>
      </c>
      <c r="H76" t="s">
        <v>163</v>
      </c>
      <c r="I76" t="s">
        <v>581</v>
      </c>
      <c r="J76" t="s">
        <v>581</v>
      </c>
      <c r="K76" t="s">
        <v>582</v>
      </c>
      <c r="L76" t="s">
        <v>146</v>
      </c>
      <c r="M76" t="s">
        <v>147</v>
      </c>
      <c r="N76">
        <v>-14400000</v>
      </c>
      <c r="O76" t="s">
        <v>148</v>
      </c>
      <c r="P76" t="b">
        <v>0</v>
      </c>
      <c r="Q76">
        <v>-0.20999908</v>
      </c>
      <c r="R76">
        <v>-0.35046577000000001</v>
      </c>
      <c r="S76">
        <v>1589486401</v>
      </c>
      <c r="T76">
        <v>59.71</v>
      </c>
      <c r="U76">
        <v>59.78</v>
      </c>
      <c r="V76" t="s">
        <v>6231</v>
      </c>
      <c r="W76">
        <v>56.17</v>
      </c>
      <c r="X76">
        <v>1305903</v>
      </c>
      <c r="Y76">
        <v>59.92</v>
      </c>
      <c r="Z76">
        <v>0</v>
      </c>
      <c r="AA76">
        <v>63</v>
      </c>
      <c r="AB76">
        <v>8</v>
      </c>
      <c r="AC76">
        <v>11</v>
      </c>
      <c r="AD76" t="s">
        <v>164</v>
      </c>
      <c r="AE76" t="s">
        <v>48</v>
      </c>
      <c r="AF76">
        <v>59</v>
      </c>
      <c r="AG76">
        <v>1886887</v>
      </c>
      <c r="AH76">
        <v>1646487</v>
      </c>
      <c r="AI76">
        <v>10.82</v>
      </c>
      <c r="AJ76">
        <v>0.22131314999999999</v>
      </c>
      <c r="AK76" t="s">
        <v>583</v>
      </c>
      <c r="AL76">
        <v>-39.690002</v>
      </c>
      <c r="AM76">
        <v>-0.39929579999999998</v>
      </c>
      <c r="AN76">
        <v>48.89</v>
      </c>
      <c r="AO76">
        <v>99.4</v>
      </c>
      <c r="AP76">
        <v>1593561600</v>
      </c>
      <c r="AQ76">
        <v>1588796105</v>
      </c>
      <c r="AR76">
        <v>1596639540</v>
      </c>
      <c r="AS76">
        <v>1597075200</v>
      </c>
      <c r="AT76">
        <v>1.488</v>
      </c>
      <c r="AU76">
        <v>12.517818999999999</v>
      </c>
      <c r="AV76">
        <v>2.4833113E-2</v>
      </c>
      <c r="AW76" t="s">
        <v>6313</v>
      </c>
      <c r="AX76">
        <v>4.7699999999999996</v>
      </c>
      <c r="AY76">
        <v>106319000</v>
      </c>
      <c r="AZ76">
        <v>36.506999999999998</v>
      </c>
      <c r="BA76">
        <v>59.635714999999998</v>
      </c>
      <c r="BB76">
        <v>7.4283600000000005E-2</v>
      </c>
      <c r="BC76">
        <v>1.2456226E-3</v>
      </c>
      <c r="BD76">
        <v>69.676019999999994</v>
      </c>
      <c r="BE76">
        <v>-9.9660189999999993</v>
      </c>
      <c r="BF76">
        <v>-0.14303370000000001</v>
      </c>
      <c r="BG76">
        <v>6348307456</v>
      </c>
      <c r="BH76">
        <v>1.6355767000000001</v>
      </c>
      <c r="BI76">
        <v>15</v>
      </c>
      <c r="BJ76">
        <v>0</v>
      </c>
      <c r="BK76" t="b">
        <v>0</v>
      </c>
      <c r="BL76">
        <v>2</v>
      </c>
      <c r="BM76">
        <v>761927400000</v>
      </c>
      <c r="BN76" t="s">
        <v>560</v>
      </c>
    </row>
    <row r="77" spans="1:66" x14ac:dyDescent="0.2">
      <c r="A77" t="s">
        <v>561</v>
      </c>
      <c r="C77" t="s">
        <v>142</v>
      </c>
      <c r="D77" t="s">
        <v>143</v>
      </c>
      <c r="E77" t="s">
        <v>162</v>
      </c>
      <c r="F77" t="b">
        <v>1</v>
      </c>
      <c r="G77" t="s">
        <v>48</v>
      </c>
      <c r="H77" t="s">
        <v>163</v>
      </c>
      <c r="I77" t="s">
        <v>584</v>
      </c>
      <c r="J77" t="s">
        <v>585</v>
      </c>
      <c r="K77" t="s">
        <v>586</v>
      </c>
      <c r="L77" t="s">
        <v>146</v>
      </c>
      <c r="M77" t="s">
        <v>147</v>
      </c>
      <c r="N77">
        <v>-14400000</v>
      </c>
      <c r="O77" t="s">
        <v>148</v>
      </c>
      <c r="P77" t="b">
        <v>0</v>
      </c>
      <c r="Q77">
        <v>0.29999924</v>
      </c>
      <c r="R77">
        <v>0.75037330000000002</v>
      </c>
      <c r="S77">
        <v>1589486401</v>
      </c>
      <c r="T77">
        <v>40.28</v>
      </c>
      <c r="U77">
        <v>40.35</v>
      </c>
      <c r="V77" t="s">
        <v>3006</v>
      </c>
      <c r="W77">
        <v>38.51</v>
      </c>
      <c r="X77">
        <v>1435308</v>
      </c>
      <c r="Y77">
        <v>39.979999999999997</v>
      </c>
      <c r="Z77">
        <v>0</v>
      </c>
      <c r="AA77">
        <v>50.98</v>
      </c>
      <c r="AB77">
        <v>8</v>
      </c>
      <c r="AC77">
        <v>8</v>
      </c>
      <c r="AD77" t="s">
        <v>164</v>
      </c>
      <c r="AE77" t="s">
        <v>48</v>
      </c>
      <c r="AF77">
        <v>39.54</v>
      </c>
      <c r="AG77">
        <v>2338119</v>
      </c>
      <c r="AH77">
        <v>1393775</v>
      </c>
      <c r="AI77">
        <v>6.4699973999999996</v>
      </c>
      <c r="AJ77">
        <v>0.19136342000000001</v>
      </c>
      <c r="AK77" t="s">
        <v>587</v>
      </c>
      <c r="AL77">
        <v>-12.330002</v>
      </c>
      <c r="AM77">
        <v>-0.23436612000000001</v>
      </c>
      <c r="AN77">
        <v>33.81</v>
      </c>
      <c r="AO77">
        <v>52.61</v>
      </c>
      <c r="AP77">
        <v>1589500800</v>
      </c>
      <c r="AQ77">
        <v>1588676103</v>
      </c>
      <c r="AR77">
        <v>1595953800</v>
      </c>
      <c r="AS77">
        <v>1596472200</v>
      </c>
      <c r="AT77">
        <v>0.92</v>
      </c>
      <c r="AU77">
        <v>20</v>
      </c>
      <c r="AV77">
        <v>2.3011506000000001E-2</v>
      </c>
      <c r="AW77" t="s">
        <v>6313</v>
      </c>
      <c r="AX77">
        <v>2.0139999999999998</v>
      </c>
      <c r="AY77">
        <v>135096000</v>
      </c>
      <c r="AZ77">
        <v>10.029999999999999</v>
      </c>
      <c r="BA77">
        <v>40.332859999999997</v>
      </c>
      <c r="BB77">
        <v>-5.2860259999999999E-2</v>
      </c>
      <c r="BC77">
        <v>-1.3106003E-3</v>
      </c>
      <c r="BD77">
        <v>44.142029999999998</v>
      </c>
      <c r="BE77">
        <v>-3.8620299999999999</v>
      </c>
      <c r="BF77">
        <v>-8.7490999999999999E-2</v>
      </c>
      <c r="BG77">
        <v>6490719232</v>
      </c>
      <c r="BH77">
        <v>4.0159520000000004</v>
      </c>
      <c r="BI77">
        <v>15</v>
      </c>
      <c r="BJ77">
        <v>0</v>
      </c>
      <c r="BK77" t="b">
        <v>0</v>
      </c>
      <c r="BL77">
        <v>2</v>
      </c>
      <c r="BM77">
        <v>433776600000</v>
      </c>
      <c r="BN77" t="s">
        <v>561</v>
      </c>
    </row>
    <row r="78" spans="1:66" x14ac:dyDescent="0.2">
      <c r="A78" t="s">
        <v>562</v>
      </c>
      <c r="C78" t="s">
        <v>142</v>
      </c>
      <c r="D78" t="s">
        <v>143</v>
      </c>
      <c r="E78" t="s">
        <v>162</v>
      </c>
      <c r="F78" t="b">
        <v>1</v>
      </c>
      <c r="G78" t="s">
        <v>48</v>
      </c>
      <c r="H78" t="s">
        <v>163</v>
      </c>
      <c r="I78" t="s">
        <v>588</v>
      </c>
      <c r="J78" t="s">
        <v>589</v>
      </c>
      <c r="K78" t="s">
        <v>590</v>
      </c>
      <c r="L78" t="s">
        <v>146</v>
      </c>
      <c r="M78" t="s">
        <v>147</v>
      </c>
      <c r="N78">
        <v>-14400000</v>
      </c>
      <c r="O78" t="s">
        <v>148</v>
      </c>
      <c r="P78" t="b">
        <v>0</v>
      </c>
      <c r="Q78">
        <v>-0.22000122</v>
      </c>
      <c r="R78">
        <v>-9.7414639999999997E-2</v>
      </c>
      <c r="S78">
        <v>1589486401</v>
      </c>
      <c r="T78">
        <v>225.62</v>
      </c>
      <c r="U78">
        <v>225.77</v>
      </c>
      <c r="V78" t="s">
        <v>3007</v>
      </c>
      <c r="W78">
        <v>219.52</v>
      </c>
      <c r="X78">
        <v>944645</v>
      </c>
      <c r="Y78">
        <v>225.84</v>
      </c>
      <c r="Z78">
        <v>224.79</v>
      </c>
      <c r="AA78">
        <v>232.48</v>
      </c>
      <c r="AB78">
        <v>8</v>
      </c>
      <c r="AC78">
        <v>10</v>
      </c>
      <c r="AD78" t="s">
        <v>164</v>
      </c>
      <c r="AE78" t="s">
        <v>48</v>
      </c>
      <c r="AF78">
        <v>221.71</v>
      </c>
      <c r="AG78">
        <v>1500130</v>
      </c>
      <c r="AH78">
        <v>999200</v>
      </c>
      <c r="AI78">
        <v>58.190002</v>
      </c>
      <c r="AJ78">
        <v>0.34754825</v>
      </c>
      <c r="AK78" t="s">
        <v>591</v>
      </c>
      <c r="AL78">
        <v>-31.390014999999998</v>
      </c>
      <c r="AM78">
        <v>-0.12213538</v>
      </c>
      <c r="AN78">
        <v>167.43</v>
      </c>
      <c r="AO78">
        <v>257.01</v>
      </c>
      <c r="AP78">
        <v>1589155200</v>
      </c>
      <c r="AQ78">
        <v>1587636007</v>
      </c>
      <c r="AR78">
        <v>1595521800</v>
      </c>
      <c r="AS78">
        <v>1595867400</v>
      </c>
      <c r="AT78">
        <v>4.82</v>
      </c>
      <c r="AU78">
        <v>25.773361000000001</v>
      </c>
      <c r="AV78">
        <v>2.1342544000000001E-2</v>
      </c>
      <c r="AW78" t="s">
        <v>6313</v>
      </c>
      <c r="AX78">
        <v>8.7539999999999996</v>
      </c>
      <c r="AY78">
        <v>220855008</v>
      </c>
      <c r="AZ78">
        <v>51.49</v>
      </c>
      <c r="BA78">
        <v>214.90028000000001</v>
      </c>
      <c r="BB78">
        <v>10.719711</v>
      </c>
      <c r="BC78">
        <v>4.9882259999999998E-2</v>
      </c>
      <c r="BD78">
        <v>226.44463999999999</v>
      </c>
      <c r="BE78">
        <v>-0.82464599999999999</v>
      </c>
      <c r="BF78">
        <v>-3.6417112999999998E-3</v>
      </c>
      <c r="BG78">
        <v>49829306368</v>
      </c>
      <c r="BH78">
        <v>4.3818216000000003</v>
      </c>
      <c r="BI78">
        <v>15</v>
      </c>
      <c r="BJ78">
        <v>0</v>
      </c>
      <c r="BK78" t="b">
        <v>0</v>
      </c>
      <c r="BL78">
        <v>2</v>
      </c>
      <c r="BM78">
        <v>322151400000</v>
      </c>
      <c r="BN78" t="s">
        <v>562</v>
      </c>
    </row>
    <row r="79" spans="1:66" x14ac:dyDescent="0.2">
      <c r="A79" t="s">
        <v>592</v>
      </c>
      <c r="C79" t="s">
        <v>142</v>
      </c>
      <c r="D79" t="s">
        <v>143</v>
      </c>
      <c r="E79" t="s">
        <v>162</v>
      </c>
      <c r="F79" t="b">
        <v>1</v>
      </c>
      <c r="G79" t="s">
        <v>48</v>
      </c>
      <c r="H79" t="s">
        <v>145</v>
      </c>
      <c r="I79" t="s">
        <v>699</v>
      </c>
      <c r="J79" t="s">
        <v>699</v>
      </c>
      <c r="K79" t="s">
        <v>700</v>
      </c>
      <c r="L79" t="s">
        <v>146</v>
      </c>
      <c r="M79" t="s">
        <v>147</v>
      </c>
      <c r="N79">
        <v>-14400000</v>
      </c>
      <c r="O79" t="s">
        <v>148</v>
      </c>
      <c r="P79" t="b">
        <v>0</v>
      </c>
      <c r="Q79">
        <v>-0.39999962</v>
      </c>
      <c r="R79">
        <v>-1.5723255</v>
      </c>
      <c r="S79">
        <v>1589486401</v>
      </c>
      <c r="T79">
        <v>25.04</v>
      </c>
      <c r="U79">
        <v>25.28</v>
      </c>
      <c r="V79" t="s">
        <v>1083</v>
      </c>
      <c r="W79">
        <v>23.71</v>
      </c>
      <c r="X79">
        <v>37286</v>
      </c>
      <c r="Y79">
        <v>25.44</v>
      </c>
      <c r="Z79">
        <v>0</v>
      </c>
      <c r="AA79">
        <v>0</v>
      </c>
      <c r="AB79">
        <v>11</v>
      </c>
      <c r="AC79">
        <v>9</v>
      </c>
      <c r="AD79" t="s">
        <v>149</v>
      </c>
      <c r="AE79" t="s">
        <v>48</v>
      </c>
      <c r="AF79">
        <v>24.78</v>
      </c>
      <c r="AG79">
        <v>39235</v>
      </c>
      <c r="AH79">
        <v>33462</v>
      </c>
      <c r="AI79">
        <v>4.25</v>
      </c>
      <c r="AJ79">
        <v>0.2044252</v>
      </c>
      <c r="AK79" t="s">
        <v>701</v>
      </c>
      <c r="AL79">
        <v>-13.27</v>
      </c>
      <c r="AM79">
        <v>-0.34638476000000001</v>
      </c>
      <c r="AN79">
        <v>20.79</v>
      </c>
      <c r="AO79">
        <v>38.31</v>
      </c>
      <c r="AP79">
        <v>1592179200</v>
      </c>
      <c r="AQ79">
        <v>1587727975</v>
      </c>
      <c r="AR79">
        <v>1595262600</v>
      </c>
      <c r="AS79">
        <v>1595608200</v>
      </c>
      <c r="AT79">
        <v>1.024</v>
      </c>
      <c r="AU79">
        <v>10.178862000000001</v>
      </c>
      <c r="AV79">
        <v>4.025157E-2</v>
      </c>
      <c r="AW79" t="s">
        <v>6313</v>
      </c>
      <c r="AX79">
        <v>2.46</v>
      </c>
      <c r="AY79">
        <v>14983700</v>
      </c>
      <c r="AZ79">
        <v>20.651</v>
      </c>
      <c r="BA79">
        <v>26.671143000000001</v>
      </c>
      <c r="BB79">
        <v>-1.6311416999999999</v>
      </c>
      <c r="BC79">
        <v>-6.1157547E-2</v>
      </c>
      <c r="BD79">
        <v>32.651015999999998</v>
      </c>
      <c r="BE79">
        <v>-7.6110153</v>
      </c>
      <c r="BF79">
        <v>-0.23310195</v>
      </c>
      <c r="BG79">
        <v>375191872</v>
      </c>
      <c r="BH79">
        <v>1.2125322000000001</v>
      </c>
      <c r="BI79">
        <v>15</v>
      </c>
      <c r="BJ79">
        <v>0</v>
      </c>
      <c r="BK79" t="b">
        <v>0</v>
      </c>
      <c r="BL79">
        <v>2</v>
      </c>
      <c r="BM79">
        <v>338131800000</v>
      </c>
      <c r="BN79" t="s">
        <v>592</v>
      </c>
    </row>
    <row r="80" spans="1:66" x14ac:dyDescent="0.2">
      <c r="A80" t="s">
        <v>593</v>
      </c>
      <c r="C80" t="s">
        <v>142</v>
      </c>
      <c r="D80" t="s">
        <v>143</v>
      </c>
      <c r="E80" t="s">
        <v>162</v>
      </c>
      <c r="F80" t="b">
        <v>1</v>
      </c>
      <c r="G80" t="s">
        <v>48</v>
      </c>
      <c r="H80" t="s">
        <v>145</v>
      </c>
      <c r="I80" t="s">
        <v>702</v>
      </c>
      <c r="J80" t="s">
        <v>702</v>
      </c>
      <c r="K80" t="s">
        <v>703</v>
      </c>
      <c r="L80" t="s">
        <v>146</v>
      </c>
      <c r="M80" t="s">
        <v>147</v>
      </c>
      <c r="N80">
        <v>-14400000</v>
      </c>
      <c r="O80" t="s">
        <v>148</v>
      </c>
      <c r="P80" t="b">
        <v>0</v>
      </c>
      <c r="Q80">
        <v>-0.52999879999999999</v>
      </c>
      <c r="R80">
        <v>-1.5820860000000001</v>
      </c>
      <c r="S80">
        <v>1589486402</v>
      </c>
      <c r="T80">
        <v>32.97</v>
      </c>
      <c r="U80">
        <v>33.2928</v>
      </c>
      <c r="V80" t="s">
        <v>1084</v>
      </c>
      <c r="W80">
        <v>32</v>
      </c>
      <c r="X80">
        <v>39776</v>
      </c>
      <c r="Y80">
        <v>33.5</v>
      </c>
      <c r="Z80">
        <v>0</v>
      </c>
      <c r="AA80">
        <v>0</v>
      </c>
      <c r="AB80">
        <v>8</v>
      </c>
      <c r="AC80">
        <v>14</v>
      </c>
      <c r="AD80" t="s">
        <v>149</v>
      </c>
      <c r="AE80" t="s">
        <v>48</v>
      </c>
      <c r="AF80">
        <v>33</v>
      </c>
      <c r="AG80">
        <v>28645</v>
      </c>
      <c r="AH80">
        <v>35475</v>
      </c>
      <c r="AI80">
        <v>2.9600010000000001</v>
      </c>
      <c r="AJ80">
        <v>9.8633819999999997E-2</v>
      </c>
      <c r="AK80" t="s">
        <v>704</v>
      </c>
      <c r="AL80">
        <v>-6.6299973000000003</v>
      </c>
      <c r="AM80">
        <v>-0.16742417000000001</v>
      </c>
      <c r="AN80">
        <v>30.01</v>
      </c>
      <c r="AO80">
        <v>39.6</v>
      </c>
      <c r="AP80">
        <v>1590105600</v>
      </c>
      <c r="AQ80">
        <v>1588799951</v>
      </c>
      <c r="AR80">
        <v>1596672000</v>
      </c>
      <c r="AS80">
        <v>1597104000</v>
      </c>
      <c r="AT80">
        <v>0.99099999999999999</v>
      </c>
      <c r="AU80">
        <v>19.981819999999999</v>
      </c>
      <c r="AV80">
        <v>2.9582088999999999E-2</v>
      </c>
      <c r="AW80" t="s">
        <v>6313</v>
      </c>
      <c r="AX80">
        <v>1.65</v>
      </c>
      <c r="AY80">
        <v>8429010</v>
      </c>
      <c r="AZ80">
        <v>17.454000000000001</v>
      </c>
      <c r="BA80">
        <v>35.53143</v>
      </c>
      <c r="BB80">
        <v>-2.5614279999999998</v>
      </c>
      <c r="BC80">
        <v>-7.208908E-2</v>
      </c>
      <c r="BD80">
        <v>36.467537</v>
      </c>
      <c r="BE80">
        <v>-3.4975356999999998</v>
      </c>
      <c r="BF80">
        <v>-9.5908195000000002E-2</v>
      </c>
      <c r="BG80">
        <v>307399424</v>
      </c>
      <c r="BH80">
        <v>1.8889651999999999</v>
      </c>
      <c r="BI80">
        <v>15</v>
      </c>
      <c r="BJ80">
        <v>0</v>
      </c>
      <c r="BK80" t="b">
        <v>0</v>
      </c>
      <c r="BL80">
        <v>2</v>
      </c>
      <c r="BM80">
        <v>767539800000</v>
      </c>
      <c r="BN80" t="s">
        <v>593</v>
      </c>
    </row>
    <row r="81" spans="1:66" x14ac:dyDescent="0.2">
      <c r="A81" t="s">
        <v>594</v>
      </c>
      <c r="C81" t="s">
        <v>142</v>
      </c>
      <c r="D81" t="s">
        <v>143</v>
      </c>
      <c r="E81" t="s">
        <v>162</v>
      </c>
      <c r="F81" t="b">
        <v>1</v>
      </c>
      <c r="G81" t="s">
        <v>48</v>
      </c>
      <c r="H81" t="s">
        <v>163</v>
      </c>
      <c r="I81" t="s">
        <v>705</v>
      </c>
      <c r="J81" t="s">
        <v>705</v>
      </c>
      <c r="K81" t="s">
        <v>706</v>
      </c>
      <c r="L81" t="s">
        <v>146</v>
      </c>
      <c r="M81" t="s">
        <v>147</v>
      </c>
      <c r="N81">
        <v>-14400000</v>
      </c>
      <c r="O81" t="s">
        <v>148</v>
      </c>
      <c r="P81" t="b">
        <v>0</v>
      </c>
      <c r="Q81">
        <v>-1.550003</v>
      </c>
      <c r="R81">
        <v>-1.6072200000000001</v>
      </c>
      <c r="S81">
        <v>1589486401</v>
      </c>
      <c r="T81">
        <v>94.89</v>
      </c>
      <c r="U81">
        <v>95.77</v>
      </c>
      <c r="V81" t="s">
        <v>1085</v>
      </c>
      <c r="W81">
        <v>92.51</v>
      </c>
      <c r="X81">
        <v>978515</v>
      </c>
      <c r="Y81">
        <v>96.44</v>
      </c>
      <c r="Z81">
        <v>94.78</v>
      </c>
      <c r="AA81">
        <v>0</v>
      </c>
      <c r="AB81">
        <v>11</v>
      </c>
      <c r="AC81">
        <v>11</v>
      </c>
      <c r="AD81" t="s">
        <v>164</v>
      </c>
      <c r="AE81" t="s">
        <v>48</v>
      </c>
      <c r="AF81">
        <v>95.32</v>
      </c>
      <c r="AG81">
        <v>1086079</v>
      </c>
      <c r="AH81">
        <v>1023950</v>
      </c>
      <c r="AI81">
        <v>16.970001</v>
      </c>
      <c r="AJ81">
        <v>0.21778749</v>
      </c>
      <c r="AK81" t="s">
        <v>707</v>
      </c>
      <c r="AL81">
        <v>-26.190002</v>
      </c>
      <c r="AM81">
        <v>-0.21630329000000001</v>
      </c>
      <c r="AN81">
        <v>77.92</v>
      </c>
      <c r="AO81">
        <v>121.08</v>
      </c>
      <c r="AP81">
        <v>1591574400</v>
      </c>
      <c r="AQ81">
        <v>1588797360</v>
      </c>
      <c r="AR81">
        <v>1596639540</v>
      </c>
      <c r="AS81">
        <v>1597075200</v>
      </c>
      <c r="AT81">
        <v>2.2000000000000002</v>
      </c>
      <c r="AU81">
        <v>20.552305</v>
      </c>
      <c r="AV81">
        <v>2.2812110999999999E-2</v>
      </c>
      <c r="AW81" t="s">
        <v>6313</v>
      </c>
      <c r="AX81">
        <v>4.617</v>
      </c>
      <c r="AY81">
        <v>122312000</v>
      </c>
      <c r="AZ81">
        <v>51.545000000000002</v>
      </c>
      <c r="BA81">
        <v>100.95972</v>
      </c>
      <c r="BB81">
        <v>-6.0697174</v>
      </c>
      <c r="BC81">
        <v>-6.0120189999999997E-2</v>
      </c>
      <c r="BD81">
        <v>107.60051</v>
      </c>
      <c r="BE81">
        <v>-12.710509999999999</v>
      </c>
      <c r="BF81">
        <v>-0.11812686</v>
      </c>
      <c r="BG81">
        <v>11606185984</v>
      </c>
      <c r="BH81">
        <v>1.8409158000000001</v>
      </c>
      <c r="BI81">
        <v>15</v>
      </c>
      <c r="BJ81">
        <v>0</v>
      </c>
      <c r="BK81" t="b">
        <v>0</v>
      </c>
      <c r="BL81">
        <v>2</v>
      </c>
      <c r="BM81">
        <v>441469800000</v>
      </c>
      <c r="BN81" t="s">
        <v>594</v>
      </c>
    </row>
    <row r="82" spans="1:66" x14ac:dyDescent="0.2">
      <c r="A82" t="s">
        <v>595</v>
      </c>
      <c r="C82" t="s">
        <v>142</v>
      </c>
      <c r="D82" t="s">
        <v>143</v>
      </c>
      <c r="E82" t="s">
        <v>162</v>
      </c>
      <c r="F82" t="b">
        <v>1</v>
      </c>
      <c r="G82" t="s">
        <v>48</v>
      </c>
      <c r="H82" t="s">
        <v>163</v>
      </c>
      <c r="I82" t="s">
        <v>708</v>
      </c>
      <c r="J82" t="s">
        <v>708</v>
      </c>
      <c r="K82" t="s">
        <v>709</v>
      </c>
      <c r="L82" t="s">
        <v>146</v>
      </c>
      <c r="M82" t="s">
        <v>147</v>
      </c>
      <c r="N82">
        <v>-14400000</v>
      </c>
      <c r="O82" t="s">
        <v>148</v>
      </c>
      <c r="P82" t="b">
        <v>0</v>
      </c>
      <c r="Q82">
        <v>4.0000915999999997E-2</v>
      </c>
      <c r="R82">
        <v>3.9055769999999997E-2</v>
      </c>
      <c r="S82">
        <v>1589486401</v>
      </c>
      <c r="T82">
        <v>102.46</v>
      </c>
      <c r="U82">
        <v>102.62</v>
      </c>
      <c r="V82" t="s">
        <v>3008</v>
      </c>
      <c r="W82">
        <v>99.11</v>
      </c>
      <c r="X82">
        <v>244518</v>
      </c>
      <c r="Y82">
        <v>102.42</v>
      </c>
      <c r="Z82">
        <v>0</v>
      </c>
      <c r="AA82">
        <v>0</v>
      </c>
      <c r="AB82">
        <v>9</v>
      </c>
      <c r="AC82">
        <v>14</v>
      </c>
      <c r="AD82" t="s">
        <v>164</v>
      </c>
      <c r="AE82" t="s">
        <v>48</v>
      </c>
      <c r="AF82">
        <v>101.01</v>
      </c>
      <c r="AG82">
        <v>451469</v>
      </c>
      <c r="AH82">
        <v>275250</v>
      </c>
      <c r="AI82">
        <v>22.620003000000001</v>
      </c>
      <c r="AJ82">
        <v>0.28331666999999999</v>
      </c>
      <c r="AK82" t="s">
        <v>710</v>
      </c>
      <c r="AL82">
        <v>-23.739998</v>
      </c>
      <c r="AM82">
        <v>-0.18811409000000001</v>
      </c>
      <c r="AN82">
        <v>79.84</v>
      </c>
      <c r="AO82">
        <v>126.2</v>
      </c>
      <c r="AP82">
        <v>1589932800</v>
      </c>
      <c r="AQ82">
        <v>1596153600</v>
      </c>
      <c r="AR82">
        <v>1596153600</v>
      </c>
      <c r="AS82">
        <v>1596153600</v>
      </c>
      <c r="AT82">
        <v>1.44</v>
      </c>
      <c r="AU82">
        <v>28.93533</v>
      </c>
      <c r="AV82">
        <v>1.4059755E-2</v>
      </c>
      <c r="AW82" t="s">
        <v>6313</v>
      </c>
      <c r="AX82">
        <v>3.5409999999999999</v>
      </c>
      <c r="AY82">
        <v>64186800</v>
      </c>
      <c r="AZ82">
        <v>24.724</v>
      </c>
      <c r="BA82">
        <v>103.51572</v>
      </c>
      <c r="BB82">
        <v>-1.0557175000000001</v>
      </c>
      <c r="BC82">
        <v>-1.019862E-2</v>
      </c>
      <c r="BD82">
        <v>108.832825</v>
      </c>
      <c r="BE82">
        <v>-6.3728255999999996</v>
      </c>
      <c r="BF82">
        <v>-5.85561E-2</v>
      </c>
      <c r="BG82">
        <v>6576579584</v>
      </c>
      <c r="BH82">
        <v>4.1441509999999999</v>
      </c>
      <c r="BI82">
        <v>15</v>
      </c>
      <c r="BJ82">
        <v>0</v>
      </c>
      <c r="BK82" t="b">
        <v>0</v>
      </c>
      <c r="BL82">
        <v>2</v>
      </c>
      <c r="BM82">
        <v>735571800000</v>
      </c>
      <c r="BN82" t="s">
        <v>595</v>
      </c>
    </row>
    <row r="83" spans="1:66" x14ac:dyDescent="0.2">
      <c r="A83" t="s">
        <v>596</v>
      </c>
      <c r="C83" t="s">
        <v>142</v>
      </c>
      <c r="D83" t="s">
        <v>143</v>
      </c>
      <c r="E83" t="s">
        <v>144</v>
      </c>
      <c r="F83" t="b">
        <v>1</v>
      </c>
      <c r="H83" t="s">
        <v>145</v>
      </c>
      <c r="L83" t="s">
        <v>146</v>
      </c>
      <c r="M83" t="s">
        <v>147</v>
      </c>
      <c r="N83">
        <v>-14400000</v>
      </c>
      <c r="O83" t="s">
        <v>148</v>
      </c>
      <c r="P83" t="b">
        <v>0</v>
      </c>
      <c r="AD83" t="s">
        <v>149</v>
      </c>
      <c r="AG83">
        <v>101300</v>
      </c>
      <c r="AH83">
        <v>101300</v>
      </c>
      <c r="AK83" t="s">
        <v>711</v>
      </c>
      <c r="AN83">
        <v>8.5000000000000006E-2</v>
      </c>
      <c r="AO83">
        <v>8.5000000000000006E-2</v>
      </c>
      <c r="AW83" t="s">
        <v>6313</v>
      </c>
      <c r="BA83">
        <v>9.5000000000000001E-2</v>
      </c>
      <c r="BD83">
        <v>9.5000000000000001E-2</v>
      </c>
      <c r="BI83">
        <v>15</v>
      </c>
      <c r="BJ83">
        <v>0</v>
      </c>
      <c r="BK83" t="b">
        <v>0</v>
      </c>
      <c r="BL83">
        <v>2</v>
      </c>
      <c r="BM83">
        <v>839856600000</v>
      </c>
      <c r="BN83" t="s">
        <v>596</v>
      </c>
    </row>
    <row r="84" spans="1:66" x14ac:dyDescent="0.2">
      <c r="A84" t="s">
        <v>597</v>
      </c>
      <c r="C84" t="s">
        <v>142</v>
      </c>
      <c r="D84" t="s">
        <v>143</v>
      </c>
      <c r="E84" t="s">
        <v>162</v>
      </c>
      <c r="F84" t="b">
        <v>1</v>
      </c>
      <c r="G84" t="s">
        <v>48</v>
      </c>
      <c r="H84" t="s">
        <v>145</v>
      </c>
      <c r="I84" t="s">
        <v>712</v>
      </c>
      <c r="J84" t="s">
        <v>712</v>
      </c>
      <c r="K84" t="s">
        <v>713</v>
      </c>
      <c r="L84" t="s">
        <v>146</v>
      </c>
      <c r="M84" t="s">
        <v>147</v>
      </c>
      <c r="N84">
        <v>-14400000</v>
      </c>
      <c r="O84" t="s">
        <v>148</v>
      </c>
      <c r="P84" t="b">
        <v>0</v>
      </c>
      <c r="Q84">
        <v>0.23999977</v>
      </c>
      <c r="R84">
        <v>0.75638130000000003</v>
      </c>
      <c r="S84">
        <v>1589486402</v>
      </c>
      <c r="T84">
        <v>31.97</v>
      </c>
      <c r="U84">
        <v>32.517499999999998</v>
      </c>
      <c r="V84" t="s">
        <v>714</v>
      </c>
      <c r="W84">
        <v>29.53</v>
      </c>
      <c r="X84">
        <v>174304</v>
      </c>
      <c r="Y84">
        <v>31.73</v>
      </c>
      <c r="Z84">
        <v>31.55</v>
      </c>
      <c r="AA84">
        <v>31.63</v>
      </c>
      <c r="AB84">
        <v>13</v>
      </c>
      <c r="AC84">
        <v>11</v>
      </c>
      <c r="AD84" t="s">
        <v>149</v>
      </c>
      <c r="AE84" t="s">
        <v>48</v>
      </c>
      <c r="AF84">
        <v>30.82</v>
      </c>
      <c r="AG84">
        <v>128911</v>
      </c>
      <c r="AH84">
        <v>116325</v>
      </c>
      <c r="AI84">
        <v>5.9699992999999996</v>
      </c>
      <c r="AJ84">
        <v>0.22961535999999999</v>
      </c>
      <c r="AK84" t="s">
        <v>715</v>
      </c>
      <c r="AL84">
        <v>-31.99</v>
      </c>
      <c r="AM84">
        <v>-0.50015633999999998</v>
      </c>
      <c r="AN84">
        <v>26</v>
      </c>
      <c r="AO84">
        <v>63.96</v>
      </c>
      <c r="AP84">
        <v>1586908800</v>
      </c>
      <c r="AQ84">
        <v>1587501003</v>
      </c>
      <c r="AR84">
        <v>1595289600</v>
      </c>
      <c r="AS84">
        <v>1595635200</v>
      </c>
      <c r="AT84">
        <v>1.26</v>
      </c>
      <c r="AU84">
        <v>8.4801059999999993</v>
      </c>
      <c r="AV84">
        <v>3.9710052000000003E-2</v>
      </c>
      <c r="AW84" t="s">
        <v>6313</v>
      </c>
      <c r="AX84">
        <v>3.77</v>
      </c>
      <c r="AY84">
        <v>32646700</v>
      </c>
      <c r="AZ84">
        <v>30.739000000000001</v>
      </c>
      <c r="BA84">
        <v>34.475997999999997</v>
      </c>
      <c r="BB84">
        <v>-2.5059985999999999</v>
      </c>
      <c r="BC84">
        <v>-7.2688214000000001E-2</v>
      </c>
      <c r="BD84">
        <v>50.762028000000001</v>
      </c>
      <c r="BE84">
        <v>-18.792027999999998</v>
      </c>
      <c r="BF84">
        <v>-0.37019855000000002</v>
      </c>
      <c r="BG84">
        <v>1043715008</v>
      </c>
      <c r="BH84">
        <v>1.0400468</v>
      </c>
      <c r="BI84">
        <v>15</v>
      </c>
      <c r="BJ84">
        <v>0</v>
      </c>
      <c r="BK84" t="b">
        <v>0</v>
      </c>
      <c r="BL84">
        <v>2</v>
      </c>
      <c r="BM84">
        <v>638461800000</v>
      </c>
      <c r="BN84" t="s">
        <v>597</v>
      </c>
    </row>
    <row r="85" spans="1:66" x14ac:dyDescent="0.2">
      <c r="A85" t="s">
        <v>598</v>
      </c>
      <c r="C85" t="s">
        <v>142</v>
      </c>
      <c r="D85" t="s">
        <v>143</v>
      </c>
      <c r="E85" t="s">
        <v>162</v>
      </c>
      <c r="F85" t="b">
        <v>1</v>
      </c>
      <c r="G85" t="s">
        <v>48</v>
      </c>
      <c r="H85" t="s">
        <v>163</v>
      </c>
      <c r="I85" t="s">
        <v>716</v>
      </c>
      <c r="J85" t="s">
        <v>716</v>
      </c>
      <c r="K85" t="s">
        <v>717</v>
      </c>
      <c r="L85" t="s">
        <v>146</v>
      </c>
      <c r="M85" t="s">
        <v>147</v>
      </c>
      <c r="N85">
        <v>-14400000</v>
      </c>
      <c r="O85" t="s">
        <v>148</v>
      </c>
      <c r="P85" t="b">
        <v>0</v>
      </c>
      <c r="Q85">
        <v>-3.2200012</v>
      </c>
      <c r="R85">
        <v>-1.2293835</v>
      </c>
      <c r="S85">
        <v>1589486401</v>
      </c>
      <c r="T85">
        <v>258.7</v>
      </c>
      <c r="U85">
        <v>259.97000000000003</v>
      </c>
      <c r="V85" t="s">
        <v>3009</v>
      </c>
      <c r="W85">
        <v>255.04</v>
      </c>
      <c r="X85">
        <v>1248198</v>
      </c>
      <c r="Y85">
        <v>261.92</v>
      </c>
      <c r="Z85">
        <v>0</v>
      </c>
      <c r="AA85">
        <v>270</v>
      </c>
      <c r="AB85">
        <v>9</v>
      </c>
      <c r="AC85">
        <v>8</v>
      </c>
      <c r="AD85" t="s">
        <v>164</v>
      </c>
      <c r="AE85" t="s">
        <v>48</v>
      </c>
      <c r="AF85">
        <v>259.44</v>
      </c>
      <c r="AG85">
        <v>2196653</v>
      </c>
      <c r="AH85">
        <v>1233887</v>
      </c>
      <c r="AI85">
        <v>60.950012000000001</v>
      </c>
      <c r="AJ85">
        <v>0.30821749999999998</v>
      </c>
      <c r="AK85" t="s">
        <v>718</v>
      </c>
      <c r="AL85">
        <v>-28.019988999999999</v>
      </c>
      <c r="AM85">
        <v>-9.7725964999999998E-2</v>
      </c>
      <c r="AN85">
        <v>197.75</v>
      </c>
      <c r="AO85">
        <v>286.72000000000003</v>
      </c>
      <c r="AP85">
        <v>1593475200</v>
      </c>
      <c r="AQ85">
        <v>1588845608</v>
      </c>
      <c r="AR85">
        <v>1596558600</v>
      </c>
      <c r="AS85">
        <v>1597077000</v>
      </c>
      <c r="AT85">
        <v>3.12</v>
      </c>
      <c r="AU85">
        <v>76.994060000000005</v>
      </c>
      <c r="AV85">
        <v>1.1912033000000001E-2</v>
      </c>
      <c r="AW85" t="s">
        <v>6313</v>
      </c>
      <c r="AX85">
        <v>3.36</v>
      </c>
      <c r="AY85">
        <v>282876000</v>
      </c>
      <c r="AZ85">
        <v>77.081999999999994</v>
      </c>
      <c r="BA85">
        <v>250.44315</v>
      </c>
      <c r="BB85">
        <v>8.2568660000000005</v>
      </c>
      <c r="BC85">
        <v>3.2969024E-2</v>
      </c>
      <c r="BD85">
        <v>254.77593999999999</v>
      </c>
      <c r="BE85">
        <v>3.9240723000000002</v>
      </c>
      <c r="BF85">
        <v>1.5402051999999999E-2</v>
      </c>
      <c r="BG85">
        <v>73180020736</v>
      </c>
      <c r="BH85">
        <v>3.3561664000000002</v>
      </c>
      <c r="BI85">
        <v>15</v>
      </c>
      <c r="BJ85">
        <v>0</v>
      </c>
      <c r="BK85" t="b">
        <v>0</v>
      </c>
      <c r="BL85">
        <v>2</v>
      </c>
      <c r="BM85">
        <v>99153000000</v>
      </c>
      <c r="BN85" t="s">
        <v>598</v>
      </c>
    </row>
    <row r="86" spans="1:66" x14ac:dyDescent="0.2">
      <c r="A86" t="s">
        <v>599</v>
      </c>
      <c r="C86" t="s">
        <v>142</v>
      </c>
      <c r="D86" t="s">
        <v>143</v>
      </c>
      <c r="E86" t="s">
        <v>162</v>
      </c>
      <c r="F86" t="b">
        <v>1</v>
      </c>
      <c r="G86" t="s">
        <v>48</v>
      </c>
      <c r="H86" t="s">
        <v>163</v>
      </c>
      <c r="I86" t="s">
        <v>719</v>
      </c>
      <c r="J86" t="s">
        <v>719</v>
      </c>
      <c r="K86" t="s">
        <v>720</v>
      </c>
      <c r="L86" t="s">
        <v>146</v>
      </c>
      <c r="M86" t="s">
        <v>147</v>
      </c>
      <c r="N86">
        <v>-14400000</v>
      </c>
      <c r="O86" t="s">
        <v>148</v>
      </c>
      <c r="P86" t="b">
        <v>0</v>
      </c>
      <c r="Q86">
        <v>0.70000076</v>
      </c>
      <c r="R86">
        <v>4.0392427</v>
      </c>
      <c r="S86">
        <v>1589486401</v>
      </c>
      <c r="T86">
        <v>18.03</v>
      </c>
      <c r="U86">
        <v>18.074999999999999</v>
      </c>
      <c r="V86" t="s">
        <v>3010</v>
      </c>
      <c r="W86">
        <v>16.41</v>
      </c>
      <c r="X86">
        <v>5109464</v>
      </c>
      <c r="Y86">
        <v>17.329999999999998</v>
      </c>
      <c r="Z86">
        <v>16.02</v>
      </c>
      <c r="AA86">
        <v>20.03</v>
      </c>
      <c r="AB86">
        <v>8</v>
      </c>
      <c r="AC86">
        <v>9</v>
      </c>
      <c r="AD86" t="s">
        <v>164</v>
      </c>
      <c r="AE86" t="s">
        <v>48</v>
      </c>
      <c r="AF86">
        <v>16.98</v>
      </c>
      <c r="AG86">
        <v>6146380</v>
      </c>
      <c r="AH86">
        <v>3934362</v>
      </c>
      <c r="AI86">
        <v>3.1200008000000001</v>
      </c>
      <c r="AJ86">
        <v>0.20925558999999999</v>
      </c>
      <c r="AK86" t="s">
        <v>721</v>
      </c>
      <c r="AL86">
        <v>-17.739999999999998</v>
      </c>
      <c r="AM86">
        <v>-0.49594632</v>
      </c>
      <c r="AN86">
        <v>14.91</v>
      </c>
      <c r="AO86">
        <v>35.770000000000003</v>
      </c>
      <c r="AP86">
        <v>1586736000</v>
      </c>
      <c r="AQ86">
        <v>1588249800</v>
      </c>
      <c r="AR86">
        <v>1595953800</v>
      </c>
      <c r="AS86">
        <v>1596472200</v>
      </c>
      <c r="AT86">
        <v>1.06</v>
      </c>
      <c r="AU86">
        <v>9.2130810000000007</v>
      </c>
      <c r="AV86">
        <v>6.1165604999999998E-2</v>
      </c>
      <c r="AW86" t="s">
        <v>6313</v>
      </c>
      <c r="AX86">
        <v>1.9570000000000001</v>
      </c>
      <c r="AY86">
        <v>495305984</v>
      </c>
      <c r="AZ86">
        <v>19.995000000000001</v>
      </c>
      <c r="BA86">
        <v>17.100000000000001</v>
      </c>
      <c r="BB86">
        <v>0.9300003</v>
      </c>
      <c r="BC86">
        <v>5.4385981999999999E-2</v>
      </c>
      <c r="BD86">
        <v>22.997679999999999</v>
      </c>
      <c r="BE86">
        <v>-4.9676799999999997</v>
      </c>
      <c r="BF86">
        <v>-0.21600786999999999</v>
      </c>
      <c r="BG86">
        <v>8930367488</v>
      </c>
      <c r="BH86">
        <v>0.90172540000000001</v>
      </c>
      <c r="BI86">
        <v>15</v>
      </c>
      <c r="BJ86">
        <v>0</v>
      </c>
      <c r="BK86" t="b">
        <v>0</v>
      </c>
      <c r="BL86">
        <v>2</v>
      </c>
      <c r="BM86">
        <v>433171800000</v>
      </c>
      <c r="BN86" t="s">
        <v>599</v>
      </c>
    </row>
    <row r="87" spans="1:66" x14ac:dyDescent="0.2">
      <c r="A87" t="s">
        <v>600</v>
      </c>
      <c r="C87" t="s">
        <v>142</v>
      </c>
      <c r="D87" t="s">
        <v>143</v>
      </c>
      <c r="E87" t="s">
        <v>162</v>
      </c>
      <c r="F87" t="b">
        <v>0</v>
      </c>
      <c r="P87" t="b">
        <v>0</v>
      </c>
      <c r="BK87" t="b">
        <v>0</v>
      </c>
      <c r="BL87">
        <v>2</v>
      </c>
      <c r="BN87" t="s">
        <v>600</v>
      </c>
    </row>
    <row r="88" spans="1:66" x14ac:dyDescent="0.2">
      <c r="A88" t="s">
        <v>601</v>
      </c>
      <c r="C88" t="s">
        <v>142</v>
      </c>
      <c r="D88" t="s">
        <v>143</v>
      </c>
      <c r="E88" t="s">
        <v>151</v>
      </c>
      <c r="F88" t="b">
        <v>0</v>
      </c>
      <c r="H88" t="s">
        <v>152</v>
      </c>
      <c r="L88" t="s">
        <v>146</v>
      </c>
      <c r="M88" t="s">
        <v>147</v>
      </c>
      <c r="N88">
        <v>-14400000</v>
      </c>
      <c r="O88" t="s">
        <v>148</v>
      </c>
      <c r="P88" t="b">
        <v>0</v>
      </c>
      <c r="S88">
        <v>1561759658</v>
      </c>
      <c r="AD88" t="s">
        <v>152</v>
      </c>
      <c r="AQ88">
        <v>1528286400</v>
      </c>
      <c r="AR88">
        <v>1535457600</v>
      </c>
      <c r="AS88">
        <v>1536076800</v>
      </c>
      <c r="AW88" t="s">
        <v>6313</v>
      </c>
      <c r="BI88">
        <v>15</v>
      </c>
      <c r="BJ88">
        <v>0</v>
      </c>
      <c r="BK88" t="b">
        <v>0</v>
      </c>
      <c r="BL88">
        <v>2</v>
      </c>
      <c r="BN88" t="s">
        <v>601</v>
      </c>
    </row>
    <row r="89" spans="1:66" x14ac:dyDescent="0.2">
      <c r="A89" t="s">
        <v>602</v>
      </c>
      <c r="C89" t="s">
        <v>142</v>
      </c>
      <c r="D89" t="s">
        <v>143</v>
      </c>
      <c r="E89" t="s">
        <v>162</v>
      </c>
      <c r="F89" t="b">
        <v>1</v>
      </c>
      <c r="G89" t="s">
        <v>48</v>
      </c>
      <c r="H89" t="s">
        <v>163</v>
      </c>
      <c r="I89" t="s">
        <v>722</v>
      </c>
      <c r="J89" t="s">
        <v>722</v>
      </c>
      <c r="K89" t="s">
        <v>723</v>
      </c>
      <c r="L89" t="s">
        <v>146</v>
      </c>
      <c r="M89" t="s">
        <v>147</v>
      </c>
      <c r="N89">
        <v>-14400000</v>
      </c>
      <c r="O89" t="s">
        <v>148</v>
      </c>
      <c r="P89" t="b">
        <v>0</v>
      </c>
      <c r="Q89">
        <v>-0.66999816999999995</v>
      </c>
      <c r="R89">
        <v>-1.1650115999999999</v>
      </c>
      <c r="S89">
        <v>1589486401</v>
      </c>
      <c r="T89">
        <v>56.84</v>
      </c>
      <c r="U89">
        <v>56.965000000000003</v>
      </c>
      <c r="V89" t="s">
        <v>3011</v>
      </c>
      <c r="W89">
        <v>54.23</v>
      </c>
      <c r="X89">
        <v>490363</v>
      </c>
      <c r="Y89">
        <v>57.51</v>
      </c>
      <c r="Z89">
        <v>0</v>
      </c>
      <c r="AA89">
        <v>56.3</v>
      </c>
      <c r="AB89">
        <v>12</v>
      </c>
      <c r="AC89">
        <v>9</v>
      </c>
      <c r="AD89" t="s">
        <v>164</v>
      </c>
      <c r="AE89" t="s">
        <v>48</v>
      </c>
      <c r="AF89">
        <v>56.27</v>
      </c>
      <c r="AG89">
        <v>480125</v>
      </c>
      <c r="AH89">
        <v>436600</v>
      </c>
      <c r="AI89">
        <v>8.77</v>
      </c>
      <c r="AJ89">
        <v>0.18244228000000001</v>
      </c>
      <c r="AK89" t="s">
        <v>724</v>
      </c>
      <c r="AL89">
        <v>-30.280003000000001</v>
      </c>
      <c r="AM89">
        <v>-0.3475666</v>
      </c>
      <c r="AN89">
        <v>48.07</v>
      </c>
      <c r="AO89">
        <v>87.12</v>
      </c>
      <c r="AP89">
        <v>1590969600</v>
      </c>
      <c r="AQ89">
        <v>1588623311</v>
      </c>
      <c r="AR89">
        <v>1596466740</v>
      </c>
      <c r="AS89">
        <v>1596816000</v>
      </c>
      <c r="AT89">
        <v>2.08</v>
      </c>
      <c r="AU89">
        <v>18.430609</v>
      </c>
      <c r="AV89">
        <v>3.6167619999999998E-2</v>
      </c>
      <c r="AW89" t="s">
        <v>6313</v>
      </c>
      <c r="AX89">
        <v>3.0840000000000001</v>
      </c>
      <c r="AY89">
        <v>62749700</v>
      </c>
      <c r="AZ89">
        <v>40.210999999999999</v>
      </c>
      <c r="BA89">
        <v>62.98686</v>
      </c>
      <c r="BB89">
        <v>-6.1468579999999999</v>
      </c>
      <c r="BC89">
        <v>-9.7589540000000002E-2</v>
      </c>
      <c r="BD89">
        <v>73.168769999999995</v>
      </c>
      <c r="BE89">
        <v>-16.328769999999999</v>
      </c>
      <c r="BF89">
        <v>-0.22316584</v>
      </c>
      <c r="BG89">
        <v>3566692864</v>
      </c>
      <c r="BH89">
        <v>1.4135435999999999</v>
      </c>
      <c r="BI89">
        <v>15</v>
      </c>
      <c r="BJ89">
        <v>0</v>
      </c>
      <c r="BK89" t="b">
        <v>0</v>
      </c>
      <c r="BL89">
        <v>2</v>
      </c>
      <c r="BM89">
        <v>99239400000</v>
      </c>
      <c r="BN89" t="s">
        <v>602</v>
      </c>
    </row>
    <row r="90" spans="1:66" x14ac:dyDescent="0.2">
      <c r="A90" t="s">
        <v>603</v>
      </c>
      <c r="C90" t="s">
        <v>142</v>
      </c>
      <c r="D90" t="s">
        <v>143</v>
      </c>
      <c r="E90" t="s">
        <v>162</v>
      </c>
      <c r="F90" t="b">
        <v>1</v>
      </c>
      <c r="G90" t="s">
        <v>48</v>
      </c>
      <c r="H90" t="s">
        <v>163</v>
      </c>
      <c r="I90" t="s">
        <v>725</v>
      </c>
      <c r="J90" t="s">
        <v>725</v>
      </c>
      <c r="K90" t="s">
        <v>726</v>
      </c>
      <c r="L90" t="s">
        <v>146</v>
      </c>
      <c r="M90" t="s">
        <v>147</v>
      </c>
      <c r="N90">
        <v>-14400000</v>
      </c>
      <c r="O90" t="s">
        <v>148</v>
      </c>
      <c r="P90" t="b">
        <v>0</v>
      </c>
      <c r="Q90">
        <v>-1.0200005000000001</v>
      </c>
      <c r="R90">
        <v>-1.8328849</v>
      </c>
      <c r="S90">
        <v>1589486401</v>
      </c>
      <c r="T90">
        <v>54.63</v>
      </c>
      <c r="U90">
        <v>55.34</v>
      </c>
      <c r="V90" t="s">
        <v>3012</v>
      </c>
      <c r="W90">
        <v>52.49</v>
      </c>
      <c r="X90">
        <v>192494</v>
      </c>
      <c r="Y90">
        <v>55.65</v>
      </c>
      <c r="Z90">
        <v>52.5</v>
      </c>
      <c r="AA90">
        <v>57.55</v>
      </c>
      <c r="AB90">
        <v>10</v>
      </c>
      <c r="AC90">
        <v>13</v>
      </c>
      <c r="AD90" t="s">
        <v>164</v>
      </c>
      <c r="AE90" t="s">
        <v>48</v>
      </c>
      <c r="AF90">
        <v>54.65</v>
      </c>
      <c r="AG90">
        <v>222590</v>
      </c>
      <c r="AH90">
        <v>144000</v>
      </c>
      <c r="AI90">
        <v>13.130001</v>
      </c>
      <c r="AJ90">
        <v>0.31638557</v>
      </c>
      <c r="AK90" t="s">
        <v>727</v>
      </c>
      <c r="AL90">
        <v>-16.2</v>
      </c>
      <c r="AM90">
        <v>-0.22871665999999999</v>
      </c>
      <c r="AN90">
        <v>41.5</v>
      </c>
      <c r="AO90">
        <v>70.83</v>
      </c>
      <c r="AP90">
        <v>1591920000</v>
      </c>
      <c r="AQ90">
        <v>1587040200</v>
      </c>
      <c r="AR90">
        <v>1594920600</v>
      </c>
      <c r="AS90">
        <v>1595266200</v>
      </c>
      <c r="AT90">
        <v>0.66</v>
      </c>
      <c r="AU90">
        <v>33.109093000000001</v>
      </c>
      <c r="AV90">
        <v>1.1859839E-2</v>
      </c>
      <c r="AW90" t="s">
        <v>6313</v>
      </c>
      <c r="AX90">
        <v>1.65</v>
      </c>
      <c r="AY90">
        <v>29117400</v>
      </c>
      <c r="AZ90">
        <v>11.53</v>
      </c>
      <c r="BA90">
        <v>55.909427999999998</v>
      </c>
      <c r="BB90">
        <v>-1.2794266000000001</v>
      </c>
      <c r="BC90">
        <v>-2.2883914000000002E-2</v>
      </c>
      <c r="BD90">
        <v>59.981955999999997</v>
      </c>
      <c r="BE90">
        <v>-5.3519553999999996</v>
      </c>
      <c r="BF90">
        <v>-8.9226089999999994E-2</v>
      </c>
      <c r="BG90">
        <v>1590683648</v>
      </c>
      <c r="BH90">
        <v>4.7380750000000003</v>
      </c>
      <c r="BI90">
        <v>15</v>
      </c>
      <c r="BJ90">
        <v>0</v>
      </c>
      <c r="BK90" t="b">
        <v>0</v>
      </c>
      <c r="BL90">
        <v>2</v>
      </c>
      <c r="BM90">
        <v>99153000000</v>
      </c>
      <c r="BN90" t="s">
        <v>603</v>
      </c>
    </row>
    <row r="91" spans="1:66" x14ac:dyDescent="0.2">
      <c r="A91" t="s">
        <v>604</v>
      </c>
      <c r="C91" t="s">
        <v>142</v>
      </c>
      <c r="D91" t="s">
        <v>143</v>
      </c>
      <c r="E91" t="s">
        <v>162</v>
      </c>
      <c r="F91" t="b">
        <v>1</v>
      </c>
      <c r="G91" t="s">
        <v>48</v>
      </c>
      <c r="H91" t="s">
        <v>163</v>
      </c>
      <c r="I91" t="s">
        <v>728</v>
      </c>
      <c r="J91" t="s">
        <v>728</v>
      </c>
      <c r="K91" t="s">
        <v>729</v>
      </c>
      <c r="L91" t="s">
        <v>146</v>
      </c>
      <c r="M91" t="s">
        <v>147</v>
      </c>
      <c r="N91">
        <v>-14400000</v>
      </c>
      <c r="O91" t="s">
        <v>148</v>
      </c>
      <c r="P91" t="b">
        <v>0</v>
      </c>
      <c r="Q91">
        <v>-3.0002594E-2</v>
      </c>
      <c r="R91">
        <v>-7.2910310000000006E-2</v>
      </c>
      <c r="S91">
        <v>1589486401</v>
      </c>
      <c r="T91">
        <v>41.12</v>
      </c>
      <c r="U91">
        <v>41.12</v>
      </c>
      <c r="V91" t="s">
        <v>6341</v>
      </c>
      <c r="W91">
        <v>39.479999999999997</v>
      </c>
      <c r="X91">
        <v>235809</v>
      </c>
      <c r="Y91">
        <v>41.15</v>
      </c>
      <c r="Z91">
        <v>34</v>
      </c>
      <c r="AA91">
        <v>40.56</v>
      </c>
      <c r="AB91">
        <v>8</v>
      </c>
      <c r="AC91">
        <v>8</v>
      </c>
      <c r="AD91" t="s">
        <v>164</v>
      </c>
      <c r="AE91" t="s">
        <v>48</v>
      </c>
      <c r="AF91">
        <v>41.51</v>
      </c>
      <c r="AG91">
        <v>293248</v>
      </c>
      <c r="AH91">
        <v>177475</v>
      </c>
      <c r="AI91">
        <v>8.119999</v>
      </c>
      <c r="AJ91">
        <v>0.24606058</v>
      </c>
      <c r="AK91" t="s">
        <v>730</v>
      </c>
      <c r="AL91">
        <v>-17.990002</v>
      </c>
      <c r="AM91">
        <v>-0.30434783999999998</v>
      </c>
      <c r="AN91">
        <v>33</v>
      </c>
      <c r="AO91">
        <v>59.11</v>
      </c>
      <c r="AP91">
        <v>1588204800</v>
      </c>
      <c r="AQ91">
        <v>1590078600</v>
      </c>
      <c r="AR91">
        <v>1590078600</v>
      </c>
      <c r="AS91">
        <v>1590078600</v>
      </c>
      <c r="AT91">
        <v>0.85499999999999998</v>
      </c>
      <c r="AU91">
        <v>15.587565</v>
      </c>
      <c r="AV91">
        <v>2.0777642999999998E-2</v>
      </c>
      <c r="AW91" t="s">
        <v>6313</v>
      </c>
      <c r="AX91">
        <v>2.6379999999999999</v>
      </c>
      <c r="AY91">
        <v>49811300</v>
      </c>
      <c r="AZ91">
        <v>16.869</v>
      </c>
      <c r="BA91">
        <v>43.255713999999998</v>
      </c>
      <c r="BB91">
        <v>-2.1357154999999999</v>
      </c>
      <c r="BC91">
        <v>-4.9374179999999997E-2</v>
      </c>
      <c r="BD91">
        <v>51.115290000000002</v>
      </c>
      <c r="BE91">
        <v>-9.9952930000000002</v>
      </c>
      <c r="BF91">
        <v>-0.19554408000000001</v>
      </c>
      <c r="BG91">
        <v>2193747712</v>
      </c>
      <c r="BH91">
        <v>2.4376074999999999</v>
      </c>
      <c r="BI91">
        <v>15</v>
      </c>
      <c r="BJ91">
        <v>0</v>
      </c>
      <c r="BK91" t="b">
        <v>0</v>
      </c>
      <c r="BL91">
        <v>2</v>
      </c>
      <c r="BM91">
        <v>463411800000</v>
      </c>
      <c r="BN91" t="s">
        <v>604</v>
      </c>
    </row>
    <row r="92" spans="1:66" x14ac:dyDescent="0.2">
      <c r="A92" t="s">
        <v>605</v>
      </c>
      <c r="C92" t="s">
        <v>142</v>
      </c>
      <c r="D92" t="s">
        <v>143</v>
      </c>
      <c r="E92" t="s">
        <v>162</v>
      </c>
      <c r="F92" t="b">
        <v>1</v>
      </c>
      <c r="G92" t="s">
        <v>48</v>
      </c>
      <c r="H92" t="s">
        <v>163</v>
      </c>
      <c r="I92" t="s">
        <v>731</v>
      </c>
      <c r="J92" t="s">
        <v>731</v>
      </c>
      <c r="K92" t="s">
        <v>732</v>
      </c>
      <c r="L92" t="s">
        <v>146</v>
      </c>
      <c r="M92" t="s">
        <v>147</v>
      </c>
      <c r="N92">
        <v>-14400000</v>
      </c>
      <c r="O92" t="s">
        <v>148</v>
      </c>
      <c r="P92" t="b">
        <v>0</v>
      </c>
      <c r="Q92">
        <v>0.1800003</v>
      </c>
      <c r="R92">
        <v>0.49006346000000001</v>
      </c>
      <c r="S92">
        <v>1589486401</v>
      </c>
      <c r="T92">
        <v>36.909999999999997</v>
      </c>
      <c r="U92">
        <v>36.96</v>
      </c>
      <c r="V92" t="s">
        <v>6232</v>
      </c>
      <c r="W92">
        <v>35.79</v>
      </c>
      <c r="X92">
        <v>1433126</v>
      </c>
      <c r="Y92">
        <v>36.729999999999997</v>
      </c>
      <c r="Z92">
        <v>36.270000000000003</v>
      </c>
      <c r="AA92">
        <v>0</v>
      </c>
      <c r="AB92">
        <v>8</v>
      </c>
      <c r="AC92">
        <v>9</v>
      </c>
      <c r="AD92" t="s">
        <v>164</v>
      </c>
      <c r="AE92" t="s">
        <v>48</v>
      </c>
      <c r="AF92">
        <v>36.24</v>
      </c>
      <c r="AG92">
        <v>1863532</v>
      </c>
      <c r="AH92">
        <v>1452625</v>
      </c>
      <c r="AI92">
        <v>6.2099989999999998</v>
      </c>
      <c r="AJ92">
        <v>0.20228009</v>
      </c>
      <c r="AK92" t="s">
        <v>733</v>
      </c>
      <c r="AL92">
        <v>-11.779999</v>
      </c>
      <c r="AM92">
        <v>-0.24193877999999999</v>
      </c>
      <c r="AN92">
        <v>30.7</v>
      </c>
      <c r="AO92">
        <v>48.69</v>
      </c>
      <c r="AP92">
        <v>1589932800</v>
      </c>
      <c r="AQ92">
        <v>1588021210</v>
      </c>
      <c r="AR92">
        <v>1595257140</v>
      </c>
      <c r="AS92">
        <v>1595606400</v>
      </c>
      <c r="AT92">
        <v>0.33</v>
      </c>
      <c r="AU92">
        <v>23.967533</v>
      </c>
      <c r="AV92">
        <v>8.9844820000000002E-3</v>
      </c>
      <c r="AW92" t="s">
        <v>6313</v>
      </c>
      <c r="AX92">
        <v>1.54</v>
      </c>
      <c r="AY92">
        <v>283440992</v>
      </c>
      <c r="AZ92">
        <v>12.276999999999999</v>
      </c>
      <c r="BA92">
        <v>36.454569999999997</v>
      </c>
      <c r="BB92">
        <v>0.45542907999999999</v>
      </c>
      <c r="BC92">
        <v>1.2493058E-2</v>
      </c>
      <c r="BD92">
        <v>39.64181</v>
      </c>
      <c r="BE92">
        <v>-2.7318115000000001</v>
      </c>
      <c r="BF92">
        <v>-6.8912379999999995E-2</v>
      </c>
      <c r="BG92">
        <v>10461806592</v>
      </c>
      <c r="BH92">
        <v>3.0064346999999998</v>
      </c>
      <c r="BI92">
        <v>15</v>
      </c>
      <c r="BJ92">
        <v>0</v>
      </c>
      <c r="BK92" t="b">
        <v>0</v>
      </c>
      <c r="BL92">
        <v>2</v>
      </c>
      <c r="BM92">
        <v>350749800000</v>
      </c>
      <c r="BN92" t="s">
        <v>605</v>
      </c>
    </row>
    <row r="93" spans="1:66" x14ac:dyDescent="0.2">
      <c r="A93" t="s">
        <v>606</v>
      </c>
      <c r="C93" t="s">
        <v>142</v>
      </c>
      <c r="D93" t="s">
        <v>143</v>
      </c>
      <c r="E93" t="s">
        <v>162</v>
      </c>
      <c r="F93" t="b">
        <v>1</v>
      </c>
      <c r="G93" t="s">
        <v>48</v>
      </c>
      <c r="H93" t="s">
        <v>163</v>
      </c>
      <c r="I93" t="s">
        <v>734</v>
      </c>
      <c r="J93" t="s">
        <v>734</v>
      </c>
      <c r="K93" t="s">
        <v>735</v>
      </c>
      <c r="L93" t="s">
        <v>146</v>
      </c>
      <c r="M93" t="s">
        <v>147</v>
      </c>
      <c r="N93">
        <v>-14400000</v>
      </c>
      <c r="O93" t="s">
        <v>148</v>
      </c>
      <c r="P93" t="b">
        <v>0</v>
      </c>
      <c r="Q93">
        <v>-0.29999924</v>
      </c>
      <c r="R93">
        <v>-0.63025050000000005</v>
      </c>
      <c r="S93">
        <v>1589486401</v>
      </c>
      <c r="T93">
        <v>47.3</v>
      </c>
      <c r="U93">
        <v>47.363700000000001</v>
      </c>
      <c r="V93" t="s">
        <v>3013</v>
      </c>
      <c r="W93">
        <v>45.76</v>
      </c>
      <c r="X93">
        <v>2320439</v>
      </c>
      <c r="Y93">
        <v>47.6</v>
      </c>
      <c r="Z93">
        <v>46</v>
      </c>
      <c r="AA93">
        <v>55</v>
      </c>
      <c r="AB93">
        <v>10</v>
      </c>
      <c r="AC93">
        <v>8</v>
      </c>
      <c r="AD93" t="s">
        <v>164</v>
      </c>
      <c r="AE93" t="s">
        <v>48</v>
      </c>
      <c r="AF93">
        <v>46.65</v>
      </c>
      <c r="AG93">
        <v>3123872</v>
      </c>
      <c r="AH93">
        <v>3041587</v>
      </c>
      <c r="AI93">
        <v>8.25</v>
      </c>
      <c r="AJ93">
        <v>0.2112676</v>
      </c>
      <c r="AK93" t="s">
        <v>736</v>
      </c>
      <c r="AL93">
        <v>-13.389999</v>
      </c>
      <c r="AM93">
        <v>-0.22062941999999999</v>
      </c>
      <c r="AN93">
        <v>39.049999999999997</v>
      </c>
      <c r="AO93">
        <v>60.69</v>
      </c>
      <c r="AP93">
        <v>1594771200</v>
      </c>
      <c r="AQ93">
        <v>1589194504</v>
      </c>
      <c r="AR93">
        <v>1596731400</v>
      </c>
      <c r="AS93">
        <v>1597077000</v>
      </c>
      <c r="AT93">
        <v>1.92</v>
      </c>
      <c r="AV93">
        <v>4.0336136000000002E-2</v>
      </c>
      <c r="AW93" t="s">
        <v>6313</v>
      </c>
      <c r="AX93">
        <v>-14.23</v>
      </c>
      <c r="AY93">
        <v>291985984</v>
      </c>
      <c r="AZ93">
        <v>3.4209999999999998</v>
      </c>
      <c r="BA93">
        <v>48.939430000000002</v>
      </c>
      <c r="BB93">
        <v>-1.6394310000000001</v>
      </c>
      <c r="BC93">
        <v>-3.3499185000000001E-2</v>
      </c>
      <c r="BD93">
        <v>51.741664999999998</v>
      </c>
      <c r="BE93">
        <v>-4.4416656000000003</v>
      </c>
      <c r="BF93">
        <v>-8.5843115999999997E-2</v>
      </c>
      <c r="BG93">
        <v>13810936832</v>
      </c>
      <c r="BH93">
        <v>13.826366</v>
      </c>
      <c r="BI93">
        <v>15</v>
      </c>
      <c r="BJ93">
        <v>0</v>
      </c>
      <c r="BK93" t="b">
        <v>0</v>
      </c>
      <c r="BL93">
        <v>2</v>
      </c>
      <c r="BM93">
        <v>428851800000</v>
      </c>
      <c r="BN93" t="s">
        <v>606</v>
      </c>
    </row>
    <row r="94" spans="1:66" x14ac:dyDescent="0.2">
      <c r="A94" t="s">
        <v>607</v>
      </c>
      <c r="C94" t="s">
        <v>142</v>
      </c>
      <c r="D94" t="s">
        <v>143</v>
      </c>
      <c r="E94" t="s">
        <v>162</v>
      </c>
      <c r="F94" t="b">
        <v>1</v>
      </c>
      <c r="G94" t="s">
        <v>48</v>
      </c>
      <c r="H94" t="s">
        <v>163</v>
      </c>
      <c r="I94" t="s">
        <v>737</v>
      </c>
      <c r="J94" t="s">
        <v>737</v>
      </c>
      <c r="K94" t="s">
        <v>738</v>
      </c>
      <c r="L94" t="s">
        <v>146</v>
      </c>
      <c r="M94" t="s">
        <v>147</v>
      </c>
      <c r="N94">
        <v>-14400000</v>
      </c>
      <c r="O94" t="s">
        <v>148</v>
      </c>
      <c r="P94" t="b">
        <v>0</v>
      </c>
      <c r="Q94">
        <v>0.33999634000000001</v>
      </c>
      <c r="R94">
        <v>0.34513890000000003</v>
      </c>
      <c r="S94">
        <v>1589486401</v>
      </c>
      <c r="T94">
        <v>98.85</v>
      </c>
      <c r="U94">
        <v>99.42</v>
      </c>
      <c r="V94" t="s">
        <v>3014</v>
      </c>
      <c r="W94">
        <v>93.094999999999999</v>
      </c>
      <c r="X94">
        <v>3651901</v>
      </c>
      <c r="Y94">
        <v>98.51</v>
      </c>
      <c r="Z94">
        <v>80</v>
      </c>
      <c r="AA94">
        <v>98.19</v>
      </c>
      <c r="AB94">
        <v>11</v>
      </c>
      <c r="AC94">
        <v>8</v>
      </c>
      <c r="AD94" t="s">
        <v>164</v>
      </c>
      <c r="AE94" t="s">
        <v>48</v>
      </c>
      <c r="AF94">
        <v>96.91</v>
      </c>
      <c r="AG94">
        <v>3185612</v>
      </c>
      <c r="AH94">
        <v>3730087</v>
      </c>
      <c r="AI94">
        <v>11.5</v>
      </c>
      <c r="AJ94">
        <v>0.13165426</v>
      </c>
      <c r="AK94" t="s">
        <v>739</v>
      </c>
      <c r="AL94">
        <v>-68.890010000000004</v>
      </c>
      <c r="AM94">
        <v>-0.41069517</v>
      </c>
      <c r="AN94">
        <v>87.35</v>
      </c>
      <c r="AO94">
        <v>167.74</v>
      </c>
      <c r="AP94">
        <v>1586476800</v>
      </c>
      <c r="AQ94">
        <v>1595980800</v>
      </c>
      <c r="AR94">
        <v>1595980800</v>
      </c>
      <c r="AS94">
        <v>1595980800</v>
      </c>
      <c r="AT94">
        <v>3</v>
      </c>
      <c r="AU94">
        <v>12.3208275</v>
      </c>
      <c r="AV94">
        <v>3.045376E-2</v>
      </c>
      <c r="AW94" t="s">
        <v>6313</v>
      </c>
      <c r="AX94">
        <v>8.0229999999999997</v>
      </c>
      <c r="AY94">
        <v>451356992</v>
      </c>
      <c r="AZ94">
        <v>115.642</v>
      </c>
      <c r="BA94">
        <v>108.04943</v>
      </c>
      <c r="BB94">
        <v>-9.1994319999999998</v>
      </c>
      <c r="BC94">
        <v>-8.5140960000000002E-2</v>
      </c>
      <c r="BD94">
        <v>138.28102000000001</v>
      </c>
      <c r="BE94">
        <v>-39.431023000000003</v>
      </c>
      <c r="BF94">
        <v>-0.28515136000000002</v>
      </c>
      <c r="BG94">
        <v>44616638464</v>
      </c>
      <c r="BH94">
        <v>0.85479324999999995</v>
      </c>
      <c r="BI94">
        <v>15</v>
      </c>
      <c r="BJ94">
        <v>0</v>
      </c>
      <c r="BK94" t="b">
        <v>0</v>
      </c>
      <c r="BL94">
        <v>2</v>
      </c>
      <c r="BM94">
        <v>733069800000</v>
      </c>
      <c r="BN94" t="s">
        <v>607</v>
      </c>
    </row>
    <row r="95" spans="1:66" x14ac:dyDescent="0.2">
      <c r="A95" t="s">
        <v>608</v>
      </c>
      <c r="C95" t="s">
        <v>142</v>
      </c>
      <c r="D95" t="s">
        <v>143</v>
      </c>
      <c r="E95" t="s">
        <v>162</v>
      </c>
      <c r="F95" t="b">
        <v>1</v>
      </c>
      <c r="G95" t="s">
        <v>48</v>
      </c>
      <c r="H95" t="s">
        <v>145</v>
      </c>
      <c r="I95" t="s">
        <v>740</v>
      </c>
      <c r="J95" t="s">
        <v>740</v>
      </c>
      <c r="K95" t="s">
        <v>741</v>
      </c>
      <c r="L95" t="s">
        <v>146</v>
      </c>
      <c r="M95" t="s">
        <v>147</v>
      </c>
      <c r="N95">
        <v>-14400000</v>
      </c>
      <c r="O95" t="s">
        <v>148</v>
      </c>
      <c r="P95" t="b">
        <v>0</v>
      </c>
      <c r="Q95">
        <v>1.7099991000000001</v>
      </c>
      <c r="R95">
        <v>3.2270222</v>
      </c>
      <c r="S95">
        <v>1589486402</v>
      </c>
      <c r="T95">
        <v>54.7</v>
      </c>
      <c r="U95">
        <v>55.34</v>
      </c>
      <c r="V95" t="s">
        <v>1086</v>
      </c>
      <c r="W95">
        <v>51.034999999999997</v>
      </c>
      <c r="X95">
        <v>576525</v>
      </c>
      <c r="Y95">
        <v>52.99</v>
      </c>
      <c r="Z95">
        <v>0</v>
      </c>
      <c r="AA95">
        <v>0</v>
      </c>
      <c r="AB95">
        <v>8</v>
      </c>
      <c r="AC95">
        <v>9</v>
      </c>
      <c r="AD95" t="s">
        <v>149</v>
      </c>
      <c r="AE95" t="s">
        <v>48</v>
      </c>
      <c r="AF95">
        <v>51.73</v>
      </c>
      <c r="AG95">
        <v>671567</v>
      </c>
      <c r="AH95">
        <v>467800</v>
      </c>
      <c r="AI95">
        <v>9.1900019999999998</v>
      </c>
      <c r="AJ95">
        <v>0.20193369999999999</v>
      </c>
      <c r="AK95" t="s">
        <v>742</v>
      </c>
      <c r="AL95">
        <v>-17.219996999999999</v>
      </c>
      <c r="AM95">
        <v>-0.23943268000000001</v>
      </c>
      <c r="AN95">
        <v>45.51</v>
      </c>
      <c r="AO95">
        <v>71.92</v>
      </c>
      <c r="AP95">
        <v>1592784000</v>
      </c>
      <c r="AQ95">
        <v>1563256800</v>
      </c>
      <c r="AR95">
        <v>1570604400</v>
      </c>
      <c r="AS95">
        <v>1571050800</v>
      </c>
      <c r="AT95">
        <v>1.012</v>
      </c>
      <c r="AU95">
        <v>17.003419999999998</v>
      </c>
      <c r="AV95">
        <v>1.9097941E-2</v>
      </c>
      <c r="AW95" t="s">
        <v>6313</v>
      </c>
      <c r="AX95">
        <v>3.2170000000000001</v>
      </c>
      <c r="AY95">
        <v>111533000</v>
      </c>
      <c r="AZ95">
        <v>27.85</v>
      </c>
      <c r="BA95">
        <v>55.381140000000002</v>
      </c>
      <c r="BB95">
        <v>-0.68114090000000005</v>
      </c>
      <c r="BC95">
        <v>-1.2299147999999999E-2</v>
      </c>
      <c r="BD95">
        <v>62.675579999999997</v>
      </c>
      <c r="BE95">
        <v>-7.9755782999999996</v>
      </c>
      <c r="BF95">
        <v>-0.12725176999999999</v>
      </c>
      <c r="BG95">
        <v>6100855296</v>
      </c>
      <c r="BH95">
        <v>1.9640933</v>
      </c>
      <c r="BI95">
        <v>15</v>
      </c>
      <c r="BJ95">
        <v>0</v>
      </c>
      <c r="BK95" t="b">
        <v>0</v>
      </c>
      <c r="BL95">
        <v>2</v>
      </c>
      <c r="BM95">
        <v>322151400000</v>
      </c>
      <c r="BN95" t="s">
        <v>608</v>
      </c>
    </row>
    <row r="96" spans="1:66" x14ac:dyDescent="0.2">
      <c r="A96" t="s">
        <v>609</v>
      </c>
      <c r="C96" t="s">
        <v>142</v>
      </c>
      <c r="D96" t="s">
        <v>143</v>
      </c>
      <c r="E96" t="s">
        <v>162</v>
      </c>
      <c r="F96" t="b">
        <v>1</v>
      </c>
      <c r="G96" t="s">
        <v>48</v>
      </c>
      <c r="H96" t="s">
        <v>163</v>
      </c>
      <c r="I96" t="s">
        <v>743</v>
      </c>
      <c r="J96" t="s">
        <v>743</v>
      </c>
      <c r="K96" t="s">
        <v>744</v>
      </c>
      <c r="L96" t="s">
        <v>146</v>
      </c>
      <c r="M96" t="s">
        <v>147</v>
      </c>
      <c r="N96">
        <v>-14400000</v>
      </c>
      <c r="O96" t="s">
        <v>148</v>
      </c>
      <c r="P96" t="b">
        <v>0</v>
      </c>
      <c r="Q96">
        <v>0.38000107</v>
      </c>
      <c r="R96">
        <v>0.7246397</v>
      </c>
      <c r="S96">
        <v>1589486401</v>
      </c>
      <c r="T96">
        <v>52.82</v>
      </c>
      <c r="U96">
        <v>53.034999999999997</v>
      </c>
      <c r="V96" t="s">
        <v>3015</v>
      </c>
      <c r="W96">
        <v>49.6</v>
      </c>
      <c r="X96">
        <v>490832</v>
      </c>
      <c r="Y96">
        <v>52.44</v>
      </c>
      <c r="Z96">
        <v>52.38</v>
      </c>
      <c r="AA96">
        <v>0</v>
      </c>
      <c r="AB96">
        <v>9</v>
      </c>
      <c r="AC96">
        <v>9</v>
      </c>
      <c r="AD96" t="s">
        <v>164</v>
      </c>
      <c r="AE96" t="s">
        <v>48</v>
      </c>
      <c r="AF96">
        <v>51.17</v>
      </c>
      <c r="AG96">
        <v>328917</v>
      </c>
      <c r="AH96">
        <v>304400</v>
      </c>
      <c r="AI96">
        <v>5.8100014</v>
      </c>
      <c r="AJ96">
        <v>0.12359075999999999</v>
      </c>
      <c r="AK96" t="s">
        <v>745</v>
      </c>
      <c r="AL96">
        <v>-19.809998</v>
      </c>
      <c r="AM96">
        <v>-0.27275229000000001</v>
      </c>
      <c r="AN96">
        <v>47.01</v>
      </c>
      <c r="AO96">
        <v>72.63</v>
      </c>
      <c r="AP96">
        <v>1586390400</v>
      </c>
      <c r="AQ96">
        <v>1587379500</v>
      </c>
      <c r="AR96">
        <v>1595262600</v>
      </c>
      <c r="AS96">
        <v>1595608200</v>
      </c>
      <c r="AT96">
        <v>1.61</v>
      </c>
      <c r="AU96">
        <v>16.557993</v>
      </c>
      <c r="AV96">
        <v>3.0701755000000001E-2</v>
      </c>
      <c r="AW96" t="s">
        <v>6313</v>
      </c>
      <c r="AX96">
        <v>3.19</v>
      </c>
      <c r="AY96">
        <v>52094900</v>
      </c>
      <c r="AZ96">
        <v>37.988999999999997</v>
      </c>
      <c r="BA96">
        <v>59.71</v>
      </c>
      <c r="BB96">
        <v>-6.8899993999999998</v>
      </c>
      <c r="BC96">
        <v>-0.115391046</v>
      </c>
      <c r="BD96">
        <v>64.989059999999995</v>
      </c>
      <c r="BE96">
        <v>-12.16906</v>
      </c>
      <c r="BF96">
        <v>-0.18724783</v>
      </c>
      <c r="BG96">
        <v>2751652608</v>
      </c>
      <c r="BH96">
        <v>1.3904026</v>
      </c>
      <c r="BI96">
        <v>15</v>
      </c>
      <c r="BJ96">
        <v>0</v>
      </c>
      <c r="BK96" t="b">
        <v>0</v>
      </c>
      <c r="BL96">
        <v>2</v>
      </c>
      <c r="BM96">
        <v>501863400000</v>
      </c>
      <c r="BN96" t="s">
        <v>609</v>
      </c>
    </row>
    <row r="97" spans="1:66" x14ac:dyDescent="0.2">
      <c r="A97" t="s">
        <v>610</v>
      </c>
      <c r="C97" t="s">
        <v>142</v>
      </c>
      <c r="D97" t="s">
        <v>143</v>
      </c>
      <c r="E97" t="s">
        <v>162</v>
      </c>
      <c r="F97" t="b">
        <v>1</v>
      </c>
      <c r="G97" t="s">
        <v>48</v>
      </c>
      <c r="H97" t="s">
        <v>163</v>
      </c>
      <c r="I97" t="s">
        <v>746</v>
      </c>
      <c r="J97" t="s">
        <v>746</v>
      </c>
      <c r="K97" t="s">
        <v>747</v>
      </c>
      <c r="L97" t="s">
        <v>146</v>
      </c>
      <c r="M97" t="s">
        <v>147</v>
      </c>
      <c r="N97">
        <v>-14400000</v>
      </c>
      <c r="O97" t="s">
        <v>148</v>
      </c>
      <c r="P97" t="b">
        <v>0</v>
      </c>
      <c r="Q97">
        <v>4.1299973000000003</v>
      </c>
      <c r="R97">
        <v>6.9952525999999997</v>
      </c>
      <c r="S97">
        <v>1589486401</v>
      </c>
      <c r="T97">
        <v>63.17</v>
      </c>
      <c r="U97">
        <v>63.36</v>
      </c>
      <c r="V97" t="s">
        <v>3016</v>
      </c>
      <c r="W97">
        <v>56.52</v>
      </c>
      <c r="X97">
        <v>550151</v>
      </c>
      <c r="Y97">
        <v>59.04</v>
      </c>
      <c r="Z97">
        <v>63.17</v>
      </c>
      <c r="AA97">
        <v>63.05</v>
      </c>
      <c r="AB97">
        <v>18</v>
      </c>
      <c r="AC97">
        <v>10</v>
      </c>
      <c r="AD97" t="s">
        <v>164</v>
      </c>
      <c r="AE97" t="s">
        <v>48</v>
      </c>
      <c r="AF97">
        <v>57.96</v>
      </c>
      <c r="AG97">
        <v>774496</v>
      </c>
      <c r="AH97">
        <v>504537</v>
      </c>
      <c r="AI97">
        <v>15.48</v>
      </c>
      <c r="AJ97">
        <v>0.32459634999999998</v>
      </c>
      <c r="AK97" t="s">
        <v>748</v>
      </c>
      <c r="AL97">
        <v>-37.620002999999997</v>
      </c>
      <c r="AM97">
        <v>-0.37325134999999998</v>
      </c>
      <c r="AN97">
        <v>47.69</v>
      </c>
      <c r="AO97">
        <v>100.79</v>
      </c>
      <c r="AP97">
        <v>1592179200</v>
      </c>
      <c r="AQ97">
        <v>1588251600</v>
      </c>
      <c r="AR97">
        <v>1595516340</v>
      </c>
      <c r="AS97">
        <v>1595865600</v>
      </c>
      <c r="AT97">
        <v>2.84</v>
      </c>
      <c r="AU97">
        <v>10.850223</v>
      </c>
      <c r="AV97">
        <v>4.8102979999999997E-2</v>
      </c>
      <c r="AW97" t="s">
        <v>6313</v>
      </c>
      <c r="AX97">
        <v>5.8220000000000001</v>
      </c>
      <c r="AY97">
        <v>62553400</v>
      </c>
      <c r="AZ97">
        <v>61.173999999999999</v>
      </c>
      <c r="BA97">
        <v>62.631428</v>
      </c>
      <c r="BB97">
        <v>0.5385704</v>
      </c>
      <c r="BC97">
        <v>8.5990440000000001E-3</v>
      </c>
      <c r="BD97">
        <v>81.832179999999994</v>
      </c>
      <c r="BE97">
        <v>-18.662178000000001</v>
      </c>
      <c r="BF97">
        <v>-0.22805428999999999</v>
      </c>
      <c r="BG97">
        <v>3951498240</v>
      </c>
      <c r="BH97">
        <v>1.0326282</v>
      </c>
      <c r="BI97">
        <v>15</v>
      </c>
      <c r="BJ97">
        <v>0</v>
      </c>
      <c r="BK97" t="b">
        <v>0</v>
      </c>
      <c r="BL97">
        <v>2</v>
      </c>
      <c r="BM97">
        <v>322151400000</v>
      </c>
      <c r="BN97" t="s">
        <v>610</v>
      </c>
    </row>
    <row r="98" spans="1:66" x14ac:dyDescent="0.2">
      <c r="A98" t="s">
        <v>611</v>
      </c>
      <c r="C98" t="s">
        <v>142</v>
      </c>
      <c r="D98" t="s">
        <v>143</v>
      </c>
      <c r="E98" t="s">
        <v>162</v>
      </c>
      <c r="F98" t="b">
        <v>1</v>
      </c>
      <c r="G98" t="s">
        <v>48</v>
      </c>
      <c r="H98" t="s">
        <v>145</v>
      </c>
      <c r="I98" t="s">
        <v>749</v>
      </c>
      <c r="J98" t="s">
        <v>750</v>
      </c>
      <c r="K98" t="s">
        <v>751</v>
      </c>
      <c r="L98" t="s">
        <v>146</v>
      </c>
      <c r="M98" t="s">
        <v>147</v>
      </c>
      <c r="N98">
        <v>-14400000</v>
      </c>
      <c r="O98" t="s">
        <v>148</v>
      </c>
      <c r="P98" t="b">
        <v>0</v>
      </c>
      <c r="Q98">
        <v>1.9399986</v>
      </c>
      <c r="R98">
        <v>3.9967008000000002</v>
      </c>
      <c r="S98">
        <v>1589486402</v>
      </c>
      <c r="T98">
        <v>50.48</v>
      </c>
      <c r="U98">
        <v>51.19</v>
      </c>
      <c r="V98" t="s">
        <v>1087</v>
      </c>
      <c r="W98">
        <v>46.13</v>
      </c>
      <c r="X98">
        <v>1718564</v>
      </c>
      <c r="Y98">
        <v>48.54</v>
      </c>
      <c r="Z98">
        <v>30.01</v>
      </c>
      <c r="AA98">
        <v>0</v>
      </c>
      <c r="AB98">
        <v>14</v>
      </c>
      <c r="AC98">
        <v>8</v>
      </c>
      <c r="AD98" t="s">
        <v>149</v>
      </c>
      <c r="AE98" t="s">
        <v>48</v>
      </c>
      <c r="AF98">
        <v>47.67</v>
      </c>
      <c r="AG98">
        <v>1273337</v>
      </c>
      <c r="AH98">
        <v>1580537</v>
      </c>
      <c r="AI98">
        <v>4.41</v>
      </c>
      <c r="AJ98">
        <v>9.5723900000000001E-2</v>
      </c>
      <c r="AK98" t="s">
        <v>3721</v>
      </c>
      <c r="AL98">
        <v>-67.710009999999997</v>
      </c>
      <c r="AM98">
        <v>-0.57289120000000004</v>
      </c>
      <c r="AN98">
        <v>46.07</v>
      </c>
      <c r="AO98">
        <v>118.19</v>
      </c>
      <c r="AP98">
        <v>1594771200</v>
      </c>
      <c r="AQ98">
        <v>1588017905</v>
      </c>
      <c r="AR98">
        <v>1595948340</v>
      </c>
      <c r="AS98">
        <v>1596470400</v>
      </c>
      <c r="AT98">
        <v>2.2799999999999998</v>
      </c>
      <c r="AU98">
        <v>108.32617999999999</v>
      </c>
      <c r="AV98">
        <v>4.6971566999999999E-2</v>
      </c>
      <c r="AW98" t="s">
        <v>6313</v>
      </c>
      <c r="AX98">
        <v>0.46600000000000003</v>
      </c>
      <c r="AY98">
        <v>160802000</v>
      </c>
      <c r="AZ98">
        <v>50.012</v>
      </c>
      <c r="BA98">
        <v>71.653999999999996</v>
      </c>
      <c r="BB98">
        <v>-21.173999999999999</v>
      </c>
      <c r="BC98">
        <v>-0.29550337999999998</v>
      </c>
      <c r="BD98">
        <v>95.570723999999998</v>
      </c>
      <c r="BE98">
        <v>-45.090724999999999</v>
      </c>
      <c r="BF98">
        <v>-0.47180480000000002</v>
      </c>
      <c r="BG98">
        <v>8117284864</v>
      </c>
      <c r="BH98">
        <v>1.0093577</v>
      </c>
      <c r="BI98">
        <v>15</v>
      </c>
      <c r="BJ98">
        <v>0</v>
      </c>
      <c r="BK98" t="b">
        <v>0</v>
      </c>
      <c r="BL98">
        <v>2</v>
      </c>
      <c r="BM98">
        <v>322151400000</v>
      </c>
      <c r="BN98" t="s">
        <v>611</v>
      </c>
    </row>
    <row r="99" spans="1:66" x14ac:dyDescent="0.2">
      <c r="A99" t="s">
        <v>612</v>
      </c>
      <c r="C99" t="s">
        <v>142</v>
      </c>
      <c r="D99" t="s">
        <v>143</v>
      </c>
      <c r="E99" t="s">
        <v>162</v>
      </c>
      <c r="F99" t="b">
        <v>1</v>
      </c>
      <c r="G99" t="s">
        <v>48</v>
      </c>
      <c r="H99" t="s">
        <v>163</v>
      </c>
      <c r="I99" t="s">
        <v>752</v>
      </c>
      <c r="J99" t="s">
        <v>752</v>
      </c>
      <c r="K99" t="s">
        <v>753</v>
      </c>
      <c r="L99" t="s">
        <v>146</v>
      </c>
      <c r="M99" t="s">
        <v>147</v>
      </c>
      <c r="N99">
        <v>-14400000</v>
      </c>
      <c r="O99" t="s">
        <v>148</v>
      </c>
      <c r="P99" t="b">
        <v>0</v>
      </c>
      <c r="Q99">
        <v>-1.2400055000000001</v>
      </c>
      <c r="R99">
        <v>-1.8155277000000001</v>
      </c>
      <c r="S99">
        <v>1589486401</v>
      </c>
      <c r="T99">
        <v>67.06</v>
      </c>
      <c r="U99">
        <v>68.290000000000006</v>
      </c>
      <c r="V99" t="s">
        <v>3017</v>
      </c>
      <c r="W99">
        <v>65.540000000000006</v>
      </c>
      <c r="X99">
        <v>4971457</v>
      </c>
      <c r="Y99">
        <v>68.3</v>
      </c>
      <c r="Z99">
        <v>66.52</v>
      </c>
      <c r="AA99">
        <v>68.2</v>
      </c>
      <c r="AB99">
        <v>9</v>
      </c>
      <c r="AC99">
        <v>8</v>
      </c>
      <c r="AD99" t="s">
        <v>164</v>
      </c>
      <c r="AE99" t="s">
        <v>48</v>
      </c>
      <c r="AF99">
        <v>68.11</v>
      </c>
      <c r="AG99">
        <v>5725811</v>
      </c>
      <c r="AH99">
        <v>3819550</v>
      </c>
      <c r="AI99">
        <v>8.5699959999999997</v>
      </c>
      <c r="AJ99">
        <v>0.1465207</v>
      </c>
      <c r="AK99" t="s">
        <v>754</v>
      </c>
      <c r="AL99">
        <v>-10.350006</v>
      </c>
      <c r="AM99">
        <v>-0.13370372</v>
      </c>
      <c r="AN99">
        <v>58.49</v>
      </c>
      <c r="AO99">
        <v>77.41</v>
      </c>
      <c r="AP99">
        <v>1589500800</v>
      </c>
      <c r="AQ99">
        <v>1588330500</v>
      </c>
      <c r="AR99">
        <v>1595608200</v>
      </c>
      <c r="AS99">
        <v>1595953800</v>
      </c>
      <c r="AT99">
        <v>1.72</v>
      </c>
      <c r="AU99">
        <v>22.887371000000002</v>
      </c>
      <c r="AV99">
        <v>2.5183015E-2</v>
      </c>
      <c r="AW99" t="s">
        <v>6313</v>
      </c>
      <c r="AX99">
        <v>2.93</v>
      </c>
      <c r="AY99">
        <v>856528000</v>
      </c>
      <c r="AZ99">
        <v>-0.13200000000000001</v>
      </c>
      <c r="BA99">
        <v>69.449430000000007</v>
      </c>
      <c r="BB99">
        <v>-2.3894348000000001</v>
      </c>
      <c r="BC99">
        <v>-3.4405390000000001E-2</v>
      </c>
      <c r="BD99">
        <v>69.449780000000004</v>
      </c>
      <c r="BE99">
        <v>-2.3897857999999998</v>
      </c>
      <c r="BF99">
        <v>-3.4410268000000001E-2</v>
      </c>
      <c r="BG99">
        <v>57438765056</v>
      </c>
      <c r="BH99">
        <v>-508.03026999999997</v>
      </c>
      <c r="BI99">
        <v>15</v>
      </c>
      <c r="BJ99">
        <v>0</v>
      </c>
      <c r="BK99" t="b">
        <v>0</v>
      </c>
      <c r="BL99">
        <v>2</v>
      </c>
      <c r="BM99">
        <v>105197400000</v>
      </c>
      <c r="BN99" t="s">
        <v>612</v>
      </c>
    </row>
    <row r="100" spans="1:66" x14ac:dyDescent="0.2">
      <c r="A100" t="s">
        <v>613</v>
      </c>
      <c r="C100" t="s">
        <v>142</v>
      </c>
      <c r="D100" t="s">
        <v>143</v>
      </c>
      <c r="E100" t="s">
        <v>162</v>
      </c>
      <c r="F100" t="b">
        <v>1</v>
      </c>
      <c r="G100" t="s">
        <v>48</v>
      </c>
      <c r="H100" t="s">
        <v>163</v>
      </c>
      <c r="I100" t="s">
        <v>755</v>
      </c>
      <c r="J100" t="s">
        <v>756</v>
      </c>
      <c r="K100" t="s">
        <v>757</v>
      </c>
      <c r="L100" t="s">
        <v>146</v>
      </c>
      <c r="M100" t="s">
        <v>147</v>
      </c>
      <c r="N100">
        <v>-14400000</v>
      </c>
      <c r="O100" t="s">
        <v>148</v>
      </c>
      <c r="P100" t="b">
        <v>0</v>
      </c>
      <c r="Q100">
        <v>-0.52999879999999999</v>
      </c>
      <c r="R100">
        <v>-0.25636005000000001</v>
      </c>
      <c r="S100">
        <v>1589486401</v>
      </c>
      <c r="T100">
        <v>206.21</v>
      </c>
      <c r="U100">
        <v>207.9</v>
      </c>
      <c r="V100" t="s">
        <v>3018</v>
      </c>
      <c r="W100">
        <v>201.60149999999999</v>
      </c>
      <c r="X100">
        <v>1342810</v>
      </c>
      <c r="Y100">
        <v>206.74</v>
      </c>
      <c r="Z100">
        <v>204.51</v>
      </c>
      <c r="AA100">
        <v>209.44</v>
      </c>
      <c r="AB100">
        <v>9</v>
      </c>
      <c r="AC100">
        <v>29</v>
      </c>
      <c r="AD100" t="s">
        <v>164</v>
      </c>
      <c r="AE100" t="s">
        <v>48</v>
      </c>
      <c r="AF100">
        <v>205.51</v>
      </c>
      <c r="AG100">
        <v>2678341</v>
      </c>
      <c r="AH100">
        <v>1569400</v>
      </c>
      <c r="AI100">
        <v>62.090009999999999</v>
      </c>
      <c r="AJ100">
        <v>0.43082163000000001</v>
      </c>
      <c r="AK100" t="s">
        <v>758</v>
      </c>
      <c r="AL100">
        <v>-8.0499880000000008</v>
      </c>
      <c r="AM100">
        <v>-3.757112E-2</v>
      </c>
      <c r="AN100">
        <v>144.12</v>
      </c>
      <c r="AO100">
        <v>214.26</v>
      </c>
      <c r="AP100">
        <v>1588896000</v>
      </c>
      <c r="AQ100">
        <v>1588329008</v>
      </c>
      <c r="AR100">
        <v>1596126600</v>
      </c>
      <c r="AS100">
        <v>1596472200</v>
      </c>
      <c r="AT100">
        <v>4.24</v>
      </c>
      <c r="AU100">
        <v>30.253814999999999</v>
      </c>
      <c r="AV100">
        <v>2.0508849999999999E-2</v>
      </c>
      <c r="AW100" t="s">
        <v>6313</v>
      </c>
      <c r="AX100">
        <v>6.8159999999999998</v>
      </c>
      <c r="AY100">
        <v>125934000</v>
      </c>
      <c r="AZ100">
        <v>5.5190000000000001</v>
      </c>
      <c r="BA100">
        <v>189.92343</v>
      </c>
      <c r="BB100">
        <v>16.286574999999999</v>
      </c>
      <c r="BC100">
        <v>8.5753373999999993E-2</v>
      </c>
      <c r="BD100">
        <v>166.06202999999999</v>
      </c>
      <c r="BE100">
        <v>40.147979999999997</v>
      </c>
      <c r="BF100">
        <v>0.24176496</v>
      </c>
      <c r="BG100">
        <v>25968850944</v>
      </c>
      <c r="BH100">
        <v>37.363655000000001</v>
      </c>
      <c r="BI100">
        <v>15</v>
      </c>
      <c r="BJ100">
        <v>0</v>
      </c>
      <c r="BK100" t="b">
        <v>0</v>
      </c>
      <c r="BL100">
        <v>2</v>
      </c>
      <c r="BM100">
        <v>99153000000</v>
      </c>
      <c r="BN100" t="s">
        <v>613</v>
      </c>
    </row>
    <row r="101" spans="1:66" x14ac:dyDescent="0.2">
      <c r="A101" t="s">
        <v>1987</v>
      </c>
      <c r="C101" t="s">
        <v>142</v>
      </c>
      <c r="D101" t="s">
        <v>143</v>
      </c>
      <c r="E101" t="s">
        <v>162</v>
      </c>
      <c r="F101" t="b">
        <v>0</v>
      </c>
      <c r="G101" t="s">
        <v>517</v>
      </c>
      <c r="H101" t="s">
        <v>417</v>
      </c>
      <c r="I101" t="s">
        <v>1991</v>
      </c>
      <c r="J101" t="s">
        <v>1992</v>
      </c>
      <c r="K101" t="s">
        <v>1993</v>
      </c>
      <c r="L101" t="s">
        <v>421</v>
      </c>
      <c r="M101" t="s">
        <v>422</v>
      </c>
      <c r="N101">
        <v>3600000</v>
      </c>
      <c r="O101" t="s">
        <v>423</v>
      </c>
      <c r="P101" t="b">
        <v>0</v>
      </c>
      <c r="Q101">
        <v>68</v>
      </c>
      <c r="R101">
        <v>1.3960172</v>
      </c>
      <c r="S101">
        <v>1589538832</v>
      </c>
      <c r="T101">
        <v>4939</v>
      </c>
      <c r="U101">
        <v>4963</v>
      </c>
      <c r="V101" t="s">
        <v>6233</v>
      </c>
      <c r="W101">
        <v>4871</v>
      </c>
      <c r="X101">
        <v>70269</v>
      </c>
      <c r="Y101">
        <v>4871</v>
      </c>
      <c r="Z101">
        <v>4938</v>
      </c>
      <c r="AA101">
        <v>4941</v>
      </c>
      <c r="AB101">
        <v>0</v>
      </c>
      <c r="AC101">
        <v>0</v>
      </c>
      <c r="AD101" t="s">
        <v>417</v>
      </c>
      <c r="AE101" t="s">
        <v>50</v>
      </c>
      <c r="AF101">
        <v>4906</v>
      </c>
      <c r="AG101">
        <v>611087</v>
      </c>
      <c r="AH101">
        <v>532320</v>
      </c>
      <c r="AI101">
        <v>4890.38</v>
      </c>
      <c r="AJ101">
        <v>100.58371</v>
      </c>
      <c r="AK101" t="s">
        <v>1994</v>
      </c>
      <c r="AL101">
        <v>-476</v>
      </c>
      <c r="AM101">
        <v>-8.7903969999999998E-2</v>
      </c>
      <c r="AN101">
        <v>48.62</v>
      </c>
      <c r="AO101">
        <v>5415</v>
      </c>
      <c r="AQ101">
        <v>1563967800</v>
      </c>
      <c r="AT101">
        <v>0.9</v>
      </c>
      <c r="AU101">
        <v>28.648492999999998</v>
      </c>
      <c r="AV101">
        <v>1.8476697999999999E-4</v>
      </c>
      <c r="AW101" t="s">
        <v>150</v>
      </c>
      <c r="AX101">
        <v>172.4</v>
      </c>
      <c r="AY101">
        <v>128889000</v>
      </c>
      <c r="AZ101">
        <v>6.6760000000000002</v>
      </c>
      <c r="BA101">
        <v>4615.7219999999998</v>
      </c>
      <c r="BB101">
        <v>323.27782999999999</v>
      </c>
      <c r="BC101">
        <v>7.0038409999999995E-2</v>
      </c>
      <c r="BD101">
        <v>4808.326</v>
      </c>
      <c r="BE101">
        <v>130.67383000000001</v>
      </c>
      <c r="BF101">
        <v>2.7176573999999998E-2</v>
      </c>
      <c r="BG101">
        <v>6365827584</v>
      </c>
      <c r="BH101">
        <v>739.8143</v>
      </c>
      <c r="BI101">
        <v>15</v>
      </c>
      <c r="BJ101">
        <v>20</v>
      </c>
      <c r="BK101" t="b">
        <v>0</v>
      </c>
      <c r="BL101">
        <v>2</v>
      </c>
      <c r="BM101">
        <v>583743600000</v>
      </c>
      <c r="BN101" t="s">
        <v>1987</v>
      </c>
    </row>
    <row r="102" spans="1:66" x14ac:dyDescent="0.2">
      <c r="A102" t="s">
        <v>614</v>
      </c>
      <c r="C102" t="s">
        <v>142</v>
      </c>
      <c r="D102" t="s">
        <v>143</v>
      </c>
      <c r="E102" t="s">
        <v>162</v>
      </c>
      <c r="F102" t="b">
        <v>1</v>
      </c>
      <c r="G102" t="s">
        <v>48</v>
      </c>
      <c r="H102" t="s">
        <v>163</v>
      </c>
      <c r="I102" t="s">
        <v>759</v>
      </c>
      <c r="J102" t="s">
        <v>759</v>
      </c>
      <c r="K102" t="s">
        <v>760</v>
      </c>
      <c r="L102" t="s">
        <v>146</v>
      </c>
      <c r="M102" t="s">
        <v>147</v>
      </c>
      <c r="N102">
        <v>-14400000</v>
      </c>
      <c r="O102" t="s">
        <v>148</v>
      </c>
      <c r="P102" t="b">
        <v>0</v>
      </c>
      <c r="Q102">
        <v>3.7300034000000002</v>
      </c>
      <c r="R102">
        <v>3.6231214999999999</v>
      </c>
      <c r="S102">
        <v>1589486401</v>
      </c>
      <c r="T102">
        <v>106.68</v>
      </c>
      <c r="U102">
        <v>107.12</v>
      </c>
      <c r="V102" t="s">
        <v>3276</v>
      </c>
      <c r="W102">
        <v>97.55</v>
      </c>
      <c r="X102">
        <v>660112</v>
      </c>
      <c r="Y102">
        <v>102.95</v>
      </c>
      <c r="Z102">
        <v>102.94</v>
      </c>
      <c r="AA102">
        <v>110.94</v>
      </c>
      <c r="AB102">
        <v>8</v>
      </c>
      <c r="AC102">
        <v>10</v>
      </c>
      <c r="AD102" t="s">
        <v>164</v>
      </c>
      <c r="AE102" t="s">
        <v>48</v>
      </c>
      <c r="AF102">
        <v>101.51</v>
      </c>
      <c r="AG102">
        <v>548679</v>
      </c>
      <c r="AH102">
        <v>433525</v>
      </c>
      <c r="AI102">
        <v>9.1299969999999995</v>
      </c>
      <c r="AJ102">
        <v>9.3592999999999996E-2</v>
      </c>
      <c r="AK102" t="s">
        <v>3019</v>
      </c>
      <c r="AL102">
        <v>-63.18</v>
      </c>
      <c r="AM102">
        <v>-0.37195337000000001</v>
      </c>
      <c r="AN102">
        <v>97.55</v>
      </c>
      <c r="AO102">
        <v>169.86</v>
      </c>
      <c r="AP102">
        <v>1590969600</v>
      </c>
      <c r="AQ102">
        <v>1587499260</v>
      </c>
      <c r="AR102">
        <v>1595343540</v>
      </c>
      <c r="AS102">
        <v>1595865600</v>
      </c>
      <c r="AT102">
        <v>1.9</v>
      </c>
      <c r="AU102">
        <v>13.435767999999999</v>
      </c>
      <c r="AV102">
        <v>1.8455560999999999E-2</v>
      </c>
      <c r="AW102" t="s">
        <v>6313</v>
      </c>
      <c r="AX102">
        <v>7.94</v>
      </c>
      <c r="AY102">
        <v>54912900</v>
      </c>
      <c r="AZ102">
        <v>46.164999999999999</v>
      </c>
      <c r="BA102">
        <v>119.35599999999999</v>
      </c>
      <c r="BB102">
        <v>-12.676002499999999</v>
      </c>
      <c r="BC102">
        <v>-0.10620331</v>
      </c>
      <c r="BD102">
        <v>145.07173</v>
      </c>
      <c r="BE102">
        <v>-38.391730000000003</v>
      </c>
      <c r="BF102">
        <v>-0.26463965</v>
      </c>
      <c r="BG102">
        <v>5858108416</v>
      </c>
      <c r="BH102">
        <v>2.3108415999999998</v>
      </c>
      <c r="BI102">
        <v>15</v>
      </c>
      <c r="BJ102">
        <v>0</v>
      </c>
      <c r="BK102" t="b">
        <v>0</v>
      </c>
      <c r="BL102">
        <v>2</v>
      </c>
      <c r="BM102">
        <v>99153000000</v>
      </c>
      <c r="BN102" t="s">
        <v>614</v>
      </c>
    </row>
    <row r="103" spans="1:66" x14ac:dyDescent="0.2">
      <c r="A103" t="s">
        <v>615</v>
      </c>
      <c r="C103" t="s">
        <v>142</v>
      </c>
      <c r="D103" t="s">
        <v>143</v>
      </c>
      <c r="E103" t="s">
        <v>162</v>
      </c>
      <c r="F103" t="b">
        <v>1</v>
      </c>
      <c r="G103" t="s">
        <v>48</v>
      </c>
      <c r="H103" t="s">
        <v>145</v>
      </c>
      <c r="I103" t="s">
        <v>761</v>
      </c>
      <c r="J103" t="s">
        <v>761</v>
      </c>
      <c r="K103" t="s">
        <v>762</v>
      </c>
      <c r="L103" t="s">
        <v>146</v>
      </c>
      <c r="M103" t="s">
        <v>147</v>
      </c>
      <c r="N103">
        <v>-14400000</v>
      </c>
      <c r="O103" t="s">
        <v>148</v>
      </c>
      <c r="P103" t="b">
        <v>0</v>
      </c>
      <c r="Q103">
        <v>29.240005</v>
      </c>
      <c r="R103">
        <v>14.658849</v>
      </c>
      <c r="S103">
        <v>1589486402</v>
      </c>
      <c r="T103">
        <v>228.71</v>
      </c>
      <c r="U103">
        <v>229.19499999999999</v>
      </c>
      <c r="V103" t="s">
        <v>3020</v>
      </c>
      <c r="W103">
        <v>204.25</v>
      </c>
      <c r="X103">
        <v>2393051</v>
      </c>
      <c r="Y103">
        <v>199.47</v>
      </c>
      <c r="Z103">
        <v>220</v>
      </c>
      <c r="AA103">
        <v>0</v>
      </c>
      <c r="AB103">
        <v>10</v>
      </c>
      <c r="AC103">
        <v>8</v>
      </c>
      <c r="AD103" t="s">
        <v>149</v>
      </c>
      <c r="AE103" t="s">
        <v>48</v>
      </c>
      <c r="AF103">
        <v>204.91</v>
      </c>
      <c r="AG103">
        <v>1035606</v>
      </c>
      <c r="AH103">
        <v>842775</v>
      </c>
      <c r="AI103">
        <v>74.380004999999997</v>
      </c>
      <c r="AJ103">
        <v>0.48195428000000001</v>
      </c>
      <c r="AK103" t="s">
        <v>763</v>
      </c>
      <c r="AL103">
        <v>-76.099990000000005</v>
      </c>
      <c r="AM103">
        <v>-0.24966369999999999</v>
      </c>
      <c r="AN103">
        <v>154.33000000000001</v>
      </c>
      <c r="AO103">
        <v>304.81</v>
      </c>
      <c r="AP103">
        <v>1575590400</v>
      </c>
      <c r="AQ103">
        <v>1584648900</v>
      </c>
      <c r="AR103">
        <v>1594738740</v>
      </c>
      <c r="AS103">
        <v>1595260800</v>
      </c>
      <c r="AT103">
        <v>2.5499999999999998</v>
      </c>
      <c r="AU103">
        <v>25.948492000000002</v>
      </c>
      <c r="AV103">
        <v>1.2783877000000001E-2</v>
      </c>
      <c r="AW103" t="s">
        <v>6313</v>
      </c>
      <c r="AX103">
        <v>8.8140000000000001</v>
      </c>
      <c r="AY103">
        <v>104050000</v>
      </c>
      <c r="AZ103">
        <v>31.956</v>
      </c>
      <c r="BA103">
        <v>198.35057</v>
      </c>
      <c r="BB103">
        <v>30.359435999999999</v>
      </c>
      <c r="BC103">
        <v>0.15305948</v>
      </c>
      <c r="BD103">
        <v>247.85927000000001</v>
      </c>
      <c r="BE103">
        <v>-19.149260999999999</v>
      </c>
      <c r="BF103">
        <v>-7.7258610000000005E-2</v>
      </c>
      <c r="BG103">
        <v>23797276672</v>
      </c>
      <c r="BH103">
        <v>7.1570286999999997</v>
      </c>
      <c r="BI103">
        <v>15</v>
      </c>
      <c r="BJ103">
        <v>0</v>
      </c>
      <c r="BK103" t="b">
        <v>0</v>
      </c>
      <c r="BL103">
        <v>2</v>
      </c>
      <c r="BM103">
        <v>430147800000</v>
      </c>
      <c r="BN103" t="s">
        <v>615</v>
      </c>
    </row>
    <row r="104" spans="1:66" x14ac:dyDescent="0.2">
      <c r="A104" t="s">
        <v>616</v>
      </c>
      <c r="C104" t="s">
        <v>142</v>
      </c>
      <c r="D104" t="s">
        <v>143</v>
      </c>
      <c r="E104" t="s">
        <v>162</v>
      </c>
      <c r="F104" t="b">
        <v>1</v>
      </c>
      <c r="G104" t="s">
        <v>48</v>
      </c>
      <c r="H104" t="s">
        <v>145</v>
      </c>
      <c r="I104" t="s">
        <v>764</v>
      </c>
      <c r="J104" t="s">
        <v>764</v>
      </c>
      <c r="K104" t="s">
        <v>765</v>
      </c>
      <c r="L104" t="s">
        <v>146</v>
      </c>
      <c r="M104" t="s">
        <v>147</v>
      </c>
      <c r="N104">
        <v>-14400000</v>
      </c>
      <c r="O104" t="s">
        <v>148</v>
      </c>
      <c r="P104" t="b">
        <v>0</v>
      </c>
      <c r="Q104">
        <v>5.9999466000000001E-2</v>
      </c>
      <c r="R104">
        <v>0.21314198000000001</v>
      </c>
      <c r="S104">
        <v>1589486402</v>
      </c>
      <c r="T104">
        <v>28.21</v>
      </c>
      <c r="U104">
        <v>28.22</v>
      </c>
      <c r="V104" t="s">
        <v>3021</v>
      </c>
      <c r="W104">
        <v>26.45</v>
      </c>
      <c r="X104">
        <v>50346</v>
      </c>
      <c r="Y104">
        <v>28.15</v>
      </c>
      <c r="Z104">
        <v>0</v>
      </c>
      <c r="AA104">
        <v>0</v>
      </c>
      <c r="AB104">
        <v>9</v>
      </c>
      <c r="AC104">
        <v>12</v>
      </c>
      <c r="AD104" t="s">
        <v>149</v>
      </c>
      <c r="AE104" t="s">
        <v>48</v>
      </c>
      <c r="AF104">
        <v>27.8</v>
      </c>
      <c r="AG104">
        <v>55345</v>
      </c>
      <c r="AH104">
        <v>63412</v>
      </c>
      <c r="AI104">
        <v>1.7599982999999999</v>
      </c>
      <c r="AJ104">
        <v>6.6540580000000002E-2</v>
      </c>
      <c r="AK104" t="s">
        <v>766</v>
      </c>
      <c r="AL104">
        <v>-19.330002</v>
      </c>
      <c r="AM104">
        <v>-0.40660499999999999</v>
      </c>
      <c r="AN104">
        <v>26.45</v>
      </c>
      <c r="AO104">
        <v>47.54</v>
      </c>
      <c r="AP104">
        <v>1593561600</v>
      </c>
      <c r="AQ104">
        <v>1587556801</v>
      </c>
      <c r="AR104">
        <v>1594825140</v>
      </c>
      <c r="AS104">
        <v>1595260800</v>
      </c>
      <c r="AT104">
        <v>1.5</v>
      </c>
      <c r="AU104">
        <v>8.9046719999999997</v>
      </c>
      <c r="AV104">
        <v>5.3285968000000003E-2</v>
      </c>
      <c r="AW104" t="s">
        <v>6313</v>
      </c>
      <c r="AX104">
        <v>3.1680000000000001</v>
      </c>
      <c r="AY104">
        <v>17794600</v>
      </c>
      <c r="AZ104">
        <v>34.459000000000003</v>
      </c>
      <c r="BA104">
        <v>31.737143</v>
      </c>
      <c r="BB104">
        <v>-3.5271435000000002</v>
      </c>
      <c r="BC104">
        <v>-0.11113613999999999</v>
      </c>
      <c r="BD104">
        <v>40.027316999999996</v>
      </c>
      <c r="BE104">
        <v>-11.817318</v>
      </c>
      <c r="BF104">
        <v>-0.29523134000000001</v>
      </c>
      <c r="BG104">
        <v>501985664</v>
      </c>
      <c r="BH104">
        <v>0.81865405999999996</v>
      </c>
      <c r="BI104">
        <v>15</v>
      </c>
      <c r="BJ104">
        <v>0</v>
      </c>
      <c r="BK104" t="b">
        <v>0</v>
      </c>
      <c r="BL104">
        <v>2</v>
      </c>
      <c r="BM104">
        <v>567786600000</v>
      </c>
      <c r="BN104" t="s">
        <v>616</v>
      </c>
    </row>
    <row r="105" spans="1:66" x14ac:dyDescent="0.2">
      <c r="A105" t="s">
        <v>617</v>
      </c>
      <c r="C105" t="s">
        <v>142</v>
      </c>
      <c r="D105" t="s">
        <v>143</v>
      </c>
      <c r="E105" t="s">
        <v>162</v>
      </c>
      <c r="F105" t="b">
        <v>1</v>
      </c>
      <c r="G105" t="s">
        <v>48</v>
      </c>
      <c r="H105" t="s">
        <v>163</v>
      </c>
      <c r="I105" t="s">
        <v>767</v>
      </c>
      <c r="J105" t="s">
        <v>767</v>
      </c>
      <c r="K105" t="s">
        <v>768</v>
      </c>
      <c r="L105" t="s">
        <v>146</v>
      </c>
      <c r="M105" t="s">
        <v>147</v>
      </c>
      <c r="N105">
        <v>-14400000</v>
      </c>
      <c r="O105" t="s">
        <v>148</v>
      </c>
      <c r="P105" t="b">
        <v>0</v>
      </c>
      <c r="Q105">
        <v>1.3500061000000001</v>
      </c>
      <c r="R105">
        <v>1.5219910999999999</v>
      </c>
      <c r="S105">
        <v>1589486401</v>
      </c>
      <c r="T105">
        <v>90.05</v>
      </c>
      <c r="U105">
        <v>90.93</v>
      </c>
      <c r="V105" t="s">
        <v>3022</v>
      </c>
      <c r="W105">
        <v>86.02</v>
      </c>
      <c r="X105">
        <v>10462870</v>
      </c>
      <c r="Y105">
        <v>88.7</v>
      </c>
      <c r="Z105">
        <v>89.81</v>
      </c>
      <c r="AA105">
        <v>90.65</v>
      </c>
      <c r="AB105">
        <v>8</v>
      </c>
      <c r="AC105">
        <v>10</v>
      </c>
      <c r="AD105" t="s">
        <v>164</v>
      </c>
      <c r="AE105" t="s">
        <v>48</v>
      </c>
      <c r="AF105">
        <v>87.29</v>
      </c>
      <c r="AG105">
        <v>15774582</v>
      </c>
      <c r="AH105">
        <v>10230462</v>
      </c>
      <c r="AI105">
        <v>38.450004999999997</v>
      </c>
      <c r="AJ105">
        <v>0.74515516000000004</v>
      </c>
      <c r="AK105" t="s">
        <v>769</v>
      </c>
      <c r="AL105">
        <v>-36.949997000000003</v>
      </c>
      <c r="AM105">
        <v>-0.29094483999999998</v>
      </c>
      <c r="AN105">
        <v>51.6</v>
      </c>
      <c r="AO105">
        <v>127</v>
      </c>
      <c r="AP105">
        <v>1591747200</v>
      </c>
      <c r="AQ105">
        <v>1588329900</v>
      </c>
      <c r="AR105">
        <v>1596213000</v>
      </c>
      <c r="AS105">
        <v>1596558600</v>
      </c>
      <c r="AT105">
        <v>4.8600000000000003</v>
      </c>
      <c r="AU105">
        <v>43.819949999999999</v>
      </c>
      <c r="AV105">
        <v>5.4791435999999999E-2</v>
      </c>
      <c r="AW105" t="s">
        <v>6313</v>
      </c>
      <c r="AX105">
        <v>2.0550000000000002</v>
      </c>
      <c r="AY105">
        <v>1866979968</v>
      </c>
      <c r="AZ105">
        <v>77.091999999999999</v>
      </c>
      <c r="BA105">
        <v>84.713714999999993</v>
      </c>
      <c r="BB105">
        <v>5.3362885000000002</v>
      </c>
      <c r="BC105">
        <v>6.2992030000000004E-2</v>
      </c>
      <c r="BD105">
        <v>102.53319</v>
      </c>
      <c r="BE105">
        <v>-12.483185000000001</v>
      </c>
      <c r="BF105">
        <v>-0.12174775</v>
      </c>
      <c r="BG105">
        <v>168121548800</v>
      </c>
      <c r="BH105">
        <v>1.1680849</v>
      </c>
      <c r="BI105">
        <v>15</v>
      </c>
      <c r="BJ105">
        <v>0</v>
      </c>
      <c r="BK105" t="b">
        <v>0</v>
      </c>
      <c r="BL105">
        <v>2</v>
      </c>
      <c r="BM105">
        <v>-252322200000</v>
      </c>
      <c r="BN105" t="s">
        <v>617</v>
      </c>
    </row>
    <row r="106" spans="1:66" x14ac:dyDescent="0.2">
      <c r="A106" t="s">
        <v>618</v>
      </c>
      <c r="C106" t="s">
        <v>142</v>
      </c>
      <c r="D106" t="s">
        <v>143</v>
      </c>
      <c r="E106" t="s">
        <v>162</v>
      </c>
      <c r="F106" t="b">
        <v>1</v>
      </c>
      <c r="G106" t="s">
        <v>48</v>
      </c>
      <c r="H106" t="s">
        <v>163</v>
      </c>
      <c r="I106" t="s">
        <v>770</v>
      </c>
      <c r="J106" t="s">
        <v>770</v>
      </c>
      <c r="K106" t="s">
        <v>771</v>
      </c>
      <c r="L106" t="s">
        <v>146</v>
      </c>
      <c r="M106" t="s">
        <v>147</v>
      </c>
      <c r="N106">
        <v>-14400000</v>
      </c>
      <c r="O106" t="s">
        <v>148</v>
      </c>
      <c r="P106" t="b">
        <v>0</v>
      </c>
      <c r="Q106">
        <v>-0.47999954</v>
      </c>
      <c r="R106">
        <v>-1.0941407999999999</v>
      </c>
      <c r="S106">
        <v>1589486401</v>
      </c>
      <c r="T106">
        <v>43.39</v>
      </c>
      <c r="U106">
        <v>43.6</v>
      </c>
      <c r="V106" t="s">
        <v>3023</v>
      </c>
      <c r="W106">
        <v>41.9</v>
      </c>
      <c r="X106">
        <v>266165</v>
      </c>
      <c r="Y106">
        <v>43.87</v>
      </c>
      <c r="Z106">
        <v>0</v>
      </c>
      <c r="AA106">
        <v>43.16</v>
      </c>
      <c r="AB106">
        <v>9</v>
      </c>
      <c r="AC106">
        <v>10</v>
      </c>
      <c r="AD106" t="s">
        <v>164</v>
      </c>
      <c r="AE106" t="s">
        <v>48</v>
      </c>
      <c r="AF106">
        <v>43.36</v>
      </c>
      <c r="AG106">
        <v>373150</v>
      </c>
      <c r="AH106">
        <v>268212</v>
      </c>
      <c r="AI106">
        <v>3.6499977000000001</v>
      </c>
      <c r="AJ106">
        <v>9.1846940000000002E-2</v>
      </c>
      <c r="AK106" t="s">
        <v>772</v>
      </c>
      <c r="AL106">
        <v>-14.09</v>
      </c>
      <c r="AM106">
        <v>-0.24512875000000001</v>
      </c>
      <c r="AN106">
        <v>39.74</v>
      </c>
      <c r="AO106">
        <v>57.48</v>
      </c>
      <c r="AP106">
        <v>1590105600</v>
      </c>
      <c r="AQ106">
        <v>1588251600</v>
      </c>
      <c r="AR106">
        <v>1596114000</v>
      </c>
      <c r="AS106">
        <v>1596474000</v>
      </c>
      <c r="AT106">
        <v>0.80500000000000005</v>
      </c>
      <c r="AU106">
        <v>41.601149999999997</v>
      </c>
      <c r="AV106">
        <v>1.8349669999999998E-2</v>
      </c>
      <c r="AW106" t="s">
        <v>6313</v>
      </c>
      <c r="AX106">
        <v>1.0429999999999999</v>
      </c>
      <c r="AY106">
        <v>48714000</v>
      </c>
      <c r="AZ106">
        <v>15.500999999999999</v>
      </c>
      <c r="BA106">
        <v>48.48</v>
      </c>
      <c r="BB106">
        <v>-5.09</v>
      </c>
      <c r="BC106">
        <v>-0.10499176</v>
      </c>
      <c r="BD106">
        <v>50.968913999999998</v>
      </c>
      <c r="BE106">
        <v>-7.5789146000000001</v>
      </c>
      <c r="BF106">
        <v>-0.14869681000000001</v>
      </c>
      <c r="BG106">
        <v>2113700480</v>
      </c>
      <c r="BH106">
        <v>2.7991739999999998</v>
      </c>
      <c r="BI106">
        <v>15</v>
      </c>
      <c r="BJ106">
        <v>0</v>
      </c>
      <c r="BK106" t="b">
        <v>0</v>
      </c>
      <c r="BL106">
        <v>2</v>
      </c>
      <c r="BM106">
        <v>99153000000</v>
      </c>
      <c r="BN106" t="s">
        <v>618</v>
      </c>
    </row>
    <row r="107" spans="1:66" x14ac:dyDescent="0.2">
      <c r="A107" t="s">
        <v>619</v>
      </c>
      <c r="C107" t="s">
        <v>142</v>
      </c>
      <c r="D107" t="s">
        <v>143</v>
      </c>
      <c r="E107" t="s">
        <v>162</v>
      </c>
      <c r="F107" t="b">
        <v>1</v>
      </c>
      <c r="G107" t="s">
        <v>48</v>
      </c>
      <c r="H107" t="s">
        <v>163</v>
      </c>
      <c r="I107" t="s">
        <v>773</v>
      </c>
      <c r="J107" t="s">
        <v>773</v>
      </c>
      <c r="K107" t="s">
        <v>774</v>
      </c>
      <c r="L107" t="s">
        <v>146</v>
      </c>
      <c r="M107" t="s">
        <v>147</v>
      </c>
      <c r="N107">
        <v>-14400000</v>
      </c>
      <c r="O107" t="s">
        <v>148</v>
      </c>
      <c r="P107" t="b">
        <v>0</v>
      </c>
      <c r="Q107">
        <v>0.3199997</v>
      </c>
      <c r="R107">
        <v>0.76390475000000002</v>
      </c>
      <c r="S107">
        <v>1589486401</v>
      </c>
      <c r="T107">
        <v>42.21</v>
      </c>
      <c r="U107">
        <v>42.25</v>
      </c>
      <c r="V107" t="s">
        <v>3024</v>
      </c>
      <c r="W107">
        <v>39.840000000000003</v>
      </c>
      <c r="X107">
        <v>609327</v>
      </c>
      <c r="Y107">
        <v>41.89</v>
      </c>
      <c r="Z107">
        <v>41.81</v>
      </c>
      <c r="AA107">
        <v>41.83</v>
      </c>
      <c r="AB107">
        <v>9</v>
      </c>
      <c r="AC107">
        <v>13</v>
      </c>
      <c r="AD107" t="s">
        <v>164</v>
      </c>
      <c r="AE107" t="s">
        <v>48</v>
      </c>
      <c r="AF107">
        <v>43.03</v>
      </c>
      <c r="AG107">
        <v>617743</v>
      </c>
      <c r="AH107">
        <v>476450</v>
      </c>
      <c r="AI107">
        <v>11.129999</v>
      </c>
      <c r="AJ107">
        <v>0.35810807</v>
      </c>
      <c r="AK107" t="s">
        <v>775</v>
      </c>
      <c r="AL107">
        <v>-16.11</v>
      </c>
      <c r="AM107">
        <v>-0.27623457000000001</v>
      </c>
      <c r="AN107">
        <v>31.08</v>
      </c>
      <c r="AO107">
        <v>58.32</v>
      </c>
      <c r="AP107">
        <v>1582848000</v>
      </c>
      <c r="AQ107">
        <v>1591115400</v>
      </c>
      <c r="AR107">
        <v>1591115400</v>
      </c>
      <c r="AS107">
        <v>1591115400</v>
      </c>
      <c r="AT107">
        <v>0.84</v>
      </c>
      <c r="AU107">
        <v>20.793104</v>
      </c>
      <c r="AV107">
        <v>2.0052519000000001E-2</v>
      </c>
      <c r="AW107" t="s">
        <v>6313</v>
      </c>
      <c r="AX107">
        <v>2.0299999999999998</v>
      </c>
      <c r="AY107">
        <v>126771000</v>
      </c>
      <c r="AZ107">
        <v>7.3739999999999997</v>
      </c>
      <c r="BA107">
        <v>41.309429999999999</v>
      </c>
      <c r="BB107">
        <v>0.90056990000000003</v>
      </c>
      <c r="BC107">
        <v>2.1800588999999999E-2</v>
      </c>
      <c r="BD107">
        <v>49.517899999999997</v>
      </c>
      <c r="BE107">
        <v>-7.3078995000000004</v>
      </c>
      <c r="BF107">
        <v>-0.14758097000000001</v>
      </c>
      <c r="BG107">
        <v>5351003648</v>
      </c>
      <c r="BH107">
        <v>5.7241660000000003</v>
      </c>
      <c r="BI107">
        <v>15</v>
      </c>
      <c r="BJ107">
        <v>0</v>
      </c>
      <c r="BK107" t="b">
        <v>0</v>
      </c>
      <c r="BL107">
        <v>2</v>
      </c>
      <c r="BM107">
        <v>322151400000</v>
      </c>
      <c r="BN107" t="s">
        <v>619</v>
      </c>
    </row>
    <row r="108" spans="1:66" x14ac:dyDescent="0.2">
      <c r="A108" t="s">
        <v>620</v>
      </c>
      <c r="C108" t="s">
        <v>142</v>
      </c>
      <c r="D108" t="s">
        <v>143</v>
      </c>
      <c r="E108" t="s">
        <v>153</v>
      </c>
      <c r="F108" t="b">
        <v>1</v>
      </c>
      <c r="G108" t="s">
        <v>48</v>
      </c>
      <c r="H108" t="s">
        <v>154</v>
      </c>
      <c r="I108" t="s">
        <v>776</v>
      </c>
      <c r="J108" t="s">
        <v>777</v>
      </c>
      <c r="K108" t="s">
        <v>778</v>
      </c>
      <c r="L108" t="s">
        <v>146</v>
      </c>
      <c r="M108" t="s">
        <v>147</v>
      </c>
      <c r="N108">
        <v>-14400000</v>
      </c>
      <c r="O108" t="s">
        <v>148</v>
      </c>
      <c r="P108" t="b">
        <v>0</v>
      </c>
      <c r="Q108">
        <v>1.1199950999999999</v>
      </c>
      <c r="R108">
        <v>1.2994490000000001</v>
      </c>
      <c r="S108">
        <v>1589486400</v>
      </c>
      <c r="T108">
        <v>87.31</v>
      </c>
      <c r="U108">
        <v>87.31</v>
      </c>
      <c r="V108" t="s">
        <v>3025</v>
      </c>
      <c r="W108">
        <v>84.51</v>
      </c>
      <c r="X108">
        <v>103358</v>
      </c>
      <c r="Y108">
        <v>86.19</v>
      </c>
      <c r="Z108">
        <v>87.22</v>
      </c>
      <c r="AA108">
        <v>87.61</v>
      </c>
      <c r="AB108">
        <v>22</v>
      </c>
      <c r="AC108">
        <v>8</v>
      </c>
      <c r="AD108" t="s">
        <v>155</v>
      </c>
      <c r="AF108">
        <v>87.62</v>
      </c>
      <c r="AG108">
        <v>233264</v>
      </c>
      <c r="AH108">
        <v>104325</v>
      </c>
      <c r="AI108">
        <v>19.019997</v>
      </c>
      <c r="AJ108">
        <v>0.27851801999999998</v>
      </c>
      <c r="AK108" t="s">
        <v>779</v>
      </c>
      <c r="AL108">
        <v>-21.090004</v>
      </c>
      <c r="AM108">
        <v>-0.19455723</v>
      </c>
      <c r="AN108">
        <v>68.290000000000006</v>
      </c>
      <c r="AO108">
        <v>108.4</v>
      </c>
      <c r="AW108" t="s">
        <v>6313</v>
      </c>
      <c r="BA108">
        <v>86.286000000000001</v>
      </c>
      <c r="BB108">
        <v>1.0239944000000001</v>
      </c>
      <c r="BC108">
        <v>1.1867446E-2</v>
      </c>
      <c r="BD108">
        <v>97.248405000000005</v>
      </c>
      <c r="BE108">
        <v>-9.9384080000000008</v>
      </c>
      <c r="BF108">
        <v>-0.102196105</v>
      </c>
      <c r="BI108">
        <v>15</v>
      </c>
      <c r="BJ108">
        <v>0</v>
      </c>
      <c r="BK108" t="b">
        <v>0</v>
      </c>
      <c r="BL108">
        <v>2</v>
      </c>
      <c r="BM108">
        <v>1150464600000</v>
      </c>
      <c r="BN108" t="s">
        <v>620</v>
      </c>
    </row>
    <row r="109" spans="1:66" x14ac:dyDescent="0.2">
      <c r="A109" t="s">
        <v>621</v>
      </c>
      <c r="C109" t="s">
        <v>142</v>
      </c>
      <c r="D109" t="s">
        <v>143</v>
      </c>
      <c r="E109" t="s">
        <v>162</v>
      </c>
      <c r="F109" t="b">
        <v>1</v>
      </c>
      <c r="G109" t="s">
        <v>48</v>
      </c>
      <c r="H109" t="s">
        <v>163</v>
      </c>
      <c r="I109" t="s">
        <v>780</v>
      </c>
      <c r="J109" t="s">
        <v>780</v>
      </c>
      <c r="K109" t="s">
        <v>781</v>
      </c>
      <c r="L109" t="s">
        <v>146</v>
      </c>
      <c r="M109" t="s">
        <v>147</v>
      </c>
      <c r="N109">
        <v>-14400000</v>
      </c>
      <c r="O109" t="s">
        <v>148</v>
      </c>
      <c r="P109" t="b">
        <v>0</v>
      </c>
      <c r="Q109">
        <v>2.0799941999999998</v>
      </c>
      <c r="R109">
        <v>2.4936988000000002</v>
      </c>
      <c r="S109">
        <v>1589486401</v>
      </c>
      <c r="T109">
        <v>85.49</v>
      </c>
      <c r="U109">
        <v>85.79</v>
      </c>
      <c r="V109" t="s">
        <v>3026</v>
      </c>
      <c r="W109">
        <v>79.87</v>
      </c>
      <c r="X109">
        <v>837472</v>
      </c>
      <c r="Y109">
        <v>83.41</v>
      </c>
      <c r="Z109">
        <v>84.96</v>
      </c>
      <c r="AA109">
        <v>119.43</v>
      </c>
      <c r="AB109">
        <v>9</v>
      </c>
      <c r="AC109">
        <v>18</v>
      </c>
      <c r="AD109" t="s">
        <v>164</v>
      </c>
      <c r="AE109" t="s">
        <v>48</v>
      </c>
      <c r="AF109">
        <v>81.96</v>
      </c>
      <c r="AG109">
        <v>1266033</v>
      </c>
      <c r="AH109">
        <v>724350</v>
      </c>
      <c r="AI109">
        <v>22.539997</v>
      </c>
      <c r="AJ109">
        <v>0.35806189999999999</v>
      </c>
      <c r="AK109" t="s">
        <v>782</v>
      </c>
      <c r="AL109">
        <v>-34.770004</v>
      </c>
      <c r="AM109">
        <v>-0.28912359999999998</v>
      </c>
      <c r="AN109">
        <v>62.95</v>
      </c>
      <c r="AO109">
        <v>120.26</v>
      </c>
      <c r="AP109">
        <v>1592179200</v>
      </c>
      <c r="AQ109">
        <v>1587466800</v>
      </c>
      <c r="AR109">
        <v>1594897200</v>
      </c>
      <c r="AS109">
        <v>1595257200</v>
      </c>
      <c r="AT109">
        <v>1.95</v>
      </c>
      <c r="AU109">
        <v>16.762744999999999</v>
      </c>
      <c r="AV109">
        <v>2.3378491000000001E-2</v>
      </c>
      <c r="AW109" t="s">
        <v>6313</v>
      </c>
      <c r="AX109">
        <v>5.0999999999999996</v>
      </c>
      <c r="AY109">
        <v>143947008</v>
      </c>
      <c r="AZ109">
        <v>20.707000000000001</v>
      </c>
      <c r="BA109">
        <v>87.494575999999995</v>
      </c>
      <c r="BB109">
        <v>-2.0045776000000002</v>
      </c>
      <c r="BC109">
        <v>-2.2910880000000002E-2</v>
      </c>
      <c r="BD109">
        <v>103.57717</v>
      </c>
      <c r="BE109">
        <v>-18.087173</v>
      </c>
      <c r="BF109">
        <v>-0.17462510000000001</v>
      </c>
      <c r="BG109">
        <v>12306029568</v>
      </c>
      <c r="BH109">
        <v>4.1285553000000004</v>
      </c>
      <c r="BI109">
        <v>15</v>
      </c>
      <c r="BJ109">
        <v>0</v>
      </c>
      <c r="BK109" t="b">
        <v>0</v>
      </c>
      <c r="BL109">
        <v>2</v>
      </c>
      <c r="BM109">
        <v>322151400000</v>
      </c>
      <c r="BN109" t="s">
        <v>621</v>
      </c>
    </row>
    <row r="110" spans="1:66" x14ac:dyDescent="0.2">
      <c r="A110" t="s">
        <v>622</v>
      </c>
      <c r="C110" t="s">
        <v>142</v>
      </c>
      <c r="D110" t="s">
        <v>143</v>
      </c>
      <c r="E110" t="s">
        <v>162</v>
      </c>
      <c r="F110" t="b">
        <v>1</v>
      </c>
      <c r="G110" t="s">
        <v>48</v>
      </c>
      <c r="H110" t="s">
        <v>163</v>
      </c>
      <c r="I110" t="s">
        <v>783</v>
      </c>
      <c r="J110" t="s">
        <v>783</v>
      </c>
      <c r="K110" t="s">
        <v>784</v>
      </c>
      <c r="L110" t="s">
        <v>146</v>
      </c>
      <c r="M110" t="s">
        <v>147</v>
      </c>
      <c r="N110">
        <v>-14400000</v>
      </c>
      <c r="O110" t="s">
        <v>148</v>
      </c>
      <c r="P110" t="b">
        <v>0</v>
      </c>
      <c r="Q110">
        <v>0.47000122</v>
      </c>
      <c r="R110">
        <v>0.24483055000000001</v>
      </c>
      <c r="S110">
        <v>1589486401</v>
      </c>
      <c r="T110">
        <v>192.44</v>
      </c>
      <c r="U110">
        <v>192.65</v>
      </c>
      <c r="V110" t="s">
        <v>3027</v>
      </c>
      <c r="W110">
        <v>186.23</v>
      </c>
      <c r="X110">
        <v>1654306</v>
      </c>
      <c r="Y110">
        <v>191.97</v>
      </c>
      <c r="Z110">
        <v>188.76</v>
      </c>
      <c r="AA110">
        <v>201.63</v>
      </c>
      <c r="AB110">
        <v>12</v>
      </c>
      <c r="AC110">
        <v>10</v>
      </c>
      <c r="AD110" t="s">
        <v>164</v>
      </c>
      <c r="AE110" t="s">
        <v>48</v>
      </c>
      <c r="AF110">
        <v>189.7</v>
      </c>
      <c r="AG110">
        <v>1803022</v>
      </c>
      <c r="AH110">
        <v>1204875</v>
      </c>
      <c r="AI110">
        <v>67.840003999999993</v>
      </c>
      <c r="AJ110">
        <v>0.54446229999999995</v>
      </c>
      <c r="AK110" t="s">
        <v>785</v>
      </c>
      <c r="AL110">
        <v>-18.800003</v>
      </c>
      <c r="AM110">
        <v>-8.8998309999999997E-2</v>
      </c>
      <c r="AN110">
        <v>124.6</v>
      </c>
      <c r="AO110">
        <v>211.24</v>
      </c>
      <c r="AP110">
        <v>1594771200</v>
      </c>
      <c r="AQ110">
        <v>1588077000</v>
      </c>
      <c r="AR110">
        <v>1595953800</v>
      </c>
      <c r="AS110">
        <v>1596472200</v>
      </c>
      <c r="AT110">
        <v>1.86</v>
      </c>
      <c r="AU110">
        <v>36.378070000000001</v>
      </c>
      <c r="AV110">
        <v>9.6890134999999995E-3</v>
      </c>
      <c r="AW110" t="s">
        <v>6313</v>
      </c>
      <c r="AX110">
        <v>5.29</v>
      </c>
      <c r="AY110">
        <v>289166016</v>
      </c>
      <c r="AZ110">
        <v>30.547000000000001</v>
      </c>
      <c r="BA110">
        <v>177.56172000000001</v>
      </c>
      <c r="BB110">
        <v>14.878280999999999</v>
      </c>
      <c r="BC110">
        <v>8.3792165000000002E-2</v>
      </c>
      <c r="BD110">
        <v>186.37152</v>
      </c>
      <c r="BE110">
        <v>6.0684813999999996</v>
      </c>
      <c r="BF110">
        <v>3.2561205000000003E-2</v>
      </c>
      <c r="BG110">
        <v>55654031360</v>
      </c>
      <c r="BH110">
        <v>6.2998003999999996</v>
      </c>
      <c r="BI110">
        <v>15</v>
      </c>
      <c r="BJ110">
        <v>0</v>
      </c>
      <c r="BK110" t="b">
        <v>0</v>
      </c>
      <c r="BL110">
        <v>2</v>
      </c>
      <c r="BM110">
        <v>99153000000</v>
      </c>
      <c r="BN110" t="s">
        <v>622</v>
      </c>
    </row>
    <row r="111" spans="1:66" x14ac:dyDescent="0.2">
      <c r="A111" t="s">
        <v>623</v>
      </c>
      <c r="C111" t="s">
        <v>142</v>
      </c>
      <c r="D111" t="s">
        <v>143</v>
      </c>
      <c r="E111" t="s">
        <v>162</v>
      </c>
      <c r="F111" t="b">
        <v>1</v>
      </c>
      <c r="G111" t="s">
        <v>48</v>
      </c>
      <c r="H111" t="s">
        <v>163</v>
      </c>
      <c r="I111" t="s">
        <v>786</v>
      </c>
      <c r="J111" t="s">
        <v>786</v>
      </c>
      <c r="K111" t="s">
        <v>787</v>
      </c>
      <c r="L111" t="s">
        <v>146</v>
      </c>
      <c r="M111" t="s">
        <v>147</v>
      </c>
      <c r="N111">
        <v>-14400000</v>
      </c>
      <c r="O111" t="s">
        <v>148</v>
      </c>
      <c r="P111" t="b">
        <v>0</v>
      </c>
      <c r="Q111">
        <v>0.1800003</v>
      </c>
      <c r="R111">
        <v>0.25188959999999999</v>
      </c>
      <c r="S111">
        <v>1589486401</v>
      </c>
      <c r="T111">
        <v>71.64</v>
      </c>
      <c r="U111">
        <v>72.180000000000007</v>
      </c>
      <c r="V111" t="s">
        <v>1283</v>
      </c>
      <c r="W111">
        <v>69.25</v>
      </c>
      <c r="X111">
        <v>2076869</v>
      </c>
      <c r="Y111">
        <v>71.459999999999994</v>
      </c>
      <c r="Z111">
        <v>70.510000000000005</v>
      </c>
      <c r="AA111">
        <v>76.86</v>
      </c>
      <c r="AB111">
        <v>14</v>
      </c>
      <c r="AC111">
        <v>10</v>
      </c>
      <c r="AD111" t="s">
        <v>164</v>
      </c>
      <c r="AE111" t="s">
        <v>48</v>
      </c>
      <c r="AF111">
        <v>70.87</v>
      </c>
      <c r="AG111">
        <v>2903485</v>
      </c>
      <c r="AH111">
        <v>2205812</v>
      </c>
      <c r="AI111">
        <v>9.6100010000000005</v>
      </c>
      <c r="AJ111">
        <v>0.15492505000000001</v>
      </c>
      <c r="AK111" t="s">
        <v>788</v>
      </c>
      <c r="AL111">
        <v>-23.46</v>
      </c>
      <c r="AM111">
        <v>-0.24668770000000001</v>
      </c>
      <c r="AN111">
        <v>62.03</v>
      </c>
      <c r="AO111">
        <v>95.1</v>
      </c>
      <c r="AP111">
        <v>1592179200</v>
      </c>
      <c r="AQ111">
        <v>1588884103</v>
      </c>
      <c r="AR111">
        <v>1596121140</v>
      </c>
      <c r="AS111">
        <v>1596470400</v>
      </c>
      <c r="AT111">
        <v>2.96</v>
      </c>
      <c r="AU111">
        <v>18.378655999999999</v>
      </c>
      <c r="AV111">
        <v>4.1421775000000001E-2</v>
      </c>
      <c r="AW111" t="s">
        <v>6313</v>
      </c>
      <c r="AX111">
        <v>3.8980000000000001</v>
      </c>
      <c r="AY111">
        <v>334102016</v>
      </c>
      <c r="AZ111">
        <v>54.738999999999997</v>
      </c>
      <c r="BA111">
        <v>80.113429999999994</v>
      </c>
      <c r="BB111">
        <v>-8.4734269999999992</v>
      </c>
      <c r="BC111">
        <v>-0.105767876</v>
      </c>
      <c r="BD111">
        <v>86.225139999999996</v>
      </c>
      <c r="BE111">
        <v>-14.585144</v>
      </c>
      <c r="BF111">
        <v>-0.16915187000000001</v>
      </c>
      <c r="BG111">
        <v>23935068160</v>
      </c>
      <c r="BH111">
        <v>1.3087561000000001</v>
      </c>
      <c r="BI111">
        <v>15</v>
      </c>
      <c r="BJ111">
        <v>0</v>
      </c>
      <c r="BK111" t="b">
        <v>0</v>
      </c>
      <c r="BL111">
        <v>2</v>
      </c>
      <c r="BM111">
        <v>-252322200000</v>
      </c>
      <c r="BN111" t="s">
        <v>623</v>
      </c>
    </row>
    <row r="112" spans="1:66" x14ac:dyDescent="0.2">
      <c r="A112" t="s">
        <v>624</v>
      </c>
      <c r="C112" t="s">
        <v>142</v>
      </c>
      <c r="D112" t="s">
        <v>143</v>
      </c>
      <c r="E112" t="s">
        <v>162</v>
      </c>
      <c r="F112" t="b">
        <v>1</v>
      </c>
      <c r="G112" t="s">
        <v>48</v>
      </c>
      <c r="H112" t="s">
        <v>163</v>
      </c>
      <c r="I112" t="s">
        <v>789</v>
      </c>
      <c r="J112" t="s">
        <v>790</v>
      </c>
      <c r="K112" t="s">
        <v>791</v>
      </c>
      <c r="L112" t="s">
        <v>146</v>
      </c>
      <c r="M112" t="s">
        <v>147</v>
      </c>
      <c r="N112">
        <v>-14400000</v>
      </c>
      <c r="O112" t="s">
        <v>148</v>
      </c>
      <c r="P112" t="b">
        <v>0</v>
      </c>
      <c r="Q112">
        <v>1.9799994999999999</v>
      </c>
      <c r="R112">
        <v>3.8521390000000002</v>
      </c>
      <c r="S112">
        <v>1589486401</v>
      </c>
      <c r="T112">
        <v>53.38</v>
      </c>
      <c r="U112">
        <v>53.43</v>
      </c>
      <c r="V112" t="s">
        <v>3028</v>
      </c>
      <c r="W112">
        <v>50.03</v>
      </c>
      <c r="X112">
        <v>4665688</v>
      </c>
      <c r="Y112">
        <v>51.4</v>
      </c>
      <c r="Z112">
        <v>52.59</v>
      </c>
      <c r="AA112">
        <v>54.62</v>
      </c>
      <c r="AB112">
        <v>11</v>
      </c>
      <c r="AC112">
        <v>8</v>
      </c>
      <c r="AD112" t="s">
        <v>164</v>
      </c>
      <c r="AE112" t="s">
        <v>48</v>
      </c>
      <c r="AF112">
        <v>50.2</v>
      </c>
      <c r="AG112">
        <v>5385077</v>
      </c>
      <c r="AH112">
        <v>3418250</v>
      </c>
      <c r="AI112">
        <v>15.630001</v>
      </c>
      <c r="AJ112">
        <v>0.41403975999999998</v>
      </c>
      <c r="AK112" t="s">
        <v>792</v>
      </c>
      <c r="AL112">
        <v>-24.999995999999999</v>
      </c>
      <c r="AM112">
        <v>-0.31895888</v>
      </c>
      <c r="AN112">
        <v>37.75</v>
      </c>
      <c r="AO112">
        <v>78.38</v>
      </c>
      <c r="AP112">
        <v>1591747200</v>
      </c>
      <c r="AQ112">
        <v>1596558600</v>
      </c>
      <c r="AR112">
        <v>1596558600</v>
      </c>
      <c r="AS112">
        <v>1596558600</v>
      </c>
      <c r="AT112">
        <v>1.98</v>
      </c>
      <c r="AU112">
        <v>15.225327999999999</v>
      </c>
      <c r="AV112">
        <v>3.8521399999999997E-2</v>
      </c>
      <c r="AW112" t="s">
        <v>6313</v>
      </c>
      <c r="AX112">
        <v>3.5059999999999998</v>
      </c>
      <c r="AY112">
        <v>597475008</v>
      </c>
      <c r="AZ112">
        <v>12.581</v>
      </c>
      <c r="BA112">
        <v>51.786284999999999</v>
      </c>
      <c r="BB112">
        <v>1.5937157</v>
      </c>
      <c r="BC112">
        <v>3.0774860000000001E-2</v>
      </c>
      <c r="BD112">
        <v>65.556449999999998</v>
      </c>
      <c r="BE112">
        <v>-12.176449</v>
      </c>
      <c r="BF112">
        <v>-0.18573990000000001</v>
      </c>
      <c r="BG112">
        <v>31893217280</v>
      </c>
      <c r="BH112">
        <v>4.2429059999999996</v>
      </c>
      <c r="BI112">
        <v>15</v>
      </c>
      <c r="BJ112">
        <v>0</v>
      </c>
      <c r="BK112" t="b">
        <v>0</v>
      </c>
      <c r="BL112">
        <v>2</v>
      </c>
      <c r="BM112">
        <v>76253400000</v>
      </c>
      <c r="BN112" t="s">
        <v>624</v>
      </c>
    </row>
    <row r="113" spans="1:66" x14ac:dyDescent="0.2">
      <c r="A113" t="s">
        <v>625</v>
      </c>
      <c r="C113" t="s">
        <v>142</v>
      </c>
      <c r="D113" t="s">
        <v>143</v>
      </c>
      <c r="E113" t="s">
        <v>162</v>
      </c>
      <c r="F113" t="b">
        <v>1</v>
      </c>
      <c r="G113" t="s">
        <v>48</v>
      </c>
      <c r="H113" t="s">
        <v>145</v>
      </c>
      <c r="I113" t="s">
        <v>793</v>
      </c>
      <c r="J113" t="s">
        <v>793</v>
      </c>
      <c r="K113" t="s">
        <v>794</v>
      </c>
      <c r="L113" t="s">
        <v>146</v>
      </c>
      <c r="M113" t="s">
        <v>147</v>
      </c>
      <c r="N113">
        <v>-14400000</v>
      </c>
      <c r="O113" t="s">
        <v>148</v>
      </c>
      <c r="P113" t="b">
        <v>0</v>
      </c>
      <c r="Q113">
        <v>2.8100128</v>
      </c>
      <c r="R113">
        <v>1.7613219</v>
      </c>
      <c r="S113">
        <v>1589486402</v>
      </c>
      <c r="T113">
        <v>162.35</v>
      </c>
      <c r="U113">
        <v>163.19999999999999</v>
      </c>
      <c r="V113" t="s">
        <v>3029</v>
      </c>
      <c r="W113">
        <v>154.63</v>
      </c>
      <c r="X113">
        <v>69730</v>
      </c>
      <c r="Y113">
        <v>159.54</v>
      </c>
      <c r="Z113">
        <v>0</v>
      </c>
      <c r="AA113">
        <v>0</v>
      </c>
      <c r="AB113">
        <v>11</v>
      </c>
      <c r="AC113">
        <v>9</v>
      </c>
      <c r="AD113" t="s">
        <v>149</v>
      </c>
      <c r="AE113" t="s">
        <v>48</v>
      </c>
      <c r="AF113">
        <v>158.52000000000001</v>
      </c>
      <c r="AG113">
        <v>142214</v>
      </c>
      <c r="AH113">
        <v>98962</v>
      </c>
      <c r="AI113">
        <v>32.150010000000002</v>
      </c>
      <c r="AJ113">
        <v>0.24692786999999999</v>
      </c>
      <c r="AK113" t="s">
        <v>795</v>
      </c>
      <c r="AL113">
        <v>-107.880005</v>
      </c>
      <c r="AM113">
        <v>-0.3992155</v>
      </c>
      <c r="AN113">
        <v>130.19999999999999</v>
      </c>
      <c r="AO113">
        <v>270.23</v>
      </c>
      <c r="AP113">
        <v>1595289600</v>
      </c>
      <c r="AQ113">
        <v>1588882506</v>
      </c>
      <c r="AR113">
        <v>1595516340</v>
      </c>
      <c r="AS113">
        <v>1595865600</v>
      </c>
      <c r="AT113">
        <v>3.665</v>
      </c>
      <c r="AU113">
        <v>26.794851000000001</v>
      </c>
      <c r="AV113">
        <v>2.2972296999999999E-2</v>
      </c>
      <c r="AW113" t="s">
        <v>6313</v>
      </c>
      <c r="AX113">
        <v>6.0590000000000002</v>
      </c>
      <c r="AY113">
        <v>46189100</v>
      </c>
      <c r="AZ113">
        <v>21.672999999999998</v>
      </c>
      <c r="BA113">
        <v>170.73456999999999</v>
      </c>
      <c r="BB113">
        <v>-8.3845670000000005</v>
      </c>
      <c r="BC113">
        <v>-4.9108785000000002E-2</v>
      </c>
      <c r="BD113">
        <v>167.70891</v>
      </c>
      <c r="BE113">
        <v>-5.3589019999999996</v>
      </c>
      <c r="BF113">
        <v>-3.1953589999999997E-2</v>
      </c>
      <c r="BG113">
        <v>7498800640</v>
      </c>
      <c r="BH113">
        <v>7.4908875999999998</v>
      </c>
      <c r="BI113">
        <v>15</v>
      </c>
      <c r="BJ113">
        <v>0</v>
      </c>
      <c r="BK113" t="b">
        <v>0</v>
      </c>
      <c r="BL113">
        <v>2</v>
      </c>
      <c r="BM113">
        <v>812640600000</v>
      </c>
      <c r="BN113" t="s">
        <v>625</v>
      </c>
    </row>
    <row r="114" spans="1:66" x14ac:dyDescent="0.2">
      <c r="A114" t="s">
        <v>626</v>
      </c>
      <c r="C114" t="s">
        <v>142</v>
      </c>
      <c r="D114" t="s">
        <v>143</v>
      </c>
      <c r="E114" t="s">
        <v>162</v>
      </c>
      <c r="F114" t="b">
        <v>1</v>
      </c>
      <c r="G114" t="s">
        <v>48</v>
      </c>
      <c r="H114" t="s">
        <v>163</v>
      </c>
      <c r="I114" t="s">
        <v>796</v>
      </c>
      <c r="J114" t="s">
        <v>796</v>
      </c>
      <c r="K114" t="s">
        <v>797</v>
      </c>
      <c r="L114" t="s">
        <v>146</v>
      </c>
      <c r="M114" t="s">
        <v>147</v>
      </c>
      <c r="N114">
        <v>-14400000</v>
      </c>
      <c r="O114" t="s">
        <v>148</v>
      </c>
      <c r="P114" t="b">
        <v>0</v>
      </c>
      <c r="Q114">
        <v>-5.7700043000000001</v>
      </c>
      <c r="R114">
        <v>-2.5002186000000002</v>
      </c>
      <c r="S114">
        <v>1589486401</v>
      </c>
      <c r="T114">
        <v>225.01</v>
      </c>
      <c r="U114">
        <v>228.6</v>
      </c>
      <c r="V114" t="s">
        <v>3030</v>
      </c>
      <c r="W114">
        <v>219.16</v>
      </c>
      <c r="X114">
        <v>461271</v>
      </c>
      <c r="Y114">
        <v>230.78</v>
      </c>
      <c r="Z114">
        <v>223.73</v>
      </c>
      <c r="AA114">
        <v>302.01</v>
      </c>
      <c r="AB114">
        <v>8</v>
      </c>
      <c r="AC114">
        <v>8</v>
      </c>
      <c r="AD114" t="s">
        <v>164</v>
      </c>
      <c r="AE114" t="s">
        <v>48</v>
      </c>
      <c r="AF114">
        <v>227.52</v>
      </c>
      <c r="AG114">
        <v>598664</v>
      </c>
      <c r="AH114">
        <v>496587</v>
      </c>
      <c r="AI114">
        <v>49.199997000000003</v>
      </c>
      <c r="AJ114">
        <v>0.27984756</v>
      </c>
      <c r="AK114" t="s">
        <v>798</v>
      </c>
      <c r="AL114">
        <v>-109.16002</v>
      </c>
      <c r="AM114">
        <v>-0.32666012999999999</v>
      </c>
      <c r="AN114">
        <v>175.81</v>
      </c>
      <c r="AO114">
        <v>334.17</v>
      </c>
      <c r="AP114">
        <v>1586908800</v>
      </c>
      <c r="AQ114">
        <v>1588796100</v>
      </c>
      <c r="AR114">
        <v>1595429940</v>
      </c>
      <c r="AS114">
        <v>1595865600</v>
      </c>
      <c r="AT114">
        <v>7.9279999999999999</v>
      </c>
      <c r="AU114">
        <v>23.392242</v>
      </c>
      <c r="AV114">
        <v>3.4353063000000003E-2</v>
      </c>
      <c r="AW114" t="s">
        <v>6313</v>
      </c>
      <c r="AX114">
        <v>9.6189999999999998</v>
      </c>
      <c r="AY114">
        <v>65417400</v>
      </c>
      <c r="AZ114">
        <v>95.213999999999999</v>
      </c>
      <c r="BA114">
        <v>234.91884999999999</v>
      </c>
      <c r="BB114">
        <v>-9.9088589999999996</v>
      </c>
      <c r="BC114">
        <v>-4.2179924000000001E-2</v>
      </c>
      <c r="BD114">
        <v>283.47913</v>
      </c>
      <c r="BE114">
        <v>-58.46913</v>
      </c>
      <c r="BF114">
        <v>-0.20625551</v>
      </c>
      <c r="BG114">
        <v>14719568896</v>
      </c>
      <c r="BH114">
        <v>2.3632027999999998</v>
      </c>
      <c r="BI114">
        <v>15</v>
      </c>
      <c r="BJ114">
        <v>0</v>
      </c>
      <c r="BK114" t="b">
        <v>0</v>
      </c>
      <c r="BL114">
        <v>2</v>
      </c>
      <c r="BM114">
        <v>770995800000</v>
      </c>
      <c r="BN114" t="s">
        <v>626</v>
      </c>
    </row>
    <row r="115" spans="1:66" x14ac:dyDescent="0.2">
      <c r="A115" t="s">
        <v>627</v>
      </c>
      <c r="C115" t="s">
        <v>142</v>
      </c>
      <c r="D115" t="s">
        <v>143</v>
      </c>
      <c r="E115" t="s">
        <v>162</v>
      </c>
      <c r="F115" t="b">
        <v>1</v>
      </c>
      <c r="G115" t="s">
        <v>48</v>
      </c>
      <c r="H115" t="s">
        <v>163</v>
      </c>
      <c r="I115" t="s">
        <v>799</v>
      </c>
      <c r="J115" t="s">
        <v>800</v>
      </c>
      <c r="K115" t="s">
        <v>801</v>
      </c>
      <c r="L115" t="s">
        <v>146</v>
      </c>
      <c r="M115" t="s">
        <v>147</v>
      </c>
      <c r="N115">
        <v>-14400000</v>
      </c>
      <c r="O115" t="s">
        <v>148</v>
      </c>
      <c r="P115" t="b">
        <v>0</v>
      </c>
      <c r="Q115">
        <v>0.62000275000000005</v>
      </c>
      <c r="R115">
        <v>1.8392250000000001</v>
      </c>
      <c r="S115">
        <v>1589486401</v>
      </c>
      <c r="T115">
        <v>34.33</v>
      </c>
      <c r="U115">
        <v>34.42</v>
      </c>
      <c r="V115" t="s">
        <v>3031</v>
      </c>
      <c r="W115">
        <v>32.32</v>
      </c>
      <c r="X115">
        <v>915814</v>
      </c>
      <c r="Y115">
        <v>33.71</v>
      </c>
      <c r="Z115">
        <v>0</v>
      </c>
      <c r="AA115">
        <v>34.11</v>
      </c>
      <c r="AB115">
        <v>22</v>
      </c>
      <c r="AC115">
        <v>8</v>
      </c>
      <c r="AD115" t="s">
        <v>164</v>
      </c>
      <c r="AE115" t="s">
        <v>48</v>
      </c>
      <c r="AF115">
        <v>33.090000000000003</v>
      </c>
      <c r="AG115">
        <v>838066</v>
      </c>
      <c r="AH115">
        <v>665212</v>
      </c>
      <c r="AI115">
        <v>10.740002</v>
      </c>
      <c r="AJ115">
        <v>0.45527773999999999</v>
      </c>
      <c r="AK115" t="s">
        <v>802</v>
      </c>
      <c r="AL115">
        <v>-17.46</v>
      </c>
      <c r="AM115">
        <v>-0.33713070000000001</v>
      </c>
      <c r="AN115">
        <v>23.59</v>
      </c>
      <c r="AO115">
        <v>51.79</v>
      </c>
      <c r="AP115">
        <v>1589500800</v>
      </c>
      <c r="AQ115">
        <v>1589979600</v>
      </c>
      <c r="AR115">
        <v>1589979600</v>
      </c>
      <c r="AS115">
        <v>1589979600</v>
      </c>
      <c r="AT115">
        <v>1.45</v>
      </c>
      <c r="AU115">
        <v>9.3746600000000004</v>
      </c>
      <c r="AV115">
        <v>4.3013944999999998E-2</v>
      </c>
      <c r="AW115" t="s">
        <v>6313</v>
      </c>
      <c r="AX115">
        <v>3.6619999999999999</v>
      </c>
      <c r="AY115">
        <v>114257000</v>
      </c>
      <c r="AZ115">
        <v>11.396000000000001</v>
      </c>
      <c r="BA115">
        <v>34.003715999999997</v>
      </c>
      <c r="BB115">
        <v>0.32628632000000002</v>
      </c>
      <c r="BC115">
        <v>9.5956070000000008E-3</v>
      </c>
      <c r="BD115">
        <v>42.15681</v>
      </c>
      <c r="BE115">
        <v>-7.8268089999999999</v>
      </c>
      <c r="BF115">
        <v>-0.18565941999999999</v>
      </c>
      <c r="BG115">
        <v>3938887168</v>
      </c>
      <c r="BH115">
        <v>3.0124607000000001</v>
      </c>
      <c r="BI115">
        <v>15</v>
      </c>
      <c r="BJ115">
        <v>0</v>
      </c>
      <c r="BK115" t="b">
        <v>0</v>
      </c>
      <c r="BL115">
        <v>2</v>
      </c>
      <c r="BM115">
        <v>322151400000</v>
      </c>
      <c r="BN115" t="s">
        <v>627</v>
      </c>
    </row>
    <row r="116" spans="1:66" x14ac:dyDescent="0.2">
      <c r="A116" t="s">
        <v>628</v>
      </c>
      <c r="C116" t="s">
        <v>142</v>
      </c>
      <c r="D116" t="s">
        <v>143</v>
      </c>
      <c r="E116" t="s">
        <v>162</v>
      </c>
      <c r="F116" t="b">
        <v>1</v>
      </c>
      <c r="G116" t="s">
        <v>48</v>
      </c>
      <c r="H116" t="s">
        <v>145</v>
      </c>
      <c r="I116" t="s">
        <v>803</v>
      </c>
      <c r="J116" t="s">
        <v>804</v>
      </c>
      <c r="K116" t="s">
        <v>805</v>
      </c>
      <c r="L116" t="s">
        <v>146</v>
      </c>
      <c r="M116" t="s">
        <v>147</v>
      </c>
      <c r="N116">
        <v>-14400000</v>
      </c>
      <c r="O116" t="s">
        <v>148</v>
      </c>
      <c r="P116" t="b">
        <v>0</v>
      </c>
      <c r="Q116">
        <v>-0.3199997</v>
      </c>
      <c r="R116">
        <v>-0.43656163999999997</v>
      </c>
      <c r="S116">
        <v>1589486402</v>
      </c>
      <c r="T116">
        <v>72.98</v>
      </c>
      <c r="U116">
        <v>73</v>
      </c>
      <c r="V116" t="s">
        <v>3032</v>
      </c>
      <c r="W116">
        <v>71.09</v>
      </c>
      <c r="X116">
        <v>1292665</v>
      </c>
      <c r="Y116">
        <v>73.3</v>
      </c>
      <c r="Z116">
        <v>0</v>
      </c>
      <c r="AA116">
        <v>0</v>
      </c>
      <c r="AB116">
        <v>9</v>
      </c>
      <c r="AC116">
        <v>14</v>
      </c>
      <c r="AD116" t="s">
        <v>149</v>
      </c>
      <c r="AE116" t="s">
        <v>48</v>
      </c>
      <c r="AF116">
        <v>72.540000000000006</v>
      </c>
      <c r="AG116">
        <v>1960916</v>
      </c>
      <c r="AH116">
        <v>1283112</v>
      </c>
      <c r="AI116">
        <v>20.430004</v>
      </c>
      <c r="AJ116">
        <v>0.38877270000000003</v>
      </c>
      <c r="AK116" t="s">
        <v>806</v>
      </c>
      <c r="AL116">
        <v>-8.6599959999999996</v>
      </c>
      <c r="AM116">
        <v>-0.106075406</v>
      </c>
      <c r="AN116">
        <v>52.55</v>
      </c>
      <c r="AO116">
        <v>81.64</v>
      </c>
      <c r="AP116">
        <v>1592179200</v>
      </c>
      <c r="AQ116">
        <v>1596558600</v>
      </c>
      <c r="AR116">
        <v>1596558600</v>
      </c>
      <c r="AS116">
        <v>1596558600</v>
      </c>
      <c r="AT116">
        <v>1</v>
      </c>
      <c r="AU116">
        <v>22.101756999999999</v>
      </c>
      <c r="AV116">
        <v>1.3642563999999999E-2</v>
      </c>
      <c r="AW116" t="s">
        <v>6313</v>
      </c>
      <c r="AX116">
        <v>3.302</v>
      </c>
      <c r="AY116">
        <v>166426000</v>
      </c>
      <c r="AZ116">
        <v>12.244</v>
      </c>
      <c r="BA116">
        <v>70.67</v>
      </c>
      <c r="BB116">
        <v>2.3100052</v>
      </c>
      <c r="BC116">
        <v>3.2687213E-2</v>
      </c>
      <c r="BD116">
        <v>72.734129999999993</v>
      </c>
      <c r="BE116">
        <v>0.24587249999999999</v>
      </c>
      <c r="BF116">
        <v>3.380428E-3</v>
      </c>
      <c r="BG116">
        <v>12145770496</v>
      </c>
      <c r="BH116">
        <v>5.9604707000000001</v>
      </c>
      <c r="BI116">
        <v>15</v>
      </c>
      <c r="BJ116">
        <v>0</v>
      </c>
      <c r="BK116" t="b">
        <v>0</v>
      </c>
      <c r="BL116">
        <v>2</v>
      </c>
      <c r="BM116">
        <v>465053400000</v>
      </c>
      <c r="BN116" t="s">
        <v>628</v>
      </c>
    </row>
    <row r="117" spans="1:66" x14ac:dyDescent="0.2">
      <c r="A117" t="s">
        <v>629</v>
      </c>
      <c r="C117" t="s">
        <v>142</v>
      </c>
      <c r="D117" t="s">
        <v>143</v>
      </c>
      <c r="E117" t="s">
        <v>162</v>
      </c>
      <c r="F117" t="b">
        <v>1</v>
      </c>
      <c r="G117" t="s">
        <v>48</v>
      </c>
      <c r="H117" t="s">
        <v>145</v>
      </c>
      <c r="I117" t="s">
        <v>807</v>
      </c>
      <c r="J117" t="s">
        <v>807</v>
      </c>
      <c r="K117" t="s">
        <v>808</v>
      </c>
      <c r="L117" t="s">
        <v>146</v>
      </c>
      <c r="M117" t="s">
        <v>147</v>
      </c>
      <c r="N117">
        <v>-14400000</v>
      </c>
      <c r="O117" t="s">
        <v>148</v>
      </c>
      <c r="P117" t="b">
        <v>0</v>
      </c>
      <c r="Q117">
        <v>0.23999786000000001</v>
      </c>
      <c r="R117">
        <v>0.53475459999999997</v>
      </c>
      <c r="S117">
        <v>1589486402</v>
      </c>
      <c r="T117">
        <v>45.12</v>
      </c>
      <c r="U117">
        <v>45.18</v>
      </c>
      <c r="V117" t="s">
        <v>3033</v>
      </c>
      <c r="W117">
        <v>43</v>
      </c>
      <c r="X117">
        <v>172888</v>
      </c>
      <c r="Y117">
        <v>44.88</v>
      </c>
      <c r="Z117">
        <v>44.6</v>
      </c>
      <c r="AA117">
        <v>44.6</v>
      </c>
      <c r="AB117">
        <v>31</v>
      </c>
      <c r="AC117">
        <v>13</v>
      </c>
      <c r="AD117" t="s">
        <v>149</v>
      </c>
      <c r="AE117" t="s">
        <v>48</v>
      </c>
      <c r="AF117">
        <v>43.93</v>
      </c>
      <c r="AG117">
        <v>222619</v>
      </c>
      <c r="AH117">
        <v>181012</v>
      </c>
      <c r="AI117">
        <v>3.869999</v>
      </c>
      <c r="AJ117">
        <v>9.3818159999999998E-2</v>
      </c>
      <c r="AK117" t="s">
        <v>809</v>
      </c>
      <c r="AL117">
        <v>-16.370003000000001</v>
      </c>
      <c r="AM117">
        <v>-0.26622217999999997</v>
      </c>
      <c r="AN117">
        <v>41.25</v>
      </c>
      <c r="AO117">
        <v>61.49</v>
      </c>
      <c r="AP117">
        <v>1590019200</v>
      </c>
      <c r="AQ117">
        <v>1588075211</v>
      </c>
      <c r="AR117">
        <v>1595332800</v>
      </c>
      <c r="AS117">
        <v>1595865600</v>
      </c>
      <c r="AT117">
        <v>0.59</v>
      </c>
      <c r="AU117">
        <v>21.807635999999999</v>
      </c>
      <c r="AV117">
        <v>1.3146167E-2</v>
      </c>
      <c r="AW117" t="s">
        <v>6313</v>
      </c>
      <c r="AX117">
        <v>2.069</v>
      </c>
      <c r="AY117">
        <v>46164200</v>
      </c>
      <c r="AZ117">
        <v>16.279</v>
      </c>
      <c r="BA117">
        <v>47.938858000000003</v>
      </c>
      <c r="BB117">
        <v>-2.8188589999999998</v>
      </c>
      <c r="BC117">
        <v>-5.8801132999999998E-2</v>
      </c>
      <c r="BD117">
        <v>53.50732</v>
      </c>
      <c r="BE117">
        <v>-8.387321</v>
      </c>
      <c r="BF117">
        <v>-0.15675091999999999</v>
      </c>
      <c r="BG117">
        <v>2082928640</v>
      </c>
      <c r="BH117">
        <v>2.7716691</v>
      </c>
      <c r="BI117">
        <v>15</v>
      </c>
      <c r="BJ117">
        <v>0</v>
      </c>
      <c r="BK117" t="b">
        <v>0</v>
      </c>
      <c r="BL117">
        <v>2</v>
      </c>
      <c r="BM117">
        <v>322151400000</v>
      </c>
      <c r="BN117" t="s">
        <v>629</v>
      </c>
    </row>
    <row r="118" spans="1:66" x14ac:dyDescent="0.2">
      <c r="A118" t="s">
        <v>630</v>
      </c>
      <c r="C118" t="s">
        <v>142</v>
      </c>
      <c r="D118" t="s">
        <v>143</v>
      </c>
      <c r="E118" t="s">
        <v>162</v>
      </c>
      <c r="F118" t="b">
        <v>1</v>
      </c>
      <c r="G118" t="s">
        <v>48</v>
      </c>
      <c r="H118" t="s">
        <v>163</v>
      </c>
      <c r="I118" t="s">
        <v>810</v>
      </c>
      <c r="J118" t="s">
        <v>810</v>
      </c>
      <c r="K118" t="s">
        <v>811</v>
      </c>
      <c r="L118" t="s">
        <v>146</v>
      </c>
      <c r="M118" t="s">
        <v>147</v>
      </c>
      <c r="N118">
        <v>-14400000</v>
      </c>
      <c r="O118" t="s">
        <v>148</v>
      </c>
      <c r="P118" t="b">
        <v>0</v>
      </c>
      <c r="Q118">
        <v>1.8099976</v>
      </c>
      <c r="R118">
        <v>2.6535663999999999</v>
      </c>
      <c r="S118">
        <v>1589486401</v>
      </c>
      <c r="T118">
        <v>70.02</v>
      </c>
      <c r="U118">
        <v>70.866</v>
      </c>
      <c r="V118" t="s">
        <v>1088</v>
      </c>
      <c r="W118">
        <v>64.11</v>
      </c>
      <c r="X118">
        <v>1205011</v>
      </c>
      <c r="Y118">
        <v>68.209999999999994</v>
      </c>
      <c r="Z118">
        <v>65.77</v>
      </c>
      <c r="AA118">
        <v>81.459999999999994</v>
      </c>
      <c r="AB118">
        <v>8</v>
      </c>
      <c r="AC118">
        <v>8</v>
      </c>
      <c r="AD118" t="s">
        <v>164</v>
      </c>
      <c r="AE118" t="s">
        <v>48</v>
      </c>
      <c r="AF118">
        <v>66.92</v>
      </c>
      <c r="AG118">
        <v>943677</v>
      </c>
      <c r="AH118">
        <v>926487</v>
      </c>
      <c r="AI118">
        <v>5.9099959999999996</v>
      </c>
      <c r="AJ118">
        <v>9.2185244E-2</v>
      </c>
      <c r="AK118" t="s">
        <v>812</v>
      </c>
      <c r="AL118">
        <v>-71.330010000000001</v>
      </c>
      <c r="AM118">
        <v>-0.50463389999999997</v>
      </c>
      <c r="AN118">
        <v>64.11</v>
      </c>
      <c r="AO118">
        <v>141.35</v>
      </c>
      <c r="AP118">
        <v>1594771200</v>
      </c>
      <c r="AQ118">
        <v>1588795539</v>
      </c>
      <c r="AR118">
        <v>1596121140</v>
      </c>
      <c r="AS118">
        <v>1596470400</v>
      </c>
      <c r="AT118">
        <v>4.17</v>
      </c>
      <c r="AU118">
        <v>15.484299</v>
      </c>
      <c r="AV118">
        <v>6.1134732999999997E-2</v>
      </c>
      <c r="AW118" t="s">
        <v>6313</v>
      </c>
      <c r="AX118">
        <v>4.5220000000000002</v>
      </c>
      <c r="AY118">
        <v>75633000</v>
      </c>
      <c r="AZ118">
        <v>30.971</v>
      </c>
      <c r="BA118">
        <v>75.074569999999994</v>
      </c>
      <c r="BB118">
        <v>-5.0545730000000004</v>
      </c>
      <c r="BC118">
        <v>-6.7327365E-2</v>
      </c>
      <c r="BD118">
        <v>111.322464</v>
      </c>
      <c r="BE118">
        <v>-41.302467</v>
      </c>
      <c r="BF118">
        <v>-0.37101646999999999</v>
      </c>
      <c r="BG118">
        <v>5295822336</v>
      </c>
      <c r="BH118">
        <v>2.2608244000000002</v>
      </c>
      <c r="BI118">
        <v>15</v>
      </c>
      <c r="BJ118">
        <v>0</v>
      </c>
      <c r="BK118" t="b">
        <v>0</v>
      </c>
      <c r="BL118">
        <v>2</v>
      </c>
      <c r="BM118">
        <v>105283800000</v>
      </c>
      <c r="BN118" t="s">
        <v>630</v>
      </c>
    </row>
    <row r="119" spans="1:66" x14ac:dyDescent="0.2">
      <c r="A119" t="s">
        <v>1988</v>
      </c>
      <c r="C119" t="s">
        <v>142</v>
      </c>
      <c r="D119" t="s">
        <v>143</v>
      </c>
      <c r="E119" t="s">
        <v>162</v>
      </c>
      <c r="F119" t="b">
        <v>0</v>
      </c>
      <c r="G119" t="s">
        <v>517</v>
      </c>
      <c r="H119" t="s">
        <v>417</v>
      </c>
      <c r="I119" t="s">
        <v>1995</v>
      </c>
      <c r="J119" t="s">
        <v>1996</v>
      </c>
      <c r="K119" t="s">
        <v>1997</v>
      </c>
      <c r="L119" t="s">
        <v>421</v>
      </c>
      <c r="M119" t="s">
        <v>422</v>
      </c>
      <c r="N119">
        <v>3600000</v>
      </c>
      <c r="O119" t="s">
        <v>423</v>
      </c>
      <c r="P119" t="b">
        <v>0</v>
      </c>
      <c r="Q119">
        <v>22</v>
      </c>
      <c r="R119">
        <v>1.8932874</v>
      </c>
      <c r="S119">
        <v>1589538730</v>
      </c>
      <c r="T119">
        <v>1184</v>
      </c>
      <c r="U119">
        <v>1250</v>
      </c>
      <c r="V119" t="s">
        <v>6342</v>
      </c>
      <c r="W119">
        <v>1184</v>
      </c>
      <c r="X119">
        <v>23403</v>
      </c>
      <c r="Y119">
        <v>1162</v>
      </c>
      <c r="Z119">
        <v>1186</v>
      </c>
      <c r="AA119">
        <v>1190</v>
      </c>
      <c r="AB119">
        <v>0</v>
      </c>
      <c r="AC119">
        <v>0</v>
      </c>
      <c r="AD119" t="s">
        <v>417</v>
      </c>
      <c r="AE119" t="s">
        <v>50</v>
      </c>
      <c r="AF119">
        <v>1196</v>
      </c>
      <c r="AG119">
        <v>41362</v>
      </c>
      <c r="AH119">
        <v>46705</v>
      </c>
      <c r="AI119">
        <v>24</v>
      </c>
      <c r="AJ119">
        <v>2.0689655000000001E-2</v>
      </c>
      <c r="AK119" t="s">
        <v>1998</v>
      </c>
      <c r="AL119">
        <v>-1006</v>
      </c>
      <c r="AM119">
        <v>-0.45936072</v>
      </c>
      <c r="AN119">
        <v>1160</v>
      </c>
      <c r="AO119">
        <v>2190</v>
      </c>
      <c r="AQ119">
        <v>1582786800</v>
      </c>
      <c r="AR119">
        <v>1582786800</v>
      </c>
      <c r="AS119">
        <v>1582786800</v>
      </c>
      <c r="AT119">
        <v>0.113</v>
      </c>
      <c r="AU119">
        <v>16.286107999999999</v>
      </c>
      <c r="AV119">
        <v>9.7246130000000006E-5</v>
      </c>
      <c r="AW119" t="s">
        <v>150</v>
      </c>
      <c r="AX119">
        <v>72.7</v>
      </c>
      <c r="AY119">
        <v>50334100</v>
      </c>
      <c r="AZ119">
        <v>6.2220000000000004</v>
      </c>
      <c r="BA119">
        <v>1324.9445000000001</v>
      </c>
      <c r="BB119">
        <v>-140.94445999999999</v>
      </c>
      <c r="BC119">
        <v>-0.10637763</v>
      </c>
      <c r="BD119">
        <v>1747.75</v>
      </c>
      <c r="BE119">
        <v>-563.75</v>
      </c>
      <c r="BF119">
        <v>-0.32255757000000002</v>
      </c>
      <c r="BG119">
        <v>596205568</v>
      </c>
      <c r="BH119">
        <v>190.29250999999999</v>
      </c>
      <c r="BI119">
        <v>15</v>
      </c>
      <c r="BJ119">
        <v>20</v>
      </c>
      <c r="BK119" t="b">
        <v>0</v>
      </c>
      <c r="BL119">
        <v>2</v>
      </c>
      <c r="BM119">
        <v>583743600000</v>
      </c>
      <c r="BN119" t="s">
        <v>1988</v>
      </c>
    </row>
    <row r="120" spans="1:66" x14ac:dyDescent="0.2">
      <c r="A120" t="s">
        <v>631</v>
      </c>
      <c r="C120" t="s">
        <v>142</v>
      </c>
      <c r="D120" t="s">
        <v>143</v>
      </c>
      <c r="E120" t="s">
        <v>162</v>
      </c>
      <c r="F120" t="b">
        <v>1</v>
      </c>
      <c r="G120" t="s">
        <v>48</v>
      </c>
      <c r="H120" t="s">
        <v>163</v>
      </c>
      <c r="I120" t="s">
        <v>813</v>
      </c>
      <c r="J120" t="s">
        <v>814</v>
      </c>
      <c r="K120" t="s">
        <v>815</v>
      </c>
      <c r="L120" t="s">
        <v>146</v>
      </c>
      <c r="M120" t="s">
        <v>147</v>
      </c>
      <c r="N120">
        <v>-14400000</v>
      </c>
      <c r="O120" t="s">
        <v>148</v>
      </c>
      <c r="P120" t="b">
        <v>0</v>
      </c>
      <c r="Q120">
        <v>-0.16000175</v>
      </c>
      <c r="R120">
        <v>-0.49875855000000002</v>
      </c>
      <c r="S120">
        <v>1589486401</v>
      </c>
      <c r="T120">
        <v>31.92</v>
      </c>
      <c r="U120">
        <v>31.93</v>
      </c>
      <c r="V120" t="s">
        <v>6234</v>
      </c>
      <c r="W120">
        <v>30.46</v>
      </c>
      <c r="X120">
        <v>441006</v>
      </c>
      <c r="Y120">
        <v>32.08</v>
      </c>
      <c r="Z120">
        <v>31.59</v>
      </c>
      <c r="AA120">
        <v>31.61</v>
      </c>
      <c r="AB120">
        <v>40</v>
      </c>
      <c r="AC120">
        <v>8</v>
      </c>
      <c r="AD120" t="s">
        <v>164</v>
      </c>
      <c r="AE120" t="s">
        <v>48</v>
      </c>
      <c r="AF120">
        <v>31.15</v>
      </c>
      <c r="AG120">
        <v>628077</v>
      </c>
      <c r="AH120">
        <v>411000</v>
      </c>
      <c r="AI120">
        <v>8.24</v>
      </c>
      <c r="AJ120">
        <v>0.34797296</v>
      </c>
      <c r="AK120" t="s">
        <v>816</v>
      </c>
      <c r="AL120">
        <v>-20.480001000000001</v>
      </c>
      <c r="AM120">
        <v>-0.39083973</v>
      </c>
      <c r="AN120">
        <v>23.68</v>
      </c>
      <c r="AO120">
        <v>52.4</v>
      </c>
      <c r="AP120">
        <v>1588204800</v>
      </c>
      <c r="AQ120">
        <v>1585166704</v>
      </c>
      <c r="AR120">
        <v>1593010740</v>
      </c>
      <c r="AS120">
        <v>1593446400</v>
      </c>
      <c r="AT120">
        <v>0.64</v>
      </c>
      <c r="AU120">
        <v>12.94929</v>
      </c>
      <c r="AV120">
        <v>1.9950124E-2</v>
      </c>
      <c r="AW120" t="s">
        <v>6313</v>
      </c>
      <c r="AX120">
        <v>2.4649999999999999</v>
      </c>
      <c r="AY120">
        <v>51411100</v>
      </c>
      <c r="AZ120">
        <v>23.763000000000002</v>
      </c>
      <c r="BA120">
        <v>31.686571000000001</v>
      </c>
      <c r="BB120">
        <v>0.23342895999999999</v>
      </c>
      <c r="BC120">
        <v>7.3668099999999997E-3</v>
      </c>
      <c r="BD120">
        <v>42.604782</v>
      </c>
      <c r="BE120">
        <v>-10.684782</v>
      </c>
      <c r="BF120">
        <v>-0.25078833</v>
      </c>
      <c r="BG120">
        <v>1641042304</v>
      </c>
      <c r="BH120">
        <v>1.3432647</v>
      </c>
      <c r="BI120">
        <v>15</v>
      </c>
      <c r="BJ120">
        <v>0</v>
      </c>
      <c r="BK120" t="b">
        <v>0</v>
      </c>
      <c r="BL120">
        <v>2</v>
      </c>
      <c r="BM120">
        <v>99153000000</v>
      </c>
      <c r="BN120" t="s">
        <v>631</v>
      </c>
    </row>
    <row r="121" spans="1:66" x14ac:dyDescent="0.2">
      <c r="A121" t="s">
        <v>632</v>
      </c>
      <c r="C121" t="s">
        <v>142</v>
      </c>
      <c r="D121" t="s">
        <v>143</v>
      </c>
      <c r="E121" t="s">
        <v>162</v>
      </c>
      <c r="F121" t="b">
        <v>1</v>
      </c>
      <c r="G121" t="s">
        <v>48</v>
      </c>
      <c r="H121" t="s">
        <v>163</v>
      </c>
      <c r="I121" t="s">
        <v>817</v>
      </c>
      <c r="J121" t="s">
        <v>817</v>
      </c>
      <c r="K121" t="s">
        <v>818</v>
      </c>
      <c r="L121" t="s">
        <v>146</v>
      </c>
      <c r="M121" t="s">
        <v>147</v>
      </c>
      <c r="N121">
        <v>-14400000</v>
      </c>
      <c r="O121" t="s">
        <v>148</v>
      </c>
      <c r="P121" t="b">
        <v>0</v>
      </c>
      <c r="Q121">
        <v>0.37000274999999999</v>
      </c>
      <c r="R121">
        <v>0.52386063000000005</v>
      </c>
      <c r="S121">
        <v>1589486401</v>
      </c>
      <c r="T121">
        <v>71</v>
      </c>
      <c r="U121">
        <v>71</v>
      </c>
      <c r="V121" t="s">
        <v>6343</v>
      </c>
      <c r="W121">
        <v>67.12</v>
      </c>
      <c r="X121">
        <v>1146557</v>
      </c>
      <c r="Y121">
        <v>70.63</v>
      </c>
      <c r="Z121">
        <v>68.44</v>
      </c>
      <c r="AA121">
        <v>103</v>
      </c>
      <c r="AB121">
        <v>10</v>
      </c>
      <c r="AC121">
        <v>10</v>
      </c>
      <c r="AD121" t="s">
        <v>164</v>
      </c>
      <c r="AE121" t="s">
        <v>48</v>
      </c>
      <c r="AF121">
        <v>69.25</v>
      </c>
      <c r="AG121">
        <v>1305324</v>
      </c>
      <c r="AH121">
        <v>993650</v>
      </c>
      <c r="AI121">
        <v>21.32</v>
      </c>
      <c r="AJ121">
        <v>0.42914653000000003</v>
      </c>
      <c r="AK121" t="s">
        <v>819</v>
      </c>
      <c r="AL121">
        <v>-37.58</v>
      </c>
      <c r="AM121">
        <v>-0.34610426</v>
      </c>
      <c r="AN121">
        <v>49.68</v>
      </c>
      <c r="AO121">
        <v>108.58</v>
      </c>
      <c r="AP121">
        <v>1593561600</v>
      </c>
      <c r="AQ121">
        <v>1588768205</v>
      </c>
      <c r="AR121">
        <v>1594917000</v>
      </c>
      <c r="AS121">
        <v>1595262600</v>
      </c>
      <c r="AT121">
        <v>3.0779999999999998</v>
      </c>
      <c r="AU121">
        <v>17.359413</v>
      </c>
      <c r="AV121">
        <v>4.3579217000000003E-2</v>
      </c>
      <c r="AW121" t="s">
        <v>6313</v>
      </c>
      <c r="AX121">
        <v>4.09</v>
      </c>
      <c r="AY121">
        <v>144260000</v>
      </c>
      <c r="AZ121">
        <v>23.588999999999999</v>
      </c>
      <c r="BA121">
        <v>71.976290000000006</v>
      </c>
      <c r="BB121">
        <v>-0.97628784000000002</v>
      </c>
      <c r="BC121">
        <v>-1.356402E-2</v>
      </c>
      <c r="BD121">
        <v>90.510580000000004</v>
      </c>
      <c r="BE121">
        <v>-19.510581999999999</v>
      </c>
      <c r="BF121">
        <v>-0.21556133</v>
      </c>
      <c r="BG121">
        <v>10242459648</v>
      </c>
      <c r="BH121">
        <v>3.0098774000000001</v>
      </c>
      <c r="BI121">
        <v>15</v>
      </c>
      <c r="BJ121">
        <v>0</v>
      </c>
      <c r="BK121" t="b">
        <v>0</v>
      </c>
      <c r="BL121">
        <v>2</v>
      </c>
      <c r="BM121">
        <v>322151400000</v>
      </c>
      <c r="BN121" t="s">
        <v>632</v>
      </c>
    </row>
    <row r="122" spans="1:66" x14ac:dyDescent="0.2">
      <c r="A122" t="s">
        <v>633</v>
      </c>
      <c r="C122" t="s">
        <v>142</v>
      </c>
      <c r="D122" t="s">
        <v>143</v>
      </c>
      <c r="E122" t="s">
        <v>162</v>
      </c>
      <c r="F122" t="b">
        <v>1</v>
      </c>
      <c r="G122" t="s">
        <v>48</v>
      </c>
      <c r="H122" t="s">
        <v>163</v>
      </c>
      <c r="I122" t="s">
        <v>820</v>
      </c>
      <c r="J122" t="s">
        <v>821</v>
      </c>
      <c r="K122" t="s">
        <v>822</v>
      </c>
      <c r="L122" t="s">
        <v>146</v>
      </c>
      <c r="M122" t="s">
        <v>147</v>
      </c>
      <c r="N122">
        <v>-14400000</v>
      </c>
      <c r="O122" t="s">
        <v>148</v>
      </c>
      <c r="P122" t="b">
        <v>0</v>
      </c>
      <c r="Q122">
        <v>-0.24499893</v>
      </c>
      <c r="R122">
        <v>-0.90925560000000005</v>
      </c>
      <c r="S122">
        <v>1589486401</v>
      </c>
      <c r="T122">
        <v>26.7</v>
      </c>
      <c r="U122">
        <v>26.77</v>
      </c>
      <c r="V122" t="s">
        <v>6344</v>
      </c>
      <c r="W122">
        <v>25</v>
      </c>
      <c r="X122">
        <v>82128</v>
      </c>
      <c r="Y122">
        <v>26.945</v>
      </c>
      <c r="Z122">
        <v>26.32</v>
      </c>
      <c r="AA122">
        <v>26.59</v>
      </c>
      <c r="AB122">
        <v>11</v>
      </c>
      <c r="AC122">
        <v>9</v>
      </c>
      <c r="AD122" t="s">
        <v>164</v>
      </c>
      <c r="AE122" t="s">
        <v>48</v>
      </c>
      <c r="AF122">
        <v>26.27</v>
      </c>
      <c r="AG122">
        <v>68983</v>
      </c>
      <c r="AH122">
        <v>63600</v>
      </c>
      <c r="AI122">
        <v>5.2100010000000001</v>
      </c>
      <c r="AJ122">
        <v>0.24243839</v>
      </c>
      <c r="AK122" t="s">
        <v>823</v>
      </c>
      <c r="AL122">
        <v>-12.899998</v>
      </c>
      <c r="AM122">
        <v>-0.32575753000000002</v>
      </c>
      <c r="AN122">
        <v>21.49</v>
      </c>
      <c r="AO122">
        <v>39.6</v>
      </c>
      <c r="AP122">
        <v>1591747200</v>
      </c>
      <c r="AQ122">
        <v>1587638700</v>
      </c>
      <c r="AR122">
        <v>1595608200</v>
      </c>
      <c r="AS122">
        <v>1595953800</v>
      </c>
      <c r="AT122">
        <v>0.56000000000000005</v>
      </c>
      <c r="AU122">
        <v>20.459772000000001</v>
      </c>
      <c r="AV122">
        <v>2.0783076000000001E-2</v>
      </c>
      <c r="AW122" t="s">
        <v>6313</v>
      </c>
      <c r="AX122">
        <v>1.3049999999999999</v>
      </c>
      <c r="AY122">
        <v>26091500</v>
      </c>
      <c r="AZ122">
        <v>11.818</v>
      </c>
      <c r="BA122">
        <v>28.382000000000001</v>
      </c>
      <c r="BB122">
        <v>-1.6819991999999999</v>
      </c>
      <c r="BC122">
        <v>-5.9262887E-2</v>
      </c>
      <c r="BD122">
        <v>33.666668000000001</v>
      </c>
      <c r="BE122">
        <v>-6.9666670000000002</v>
      </c>
      <c r="BF122">
        <v>-0.2069307</v>
      </c>
      <c r="BG122">
        <v>696643072</v>
      </c>
      <c r="BH122">
        <v>2.2592656999999998</v>
      </c>
      <c r="BI122">
        <v>15</v>
      </c>
      <c r="BJ122">
        <v>0</v>
      </c>
      <c r="BK122" t="b">
        <v>0</v>
      </c>
      <c r="BL122">
        <v>2</v>
      </c>
      <c r="BM122">
        <v>322151400000</v>
      </c>
      <c r="BN122" t="s">
        <v>633</v>
      </c>
    </row>
    <row r="123" spans="1:66" x14ac:dyDescent="0.2">
      <c r="A123" t="s">
        <v>634</v>
      </c>
      <c r="C123" t="s">
        <v>142</v>
      </c>
      <c r="D123" t="s">
        <v>143</v>
      </c>
      <c r="E123" t="s">
        <v>162</v>
      </c>
      <c r="F123" t="b">
        <v>1</v>
      </c>
      <c r="G123" t="s">
        <v>48</v>
      </c>
      <c r="H123" t="s">
        <v>163</v>
      </c>
      <c r="I123" t="s">
        <v>824</v>
      </c>
      <c r="J123" t="s">
        <v>824</v>
      </c>
      <c r="K123" t="s">
        <v>825</v>
      </c>
      <c r="L123" t="s">
        <v>146</v>
      </c>
      <c r="M123" t="s">
        <v>147</v>
      </c>
      <c r="N123">
        <v>-14400000</v>
      </c>
      <c r="O123" t="s">
        <v>148</v>
      </c>
      <c r="P123" t="b">
        <v>0</v>
      </c>
      <c r="Q123">
        <v>3.9499816999999999</v>
      </c>
      <c r="R123">
        <v>1.4465087999999999</v>
      </c>
      <c r="S123">
        <v>1589486401</v>
      </c>
      <c r="T123">
        <v>277.02</v>
      </c>
      <c r="U123">
        <v>276.97000000000003</v>
      </c>
      <c r="V123" t="s">
        <v>6345</v>
      </c>
      <c r="W123">
        <v>263.83</v>
      </c>
      <c r="X123">
        <v>239977</v>
      </c>
      <c r="Y123">
        <v>273.07</v>
      </c>
      <c r="Z123">
        <v>274.45999999999998</v>
      </c>
      <c r="AA123">
        <v>274.8</v>
      </c>
      <c r="AB123">
        <v>8</v>
      </c>
      <c r="AC123">
        <v>8</v>
      </c>
      <c r="AD123" t="s">
        <v>164</v>
      </c>
      <c r="AE123" t="s">
        <v>48</v>
      </c>
      <c r="AF123">
        <v>268.20999999999998</v>
      </c>
      <c r="AG123">
        <v>416150</v>
      </c>
      <c r="AH123">
        <v>273950</v>
      </c>
      <c r="AI123">
        <v>76.409989999999993</v>
      </c>
      <c r="AJ123">
        <v>0.38088822</v>
      </c>
      <c r="AK123" t="s">
        <v>826</v>
      </c>
      <c r="AL123">
        <v>-69.580020000000005</v>
      </c>
      <c r="AM123">
        <v>-0.20075019</v>
      </c>
      <c r="AN123">
        <v>200.61</v>
      </c>
      <c r="AO123">
        <v>346.6</v>
      </c>
      <c r="AP123">
        <v>1590969600</v>
      </c>
      <c r="AQ123">
        <v>1595505600</v>
      </c>
      <c r="AR123">
        <v>1595505600</v>
      </c>
      <c r="AS123">
        <v>1595505600</v>
      </c>
      <c r="AT123">
        <v>5.76</v>
      </c>
      <c r="AU123">
        <v>19.760324000000001</v>
      </c>
      <c r="AV123">
        <v>2.1093493000000001E-2</v>
      </c>
      <c r="AW123" t="s">
        <v>6313</v>
      </c>
      <c r="AX123">
        <v>14.019</v>
      </c>
      <c r="AY123">
        <v>53673100</v>
      </c>
      <c r="AZ123">
        <v>33.851999999999997</v>
      </c>
      <c r="BA123">
        <v>269.25112999999999</v>
      </c>
      <c r="BB123">
        <v>7.7688600000000001</v>
      </c>
      <c r="BC123">
        <v>2.8853584000000002E-2</v>
      </c>
      <c r="BD123">
        <v>299.56637999999998</v>
      </c>
      <c r="BE123">
        <v>-22.546386999999999</v>
      </c>
      <c r="BF123">
        <v>-7.5263410000000003E-2</v>
      </c>
      <c r="BG123">
        <v>14811676672</v>
      </c>
      <c r="BH123">
        <v>8.183268</v>
      </c>
      <c r="BI123">
        <v>15</v>
      </c>
      <c r="BJ123">
        <v>0</v>
      </c>
      <c r="BK123" t="b">
        <v>0</v>
      </c>
      <c r="BL123">
        <v>2</v>
      </c>
      <c r="BM123">
        <v>99153000000</v>
      </c>
      <c r="BN123" t="s">
        <v>634</v>
      </c>
    </row>
    <row r="124" spans="1:66" x14ac:dyDescent="0.2">
      <c r="A124" t="s">
        <v>635</v>
      </c>
      <c r="C124" t="s">
        <v>142</v>
      </c>
      <c r="D124" t="s">
        <v>143</v>
      </c>
      <c r="E124" t="s">
        <v>162</v>
      </c>
      <c r="F124" t="b">
        <v>1</v>
      </c>
      <c r="G124" t="s">
        <v>48</v>
      </c>
      <c r="H124" t="s">
        <v>163</v>
      </c>
      <c r="I124" t="s">
        <v>827</v>
      </c>
      <c r="J124" t="s">
        <v>828</v>
      </c>
      <c r="K124" t="s">
        <v>829</v>
      </c>
      <c r="L124" t="s">
        <v>146</v>
      </c>
      <c r="M124" t="s">
        <v>147</v>
      </c>
      <c r="N124">
        <v>-14400000</v>
      </c>
      <c r="O124" t="s">
        <v>148</v>
      </c>
      <c r="P124" t="b">
        <v>0</v>
      </c>
      <c r="Q124">
        <v>0.11000001399999999</v>
      </c>
      <c r="R124">
        <v>5.8823540000000003</v>
      </c>
      <c r="S124">
        <v>1589486402</v>
      </c>
      <c r="T124">
        <v>1.98</v>
      </c>
      <c r="U124">
        <v>1.99</v>
      </c>
      <c r="V124" t="s">
        <v>1047</v>
      </c>
      <c r="W124">
        <v>1.8732</v>
      </c>
      <c r="X124">
        <v>23182</v>
      </c>
      <c r="Y124">
        <v>1.87</v>
      </c>
      <c r="Z124">
        <v>0</v>
      </c>
      <c r="AA124">
        <v>3</v>
      </c>
      <c r="AB124">
        <v>10</v>
      </c>
      <c r="AC124">
        <v>30</v>
      </c>
      <c r="AD124" t="s">
        <v>164</v>
      </c>
      <c r="AE124" t="s">
        <v>48</v>
      </c>
      <c r="AF124">
        <v>1.88</v>
      </c>
      <c r="AG124">
        <v>106761</v>
      </c>
      <c r="AH124">
        <v>56762</v>
      </c>
      <c r="AI124">
        <v>1.1200000000000001</v>
      </c>
      <c r="AJ124">
        <v>1.3023256000000001</v>
      </c>
      <c r="AK124" t="s">
        <v>830</v>
      </c>
      <c r="AL124">
        <v>-1.52</v>
      </c>
      <c r="AM124">
        <v>-0.4342857</v>
      </c>
      <c r="AN124">
        <v>0.86</v>
      </c>
      <c r="AO124">
        <v>3.5</v>
      </c>
      <c r="AP124">
        <v>1586908800</v>
      </c>
      <c r="AQ124">
        <v>1589286600</v>
      </c>
      <c r="AR124">
        <v>1589286600</v>
      </c>
      <c r="AS124">
        <v>1589286600</v>
      </c>
      <c r="AT124">
        <v>0.29499999999999998</v>
      </c>
      <c r="AU124">
        <v>17.678571999999999</v>
      </c>
      <c r="AV124">
        <v>0.15775400000000001</v>
      </c>
      <c r="AW124" t="s">
        <v>6313</v>
      </c>
      <c r="AX124">
        <v>0.112</v>
      </c>
      <c r="AY124">
        <v>24938900</v>
      </c>
      <c r="AZ124">
        <v>4.5810000000000004</v>
      </c>
      <c r="BA124">
        <v>1.8602858</v>
      </c>
      <c r="BB124">
        <v>0.11971426</v>
      </c>
      <c r="BC124">
        <v>6.4352619999999999E-2</v>
      </c>
      <c r="BD124">
        <v>2.7605073</v>
      </c>
      <c r="BE124">
        <v>-0.78050730000000001</v>
      </c>
      <c r="BF124">
        <v>-0.28274052999999999</v>
      </c>
      <c r="BG124">
        <v>49379024</v>
      </c>
      <c r="BH124">
        <v>0.43222007000000001</v>
      </c>
      <c r="BI124">
        <v>15</v>
      </c>
      <c r="BJ124">
        <v>0</v>
      </c>
      <c r="BK124" t="b">
        <v>0</v>
      </c>
      <c r="BL124">
        <v>4</v>
      </c>
      <c r="BM124">
        <v>1363959000000</v>
      </c>
      <c r="BN124" t="s">
        <v>635</v>
      </c>
    </row>
    <row r="125" spans="1:66" x14ac:dyDescent="0.2">
      <c r="A125" t="s">
        <v>636</v>
      </c>
      <c r="C125" t="s">
        <v>142</v>
      </c>
      <c r="D125" t="s">
        <v>143</v>
      </c>
      <c r="E125" t="s">
        <v>162</v>
      </c>
      <c r="F125" t="b">
        <v>1</v>
      </c>
      <c r="G125" t="s">
        <v>48</v>
      </c>
      <c r="H125" t="s">
        <v>163</v>
      </c>
      <c r="I125" t="s">
        <v>831</v>
      </c>
      <c r="J125" t="s">
        <v>831</v>
      </c>
      <c r="K125" t="s">
        <v>832</v>
      </c>
      <c r="L125" t="s">
        <v>146</v>
      </c>
      <c r="M125" t="s">
        <v>147</v>
      </c>
      <c r="N125">
        <v>-14400000</v>
      </c>
      <c r="O125" t="s">
        <v>148</v>
      </c>
      <c r="P125" t="b">
        <v>0</v>
      </c>
      <c r="Q125">
        <v>-0.27999878</v>
      </c>
      <c r="R125">
        <v>-1.5881951000000001</v>
      </c>
      <c r="S125">
        <v>1589486401</v>
      </c>
      <c r="T125">
        <v>17.350000000000001</v>
      </c>
      <c r="U125">
        <v>18.22</v>
      </c>
      <c r="V125" t="s">
        <v>833</v>
      </c>
      <c r="W125">
        <v>16.53</v>
      </c>
      <c r="X125">
        <v>2515393</v>
      </c>
      <c r="Y125">
        <v>17.63</v>
      </c>
      <c r="Z125">
        <v>0</v>
      </c>
      <c r="AA125">
        <v>19</v>
      </c>
      <c r="AB125">
        <v>10</v>
      </c>
      <c r="AC125">
        <v>10</v>
      </c>
      <c r="AD125" t="s">
        <v>164</v>
      </c>
      <c r="AE125" t="s">
        <v>48</v>
      </c>
      <c r="AF125">
        <v>17.100000000000001</v>
      </c>
      <c r="AG125">
        <v>3447477</v>
      </c>
      <c r="AH125">
        <v>2931275</v>
      </c>
      <c r="AI125">
        <v>4.9500010000000003</v>
      </c>
      <c r="AJ125">
        <v>0.39919359999999998</v>
      </c>
      <c r="AK125" t="s">
        <v>3722</v>
      </c>
      <c r="AL125">
        <v>-40.309998</v>
      </c>
      <c r="AM125">
        <v>-0.69909809999999994</v>
      </c>
      <c r="AN125">
        <v>12.4</v>
      </c>
      <c r="AO125">
        <v>57.66</v>
      </c>
      <c r="AP125">
        <v>1590969600</v>
      </c>
      <c r="AQ125">
        <v>1588279380</v>
      </c>
      <c r="AR125">
        <v>1595429940</v>
      </c>
      <c r="AS125">
        <v>1595865600</v>
      </c>
      <c r="AT125">
        <v>2.84</v>
      </c>
      <c r="AV125">
        <v>0.16108906000000001</v>
      </c>
      <c r="AW125" t="s">
        <v>6313</v>
      </c>
      <c r="AX125">
        <v>-4.6639999999999997</v>
      </c>
      <c r="AY125">
        <v>107418000</v>
      </c>
      <c r="AZ125">
        <v>32.22</v>
      </c>
      <c r="BA125">
        <v>17.568284999999999</v>
      </c>
      <c r="BB125">
        <v>-0.2182846</v>
      </c>
      <c r="BC125">
        <v>-1.2424924E-2</v>
      </c>
      <c r="BD125">
        <v>33.159492</v>
      </c>
      <c r="BE125">
        <v>-15.809492000000001</v>
      </c>
      <c r="BF125">
        <v>-0.47677123999999999</v>
      </c>
      <c r="BG125">
        <v>1863702400</v>
      </c>
      <c r="BH125">
        <v>0.5384854</v>
      </c>
      <c r="BI125">
        <v>15</v>
      </c>
      <c r="BJ125">
        <v>0</v>
      </c>
      <c r="BK125" t="b">
        <v>0</v>
      </c>
      <c r="BL125">
        <v>2</v>
      </c>
      <c r="BM125">
        <v>340464600000</v>
      </c>
      <c r="BN125" t="s">
        <v>636</v>
      </c>
    </row>
    <row r="126" spans="1:66" x14ac:dyDescent="0.2">
      <c r="A126" t="s">
        <v>637</v>
      </c>
      <c r="C126" t="s">
        <v>142</v>
      </c>
      <c r="D126" t="s">
        <v>143</v>
      </c>
      <c r="E126" t="s">
        <v>162</v>
      </c>
      <c r="F126" t="b">
        <v>1</v>
      </c>
      <c r="G126" t="s">
        <v>48</v>
      </c>
      <c r="H126" t="s">
        <v>163</v>
      </c>
      <c r="I126" t="s">
        <v>834</v>
      </c>
      <c r="J126" t="s">
        <v>834</v>
      </c>
      <c r="K126" t="s">
        <v>835</v>
      </c>
      <c r="L126" t="s">
        <v>146</v>
      </c>
      <c r="M126" t="s">
        <v>147</v>
      </c>
      <c r="N126">
        <v>-14400000</v>
      </c>
      <c r="O126" t="s">
        <v>148</v>
      </c>
      <c r="P126" t="b">
        <v>0</v>
      </c>
      <c r="Q126">
        <v>-1.0099982999999999</v>
      </c>
      <c r="R126">
        <v>-2.0786134999999999</v>
      </c>
      <c r="S126">
        <v>1589486401</v>
      </c>
      <c r="T126">
        <v>47.58</v>
      </c>
      <c r="U126">
        <v>48.93</v>
      </c>
      <c r="V126" t="s">
        <v>3034</v>
      </c>
      <c r="W126">
        <v>46.9</v>
      </c>
      <c r="X126">
        <v>1808661</v>
      </c>
      <c r="Y126">
        <v>48.59</v>
      </c>
      <c r="Z126">
        <v>46</v>
      </c>
      <c r="AA126">
        <v>0</v>
      </c>
      <c r="AB126">
        <v>18</v>
      </c>
      <c r="AC126">
        <v>8</v>
      </c>
      <c r="AD126" t="s">
        <v>164</v>
      </c>
      <c r="AE126" t="s">
        <v>48</v>
      </c>
      <c r="AF126">
        <v>48.64</v>
      </c>
      <c r="AG126">
        <v>3284882</v>
      </c>
      <c r="AH126">
        <v>1783862</v>
      </c>
      <c r="AI126">
        <v>10.580002</v>
      </c>
      <c r="AJ126">
        <v>0.28594597999999999</v>
      </c>
      <c r="AK126" t="s">
        <v>836</v>
      </c>
      <c r="AL126">
        <v>-3.9499970000000002</v>
      </c>
      <c r="AM126">
        <v>-7.6654315000000001E-2</v>
      </c>
      <c r="AN126">
        <v>37</v>
      </c>
      <c r="AO126">
        <v>51.53</v>
      </c>
      <c r="AP126">
        <v>1589500800</v>
      </c>
      <c r="AQ126">
        <v>1590078600</v>
      </c>
      <c r="AR126">
        <v>1590078600</v>
      </c>
      <c r="AS126">
        <v>1590078600</v>
      </c>
      <c r="AT126">
        <v>0.86299999999999999</v>
      </c>
      <c r="AU126">
        <v>26.287293999999999</v>
      </c>
      <c r="AV126">
        <v>1.7760855999999998E-2</v>
      </c>
      <c r="AW126" t="s">
        <v>6313</v>
      </c>
      <c r="AX126">
        <v>1.81</v>
      </c>
      <c r="AY126">
        <v>537776000</v>
      </c>
      <c r="AZ126">
        <v>11.335000000000001</v>
      </c>
      <c r="BA126">
        <v>47.536000000000001</v>
      </c>
      <c r="BB126">
        <v>4.4002533000000003E-2</v>
      </c>
      <c r="BC126">
        <v>9.2566760000000001E-4</v>
      </c>
      <c r="BD126">
        <v>45.376812000000001</v>
      </c>
      <c r="BE126">
        <v>2.2031898000000001</v>
      </c>
      <c r="BF126">
        <v>4.8553209999999999E-2</v>
      </c>
      <c r="BG126">
        <v>25587382272</v>
      </c>
      <c r="BH126">
        <v>4.1976180000000003</v>
      </c>
      <c r="BI126">
        <v>15</v>
      </c>
      <c r="BJ126">
        <v>0</v>
      </c>
      <c r="BK126" t="b">
        <v>0</v>
      </c>
      <c r="BL126">
        <v>2</v>
      </c>
      <c r="BM126">
        <v>322151400000</v>
      </c>
      <c r="BN126" t="s">
        <v>637</v>
      </c>
    </row>
    <row r="127" spans="1:66" x14ac:dyDescent="0.2">
      <c r="A127" t="s">
        <v>75</v>
      </c>
      <c r="C127" t="s">
        <v>142</v>
      </c>
      <c r="D127" t="s">
        <v>143</v>
      </c>
      <c r="E127" t="s">
        <v>162</v>
      </c>
      <c r="F127" t="b">
        <v>1</v>
      </c>
      <c r="G127" t="s">
        <v>48</v>
      </c>
      <c r="H127" t="s">
        <v>163</v>
      </c>
      <c r="I127" t="s">
        <v>183</v>
      </c>
      <c r="J127" t="s">
        <v>295</v>
      </c>
      <c r="K127" t="s">
        <v>296</v>
      </c>
      <c r="L127" t="s">
        <v>146</v>
      </c>
      <c r="M127" t="s">
        <v>147</v>
      </c>
      <c r="N127">
        <v>-14400000</v>
      </c>
      <c r="O127" t="s">
        <v>148</v>
      </c>
      <c r="P127" t="b">
        <v>0</v>
      </c>
      <c r="Q127">
        <v>1.2199936</v>
      </c>
      <c r="R127">
        <v>1.0541723000000001</v>
      </c>
      <c r="S127">
        <v>1589486401</v>
      </c>
      <c r="T127">
        <v>116.95</v>
      </c>
      <c r="U127">
        <v>117.09</v>
      </c>
      <c r="V127" t="s">
        <v>2989</v>
      </c>
      <c r="W127">
        <v>111.81</v>
      </c>
      <c r="X127">
        <v>5140818</v>
      </c>
      <c r="Y127">
        <v>115.73</v>
      </c>
      <c r="Z127">
        <v>116.96</v>
      </c>
      <c r="AA127">
        <v>0</v>
      </c>
      <c r="AB127">
        <v>9</v>
      </c>
      <c r="AC127">
        <v>8</v>
      </c>
      <c r="AD127" t="s">
        <v>164</v>
      </c>
      <c r="AE127" t="s">
        <v>48</v>
      </c>
      <c r="AF127">
        <v>114.57</v>
      </c>
      <c r="AG127">
        <v>6731506</v>
      </c>
      <c r="AH127">
        <v>4579737</v>
      </c>
      <c r="AI127">
        <v>26.39</v>
      </c>
      <c r="AJ127">
        <v>0.29140902000000002</v>
      </c>
      <c r="AK127" t="s">
        <v>182</v>
      </c>
      <c r="AL127">
        <v>-41.800002999999997</v>
      </c>
      <c r="AM127">
        <v>-0.26330710000000002</v>
      </c>
      <c r="AN127">
        <v>90.56</v>
      </c>
      <c r="AO127">
        <v>158.75</v>
      </c>
      <c r="AP127">
        <v>1591747200</v>
      </c>
      <c r="AQ127">
        <v>1595289600</v>
      </c>
      <c r="AR127">
        <v>1595289600</v>
      </c>
      <c r="AS127">
        <v>1595289600</v>
      </c>
      <c r="AT127">
        <v>6.48</v>
      </c>
      <c r="AU127">
        <v>11.583796</v>
      </c>
      <c r="AV127">
        <v>5.5992395E-2</v>
      </c>
      <c r="AW127" t="s">
        <v>6313</v>
      </c>
      <c r="AX127">
        <v>10.096</v>
      </c>
      <c r="AY127">
        <v>887891968</v>
      </c>
      <c r="AZ127">
        <v>22.524000000000001</v>
      </c>
      <c r="BA127">
        <v>118.69857</v>
      </c>
      <c r="BB127">
        <v>-1.7485733000000001</v>
      </c>
      <c r="BC127">
        <v>-1.4731208000000001E-2</v>
      </c>
      <c r="BD127">
        <v>130.23138</v>
      </c>
      <c r="BE127">
        <v>-13.281387</v>
      </c>
      <c r="BF127">
        <v>-0.101983</v>
      </c>
      <c r="BG127">
        <v>103838965760</v>
      </c>
      <c r="BH127">
        <v>5.1922392999999998</v>
      </c>
      <c r="BI127">
        <v>15</v>
      </c>
      <c r="BJ127">
        <v>0</v>
      </c>
      <c r="BK127" t="b">
        <v>0</v>
      </c>
      <c r="BL127">
        <v>2</v>
      </c>
      <c r="BM127">
        <v>-252322200000</v>
      </c>
      <c r="BN127" t="s">
        <v>75</v>
      </c>
    </row>
    <row r="128" spans="1:66" x14ac:dyDescent="0.2">
      <c r="A128" t="s">
        <v>638</v>
      </c>
      <c r="C128" t="s">
        <v>142</v>
      </c>
      <c r="D128" t="s">
        <v>143</v>
      </c>
      <c r="E128" t="s">
        <v>162</v>
      </c>
      <c r="F128" t="b">
        <v>1</v>
      </c>
      <c r="G128" t="s">
        <v>48</v>
      </c>
      <c r="H128" t="s">
        <v>163</v>
      </c>
      <c r="I128" t="s">
        <v>837</v>
      </c>
      <c r="J128" t="s">
        <v>837</v>
      </c>
      <c r="K128" t="s">
        <v>838</v>
      </c>
      <c r="L128" t="s">
        <v>146</v>
      </c>
      <c r="M128" t="s">
        <v>147</v>
      </c>
      <c r="N128">
        <v>-14400000</v>
      </c>
      <c r="O128" t="s">
        <v>148</v>
      </c>
      <c r="P128" t="b">
        <v>0</v>
      </c>
      <c r="Q128">
        <v>2.3600005999999998</v>
      </c>
      <c r="R128">
        <v>1.5476428</v>
      </c>
      <c r="S128">
        <v>1589486401</v>
      </c>
      <c r="T128">
        <v>154.85</v>
      </c>
      <c r="U128">
        <v>154.96</v>
      </c>
      <c r="V128" t="s">
        <v>3035</v>
      </c>
      <c r="W128">
        <v>148.66</v>
      </c>
      <c r="X128">
        <v>1699991</v>
      </c>
      <c r="Y128">
        <v>152.49</v>
      </c>
      <c r="Z128">
        <v>125</v>
      </c>
      <c r="AA128">
        <v>153.78</v>
      </c>
      <c r="AB128">
        <v>31</v>
      </c>
      <c r="AC128">
        <v>8</v>
      </c>
      <c r="AD128" t="s">
        <v>164</v>
      </c>
      <c r="AE128" t="s">
        <v>48</v>
      </c>
      <c r="AF128">
        <v>150.38</v>
      </c>
      <c r="AG128">
        <v>1945493</v>
      </c>
      <c r="AH128">
        <v>1407025</v>
      </c>
      <c r="AI128">
        <v>38.910004000000001</v>
      </c>
      <c r="AJ128">
        <v>0.33560464000000001</v>
      </c>
      <c r="AK128" t="s">
        <v>839</v>
      </c>
      <c r="AL128">
        <v>-36</v>
      </c>
      <c r="AM128">
        <v>-0.18862979999999999</v>
      </c>
      <c r="AN128">
        <v>115.94</v>
      </c>
      <c r="AO128">
        <v>190.85</v>
      </c>
      <c r="AP128">
        <v>1594771200</v>
      </c>
      <c r="AQ128">
        <v>1588680000</v>
      </c>
      <c r="AR128">
        <v>1595592000</v>
      </c>
      <c r="AS128">
        <v>1595952000</v>
      </c>
      <c r="AT128">
        <v>4.21</v>
      </c>
      <c r="AU128">
        <v>20.099948999999999</v>
      </c>
      <c r="AV128">
        <v>2.7608367000000002E-2</v>
      </c>
      <c r="AW128" t="s">
        <v>6313</v>
      </c>
      <c r="AX128">
        <v>7.7039999999999997</v>
      </c>
      <c r="AY128">
        <v>315932000</v>
      </c>
      <c r="AZ128">
        <v>7.1719999999999997</v>
      </c>
      <c r="BA128">
        <v>154.43628000000001</v>
      </c>
      <c r="BB128">
        <v>0.41372680000000001</v>
      </c>
      <c r="BC128">
        <v>2.6789482000000001E-3</v>
      </c>
      <c r="BD128">
        <v>168.54499999999999</v>
      </c>
      <c r="BE128">
        <v>-13.694991999999999</v>
      </c>
      <c r="BF128">
        <v>-8.1254220000000002E-2</v>
      </c>
      <c r="BG128">
        <v>48922071040</v>
      </c>
      <c r="BH128">
        <v>21.590910000000001</v>
      </c>
      <c r="BI128">
        <v>15</v>
      </c>
      <c r="BJ128">
        <v>0</v>
      </c>
      <c r="BK128" t="b">
        <v>0</v>
      </c>
      <c r="BL128">
        <v>2</v>
      </c>
      <c r="BM128">
        <v>100881000000</v>
      </c>
      <c r="BN128" t="s">
        <v>638</v>
      </c>
    </row>
    <row r="129" spans="1:66" x14ac:dyDescent="0.2">
      <c r="A129" t="s">
        <v>639</v>
      </c>
      <c r="C129" t="s">
        <v>142</v>
      </c>
      <c r="D129" t="s">
        <v>143</v>
      </c>
      <c r="E129" t="s">
        <v>162</v>
      </c>
      <c r="F129" t="b">
        <v>1</v>
      </c>
      <c r="G129" t="s">
        <v>48</v>
      </c>
      <c r="H129" t="s">
        <v>163</v>
      </c>
      <c r="I129" t="s">
        <v>840</v>
      </c>
      <c r="J129" t="s">
        <v>840</v>
      </c>
      <c r="K129" t="s">
        <v>841</v>
      </c>
      <c r="L129" t="s">
        <v>146</v>
      </c>
      <c r="M129" t="s">
        <v>147</v>
      </c>
      <c r="N129">
        <v>-14400000</v>
      </c>
      <c r="O129" t="s">
        <v>148</v>
      </c>
      <c r="P129" t="b">
        <v>0</v>
      </c>
      <c r="Q129">
        <v>0.50999450000000002</v>
      </c>
      <c r="R129">
        <v>0.34662850000000001</v>
      </c>
      <c r="S129">
        <v>1589486401</v>
      </c>
      <c r="T129">
        <v>147.63999999999999</v>
      </c>
      <c r="U129">
        <v>147.76</v>
      </c>
      <c r="V129" t="s">
        <v>3036</v>
      </c>
      <c r="W129">
        <v>144.25700000000001</v>
      </c>
      <c r="X129">
        <v>5301807</v>
      </c>
      <c r="Y129">
        <v>147.13</v>
      </c>
      <c r="Z129">
        <v>146.46</v>
      </c>
      <c r="AA129">
        <v>150</v>
      </c>
      <c r="AB129">
        <v>8</v>
      </c>
      <c r="AC129">
        <v>10</v>
      </c>
      <c r="AD129" t="s">
        <v>164</v>
      </c>
      <c r="AE129" t="s">
        <v>48</v>
      </c>
      <c r="AF129">
        <v>145.38999999999999</v>
      </c>
      <c r="AG129">
        <v>12045419</v>
      </c>
      <c r="AH129">
        <v>6225475</v>
      </c>
      <c r="AI129">
        <v>38.479996</v>
      </c>
      <c r="AJ129">
        <v>0.35251004000000002</v>
      </c>
      <c r="AK129" t="s">
        <v>842</v>
      </c>
      <c r="AL129">
        <v>-9.3600010000000005</v>
      </c>
      <c r="AM129">
        <v>-5.9617839999999998E-2</v>
      </c>
      <c r="AN129">
        <v>109.16</v>
      </c>
      <c r="AO129">
        <v>157</v>
      </c>
      <c r="AP129">
        <v>1591660800</v>
      </c>
      <c r="AQ129">
        <v>1594917000</v>
      </c>
      <c r="AR129">
        <v>1594917000</v>
      </c>
      <c r="AS129">
        <v>1594917000</v>
      </c>
      <c r="AT129">
        <v>3.8</v>
      </c>
      <c r="AU129">
        <v>23.039950000000001</v>
      </c>
      <c r="AV129">
        <v>2.58275E-2</v>
      </c>
      <c r="AW129" t="s">
        <v>6313</v>
      </c>
      <c r="AX129">
        <v>6.4080000000000004</v>
      </c>
      <c r="AY129">
        <v>2636349952</v>
      </c>
      <c r="AZ129">
        <v>23.285</v>
      </c>
      <c r="BA129">
        <v>144.54285999999999</v>
      </c>
      <c r="BB129">
        <v>3.0971375000000001</v>
      </c>
      <c r="BC129">
        <v>2.1427121E-2</v>
      </c>
      <c r="BD129">
        <v>141.55833000000001</v>
      </c>
      <c r="BE129">
        <v>6.0816650000000001</v>
      </c>
      <c r="BF129">
        <v>4.2962252999999999E-2</v>
      </c>
      <c r="BG129">
        <v>389230690304</v>
      </c>
      <c r="BH129">
        <v>6.3405630000000004</v>
      </c>
      <c r="BI129">
        <v>15</v>
      </c>
      <c r="BJ129">
        <v>0</v>
      </c>
      <c r="BK129" t="b">
        <v>0</v>
      </c>
      <c r="BL129">
        <v>2</v>
      </c>
      <c r="BM129">
        <v>-252322200000</v>
      </c>
      <c r="BN129" t="s">
        <v>639</v>
      </c>
    </row>
    <row r="130" spans="1:66" x14ac:dyDescent="0.2">
      <c r="A130" t="s">
        <v>1989</v>
      </c>
      <c r="C130" t="s">
        <v>142</v>
      </c>
      <c r="D130" t="s">
        <v>143</v>
      </c>
      <c r="E130" t="s">
        <v>162</v>
      </c>
      <c r="F130" t="b">
        <v>1</v>
      </c>
      <c r="G130" t="s">
        <v>48</v>
      </c>
      <c r="H130" t="s">
        <v>163</v>
      </c>
      <c r="I130" t="s">
        <v>1999</v>
      </c>
      <c r="L130" t="s">
        <v>146</v>
      </c>
      <c r="M130" t="s">
        <v>147</v>
      </c>
      <c r="N130">
        <v>-14400000</v>
      </c>
      <c r="O130" t="s">
        <v>148</v>
      </c>
      <c r="P130" t="b">
        <v>0</v>
      </c>
      <c r="Q130">
        <v>-1.6899986</v>
      </c>
      <c r="R130">
        <v>-4.4356923000000004</v>
      </c>
      <c r="S130">
        <v>1589396266</v>
      </c>
      <c r="T130">
        <v>36.409999999999997</v>
      </c>
      <c r="U130">
        <v>36.159999999999997</v>
      </c>
      <c r="V130" t="s">
        <v>2000</v>
      </c>
      <c r="W130">
        <v>35.71</v>
      </c>
      <c r="X130">
        <v>8</v>
      </c>
      <c r="Y130">
        <v>38.1</v>
      </c>
      <c r="Z130">
        <v>0</v>
      </c>
      <c r="AA130">
        <v>0</v>
      </c>
      <c r="AB130">
        <v>22</v>
      </c>
      <c r="AC130">
        <v>14</v>
      </c>
      <c r="AD130" t="s">
        <v>164</v>
      </c>
      <c r="AF130">
        <v>35.954999999999998</v>
      </c>
      <c r="AI130">
        <v>0.70000076</v>
      </c>
      <c r="AJ130">
        <v>1.9602372999999999E-2</v>
      </c>
      <c r="AK130" t="s">
        <v>2000</v>
      </c>
      <c r="AL130">
        <v>0.25</v>
      </c>
      <c r="AM130">
        <v>6.9137169999999998E-3</v>
      </c>
      <c r="AN130">
        <v>35.71</v>
      </c>
      <c r="AO130">
        <v>36.159999999999997</v>
      </c>
      <c r="AP130">
        <v>1586908800</v>
      </c>
      <c r="AW130" t="s">
        <v>6313</v>
      </c>
      <c r="BI130">
        <v>15</v>
      </c>
      <c r="BJ130">
        <v>0</v>
      </c>
      <c r="BK130" t="b">
        <v>0</v>
      </c>
      <c r="BL130">
        <v>2</v>
      </c>
      <c r="BN130" t="s">
        <v>1989</v>
      </c>
    </row>
    <row r="131" spans="1:66" x14ac:dyDescent="0.2">
      <c r="A131" t="s">
        <v>55</v>
      </c>
      <c r="C131" t="s">
        <v>142</v>
      </c>
      <c r="D131" t="s">
        <v>143</v>
      </c>
      <c r="E131" t="s">
        <v>162</v>
      </c>
      <c r="F131" t="b">
        <v>1</v>
      </c>
      <c r="G131" t="s">
        <v>48</v>
      </c>
      <c r="H131" t="s">
        <v>163</v>
      </c>
      <c r="I131" t="s">
        <v>211</v>
      </c>
      <c r="J131" t="s">
        <v>317</v>
      </c>
      <c r="K131" t="s">
        <v>318</v>
      </c>
      <c r="L131" t="s">
        <v>146</v>
      </c>
      <c r="M131" t="s">
        <v>147</v>
      </c>
      <c r="N131">
        <v>-14400000</v>
      </c>
      <c r="O131" t="s">
        <v>148</v>
      </c>
      <c r="P131" t="b">
        <v>0</v>
      </c>
      <c r="Q131">
        <v>-0.23999786000000001</v>
      </c>
      <c r="R131">
        <v>-0.54619450000000003</v>
      </c>
      <c r="S131">
        <v>1589486401</v>
      </c>
      <c r="T131">
        <v>43.7</v>
      </c>
      <c r="U131">
        <v>44.06</v>
      </c>
      <c r="V131" t="s">
        <v>1082</v>
      </c>
      <c r="W131">
        <v>43.23</v>
      </c>
      <c r="X131">
        <v>15866709</v>
      </c>
      <c r="Y131">
        <v>43.94</v>
      </c>
      <c r="Z131">
        <v>43.82</v>
      </c>
      <c r="AA131">
        <v>43.9</v>
      </c>
      <c r="AB131">
        <v>30</v>
      </c>
      <c r="AC131">
        <v>8</v>
      </c>
      <c r="AD131" t="s">
        <v>164</v>
      </c>
      <c r="AE131" t="s">
        <v>48</v>
      </c>
      <c r="AF131">
        <v>43.38</v>
      </c>
      <c r="AG131">
        <v>22337904</v>
      </c>
      <c r="AH131">
        <v>14232837</v>
      </c>
      <c r="AI131">
        <v>7.4300002999999997</v>
      </c>
      <c r="AJ131">
        <v>0.20485249999999999</v>
      </c>
      <c r="AK131" t="s">
        <v>210</v>
      </c>
      <c r="AL131">
        <v>-16.43</v>
      </c>
      <c r="AM131">
        <v>-0.27324130000000002</v>
      </c>
      <c r="AN131">
        <v>36.270000000000003</v>
      </c>
      <c r="AO131">
        <v>60.13</v>
      </c>
      <c r="AP131">
        <v>1593561600</v>
      </c>
      <c r="AQ131">
        <v>1587462900</v>
      </c>
      <c r="AR131">
        <v>1595349000</v>
      </c>
      <c r="AS131">
        <v>1595867400</v>
      </c>
      <c r="AT131">
        <v>1.61</v>
      </c>
      <c r="AU131">
        <v>18.836207999999999</v>
      </c>
      <c r="AV131">
        <v>3.6640875000000003E-2</v>
      </c>
      <c r="AW131" t="s">
        <v>6313</v>
      </c>
      <c r="AX131">
        <v>2.3199999999999998</v>
      </c>
      <c r="AY131">
        <v>4294889984</v>
      </c>
      <c r="AZ131">
        <v>4.2290000000000001</v>
      </c>
      <c r="BA131">
        <v>45.688285999999998</v>
      </c>
      <c r="BB131">
        <v>-1.9882850999999999</v>
      </c>
      <c r="BC131">
        <v>-4.3518487000000002E-2</v>
      </c>
      <c r="BD131">
        <v>52.085940000000001</v>
      </c>
      <c r="BE131">
        <v>-8.3859410000000008</v>
      </c>
      <c r="BF131">
        <v>-0.16100200000000001</v>
      </c>
      <c r="BG131">
        <v>187686699008</v>
      </c>
      <c r="BH131">
        <v>10.333411999999999</v>
      </c>
      <c r="BI131">
        <v>15</v>
      </c>
      <c r="BJ131">
        <v>0</v>
      </c>
      <c r="BK131" t="b">
        <v>0</v>
      </c>
      <c r="BL131">
        <v>2</v>
      </c>
      <c r="BM131">
        <v>-252322200000</v>
      </c>
      <c r="BN131" t="s">
        <v>55</v>
      </c>
    </row>
    <row r="132" spans="1:66" x14ac:dyDescent="0.2">
      <c r="A132" t="s">
        <v>1990</v>
      </c>
      <c r="C132" t="s">
        <v>142</v>
      </c>
      <c r="D132" t="s">
        <v>143</v>
      </c>
      <c r="E132" t="s">
        <v>162</v>
      </c>
      <c r="F132" t="b">
        <v>0</v>
      </c>
      <c r="G132" t="s">
        <v>49</v>
      </c>
      <c r="H132" t="s">
        <v>417</v>
      </c>
      <c r="I132" t="s">
        <v>2001</v>
      </c>
      <c r="J132" t="s">
        <v>2002</v>
      </c>
      <c r="K132" t="s">
        <v>2003</v>
      </c>
      <c r="L132" t="s">
        <v>421</v>
      </c>
      <c r="M132" t="s">
        <v>422</v>
      </c>
      <c r="N132">
        <v>3600000</v>
      </c>
      <c r="O132" t="s">
        <v>423</v>
      </c>
      <c r="P132" t="b">
        <v>0</v>
      </c>
      <c r="Q132">
        <v>-0.60000609999999999</v>
      </c>
      <c r="R132">
        <v>-0.58939695000000003</v>
      </c>
      <c r="S132">
        <v>1589538534</v>
      </c>
      <c r="T132">
        <v>101.2</v>
      </c>
      <c r="U132">
        <v>102.3</v>
      </c>
      <c r="V132" t="s">
        <v>6346</v>
      </c>
      <c r="W132">
        <v>100.1</v>
      </c>
      <c r="X132">
        <v>6522</v>
      </c>
      <c r="Y132">
        <v>101.8</v>
      </c>
      <c r="Z132">
        <v>101.1</v>
      </c>
      <c r="AA132">
        <v>101.3</v>
      </c>
      <c r="AB132">
        <v>0</v>
      </c>
      <c r="AC132">
        <v>0</v>
      </c>
      <c r="AD132" t="s">
        <v>417</v>
      </c>
      <c r="AE132" t="s">
        <v>49</v>
      </c>
      <c r="AF132">
        <v>100.8</v>
      </c>
      <c r="AG132">
        <v>96872</v>
      </c>
      <c r="AH132">
        <v>75729</v>
      </c>
      <c r="AI132">
        <v>43.579998000000003</v>
      </c>
      <c r="AJ132">
        <v>0.75633459999999997</v>
      </c>
      <c r="AK132" t="s">
        <v>2004</v>
      </c>
      <c r="AL132">
        <v>-12028.8</v>
      </c>
      <c r="AM132">
        <v>-0.99165700000000001</v>
      </c>
      <c r="AN132">
        <v>57.62</v>
      </c>
      <c r="AO132">
        <v>12130</v>
      </c>
      <c r="AT132">
        <v>0.78600000000000003</v>
      </c>
      <c r="AU132">
        <v>31.634886000000002</v>
      </c>
      <c r="AV132">
        <v>7.7210213000000003E-3</v>
      </c>
      <c r="AW132" t="s">
        <v>150</v>
      </c>
      <c r="AX132">
        <v>3.1989999999999998</v>
      </c>
      <c r="AY132">
        <v>176640000</v>
      </c>
      <c r="AZ132">
        <v>25.846</v>
      </c>
      <c r="BA132">
        <v>1496.5763999999999</v>
      </c>
      <c r="BB132">
        <v>-1395.3765000000001</v>
      </c>
      <c r="BC132">
        <v>-0.93237899999999996</v>
      </c>
      <c r="BD132">
        <v>865.57809999999995</v>
      </c>
      <c r="BE132">
        <v>-764.37810000000002</v>
      </c>
      <c r="BF132">
        <v>-0.88308390000000003</v>
      </c>
      <c r="BG132">
        <v>17875968000</v>
      </c>
      <c r="BH132">
        <v>3.9154992000000002</v>
      </c>
      <c r="BI132">
        <v>15</v>
      </c>
      <c r="BJ132">
        <v>20</v>
      </c>
      <c r="BK132" t="b">
        <v>0</v>
      </c>
      <c r="BL132">
        <v>2</v>
      </c>
      <c r="BM132">
        <v>946972800000</v>
      </c>
      <c r="BN132" t="s">
        <v>1990</v>
      </c>
    </row>
    <row r="133" spans="1:66" x14ac:dyDescent="0.2">
      <c r="A133" t="s">
        <v>640</v>
      </c>
      <c r="C133" t="s">
        <v>142</v>
      </c>
      <c r="D133" t="s">
        <v>143</v>
      </c>
      <c r="E133" t="s">
        <v>162</v>
      </c>
      <c r="F133" t="b">
        <v>1</v>
      </c>
      <c r="G133" t="s">
        <v>48</v>
      </c>
      <c r="H133" t="s">
        <v>145</v>
      </c>
      <c r="I133" t="s">
        <v>843</v>
      </c>
      <c r="J133" t="s">
        <v>843</v>
      </c>
      <c r="K133" t="s">
        <v>844</v>
      </c>
      <c r="L133" t="s">
        <v>146</v>
      </c>
      <c r="M133" t="s">
        <v>147</v>
      </c>
      <c r="N133">
        <v>-14400000</v>
      </c>
      <c r="O133" t="s">
        <v>148</v>
      </c>
      <c r="P133" t="b">
        <v>0</v>
      </c>
      <c r="Q133">
        <v>-2.1699982000000002</v>
      </c>
      <c r="R133">
        <v>-1.489565</v>
      </c>
      <c r="S133">
        <v>1589486402</v>
      </c>
      <c r="T133">
        <v>143.51</v>
      </c>
      <c r="U133">
        <v>145.06</v>
      </c>
      <c r="V133" t="s">
        <v>2005</v>
      </c>
      <c r="W133">
        <v>141.81</v>
      </c>
      <c r="X133">
        <v>122129</v>
      </c>
      <c r="Y133">
        <v>145.68</v>
      </c>
      <c r="Z133">
        <v>0</v>
      </c>
      <c r="AA133">
        <v>154</v>
      </c>
      <c r="AB133">
        <v>10</v>
      </c>
      <c r="AC133">
        <v>9</v>
      </c>
      <c r="AD133" t="s">
        <v>149</v>
      </c>
      <c r="AE133" t="s">
        <v>48</v>
      </c>
      <c r="AF133">
        <v>143.41999999999999</v>
      </c>
      <c r="AG133">
        <v>198085</v>
      </c>
      <c r="AH133">
        <v>170462</v>
      </c>
      <c r="AI133">
        <v>28.959990999999999</v>
      </c>
      <c r="AJ133">
        <v>0.25281527999999998</v>
      </c>
      <c r="AK133" t="s">
        <v>845</v>
      </c>
      <c r="AL133">
        <v>-22.800003</v>
      </c>
      <c r="AM133">
        <v>-0.1370934</v>
      </c>
      <c r="AN133">
        <v>114.55</v>
      </c>
      <c r="AO133">
        <v>166.31</v>
      </c>
      <c r="AP133">
        <v>1585612800</v>
      </c>
      <c r="AQ133">
        <v>1588678205</v>
      </c>
      <c r="AR133">
        <v>1588678205</v>
      </c>
      <c r="AS133">
        <v>1588678205</v>
      </c>
      <c r="AT133">
        <v>2.7</v>
      </c>
      <c r="AU133">
        <v>28.305717000000001</v>
      </c>
      <c r="AV133">
        <v>1.8533773999999999E-2</v>
      </c>
      <c r="AW133" t="s">
        <v>6313</v>
      </c>
      <c r="AX133">
        <v>5.07</v>
      </c>
      <c r="AY133">
        <v>27516000</v>
      </c>
      <c r="AZ133">
        <v>28.103000000000002</v>
      </c>
      <c r="BA133">
        <v>137.39028999999999</v>
      </c>
      <c r="BB133">
        <v>6.1197049999999997</v>
      </c>
      <c r="BC133">
        <v>4.4542487999999998E-2</v>
      </c>
      <c r="BD133">
        <v>149.76602</v>
      </c>
      <c r="BE133">
        <v>-6.2560269999999996</v>
      </c>
      <c r="BF133">
        <v>-4.1772007999999999E-2</v>
      </c>
      <c r="BG133">
        <v>3948820992</v>
      </c>
      <c r="BH133">
        <v>5.1065719999999999</v>
      </c>
      <c r="BI133">
        <v>15</v>
      </c>
      <c r="BJ133">
        <v>0</v>
      </c>
      <c r="BK133" t="b">
        <v>0</v>
      </c>
      <c r="BL133">
        <v>2</v>
      </c>
      <c r="BM133">
        <v>322151400000</v>
      </c>
      <c r="BN133" t="s">
        <v>640</v>
      </c>
    </row>
    <row r="134" spans="1:66" x14ac:dyDescent="0.2">
      <c r="A134" t="s">
        <v>641</v>
      </c>
      <c r="C134" t="s">
        <v>142</v>
      </c>
      <c r="D134" t="s">
        <v>143</v>
      </c>
      <c r="E134" t="s">
        <v>162</v>
      </c>
      <c r="F134" t="b">
        <v>1</v>
      </c>
      <c r="G134" t="s">
        <v>48</v>
      </c>
      <c r="H134" t="s">
        <v>145</v>
      </c>
      <c r="I134" t="s">
        <v>846</v>
      </c>
      <c r="J134" t="s">
        <v>846</v>
      </c>
      <c r="K134" t="s">
        <v>847</v>
      </c>
      <c r="L134" t="s">
        <v>146</v>
      </c>
      <c r="M134" t="s">
        <v>147</v>
      </c>
      <c r="N134">
        <v>-14400000</v>
      </c>
      <c r="O134" t="s">
        <v>148</v>
      </c>
      <c r="P134" t="b">
        <v>0</v>
      </c>
      <c r="Q134">
        <v>1.2099991000000001</v>
      </c>
      <c r="R134">
        <v>1.7061465</v>
      </c>
      <c r="S134">
        <v>1589486402</v>
      </c>
      <c r="T134">
        <v>72.13</v>
      </c>
      <c r="U134">
        <v>72.260000000000005</v>
      </c>
      <c r="V134" t="s">
        <v>3037</v>
      </c>
      <c r="W134">
        <v>68.12</v>
      </c>
      <c r="X134">
        <v>322986</v>
      </c>
      <c r="Y134">
        <v>70.92</v>
      </c>
      <c r="Z134">
        <v>0</v>
      </c>
      <c r="AA134">
        <v>0</v>
      </c>
      <c r="AB134">
        <v>8</v>
      </c>
      <c r="AC134">
        <v>18</v>
      </c>
      <c r="AD134" t="s">
        <v>149</v>
      </c>
      <c r="AE134" t="s">
        <v>48</v>
      </c>
      <c r="AF134">
        <v>69.23</v>
      </c>
      <c r="AG134">
        <v>466714</v>
      </c>
      <c r="AH134">
        <v>328925</v>
      </c>
      <c r="AI134">
        <v>12.829998</v>
      </c>
      <c r="AJ134">
        <v>0.21635747</v>
      </c>
      <c r="AK134" t="s">
        <v>848</v>
      </c>
      <c r="AL134">
        <v>-26.190002</v>
      </c>
      <c r="AM134">
        <v>-0.26637512000000002</v>
      </c>
      <c r="AN134">
        <v>59.3</v>
      </c>
      <c r="AO134">
        <v>98.32</v>
      </c>
      <c r="AP134">
        <v>1594771200</v>
      </c>
      <c r="AQ134">
        <v>1588005000</v>
      </c>
      <c r="AR134">
        <v>1595349000</v>
      </c>
      <c r="AS134">
        <v>1595867400</v>
      </c>
      <c r="AT134">
        <v>1.92</v>
      </c>
      <c r="AU134">
        <v>16.114833999999998</v>
      </c>
      <c r="AV134">
        <v>2.7072756999999999E-2</v>
      </c>
      <c r="AW134" t="s">
        <v>6313</v>
      </c>
      <c r="AX134">
        <v>4.476</v>
      </c>
      <c r="AY134">
        <v>59387000</v>
      </c>
      <c r="AZ134">
        <v>11.233000000000001</v>
      </c>
      <c r="BA134">
        <v>74.491714000000002</v>
      </c>
      <c r="BB134">
        <v>-2.3617172000000002</v>
      </c>
      <c r="BC134">
        <v>-3.1704429999999999E-2</v>
      </c>
      <c r="BD134">
        <v>85.794420000000002</v>
      </c>
      <c r="BE134">
        <v>-13.664421000000001</v>
      </c>
      <c r="BF134">
        <v>-0.15926935</v>
      </c>
      <c r="BG134">
        <v>4283584256</v>
      </c>
      <c r="BH134">
        <v>6.4212584000000001</v>
      </c>
      <c r="BI134">
        <v>15</v>
      </c>
      <c r="BJ134">
        <v>0</v>
      </c>
      <c r="BK134" t="b">
        <v>0</v>
      </c>
      <c r="BL134">
        <v>2</v>
      </c>
      <c r="BM134">
        <v>765725400000</v>
      </c>
      <c r="BN134" t="s">
        <v>641</v>
      </c>
    </row>
    <row r="135" spans="1:66" x14ac:dyDescent="0.2">
      <c r="A135" t="s">
        <v>642</v>
      </c>
      <c r="C135" t="s">
        <v>142</v>
      </c>
      <c r="D135" t="s">
        <v>143</v>
      </c>
      <c r="E135" t="s">
        <v>162</v>
      </c>
      <c r="F135" t="b">
        <v>1</v>
      </c>
      <c r="G135" t="s">
        <v>48</v>
      </c>
      <c r="H135" t="s">
        <v>163</v>
      </c>
      <c r="I135" t="s">
        <v>849</v>
      </c>
      <c r="J135" t="s">
        <v>849</v>
      </c>
      <c r="K135" t="s">
        <v>850</v>
      </c>
      <c r="L135" t="s">
        <v>146</v>
      </c>
      <c r="M135" t="s">
        <v>147</v>
      </c>
      <c r="N135">
        <v>-14400000</v>
      </c>
      <c r="O135" t="s">
        <v>148</v>
      </c>
      <c r="P135" t="b">
        <v>0</v>
      </c>
      <c r="Q135">
        <v>2.4099998</v>
      </c>
      <c r="R135">
        <v>9.7887889999999995</v>
      </c>
      <c r="S135">
        <v>1589486401</v>
      </c>
      <c r="T135">
        <v>27.03</v>
      </c>
      <c r="U135">
        <v>27.14</v>
      </c>
      <c r="V135" t="s">
        <v>3038</v>
      </c>
      <c r="W135">
        <v>24.01</v>
      </c>
      <c r="X135">
        <v>2256198</v>
      </c>
      <c r="Y135">
        <v>24.62</v>
      </c>
      <c r="Z135">
        <v>23.49</v>
      </c>
      <c r="AA135">
        <v>29.4</v>
      </c>
      <c r="AB135">
        <v>8</v>
      </c>
      <c r="AC135">
        <v>10</v>
      </c>
      <c r="AD135" t="s">
        <v>164</v>
      </c>
      <c r="AE135" t="s">
        <v>48</v>
      </c>
      <c r="AF135">
        <v>25.07</v>
      </c>
      <c r="AG135">
        <v>1641803</v>
      </c>
      <c r="AH135">
        <v>2558500</v>
      </c>
      <c r="AI135">
        <v>5</v>
      </c>
      <c r="AJ135">
        <v>0.22696321999999999</v>
      </c>
      <c r="AK135" t="s">
        <v>851</v>
      </c>
      <c r="AL135">
        <v>-28.389997000000001</v>
      </c>
      <c r="AM135">
        <v>-0.51226989999999994</v>
      </c>
      <c r="AN135">
        <v>22.03</v>
      </c>
      <c r="AO135">
        <v>55.42</v>
      </c>
      <c r="AP135">
        <v>1586908800</v>
      </c>
      <c r="AQ135">
        <v>1588623034</v>
      </c>
      <c r="AR135">
        <v>1595861940</v>
      </c>
      <c r="AS135">
        <v>1596211200</v>
      </c>
      <c r="AT135">
        <v>1.6</v>
      </c>
      <c r="AU135">
        <v>11.467967</v>
      </c>
      <c r="AV135">
        <v>6.4987816000000004E-2</v>
      </c>
      <c r="AW135" t="s">
        <v>6313</v>
      </c>
      <c r="AX135">
        <v>2.3570000000000002</v>
      </c>
      <c r="AY135">
        <v>132277000</v>
      </c>
      <c r="AZ135">
        <v>9.3620000000000001</v>
      </c>
      <c r="BA135">
        <v>28.635714</v>
      </c>
      <c r="BB135">
        <v>-1.6057129000000001</v>
      </c>
      <c r="BC135">
        <v>-5.6073785000000001E-2</v>
      </c>
      <c r="BD135">
        <v>42.153984000000001</v>
      </c>
      <c r="BE135">
        <v>-15.123983000000001</v>
      </c>
      <c r="BF135">
        <v>-0.35877945999999999</v>
      </c>
      <c r="BG135">
        <v>3575447296</v>
      </c>
      <c r="BH135">
        <v>2.8872035</v>
      </c>
      <c r="BI135">
        <v>15</v>
      </c>
      <c r="BJ135">
        <v>0</v>
      </c>
      <c r="BK135" t="b">
        <v>0</v>
      </c>
      <c r="BL135">
        <v>2</v>
      </c>
      <c r="BM135">
        <v>322151400000</v>
      </c>
      <c r="BN135" t="s">
        <v>642</v>
      </c>
    </row>
    <row r="136" spans="1:66" x14ac:dyDescent="0.2">
      <c r="A136" t="s">
        <v>643</v>
      </c>
      <c r="C136" t="s">
        <v>142</v>
      </c>
      <c r="D136" t="s">
        <v>143</v>
      </c>
      <c r="E136" t="s">
        <v>162</v>
      </c>
      <c r="F136" t="b">
        <v>1</v>
      </c>
      <c r="G136" t="s">
        <v>48</v>
      </c>
      <c r="H136" t="s">
        <v>163</v>
      </c>
      <c r="I136" t="s">
        <v>852</v>
      </c>
      <c r="J136" t="s">
        <v>852</v>
      </c>
      <c r="K136" t="s">
        <v>853</v>
      </c>
      <c r="L136" t="s">
        <v>146</v>
      </c>
      <c r="M136" t="s">
        <v>147</v>
      </c>
      <c r="N136">
        <v>-14400000</v>
      </c>
      <c r="O136" t="s">
        <v>148</v>
      </c>
      <c r="P136" t="b">
        <v>0</v>
      </c>
      <c r="Q136">
        <v>-4.0000915999999997E-2</v>
      </c>
      <c r="R136">
        <v>-3.6222869999999997E-2</v>
      </c>
      <c r="S136">
        <v>1589486401</v>
      </c>
      <c r="T136">
        <v>110.39</v>
      </c>
      <c r="U136">
        <v>110.34</v>
      </c>
      <c r="V136" t="s">
        <v>6235</v>
      </c>
      <c r="W136">
        <v>106.1972</v>
      </c>
      <c r="X136">
        <v>5265343</v>
      </c>
      <c r="Y136">
        <v>110.43</v>
      </c>
      <c r="Z136">
        <v>102.06</v>
      </c>
      <c r="AA136">
        <v>111.11</v>
      </c>
      <c r="AB136">
        <v>8</v>
      </c>
      <c r="AC136">
        <v>8</v>
      </c>
      <c r="AD136" t="s">
        <v>164</v>
      </c>
      <c r="AE136" t="s">
        <v>48</v>
      </c>
      <c r="AF136">
        <v>107.25</v>
      </c>
      <c r="AG136">
        <v>7061991</v>
      </c>
      <c r="AH136">
        <v>4639975</v>
      </c>
      <c r="AI136">
        <v>50.39</v>
      </c>
      <c r="AJ136">
        <v>0.8398333</v>
      </c>
      <c r="AK136" t="s">
        <v>854</v>
      </c>
      <c r="AL136">
        <v>-16.340004</v>
      </c>
      <c r="AM136">
        <v>-0.12893556</v>
      </c>
      <c r="AN136">
        <v>60</v>
      </c>
      <c r="AO136">
        <v>126.73</v>
      </c>
      <c r="AP136">
        <v>1588723200</v>
      </c>
      <c r="AQ136">
        <v>1589992200</v>
      </c>
      <c r="AR136">
        <v>1589992200</v>
      </c>
      <c r="AS136">
        <v>1589992200</v>
      </c>
      <c r="AT136">
        <v>2.13</v>
      </c>
      <c r="AU136">
        <v>20.107469999999999</v>
      </c>
      <c r="AV136">
        <v>1.9288237999999999E-2</v>
      </c>
      <c r="AW136" t="s">
        <v>6313</v>
      </c>
      <c r="AX136">
        <v>5.49</v>
      </c>
      <c r="AY136">
        <v>754948992</v>
      </c>
      <c r="AZ136">
        <v>2.585</v>
      </c>
      <c r="BA136">
        <v>98.251429999999999</v>
      </c>
      <c r="BB136">
        <v>12.138572999999999</v>
      </c>
      <c r="BC136">
        <v>0.12354602000000001</v>
      </c>
      <c r="BD136">
        <v>109.36572</v>
      </c>
      <c r="BE136">
        <v>1.0242766999999999</v>
      </c>
      <c r="BF136">
        <v>9.3656099999999999E-3</v>
      </c>
      <c r="BG136">
        <v>83338821632</v>
      </c>
      <c r="BH136">
        <v>42.704059999999998</v>
      </c>
      <c r="BI136">
        <v>15</v>
      </c>
      <c r="BJ136">
        <v>0</v>
      </c>
      <c r="BK136" t="b">
        <v>0</v>
      </c>
      <c r="BL136">
        <v>2</v>
      </c>
      <c r="BM136">
        <v>322151400000</v>
      </c>
      <c r="BN136" t="s">
        <v>643</v>
      </c>
    </row>
    <row r="137" spans="1:66" x14ac:dyDescent="0.2">
      <c r="A137" t="s">
        <v>644</v>
      </c>
      <c r="C137" t="s">
        <v>142</v>
      </c>
      <c r="D137" t="s">
        <v>143</v>
      </c>
      <c r="E137" t="s">
        <v>162</v>
      </c>
      <c r="F137" t="b">
        <v>1</v>
      </c>
      <c r="G137" t="s">
        <v>48</v>
      </c>
      <c r="H137" t="s">
        <v>163</v>
      </c>
      <c r="I137" t="s">
        <v>855</v>
      </c>
      <c r="J137" t="s">
        <v>855</v>
      </c>
      <c r="K137" t="s">
        <v>856</v>
      </c>
      <c r="L137" t="s">
        <v>146</v>
      </c>
      <c r="M137" t="s">
        <v>147</v>
      </c>
      <c r="N137">
        <v>-14400000</v>
      </c>
      <c r="O137" t="s">
        <v>148</v>
      </c>
      <c r="P137" t="b">
        <v>0</v>
      </c>
      <c r="Q137">
        <v>0.95000076</v>
      </c>
      <c r="R137">
        <v>2.6235870000000001</v>
      </c>
      <c r="S137">
        <v>1589486401</v>
      </c>
      <c r="T137">
        <v>37.159999999999997</v>
      </c>
      <c r="U137">
        <v>37.26</v>
      </c>
      <c r="V137" t="s">
        <v>3039</v>
      </c>
      <c r="W137">
        <v>35.21</v>
      </c>
      <c r="X137">
        <v>598997</v>
      </c>
      <c r="Y137">
        <v>36.21</v>
      </c>
      <c r="Z137">
        <v>37.159999999999997</v>
      </c>
      <c r="AA137">
        <v>37.5</v>
      </c>
      <c r="AB137">
        <v>10</v>
      </c>
      <c r="AC137">
        <v>12</v>
      </c>
      <c r="AD137" t="s">
        <v>164</v>
      </c>
      <c r="AE137" t="s">
        <v>48</v>
      </c>
      <c r="AF137">
        <v>35.71</v>
      </c>
      <c r="AG137">
        <v>377004</v>
      </c>
      <c r="AH137">
        <v>616212</v>
      </c>
      <c r="AI137">
        <v>3.7099989999999998</v>
      </c>
      <c r="AJ137">
        <v>0.11091178</v>
      </c>
      <c r="AK137" t="s">
        <v>857</v>
      </c>
      <c r="AL137">
        <v>-28.060001</v>
      </c>
      <c r="AM137">
        <v>-0.43023612999999999</v>
      </c>
      <c r="AN137">
        <v>33.450000000000003</v>
      </c>
      <c r="AO137">
        <v>65.22</v>
      </c>
      <c r="AP137">
        <v>1593043200</v>
      </c>
      <c r="AQ137">
        <v>1588595405</v>
      </c>
      <c r="AR137">
        <v>1595867400</v>
      </c>
      <c r="AS137">
        <v>1596213000</v>
      </c>
      <c r="AT137">
        <v>2.5150000000000001</v>
      </c>
      <c r="AU137">
        <v>45.707256000000001</v>
      </c>
      <c r="AV137">
        <v>6.9455959999999997E-2</v>
      </c>
      <c r="AW137" t="s">
        <v>6313</v>
      </c>
      <c r="AX137">
        <v>0.81299999999999994</v>
      </c>
      <c r="AY137">
        <v>55357700</v>
      </c>
      <c r="AZ137">
        <v>29.326000000000001</v>
      </c>
      <c r="BA137">
        <v>39.259430000000002</v>
      </c>
      <c r="BB137">
        <v>-2.0994299999999999</v>
      </c>
      <c r="BC137">
        <v>-5.3475816000000002E-2</v>
      </c>
      <c r="BD137">
        <v>45.195435000000003</v>
      </c>
      <c r="BE137">
        <v>-8.0354349999999997</v>
      </c>
      <c r="BF137">
        <v>-0.17779306</v>
      </c>
      <c r="BG137">
        <v>2057092096</v>
      </c>
      <c r="BH137">
        <v>1.2671349000000001</v>
      </c>
      <c r="BI137">
        <v>15</v>
      </c>
      <c r="BJ137">
        <v>0</v>
      </c>
      <c r="BK137" t="b">
        <v>0</v>
      </c>
      <c r="BL137">
        <v>2</v>
      </c>
      <c r="BM137">
        <v>501345000000</v>
      </c>
      <c r="BN137" t="s">
        <v>644</v>
      </c>
    </row>
    <row r="138" spans="1:66" x14ac:dyDescent="0.2">
      <c r="A138" t="s">
        <v>645</v>
      </c>
      <c r="C138" t="s">
        <v>142</v>
      </c>
      <c r="D138" t="s">
        <v>143</v>
      </c>
      <c r="E138" t="s">
        <v>162</v>
      </c>
      <c r="F138" t="b">
        <v>1</v>
      </c>
      <c r="G138" t="s">
        <v>48</v>
      </c>
      <c r="H138" t="s">
        <v>163</v>
      </c>
      <c r="I138" t="s">
        <v>858</v>
      </c>
      <c r="J138" t="s">
        <v>858</v>
      </c>
      <c r="K138" t="s">
        <v>859</v>
      </c>
      <c r="L138" t="s">
        <v>146</v>
      </c>
      <c r="M138" t="s">
        <v>147</v>
      </c>
      <c r="N138">
        <v>-14400000</v>
      </c>
      <c r="O138" t="s">
        <v>148</v>
      </c>
      <c r="P138" t="b">
        <v>0</v>
      </c>
      <c r="Q138">
        <v>-0.81000039999999995</v>
      </c>
      <c r="R138">
        <v>-6.6014699999999999</v>
      </c>
      <c r="S138">
        <v>1589486401</v>
      </c>
      <c r="T138">
        <v>11.46</v>
      </c>
      <c r="U138">
        <v>11.87</v>
      </c>
      <c r="V138" t="s">
        <v>860</v>
      </c>
      <c r="W138">
        <v>10.01</v>
      </c>
      <c r="X138">
        <v>3222990</v>
      </c>
      <c r="Y138">
        <v>12.27</v>
      </c>
      <c r="Z138">
        <v>0</v>
      </c>
      <c r="AA138">
        <v>0</v>
      </c>
      <c r="AB138">
        <v>9</v>
      </c>
      <c r="AC138">
        <v>12</v>
      </c>
      <c r="AD138" t="s">
        <v>164</v>
      </c>
      <c r="AE138" t="s">
        <v>48</v>
      </c>
      <c r="AF138">
        <v>11.85</v>
      </c>
      <c r="AG138">
        <v>1773662</v>
      </c>
      <c r="AH138">
        <v>1559225</v>
      </c>
      <c r="AI138">
        <v>1.4499998000000001</v>
      </c>
      <c r="AJ138">
        <v>0.14485513</v>
      </c>
      <c r="AK138" t="s">
        <v>3723</v>
      </c>
      <c r="AL138">
        <v>-46.79</v>
      </c>
      <c r="AM138">
        <v>-0.80326180000000003</v>
      </c>
      <c r="AN138">
        <v>10.01</v>
      </c>
      <c r="AO138">
        <v>58.25</v>
      </c>
      <c r="AP138">
        <v>1584057600</v>
      </c>
      <c r="AQ138">
        <v>1589457610</v>
      </c>
      <c r="AR138">
        <v>1589457610</v>
      </c>
      <c r="AS138">
        <v>1589457610</v>
      </c>
      <c r="AT138">
        <v>2.2999999999999998</v>
      </c>
      <c r="AV138">
        <v>0.18744905000000001</v>
      </c>
      <c r="AW138" t="s">
        <v>6313</v>
      </c>
      <c r="AX138">
        <v>-0.56799999999999995</v>
      </c>
      <c r="AY138">
        <v>40253500</v>
      </c>
      <c r="AZ138">
        <v>20.518000000000001</v>
      </c>
      <c r="BA138">
        <v>13.064571000000001</v>
      </c>
      <c r="BB138">
        <v>-1.6045712999999999</v>
      </c>
      <c r="BC138">
        <v>-0.12281852</v>
      </c>
      <c r="BD138">
        <v>26.508768</v>
      </c>
      <c r="BE138">
        <v>-15.048768000000001</v>
      </c>
      <c r="BF138">
        <v>-0.56769020000000003</v>
      </c>
      <c r="BG138">
        <v>519600992</v>
      </c>
      <c r="BH138">
        <v>0.55853397000000005</v>
      </c>
      <c r="BI138">
        <v>15</v>
      </c>
      <c r="BJ138">
        <v>0</v>
      </c>
      <c r="BK138" t="b">
        <v>0</v>
      </c>
      <c r="BL138">
        <v>2</v>
      </c>
      <c r="BM138">
        <v>322151400000</v>
      </c>
      <c r="BN138" t="s">
        <v>645</v>
      </c>
    </row>
    <row r="139" spans="1:66" x14ac:dyDescent="0.2">
      <c r="A139" t="s">
        <v>646</v>
      </c>
      <c r="C139" t="s">
        <v>142</v>
      </c>
      <c r="D139" t="s">
        <v>143</v>
      </c>
      <c r="E139" t="s">
        <v>162</v>
      </c>
      <c r="F139" t="b">
        <v>1</v>
      </c>
      <c r="G139" t="s">
        <v>48</v>
      </c>
      <c r="H139" t="s">
        <v>163</v>
      </c>
      <c r="I139" t="s">
        <v>861</v>
      </c>
      <c r="J139" t="s">
        <v>862</v>
      </c>
      <c r="K139" t="s">
        <v>863</v>
      </c>
      <c r="L139" t="s">
        <v>146</v>
      </c>
      <c r="M139" t="s">
        <v>147</v>
      </c>
      <c r="N139">
        <v>-14400000</v>
      </c>
      <c r="O139" t="s">
        <v>148</v>
      </c>
      <c r="P139" t="b">
        <v>0</v>
      </c>
      <c r="Q139">
        <v>0.54000090000000001</v>
      </c>
      <c r="R139">
        <v>0.57890319999999995</v>
      </c>
      <c r="S139">
        <v>1589486401</v>
      </c>
      <c r="T139">
        <v>93.82</v>
      </c>
      <c r="U139">
        <v>93.88</v>
      </c>
      <c r="V139" t="s">
        <v>3040</v>
      </c>
      <c r="W139">
        <v>89.65</v>
      </c>
      <c r="X139">
        <v>5630112</v>
      </c>
      <c r="Y139">
        <v>93.28</v>
      </c>
      <c r="Z139">
        <v>94.07</v>
      </c>
      <c r="AA139">
        <v>94.61</v>
      </c>
      <c r="AB139">
        <v>9</v>
      </c>
      <c r="AC139">
        <v>8</v>
      </c>
      <c r="AD139" t="s">
        <v>164</v>
      </c>
      <c r="AE139" t="s">
        <v>48</v>
      </c>
      <c r="AF139">
        <v>92.2</v>
      </c>
      <c r="AG139">
        <v>7690051</v>
      </c>
      <c r="AH139">
        <v>4732012</v>
      </c>
      <c r="AI139">
        <v>21.690002</v>
      </c>
      <c r="AJ139">
        <v>0.3007071</v>
      </c>
      <c r="AK139" t="s">
        <v>864</v>
      </c>
      <c r="AL139">
        <v>-28.330002</v>
      </c>
      <c r="AM139">
        <v>-0.23192798000000001</v>
      </c>
      <c r="AN139">
        <v>72.13</v>
      </c>
      <c r="AO139">
        <v>122.15</v>
      </c>
      <c r="AP139">
        <v>1587081600</v>
      </c>
      <c r="AQ139">
        <v>1590057900</v>
      </c>
      <c r="AR139">
        <v>1590057900</v>
      </c>
      <c r="AS139">
        <v>1590057900</v>
      </c>
      <c r="AT139">
        <v>2.12</v>
      </c>
      <c r="AU139">
        <v>23.396507</v>
      </c>
      <c r="AV139">
        <v>2.2727272E-2</v>
      </c>
      <c r="AW139" t="s">
        <v>6313</v>
      </c>
      <c r="AX139">
        <v>4.01</v>
      </c>
      <c r="AY139">
        <v>1340169984</v>
      </c>
      <c r="AZ139">
        <v>38.64</v>
      </c>
      <c r="BA139">
        <v>95.900570000000002</v>
      </c>
      <c r="BB139">
        <v>-2.0805739999999999</v>
      </c>
      <c r="BC139">
        <v>-2.1695117E-2</v>
      </c>
      <c r="BD139">
        <v>105.649925</v>
      </c>
      <c r="BE139">
        <v>-11.829926</v>
      </c>
      <c r="BF139">
        <v>-0.11197287</v>
      </c>
      <c r="BG139">
        <v>125734748160</v>
      </c>
      <c r="BH139">
        <v>2.4280539000000001</v>
      </c>
      <c r="BI139">
        <v>15</v>
      </c>
      <c r="BJ139">
        <v>0</v>
      </c>
      <c r="BK139" t="b">
        <v>0</v>
      </c>
      <c r="BL139">
        <v>2</v>
      </c>
      <c r="BM139">
        <v>105197400000</v>
      </c>
      <c r="BN139" t="s">
        <v>646</v>
      </c>
    </row>
    <row r="140" spans="1:66" x14ac:dyDescent="0.2">
      <c r="A140" t="s">
        <v>647</v>
      </c>
      <c r="C140" t="s">
        <v>142</v>
      </c>
      <c r="D140" t="s">
        <v>143</v>
      </c>
      <c r="E140" t="s">
        <v>162</v>
      </c>
      <c r="F140" t="b">
        <v>1</v>
      </c>
      <c r="G140" t="s">
        <v>48</v>
      </c>
      <c r="H140" t="s">
        <v>163</v>
      </c>
      <c r="I140" t="s">
        <v>865</v>
      </c>
      <c r="J140" t="s">
        <v>865</v>
      </c>
      <c r="K140" t="s">
        <v>866</v>
      </c>
      <c r="L140" t="s">
        <v>146</v>
      </c>
      <c r="M140" t="s">
        <v>147</v>
      </c>
      <c r="N140">
        <v>-14400000</v>
      </c>
      <c r="O140" t="s">
        <v>148</v>
      </c>
      <c r="P140" t="b">
        <v>0</v>
      </c>
      <c r="Q140">
        <v>0.90999985000000005</v>
      </c>
      <c r="R140">
        <v>4.7297289999999998</v>
      </c>
      <c r="S140">
        <v>1589486401</v>
      </c>
      <c r="T140">
        <v>20.149999999999999</v>
      </c>
      <c r="U140">
        <v>20.170000000000002</v>
      </c>
      <c r="V140" t="s">
        <v>3041</v>
      </c>
      <c r="W140">
        <v>18.5</v>
      </c>
      <c r="X140">
        <v>2107073</v>
      </c>
      <c r="Y140">
        <v>19.239999999999998</v>
      </c>
      <c r="Z140">
        <v>18.75</v>
      </c>
      <c r="AA140">
        <v>0</v>
      </c>
      <c r="AB140">
        <v>9</v>
      </c>
      <c r="AC140">
        <v>11</v>
      </c>
      <c r="AD140" t="s">
        <v>164</v>
      </c>
      <c r="AE140" t="s">
        <v>48</v>
      </c>
      <c r="AF140">
        <v>18.88</v>
      </c>
      <c r="AG140">
        <v>1698353</v>
      </c>
      <c r="AH140">
        <v>1612975</v>
      </c>
      <c r="AI140">
        <v>5.1499996000000001</v>
      </c>
      <c r="AJ140">
        <v>0.34333330000000001</v>
      </c>
      <c r="AK140" t="s">
        <v>867</v>
      </c>
      <c r="AL140">
        <v>-12.070002000000001</v>
      </c>
      <c r="AM140">
        <v>-0.37461206000000002</v>
      </c>
      <c r="AN140">
        <v>15</v>
      </c>
      <c r="AO140">
        <v>32.22</v>
      </c>
      <c r="AP140">
        <v>1585699200</v>
      </c>
      <c r="AQ140">
        <v>1588955400</v>
      </c>
      <c r="AR140">
        <v>1595948340</v>
      </c>
      <c r="AS140">
        <v>1596470400</v>
      </c>
      <c r="AT140">
        <v>0.82</v>
      </c>
      <c r="AU140">
        <v>12.585884</v>
      </c>
      <c r="AV140">
        <v>4.2619539999999997E-2</v>
      </c>
      <c r="AW140" t="s">
        <v>6313</v>
      </c>
      <c r="AX140">
        <v>1.601</v>
      </c>
      <c r="AY140">
        <v>200384000</v>
      </c>
      <c r="AZ140">
        <v>14.209</v>
      </c>
      <c r="BA140">
        <v>21.873714</v>
      </c>
      <c r="BB140">
        <v>-1.7237148</v>
      </c>
      <c r="BC140">
        <v>-7.8803024999999999E-2</v>
      </c>
      <c r="BD140">
        <v>26.845797000000001</v>
      </c>
      <c r="BE140">
        <v>-6.6957969999999998</v>
      </c>
      <c r="BF140">
        <v>-0.24941695999999999</v>
      </c>
      <c r="BG140">
        <v>4037858304</v>
      </c>
      <c r="BH140">
        <v>1.4181153</v>
      </c>
      <c r="BI140">
        <v>15</v>
      </c>
      <c r="BJ140">
        <v>0</v>
      </c>
      <c r="BK140" t="b">
        <v>0</v>
      </c>
      <c r="BL140">
        <v>2</v>
      </c>
      <c r="BM140">
        <v>99153000000</v>
      </c>
      <c r="BN140" t="s">
        <v>647</v>
      </c>
    </row>
    <row r="141" spans="1:66" x14ac:dyDescent="0.2">
      <c r="A141" t="s">
        <v>648</v>
      </c>
      <c r="C141" t="s">
        <v>142</v>
      </c>
      <c r="D141" t="s">
        <v>143</v>
      </c>
      <c r="E141" t="s">
        <v>162</v>
      </c>
      <c r="F141" t="b">
        <v>1</v>
      </c>
      <c r="G141" t="s">
        <v>48</v>
      </c>
      <c r="H141" t="s">
        <v>145</v>
      </c>
      <c r="I141" t="s">
        <v>868</v>
      </c>
      <c r="J141" t="s">
        <v>869</v>
      </c>
      <c r="K141" t="s">
        <v>870</v>
      </c>
      <c r="L141" t="s">
        <v>146</v>
      </c>
      <c r="M141" t="s">
        <v>147</v>
      </c>
      <c r="N141">
        <v>-14400000</v>
      </c>
      <c r="O141" t="s">
        <v>148</v>
      </c>
      <c r="P141" t="b">
        <v>0</v>
      </c>
      <c r="Q141">
        <v>1.9996643000000001E-2</v>
      </c>
      <c r="R141">
        <v>3.3472788000000003E-2</v>
      </c>
      <c r="S141">
        <v>1589486402</v>
      </c>
      <c r="T141">
        <v>59.76</v>
      </c>
      <c r="U141">
        <v>60.07</v>
      </c>
      <c r="V141" t="s">
        <v>1089</v>
      </c>
      <c r="W141">
        <v>57.46</v>
      </c>
      <c r="X141">
        <v>222738</v>
      </c>
      <c r="Y141">
        <v>59.74</v>
      </c>
      <c r="Z141">
        <v>0</v>
      </c>
      <c r="AA141">
        <v>0</v>
      </c>
      <c r="AB141">
        <v>29</v>
      </c>
      <c r="AC141">
        <v>8</v>
      </c>
      <c r="AD141" t="s">
        <v>149</v>
      </c>
      <c r="AE141" t="s">
        <v>48</v>
      </c>
      <c r="AF141">
        <v>59.1</v>
      </c>
      <c r="AG141">
        <v>161804</v>
      </c>
      <c r="AH141">
        <v>155350</v>
      </c>
      <c r="AI141">
        <v>12.57</v>
      </c>
      <c r="AJ141">
        <v>0.26637</v>
      </c>
      <c r="AK141" t="s">
        <v>871</v>
      </c>
      <c r="AL141">
        <v>-23.500004000000001</v>
      </c>
      <c r="AM141">
        <v>-0.28224840000000001</v>
      </c>
      <c r="AN141">
        <v>47.19</v>
      </c>
      <c r="AO141">
        <v>83.26</v>
      </c>
      <c r="AP141">
        <v>1584230400</v>
      </c>
      <c r="AQ141">
        <v>1588886520</v>
      </c>
      <c r="AR141">
        <v>1596639540</v>
      </c>
      <c r="AS141">
        <v>1597075200</v>
      </c>
      <c r="AT141">
        <v>1.395</v>
      </c>
      <c r="AU141">
        <v>23.307333</v>
      </c>
      <c r="AV141">
        <v>2.3351186999999999E-2</v>
      </c>
      <c r="AW141" t="s">
        <v>6313</v>
      </c>
      <c r="AX141">
        <v>2.5640000000000001</v>
      </c>
      <c r="AY141">
        <v>34668400</v>
      </c>
      <c r="AZ141">
        <v>25.081</v>
      </c>
      <c r="BA141">
        <v>65.445430000000002</v>
      </c>
      <c r="BB141">
        <v>-5.6854285999999998</v>
      </c>
      <c r="BC141">
        <v>-8.6872816000000005E-2</v>
      </c>
      <c r="BD141">
        <v>73.300070000000005</v>
      </c>
      <c r="BE141">
        <v>-13.540073</v>
      </c>
      <c r="BF141">
        <v>-0.18472114000000001</v>
      </c>
      <c r="BG141">
        <v>2071783552</v>
      </c>
      <c r="BH141">
        <v>2.3826801999999998</v>
      </c>
      <c r="BI141">
        <v>15</v>
      </c>
      <c r="BJ141">
        <v>0</v>
      </c>
      <c r="BK141" t="b">
        <v>0</v>
      </c>
      <c r="BL141">
        <v>2</v>
      </c>
      <c r="BM141">
        <v>322151400000</v>
      </c>
      <c r="BN141" t="s">
        <v>648</v>
      </c>
    </row>
    <row r="142" spans="1:66" x14ac:dyDescent="0.2">
      <c r="A142" t="s">
        <v>649</v>
      </c>
      <c r="C142" t="s">
        <v>142</v>
      </c>
      <c r="D142" t="s">
        <v>143</v>
      </c>
      <c r="E142" t="s">
        <v>162</v>
      </c>
      <c r="F142" t="b">
        <v>1</v>
      </c>
      <c r="G142" t="s">
        <v>48</v>
      </c>
      <c r="H142" t="s">
        <v>145</v>
      </c>
      <c r="I142" t="s">
        <v>872</v>
      </c>
      <c r="J142" t="s">
        <v>872</v>
      </c>
      <c r="K142" t="s">
        <v>873</v>
      </c>
      <c r="L142" t="s">
        <v>146</v>
      </c>
      <c r="M142" t="s">
        <v>147</v>
      </c>
      <c r="N142">
        <v>-14400000</v>
      </c>
      <c r="O142" t="s">
        <v>148</v>
      </c>
      <c r="P142" t="b">
        <v>0</v>
      </c>
      <c r="Q142">
        <v>2.4699974</v>
      </c>
      <c r="R142">
        <v>5.1956189999999998</v>
      </c>
      <c r="S142">
        <v>1589486402</v>
      </c>
      <c r="T142">
        <v>50.01</v>
      </c>
      <c r="U142">
        <v>50.118000000000002</v>
      </c>
      <c r="V142" t="s">
        <v>3042</v>
      </c>
      <c r="W142">
        <v>45.78</v>
      </c>
      <c r="X142">
        <v>223721</v>
      </c>
      <c r="Y142">
        <v>47.54</v>
      </c>
      <c r="Z142">
        <v>0</v>
      </c>
      <c r="AA142">
        <v>0</v>
      </c>
      <c r="AB142">
        <v>8</v>
      </c>
      <c r="AC142">
        <v>8</v>
      </c>
      <c r="AD142" t="s">
        <v>149</v>
      </c>
      <c r="AE142" t="s">
        <v>48</v>
      </c>
      <c r="AF142">
        <v>46.27</v>
      </c>
      <c r="AG142">
        <v>161472</v>
      </c>
      <c r="AH142">
        <v>119425</v>
      </c>
      <c r="AI142">
        <v>5.6899986</v>
      </c>
      <c r="AJ142">
        <v>0.12838443999999999</v>
      </c>
      <c r="AK142" t="s">
        <v>874</v>
      </c>
      <c r="AL142">
        <v>-33.94</v>
      </c>
      <c r="AM142">
        <v>-0.40428826000000001</v>
      </c>
      <c r="AN142">
        <v>44.32</v>
      </c>
      <c r="AO142">
        <v>83.95</v>
      </c>
      <c r="AP142">
        <v>1588204800</v>
      </c>
      <c r="AQ142">
        <v>1588190470</v>
      </c>
      <c r="AR142">
        <v>1595948340</v>
      </c>
      <c r="AS142">
        <v>1596470400</v>
      </c>
      <c r="AT142">
        <v>1.5449999999999999</v>
      </c>
      <c r="AU142">
        <v>12.54012</v>
      </c>
      <c r="AV142">
        <v>3.2498949999999999E-2</v>
      </c>
      <c r="AW142" t="s">
        <v>6313</v>
      </c>
      <c r="AX142">
        <v>3.988</v>
      </c>
      <c r="AY142">
        <v>24149500</v>
      </c>
      <c r="AZ142">
        <v>26.367000000000001</v>
      </c>
      <c r="BA142">
        <v>52.118572</v>
      </c>
      <c r="BB142">
        <v>-2.1085739999999999</v>
      </c>
      <c r="BC142">
        <v>-4.0457245000000003E-2</v>
      </c>
      <c r="BD142">
        <v>67.651160000000004</v>
      </c>
      <c r="BE142">
        <v>-17.641162999999999</v>
      </c>
      <c r="BF142">
        <v>-0.26076660000000002</v>
      </c>
      <c r="BG142">
        <v>1207716480</v>
      </c>
      <c r="BH142">
        <v>1.8966889</v>
      </c>
      <c r="BI142">
        <v>15</v>
      </c>
      <c r="BJ142">
        <v>0</v>
      </c>
      <c r="BK142" t="b">
        <v>0</v>
      </c>
      <c r="BL142">
        <v>2</v>
      </c>
      <c r="BM142">
        <v>469204200000</v>
      </c>
      <c r="BN142" t="s">
        <v>649</v>
      </c>
    </row>
    <row r="143" spans="1:66" x14ac:dyDescent="0.2">
      <c r="A143" t="s">
        <v>650</v>
      </c>
      <c r="C143" t="s">
        <v>142</v>
      </c>
      <c r="D143" t="s">
        <v>143</v>
      </c>
      <c r="E143" t="s">
        <v>162</v>
      </c>
      <c r="F143" t="b">
        <v>1</v>
      </c>
      <c r="G143" t="s">
        <v>48</v>
      </c>
      <c r="H143" t="s">
        <v>163</v>
      </c>
      <c r="I143" t="s">
        <v>875</v>
      </c>
      <c r="J143" t="s">
        <v>876</v>
      </c>
      <c r="K143" t="s">
        <v>877</v>
      </c>
      <c r="L143" t="s">
        <v>146</v>
      </c>
      <c r="M143" t="s">
        <v>147</v>
      </c>
      <c r="N143">
        <v>-14400000</v>
      </c>
      <c r="O143" t="s">
        <v>148</v>
      </c>
      <c r="P143" t="b">
        <v>0</v>
      </c>
      <c r="Q143">
        <v>7</v>
      </c>
      <c r="R143">
        <v>4.1538095000000004</v>
      </c>
      <c r="S143">
        <v>1589486401</v>
      </c>
      <c r="T143">
        <v>175.52</v>
      </c>
      <c r="U143">
        <v>176.5881</v>
      </c>
      <c r="V143" t="s">
        <v>3043</v>
      </c>
      <c r="W143">
        <v>171.42009999999999</v>
      </c>
      <c r="X143">
        <v>1090210</v>
      </c>
      <c r="Y143">
        <v>168.52</v>
      </c>
      <c r="Z143">
        <v>0</v>
      </c>
      <c r="AA143">
        <v>0</v>
      </c>
      <c r="AB143">
        <v>9</v>
      </c>
      <c r="AC143">
        <v>8</v>
      </c>
      <c r="AD143" t="s">
        <v>164</v>
      </c>
      <c r="AE143" t="s">
        <v>48</v>
      </c>
      <c r="AF143">
        <v>173.28</v>
      </c>
      <c r="AG143">
        <v>1077459</v>
      </c>
      <c r="AH143">
        <v>824325</v>
      </c>
      <c r="AI143">
        <v>63.29</v>
      </c>
      <c r="AJ143">
        <v>0.56393119999999997</v>
      </c>
      <c r="AK143" t="s">
        <v>3724</v>
      </c>
      <c r="AL143">
        <v>-1.0699920999999999</v>
      </c>
      <c r="AM143">
        <v>-6.0591884000000002E-3</v>
      </c>
      <c r="AN143">
        <v>112.23</v>
      </c>
      <c r="AO143">
        <v>176.59</v>
      </c>
      <c r="AP143">
        <v>1587945600</v>
      </c>
      <c r="AQ143">
        <v>1585650604</v>
      </c>
      <c r="AR143">
        <v>1593102600</v>
      </c>
      <c r="AS143">
        <v>1593448200</v>
      </c>
      <c r="AT143">
        <v>2.33</v>
      </c>
      <c r="AU143">
        <v>33.695526000000001</v>
      </c>
      <c r="AV143">
        <v>1.3826250999999999E-2</v>
      </c>
      <c r="AW143" t="s">
        <v>6313</v>
      </c>
      <c r="AX143">
        <v>5.2089999999999996</v>
      </c>
      <c r="AY143">
        <v>123641000</v>
      </c>
      <c r="AZ143">
        <v>26.800999999999998</v>
      </c>
      <c r="BA143">
        <v>153.70058</v>
      </c>
      <c r="BB143">
        <v>21.819427000000001</v>
      </c>
      <c r="BC143">
        <v>0.14196059999999999</v>
      </c>
      <c r="BD143">
        <v>158.94841</v>
      </c>
      <c r="BE143">
        <v>16.571594000000001</v>
      </c>
      <c r="BF143">
        <v>0.10425769</v>
      </c>
      <c r="BG143">
        <v>23317481472</v>
      </c>
      <c r="BH143">
        <v>6.5490092999999998</v>
      </c>
      <c r="BI143">
        <v>15</v>
      </c>
      <c r="BJ143">
        <v>0</v>
      </c>
      <c r="BK143" t="b">
        <v>0</v>
      </c>
      <c r="BL143">
        <v>2</v>
      </c>
      <c r="BM143">
        <v>99153000000</v>
      </c>
      <c r="BN143" t="s">
        <v>650</v>
      </c>
    </row>
    <row r="144" spans="1:66" x14ac:dyDescent="0.2">
      <c r="A144" t="s">
        <v>651</v>
      </c>
      <c r="C144" t="s">
        <v>142</v>
      </c>
      <c r="D144" t="s">
        <v>143</v>
      </c>
      <c r="E144" t="s">
        <v>162</v>
      </c>
      <c r="F144" t="b">
        <v>1</v>
      </c>
      <c r="G144" t="s">
        <v>48</v>
      </c>
      <c r="H144" t="s">
        <v>163</v>
      </c>
      <c r="I144" t="s">
        <v>878</v>
      </c>
      <c r="J144" t="s">
        <v>878</v>
      </c>
      <c r="K144" t="s">
        <v>879</v>
      </c>
      <c r="L144" t="s">
        <v>146</v>
      </c>
      <c r="M144" t="s">
        <v>147</v>
      </c>
      <c r="N144">
        <v>-14400000</v>
      </c>
      <c r="O144" t="s">
        <v>148</v>
      </c>
      <c r="P144" t="b">
        <v>0</v>
      </c>
      <c r="Q144">
        <v>-0.12998962</v>
      </c>
      <c r="R144">
        <v>-9.5496349999999994E-2</v>
      </c>
      <c r="S144">
        <v>1589486401</v>
      </c>
      <c r="T144">
        <v>135.99</v>
      </c>
      <c r="U144">
        <v>136.15</v>
      </c>
      <c r="V144" t="s">
        <v>3044</v>
      </c>
      <c r="W144">
        <v>131.12</v>
      </c>
      <c r="X144">
        <v>5817128</v>
      </c>
      <c r="Y144">
        <v>136.12</v>
      </c>
      <c r="Z144">
        <v>136.37</v>
      </c>
      <c r="AA144">
        <v>137.41999999999999</v>
      </c>
      <c r="AB144">
        <v>13</v>
      </c>
      <c r="AC144">
        <v>8</v>
      </c>
      <c r="AD144" t="s">
        <v>164</v>
      </c>
      <c r="AE144" t="s">
        <v>48</v>
      </c>
      <c r="AF144">
        <v>135</v>
      </c>
      <c r="AG144">
        <v>4964601</v>
      </c>
      <c r="AH144">
        <v>3271675</v>
      </c>
      <c r="AI144">
        <v>21.950005000000001</v>
      </c>
      <c r="AJ144">
        <v>0.19247636000000001</v>
      </c>
      <c r="AK144" t="s">
        <v>880</v>
      </c>
      <c r="AL144">
        <v>-51.729996</v>
      </c>
      <c r="AM144">
        <v>-0.27556997999999999</v>
      </c>
      <c r="AN144">
        <v>114.04</v>
      </c>
      <c r="AO144">
        <v>187.72</v>
      </c>
      <c r="AP144">
        <v>1583971200</v>
      </c>
      <c r="AQ144">
        <v>1595953800</v>
      </c>
      <c r="AR144">
        <v>1595953800</v>
      </c>
      <c r="AS144">
        <v>1595953800</v>
      </c>
      <c r="AT144">
        <v>5.79</v>
      </c>
      <c r="AU144">
        <v>15.95565</v>
      </c>
      <c r="AV144">
        <v>4.2535997999999998E-2</v>
      </c>
      <c r="AW144" t="s">
        <v>6313</v>
      </c>
      <c r="AX144">
        <v>8.5229999999999997</v>
      </c>
      <c r="AY144">
        <v>575196032</v>
      </c>
      <c r="AZ144">
        <v>17.640999999999998</v>
      </c>
      <c r="BA144">
        <v>144.21600000000001</v>
      </c>
      <c r="BB144">
        <v>-8.2259980000000006</v>
      </c>
      <c r="BC144">
        <v>-5.7039424999999998E-2</v>
      </c>
      <c r="BD144">
        <v>159.03122999999999</v>
      </c>
      <c r="BE144">
        <v>-23.041229999999999</v>
      </c>
      <c r="BF144">
        <v>-0.14488493</v>
      </c>
      <c r="BG144">
        <v>78220910592</v>
      </c>
      <c r="BH144">
        <v>7.7087463999999999</v>
      </c>
      <c r="BI144">
        <v>15</v>
      </c>
      <c r="BJ144">
        <v>0</v>
      </c>
      <c r="BK144" t="b">
        <v>0</v>
      </c>
      <c r="BL144">
        <v>2</v>
      </c>
      <c r="BM144">
        <v>138600000</v>
      </c>
      <c r="BN144" t="s">
        <v>651</v>
      </c>
    </row>
    <row r="145" spans="1:66" x14ac:dyDescent="0.2">
      <c r="A145" t="s">
        <v>652</v>
      </c>
      <c r="C145" t="s">
        <v>142</v>
      </c>
      <c r="D145" t="s">
        <v>143</v>
      </c>
      <c r="E145" t="s">
        <v>162</v>
      </c>
      <c r="F145" t="b">
        <v>1</v>
      </c>
      <c r="G145" t="s">
        <v>48</v>
      </c>
      <c r="H145" t="s">
        <v>163</v>
      </c>
      <c r="I145" t="s">
        <v>881</v>
      </c>
      <c r="J145" t="s">
        <v>881</v>
      </c>
      <c r="K145" t="s">
        <v>882</v>
      </c>
      <c r="L145" t="s">
        <v>146</v>
      </c>
      <c r="M145" t="s">
        <v>147</v>
      </c>
      <c r="N145">
        <v>-14400000</v>
      </c>
      <c r="O145" t="s">
        <v>148</v>
      </c>
      <c r="P145" t="b">
        <v>0</v>
      </c>
      <c r="Q145">
        <v>-2.2399979000000001</v>
      </c>
      <c r="R145">
        <v>-1.9315321000000001</v>
      </c>
      <c r="S145">
        <v>1589486401</v>
      </c>
      <c r="T145">
        <v>113.73</v>
      </c>
      <c r="U145">
        <v>114.05</v>
      </c>
      <c r="V145" t="s">
        <v>3045</v>
      </c>
      <c r="W145">
        <v>110.02</v>
      </c>
      <c r="X145">
        <v>235423</v>
      </c>
      <c r="Y145">
        <v>115.97</v>
      </c>
      <c r="Z145">
        <v>93</v>
      </c>
      <c r="AA145">
        <v>113.61</v>
      </c>
      <c r="AB145">
        <v>10</v>
      </c>
      <c r="AC145">
        <v>9</v>
      </c>
      <c r="AD145" t="s">
        <v>164</v>
      </c>
      <c r="AE145" t="s">
        <v>48</v>
      </c>
      <c r="AF145">
        <v>114.01</v>
      </c>
      <c r="AG145">
        <v>303062</v>
      </c>
      <c r="AH145">
        <v>276737</v>
      </c>
      <c r="AI145">
        <v>30.160004000000001</v>
      </c>
      <c r="AJ145">
        <v>0.36089510000000002</v>
      </c>
      <c r="AK145" t="s">
        <v>883</v>
      </c>
      <c r="AL145">
        <v>-28.609992999999999</v>
      </c>
      <c r="AM145">
        <v>-0.20099755999999999</v>
      </c>
      <c r="AN145">
        <v>83.57</v>
      </c>
      <c r="AO145">
        <v>142.34</v>
      </c>
      <c r="AP145">
        <v>1583798400</v>
      </c>
      <c r="AQ145">
        <v>1588195803</v>
      </c>
      <c r="AR145">
        <v>1595462400</v>
      </c>
      <c r="AS145">
        <v>1595894400</v>
      </c>
      <c r="AT145">
        <v>1.68</v>
      </c>
      <c r="AU145">
        <v>28.439609999999998</v>
      </c>
      <c r="AV145">
        <v>1.4486505E-2</v>
      </c>
      <c r="AW145" t="s">
        <v>6313</v>
      </c>
      <c r="AX145">
        <v>3.9990000000000001</v>
      </c>
      <c r="AY145">
        <v>38858300</v>
      </c>
      <c r="AZ145">
        <v>18.251999999999999</v>
      </c>
      <c r="BA145">
        <v>105.86199999999999</v>
      </c>
      <c r="BB145">
        <v>7.868004</v>
      </c>
      <c r="BC145">
        <v>7.4323214999999998E-2</v>
      </c>
      <c r="BD145">
        <v>121.12174</v>
      </c>
      <c r="BE145">
        <v>-7.3917390000000003</v>
      </c>
      <c r="BF145">
        <v>-6.1027348000000002E-2</v>
      </c>
      <c r="BG145">
        <v>4419354624</v>
      </c>
      <c r="BH145">
        <v>6.2310977000000003</v>
      </c>
      <c r="BI145">
        <v>15</v>
      </c>
      <c r="BJ145">
        <v>0</v>
      </c>
      <c r="BK145" t="b">
        <v>0</v>
      </c>
      <c r="BL145">
        <v>2</v>
      </c>
      <c r="BM145">
        <v>99239400000</v>
      </c>
      <c r="BN145" t="s">
        <v>652</v>
      </c>
    </row>
    <row r="146" spans="1:66" x14ac:dyDescent="0.2">
      <c r="A146" t="s">
        <v>653</v>
      </c>
      <c r="C146" t="s">
        <v>142</v>
      </c>
      <c r="D146" t="s">
        <v>143</v>
      </c>
      <c r="E146" t="s">
        <v>162</v>
      </c>
      <c r="F146" t="b">
        <v>1</v>
      </c>
      <c r="G146" t="s">
        <v>48</v>
      </c>
      <c r="H146" t="s">
        <v>145</v>
      </c>
      <c r="I146" t="s">
        <v>884</v>
      </c>
      <c r="J146" t="s">
        <v>884</v>
      </c>
      <c r="K146" t="s">
        <v>885</v>
      </c>
      <c r="L146" t="s">
        <v>146</v>
      </c>
      <c r="M146" t="s">
        <v>147</v>
      </c>
      <c r="N146">
        <v>-14400000</v>
      </c>
      <c r="O146" t="s">
        <v>148</v>
      </c>
      <c r="P146" t="b">
        <v>0</v>
      </c>
      <c r="Q146">
        <v>-1.3738022000000001</v>
      </c>
      <c r="R146">
        <v>-2.2523637000000001</v>
      </c>
      <c r="S146">
        <v>1589486402</v>
      </c>
      <c r="T146">
        <v>59.62</v>
      </c>
      <c r="U146">
        <v>60.45</v>
      </c>
      <c r="V146" t="s">
        <v>886</v>
      </c>
      <c r="W146">
        <v>58.628</v>
      </c>
      <c r="X146">
        <v>105605</v>
      </c>
      <c r="Y146">
        <v>60.9938</v>
      </c>
      <c r="Z146">
        <v>0</v>
      </c>
      <c r="AA146">
        <v>0</v>
      </c>
      <c r="AB146">
        <v>8</v>
      </c>
      <c r="AC146">
        <v>13</v>
      </c>
      <c r="AD146" t="s">
        <v>149</v>
      </c>
      <c r="AE146" t="s">
        <v>48</v>
      </c>
      <c r="AF146">
        <v>60.14</v>
      </c>
      <c r="AG146">
        <v>78619</v>
      </c>
      <c r="AH146">
        <v>63850</v>
      </c>
      <c r="AI146">
        <v>10.829998</v>
      </c>
      <c r="AJ146">
        <v>0.22197168</v>
      </c>
      <c r="AK146" t="s">
        <v>887</v>
      </c>
      <c r="AL146">
        <v>-10.299999</v>
      </c>
      <c r="AM146">
        <v>-0.14731121</v>
      </c>
      <c r="AN146">
        <v>48.79</v>
      </c>
      <c r="AO146">
        <v>69.92</v>
      </c>
      <c r="AP146">
        <v>1590969600</v>
      </c>
      <c r="AQ146">
        <v>1588710863</v>
      </c>
      <c r="AR146">
        <v>1596054600</v>
      </c>
      <c r="AS146">
        <v>1596501000</v>
      </c>
      <c r="AT146">
        <v>0.99299999999999999</v>
      </c>
      <c r="AU146">
        <v>29.12555</v>
      </c>
      <c r="AV146">
        <v>1.6280342E-2</v>
      </c>
      <c r="AW146" t="s">
        <v>6313</v>
      </c>
      <c r="AX146">
        <v>2.0470000000000002</v>
      </c>
      <c r="AY146">
        <v>17439800</v>
      </c>
      <c r="AZ146">
        <v>18.774000000000001</v>
      </c>
      <c r="BA146">
        <v>59.957999999999998</v>
      </c>
      <c r="BB146">
        <v>-0.33800124999999998</v>
      </c>
      <c r="BC146">
        <v>-5.6372999999999996E-3</v>
      </c>
      <c r="BD146">
        <v>62.416668000000001</v>
      </c>
      <c r="BE146">
        <v>-2.7966690000000001</v>
      </c>
      <c r="BF146">
        <v>-4.4806446999999999E-2</v>
      </c>
      <c r="BG146">
        <v>1039760832</v>
      </c>
      <c r="BH146">
        <v>3.1756685</v>
      </c>
      <c r="BI146">
        <v>15</v>
      </c>
      <c r="BJ146">
        <v>0</v>
      </c>
      <c r="BK146" t="b">
        <v>0</v>
      </c>
      <c r="BL146">
        <v>2</v>
      </c>
      <c r="BM146">
        <v>99153000000</v>
      </c>
      <c r="BN146" t="s">
        <v>653</v>
      </c>
    </row>
    <row r="147" spans="1:66" x14ac:dyDescent="0.2">
      <c r="A147" t="s">
        <v>654</v>
      </c>
      <c r="C147" t="s">
        <v>142</v>
      </c>
      <c r="D147" t="s">
        <v>143</v>
      </c>
      <c r="E147" t="s">
        <v>162</v>
      </c>
      <c r="F147" t="b">
        <v>1</v>
      </c>
      <c r="G147" t="s">
        <v>48</v>
      </c>
      <c r="H147" t="s">
        <v>145</v>
      </c>
      <c r="I147" t="s">
        <v>888</v>
      </c>
      <c r="J147" t="s">
        <v>888</v>
      </c>
      <c r="K147" t="s">
        <v>889</v>
      </c>
      <c r="L147" t="s">
        <v>146</v>
      </c>
      <c r="M147" t="s">
        <v>147</v>
      </c>
      <c r="N147">
        <v>-14400000</v>
      </c>
      <c r="O147" t="s">
        <v>148</v>
      </c>
      <c r="P147" t="b">
        <v>0</v>
      </c>
      <c r="Q147">
        <v>2.3099976</v>
      </c>
      <c r="R147">
        <v>1.4432073000000001</v>
      </c>
      <c r="S147">
        <v>1589486402</v>
      </c>
      <c r="T147">
        <v>162.37</v>
      </c>
      <c r="U147">
        <v>162.64500000000001</v>
      </c>
      <c r="V147" t="s">
        <v>3046</v>
      </c>
      <c r="W147">
        <v>153.02000000000001</v>
      </c>
      <c r="X147">
        <v>234630</v>
      </c>
      <c r="Y147">
        <v>160.06</v>
      </c>
      <c r="Z147">
        <v>153.9</v>
      </c>
      <c r="AA147">
        <v>0</v>
      </c>
      <c r="AB147">
        <v>8</v>
      </c>
      <c r="AC147">
        <v>8</v>
      </c>
      <c r="AD147" t="s">
        <v>149</v>
      </c>
      <c r="AE147" t="s">
        <v>48</v>
      </c>
      <c r="AF147">
        <v>157.19999999999999</v>
      </c>
      <c r="AG147">
        <v>321388</v>
      </c>
      <c r="AH147">
        <v>247275</v>
      </c>
      <c r="AI147">
        <v>65.909996000000007</v>
      </c>
      <c r="AJ147">
        <v>0.68328840000000002</v>
      </c>
      <c r="AK147" t="s">
        <v>890</v>
      </c>
      <c r="AL147">
        <v>-17.910004000000001</v>
      </c>
      <c r="AM147">
        <v>-9.934548E-2</v>
      </c>
      <c r="AN147">
        <v>96.46</v>
      </c>
      <c r="AO147">
        <v>180.28</v>
      </c>
      <c r="AP147">
        <v>1583798400</v>
      </c>
      <c r="AQ147">
        <v>1590019200</v>
      </c>
      <c r="AR147">
        <v>1590019200</v>
      </c>
      <c r="AS147">
        <v>1590019200</v>
      </c>
      <c r="AT147">
        <v>1.46</v>
      </c>
      <c r="AU147">
        <v>27.760300000000001</v>
      </c>
      <c r="AV147">
        <v>9.1215800000000007E-3</v>
      </c>
      <c r="AW147" t="s">
        <v>6313</v>
      </c>
      <c r="AX147">
        <v>5.8490000000000002</v>
      </c>
      <c r="AY147">
        <v>57858500</v>
      </c>
      <c r="AZ147">
        <v>28.245999999999999</v>
      </c>
      <c r="BA147">
        <v>150.08770000000001</v>
      </c>
      <c r="BB147">
        <v>12.282287999999999</v>
      </c>
      <c r="BC147">
        <v>8.1834069999999995E-2</v>
      </c>
      <c r="BD147">
        <v>156.67804000000001</v>
      </c>
      <c r="BE147">
        <v>5.6919556</v>
      </c>
      <c r="BF147">
        <v>3.6328994000000003E-2</v>
      </c>
      <c r="BG147">
        <v>9394484224</v>
      </c>
      <c r="BH147">
        <v>5.7484244999999996</v>
      </c>
      <c r="BI147">
        <v>15</v>
      </c>
      <c r="BJ147">
        <v>0</v>
      </c>
      <c r="BK147" t="b">
        <v>0</v>
      </c>
      <c r="BL147">
        <v>2</v>
      </c>
      <c r="BM147">
        <v>322237800000</v>
      </c>
      <c r="BN147" t="s">
        <v>654</v>
      </c>
    </row>
    <row r="148" spans="1:66" x14ac:dyDescent="0.2">
      <c r="A148" t="s">
        <v>655</v>
      </c>
      <c r="C148" t="s">
        <v>142</v>
      </c>
      <c r="D148" t="s">
        <v>143</v>
      </c>
      <c r="E148" t="s">
        <v>162</v>
      </c>
      <c r="F148" t="b">
        <v>1</v>
      </c>
      <c r="G148" t="s">
        <v>48</v>
      </c>
      <c r="H148" t="s">
        <v>163</v>
      </c>
      <c r="I148" t="s">
        <v>891</v>
      </c>
      <c r="J148" t="s">
        <v>891</v>
      </c>
      <c r="K148" t="s">
        <v>892</v>
      </c>
      <c r="L148" t="s">
        <v>146</v>
      </c>
      <c r="M148" t="s">
        <v>147</v>
      </c>
      <c r="N148">
        <v>-14400000</v>
      </c>
      <c r="O148" t="s">
        <v>148</v>
      </c>
      <c r="P148" t="b">
        <v>0</v>
      </c>
      <c r="Q148">
        <v>2.1100005999999998</v>
      </c>
      <c r="R148">
        <v>0.91691319999999998</v>
      </c>
      <c r="S148">
        <v>1589486401</v>
      </c>
      <c r="T148">
        <v>232.23</v>
      </c>
      <c r="U148">
        <v>233.32499999999999</v>
      </c>
      <c r="V148" t="s">
        <v>3047</v>
      </c>
      <c r="W148">
        <v>227.29</v>
      </c>
      <c r="X148">
        <v>2749549</v>
      </c>
      <c r="Y148">
        <v>230.12</v>
      </c>
      <c r="Z148">
        <v>231.31</v>
      </c>
      <c r="AA148">
        <v>0</v>
      </c>
      <c r="AB148">
        <v>8</v>
      </c>
      <c r="AC148">
        <v>11</v>
      </c>
      <c r="AD148" t="s">
        <v>164</v>
      </c>
      <c r="AE148" t="s">
        <v>48</v>
      </c>
      <c r="AF148">
        <v>227.77</v>
      </c>
      <c r="AG148">
        <v>3584364</v>
      </c>
      <c r="AH148">
        <v>2453512</v>
      </c>
      <c r="AI148">
        <v>57.429993000000003</v>
      </c>
      <c r="AJ148">
        <v>0.32854685</v>
      </c>
      <c r="AK148" t="s">
        <v>893</v>
      </c>
      <c r="AL148">
        <v>-51.120010000000001</v>
      </c>
      <c r="AM148">
        <v>-0.18041294999999999</v>
      </c>
      <c r="AN148">
        <v>174.8</v>
      </c>
      <c r="AO148">
        <v>283.35000000000002</v>
      </c>
      <c r="AP148">
        <v>1584316800</v>
      </c>
      <c r="AQ148">
        <v>1587573000</v>
      </c>
      <c r="AR148">
        <v>1595435400</v>
      </c>
      <c r="AS148">
        <v>1595867400</v>
      </c>
      <c r="AT148">
        <v>5.15</v>
      </c>
      <c r="AU148">
        <v>32.276580000000003</v>
      </c>
      <c r="AV148">
        <v>2.2379630000000001E-2</v>
      </c>
      <c r="AW148" t="s">
        <v>6313</v>
      </c>
      <c r="AX148">
        <v>7.1950000000000003</v>
      </c>
      <c r="AY148">
        <v>489449984</v>
      </c>
      <c r="AZ148">
        <v>74.375</v>
      </c>
      <c r="BA148">
        <v>233.97971999999999</v>
      </c>
      <c r="BB148">
        <v>-1.7497252999999999</v>
      </c>
      <c r="BC148">
        <v>-7.4781068000000003E-3</v>
      </c>
      <c r="BD148">
        <v>241.7611</v>
      </c>
      <c r="BE148">
        <v>-9.5310970000000008</v>
      </c>
      <c r="BF148">
        <v>-3.9423619999999999E-2</v>
      </c>
      <c r="BG148">
        <v>113664966656</v>
      </c>
      <c r="BH148">
        <v>3.12242</v>
      </c>
      <c r="BI148">
        <v>15</v>
      </c>
      <c r="BJ148">
        <v>0</v>
      </c>
      <c r="BK148" t="b">
        <v>0</v>
      </c>
      <c r="BL148">
        <v>2</v>
      </c>
      <c r="BM148">
        <v>99153000000</v>
      </c>
      <c r="BN148" t="s">
        <v>655</v>
      </c>
    </row>
    <row r="149" spans="1:66" x14ac:dyDescent="0.2">
      <c r="A149" t="s">
        <v>656</v>
      </c>
      <c r="C149" t="s">
        <v>142</v>
      </c>
      <c r="D149" t="s">
        <v>143</v>
      </c>
      <c r="E149" t="s">
        <v>162</v>
      </c>
      <c r="F149" t="b">
        <v>1</v>
      </c>
      <c r="G149" t="s">
        <v>48</v>
      </c>
      <c r="H149" t="s">
        <v>163</v>
      </c>
      <c r="I149" t="s">
        <v>894</v>
      </c>
      <c r="J149" t="s">
        <v>894</v>
      </c>
      <c r="K149" t="s">
        <v>895</v>
      </c>
      <c r="L149" t="s">
        <v>146</v>
      </c>
      <c r="M149" t="s">
        <v>147</v>
      </c>
      <c r="N149">
        <v>-14400000</v>
      </c>
      <c r="O149" t="s">
        <v>148</v>
      </c>
      <c r="P149" t="b">
        <v>0</v>
      </c>
      <c r="Q149">
        <v>-0.80000305000000005</v>
      </c>
      <c r="R149">
        <v>-1.9593510999999999</v>
      </c>
      <c r="S149">
        <v>1589486401</v>
      </c>
      <c r="T149">
        <v>40.03</v>
      </c>
      <c r="U149">
        <v>40.57</v>
      </c>
      <c r="V149" t="s">
        <v>1090</v>
      </c>
      <c r="W149">
        <v>39.036000000000001</v>
      </c>
      <c r="X149">
        <v>681036</v>
      </c>
      <c r="Y149">
        <v>40.83</v>
      </c>
      <c r="Z149">
        <v>39</v>
      </c>
      <c r="AA149">
        <v>39.99</v>
      </c>
      <c r="AB149">
        <v>9</v>
      </c>
      <c r="AC149">
        <v>9</v>
      </c>
      <c r="AD149" t="s">
        <v>164</v>
      </c>
      <c r="AE149" t="s">
        <v>48</v>
      </c>
      <c r="AF149">
        <v>40.18</v>
      </c>
      <c r="AG149">
        <v>877312</v>
      </c>
      <c r="AH149">
        <v>770512</v>
      </c>
      <c r="AI149">
        <v>8.449999</v>
      </c>
      <c r="AJ149">
        <v>0.26757437000000001</v>
      </c>
      <c r="AK149" t="s">
        <v>896</v>
      </c>
      <c r="AL149">
        <v>-17.54</v>
      </c>
      <c r="AM149">
        <v>-0.30467260000000002</v>
      </c>
      <c r="AN149">
        <v>31.58</v>
      </c>
      <c r="AO149">
        <v>57.57</v>
      </c>
      <c r="AP149">
        <v>1586908800</v>
      </c>
      <c r="AQ149">
        <v>1588279511</v>
      </c>
      <c r="AR149">
        <v>1596121140</v>
      </c>
      <c r="AS149">
        <v>1596470400</v>
      </c>
      <c r="AT149">
        <v>1.74</v>
      </c>
      <c r="AU149">
        <v>38.015194000000001</v>
      </c>
      <c r="AV149">
        <v>4.2615723000000001E-2</v>
      </c>
      <c r="AW149" t="s">
        <v>6313</v>
      </c>
      <c r="AX149">
        <v>1.0529999999999999</v>
      </c>
      <c r="AY149">
        <v>86573600</v>
      </c>
      <c r="AZ149">
        <v>24.029</v>
      </c>
      <c r="BA149">
        <v>39.611713000000002</v>
      </c>
      <c r="BB149">
        <v>0.41828536999999999</v>
      </c>
      <c r="BC149">
        <v>1.0559638E-2</v>
      </c>
      <c r="BD149">
        <v>42.360579999999999</v>
      </c>
      <c r="BE149">
        <v>-2.3305817000000002</v>
      </c>
      <c r="BF149">
        <v>-5.5017700000000003E-2</v>
      </c>
      <c r="BG149">
        <v>3465541120</v>
      </c>
      <c r="BH149">
        <v>1.6659037000000001</v>
      </c>
      <c r="BI149">
        <v>15</v>
      </c>
      <c r="BJ149">
        <v>0</v>
      </c>
      <c r="BK149" t="b">
        <v>0</v>
      </c>
      <c r="BL149">
        <v>2</v>
      </c>
      <c r="BM149">
        <v>105283800000</v>
      </c>
      <c r="BN149" t="s">
        <v>656</v>
      </c>
    </row>
    <row r="150" spans="1:66" x14ac:dyDescent="0.2">
      <c r="A150" t="s">
        <v>657</v>
      </c>
      <c r="C150" t="s">
        <v>142</v>
      </c>
      <c r="D150" t="s">
        <v>143</v>
      </c>
      <c r="E150" t="s">
        <v>162</v>
      </c>
      <c r="F150" t="b">
        <v>0</v>
      </c>
      <c r="G150" t="s">
        <v>48</v>
      </c>
      <c r="H150" t="s">
        <v>897</v>
      </c>
      <c r="I150" t="s">
        <v>898</v>
      </c>
      <c r="J150" t="s">
        <v>899</v>
      </c>
      <c r="K150" t="s">
        <v>900</v>
      </c>
      <c r="L150" t="s">
        <v>146</v>
      </c>
      <c r="M150" t="s">
        <v>147</v>
      </c>
      <c r="N150">
        <v>-14400000</v>
      </c>
      <c r="O150" t="s">
        <v>148</v>
      </c>
      <c r="P150" t="b">
        <v>0</v>
      </c>
      <c r="Q150">
        <v>0</v>
      </c>
      <c r="R150">
        <v>0</v>
      </c>
      <c r="S150">
        <v>1589391221</v>
      </c>
      <c r="T150">
        <v>30.55</v>
      </c>
      <c r="U150">
        <v>30.55</v>
      </c>
      <c r="V150" t="s">
        <v>901</v>
      </c>
      <c r="W150">
        <v>30.55</v>
      </c>
      <c r="X150">
        <v>1004</v>
      </c>
      <c r="Y150">
        <v>30.55</v>
      </c>
      <c r="Z150">
        <v>0</v>
      </c>
      <c r="AA150">
        <v>0</v>
      </c>
      <c r="AB150">
        <v>0</v>
      </c>
      <c r="AC150">
        <v>0</v>
      </c>
      <c r="AD150" t="s">
        <v>902</v>
      </c>
      <c r="AE150" t="s">
        <v>48</v>
      </c>
      <c r="AF150">
        <v>30.55</v>
      </c>
      <c r="AG150">
        <v>353</v>
      </c>
      <c r="AH150">
        <v>125</v>
      </c>
      <c r="AI150">
        <v>4.5399989999999999</v>
      </c>
      <c r="AJ150">
        <v>0.17454821000000001</v>
      </c>
      <c r="AK150" t="s">
        <v>903</v>
      </c>
      <c r="AL150">
        <v>-11.950001</v>
      </c>
      <c r="AM150">
        <v>-0.28117648000000001</v>
      </c>
      <c r="AN150">
        <v>26.01</v>
      </c>
      <c r="AO150">
        <v>42.5</v>
      </c>
      <c r="AP150">
        <v>1590624000</v>
      </c>
      <c r="AQ150">
        <v>1586789940</v>
      </c>
      <c r="AR150">
        <v>1586789940</v>
      </c>
      <c r="AS150">
        <v>1586789940</v>
      </c>
      <c r="AT150">
        <v>1.04</v>
      </c>
      <c r="AU150">
        <v>7.8595313999999998</v>
      </c>
      <c r="AV150">
        <v>3.4042551999999997E-2</v>
      </c>
      <c r="AW150" t="s">
        <v>6313</v>
      </c>
      <c r="AX150">
        <v>3.887</v>
      </c>
      <c r="AY150">
        <v>1206330</v>
      </c>
      <c r="AZ150">
        <v>35.435000000000002</v>
      </c>
      <c r="BA150">
        <v>30.158570999999998</v>
      </c>
      <c r="BB150">
        <v>0.391428</v>
      </c>
      <c r="BC150">
        <v>1.2978996E-2</v>
      </c>
      <c r="BD150">
        <v>37.867027</v>
      </c>
      <c r="BE150">
        <v>-7.3170279999999996</v>
      </c>
      <c r="BF150">
        <v>-0.19322954000000001</v>
      </c>
      <c r="BG150">
        <v>36853380</v>
      </c>
      <c r="BH150">
        <v>0.86214190000000002</v>
      </c>
      <c r="BI150">
        <v>15</v>
      </c>
      <c r="BJ150">
        <v>0</v>
      </c>
      <c r="BK150" t="b">
        <v>0</v>
      </c>
      <c r="BL150">
        <v>2</v>
      </c>
      <c r="BM150">
        <v>804346200000</v>
      </c>
      <c r="BN150" t="s">
        <v>657</v>
      </c>
    </row>
    <row r="151" spans="1:66" x14ac:dyDescent="0.2">
      <c r="A151" t="s">
        <v>658</v>
      </c>
      <c r="C151" t="s">
        <v>142</v>
      </c>
      <c r="D151" t="s">
        <v>143</v>
      </c>
      <c r="E151" t="s">
        <v>162</v>
      </c>
      <c r="F151" t="b">
        <v>1</v>
      </c>
      <c r="G151" t="s">
        <v>48</v>
      </c>
      <c r="H151" t="s">
        <v>163</v>
      </c>
      <c r="I151" t="s">
        <v>904</v>
      </c>
      <c r="J151" t="s">
        <v>905</v>
      </c>
      <c r="K151" t="s">
        <v>906</v>
      </c>
      <c r="L151" t="s">
        <v>146</v>
      </c>
      <c r="M151" t="s">
        <v>147</v>
      </c>
      <c r="N151">
        <v>-14400000</v>
      </c>
      <c r="O151" t="s">
        <v>148</v>
      </c>
      <c r="P151" t="b">
        <v>0</v>
      </c>
      <c r="Q151">
        <v>-0.51000020000000001</v>
      </c>
      <c r="R151">
        <v>-1.6536972999999999</v>
      </c>
      <c r="S151">
        <v>1589486401</v>
      </c>
      <c r="T151">
        <v>30.33</v>
      </c>
      <c r="U151">
        <v>30.34</v>
      </c>
      <c r="V151" t="s">
        <v>3048</v>
      </c>
      <c r="W151">
        <v>28.63</v>
      </c>
      <c r="X151">
        <v>565645</v>
      </c>
      <c r="Y151">
        <v>30.84</v>
      </c>
      <c r="Z151">
        <v>28.01</v>
      </c>
      <c r="AA151">
        <v>30.26</v>
      </c>
      <c r="AB151">
        <v>8</v>
      </c>
      <c r="AC151">
        <v>11</v>
      </c>
      <c r="AD151" t="s">
        <v>164</v>
      </c>
      <c r="AE151" t="s">
        <v>48</v>
      </c>
      <c r="AF151">
        <v>30.15</v>
      </c>
      <c r="AG151">
        <v>757675</v>
      </c>
      <c r="AH151">
        <v>601000</v>
      </c>
      <c r="AI151">
        <v>9.1900010000000005</v>
      </c>
      <c r="AJ151">
        <v>0.43472093000000001</v>
      </c>
      <c r="AK151" t="s">
        <v>907</v>
      </c>
      <c r="AL151">
        <v>-20.87</v>
      </c>
      <c r="AM151">
        <v>-0.40761720000000001</v>
      </c>
      <c r="AN151">
        <v>21.14</v>
      </c>
      <c r="AO151">
        <v>51.2</v>
      </c>
      <c r="AP151">
        <v>1593561600</v>
      </c>
      <c r="AQ151">
        <v>1588935601</v>
      </c>
      <c r="AR151">
        <v>1596558600</v>
      </c>
      <c r="AS151">
        <v>1597077000</v>
      </c>
      <c r="AT151">
        <v>1.21</v>
      </c>
      <c r="AU151">
        <v>14.882236499999999</v>
      </c>
      <c r="AV151">
        <v>3.923476E-2</v>
      </c>
      <c r="AW151" t="s">
        <v>6313</v>
      </c>
      <c r="AX151">
        <v>2.0379999999999998</v>
      </c>
      <c r="AY151">
        <v>95752000</v>
      </c>
      <c r="AZ151">
        <v>17.242000000000001</v>
      </c>
      <c r="BA151">
        <v>33.070569999999996</v>
      </c>
      <c r="BB151">
        <v>-2.7405719999999998</v>
      </c>
      <c r="BC151">
        <v>-8.287042E-2</v>
      </c>
      <c r="BD151">
        <v>38.968043999999999</v>
      </c>
      <c r="BE151">
        <v>-8.6380440000000007</v>
      </c>
      <c r="BF151">
        <v>-0.22166994000000001</v>
      </c>
      <c r="BG151">
        <v>2904158208</v>
      </c>
      <c r="BH151">
        <v>1.7590766</v>
      </c>
      <c r="BI151">
        <v>15</v>
      </c>
      <c r="BJ151">
        <v>0</v>
      </c>
      <c r="BK151" t="b">
        <v>0</v>
      </c>
      <c r="BL151">
        <v>2</v>
      </c>
      <c r="BM151">
        <v>322151400000</v>
      </c>
      <c r="BN151" t="s">
        <v>658</v>
      </c>
    </row>
    <row r="152" spans="1:66" x14ac:dyDescent="0.2">
      <c r="A152" t="s">
        <v>659</v>
      </c>
      <c r="C152" t="s">
        <v>142</v>
      </c>
      <c r="D152" t="s">
        <v>143</v>
      </c>
      <c r="E152" t="s">
        <v>162</v>
      </c>
      <c r="F152" t="b">
        <v>1</v>
      </c>
      <c r="G152" t="s">
        <v>48</v>
      </c>
      <c r="H152" t="s">
        <v>145</v>
      </c>
      <c r="I152" t="s">
        <v>908</v>
      </c>
      <c r="J152" t="s">
        <v>908</v>
      </c>
      <c r="K152" t="s">
        <v>909</v>
      </c>
      <c r="L152" t="s">
        <v>146</v>
      </c>
      <c r="M152" t="s">
        <v>147</v>
      </c>
      <c r="N152">
        <v>-14400000</v>
      </c>
      <c r="O152" t="s">
        <v>148</v>
      </c>
      <c r="P152" t="b">
        <v>0</v>
      </c>
      <c r="Q152">
        <v>-0.44000053</v>
      </c>
      <c r="R152">
        <v>-1.6405687</v>
      </c>
      <c r="S152">
        <v>1589486402</v>
      </c>
      <c r="T152">
        <v>26.38</v>
      </c>
      <c r="U152">
        <v>26.32</v>
      </c>
      <c r="V152" t="s">
        <v>3725</v>
      </c>
      <c r="W152">
        <v>25.85</v>
      </c>
      <c r="X152">
        <v>11901</v>
      </c>
      <c r="Y152">
        <v>26.82</v>
      </c>
      <c r="Z152">
        <v>0</v>
      </c>
      <c r="AA152">
        <v>26.99</v>
      </c>
      <c r="AB152">
        <v>9</v>
      </c>
      <c r="AC152">
        <v>9</v>
      </c>
      <c r="AD152" t="s">
        <v>149</v>
      </c>
      <c r="AE152" t="s">
        <v>48</v>
      </c>
      <c r="AF152">
        <v>26.08</v>
      </c>
      <c r="AG152">
        <v>16417</v>
      </c>
      <c r="AH152">
        <v>12850</v>
      </c>
      <c r="AI152">
        <v>0.68999860000000002</v>
      </c>
      <c r="AJ152">
        <v>2.6858646E-2</v>
      </c>
      <c r="AK152" t="s">
        <v>910</v>
      </c>
      <c r="AL152">
        <v>-22.44</v>
      </c>
      <c r="AM152">
        <v>-0.45964769999999999</v>
      </c>
      <c r="AN152">
        <v>25.69</v>
      </c>
      <c r="AO152">
        <v>48.82</v>
      </c>
      <c r="AP152">
        <v>1575244800</v>
      </c>
      <c r="AQ152">
        <v>1587653940</v>
      </c>
      <c r="AR152">
        <v>1594911540</v>
      </c>
      <c r="AS152">
        <v>1595260800</v>
      </c>
      <c r="AT152">
        <v>1.39</v>
      </c>
      <c r="AU152">
        <v>10.103408</v>
      </c>
      <c r="AV152">
        <v>5.1826995000000001E-2</v>
      </c>
      <c r="AW152" t="s">
        <v>6313</v>
      </c>
      <c r="AX152">
        <v>2.6110000000000002</v>
      </c>
      <c r="AY152">
        <v>6489570</v>
      </c>
      <c r="AZ152">
        <v>29.518000000000001</v>
      </c>
      <c r="BA152">
        <v>28.940857000000001</v>
      </c>
      <c r="BB152">
        <v>-2.5608578</v>
      </c>
      <c r="BC152">
        <v>-8.8485900000000006E-2</v>
      </c>
      <c r="BD152">
        <v>38.039566000000001</v>
      </c>
      <c r="BE152">
        <v>-11.659566999999999</v>
      </c>
      <c r="BF152">
        <v>-0.30651155000000002</v>
      </c>
      <c r="BG152">
        <v>171194848</v>
      </c>
      <c r="BH152">
        <v>0.89369195999999995</v>
      </c>
      <c r="BI152">
        <v>15</v>
      </c>
      <c r="BJ152">
        <v>0</v>
      </c>
      <c r="BK152" t="b">
        <v>0</v>
      </c>
      <c r="BL152">
        <v>2</v>
      </c>
      <c r="BM152">
        <v>944058600000</v>
      </c>
      <c r="BN152" t="s">
        <v>659</v>
      </c>
    </row>
    <row r="153" spans="1:66" x14ac:dyDescent="0.2">
      <c r="A153" t="s">
        <v>660</v>
      </c>
      <c r="C153" t="s">
        <v>142</v>
      </c>
      <c r="D153" t="s">
        <v>143</v>
      </c>
      <c r="E153" t="s">
        <v>162</v>
      </c>
      <c r="F153" t="b">
        <v>1</v>
      </c>
      <c r="G153" t="s">
        <v>48</v>
      </c>
      <c r="H153" t="s">
        <v>163</v>
      </c>
      <c r="I153" t="s">
        <v>911</v>
      </c>
      <c r="J153" t="s">
        <v>912</v>
      </c>
      <c r="K153" t="s">
        <v>913</v>
      </c>
      <c r="L153" t="s">
        <v>146</v>
      </c>
      <c r="M153" t="s">
        <v>147</v>
      </c>
      <c r="N153">
        <v>-14400000</v>
      </c>
      <c r="O153" t="s">
        <v>148</v>
      </c>
      <c r="P153" t="b">
        <v>0</v>
      </c>
      <c r="Q153">
        <v>0.36999893</v>
      </c>
      <c r="R153">
        <v>1.3405758000000001</v>
      </c>
      <c r="S153">
        <v>1589486401</v>
      </c>
      <c r="T153">
        <v>27.97</v>
      </c>
      <c r="U153">
        <v>28.17</v>
      </c>
      <c r="V153" t="s">
        <v>1091</v>
      </c>
      <c r="W153">
        <v>25.87</v>
      </c>
      <c r="X153">
        <v>1394632</v>
      </c>
      <c r="Y153">
        <v>27.6</v>
      </c>
      <c r="Z153">
        <v>0</v>
      </c>
      <c r="AA153">
        <v>0</v>
      </c>
      <c r="AB153">
        <v>8</v>
      </c>
      <c r="AC153">
        <v>8</v>
      </c>
      <c r="AD153" t="s">
        <v>164</v>
      </c>
      <c r="AE153" t="s">
        <v>48</v>
      </c>
      <c r="AF153">
        <v>27.01</v>
      </c>
      <c r="AG153">
        <v>1944359</v>
      </c>
      <c r="AH153">
        <v>1808337</v>
      </c>
      <c r="AI153">
        <v>3.9299984000000001</v>
      </c>
      <c r="AJ153">
        <v>0.16347747000000001</v>
      </c>
      <c r="AK153" t="s">
        <v>914</v>
      </c>
      <c r="AL153">
        <v>-31.289999000000002</v>
      </c>
      <c r="AM153">
        <v>-0.52801215999999995</v>
      </c>
      <c r="AN153">
        <v>24.04</v>
      </c>
      <c r="AO153">
        <v>59.26</v>
      </c>
      <c r="AP153">
        <v>1589500800</v>
      </c>
      <c r="AQ153">
        <v>1588595404</v>
      </c>
      <c r="AR153">
        <v>1596126600</v>
      </c>
      <c r="AS153">
        <v>1596472200</v>
      </c>
      <c r="AT153">
        <v>2.0449999999999999</v>
      </c>
      <c r="AU153">
        <v>19.014277</v>
      </c>
      <c r="AV153">
        <v>7.4094205999999996E-2</v>
      </c>
      <c r="AW153" t="s">
        <v>6313</v>
      </c>
      <c r="AX153">
        <v>1.4710000000000001</v>
      </c>
      <c r="AY153">
        <v>171963008</v>
      </c>
      <c r="AZ153">
        <v>23.004000000000001</v>
      </c>
      <c r="BA153">
        <v>30.87143</v>
      </c>
      <c r="BB153">
        <v>-2.9014300999999998</v>
      </c>
      <c r="BC153">
        <v>-9.3984310000000001E-2</v>
      </c>
      <c r="BD153">
        <v>47.321013999999998</v>
      </c>
      <c r="BE153">
        <v>-19.351015</v>
      </c>
      <c r="BF153">
        <v>-0.40893069999999998</v>
      </c>
      <c r="BG153">
        <v>4809805312</v>
      </c>
      <c r="BH153">
        <v>1.2158755000000001</v>
      </c>
      <c r="BI153">
        <v>15</v>
      </c>
      <c r="BJ153">
        <v>0</v>
      </c>
      <c r="BK153" t="b">
        <v>0</v>
      </c>
      <c r="BL153">
        <v>2</v>
      </c>
      <c r="BM153">
        <v>466176600000</v>
      </c>
      <c r="BN153" t="s">
        <v>660</v>
      </c>
    </row>
    <row r="154" spans="1:66" x14ac:dyDescent="0.2">
      <c r="A154" t="s">
        <v>661</v>
      </c>
      <c r="C154" t="s">
        <v>142</v>
      </c>
      <c r="D154" t="s">
        <v>143</v>
      </c>
      <c r="E154" t="s">
        <v>162</v>
      </c>
      <c r="F154" t="b">
        <v>1</v>
      </c>
      <c r="G154" t="s">
        <v>48</v>
      </c>
      <c r="H154" t="s">
        <v>163</v>
      </c>
      <c r="I154" t="s">
        <v>915</v>
      </c>
      <c r="J154" t="s">
        <v>915</v>
      </c>
      <c r="K154" t="s">
        <v>916</v>
      </c>
      <c r="L154" t="s">
        <v>146</v>
      </c>
      <c r="M154" t="s">
        <v>147</v>
      </c>
      <c r="N154">
        <v>-14400000</v>
      </c>
      <c r="O154" t="s">
        <v>148</v>
      </c>
      <c r="P154" t="b">
        <v>0</v>
      </c>
      <c r="Q154">
        <v>0.17000198</v>
      </c>
      <c r="R154">
        <v>0.45552515999999998</v>
      </c>
      <c r="S154">
        <v>1589486401</v>
      </c>
      <c r="T154">
        <v>37.49</v>
      </c>
      <c r="U154">
        <v>37.51</v>
      </c>
      <c r="V154" t="s">
        <v>3049</v>
      </c>
      <c r="W154">
        <v>35.75</v>
      </c>
      <c r="X154">
        <v>2608801</v>
      </c>
      <c r="Y154">
        <v>37.32</v>
      </c>
      <c r="Z154">
        <v>36</v>
      </c>
      <c r="AA154">
        <v>42</v>
      </c>
      <c r="AB154">
        <v>8</v>
      </c>
      <c r="AC154">
        <v>9</v>
      </c>
      <c r="AD154" t="s">
        <v>164</v>
      </c>
      <c r="AE154" t="s">
        <v>48</v>
      </c>
      <c r="AF154">
        <v>36.369999999999997</v>
      </c>
      <c r="AG154">
        <v>3230745</v>
      </c>
      <c r="AH154">
        <v>2190587</v>
      </c>
      <c r="AI154">
        <v>9.9600010000000001</v>
      </c>
      <c r="AJ154">
        <v>0.36178716999999999</v>
      </c>
      <c r="AK154" t="s">
        <v>917</v>
      </c>
      <c r="AL154">
        <v>-21.21</v>
      </c>
      <c r="AM154">
        <v>-0.36132878000000002</v>
      </c>
      <c r="AN154">
        <v>27.53</v>
      </c>
      <c r="AO154">
        <v>58.7</v>
      </c>
      <c r="AP154">
        <v>1589155200</v>
      </c>
      <c r="AQ154">
        <v>1588075207</v>
      </c>
      <c r="AR154">
        <v>1594917000</v>
      </c>
      <c r="AS154">
        <v>1595262600</v>
      </c>
      <c r="AT154">
        <v>1.605</v>
      </c>
      <c r="AU154">
        <v>14.570541</v>
      </c>
      <c r="AV154">
        <v>4.3006429999999998E-2</v>
      </c>
      <c r="AW154" t="s">
        <v>6313</v>
      </c>
      <c r="AX154">
        <v>2.573</v>
      </c>
      <c r="AY154">
        <v>301135008</v>
      </c>
      <c r="AZ154">
        <v>33.765999999999998</v>
      </c>
      <c r="BA154">
        <v>38.122855999999999</v>
      </c>
      <c r="BB154">
        <v>-0.63285446000000001</v>
      </c>
      <c r="BC154">
        <v>-1.6600395E-2</v>
      </c>
      <c r="BD154">
        <v>46.860073</v>
      </c>
      <c r="BE154">
        <v>-9.3700709999999994</v>
      </c>
      <c r="BF154">
        <v>-0.19995853</v>
      </c>
      <c r="BG154">
        <v>11289551872</v>
      </c>
      <c r="BH154">
        <v>1.1102885</v>
      </c>
      <c r="BI154">
        <v>15</v>
      </c>
      <c r="BJ154">
        <v>0</v>
      </c>
      <c r="BK154" t="b">
        <v>0</v>
      </c>
      <c r="BL154">
        <v>2</v>
      </c>
      <c r="BM154">
        <v>322151400000</v>
      </c>
      <c r="BN154" t="s">
        <v>661</v>
      </c>
    </row>
    <row r="155" spans="1:66" x14ac:dyDescent="0.2">
      <c r="A155" t="s">
        <v>662</v>
      </c>
      <c r="C155" t="s">
        <v>142</v>
      </c>
      <c r="D155" t="s">
        <v>143</v>
      </c>
      <c r="E155" t="s">
        <v>162</v>
      </c>
      <c r="F155" t="b">
        <v>1</v>
      </c>
      <c r="G155" t="s">
        <v>48</v>
      </c>
      <c r="H155" t="s">
        <v>163</v>
      </c>
      <c r="I155" t="s">
        <v>918</v>
      </c>
      <c r="J155" t="s">
        <v>919</v>
      </c>
      <c r="K155" t="s">
        <v>920</v>
      </c>
      <c r="L155" t="s">
        <v>146</v>
      </c>
      <c r="M155" t="s">
        <v>147</v>
      </c>
      <c r="N155">
        <v>-14400000</v>
      </c>
      <c r="O155" t="s">
        <v>148</v>
      </c>
      <c r="P155" t="b">
        <v>0</v>
      </c>
      <c r="Q155">
        <v>-0.52999879999999999</v>
      </c>
      <c r="R155">
        <v>-0.89647966999999995</v>
      </c>
      <c r="S155">
        <v>1589486401</v>
      </c>
      <c r="T155">
        <v>58.59</v>
      </c>
      <c r="U155">
        <v>59.1</v>
      </c>
      <c r="V155" t="s">
        <v>3050</v>
      </c>
      <c r="W155">
        <v>55.7</v>
      </c>
      <c r="X155">
        <v>243638</v>
      </c>
      <c r="Y155">
        <v>59.12</v>
      </c>
      <c r="Z155">
        <v>57.84</v>
      </c>
      <c r="AA155">
        <v>0</v>
      </c>
      <c r="AB155">
        <v>8</v>
      </c>
      <c r="AC155">
        <v>8</v>
      </c>
      <c r="AD155" t="s">
        <v>164</v>
      </c>
      <c r="AE155" t="s">
        <v>48</v>
      </c>
      <c r="AF155">
        <v>58.02</v>
      </c>
      <c r="AG155">
        <v>253359</v>
      </c>
      <c r="AH155">
        <v>197262</v>
      </c>
      <c r="AI155">
        <v>8.09</v>
      </c>
      <c r="AJ155">
        <v>0.16019802</v>
      </c>
      <c r="AK155" t="s">
        <v>921</v>
      </c>
      <c r="AL155">
        <v>-18.670002</v>
      </c>
      <c r="AM155">
        <v>-0.24165158</v>
      </c>
      <c r="AN155">
        <v>50.5</v>
      </c>
      <c r="AO155">
        <v>77.260000000000005</v>
      </c>
      <c r="AP155">
        <v>1589500800</v>
      </c>
      <c r="AQ155">
        <v>1588932013</v>
      </c>
      <c r="AR155">
        <v>1596535200</v>
      </c>
      <c r="AS155">
        <v>1597068000</v>
      </c>
      <c r="AT155">
        <v>1.905</v>
      </c>
      <c r="AU155">
        <v>26.839210000000001</v>
      </c>
      <c r="AV155">
        <v>3.2222599999999997E-2</v>
      </c>
      <c r="AW155" t="s">
        <v>6313</v>
      </c>
      <c r="AX155">
        <v>2.1829999999999998</v>
      </c>
      <c r="AY155">
        <v>30529000</v>
      </c>
      <c r="AZ155">
        <v>29.530999999999999</v>
      </c>
      <c r="BA155">
        <v>62.161999999999999</v>
      </c>
      <c r="BB155">
        <v>-3.5719986000000001</v>
      </c>
      <c r="BC155">
        <v>-5.7462737E-2</v>
      </c>
      <c r="BD155">
        <v>67.753690000000006</v>
      </c>
      <c r="BE155">
        <v>-9.1636919999999993</v>
      </c>
      <c r="BF155">
        <v>-0.13525007999999999</v>
      </c>
      <c r="BG155">
        <v>1788694144</v>
      </c>
      <c r="BH155">
        <v>1.9840168</v>
      </c>
      <c r="BI155">
        <v>15</v>
      </c>
      <c r="BJ155">
        <v>0</v>
      </c>
      <c r="BK155" t="b">
        <v>0</v>
      </c>
      <c r="BL155">
        <v>2</v>
      </c>
      <c r="BM155">
        <v>99153000000</v>
      </c>
      <c r="BN155" t="s">
        <v>662</v>
      </c>
    </row>
    <row r="156" spans="1:66" x14ac:dyDescent="0.2">
      <c r="A156" t="s">
        <v>663</v>
      </c>
      <c r="C156" t="s">
        <v>142</v>
      </c>
      <c r="D156" t="s">
        <v>143</v>
      </c>
      <c r="E156" t="s">
        <v>162</v>
      </c>
      <c r="F156" t="b">
        <v>1</v>
      </c>
      <c r="G156" t="s">
        <v>48</v>
      </c>
      <c r="H156" t="s">
        <v>163</v>
      </c>
      <c r="I156" t="s">
        <v>922</v>
      </c>
      <c r="J156" t="s">
        <v>923</v>
      </c>
      <c r="K156" t="s">
        <v>924</v>
      </c>
      <c r="L156" t="s">
        <v>146</v>
      </c>
      <c r="M156" t="s">
        <v>147</v>
      </c>
      <c r="N156">
        <v>-14400000</v>
      </c>
      <c r="O156" t="s">
        <v>148</v>
      </c>
      <c r="P156" t="b">
        <v>0</v>
      </c>
      <c r="Q156">
        <v>0.71000004000000005</v>
      </c>
      <c r="R156">
        <v>5.1976576000000003</v>
      </c>
      <c r="S156">
        <v>1589486401</v>
      </c>
      <c r="T156">
        <v>14.37</v>
      </c>
      <c r="U156">
        <v>14.51</v>
      </c>
      <c r="V156" t="s">
        <v>1092</v>
      </c>
      <c r="W156">
        <v>13.08</v>
      </c>
      <c r="X156">
        <v>3157641</v>
      </c>
      <c r="Y156">
        <v>13.66</v>
      </c>
      <c r="Z156">
        <v>0</v>
      </c>
      <c r="AA156">
        <v>14.96</v>
      </c>
      <c r="AB156">
        <v>9</v>
      </c>
      <c r="AC156">
        <v>8</v>
      </c>
      <c r="AD156" t="s">
        <v>164</v>
      </c>
      <c r="AE156" t="s">
        <v>48</v>
      </c>
      <c r="AF156">
        <v>13.39</v>
      </c>
      <c r="AG156">
        <v>2695814</v>
      </c>
      <c r="AH156">
        <v>2707587</v>
      </c>
      <c r="AI156">
        <v>2.4899998000000001</v>
      </c>
      <c r="AJ156">
        <v>0.20959593000000001</v>
      </c>
      <c r="AK156" t="s">
        <v>925</v>
      </c>
      <c r="AL156">
        <v>-9.7300004999999992</v>
      </c>
      <c r="AM156">
        <v>-0.40373445000000002</v>
      </c>
      <c r="AN156">
        <v>11.88</v>
      </c>
      <c r="AO156">
        <v>24.1</v>
      </c>
      <c r="AP156">
        <v>1592179200</v>
      </c>
      <c r="AQ156">
        <v>1587646808</v>
      </c>
      <c r="AR156">
        <v>1595516340</v>
      </c>
      <c r="AS156">
        <v>1595865600</v>
      </c>
      <c r="AT156">
        <v>0.81</v>
      </c>
      <c r="AU156">
        <v>109.69466</v>
      </c>
      <c r="AV156">
        <v>5.9297219999999998E-2</v>
      </c>
      <c r="AW156" t="s">
        <v>6313</v>
      </c>
      <c r="AX156">
        <v>0.13100000000000001</v>
      </c>
      <c r="AY156">
        <v>303992992</v>
      </c>
      <c r="AZ156">
        <v>17.091999999999999</v>
      </c>
      <c r="BA156">
        <v>15.374000000000001</v>
      </c>
      <c r="BB156">
        <v>-1.0039997000000001</v>
      </c>
      <c r="BC156">
        <v>-6.5305050000000003E-2</v>
      </c>
      <c r="BD156">
        <v>20.035724999999999</v>
      </c>
      <c r="BE156">
        <v>-5.6657247999999996</v>
      </c>
      <c r="BF156">
        <v>-0.28278112</v>
      </c>
      <c r="BG156">
        <v>4368379392</v>
      </c>
      <c r="BH156">
        <v>0.84074426000000002</v>
      </c>
      <c r="BI156">
        <v>15</v>
      </c>
      <c r="BJ156">
        <v>0</v>
      </c>
      <c r="BK156" t="b">
        <v>0</v>
      </c>
      <c r="BL156">
        <v>2</v>
      </c>
      <c r="BM156">
        <v>322151400000</v>
      </c>
      <c r="BN156" t="s">
        <v>663</v>
      </c>
    </row>
    <row r="157" spans="1:66" x14ac:dyDescent="0.2">
      <c r="A157" t="s">
        <v>664</v>
      </c>
      <c r="C157" t="s">
        <v>142</v>
      </c>
      <c r="D157" t="s">
        <v>143</v>
      </c>
      <c r="E157" t="s">
        <v>162</v>
      </c>
      <c r="F157" t="b">
        <v>1</v>
      </c>
      <c r="G157" t="s">
        <v>48</v>
      </c>
      <c r="H157" t="s">
        <v>145</v>
      </c>
      <c r="I157" t="s">
        <v>926</v>
      </c>
      <c r="J157" t="s">
        <v>927</v>
      </c>
      <c r="K157" t="s">
        <v>928</v>
      </c>
      <c r="L157" t="s">
        <v>146</v>
      </c>
      <c r="M157" t="s">
        <v>147</v>
      </c>
      <c r="N157">
        <v>-14400000</v>
      </c>
      <c r="O157" t="s">
        <v>148</v>
      </c>
      <c r="P157" t="b">
        <v>0</v>
      </c>
      <c r="Q157">
        <v>0.40999985</v>
      </c>
      <c r="R157">
        <v>3.9047603999999998</v>
      </c>
      <c r="S157">
        <v>1589486402</v>
      </c>
      <c r="T157">
        <v>10.91</v>
      </c>
      <c r="U157">
        <v>11.03</v>
      </c>
      <c r="V157" t="s">
        <v>1093</v>
      </c>
      <c r="W157">
        <v>10</v>
      </c>
      <c r="X157">
        <v>3648156</v>
      </c>
      <c r="Y157">
        <v>10.5</v>
      </c>
      <c r="Z157">
        <v>0</v>
      </c>
      <c r="AA157">
        <v>17.52</v>
      </c>
      <c r="AB157">
        <v>18</v>
      </c>
      <c r="AC157">
        <v>11</v>
      </c>
      <c r="AD157" t="s">
        <v>149</v>
      </c>
      <c r="AE157" t="s">
        <v>48</v>
      </c>
      <c r="AF157">
        <v>11</v>
      </c>
      <c r="AG157">
        <v>5307591</v>
      </c>
      <c r="AH157">
        <v>2777725</v>
      </c>
      <c r="AI157">
        <v>1.54</v>
      </c>
      <c r="AJ157">
        <v>0.16435432</v>
      </c>
      <c r="AK157" t="s">
        <v>929</v>
      </c>
      <c r="AL157">
        <v>-6.3099995</v>
      </c>
      <c r="AM157">
        <v>-0.36643437000000001</v>
      </c>
      <c r="AN157">
        <v>9.3699999999999992</v>
      </c>
      <c r="AO157">
        <v>17.22</v>
      </c>
      <c r="AP157">
        <v>1589500800</v>
      </c>
      <c r="AQ157">
        <v>1571356800</v>
      </c>
      <c r="AR157">
        <v>1563361140</v>
      </c>
      <c r="AS157">
        <v>1563796800</v>
      </c>
      <c r="AT157">
        <v>0.71</v>
      </c>
      <c r="AU157">
        <v>8.604101</v>
      </c>
      <c r="AV157">
        <v>6.761905E-2</v>
      </c>
      <c r="AW157" t="s">
        <v>6313</v>
      </c>
      <c r="AX157">
        <v>1.268</v>
      </c>
      <c r="AY157">
        <v>424657984</v>
      </c>
      <c r="AZ157">
        <v>17.664999999999999</v>
      </c>
      <c r="BA157">
        <v>11.392571</v>
      </c>
      <c r="BB157">
        <v>-0.48257159999999999</v>
      </c>
      <c r="BC157">
        <v>-4.2358443000000003E-2</v>
      </c>
      <c r="BD157">
        <v>14.648986000000001</v>
      </c>
      <c r="BE157">
        <v>-3.7389860000000001</v>
      </c>
      <c r="BF157">
        <v>-0.25523856</v>
      </c>
      <c r="BG157">
        <v>4633018368</v>
      </c>
      <c r="BH157">
        <v>0.61760539999999997</v>
      </c>
      <c r="BI157">
        <v>15</v>
      </c>
      <c r="BJ157">
        <v>0</v>
      </c>
      <c r="BK157" t="b">
        <v>0</v>
      </c>
      <c r="BL157">
        <v>2</v>
      </c>
      <c r="BM157">
        <v>584199000000</v>
      </c>
      <c r="BN157" t="s">
        <v>664</v>
      </c>
    </row>
    <row r="158" spans="1:66" x14ac:dyDescent="0.2">
      <c r="A158" t="s">
        <v>665</v>
      </c>
      <c r="C158" t="s">
        <v>142</v>
      </c>
      <c r="D158" t="s">
        <v>143</v>
      </c>
      <c r="E158" t="s">
        <v>162</v>
      </c>
      <c r="F158" t="b">
        <v>1</v>
      </c>
      <c r="G158" t="s">
        <v>48</v>
      </c>
      <c r="H158" t="s">
        <v>145</v>
      </c>
      <c r="I158" t="s">
        <v>930</v>
      </c>
      <c r="J158" t="s">
        <v>931</v>
      </c>
      <c r="K158" t="s">
        <v>932</v>
      </c>
      <c r="L158" t="s">
        <v>146</v>
      </c>
      <c r="M158" t="s">
        <v>147</v>
      </c>
      <c r="N158">
        <v>-14400000</v>
      </c>
      <c r="O158" t="s">
        <v>148</v>
      </c>
      <c r="P158" t="b">
        <v>0</v>
      </c>
      <c r="Q158">
        <v>0.11999512</v>
      </c>
      <c r="R158">
        <v>9.0249029999999994E-2</v>
      </c>
      <c r="S158">
        <v>1589486402</v>
      </c>
      <c r="T158">
        <v>133.08000000000001</v>
      </c>
      <c r="U158">
        <v>133.56</v>
      </c>
      <c r="V158" t="s">
        <v>3051</v>
      </c>
      <c r="W158">
        <v>130.15</v>
      </c>
      <c r="X158">
        <v>5522343</v>
      </c>
      <c r="Y158">
        <v>132.96</v>
      </c>
      <c r="Z158">
        <v>0</v>
      </c>
      <c r="AA158">
        <v>134.29</v>
      </c>
      <c r="AB158">
        <v>8</v>
      </c>
      <c r="AC158">
        <v>13</v>
      </c>
      <c r="AD158" t="s">
        <v>149</v>
      </c>
      <c r="AE158" t="s">
        <v>48</v>
      </c>
      <c r="AF158">
        <v>133.18</v>
      </c>
      <c r="AG158">
        <v>7041419</v>
      </c>
      <c r="AH158">
        <v>4463125</v>
      </c>
      <c r="AI158">
        <v>31.660004000000001</v>
      </c>
      <c r="AJ158">
        <v>0.31216726</v>
      </c>
      <c r="AK158" t="s">
        <v>933</v>
      </c>
      <c r="AL158">
        <v>-14.119994999999999</v>
      </c>
      <c r="AM158">
        <v>-9.5923880000000003E-2</v>
      </c>
      <c r="AN158">
        <v>101.42</v>
      </c>
      <c r="AO158">
        <v>147.19999999999999</v>
      </c>
      <c r="AP158">
        <v>1593475200</v>
      </c>
      <c r="AQ158">
        <v>1588091400</v>
      </c>
      <c r="AR158">
        <v>1594116000</v>
      </c>
      <c r="AS158">
        <v>1594648800</v>
      </c>
      <c r="AT158">
        <v>3.82</v>
      </c>
      <c r="AU158">
        <v>25.770721000000002</v>
      </c>
      <c r="AV158">
        <v>2.8730443000000001E-2</v>
      </c>
      <c r="AW158" t="s">
        <v>6313</v>
      </c>
      <c r="AX158">
        <v>5.1639999999999997</v>
      </c>
      <c r="AY158">
        <v>1394400000</v>
      </c>
      <c r="AZ158">
        <v>9.6940000000000008</v>
      </c>
      <c r="BA158">
        <v>130.85915</v>
      </c>
      <c r="BB158">
        <v>2.2208557</v>
      </c>
      <c r="BC158">
        <v>1.6971343999999999E-2</v>
      </c>
      <c r="BD158">
        <v>134.60875999999999</v>
      </c>
      <c r="BE158">
        <v>-1.5287628</v>
      </c>
      <c r="BF158">
        <v>-1.1357081999999999E-2</v>
      </c>
      <c r="BG158">
        <v>185566756864</v>
      </c>
      <c r="BH158">
        <v>13.728078999999999</v>
      </c>
      <c r="BI158">
        <v>15</v>
      </c>
      <c r="BJ158">
        <v>0</v>
      </c>
      <c r="BK158" t="b">
        <v>0</v>
      </c>
      <c r="BL158">
        <v>2</v>
      </c>
      <c r="BM158">
        <v>76253400000</v>
      </c>
      <c r="BN158" t="s">
        <v>665</v>
      </c>
    </row>
    <row r="159" spans="1:66" x14ac:dyDescent="0.2">
      <c r="A159" t="s">
        <v>666</v>
      </c>
      <c r="C159" t="s">
        <v>142</v>
      </c>
      <c r="D159" t="s">
        <v>143</v>
      </c>
      <c r="E159" t="s">
        <v>162</v>
      </c>
      <c r="F159" t="b">
        <v>1</v>
      </c>
      <c r="G159" t="s">
        <v>48</v>
      </c>
      <c r="H159" t="s">
        <v>163</v>
      </c>
      <c r="I159" t="s">
        <v>934</v>
      </c>
      <c r="J159" t="s">
        <v>935</v>
      </c>
      <c r="K159" t="s">
        <v>936</v>
      </c>
      <c r="L159" t="s">
        <v>146</v>
      </c>
      <c r="M159" t="s">
        <v>147</v>
      </c>
      <c r="N159">
        <v>-14400000</v>
      </c>
      <c r="O159" t="s">
        <v>148</v>
      </c>
      <c r="P159" t="b">
        <v>0</v>
      </c>
      <c r="Q159">
        <v>-0.11000061</v>
      </c>
      <c r="R159">
        <v>-9.6559524999999993E-2</v>
      </c>
      <c r="S159">
        <v>1589486401</v>
      </c>
      <c r="T159">
        <v>113.81</v>
      </c>
      <c r="U159">
        <v>114.45</v>
      </c>
      <c r="V159" t="s">
        <v>3052</v>
      </c>
      <c r="W159">
        <v>111.25</v>
      </c>
      <c r="X159">
        <v>9098670</v>
      </c>
      <c r="Y159">
        <v>113.92</v>
      </c>
      <c r="Z159">
        <v>113.81</v>
      </c>
      <c r="AA159">
        <v>0</v>
      </c>
      <c r="AB159">
        <v>9</v>
      </c>
      <c r="AC159">
        <v>40</v>
      </c>
      <c r="AD159" t="s">
        <v>164</v>
      </c>
      <c r="AE159" t="s">
        <v>48</v>
      </c>
      <c r="AF159">
        <v>113.54</v>
      </c>
      <c r="AG159">
        <v>12113088</v>
      </c>
      <c r="AH159">
        <v>7958325</v>
      </c>
      <c r="AI159">
        <v>19.470001</v>
      </c>
      <c r="AJ159">
        <v>0.20638119999999999</v>
      </c>
      <c r="AK159" t="s">
        <v>937</v>
      </c>
      <c r="AL159">
        <v>-14.279999</v>
      </c>
      <c r="AM159">
        <v>-0.1114841</v>
      </c>
      <c r="AN159">
        <v>94.34</v>
      </c>
      <c r="AO159">
        <v>128.09</v>
      </c>
      <c r="AP159">
        <v>1589500800</v>
      </c>
      <c r="AQ159">
        <v>1587121200</v>
      </c>
      <c r="AR159">
        <v>1595953800</v>
      </c>
      <c r="AS159">
        <v>1596472200</v>
      </c>
      <c r="AT159">
        <v>2.984</v>
      </c>
      <c r="AU159">
        <v>61.320039999999999</v>
      </c>
      <c r="AV159">
        <v>2.619382E-2</v>
      </c>
      <c r="AW159" t="s">
        <v>6313</v>
      </c>
      <c r="AX159">
        <v>1.8560000000000001</v>
      </c>
      <c r="AY159">
        <v>2469449984</v>
      </c>
      <c r="AZ159">
        <v>18.032</v>
      </c>
      <c r="BA159">
        <v>116.01657</v>
      </c>
      <c r="BB159">
        <v>-2.2065735000000002</v>
      </c>
      <c r="BC159">
        <v>-1.9019468000000001E-2</v>
      </c>
      <c r="BD159">
        <v>120.21245999999999</v>
      </c>
      <c r="BE159">
        <v>-6.4024660000000004</v>
      </c>
      <c r="BF159">
        <v>-5.3259584999999998E-2</v>
      </c>
      <c r="BG159">
        <v>281752600576</v>
      </c>
      <c r="BH159">
        <v>6.3115572999999996</v>
      </c>
      <c r="BI159">
        <v>15</v>
      </c>
      <c r="BJ159">
        <v>0</v>
      </c>
      <c r="BK159" t="b">
        <v>0</v>
      </c>
      <c r="BL159">
        <v>2</v>
      </c>
      <c r="BM159">
        <v>-252322200000</v>
      </c>
      <c r="BN159" t="s">
        <v>666</v>
      </c>
    </row>
    <row r="160" spans="1:66" x14ac:dyDescent="0.2">
      <c r="A160" t="s">
        <v>667</v>
      </c>
      <c r="C160" t="s">
        <v>142</v>
      </c>
      <c r="D160" t="s">
        <v>143</v>
      </c>
      <c r="E160" t="s">
        <v>162</v>
      </c>
      <c r="F160" t="b">
        <v>1</v>
      </c>
      <c r="G160" t="s">
        <v>48</v>
      </c>
      <c r="H160" t="s">
        <v>163</v>
      </c>
      <c r="I160" t="s">
        <v>938</v>
      </c>
      <c r="J160" t="s">
        <v>938</v>
      </c>
      <c r="K160" t="s">
        <v>939</v>
      </c>
      <c r="L160" t="s">
        <v>146</v>
      </c>
      <c r="M160" t="s">
        <v>147</v>
      </c>
      <c r="N160">
        <v>-14400000</v>
      </c>
      <c r="O160" t="s">
        <v>148</v>
      </c>
      <c r="P160" t="b">
        <v>0</v>
      </c>
      <c r="Q160">
        <v>5.4400024</v>
      </c>
      <c r="R160">
        <v>8.3002789999999997</v>
      </c>
      <c r="S160">
        <v>1589486401</v>
      </c>
      <c r="T160">
        <v>70.98</v>
      </c>
      <c r="U160">
        <v>71.13</v>
      </c>
      <c r="V160" t="s">
        <v>3053</v>
      </c>
      <c r="W160">
        <v>62.09</v>
      </c>
      <c r="X160">
        <v>2477889</v>
      </c>
      <c r="Y160">
        <v>65.540000000000006</v>
      </c>
      <c r="Z160">
        <v>70.150000000000006</v>
      </c>
      <c r="AA160">
        <v>71</v>
      </c>
      <c r="AB160">
        <v>14</v>
      </c>
      <c r="AC160">
        <v>11</v>
      </c>
      <c r="AD160" t="s">
        <v>164</v>
      </c>
      <c r="AE160" t="s">
        <v>48</v>
      </c>
      <c r="AF160">
        <v>63.24</v>
      </c>
      <c r="AG160">
        <v>1182845</v>
      </c>
      <c r="AH160">
        <v>1188950</v>
      </c>
      <c r="AI160">
        <v>33.630004999999997</v>
      </c>
      <c r="AJ160">
        <v>0.90040180000000003</v>
      </c>
      <c r="AK160" t="s">
        <v>940</v>
      </c>
      <c r="AL160">
        <v>-33.39</v>
      </c>
      <c r="AM160">
        <v>-0.31991950000000002</v>
      </c>
      <c r="AN160">
        <v>37.35</v>
      </c>
      <c r="AO160">
        <v>104.37</v>
      </c>
      <c r="AP160">
        <v>1584316800</v>
      </c>
      <c r="AQ160">
        <v>1588068000</v>
      </c>
      <c r="AR160">
        <v>1595349000</v>
      </c>
      <c r="AS160">
        <v>1595867400</v>
      </c>
      <c r="AT160">
        <v>2.4500000000000002</v>
      </c>
      <c r="AU160">
        <v>16.369926</v>
      </c>
      <c r="AV160">
        <v>3.7381752999999997E-2</v>
      </c>
      <c r="AW160" t="s">
        <v>6313</v>
      </c>
      <c r="AX160">
        <v>4.3360000000000003</v>
      </c>
      <c r="AY160">
        <v>61249300</v>
      </c>
      <c r="AZ160">
        <v>16.366</v>
      </c>
      <c r="BA160">
        <v>59.557144000000001</v>
      </c>
      <c r="BB160">
        <v>11.422859000000001</v>
      </c>
      <c r="BC160">
        <v>0.19179663</v>
      </c>
      <c r="BD160">
        <v>83.134345999999994</v>
      </c>
      <c r="BE160">
        <v>-12.154343000000001</v>
      </c>
      <c r="BF160">
        <v>-0.14620121999999999</v>
      </c>
      <c r="BG160">
        <v>4347475456</v>
      </c>
      <c r="BH160">
        <v>4.3370404000000002</v>
      </c>
      <c r="BI160">
        <v>15</v>
      </c>
      <c r="BJ160">
        <v>0</v>
      </c>
      <c r="BK160" t="b">
        <v>0</v>
      </c>
      <c r="BL160">
        <v>2</v>
      </c>
      <c r="BM160">
        <v>558797400000</v>
      </c>
      <c r="BN160" t="s">
        <v>667</v>
      </c>
    </row>
    <row r="161" spans="1:66" x14ac:dyDescent="0.2">
      <c r="A161" t="s">
        <v>668</v>
      </c>
      <c r="C161" t="s">
        <v>142</v>
      </c>
      <c r="D161" t="s">
        <v>143</v>
      </c>
      <c r="E161" t="s">
        <v>162</v>
      </c>
      <c r="F161" t="b">
        <v>1</v>
      </c>
      <c r="G161" t="s">
        <v>48</v>
      </c>
      <c r="H161" t="s">
        <v>163</v>
      </c>
      <c r="I161" t="s">
        <v>941</v>
      </c>
      <c r="J161" t="s">
        <v>941</v>
      </c>
      <c r="K161" t="s">
        <v>942</v>
      </c>
      <c r="L161" t="s">
        <v>146</v>
      </c>
      <c r="M161" t="s">
        <v>147</v>
      </c>
      <c r="N161">
        <v>-14400000</v>
      </c>
      <c r="O161" t="s">
        <v>148</v>
      </c>
      <c r="P161" t="b">
        <v>0</v>
      </c>
      <c r="Q161">
        <v>1.7300034</v>
      </c>
      <c r="R161">
        <v>2.0536601999999999</v>
      </c>
      <c r="S161">
        <v>1589486401</v>
      </c>
      <c r="T161">
        <v>85.97</v>
      </c>
      <c r="U161">
        <v>86.025000000000006</v>
      </c>
      <c r="V161" t="s">
        <v>3054</v>
      </c>
      <c r="W161">
        <v>81.430000000000007</v>
      </c>
      <c r="X161">
        <v>2052799</v>
      </c>
      <c r="Y161">
        <v>84.24</v>
      </c>
      <c r="Z161">
        <v>0</v>
      </c>
      <c r="AA161">
        <v>92</v>
      </c>
      <c r="AB161">
        <v>10</v>
      </c>
      <c r="AC161">
        <v>8</v>
      </c>
      <c r="AD161" t="s">
        <v>164</v>
      </c>
      <c r="AE161" t="s">
        <v>48</v>
      </c>
      <c r="AF161">
        <v>82.89</v>
      </c>
      <c r="AG161">
        <v>2284701</v>
      </c>
      <c r="AH161">
        <v>1768687</v>
      </c>
      <c r="AI161">
        <v>16.200005000000001</v>
      </c>
      <c r="AJ161">
        <v>0.23219155999999999</v>
      </c>
      <c r="AK161" t="s">
        <v>943</v>
      </c>
      <c r="AL161">
        <v>-48.39</v>
      </c>
      <c r="AM161">
        <v>-0.36015183000000001</v>
      </c>
      <c r="AN161">
        <v>69.77</v>
      </c>
      <c r="AO161">
        <v>134.36000000000001</v>
      </c>
      <c r="AP161">
        <v>1591920000</v>
      </c>
      <c r="AQ161">
        <v>1588018800</v>
      </c>
      <c r="AR161">
        <v>1594917000</v>
      </c>
      <c r="AS161">
        <v>1595262600</v>
      </c>
      <c r="AT161">
        <v>2.0099999999999998</v>
      </c>
      <c r="AU161">
        <v>17.434597</v>
      </c>
      <c r="AV161">
        <v>2.3860399000000001E-2</v>
      </c>
      <c r="AW161" t="s">
        <v>6313</v>
      </c>
      <c r="AX161">
        <v>4.931</v>
      </c>
      <c r="AY161">
        <v>235923008</v>
      </c>
      <c r="AZ161">
        <v>20.018999999999998</v>
      </c>
      <c r="BA161">
        <v>89.139144999999999</v>
      </c>
      <c r="BB161">
        <v>-3.1691436999999998</v>
      </c>
      <c r="BC161">
        <v>-3.5552774000000002E-2</v>
      </c>
      <c r="BD161">
        <v>112.39899</v>
      </c>
      <c r="BE161">
        <v>-26.428985999999998</v>
      </c>
      <c r="BF161">
        <v>-0.23513544</v>
      </c>
      <c r="BG161">
        <v>20282300416</v>
      </c>
      <c r="BH161">
        <v>4.2944206999999999</v>
      </c>
      <c r="BI161">
        <v>15</v>
      </c>
      <c r="BJ161">
        <v>0</v>
      </c>
      <c r="BK161" t="b">
        <v>0</v>
      </c>
      <c r="BL161">
        <v>2</v>
      </c>
      <c r="BM161">
        <v>322151400000</v>
      </c>
      <c r="BN161" t="s">
        <v>668</v>
      </c>
    </row>
    <row r="162" spans="1:66" x14ac:dyDescent="0.2">
      <c r="A162" t="s">
        <v>669</v>
      </c>
      <c r="C162" t="s">
        <v>142</v>
      </c>
      <c r="D162" t="s">
        <v>143</v>
      </c>
      <c r="E162" t="s">
        <v>162</v>
      </c>
      <c r="F162" t="b">
        <v>1</v>
      </c>
      <c r="G162" t="s">
        <v>48</v>
      </c>
      <c r="H162" t="s">
        <v>163</v>
      </c>
      <c r="I162" t="s">
        <v>944</v>
      </c>
      <c r="J162" t="s">
        <v>944</v>
      </c>
      <c r="K162" t="s">
        <v>945</v>
      </c>
      <c r="L162" t="s">
        <v>146</v>
      </c>
      <c r="M162" t="s">
        <v>147</v>
      </c>
      <c r="N162">
        <v>-14400000</v>
      </c>
      <c r="O162" t="s">
        <v>148</v>
      </c>
      <c r="P162" t="b">
        <v>0</v>
      </c>
      <c r="Q162">
        <v>-0.72000120000000001</v>
      </c>
      <c r="R162">
        <v>-1.0324078999999999</v>
      </c>
      <c r="S162">
        <v>1589486401</v>
      </c>
      <c r="T162">
        <v>69.02</v>
      </c>
      <c r="U162">
        <v>69.23</v>
      </c>
      <c r="V162" t="s">
        <v>3055</v>
      </c>
      <c r="W162">
        <v>66.305000000000007</v>
      </c>
      <c r="X162">
        <v>256226</v>
      </c>
      <c r="Y162">
        <v>69.739999999999995</v>
      </c>
      <c r="Z162">
        <v>69.040000000000006</v>
      </c>
      <c r="AA162">
        <v>68.680000000000007</v>
      </c>
      <c r="AB162">
        <v>8</v>
      </c>
      <c r="AC162">
        <v>12</v>
      </c>
      <c r="AD162" t="s">
        <v>164</v>
      </c>
      <c r="AE162" t="s">
        <v>48</v>
      </c>
      <c r="AF162">
        <v>68.47</v>
      </c>
      <c r="AG162">
        <v>326093</v>
      </c>
      <c r="AH162">
        <v>285712</v>
      </c>
      <c r="AI162">
        <v>3</v>
      </c>
      <c r="AJ162">
        <v>4.5440778000000001E-2</v>
      </c>
      <c r="AK162" t="s">
        <v>946</v>
      </c>
      <c r="AL162">
        <v>-30.910004000000001</v>
      </c>
      <c r="AM162">
        <v>-0.30931655000000002</v>
      </c>
      <c r="AN162">
        <v>66.02</v>
      </c>
      <c r="AO162">
        <v>99.93</v>
      </c>
      <c r="AP162">
        <v>1592524800</v>
      </c>
      <c r="AQ162">
        <v>1587499800</v>
      </c>
      <c r="AR162">
        <v>1594825140</v>
      </c>
      <c r="AS162">
        <v>1595260800</v>
      </c>
      <c r="AT162">
        <v>0.92</v>
      </c>
      <c r="AU162">
        <v>48.198320000000002</v>
      </c>
      <c r="AV162">
        <v>1.3191856E-2</v>
      </c>
      <c r="AW162" t="s">
        <v>6313</v>
      </c>
      <c r="AX162">
        <v>1.4319999999999999</v>
      </c>
      <c r="AY162">
        <v>44922700</v>
      </c>
      <c r="AZ162">
        <v>20.384</v>
      </c>
      <c r="BA162">
        <v>78.864859999999993</v>
      </c>
      <c r="BB162">
        <v>-9.8448639999999994</v>
      </c>
      <c r="BC162">
        <v>-0.12483207</v>
      </c>
      <c r="BD162">
        <v>87.749274999999997</v>
      </c>
      <c r="BE162">
        <v>-18.729278999999998</v>
      </c>
      <c r="BF162">
        <v>-0.21344083999999999</v>
      </c>
      <c r="BG162">
        <v>3100564480</v>
      </c>
      <c r="BH162">
        <v>3.3859887</v>
      </c>
      <c r="BI162">
        <v>15</v>
      </c>
      <c r="BJ162">
        <v>0</v>
      </c>
      <c r="BK162" t="b">
        <v>0</v>
      </c>
      <c r="BL162">
        <v>2</v>
      </c>
      <c r="BM162">
        <v>322151400000</v>
      </c>
      <c r="BN162" t="s">
        <v>669</v>
      </c>
    </row>
    <row r="163" spans="1:66" x14ac:dyDescent="0.2">
      <c r="A163" t="s">
        <v>670</v>
      </c>
      <c r="C163" t="s">
        <v>142</v>
      </c>
      <c r="D163" t="s">
        <v>143</v>
      </c>
      <c r="E163" t="s">
        <v>162</v>
      </c>
      <c r="F163" t="b">
        <v>1</v>
      </c>
      <c r="G163" t="s">
        <v>48</v>
      </c>
      <c r="H163" t="s">
        <v>163</v>
      </c>
      <c r="I163" t="s">
        <v>947</v>
      </c>
      <c r="J163" t="s">
        <v>947</v>
      </c>
      <c r="K163" t="s">
        <v>948</v>
      </c>
      <c r="L163" t="s">
        <v>146</v>
      </c>
      <c r="M163" t="s">
        <v>147</v>
      </c>
      <c r="N163">
        <v>-14400000</v>
      </c>
      <c r="O163" t="s">
        <v>148</v>
      </c>
      <c r="P163" t="b">
        <v>0</v>
      </c>
      <c r="Q163">
        <v>-1.8399962999999999</v>
      </c>
      <c r="R163">
        <v>-1.1772210000000001</v>
      </c>
      <c r="S163">
        <v>1589486401</v>
      </c>
      <c r="T163">
        <v>154.46</v>
      </c>
      <c r="U163">
        <v>157.99</v>
      </c>
      <c r="V163" t="s">
        <v>1094</v>
      </c>
      <c r="W163">
        <v>152.54</v>
      </c>
      <c r="X163">
        <v>386714</v>
      </c>
      <c r="Y163">
        <v>156.30000000000001</v>
      </c>
      <c r="Z163">
        <v>154.5</v>
      </c>
      <c r="AA163">
        <v>154.79</v>
      </c>
      <c r="AB163">
        <v>8</v>
      </c>
      <c r="AC163">
        <v>8</v>
      </c>
      <c r="AD163" t="s">
        <v>164</v>
      </c>
      <c r="AE163" t="s">
        <v>48</v>
      </c>
      <c r="AF163">
        <v>154.03</v>
      </c>
      <c r="AG163">
        <v>429143</v>
      </c>
      <c r="AH163">
        <v>495762</v>
      </c>
      <c r="AI163">
        <v>41.190010000000001</v>
      </c>
      <c r="AJ163">
        <v>0.36364447999999999</v>
      </c>
      <c r="AK163" t="s">
        <v>949</v>
      </c>
      <c r="AL163">
        <v>-48.219985999999999</v>
      </c>
      <c r="AM163">
        <v>-0.23791192</v>
      </c>
      <c r="AN163">
        <v>113.27</v>
      </c>
      <c r="AO163">
        <v>202.68</v>
      </c>
      <c r="AP163">
        <v>1585612800</v>
      </c>
      <c r="AQ163">
        <v>1588796100</v>
      </c>
      <c r="AR163">
        <v>1595343540</v>
      </c>
      <c r="AS163">
        <v>1595865600</v>
      </c>
      <c r="AT163">
        <v>1.37</v>
      </c>
      <c r="AU163">
        <v>19.170908000000001</v>
      </c>
      <c r="AV163">
        <v>8.7651949999999999E-3</v>
      </c>
      <c r="AW163" t="s">
        <v>6313</v>
      </c>
      <c r="AX163">
        <v>8.0570000000000004</v>
      </c>
      <c r="AY163">
        <v>44033600</v>
      </c>
      <c r="AZ163">
        <v>117.149</v>
      </c>
      <c r="BA163">
        <v>151.57657</v>
      </c>
      <c r="BB163">
        <v>2.8834379999999999</v>
      </c>
      <c r="BC163">
        <v>1.9022979999999998E-2</v>
      </c>
      <c r="BD163">
        <v>175.83369999999999</v>
      </c>
      <c r="BE163">
        <v>-21.373688000000001</v>
      </c>
      <c r="BF163">
        <v>-0.12155626999999999</v>
      </c>
      <c r="BG163">
        <v>6801430016</v>
      </c>
      <c r="BH163">
        <v>1.3184918000000001</v>
      </c>
      <c r="BI163">
        <v>15</v>
      </c>
      <c r="BJ163">
        <v>0</v>
      </c>
      <c r="BK163" t="b">
        <v>0</v>
      </c>
      <c r="BL163">
        <v>2</v>
      </c>
      <c r="BM163">
        <v>806851800000</v>
      </c>
      <c r="BN163" t="s">
        <v>670</v>
      </c>
    </row>
    <row r="164" spans="1:66" x14ac:dyDescent="0.2">
      <c r="A164" t="s">
        <v>530</v>
      </c>
      <c r="C164" t="s">
        <v>142</v>
      </c>
      <c r="D164" t="s">
        <v>143</v>
      </c>
      <c r="E164" t="s">
        <v>162</v>
      </c>
      <c r="F164" t="b">
        <v>0</v>
      </c>
      <c r="G164" t="s">
        <v>46</v>
      </c>
      <c r="H164" t="s">
        <v>223</v>
      </c>
      <c r="I164" t="s">
        <v>532</v>
      </c>
      <c r="J164" t="s">
        <v>533</v>
      </c>
      <c r="K164" t="s">
        <v>534</v>
      </c>
      <c r="L164" t="s">
        <v>224</v>
      </c>
      <c r="M164" t="s">
        <v>225</v>
      </c>
      <c r="N164">
        <v>7200000</v>
      </c>
      <c r="O164" t="s">
        <v>226</v>
      </c>
      <c r="P164" t="b">
        <v>0</v>
      </c>
      <c r="Q164">
        <v>4.6500244000000004</v>
      </c>
      <c r="R164">
        <v>1.3369823999999999</v>
      </c>
      <c r="S164">
        <v>1589538826</v>
      </c>
      <c r="T164">
        <v>352.45</v>
      </c>
      <c r="U164">
        <v>353.5</v>
      </c>
      <c r="V164" t="s">
        <v>6316</v>
      </c>
      <c r="W164">
        <v>350.2</v>
      </c>
      <c r="X164">
        <v>655889</v>
      </c>
      <c r="Y164">
        <v>347.8</v>
      </c>
      <c r="Z164">
        <v>352.45</v>
      </c>
      <c r="AA164">
        <v>352.6</v>
      </c>
      <c r="AB164">
        <v>0</v>
      </c>
      <c r="AC164">
        <v>0</v>
      </c>
      <c r="AD164" t="s">
        <v>227</v>
      </c>
      <c r="AE164" t="s">
        <v>46</v>
      </c>
      <c r="AF164">
        <v>351.2</v>
      </c>
      <c r="AG164">
        <v>3276506</v>
      </c>
      <c r="AH164">
        <v>1670522</v>
      </c>
      <c r="AI164">
        <v>92.100005999999993</v>
      </c>
      <c r="AJ164">
        <v>0.35375457999999999</v>
      </c>
      <c r="AK164" t="s">
        <v>2982</v>
      </c>
      <c r="AL164">
        <v>-5.3999940000000004</v>
      </c>
      <c r="AM164">
        <v>-1.5090104E-2</v>
      </c>
      <c r="AN164">
        <v>260.35000000000002</v>
      </c>
      <c r="AO164">
        <v>357.85</v>
      </c>
      <c r="AP164">
        <v>1584921600</v>
      </c>
      <c r="AQ164">
        <v>1564030800</v>
      </c>
      <c r="AT164">
        <v>9</v>
      </c>
      <c r="AU164">
        <v>22.565466000000001</v>
      </c>
      <c r="AV164">
        <v>2.5876941000000001E-2</v>
      </c>
      <c r="AW164" t="s">
        <v>150</v>
      </c>
      <c r="AX164">
        <v>15.619</v>
      </c>
      <c r="AY164">
        <v>693849984</v>
      </c>
      <c r="AZ164">
        <v>38.435000000000002</v>
      </c>
      <c r="BA164">
        <v>329.39030000000002</v>
      </c>
      <c r="BB164">
        <v>23.059723000000002</v>
      </c>
      <c r="BC164">
        <v>7.0007293999999998E-2</v>
      </c>
      <c r="BD164">
        <v>317.11356000000001</v>
      </c>
      <c r="BE164">
        <v>35.336455999999998</v>
      </c>
      <c r="BF164">
        <v>0.111431554</v>
      </c>
      <c r="BG164">
        <v>301351829504</v>
      </c>
      <c r="BH164">
        <v>9.1700280000000003</v>
      </c>
      <c r="BI164">
        <v>15</v>
      </c>
      <c r="BJ164">
        <v>0</v>
      </c>
      <c r="BK164" t="b">
        <v>0</v>
      </c>
      <c r="BL164">
        <v>2</v>
      </c>
      <c r="BM164">
        <v>796892400000</v>
      </c>
      <c r="BN164" t="s">
        <v>530</v>
      </c>
    </row>
    <row r="165" spans="1:66" x14ac:dyDescent="0.2">
      <c r="A165" t="s">
        <v>671</v>
      </c>
      <c r="C165" t="s">
        <v>142</v>
      </c>
      <c r="D165" t="s">
        <v>143</v>
      </c>
      <c r="E165" t="s">
        <v>162</v>
      </c>
      <c r="F165" t="b">
        <v>1</v>
      </c>
      <c r="G165" t="s">
        <v>48</v>
      </c>
      <c r="H165" t="s">
        <v>163</v>
      </c>
      <c r="I165" t="s">
        <v>950</v>
      </c>
      <c r="J165" t="s">
        <v>950</v>
      </c>
      <c r="K165" t="s">
        <v>951</v>
      </c>
      <c r="L165" t="s">
        <v>146</v>
      </c>
      <c r="M165" t="s">
        <v>147</v>
      </c>
      <c r="N165">
        <v>-14400000</v>
      </c>
      <c r="O165" t="s">
        <v>148</v>
      </c>
      <c r="P165" t="b">
        <v>0</v>
      </c>
      <c r="Q165">
        <v>0.59999849999999999</v>
      </c>
      <c r="R165">
        <v>0.91088270000000005</v>
      </c>
      <c r="S165">
        <v>1589486401</v>
      </c>
      <c r="T165">
        <v>66.47</v>
      </c>
      <c r="U165">
        <v>66.72</v>
      </c>
      <c r="V165" t="s">
        <v>3056</v>
      </c>
      <c r="W165">
        <v>62.98</v>
      </c>
      <c r="X165">
        <v>623974</v>
      </c>
      <c r="Y165">
        <v>65.87</v>
      </c>
      <c r="Z165">
        <v>66.38</v>
      </c>
      <c r="AA165">
        <v>0</v>
      </c>
      <c r="AB165">
        <v>13</v>
      </c>
      <c r="AC165">
        <v>8</v>
      </c>
      <c r="AD165" t="s">
        <v>164</v>
      </c>
      <c r="AE165" t="s">
        <v>48</v>
      </c>
      <c r="AF165">
        <v>64.599999999999994</v>
      </c>
      <c r="AG165">
        <v>869924</v>
      </c>
      <c r="AH165">
        <v>580962</v>
      </c>
      <c r="AI165">
        <v>23.620003000000001</v>
      </c>
      <c r="AJ165">
        <v>0.55122530000000003</v>
      </c>
      <c r="AK165" t="s">
        <v>952</v>
      </c>
      <c r="AL165">
        <v>-11</v>
      </c>
      <c r="AM165">
        <v>-0.14199044999999999</v>
      </c>
      <c r="AN165">
        <v>42.85</v>
      </c>
      <c r="AO165">
        <v>77.47</v>
      </c>
      <c r="AP165">
        <v>1588204800</v>
      </c>
      <c r="AQ165">
        <v>1586342700</v>
      </c>
      <c r="AR165">
        <v>1595262600</v>
      </c>
      <c r="AS165">
        <v>1595608200</v>
      </c>
      <c r="AT165">
        <v>1.42</v>
      </c>
      <c r="AU165">
        <v>26.439938000000001</v>
      </c>
      <c r="AV165">
        <v>2.1557612E-2</v>
      </c>
      <c r="AW165" t="s">
        <v>6313</v>
      </c>
      <c r="AX165">
        <v>2.5139999999999998</v>
      </c>
      <c r="AY165">
        <v>129491000</v>
      </c>
      <c r="AZ165">
        <v>10.398</v>
      </c>
      <c r="BA165">
        <v>64.282570000000007</v>
      </c>
      <c r="BB165">
        <v>2.1874313000000001</v>
      </c>
      <c r="BC165">
        <v>3.4028374E-2</v>
      </c>
      <c r="BD165">
        <v>69.691310000000001</v>
      </c>
      <c r="BE165">
        <v>-3.2213058000000001</v>
      </c>
      <c r="BF165">
        <v>-4.6222493000000003E-2</v>
      </c>
      <c r="BG165">
        <v>8607266816</v>
      </c>
      <c r="BH165">
        <v>6.3925757000000001</v>
      </c>
      <c r="BI165">
        <v>15</v>
      </c>
      <c r="BJ165">
        <v>0</v>
      </c>
      <c r="BK165" t="b">
        <v>0</v>
      </c>
      <c r="BL165">
        <v>2</v>
      </c>
      <c r="BM165">
        <v>322151400000</v>
      </c>
      <c r="BN165" t="s">
        <v>671</v>
      </c>
    </row>
    <row r="166" spans="1:66" x14ac:dyDescent="0.2">
      <c r="A166" t="s">
        <v>672</v>
      </c>
      <c r="C166" t="s">
        <v>142</v>
      </c>
      <c r="D166" t="s">
        <v>143</v>
      </c>
      <c r="E166" t="s">
        <v>162</v>
      </c>
      <c r="F166" t="b">
        <v>1</v>
      </c>
      <c r="G166" t="s">
        <v>48</v>
      </c>
      <c r="H166" t="s">
        <v>163</v>
      </c>
      <c r="I166" t="s">
        <v>953</v>
      </c>
      <c r="J166" t="s">
        <v>953</v>
      </c>
      <c r="K166" t="s">
        <v>954</v>
      </c>
      <c r="L166" t="s">
        <v>146</v>
      </c>
      <c r="M166" t="s">
        <v>147</v>
      </c>
      <c r="N166">
        <v>-14400000</v>
      </c>
      <c r="O166" t="s">
        <v>148</v>
      </c>
      <c r="P166" t="b">
        <v>0</v>
      </c>
      <c r="Q166">
        <v>-0.62999724999999995</v>
      </c>
      <c r="R166">
        <v>-0.71049653999999995</v>
      </c>
      <c r="S166">
        <v>1589486401</v>
      </c>
      <c r="T166">
        <v>88.04</v>
      </c>
      <c r="U166">
        <v>88.23</v>
      </c>
      <c r="V166" t="s">
        <v>3057</v>
      </c>
      <c r="W166">
        <v>83.66</v>
      </c>
      <c r="X166">
        <v>122529</v>
      </c>
      <c r="Y166">
        <v>88.67</v>
      </c>
      <c r="Z166">
        <v>61.99</v>
      </c>
      <c r="AA166">
        <v>87.11</v>
      </c>
      <c r="AB166">
        <v>9</v>
      </c>
      <c r="AC166">
        <v>8</v>
      </c>
      <c r="AD166" t="s">
        <v>164</v>
      </c>
      <c r="AE166" t="s">
        <v>48</v>
      </c>
      <c r="AF166">
        <v>87.19</v>
      </c>
      <c r="AG166">
        <v>119466</v>
      </c>
      <c r="AH166">
        <v>106550</v>
      </c>
      <c r="AI166">
        <v>18.71</v>
      </c>
      <c r="AJ166">
        <v>0.26986873</v>
      </c>
      <c r="AK166" t="s">
        <v>955</v>
      </c>
      <c r="AL166">
        <v>-17.830002</v>
      </c>
      <c r="AM166">
        <v>-0.16841410000000001</v>
      </c>
      <c r="AN166">
        <v>69.33</v>
      </c>
      <c r="AO166">
        <v>105.87</v>
      </c>
      <c r="AP166">
        <v>1592179200</v>
      </c>
      <c r="AQ166">
        <v>1587466743</v>
      </c>
      <c r="AR166">
        <v>1595435400</v>
      </c>
      <c r="AS166">
        <v>1596040200</v>
      </c>
      <c r="AT166">
        <v>1.05</v>
      </c>
      <c r="AU166">
        <v>19.434877</v>
      </c>
      <c r="AV166">
        <v>1.1841658999999999E-2</v>
      </c>
      <c r="AW166" t="s">
        <v>6313</v>
      </c>
      <c r="AX166">
        <v>4.53</v>
      </c>
      <c r="AY166">
        <v>22472600</v>
      </c>
      <c r="AZ166">
        <v>38.582000000000001</v>
      </c>
      <c r="BA166">
        <v>91.503426000000005</v>
      </c>
      <c r="BB166">
        <v>-3.4634247</v>
      </c>
      <c r="BC166">
        <v>-3.7850219999999997E-2</v>
      </c>
      <c r="BD166">
        <v>95.737970000000004</v>
      </c>
      <c r="BE166">
        <v>-7.6979674999999999</v>
      </c>
      <c r="BF166">
        <v>-8.0406630000000007E-2</v>
      </c>
      <c r="BG166">
        <v>1978487680</v>
      </c>
      <c r="BH166">
        <v>2.2818930000000002</v>
      </c>
      <c r="BI166">
        <v>15</v>
      </c>
      <c r="BJ166">
        <v>0</v>
      </c>
      <c r="BK166" t="b">
        <v>0</v>
      </c>
      <c r="BL166">
        <v>2</v>
      </c>
      <c r="BM166">
        <v>99153000000</v>
      </c>
      <c r="BN166" t="s">
        <v>672</v>
      </c>
    </row>
    <row r="167" spans="1:66" x14ac:dyDescent="0.2">
      <c r="A167" t="s">
        <v>673</v>
      </c>
      <c r="C167" t="s">
        <v>142</v>
      </c>
      <c r="D167" t="s">
        <v>143</v>
      </c>
      <c r="E167" t="s">
        <v>162</v>
      </c>
      <c r="F167" t="b">
        <v>1</v>
      </c>
      <c r="G167" t="s">
        <v>48</v>
      </c>
      <c r="H167" t="s">
        <v>145</v>
      </c>
      <c r="I167" t="s">
        <v>956</v>
      </c>
      <c r="J167" t="s">
        <v>956</v>
      </c>
      <c r="K167" t="s">
        <v>957</v>
      </c>
      <c r="L167" t="s">
        <v>146</v>
      </c>
      <c r="M167" t="s">
        <v>147</v>
      </c>
      <c r="N167">
        <v>-14400000</v>
      </c>
      <c r="O167" t="s">
        <v>148</v>
      </c>
      <c r="P167" t="b">
        <v>0</v>
      </c>
      <c r="Q167">
        <v>0.66999816999999995</v>
      </c>
      <c r="R167">
        <v>1.3408008</v>
      </c>
      <c r="S167">
        <v>1589486401</v>
      </c>
      <c r="T167">
        <v>50.64</v>
      </c>
      <c r="U167">
        <v>50.8</v>
      </c>
      <c r="V167" t="s">
        <v>3058</v>
      </c>
      <c r="W167">
        <v>48.7</v>
      </c>
      <c r="X167">
        <v>1036481</v>
      </c>
      <c r="Y167">
        <v>49.97</v>
      </c>
      <c r="Z167">
        <v>50.74</v>
      </c>
      <c r="AA167">
        <v>50.76</v>
      </c>
      <c r="AB167">
        <v>8</v>
      </c>
      <c r="AC167">
        <v>11</v>
      </c>
      <c r="AD167" t="s">
        <v>149</v>
      </c>
      <c r="AE167" t="s">
        <v>48</v>
      </c>
      <c r="AF167">
        <v>49.2</v>
      </c>
      <c r="AG167">
        <v>836274</v>
      </c>
      <c r="AH167">
        <v>807212</v>
      </c>
      <c r="AI167">
        <v>15.23</v>
      </c>
      <c r="AJ167">
        <v>0.43010446000000002</v>
      </c>
      <c r="AK167" t="s">
        <v>958</v>
      </c>
      <c r="AL167">
        <v>-18.970001</v>
      </c>
      <c r="AM167">
        <v>-0.27251834000000003</v>
      </c>
      <c r="AN167">
        <v>35.409999999999997</v>
      </c>
      <c r="AO167">
        <v>69.61</v>
      </c>
      <c r="AP167">
        <v>1578441600</v>
      </c>
      <c r="AQ167">
        <v>1587672070</v>
      </c>
      <c r="AR167">
        <v>1595429940</v>
      </c>
      <c r="AS167">
        <v>1595865600</v>
      </c>
      <c r="AT167">
        <v>0.68</v>
      </c>
      <c r="AU167">
        <v>15.668316000000001</v>
      </c>
      <c r="AV167">
        <v>1.3608165E-2</v>
      </c>
      <c r="AW167" t="s">
        <v>6313</v>
      </c>
      <c r="AX167">
        <v>3.2320000000000002</v>
      </c>
      <c r="AY167">
        <v>147932000</v>
      </c>
      <c r="AZ167">
        <v>11.726000000000001</v>
      </c>
      <c r="BA167">
        <v>48.895139999999998</v>
      </c>
      <c r="BB167">
        <v>1.7448577999999999</v>
      </c>
      <c r="BC167">
        <v>3.5685710000000002E-2</v>
      </c>
      <c r="BD167">
        <v>58.619199999999999</v>
      </c>
      <c r="BE167">
        <v>-7.9792022999999999</v>
      </c>
      <c r="BF167">
        <v>-0.13611925999999999</v>
      </c>
      <c r="BG167">
        <v>7491276288</v>
      </c>
      <c r="BH167">
        <v>4.3186083000000002</v>
      </c>
      <c r="BI167">
        <v>15</v>
      </c>
      <c r="BJ167">
        <v>0</v>
      </c>
      <c r="BK167" t="b">
        <v>0</v>
      </c>
      <c r="BL167">
        <v>2</v>
      </c>
      <c r="BM167">
        <v>354378600000</v>
      </c>
      <c r="BN167" t="s">
        <v>673</v>
      </c>
    </row>
    <row r="168" spans="1:66" x14ac:dyDescent="0.2">
      <c r="A168" t="s">
        <v>674</v>
      </c>
      <c r="C168" t="s">
        <v>142</v>
      </c>
      <c r="D168" t="s">
        <v>143</v>
      </c>
      <c r="E168" t="s">
        <v>162</v>
      </c>
      <c r="F168" t="b">
        <v>1</v>
      </c>
      <c r="G168" t="s">
        <v>48</v>
      </c>
      <c r="H168" t="s">
        <v>163</v>
      </c>
      <c r="I168" t="s">
        <v>959</v>
      </c>
      <c r="J168" t="s">
        <v>960</v>
      </c>
      <c r="K168" t="s">
        <v>961</v>
      </c>
      <c r="L168" t="s">
        <v>146</v>
      </c>
      <c r="M168" t="s">
        <v>147</v>
      </c>
      <c r="N168">
        <v>-14400000</v>
      </c>
      <c r="O168" t="s">
        <v>148</v>
      </c>
      <c r="P168" t="b">
        <v>0</v>
      </c>
      <c r="Q168">
        <v>-2.7700195000000001</v>
      </c>
      <c r="R168">
        <v>-0.50518304000000003</v>
      </c>
      <c r="S168">
        <v>1589486401</v>
      </c>
      <c r="T168">
        <v>545.54999999999995</v>
      </c>
      <c r="U168">
        <v>545.62</v>
      </c>
      <c r="V168" t="s">
        <v>6347</v>
      </c>
      <c r="W168">
        <v>528.19000000000005</v>
      </c>
      <c r="X168">
        <v>538302</v>
      </c>
      <c r="Y168">
        <v>548.32000000000005</v>
      </c>
      <c r="Z168">
        <v>0</v>
      </c>
      <c r="AA168">
        <v>543.66999999999996</v>
      </c>
      <c r="AB168">
        <v>8</v>
      </c>
      <c r="AC168">
        <v>8</v>
      </c>
      <c r="AD168" t="s">
        <v>164</v>
      </c>
      <c r="AE168" t="s">
        <v>48</v>
      </c>
      <c r="AF168">
        <v>540.32000000000005</v>
      </c>
      <c r="AG168">
        <v>781006</v>
      </c>
      <c r="AH168">
        <v>506612</v>
      </c>
      <c r="AI168">
        <v>220.12</v>
      </c>
      <c r="AJ168">
        <v>0.67639740000000004</v>
      </c>
      <c r="AK168" t="s">
        <v>962</v>
      </c>
      <c r="AL168">
        <v>-54.400024000000002</v>
      </c>
      <c r="AM168">
        <v>-9.0674260000000007E-2</v>
      </c>
      <c r="AN168">
        <v>325.43</v>
      </c>
      <c r="AO168">
        <v>599.95000000000005</v>
      </c>
      <c r="AP168">
        <v>1591315200</v>
      </c>
      <c r="AQ168">
        <v>1588158018</v>
      </c>
      <c r="AR168">
        <v>1595349000</v>
      </c>
      <c r="AS168">
        <v>1595867400</v>
      </c>
      <c r="AT168">
        <v>4.7300000000000004</v>
      </c>
      <c r="AU168">
        <v>31.461936999999999</v>
      </c>
      <c r="AV168">
        <v>8.6263490000000002E-3</v>
      </c>
      <c r="AW168" t="s">
        <v>6313</v>
      </c>
      <c r="AX168">
        <v>17.34</v>
      </c>
      <c r="AY168">
        <v>90800000</v>
      </c>
      <c r="AZ168">
        <v>36.113999999999997</v>
      </c>
      <c r="BA168">
        <v>500.49115</v>
      </c>
      <c r="BB168">
        <v>45.058838000000002</v>
      </c>
      <c r="BC168">
        <v>9.0029239999999996E-2</v>
      </c>
      <c r="BD168">
        <v>545.3759</v>
      </c>
      <c r="BE168">
        <v>0.17407227</v>
      </c>
      <c r="BF168">
        <v>3.1917849999999999E-4</v>
      </c>
      <c r="BG168">
        <v>49535938560</v>
      </c>
      <c r="BH168">
        <v>15.10633</v>
      </c>
      <c r="BI168">
        <v>15</v>
      </c>
      <c r="BJ168">
        <v>0</v>
      </c>
      <c r="BK168" t="b">
        <v>0</v>
      </c>
      <c r="BL168">
        <v>2</v>
      </c>
      <c r="BM168">
        <v>322151400000</v>
      </c>
      <c r="BN168" t="s">
        <v>674</v>
      </c>
    </row>
    <row r="169" spans="1:66" x14ac:dyDescent="0.2">
      <c r="A169" t="s">
        <v>675</v>
      </c>
      <c r="C169" t="s">
        <v>142</v>
      </c>
      <c r="D169" t="s">
        <v>143</v>
      </c>
      <c r="E169" t="s">
        <v>162</v>
      </c>
      <c r="F169" t="b">
        <v>1</v>
      </c>
      <c r="G169" t="s">
        <v>48</v>
      </c>
      <c r="H169" t="s">
        <v>163</v>
      </c>
      <c r="I169" t="s">
        <v>963</v>
      </c>
      <c r="J169" t="s">
        <v>963</v>
      </c>
      <c r="K169" t="s">
        <v>964</v>
      </c>
      <c r="L169" t="s">
        <v>146</v>
      </c>
      <c r="M169" t="s">
        <v>147</v>
      </c>
      <c r="N169">
        <v>-14400000</v>
      </c>
      <c r="O169" t="s">
        <v>148</v>
      </c>
      <c r="P169" t="b">
        <v>0</v>
      </c>
      <c r="Q169">
        <v>-0.86999892999999995</v>
      </c>
      <c r="R169">
        <v>-1.6117060000000001</v>
      </c>
      <c r="S169">
        <v>1589486401</v>
      </c>
      <c r="T169">
        <v>53.11</v>
      </c>
      <c r="U169">
        <v>53.59</v>
      </c>
      <c r="V169" t="s">
        <v>1095</v>
      </c>
      <c r="W169">
        <v>50.85</v>
      </c>
      <c r="X169">
        <v>147632</v>
      </c>
      <c r="Y169">
        <v>53.98</v>
      </c>
      <c r="Z169">
        <v>52.43</v>
      </c>
      <c r="AA169">
        <v>0</v>
      </c>
      <c r="AB169">
        <v>11</v>
      </c>
      <c r="AC169">
        <v>10</v>
      </c>
      <c r="AD169" t="s">
        <v>164</v>
      </c>
      <c r="AE169" t="s">
        <v>48</v>
      </c>
      <c r="AF169">
        <v>53.11</v>
      </c>
      <c r="AG169">
        <v>160445</v>
      </c>
      <c r="AH169">
        <v>159475</v>
      </c>
      <c r="AI169">
        <v>7.5100020000000001</v>
      </c>
      <c r="AJ169">
        <v>0.16469302999999999</v>
      </c>
      <c r="AK169" t="s">
        <v>965</v>
      </c>
      <c r="AL169">
        <v>-21.879996999999999</v>
      </c>
      <c r="AM169">
        <v>-0.29177222000000003</v>
      </c>
      <c r="AN169">
        <v>45.6</v>
      </c>
      <c r="AO169">
        <v>74.989999999999995</v>
      </c>
      <c r="AP169">
        <v>1590969600</v>
      </c>
      <c r="AQ169">
        <v>1588632060</v>
      </c>
      <c r="AR169">
        <v>1595462400</v>
      </c>
      <c r="AS169">
        <v>1595894400</v>
      </c>
      <c r="AT169">
        <v>1.22</v>
      </c>
      <c r="AU169">
        <v>76.971016000000006</v>
      </c>
      <c r="AV169">
        <v>2.2600964000000001E-2</v>
      </c>
      <c r="AW169" t="s">
        <v>6313</v>
      </c>
      <c r="AX169">
        <v>0.69</v>
      </c>
      <c r="AY169">
        <v>28507400</v>
      </c>
      <c r="AZ169">
        <v>31.013000000000002</v>
      </c>
      <c r="BA169">
        <v>58.561427999999999</v>
      </c>
      <c r="BB169">
        <v>-5.4514275000000003</v>
      </c>
      <c r="BC169">
        <v>-9.3089043999999996E-2</v>
      </c>
      <c r="BD169">
        <v>66.373694999999998</v>
      </c>
      <c r="BE169">
        <v>-13.263695</v>
      </c>
      <c r="BF169">
        <v>-0.1998336</v>
      </c>
      <c r="BG169">
        <v>1514028032</v>
      </c>
      <c r="BH169">
        <v>1.7125075999999999</v>
      </c>
      <c r="BI169">
        <v>15</v>
      </c>
      <c r="BJ169">
        <v>0</v>
      </c>
      <c r="BK169" t="b">
        <v>0</v>
      </c>
      <c r="BL169">
        <v>2</v>
      </c>
      <c r="BM169">
        <v>76253400000</v>
      </c>
      <c r="BN169" t="s">
        <v>675</v>
      </c>
    </row>
    <row r="170" spans="1:66" x14ac:dyDescent="0.2">
      <c r="A170" t="s">
        <v>103</v>
      </c>
      <c r="C170" t="s">
        <v>142</v>
      </c>
      <c r="D170" t="s">
        <v>143</v>
      </c>
      <c r="E170" t="s">
        <v>162</v>
      </c>
      <c r="F170" t="b">
        <v>1</v>
      </c>
      <c r="G170" t="s">
        <v>48</v>
      </c>
      <c r="H170" t="s">
        <v>163</v>
      </c>
      <c r="I170" t="s">
        <v>194</v>
      </c>
      <c r="J170" t="s">
        <v>303</v>
      </c>
      <c r="K170" t="s">
        <v>304</v>
      </c>
      <c r="L170" t="s">
        <v>146</v>
      </c>
      <c r="M170" t="s">
        <v>147</v>
      </c>
      <c r="N170">
        <v>-14400000</v>
      </c>
      <c r="O170" t="s">
        <v>148</v>
      </c>
      <c r="P170" t="b">
        <v>0</v>
      </c>
      <c r="Q170">
        <v>0.30000019999999999</v>
      </c>
      <c r="R170">
        <v>5.3763474999999996</v>
      </c>
      <c r="S170">
        <v>1589486401</v>
      </c>
      <c r="T170">
        <v>5.88</v>
      </c>
      <c r="U170">
        <v>5.88</v>
      </c>
      <c r="V170" t="s">
        <v>2993</v>
      </c>
      <c r="W170">
        <v>5.05</v>
      </c>
      <c r="X170">
        <v>4281559</v>
      </c>
      <c r="Y170">
        <v>5.58</v>
      </c>
      <c r="Z170">
        <v>5.82</v>
      </c>
      <c r="AA170">
        <v>6.53</v>
      </c>
      <c r="AB170">
        <v>10</v>
      </c>
      <c r="AC170">
        <v>9</v>
      </c>
      <c r="AD170" t="s">
        <v>164</v>
      </c>
      <c r="AE170" t="s">
        <v>48</v>
      </c>
      <c r="AF170">
        <v>5.25</v>
      </c>
      <c r="AG170">
        <v>4442501</v>
      </c>
      <c r="AH170">
        <v>4229612</v>
      </c>
      <c r="AI170">
        <v>1.8299999</v>
      </c>
      <c r="AJ170">
        <v>0.45185181000000002</v>
      </c>
      <c r="AK170" t="s">
        <v>3719</v>
      </c>
      <c r="AL170">
        <v>-12.839999000000001</v>
      </c>
      <c r="AM170">
        <v>-0.68589739999999999</v>
      </c>
      <c r="AN170">
        <v>4.05</v>
      </c>
      <c r="AO170">
        <v>18.72</v>
      </c>
      <c r="AP170">
        <v>1589500800</v>
      </c>
      <c r="AQ170">
        <v>1589228114</v>
      </c>
      <c r="AR170">
        <v>1596034740</v>
      </c>
      <c r="AS170">
        <v>1596470400</v>
      </c>
      <c r="AT170">
        <v>1.42</v>
      </c>
      <c r="AU170">
        <v>6.3225809999999996</v>
      </c>
      <c r="AV170">
        <v>0.25448027000000001</v>
      </c>
      <c r="AW170" t="s">
        <v>6313</v>
      </c>
      <c r="AX170">
        <v>0.93</v>
      </c>
      <c r="AY170">
        <v>93466000</v>
      </c>
      <c r="AZ170">
        <v>4.6639999999999997</v>
      </c>
      <c r="BA170">
        <v>6.0339999999999998</v>
      </c>
      <c r="BB170">
        <v>-0.15399979999999999</v>
      </c>
      <c r="BC170">
        <v>-2.5522010000000001E-2</v>
      </c>
      <c r="BD170">
        <v>11.947029000000001</v>
      </c>
      <c r="BE170">
        <v>-6.0670289999999998</v>
      </c>
      <c r="BF170">
        <v>-0.50782740000000004</v>
      </c>
      <c r="BG170">
        <v>549580096</v>
      </c>
      <c r="BH170">
        <v>1.2607204000000001</v>
      </c>
      <c r="BI170">
        <v>15</v>
      </c>
      <c r="BJ170">
        <v>0</v>
      </c>
      <c r="BK170" t="b">
        <v>0</v>
      </c>
      <c r="BL170">
        <v>2</v>
      </c>
      <c r="BM170">
        <v>738595800000</v>
      </c>
      <c r="BN170" t="s">
        <v>103</v>
      </c>
    </row>
    <row r="171" spans="1:66" x14ac:dyDescent="0.2">
      <c r="A171" t="s">
        <v>530</v>
      </c>
      <c r="C171" t="s">
        <v>142</v>
      </c>
      <c r="D171" t="s">
        <v>143</v>
      </c>
      <c r="E171" t="s">
        <v>162</v>
      </c>
      <c r="F171" t="b">
        <v>0</v>
      </c>
      <c r="G171" t="s">
        <v>46</v>
      </c>
      <c r="H171" t="s">
        <v>223</v>
      </c>
      <c r="I171" t="s">
        <v>532</v>
      </c>
      <c r="J171" t="s">
        <v>533</v>
      </c>
      <c r="K171" t="s">
        <v>534</v>
      </c>
      <c r="L171" t="s">
        <v>224</v>
      </c>
      <c r="M171" t="s">
        <v>225</v>
      </c>
      <c r="N171">
        <v>7200000</v>
      </c>
      <c r="O171" t="s">
        <v>226</v>
      </c>
      <c r="P171" t="b">
        <v>0</v>
      </c>
      <c r="Q171">
        <v>4.6500244000000004</v>
      </c>
      <c r="R171">
        <v>1.3369823999999999</v>
      </c>
      <c r="S171">
        <v>1589538826</v>
      </c>
      <c r="T171">
        <v>352.45</v>
      </c>
      <c r="U171">
        <v>353.5</v>
      </c>
      <c r="V171" t="s">
        <v>6316</v>
      </c>
      <c r="W171">
        <v>350.2</v>
      </c>
      <c r="X171">
        <v>655889</v>
      </c>
      <c r="Y171">
        <v>347.8</v>
      </c>
      <c r="Z171">
        <v>352.45</v>
      </c>
      <c r="AA171">
        <v>352.6</v>
      </c>
      <c r="AB171">
        <v>0</v>
      </c>
      <c r="AC171">
        <v>0</v>
      </c>
      <c r="AD171" t="s">
        <v>227</v>
      </c>
      <c r="AE171" t="s">
        <v>46</v>
      </c>
      <c r="AF171">
        <v>351.2</v>
      </c>
      <c r="AG171">
        <v>3276506</v>
      </c>
      <c r="AH171">
        <v>1670522</v>
      </c>
      <c r="AI171">
        <v>92.100005999999993</v>
      </c>
      <c r="AJ171">
        <v>0.35375457999999999</v>
      </c>
      <c r="AK171" t="s">
        <v>2982</v>
      </c>
      <c r="AL171">
        <v>-5.3999940000000004</v>
      </c>
      <c r="AM171">
        <v>-1.5090104E-2</v>
      </c>
      <c r="AN171">
        <v>260.35000000000002</v>
      </c>
      <c r="AO171">
        <v>357.85</v>
      </c>
      <c r="AP171">
        <v>1584921600</v>
      </c>
      <c r="AQ171">
        <v>1564030800</v>
      </c>
      <c r="AT171">
        <v>9</v>
      </c>
      <c r="AU171">
        <v>22.565466000000001</v>
      </c>
      <c r="AV171">
        <v>2.5876941000000001E-2</v>
      </c>
      <c r="AW171" t="s">
        <v>150</v>
      </c>
      <c r="AX171">
        <v>15.619</v>
      </c>
      <c r="AY171">
        <v>693849984</v>
      </c>
      <c r="AZ171">
        <v>38.435000000000002</v>
      </c>
      <c r="BA171">
        <v>329.39030000000002</v>
      </c>
      <c r="BB171">
        <v>23.059723000000002</v>
      </c>
      <c r="BC171">
        <v>7.0007293999999998E-2</v>
      </c>
      <c r="BD171">
        <v>317.11356000000001</v>
      </c>
      <c r="BE171">
        <v>35.336455999999998</v>
      </c>
      <c r="BF171">
        <v>0.111431554</v>
      </c>
      <c r="BG171">
        <v>301351829504</v>
      </c>
      <c r="BH171">
        <v>9.1700280000000003</v>
      </c>
      <c r="BI171">
        <v>15</v>
      </c>
      <c r="BJ171">
        <v>0</v>
      </c>
      <c r="BK171" t="b">
        <v>0</v>
      </c>
      <c r="BL171">
        <v>2</v>
      </c>
      <c r="BM171">
        <v>796892400000</v>
      </c>
      <c r="BN171" t="s">
        <v>530</v>
      </c>
    </row>
    <row r="172" spans="1:66" x14ac:dyDescent="0.2">
      <c r="A172" t="s">
        <v>1044</v>
      </c>
      <c r="C172" t="s">
        <v>142</v>
      </c>
      <c r="D172" t="s">
        <v>143</v>
      </c>
      <c r="E172" t="s">
        <v>162</v>
      </c>
      <c r="F172" t="b">
        <v>0</v>
      </c>
      <c r="G172" t="s">
        <v>517</v>
      </c>
      <c r="H172" t="s">
        <v>417</v>
      </c>
      <c r="I172" t="s">
        <v>1048</v>
      </c>
      <c r="J172" t="s">
        <v>1049</v>
      </c>
      <c r="K172" t="s">
        <v>1050</v>
      </c>
      <c r="L172" t="s">
        <v>421</v>
      </c>
      <c r="M172" t="s">
        <v>422</v>
      </c>
      <c r="N172">
        <v>3600000</v>
      </c>
      <c r="O172" t="s">
        <v>423</v>
      </c>
      <c r="P172" t="b">
        <v>0</v>
      </c>
      <c r="Q172">
        <v>0</v>
      </c>
      <c r="R172">
        <v>0</v>
      </c>
      <c r="S172">
        <v>1589273384</v>
      </c>
      <c r="T172">
        <v>110</v>
      </c>
      <c r="U172">
        <v>111.49</v>
      </c>
      <c r="V172" t="s">
        <v>1051</v>
      </c>
      <c r="W172">
        <v>111.49</v>
      </c>
      <c r="X172">
        <v>9000</v>
      </c>
      <c r="Y172">
        <v>110</v>
      </c>
      <c r="Z172">
        <v>108</v>
      </c>
      <c r="AA172">
        <v>112</v>
      </c>
      <c r="AB172">
        <v>0</v>
      </c>
      <c r="AC172">
        <v>0</v>
      </c>
      <c r="AD172" t="s">
        <v>417</v>
      </c>
      <c r="AE172" t="s">
        <v>50</v>
      </c>
      <c r="AF172">
        <v>111.49</v>
      </c>
      <c r="AG172">
        <v>16680</v>
      </c>
      <c r="AH172">
        <v>4289</v>
      </c>
      <c r="AI172">
        <v>2.5</v>
      </c>
      <c r="AJ172">
        <v>2.3255814E-2</v>
      </c>
      <c r="AK172" t="s">
        <v>1052</v>
      </c>
      <c r="AL172">
        <v>-16</v>
      </c>
      <c r="AM172">
        <v>-0.12698413</v>
      </c>
      <c r="AN172">
        <v>107.5</v>
      </c>
      <c r="AO172">
        <v>126</v>
      </c>
      <c r="AQ172">
        <v>1587481140</v>
      </c>
      <c r="AR172">
        <v>1587481140</v>
      </c>
      <c r="AS172">
        <v>1587481140</v>
      </c>
      <c r="AT172">
        <v>3.2000000000000001E-2</v>
      </c>
      <c r="AU172">
        <v>8.0291969999999999</v>
      </c>
      <c r="AV172">
        <v>2.9090909999999998E-4</v>
      </c>
      <c r="AW172" t="s">
        <v>150</v>
      </c>
      <c r="AX172">
        <v>13.7</v>
      </c>
      <c r="AY172">
        <v>42645400</v>
      </c>
      <c r="AZ172">
        <v>2.3149999999999999</v>
      </c>
      <c r="BA172">
        <v>109.875</v>
      </c>
      <c r="BB172">
        <v>0.125</v>
      </c>
      <c r="BC172">
        <v>1.1376564E-3</v>
      </c>
      <c r="BD172">
        <v>118.072914</v>
      </c>
      <c r="BE172">
        <v>-8.0729140000000008</v>
      </c>
      <c r="BF172">
        <v>-6.8372279999999994E-2</v>
      </c>
      <c r="BG172">
        <v>46909940</v>
      </c>
      <c r="BH172">
        <v>47.516196999999998</v>
      </c>
      <c r="BI172">
        <v>15</v>
      </c>
      <c r="BJ172">
        <v>20</v>
      </c>
      <c r="BK172" t="b">
        <v>0</v>
      </c>
      <c r="BL172">
        <v>2</v>
      </c>
      <c r="BM172">
        <v>583743600000</v>
      </c>
      <c r="BN172" t="s">
        <v>1044</v>
      </c>
    </row>
    <row r="173" spans="1:66" x14ac:dyDescent="0.2">
      <c r="A173" t="s">
        <v>676</v>
      </c>
      <c r="C173" t="s">
        <v>142</v>
      </c>
      <c r="D173" t="s">
        <v>143</v>
      </c>
      <c r="E173" t="s">
        <v>162</v>
      </c>
      <c r="F173" t="b">
        <v>1</v>
      </c>
      <c r="G173" t="s">
        <v>48</v>
      </c>
      <c r="H173" t="s">
        <v>163</v>
      </c>
      <c r="I173" t="s">
        <v>966</v>
      </c>
      <c r="J173" t="s">
        <v>966</v>
      </c>
      <c r="K173" t="s">
        <v>967</v>
      </c>
      <c r="L173" t="s">
        <v>146</v>
      </c>
      <c r="M173" t="s">
        <v>147</v>
      </c>
      <c r="N173">
        <v>-14400000</v>
      </c>
      <c r="O173" t="s">
        <v>148</v>
      </c>
      <c r="P173" t="b">
        <v>0</v>
      </c>
      <c r="Q173">
        <v>0.59000014999999995</v>
      </c>
      <c r="R173">
        <v>1.3279319000000001</v>
      </c>
      <c r="S173">
        <v>1589486401</v>
      </c>
      <c r="T173">
        <v>45.02</v>
      </c>
      <c r="U173">
        <v>45.03</v>
      </c>
      <c r="V173" t="s">
        <v>3059</v>
      </c>
      <c r="W173">
        <v>42.41</v>
      </c>
      <c r="X173">
        <v>534359</v>
      </c>
      <c r="Y173">
        <v>44.43</v>
      </c>
      <c r="Z173">
        <v>44.81</v>
      </c>
      <c r="AA173">
        <v>0</v>
      </c>
      <c r="AB173">
        <v>14</v>
      </c>
      <c r="AC173">
        <v>8</v>
      </c>
      <c r="AD173" t="s">
        <v>164</v>
      </c>
      <c r="AE173" t="s">
        <v>48</v>
      </c>
      <c r="AF173">
        <v>43.46</v>
      </c>
      <c r="AG173">
        <v>661893</v>
      </c>
      <c r="AH173">
        <v>480300</v>
      </c>
      <c r="AI173">
        <v>7.7200009999999999</v>
      </c>
      <c r="AJ173">
        <v>0.20697054000000001</v>
      </c>
      <c r="AK173" t="s">
        <v>968</v>
      </c>
      <c r="AL173">
        <v>-21.55</v>
      </c>
      <c r="AM173">
        <v>-0.32371938</v>
      </c>
      <c r="AN173">
        <v>37.299999999999997</v>
      </c>
      <c r="AO173">
        <v>66.569999999999993</v>
      </c>
      <c r="AP173">
        <v>1591747200</v>
      </c>
      <c r="AQ173">
        <v>1594917000</v>
      </c>
      <c r="AR173">
        <v>1594917000</v>
      </c>
      <c r="AS173">
        <v>1594917000</v>
      </c>
      <c r="AT173">
        <v>1.72</v>
      </c>
      <c r="AU173">
        <v>15.261017000000001</v>
      </c>
      <c r="AV173">
        <v>3.8712583000000002E-2</v>
      </c>
      <c r="AW173" t="s">
        <v>6313</v>
      </c>
      <c r="AX173">
        <v>2.95</v>
      </c>
      <c r="AY173">
        <v>100329000</v>
      </c>
      <c r="AZ173">
        <v>17.385000000000002</v>
      </c>
      <c r="BA173">
        <v>47.401713999999998</v>
      </c>
      <c r="BB173">
        <v>-2.3817138999999998</v>
      </c>
      <c r="BC173">
        <v>-5.0245310000000001E-2</v>
      </c>
      <c r="BD173">
        <v>54.201304999999998</v>
      </c>
      <c r="BE173">
        <v>-9.181305</v>
      </c>
      <c r="BF173">
        <v>-0.16939269000000001</v>
      </c>
      <c r="BG173">
        <v>4516811776</v>
      </c>
      <c r="BH173">
        <v>2.5895885999999999</v>
      </c>
      <c r="BI173">
        <v>15</v>
      </c>
      <c r="BJ173">
        <v>0</v>
      </c>
      <c r="BK173" t="b">
        <v>0</v>
      </c>
      <c r="BL173">
        <v>2</v>
      </c>
      <c r="BM173">
        <v>322151400000</v>
      </c>
      <c r="BN173" t="s">
        <v>676</v>
      </c>
    </row>
    <row r="174" spans="1:66" x14ac:dyDescent="0.2">
      <c r="A174" t="s">
        <v>677</v>
      </c>
      <c r="C174" t="s">
        <v>142</v>
      </c>
      <c r="D174" t="s">
        <v>143</v>
      </c>
      <c r="E174" t="s">
        <v>162</v>
      </c>
      <c r="F174" t="b">
        <v>1</v>
      </c>
      <c r="G174" t="s">
        <v>48</v>
      </c>
      <c r="H174" t="s">
        <v>163</v>
      </c>
      <c r="I174" t="s">
        <v>969</v>
      </c>
      <c r="J174" t="s">
        <v>969</v>
      </c>
      <c r="K174" t="s">
        <v>970</v>
      </c>
      <c r="L174" t="s">
        <v>146</v>
      </c>
      <c r="M174" t="s">
        <v>147</v>
      </c>
      <c r="N174">
        <v>-14400000</v>
      </c>
      <c r="O174" t="s">
        <v>148</v>
      </c>
      <c r="P174" t="b">
        <v>0</v>
      </c>
      <c r="Q174">
        <v>5.7200009999999999</v>
      </c>
      <c r="R174">
        <v>1.9429352</v>
      </c>
      <c r="S174">
        <v>1589486402</v>
      </c>
      <c r="T174">
        <v>300.12</v>
      </c>
      <c r="U174">
        <v>300.26</v>
      </c>
      <c r="V174" t="s">
        <v>6236</v>
      </c>
      <c r="W174">
        <v>290.08</v>
      </c>
      <c r="X174">
        <v>1224009</v>
      </c>
      <c r="Y174">
        <v>294.39999999999998</v>
      </c>
      <c r="Z174">
        <v>298</v>
      </c>
      <c r="AA174">
        <v>300.43</v>
      </c>
      <c r="AB174">
        <v>9</v>
      </c>
      <c r="AC174">
        <v>8</v>
      </c>
      <c r="AD174" t="s">
        <v>164</v>
      </c>
      <c r="AE174" t="s">
        <v>48</v>
      </c>
      <c r="AF174">
        <v>291.41000000000003</v>
      </c>
      <c r="AG174">
        <v>2191103</v>
      </c>
      <c r="AH174">
        <v>1183687</v>
      </c>
      <c r="AI174">
        <v>114.06</v>
      </c>
      <c r="AJ174">
        <v>0.61302805000000005</v>
      </c>
      <c r="AK174" t="s">
        <v>971</v>
      </c>
      <c r="AL174">
        <v>-12.820007</v>
      </c>
      <c r="AM174">
        <v>-4.0966343000000002E-2</v>
      </c>
      <c r="AN174">
        <v>186.06</v>
      </c>
      <c r="AO174">
        <v>312.94</v>
      </c>
      <c r="AP174">
        <v>1583884800</v>
      </c>
      <c r="AQ174">
        <v>1588072206</v>
      </c>
      <c r="AR174">
        <v>1596126600</v>
      </c>
      <c r="AS174">
        <v>1596472200</v>
      </c>
      <c r="AT174">
        <v>2.38</v>
      </c>
      <c r="AU174">
        <v>31.357223999999999</v>
      </c>
      <c r="AV174">
        <v>8.084239E-3</v>
      </c>
      <c r="AW174" t="s">
        <v>6313</v>
      </c>
      <c r="AX174">
        <v>9.5709999999999997</v>
      </c>
      <c r="AY174">
        <v>240900000</v>
      </c>
      <c r="AZ174">
        <v>-1.038</v>
      </c>
      <c r="BA174">
        <v>275.10858000000002</v>
      </c>
      <c r="BB174">
        <v>25.011413999999998</v>
      </c>
      <c r="BC174">
        <v>9.0914700000000001E-2</v>
      </c>
      <c r="BD174">
        <v>272.34267999999997</v>
      </c>
      <c r="BE174">
        <v>27.777312999999999</v>
      </c>
      <c r="BF174">
        <v>0.10199398</v>
      </c>
      <c r="BG174">
        <v>72298905600</v>
      </c>
      <c r="BH174">
        <v>-289.13292999999999</v>
      </c>
      <c r="BI174">
        <v>15</v>
      </c>
      <c r="BJ174">
        <v>0</v>
      </c>
      <c r="BK174" t="b">
        <v>0</v>
      </c>
      <c r="BL174">
        <v>2</v>
      </c>
      <c r="BM174">
        <v>99153000000</v>
      </c>
      <c r="BN174" t="s">
        <v>677</v>
      </c>
    </row>
    <row r="175" spans="1:66" x14ac:dyDescent="0.2">
      <c r="A175" t="s">
        <v>1062</v>
      </c>
      <c r="C175" t="s">
        <v>142</v>
      </c>
      <c r="D175" t="s">
        <v>143</v>
      </c>
      <c r="E175" t="s">
        <v>162</v>
      </c>
      <c r="F175" t="b">
        <v>0</v>
      </c>
      <c r="G175" t="s">
        <v>517</v>
      </c>
      <c r="H175" t="s">
        <v>417</v>
      </c>
      <c r="I175" t="s">
        <v>1065</v>
      </c>
      <c r="J175" t="s">
        <v>1066</v>
      </c>
      <c r="K175" t="s">
        <v>1067</v>
      </c>
      <c r="L175" t="s">
        <v>421</v>
      </c>
      <c r="M175" t="s">
        <v>422</v>
      </c>
      <c r="N175">
        <v>3600000</v>
      </c>
      <c r="O175" t="s">
        <v>423</v>
      </c>
      <c r="P175" t="b">
        <v>0</v>
      </c>
      <c r="Q175">
        <v>208</v>
      </c>
      <c r="R175">
        <v>2.3540063</v>
      </c>
      <c r="S175">
        <v>1589538786</v>
      </c>
      <c r="T175">
        <v>9044</v>
      </c>
      <c r="U175">
        <v>9064</v>
      </c>
      <c r="V175" t="s">
        <v>6348</v>
      </c>
      <c r="W175">
        <v>8822</v>
      </c>
      <c r="X175">
        <v>55940</v>
      </c>
      <c r="Y175">
        <v>8836</v>
      </c>
      <c r="Z175">
        <v>9014</v>
      </c>
      <c r="AA175">
        <v>9054</v>
      </c>
      <c r="AB175">
        <v>0</v>
      </c>
      <c r="AC175">
        <v>0</v>
      </c>
      <c r="AD175" t="s">
        <v>417</v>
      </c>
      <c r="AE175" t="s">
        <v>50</v>
      </c>
      <c r="AF175">
        <v>8850</v>
      </c>
      <c r="AG175">
        <v>230427</v>
      </c>
      <c r="AH175">
        <v>194655</v>
      </c>
      <c r="AI175">
        <v>1824</v>
      </c>
      <c r="AJ175">
        <v>0.25263157000000003</v>
      </c>
      <c r="AK175" t="s">
        <v>1068</v>
      </c>
      <c r="AL175">
        <v>-650</v>
      </c>
      <c r="AM175">
        <v>-6.7051780000000005E-2</v>
      </c>
      <c r="AN175">
        <v>7220</v>
      </c>
      <c r="AO175">
        <v>9694</v>
      </c>
      <c r="AQ175">
        <v>1597231800</v>
      </c>
      <c r="AR175">
        <v>1597231800</v>
      </c>
      <c r="AS175">
        <v>1597231800</v>
      </c>
      <c r="AT175">
        <v>1.1000000000000001</v>
      </c>
      <c r="AU175">
        <v>40.106430000000003</v>
      </c>
      <c r="AV175">
        <v>1.2449071999999999E-4</v>
      </c>
      <c r="AW175" t="s">
        <v>150</v>
      </c>
      <c r="AX175">
        <v>225.5</v>
      </c>
      <c r="AY175">
        <v>73666600</v>
      </c>
      <c r="AZ175">
        <v>11.205</v>
      </c>
      <c r="BA175">
        <v>8596.0560000000005</v>
      </c>
      <c r="BB175">
        <v>447.94434000000001</v>
      </c>
      <c r="BC175">
        <v>5.2110452000000002E-2</v>
      </c>
      <c r="BD175">
        <v>8732.7990000000009</v>
      </c>
      <c r="BE175">
        <v>311.20116999999999</v>
      </c>
      <c r="BF175">
        <v>3.5635902999999997E-2</v>
      </c>
      <c r="BG175">
        <v>6668765184</v>
      </c>
      <c r="BH175">
        <v>807.13964999999996</v>
      </c>
      <c r="BI175">
        <v>15</v>
      </c>
      <c r="BJ175">
        <v>20</v>
      </c>
      <c r="BK175" t="b">
        <v>0</v>
      </c>
      <c r="BL175">
        <v>2</v>
      </c>
      <c r="BM175">
        <v>583743600000</v>
      </c>
      <c r="BN175" t="s">
        <v>1062</v>
      </c>
    </row>
    <row r="176" spans="1:66" x14ac:dyDescent="0.2">
      <c r="A176" t="s">
        <v>678</v>
      </c>
      <c r="C176" t="s">
        <v>142</v>
      </c>
      <c r="D176" t="s">
        <v>143</v>
      </c>
      <c r="E176" t="s">
        <v>162</v>
      </c>
      <c r="F176" t="b">
        <v>1</v>
      </c>
      <c r="G176" t="s">
        <v>48</v>
      </c>
      <c r="H176" t="s">
        <v>145</v>
      </c>
      <c r="I176" t="s">
        <v>972</v>
      </c>
      <c r="J176" t="s">
        <v>972</v>
      </c>
      <c r="K176" t="s">
        <v>973</v>
      </c>
      <c r="L176" t="s">
        <v>146</v>
      </c>
      <c r="M176" t="s">
        <v>147</v>
      </c>
      <c r="N176">
        <v>-14400000</v>
      </c>
      <c r="O176" t="s">
        <v>148</v>
      </c>
      <c r="P176" t="b">
        <v>0</v>
      </c>
      <c r="Q176">
        <v>-7.9999920000000002E-2</v>
      </c>
      <c r="R176">
        <v>-0.28139262999999998</v>
      </c>
      <c r="S176">
        <v>1589486402</v>
      </c>
      <c r="T176">
        <v>28.35</v>
      </c>
      <c r="U176">
        <v>28.38</v>
      </c>
      <c r="V176" t="s">
        <v>6349</v>
      </c>
      <c r="W176">
        <v>26.72</v>
      </c>
      <c r="X176">
        <v>93643</v>
      </c>
      <c r="Y176">
        <v>28.43</v>
      </c>
      <c r="Z176">
        <v>0</v>
      </c>
      <c r="AA176">
        <v>0</v>
      </c>
      <c r="AB176">
        <v>10</v>
      </c>
      <c r="AC176">
        <v>8</v>
      </c>
      <c r="AD176" t="s">
        <v>149</v>
      </c>
      <c r="AE176" t="s">
        <v>48</v>
      </c>
      <c r="AF176">
        <v>27.89</v>
      </c>
      <c r="AG176">
        <v>70375</v>
      </c>
      <c r="AH176">
        <v>69400</v>
      </c>
      <c r="AI176">
        <v>2.2800007</v>
      </c>
      <c r="AJ176">
        <v>8.7456875000000003E-2</v>
      </c>
      <c r="AK176" t="s">
        <v>974</v>
      </c>
      <c r="AL176">
        <v>-25.069997999999998</v>
      </c>
      <c r="AM176">
        <v>-0.46929985000000002</v>
      </c>
      <c r="AN176">
        <v>26.07</v>
      </c>
      <c r="AO176">
        <v>53.42</v>
      </c>
      <c r="AP176">
        <v>1589500800</v>
      </c>
      <c r="AQ176">
        <v>1587648000</v>
      </c>
      <c r="AR176">
        <v>1594911540</v>
      </c>
      <c r="AS176">
        <v>1595260800</v>
      </c>
      <c r="AT176">
        <v>1.1299999999999999</v>
      </c>
      <c r="AU176">
        <v>8.4626870000000007</v>
      </c>
      <c r="AV176">
        <v>3.9746745999999999E-2</v>
      </c>
      <c r="AW176" t="s">
        <v>6313</v>
      </c>
      <c r="AX176">
        <v>3.35</v>
      </c>
      <c r="AY176">
        <v>25535600</v>
      </c>
      <c r="AZ176">
        <v>33.322000000000003</v>
      </c>
      <c r="BA176">
        <v>32.008285999999998</v>
      </c>
      <c r="BB176">
        <v>-3.6582851000000001</v>
      </c>
      <c r="BC176">
        <v>-0.11429182</v>
      </c>
      <c r="BD176">
        <v>43.463332999999999</v>
      </c>
      <c r="BE176">
        <v>-15.113333000000001</v>
      </c>
      <c r="BF176">
        <v>-0.34772605000000001</v>
      </c>
      <c r="BG176">
        <v>723934272</v>
      </c>
      <c r="BH176">
        <v>0.85078929999999997</v>
      </c>
      <c r="BI176">
        <v>15</v>
      </c>
      <c r="BJ176">
        <v>0</v>
      </c>
      <c r="BK176" t="b">
        <v>0</v>
      </c>
      <c r="BL176">
        <v>2</v>
      </c>
      <c r="BM176">
        <v>429543000000</v>
      </c>
      <c r="BN176" t="s">
        <v>678</v>
      </c>
    </row>
    <row r="177" spans="1:66" x14ac:dyDescent="0.2">
      <c r="A177" t="s">
        <v>679</v>
      </c>
      <c r="C177" t="s">
        <v>142</v>
      </c>
      <c r="D177" t="s">
        <v>143</v>
      </c>
      <c r="E177" t="s">
        <v>162</v>
      </c>
      <c r="F177" t="b">
        <v>1</v>
      </c>
      <c r="G177" t="s">
        <v>48</v>
      </c>
      <c r="H177" t="s">
        <v>163</v>
      </c>
      <c r="I177" t="s">
        <v>975</v>
      </c>
      <c r="J177" t="s">
        <v>975</v>
      </c>
      <c r="K177" t="s">
        <v>976</v>
      </c>
      <c r="L177" t="s">
        <v>146</v>
      </c>
      <c r="M177" t="s">
        <v>147</v>
      </c>
      <c r="N177">
        <v>-14400000</v>
      </c>
      <c r="O177" t="s">
        <v>148</v>
      </c>
      <c r="P177" t="b">
        <v>0</v>
      </c>
      <c r="Q177">
        <v>2.0599976</v>
      </c>
      <c r="R177">
        <v>2.0119128000000002</v>
      </c>
      <c r="S177">
        <v>1589486401</v>
      </c>
      <c r="T177">
        <v>104.45</v>
      </c>
      <c r="U177">
        <v>104.66</v>
      </c>
      <c r="V177" t="s">
        <v>6350</v>
      </c>
      <c r="W177">
        <v>97.637500000000003</v>
      </c>
      <c r="X177">
        <v>2067069</v>
      </c>
      <c r="Y177">
        <v>102.39</v>
      </c>
      <c r="Z177">
        <v>104.62</v>
      </c>
      <c r="AA177">
        <v>211</v>
      </c>
      <c r="AB177">
        <v>8</v>
      </c>
      <c r="AC177">
        <v>10</v>
      </c>
      <c r="AD177" t="s">
        <v>164</v>
      </c>
      <c r="AE177" t="s">
        <v>48</v>
      </c>
      <c r="AF177">
        <v>100.06</v>
      </c>
      <c r="AG177">
        <v>2269325</v>
      </c>
      <c r="AH177">
        <v>2258412</v>
      </c>
      <c r="AI177">
        <v>34.449997000000003</v>
      </c>
      <c r="AJ177">
        <v>0.49214282999999998</v>
      </c>
      <c r="AK177" t="s">
        <v>977</v>
      </c>
      <c r="AL177">
        <v>-69.22</v>
      </c>
      <c r="AM177">
        <v>-0.39857203000000002</v>
      </c>
      <c r="AN177">
        <v>70</v>
      </c>
      <c r="AO177">
        <v>173.67</v>
      </c>
      <c r="AP177">
        <v>1592265600</v>
      </c>
      <c r="AQ177">
        <v>1588240809</v>
      </c>
      <c r="AR177">
        <v>1595349000</v>
      </c>
      <c r="AS177">
        <v>1595867400</v>
      </c>
      <c r="AT177">
        <v>2.73</v>
      </c>
      <c r="AU177">
        <v>17.142621999999999</v>
      </c>
      <c r="AV177">
        <v>2.6662760000000001E-2</v>
      </c>
      <c r="AW177" t="s">
        <v>6313</v>
      </c>
      <c r="AX177">
        <v>6.093</v>
      </c>
      <c r="AY177">
        <v>154127008</v>
      </c>
      <c r="AZ177">
        <v>48.359000000000002</v>
      </c>
      <c r="BA177">
        <v>107.77</v>
      </c>
      <c r="BB177">
        <v>-3.3199996999999999</v>
      </c>
      <c r="BC177">
        <v>-3.0806345999999998E-2</v>
      </c>
      <c r="BD177">
        <v>140.48035999999999</v>
      </c>
      <c r="BE177">
        <v>-36.030365000000003</v>
      </c>
      <c r="BF177">
        <v>-0.25647974000000001</v>
      </c>
      <c r="BG177">
        <v>16098565120</v>
      </c>
      <c r="BH177">
        <v>2.1598872999999998</v>
      </c>
      <c r="BI177">
        <v>15</v>
      </c>
      <c r="BJ177">
        <v>0</v>
      </c>
      <c r="BK177" t="b">
        <v>0</v>
      </c>
      <c r="BL177">
        <v>2</v>
      </c>
      <c r="BM177">
        <v>322151400000</v>
      </c>
      <c r="BN177" t="s">
        <v>679</v>
      </c>
    </row>
    <row r="178" spans="1:66" x14ac:dyDescent="0.2">
      <c r="A178" t="s">
        <v>1045</v>
      </c>
      <c r="C178" t="s">
        <v>142</v>
      </c>
      <c r="D178" t="s">
        <v>143</v>
      </c>
      <c r="E178" t="s">
        <v>162</v>
      </c>
      <c r="F178" t="b">
        <v>0</v>
      </c>
      <c r="G178" t="s">
        <v>517</v>
      </c>
      <c r="H178" t="s">
        <v>417</v>
      </c>
      <c r="I178" t="s">
        <v>1053</v>
      </c>
      <c r="J178" t="s">
        <v>1054</v>
      </c>
      <c r="K178" t="s">
        <v>1055</v>
      </c>
      <c r="L178" t="s">
        <v>421</v>
      </c>
      <c r="M178" t="s">
        <v>422</v>
      </c>
      <c r="N178">
        <v>3600000</v>
      </c>
      <c r="O178" t="s">
        <v>423</v>
      </c>
      <c r="P178" t="b">
        <v>0</v>
      </c>
      <c r="Q178">
        <v>22</v>
      </c>
      <c r="R178">
        <v>0.87301589999999996</v>
      </c>
      <c r="S178">
        <v>1589538844</v>
      </c>
      <c r="T178">
        <v>2542</v>
      </c>
      <c r="U178">
        <v>2566</v>
      </c>
      <c r="V178" t="s">
        <v>6237</v>
      </c>
      <c r="W178">
        <v>2513</v>
      </c>
      <c r="X178">
        <v>34670</v>
      </c>
      <c r="Y178">
        <v>2520</v>
      </c>
      <c r="Z178">
        <v>2541</v>
      </c>
      <c r="AA178">
        <v>2544</v>
      </c>
      <c r="AB178">
        <v>0</v>
      </c>
      <c r="AC178">
        <v>0</v>
      </c>
      <c r="AD178" t="s">
        <v>417</v>
      </c>
      <c r="AE178" t="s">
        <v>50</v>
      </c>
      <c r="AF178">
        <v>2513</v>
      </c>
      <c r="AG178">
        <v>481509</v>
      </c>
      <c r="AH178">
        <v>341900</v>
      </c>
      <c r="AI178">
        <v>484</v>
      </c>
      <c r="AJ178">
        <v>0.23517978</v>
      </c>
      <c r="AK178" t="s">
        <v>1056</v>
      </c>
      <c r="AL178">
        <v>-530</v>
      </c>
      <c r="AM178">
        <v>-0.17252604999999999</v>
      </c>
      <c r="AN178">
        <v>2058</v>
      </c>
      <c r="AO178">
        <v>3072</v>
      </c>
      <c r="AQ178">
        <v>1596520800</v>
      </c>
      <c r="AR178">
        <v>1596520800</v>
      </c>
      <c r="AS178">
        <v>1596520800</v>
      </c>
      <c r="AT178">
        <v>0.65100000000000002</v>
      </c>
      <c r="AU178">
        <v>12.609127000000001</v>
      </c>
      <c r="AV178">
        <v>2.5833334000000002E-4</v>
      </c>
      <c r="AW178" t="s">
        <v>150</v>
      </c>
      <c r="AX178">
        <v>201.6</v>
      </c>
      <c r="AY178">
        <v>116040000</v>
      </c>
      <c r="AZ178">
        <v>11.396000000000001</v>
      </c>
      <c r="BA178">
        <v>2508.3609999999999</v>
      </c>
      <c r="BB178">
        <v>33.638916000000002</v>
      </c>
      <c r="BC178">
        <v>1.3410715E-2</v>
      </c>
      <c r="BD178">
        <v>2665.0207999999998</v>
      </c>
      <c r="BE178">
        <v>-123.02075000000001</v>
      </c>
      <c r="BF178">
        <v>-4.6161275000000002E-2</v>
      </c>
      <c r="BG178">
        <v>2949736704</v>
      </c>
      <c r="BH178">
        <v>223.06073000000001</v>
      </c>
      <c r="BI178">
        <v>15</v>
      </c>
      <c r="BJ178">
        <v>20</v>
      </c>
      <c r="BK178" t="b">
        <v>0</v>
      </c>
      <c r="BL178">
        <v>2</v>
      </c>
      <c r="BM178">
        <v>596707200000</v>
      </c>
      <c r="BN178" t="s">
        <v>1045</v>
      </c>
    </row>
    <row r="179" spans="1:66" x14ac:dyDescent="0.2">
      <c r="A179" t="s">
        <v>680</v>
      </c>
      <c r="C179" t="s">
        <v>142</v>
      </c>
      <c r="D179" t="s">
        <v>143</v>
      </c>
      <c r="E179" t="s">
        <v>162</v>
      </c>
      <c r="F179" t="b">
        <v>1</v>
      </c>
      <c r="G179" t="s">
        <v>48</v>
      </c>
      <c r="H179" t="s">
        <v>163</v>
      </c>
      <c r="I179" t="s">
        <v>978</v>
      </c>
      <c r="J179" t="s">
        <v>978</v>
      </c>
      <c r="K179" t="s">
        <v>979</v>
      </c>
      <c r="L179" t="s">
        <v>146</v>
      </c>
      <c r="M179" t="s">
        <v>147</v>
      </c>
      <c r="N179">
        <v>-14400000</v>
      </c>
      <c r="O179" t="s">
        <v>148</v>
      </c>
      <c r="P179" t="b">
        <v>0</v>
      </c>
      <c r="Q179">
        <v>1.2900008999999999</v>
      </c>
      <c r="R179">
        <v>2.7629063</v>
      </c>
      <c r="S179">
        <v>1589486401</v>
      </c>
      <c r="T179">
        <v>47.98</v>
      </c>
      <c r="U179">
        <v>48.08</v>
      </c>
      <c r="V179" t="s">
        <v>3060</v>
      </c>
      <c r="W179">
        <v>44.17</v>
      </c>
      <c r="X179">
        <v>5406588</v>
      </c>
      <c r="Y179">
        <v>46.69</v>
      </c>
      <c r="Z179">
        <v>42.01</v>
      </c>
      <c r="AA179">
        <v>50.34</v>
      </c>
      <c r="AB179">
        <v>8</v>
      </c>
      <c r="AC179">
        <v>9</v>
      </c>
      <c r="AD179" t="s">
        <v>164</v>
      </c>
      <c r="AE179" t="s">
        <v>48</v>
      </c>
      <c r="AF179">
        <v>45.56</v>
      </c>
      <c r="AG179">
        <v>6605666</v>
      </c>
      <c r="AH179">
        <v>4949300</v>
      </c>
      <c r="AI179">
        <v>21.98</v>
      </c>
      <c r="AJ179">
        <v>0.84538460000000004</v>
      </c>
      <c r="AK179" t="s">
        <v>980</v>
      </c>
      <c r="AL179">
        <v>-38.000003999999997</v>
      </c>
      <c r="AM179">
        <v>-0.4419633</v>
      </c>
      <c r="AN179">
        <v>26</v>
      </c>
      <c r="AO179">
        <v>85.98</v>
      </c>
      <c r="AP179">
        <v>1587686400</v>
      </c>
      <c r="AQ179">
        <v>1588680013</v>
      </c>
      <c r="AR179">
        <v>1597077000</v>
      </c>
      <c r="AS179">
        <v>1597422600</v>
      </c>
      <c r="AT179">
        <v>1.68</v>
      </c>
      <c r="AU179">
        <v>18.071563999999999</v>
      </c>
      <c r="AV179">
        <v>3.5982010000000002E-2</v>
      </c>
      <c r="AW179" t="s">
        <v>6313</v>
      </c>
      <c r="AX179">
        <v>2.6549999999999998</v>
      </c>
      <c r="AY179">
        <v>507617984</v>
      </c>
      <c r="AZ179">
        <v>4</v>
      </c>
      <c r="BA179">
        <v>49.507427</v>
      </c>
      <c r="BB179">
        <v>-1.5274277000000001</v>
      </c>
      <c r="BC179">
        <v>-3.0852495000000001E-2</v>
      </c>
      <c r="BD179">
        <v>68.951160000000002</v>
      </c>
      <c r="BE179">
        <v>-20.971157000000002</v>
      </c>
      <c r="BF179">
        <v>-0.3041451</v>
      </c>
      <c r="BG179">
        <v>24355510272</v>
      </c>
      <c r="BH179">
        <v>11.994999999999999</v>
      </c>
      <c r="BI179">
        <v>15</v>
      </c>
      <c r="BJ179">
        <v>0</v>
      </c>
      <c r="BK179" t="b">
        <v>0</v>
      </c>
      <c r="BL179">
        <v>2</v>
      </c>
      <c r="BM179">
        <v>105715800000</v>
      </c>
      <c r="BN179" t="s">
        <v>680</v>
      </c>
    </row>
    <row r="180" spans="1:66" x14ac:dyDescent="0.2">
      <c r="A180" t="s">
        <v>681</v>
      </c>
      <c r="C180" t="s">
        <v>142</v>
      </c>
      <c r="D180" t="s">
        <v>143</v>
      </c>
      <c r="E180" t="s">
        <v>162</v>
      </c>
      <c r="F180" t="b">
        <v>1</v>
      </c>
      <c r="G180" t="s">
        <v>48</v>
      </c>
      <c r="H180" t="s">
        <v>163</v>
      </c>
      <c r="I180" t="s">
        <v>981</v>
      </c>
      <c r="J180" t="s">
        <v>981</v>
      </c>
      <c r="K180" t="s">
        <v>982</v>
      </c>
      <c r="L180" t="s">
        <v>146</v>
      </c>
      <c r="M180" t="s">
        <v>147</v>
      </c>
      <c r="N180">
        <v>-14400000</v>
      </c>
      <c r="O180" t="s">
        <v>148</v>
      </c>
      <c r="P180" t="b">
        <v>0</v>
      </c>
      <c r="Q180">
        <v>0.48999977</v>
      </c>
      <c r="R180">
        <v>1.7443922000000001</v>
      </c>
      <c r="S180">
        <v>1589486401</v>
      </c>
      <c r="T180">
        <v>28.58</v>
      </c>
      <c r="U180">
        <v>28.6</v>
      </c>
      <c r="V180" t="s">
        <v>6238</v>
      </c>
      <c r="W180">
        <v>27.61</v>
      </c>
      <c r="X180">
        <v>39232840</v>
      </c>
      <c r="Y180">
        <v>28.09</v>
      </c>
      <c r="Z180">
        <v>28.72</v>
      </c>
      <c r="AA180">
        <v>28.75</v>
      </c>
      <c r="AB180">
        <v>22</v>
      </c>
      <c r="AC180">
        <v>32</v>
      </c>
      <c r="AD180" t="s">
        <v>164</v>
      </c>
      <c r="AE180" t="s">
        <v>48</v>
      </c>
      <c r="AF180">
        <v>27.98</v>
      </c>
      <c r="AG180">
        <v>48893611</v>
      </c>
      <c r="AH180">
        <v>34885725</v>
      </c>
      <c r="AI180">
        <v>2.5</v>
      </c>
      <c r="AJ180">
        <v>9.5858894E-2</v>
      </c>
      <c r="AK180" t="s">
        <v>983</v>
      </c>
      <c r="AL180">
        <v>-11.120001</v>
      </c>
      <c r="AM180">
        <v>-0.28010076</v>
      </c>
      <c r="AN180">
        <v>26.08</v>
      </c>
      <c r="AO180">
        <v>39.700000000000003</v>
      </c>
      <c r="AP180">
        <v>1588291200</v>
      </c>
      <c r="AQ180">
        <v>1595521800</v>
      </c>
      <c r="AR180">
        <v>1595521800</v>
      </c>
      <c r="AS180">
        <v>1595521800</v>
      </c>
      <c r="AT180">
        <v>2.06</v>
      </c>
      <c r="AU180">
        <v>14.514982</v>
      </c>
      <c r="AV180">
        <v>7.3335709999999998E-2</v>
      </c>
      <c r="AW180" t="s">
        <v>6313</v>
      </c>
      <c r="AX180">
        <v>1.9690000000000001</v>
      </c>
      <c r="AY180">
        <v>7125000192</v>
      </c>
      <c r="AZ180">
        <v>24.951000000000001</v>
      </c>
      <c r="BA180">
        <v>29.751429000000002</v>
      </c>
      <c r="BB180">
        <v>-1.1714287000000001</v>
      </c>
      <c r="BC180">
        <v>-3.9373863000000002E-2</v>
      </c>
      <c r="BD180">
        <v>35.486305000000002</v>
      </c>
      <c r="BE180">
        <v>-6.9063052999999996</v>
      </c>
      <c r="BF180">
        <v>-0.19461890000000001</v>
      </c>
      <c r="BG180">
        <v>203632508928</v>
      </c>
      <c r="BH180">
        <v>1.1454451000000001</v>
      </c>
      <c r="BI180">
        <v>15</v>
      </c>
      <c r="BJ180">
        <v>0</v>
      </c>
      <c r="BK180" t="b">
        <v>0</v>
      </c>
      <c r="BL180">
        <v>2</v>
      </c>
      <c r="BM180">
        <v>438273000000</v>
      </c>
      <c r="BN180" t="s">
        <v>681</v>
      </c>
    </row>
    <row r="181" spans="1:66" x14ac:dyDescent="0.2">
      <c r="A181" t="s">
        <v>682</v>
      </c>
      <c r="C181" t="s">
        <v>142</v>
      </c>
      <c r="D181" t="s">
        <v>143</v>
      </c>
      <c r="E181" t="s">
        <v>162</v>
      </c>
      <c r="F181" t="b">
        <v>1</v>
      </c>
      <c r="G181" t="s">
        <v>48</v>
      </c>
      <c r="H181" t="s">
        <v>163</v>
      </c>
      <c r="I181" t="s">
        <v>984</v>
      </c>
      <c r="J181" t="s">
        <v>985</v>
      </c>
      <c r="K181" t="s">
        <v>986</v>
      </c>
      <c r="L181" t="s">
        <v>146</v>
      </c>
      <c r="M181" t="s">
        <v>147</v>
      </c>
      <c r="N181">
        <v>-14400000</v>
      </c>
      <c r="O181" t="s">
        <v>148</v>
      </c>
      <c r="P181" t="b">
        <v>0</v>
      </c>
      <c r="Q181">
        <v>-2.0000457999999999E-2</v>
      </c>
      <c r="R181">
        <v>-0.11581041</v>
      </c>
      <c r="S181">
        <v>1589486401</v>
      </c>
      <c r="T181">
        <v>17.25</v>
      </c>
      <c r="U181">
        <v>17.28</v>
      </c>
      <c r="V181" t="s">
        <v>3061</v>
      </c>
      <c r="W181">
        <v>16.52</v>
      </c>
      <c r="X181">
        <v>675309</v>
      </c>
      <c r="Y181">
        <v>17.27</v>
      </c>
      <c r="Z181">
        <v>16.52</v>
      </c>
      <c r="AA181">
        <v>17.149999999999999</v>
      </c>
      <c r="AB181">
        <v>11</v>
      </c>
      <c r="AC181">
        <v>9</v>
      </c>
      <c r="AD181" t="s">
        <v>164</v>
      </c>
      <c r="AE181" t="s">
        <v>48</v>
      </c>
      <c r="AF181">
        <v>16.98</v>
      </c>
      <c r="AG181">
        <v>1092541</v>
      </c>
      <c r="AH181">
        <v>634762</v>
      </c>
      <c r="AI181">
        <v>3.1999998000000001</v>
      </c>
      <c r="AJ181">
        <v>0.22775798999999999</v>
      </c>
      <c r="AK181" t="s">
        <v>987</v>
      </c>
      <c r="AL181">
        <v>-16.75</v>
      </c>
      <c r="AM181">
        <v>-0.49264704999999998</v>
      </c>
      <c r="AN181">
        <v>14.05</v>
      </c>
      <c r="AO181">
        <v>34</v>
      </c>
      <c r="AP181">
        <v>1585612800</v>
      </c>
      <c r="AQ181">
        <v>1588277106</v>
      </c>
      <c r="AR181">
        <v>1596121140</v>
      </c>
      <c r="AS181">
        <v>1596470400</v>
      </c>
      <c r="AT181">
        <v>0.66500000000000004</v>
      </c>
      <c r="AU181">
        <v>15.388045</v>
      </c>
      <c r="AV181">
        <v>3.8506079999999998E-2</v>
      </c>
      <c r="AW181" t="s">
        <v>6313</v>
      </c>
      <c r="AX181">
        <v>1.121</v>
      </c>
      <c r="AY181">
        <v>107273000</v>
      </c>
      <c r="AZ181">
        <v>41.215000000000003</v>
      </c>
      <c r="BA181">
        <v>17.963428</v>
      </c>
      <c r="BB181">
        <v>-0.71342850000000002</v>
      </c>
      <c r="BC181">
        <v>-3.9715609999999998E-2</v>
      </c>
      <c r="BD181">
        <v>21.699058999999998</v>
      </c>
      <c r="BE181">
        <v>-4.4490584999999996</v>
      </c>
      <c r="BF181">
        <v>-0.20503463</v>
      </c>
      <c r="BG181">
        <v>1975487232</v>
      </c>
      <c r="BH181">
        <v>0.41853692999999997</v>
      </c>
      <c r="BI181">
        <v>15</v>
      </c>
      <c r="BJ181">
        <v>0</v>
      </c>
      <c r="BK181" t="b">
        <v>0</v>
      </c>
      <c r="BL181">
        <v>2</v>
      </c>
      <c r="BM181">
        <v>377274600000</v>
      </c>
      <c r="BN181" t="s">
        <v>682</v>
      </c>
    </row>
    <row r="182" spans="1:66" x14ac:dyDescent="0.2">
      <c r="A182" t="s">
        <v>683</v>
      </c>
      <c r="C182" t="s">
        <v>142</v>
      </c>
      <c r="D182" t="s">
        <v>143</v>
      </c>
      <c r="E182" t="s">
        <v>162</v>
      </c>
      <c r="F182" t="b">
        <v>1</v>
      </c>
      <c r="G182" t="s">
        <v>48</v>
      </c>
      <c r="H182" t="s">
        <v>163</v>
      </c>
      <c r="I182" t="s">
        <v>988</v>
      </c>
      <c r="J182" t="s">
        <v>988</v>
      </c>
      <c r="K182" t="s">
        <v>989</v>
      </c>
      <c r="L182" t="s">
        <v>146</v>
      </c>
      <c r="M182" t="s">
        <v>147</v>
      </c>
      <c r="N182">
        <v>-14400000</v>
      </c>
      <c r="O182" t="s">
        <v>148</v>
      </c>
      <c r="P182" t="b">
        <v>0</v>
      </c>
      <c r="Q182">
        <v>0.80000305000000005</v>
      </c>
      <c r="R182">
        <v>0.67148149999999995</v>
      </c>
      <c r="S182">
        <v>1589486401</v>
      </c>
      <c r="T182">
        <v>119.94</v>
      </c>
      <c r="U182">
        <v>120.8259</v>
      </c>
      <c r="V182" t="s">
        <v>3062</v>
      </c>
      <c r="W182">
        <v>117.12</v>
      </c>
      <c r="X182">
        <v>5563485</v>
      </c>
      <c r="Y182">
        <v>119.14</v>
      </c>
      <c r="Z182">
        <v>106.01</v>
      </c>
      <c r="AA182">
        <v>120</v>
      </c>
      <c r="AB182">
        <v>9</v>
      </c>
      <c r="AC182">
        <v>8</v>
      </c>
      <c r="AD182" t="s">
        <v>164</v>
      </c>
      <c r="AE182" t="s">
        <v>48</v>
      </c>
      <c r="AF182">
        <v>117.94</v>
      </c>
      <c r="AG182">
        <v>6290220</v>
      </c>
      <c r="AH182">
        <v>4784587</v>
      </c>
      <c r="AI182">
        <v>49.850006</v>
      </c>
      <c r="AJ182">
        <v>0.71122854999999996</v>
      </c>
      <c r="AK182" t="s">
        <v>990</v>
      </c>
      <c r="AL182">
        <v>-10.300003</v>
      </c>
      <c r="AM182">
        <v>-7.9084784000000005E-2</v>
      </c>
      <c r="AN182">
        <v>70.09</v>
      </c>
      <c r="AO182">
        <v>130.24</v>
      </c>
      <c r="AP182">
        <v>1591747200</v>
      </c>
      <c r="AQ182">
        <v>1589992200</v>
      </c>
      <c r="AR182">
        <v>1589992200</v>
      </c>
      <c r="AS182">
        <v>1589992200</v>
      </c>
      <c r="AT182">
        <v>2.6</v>
      </c>
      <c r="AU182">
        <v>18.849599999999999</v>
      </c>
      <c r="AV182">
        <v>2.1823064999999999E-2</v>
      </c>
      <c r="AW182" t="s">
        <v>6313</v>
      </c>
      <c r="AX182">
        <v>6.3630000000000004</v>
      </c>
      <c r="AY182">
        <v>499828992</v>
      </c>
      <c r="AZ182">
        <v>23.469000000000001</v>
      </c>
      <c r="BA182">
        <v>106.85286000000001</v>
      </c>
      <c r="BB182">
        <v>13.087142999999999</v>
      </c>
      <c r="BC182">
        <v>0.12247817</v>
      </c>
      <c r="BD182">
        <v>113.48536</v>
      </c>
      <c r="BE182">
        <v>6.4546431999999996</v>
      </c>
      <c r="BF182">
        <v>5.687644E-2</v>
      </c>
      <c r="BG182">
        <v>59949490176</v>
      </c>
      <c r="BH182">
        <v>5.1105714000000004</v>
      </c>
      <c r="BI182">
        <v>15</v>
      </c>
      <c r="BJ182">
        <v>0</v>
      </c>
      <c r="BK182" t="b">
        <v>0</v>
      </c>
      <c r="BL182">
        <v>2</v>
      </c>
      <c r="BM182">
        <v>99153000000</v>
      </c>
      <c r="BN182" t="s">
        <v>683</v>
      </c>
    </row>
    <row r="183" spans="1:66" x14ac:dyDescent="0.2">
      <c r="A183" t="s">
        <v>684</v>
      </c>
      <c r="C183" t="s">
        <v>142</v>
      </c>
      <c r="D183" t="s">
        <v>143</v>
      </c>
      <c r="E183" t="s">
        <v>162</v>
      </c>
      <c r="F183" t="b">
        <v>1</v>
      </c>
      <c r="G183" t="s">
        <v>48</v>
      </c>
      <c r="H183" t="s">
        <v>145</v>
      </c>
      <c r="I183" t="s">
        <v>991</v>
      </c>
      <c r="J183" t="s">
        <v>992</v>
      </c>
      <c r="K183" t="s">
        <v>993</v>
      </c>
      <c r="L183" t="s">
        <v>146</v>
      </c>
      <c r="M183" t="s">
        <v>147</v>
      </c>
      <c r="N183">
        <v>-14400000</v>
      </c>
      <c r="O183" t="s">
        <v>148</v>
      </c>
      <c r="P183" t="b">
        <v>0</v>
      </c>
      <c r="Q183">
        <v>-0.21000099</v>
      </c>
      <c r="R183">
        <v>-0.67308009999999996</v>
      </c>
      <c r="S183">
        <v>1589486402</v>
      </c>
      <c r="T183">
        <v>30.99</v>
      </c>
      <c r="U183">
        <v>31.19</v>
      </c>
      <c r="V183" t="s">
        <v>994</v>
      </c>
      <c r="W183">
        <v>29.54</v>
      </c>
      <c r="X183">
        <v>80003</v>
      </c>
      <c r="Y183">
        <v>31.2</v>
      </c>
      <c r="Z183">
        <v>0</v>
      </c>
      <c r="AA183">
        <v>0</v>
      </c>
      <c r="AB183">
        <v>9</v>
      </c>
      <c r="AC183">
        <v>10</v>
      </c>
      <c r="AD183" t="s">
        <v>149</v>
      </c>
      <c r="AE183" t="s">
        <v>48</v>
      </c>
      <c r="AF183">
        <v>30.5</v>
      </c>
      <c r="AG183">
        <v>59603</v>
      </c>
      <c r="AH183">
        <v>57587</v>
      </c>
      <c r="AI183">
        <v>3.369999</v>
      </c>
      <c r="AJ183">
        <v>0.122012995</v>
      </c>
      <c r="AK183" t="s">
        <v>995</v>
      </c>
      <c r="AL183">
        <v>-15.940001000000001</v>
      </c>
      <c r="AM183">
        <v>-0.33965479999999998</v>
      </c>
      <c r="AN183">
        <v>27.62</v>
      </c>
      <c r="AO183">
        <v>46.93</v>
      </c>
      <c r="AP183">
        <v>1579046400</v>
      </c>
      <c r="AQ183">
        <v>1588181410</v>
      </c>
      <c r="AR183">
        <v>1595343540</v>
      </c>
      <c r="AS183">
        <v>1595865600</v>
      </c>
      <c r="AT183">
        <v>1.04</v>
      </c>
      <c r="AU183">
        <v>7.9809426999999999</v>
      </c>
      <c r="AV183">
        <v>3.3333330000000001E-2</v>
      </c>
      <c r="AW183" t="s">
        <v>6313</v>
      </c>
      <c r="AX183">
        <v>3.883</v>
      </c>
      <c r="AY183">
        <v>13714500</v>
      </c>
      <c r="AZ183">
        <v>42.42</v>
      </c>
      <c r="BA183">
        <v>32.659427999999998</v>
      </c>
      <c r="BB183">
        <v>-1.6694279000000001</v>
      </c>
      <c r="BC183">
        <v>-5.1116259999999997E-2</v>
      </c>
      <c r="BD183">
        <v>40.026305999999998</v>
      </c>
      <c r="BE183">
        <v>-9.0363059999999997</v>
      </c>
      <c r="BF183">
        <v>-0.22575919999999999</v>
      </c>
      <c r="BG183">
        <v>425012352</v>
      </c>
      <c r="BH183">
        <v>0.73055166000000005</v>
      </c>
      <c r="BI183">
        <v>15</v>
      </c>
      <c r="BJ183">
        <v>0</v>
      </c>
      <c r="BK183" t="b">
        <v>0</v>
      </c>
      <c r="BL183">
        <v>2</v>
      </c>
      <c r="BM183">
        <v>699633000000</v>
      </c>
      <c r="BN183" t="s">
        <v>684</v>
      </c>
    </row>
    <row r="184" spans="1:66" x14ac:dyDescent="0.2">
      <c r="A184" t="s">
        <v>685</v>
      </c>
      <c r="C184" t="s">
        <v>142</v>
      </c>
      <c r="D184" t="s">
        <v>143</v>
      </c>
      <c r="E184" t="s">
        <v>162</v>
      </c>
      <c r="F184" t="b">
        <v>1</v>
      </c>
      <c r="G184" t="s">
        <v>48</v>
      </c>
      <c r="H184" t="s">
        <v>996</v>
      </c>
      <c r="I184" t="s">
        <v>997</v>
      </c>
      <c r="J184" t="s">
        <v>997</v>
      </c>
      <c r="K184" t="s">
        <v>998</v>
      </c>
      <c r="L184" t="s">
        <v>146</v>
      </c>
      <c r="M184" t="s">
        <v>147</v>
      </c>
      <c r="N184">
        <v>-14400000</v>
      </c>
      <c r="O184" t="s">
        <v>148</v>
      </c>
      <c r="P184" t="b">
        <v>0</v>
      </c>
      <c r="Q184">
        <v>-0.34999847000000001</v>
      </c>
      <c r="R184">
        <v>-0.62089497000000005</v>
      </c>
      <c r="S184">
        <v>1589486400</v>
      </c>
      <c r="T184">
        <v>56.02</v>
      </c>
      <c r="U184">
        <v>56.65</v>
      </c>
      <c r="V184" t="s">
        <v>3063</v>
      </c>
      <c r="W184">
        <v>53.324100000000001</v>
      </c>
      <c r="X184">
        <v>71107</v>
      </c>
      <c r="Y184">
        <v>56.37</v>
      </c>
      <c r="Z184">
        <v>55.78</v>
      </c>
      <c r="AA184">
        <v>56.1</v>
      </c>
      <c r="AB184">
        <v>10</v>
      </c>
      <c r="AC184">
        <v>9</v>
      </c>
      <c r="AD184" t="s">
        <v>999</v>
      </c>
      <c r="AE184" t="s">
        <v>48</v>
      </c>
      <c r="AF184">
        <v>55.3</v>
      </c>
      <c r="AG184">
        <v>55225</v>
      </c>
      <c r="AH184">
        <v>62287</v>
      </c>
      <c r="AI184">
        <v>2.7000008000000002</v>
      </c>
      <c r="AJ184">
        <v>5.0637674000000001E-2</v>
      </c>
      <c r="AK184" t="s">
        <v>3726</v>
      </c>
      <c r="AL184">
        <v>-37.640003</v>
      </c>
      <c r="AM184">
        <v>-0.40187916000000001</v>
      </c>
      <c r="AN184">
        <v>53.32</v>
      </c>
      <c r="AO184">
        <v>93.66</v>
      </c>
      <c r="AP184">
        <v>1589760000</v>
      </c>
      <c r="AQ184">
        <v>1588350600</v>
      </c>
      <c r="AR184">
        <v>1588350600</v>
      </c>
      <c r="AS184">
        <v>1588350600</v>
      </c>
      <c r="AT184">
        <v>2.04</v>
      </c>
      <c r="AU184">
        <v>12.352812</v>
      </c>
      <c r="AV184">
        <v>3.6189462999999998E-2</v>
      </c>
      <c r="AW184" t="s">
        <v>6313</v>
      </c>
      <c r="AX184">
        <v>4.5350000000000001</v>
      </c>
      <c r="AY184">
        <v>14907300</v>
      </c>
      <c r="AZ184">
        <v>45.942999999999998</v>
      </c>
      <c r="BA184">
        <v>67.498279999999994</v>
      </c>
      <c r="BB184">
        <v>-11.478282999999999</v>
      </c>
      <c r="BC184">
        <v>-0.17005296</v>
      </c>
      <c r="BD184">
        <v>81.209999999999994</v>
      </c>
      <c r="BE184">
        <v>-25.189999</v>
      </c>
      <c r="BF184">
        <v>-0.31018347000000002</v>
      </c>
      <c r="BG184">
        <v>835106944</v>
      </c>
      <c r="BH184">
        <v>1.2193369999999999</v>
      </c>
      <c r="BI184">
        <v>15</v>
      </c>
      <c r="BJ184">
        <v>0</v>
      </c>
      <c r="BK184" t="b">
        <v>0</v>
      </c>
      <c r="BL184">
        <v>2</v>
      </c>
      <c r="BM184">
        <v>518103000000</v>
      </c>
      <c r="BN184" t="s">
        <v>685</v>
      </c>
    </row>
    <row r="185" spans="1:66" x14ac:dyDescent="0.2">
      <c r="A185" t="s">
        <v>686</v>
      </c>
      <c r="C185" t="s">
        <v>142</v>
      </c>
      <c r="D185" t="s">
        <v>143</v>
      </c>
      <c r="E185" t="s">
        <v>162</v>
      </c>
      <c r="F185" t="b">
        <v>1</v>
      </c>
      <c r="G185" t="s">
        <v>48</v>
      </c>
      <c r="H185" t="s">
        <v>163</v>
      </c>
      <c r="I185" t="s">
        <v>1000</v>
      </c>
      <c r="J185" t="s">
        <v>1000</v>
      </c>
      <c r="K185" t="s">
        <v>1001</v>
      </c>
      <c r="L185" t="s">
        <v>146</v>
      </c>
      <c r="M185" t="s">
        <v>147</v>
      </c>
      <c r="N185">
        <v>-14400000</v>
      </c>
      <c r="O185" t="s">
        <v>148</v>
      </c>
      <c r="P185" t="b">
        <v>0</v>
      </c>
      <c r="Q185">
        <v>0.4299965</v>
      </c>
      <c r="R185">
        <v>0.83510680000000004</v>
      </c>
      <c r="S185">
        <v>1589486401</v>
      </c>
      <c r="T185">
        <v>51.92</v>
      </c>
      <c r="U185">
        <v>52.08</v>
      </c>
      <c r="V185" t="s">
        <v>3064</v>
      </c>
      <c r="W185">
        <v>48.795000000000002</v>
      </c>
      <c r="X185">
        <v>96614</v>
      </c>
      <c r="Y185">
        <v>51.49</v>
      </c>
      <c r="Z185">
        <v>51.76</v>
      </c>
      <c r="AA185">
        <v>51.25</v>
      </c>
      <c r="AB185">
        <v>12</v>
      </c>
      <c r="AC185">
        <v>9</v>
      </c>
      <c r="AD185" t="s">
        <v>164</v>
      </c>
      <c r="AE185" t="s">
        <v>48</v>
      </c>
      <c r="AF185">
        <v>50.37</v>
      </c>
      <c r="AG185">
        <v>93608</v>
      </c>
      <c r="AH185">
        <v>106900</v>
      </c>
      <c r="AI185">
        <v>5.2799990000000001</v>
      </c>
      <c r="AJ185">
        <v>0.11320752000000001</v>
      </c>
      <c r="AK185" t="s">
        <v>1002</v>
      </c>
      <c r="AL185">
        <v>-35.14</v>
      </c>
      <c r="AM185">
        <v>-0.40362969999999998</v>
      </c>
      <c r="AN185">
        <v>46.64</v>
      </c>
      <c r="AO185">
        <v>87.06</v>
      </c>
      <c r="AP185">
        <v>1592179200</v>
      </c>
      <c r="AQ185">
        <v>1588770000</v>
      </c>
      <c r="AR185">
        <v>1596034740</v>
      </c>
      <c r="AS185">
        <v>1596470400</v>
      </c>
      <c r="AT185">
        <v>0.88</v>
      </c>
      <c r="AU185">
        <v>21.071428000000001</v>
      </c>
      <c r="AV185">
        <v>1.7090696999999998E-2</v>
      </c>
      <c r="AW185" t="s">
        <v>6313</v>
      </c>
      <c r="AX185">
        <v>2.464</v>
      </c>
      <c r="AY185">
        <v>18442500</v>
      </c>
      <c r="AZ185">
        <v>19.382000000000001</v>
      </c>
      <c r="BA185">
        <v>58.115715000000002</v>
      </c>
      <c r="BB185">
        <v>-6.1957170000000001</v>
      </c>
      <c r="BC185">
        <v>-0.10661001000000001</v>
      </c>
      <c r="BD185">
        <v>71.272750000000002</v>
      </c>
      <c r="BE185">
        <v>-19.352753</v>
      </c>
      <c r="BF185">
        <v>-0.27153086999999998</v>
      </c>
      <c r="BG185">
        <v>957534592</v>
      </c>
      <c r="BH185">
        <v>2.6787740000000002</v>
      </c>
      <c r="BI185">
        <v>15</v>
      </c>
      <c r="BJ185">
        <v>0</v>
      </c>
      <c r="BK185" t="b">
        <v>0</v>
      </c>
      <c r="BL185">
        <v>2</v>
      </c>
      <c r="BM185">
        <v>99239400000</v>
      </c>
      <c r="BN185" t="s">
        <v>686</v>
      </c>
    </row>
    <row r="186" spans="1:66" x14ac:dyDescent="0.2">
      <c r="A186" t="s">
        <v>687</v>
      </c>
      <c r="C186" t="s">
        <v>142</v>
      </c>
      <c r="D186" t="s">
        <v>143</v>
      </c>
      <c r="E186" t="s">
        <v>162</v>
      </c>
      <c r="F186" t="b">
        <v>1</v>
      </c>
      <c r="G186" t="s">
        <v>48</v>
      </c>
      <c r="H186" t="s">
        <v>145</v>
      </c>
      <c r="I186" t="s">
        <v>1003</v>
      </c>
      <c r="J186" t="s">
        <v>1003</v>
      </c>
      <c r="K186" t="s">
        <v>1004</v>
      </c>
      <c r="L186" t="s">
        <v>146</v>
      </c>
      <c r="M186" t="s">
        <v>147</v>
      </c>
      <c r="N186">
        <v>-14400000</v>
      </c>
      <c r="O186" t="s">
        <v>148</v>
      </c>
      <c r="P186" t="b">
        <v>0</v>
      </c>
      <c r="Q186">
        <v>4.6299973000000003</v>
      </c>
      <c r="R186">
        <v>4.2894173000000002</v>
      </c>
      <c r="S186">
        <v>1589486402</v>
      </c>
      <c r="T186">
        <v>112.57</v>
      </c>
      <c r="U186">
        <v>112.67</v>
      </c>
      <c r="V186" t="s">
        <v>3065</v>
      </c>
      <c r="W186">
        <v>105.59</v>
      </c>
      <c r="X186">
        <v>1741236</v>
      </c>
      <c r="Y186">
        <v>107.94</v>
      </c>
      <c r="Z186">
        <v>0</v>
      </c>
      <c r="AA186">
        <v>0</v>
      </c>
      <c r="AB186">
        <v>12</v>
      </c>
      <c r="AC186">
        <v>10</v>
      </c>
      <c r="AD186" t="s">
        <v>149</v>
      </c>
      <c r="AE186" t="s">
        <v>48</v>
      </c>
      <c r="AF186">
        <v>113.28</v>
      </c>
      <c r="AG186">
        <v>1965298</v>
      </c>
      <c r="AH186">
        <v>1385375</v>
      </c>
      <c r="AI186">
        <v>30.059998</v>
      </c>
      <c r="AJ186">
        <v>0.36431943999999999</v>
      </c>
      <c r="AK186" t="s">
        <v>1005</v>
      </c>
      <c r="AL186">
        <v>-27.250008000000001</v>
      </c>
      <c r="AM186">
        <v>-0.19489348000000001</v>
      </c>
      <c r="AN186">
        <v>82.51</v>
      </c>
      <c r="AO186">
        <v>139.82</v>
      </c>
      <c r="AP186">
        <v>1585526400</v>
      </c>
      <c r="AQ186">
        <v>1595953800</v>
      </c>
      <c r="AR186">
        <v>1595953800</v>
      </c>
      <c r="AS186">
        <v>1595953800</v>
      </c>
      <c r="AT186">
        <v>3.18</v>
      </c>
      <c r="AU186">
        <v>14.029161999999999</v>
      </c>
      <c r="AV186">
        <v>2.9460811999999999E-2</v>
      </c>
      <c r="AW186" t="s">
        <v>6313</v>
      </c>
      <c r="AX186">
        <v>8.0239999999999991</v>
      </c>
      <c r="AY186">
        <v>227548992</v>
      </c>
      <c r="AZ186">
        <v>28.221</v>
      </c>
      <c r="BA186">
        <v>104.74571</v>
      </c>
      <c r="BB186">
        <v>7.8242874000000002</v>
      </c>
      <c r="BC186">
        <v>7.4697929999999996E-2</v>
      </c>
      <c r="BD186">
        <v>118.29543</v>
      </c>
      <c r="BE186">
        <v>-5.7254332999999997</v>
      </c>
      <c r="BF186">
        <v>-4.8399444999999999E-2</v>
      </c>
      <c r="BG186">
        <v>25615190016</v>
      </c>
      <c r="BH186">
        <v>3.9888735</v>
      </c>
      <c r="BI186">
        <v>15</v>
      </c>
      <c r="BJ186">
        <v>0</v>
      </c>
      <c r="BK186" t="b">
        <v>0</v>
      </c>
      <c r="BL186">
        <v>2</v>
      </c>
      <c r="BM186">
        <v>512836200000</v>
      </c>
      <c r="BN186" t="s">
        <v>687</v>
      </c>
    </row>
    <row r="187" spans="1:66" x14ac:dyDescent="0.2">
      <c r="A187" t="s">
        <v>688</v>
      </c>
      <c r="C187" t="s">
        <v>142</v>
      </c>
      <c r="D187" t="s">
        <v>143</v>
      </c>
      <c r="E187" t="s">
        <v>162</v>
      </c>
      <c r="F187" t="b">
        <v>1</v>
      </c>
      <c r="G187" t="s">
        <v>48</v>
      </c>
      <c r="H187" t="s">
        <v>163</v>
      </c>
      <c r="I187" t="s">
        <v>1006</v>
      </c>
      <c r="J187" t="s">
        <v>1006</v>
      </c>
      <c r="K187" t="s">
        <v>1007</v>
      </c>
      <c r="L187" t="s">
        <v>146</v>
      </c>
      <c r="M187" t="s">
        <v>147</v>
      </c>
      <c r="N187">
        <v>-14400000</v>
      </c>
      <c r="O187" t="s">
        <v>148</v>
      </c>
      <c r="P187" t="b">
        <v>0</v>
      </c>
      <c r="Q187">
        <v>-0.19999886</v>
      </c>
      <c r="R187">
        <v>-0.69613250000000004</v>
      </c>
      <c r="S187">
        <v>1589486401</v>
      </c>
      <c r="T187">
        <v>28.53</v>
      </c>
      <c r="U187">
        <v>28.54</v>
      </c>
      <c r="V187" t="s">
        <v>3066</v>
      </c>
      <c r="W187">
        <v>26.95</v>
      </c>
      <c r="X187">
        <v>1695527</v>
      </c>
      <c r="Y187">
        <v>28.73</v>
      </c>
      <c r="Z187">
        <v>22</v>
      </c>
      <c r="AA187">
        <v>28.14</v>
      </c>
      <c r="AB187">
        <v>10</v>
      </c>
      <c r="AC187">
        <v>18</v>
      </c>
      <c r="AD187" t="s">
        <v>164</v>
      </c>
      <c r="AE187" t="s">
        <v>48</v>
      </c>
      <c r="AF187">
        <v>28.14</v>
      </c>
      <c r="AG187">
        <v>1819737</v>
      </c>
      <c r="AH187">
        <v>1586437</v>
      </c>
      <c r="AI187">
        <v>6.7800007000000004</v>
      </c>
      <c r="AJ187">
        <v>0.31172415999999997</v>
      </c>
      <c r="AK187" t="s">
        <v>1008</v>
      </c>
      <c r="AL187">
        <v>-25.949998999999998</v>
      </c>
      <c r="AM187">
        <v>-0.47632158000000002</v>
      </c>
      <c r="AN187">
        <v>21.75</v>
      </c>
      <c r="AO187">
        <v>54.48</v>
      </c>
      <c r="AP187">
        <v>1593561600</v>
      </c>
      <c r="AQ187">
        <v>1588796100</v>
      </c>
      <c r="AR187">
        <v>1596499200</v>
      </c>
      <c r="AS187">
        <v>1596844800</v>
      </c>
      <c r="AT187">
        <v>1.2749999999999999</v>
      </c>
      <c r="AU187">
        <v>14.668381</v>
      </c>
      <c r="AV187">
        <v>4.4378698000000001E-2</v>
      </c>
      <c r="AW187" t="s">
        <v>6313</v>
      </c>
      <c r="AX187">
        <v>1.9450000000000001</v>
      </c>
      <c r="AY187">
        <v>208267008</v>
      </c>
      <c r="AZ187">
        <v>19.483000000000001</v>
      </c>
      <c r="BA187">
        <v>28.184000000000001</v>
      </c>
      <c r="BB187">
        <v>0.34600067000000001</v>
      </c>
      <c r="BC187">
        <v>1.2276492999999999E-2</v>
      </c>
      <c r="BD187">
        <v>37.970942999999998</v>
      </c>
      <c r="BE187">
        <v>-9.4409430000000008</v>
      </c>
      <c r="BF187">
        <v>-0.24863598000000001</v>
      </c>
      <c r="BG187">
        <v>5941857792</v>
      </c>
      <c r="BH187">
        <v>1.4643535999999999</v>
      </c>
      <c r="BI187">
        <v>15</v>
      </c>
      <c r="BJ187">
        <v>0</v>
      </c>
      <c r="BK187" t="b">
        <v>0</v>
      </c>
      <c r="BL187">
        <v>2</v>
      </c>
      <c r="BM187">
        <v>99153000000</v>
      </c>
      <c r="BN187" t="s">
        <v>688</v>
      </c>
    </row>
    <row r="188" spans="1:66" x14ac:dyDescent="0.2">
      <c r="A188" t="s">
        <v>689</v>
      </c>
      <c r="C188" t="s">
        <v>142</v>
      </c>
      <c r="D188" t="s">
        <v>143</v>
      </c>
      <c r="E188" t="s">
        <v>162</v>
      </c>
      <c r="F188" t="b">
        <v>1</v>
      </c>
      <c r="G188" t="s">
        <v>48</v>
      </c>
      <c r="H188" t="s">
        <v>163</v>
      </c>
      <c r="I188" t="s">
        <v>1009</v>
      </c>
      <c r="J188" t="s">
        <v>1010</v>
      </c>
      <c r="K188" t="s">
        <v>1011</v>
      </c>
      <c r="L188" t="s">
        <v>146</v>
      </c>
      <c r="M188" t="s">
        <v>147</v>
      </c>
      <c r="N188">
        <v>-14400000</v>
      </c>
      <c r="O188" t="s">
        <v>148</v>
      </c>
      <c r="P188" t="b">
        <v>0</v>
      </c>
      <c r="Q188">
        <v>-0.98000335999999999</v>
      </c>
      <c r="R188">
        <v>-1.1807269</v>
      </c>
      <c r="S188">
        <v>1589486401</v>
      </c>
      <c r="T188">
        <v>82.02</v>
      </c>
      <c r="U188">
        <v>82.06</v>
      </c>
      <c r="V188" t="s">
        <v>3067</v>
      </c>
      <c r="W188">
        <v>77</v>
      </c>
      <c r="X188">
        <v>79585</v>
      </c>
      <c r="Y188">
        <v>83</v>
      </c>
      <c r="Z188">
        <v>50</v>
      </c>
      <c r="AA188">
        <v>81.650000000000006</v>
      </c>
      <c r="AB188">
        <v>9</v>
      </c>
      <c r="AC188">
        <v>9</v>
      </c>
      <c r="AD188" t="s">
        <v>164</v>
      </c>
      <c r="AE188" t="s">
        <v>48</v>
      </c>
      <c r="AF188">
        <v>80.67</v>
      </c>
      <c r="AG188">
        <v>66254</v>
      </c>
      <c r="AH188">
        <v>54187</v>
      </c>
      <c r="AI188">
        <v>27.479996</v>
      </c>
      <c r="AJ188">
        <v>0.50385029999999997</v>
      </c>
      <c r="AK188" t="s">
        <v>1012</v>
      </c>
      <c r="AL188">
        <v>-50.390006999999997</v>
      </c>
      <c r="AM188">
        <v>-0.38056043000000001</v>
      </c>
      <c r="AN188">
        <v>54.54</v>
      </c>
      <c r="AO188">
        <v>132.41</v>
      </c>
      <c r="AP188">
        <v>1585612800</v>
      </c>
      <c r="AQ188">
        <v>1588019462</v>
      </c>
      <c r="AR188">
        <v>1595608200</v>
      </c>
      <c r="AS188">
        <v>1595953800</v>
      </c>
      <c r="AT188">
        <v>2.73</v>
      </c>
      <c r="AU188">
        <v>58.585712000000001</v>
      </c>
      <c r="AV188">
        <v>3.2891568000000003E-2</v>
      </c>
      <c r="AW188" t="s">
        <v>6313</v>
      </c>
      <c r="AX188">
        <v>1.4</v>
      </c>
      <c r="AY188">
        <v>13758000</v>
      </c>
      <c r="AZ188">
        <v>12.534000000000001</v>
      </c>
      <c r="BA188">
        <v>98.444855000000004</v>
      </c>
      <c r="BB188">
        <v>-16.424858</v>
      </c>
      <c r="BC188">
        <v>-0.16684324</v>
      </c>
      <c r="BD188">
        <v>109.94593999999999</v>
      </c>
      <c r="BE188">
        <v>-27.925941000000002</v>
      </c>
      <c r="BF188">
        <v>-0.25399703000000001</v>
      </c>
      <c r="BG188">
        <v>1128431104</v>
      </c>
      <c r="BH188">
        <v>6.5438004000000003</v>
      </c>
      <c r="BI188">
        <v>15</v>
      </c>
      <c r="BJ188">
        <v>0</v>
      </c>
      <c r="BK188" t="b">
        <v>0</v>
      </c>
      <c r="BL188">
        <v>2</v>
      </c>
      <c r="BM188">
        <v>535991400000</v>
      </c>
      <c r="BN188" t="s">
        <v>689</v>
      </c>
    </row>
    <row r="189" spans="1:66" x14ac:dyDescent="0.2">
      <c r="A189" t="s">
        <v>690</v>
      </c>
      <c r="C189" t="s">
        <v>142</v>
      </c>
      <c r="D189" t="s">
        <v>143</v>
      </c>
      <c r="E189" t="s">
        <v>162</v>
      </c>
      <c r="F189" t="b">
        <v>1</v>
      </c>
      <c r="G189" t="s">
        <v>48</v>
      </c>
      <c r="H189" t="s">
        <v>163</v>
      </c>
      <c r="I189" t="s">
        <v>1013</v>
      </c>
      <c r="J189" t="s">
        <v>1014</v>
      </c>
      <c r="K189" t="s">
        <v>1015</v>
      </c>
      <c r="L189" t="s">
        <v>146</v>
      </c>
      <c r="M189" t="s">
        <v>147</v>
      </c>
      <c r="N189">
        <v>-14400000</v>
      </c>
      <c r="O189" t="s">
        <v>148</v>
      </c>
      <c r="P189" t="b">
        <v>0</v>
      </c>
      <c r="Q189">
        <v>-5.36</v>
      </c>
      <c r="R189">
        <v>-5.8662599999999996</v>
      </c>
      <c r="S189">
        <v>1585857720</v>
      </c>
      <c r="T189">
        <v>86.01</v>
      </c>
      <c r="U189">
        <v>92.23</v>
      </c>
      <c r="V189" t="s">
        <v>1016</v>
      </c>
      <c r="W189">
        <v>85.12</v>
      </c>
      <c r="X189">
        <v>13203254</v>
      </c>
      <c r="Y189">
        <v>91.37</v>
      </c>
      <c r="Z189">
        <v>0</v>
      </c>
      <c r="AA189">
        <v>0</v>
      </c>
      <c r="AB189">
        <v>22</v>
      </c>
      <c r="AC189">
        <v>8</v>
      </c>
      <c r="AD189" t="s">
        <v>164</v>
      </c>
      <c r="AE189" t="s">
        <v>48</v>
      </c>
      <c r="AF189">
        <v>89.63</v>
      </c>
      <c r="AG189">
        <v>11736394</v>
      </c>
      <c r="AH189">
        <v>27096280</v>
      </c>
      <c r="AI189">
        <v>37.960003</v>
      </c>
      <c r="AJ189">
        <v>0.79001045000000003</v>
      </c>
      <c r="AK189" t="s">
        <v>1017</v>
      </c>
      <c r="AL189">
        <v>-72.430000000000007</v>
      </c>
      <c r="AM189">
        <v>-0.45714464999999999</v>
      </c>
      <c r="AN189">
        <v>48.05</v>
      </c>
      <c r="AO189">
        <v>158.44</v>
      </c>
      <c r="AP189">
        <v>1583798400</v>
      </c>
      <c r="AQ189">
        <v>1588848906</v>
      </c>
      <c r="AR189">
        <v>1595349000</v>
      </c>
      <c r="AS189">
        <v>1596213000</v>
      </c>
      <c r="AT189">
        <v>2.94</v>
      </c>
      <c r="AU189">
        <v>13.4180975</v>
      </c>
      <c r="AV189">
        <v>3.2176863E-2</v>
      </c>
      <c r="AW189" t="s">
        <v>6313</v>
      </c>
      <c r="AX189">
        <v>6.41</v>
      </c>
      <c r="AY189">
        <v>866164992</v>
      </c>
      <c r="AZ189">
        <v>48.774999999999999</v>
      </c>
      <c r="BA189">
        <v>81.915559999999999</v>
      </c>
      <c r="BB189">
        <v>4.0944443000000001</v>
      </c>
      <c r="BC189">
        <v>4.9983720000000002E-2</v>
      </c>
      <c r="BD189">
        <v>136.80232000000001</v>
      </c>
      <c r="BE189">
        <v>-50.792319999999997</v>
      </c>
      <c r="BF189">
        <v>-0.37128257999999997</v>
      </c>
      <c r="BG189">
        <v>130414379008</v>
      </c>
      <c r="BH189">
        <v>1.7634034000000001</v>
      </c>
      <c r="BI189">
        <v>15</v>
      </c>
      <c r="BJ189">
        <v>0</v>
      </c>
      <c r="BK189" t="b">
        <v>0</v>
      </c>
      <c r="BL189">
        <v>2</v>
      </c>
      <c r="BM189">
        <v>76253400000</v>
      </c>
      <c r="BN189" t="s">
        <v>690</v>
      </c>
    </row>
    <row r="190" spans="1:66" x14ac:dyDescent="0.2">
      <c r="A190" t="s">
        <v>691</v>
      </c>
      <c r="C190" t="s">
        <v>142</v>
      </c>
      <c r="D190" t="s">
        <v>143</v>
      </c>
      <c r="E190" t="s">
        <v>162</v>
      </c>
      <c r="F190" t="b">
        <v>1</v>
      </c>
      <c r="G190" t="s">
        <v>48</v>
      </c>
      <c r="H190" t="s">
        <v>163</v>
      </c>
      <c r="I190" t="s">
        <v>1018</v>
      </c>
      <c r="J190" t="s">
        <v>1018</v>
      </c>
      <c r="K190" t="s">
        <v>1019</v>
      </c>
      <c r="L190" t="s">
        <v>146</v>
      </c>
      <c r="M190" t="s">
        <v>147</v>
      </c>
      <c r="N190">
        <v>-14400000</v>
      </c>
      <c r="O190" t="s">
        <v>148</v>
      </c>
      <c r="P190" t="b">
        <v>0</v>
      </c>
      <c r="Q190">
        <v>-0.21000289999999999</v>
      </c>
      <c r="R190">
        <v>-0.50445085999999995</v>
      </c>
      <c r="S190">
        <v>1589486401</v>
      </c>
      <c r="T190">
        <v>41.42</v>
      </c>
      <c r="U190">
        <v>41.755000000000003</v>
      </c>
      <c r="V190" t="s">
        <v>3068</v>
      </c>
      <c r="W190">
        <v>39.950000000000003</v>
      </c>
      <c r="X190">
        <v>154155</v>
      </c>
      <c r="Y190">
        <v>41.63</v>
      </c>
      <c r="Z190">
        <v>0</v>
      </c>
      <c r="AA190">
        <v>41.36</v>
      </c>
      <c r="AB190">
        <v>10</v>
      </c>
      <c r="AC190">
        <v>14</v>
      </c>
      <c r="AD190" t="s">
        <v>164</v>
      </c>
      <c r="AE190" t="s">
        <v>48</v>
      </c>
      <c r="AF190">
        <v>40.909999999999997</v>
      </c>
      <c r="AG190">
        <v>186967</v>
      </c>
      <c r="AH190">
        <v>145587</v>
      </c>
      <c r="AI190">
        <v>4.3799973000000003</v>
      </c>
      <c r="AJ190">
        <v>0.11825046</v>
      </c>
      <c r="AK190" t="s">
        <v>1020</v>
      </c>
      <c r="AL190">
        <v>-21.760002</v>
      </c>
      <c r="AM190">
        <v>-0.34441283</v>
      </c>
      <c r="AN190">
        <v>37.04</v>
      </c>
      <c r="AO190">
        <v>63.18</v>
      </c>
      <c r="AP190">
        <v>1588550400</v>
      </c>
      <c r="AQ190">
        <v>1580868000</v>
      </c>
      <c r="AR190">
        <v>1590192000</v>
      </c>
      <c r="AS190">
        <v>1590624000</v>
      </c>
      <c r="AT190">
        <v>3.03</v>
      </c>
      <c r="AU190">
        <v>11.929724</v>
      </c>
      <c r="AV190">
        <v>7.2784044000000006E-2</v>
      </c>
      <c r="AW190" t="s">
        <v>6313</v>
      </c>
      <c r="AX190">
        <v>3.472</v>
      </c>
      <c r="AY190">
        <v>24670400</v>
      </c>
      <c r="AZ190">
        <v>53.042000000000002</v>
      </c>
      <c r="BA190">
        <v>44.651713999999998</v>
      </c>
      <c r="BB190">
        <v>-3.2317162000000001</v>
      </c>
      <c r="BC190">
        <v>-7.2376079999999995E-2</v>
      </c>
      <c r="BD190">
        <v>50.114350000000002</v>
      </c>
      <c r="BE190">
        <v>-8.6943509999999993</v>
      </c>
      <c r="BF190">
        <v>-0.17349026000000001</v>
      </c>
      <c r="BG190">
        <v>1021847936</v>
      </c>
      <c r="BH190">
        <v>0.78089059999999999</v>
      </c>
      <c r="BI190">
        <v>15</v>
      </c>
      <c r="BJ190">
        <v>0</v>
      </c>
      <c r="BK190" t="b">
        <v>0</v>
      </c>
      <c r="BL190">
        <v>2</v>
      </c>
      <c r="BM190">
        <v>99153000000</v>
      </c>
      <c r="BN190" t="s">
        <v>691</v>
      </c>
    </row>
    <row r="191" spans="1:66" x14ac:dyDescent="0.2">
      <c r="A191" t="s">
        <v>692</v>
      </c>
      <c r="C191" t="s">
        <v>142</v>
      </c>
      <c r="D191" t="s">
        <v>143</v>
      </c>
      <c r="E191" t="s">
        <v>162</v>
      </c>
      <c r="F191" t="b">
        <v>1</v>
      </c>
      <c r="G191" t="s">
        <v>48</v>
      </c>
      <c r="H191" t="s">
        <v>163</v>
      </c>
      <c r="I191" t="s">
        <v>1021</v>
      </c>
      <c r="J191" t="s">
        <v>1021</v>
      </c>
      <c r="K191" t="s">
        <v>1022</v>
      </c>
      <c r="L191" t="s">
        <v>146</v>
      </c>
      <c r="M191" t="s">
        <v>147</v>
      </c>
      <c r="N191">
        <v>-14400000</v>
      </c>
      <c r="O191" t="s">
        <v>148</v>
      </c>
      <c r="P191" t="b">
        <v>0</v>
      </c>
      <c r="Q191">
        <v>2.6400032000000002</v>
      </c>
      <c r="R191">
        <v>5.0037969999999996</v>
      </c>
      <c r="S191">
        <v>1589486401</v>
      </c>
      <c r="T191">
        <v>55.4</v>
      </c>
      <c r="U191">
        <v>55.52</v>
      </c>
      <c r="V191" t="s">
        <v>3069</v>
      </c>
      <c r="W191">
        <v>50.72</v>
      </c>
      <c r="X191">
        <v>3805676</v>
      </c>
      <c r="Y191">
        <v>52.76</v>
      </c>
      <c r="Z191">
        <v>53.75</v>
      </c>
      <c r="AA191">
        <v>55.15</v>
      </c>
      <c r="AB191">
        <v>13</v>
      </c>
      <c r="AC191">
        <v>8</v>
      </c>
      <c r="AD191" t="s">
        <v>164</v>
      </c>
      <c r="AE191" t="s">
        <v>48</v>
      </c>
      <c r="AF191">
        <v>51.96</v>
      </c>
      <c r="AG191">
        <v>3309595</v>
      </c>
      <c r="AH191">
        <v>2570562</v>
      </c>
      <c r="AI191">
        <v>10.330002</v>
      </c>
      <c r="AJ191">
        <v>0.22919907</v>
      </c>
      <c r="AK191" t="s">
        <v>1023</v>
      </c>
      <c r="AL191">
        <v>-44.85</v>
      </c>
      <c r="AM191">
        <v>-0.44738153000000003</v>
      </c>
      <c r="AN191">
        <v>45.07</v>
      </c>
      <c r="AO191">
        <v>100.25</v>
      </c>
      <c r="AP191">
        <v>1584662400</v>
      </c>
      <c r="AQ191">
        <v>1589560200</v>
      </c>
      <c r="AR191">
        <v>1589560200</v>
      </c>
      <c r="AS191">
        <v>1589560200</v>
      </c>
      <c r="AT191">
        <v>1.93</v>
      </c>
      <c r="AU191">
        <v>17.183623999999998</v>
      </c>
      <c r="AV191">
        <v>3.658074E-2</v>
      </c>
      <c r="AW191" t="s">
        <v>6313</v>
      </c>
      <c r="AX191">
        <v>3.2240000000000002</v>
      </c>
      <c r="AY191">
        <v>394720000</v>
      </c>
      <c r="AZ191">
        <v>11.577</v>
      </c>
      <c r="BA191">
        <v>56.036858000000002</v>
      </c>
      <c r="BB191">
        <v>-0.63685610000000004</v>
      </c>
      <c r="BC191">
        <v>-1.136495E-2</v>
      </c>
      <c r="BD191">
        <v>76.743120000000005</v>
      </c>
      <c r="BE191">
        <v>-21.343116999999999</v>
      </c>
      <c r="BF191">
        <v>-0.27811116000000002</v>
      </c>
      <c r="BG191">
        <v>21867489280</v>
      </c>
      <c r="BH191">
        <v>4.7853503000000002</v>
      </c>
      <c r="BI191">
        <v>15</v>
      </c>
      <c r="BJ191">
        <v>0</v>
      </c>
      <c r="BK191" t="b">
        <v>0</v>
      </c>
      <c r="BL191">
        <v>2</v>
      </c>
      <c r="BM191">
        <v>322151400000</v>
      </c>
      <c r="BN191" t="s">
        <v>692</v>
      </c>
    </row>
    <row r="192" spans="1:66" x14ac:dyDescent="0.2">
      <c r="A192" t="s">
        <v>693</v>
      </c>
      <c r="C192" t="s">
        <v>142</v>
      </c>
      <c r="D192" t="s">
        <v>143</v>
      </c>
      <c r="E192" t="s">
        <v>162</v>
      </c>
      <c r="F192" t="b">
        <v>1</v>
      </c>
      <c r="G192" t="s">
        <v>48</v>
      </c>
      <c r="H192" t="s">
        <v>145</v>
      </c>
      <c r="I192" t="s">
        <v>1024</v>
      </c>
      <c r="J192" t="s">
        <v>1024</v>
      </c>
      <c r="K192" t="s">
        <v>1025</v>
      </c>
      <c r="L192" t="s">
        <v>146</v>
      </c>
      <c r="M192" t="s">
        <v>147</v>
      </c>
      <c r="N192">
        <v>-14400000</v>
      </c>
      <c r="O192" t="s">
        <v>148</v>
      </c>
      <c r="P192" t="b">
        <v>0</v>
      </c>
      <c r="Q192">
        <v>-0.40999985</v>
      </c>
      <c r="R192">
        <v>-0.7619399</v>
      </c>
      <c r="S192">
        <v>1589486402</v>
      </c>
      <c r="T192">
        <v>53.4</v>
      </c>
      <c r="U192">
        <v>54.462499999999999</v>
      </c>
      <c r="V192" t="s">
        <v>1026</v>
      </c>
      <c r="W192">
        <v>51.76</v>
      </c>
      <c r="X192">
        <v>373018</v>
      </c>
      <c r="Y192">
        <v>53.81</v>
      </c>
      <c r="Z192">
        <v>53.07</v>
      </c>
      <c r="AA192">
        <v>53.36</v>
      </c>
      <c r="AB192">
        <v>8</v>
      </c>
      <c r="AC192">
        <v>11</v>
      </c>
      <c r="AD192" t="s">
        <v>149</v>
      </c>
      <c r="AE192" t="s">
        <v>48</v>
      </c>
      <c r="AF192">
        <v>52.79</v>
      </c>
      <c r="AG192">
        <v>161819</v>
      </c>
      <c r="AH192">
        <v>166837</v>
      </c>
      <c r="AI192">
        <v>6.4600030000000004</v>
      </c>
      <c r="AJ192">
        <v>0.13762257</v>
      </c>
      <c r="AK192" t="s">
        <v>1027</v>
      </c>
      <c r="AL192">
        <v>-15.68</v>
      </c>
      <c r="AM192">
        <v>-0.2269832</v>
      </c>
      <c r="AN192">
        <v>46.94</v>
      </c>
      <c r="AO192">
        <v>69.08</v>
      </c>
      <c r="AP192">
        <v>1589500800</v>
      </c>
      <c r="AQ192">
        <v>1587048501</v>
      </c>
      <c r="AR192">
        <v>1594911540</v>
      </c>
      <c r="AS192">
        <v>1595260800</v>
      </c>
      <c r="AT192">
        <v>1.64</v>
      </c>
      <c r="AU192">
        <v>18.561</v>
      </c>
      <c r="AV192">
        <v>3.0477606000000001E-2</v>
      </c>
      <c r="AW192" t="s">
        <v>6313</v>
      </c>
      <c r="AX192">
        <v>2.8769999999999998</v>
      </c>
      <c r="AY192">
        <v>26939300</v>
      </c>
      <c r="AZ192">
        <v>26.196999999999999</v>
      </c>
      <c r="BA192">
        <v>59.738857000000003</v>
      </c>
      <c r="BB192">
        <v>-6.3388556999999999</v>
      </c>
      <c r="BC192">
        <v>-0.10610942499999999</v>
      </c>
      <c r="BD192">
        <v>63.044277000000001</v>
      </c>
      <c r="BE192">
        <v>-9.6442759999999996</v>
      </c>
      <c r="BF192">
        <v>-0.15297622999999999</v>
      </c>
      <c r="BG192">
        <v>1438558720</v>
      </c>
      <c r="BH192">
        <v>2.0384014000000001</v>
      </c>
      <c r="BI192">
        <v>15</v>
      </c>
      <c r="BJ192">
        <v>0</v>
      </c>
      <c r="BK192" t="b">
        <v>0</v>
      </c>
      <c r="BL192">
        <v>2</v>
      </c>
      <c r="BM192">
        <v>322151400000</v>
      </c>
      <c r="BN192" t="s">
        <v>693</v>
      </c>
    </row>
    <row r="193" spans="1:66" x14ac:dyDescent="0.2">
      <c r="A193" t="s">
        <v>694</v>
      </c>
      <c r="C193" t="s">
        <v>142</v>
      </c>
      <c r="D193" t="s">
        <v>143</v>
      </c>
      <c r="E193" t="s">
        <v>162</v>
      </c>
      <c r="F193" t="b">
        <v>1</v>
      </c>
      <c r="G193" t="s">
        <v>48</v>
      </c>
      <c r="H193" t="s">
        <v>145</v>
      </c>
      <c r="I193" t="s">
        <v>1028</v>
      </c>
      <c r="J193" t="s">
        <v>1028</v>
      </c>
      <c r="K193" t="s">
        <v>1029</v>
      </c>
      <c r="L193" t="s">
        <v>146</v>
      </c>
      <c r="M193" t="s">
        <v>147</v>
      </c>
      <c r="N193">
        <v>-14400000</v>
      </c>
      <c r="O193" t="s">
        <v>148</v>
      </c>
      <c r="P193" t="b">
        <v>0</v>
      </c>
      <c r="Q193">
        <v>0.5</v>
      </c>
      <c r="R193">
        <v>1.3037810000000001</v>
      </c>
      <c r="S193">
        <v>1589486402</v>
      </c>
      <c r="T193">
        <v>38.85</v>
      </c>
      <c r="U193">
        <v>39.017499999999998</v>
      </c>
      <c r="V193" t="s">
        <v>3070</v>
      </c>
      <c r="W193">
        <v>36.65</v>
      </c>
      <c r="X193">
        <v>12985474</v>
      </c>
      <c r="Y193">
        <v>38.35</v>
      </c>
      <c r="Z193">
        <v>38.24</v>
      </c>
      <c r="AA193">
        <v>0</v>
      </c>
      <c r="AB193">
        <v>11</v>
      </c>
      <c r="AC193">
        <v>9</v>
      </c>
      <c r="AD193" t="s">
        <v>149</v>
      </c>
      <c r="AE193" t="s">
        <v>48</v>
      </c>
      <c r="AF193">
        <v>38.185499999999998</v>
      </c>
      <c r="AG193">
        <v>8101393</v>
      </c>
      <c r="AH193">
        <v>7871225</v>
      </c>
      <c r="AI193">
        <v>2.1999970000000002</v>
      </c>
      <c r="AJ193">
        <v>6.0027200000000003E-2</v>
      </c>
      <c r="AK193" t="s">
        <v>1030</v>
      </c>
      <c r="AL193">
        <v>-25.650002000000001</v>
      </c>
      <c r="AM193">
        <v>-0.39767444000000002</v>
      </c>
      <c r="AN193">
        <v>36.65</v>
      </c>
      <c r="AO193">
        <v>64.5</v>
      </c>
      <c r="AP193">
        <v>1591920000</v>
      </c>
      <c r="AQ193">
        <v>1585825200</v>
      </c>
      <c r="AR193">
        <v>1593082800</v>
      </c>
      <c r="AS193">
        <v>1593442800</v>
      </c>
      <c r="AT193">
        <v>1.8120000000000001</v>
      </c>
      <c r="AU193">
        <v>9.9922839999999997</v>
      </c>
      <c r="AV193">
        <v>4.7249026999999999E-2</v>
      </c>
      <c r="AW193" t="s">
        <v>6313</v>
      </c>
      <c r="AX193">
        <v>3.8879999999999999</v>
      </c>
      <c r="AY193">
        <v>885862016</v>
      </c>
      <c r="AZ193">
        <v>26.942</v>
      </c>
      <c r="BA193">
        <v>42.902859999999997</v>
      </c>
      <c r="BB193">
        <v>-4.0528602999999999</v>
      </c>
      <c r="BC193">
        <v>-9.4465969999999996E-2</v>
      </c>
      <c r="BD193">
        <v>51.671593000000001</v>
      </c>
      <c r="BE193">
        <v>-12.821593999999999</v>
      </c>
      <c r="BF193">
        <v>-0.24813624000000001</v>
      </c>
      <c r="BG193">
        <v>34079993856</v>
      </c>
      <c r="BH193">
        <v>1.4419864</v>
      </c>
      <c r="BI193">
        <v>15</v>
      </c>
      <c r="BJ193">
        <v>0</v>
      </c>
      <c r="BK193" t="b">
        <v>0</v>
      </c>
      <c r="BL193">
        <v>2</v>
      </c>
      <c r="BM193">
        <v>322151400000</v>
      </c>
      <c r="BN193" t="s">
        <v>694</v>
      </c>
    </row>
    <row r="194" spans="1:66" x14ac:dyDescent="0.2">
      <c r="A194" t="s">
        <v>695</v>
      </c>
      <c r="C194" t="s">
        <v>142</v>
      </c>
      <c r="D194" t="s">
        <v>143</v>
      </c>
      <c r="E194" t="s">
        <v>162</v>
      </c>
      <c r="F194" t="b">
        <v>1</v>
      </c>
      <c r="G194" t="s">
        <v>48</v>
      </c>
      <c r="H194" t="s">
        <v>145</v>
      </c>
      <c r="I194" t="s">
        <v>1031</v>
      </c>
      <c r="J194" t="s">
        <v>1031</v>
      </c>
      <c r="K194" t="s">
        <v>1032</v>
      </c>
      <c r="L194" t="s">
        <v>146</v>
      </c>
      <c r="M194" t="s">
        <v>147</v>
      </c>
      <c r="N194">
        <v>-14400000</v>
      </c>
      <c r="O194" t="s">
        <v>148</v>
      </c>
      <c r="P194" t="b">
        <v>0</v>
      </c>
      <c r="Q194">
        <v>0.12999916</v>
      </c>
      <c r="R194">
        <v>0.71822739999999996</v>
      </c>
      <c r="S194">
        <v>1589486401</v>
      </c>
      <c r="T194">
        <v>18.23</v>
      </c>
      <c r="U194">
        <v>18.52</v>
      </c>
      <c r="V194" t="s">
        <v>1057</v>
      </c>
      <c r="W194">
        <v>17.61</v>
      </c>
      <c r="X194">
        <v>26172</v>
      </c>
      <c r="Y194">
        <v>18.100000000000001</v>
      </c>
      <c r="Z194">
        <v>0</v>
      </c>
      <c r="AA194">
        <v>0</v>
      </c>
      <c r="AB194">
        <v>8</v>
      </c>
      <c r="AC194">
        <v>9</v>
      </c>
      <c r="AD194" t="s">
        <v>149</v>
      </c>
      <c r="AE194" t="s">
        <v>48</v>
      </c>
      <c r="AF194">
        <v>17.61</v>
      </c>
      <c r="AG194">
        <v>20764</v>
      </c>
      <c r="AH194">
        <v>20312</v>
      </c>
      <c r="AI194">
        <v>2.83</v>
      </c>
      <c r="AJ194">
        <v>0.18376623</v>
      </c>
      <c r="AK194" t="s">
        <v>3727</v>
      </c>
      <c r="AL194">
        <v>-11.27</v>
      </c>
      <c r="AM194">
        <v>-0.38203389999999998</v>
      </c>
      <c r="AN194">
        <v>15.4</v>
      </c>
      <c r="AO194">
        <v>29.5</v>
      </c>
      <c r="AP194">
        <v>1593475200</v>
      </c>
      <c r="AQ194">
        <v>1588777200</v>
      </c>
      <c r="AR194">
        <v>1588777200</v>
      </c>
      <c r="AS194">
        <v>1588777200</v>
      </c>
      <c r="AT194">
        <v>0.96</v>
      </c>
      <c r="AU194">
        <v>9.9835700000000003</v>
      </c>
      <c r="AV194">
        <v>5.3038670000000003E-2</v>
      </c>
      <c r="AW194" t="s">
        <v>6313</v>
      </c>
      <c r="AX194">
        <v>1.8260000000000001</v>
      </c>
      <c r="AY194">
        <v>9813370</v>
      </c>
      <c r="AZ194">
        <v>21.003</v>
      </c>
      <c r="BA194">
        <v>18.933143999999999</v>
      </c>
      <c r="BB194">
        <v>-0.70314410000000005</v>
      </c>
      <c r="BC194">
        <v>-3.7138264999999997E-2</v>
      </c>
      <c r="BD194">
        <v>22.467102000000001</v>
      </c>
      <c r="BE194">
        <v>-4.2371024999999998</v>
      </c>
      <c r="BF194">
        <v>-0.18859139999999999</v>
      </c>
      <c r="BG194">
        <v>178897728</v>
      </c>
      <c r="BH194">
        <v>0.86797120000000005</v>
      </c>
      <c r="BI194">
        <v>15</v>
      </c>
      <c r="BJ194">
        <v>0</v>
      </c>
      <c r="BK194" t="b">
        <v>0</v>
      </c>
      <c r="BL194">
        <v>2</v>
      </c>
      <c r="BM194">
        <v>322151400000</v>
      </c>
      <c r="BN194" t="s">
        <v>695</v>
      </c>
    </row>
    <row r="195" spans="1:66" x14ac:dyDescent="0.2">
      <c r="A195" t="s">
        <v>696</v>
      </c>
      <c r="C195" t="s">
        <v>142</v>
      </c>
      <c r="D195" t="s">
        <v>143</v>
      </c>
      <c r="E195" t="s">
        <v>162</v>
      </c>
      <c r="F195" t="b">
        <v>1</v>
      </c>
      <c r="G195" t="s">
        <v>48</v>
      </c>
      <c r="H195" t="s">
        <v>163</v>
      </c>
      <c r="I195" t="s">
        <v>1033</v>
      </c>
      <c r="J195" t="s">
        <v>1033</v>
      </c>
      <c r="K195" t="s">
        <v>1034</v>
      </c>
      <c r="L195" t="s">
        <v>146</v>
      </c>
      <c r="M195" t="s">
        <v>147</v>
      </c>
      <c r="N195">
        <v>-14400000</v>
      </c>
      <c r="O195" t="s">
        <v>148</v>
      </c>
      <c r="P195" t="b">
        <v>0</v>
      </c>
      <c r="Q195">
        <v>-0.29000092</v>
      </c>
      <c r="R195">
        <v>-0.23441993999999999</v>
      </c>
      <c r="S195">
        <v>1589486401</v>
      </c>
      <c r="T195">
        <v>123.42</v>
      </c>
      <c r="U195">
        <v>125.13</v>
      </c>
      <c r="V195" t="s">
        <v>1035</v>
      </c>
      <c r="W195">
        <v>121.3001</v>
      </c>
      <c r="X195">
        <v>7291365</v>
      </c>
      <c r="Y195">
        <v>123.71</v>
      </c>
      <c r="Z195">
        <v>121.83</v>
      </c>
      <c r="AA195">
        <v>123.5</v>
      </c>
      <c r="AB195">
        <v>10</v>
      </c>
      <c r="AC195">
        <v>14</v>
      </c>
      <c r="AD195" t="s">
        <v>164</v>
      </c>
      <c r="AE195" t="s">
        <v>48</v>
      </c>
      <c r="AF195">
        <v>123.5</v>
      </c>
      <c r="AG195">
        <v>10978580</v>
      </c>
      <c r="AH195">
        <v>7527350</v>
      </c>
      <c r="AI195">
        <v>23.509995</v>
      </c>
      <c r="AJ195">
        <v>0.23531172</v>
      </c>
      <c r="AK195" t="s">
        <v>1036</v>
      </c>
      <c r="AL195">
        <v>-9.9600069999999992</v>
      </c>
      <c r="AM195">
        <v>-7.4673909999999996E-2</v>
      </c>
      <c r="AN195">
        <v>99.91</v>
      </c>
      <c r="AO195">
        <v>133.38</v>
      </c>
      <c r="AP195">
        <v>1609718400</v>
      </c>
      <c r="AQ195">
        <v>1589886000</v>
      </c>
      <c r="AR195">
        <v>1589886000</v>
      </c>
      <c r="AS195">
        <v>1589886000</v>
      </c>
      <c r="AT195">
        <v>2.12</v>
      </c>
      <c r="AU195">
        <v>23.780346000000002</v>
      </c>
      <c r="AV195">
        <v>1.7136851000000002E-2</v>
      </c>
      <c r="AW195" t="s">
        <v>6313</v>
      </c>
      <c r="AX195">
        <v>5.19</v>
      </c>
      <c r="AY195">
        <v>2837179904</v>
      </c>
      <c r="AZ195">
        <v>26.361999999999998</v>
      </c>
      <c r="BA195">
        <v>123.53771</v>
      </c>
      <c r="BB195">
        <v>-0.11771392999999999</v>
      </c>
      <c r="BC195">
        <v>-9.5285824999999998E-4</v>
      </c>
      <c r="BD195">
        <v>118.8329</v>
      </c>
      <c r="BE195">
        <v>4.587097</v>
      </c>
      <c r="BF195">
        <v>3.8601240000000002E-2</v>
      </c>
      <c r="BG195">
        <v>349735256064</v>
      </c>
      <c r="BH195">
        <v>4.6817390000000003</v>
      </c>
      <c r="BI195">
        <v>15</v>
      </c>
      <c r="BJ195">
        <v>0</v>
      </c>
      <c r="BK195" t="b">
        <v>0</v>
      </c>
      <c r="BL195">
        <v>2</v>
      </c>
      <c r="BM195">
        <v>83597400000</v>
      </c>
      <c r="BN195" t="s">
        <v>696</v>
      </c>
    </row>
    <row r="196" spans="1:66" x14ac:dyDescent="0.2">
      <c r="A196" t="s">
        <v>697</v>
      </c>
      <c r="C196" t="s">
        <v>142</v>
      </c>
      <c r="D196" t="s">
        <v>143</v>
      </c>
      <c r="E196" t="s">
        <v>162</v>
      </c>
      <c r="F196" t="b">
        <v>1</v>
      </c>
      <c r="G196" t="s">
        <v>48</v>
      </c>
      <c r="H196" t="s">
        <v>163</v>
      </c>
      <c r="I196" t="s">
        <v>1037</v>
      </c>
      <c r="J196" t="s">
        <v>1038</v>
      </c>
      <c r="K196" t="s">
        <v>1039</v>
      </c>
      <c r="L196" t="s">
        <v>146</v>
      </c>
      <c r="M196" t="s">
        <v>147</v>
      </c>
      <c r="N196">
        <v>-14400000</v>
      </c>
      <c r="O196" t="s">
        <v>148</v>
      </c>
      <c r="P196" t="b">
        <v>0</v>
      </c>
      <c r="Q196">
        <v>6.4800110000000002</v>
      </c>
      <c r="R196">
        <v>3.1785016000000001</v>
      </c>
      <c r="S196">
        <v>1589486401</v>
      </c>
      <c r="T196">
        <v>210.35</v>
      </c>
      <c r="U196">
        <v>210.61</v>
      </c>
      <c r="V196" t="s">
        <v>3071</v>
      </c>
      <c r="W196">
        <v>202.01</v>
      </c>
      <c r="X196">
        <v>441622</v>
      </c>
      <c r="Y196">
        <v>203.87</v>
      </c>
      <c r="Z196">
        <v>210.31</v>
      </c>
      <c r="AA196">
        <v>210.54</v>
      </c>
      <c r="AB196">
        <v>8</v>
      </c>
      <c r="AC196">
        <v>10</v>
      </c>
      <c r="AD196" t="s">
        <v>164</v>
      </c>
      <c r="AE196" t="s">
        <v>48</v>
      </c>
      <c r="AF196">
        <v>203.05</v>
      </c>
      <c r="AG196">
        <v>545625</v>
      </c>
      <c r="AH196">
        <v>475575</v>
      </c>
      <c r="AI196">
        <v>97.310005000000004</v>
      </c>
      <c r="AJ196">
        <v>0.86084574000000003</v>
      </c>
      <c r="AK196" t="s">
        <v>1040</v>
      </c>
      <c r="AL196">
        <v>-3.4399872</v>
      </c>
      <c r="AM196">
        <v>-1.6090496999999999E-2</v>
      </c>
      <c r="AN196">
        <v>113.04</v>
      </c>
      <c r="AO196">
        <v>213.79</v>
      </c>
      <c r="AP196">
        <v>1588723200</v>
      </c>
      <c r="AQ196">
        <v>1587636004</v>
      </c>
      <c r="AR196">
        <v>1595521800</v>
      </c>
      <c r="AS196">
        <v>1595867400</v>
      </c>
      <c r="AT196">
        <v>0.62</v>
      </c>
      <c r="AU196">
        <v>60.619599999999998</v>
      </c>
      <c r="AV196">
        <v>3.0411537999999998E-3</v>
      </c>
      <c r="AW196" t="s">
        <v>6313</v>
      </c>
      <c r="AX196">
        <v>3.47</v>
      </c>
      <c r="AY196">
        <v>73602200</v>
      </c>
      <c r="AZ196">
        <v>20.247</v>
      </c>
      <c r="BA196">
        <v>176.66771</v>
      </c>
      <c r="BB196">
        <v>33.682296999999998</v>
      </c>
      <c r="BC196">
        <v>0.19065338000000001</v>
      </c>
      <c r="BD196">
        <v>157.88551000000001</v>
      </c>
      <c r="BE196">
        <v>52.464492999999997</v>
      </c>
      <c r="BF196">
        <v>0.33229451999999998</v>
      </c>
      <c r="BG196">
        <v>15482223616</v>
      </c>
      <c r="BH196">
        <v>10.389194</v>
      </c>
      <c r="BI196">
        <v>15</v>
      </c>
      <c r="BJ196">
        <v>0</v>
      </c>
      <c r="BK196" t="b">
        <v>0</v>
      </c>
      <c r="BL196">
        <v>2</v>
      </c>
      <c r="BM196">
        <v>322151400000</v>
      </c>
      <c r="BN196" t="s">
        <v>697</v>
      </c>
    </row>
    <row r="197" spans="1:66" x14ac:dyDescent="0.2">
      <c r="A197" t="s">
        <v>698</v>
      </c>
      <c r="C197" t="s">
        <v>142</v>
      </c>
      <c r="D197" t="s">
        <v>143</v>
      </c>
      <c r="E197" t="s">
        <v>162</v>
      </c>
      <c r="F197" t="b">
        <v>1</v>
      </c>
      <c r="G197" t="s">
        <v>48</v>
      </c>
      <c r="H197" t="s">
        <v>163</v>
      </c>
      <c r="I197" t="s">
        <v>1041</v>
      </c>
      <c r="J197" t="s">
        <v>1041</v>
      </c>
      <c r="K197" t="s">
        <v>1042</v>
      </c>
      <c r="L197" t="s">
        <v>146</v>
      </c>
      <c r="M197" t="s">
        <v>147</v>
      </c>
      <c r="N197">
        <v>-14400000</v>
      </c>
      <c r="O197" t="s">
        <v>148</v>
      </c>
      <c r="P197" t="b">
        <v>0</v>
      </c>
      <c r="Q197">
        <v>0.74430083999999996</v>
      </c>
      <c r="R197">
        <v>1.9294553000000001</v>
      </c>
      <c r="S197">
        <v>1589486401</v>
      </c>
      <c r="T197">
        <v>39.32</v>
      </c>
      <c r="U197">
        <v>39.520000000000003</v>
      </c>
      <c r="V197" t="s">
        <v>3072</v>
      </c>
      <c r="W197">
        <v>37.369999999999997</v>
      </c>
      <c r="X197">
        <v>1205094</v>
      </c>
      <c r="Y197">
        <v>38.575699999999998</v>
      </c>
      <c r="Z197">
        <v>39.21</v>
      </c>
      <c r="AA197">
        <v>42.15</v>
      </c>
      <c r="AB197">
        <v>8</v>
      </c>
      <c r="AC197">
        <v>13</v>
      </c>
      <c r="AD197" t="s">
        <v>164</v>
      </c>
      <c r="AE197" t="s">
        <v>48</v>
      </c>
      <c r="AF197">
        <v>38.119999999999997</v>
      </c>
      <c r="AG197">
        <v>1425572</v>
      </c>
      <c r="AH197">
        <v>1201237</v>
      </c>
      <c r="AI197">
        <v>8.92</v>
      </c>
      <c r="AJ197">
        <v>0.29342106000000001</v>
      </c>
      <c r="AK197" t="s">
        <v>1043</v>
      </c>
      <c r="AL197">
        <v>-15.200001</v>
      </c>
      <c r="AM197">
        <v>-0.27879680000000001</v>
      </c>
      <c r="AN197">
        <v>30.4</v>
      </c>
      <c r="AO197">
        <v>54.52</v>
      </c>
      <c r="AP197">
        <v>1590969600</v>
      </c>
      <c r="AQ197">
        <v>1588798140</v>
      </c>
      <c r="AR197">
        <v>1596585600</v>
      </c>
      <c r="AS197">
        <v>1597104000</v>
      </c>
      <c r="AW197" t="s">
        <v>6313</v>
      </c>
      <c r="AY197">
        <v>245040992</v>
      </c>
      <c r="BA197">
        <v>41.630287000000003</v>
      </c>
      <c r="BB197">
        <v>-2.3102874999999998</v>
      </c>
      <c r="BC197">
        <v>-5.5495349999999999E-2</v>
      </c>
      <c r="BD197">
        <v>45.160290000000003</v>
      </c>
      <c r="BE197">
        <v>-5.8402900000000004</v>
      </c>
      <c r="BF197">
        <v>-0.12932357</v>
      </c>
      <c r="BG197">
        <v>9635011584</v>
      </c>
      <c r="BI197">
        <v>15</v>
      </c>
      <c r="BJ197">
        <v>0</v>
      </c>
      <c r="BK197" t="b">
        <v>0</v>
      </c>
      <c r="BL197">
        <v>2</v>
      </c>
      <c r="BM197">
        <v>322151400000</v>
      </c>
      <c r="BN197" t="s">
        <v>698</v>
      </c>
    </row>
    <row r="198" spans="1:66" x14ac:dyDescent="0.2">
      <c r="A198" t="s">
        <v>68</v>
      </c>
      <c r="C198" t="s">
        <v>142</v>
      </c>
      <c r="D198" t="s">
        <v>143</v>
      </c>
      <c r="E198" t="s">
        <v>162</v>
      </c>
      <c r="F198" t="b">
        <v>1</v>
      </c>
      <c r="G198" t="s">
        <v>48</v>
      </c>
      <c r="H198" t="s">
        <v>163</v>
      </c>
      <c r="I198" t="s">
        <v>175</v>
      </c>
      <c r="J198" t="s">
        <v>175</v>
      </c>
      <c r="K198" t="s">
        <v>288</v>
      </c>
      <c r="L198" t="s">
        <v>146</v>
      </c>
      <c r="M198" t="s">
        <v>147</v>
      </c>
      <c r="N198">
        <v>-14400000</v>
      </c>
      <c r="O198" t="s">
        <v>148</v>
      </c>
      <c r="P198" t="b">
        <v>0</v>
      </c>
      <c r="Q198">
        <v>0.40000152999999999</v>
      </c>
      <c r="R198">
        <v>0.95397454999999998</v>
      </c>
      <c r="S198">
        <v>1589486406</v>
      </c>
      <c r="T198">
        <v>42.33</v>
      </c>
      <c r="U198">
        <v>42.55</v>
      </c>
      <c r="V198" t="s">
        <v>1080</v>
      </c>
      <c r="W198">
        <v>40.200000000000003</v>
      </c>
      <c r="X198">
        <v>24856521</v>
      </c>
      <c r="Y198">
        <v>41.93</v>
      </c>
      <c r="Z198">
        <v>42.61</v>
      </c>
      <c r="AA198">
        <v>42.69</v>
      </c>
      <c r="AB198">
        <v>10</v>
      </c>
      <c r="AC198">
        <v>8</v>
      </c>
      <c r="AD198" t="s">
        <v>164</v>
      </c>
      <c r="AE198" t="s">
        <v>48</v>
      </c>
      <c r="AF198">
        <v>41.07</v>
      </c>
      <c r="AG198">
        <v>40306374</v>
      </c>
      <c r="AH198">
        <v>24676675</v>
      </c>
      <c r="AI198">
        <v>12.220001</v>
      </c>
      <c r="AJ198">
        <v>0.40584524999999999</v>
      </c>
      <c r="AK198" t="s">
        <v>174</v>
      </c>
      <c r="AL198">
        <v>-35.6</v>
      </c>
      <c r="AM198">
        <v>-0.45682020000000001</v>
      </c>
      <c r="AN198">
        <v>30.11</v>
      </c>
      <c r="AO198">
        <v>77.930000000000007</v>
      </c>
      <c r="AP198">
        <v>1591747200</v>
      </c>
      <c r="AQ198">
        <v>1588332600</v>
      </c>
      <c r="AR198">
        <v>1596195000</v>
      </c>
      <c r="AS198">
        <v>1596555000</v>
      </c>
      <c r="AT198">
        <v>3.48</v>
      </c>
      <c r="AU198">
        <v>15.883678</v>
      </c>
      <c r="AV198">
        <v>8.2995470000000002E-2</v>
      </c>
      <c r="AW198" t="s">
        <v>6313</v>
      </c>
      <c r="AX198">
        <v>2.665</v>
      </c>
      <c r="AY198">
        <v>4230429952</v>
      </c>
      <c r="AZ198">
        <v>43.063000000000002</v>
      </c>
      <c r="BA198">
        <v>42.307144000000001</v>
      </c>
      <c r="BB198">
        <v>2.2857665999999999E-2</v>
      </c>
      <c r="BC198">
        <v>5.4027909999999999E-4</v>
      </c>
      <c r="BD198">
        <v>57.083840000000002</v>
      </c>
      <c r="BE198">
        <v>-14.753838</v>
      </c>
      <c r="BF198">
        <v>-0.2584591</v>
      </c>
      <c r="BG198">
        <v>179074105344</v>
      </c>
      <c r="BH198">
        <v>0.98297846</v>
      </c>
      <c r="BI198">
        <v>15</v>
      </c>
      <c r="BJ198">
        <v>0</v>
      </c>
      <c r="BK198" t="b">
        <v>0</v>
      </c>
      <c r="BL198">
        <v>2</v>
      </c>
      <c r="BM198">
        <v>-252322200000</v>
      </c>
      <c r="BN198" t="s">
        <v>68</v>
      </c>
    </row>
    <row r="199" spans="1:66" x14ac:dyDescent="0.2">
      <c r="A199" t="s">
        <v>1046</v>
      </c>
      <c r="C199" t="s">
        <v>142</v>
      </c>
      <c r="D199" t="s">
        <v>143</v>
      </c>
      <c r="E199" t="s">
        <v>162</v>
      </c>
      <c r="F199" t="b">
        <v>0</v>
      </c>
      <c r="G199" t="s">
        <v>517</v>
      </c>
      <c r="H199" t="s">
        <v>417</v>
      </c>
      <c r="I199" t="s">
        <v>1058</v>
      </c>
      <c r="J199" t="s">
        <v>1059</v>
      </c>
      <c r="K199" t="s">
        <v>1060</v>
      </c>
      <c r="L199" t="s">
        <v>421</v>
      </c>
      <c r="M199" t="s">
        <v>422</v>
      </c>
      <c r="N199">
        <v>3600000</v>
      </c>
      <c r="O199" t="s">
        <v>423</v>
      </c>
      <c r="P199" t="b">
        <v>0</v>
      </c>
      <c r="Q199">
        <v>-43</v>
      </c>
      <c r="R199">
        <v>-3.6595745000000002</v>
      </c>
      <c r="S199">
        <v>1589538604</v>
      </c>
      <c r="T199">
        <v>1132</v>
      </c>
      <c r="U199">
        <v>1170</v>
      </c>
      <c r="V199" t="s">
        <v>6351</v>
      </c>
      <c r="W199">
        <v>1132</v>
      </c>
      <c r="X199">
        <v>467</v>
      </c>
      <c r="Y199">
        <v>1175</v>
      </c>
      <c r="Z199">
        <v>1150</v>
      </c>
      <c r="AA199">
        <v>1195</v>
      </c>
      <c r="AB199">
        <v>0</v>
      </c>
      <c r="AC199">
        <v>0</v>
      </c>
      <c r="AD199" t="s">
        <v>417</v>
      </c>
      <c r="AE199" t="s">
        <v>50</v>
      </c>
      <c r="AF199">
        <v>1170</v>
      </c>
      <c r="AG199">
        <v>29424</v>
      </c>
      <c r="AH199">
        <v>14010</v>
      </c>
      <c r="AI199">
        <v>282</v>
      </c>
      <c r="AJ199">
        <v>0.33176470000000002</v>
      </c>
      <c r="AK199" t="s">
        <v>1061</v>
      </c>
      <c r="AL199">
        <v>-758</v>
      </c>
      <c r="AM199">
        <v>-0.40105819999999998</v>
      </c>
      <c r="AN199">
        <v>850</v>
      </c>
      <c r="AO199">
        <v>1890</v>
      </c>
      <c r="AQ199">
        <v>1558611000</v>
      </c>
      <c r="AR199">
        <v>1558611000</v>
      </c>
      <c r="AS199">
        <v>1558611000</v>
      </c>
      <c r="AT199">
        <v>0.214</v>
      </c>
      <c r="AU199">
        <v>18.866667</v>
      </c>
      <c r="AV199">
        <v>1.8212767000000001E-4</v>
      </c>
      <c r="AW199" t="s">
        <v>150</v>
      </c>
      <c r="AX199">
        <v>60</v>
      </c>
      <c r="AY199">
        <v>29876500</v>
      </c>
      <c r="AZ199">
        <v>12.326000000000001</v>
      </c>
      <c r="BA199">
        <v>1168.875</v>
      </c>
      <c r="BB199">
        <v>-36.875</v>
      </c>
      <c r="BC199">
        <v>-3.1547427000000003E-2</v>
      </c>
      <c r="BD199">
        <v>1453.9271000000001</v>
      </c>
      <c r="BE199">
        <v>-321.92712</v>
      </c>
      <c r="BF199">
        <v>-0.22141901999999999</v>
      </c>
      <c r="BG199">
        <v>466004800</v>
      </c>
      <c r="BH199">
        <v>91.838390000000004</v>
      </c>
      <c r="BI199">
        <v>15</v>
      </c>
      <c r="BJ199">
        <v>20</v>
      </c>
      <c r="BK199" t="b">
        <v>0</v>
      </c>
      <c r="BL199">
        <v>2</v>
      </c>
      <c r="BM199">
        <v>583743600000</v>
      </c>
      <c r="BN199" t="s">
        <v>1046</v>
      </c>
    </row>
    <row r="200" spans="1:66" x14ac:dyDescent="0.2">
      <c r="A200" t="s">
        <v>327</v>
      </c>
      <c r="C200" t="s">
        <v>142</v>
      </c>
      <c r="D200" t="s">
        <v>143</v>
      </c>
      <c r="E200" t="s">
        <v>162</v>
      </c>
      <c r="F200" t="b">
        <v>0</v>
      </c>
      <c r="G200" t="s">
        <v>46</v>
      </c>
      <c r="H200" t="s">
        <v>223</v>
      </c>
      <c r="I200" t="s">
        <v>345</v>
      </c>
      <c r="J200" t="s">
        <v>346</v>
      </c>
      <c r="K200" t="s">
        <v>347</v>
      </c>
      <c r="L200" t="s">
        <v>224</v>
      </c>
      <c r="M200" t="s">
        <v>225</v>
      </c>
      <c r="N200">
        <v>7200000</v>
      </c>
      <c r="O200" t="s">
        <v>226</v>
      </c>
      <c r="P200" t="b">
        <v>0</v>
      </c>
      <c r="Q200">
        <v>0.30999947</v>
      </c>
      <c r="R200">
        <v>1.8430408</v>
      </c>
      <c r="S200">
        <v>1589538833</v>
      </c>
      <c r="T200">
        <v>17.13</v>
      </c>
      <c r="U200">
        <v>17.309999999999999</v>
      </c>
      <c r="V200" t="s">
        <v>6228</v>
      </c>
      <c r="W200">
        <v>17.065000000000001</v>
      </c>
      <c r="X200">
        <v>2870415</v>
      </c>
      <c r="Y200">
        <v>16.82</v>
      </c>
      <c r="Z200">
        <v>17.145</v>
      </c>
      <c r="AA200">
        <v>17.135000000000002</v>
      </c>
      <c r="AB200">
        <v>0</v>
      </c>
      <c r="AC200">
        <v>0</v>
      </c>
      <c r="AD200" t="s">
        <v>227</v>
      </c>
      <c r="AE200" t="s">
        <v>48</v>
      </c>
      <c r="AF200">
        <v>17.07</v>
      </c>
      <c r="AG200">
        <v>12374790</v>
      </c>
      <c r="AH200">
        <v>7388640</v>
      </c>
      <c r="AI200">
        <v>3.0199994999999999</v>
      </c>
      <c r="AJ200">
        <v>0.21403258</v>
      </c>
      <c r="AK200" t="s">
        <v>348</v>
      </c>
      <c r="AL200">
        <v>-7.5600014</v>
      </c>
      <c r="AM200">
        <v>-0.30619689999999999</v>
      </c>
      <c r="AN200">
        <v>14.11</v>
      </c>
      <c r="AO200">
        <v>24.69</v>
      </c>
      <c r="AP200">
        <v>1585699200</v>
      </c>
      <c r="AQ200">
        <v>1595394000</v>
      </c>
      <c r="AR200">
        <v>1595394000</v>
      </c>
      <c r="AS200">
        <v>1595394000</v>
      </c>
      <c r="AT200">
        <v>0.82599999999999996</v>
      </c>
      <c r="AU200">
        <v>28.789912999999999</v>
      </c>
      <c r="AV200">
        <v>4.9108204000000003E-2</v>
      </c>
      <c r="AW200" t="s">
        <v>150</v>
      </c>
      <c r="AX200">
        <v>0.59499999999999997</v>
      </c>
      <c r="AY200">
        <v>2133580032</v>
      </c>
      <c r="AZ200">
        <v>5.423</v>
      </c>
      <c r="BA200">
        <v>17.295712999999999</v>
      </c>
      <c r="BB200">
        <v>-0.16571426</v>
      </c>
      <c r="BC200">
        <v>-9.5812329999999998E-3</v>
      </c>
      <c r="BD200">
        <v>20.723742000000001</v>
      </c>
      <c r="BE200">
        <v>-3.5937424</v>
      </c>
      <c r="BF200">
        <v>-0.17341185000000001</v>
      </c>
      <c r="BG200">
        <v>36548222976</v>
      </c>
      <c r="BH200">
        <v>3.1587681999999999</v>
      </c>
      <c r="BI200">
        <v>15</v>
      </c>
      <c r="BJ200">
        <v>0</v>
      </c>
      <c r="BK200" t="b">
        <v>0</v>
      </c>
      <c r="BL200">
        <v>2</v>
      </c>
      <c r="BM200">
        <v>930294000000</v>
      </c>
      <c r="BN200" t="s">
        <v>327</v>
      </c>
    </row>
    <row r="201" spans="1:66" x14ac:dyDescent="0.2">
      <c r="A201" t="s">
        <v>1077</v>
      </c>
      <c r="C201" t="s">
        <v>142</v>
      </c>
      <c r="D201" t="s">
        <v>143</v>
      </c>
      <c r="E201" t="s">
        <v>162</v>
      </c>
      <c r="F201" t="b">
        <v>0</v>
      </c>
      <c r="G201" t="s">
        <v>46</v>
      </c>
      <c r="H201" t="s">
        <v>223</v>
      </c>
      <c r="I201" t="s">
        <v>1096</v>
      </c>
      <c r="J201" t="s">
        <v>1097</v>
      </c>
      <c r="K201" t="s">
        <v>1098</v>
      </c>
      <c r="L201" t="s">
        <v>224</v>
      </c>
      <c r="M201" t="s">
        <v>225</v>
      </c>
      <c r="N201">
        <v>7200000</v>
      </c>
      <c r="O201" t="s">
        <v>226</v>
      </c>
      <c r="P201" t="b">
        <v>0</v>
      </c>
      <c r="Q201">
        <v>0</v>
      </c>
      <c r="R201">
        <v>0</v>
      </c>
      <c r="S201">
        <v>1589533539</v>
      </c>
      <c r="T201">
        <v>1.28</v>
      </c>
      <c r="U201">
        <v>1.28</v>
      </c>
      <c r="V201" t="s">
        <v>6239</v>
      </c>
      <c r="W201">
        <v>1.28</v>
      </c>
      <c r="X201">
        <v>4576</v>
      </c>
      <c r="Y201">
        <v>1.28</v>
      </c>
      <c r="Z201">
        <v>1.3</v>
      </c>
      <c r="AA201">
        <v>1.325</v>
      </c>
      <c r="AB201">
        <v>0</v>
      </c>
      <c r="AC201">
        <v>0</v>
      </c>
      <c r="AD201" t="s">
        <v>227</v>
      </c>
      <c r="AE201" t="s">
        <v>46</v>
      </c>
      <c r="AF201">
        <v>1.28</v>
      </c>
      <c r="AG201">
        <v>51294</v>
      </c>
      <c r="AH201">
        <v>37348</v>
      </c>
      <c r="AI201">
        <v>0.32999998000000003</v>
      </c>
      <c r="AJ201">
        <v>0.34736842000000001</v>
      </c>
      <c r="AK201" t="s">
        <v>1099</v>
      </c>
      <c r="AL201">
        <v>-1.1300001</v>
      </c>
      <c r="AM201">
        <v>-0.46887970000000001</v>
      </c>
      <c r="AN201">
        <v>0.95</v>
      </c>
      <c r="AO201">
        <v>2.41</v>
      </c>
      <c r="AW201" t="s">
        <v>150</v>
      </c>
      <c r="AX201">
        <v>-0.55900000000000005</v>
      </c>
      <c r="AY201">
        <v>26605100</v>
      </c>
      <c r="AZ201">
        <v>0.95899999999999996</v>
      </c>
      <c r="BA201">
        <v>1.2122858000000001</v>
      </c>
      <c r="BB201">
        <v>6.7714213999999995E-2</v>
      </c>
      <c r="BC201">
        <v>5.5856645000000003E-2</v>
      </c>
      <c r="BD201">
        <v>1.581993</v>
      </c>
      <c r="BE201">
        <v>-0.30199300000000001</v>
      </c>
      <c r="BF201">
        <v>-0.19089402</v>
      </c>
      <c r="BG201">
        <v>34054528</v>
      </c>
      <c r="BH201">
        <v>1.3347237000000001</v>
      </c>
      <c r="BI201">
        <v>15</v>
      </c>
      <c r="BJ201">
        <v>0</v>
      </c>
      <c r="BK201" t="b">
        <v>0</v>
      </c>
      <c r="BL201">
        <v>4</v>
      </c>
      <c r="BM201">
        <v>1179817200000</v>
      </c>
      <c r="BN201" t="s">
        <v>1077</v>
      </c>
    </row>
    <row r="202" spans="1:66" x14ac:dyDescent="0.2">
      <c r="A202" t="s">
        <v>230</v>
      </c>
      <c r="C202" t="s">
        <v>142</v>
      </c>
      <c r="D202" t="s">
        <v>143</v>
      </c>
      <c r="E202" t="s">
        <v>162</v>
      </c>
      <c r="F202" t="b">
        <v>0</v>
      </c>
      <c r="G202" t="s">
        <v>46</v>
      </c>
      <c r="H202" t="s">
        <v>223</v>
      </c>
      <c r="I202" t="s">
        <v>232</v>
      </c>
      <c r="J202" t="s">
        <v>276</v>
      </c>
      <c r="K202" t="s">
        <v>277</v>
      </c>
      <c r="L202" t="s">
        <v>224</v>
      </c>
      <c r="M202" t="s">
        <v>225</v>
      </c>
      <c r="N202">
        <v>7200000</v>
      </c>
      <c r="O202" t="s">
        <v>226</v>
      </c>
      <c r="P202" t="b">
        <v>0</v>
      </c>
      <c r="Q202">
        <v>0.6399994</v>
      </c>
      <c r="R202">
        <v>1.6558845</v>
      </c>
      <c r="S202">
        <v>1589538825</v>
      </c>
      <c r="T202">
        <v>39.29</v>
      </c>
      <c r="U202">
        <v>39.700000000000003</v>
      </c>
      <c r="V202" t="s">
        <v>6297</v>
      </c>
      <c r="W202">
        <v>38.82</v>
      </c>
      <c r="X202">
        <v>528108</v>
      </c>
      <c r="Y202">
        <v>38.65</v>
      </c>
      <c r="Z202">
        <v>39.29</v>
      </c>
      <c r="AA202">
        <v>39.299999999999997</v>
      </c>
      <c r="AB202">
        <v>0</v>
      </c>
      <c r="AC202">
        <v>0</v>
      </c>
      <c r="AD202" t="s">
        <v>227</v>
      </c>
      <c r="AE202" t="s">
        <v>49</v>
      </c>
      <c r="AF202">
        <v>39.46</v>
      </c>
      <c r="AG202">
        <v>1652331</v>
      </c>
      <c r="AH202">
        <v>1348006</v>
      </c>
      <c r="AI202">
        <v>8.7900010000000002</v>
      </c>
      <c r="AJ202">
        <v>0.28819674000000001</v>
      </c>
      <c r="AK202" t="s">
        <v>231</v>
      </c>
      <c r="AL202">
        <v>-24.009998</v>
      </c>
      <c r="AM202">
        <v>-0.3793049</v>
      </c>
      <c r="AN202">
        <v>30.5</v>
      </c>
      <c r="AO202">
        <v>63.3</v>
      </c>
      <c r="AP202">
        <v>1587686400</v>
      </c>
      <c r="AQ202">
        <v>1596690000</v>
      </c>
      <c r="AR202">
        <v>1596690000</v>
      </c>
      <c r="AS202">
        <v>1596690000</v>
      </c>
      <c r="AW202" t="s">
        <v>150</v>
      </c>
      <c r="AY202">
        <v>163124000</v>
      </c>
      <c r="BA202">
        <v>39.496113000000001</v>
      </c>
      <c r="BB202">
        <v>-0.20611191000000001</v>
      </c>
      <c r="BC202">
        <v>-5.2185366000000004E-3</v>
      </c>
      <c r="BD202">
        <v>52.307845999999998</v>
      </c>
      <c r="BE202">
        <v>-13.017844999999999</v>
      </c>
      <c r="BF202">
        <v>-0.24886984000000001</v>
      </c>
      <c r="BG202">
        <v>6368241664</v>
      </c>
      <c r="BI202">
        <v>15</v>
      </c>
      <c r="BJ202">
        <v>0</v>
      </c>
      <c r="BK202" t="b">
        <v>0</v>
      </c>
      <c r="BL202">
        <v>2</v>
      </c>
      <c r="BM202">
        <v>926319600000</v>
      </c>
      <c r="BN202" t="s">
        <v>230</v>
      </c>
    </row>
    <row r="203" spans="1:66" x14ac:dyDescent="0.2">
      <c r="A203" t="s">
        <v>1078</v>
      </c>
      <c r="C203" t="s">
        <v>142</v>
      </c>
      <c r="D203" t="s">
        <v>143</v>
      </c>
      <c r="E203" t="s">
        <v>162</v>
      </c>
      <c r="F203" t="b">
        <v>0</v>
      </c>
      <c r="G203" t="s">
        <v>46</v>
      </c>
      <c r="H203" t="s">
        <v>223</v>
      </c>
      <c r="I203" t="s">
        <v>1100</v>
      </c>
      <c r="J203" t="s">
        <v>1101</v>
      </c>
      <c r="K203" t="s">
        <v>1102</v>
      </c>
      <c r="L203" t="s">
        <v>224</v>
      </c>
      <c r="M203" t="s">
        <v>225</v>
      </c>
      <c r="N203">
        <v>7200000</v>
      </c>
      <c r="O203" t="s">
        <v>226</v>
      </c>
      <c r="P203" t="b">
        <v>0</v>
      </c>
      <c r="Q203">
        <v>0</v>
      </c>
      <c r="R203">
        <v>0</v>
      </c>
      <c r="S203">
        <v>1589536503</v>
      </c>
      <c r="T203">
        <v>135</v>
      </c>
      <c r="U203">
        <v>135</v>
      </c>
      <c r="V203" t="s">
        <v>6352</v>
      </c>
      <c r="W203">
        <v>131</v>
      </c>
      <c r="X203">
        <v>177</v>
      </c>
      <c r="Y203">
        <v>135</v>
      </c>
      <c r="Z203">
        <v>131</v>
      </c>
      <c r="AA203">
        <v>137</v>
      </c>
      <c r="AB203">
        <v>0</v>
      </c>
      <c r="AC203">
        <v>0</v>
      </c>
      <c r="AD203" t="s">
        <v>227</v>
      </c>
      <c r="AE203" t="s">
        <v>46</v>
      </c>
      <c r="AF203">
        <v>131</v>
      </c>
      <c r="AG203">
        <v>90</v>
      </c>
      <c r="AH203">
        <v>21</v>
      </c>
      <c r="AI203">
        <v>15</v>
      </c>
      <c r="AJ203">
        <v>0.125</v>
      </c>
      <c r="AK203" t="s">
        <v>1103</v>
      </c>
      <c r="AL203">
        <v>-59</v>
      </c>
      <c r="AM203">
        <v>-0.3041237</v>
      </c>
      <c r="AN203">
        <v>120</v>
      </c>
      <c r="AO203">
        <v>194</v>
      </c>
      <c r="AP203">
        <v>1589932800</v>
      </c>
      <c r="AT203">
        <v>2.7</v>
      </c>
      <c r="AU203">
        <v>11.393367</v>
      </c>
      <c r="AV203">
        <v>0.02</v>
      </c>
      <c r="AW203" t="s">
        <v>150</v>
      </c>
      <c r="AX203">
        <v>11.849</v>
      </c>
      <c r="AY203">
        <v>729904</v>
      </c>
      <c r="AZ203">
        <v>173.11699999999999</v>
      </c>
      <c r="BA203">
        <v>140.37143</v>
      </c>
      <c r="BB203">
        <v>-5.3714294000000002</v>
      </c>
      <c r="BC203">
        <v>-3.8265830000000001E-2</v>
      </c>
      <c r="BD203">
        <v>156.48250999999999</v>
      </c>
      <c r="BE203">
        <v>-21.482513000000001</v>
      </c>
      <c r="BF203">
        <v>-0.13728380000000001</v>
      </c>
      <c r="BG203">
        <v>98537040</v>
      </c>
      <c r="BH203">
        <v>0.77981940000000005</v>
      </c>
      <c r="BI203">
        <v>15</v>
      </c>
      <c r="BJ203">
        <v>0</v>
      </c>
      <c r="BK203" t="b">
        <v>0</v>
      </c>
      <c r="BL203">
        <v>2</v>
      </c>
      <c r="BM203">
        <v>900658800000</v>
      </c>
      <c r="BN203" t="s">
        <v>1078</v>
      </c>
    </row>
    <row r="204" spans="1:66" x14ac:dyDescent="0.2">
      <c r="A204" t="s">
        <v>1079</v>
      </c>
      <c r="C204" t="s">
        <v>142</v>
      </c>
      <c r="D204" t="s">
        <v>143</v>
      </c>
      <c r="E204" t="s">
        <v>162</v>
      </c>
      <c r="F204" t="b">
        <v>0</v>
      </c>
      <c r="G204" t="s">
        <v>46</v>
      </c>
      <c r="H204" t="s">
        <v>223</v>
      </c>
      <c r="I204" t="s">
        <v>1104</v>
      </c>
      <c r="J204" t="s">
        <v>1105</v>
      </c>
      <c r="K204" t="s">
        <v>1106</v>
      </c>
      <c r="L204" t="s">
        <v>224</v>
      </c>
      <c r="M204" t="s">
        <v>225</v>
      </c>
      <c r="N204">
        <v>7200000</v>
      </c>
      <c r="O204" t="s">
        <v>226</v>
      </c>
      <c r="P204" t="b">
        <v>0</v>
      </c>
      <c r="Q204">
        <v>-0.5</v>
      </c>
      <c r="R204">
        <v>-3.8461536999999999</v>
      </c>
      <c r="S204">
        <v>1589529056</v>
      </c>
      <c r="T204">
        <v>12.5</v>
      </c>
      <c r="U204">
        <v>12.9</v>
      </c>
      <c r="V204" t="s">
        <v>6240</v>
      </c>
      <c r="W204">
        <v>12.4</v>
      </c>
      <c r="X204">
        <v>10963</v>
      </c>
      <c r="Y204">
        <v>13</v>
      </c>
      <c r="Z204">
        <v>12.7</v>
      </c>
      <c r="AA204">
        <v>12.9</v>
      </c>
      <c r="AB204">
        <v>0</v>
      </c>
      <c r="AC204">
        <v>0</v>
      </c>
      <c r="AD204" t="s">
        <v>227</v>
      </c>
      <c r="AE204" t="s">
        <v>46</v>
      </c>
      <c r="AF204">
        <v>12.9</v>
      </c>
      <c r="AG204">
        <v>9972</v>
      </c>
      <c r="AH204">
        <v>1764</v>
      </c>
      <c r="AI204">
        <v>3.5</v>
      </c>
      <c r="AJ204">
        <v>0.38888889999999998</v>
      </c>
      <c r="AK204" t="s">
        <v>1107</v>
      </c>
      <c r="AL204">
        <v>-2.6000003999999999</v>
      </c>
      <c r="AM204">
        <v>-0.17218544999999999</v>
      </c>
      <c r="AN204">
        <v>9</v>
      </c>
      <c r="AO204">
        <v>15.1</v>
      </c>
      <c r="AP204">
        <v>1561939200</v>
      </c>
      <c r="AQ204">
        <v>1585321140</v>
      </c>
      <c r="AR204">
        <v>1585321140</v>
      </c>
      <c r="AS204">
        <v>1585321140</v>
      </c>
      <c r="AT204">
        <v>0.22</v>
      </c>
      <c r="AU204">
        <v>5.9808617000000002</v>
      </c>
      <c r="AV204">
        <v>1.6923077000000002E-2</v>
      </c>
      <c r="AW204" t="s">
        <v>150</v>
      </c>
      <c r="AX204">
        <v>2.09</v>
      </c>
      <c r="AY204">
        <v>77419200</v>
      </c>
      <c r="AZ204">
        <v>4.8090000000000002</v>
      </c>
      <c r="BA204">
        <v>12.162857000000001</v>
      </c>
      <c r="BB204">
        <v>0.33714294</v>
      </c>
      <c r="BC204">
        <v>2.7719058000000001E-2</v>
      </c>
      <c r="BD204">
        <v>13.238811500000001</v>
      </c>
      <c r="BE204">
        <v>-0.73881149999999995</v>
      </c>
      <c r="BF204">
        <v>-5.5806479999999999E-2</v>
      </c>
      <c r="BG204">
        <v>1004066176</v>
      </c>
      <c r="BH204">
        <v>2.5992929999999999</v>
      </c>
      <c r="BI204">
        <v>15</v>
      </c>
      <c r="BJ204">
        <v>0</v>
      </c>
      <c r="BK204" t="b">
        <v>0</v>
      </c>
      <c r="BL204">
        <v>2</v>
      </c>
      <c r="BM204">
        <v>994921200000</v>
      </c>
      <c r="BN204" t="s">
        <v>1079</v>
      </c>
    </row>
    <row r="205" spans="1:66" x14ac:dyDescent="0.2">
      <c r="A205" t="s">
        <v>1108</v>
      </c>
      <c r="C205" t="s">
        <v>142</v>
      </c>
      <c r="D205" t="s">
        <v>143</v>
      </c>
      <c r="E205" t="s">
        <v>162</v>
      </c>
      <c r="F205" t="b">
        <v>0</v>
      </c>
      <c r="G205" t="s">
        <v>46</v>
      </c>
      <c r="H205" t="s">
        <v>223</v>
      </c>
      <c r="I205" t="s">
        <v>1284</v>
      </c>
      <c r="J205" t="s">
        <v>1285</v>
      </c>
      <c r="K205" t="s">
        <v>1286</v>
      </c>
      <c r="L205" t="s">
        <v>224</v>
      </c>
      <c r="M205" t="s">
        <v>225</v>
      </c>
      <c r="N205">
        <v>7200000</v>
      </c>
      <c r="O205" t="s">
        <v>226</v>
      </c>
      <c r="P205" t="b">
        <v>0</v>
      </c>
      <c r="Q205">
        <v>-2.5000036E-2</v>
      </c>
      <c r="R205">
        <v>-2.9585840000000001</v>
      </c>
      <c r="S205">
        <v>1589536860</v>
      </c>
      <c r="T205">
        <v>0.82</v>
      </c>
      <c r="U205">
        <v>0.82</v>
      </c>
      <c r="V205" t="s">
        <v>6353</v>
      </c>
      <c r="W205">
        <v>0.8</v>
      </c>
      <c r="X205">
        <v>297</v>
      </c>
      <c r="Y205">
        <v>0.84499999999999997</v>
      </c>
      <c r="Z205">
        <v>0.82</v>
      </c>
      <c r="AA205">
        <v>0.85</v>
      </c>
      <c r="AB205">
        <v>0</v>
      </c>
      <c r="AC205">
        <v>0</v>
      </c>
      <c r="AD205" t="s">
        <v>227</v>
      </c>
      <c r="AE205" t="s">
        <v>46</v>
      </c>
      <c r="AF205">
        <v>0.8</v>
      </c>
      <c r="AG205">
        <v>11633</v>
      </c>
      <c r="AH205">
        <v>1417</v>
      </c>
      <c r="AI205">
        <v>1.9999980000000001E-2</v>
      </c>
      <c r="AJ205">
        <v>2.4999976E-2</v>
      </c>
      <c r="AK205" t="s">
        <v>1287</v>
      </c>
      <c r="AL205">
        <v>-0.53000002999999996</v>
      </c>
      <c r="AM205">
        <v>-0.39259260000000001</v>
      </c>
      <c r="AN205">
        <v>0.8</v>
      </c>
      <c r="AO205">
        <v>1.35</v>
      </c>
      <c r="AW205" t="s">
        <v>150</v>
      </c>
      <c r="AX205">
        <v>-0.183</v>
      </c>
      <c r="AY205">
        <v>62013700</v>
      </c>
      <c r="AZ205">
        <v>0.25</v>
      </c>
      <c r="BA205">
        <v>0.84671426000000005</v>
      </c>
      <c r="BB205">
        <v>-2.6714265000000001E-2</v>
      </c>
      <c r="BC205">
        <v>-3.1550507999999998E-2</v>
      </c>
      <c r="BD205">
        <v>1.0613286</v>
      </c>
      <c r="BE205">
        <v>-0.24132866</v>
      </c>
      <c r="BF205">
        <v>-0.22738354</v>
      </c>
      <c r="BG205">
        <v>50851232</v>
      </c>
      <c r="BH205">
        <v>3.28</v>
      </c>
      <c r="BI205">
        <v>15</v>
      </c>
      <c r="BJ205">
        <v>0</v>
      </c>
      <c r="BK205" t="b">
        <v>0</v>
      </c>
      <c r="BL205">
        <v>4</v>
      </c>
      <c r="BM205">
        <v>796892400000</v>
      </c>
      <c r="BN205" t="s">
        <v>1108</v>
      </c>
    </row>
    <row r="206" spans="1:66" x14ac:dyDescent="0.2">
      <c r="A206" t="s">
        <v>1109</v>
      </c>
      <c r="C206" t="s">
        <v>142</v>
      </c>
      <c r="D206" t="s">
        <v>143</v>
      </c>
      <c r="E206" t="s">
        <v>162</v>
      </c>
      <c r="F206" t="b">
        <v>0</v>
      </c>
      <c r="G206" t="s">
        <v>46</v>
      </c>
      <c r="H206" t="s">
        <v>223</v>
      </c>
      <c r="I206" t="s">
        <v>1288</v>
      </c>
      <c r="J206" t="s">
        <v>1289</v>
      </c>
      <c r="K206" t="s">
        <v>1290</v>
      </c>
      <c r="L206" t="s">
        <v>224</v>
      </c>
      <c r="M206" t="s">
        <v>225</v>
      </c>
      <c r="N206">
        <v>7200000</v>
      </c>
      <c r="O206" t="s">
        <v>226</v>
      </c>
      <c r="P206" t="b">
        <v>0</v>
      </c>
      <c r="Q206">
        <v>0.5</v>
      </c>
      <c r="R206">
        <v>0.91945564999999996</v>
      </c>
      <c r="S206">
        <v>1589538845</v>
      </c>
      <c r="T206">
        <v>54.88</v>
      </c>
      <c r="U206">
        <v>55</v>
      </c>
      <c r="V206" t="s">
        <v>6354</v>
      </c>
      <c r="W206">
        <v>54.36</v>
      </c>
      <c r="X206">
        <v>653600</v>
      </c>
      <c r="Y206">
        <v>54.38</v>
      </c>
      <c r="Z206">
        <v>54.88</v>
      </c>
      <c r="AA206">
        <v>54.92</v>
      </c>
      <c r="AB206">
        <v>0</v>
      </c>
      <c r="AC206">
        <v>0</v>
      </c>
      <c r="AD206" t="s">
        <v>227</v>
      </c>
      <c r="AE206" t="s">
        <v>48</v>
      </c>
      <c r="AF206">
        <v>55</v>
      </c>
      <c r="AG206">
        <v>2755042</v>
      </c>
      <c r="AH206">
        <v>1998216</v>
      </c>
      <c r="AI206">
        <v>16.255001</v>
      </c>
      <c r="AJ206">
        <v>0.42084146</v>
      </c>
      <c r="AK206" t="s">
        <v>1291</v>
      </c>
      <c r="AL206">
        <v>-8.4199979999999996</v>
      </c>
      <c r="AM206">
        <v>-0.13301735000000001</v>
      </c>
      <c r="AN206">
        <v>38.625</v>
      </c>
      <c r="AO206">
        <v>63.3</v>
      </c>
      <c r="AQ206">
        <v>1589371200</v>
      </c>
      <c r="AR206">
        <v>1589371200</v>
      </c>
      <c r="AS206">
        <v>1589371200</v>
      </c>
      <c r="AT206">
        <v>0.19600000000000001</v>
      </c>
      <c r="AV206">
        <v>3.6042660000000001E-3</v>
      </c>
      <c r="AW206" t="s">
        <v>150</v>
      </c>
      <c r="AX206">
        <v>-1.3440000000000001</v>
      </c>
      <c r="AY206">
        <v>488263008</v>
      </c>
      <c r="AZ206">
        <v>39.811</v>
      </c>
      <c r="BA206">
        <v>50.553570000000001</v>
      </c>
      <c r="BB206">
        <v>4.3264313000000003</v>
      </c>
      <c r="BC206">
        <v>8.5581123999999995E-2</v>
      </c>
      <c r="BD206">
        <v>54.919055999999998</v>
      </c>
      <c r="BE206">
        <v>-3.9054869999999998E-2</v>
      </c>
      <c r="BF206">
        <v>-7.1113516000000001E-4</v>
      </c>
      <c r="BG206">
        <v>26795874304</v>
      </c>
      <c r="BH206">
        <v>1.3785134999999999</v>
      </c>
      <c r="BI206">
        <v>15</v>
      </c>
      <c r="BJ206">
        <v>0</v>
      </c>
      <c r="BK206" t="b">
        <v>0</v>
      </c>
      <c r="BL206">
        <v>2</v>
      </c>
      <c r="BM206">
        <v>1554706800000</v>
      </c>
      <c r="BN206" t="s">
        <v>1109</v>
      </c>
    </row>
    <row r="207" spans="1:66" x14ac:dyDescent="0.2">
      <c r="A207" t="s">
        <v>1110</v>
      </c>
      <c r="C207" t="s">
        <v>142</v>
      </c>
      <c r="D207" t="s">
        <v>143</v>
      </c>
      <c r="E207" t="s">
        <v>162</v>
      </c>
      <c r="F207" t="b">
        <v>0</v>
      </c>
      <c r="G207" t="s">
        <v>46</v>
      </c>
      <c r="H207" t="s">
        <v>223</v>
      </c>
      <c r="I207" t="s">
        <v>1292</v>
      </c>
      <c r="J207" t="s">
        <v>1293</v>
      </c>
      <c r="K207" t="s">
        <v>1294</v>
      </c>
      <c r="L207" t="s">
        <v>224</v>
      </c>
      <c r="M207" t="s">
        <v>225</v>
      </c>
      <c r="N207">
        <v>7200000</v>
      </c>
      <c r="O207" t="s">
        <v>226</v>
      </c>
      <c r="P207" t="b">
        <v>0</v>
      </c>
      <c r="Q207">
        <v>1.4000092</v>
      </c>
      <c r="R207">
        <v>0.81207030000000002</v>
      </c>
      <c r="S207">
        <v>1589538610</v>
      </c>
      <c r="T207">
        <v>173.8</v>
      </c>
      <c r="U207">
        <v>174.6</v>
      </c>
      <c r="V207" t="s">
        <v>6355</v>
      </c>
      <c r="W207">
        <v>172</v>
      </c>
      <c r="X207">
        <v>3853</v>
      </c>
      <c r="Y207">
        <v>172.4</v>
      </c>
      <c r="Z207">
        <v>173.2</v>
      </c>
      <c r="AA207">
        <v>173.8</v>
      </c>
      <c r="AB207">
        <v>0</v>
      </c>
      <c r="AC207">
        <v>0</v>
      </c>
      <c r="AD207" t="s">
        <v>227</v>
      </c>
      <c r="AE207" t="s">
        <v>46</v>
      </c>
      <c r="AF207">
        <v>174.6</v>
      </c>
      <c r="AG207">
        <v>45863</v>
      </c>
      <c r="AH207">
        <v>24977</v>
      </c>
      <c r="AI207">
        <v>14</v>
      </c>
      <c r="AJ207">
        <v>8.7609510000000002E-2</v>
      </c>
      <c r="AK207" t="s">
        <v>1295</v>
      </c>
      <c r="AL207">
        <v>-49.699997000000003</v>
      </c>
      <c r="AM207">
        <v>-0.22237135</v>
      </c>
      <c r="AN207">
        <v>159.80000000000001</v>
      </c>
      <c r="AO207">
        <v>223.5</v>
      </c>
      <c r="AP207">
        <v>1588204800</v>
      </c>
      <c r="AQ207">
        <v>1582732740</v>
      </c>
      <c r="AR207">
        <v>1582732740</v>
      </c>
      <c r="AS207">
        <v>1582732740</v>
      </c>
      <c r="AT207">
        <v>6.75</v>
      </c>
      <c r="AU207">
        <v>11.761521</v>
      </c>
      <c r="AV207">
        <v>3.9153133E-2</v>
      </c>
      <c r="AW207" t="s">
        <v>150</v>
      </c>
      <c r="AX207">
        <v>14.776999999999999</v>
      </c>
      <c r="AY207">
        <v>15885800</v>
      </c>
      <c r="AZ207">
        <v>148.989</v>
      </c>
      <c r="BA207">
        <v>178.15428</v>
      </c>
      <c r="BB207">
        <v>-4.3542785999999998</v>
      </c>
      <c r="BC207">
        <v>-2.4441054E-2</v>
      </c>
      <c r="BD207">
        <v>191.97412</v>
      </c>
      <c r="BE207">
        <v>-18.174118</v>
      </c>
      <c r="BF207">
        <v>-9.4669624999999993E-2</v>
      </c>
      <c r="BG207">
        <v>2762916096</v>
      </c>
      <c r="BH207">
        <v>1.1665289999999999</v>
      </c>
      <c r="BI207">
        <v>15</v>
      </c>
      <c r="BJ207">
        <v>0</v>
      </c>
      <c r="BK207" t="b">
        <v>0</v>
      </c>
      <c r="BL207">
        <v>2</v>
      </c>
      <c r="BM207">
        <v>952070400000</v>
      </c>
      <c r="BN207" t="s">
        <v>1110</v>
      </c>
    </row>
    <row r="208" spans="1:66" x14ac:dyDescent="0.2">
      <c r="A208" t="s">
        <v>1111</v>
      </c>
      <c r="C208" t="s">
        <v>142</v>
      </c>
      <c r="D208" t="s">
        <v>143</v>
      </c>
      <c r="E208" t="s">
        <v>162</v>
      </c>
      <c r="F208" t="b">
        <v>0</v>
      </c>
      <c r="G208" t="s">
        <v>46</v>
      </c>
      <c r="H208" t="s">
        <v>223</v>
      </c>
      <c r="I208" t="s">
        <v>1296</v>
      </c>
      <c r="J208" t="s">
        <v>1297</v>
      </c>
      <c r="K208" t="s">
        <v>1298</v>
      </c>
      <c r="L208" t="s">
        <v>224</v>
      </c>
      <c r="M208" t="s">
        <v>225</v>
      </c>
      <c r="N208">
        <v>7200000</v>
      </c>
      <c r="O208" t="s">
        <v>226</v>
      </c>
      <c r="P208" t="b">
        <v>0</v>
      </c>
      <c r="Q208">
        <v>0.5</v>
      </c>
      <c r="R208">
        <v>0.24630542</v>
      </c>
      <c r="S208">
        <v>1589538670</v>
      </c>
      <c r="T208">
        <v>203.5</v>
      </c>
      <c r="U208">
        <v>206</v>
      </c>
      <c r="V208" t="s">
        <v>6356</v>
      </c>
      <c r="W208">
        <v>202</v>
      </c>
      <c r="X208">
        <v>15880</v>
      </c>
      <c r="Y208">
        <v>203</v>
      </c>
      <c r="Z208">
        <v>203.5</v>
      </c>
      <c r="AA208">
        <v>204.5</v>
      </c>
      <c r="AB208">
        <v>0</v>
      </c>
      <c r="AC208">
        <v>0</v>
      </c>
      <c r="AD208" t="s">
        <v>227</v>
      </c>
      <c r="AE208" t="s">
        <v>49</v>
      </c>
      <c r="AF208">
        <v>203</v>
      </c>
      <c r="AG208">
        <v>37937</v>
      </c>
      <c r="AH208">
        <v>45769</v>
      </c>
      <c r="AI208">
        <v>80.5</v>
      </c>
      <c r="AJ208">
        <v>0.65447149999999998</v>
      </c>
      <c r="AK208" t="s">
        <v>1299</v>
      </c>
      <c r="AL208">
        <v>-10</v>
      </c>
      <c r="AM208">
        <v>-4.6838405999999999E-2</v>
      </c>
      <c r="AN208">
        <v>123</v>
      </c>
      <c r="AO208">
        <v>213.5</v>
      </c>
      <c r="AP208">
        <v>1585526400</v>
      </c>
      <c r="AQ208">
        <v>1595527200</v>
      </c>
      <c r="AR208">
        <v>1595527200</v>
      </c>
      <c r="AS208">
        <v>1595527200</v>
      </c>
      <c r="AT208">
        <v>2.738</v>
      </c>
      <c r="AU208">
        <v>27.126100000000001</v>
      </c>
      <c r="AV208">
        <v>1.3487684999999999E-2</v>
      </c>
      <c r="AW208" t="s">
        <v>150</v>
      </c>
      <c r="AX208">
        <v>7.5019999999999998</v>
      </c>
      <c r="AY208">
        <v>12820900</v>
      </c>
      <c r="AZ208">
        <v>56.234000000000002</v>
      </c>
      <c r="BA208">
        <v>183.72</v>
      </c>
      <c r="BB208">
        <v>19.779999</v>
      </c>
      <c r="BC208">
        <v>0.10766383</v>
      </c>
      <c r="BD208">
        <v>165.46433999999999</v>
      </c>
      <c r="BE208">
        <v>38.03566</v>
      </c>
      <c r="BF208">
        <v>0.22987224000000001</v>
      </c>
      <c r="BG208">
        <v>2609053184</v>
      </c>
      <c r="BH208">
        <v>3.6188069999999999</v>
      </c>
      <c r="BI208">
        <v>15</v>
      </c>
      <c r="BJ208">
        <v>0</v>
      </c>
      <c r="BK208" t="b">
        <v>0</v>
      </c>
      <c r="BL208">
        <v>2</v>
      </c>
      <c r="BM208">
        <v>796892400000</v>
      </c>
      <c r="BN208" t="s">
        <v>1111</v>
      </c>
    </row>
    <row r="209" spans="1:66" x14ac:dyDescent="0.2">
      <c r="A209" t="s">
        <v>1112</v>
      </c>
      <c r="C209" t="s">
        <v>142</v>
      </c>
      <c r="D209" t="s">
        <v>143</v>
      </c>
      <c r="E209" t="s">
        <v>162</v>
      </c>
      <c r="F209" t="b">
        <v>0</v>
      </c>
      <c r="G209" t="s">
        <v>46</v>
      </c>
      <c r="H209" t="s">
        <v>223</v>
      </c>
      <c r="I209" t="s">
        <v>1300</v>
      </c>
      <c r="J209" t="s">
        <v>1301</v>
      </c>
      <c r="K209" t="s">
        <v>1302</v>
      </c>
      <c r="L209" t="s">
        <v>224</v>
      </c>
      <c r="M209" t="s">
        <v>225</v>
      </c>
      <c r="N209">
        <v>7200000</v>
      </c>
      <c r="O209" t="s">
        <v>226</v>
      </c>
      <c r="P209" t="b">
        <v>0</v>
      </c>
      <c r="Q209">
        <v>-0.89999960000000001</v>
      </c>
      <c r="R209">
        <v>-4.3062180000000003</v>
      </c>
      <c r="S209">
        <v>1589536350</v>
      </c>
      <c r="T209">
        <v>20</v>
      </c>
      <c r="U209">
        <v>21</v>
      </c>
      <c r="V209" t="s">
        <v>6357</v>
      </c>
      <c r="W209">
        <v>20</v>
      </c>
      <c r="X209">
        <v>657</v>
      </c>
      <c r="Y209">
        <v>20.9</v>
      </c>
      <c r="Z209">
        <v>19.899999999999999</v>
      </c>
      <c r="AA209">
        <v>20.100000000000001</v>
      </c>
      <c r="AB209">
        <v>0</v>
      </c>
      <c r="AC209">
        <v>0</v>
      </c>
      <c r="AD209" t="s">
        <v>227</v>
      </c>
      <c r="AE209" t="s">
        <v>49</v>
      </c>
      <c r="AF209">
        <v>20.7</v>
      </c>
      <c r="AG209">
        <v>13310</v>
      </c>
      <c r="AH209">
        <v>11690</v>
      </c>
      <c r="AI209">
        <v>8.6999999999999993</v>
      </c>
      <c r="AJ209">
        <v>0.76991147000000004</v>
      </c>
      <c r="AK209" t="s">
        <v>1303</v>
      </c>
      <c r="AL209">
        <v>-4.2000010000000003</v>
      </c>
      <c r="AM209">
        <v>-0.17355375000000001</v>
      </c>
      <c r="AN209">
        <v>11.3</v>
      </c>
      <c r="AO209">
        <v>24.2</v>
      </c>
      <c r="AW209" t="s">
        <v>150</v>
      </c>
      <c r="AY209">
        <v>17300000</v>
      </c>
      <c r="BA209">
        <v>19.851389000000001</v>
      </c>
      <c r="BB209">
        <v>0.14861107000000001</v>
      </c>
      <c r="BC209">
        <v>7.4861800000000003E-3</v>
      </c>
      <c r="BD209">
        <v>20.269860999999999</v>
      </c>
      <c r="BE209">
        <v>-0.26986122000000001</v>
      </c>
      <c r="BF209">
        <v>-1.3313422E-2</v>
      </c>
      <c r="BG209">
        <v>346000000</v>
      </c>
      <c r="BI209">
        <v>15</v>
      </c>
      <c r="BJ209">
        <v>0</v>
      </c>
      <c r="BK209" t="b">
        <v>0</v>
      </c>
      <c r="BL209">
        <v>2</v>
      </c>
      <c r="BM209">
        <v>1561705200000</v>
      </c>
      <c r="BN209" t="s">
        <v>1112</v>
      </c>
    </row>
    <row r="210" spans="1:66" x14ac:dyDescent="0.2">
      <c r="A210" t="s">
        <v>1113</v>
      </c>
      <c r="C210" t="s">
        <v>142</v>
      </c>
      <c r="D210" t="s">
        <v>143</v>
      </c>
      <c r="E210" t="s">
        <v>162</v>
      </c>
      <c r="F210" t="b">
        <v>0</v>
      </c>
      <c r="G210" t="s">
        <v>46</v>
      </c>
      <c r="H210" t="s">
        <v>223</v>
      </c>
      <c r="I210" t="s">
        <v>1304</v>
      </c>
      <c r="J210" t="s">
        <v>1305</v>
      </c>
      <c r="K210" t="s">
        <v>1306</v>
      </c>
      <c r="L210" t="s">
        <v>224</v>
      </c>
      <c r="M210" t="s">
        <v>225</v>
      </c>
      <c r="N210">
        <v>7200000</v>
      </c>
      <c r="O210" t="s">
        <v>226</v>
      </c>
      <c r="P210" t="b">
        <v>0</v>
      </c>
      <c r="Q210">
        <v>0.23499966</v>
      </c>
      <c r="R210">
        <v>1.8792454999999999</v>
      </c>
      <c r="S210">
        <v>1589538825</v>
      </c>
      <c r="T210">
        <v>12.74</v>
      </c>
      <c r="U210">
        <v>13.14</v>
      </c>
      <c r="V210" t="s">
        <v>6358</v>
      </c>
      <c r="W210">
        <v>12.74</v>
      </c>
      <c r="X210">
        <v>1327786</v>
      </c>
      <c r="Y210">
        <v>12.505000000000001</v>
      </c>
      <c r="Z210">
        <v>12.76</v>
      </c>
      <c r="AA210">
        <v>12.775</v>
      </c>
      <c r="AB210">
        <v>0</v>
      </c>
      <c r="AC210">
        <v>0</v>
      </c>
      <c r="AD210" t="s">
        <v>227</v>
      </c>
      <c r="AE210" t="s">
        <v>49</v>
      </c>
      <c r="AF210">
        <v>12.92</v>
      </c>
      <c r="AG210">
        <v>4970275</v>
      </c>
      <c r="AH210">
        <v>4785549</v>
      </c>
      <c r="AI210">
        <v>4.9539999999999997</v>
      </c>
      <c r="AJ210">
        <v>0.63627020000000001</v>
      </c>
      <c r="AK210" t="s">
        <v>1307</v>
      </c>
      <c r="AL210">
        <v>-45.059998</v>
      </c>
      <c r="AM210">
        <v>-0.77958477000000004</v>
      </c>
      <c r="AN210">
        <v>7.7859999999999996</v>
      </c>
      <c r="AO210">
        <v>57.8</v>
      </c>
      <c r="AP210">
        <v>1584316800</v>
      </c>
      <c r="AQ210">
        <v>1595932200</v>
      </c>
      <c r="AR210">
        <v>1595932200</v>
      </c>
      <c r="AS210">
        <v>1595932200</v>
      </c>
      <c r="AW210" t="s">
        <v>150</v>
      </c>
      <c r="AY210">
        <v>274288992</v>
      </c>
      <c r="BA210">
        <v>10.849584</v>
      </c>
      <c r="BB210">
        <v>1.8904160999999999</v>
      </c>
      <c r="BC210">
        <v>0.17423859</v>
      </c>
      <c r="BD210">
        <v>31.815027000000001</v>
      </c>
      <c r="BE210">
        <v>-19.075026999999999</v>
      </c>
      <c r="BF210">
        <v>-0.59956030000000005</v>
      </c>
      <c r="BG210">
        <v>3494441728</v>
      </c>
      <c r="BI210">
        <v>15</v>
      </c>
      <c r="BJ210">
        <v>0</v>
      </c>
      <c r="BK210" t="b">
        <v>0</v>
      </c>
      <c r="BL210">
        <v>2</v>
      </c>
      <c r="BM210">
        <v>1084777200000</v>
      </c>
      <c r="BN210" t="s">
        <v>1113</v>
      </c>
    </row>
    <row r="211" spans="1:66" x14ac:dyDescent="0.2">
      <c r="A211" t="s">
        <v>1114</v>
      </c>
      <c r="C211" t="s">
        <v>142</v>
      </c>
      <c r="D211" t="s">
        <v>143</v>
      </c>
      <c r="E211" t="s">
        <v>162</v>
      </c>
      <c r="F211" t="b">
        <v>0</v>
      </c>
      <c r="G211" t="s">
        <v>46</v>
      </c>
      <c r="H211" t="s">
        <v>223</v>
      </c>
      <c r="I211" t="s">
        <v>1308</v>
      </c>
      <c r="J211" t="s">
        <v>1309</v>
      </c>
      <c r="K211" t="s">
        <v>1310</v>
      </c>
      <c r="L211" t="s">
        <v>224</v>
      </c>
      <c r="M211" t="s">
        <v>225</v>
      </c>
      <c r="N211">
        <v>7200000</v>
      </c>
      <c r="O211" t="s">
        <v>226</v>
      </c>
      <c r="P211" t="b">
        <v>0</v>
      </c>
      <c r="Q211">
        <v>-2.600006</v>
      </c>
      <c r="R211">
        <v>-1.5222518</v>
      </c>
      <c r="S211">
        <v>1589537772</v>
      </c>
      <c r="T211">
        <v>168.2</v>
      </c>
      <c r="U211">
        <v>172</v>
      </c>
      <c r="V211" t="s">
        <v>6359</v>
      </c>
      <c r="W211">
        <v>168.2</v>
      </c>
      <c r="X211">
        <v>522</v>
      </c>
      <c r="Y211">
        <v>170.8</v>
      </c>
      <c r="Z211">
        <v>169</v>
      </c>
      <c r="AA211">
        <v>169.2</v>
      </c>
      <c r="AB211">
        <v>0</v>
      </c>
      <c r="AC211">
        <v>0</v>
      </c>
      <c r="AD211" t="s">
        <v>227</v>
      </c>
      <c r="AE211" t="s">
        <v>46</v>
      </c>
      <c r="AF211">
        <v>169.2</v>
      </c>
      <c r="AG211">
        <v>2491</v>
      </c>
      <c r="AH211">
        <v>3269</v>
      </c>
      <c r="AI211">
        <v>13</v>
      </c>
      <c r="AJ211">
        <v>8.3762890000000007E-2</v>
      </c>
      <c r="AK211" t="s">
        <v>1311</v>
      </c>
      <c r="AL211">
        <v>-130.80000000000001</v>
      </c>
      <c r="AM211">
        <v>-0.43745822000000001</v>
      </c>
      <c r="AN211">
        <v>155.19999999999999</v>
      </c>
      <c r="AO211">
        <v>299</v>
      </c>
      <c r="AP211">
        <v>1590451200</v>
      </c>
      <c r="AT211">
        <v>11</v>
      </c>
      <c r="AU211">
        <v>12.055619</v>
      </c>
      <c r="AV211">
        <v>6.4402810000000005E-2</v>
      </c>
      <c r="AW211" t="s">
        <v>150</v>
      </c>
      <c r="AX211">
        <v>13.952</v>
      </c>
      <c r="AY211">
        <v>2996940</v>
      </c>
      <c r="AZ211">
        <v>25.741</v>
      </c>
      <c r="BA211">
        <v>175.25143</v>
      </c>
      <c r="BB211">
        <v>-7.0514374000000002</v>
      </c>
      <c r="BC211">
        <v>-4.023612E-2</v>
      </c>
      <c r="BD211">
        <v>248.37132</v>
      </c>
      <c r="BE211">
        <v>-80.171325999999993</v>
      </c>
      <c r="BF211">
        <v>-0.32278817999999998</v>
      </c>
      <c r="BG211">
        <v>504085312</v>
      </c>
      <c r="BH211">
        <v>6.5343226999999997</v>
      </c>
      <c r="BI211">
        <v>15</v>
      </c>
      <c r="BJ211">
        <v>0</v>
      </c>
      <c r="BK211" t="b">
        <v>0</v>
      </c>
      <c r="BL211">
        <v>2</v>
      </c>
      <c r="BM211">
        <v>796892400000</v>
      </c>
      <c r="BN211" t="s">
        <v>1114</v>
      </c>
    </row>
    <row r="212" spans="1:66" x14ac:dyDescent="0.2">
      <c r="A212" t="s">
        <v>1115</v>
      </c>
      <c r="C212" t="s">
        <v>142</v>
      </c>
      <c r="D212" t="s">
        <v>143</v>
      </c>
      <c r="E212" t="s">
        <v>162</v>
      </c>
      <c r="F212" t="b">
        <v>0</v>
      </c>
      <c r="G212" t="s">
        <v>46</v>
      </c>
      <c r="H212" t="s">
        <v>223</v>
      </c>
      <c r="I212" t="s">
        <v>1312</v>
      </c>
      <c r="J212" t="s">
        <v>1313</v>
      </c>
      <c r="K212" t="s">
        <v>1314</v>
      </c>
      <c r="L212" t="s">
        <v>224</v>
      </c>
      <c r="M212" t="s">
        <v>225</v>
      </c>
      <c r="N212">
        <v>7200000</v>
      </c>
      <c r="O212" t="s">
        <v>226</v>
      </c>
      <c r="P212" t="b">
        <v>0</v>
      </c>
      <c r="Q212">
        <v>0.13000011</v>
      </c>
      <c r="R212">
        <v>1.6905086</v>
      </c>
      <c r="S212">
        <v>1589538644</v>
      </c>
      <c r="T212">
        <v>7.82</v>
      </c>
      <c r="U212">
        <v>7.94</v>
      </c>
      <c r="V212" t="s">
        <v>6360</v>
      </c>
      <c r="W212">
        <v>7.66</v>
      </c>
      <c r="X212">
        <v>18473</v>
      </c>
      <c r="Y212">
        <v>7.69</v>
      </c>
      <c r="Z212">
        <v>7.8</v>
      </c>
      <c r="AA212">
        <v>7.86</v>
      </c>
      <c r="AB212">
        <v>0</v>
      </c>
      <c r="AC212">
        <v>0</v>
      </c>
      <c r="AD212" t="s">
        <v>227</v>
      </c>
      <c r="AE212" t="s">
        <v>46</v>
      </c>
      <c r="AF212">
        <v>7.8</v>
      </c>
      <c r="AG212">
        <v>159913</v>
      </c>
      <c r="AH212">
        <v>124250</v>
      </c>
      <c r="AI212">
        <v>2.0700002</v>
      </c>
      <c r="AJ212">
        <v>0.36000004000000002</v>
      </c>
      <c r="AK212" t="s">
        <v>1315</v>
      </c>
      <c r="AL212">
        <v>-5.94</v>
      </c>
      <c r="AM212">
        <v>-0.43168603999999999</v>
      </c>
      <c r="AN212">
        <v>5.75</v>
      </c>
      <c r="AO212">
        <v>13.76</v>
      </c>
      <c r="AP212">
        <v>1588204800</v>
      </c>
      <c r="AQ212">
        <v>1565693940</v>
      </c>
      <c r="AR212">
        <v>1565693940</v>
      </c>
      <c r="AS212">
        <v>1565693940</v>
      </c>
      <c r="AT212">
        <v>0.22</v>
      </c>
      <c r="AU212">
        <v>20.524934999999999</v>
      </c>
      <c r="AV212">
        <v>2.8608583E-2</v>
      </c>
      <c r="AW212" t="s">
        <v>150</v>
      </c>
      <c r="AX212">
        <v>0.38100000000000001</v>
      </c>
      <c r="AY212">
        <v>68940896</v>
      </c>
      <c r="AZ212">
        <v>12.667</v>
      </c>
      <c r="BA212">
        <v>7.9939999999999998</v>
      </c>
      <c r="BB212">
        <v>-0.17399978999999999</v>
      </c>
      <c r="BC212">
        <v>-2.1766298E-2</v>
      </c>
      <c r="BD212">
        <v>10.701328</v>
      </c>
      <c r="BE212">
        <v>-2.8813279999999999</v>
      </c>
      <c r="BF212">
        <v>-0.26924959999999998</v>
      </c>
      <c r="BG212">
        <v>539117824</v>
      </c>
      <c r="BH212">
        <v>0.61735220000000002</v>
      </c>
      <c r="BI212">
        <v>15</v>
      </c>
      <c r="BJ212">
        <v>0</v>
      </c>
      <c r="BK212" t="b">
        <v>0</v>
      </c>
      <c r="BL212">
        <v>2</v>
      </c>
      <c r="BM212">
        <v>796892400000</v>
      </c>
      <c r="BN212" t="s">
        <v>1115</v>
      </c>
    </row>
    <row r="213" spans="1:66" x14ac:dyDescent="0.2">
      <c r="A213" t="s">
        <v>1116</v>
      </c>
      <c r="C213" t="s">
        <v>142</v>
      </c>
      <c r="D213" t="s">
        <v>143</v>
      </c>
      <c r="E213" t="s">
        <v>162</v>
      </c>
      <c r="F213" t="b">
        <v>0</v>
      </c>
      <c r="G213" t="s">
        <v>46</v>
      </c>
      <c r="H213" t="s">
        <v>223</v>
      </c>
      <c r="I213" t="s">
        <v>1316</v>
      </c>
      <c r="J213" t="s">
        <v>1317</v>
      </c>
      <c r="K213" t="s">
        <v>1318</v>
      </c>
      <c r="L213" t="s">
        <v>224</v>
      </c>
      <c r="M213" t="s">
        <v>225</v>
      </c>
      <c r="N213">
        <v>7200000</v>
      </c>
      <c r="O213" t="s">
        <v>226</v>
      </c>
      <c r="P213" t="b">
        <v>0</v>
      </c>
      <c r="Q213">
        <v>-3.1999946E-3</v>
      </c>
      <c r="R213">
        <v>-0.96038250000000003</v>
      </c>
      <c r="S213">
        <v>1589538448</v>
      </c>
      <c r="T213">
        <v>0.33</v>
      </c>
      <c r="U213">
        <v>0.35780000000000001</v>
      </c>
      <c r="V213" t="s">
        <v>6361</v>
      </c>
      <c r="W213">
        <v>0.31480000000000002</v>
      </c>
      <c r="X213">
        <v>5978036</v>
      </c>
      <c r="Y213">
        <v>0.3332</v>
      </c>
      <c r="Z213">
        <v>0.33100000000000002</v>
      </c>
      <c r="AA213">
        <v>0.33300000000000002</v>
      </c>
      <c r="AB213">
        <v>0</v>
      </c>
      <c r="AC213">
        <v>0</v>
      </c>
      <c r="AD213" t="s">
        <v>227</v>
      </c>
      <c r="AE213" t="s">
        <v>49</v>
      </c>
      <c r="AF213">
        <v>0.35</v>
      </c>
      <c r="AG213">
        <v>11753550</v>
      </c>
      <c r="AH213">
        <v>14243148</v>
      </c>
      <c r="AI213">
        <v>4.9000025000000003E-2</v>
      </c>
      <c r="AJ213">
        <v>0.17437732</v>
      </c>
      <c r="AK213" t="s">
        <v>1319</v>
      </c>
      <c r="AL213">
        <v>-1.0879999</v>
      </c>
      <c r="AM213">
        <v>-0.76727783999999999</v>
      </c>
      <c r="AN213">
        <v>0.28100000000000003</v>
      </c>
      <c r="AO213">
        <v>1.4179999999999999</v>
      </c>
      <c r="AP213">
        <v>1541548800</v>
      </c>
      <c r="AQ213">
        <v>1583820000</v>
      </c>
      <c r="AR213">
        <v>1583820000</v>
      </c>
      <c r="AS213">
        <v>1583820000</v>
      </c>
      <c r="AT213">
        <v>0.34799999999999998</v>
      </c>
      <c r="AV213">
        <v>1.0444176999999999</v>
      </c>
      <c r="AW213" t="s">
        <v>150</v>
      </c>
      <c r="AX213">
        <v>-6.5449999999999999</v>
      </c>
      <c r="AY213">
        <v>990587008</v>
      </c>
      <c r="AZ213">
        <v>21.67</v>
      </c>
      <c r="BA213">
        <v>0.34619430000000001</v>
      </c>
      <c r="BB213">
        <v>-1.6194284E-2</v>
      </c>
      <c r="BC213">
        <v>-4.6778019999999997E-2</v>
      </c>
      <c r="BD213">
        <v>0.78545240000000005</v>
      </c>
      <c r="BE213">
        <v>-0.45545239999999998</v>
      </c>
      <c r="BF213">
        <v>-0.57986000000000004</v>
      </c>
      <c r="BG213">
        <v>326893728</v>
      </c>
      <c r="BH213">
        <v>1.5228426999999999E-2</v>
      </c>
      <c r="BI213">
        <v>15</v>
      </c>
      <c r="BJ213">
        <v>0</v>
      </c>
      <c r="BK213" t="b">
        <v>0</v>
      </c>
      <c r="BL213">
        <v>4</v>
      </c>
      <c r="BM213">
        <v>946972800000</v>
      </c>
      <c r="BN213" t="s">
        <v>1116</v>
      </c>
    </row>
    <row r="214" spans="1:66" x14ac:dyDescent="0.2">
      <c r="A214" t="s">
        <v>1117</v>
      </c>
      <c r="C214" t="s">
        <v>142</v>
      </c>
      <c r="D214" t="s">
        <v>143</v>
      </c>
      <c r="E214" t="s">
        <v>162</v>
      </c>
      <c r="F214" t="b">
        <v>0</v>
      </c>
      <c r="G214" t="s">
        <v>46</v>
      </c>
      <c r="H214" t="s">
        <v>223</v>
      </c>
      <c r="I214" t="s">
        <v>1320</v>
      </c>
      <c r="J214" t="s">
        <v>1321</v>
      </c>
      <c r="K214" t="s">
        <v>1322</v>
      </c>
      <c r="L214" t="s">
        <v>224</v>
      </c>
      <c r="M214" t="s">
        <v>225</v>
      </c>
      <c r="N214">
        <v>7200000</v>
      </c>
      <c r="O214" t="s">
        <v>226</v>
      </c>
      <c r="P214" t="b">
        <v>0</v>
      </c>
      <c r="Q214">
        <v>3.9999960000000001E-2</v>
      </c>
      <c r="R214">
        <v>0.5917154</v>
      </c>
      <c r="S214">
        <v>1589536921</v>
      </c>
      <c r="T214">
        <v>6.8</v>
      </c>
      <c r="U214">
        <v>6.95</v>
      </c>
      <c r="V214" t="s">
        <v>6362</v>
      </c>
      <c r="W214">
        <v>6.58</v>
      </c>
      <c r="X214">
        <v>11799</v>
      </c>
      <c r="Y214">
        <v>6.76</v>
      </c>
      <c r="Z214">
        <v>6.73</v>
      </c>
      <c r="AA214">
        <v>6.8</v>
      </c>
      <c r="AB214">
        <v>0</v>
      </c>
      <c r="AC214">
        <v>0</v>
      </c>
      <c r="AD214" t="s">
        <v>227</v>
      </c>
      <c r="AE214" t="s">
        <v>46</v>
      </c>
      <c r="AF214">
        <v>6.95</v>
      </c>
      <c r="AG214">
        <v>163697</v>
      </c>
      <c r="AH214">
        <v>64492</v>
      </c>
      <c r="AI214">
        <v>2.4300003000000001</v>
      </c>
      <c r="AJ214">
        <v>0.55606409999999995</v>
      </c>
      <c r="AK214" t="s">
        <v>1323</v>
      </c>
      <c r="AL214">
        <v>-6.8199997000000003</v>
      </c>
      <c r="AM214">
        <v>-0.50073420000000002</v>
      </c>
      <c r="AN214">
        <v>4.37</v>
      </c>
      <c r="AO214">
        <v>13.62</v>
      </c>
      <c r="AP214">
        <v>1555372800</v>
      </c>
      <c r="AQ214">
        <v>1597330740</v>
      </c>
      <c r="AR214">
        <v>1597330740</v>
      </c>
      <c r="AS214">
        <v>1597330740</v>
      </c>
      <c r="AT214">
        <v>0.45</v>
      </c>
      <c r="AU214">
        <v>680.00005999999996</v>
      </c>
      <c r="AV214">
        <v>6.6568050000000004E-2</v>
      </c>
      <c r="AW214" t="s">
        <v>150</v>
      </c>
      <c r="AX214">
        <v>0.01</v>
      </c>
      <c r="AY214">
        <v>35978300</v>
      </c>
      <c r="AZ214">
        <v>1.7569999999999999</v>
      </c>
      <c r="BA214">
        <v>6.5697140000000003</v>
      </c>
      <c r="BB214">
        <v>0.23028612000000001</v>
      </c>
      <c r="BC214">
        <v>3.5052686999999999E-2</v>
      </c>
      <c r="BD214">
        <v>8.7338470000000008</v>
      </c>
      <c r="BE214">
        <v>-1.9338465</v>
      </c>
      <c r="BF214">
        <v>-0.22141978000000001</v>
      </c>
      <c r="BG214">
        <v>244652448</v>
      </c>
      <c r="BH214">
        <v>3.8702334999999999</v>
      </c>
      <c r="BI214">
        <v>15</v>
      </c>
      <c r="BJ214">
        <v>0</v>
      </c>
      <c r="BK214" t="b">
        <v>0</v>
      </c>
      <c r="BL214">
        <v>2</v>
      </c>
      <c r="BM214">
        <v>796892400000</v>
      </c>
      <c r="BN214" t="s">
        <v>1117</v>
      </c>
    </row>
    <row r="215" spans="1:66" x14ac:dyDescent="0.2">
      <c r="A215" t="s">
        <v>1118</v>
      </c>
      <c r="C215" t="s">
        <v>142</v>
      </c>
      <c r="D215" t="s">
        <v>143</v>
      </c>
      <c r="E215" t="s">
        <v>162</v>
      </c>
      <c r="F215" t="b">
        <v>0</v>
      </c>
      <c r="G215" t="s">
        <v>46</v>
      </c>
      <c r="H215" t="s">
        <v>223</v>
      </c>
      <c r="I215" t="s">
        <v>1324</v>
      </c>
      <c r="J215" t="s">
        <v>1325</v>
      </c>
      <c r="K215" t="s">
        <v>1326</v>
      </c>
      <c r="L215" t="s">
        <v>224</v>
      </c>
      <c r="M215" t="s">
        <v>225</v>
      </c>
      <c r="N215">
        <v>7200000</v>
      </c>
      <c r="O215" t="s">
        <v>226</v>
      </c>
      <c r="P215" t="b">
        <v>0</v>
      </c>
      <c r="Q215">
        <v>0</v>
      </c>
      <c r="R215">
        <v>0</v>
      </c>
      <c r="S215">
        <v>1589379710</v>
      </c>
      <c r="T215">
        <v>1.58</v>
      </c>
      <c r="U215">
        <v>1.65</v>
      </c>
      <c r="V215" t="s">
        <v>1327</v>
      </c>
      <c r="W215">
        <v>1.58</v>
      </c>
      <c r="X215">
        <v>2581</v>
      </c>
      <c r="Y215">
        <v>1.58</v>
      </c>
      <c r="Z215">
        <v>1.5349999999999999</v>
      </c>
      <c r="AA215">
        <v>1.625</v>
      </c>
      <c r="AB215">
        <v>0</v>
      </c>
      <c r="AC215">
        <v>0</v>
      </c>
      <c r="AD215" t="s">
        <v>227</v>
      </c>
      <c r="AE215" t="s">
        <v>46</v>
      </c>
      <c r="AF215">
        <v>1.6</v>
      </c>
      <c r="AG215">
        <v>5274</v>
      </c>
      <c r="AH215">
        <v>5350</v>
      </c>
      <c r="AI215">
        <v>8.0000039999999994E-2</v>
      </c>
      <c r="AJ215">
        <v>5.3333360000000003E-2</v>
      </c>
      <c r="AK215" t="s">
        <v>1328</v>
      </c>
      <c r="AL215">
        <v>-2.4700003000000001</v>
      </c>
      <c r="AM215">
        <v>-0.60987659999999999</v>
      </c>
      <c r="AN215">
        <v>1.5</v>
      </c>
      <c r="AO215">
        <v>4.05</v>
      </c>
      <c r="AP215">
        <v>1544400000</v>
      </c>
      <c r="AU215">
        <v>14.363637000000001</v>
      </c>
      <c r="AW215" t="s">
        <v>150</v>
      </c>
      <c r="AX215">
        <v>0.11</v>
      </c>
      <c r="AY215">
        <v>11367200</v>
      </c>
      <c r="AZ215">
        <v>-0.67900000000000005</v>
      </c>
      <c r="BA215">
        <v>1.8045713999999999</v>
      </c>
      <c r="BB215">
        <v>-0.22457135</v>
      </c>
      <c r="BC215">
        <v>-0.12444581</v>
      </c>
      <c r="BD215">
        <v>2.4419230999999999</v>
      </c>
      <c r="BE215">
        <v>-0.86192310000000005</v>
      </c>
      <c r="BF215">
        <v>-0.35296896</v>
      </c>
      <c r="BG215">
        <v>17960176</v>
      </c>
      <c r="BH215">
        <v>-2.3269514999999998</v>
      </c>
      <c r="BI215">
        <v>15</v>
      </c>
      <c r="BJ215">
        <v>0</v>
      </c>
      <c r="BK215" t="b">
        <v>0</v>
      </c>
      <c r="BL215">
        <v>4</v>
      </c>
      <c r="BM215">
        <v>1521532800000</v>
      </c>
      <c r="BN215" t="s">
        <v>1118</v>
      </c>
    </row>
    <row r="216" spans="1:66" x14ac:dyDescent="0.2">
      <c r="A216" t="s">
        <v>405</v>
      </c>
      <c r="C216" t="s">
        <v>142</v>
      </c>
      <c r="D216" t="s">
        <v>143</v>
      </c>
      <c r="E216" t="s">
        <v>162</v>
      </c>
      <c r="F216" t="b">
        <v>0</v>
      </c>
      <c r="G216" t="s">
        <v>46</v>
      </c>
      <c r="H216" t="s">
        <v>223</v>
      </c>
      <c r="I216" t="s">
        <v>437</v>
      </c>
      <c r="J216" t="s">
        <v>438</v>
      </c>
      <c r="K216" t="s">
        <v>439</v>
      </c>
      <c r="L216" t="s">
        <v>224</v>
      </c>
      <c r="M216" t="s">
        <v>225</v>
      </c>
      <c r="N216">
        <v>7200000</v>
      </c>
      <c r="O216" t="s">
        <v>226</v>
      </c>
      <c r="P216" t="b">
        <v>0</v>
      </c>
      <c r="Q216">
        <v>1.199997</v>
      </c>
      <c r="R216">
        <v>1.6315390000000001</v>
      </c>
      <c r="S216">
        <v>1589538606</v>
      </c>
      <c r="T216">
        <v>74.75</v>
      </c>
      <c r="U216">
        <v>77.400000000000006</v>
      </c>
      <c r="V216" t="s">
        <v>6230</v>
      </c>
      <c r="W216">
        <v>73.55</v>
      </c>
      <c r="X216">
        <v>7836</v>
      </c>
      <c r="Y216">
        <v>73.55</v>
      </c>
      <c r="Z216">
        <v>74.650000000000006</v>
      </c>
      <c r="AA216">
        <v>74.900000000000006</v>
      </c>
      <c r="AB216">
        <v>0</v>
      </c>
      <c r="AC216">
        <v>0</v>
      </c>
      <c r="AD216" t="s">
        <v>227</v>
      </c>
      <c r="AE216" t="s">
        <v>46</v>
      </c>
      <c r="AF216">
        <v>73.55</v>
      </c>
      <c r="AG216">
        <v>35209</v>
      </c>
      <c r="AH216">
        <v>18137</v>
      </c>
      <c r="AI216">
        <v>24.75</v>
      </c>
      <c r="AJ216">
        <v>0.495</v>
      </c>
      <c r="AK216" t="s">
        <v>440</v>
      </c>
      <c r="AL216">
        <v>-69.45</v>
      </c>
      <c r="AM216">
        <v>-0.48162273</v>
      </c>
      <c r="AN216">
        <v>50</v>
      </c>
      <c r="AO216">
        <v>144.19999999999999</v>
      </c>
      <c r="AP216">
        <v>1554249600</v>
      </c>
      <c r="AQ216">
        <v>1551887940</v>
      </c>
      <c r="AR216">
        <v>1551887940</v>
      </c>
      <c r="AS216">
        <v>1551887940</v>
      </c>
      <c r="AT216">
        <v>3.6</v>
      </c>
      <c r="AV216">
        <v>4.8946290000000003E-2</v>
      </c>
      <c r="AW216" t="s">
        <v>150</v>
      </c>
      <c r="AX216">
        <v>-20.82</v>
      </c>
      <c r="AY216">
        <v>4646580</v>
      </c>
      <c r="AZ216">
        <v>83.739000000000004</v>
      </c>
      <c r="BA216">
        <v>70.82714</v>
      </c>
      <c r="BB216">
        <v>3.9228592</v>
      </c>
      <c r="BC216">
        <v>5.5386382999999997E-2</v>
      </c>
      <c r="BD216">
        <v>98.609440000000006</v>
      </c>
      <c r="BE216">
        <v>-23.859444</v>
      </c>
      <c r="BF216">
        <v>-0.24195900000000001</v>
      </c>
      <c r="BG216">
        <v>347331840</v>
      </c>
      <c r="BH216">
        <v>0.89265459999999996</v>
      </c>
      <c r="BI216">
        <v>15</v>
      </c>
      <c r="BJ216">
        <v>0</v>
      </c>
      <c r="BK216" t="b">
        <v>0</v>
      </c>
      <c r="BL216">
        <v>2</v>
      </c>
      <c r="BM216">
        <v>1305183600000</v>
      </c>
      <c r="BN216" t="s">
        <v>405</v>
      </c>
    </row>
    <row r="217" spans="1:66" x14ac:dyDescent="0.2">
      <c r="A217" t="s">
        <v>1119</v>
      </c>
      <c r="C217" t="s">
        <v>142</v>
      </c>
      <c r="D217" t="s">
        <v>143</v>
      </c>
      <c r="E217" t="s">
        <v>162</v>
      </c>
      <c r="F217" t="b">
        <v>0</v>
      </c>
      <c r="G217" t="s">
        <v>46</v>
      </c>
      <c r="H217" t="s">
        <v>223</v>
      </c>
      <c r="I217" t="s">
        <v>1329</v>
      </c>
      <c r="J217" t="s">
        <v>1330</v>
      </c>
      <c r="K217" t="s">
        <v>1331</v>
      </c>
      <c r="L217" t="s">
        <v>224</v>
      </c>
      <c r="M217" t="s">
        <v>225</v>
      </c>
      <c r="N217">
        <v>7200000</v>
      </c>
      <c r="O217" t="s">
        <v>226</v>
      </c>
      <c r="P217" t="b">
        <v>0</v>
      </c>
      <c r="Q217">
        <v>0</v>
      </c>
      <c r="R217">
        <v>0</v>
      </c>
      <c r="S217">
        <v>1589448750</v>
      </c>
      <c r="T217">
        <v>1.91</v>
      </c>
      <c r="U217">
        <v>2</v>
      </c>
      <c r="V217" t="s">
        <v>1332</v>
      </c>
      <c r="W217">
        <v>1.91</v>
      </c>
      <c r="X217">
        <v>1508</v>
      </c>
      <c r="Y217">
        <v>1.91</v>
      </c>
      <c r="Z217">
        <v>1.91</v>
      </c>
      <c r="AA217">
        <v>2.08</v>
      </c>
      <c r="AB217">
        <v>0</v>
      </c>
      <c r="AC217">
        <v>0</v>
      </c>
      <c r="AD217" t="s">
        <v>227</v>
      </c>
      <c r="AE217" t="s">
        <v>48</v>
      </c>
      <c r="AF217">
        <v>2</v>
      </c>
      <c r="AG217">
        <v>2279</v>
      </c>
      <c r="AH217">
        <v>2104</v>
      </c>
      <c r="AI217">
        <v>0.39</v>
      </c>
      <c r="AJ217">
        <v>0.25657894999999997</v>
      </c>
      <c r="AK217" t="s">
        <v>1333</v>
      </c>
      <c r="AL217">
        <v>-0.59000003000000001</v>
      </c>
      <c r="AM217">
        <v>-0.23600002</v>
      </c>
      <c r="AN217">
        <v>1.52</v>
      </c>
      <c r="AO217">
        <v>2.5</v>
      </c>
      <c r="AP217">
        <v>1515542400</v>
      </c>
      <c r="AT217">
        <v>0.52200000000000002</v>
      </c>
      <c r="AU217">
        <v>6.7730493999999997</v>
      </c>
      <c r="AV217">
        <v>0.27329843999999998</v>
      </c>
      <c r="AW217" t="s">
        <v>150</v>
      </c>
      <c r="AX217">
        <v>0.28199999999999997</v>
      </c>
      <c r="AY217">
        <v>15008200</v>
      </c>
      <c r="AZ217">
        <v>1.677</v>
      </c>
      <c r="BA217">
        <v>1.8580000000000001</v>
      </c>
      <c r="BB217">
        <v>5.1999927000000001E-2</v>
      </c>
      <c r="BC217">
        <v>2.7987042E-2</v>
      </c>
      <c r="BD217">
        <v>1.9955944000000001</v>
      </c>
      <c r="BE217">
        <v>-8.5594416000000006E-2</v>
      </c>
      <c r="BF217">
        <v>-4.2891690000000003E-2</v>
      </c>
      <c r="BG217">
        <v>28665662</v>
      </c>
      <c r="BH217">
        <v>1.1389385000000001</v>
      </c>
      <c r="BI217">
        <v>15</v>
      </c>
      <c r="BJ217">
        <v>0</v>
      </c>
      <c r="BK217" t="b">
        <v>0</v>
      </c>
      <c r="BL217">
        <v>4</v>
      </c>
      <c r="BM217">
        <v>946972800000</v>
      </c>
      <c r="BN217" t="s">
        <v>1119</v>
      </c>
    </row>
    <row r="218" spans="1:66" x14ac:dyDescent="0.2">
      <c r="A218" t="s">
        <v>1120</v>
      </c>
      <c r="C218" t="s">
        <v>142</v>
      </c>
      <c r="D218" t="s">
        <v>143</v>
      </c>
      <c r="E218" t="s">
        <v>153</v>
      </c>
      <c r="F218" t="b">
        <v>0</v>
      </c>
      <c r="G218" t="s">
        <v>48</v>
      </c>
      <c r="H218" t="s">
        <v>223</v>
      </c>
      <c r="I218" t="s">
        <v>1334</v>
      </c>
      <c r="J218" t="s">
        <v>1334</v>
      </c>
      <c r="K218" t="s">
        <v>1335</v>
      </c>
      <c r="L218" t="s">
        <v>224</v>
      </c>
      <c r="M218" t="s">
        <v>225</v>
      </c>
      <c r="N218">
        <v>7200000</v>
      </c>
      <c r="O218" t="s">
        <v>226</v>
      </c>
      <c r="P218" t="b">
        <v>0</v>
      </c>
      <c r="Q218">
        <v>1.4099998</v>
      </c>
      <c r="R218">
        <v>8.7632060000000003</v>
      </c>
      <c r="S218">
        <v>1589526056</v>
      </c>
      <c r="T218">
        <v>17.5</v>
      </c>
      <c r="U218">
        <v>17.5</v>
      </c>
      <c r="V218" t="s">
        <v>6241</v>
      </c>
      <c r="W218">
        <v>17.5</v>
      </c>
      <c r="X218">
        <v>250</v>
      </c>
      <c r="Y218">
        <v>16.09</v>
      </c>
      <c r="Z218">
        <v>17.372</v>
      </c>
      <c r="AA218">
        <v>17.73</v>
      </c>
      <c r="AD218" t="s">
        <v>227</v>
      </c>
      <c r="AF218">
        <v>17.5</v>
      </c>
      <c r="AG218">
        <v>63</v>
      </c>
      <c r="AH218">
        <v>6</v>
      </c>
      <c r="AI218">
        <v>6.9700002999999997</v>
      </c>
      <c r="AJ218">
        <v>0.66191834000000005</v>
      </c>
      <c r="AK218" t="s">
        <v>1336</v>
      </c>
      <c r="AL218">
        <v>-10.709999</v>
      </c>
      <c r="AM218">
        <v>-0.37965260000000001</v>
      </c>
      <c r="AN218">
        <v>10.53</v>
      </c>
      <c r="AO218">
        <v>28.21</v>
      </c>
      <c r="AW218" t="s">
        <v>150</v>
      </c>
      <c r="BA218">
        <v>16.578278000000001</v>
      </c>
      <c r="BB218">
        <v>0.92172240000000005</v>
      </c>
      <c r="BC218">
        <v>5.55982E-2</v>
      </c>
      <c r="BD218">
        <v>18.341597</v>
      </c>
      <c r="BE218">
        <v>-0.84159660000000003</v>
      </c>
      <c r="BF218">
        <v>-4.5884586999999998E-2</v>
      </c>
      <c r="BI218">
        <v>15</v>
      </c>
      <c r="BJ218">
        <v>0</v>
      </c>
      <c r="BK218" t="b">
        <v>0</v>
      </c>
      <c r="BL218">
        <v>2</v>
      </c>
      <c r="BM218">
        <v>1571122800000</v>
      </c>
      <c r="BN218" t="s">
        <v>1120</v>
      </c>
    </row>
    <row r="219" spans="1:66" x14ac:dyDescent="0.2">
      <c r="A219" t="s">
        <v>404</v>
      </c>
      <c r="C219" t="s">
        <v>142</v>
      </c>
      <c r="D219" t="s">
        <v>143</v>
      </c>
      <c r="E219" t="s">
        <v>162</v>
      </c>
      <c r="F219" t="b">
        <v>0</v>
      </c>
      <c r="G219" t="s">
        <v>46</v>
      </c>
      <c r="H219" t="s">
        <v>223</v>
      </c>
      <c r="I219" t="s">
        <v>433</v>
      </c>
      <c r="J219" t="s">
        <v>434</v>
      </c>
      <c r="K219" t="s">
        <v>435</v>
      </c>
      <c r="L219" t="s">
        <v>224</v>
      </c>
      <c r="M219" t="s">
        <v>225</v>
      </c>
      <c r="N219">
        <v>7200000</v>
      </c>
      <c r="O219" t="s">
        <v>226</v>
      </c>
      <c r="P219" t="b">
        <v>0</v>
      </c>
      <c r="Q219">
        <v>1.699997</v>
      </c>
      <c r="R219">
        <v>1.3417498000000001</v>
      </c>
      <c r="S219">
        <v>1589538732</v>
      </c>
      <c r="T219">
        <v>128.4</v>
      </c>
      <c r="U219">
        <v>129.6</v>
      </c>
      <c r="V219" t="s">
        <v>6320</v>
      </c>
      <c r="W219">
        <v>127.4</v>
      </c>
      <c r="X219">
        <v>136338</v>
      </c>
      <c r="Y219">
        <v>126.7</v>
      </c>
      <c r="Z219">
        <v>128.4</v>
      </c>
      <c r="AA219">
        <v>128.5</v>
      </c>
      <c r="AB219">
        <v>0</v>
      </c>
      <c r="AC219">
        <v>0</v>
      </c>
      <c r="AD219" t="s">
        <v>227</v>
      </c>
      <c r="AE219" t="s">
        <v>46</v>
      </c>
      <c r="AF219">
        <v>128.4</v>
      </c>
      <c r="AG219">
        <v>248246</v>
      </c>
      <c r="AH219">
        <v>172918</v>
      </c>
      <c r="AI219">
        <v>22.699997</v>
      </c>
      <c r="AJ219">
        <v>0.21475871999999999</v>
      </c>
      <c r="AK219" t="s">
        <v>436</v>
      </c>
      <c r="AL219">
        <v>-58.600006</v>
      </c>
      <c r="AM219">
        <v>-0.31336900000000001</v>
      </c>
      <c r="AN219">
        <v>105.7</v>
      </c>
      <c r="AO219">
        <v>187</v>
      </c>
      <c r="AP219">
        <v>1588204800</v>
      </c>
      <c r="AQ219">
        <v>1584000900</v>
      </c>
      <c r="AR219">
        <v>1584000900</v>
      </c>
      <c r="AS219">
        <v>1584000900</v>
      </c>
      <c r="AT219">
        <v>6.4</v>
      </c>
      <c r="AU219">
        <v>8.5657099999999993</v>
      </c>
      <c r="AV219">
        <v>5.0513025000000003E-2</v>
      </c>
      <c r="AW219" t="s">
        <v>150</v>
      </c>
      <c r="AX219">
        <v>14.99</v>
      </c>
      <c r="AY219">
        <v>45561400</v>
      </c>
      <c r="AZ219">
        <v>147.36199999999999</v>
      </c>
      <c r="BA219">
        <v>136.18</v>
      </c>
      <c r="BB219">
        <v>-7.7799990000000001</v>
      </c>
      <c r="BC219">
        <v>-5.7130262000000001E-2</v>
      </c>
      <c r="BD219">
        <v>161.28322</v>
      </c>
      <c r="BE219">
        <v>-32.883223999999998</v>
      </c>
      <c r="BF219">
        <v>-0.20388497</v>
      </c>
      <c r="BG219">
        <v>5850083328</v>
      </c>
      <c r="BH219">
        <v>0.87132365000000001</v>
      </c>
      <c r="BI219">
        <v>15</v>
      </c>
      <c r="BJ219">
        <v>0</v>
      </c>
      <c r="BK219" t="b">
        <v>0</v>
      </c>
      <c r="BL219">
        <v>2</v>
      </c>
      <c r="BM219">
        <v>796892400000</v>
      </c>
      <c r="BN219" t="s">
        <v>404</v>
      </c>
    </row>
    <row r="220" spans="1:66" x14ac:dyDescent="0.2">
      <c r="A220" t="s">
        <v>1121</v>
      </c>
      <c r="C220" t="s">
        <v>142</v>
      </c>
      <c r="D220" t="s">
        <v>143</v>
      </c>
      <c r="E220" t="s">
        <v>162</v>
      </c>
      <c r="F220" t="b">
        <v>0</v>
      </c>
      <c r="G220" t="s">
        <v>46</v>
      </c>
      <c r="H220" t="s">
        <v>223</v>
      </c>
      <c r="I220" t="s">
        <v>1337</v>
      </c>
      <c r="J220" t="s">
        <v>1338</v>
      </c>
      <c r="K220" t="s">
        <v>1339</v>
      </c>
      <c r="L220" t="s">
        <v>224</v>
      </c>
      <c r="M220" t="s">
        <v>225</v>
      </c>
      <c r="N220">
        <v>7200000</v>
      </c>
      <c r="O220" t="s">
        <v>226</v>
      </c>
      <c r="P220" t="b">
        <v>0</v>
      </c>
      <c r="Q220">
        <v>0</v>
      </c>
      <c r="R220">
        <v>0</v>
      </c>
      <c r="S220">
        <v>1589470217</v>
      </c>
      <c r="T220">
        <v>1.34</v>
      </c>
      <c r="U220">
        <v>1.34</v>
      </c>
      <c r="V220" t="s">
        <v>6363</v>
      </c>
      <c r="W220">
        <v>1.33</v>
      </c>
      <c r="X220">
        <v>8627</v>
      </c>
      <c r="Y220">
        <v>1.34</v>
      </c>
      <c r="Z220">
        <v>1.36</v>
      </c>
      <c r="AA220">
        <v>1.48</v>
      </c>
      <c r="AB220">
        <v>0</v>
      </c>
      <c r="AC220">
        <v>0</v>
      </c>
      <c r="AD220" t="s">
        <v>227</v>
      </c>
      <c r="AE220" t="s">
        <v>46</v>
      </c>
      <c r="AF220">
        <v>1.34</v>
      </c>
      <c r="AG220">
        <v>4231</v>
      </c>
      <c r="AH220">
        <v>2604</v>
      </c>
      <c r="AI220">
        <v>0.18000007000000001</v>
      </c>
      <c r="AJ220">
        <v>0.15517248</v>
      </c>
      <c r="AK220" t="s">
        <v>1340</v>
      </c>
      <c r="AL220">
        <v>-2.04</v>
      </c>
      <c r="AM220">
        <v>-0.60355026000000001</v>
      </c>
      <c r="AN220">
        <v>1.1599999999999999</v>
      </c>
      <c r="AO220">
        <v>3.38</v>
      </c>
      <c r="AP220">
        <v>1525046400</v>
      </c>
      <c r="AW220" t="s">
        <v>150</v>
      </c>
      <c r="AX220">
        <v>-0.05</v>
      </c>
      <c r="AY220">
        <v>14326600</v>
      </c>
      <c r="AZ220">
        <v>3.9529999999999998</v>
      </c>
      <c r="BA220">
        <v>1.3242856999999999</v>
      </c>
      <c r="BB220">
        <v>1.5714288E-2</v>
      </c>
      <c r="BC220">
        <v>1.1866236E-2</v>
      </c>
      <c r="BD220">
        <v>1.8468530999999999</v>
      </c>
      <c r="BE220">
        <v>-0.50685309999999995</v>
      </c>
      <c r="BF220">
        <v>-0.27444148000000002</v>
      </c>
      <c r="BG220">
        <v>19197644</v>
      </c>
      <c r="BH220">
        <v>0.33898306</v>
      </c>
      <c r="BI220">
        <v>15</v>
      </c>
      <c r="BJ220">
        <v>0</v>
      </c>
      <c r="BK220" t="b">
        <v>0</v>
      </c>
      <c r="BL220">
        <v>4</v>
      </c>
      <c r="BM220">
        <v>796892400000</v>
      </c>
      <c r="BN220" t="s">
        <v>1121</v>
      </c>
    </row>
    <row r="221" spans="1:66" x14ac:dyDescent="0.2">
      <c r="A221" t="s">
        <v>1122</v>
      </c>
      <c r="C221" t="s">
        <v>142</v>
      </c>
      <c r="D221" t="s">
        <v>143</v>
      </c>
      <c r="E221" t="s">
        <v>162</v>
      </c>
      <c r="F221" t="b">
        <v>0</v>
      </c>
      <c r="G221" t="s">
        <v>46</v>
      </c>
      <c r="H221" t="s">
        <v>223</v>
      </c>
      <c r="I221" t="s">
        <v>1341</v>
      </c>
      <c r="J221" t="s">
        <v>1342</v>
      </c>
      <c r="K221" t="s">
        <v>1343</v>
      </c>
      <c r="L221" t="s">
        <v>224</v>
      </c>
      <c r="M221" t="s">
        <v>225</v>
      </c>
      <c r="N221">
        <v>7200000</v>
      </c>
      <c r="O221" t="s">
        <v>226</v>
      </c>
      <c r="P221" t="b">
        <v>0</v>
      </c>
      <c r="Q221">
        <v>12</v>
      </c>
      <c r="R221">
        <v>0.64481460000000002</v>
      </c>
      <c r="S221">
        <v>1589538844</v>
      </c>
      <c r="T221">
        <v>1873</v>
      </c>
      <c r="U221">
        <v>1889</v>
      </c>
      <c r="V221" t="s">
        <v>6364</v>
      </c>
      <c r="W221">
        <v>1858</v>
      </c>
      <c r="X221">
        <v>2072</v>
      </c>
      <c r="Y221">
        <v>1861</v>
      </c>
      <c r="Z221">
        <v>1873</v>
      </c>
      <c r="AA221">
        <v>1875</v>
      </c>
      <c r="AB221">
        <v>0</v>
      </c>
      <c r="AC221">
        <v>0</v>
      </c>
      <c r="AD221" t="s">
        <v>227</v>
      </c>
      <c r="AE221" t="s">
        <v>46</v>
      </c>
      <c r="AF221">
        <v>1889</v>
      </c>
      <c r="AG221">
        <v>15984</v>
      </c>
      <c r="AH221">
        <v>12709</v>
      </c>
      <c r="AI221">
        <v>247</v>
      </c>
      <c r="AJ221">
        <v>0.15190651999999999</v>
      </c>
      <c r="AK221" t="s">
        <v>1344</v>
      </c>
      <c r="AL221">
        <v>-367</v>
      </c>
      <c r="AM221">
        <v>-0.16383928</v>
      </c>
      <c r="AN221">
        <v>1626</v>
      </c>
      <c r="AO221">
        <v>2240</v>
      </c>
      <c r="AP221">
        <v>1578441600</v>
      </c>
      <c r="AQ221">
        <v>1587013200</v>
      </c>
      <c r="AR221">
        <v>1587013200</v>
      </c>
      <c r="AS221">
        <v>1587013200</v>
      </c>
      <c r="AT221">
        <v>26</v>
      </c>
      <c r="AU221">
        <v>27.193007999999999</v>
      </c>
      <c r="AV221">
        <v>1.3970982999999999E-2</v>
      </c>
      <c r="AW221" t="s">
        <v>150</v>
      </c>
      <c r="AX221">
        <v>68.878</v>
      </c>
      <c r="AY221">
        <v>5477560</v>
      </c>
      <c r="AZ221">
        <v>438.20400000000001</v>
      </c>
      <c r="BA221">
        <v>1894.4</v>
      </c>
      <c r="BB221">
        <v>-21.400023999999998</v>
      </c>
      <c r="BC221">
        <v>-1.1296465E-2</v>
      </c>
      <c r="BD221">
        <v>2021.6922999999999</v>
      </c>
      <c r="BE221">
        <v>-148.69226</v>
      </c>
      <c r="BF221">
        <v>-7.3548414000000006E-2</v>
      </c>
      <c r="BG221">
        <v>10259470336</v>
      </c>
      <c r="BH221">
        <v>4.2742649999999998</v>
      </c>
      <c r="BI221">
        <v>15</v>
      </c>
      <c r="BJ221">
        <v>0</v>
      </c>
      <c r="BK221" t="b">
        <v>0</v>
      </c>
      <c r="BL221">
        <v>2</v>
      </c>
      <c r="BM221">
        <v>900658800000</v>
      </c>
      <c r="BN221" t="s">
        <v>1122</v>
      </c>
    </row>
    <row r="222" spans="1:66" x14ac:dyDescent="0.2">
      <c r="A222" t="s">
        <v>1123</v>
      </c>
      <c r="C222" t="s">
        <v>142</v>
      </c>
      <c r="D222" t="s">
        <v>143</v>
      </c>
      <c r="E222" t="s">
        <v>162</v>
      </c>
      <c r="F222" t="b">
        <v>0</v>
      </c>
      <c r="G222" t="s">
        <v>46</v>
      </c>
      <c r="H222" t="s">
        <v>223</v>
      </c>
      <c r="I222" t="s">
        <v>1345</v>
      </c>
      <c r="J222" t="s">
        <v>1346</v>
      </c>
      <c r="K222" t="s">
        <v>1347</v>
      </c>
      <c r="L222" t="s">
        <v>224</v>
      </c>
      <c r="M222" t="s">
        <v>225</v>
      </c>
      <c r="N222">
        <v>7200000</v>
      </c>
      <c r="O222" t="s">
        <v>226</v>
      </c>
      <c r="P222" t="b">
        <v>0</v>
      </c>
      <c r="Q222">
        <v>2</v>
      </c>
      <c r="R222">
        <v>0.2293578</v>
      </c>
      <c r="S222">
        <v>1589534297</v>
      </c>
      <c r="T222">
        <v>874</v>
      </c>
      <c r="U222">
        <v>876</v>
      </c>
      <c r="V222" t="s">
        <v>6365</v>
      </c>
      <c r="W222">
        <v>874</v>
      </c>
      <c r="X222">
        <v>14</v>
      </c>
      <c r="Y222">
        <v>872</v>
      </c>
      <c r="Z222">
        <v>872</v>
      </c>
      <c r="AA222">
        <v>876</v>
      </c>
      <c r="AB222">
        <v>0</v>
      </c>
      <c r="AC222">
        <v>0</v>
      </c>
      <c r="AD222" t="s">
        <v>227</v>
      </c>
      <c r="AE222" t="s">
        <v>46</v>
      </c>
      <c r="AF222">
        <v>874</v>
      </c>
      <c r="AG222">
        <v>414</v>
      </c>
      <c r="AH222">
        <v>173</v>
      </c>
      <c r="AI222">
        <v>28</v>
      </c>
      <c r="AJ222">
        <v>3.3096929999999997E-2</v>
      </c>
      <c r="AK222" t="s">
        <v>1348</v>
      </c>
      <c r="AL222">
        <v>-74</v>
      </c>
      <c r="AM222">
        <v>-7.8059069999999994E-2</v>
      </c>
      <c r="AN222">
        <v>846</v>
      </c>
      <c r="AO222">
        <v>948</v>
      </c>
      <c r="AP222">
        <v>1582761600</v>
      </c>
      <c r="AT222">
        <v>35</v>
      </c>
      <c r="AU222">
        <v>13.862234000000001</v>
      </c>
      <c r="AV222">
        <v>4.0137615000000001E-2</v>
      </c>
      <c r="AW222" t="s">
        <v>150</v>
      </c>
      <c r="AX222">
        <v>63.048999999999999</v>
      </c>
      <c r="AY222">
        <v>565803</v>
      </c>
      <c r="AZ222">
        <v>1157.124</v>
      </c>
      <c r="BA222">
        <v>868.6857</v>
      </c>
      <c r="BB222">
        <v>5.3142699999999996</v>
      </c>
      <c r="BC222">
        <v>6.1175980000000001E-3</v>
      </c>
      <c r="BD222">
        <v>903.67834000000005</v>
      </c>
      <c r="BE222">
        <v>-29.678345</v>
      </c>
      <c r="BF222">
        <v>-3.2841712000000002E-2</v>
      </c>
      <c r="BG222">
        <v>494511808</v>
      </c>
      <c r="BH222">
        <v>0.75532089999999996</v>
      </c>
      <c r="BI222">
        <v>15</v>
      </c>
      <c r="BJ222">
        <v>0</v>
      </c>
      <c r="BK222" t="b">
        <v>0</v>
      </c>
      <c r="BL222">
        <v>2</v>
      </c>
      <c r="BM222">
        <v>796892400000</v>
      </c>
      <c r="BN222" t="s">
        <v>1123</v>
      </c>
    </row>
    <row r="223" spans="1:66" x14ac:dyDescent="0.2">
      <c r="A223" t="s">
        <v>408</v>
      </c>
      <c r="C223" t="s">
        <v>142</v>
      </c>
      <c r="D223" t="s">
        <v>143</v>
      </c>
      <c r="E223" t="s">
        <v>162</v>
      </c>
      <c r="F223" t="b">
        <v>0</v>
      </c>
      <c r="G223" t="s">
        <v>46</v>
      </c>
      <c r="H223" t="s">
        <v>223</v>
      </c>
      <c r="I223" t="s">
        <v>449</v>
      </c>
      <c r="J223" t="s">
        <v>450</v>
      </c>
      <c r="K223" t="s">
        <v>451</v>
      </c>
      <c r="L223" t="s">
        <v>224</v>
      </c>
      <c r="M223" t="s">
        <v>225</v>
      </c>
      <c r="N223">
        <v>7200000</v>
      </c>
      <c r="O223" t="s">
        <v>226</v>
      </c>
      <c r="P223" t="b">
        <v>0</v>
      </c>
      <c r="Q223">
        <v>0.21999740000000001</v>
      </c>
      <c r="R223">
        <v>0.47088486000000002</v>
      </c>
      <c r="S223">
        <v>1589538773</v>
      </c>
      <c r="T223">
        <v>46.94</v>
      </c>
      <c r="U223">
        <v>47.26</v>
      </c>
      <c r="V223" t="s">
        <v>6323</v>
      </c>
      <c r="W223">
        <v>46.38</v>
      </c>
      <c r="X223">
        <v>11799</v>
      </c>
      <c r="Y223">
        <v>46.72</v>
      </c>
      <c r="Z223">
        <v>46.84</v>
      </c>
      <c r="AA223">
        <v>46.94</v>
      </c>
      <c r="AB223">
        <v>0</v>
      </c>
      <c r="AC223">
        <v>0</v>
      </c>
      <c r="AD223" t="s">
        <v>227</v>
      </c>
      <c r="AE223" t="s">
        <v>46</v>
      </c>
      <c r="AF223">
        <v>47.2</v>
      </c>
      <c r="AG223">
        <v>107108</v>
      </c>
      <c r="AH223">
        <v>48522</v>
      </c>
      <c r="AI223">
        <v>17.659998000000002</v>
      </c>
      <c r="AJ223">
        <v>0.60314195999999998</v>
      </c>
      <c r="AK223" t="s">
        <v>452</v>
      </c>
      <c r="AL223">
        <v>-14.260002</v>
      </c>
      <c r="AM223">
        <v>-0.23300657</v>
      </c>
      <c r="AN223">
        <v>29.28</v>
      </c>
      <c r="AO223">
        <v>61.2</v>
      </c>
      <c r="AQ223">
        <v>1582041540</v>
      </c>
      <c r="AR223">
        <v>1582041540</v>
      </c>
      <c r="AS223">
        <v>1582041540</v>
      </c>
      <c r="AW223" t="s">
        <v>150</v>
      </c>
      <c r="AX223">
        <v>-2.085</v>
      </c>
      <c r="AY223">
        <v>10744700</v>
      </c>
      <c r="AZ223">
        <v>-8.6280000000000001</v>
      </c>
      <c r="BA223">
        <v>47.461666000000001</v>
      </c>
      <c r="BB223">
        <v>-0.52166749999999995</v>
      </c>
      <c r="BC223">
        <v>-1.0991343000000001E-2</v>
      </c>
      <c r="BD223">
        <v>48.173819999999999</v>
      </c>
      <c r="BE223">
        <v>-1.2338218999999999</v>
      </c>
      <c r="BF223">
        <v>-2.5611875999999999E-2</v>
      </c>
      <c r="BG223">
        <v>505726848</v>
      </c>
      <c r="BH223">
        <v>-5.4404263000000004</v>
      </c>
      <c r="BI223">
        <v>15</v>
      </c>
      <c r="BJ223">
        <v>0</v>
      </c>
      <c r="BK223" t="b">
        <v>0</v>
      </c>
      <c r="BL223">
        <v>2</v>
      </c>
      <c r="BM223">
        <v>1080201600000</v>
      </c>
      <c r="BN223" t="s">
        <v>408</v>
      </c>
    </row>
    <row r="224" spans="1:66" x14ac:dyDescent="0.2">
      <c r="A224" t="s">
        <v>1124</v>
      </c>
      <c r="C224" t="s">
        <v>142</v>
      </c>
      <c r="D224" t="s">
        <v>143</v>
      </c>
      <c r="E224" t="s">
        <v>162</v>
      </c>
      <c r="F224" t="b">
        <v>0</v>
      </c>
      <c r="G224" t="s">
        <v>46</v>
      </c>
      <c r="H224" t="s">
        <v>223</v>
      </c>
      <c r="I224" t="s">
        <v>1349</v>
      </c>
      <c r="J224" t="s">
        <v>1350</v>
      </c>
      <c r="K224" t="s">
        <v>1351</v>
      </c>
      <c r="L224" t="s">
        <v>224</v>
      </c>
      <c r="M224" t="s">
        <v>225</v>
      </c>
      <c r="N224">
        <v>7200000</v>
      </c>
      <c r="O224" t="s">
        <v>226</v>
      </c>
      <c r="P224" t="b">
        <v>0</v>
      </c>
      <c r="Q224">
        <v>-0.40000152999999999</v>
      </c>
      <c r="R224">
        <v>-0.57471483999999995</v>
      </c>
      <c r="S224">
        <v>1589537650</v>
      </c>
      <c r="T224">
        <v>69.2</v>
      </c>
      <c r="U224">
        <v>69.599999999999994</v>
      </c>
      <c r="V224" t="s">
        <v>6366</v>
      </c>
      <c r="W224">
        <v>69.2</v>
      </c>
      <c r="X224">
        <v>1794</v>
      </c>
      <c r="Y224">
        <v>69.599999999999994</v>
      </c>
      <c r="Z224">
        <v>69.2</v>
      </c>
      <c r="AA224">
        <v>69.400000000000006</v>
      </c>
      <c r="AB224">
        <v>0</v>
      </c>
      <c r="AC224">
        <v>0</v>
      </c>
      <c r="AD224" t="s">
        <v>227</v>
      </c>
      <c r="AE224" t="s">
        <v>46</v>
      </c>
      <c r="AF224">
        <v>69.599999999999994</v>
      </c>
      <c r="AG224">
        <v>4997</v>
      </c>
      <c r="AH224">
        <v>3975</v>
      </c>
      <c r="AI224">
        <v>10.599997999999999</v>
      </c>
      <c r="AJ224">
        <v>0.18088736</v>
      </c>
      <c r="AK224" t="s">
        <v>1352</v>
      </c>
      <c r="AL224">
        <v>-10.200005000000001</v>
      </c>
      <c r="AM224">
        <v>-0.12846353999999999</v>
      </c>
      <c r="AN224">
        <v>58.6</v>
      </c>
      <c r="AO224">
        <v>79.400000000000006</v>
      </c>
      <c r="AP224">
        <v>1591142400</v>
      </c>
      <c r="AT224">
        <v>3.1</v>
      </c>
      <c r="AU224">
        <v>25.782412999999998</v>
      </c>
      <c r="AV224">
        <v>4.454023E-2</v>
      </c>
      <c r="AW224" t="s">
        <v>150</v>
      </c>
      <c r="AX224">
        <v>2.6840000000000002</v>
      </c>
      <c r="AY224">
        <v>5099310</v>
      </c>
      <c r="AZ224">
        <v>93.713999999999999</v>
      </c>
      <c r="BA224">
        <v>65.742859999999993</v>
      </c>
      <c r="BB224">
        <v>3.457138</v>
      </c>
      <c r="BC224">
        <v>5.2585760000000002E-2</v>
      </c>
      <c r="BD224">
        <v>71.826580000000007</v>
      </c>
      <c r="BE224">
        <v>-2.6265793</v>
      </c>
      <c r="BF224">
        <v>-3.6568347000000001E-2</v>
      </c>
      <c r="BG224">
        <v>352872224</v>
      </c>
      <c r="BH224">
        <v>0.73841685000000001</v>
      </c>
      <c r="BI224">
        <v>15</v>
      </c>
      <c r="BJ224">
        <v>0</v>
      </c>
      <c r="BK224" t="b">
        <v>0</v>
      </c>
      <c r="BL224">
        <v>2</v>
      </c>
      <c r="BM224">
        <v>796892400000</v>
      </c>
      <c r="BN224" t="s">
        <v>1124</v>
      </c>
    </row>
    <row r="225" spans="1:66" x14ac:dyDescent="0.2">
      <c r="A225" t="s">
        <v>1125</v>
      </c>
      <c r="C225" t="s">
        <v>142</v>
      </c>
      <c r="D225" t="s">
        <v>143</v>
      </c>
      <c r="E225" t="s">
        <v>162</v>
      </c>
      <c r="F225" t="b">
        <v>0</v>
      </c>
      <c r="G225" t="s">
        <v>46</v>
      </c>
      <c r="H225" t="s">
        <v>223</v>
      </c>
      <c r="I225" t="s">
        <v>1353</v>
      </c>
      <c r="J225" t="s">
        <v>1354</v>
      </c>
      <c r="K225" t="s">
        <v>1355</v>
      </c>
      <c r="L225" t="s">
        <v>224</v>
      </c>
      <c r="M225" t="s">
        <v>225</v>
      </c>
      <c r="N225">
        <v>7200000</v>
      </c>
      <c r="O225" t="s">
        <v>226</v>
      </c>
      <c r="P225" t="b">
        <v>0</v>
      </c>
      <c r="Q225">
        <v>0.85000229999999999</v>
      </c>
      <c r="R225">
        <v>1.3535067999999999</v>
      </c>
      <c r="S225">
        <v>1589538715</v>
      </c>
      <c r="T225">
        <v>63.65</v>
      </c>
      <c r="U225">
        <v>64.150000000000006</v>
      </c>
      <c r="V225" t="s">
        <v>6367</v>
      </c>
      <c r="W225">
        <v>63</v>
      </c>
      <c r="X225">
        <v>34773</v>
      </c>
      <c r="Y225">
        <v>62.8</v>
      </c>
      <c r="Z225">
        <v>63.7</v>
      </c>
      <c r="AA225">
        <v>63.75</v>
      </c>
      <c r="AB225">
        <v>0</v>
      </c>
      <c r="AC225">
        <v>0</v>
      </c>
      <c r="AD225" t="s">
        <v>227</v>
      </c>
      <c r="AE225" t="s">
        <v>46</v>
      </c>
      <c r="AF225">
        <v>63</v>
      </c>
      <c r="AG225">
        <v>53588</v>
      </c>
      <c r="AH225">
        <v>143094</v>
      </c>
      <c r="AI225">
        <v>15.150002000000001</v>
      </c>
      <c r="AJ225">
        <v>0.31237115999999998</v>
      </c>
      <c r="AK225" t="s">
        <v>1356</v>
      </c>
      <c r="AL225">
        <v>-2.6999970000000002</v>
      </c>
      <c r="AM225">
        <v>-4.069325E-2</v>
      </c>
      <c r="AN225">
        <v>48.5</v>
      </c>
      <c r="AO225">
        <v>66.349999999999994</v>
      </c>
      <c r="AP225">
        <v>1585094400</v>
      </c>
      <c r="AQ225">
        <v>1571374800</v>
      </c>
      <c r="AT225">
        <v>3.4</v>
      </c>
      <c r="AV225">
        <v>5.4140130000000002E-2</v>
      </c>
      <c r="AW225" t="s">
        <v>150</v>
      </c>
      <c r="AX225">
        <v>-17.513999999999999</v>
      </c>
      <c r="AY225">
        <v>55400000</v>
      </c>
      <c r="AZ225">
        <v>44.164000000000001</v>
      </c>
      <c r="BA225">
        <v>58.892283999999997</v>
      </c>
      <c r="BB225">
        <v>4.7577170000000004</v>
      </c>
      <c r="BC225">
        <v>8.0786764999999996E-2</v>
      </c>
      <c r="BD225">
        <v>62.824683999999998</v>
      </c>
      <c r="BE225">
        <v>0.82531739999999998</v>
      </c>
      <c r="BF225">
        <v>1.3136833000000001E-2</v>
      </c>
      <c r="BG225">
        <v>3526210048</v>
      </c>
      <c r="BH225">
        <v>1.4412191000000001</v>
      </c>
      <c r="BI225">
        <v>15</v>
      </c>
      <c r="BJ225">
        <v>0</v>
      </c>
      <c r="BK225" t="b">
        <v>0</v>
      </c>
      <c r="BL225">
        <v>2</v>
      </c>
      <c r="BM225">
        <v>757238400000</v>
      </c>
      <c r="BN225" t="s">
        <v>1125</v>
      </c>
    </row>
    <row r="226" spans="1:66" x14ac:dyDescent="0.2">
      <c r="A226" t="s">
        <v>1126</v>
      </c>
      <c r="C226" t="s">
        <v>142</v>
      </c>
      <c r="D226" t="s">
        <v>143</v>
      </c>
      <c r="E226" t="s">
        <v>162</v>
      </c>
      <c r="F226" t="b">
        <v>0</v>
      </c>
      <c r="G226" t="s">
        <v>46</v>
      </c>
      <c r="H226" t="s">
        <v>223</v>
      </c>
      <c r="I226" t="s">
        <v>1357</v>
      </c>
      <c r="J226" t="s">
        <v>1358</v>
      </c>
      <c r="K226" t="s">
        <v>1359</v>
      </c>
      <c r="L226" t="s">
        <v>224</v>
      </c>
      <c r="M226" t="s">
        <v>225</v>
      </c>
      <c r="N226">
        <v>7200000</v>
      </c>
      <c r="O226" t="s">
        <v>226</v>
      </c>
      <c r="P226" t="b">
        <v>0</v>
      </c>
      <c r="Q226">
        <v>0</v>
      </c>
      <c r="R226">
        <v>0</v>
      </c>
      <c r="S226">
        <v>1589530259</v>
      </c>
      <c r="T226">
        <v>181</v>
      </c>
      <c r="U226">
        <v>181.5</v>
      </c>
      <c r="V226" t="s">
        <v>6368</v>
      </c>
      <c r="W226">
        <v>181</v>
      </c>
      <c r="X226">
        <v>215</v>
      </c>
      <c r="Y226">
        <v>181</v>
      </c>
      <c r="Z226">
        <v>181</v>
      </c>
      <c r="AA226">
        <v>181.5</v>
      </c>
      <c r="AB226">
        <v>0</v>
      </c>
      <c r="AC226">
        <v>0</v>
      </c>
      <c r="AD226" t="s">
        <v>227</v>
      </c>
      <c r="AE226" t="s">
        <v>46</v>
      </c>
      <c r="AF226">
        <v>181.5</v>
      </c>
      <c r="AG226">
        <v>1241</v>
      </c>
      <c r="AH226">
        <v>2223</v>
      </c>
      <c r="AI226">
        <v>7</v>
      </c>
      <c r="AJ226">
        <v>4.0229886999999999E-2</v>
      </c>
      <c r="AK226" t="s">
        <v>1360</v>
      </c>
      <c r="AL226">
        <v>-23</v>
      </c>
      <c r="AM226">
        <v>-0.1127451</v>
      </c>
      <c r="AN226">
        <v>174</v>
      </c>
      <c r="AO226">
        <v>204</v>
      </c>
      <c r="AP226">
        <v>1589241600</v>
      </c>
      <c r="AT226">
        <v>2.5</v>
      </c>
      <c r="AU226">
        <v>13.464256000000001</v>
      </c>
      <c r="AV226">
        <v>1.38121545E-2</v>
      </c>
      <c r="AW226" t="s">
        <v>150</v>
      </c>
      <c r="AX226">
        <v>13.443</v>
      </c>
      <c r="AY226">
        <v>7128650</v>
      </c>
      <c r="AZ226">
        <v>233.74700000000001</v>
      </c>
      <c r="BA226">
        <v>179.875</v>
      </c>
      <c r="BB226">
        <v>1.125</v>
      </c>
      <c r="BC226">
        <v>6.2543433000000004E-3</v>
      </c>
      <c r="BD226">
        <v>191.98264</v>
      </c>
      <c r="BE226">
        <v>-10.982635500000001</v>
      </c>
      <c r="BF226">
        <v>-5.7206399999999998E-2</v>
      </c>
      <c r="BG226">
        <v>1290285696</v>
      </c>
      <c r="BH226">
        <v>0.77434150000000002</v>
      </c>
      <c r="BI226">
        <v>15</v>
      </c>
      <c r="BJ226">
        <v>0</v>
      </c>
      <c r="BK226" t="b">
        <v>0</v>
      </c>
      <c r="BL226">
        <v>2</v>
      </c>
      <c r="BM226">
        <v>796892400000</v>
      </c>
      <c r="BN226" t="s">
        <v>1126</v>
      </c>
    </row>
    <row r="227" spans="1:66" x14ac:dyDescent="0.2">
      <c r="A227" t="s">
        <v>1127</v>
      </c>
      <c r="C227" t="s">
        <v>142</v>
      </c>
      <c r="D227" t="s">
        <v>143</v>
      </c>
      <c r="E227" t="s">
        <v>162</v>
      </c>
      <c r="F227" t="b">
        <v>0</v>
      </c>
      <c r="G227" t="s">
        <v>46</v>
      </c>
      <c r="H227" t="s">
        <v>223</v>
      </c>
      <c r="I227" t="s">
        <v>1361</v>
      </c>
      <c r="J227" t="s">
        <v>1362</v>
      </c>
      <c r="K227" t="s">
        <v>1363</v>
      </c>
      <c r="L227" t="s">
        <v>224</v>
      </c>
      <c r="M227" t="s">
        <v>225</v>
      </c>
      <c r="N227">
        <v>7200000</v>
      </c>
      <c r="O227" t="s">
        <v>226</v>
      </c>
      <c r="P227" t="b">
        <v>0</v>
      </c>
      <c r="Q227">
        <v>-1</v>
      </c>
      <c r="R227">
        <v>-1.8691589</v>
      </c>
      <c r="S227">
        <v>1589532778</v>
      </c>
      <c r="T227">
        <v>52.5</v>
      </c>
      <c r="U227">
        <v>54</v>
      </c>
      <c r="V227" t="s">
        <v>6369</v>
      </c>
      <c r="W227">
        <v>52.5</v>
      </c>
      <c r="X227">
        <v>103</v>
      </c>
      <c r="Y227">
        <v>53.5</v>
      </c>
      <c r="Z227">
        <v>52.5</v>
      </c>
      <c r="AA227">
        <v>53.5</v>
      </c>
      <c r="AB227">
        <v>0</v>
      </c>
      <c r="AC227">
        <v>0</v>
      </c>
      <c r="AD227" t="s">
        <v>227</v>
      </c>
      <c r="AE227" t="s">
        <v>46</v>
      </c>
      <c r="AF227">
        <v>53.5</v>
      </c>
      <c r="AG227">
        <v>151</v>
      </c>
      <c r="AH227">
        <v>80</v>
      </c>
      <c r="AI227">
        <v>2.5</v>
      </c>
      <c r="AJ227">
        <v>0.05</v>
      </c>
      <c r="AK227" t="s">
        <v>1364</v>
      </c>
      <c r="AL227">
        <v>-6.5</v>
      </c>
      <c r="AM227">
        <v>-0.11016948999999999</v>
      </c>
      <c r="AN227">
        <v>50</v>
      </c>
      <c r="AO227">
        <v>59</v>
      </c>
      <c r="AP227">
        <v>1588723200</v>
      </c>
      <c r="AT227">
        <v>1.85</v>
      </c>
      <c r="AU227">
        <v>17.213115999999999</v>
      </c>
      <c r="AV227">
        <v>3.4579440000000003E-2</v>
      </c>
      <c r="AW227" t="s">
        <v>150</v>
      </c>
      <c r="AX227">
        <v>3.05</v>
      </c>
      <c r="AY227">
        <v>2996000</v>
      </c>
      <c r="AZ227">
        <v>85.245000000000005</v>
      </c>
      <c r="BA227">
        <v>52.885714999999998</v>
      </c>
      <c r="BB227">
        <v>-0.38571548</v>
      </c>
      <c r="BC227">
        <v>-7.2933774999999999E-3</v>
      </c>
      <c r="BD227">
        <v>55.290210000000002</v>
      </c>
      <c r="BE227">
        <v>-2.7902106999999998</v>
      </c>
      <c r="BF227">
        <v>-5.0464823999999998E-2</v>
      </c>
      <c r="BG227">
        <v>157290000</v>
      </c>
      <c r="BH227">
        <v>0.61587190000000003</v>
      </c>
      <c r="BI227">
        <v>15</v>
      </c>
      <c r="BJ227">
        <v>0</v>
      </c>
      <c r="BK227" t="b">
        <v>0</v>
      </c>
      <c r="BL227">
        <v>2</v>
      </c>
      <c r="BM227">
        <v>796892400000</v>
      </c>
      <c r="BN227" t="s">
        <v>1127</v>
      </c>
    </row>
    <row r="228" spans="1:66" x14ac:dyDescent="0.2">
      <c r="A228" t="s">
        <v>1128</v>
      </c>
      <c r="C228" t="s">
        <v>142</v>
      </c>
      <c r="D228" t="s">
        <v>143</v>
      </c>
      <c r="E228" t="s">
        <v>162</v>
      </c>
      <c r="F228" t="b">
        <v>0</v>
      </c>
      <c r="G228" t="s">
        <v>46</v>
      </c>
      <c r="H228" t="s">
        <v>223</v>
      </c>
      <c r="I228" t="s">
        <v>1365</v>
      </c>
      <c r="J228" t="s">
        <v>1366</v>
      </c>
      <c r="K228" t="s">
        <v>1367</v>
      </c>
      <c r="L228" t="s">
        <v>224</v>
      </c>
      <c r="M228" t="s">
        <v>225</v>
      </c>
      <c r="N228">
        <v>7200000</v>
      </c>
      <c r="O228" t="s">
        <v>226</v>
      </c>
      <c r="P228" t="b">
        <v>0</v>
      </c>
      <c r="Q228">
        <v>4</v>
      </c>
      <c r="R228">
        <v>0.48192772</v>
      </c>
      <c r="S228">
        <v>1589538726</v>
      </c>
      <c r="T228">
        <v>834</v>
      </c>
      <c r="U228">
        <v>846</v>
      </c>
      <c r="V228" t="s">
        <v>6370</v>
      </c>
      <c r="W228">
        <v>830</v>
      </c>
      <c r="X228">
        <v>4147</v>
      </c>
      <c r="Y228">
        <v>830</v>
      </c>
      <c r="Z228">
        <v>833</v>
      </c>
      <c r="AA228">
        <v>835</v>
      </c>
      <c r="AB228">
        <v>0</v>
      </c>
      <c r="AC228">
        <v>0</v>
      </c>
      <c r="AD228" t="s">
        <v>227</v>
      </c>
      <c r="AE228" t="s">
        <v>46</v>
      </c>
      <c r="AF228">
        <v>835</v>
      </c>
      <c r="AG228">
        <v>13982</v>
      </c>
      <c r="AH228">
        <v>20199</v>
      </c>
      <c r="AI228">
        <v>159</v>
      </c>
      <c r="AJ228">
        <v>0.23555556</v>
      </c>
      <c r="AK228" t="s">
        <v>1368</v>
      </c>
      <c r="AL228">
        <v>-43</v>
      </c>
      <c r="AM228">
        <v>-4.9030789999999998E-2</v>
      </c>
      <c r="AN228">
        <v>675</v>
      </c>
      <c r="AO228">
        <v>877</v>
      </c>
      <c r="AP228">
        <v>1588809600</v>
      </c>
      <c r="AQ228">
        <v>1582779600</v>
      </c>
      <c r="AR228">
        <v>1582779600</v>
      </c>
      <c r="AS228">
        <v>1582779600</v>
      </c>
      <c r="AT228">
        <v>36</v>
      </c>
      <c r="AU228">
        <v>19.710255</v>
      </c>
      <c r="AV228">
        <v>4.3373494999999998E-2</v>
      </c>
      <c r="AW228" t="s">
        <v>150</v>
      </c>
      <c r="AX228">
        <v>42.313000000000002</v>
      </c>
      <c r="AY228">
        <v>8576150</v>
      </c>
      <c r="AZ228">
        <v>417.875</v>
      </c>
      <c r="BA228">
        <v>829.74285999999995</v>
      </c>
      <c r="BB228">
        <v>4.2571409999999998</v>
      </c>
      <c r="BC228">
        <v>5.1306750000000003E-3</v>
      </c>
      <c r="BD228">
        <v>797.61536000000001</v>
      </c>
      <c r="BE228">
        <v>36.384644000000002</v>
      </c>
      <c r="BF228">
        <v>4.5616780000000003E-2</v>
      </c>
      <c r="BG228">
        <v>7156987904</v>
      </c>
      <c r="BH228">
        <v>1.9958122</v>
      </c>
      <c r="BI228">
        <v>15</v>
      </c>
      <c r="BJ228">
        <v>0</v>
      </c>
      <c r="BK228" t="b">
        <v>0</v>
      </c>
      <c r="BL228">
        <v>2</v>
      </c>
      <c r="BM228">
        <v>1039161600000</v>
      </c>
      <c r="BN228" t="s">
        <v>1128</v>
      </c>
    </row>
    <row r="229" spans="1:66" x14ac:dyDescent="0.2">
      <c r="A229" t="s">
        <v>1129</v>
      </c>
      <c r="C229" t="s">
        <v>142</v>
      </c>
      <c r="D229" t="s">
        <v>143</v>
      </c>
      <c r="E229" t="s">
        <v>162</v>
      </c>
      <c r="F229" t="b">
        <v>0</v>
      </c>
      <c r="G229" t="s">
        <v>46</v>
      </c>
      <c r="H229" t="s">
        <v>223</v>
      </c>
      <c r="I229" t="s">
        <v>1369</v>
      </c>
      <c r="J229" t="s">
        <v>1370</v>
      </c>
      <c r="K229" t="s">
        <v>1371</v>
      </c>
      <c r="L229" t="s">
        <v>224</v>
      </c>
      <c r="M229" t="s">
        <v>225</v>
      </c>
      <c r="N229">
        <v>7200000</v>
      </c>
      <c r="O229" t="s">
        <v>226</v>
      </c>
      <c r="P229" t="b">
        <v>0</v>
      </c>
      <c r="Q229">
        <v>2</v>
      </c>
      <c r="R229">
        <v>0.92807424000000005</v>
      </c>
      <c r="S229">
        <v>1589534585</v>
      </c>
      <c r="T229">
        <v>217.5</v>
      </c>
      <c r="U229">
        <v>218</v>
      </c>
      <c r="V229" t="s">
        <v>6371</v>
      </c>
      <c r="W229">
        <v>216</v>
      </c>
      <c r="X229">
        <v>1128</v>
      </c>
      <c r="Y229">
        <v>215.5</v>
      </c>
      <c r="Z229">
        <v>217.5</v>
      </c>
      <c r="AA229">
        <v>218</v>
      </c>
      <c r="AB229">
        <v>0</v>
      </c>
      <c r="AC229">
        <v>0</v>
      </c>
      <c r="AD229" t="s">
        <v>227</v>
      </c>
      <c r="AE229" t="s">
        <v>46</v>
      </c>
      <c r="AF229">
        <v>216</v>
      </c>
      <c r="AG229">
        <v>4063</v>
      </c>
      <c r="AH229">
        <v>2089</v>
      </c>
      <c r="AI229">
        <v>19.899994</v>
      </c>
      <c r="AJ229">
        <v>0.10070846999999999</v>
      </c>
      <c r="AK229" t="s">
        <v>1372</v>
      </c>
      <c r="AL229">
        <v>-26.5</v>
      </c>
      <c r="AM229">
        <v>-0.10860655499999999</v>
      </c>
      <c r="AN229">
        <v>197.6</v>
      </c>
      <c r="AO229">
        <v>244</v>
      </c>
      <c r="AP229">
        <v>1589760000</v>
      </c>
      <c r="AQ229">
        <v>1597330740</v>
      </c>
      <c r="AR229">
        <v>1597330740</v>
      </c>
      <c r="AS229">
        <v>1597330740</v>
      </c>
      <c r="AT229">
        <v>8.4</v>
      </c>
      <c r="AU229">
        <v>14.567983999999999</v>
      </c>
      <c r="AV229">
        <v>3.8979117000000001E-2</v>
      </c>
      <c r="AW229" t="s">
        <v>150</v>
      </c>
      <c r="AX229">
        <v>14.93</v>
      </c>
      <c r="AY229">
        <v>9245410</v>
      </c>
      <c r="AZ229">
        <v>284.72199999999998</v>
      </c>
      <c r="BA229">
        <v>217.55714</v>
      </c>
      <c r="BB229">
        <v>-5.7144164999999997E-2</v>
      </c>
      <c r="BC229">
        <v>-2.6266279999999999E-4</v>
      </c>
      <c r="BD229">
        <v>221.46364</v>
      </c>
      <c r="BE229">
        <v>-3.9636382999999999</v>
      </c>
      <c r="BF229">
        <v>-1.7897468E-2</v>
      </c>
      <c r="BG229">
        <v>2010876672</v>
      </c>
      <c r="BH229">
        <v>0.76390309999999995</v>
      </c>
      <c r="BI229">
        <v>15</v>
      </c>
      <c r="BJ229">
        <v>0</v>
      </c>
      <c r="BK229" t="b">
        <v>0</v>
      </c>
      <c r="BL229">
        <v>2</v>
      </c>
      <c r="BM229">
        <v>965199600000</v>
      </c>
      <c r="BN229" t="s">
        <v>1129</v>
      </c>
    </row>
    <row r="230" spans="1:66" x14ac:dyDescent="0.2">
      <c r="A230" t="s">
        <v>1130</v>
      </c>
      <c r="C230" t="s">
        <v>142</v>
      </c>
      <c r="D230" t="s">
        <v>143</v>
      </c>
      <c r="E230" t="s">
        <v>162</v>
      </c>
      <c r="F230" t="b">
        <v>0</v>
      </c>
      <c r="G230" t="s">
        <v>46</v>
      </c>
      <c r="H230" t="s">
        <v>223</v>
      </c>
      <c r="I230" t="s">
        <v>1373</v>
      </c>
      <c r="J230" t="s">
        <v>1374</v>
      </c>
      <c r="K230" t="s">
        <v>1375</v>
      </c>
      <c r="L230" t="s">
        <v>224</v>
      </c>
      <c r="M230" t="s">
        <v>225</v>
      </c>
      <c r="N230">
        <v>7200000</v>
      </c>
      <c r="O230" t="s">
        <v>226</v>
      </c>
      <c r="P230" t="b">
        <v>0</v>
      </c>
      <c r="Q230">
        <v>160</v>
      </c>
      <c r="R230">
        <v>2.427921</v>
      </c>
      <c r="S230">
        <v>1589538847</v>
      </c>
      <c r="T230">
        <v>6750</v>
      </c>
      <c r="U230">
        <v>6770</v>
      </c>
      <c r="V230" t="s">
        <v>6242</v>
      </c>
      <c r="W230">
        <v>6670</v>
      </c>
      <c r="X230">
        <v>156</v>
      </c>
      <c r="Y230">
        <v>6590</v>
      </c>
      <c r="Z230">
        <v>6750</v>
      </c>
      <c r="AA230">
        <v>6760</v>
      </c>
      <c r="AB230">
        <v>0</v>
      </c>
      <c r="AC230">
        <v>0</v>
      </c>
      <c r="AD230" t="s">
        <v>227</v>
      </c>
      <c r="AE230" t="s">
        <v>46</v>
      </c>
      <c r="AF230">
        <v>6670</v>
      </c>
      <c r="AG230">
        <v>1513</v>
      </c>
      <c r="AH230">
        <v>1022</v>
      </c>
      <c r="AI230">
        <v>2075</v>
      </c>
      <c r="AJ230">
        <v>0.44385027999999999</v>
      </c>
      <c r="AK230" t="s">
        <v>1376</v>
      </c>
      <c r="AL230">
        <v>-680</v>
      </c>
      <c r="AM230">
        <v>-9.1520859999999996E-2</v>
      </c>
      <c r="AN230">
        <v>4675</v>
      </c>
      <c r="AO230">
        <v>7430</v>
      </c>
      <c r="AP230">
        <v>1585872000</v>
      </c>
      <c r="AQ230">
        <v>1596430800</v>
      </c>
      <c r="AR230">
        <v>1596430800</v>
      </c>
      <c r="AS230">
        <v>1596430800</v>
      </c>
      <c r="AT230">
        <v>150</v>
      </c>
      <c r="AU230">
        <v>34.263958000000002</v>
      </c>
      <c r="AV230">
        <v>2.2761759999999999E-2</v>
      </c>
      <c r="AW230" t="s">
        <v>150</v>
      </c>
      <c r="AX230">
        <v>197</v>
      </c>
      <c r="AY230">
        <v>614943</v>
      </c>
      <c r="AZ230">
        <v>824.93700000000001</v>
      </c>
      <c r="BA230">
        <v>6650.857</v>
      </c>
      <c r="BB230">
        <v>99.143069999999994</v>
      </c>
      <c r="BC230">
        <v>1.4906811000000001E-2</v>
      </c>
      <c r="BD230">
        <v>6637.1329999999998</v>
      </c>
      <c r="BE230">
        <v>112.86718999999999</v>
      </c>
      <c r="BF230">
        <v>1.7005414E-2</v>
      </c>
      <c r="BG230">
        <v>4150865152</v>
      </c>
      <c r="BH230">
        <v>8.1824429999999992</v>
      </c>
      <c r="BI230">
        <v>15</v>
      </c>
      <c r="BJ230">
        <v>0</v>
      </c>
      <c r="BK230" t="b">
        <v>0</v>
      </c>
      <c r="BL230">
        <v>2</v>
      </c>
      <c r="BM230">
        <v>838969200000</v>
      </c>
      <c r="BN230" t="s">
        <v>1130</v>
      </c>
    </row>
    <row r="231" spans="1:66" x14ac:dyDescent="0.2">
      <c r="A231" t="s">
        <v>1131</v>
      </c>
      <c r="C231" t="s">
        <v>142</v>
      </c>
      <c r="D231" t="s">
        <v>143</v>
      </c>
      <c r="E231" t="s">
        <v>162</v>
      </c>
      <c r="F231" t="b">
        <v>0</v>
      </c>
      <c r="G231" t="s">
        <v>46</v>
      </c>
      <c r="H231" t="s">
        <v>223</v>
      </c>
      <c r="I231" t="s">
        <v>1377</v>
      </c>
      <c r="J231" t="s">
        <v>1378</v>
      </c>
      <c r="K231" t="s">
        <v>1379</v>
      </c>
      <c r="L231" t="s">
        <v>224</v>
      </c>
      <c r="M231" t="s">
        <v>225</v>
      </c>
      <c r="N231">
        <v>7200000</v>
      </c>
      <c r="O231" t="s">
        <v>226</v>
      </c>
      <c r="P231" t="b">
        <v>0</v>
      </c>
      <c r="Q231">
        <v>2</v>
      </c>
      <c r="R231">
        <v>0.88105725999999995</v>
      </c>
      <c r="S231">
        <v>1589533707</v>
      </c>
      <c r="T231">
        <v>229</v>
      </c>
      <c r="U231">
        <v>232.5</v>
      </c>
      <c r="V231" t="s">
        <v>6372</v>
      </c>
      <c r="W231">
        <v>228</v>
      </c>
      <c r="X231">
        <v>322</v>
      </c>
      <c r="Y231">
        <v>227</v>
      </c>
      <c r="Z231">
        <v>228</v>
      </c>
      <c r="AA231">
        <v>229.5</v>
      </c>
      <c r="AB231">
        <v>0</v>
      </c>
      <c r="AC231">
        <v>0</v>
      </c>
      <c r="AD231" t="s">
        <v>227</v>
      </c>
      <c r="AE231" t="s">
        <v>46</v>
      </c>
      <c r="AF231">
        <v>231</v>
      </c>
      <c r="AG231">
        <v>3481</v>
      </c>
      <c r="AH231">
        <v>1840</v>
      </c>
      <c r="AI231">
        <v>19</v>
      </c>
      <c r="AJ231">
        <v>9.0476189999999998E-2</v>
      </c>
      <c r="AK231" t="s">
        <v>1380</v>
      </c>
      <c r="AL231">
        <v>-76.5</v>
      </c>
      <c r="AM231">
        <v>-0.25040916000000002</v>
      </c>
      <c r="AN231">
        <v>210</v>
      </c>
      <c r="AO231">
        <v>305.5</v>
      </c>
      <c r="AP231">
        <v>1589760000</v>
      </c>
      <c r="AT231">
        <v>5.5</v>
      </c>
      <c r="AU231">
        <v>28.980004999999998</v>
      </c>
      <c r="AV231">
        <v>2.4229075999999999E-2</v>
      </c>
      <c r="AW231" t="s">
        <v>150</v>
      </c>
      <c r="AX231">
        <v>7.9020000000000001</v>
      </c>
      <c r="AY231">
        <v>6274680</v>
      </c>
      <c r="AZ231">
        <v>205.126</v>
      </c>
      <c r="BA231">
        <v>241.27142000000001</v>
      </c>
      <c r="BB231">
        <v>-12.271423</v>
      </c>
      <c r="BC231">
        <v>-5.0861484999999998E-2</v>
      </c>
      <c r="BD231">
        <v>256.14684999999997</v>
      </c>
      <c r="BE231">
        <v>-27.146850000000001</v>
      </c>
      <c r="BF231">
        <v>-0.10598159</v>
      </c>
      <c r="BG231">
        <v>1436901760</v>
      </c>
      <c r="BH231">
        <v>1.116387</v>
      </c>
      <c r="BI231">
        <v>15</v>
      </c>
      <c r="BJ231">
        <v>0</v>
      </c>
      <c r="BK231" t="b">
        <v>0</v>
      </c>
      <c r="BL231">
        <v>2</v>
      </c>
      <c r="BM231">
        <v>796892400000</v>
      </c>
      <c r="BN231" t="s">
        <v>1131</v>
      </c>
    </row>
    <row r="232" spans="1:66" x14ac:dyDescent="0.2">
      <c r="A232" t="s">
        <v>1132</v>
      </c>
      <c r="C232" t="s">
        <v>142</v>
      </c>
      <c r="D232" t="s">
        <v>143</v>
      </c>
      <c r="E232" t="s">
        <v>162</v>
      </c>
      <c r="F232" t="b">
        <v>0</v>
      </c>
      <c r="G232" t="s">
        <v>46</v>
      </c>
      <c r="H232" t="s">
        <v>223</v>
      </c>
      <c r="I232" t="s">
        <v>1381</v>
      </c>
      <c r="J232" t="s">
        <v>1382</v>
      </c>
      <c r="K232" t="s">
        <v>1383</v>
      </c>
      <c r="L232" t="s">
        <v>224</v>
      </c>
      <c r="M232" t="s">
        <v>225</v>
      </c>
      <c r="N232">
        <v>7200000</v>
      </c>
      <c r="O232" t="s">
        <v>226</v>
      </c>
      <c r="P232" t="b">
        <v>0</v>
      </c>
      <c r="Q232">
        <v>0.19999886</v>
      </c>
      <c r="R232">
        <v>0.94339079999999997</v>
      </c>
      <c r="S232">
        <v>1589537791</v>
      </c>
      <c r="T232">
        <v>21.4</v>
      </c>
      <c r="U232">
        <v>21.5</v>
      </c>
      <c r="V232" t="s">
        <v>6373</v>
      </c>
      <c r="W232">
        <v>21.3</v>
      </c>
      <c r="X232">
        <v>2449</v>
      </c>
      <c r="Y232">
        <v>21.2</v>
      </c>
      <c r="Z232">
        <v>21.3</v>
      </c>
      <c r="AA232">
        <v>21.4</v>
      </c>
      <c r="AB232">
        <v>0</v>
      </c>
      <c r="AC232">
        <v>0</v>
      </c>
      <c r="AD232" t="s">
        <v>227</v>
      </c>
      <c r="AE232" t="s">
        <v>46</v>
      </c>
      <c r="AF232">
        <v>21.3</v>
      </c>
      <c r="AG232">
        <v>28633</v>
      </c>
      <c r="AH232">
        <v>6166</v>
      </c>
      <c r="AI232">
        <v>1.8500004000000001</v>
      </c>
      <c r="AJ232">
        <v>9.4629175999999995E-2</v>
      </c>
      <c r="AK232" t="s">
        <v>1384</v>
      </c>
      <c r="AL232">
        <v>-8.5</v>
      </c>
      <c r="AM232">
        <v>-0.28428092999999999</v>
      </c>
      <c r="AN232">
        <v>19.55</v>
      </c>
      <c r="AO232">
        <v>29.9</v>
      </c>
      <c r="AP232">
        <v>1585526400</v>
      </c>
      <c r="AT232">
        <v>1.25</v>
      </c>
      <c r="AU232">
        <v>25.058547999999998</v>
      </c>
      <c r="AV232">
        <v>5.8962263000000001E-2</v>
      </c>
      <c r="AW232" t="s">
        <v>150</v>
      </c>
      <c r="AX232">
        <v>0.85399999999999998</v>
      </c>
      <c r="AY232">
        <v>13391400</v>
      </c>
      <c r="AZ232">
        <v>14.618</v>
      </c>
      <c r="BA232">
        <v>21.269445000000001</v>
      </c>
      <c r="BB232">
        <v>0.13055420000000001</v>
      </c>
      <c r="BC232">
        <v>6.1381099999999996E-3</v>
      </c>
      <c r="BD232">
        <v>24.136109999999999</v>
      </c>
      <c r="BE232">
        <v>-2.7361106999999998</v>
      </c>
      <c r="BF232">
        <v>-0.11336171</v>
      </c>
      <c r="BG232">
        <v>286575968</v>
      </c>
      <c r="BH232">
        <v>1.4639485000000001</v>
      </c>
      <c r="BI232">
        <v>15</v>
      </c>
      <c r="BJ232">
        <v>0</v>
      </c>
      <c r="BK232" t="b">
        <v>0</v>
      </c>
      <c r="BL232">
        <v>2</v>
      </c>
      <c r="BM232">
        <v>946972800000</v>
      </c>
      <c r="BN232" t="s">
        <v>1132</v>
      </c>
    </row>
    <row r="233" spans="1:66" x14ac:dyDescent="0.2">
      <c r="A233" t="s">
        <v>1133</v>
      </c>
      <c r="C233" t="s">
        <v>142</v>
      </c>
      <c r="D233" t="s">
        <v>143</v>
      </c>
      <c r="E233" t="s">
        <v>162</v>
      </c>
      <c r="F233" t="b">
        <v>0</v>
      </c>
      <c r="G233" t="s">
        <v>46</v>
      </c>
      <c r="H233" t="s">
        <v>223</v>
      </c>
      <c r="I233" t="s">
        <v>1385</v>
      </c>
      <c r="J233" t="s">
        <v>1386</v>
      </c>
      <c r="K233" t="s">
        <v>1387</v>
      </c>
      <c r="L233" t="s">
        <v>224</v>
      </c>
      <c r="M233" t="s">
        <v>225</v>
      </c>
      <c r="N233">
        <v>7200000</v>
      </c>
      <c r="O233" t="s">
        <v>226</v>
      </c>
      <c r="P233" t="b">
        <v>0</v>
      </c>
      <c r="Q233">
        <v>0.40000152999999999</v>
      </c>
      <c r="R233">
        <v>0.91743474999999997</v>
      </c>
      <c r="S233">
        <v>1589531993</v>
      </c>
      <c r="T233">
        <v>44</v>
      </c>
      <c r="U233">
        <v>44</v>
      </c>
      <c r="V233" t="s">
        <v>6374</v>
      </c>
      <c r="W233">
        <v>44</v>
      </c>
      <c r="X233">
        <v>25</v>
      </c>
      <c r="Y233">
        <v>43.6</v>
      </c>
      <c r="Z233">
        <v>43.4</v>
      </c>
      <c r="AA233">
        <v>44</v>
      </c>
      <c r="AB233">
        <v>0</v>
      </c>
      <c r="AC233">
        <v>0</v>
      </c>
      <c r="AD233" t="s">
        <v>227</v>
      </c>
      <c r="AE233" t="s">
        <v>46</v>
      </c>
      <c r="AF233">
        <v>44</v>
      </c>
      <c r="AG233">
        <v>20283</v>
      </c>
      <c r="AH233">
        <v>216</v>
      </c>
      <c r="AI233">
        <v>2</v>
      </c>
      <c r="AJ233">
        <v>4.7619050000000003E-2</v>
      </c>
      <c r="AK233" t="s">
        <v>1388</v>
      </c>
      <c r="AL233">
        <v>-4.5</v>
      </c>
      <c r="AM233">
        <v>-9.2783500000000005E-2</v>
      </c>
      <c r="AN233">
        <v>42</v>
      </c>
      <c r="AO233">
        <v>48.5</v>
      </c>
      <c r="AP233">
        <v>1563753600</v>
      </c>
      <c r="AT233">
        <v>1.4</v>
      </c>
      <c r="AU233">
        <v>11.692799000000001</v>
      </c>
      <c r="AV233">
        <v>3.2110090000000001E-2</v>
      </c>
      <c r="AW233" t="s">
        <v>150</v>
      </c>
      <c r="AX233">
        <v>3.7629999999999999</v>
      </c>
      <c r="AY233">
        <v>2887410</v>
      </c>
      <c r="AZ233">
        <v>44.722999999999999</v>
      </c>
      <c r="BA233">
        <v>43.971428000000003</v>
      </c>
      <c r="BB233">
        <v>2.8572083000000002E-2</v>
      </c>
      <c r="BC233">
        <v>6.4978750000000004E-4</v>
      </c>
      <c r="BD233">
        <v>44.607692999999998</v>
      </c>
      <c r="BE233">
        <v>-0.60769269999999997</v>
      </c>
      <c r="BF233">
        <v>-1.3623048E-2</v>
      </c>
      <c r="BG233">
        <v>149046048</v>
      </c>
      <c r="BH233">
        <v>0.98383385000000001</v>
      </c>
      <c r="BI233">
        <v>15</v>
      </c>
      <c r="BJ233">
        <v>0</v>
      </c>
      <c r="BK233" t="b">
        <v>0</v>
      </c>
      <c r="BL233">
        <v>2</v>
      </c>
      <c r="BM233">
        <v>1181545200000</v>
      </c>
      <c r="BN233" t="s">
        <v>1133</v>
      </c>
    </row>
    <row r="234" spans="1:66" x14ac:dyDescent="0.2">
      <c r="A234" t="s">
        <v>1134</v>
      </c>
      <c r="C234" t="s">
        <v>142</v>
      </c>
      <c r="D234" t="s">
        <v>143</v>
      </c>
      <c r="E234" t="s">
        <v>162</v>
      </c>
      <c r="F234" t="b">
        <v>0</v>
      </c>
      <c r="G234" t="s">
        <v>46</v>
      </c>
      <c r="H234" t="s">
        <v>223</v>
      </c>
      <c r="I234" t="s">
        <v>1389</v>
      </c>
      <c r="J234" t="s">
        <v>1390</v>
      </c>
      <c r="K234" t="s">
        <v>1391</v>
      </c>
      <c r="L234" t="s">
        <v>224</v>
      </c>
      <c r="M234" t="s">
        <v>225</v>
      </c>
      <c r="N234">
        <v>7200000</v>
      </c>
      <c r="O234" t="s">
        <v>226</v>
      </c>
      <c r="P234" t="b">
        <v>0</v>
      </c>
      <c r="Q234">
        <v>0</v>
      </c>
      <c r="R234">
        <v>0</v>
      </c>
      <c r="S234">
        <v>1589532924</v>
      </c>
      <c r="T234">
        <v>510</v>
      </c>
      <c r="U234">
        <v>510</v>
      </c>
      <c r="V234" t="s">
        <v>6243</v>
      </c>
      <c r="W234">
        <v>510</v>
      </c>
      <c r="X234">
        <v>20</v>
      </c>
      <c r="Y234">
        <v>510</v>
      </c>
      <c r="Z234">
        <v>505</v>
      </c>
      <c r="AA234">
        <v>510</v>
      </c>
      <c r="AB234">
        <v>0</v>
      </c>
      <c r="AC234">
        <v>0</v>
      </c>
      <c r="AD234" t="s">
        <v>227</v>
      </c>
      <c r="AE234" t="s">
        <v>46</v>
      </c>
      <c r="AF234">
        <v>510</v>
      </c>
      <c r="AG234">
        <v>52</v>
      </c>
      <c r="AH234">
        <v>26</v>
      </c>
      <c r="AI234">
        <v>60</v>
      </c>
      <c r="AJ234">
        <v>0.13333333999999999</v>
      </c>
      <c r="AK234" t="s">
        <v>1392</v>
      </c>
      <c r="AL234">
        <v>-30</v>
      </c>
      <c r="AM234">
        <v>-5.5555555999999999E-2</v>
      </c>
      <c r="AN234">
        <v>450</v>
      </c>
      <c r="AO234">
        <v>540</v>
      </c>
      <c r="AP234">
        <v>1587427200</v>
      </c>
      <c r="AT234">
        <v>10</v>
      </c>
      <c r="AU234">
        <v>15.740740000000001</v>
      </c>
      <c r="AV234">
        <v>1.9607843999999999E-2</v>
      </c>
      <c r="AW234" t="s">
        <v>150</v>
      </c>
      <c r="AX234">
        <v>32.4</v>
      </c>
      <c r="AY234">
        <v>805403</v>
      </c>
      <c r="AZ234">
        <v>644.03</v>
      </c>
      <c r="BA234">
        <v>503.6</v>
      </c>
      <c r="BB234">
        <v>6.3999940000000004</v>
      </c>
      <c r="BC234">
        <v>1.2708486999999999E-2</v>
      </c>
      <c r="BD234">
        <v>494</v>
      </c>
      <c r="BE234">
        <v>16</v>
      </c>
      <c r="BF234">
        <v>3.2388664999999997E-2</v>
      </c>
      <c r="BG234">
        <v>410755520</v>
      </c>
      <c r="BH234">
        <v>0.79188853999999997</v>
      </c>
      <c r="BI234">
        <v>15</v>
      </c>
      <c r="BJ234">
        <v>0</v>
      </c>
      <c r="BK234" t="b">
        <v>0</v>
      </c>
      <c r="BL234">
        <v>2</v>
      </c>
      <c r="BM234">
        <v>796892400000</v>
      </c>
      <c r="BN234" t="s">
        <v>1134</v>
      </c>
    </row>
    <row r="235" spans="1:66" x14ac:dyDescent="0.2">
      <c r="A235" t="s">
        <v>1135</v>
      </c>
      <c r="C235" t="s">
        <v>142</v>
      </c>
      <c r="D235" t="s">
        <v>143</v>
      </c>
      <c r="E235" t="s">
        <v>162</v>
      </c>
      <c r="F235" t="b">
        <v>0</v>
      </c>
      <c r="G235" t="s">
        <v>46</v>
      </c>
      <c r="H235" t="s">
        <v>223</v>
      </c>
      <c r="I235" t="s">
        <v>1393</v>
      </c>
      <c r="J235" t="s">
        <v>1394</v>
      </c>
      <c r="K235" t="s">
        <v>1395</v>
      </c>
      <c r="L235" t="s">
        <v>224</v>
      </c>
      <c r="M235" t="s">
        <v>225</v>
      </c>
      <c r="N235">
        <v>7200000</v>
      </c>
      <c r="O235" t="s">
        <v>226</v>
      </c>
      <c r="P235" t="b">
        <v>0</v>
      </c>
      <c r="Q235">
        <v>0.59999849999999999</v>
      </c>
      <c r="R235">
        <v>0.76530414999999996</v>
      </c>
      <c r="S235">
        <v>1589538615</v>
      </c>
      <c r="T235">
        <v>79</v>
      </c>
      <c r="U235">
        <v>79.2</v>
      </c>
      <c r="V235" t="s">
        <v>6375</v>
      </c>
      <c r="W235">
        <v>78.400000000000006</v>
      </c>
      <c r="X235">
        <v>15947</v>
      </c>
      <c r="Y235">
        <v>78.400000000000006</v>
      </c>
      <c r="Z235">
        <v>79</v>
      </c>
      <c r="AA235">
        <v>79.099999999999994</v>
      </c>
      <c r="AB235">
        <v>0</v>
      </c>
      <c r="AC235">
        <v>0</v>
      </c>
      <c r="AD235" t="s">
        <v>227</v>
      </c>
      <c r="AE235" t="s">
        <v>46</v>
      </c>
      <c r="AF235">
        <v>79</v>
      </c>
      <c r="AG235">
        <v>92650</v>
      </c>
      <c r="AH235">
        <v>53099</v>
      </c>
      <c r="AI235">
        <v>17.099997999999999</v>
      </c>
      <c r="AJ235">
        <v>0.276252</v>
      </c>
      <c r="AK235" t="s">
        <v>1396</v>
      </c>
      <c r="AL235">
        <v>-13.199997</v>
      </c>
      <c r="AM235">
        <v>-0.14316699999999999</v>
      </c>
      <c r="AN235">
        <v>61.9</v>
      </c>
      <c r="AO235">
        <v>92.2</v>
      </c>
      <c r="AP235">
        <v>1590105600</v>
      </c>
      <c r="AQ235">
        <v>1584543540</v>
      </c>
      <c r="AR235">
        <v>1584543540</v>
      </c>
      <c r="AS235">
        <v>1584543540</v>
      </c>
      <c r="AT235">
        <v>2.2000000000000002</v>
      </c>
      <c r="AU235">
        <v>10.649770999999999</v>
      </c>
      <c r="AV235">
        <v>2.8061223999999999E-2</v>
      </c>
      <c r="AW235" t="s">
        <v>150</v>
      </c>
      <c r="AX235">
        <v>7.4180000000000001</v>
      </c>
      <c r="AY235">
        <v>52729900</v>
      </c>
      <c r="AZ235">
        <v>65.591999999999999</v>
      </c>
      <c r="BA235">
        <v>78.98</v>
      </c>
      <c r="BB235">
        <v>1.9996643000000001E-2</v>
      </c>
      <c r="BC235">
        <v>2.5318615000000002E-4</v>
      </c>
      <c r="BD235">
        <v>78.346149999999994</v>
      </c>
      <c r="BE235">
        <v>0.65384673999999998</v>
      </c>
      <c r="BF235">
        <v>8.3456139999999995E-3</v>
      </c>
      <c r="BG235">
        <v>4169541120</v>
      </c>
      <c r="BH235">
        <v>1.2044151000000001</v>
      </c>
      <c r="BI235">
        <v>15</v>
      </c>
      <c r="BJ235">
        <v>0</v>
      </c>
      <c r="BK235" t="b">
        <v>0</v>
      </c>
      <c r="BL235">
        <v>2</v>
      </c>
      <c r="BM235">
        <v>1323676800000</v>
      </c>
      <c r="BN235" t="s">
        <v>1135</v>
      </c>
    </row>
    <row r="236" spans="1:66" x14ac:dyDescent="0.2">
      <c r="A236" t="s">
        <v>1136</v>
      </c>
      <c r="C236" t="s">
        <v>142</v>
      </c>
      <c r="D236" t="s">
        <v>143</v>
      </c>
      <c r="E236" t="s">
        <v>162</v>
      </c>
      <c r="F236" t="b">
        <v>0</v>
      </c>
      <c r="G236" t="s">
        <v>46</v>
      </c>
      <c r="H236" t="s">
        <v>223</v>
      </c>
      <c r="I236" t="s">
        <v>1397</v>
      </c>
      <c r="J236" t="s">
        <v>1398</v>
      </c>
      <c r="K236" t="s">
        <v>1399</v>
      </c>
      <c r="L236" t="s">
        <v>224</v>
      </c>
      <c r="M236" t="s">
        <v>225</v>
      </c>
      <c r="N236">
        <v>7200000</v>
      </c>
      <c r="O236" t="s">
        <v>226</v>
      </c>
      <c r="P236" t="b">
        <v>0</v>
      </c>
      <c r="Q236">
        <v>-1.1500014999999999</v>
      </c>
      <c r="R236">
        <v>-2.0928144</v>
      </c>
      <c r="S236">
        <v>1589538729</v>
      </c>
      <c r="T236">
        <v>53.8</v>
      </c>
      <c r="U236">
        <v>55.3</v>
      </c>
      <c r="V236" t="s">
        <v>6376</v>
      </c>
      <c r="W236">
        <v>53.7</v>
      </c>
      <c r="X236">
        <v>11113</v>
      </c>
      <c r="Y236">
        <v>54.95</v>
      </c>
      <c r="Z236">
        <v>53.65</v>
      </c>
      <c r="AA236">
        <v>53.85</v>
      </c>
      <c r="AB236">
        <v>0</v>
      </c>
      <c r="AC236">
        <v>0</v>
      </c>
      <c r="AD236" t="s">
        <v>227</v>
      </c>
      <c r="AE236" t="s">
        <v>46</v>
      </c>
      <c r="AF236">
        <v>55</v>
      </c>
      <c r="AG236">
        <v>45984</v>
      </c>
      <c r="AH236">
        <v>51475</v>
      </c>
      <c r="AI236">
        <v>20.8</v>
      </c>
      <c r="AJ236">
        <v>0.63030299999999995</v>
      </c>
      <c r="AK236" t="s">
        <v>1400</v>
      </c>
      <c r="AL236">
        <v>-19.750004000000001</v>
      </c>
      <c r="AM236">
        <v>-0.26852485999999998</v>
      </c>
      <c r="AN236">
        <v>33</v>
      </c>
      <c r="AO236">
        <v>73.55</v>
      </c>
      <c r="AP236">
        <v>1586908800</v>
      </c>
      <c r="AQ236">
        <v>1595861940</v>
      </c>
      <c r="AR236">
        <v>1595861940</v>
      </c>
      <c r="AS236">
        <v>1595861940</v>
      </c>
      <c r="AT236">
        <v>1.5</v>
      </c>
      <c r="AU236">
        <v>13.058252</v>
      </c>
      <c r="AV236">
        <v>2.7297543000000001E-2</v>
      </c>
      <c r="AW236" t="s">
        <v>150</v>
      </c>
      <c r="AX236">
        <v>4.12</v>
      </c>
      <c r="AY236">
        <v>16517000</v>
      </c>
      <c r="AZ236">
        <v>36.29</v>
      </c>
      <c r="BA236">
        <v>47.314284999999998</v>
      </c>
      <c r="BB236">
        <v>6.4857139999999998</v>
      </c>
      <c r="BC236">
        <v>0.13707728999999999</v>
      </c>
      <c r="BD236">
        <v>50.711959999999998</v>
      </c>
      <c r="BE236">
        <v>3.0880394</v>
      </c>
      <c r="BF236">
        <v>6.0893709999999997E-2</v>
      </c>
      <c r="BG236">
        <v>888614592</v>
      </c>
      <c r="BH236">
        <v>1.482502</v>
      </c>
      <c r="BI236">
        <v>15</v>
      </c>
      <c r="BJ236">
        <v>0</v>
      </c>
      <c r="BK236" t="b">
        <v>0</v>
      </c>
      <c r="BL236">
        <v>2</v>
      </c>
      <c r="BM236">
        <v>1005552000000</v>
      </c>
      <c r="BN236" t="s">
        <v>1136</v>
      </c>
    </row>
    <row r="237" spans="1:66" x14ac:dyDescent="0.2">
      <c r="A237" t="s">
        <v>1137</v>
      </c>
      <c r="C237" t="s">
        <v>142</v>
      </c>
      <c r="D237" t="s">
        <v>143</v>
      </c>
      <c r="E237" t="s">
        <v>162</v>
      </c>
      <c r="F237" t="b">
        <v>0</v>
      </c>
      <c r="G237" t="s">
        <v>46</v>
      </c>
      <c r="H237" t="s">
        <v>223</v>
      </c>
      <c r="I237" t="s">
        <v>1401</v>
      </c>
      <c r="J237" t="s">
        <v>1402</v>
      </c>
      <c r="K237" t="s">
        <v>1403</v>
      </c>
      <c r="L237" t="s">
        <v>224</v>
      </c>
      <c r="M237" t="s">
        <v>225</v>
      </c>
      <c r="N237">
        <v>7200000</v>
      </c>
      <c r="O237" t="s">
        <v>226</v>
      </c>
      <c r="P237" t="b">
        <v>0</v>
      </c>
      <c r="Q237">
        <v>1.2000046</v>
      </c>
      <c r="R237">
        <v>1.0204120999999999</v>
      </c>
      <c r="S237">
        <v>1589538810</v>
      </c>
      <c r="T237">
        <v>118.8</v>
      </c>
      <c r="U237">
        <v>120</v>
      </c>
      <c r="V237" t="s">
        <v>6377</v>
      </c>
      <c r="W237">
        <v>118.6</v>
      </c>
      <c r="X237">
        <v>1263</v>
      </c>
      <c r="Y237">
        <v>117.6</v>
      </c>
      <c r="Z237">
        <v>118.8</v>
      </c>
      <c r="AA237">
        <v>119</v>
      </c>
      <c r="AB237">
        <v>0</v>
      </c>
      <c r="AC237">
        <v>0</v>
      </c>
      <c r="AD237" t="s">
        <v>227</v>
      </c>
      <c r="AE237" t="s">
        <v>46</v>
      </c>
      <c r="AF237">
        <v>119.4</v>
      </c>
      <c r="AG237">
        <v>25910</v>
      </c>
      <c r="AH237">
        <v>11941</v>
      </c>
      <c r="AI237">
        <v>28.800003</v>
      </c>
      <c r="AJ237">
        <v>0.32000002</v>
      </c>
      <c r="AK237" t="s">
        <v>1404</v>
      </c>
      <c r="AL237">
        <v>-62</v>
      </c>
      <c r="AM237">
        <v>-0.34292035999999998</v>
      </c>
      <c r="AN237">
        <v>90</v>
      </c>
      <c r="AO237">
        <v>180.8</v>
      </c>
      <c r="AP237">
        <v>1586995200</v>
      </c>
      <c r="AT237">
        <v>4</v>
      </c>
      <c r="AU237">
        <v>12.210915999999999</v>
      </c>
      <c r="AV237">
        <v>3.4013607000000001E-2</v>
      </c>
      <c r="AW237" t="s">
        <v>150</v>
      </c>
      <c r="AX237">
        <v>9.7289999999999992</v>
      </c>
      <c r="AY237">
        <v>6272570</v>
      </c>
      <c r="AZ237">
        <v>39.182000000000002</v>
      </c>
      <c r="BA237">
        <v>116.1</v>
      </c>
      <c r="BB237">
        <v>2.7000046000000002</v>
      </c>
      <c r="BC237">
        <v>2.3255853E-2</v>
      </c>
      <c r="BD237">
        <v>142.42097000000001</v>
      </c>
      <c r="BE237">
        <v>-23.620971999999998</v>
      </c>
      <c r="BF237">
        <v>-0.16585319000000001</v>
      </c>
      <c r="BG237">
        <v>914208768</v>
      </c>
      <c r="BH237">
        <v>3.0320046</v>
      </c>
      <c r="BI237">
        <v>15</v>
      </c>
      <c r="BJ237">
        <v>0</v>
      </c>
      <c r="BK237" t="b">
        <v>0</v>
      </c>
      <c r="BL237">
        <v>2</v>
      </c>
      <c r="BM237">
        <v>796892400000</v>
      </c>
      <c r="BN237" t="s">
        <v>1137</v>
      </c>
    </row>
    <row r="238" spans="1:66" x14ac:dyDescent="0.2">
      <c r="A238" t="s">
        <v>1138</v>
      </c>
      <c r="C238" t="s">
        <v>142</v>
      </c>
      <c r="D238" t="s">
        <v>143</v>
      </c>
      <c r="E238" t="s">
        <v>162</v>
      </c>
      <c r="F238" t="b">
        <v>0</v>
      </c>
      <c r="G238" t="s">
        <v>46</v>
      </c>
      <c r="H238" t="s">
        <v>223</v>
      </c>
      <c r="I238" t="s">
        <v>1405</v>
      </c>
      <c r="J238" t="s">
        <v>1406</v>
      </c>
      <c r="K238" t="s">
        <v>1407</v>
      </c>
      <c r="L238" t="s">
        <v>224</v>
      </c>
      <c r="M238" t="s">
        <v>225</v>
      </c>
      <c r="N238">
        <v>7200000</v>
      </c>
      <c r="O238" t="s">
        <v>226</v>
      </c>
      <c r="P238" t="b">
        <v>0</v>
      </c>
      <c r="Q238">
        <v>4</v>
      </c>
      <c r="R238">
        <v>1.6116036</v>
      </c>
      <c r="S238">
        <v>1589538808</v>
      </c>
      <c r="T238">
        <v>252.2</v>
      </c>
      <c r="U238">
        <v>254.4</v>
      </c>
      <c r="V238" t="s">
        <v>6378</v>
      </c>
      <c r="W238">
        <v>250.6</v>
      </c>
      <c r="X238">
        <v>8064</v>
      </c>
      <c r="Y238">
        <v>248.2</v>
      </c>
      <c r="Z238">
        <v>252.2</v>
      </c>
      <c r="AA238">
        <v>252.6</v>
      </c>
      <c r="AB238">
        <v>0</v>
      </c>
      <c r="AC238">
        <v>0</v>
      </c>
      <c r="AD238" t="s">
        <v>227</v>
      </c>
      <c r="AE238" t="s">
        <v>46</v>
      </c>
      <c r="AF238">
        <v>251</v>
      </c>
      <c r="AG238">
        <v>30377</v>
      </c>
      <c r="AH238">
        <v>16187</v>
      </c>
      <c r="AI238">
        <v>32</v>
      </c>
      <c r="AJ238">
        <v>0.14532244</v>
      </c>
      <c r="AK238" t="s">
        <v>1408</v>
      </c>
      <c r="AL238">
        <v>-94.599990000000005</v>
      </c>
      <c r="AM238">
        <v>-0.27277966999999997</v>
      </c>
      <c r="AN238">
        <v>220.2</v>
      </c>
      <c r="AO238">
        <v>346.8</v>
      </c>
      <c r="AP238">
        <v>1588204800</v>
      </c>
      <c r="AQ238">
        <v>1596081600</v>
      </c>
      <c r="AR238">
        <v>1596081600</v>
      </c>
      <c r="AS238">
        <v>1596081600</v>
      </c>
      <c r="AT238">
        <v>8</v>
      </c>
      <c r="AU238">
        <v>11.505474</v>
      </c>
      <c r="AV238">
        <v>3.2232072000000001E-2</v>
      </c>
      <c r="AW238" t="s">
        <v>150</v>
      </c>
      <c r="AX238">
        <v>21.92</v>
      </c>
      <c r="AY238">
        <v>10212200</v>
      </c>
      <c r="AZ238">
        <v>134.369</v>
      </c>
      <c r="BA238">
        <v>263.44</v>
      </c>
      <c r="BB238">
        <v>-11.240005500000001</v>
      </c>
      <c r="BC238">
        <v>-4.2666282999999999E-2</v>
      </c>
      <c r="BD238">
        <v>304.8</v>
      </c>
      <c r="BE238">
        <v>-52.599989999999998</v>
      </c>
      <c r="BF238">
        <v>-0.17257215000000001</v>
      </c>
      <c r="BG238">
        <v>2579072768</v>
      </c>
      <c r="BH238">
        <v>1.8769209</v>
      </c>
      <c r="BI238">
        <v>15</v>
      </c>
      <c r="BJ238">
        <v>0</v>
      </c>
      <c r="BK238" t="b">
        <v>0</v>
      </c>
      <c r="BL238">
        <v>2</v>
      </c>
      <c r="BM238">
        <v>1029135600000</v>
      </c>
      <c r="BN238" t="s">
        <v>1138</v>
      </c>
    </row>
    <row r="239" spans="1:66" x14ac:dyDescent="0.2">
      <c r="A239" t="s">
        <v>1139</v>
      </c>
      <c r="C239" t="s">
        <v>142</v>
      </c>
      <c r="D239" t="s">
        <v>143</v>
      </c>
      <c r="E239" t="s">
        <v>162</v>
      </c>
      <c r="F239" t="b">
        <v>0</v>
      </c>
      <c r="G239" t="s">
        <v>46</v>
      </c>
      <c r="H239" t="s">
        <v>223</v>
      </c>
      <c r="I239" t="s">
        <v>1409</v>
      </c>
      <c r="J239" t="s">
        <v>1410</v>
      </c>
      <c r="K239" t="s">
        <v>1411</v>
      </c>
      <c r="L239" t="s">
        <v>224</v>
      </c>
      <c r="M239" t="s">
        <v>225</v>
      </c>
      <c r="N239">
        <v>7200000</v>
      </c>
      <c r="O239" t="s">
        <v>226</v>
      </c>
      <c r="P239" t="b">
        <v>0</v>
      </c>
      <c r="Q239">
        <v>1.199997</v>
      </c>
      <c r="R239">
        <v>0.71005739999999995</v>
      </c>
      <c r="S239">
        <v>1589536855</v>
      </c>
      <c r="T239">
        <v>170.2</v>
      </c>
      <c r="U239">
        <v>172</v>
      </c>
      <c r="V239" t="s">
        <v>6359</v>
      </c>
      <c r="W239">
        <v>168.2</v>
      </c>
      <c r="X239">
        <v>3145</v>
      </c>
      <c r="Y239">
        <v>169</v>
      </c>
      <c r="Z239">
        <v>170</v>
      </c>
      <c r="AA239">
        <v>170.8</v>
      </c>
      <c r="AB239">
        <v>0</v>
      </c>
      <c r="AC239">
        <v>0</v>
      </c>
      <c r="AD239" t="s">
        <v>227</v>
      </c>
      <c r="AE239" t="s">
        <v>46</v>
      </c>
      <c r="AF239">
        <v>168.2</v>
      </c>
      <c r="AG239">
        <v>10573</v>
      </c>
      <c r="AH239">
        <v>8187</v>
      </c>
      <c r="AI239">
        <v>32.199997000000003</v>
      </c>
      <c r="AJ239">
        <v>0.23333329999999999</v>
      </c>
      <c r="AK239" t="s">
        <v>1412</v>
      </c>
      <c r="AL239">
        <v>-131.80000000000001</v>
      </c>
      <c r="AM239">
        <v>-0.43642384000000001</v>
      </c>
      <c r="AN239">
        <v>138</v>
      </c>
      <c r="AO239">
        <v>302</v>
      </c>
      <c r="AP239">
        <v>1562803200</v>
      </c>
      <c r="AQ239">
        <v>1591109940</v>
      </c>
      <c r="AR239">
        <v>1591109940</v>
      </c>
      <c r="AS239">
        <v>1591109940</v>
      </c>
      <c r="AT239">
        <v>6</v>
      </c>
      <c r="AU239">
        <v>16.608118000000001</v>
      </c>
      <c r="AV239">
        <v>3.550296E-2</v>
      </c>
      <c r="AW239" t="s">
        <v>150</v>
      </c>
      <c r="AX239">
        <v>10.247999999999999</v>
      </c>
      <c r="AY239">
        <v>3394000</v>
      </c>
      <c r="AZ239">
        <v>83.132000000000005</v>
      </c>
      <c r="BA239">
        <v>185.88</v>
      </c>
      <c r="BB239">
        <v>-15.680008000000001</v>
      </c>
      <c r="BC239">
        <v>-8.4355540000000007E-2</v>
      </c>
      <c r="BD239">
        <v>232.00838999999999</v>
      </c>
      <c r="BE239">
        <v>-61.808394999999997</v>
      </c>
      <c r="BF239">
        <v>-0.26640585</v>
      </c>
      <c r="BG239">
        <v>577658816</v>
      </c>
      <c r="BH239">
        <v>2.0473463999999999</v>
      </c>
      <c r="BI239">
        <v>15</v>
      </c>
      <c r="BJ239">
        <v>0</v>
      </c>
      <c r="BK239" t="b">
        <v>0</v>
      </c>
      <c r="BL239">
        <v>2</v>
      </c>
      <c r="BM239">
        <v>1151305200000</v>
      </c>
      <c r="BN239" t="s">
        <v>1139</v>
      </c>
    </row>
    <row r="240" spans="1:66" x14ac:dyDescent="0.2">
      <c r="A240" t="s">
        <v>1140</v>
      </c>
      <c r="C240" t="s">
        <v>142</v>
      </c>
      <c r="D240" t="s">
        <v>143</v>
      </c>
      <c r="E240" t="s">
        <v>162</v>
      </c>
      <c r="F240" t="b">
        <v>0</v>
      </c>
      <c r="G240" t="s">
        <v>46</v>
      </c>
      <c r="H240" t="s">
        <v>223</v>
      </c>
      <c r="I240" t="s">
        <v>1413</v>
      </c>
      <c r="J240" t="s">
        <v>1414</v>
      </c>
      <c r="K240" t="s">
        <v>1415</v>
      </c>
      <c r="L240" t="s">
        <v>224</v>
      </c>
      <c r="M240" t="s">
        <v>225</v>
      </c>
      <c r="N240">
        <v>7200000</v>
      </c>
      <c r="O240" t="s">
        <v>226</v>
      </c>
      <c r="P240" t="b">
        <v>0</v>
      </c>
      <c r="Q240">
        <v>1.0999985000000001</v>
      </c>
      <c r="R240">
        <v>1.8644042000000001</v>
      </c>
      <c r="S240">
        <v>1589537558</v>
      </c>
      <c r="T240">
        <v>60.1</v>
      </c>
      <c r="U240">
        <v>60.6</v>
      </c>
      <c r="V240" t="s">
        <v>6379</v>
      </c>
      <c r="W240">
        <v>59.8</v>
      </c>
      <c r="X240">
        <v>620</v>
      </c>
      <c r="Y240">
        <v>59</v>
      </c>
      <c r="Z240">
        <v>59.7</v>
      </c>
      <c r="AA240">
        <v>60.1</v>
      </c>
      <c r="AB240">
        <v>0</v>
      </c>
      <c r="AC240">
        <v>0</v>
      </c>
      <c r="AD240" t="s">
        <v>227</v>
      </c>
      <c r="AE240" t="s">
        <v>46</v>
      </c>
      <c r="AF240">
        <v>60</v>
      </c>
      <c r="AG240">
        <v>6704</v>
      </c>
      <c r="AH240">
        <v>3869</v>
      </c>
      <c r="AI240">
        <v>14.799999</v>
      </c>
      <c r="AJ240">
        <v>0.32671082000000001</v>
      </c>
      <c r="AK240" t="s">
        <v>1416</v>
      </c>
      <c r="AL240">
        <v>-21.400002000000001</v>
      </c>
      <c r="AM240">
        <v>-0.2625767</v>
      </c>
      <c r="AN240">
        <v>45.3</v>
      </c>
      <c r="AO240">
        <v>81.5</v>
      </c>
      <c r="AP240">
        <v>1558915200</v>
      </c>
      <c r="AT240">
        <v>3.7</v>
      </c>
      <c r="AU240">
        <v>16.173304000000002</v>
      </c>
      <c r="AV240">
        <v>6.2711865000000006E-2</v>
      </c>
      <c r="AW240" t="s">
        <v>150</v>
      </c>
      <c r="AX240">
        <v>3.7160000000000002</v>
      </c>
      <c r="AY240">
        <v>5994350</v>
      </c>
      <c r="AZ240">
        <v>14.221</v>
      </c>
      <c r="BA240">
        <v>60.631428</v>
      </c>
      <c r="BB240">
        <v>-0.53142929999999999</v>
      </c>
      <c r="BC240">
        <v>-8.7649140000000004E-3</v>
      </c>
      <c r="BD240">
        <v>71.000699999999995</v>
      </c>
      <c r="BE240">
        <v>-10.900703</v>
      </c>
      <c r="BF240">
        <v>-0.15352951000000001</v>
      </c>
      <c r="BG240">
        <v>360260416</v>
      </c>
      <c r="BH240">
        <v>4.2261442999999996</v>
      </c>
      <c r="BI240">
        <v>15</v>
      </c>
      <c r="BJ240">
        <v>0</v>
      </c>
      <c r="BK240" t="b">
        <v>0</v>
      </c>
      <c r="BL240">
        <v>2</v>
      </c>
      <c r="BM240">
        <v>1213945200000</v>
      </c>
      <c r="BN240" t="s">
        <v>1140</v>
      </c>
    </row>
    <row r="241" spans="1:66" x14ac:dyDescent="0.2">
      <c r="A241" t="s">
        <v>1141</v>
      </c>
      <c r="C241" t="s">
        <v>142</v>
      </c>
      <c r="D241" t="s">
        <v>143</v>
      </c>
      <c r="E241" t="s">
        <v>162</v>
      </c>
      <c r="F241" t="b">
        <v>0</v>
      </c>
      <c r="G241" t="s">
        <v>46</v>
      </c>
      <c r="H241" t="s">
        <v>223</v>
      </c>
      <c r="I241" t="s">
        <v>1417</v>
      </c>
      <c r="J241" t="s">
        <v>1418</v>
      </c>
      <c r="K241" t="s">
        <v>1419</v>
      </c>
      <c r="L241" t="s">
        <v>224</v>
      </c>
      <c r="M241" t="s">
        <v>225</v>
      </c>
      <c r="N241">
        <v>7200000</v>
      </c>
      <c r="O241" t="s">
        <v>226</v>
      </c>
      <c r="P241" t="b">
        <v>0</v>
      </c>
      <c r="Q241">
        <v>20</v>
      </c>
      <c r="R241">
        <v>2.1276595999999999</v>
      </c>
      <c r="S241">
        <v>1589527011</v>
      </c>
      <c r="T241">
        <v>960</v>
      </c>
      <c r="U241">
        <v>960</v>
      </c>
      <c r="V241" t="s">
        <v>6244</v>
      </c>
      <c r="W241">
        <v>960</v>
      </c>
      <c r="X241">
        <v>2</v>
      </c>
      <c r="Y241">
        <v>940</v>
      </c>
      <c r="Z241">
        <v>940</v>
      </c>
      <c r="AA241">
        <v>960</v>
      </c>
      <c r="AB241">
        <v>0</v>
      </c>
      <c r="AC241">
        <v>0</v>
      </c>
      <c r="AD241" t="s">
        <v>227</v>
      </c>
      <c r="AE241" t="s">
        <v>46</v>
      </c>
      <c r="AF241">
        <v>960</v>
      </c>
      <c r="AG241">
        <v>73</v>
      </c>
      <c r="AH241">
        <v>36</v>
      </c>
      <c r="AI241">
        <v>190</v>
      </c>
      <c r="AJ241">
        <v>0.24675325000000001</v>
      </c>
      <c r="AK241" t="s">
        <v>1420</v>
      </c>
      <c r="AL241">
        <v>-630</v>
      </c>
      <c r="AM241">
        <v>-0.39622639999999998</v>
      </c>
      <c r="AN241">
        <v>770</v>
      </c>
      <c r="AO241">
        <v>1590</v>
      </c>
      <c r="AP241">
        <v>1587513600</v>
      </c>
      <c r="AT241">
        <v>7.5</v>
      </c>
      <c r="AU241">
        <v>9.4852290000000004</v>
      </c>
      <c r="AV241">
        <v>7.9787230000000001E-3</v>
      </c>
      <c r="AW241" t="s">
        <v>150</v>
      </c>
      <c r="AX241">
        <v>101.21</v>
      </c>
      <c r="AY241">
        <v>197278</v>
      </c>
      <c r="AZ241">
        <v>899.31500000000005</v>
      </c>
      <c r="BA241">
        <v>978.57140000000004</v>
      </c>
      <c r="BB241">
        <v>-18.571411000000001</v>
      </c>
      <c r="BC241">
        <v>-1.8978084999999999E-2</v>
      </c>
      <c r="BD241">
        <v>1149.8951</v>
      </c>
      <c r="BE241">
        <v>-189.89514</v>
      </c>
      <c r="BF241">
        <v>-0.16514127000000001</v>
      </c>
      <c r="BG241">
        <v>189386880</v>
      </c>
      <c r="BH241">
        <v>1.0674790999999999</v>
      </c>
      <c r="BI241">
        <v>15</v>
      </c>
      <c r="BJ241">
        <v>0</v>
      </c>
      <c r="BK241" t="b">
        <v>0</v>
      </c>
      <c r="BL241">
        <v>2</v>
      </c>
      <c r="BM241">
        <v>904114800000</v>
      </c>
      <c r="BN241" t="s">
        <v>1141</v>
      </c>
    </row>
    <row r="242" spans="1:66" x14ac:dyDescent="0.2">
      <c r="A242" t="s">
        <v>1142</v>
      </c>
      <c r="C242" t="s">
        <v>142</v>
      </c>
      <c r="D242" t="s">
        <v>143</v>
      </c>
      <c r="E242" t="s">
        <v>162</v>
      </c>
      <c r="F242" t="b">
        <v>0</v>
      </c>
      <c r="G242" t="s">
        <v>46</v>
      </c>
      <c r="H242" t="s">
        <v>223</v>
      </c>
      <c r="I242" t="s">
        <v>1421</v>
      </c>
      <c r="J242" t="s">
        <v>1422</v>
      </c>
      <c r="K242" t="s">
        <v>1423</v>
      </c>
      <c r="L242" t="s">
        <v>224</v>
      </c>
      <c r="M242" t="s">
        <v>225</v>
      </c>
      <c r="N242">
        <v>7200000</v>
      </c>
      <c r="O242" t="s">
        <v>226</v>
      </c>
      <c r="P242" t="b">
        <v>0</v>
      </c>
      <c r="Q242">
        <v>0</v>
      </c>
      <c r="R242">
        <v>0</v>
      </c>
      <c r="S242">
        <v>1589526111</v>
      </c>
      <c r="T242">
        <v>0.74</v>
      </c>
      <c r="U242">
        <v>0.74</v>
      </c>
      <c r="V242" t="s">
        <v>6245</v>
      </c>
      <c r="W242">
        <v>0.74</v>
      </c>
      <c r="X242">
        <v>1</v>
      </c>
      <c r="Y242">
        <v>0.74</v>
      </c>
      <c r="Z242">
        <v>0.73</v>
      </c>
      <c r="AA242">
        <v>0.76</v>
      </c>
      <c r="AB242">
        <v>0</v>
      </c>
      <c r="AC242">
        <v>0</v>
      </c>
      <c r="AD242" t="s">
        <v>227</v>
      </c>
      <c r="AE242" t="s">
        <v>46</v>
      </c>
      <c r="AF242">
        <v>0.74</v>
      </c>
      <c r="AG242">
        <v>9976</v>
      </c>
      <c r="AH242">
        <v>10045</v>
      </c>
      <c r="AI242">
        <v>0.10000002400000001</v>
      </c>
      <c r="AJ242">
        <v>0.15625004000000001</v>
      </c>
      <c r="AK242" t="s">
        <v>1424</v>
      </c>
      <c r="AL242">
        <v>-0.78999995999999995</v>
      </c>
      <c r="AM242">
        <v>-0.51633983999999999</v>
      </c>
      <c r="AN242">
        <v>0.64</v>
      </c>
      <c r="AO242">
        <v>1.53</v>
      </c>
      <c r="AU242">
        <v>5.9677420000000003</v>
      </c>
      <c r="AW242" t="s">
        <v>150</v>
      </c>
      <c r="AX242">
        <v>0.124</v>
      </c>
      <c r="AY242">
        <v>42692600</v>
      </c>
      <c r="AZ242">
        <v>0.58499999999999996</v>
      </c>
      <c r="BA242">
        <v>0.79028569999999998</v>
      </c>
      <c r="BB242">
        <v>-5.0285696999999997E-2</v>
      </c>
      <c r="BC242">
        <v>-6.3629770000000002E-2</v>
      </c>
      <c r="BD242">
        <v>0.88684609999999997</v>
      </c>
      <c r="BE242">
        <v>-0.14684612</v>
      </c>
      <c r="BF242">
        <v>-0.16558239999999999</v>
      </c>
      <c r="BG242">
        <v>31592524</v>
      </c>
      <c r="BH242">
        <v>1.2649573000000001</v>
      </c>
      <c r="BI242">
        <v>15</v>
      </c>
      <c r="BJ242">
        <v>0</v>
      </c>
      <c r="BK242" t="b">
        <v>0</v>
      </c>
      <c r="BL242">
        <v>4</v>
      </c>
      <c r="BM242">
        <v>1531119600000</v>
      </c>
      <c r="BN242" t="s">
        <v>1142</v>
      </c>
    </row>
    <row r="243" spans="1:66" x14ac:dyDescent="0.2">
      <c r="A243" t="s">
        <v>1972</v>
      </c>
      <c r="C243" t="s">
        <v>142</v>
      </c>
      <c r="D243" t="s">
        <v>143</v>
      </c>
      <c r="E243" t="s">
        <v>162</v>
      </c>
      <c r="F243" t="b">
        <v>0</v>
      </c>
      <c r="G243" t="s">
        <v>46</v>
      </c>
      <c r="H243" t="s">
        <v>223</v>
      </c>
      <c r="I243" t="s">
        <v>1975</v>
      </c>
      <c r="J243" t="s">
        <v>1976</v>
      </c>
      <c r="K243" t="s">
        <v>1977</v>
      </c>
      <c r="L243" t="s">
        <v>224</v>
      </c>
      <c r="M243" t="s">
        <v>225</v>
      </c>
      <c r="N243">
        <v>7200000</v>
      </c>
      <c r="O243" t="s">
        <v>226</v>
      </c>
      <c r="P243" t="b">
        <v>0</v>
      </c>
      <c r="Q243">
        <v>-0.10000038</v>
      </c>
      <c r="R243">
        <v>-0.3460221</v>
      </c>
      <c r="S243">
        <v>1589536073</v>
      </c>
      <c r="T243">
        <v>28.8</v>
      </c>
      <c r="U243">
        <v>29.3</v>
      </c>
      <c r="V243" t="s">
        <v>6380</v>
      </c>
      <c r="W243">
        <v>28.7</v>
      </c>
      <c r="X243">
        <v>619</v>
      </c>
      <c r="Y243">
        <v>28.9</v>
      </c>
      <c r="Z243">
        <v>28.7</v>
      </c>
      <c r="AA243">
        <v>28.9</v>
      </c>
      <c r="AB243">
        <v>0</v>
      </c>
      <c r="AC243">
        <v>0</v>
      </c>
      <c r="AD243" t="s">
        <v>227</v>
      </c>
      <c r="AE243" t="s">
        <v>46</v>
      </c>
      <c r="AF243">
        <v>29</v>
      </c>
      <c r="AG243">
        <v>3949</v>
      </c>
      <c r="AH243">
        <v>1942</v>
      </c>
      <c r="AI243">
        <v>3.7999991999999998</v>
      </c>
      <c r="AJ243">
        <v>0.15199997000000001</v>
      </c>
      <c r="AK243" t="s">
        <v>1978</v>
      </c>
      <c r="AL243">
        <v>-9.7000010000000003</v>
      </c>
      <c r="AM243">
        <v>-0.25194805999999997</v>
      </c>
      <c r="AN243">
        <v>25</v>
      </c>
      <c r="AO243">
        <v>38.5</v>
      </c>
      <c r="AP243">
        <v>1555977600</v>
      </c>
      <c r="AT243">
        <v>0.8</v>
      </c>
      <c r="AU243">
        <v>15.157894000000001</v>
      </c>
      <c r="AV243">
        <v>2.7681661999999999E-2</v>
      </c>
      <c r="AW243" t="s">
        <v>150</v>
      </c>
      <c r="AX243">
        <v>1.9</v>
      </c>
      <c r="AY243">
        <v>8242190</v>
      </c>
      <c r="AZ243">
        <v>21.166</v>
      </c>
      <c r="BA243">
        <v>29.091429000000002</v>
      </c>
      <c r="BB243">
        <v>-0.29142952</v>
      </c>
      <c r="BC243">
        <v>-1.0017711E-2</v>
      </c>
      <c r="BD243">
        <v>33.239162</v>
      </c>
      <c r="BE243">
        <v>-4.4391629999999997</v>
      </c>
      <c r="BF243">
        <v>-0.13355220000000001</v>
      </c>
      <c r="BG243">
        <v>237375072</v>
      </c>
      <c r="BH243">
        <v>1.3606727000000001</v>
      </c>
      <c r="BI243">
        <v>15</v>
      </c>
      <c r="BJ243">
        <v>0</v>
      </c>
      <c r="BK243" t="b">
        <v>0</v>
      </c>
      <c r="BL243">
        <v>2</v>
      </c>
      <c r="BM243">
        <v>796892400000</v>
      </c>
      <c r="BN243" t="s">
        <v>1972</v>
      </c>
    </row>
    <row r="244" spans="1:66" x14ac:dyDescent="0.2">
      <c r="A244" t="s">
        <v>1143</v>
      </c>
      <c r="C244" t="s">
        <v>142</v>
      </c>
      <c r="D244" t="s">
        <v>143</v>
      </c>
      <c r="E244" t="s">
        <v>162</v>
      </c>
      <c r="F244" t="b">
        <v>0</v>
      </c>
      <c r="G244" t="s">
        <v>46</v>
      </c>
      <c r="H244" t="s">
        <v>223</v>
      </c>
      <c r="I244" t="s">
        <v>1425</v>
      </c>
      <c r="J244" t="s">
        <v>1426</v>
      </c>
      <c r="K244" t="s">
        <v>1427</v>
      </c>
      <c r="L244" t="s">
        <v>224</v>
      </c>
      <c r="M244" t="s">
        <v>225</v>
      </c>
      <c r="N244">
        <v>7200000</v>
      </c>
      <c r="O244" t="s">
        <v>226</v>
      </c>
      <c r="P244" t="b">
        <v>0</v>
      </c>
      <c r="Q244">
        <v>-0.59999849999999999</v>
      </c>
      <c r="R244">
        <v>-1.6620457</v>
      </c>
      <c r="S244">
        <v>1589538016</v>
      </c>
      <c r="T244">
        <v>35.5</v>
      </c>
      <c r="U244">
        <v>35.5</v>
      </c>
      <c r="V244" t="s">
        <v>6246</v>
      </c>
      <c r="W244">
        <v>35.5</v>
      </c>
      <c r="X244">
        <v>25</v>
      </c>
      <c r="Y244">
        <v>36.1</v>
      </c>
      <c r="Z244">
        <v>36</v>
      </c>
      <c r="AA244">
        <v>36.299999999999997</v>
      </c>
      <c r="AB244">
        <v>0</v>
      </c>
      <c r="AC244">
        <v>0</v>
      </c>
      <c r="AD244" t="s">
        <v>227</v>
      </c>
      <c r="AE244" t="s">
        <v>49</v>
      </c>
      <c r="AF244">
        <v>35.5</v>
      </c>
      <c r="AG244">
        <v>2959</v>
      </c>
      <c r="AH244">
        <v>1802</v>
      </c>
      <c r="AI244">
        <v>11.5</v>
      </c>
      <c r="AJ244">
        <v>0.47916666000000002</v>
      </c>
      <c r="AK244" t="s">
        <v>1428</v>
      </c>
      <c r="AL244">
        <v>-12.299999</v>
      </c>
      <c r="AM244">
        <v>-0.25732216000000002</v>
      </c>
      <c r="AN244">
        <v>24</v>
      </c>
      <c r="AO244">
        <v>47.8</v>
      </c>
      <c r="AW244" t="s">
        <v>150</v>
      </c>
      <c r="AX244">
        <v>-1.2949999999999999</v>
      </c>
      <c r="AY244">
        <v>10000000</v>
      </c>
      <c r="AZ244">
        <v>2.335</v>
      </c>
      <c r="BA244">
        <v>32.028571999999997</v>
      </c>
      <c r="BB244">
        <v>3.471428</v>
      </c>
      <c r="BC244">
        <v>0.10838535000000001</v>
      </c>
      <c r="BD244">
        <v>37.58811</v>
      </c>
      <c r="BE244">
        <v>-2.0881118999999999</v>
      </c>
      <c r="BF244">
        <v>-5.5552453000000002E-2</v>
      </c>
      <c r="BG244">
        <v>355000000</v>
      </c>
      <c r="BH244">
        <v>15.203424999999999</v>
      </c>
      <c r="BI244">
        <v>15</v>
      </c>
      <c r="BJ244">
        <v>0</v>
      </c>
      <c r="BK244" t="b">
        <v>0</v>
      </c>
      <c r="BL244">
        <v>2</v>
      </c>
      <c r="BM244">
        <v>1435734000000</v>
      </c>
      <c r="BN244" t="s">
        <v>1143</v>
      </c>
    </row>
    <row r="245" spans="1:66" x14ac:dyDescent="0.2">
      <c r="A245" t="s">
        <v>407</v>
      </c>
      <c r="C245" t="s">
        <v>142</v>
      </c>
      <c r="D245" t="s">
        <v>143</v>
      </c>
      <c r="E245" t="s">
        <v>162</v>
      </c>
      <c r="F245" t="b">
        <v>0</v>
      </c>
      <c r="G245" t="s">
        <v>46</v>
      </c>
      <c r="H245" t="s">
        <v>223</v>
      </c>
      <c r="I245" t="s">
        <v>445</v>
      </c>
      <c r="J245" t="s">
        <v>446</v>
      </c>
      <c r="K245" t="s">
        <v>447</v>
      </c>
      <c r="L245" t="s">
        <v>224</v>
      </c>
      <c r="M245" t="s">
        <v>225</v>
      </c>
      <c r="N245">
        <v>7200000</v>
      </c>
      <c r="O245" t="s">
        <v>226</v>
      </c>
      <c r="P245" t="b">
        <v>0</v>
      </c>
      <c r="Q245">
        <v>0.30000304999999999</v>
      </c>
      <c r="R245">
        <v>0.37267457999999998</v>
      </c>
      <c r="S245">
        <v>1589538661</v>
      </c>
      <c r="T245">
        <v>80.8</v>
      </c>
      <c r="U245">
        <v>82.45</v>
      </c>
      <c r="V245" t="s">
        <v>6322</v>
      </c>
      <c r="W245">
        <v>80.8</v>
      </c>
      <c r="X245">
        <v>44439</v>
      </c>
      <c r="Y245">
        <v>80.5</v>
      </c>
      <c r="Z245">
        <v>80.650000000000006</v>
      </c>
      <c r="AA245">
        <v>80.75</v>
      </c>
      <c r="AB245">
        <v>0</v>
      </c>
      <c r="AC245">
        <v>0</v>
      </c>
      <c r="AD245" t="s">
        <v>227</v>
      </c>
      <c r="AE245" t="s">
        <v>46</v>
      </c>
      <c r="AF245">
        <v>81.2</v>
      </c>
      <c r="AG245">
        <v>159667</v>
      </c>
      <c r="AH245">
        <v>119182</v>
      </c>
      <c r="AI245">
        <v>10.800003</v>
      </c>
      <c r="AJ245">
        <v>0.15428575999999999</v>
      </c>
      <c r="AK245" t="s">
        <v>448</v>
      </c>
      <c r="AL245">
        <v>-43.199997000000003</v>
      </c>
      <c r="AM245">
        <v>-0.34838706000000003</v>
      </c>
      <c r="AN245">
        <v>70</v>
      </c>
      <c r="AO245">
        <v>124</v>
      </c>
      <c r="AP245">
        <v>1587513600</v>
      </c>
      <c r="AQ245">
        <v>1595516340</v>
      </c>
      <c r="AR245">
        <v>1595516340</v>
      </c>
      <c r="AS245">
        <v>1595516340</v>
      </c>
      <c r="AT245">
        <v>3.75</v>
      </c>
      <c r="AU245">
        <v>14.611212</v>
      </c>
      <c r="AV245">
        <v>4.6583850000000003E-2</v>
      </c>
      <c r="AW245" t="s">
        <v>150</v>
      </c>
      <c r="AX245">
        <v>5.53</v>
      </c>
      <c r="AY245">
        <v>28186800</v>
      </c>
      <c r="AZ245">
        <v>37.121000000000002</v>
      </c>
      <c r="BA245">
        <v>87.995710000000003</v>
      </c>
      <c r="BB245">
        <v>-7.1957089999999999</v>
      </c>
      <c r="BC245">
        <v>-8.1773410000000005E-2</v>
      </c>
      <c r="BD245">
        <v>102.70035</v>
      </c>
      <c r="BE245">
        <v>-21.900345000000002</v>
      </c>
      <c r="BF245">
        <v>-0.21324509999999999</v>
      </c>
      <c r="BG245">
        <v>2373774848</v>
      </c>
      <c r="BH245">
        <v>2.1766657999999999</v>
      </c>
      <c r="BI245">
        <v>15</v>
      </c>
      <c r="BJ245">
        <v>0</v>
      </c>
      <c r="BK245" t="b">
        <v>0</v>
      </c>
      <c r="BL245">
        <v>2</v>
      </c>
      <c r="BM245">
        <v>1383120000000</v>
      </c>
      <c r="BN245" t="s">
        <v>407</v>
      </c>
    </row>
    <row r="246" spans="1:66" x14ac:dyDescent="0.2">
      <c r="A246" t="s">
        <v>1144</v>
      </c>
      <c r="C246" t="s">
        <v>142</v>
      </c>
      <c r="D246" t="s">
        <v>143</v>
      </c>
      <c r="E246" t="s">
        <v>162</v>
      </c>
      <c r="F246" t="b">
        <v>0</v>
      </c>
      <c r="G246" t="s">
        <v>46</v>
      </c>
      <c r="H246" t="s">
        <v>223</v>
      </c>
      <c r="I246" t="s">
        <v>1429</v>
      </c>
      <c r="J246" t="s">
        <v>1430</v>
      </c>
      <c r="K246" t="s">
        <v>1431</v>
      </c>
      <c r="L246" t="s">
        <v>224</v>
      </c>
      <c r="M246" t="s">
        <v>225</v>
      </c>
      <c r="N246">
        <v>7200000</v>
      </c>
      <c r="O246" t="s">
        <v>226</v>
      </c>
      <c r="P246" t="b">
        <v>0</v>
      </c>
      <c r="Q246">
        <v>0</v>
      </c>
      <c r="R246">
        <v>0</v>
      </c>
      <c r="S246">
        <v>1589182737</v>
      </c>
      <c r="T246">
        <v>2.3199999999999998</v>
      </c>
      <c r="U246">
        <v>2.42</v>
      </c>
      <c r="V246" t="s">
        <v>1432</v>
      </c>
      <c r="W246">
        <v>2.3199999999999998</v>
      </c>
      <c r="X246">
        <v>2763</v>
      </c>
      <c r="Y246">
        <v>2.3199999999999998</v>
      </c>
      <c r="Z246">
        <v>2</v>
      </c>
      <c r="AA246">
        <v>2.38</v>
      </c>
      <c r="AB246">
        <v>0</v>
      </c>
      <c r="AC246">
        <v>0</v>
      </c>
      <c r="AD246" t="s">
        <v>227</v>
      </c>
      <c r="AE246" t="s">
        <v>46</v>
      </c>
      <c r="AF246">
        <v>2.42</v>
      </c>
      <c r="AG246">
        <v>771</v>
      </c>
      <c r="AH246">
        <v>622</v>
      </c>
      <c r="AI246">
        <v>0.71999990000000003</v>
      </c>
      <c r="AJ246">
        <v>0.44999992999999999</v>
      </c>
      <c r="AK246" t="s">
        <v>1433</v>
      </c>
      <c r="AL246">
        <v>-0.86000012999999997</v>
      </c>
      <c r="AM246">
        <v>-0.27044027999999998</v>
      </c>
      <c r="AN246">
        <v>1.6</v>
      </c>
      <c r="AO246">
        <v>3.18</v>
      </c>
      <c r="AW246" t="s">
        <v>150</v>
      </c>
      <c r="AX246">
        <v>-1.044</v>
      </c>
      <c r="AY246">
        <v>365000</v>
      </c>
      <c r="AZ246">
        <v>-10.342000000000001</v>
      </c>
      <c r="BA246">
        <v>2.1588569999999998</v>
      </c>
      <c r="BB246">
        <v>0.16114282999999999</v>
      </c>
      <c r="BC246">
        <v>7.464266E-2</v>
      </c>
      <c r="BD246">
        <v>2.328112</v>
      </c>
      <c r="BE246">
        <v>-8.1119539999999993E-3</v>
      </c>
      <c r="BF246">
        <v>-3.4843487999999998E-3</v>
      </c>
      <c r="BG246">
        <v>1508000</v>
      </c>
      <c r="BH246">
        <v>-0.22432798000000001</v>
      </c>
      <c r="BI246">
        <v>15</v>
      </c>
      <c r="BJ246">
        <v>0</v>
      </c>
      <c r="BK246" t="b">
        <v>0</v>
      </c>
      <c r="BL246">
        <v>4</v>
      </c>
      <c r="BM246">
        <v>796892400000</v>
      </c>
      <c r="BN246" t="s">
        <v>1144</v>
      </c>
    </row>
    <row r="247" spans="1:66" x14ac:dyDescent="0.2">
      <c r="A247" t="s">
        <v>1145</v>
      </c>
      <c r="C247" t="s">
        <v>142</v>
      </c>
      <c r="D247" t="s">
        <v>143</v>
      </c>
      <c r="E247" t="s">
        <v>162</v>
      </c>
      <c r="F247" t="b">
        <v>0</v>
      </c>
      <c r="G247" t="s">
        <v>46</v>
      </c>
      <c r="H247" t="s">
        <v>223</v>
      </c>
      <c r="I247" t="s">
        <v>1434</v>
      </c>
      <c r="J247" t="s">
        <v>1435</v>
      </c>
      <c r="K247" t="s">
        <v>1436</v>
      </c>
      <c r="L247" t="s">
        <v>224</v>
      </c>
      <c r="M247" t="s">
        <v>225</v>
      </c>
      <c r="N247">
        <v>7200000</v>
      </c>
      <c r="O247" t="s">
        <v>226</v>
      </c>
      <c r="P247" t="b">
        <v>0</v>
      </c>
      <c r="Q247">
        <v>-0.70000076</v>
      </c>
      <c r="R247">
        <v>-1.9337038</v>
      </c>
      <c r="S247">
        <v>1589533560</v>
      </c>
      <c r="T247">
        <v>35.5</v>
      </c>
      <c r="U247">
        <v>36.1</v>
      </c>
      <c r="V247" t="s">
        <v>6247</v>
      </c>
      <c r="W247">
        <v>35.4</v>
      </c>
      <c r="X247">
        <v>491</v>
      </c>
      <c r="Y247">
        <v>36.200000000000003</v>
      </c>
      <c r="Z247">
        <v>35.5</v>
      </c>
      <c r="AA247">
        <v>35.6</v>
      </c>
      <c r="AB247">
        <v>0</v>
      </c>
      <c r="AC247">
        <v>0</v>
      </c>
      <c r="AD247" t="s">
        <v>227</v>
      </c>
      <c r="AE247" t="s">
        <v>46</v>
      </c>
      <c r="AF247">
        <v>36.1</v>
      </c>
      <c r="AG247">
        <v>2497</v>
      </c>
      <c r="AH247">
        <v>1256</v>
      </c>
      <c r="AI247">
        <v>7.25</v>
      </c>
      <c r="AJ247">
        <v>0.25663715999999998</v>
      </c>
      <c r="AK247" t="s">
        <v>1437</v>
      </c>
      <c r="AL247">
        <v>-28.800003</v>
      </c>
      <c r="AM247">
        <v>-0.44790049999999998</v>
      </c>
      <c r="AN247">
        <v>28.25</v>
      </c>
      <c r="AO247">
        <v>64.3</v>
      </c>
      <c r="AP247">
        <v>1587600000</v>
      </c>
      <c r="AT247">
        <v>1.5</v>
      </c>
      <c r="AU247">
        <v>12.224518</v>
      </c>
      <c r="AV247">
        <v>4.1436463999999999E-2</v>
      </c>
      <c r="AW247" t="s">
        <v>150</v>
      </c>
      <c r="AX247">
        <v>2.9039999999999999</v>
      </c>
      <c r="AY247">
        <v>2896590</v>
      </c>
      <c r="AZ247">
        <v>27.206</v>
      </c>
      <c r="BA247">
        <v>37.835712000000001</v>
      </c>
      <c r="BB247">
        <v>-2.3357123999999998</v>
      </c>
      <c r="BC247">
        <v>-6.1733009999999998E-2</v>
      </c>
      <c r="BD247">
        <v>49.624125999999997</v>
      </c>
      <c r="BE247">
        <v>-14.124126</v>
      </c>
      <c r="BF247">
        <v>-0.28462216000000001</v>
      </c>
      <c r="BG247">
        <v>102828944</v>
      </c>
      <c r="BH247">
        <v>1.3048592999999999</v>
      </c>
      <c r="BI247">
        <v>15</v>
      </c>
      <c r="BJ247">
        <v>0</v>
      </c>
      <c r="BK247" t="b">
        <v>0</v>
      </c>
      <c r="BL247">
        <v>2</v>
      </c>
      <c r="BM247">
        <v>900658800000</v>
      </c>
      <c r="BN247" t="s">
        <v>1145</v>
      </c>
    </row>
    <row r="248" spans="1:66" x14ac:dyDescent="0.2">
      <c r="A248" t="s">
        <v>1146</v>
      </c>
      <c r="C248" t="s">
        <v>142</v>
      </c>
      <c r="D248" t="s">
        <v>143</v>
      </c>
      <c r="E248" t="s">
        <v>162</v>
      </c>
      <c r="F248" t="b">
        <v>0</v>
      </c>
      <c r="G248" t="s">
        <v>46</v>
      </c>
      <c r="H248" t="s">
        <v>223</v>
      </c>
      <c r="I248" t="s">
        <v>1438</v>
      </c>
      <c r="J248" t="s">
        <v>1439</v>
      </c>
      <c r="K248" t="s">
        <v>1440</v>
      </c>
      <c r="L248" t="s">
        <v>224</v>
      </c>
      <c r="M248" t="s">
        <v>225</v>
      </c>
      <c r="N248">
        <v>7200000</v>
      </c>
      <c r="O248" t="s">
        <v>226</v>
      </c>
      <c r="P248" t="b">
        <v>0</v>
      </c>
      <c r="Q248">
        <v>1</v>
      </c>
      <c r="R248">
        <v>0.88495575999999998</v>
      </c>
      <c r="S248">
        <v>1589534421</v>
      </c>
      <c r="T248">
        <v>114</v>
      </c>
      <c r="U248">
        <v>114</v>
      </c>
      <c r="V248" t="s">
        <v>6381</v>
      </c>
      <c r="W248">
        <v>114</v>
      </c>
      <c r="X248">
        <v>137</v>
      </c>
      <c r="Y248">
        <v>113</v>
      </c>
      <c r="Z248">
        <v>113.5</v>
      </c>
      <c r="AA248">
        <v>103.5</v>
      </c>
      <c r="AB248">
        <v>0</v>
      </c>
      <c r="AC248">
        <v>0</v>
      </c>
      <c r="AD248" t="s">
        <v>227</v>
      </c>
      <c r="AE248" t="s">
        <v>46</v>
      </c>
      <c r="AF248">
        <v>114</v>
      </c>
      <c r="AG248">
        <v>1912</v>
      </c>
      <c r="AH248">
        <v>2939</v>
      </c>
      <c r="AI248">
        <v>18.599997999999999</v>
      </c>
      <c r="AJ248">
        <v>0.19496854</v>
      </c>
      <c r="AK248" t="s">
        <v>1441</v>
      </c>
      <c r="AL248">
        <v>-5</v>
      </c>
      <c r="AM248">
        <v>-4.2016808000000003E-2</v>
      </c>
      <c r="AN248">
        <v>95.4</v>
      </c>
      <c r="AO248">
        <v>119</v>
      </c>
      <c r="AP248">
        <v>1590710400</v>
      </c>
      <c r="AT248">
        <v>5</v>
      </c>
      <c r="AU248">
        <v>13.443396999999999</v>
      </c>
      <c r="AV248">
        <v>4.4247786999999997E-2</v>
      </c>
      <c r="AW248" t="s">
        <v>150</v>
      </c>
      <c r="AX248">
        <v>8.48</v>
      </c>
      <c r="AY248">
        <v>7125840</v>
      </c>
      <c r="AZ248">
        <v>55.692</v>
      </c>
      <c r="BA248">
        <v>107.486115</v>
      </c>
      <c r="BB248">
        <v>6.5138854999999998</v>
      </c>
      <c r="BC248">
        <v>6.0602110000000001E-2</v>
      </c>
      <c r="BD248">
        <v>105.99791999999999</v>
      </c>
      <c r="BE248">
        <v>8.0020830000000007</v>
      </c>
      <c r="BF248">
        <v>7.5492829999999997E-2</v>
      </c>
      <c r="BG248">
        <v>812345728</v>
      </c>
      <c r="BH248">
        <v>2.0469724999999999</v>
      </c>
      <c r="BI248">
        <v>15</v>
      </c>
      <c r="BJ248">
        <v>0</v>
      </c>
      <c r="BK248" t="b">
        <v>0</v>
      </c>
      <c r="BL248">
        <v>2</v>
      </c>
      <c r="BM248">
        <v>839314800000</v>
      </c>
      <c r="BN248" t="s">
        <v>1146</v>
      </c>
    </row>
    <row r="249" spans="1:66" x14ac:dyDescent="0.2">
      <c r="A249" t="s">
        <v>1146</v>
      </c>
      <c r="C249" t="s">
        <v>142</v>
      </c>
      <c r="D249" t="s">
        <v>143</v>
      </c>
      <c r="E249" t="s">
        <v>162</v>
      </c>
      <c r="F249" t="b">
        <v>0</v>
      </c>
      <c r="G249" t="s">
        <v>46</v>
      </c>
      <c r="H249" t="s">
        <v>223</v>
      </c>
      <c r="I249" t="s">
        <v>1438</v>
      </c>
      <c r="J249" t="s">
        <v>1439</v>
      </c>
      <c r="K249" t="s">
        <v>1440</v>
      </c>
      <c r="L249" t="s">
        <v>224</v>
      </c>
      <c r="M249" t="s">
        <v>225</v>
      </c>
      <c r="N249">
        <v>7200000</v>
      </c>
      <c r="O249" t="s">
        <v>226</v>
      </c>
      <c r="P249" t="b">
        <v>0</v>
      </c>
      <c r="Q249">
        <v>1</v>
      </c>
      <c r="R249">
        <v>0.88495575999999998</v>
      </c>
      <c r="S249">
        <v>1589534421</v>
      </c>
      <c r="T249">
        <v>114</v>
      </c>
      <c r="U249">
        <v>114</v>
      </c>
      <c r="V249" t="s">
        <v>6381</v>
      </c>
      <c r="W249">
        <v>114</v>
      </c>
      <c r="X249">
        <v>137</v>
      </c>
      <c r="Y249">
        <v>113</v>
      </c>
      <c r="Z249">
        <v>113.5</v>
      </c>
      <c r="AA249">
        <v>103.5</v>
      </c>
      <c r="AB249">
        <v>0</v>
      </c>
      <c r="AC249">
        <v>0</v>
      </c>
      <c r="AD249" t="s">
        <v>227</v>
      </c>
      <c r="AE249" t="s">
        <v>46</v>
      </c>
      <c r="AF249">
        <v>114</v>
      </c>
      <c r="AG249">
        <v>1912</v>
      </c>
      <c r="AH249">
        <v>2939</v>
      </c>
      <c r="AI249">
        <v>18.599997999999999</v>
      </c>
      <c r="AJ249">
        <v>0.19496854</v>
      </c>
      <c r="AK249" t="s">
        <v>1441</v>
      </c>
      <c r="AL249">
        <v>-5</v>
      </c>
      <c r="AM249">
        <v>-4.2016808000000003E-2</v>
      </c>
      <c r="AN249">
        <v>95.4</v>
      </c>
      <c r="AO249">
        <v>119</v>
      </c>
      <c r="AP249">
        <v>1590710400</v>
      </c>
      <c r="AT249">
        <v>5</v>
      </c>
      <c r="AU249">
        <v>13.443396999999999</v>
      </c>
      <c r="AV249">
        <v>4.4247786999999997E-2</v>
      </c>
      <c r="AW249" t="s">
        <v>150</v>
      </c>
      <c r="AX249">
        <v>8.48</v>
      </c>
      <c r="AY249">
        <v>7125840</v>
      </c>
      <c r="AZ249">
        <v>55.692</v>
      </c>
      <c r="BA249">
        <v>107.486115</v>
      </c>
      <c r="BB249">
        <v>6.5138854999999998</v>
      </c>
      <c r="BC249">
        <v>6.0602110000000001E-2</v>
      </c>
      <c r="BD249">
        <v>105.99791999999999</v>
      </c>
      <c r="BE249">
        <v>8.0020830000000007</v>
      </c>
      <c r="BF249">
        <v>7.5492829999999997E-2</v>
      </c>
      <c r="BG249">
        <v>812345728</v>
      </c>
      <c r="BH249">
        <v>2.0469724999999999</v>
      </c>
      <c r="BI249">
        <v>15</v>
      </c>
      <c r="BJ249">
        <v>0</v>
      </c>
      <c r="BK249" t="b">
        <v>0</v>
      </c>
      <c r="BL249">
        <v>2</v>
      </c>
      <c r="BM249">
        <v>839314800000</v>
      </c>
      <c r="BN249" t="s">
        <v>1146</v>
      </c>
    </row>
    <row r="250" spans="1:66" x14ac:dyDescent="0.2">
      <c r="A250" t="s">
        <v>1147</v>
      </c>
      <c r="C250" t="s">
        <v>142</v>
      </c>
      <c r="D250" t="s">
        <v>143</v>
      </c>
      <c r="E250" t="s">
        <v>162</v>
      </c>
      <c r="F250" t="b">
        <v>0</v>
      </c>
      <c r="G250" t="s">
        <v>46</v>
      </c>
      <c r="H250" t="s">
        <v>223</v>
      </c>
      <c r="I250" t="s">
        <v>1442</v>
      </c>
      <c r="J250" t="s">
        <v>1443</v>
      </c>
      <c r="K250" t="s">
        <v>1444</v>
      </c>
      <c r="L250" t="s">
        <v>224</v>
      </c>
      <c r="M250" t="s">
        <v>225</v>
      </c>
      <c r="N250">
        <v>7200000</v>
      </c>
      <c r="O250" t="s">
        <v>226</v>
      </c>
      <c r="P250" t="b">
        <v>0</v>
      </c>
      <c r="Q250">
        <v>0.125</v>
      </c>
      <c r="R250">
        <v>0.76103500000000002</v>
      </c>
      <c r="S250">
        <v>1589538827</v>
      </c>
      <c r="T250">
        <v>16.55</v>
      </c>
      <c r="U250">
        <v>16.795000000000002</v>
      </c>
      <c r="V250" t="s">
        <v>6382</v>
      </c>
      <c r="W250">
        <v>16.54</v>
      </c>
      <c r="X250">
        <v>433174</v>
      </c>
      <c r="Y250">
        <v>16.425000000000001</v>
      </c>
      <c r="Z250">
        <v>16.545000000000002</v>
      </c>
      <c r="AA250">
        <v>16.559999999999999</v>
      </c>
      <c r="AB250">
        <v>0</v>
      </c>
      <c r="AC250">
        <v>0</v>
      </c>
      <c r="AD250" t="s">
        <v>227</v>
      </c>
      <c r="AE250" t="s">
        <v>46</v>
      </c>
      <c r="AF250">
        <v>16.734999999999999</v>
      </c>
      <c r="AG250">
        <v>2596166</v>
      </c>
      <c r="AH250">
        <v>1405370</v>
      </c>
      <c r="AI250">
        <v>2.5499991999999998</v>
      </c>
      <c r="AJ250">
        <v>0.18214280999999999</v>
      </c>
      <c r="AK250" t="s">
        <v>1445</v>
      </c>
      <c r="AL250">
        <v>-7.33</v>
      </c>
      <c r="AM250">
        <v>-0.30695143000000003</v>
      </c>
      <c r="AN250">
        <v>14</v>
      </c>
      <c r="AO250">
        <v>23.88</v>
      </c>
      <c r="AP250">
        <v>1554681600</v>
      </c>
      <c r="AQ250">
        <v>1596085200</v>
      </c>
      <c r="AR250">
        <v>1596085200</v>
      </c>
      <c r="AS250">
        <v>1596085200</v>
      </c>
      <c r="AT250">
        <v>0.55000000000000004</v>
      </c>
      <c r="AU250">
        <v>551.66660000000002</v>
      </c>
      <c r="AV250">
        <v>3.3485543E-2</v>
      </c>
      <c r="AW250" t="s">
        <v>150</v>
      </c>
      <c r="AX250">
        <v>0.03</v>
      </c>
      <c r="AY250">
        <v>329688992</v>
      </c>
      <c r="AZ250">
        <v>7.609</v>
      </c>
      <c r="BA250">
        <v>17.271249999999998</v>
      </c>
      <c r="BB250">
        <v>-0.72125052999999995</v>
      </c>
      <c r="BC250">
        <v>-4.1760183999999999E-2</v>
      </c>
      <c r="BD250">
        <v>19.936285000000002</v>
      </c>
      <c r="BE250">
        <v>-3.3862858</v>
      </c>
      <c r="BF250">
        <v>-0.16985539999999999</v>
      </c>
      <c r="BG250">
        <v>5450775552</v>
      </c>
      <c r="BH250">
        <v>2.1750557000000001</v>
      </c>
      <c r="BI250">
        <v>15</v>
      </c>
      <c r="BJ250">
        <v>0</v>
      </c>
      <c r="BK250" t="b">
        <v>0</v>
      </c>
      <c r="BL250">
        <v>2</v>
      </c>
      <c r="BM250">
        <v>827395200000</v>
      </c>
      <c r="BN250" t="s">
        <v>1147</v>
      </c>
    </row>
    <row r="251" spans="1:66" x14ac:dyDescent="0.2">
      <c r="A251" t="s">
        <v>335</v>
      </c>
      <c r="C251" t="s">
        <v>142</v>
      </c>
      <c r="D251" t="s">
        <v>143</v>
      </c>
      <c r="E251" t="s">
        <v>162</v>
      </c>
      <c r="F251" t="b">
        <v>0</v>
      </c>
      <c r="G251" t="s">
        <v>46</v>
      </c>
      <c r="H251" t="s">
        <v>223</v>
      </c>
      <c r="I251" t="s">
        <v>377</v>
      </c>
      <c r="J251" t="s">
        <v>378</v>
      </c>
      <c r="K251" t="s">
        <v>379</v>
      </c>
      <c r="L251" t="s">
        <v>224</v>
      </c>
      <c r="M251" t="s">
        <v>225</v>
      </c>
      <c r="N251">
        <v>7200000</v>
      </c>
      <c r="O251" t="s">
        <v>226</v>
      </c>
      <c r="P251" t="b">
        <v>0</v>
      </c>
      <c r="Q251">
        <v>1.7999954</v>
      </c>
      <c r="R251">
        <v>1.5872976000000001</v>
      </c>
      <c r="S251">
        <v>1589538832</v>
      </c>
      <c r="T251">
        <v>115.2</v>
      </c>
      <c r="U251">
        <v>116.4</v>
      </c>
      <c r="V251" t="s">
        <v>6305</v>
      </c>
      <c r="W251">
        <v>114.4</v>
      </c>
      <c r="X251">
        <v>12214</v>
      </c>
      <c r="Y251">
        <v>113.4</v>
      </c>
      <c r="Z251">
        <v>115.2</v>
      </c>
      <c r="AA251">
        <v>115.4</v>
      </c>
      <c r="AB251">
        <v>0</v>
      </c>
      <c r="AC251">
        <v>0</v>
      </c>
      <c r="AD251" t="s">
        <v>227</v>
      </c>
      <c r="AE251" t="s">
        <v>46</v>
      </c>
      <c r="AF251">
        <v>115</v>
      </c>
      <c r="AG251">
        <v>34401</v>
      </c>
      <c r="AH251">
        <v>25001</v>
      </c>
      <c r="AI251">
        <v>43.899994</v>
      </c>
      <c r="AJ251">
        <v>0.61570820000000004</v>
      </c>
      <c r="AK251" t="s">
        <v>380</v>
      </c>
      <c r="AL251">
        <v>-31.699997</v>
      </c>
      <c r="AM251">
        <v>-0.21579303999999999</v>
      </c>
      <c r="AN251">
        <v>71.3</v>
      </c>
      <c r="AO251">
        <v>146.9</v>
      </c>
      <c r="AP251">
        <v>1588118400</v>
      </c>
      <c r="AQ251">
        <v>1597330740</v>
      </c>
      <c r="AR251">
        <v>1597330740</v>
      </c>
      <c r="AS251">
        <v>1597330740</v>
      </c>
      <c r="AT251">
        <v>1</v>
      </c>
      <c r="AU251">
        <v>74.370559999999998</v>
      </c>
      <c r="AV251">
        <v>8.8183419999999998E-3</v>
      </c>
      <c r="AW251" t="s">
        <v>150</v>
      </c>
      <c r="AX251">
        <v>1.5489999999999999</v>
      </c>
      <c r="AY251">
        <v>7759880</v>
      </c>
      <c r="AZ251">
        <v>25.236999999999998</v>
      </c>
      <c r="BA251">
        <v>111.65143</v>
      </c>
      <c r="BB251">
        <v>3.5485687000000001</v>
      </c>
      <c r="BC251">
        <v>3.1782563999999999E-2</v>
      </c>
      <c r="BD251">
        <v>115.48007</v>
      </c>
      <c r="BE251">
        <v>-0.28007506999999998</v>
      </c>
      <c r="BF251">
        <v>-2.4253109999999999E-3</v>
      </c>
      <c r="BG251">
        <v>894436992</v>
      </c>
      <c r="BH251">
        <v>4.5647263999999996</v>
      </c>
      <c r="BI251">
        <v>15</v>
      </c>
      <c r="BJ251">
        <v>0</v>
      </c>
      <c r="BK251" t="b">
        <v>0</v>
      </c>
      <c r="BL251">
        <v>2</v>
      </c>
      <c r="BM251">
        <v>1040112000000</v>
      </c>
      <c r="BN251" t="s">
        <v>335</v>
      </c>
    </row>
    <row r="252" spans="1:66" x14ac:dyDescent="0.2">
      <c r="A252" t="s">
        <v>1148</v>
      </c>
      <c r="C252" t="s">
        <v>142</v>
      </c>
      <c r="D252" t="s">
        <v>143</v>
      </c>
      <c r="E252" t="s">
        <v>162</v>
      </c>
      <c r="F252" t="b">
        <v>0</v>
      </c>
      <c r="G252" t="s">
        <v>46</v>
      </c>
      <c r="H252" t="s">
        <v>223</v>
      </c>
      <c r="I252" t="s">
        <v>1446</v>
      </c>
      <c r="J252" t="s">
        <v>1447</v>
      </c>
      <c r="K252" t="s">
        <v>1448</v>
      </c>
      <c r="L252" t="s">
        <v>224</v>
      </c>
      <c r="M252" t="s">
        <v>225</v>
      </c>
      <c r="N252">
        <v>7200000</v>
      </c>
      <c r="O252" t="s">
        <v>226</v>
      </c>
      <c r="P252" t="b">
        <v>0</v>
      </c>
      <c r="Q252">
        <v>12</v>
      </c>
      <c r="R252">
        <v>1.4705881999999999</v>
      </c>
      <c r="S252">
        <v>1589538727</v>
      </c>
      <c r="T252">
        <v>828</v>
      </c>
      <c r="U252">
        <v>829</v>
      </c>
      <c r="V252" t="s">
        <v>6383</v>
      </c>
      <c r="W252">
        <v>814</v>
      </c>
      <c r="X252">
        <v>473</v>
      </c>
      <c r="Y252">
        <v>816</v>
      </c>
      <c r="Z252">
        <v>828</v>
      </c>
      <c r="AA252">
        <v>829</v>
      </c>
      <c r="AB252">
        <v>0</v>
      </c>
      <c r="AC252">
        <v>0</v>
      </c>
      <c r="AD252" t="s">
        <v>227</v>
      </c>
      <c r="AE252" t="s">
        <v>46</v>
      </c>
      <c r="AF252">
        <v>819</v>
      </c>
      <c r="AG252">
        <v>2826</v>
      </c>
      <c r="AH252">
        <v>1573</v>
      </c>
      <c r="AI252">
        <v>114</v>
      </c>
      <c r="AJ252">
        <v>0.15966387000000001</v>
      </c>
      <c r="AK252" t="s">
        <v>1449</v>
      </c>
      <c r="AL252">
        <v>-348</v>
      </c>
      <c r="AM252">
        <v>-0.29591837999999998</v>
      </c>
      <c r="AN252">
        <v>714</v>
      </c>
      <c r="AO252">
        <v>1176</v>
      </c>
      <c r="AP252">
        <v>1588032000</v>
      </c>
      <c r="AQ252">
        <v>1587119400</v>
      </c>
      <c r="AR252">
        <v>1587119400</v>
      </c>
      <c r="AS252">
        <v>1587119400</v>
      </c>
      <c r="AT252">
        <v>18</v>
      </c>
      <c r="AU252">
        <v>13.603877000000001</v>
      </c>
      <c r="AV252">
        <v>2.2058824000000001E-2</v>
      </c>
      <c r="AW252" t="s">
        <v>150</v>
      </c>
      <c r="AX252">
        <v>60.865000000000002</v>
      </c>
      <c r="AY252">
        <v>1822490</v>
      </c>
      <c r="AZ252">
        <v>423.36799999999999</v>
      </c>
      <c r="BA252">
        <v>816.52779999999996</v>
      </c>
      <c r="BB252">
        <v>11.472229</v>
      </c>
      <c r="BC252">
        <v>1.4050017E-2</v>
      </c>
      <c r="BD252">
        <v>971.32640000000004</v>
      </c>
      <c r="BE252">
        <v>-143.32642000000001</v>
      </c>
      <c r="BF252">
        <v>-0.14755741999999999</v>
      </c>
      <c r="BG252">
        <v>1710490624</v>
      </c>
      <c r="BH252">
        <v>1.9557453</v>
      </c>
      <c r="BI252">
        <v>15</v>
      </c>
      <c r="BJ252">
        <v>0</v>
      </c>
      <c r="BK252" t="b">
        <v>0</v>
      </c>
      <c r="BL252">
        <v>2</v>
      </c>
      <c r="BM252">
        <v>1405321200000</v>
      </c>
      <c r="BN252" t="s">
        <v>1148</v>
      </c>
    </row>
    <row r="253" spans="1:66" x14ac:dyDescent="0.2">
      <c r="A253" t="s">
        <v>1149</v>
      </c>
      <c r="C253" t="s">
        <v>142</v>
      </c>
      <c r="D253" t="s">
        <v>143</v>
      </c>
      <c r="E253" t="s">
        <v>162</v>
      </c>
      <c r="F253" t="b">
        <v>0</v>
      </c>
      <c r="G253" t="s">
        <v>46</v>
      </c>
      <c r="H253" t="s">
        <v>223</v>
      </c>
      <c r="I253" t="s">
        <v>1450</v>
      </c>
      <c r="J253" t="s">
        <v>1451</v>
      </c>
      <c r="K253" t="s">
        <v>1452</v>
      </c>
      <c r="L253" t="s">
        <v>224</v>
      </c>
      <c r="M253" t="s">
        <v>225</v>
      </c>
      <c r="N253">
        <v>7200000</v>
      </c>
      <c r="O253" t="s">
        <v>226</v>
      </c>
      <c r="P253" t="b">
        <v>0</v>
      </c>
      <c r="Q253">
        <v>0.90000150000000001</v>
      </c>
      <c r="R253">
        <v>1.2048213000000001</v>
      </c>
      <c r="S253">
        <v>1589536585</v>
      </c>
      <c r="T253">
        <v>75.599999999999994</v>
      </c>
      <c r="U253">
        <v>76.7</v>
      </c>
      <c r="V253" t="s">
        <v>6384</v>
      </c>
      <c r="W253">
        <v>75.2</v>
      </c>
      <c r="X253">
        <v>1423</v>
      </c>
      <c r="Y253">
        <v>74.7</v>
      </c>
      <c r="Z253">
        <v>75.400000000000006</v>
      </c>
      <c r="AA253">
        <v>75.900000000000006</v>
      </c>
      <c r="AB253">
        <v>0</v>
      </c>
      <c r="AC253">
        <v>0</v>
      </c>
      <c r="AD253" t="s">
        <v>227</v>
      </c>
      <c r="AE253" t="s">
        <v>49</v>
      </c>
      <c r="AF253">
        <v>75.2</v>
      </c>
      <c r="AG253">
        <v>15528</v>
      </c>
      <c r="AH253">
        <v>11645</v>
      </c>
      <c r="AI253">
        <v>34.6</v>
      </c>
      <c r="AJ253">
        <v>0.84390240000000005</v>
      </c>
      <c r="AK253" t="s">
        <v>1453</v>
      </c>
      <c r="AL253">
        <v>-24.800003</v>
      </c>
      <c r="AM253">
        <v>-0.24701197</v>
      </c>
      <c r="AN253">
        <v>41</v>
      </c>
      <c r="AO253">
        <v>100.4</v>
      </c>
      <c r="AP253">
        <v>1496188800</v>
      </c>
      <c r="AQ253">
        <v>1585890000</v>
      </c>
      <c r="AR253">
        <v>1595826000</v>
      </c>
      <c r="AS253">
        <v>1596186000</v>
      </c>
      <c r="AT253">
        <v>1.716</v>
      </c>
      <c r="AV253">
        <v>2.2971887E-2</v>
      </c>
      <c r="AW253" t="s">
        <v>150</v>
      </c>
      <c r="AX253">
        <v>-1.7789999999999999</v>
      </c>
      <c r="AY253">
        <v>14623500</v>
      </c>
      <c r="AZ253">
        <v>35.439</v>
      </c>
      <c r="BA253">
        <v>72.58</v>
      </c>
      <c r="BB253">
        <v>3.0199965999999998</v>
      </c>
      <c r="BC253">
        <v>4.1609212999999999E-2</v>
      </c>
      <c r="BD253">
        <v>74.502799999999993</v>
      </c>
      <c r="BE253">
        <v>1.0971985</v>
      </c>
      <c r="BF253">
        <v>1.4726942999999999E-2</v>
      </c>
      <c r="BG253">
        <v>1097386880</v>
      </c>
      <c r="BH253">
        <v>2.1332429999999998</v>
      </c>
      <c r="BI253">
        <v>15</v>
      </c>
      <c r="BJ253">
        <v>0</v>
      </c>
      <c r="BK253" t="b">
        <v>0</v>
      </c>
      <c r="BL253">
        <v>2</v>
      </c>
      <c r="BM253">
        <v>1173686400000</v>
      </c>
      <c r="BN253" t="s">
        <v>1149</v>
      </c>
    </row>
    <row r="254" spans="1:66" x14ac:dyDescent="0.2">
      <c r="A254" t="s">
        <v>1150</v>
      </c>
      <c r="C254" t="s">
        <v>142</v>
      </c>
      <c r="D254" t="s">
        <v>143</v>
      </c>
      <c r="E254" t="s">
        <v>162</v>
      </c>
      <c r="F254" t="b">
        <v>0</v>
      </c>
      <c r="G254" t="s">
        <v>46</v>
      </c>
      <c r="H254" t="s">
        <v>223</v>
      </c>
      <c r="I254" t="s">
        <v>1454</v>
      </c>
      <c r="J254" t="s">
        <v>1455</v>
      </c>
      <c r="K254" t="s">
        <v>1456</v>
      </c>
      <c r="L254" t="s">
        <v>224</v>
      </c>
      <c r="M254" t="s">
        <v>225</v>
      </c>
      <c r="N254">
        <v>7200000</v>
      </c>
      <c r="O254" t="s">
        <v>226</v>
      </c>
      <c r="P254" t="b">
        <v>0</v>
      </c>
      <c r="Q254">
        <v>0</v>
      </c>
      <c r="R254">
        <v>0</v>
      </c>
      <c r="S254">
        <v>1589526111</v>
      </c>
      <c r="T254">
        <v>66</v>
      </c>
      <c r="U254">
        <v>66</v>
      </c>
      <c r="V254" t="s">
        <v>6248</v>
      </c>
      <c r="W254">
        <v>66</v>
      </c>
      <c r="X254">
        <v>1</v>
      </c>
      <c r="Y254">
        <v>66</v>
      </c>
      <c r="Z254">
        <v>66</v>
      </c>
      <c r="AA254">
        <v>66.599999999999994</v>
      </c>
      <c r="AB254">
        <v>0</v>
      </c>
      <c r="AC254">
        <v>0</v>
      </c>
      <c r="AD254" t="s">
        <v>227</v>
      </c>
      <c r="AE254" t="s">
        <v>46</v>
      </c>
      <c r="AF254">
        <v>66</v>
      </c>
      <c r="AG254">
        <v>739</v>
      </c>
      <c r="AH254">
        <v>180</v>
      </c>
      <c r="AI254">
        <v>9</v>
      </c>
      <c r="AJ254">
        <v>0.15789473000000001</v>
      </c>
      <c r="AK254" t="s">
        <v>1457</v>
      </c>
      <c r="AL254">
        <v>-19</v>
      </c>
      <c r="AM254">
        <v>-0.22352941000000001</v>
      </c>
      <c r="AN254">
        <v>57</v>
      </c>
      <c r="AO254">
        <v>85</v>
      </c>
      <c r="AP254">
        <v>1553472000</v>
      </c>
      <c r="AT254">
        <v>1.3</v>
      </c>
      <c r="AU254">
        <v>8.1906184999999994</v>
      </c>
      <c r="AV254">
        <v>1.9696970000000001E-2</v>
      </c>
      <c r="AW254" t="s">
        <v>150</v>
      </c>
      <c r="AX254">
        <v>8.0579999999999998</v>
      </c>
      <c r="AY254">
        <v>5999430</v>
      </c>
      <c r="AZ254">
        <v>73.292000000000002</v>
      </c>
      <c r="BA254">
        <v>68</v>
      </c>
      <c r="BB254">
        <v>-2</v>
      </c>
      <c r="BC254">
        <v>-2.9411764999999999E-2</v>
      </c>
      <c r="BD254">
        <v>74.555244000000002</v>
      </c>
      <c r="BE254">
        <v>-8.5552440000000001</v>
      </c>
      <c r="BF254">
        <v>-0.11475041</v>
      </c>
      <c r="BG254">
        <v>395962368</v>
      </c>
      <c r="BH254">
        <v>0.90050757000000003</v>
      </c>
      <c r="BI254">
        <v>15</v>
      </c>
      <c r="BJ254">
        <v>0</v>
      </c>
      <c r="BK254" t="b">
        <v>0</v>
      </c>
      <c r="BL254">
        <v>2</v>
      </c>
      <c r="BM254">
        <v>992242800000</v>
      </c>
      <c r="BN254" t="s">
        <v>1150</v>
      </c>
    </row>
    <row r="255" spans="1:66" x14ac:dyDescent="0.2">
      <c r="A255" t="s">
        <v>1151</v>
      </c>
      <c r="C255" t="s">
        <v>142</v>
      </c>
      <c r="D255" t="s">
        <v>143</v>
      </c>
      <c r="E255" t="s">
        <v>162</v>
      </c>
      <c r="F255" t="b">
        <v>0</v>
      </c>
      <c r="G255" t="s">
        <v>46</v>
      </c>
      <c r="H255" t="s">
        <v>223</v>
      </c>
      <c r="I255" t="s">
        <v>1458</v>
      </c>
      <c r="J255" t="s">
        <v>1459</v>
      </c>
      <c r="K255" t="s">
        <v>1460</v>
      </c>
      <c r="L255" t="s">
        <v>224</v>
      </c>
      <c r="M255" t="s">
        <v>225</v>
      </c>
      <c r="N255">
        <v>7200000</v>
      </c>
      <c r="O255" t="s">
        <v>226</v>
      </c>
      <c r="P255" t="b">
        <v>0</v>
      </c>
      <c r="Q255">
        <v>0</v>
      </c>
      <c r="R255">
        <v>0</v>
      </c>
      <c r="S255">
        <v>1589466077</v>
      </c>
      <c r="T255">
        <v>87.4</v>
      </c>
      <c r="U255">
        <v>88.8</v>
      </c>
      <c r="V255" t="s">
        <v>1461</v>
      </c>
      <c r="W255">
        <v>87.4</v>
      </c>
      <c r="X255">
        <v>25</v>
      </c>
      <c r="Y255">
        <v>87.4</v>
      </c>
      <c r="Z255">
        <v>87</v>
      </c>
      <c r="AA255">
        <v>88.4</v>
      </c>
      <c r="AB255">
        <v>0</v>
      </c>
      <c r="AC255">
        <v>0</v>
      </c>
      <c r="AD255" t="s">
        <v>227</v>
      </c>
      <c r="AE255" t="s">
        <v>46</v>
      </c>
      <c r="AF255">
        <v>88.8</v>
      </c>
      <c r="AG255">
        <v>326</v>
      </c>
      <c r="AH255">
        <v>169</v>
      </c>
      <c r="AI255">
        <v>5.4000015000000001</v>
      </c>
      <c r="AJ255">
        <v>6.5853679999999998E-2</v>
      </c>
      <c r="AK255" t="s">
        <v>1462</v>
      </c>
      <c r="AL255">
        <v>-32.6</v>
      </c>
      <c r="AM255">
        <v>-0.27166665000000001</v>
      </c>
      <c r="AN255">
        <v>82</v>
      </c>
      <c r="AO255">
        <v>120</v>
      </c>
      <c r="AP255">
        <v>1541980800</v>
      </c>
      <c r="AT255">
        <v>0.25</v>
      </c>
      <c r="AV255">
        <v>2.8604118E-3</v>
      </c>
      <c r="AW255" t="s">
        <v>150</v>
      </c>
      <c r="AX255">
        <v>-6.0659999999999998</v>
      </c>
      <c r="AY255">
        <v>1397900</v>
      </c>
      <c r="AZ255">
        <v>42.280999999999999</v>
      </c>
      <c r="BA255">
        <v>87.748570000000001</v>
      </c>
      <c r="BB255">
        <v>-0.34857178</v>
      </c>
      <c r="BC255">
        <v>-3.9723924999999997E-3</v>
      </c>
      <c r="BD255">
        <v>100.13916</v>
      </c>
      <c r="BE255">
        <v>-12.739159000000001</v>
      </c>
      <c r="BF255">
        <v>-0.12721455000000001</v>
      </c>
      <c r="BG255">
        <v>122176464</v>
      </c>
      <c r="BH255">
        <v>2.0671225</v>
      </c>
      <c r="BI255">
        <v>15</v>
      </c>
      <c r="BJ255">
        <v>0</v>
      </c>
      <c r="BK255" t="b">
        <v>0</v>
      </c>
      <c r="BL255">
        <v>2</v>
      </c>
      <c r="BM255">
        <v>968310000000</v>
      </c>
      <c r="BN255" t="s">
        <v>1151</v>
      </c>
    </row>
    <row r="256" spans="1:66" x14ac:dyDescent="0.2">
      <c r="A256" t="s">
        <v>406</v>
      </c>
      <c r="C256" t="s">
        <v>142</v>
      </c>
      <c r="D256" t="s">
        <v>143</v>
      </c>
      <c r="E256" t="s">
        <v>162</v>
      </c>
      <c r="F256" t="b">
        <v>0</v>
      </c>
      <c r="G256" t="s">
        <v>46</v>
      </c>
      <c r="H256" t="s">
        <v>223</v>
      </c>
      <c r="I256" t="s">
        <v>441</v>
      </c>
      <c r="J256" t="s">
        <v>442</v>
      </c>
      <c r="K256" t="s">
        <v>443</v>
      </c>
      <c r="L256" t="s">
        <v>224</v>
      </c>
      <c r="M256" t="s">
        <v>225</v>
      </c>
      <c r="N256">
        <v>7200000</v>
      </c>
      <c r="O256" t="s">
        <v>226</v>
      </c>
      <c r="P256" t="b">
        <v>0</v>
      </c>
      <c r="Q256">
        <v>7.1999549999999995E-2</v>
      </c>
      <c r="R256">
        <v>0.96462417</v>
      </c>
      <c r="S256">
        <v>1589538844</v>
      </c>
      <c r="T256">
        <v>7.5359999999999996</v>
      </c>
      <c r="U256">
        <v>7.6719999999999997</v>
      </c>
      <c r="V256" t="s">
        <v>6321</v>
      </c>
      <c r="W256">
        <v>7.4560000000000004</v>
      </c>
      <c r="X256">
        <v>5299339</v>
      </c>
      <c r="Y256">
        <v>7.4640000000000004</v>
      </c>
      <c r="Z256">
        <v>7.5460000000000003</v>
      </c>
      <c r="AA256">
        <v>7.5460000000000003</v>
      </c>
      <c r="AB256">
        <v>0</v>
      </c>
      <c r="AC256">
        <v>0</v>
      </c>
      <c r="AD256" t="s">
        <v>227</v>
      </c>
      <c r="AE256" t="s">
        <v>46</v>
      </c>
      <c r="AF256">
        <v>7.6479999999999997</v>
      </c>
      <c r="AG256">
        <v>22011434</v>
      </c>
      <c r="AH256">
        <v>16369534</v>
      </c>
      <c r="AI256">
        <v>1.3560000000000001</v>
      </c>
      <c r="AJ256">
        <v>0.21941747</v>
      </c>
      <c r="AK256" t="s">
        <v>444</v>
      </c>
      <c r="AL256">
        <v>-6.2590003000000003</v>
      </c>
      <c r="AM256">
        <v>-0.45371515000000001</v>
      </c>
      <c r="AN256">
        <v>6.18</v>
      </c>
      <c r="AO256">
        <v>13.795</v>
      </c>
      <c r="AP256">
        <v>1589155200</v>
      </c>
      <c r="AQ256">
        <v>1596085200</v>
      </c>
      <c r="AR256">
        <v>1596085200</v>
      </c>
      <c r="AS256">
        <v>1596085200</v>
      </c>
      <c r="AT256">
        <v>0.13900000000000001</v>
      </c>
      <c r="AU256">
        <v>4.8682169999999996</v>
      </c>
      <c r="AV256">
        <v>1.8622722000000001E-2</v>
      </c>
      <c r="AW256" t="s">
        <v>150</v>
      </c>
      <c r="AX256">
        <v>1.548</v>
      </c>
      <c r="AY256">
        <v>2399020032</v>
      </c>
      <c r="AZ256">
        <v>20.29</v>
      </c>
      <c r="BA256">
        <v>8.1020559999999993</v>
      </c>
      <c r="BB256">
        <v>-0.5660558</v>
      </c>
      <c r="BC256">
        <v>-6.9865696000000005E-2</v>
      </c>
      <c r="BD256">
        <v>11.191333999999999</v>
      </c>
      <c r="BE256">
        <v>-3.6553339999999999</v>
      </c>
      <c r="BF256">
        <v>-0.32662183</v>
      </c>
      <c r="BG256">
        <v>18079014912</v>
      </c>
      <c r="BH256">
        <v>0.37141445000000001</v>
      </c>
      <c r="BI256">
        <v>15</v>
      </c>
      <c r="BJ256">
        <v>0</v>
      </c>
      <c r="BK256" t="b">
        <v>0</v>
      </c>
      <c r="BL256">
        <v>2</v>
      </c>
      <c r="BM256">
        <v>796892400000</v>
      </c>
      <c r="BN256" t="s">
        <v>406</v>
      </c>
    </row>
    <row r="257" spans="1:66" x14ac:dyDescent="0.2">
      <c r="A257" t="s">
        <v>1152</v>
      </c>
      <c r="C257" t="s">
        <v>142</v>
      </c>
      <c r="D257" t="s">
        <v>143</v>
      </c>
      <c r="E257" t="s">
        <v>162</v>
      </c>
      <c r="F257" t="b">
        <v>0</v>
      </c>
      <c r="G257" t="s">
        <v>46</v>
      </c>
      <c r="H257" t="s">
        <v>223</v>
      </c>
      <c r="I257" t="s">
        <v>1463</v>
      </c>
      <c r="J257" t="s">
        <v>1464</v>
      </c>
      <c r="K257" t="s">
        <v>1465</v>
      </c>
      <c r="L257" t="s">
        <v>224</v>
      </c>
      <c r="M257" t="s">
        <v>225</v>
      </c>
      <c r="N257">
        <v>7200000</v>
      </c>
      <c r="O257" t="s">
        <v>226</v>
      </c>
      <c r="P257" t="b">
        <v>0</v>
      </c>
      <c r="Q257">
        <v>0.39999390000000001</v>
      </c>
      <c r="R257">
        <v>0.24721502000000001</v>
      </c>
      <c r="S257">
        <v>1589538326</v>
      </c>
      <c r="T257">
        <v>162.19999999999999</v>
      </c>
      <c r="U257">
        <v>162.4</v>
      </c>
      <c r="V257" t="s">
        <v>6385</v>
      </c>
      <c r="W257">
        <v>158.4</v>
      </c>
      <c r="X257">
        <v>8531</v>
      </c>
      <c r="Y257">
        <v>161.80000000000001</v>
      </c>
      <c r="Z257">
        <v>162</v>
      </c>
      <c r="AA257">
        <v>162.4</v>
      </c>
      <c r="AB257">
        <v>0</v>
      </c>
      <c r="AC257">
        <v>0</v>
      </c>
      <c r="AD257" t="s">
        <v>227</v>
      </c>
      <c r="AE257" t="s">
        <v>46</v>
      </c>
      <c r="AF257">
        <v>161</v>
      </c>
      <c r="AG257">
        <v>31727</v>
      </c>
      <c r="AH257">
        <v>12522</v>
      </c>
      <c r="AI257">
        <v>36.6</v>
      </c>
      <c r="AJ257">
        <v>0.29140126999999999</v>
      </c>
      <c r="AK257" t="s">
        <v>1466</v>
      </c>
      <c r="AL257">
        <v>-27.400010000000002</v>
      </c>
      <c r="AM257">
        <v>-0.14451480999999999</v>
      </c>
      <c r="AN257">
        <v>125.6</v>
      </c>
      <c r="AO257">
        <v>189.6</v>
      </c>
      <c r="AP257">
        <v>1584403200</v>
      </c>
      <c r="AQ257">
        <v>1597157940</v>
      </c>
      <c r="AR257">
        <v>1597157940</v>
      </c>
      <c r="AS257">
        <v>1597157940</v>
      </c>
      <c r="AT257">
        <v>3</v>
      </c>
      <c r="AV257">
        <v>1.8541408999999998E-2</v>
      </c>
      <c r="AW257" t="s">
        <v>150</v>
      </c>
      <c r="AX257">
        <v>-5.0940000000000003</v>
      </c>
      <c r="AY257">
        <v>12600000</v>
      </c>
      <c r="AZ257">
        <v>39.712000000000003</v>
      </c>
      <c r="BA257">
        <v>161.02286000000001</v>
      </c>
      <c r="BB257">
        <v>1.1771393000000001</v>
      </c>
      <c r="BC257">
        <v>7.3103863E-3</v>
      </c>
      <c r="BD257">
        <v>168.23356999999999</v>
      </c>
      <c r="BE257">
        <v>-6.0335692999999999</v>
      </c>
      <c r="BF257">
        <v>-3.5864239999999999E-2</v>
      </c>
      <c r="BG257">
        <v>2757400064</v>
      </c>
      <c r="BH257">
        <v>4.0844072999999996</v>
      </c>
      <c r="BI257">
        <v>15</v>
      </c>
      <c r="BJ257">
        <v>0</v>
      </c>
      <c r="BK257" t="b">
        <v>0</v>
      </c>
      <c r="BL257">
        <v>2</v>
      </c>
      <c r="BM257">
        <v>800175600000</v>
      </c>
      <c r="BN257" t="s">
        <v>1152</v>
      </c>
    </row>
    <row r="258" spans="1:66" x14ac:dyDescent="0.2">
      <c r="A258" t="s">
        <v>1153</v>
      </c>
      <c r="C258" t="s">
        <v>142</v>
      </c>
      <c r="D258" t="s">
        <v>143</v>
      </c>
      <c r="E258" t="s">
        <v>162</v>
      </c>
      <c r="F258" t="b">
        <v>0</v>
      </c>
      <c r="G258" t="s">
        <v>46</v>
      </c>
      <c r="H258" t="s">
        <v>223</v>
      </c>
      <c r="I258" t="s">
        <v>1467</v>
      </c>
      <c r="J258" t="s">
        <v>1468</v>
      </c>
      <c r="K258" t="s">
        <v>1469</v>
      </c>
      <c r="L258" t="s">
        <v>224</v>
      </c>
      <c r="M258" t="s">
        <v>225</v>
      </c>
      <c r="N258">
        <v>7200000</v>
      </c>
      <c r="O258" t="s">
        <v>226</v>
      </c>
      <c r="P258" t="b">
        <v>0</v>
      </c>
      <c r="Q258">
        <v>-1</v>
      </c>
      <c r="R258">
        <v>-1.9762846000000001</v>
      </c>
      <c r="S258">
        <v>1589538792</v>
      </c>
      <c r="T258">
        <v>49.6</v>
      </c>
      <c r="U258">
        <v>51.8</v>
      </c>
      <c r="V258" t="s">
        <v>6386</v>
      </c>
      <c r="W258">
        <v>49.1</v>
      </c>
      <c r="X258">
        <v>63283</v>
      </c>
      <c r="Y258">
        <v>50.6</v>
      </c>
      <c r="Z258">
        <v>49.6</v>
      </c>
      <c r="AA258">
        <v>49.64</v>
      </c>
      <c r="AB258">
        <v>0</v>
      </c>
      <c r="AC258">
        <v>0</v>
      </c>
      <c r="AD258" t="s">
        <v>227</v>
      </c>
      <c r="AE258" t="s">
        <v>46</v>
      </c>
      <c r="AF258">
        <v>49.46</v>
      </c>
      <c r="AG258">
        <v>196637</v>
      </c>
      <c r="AH258">
        <v>140691</v>
      </c>
      <c r="AI258">
        <v>8.5999979999999994</v>
      </c>
      <c r="AJ258">
        <v>0.20975605999999999</v>
      </c>
      <c r="AK258" t="s">
        <v>1470</v>
      </c>
      <c r="AL258">
        <v>-13.600002</v>
      </c>
      <c r="AM258">
        <v>-0.21518989999999999</v>
      </c>
      <c r="AN258">
        <v>41</v>
      </c>
      <c r="AO258">
        <v>63.2</v>
      </c>
      <c r="AP258">
        <v>1589846400</v>
      </c>
      <c r="AQ258">
        <v>1594789200</v>
      </c>
      <c r="AR258">
        <v>1594789200</v>
      </c>
      <c r="AS258">
        <v>1594789200</v>
      </c>
      <c r="AT258">
        <v>1.9</v>
      </c>
      <c r="AU258">
        <v>18.71698</v>
      </c>
      <c r="AV258">
        <v>3.7549406E-2</v>
      </c>
      <c r="AW258" t="s">
        <v>150</v>
      </c>
      <c r="AX258">
        <v>2.65</v>
      </c>
      <c r="AY258">
        <v>65043000</v>
      </c>
      <c r="AZ258">
        <v>27.279</v>
      </c>
      <c r="BA258">
        <v>52.734164999999997</v>
      </c>
      <c r="BB258">
        <v>-3.1341667000000002</v>
      </c>
      <c r="BC258">
        <v>-5.9433321999999997E-2</v>
      </c>
      <c r="BD258">
        <v>52.487015</v>
      </c>
      <c r="BE258">
        <v>-2.8870163</v>
      </c>
      <c r="BF258">
        <v>-5.500439E-2</v>
      </c>
      <c r="BG258">
        <v>3226132736</v>
      </c>
      <c r="BH258">
        <v>1.8182484999999999</v>
      </c>
      <c r="BI258">
        <v>15</v>
      </c>
      <c r="BJ258">
        <v>0</v>
      </c>
      <c r="BK258" t="b">
        <v>0</v>
      </c>
      <c r="BL258">
        <v>2</v>
      </c>
      <c r="BM258">
        <v>1332230400000</v>
      </c>
      <c r="BN258" t="s">
        <v>1153</v>
      </c>
    </row>
    <row r="259" spans="1:66" x14ac:dyDescent="0.2">
      <c r="A259" t="s">
        <v>1154</v>
      </c>
      <c r="C259" t="s">
        <v>142</v>
      </c>
      <c r="D259" t="s">
        <v>143</v>
      </c>
      <c r="E259" t="s">
        <v>162</v>
      </c>
      <c r="F259" t="b">
        <v>0</v>
      </c>
      <c r="G259" t="s">
        <v>46</v>
      </c>
      <c r="H259" t="s">
        <v>223</v>
      </c>
      <c r="I259" t="s">
        <v>1471</v>
      </c>
      <c r="J259" t="s">
        <v>1472</v>
      </c>
      <c r="K259" t="s">
        <v>1473</v>
      </c>
      <c r="L259" t="s">
        <v>224</v>
      </c>
      <c r="M259" t="s">
        <v>225</v>
      </c>
      <c r="N259">
        <v>7200000</v>
      </c>
      <c r="O259" t="s">
        <v>226</v>
      </c>
      <c r="P259" t="b">
        <v>0</v>
      </c>
      <c r="Q259">
        <v>-0.34000015</v>
      </c>
      <c r="R259">
        <v>-1.4026409</v>
      </c>
      <c r="S259">
        <v>1589538823</v>
      </c>
      <c r="T259">
        <v>23.9</v>
      </c>
      <c r="U259">
        <v>25.24</v>
      </c>
      <c r="V259" t="s">
        <v>6387</v>
      </c>
      <c r="W259">
        <v>23.73</v>
      </c>
      <c r="X259">
        <v>569392</v>
      </c>
      <c r="Y259">
        <v>24.24</v>
      </c>
      <c r="Z259">
        <v>23.9</v>
      </c>
      <c r="AA259">
        <v>23.92</v>
      </c>
      <c r="AB259">
        <v>0</v>
      </c>
      <c r="AC259">
        <v>0</v>
      </c>
      <c r="AD259" t="s">
        <v>227</v>
      </c>
      <c r="AE259" t="s">
        <v>46</v>
      </c>
      <c r="AF259">
        <v>24.9</v>
      </c>
      <c r="AG259">
        <v>1322652</v>
      </c>
      <c r="AH259">
        <v>1659752</v>
      </c>
      <c r="AI259">
        <v>4.5</v>
      </c>
      <c r="AJ259">
        <v>0.23195876000000001</v>
      </c>
      <c r="AK259" t="s">
        <v>1474</v>
      </c>
      <c r="AL259">
        <v>-75.7</v>
      </c>
      <c r="AM259">
        <v>-0.76004015999999996</v>
      </c>
      <c r="AN259">
        <v>19.399999999999999</v>
      </c>
      <c r="AO259">
        <v>99.6</v>
      </c>
      <c r="AP259">
        <v>1557964800</v>
      </c>
      <c r="AQ259">
        <v>1596466740</v>
      </c>
      <c r="AR259">
        <v>1596466740</v>
      </c>
      <c r="AS259">
        <v>1596466740</v>
      </c>
      <c r="AT259">
        <v>4</v>
      </c>
      <c r="AV259">
        <v>0.16501650000000001</v>
      </c>
      <c r="AW259" t="s">
        <v>150</v>
      </c>
      <c r="AX259">
        <v>-0.53100000000000003</v>
      </c>
      <c r="AY259">
        <v>55437100</v>
      </c>
      <c r="AZ259">
        <v>52.972999999999999</v>
      </c>
      <c r="BA259">
        <v>27.692499999999999</v>
      </c>
      <c r="BB259">
        <v>-3.7924994999999999</v>
      </c>
      <c r="BC259">
        <v>-0.13695041999999999</v>
      </c>
      <c r="BD259">
        <v>69.434166000000005</v>
      </c>
      <c r="BE259">
        <v>-45.534163999999997</v>
      </c>
      <c r="BF259">
        <v>-0.65578899999999996</v>
      </c>
      <c r="BG259">
        <v>1324946688</v>
      </c>
      <c r="BH259">
        <v>0.45117325000000003</v>
      </c>
      <c r="BI259">
        <v>15</v>
      </c>
      <c r="BJ259">
        <v>0</v>
      </c>
      <c r="BK259" t="b">
        <v>0</v>
      </c>
      <c r="BL259">
        <v>2</v>
      </c>
      <c r="BM259">
        <v>1133856000000</v>
      </c>
      <c r="BN259" t="s">
        <v>1154</v>
      </c>
    </row>
    <row r="260" spans="1:66" x14ac:dyDescent="0.2">
      <c r="A260" t="s">
        <v>1155</v>
      </c>
      <c r="C260" t="s">
        <v>142</v>
      </c>
      <c r="D260" t="s">
        <v>143</v>
      </c>
      <c r="E260" t="s">
        <v>162</v>
      </c>
      <c r="F260" t="b">
        <v>0</v>
      </c>
      <c r="G260" t="s">
        <v>46</v>
      </c>
      <c r="H260" t="s">
        <v>223</v>
      </c>
      <c r="I260" t="s">
        <v>1475</v>
      </c>
      <c r="J260" t="s">
        <v>1476</v>
      </c>
      <c r="K260" t="s">
        <v>1477</v>
      </c>
      <c r="L260" t="s">
        <v>224</v>
      </c>
      <c r="M260" t="s">
        <v>225</v>
      </c>
      <c r="N260">
        <v>7200000</v>
      </c>
      <c r="O260" t="s">
        <v>226</v>
      </c>
      <c r="P260" t="b">
        <v>0</v>
      </c>
      <c r="Q260">
        <v>-2.5</v>
      </c>
      <c r="R260">
        <v>-2.3474178000000001</v>
      </c>
      <c r="S260">
        <v>1589531816</v>
      </c>
      <c r="T260">
        <v>104</v>
      </c>
      <c r="U260">
        <v>106</v>
      </c>
      <c r="V260" t="s">
        <v>6388</v>
      </c>
      <c r="W260">
        <v>104</v>
      </c>
      <c r="X260">
        <v>150</v>
      </c>
      <c r="Y260">
        <v>106.5</v>
      </c>
      <c r="Z260">
        <v>103.5</v>
      </c>
      <c r="AA260">
        <v>105</v>
      </c>
      <c r="AB260">
        <v>0</v>
      </c>
      <c r="AC260">
        <v>0</v>
      </c>
      <c r="AD260" t="s">
        <v>227</v>
      </c>
      <c r="AE260" t="s">
        <v>46</v>
      </c>
      <c r="AF260">
        <v>105</v>
      </c>
      <c r="AG260">
        <v>558</v>
      </c>
      <c r="AH260">
        <v>342</v>
      </c>
      <c r="AI260">
        <v>14</v>
      </c>
      <c r="AJ260">
        <v>0.15555556000000001</v>
      </c>
      <c r="AK260" t="s">
        <v>1478</v>
      </c>
      <c r="AL260">
        <v>-57.082000000000001</v>
      </c>
      <c r="AM260">
        <v>-0.35436610000000002</v>
      </c>
      <c r="AN260">
        <v>90</v>
      </c>
      <c r="AO260">
        <v>161.08199999999999</v>
      </c>
      <c r="AP260">
        <v>1588550400</v>
      </c>
      <c r="AT260">
        <v>1.1000000000000001</v>
      </c>
      <c r="AU260">
        <v>17.43796</v>
      </c>
      <c r="AV260">
        <v>1.0328637999999999E-2</v>
      </c>
      <c r="AW260" t="s">
        <v>150</v>
      </c>
      <c r="AX260">
        <v>5.9640000000000004</v>
      </c>
      <c r="AY260">
        <v>1035820</v>
      </c>
      <c r="AZ260">
        <v>77.048000000000002</v>
      </c>
      <c r="BA260">
        <v>102.49715</v>
      </c>
      <c r="BB260">
        <v>1.5028534</v>
      </c>
      <c r="BC260">
        <v>1.4662392E-2</v>
      </c>
      <c r="BD260">
        <v>121.50555</v>
      </c>
      <c r="BE260">
        <v>-17.505547</v>
      </c>
      <c r="BF260">
        <v>-0.14407200000000001</v>
      </c>
      <c r="BG260">
        <v>107725280</v>
      </c>
      <c r="BH260">
        <v>1.3498079999999999</v>
      </c>
      <c r="BI260">
        <v>15</v>
      </c>
      <c r="BJ260">
        <v>0</v>
      </c>
      <c r="BK260" t="b">
        <v>0</v>
      </c>
      <c r="BL260">
        <v>2</v>
      </c>
      <c r="BM260">
        <v>1222412400000</v>
      </c>
      <c r="BN260" t="s">
        <v>1155</v>
      </c>
    </row>
    <row r="261" spans="1:66" x14ac:dyDescent="0.2">
      <c r="A261" t="s">
        <v>1156</v>
      </c>
      <c r="C261" t="s">
        <v>142</v>
      </c>
      <c r="D261" t="s">
        <v>143</v>
      </c>
      <c r="E261" t="s">
        <v>162</v>
      </c>
      <c r="F261" t="b">
        <v>0</v>
      </c>
      <c r="G261" t="s">
        <v>46</v>
      </c>
      <c r="H261" t="s">
        <v>223</v>
      </c>
      <c r="I261" t="s">
        <v>1479</v>
      </c>
      <c r="J261" t="s">
        <v>1480</v>
      </c>
      <c r="K261" t="s">
        <v>1481</v>
      </c>
      <c r="L261" t="s">
        <v>224</v>
      </c>
      <c r="M261" t="s">
        <v>225</v>
      </c>
      <c r="N261">
        <v>7200000</v>
      </c>
      <c r="O261" t="s">
        <v>226</v>
      </c>
      <c r="P261" t="b">
        <v>0</v>
      </c>
      <c r="Q261">
        <v>3.9999960000000001E-2</v>
      </c>
      <c r="R261">
        <v>0.76045549999999995</v>
      </c>
      <c r="S261">
        <v>1589538833</v>
      </c>
      <c r="T261">
        <v>5.3</v>
      </c>
      <c r="U261">
        <v>5.35</v>
      </c>
      <c r="V261" t="s">
        <v>6389</v>
      </c>
      <c r="W261">
        <v>5.24</v>
      </c>
      <c r="X261">
        <v>262707</v>
      </c>
      <c r="Y261">
        <v>5.26</v>
      </c>
      <c r="Z261">
        <v>5.3</v>
      </c>
      <c r="AA261">
        <v>5.32</v>
      </c>
      <c r="AB261">
        <v>0</v>
      </c>
      <c r="AC261">
        <v>0</v>
      </c>
      <c r="AD261" t="s">
        <v>227</v>
      </c>
      <c r="AE261" t="s">
        <v>46</v>
      </c>
      <c r="AF261">
        <v>5.3</v>
      </c>
      <c r="AG261">
        <v>524864</v>
      </c>
      <c r="AH261">
        <v>332944</v>
      </c>
      <c r="AI261">
        <v>1.4750000999999999</v>
      </c>
      <c r="AJ261">
        <v>0.38562095000000002</v>
      </c>
      <c r="AK261" t="s">
        <v>3073</v>
      </c>
      <c r="AL261">
        <v>-1.9899998000000001</v>
      </c>
      <c r="AM261">
        <v>-0.27297663999999999</v>
      </c>
      <c r="AN261">
        <v>3.8250000000000002</v>
      </c>
      <c r="AO261">
        <v>7.29</v>
      </c>
      <c r="AP261">
        <v>1588723200</v>
      </c>
      <c r="AQ261">
        <v>1582705800</v>
      </c>
      <c r="AR261">
        <v>1582705800</v>
      </c>
      <c r="AS261">
        <v>1582705800</v>
      </c>
      <c r="AT261">
        <v>0.3</v>
      </c>
      <c r="AU261">
        <v>17.096775000000001</v>
      </c>
      <c r="AV261">
        <v>5.7034219999999997E-2</v>
      </c>
      <c r="AW261" t="s">
        <v>150</v>
      </c>
      <c r="AX261">
        <v>0.31</v>
      </c>
      <c r="AY261">
        <v>289671008</v>
      </c>
      <c r="AZ261">
        <v>5.9329999999999998</v>
      </c>
      <c r="BA261">
        <v>5.7261110000000004</v>
      </c>
      <c r="BB261">
        <v>-0.42611073999999999</v>
      </c>
      <c r="BC261">
        <v>-7.4415386E-2</v>
      </c>
      <c r="BD261">
        <v>5.9449306000000002</v>
      </c>
      <c r="BE261">
        <v>-0.64493036000000004</v>
      </c>
      <c r="BF261">
        <v>-0.10848409000000001</v>
      </c>
      <c r="BG261">
        <v>1544435968</v>
      </c>
      <c r="BH261">
        <v>0.89330863999999999</v>
      </c>
      <c r="BI261">
        <v>15</v>
      </c>
      <c r="BJ261">
        <v>0</v>
      </c>
      <c r="BK261" t="b">
        <v>0</v>
      </c>
      <c r="BL261">
        <v>2</v>
      </c>
      <c r="BM261">
        <v>1128668400000</v>
      </c>
      <c r="BN261" t="s">
        <v>1156</v>
      </c>
    </row>
    <row r="262" spans="1:66" x14ac:dyDescent="0.2">
      <c r="A262" t="s">
        <v>1157</v>
      </c>
      <c r="C262" t="s">
        <v>142</v>
      </c>
      <c r="D262" t="s">
        <v>143</v>
      </c>
      <c r="E262" t="s">
        <v>162</v>
      </c>
      <c r="F262" t="b">
        <v>0</v>
      </c>
      <c r="G262" t="s">
        <v>46</v>
      </c>
      <c r="H262" t="s">
        <v>223</v>
      </c>
      <c r="I262" t="s">
        <v>1482</v>
      </c>
      <c r="J262" t="s">
        <v>1483</v>
      </c>
      <c r="K262" t="s">
        <v>1484</v>
      </c>
      <c r="L262" t="s">
        <v>224</v>
      </c>
      <c r="M262" t="s">
        <v>225</v>
      </c>
      <c r="N262">
        <v>7200000</v>
      </c>
      <c r="O262" t="s">
        <v>226</v>
      </c>
      <c r="P262" t="b">
        <v>0</v>
      </c>
      <c r="Q262">
        <v>0</v>
      </c>
      <c r="R262">
        <v>0</v>
      </c>
      <c r="S262">
        <v>1588779095</v>
      </c>
      <c r="T262">
        <v>446</v>
      </c>
      <c r="U262">
        <v>446</v>
      </c>
      <c r="V262" t="s">
        <v>1485</v>
      </c>
      <c r="W262">
        <v>446</v>
      </c>
      <c r="X262">
        <v>26</v>
      </c>
      <c r="Y262">
        <v>446</v>
      </c>
      <c r="Z262">
        <v>442</v>
      </c>
      <c r="AA262">
        <v>446</v>
      </c>
      <c r="AB262">
        <v>0</v>
      </c>
      <c r="AC262">
        <v>0</v>
      </c>
      <c r="AD262" t="s">
        <v>227</v>
      </c>
      <c r="AE262" t="s">
        <v>46</v>
      </c>
      <c r="AF262">
        <v>446</v>
      </c>
      <c r="AG262">
        <v>7</v>
      </c>
      <c r="AH262">
        <v>3</v>
      </c>
      <c r="AI262">
        <v>38</v>
      </c>
      <c r="AJ262">
        <v>9.3137259999999999E-2</v>
      </c>
      <c r="AK262" t="s">
        <v>1486</v>
      </c>
      <c r="AL262">
        <v>0</v>
      </c>
      <c r="AM262">
        <v>0</v>
      </c>
      <c r="AN262">
        <v>408</v>
      </c>
      <c r="AO262">
        <v>446</v>
      </c>
      <c r="AU262">
        <v>19.9392</v>
      </c>
      <c r="AW262" t="s">
        <v>150</v>
      </c>
      <c r="AX262">
        <v>22.367999999999999</v>
      </c>
      <c r="AY262">
        <v>228492</v>
      </c>
      <c r="AZ262">
        <v>175.37200000000001</v>
      </c>
      <c r="BA262">
        <v>444.6857</v>
      </c>
      <c r="BB262">
        <v>1.3143005000000001</v>
      </c>
      <c r="BC262">
        <v>2.9555717E-3</v>
      </c>
      <c r="BD262">
        <v>439.56644</v>
      </c>
      <c r="BE262">
        <v>6.4335630000000004</v>
      </c>
      <c r="BF262">
        <v>1.4636157E-2</v>
      </c>
      <c r="BG262">
        <v>101907432</v>
      </c>
      <c r="BH262">
        <v>2.5431653999999999</v>
      </c>
      <c r="BI262">
        <v>15</v>
      </c>
      <c r="BJ262">
        <v>0</v>
      </c>
      <c r="BK262" t="b">
        <v>0</v>
      </c>
      <c r="BL262">
        <v>2</v>
      </c>
      <c r="BM262">
        <v>856339200000</v>
      </c>
      <c r="BN262" t="s">
        <v>1157</v>
      </c>
    </row>
    <row r="263" spans="1:66" x14ac:dyDescent="0.2">
      <c r="A263" t="s">
        <v>1158</v>
      </c>
      <c r="C263" t="s">
        <v>142</v>
      </c>
      <c r="D263" t="s">
        <v>143</v>
      </c>
      <c r="E263" t="s">
        <v>162</v>
      </c>
      <c r="F263" t="b">
        <v>0</v>
      </c>
      <c r="G263" t="s">
        <v>46</v>
      </c>
      <c r="H263" t="s">
        <v>223</v>
      </c>
      <c r="I263" t="s">
        <v>1487</v>
      </c>
      <c r="J263" t="s">
        <v>1488</v>
      </c>
      <c r="K263" t="s">
        <v>1489</v>
      </c>
      <c r="L263" t="s">
        <v>224</v>
      </c>
      <c r="M263" t="s">
        <v>225</v>
      </c>
      <c r="N263">
        <v>7200000</v>
      </c>
      <c r="O263" t="s">
        <v>226</v>
      </c>
      <c r="P263" t="b">
        <v>0</v>
      </c>
      <c r="Q263">
        <v>-4.5</v>
      </c>
      <c r="R263">
        <v>-0.51724135999999998</v>
      </c>
      <c r="S263">
        <v>1589538230</v>
      </c>
      <c r="T263">
        <v>865.5</v>
      </c>
      <c r="U263">
        <v>875</v>
      </c>
      <c r="V263" t="s">
        <v>6390</v>
      </c>
      <c r="W263">
        <v>855</v>
      </c>
      <c r="X263">
        <v>2319</v>
      </c>
      <c r="Y263">
        <v>870</v>
      </c>
      <c r="Z263">
        <v>864.5</v>
      </c>
      <c r="AA263">
        <v>866.5</v>
      </c>
      <c r="AB263">
        <v>0</v>
      </c>
      <c r="AC263">
        <v>0</v>
      </c>
      <c r="AD263" t="s">
        <v>227</v>
      </c>
      <c r="AE263" t="s">
        <v>46</v>
      </c>
      <c r="AF263">
        <v>872.5</v>
      </c>
      <c r="AG263">
        <v>7162</v>
      </c>
      <c r="AH263">
        <v>4438</v>
      </c>
      <c r="AI263">
        <v>140.5</v>
      </c>
      <c r="AJ263">
        <v>0.1937931</v>
      </c>
      <c r="AK263" t="s">
        <v>1490</v>
      </c>
      <c r="AL263">
        <v>-107.5</v>
      </c>
      <c r="AM263">
        <v>-0.11048304</v>
      </c>
      <c r="AN263">
        <v>725</v>
      </c>
      <c r="AO263">
        <v>973</v>
      </c>
      <c r="AP263">
        <v>1586304000</v>
      </c>
      <c r="AT263">
        <v>12</v>
      </c>
      <c r="AU263">
        <v>27.852867</v>
      </c>
      <c r="AV263">
        <v>1.3793102999999999E-2</v>
      </c>
      <c r="AW263" t="s">
        <v>150</v>
      </c>
      <c r="AX263">
        <v>31.074000000000002</v>
      </c>
      <c r="AY263">
        <v>5349810</v>
      </c>
      <c r="AZ263">
        <v>315.87</v>
      </c>
      <c r="BA263">
        <v>878.64290000000005</v>
      </c>
      <c r="BB263">
        <v>-13.142882999999999</v>
      </c>
      <c r="BC263">
        <v>-1.4958163E-2</v>
      </c>
      <c r="BD263">
        <v>858.77970000000005</v>
      </c>
      <c r="BE263">
        <v>6.7202760000000001</v>
      </c>
      <c r="BF263">
        <v>7.8253779999999992E-3</v>
      </c>
      <c r="BG263">
        <v>4630260736</v>
      </c>
      <c r="BH263">
        <v>2.7400513000000002</v>
      </c>
      <c r="BI263">
        <v>15</v>
      </c>
      <c r="BJ263">
        <v>0</v>
      </c>
      <c r="BK263" t="b">
        <v>0</v>
      </c>
      <c r="BL263">
        <v>2</v>
      </c>
      <c r="BM263">
        <v>1102320000000</v>
      </c>
      <c r="BN263" t="s">
        <v>1158</v>
      </c>
    </row>
    <row r="264" spans="1:66" x14ac:dyDescent="0.2">
      <c r="A264" t="s">
        <v>1159</v>
      </c>
      <c r="C264" t="s">
        <v>142</v>
      </c>
      <c r="D264" t="s">
        <v>143</v>
      </c>
      <c r="E264" t="s">
        <v>162</v>
      </c>
      <c r="F264" t="b">
        <v>0</v>
      </c>
      <c r="G264" t="s">
        <v>46</v>
      </c>
      <c r="H264" t="s">
        <v>223</v>
      </c>
      <c r="I264" t="s">
        <v>1491</v>
      </c>
      <c r="J264" t="s">
        <v>1492</v>
      </c>
      <c r="K264" t="s">
        <v>1493</v>
      </c>
      <c r="L264" t="s">
        <v>224</v>
      </c>
      <c r="M264" t="s">
        <v>225</v>
      </c>
      <c r="N264">
        <v>7200000</v>
      </c>
      <c r="O264" t="s">
        <v>226</v>
      </c>
      <c r="P264" t="b">
        <v>0</v>
      </c>
      <c r="Q264">
        <v>-2.4999976000000001E-3</v>
      </c>
      <c r="R264">
        <v>-1.1441635999999999</v>
      </c>
      <c r="S264">
        <v>1589537150</v>
      </c>
      <c r="T264">
        <v>0.216</v>
      </c>
      <c r="U264">
        <v>0.223</v>
      </c>
      <c r="V264" t="s">
        <v>6391</v>
      </c>
      <c r="W264">
        <v>0.2</v>
      </c>
      <c r="X264">
        <v>472331</v>
      </c>
      <c r="Y264">
        <v>0.2185</v>
      </c>
      <c r="Z264">
        <v>0.216</v>
      </c>
      <c r="AA264">
        <v>0.219</v>
      </c>
      <c r="AB264">
        <v>0</v>
      </c>
      <c r="AC264">
        <v>0</v>
      </c>
      <c r="AD264" t="s">
        <v>227</v>
      </c>
      <c r="AE264" t="s">
        <v>46</v>
      </c>
      <c r="AF264">
        <v>0.21249999999999999</v>
      </c>
      <c r="AG264">
        <v>1847908</v>
      </c>
      <c r="AH264">
        <v>932350</v>
      </c>
      <c r="AI264">
        <v>8.3799999999999999E-2</v>
      </c>
      <c r="AJ264">
        <v>0.63388807000000003</v>
      </c>
      <c r="AK264" t="s">
        <v>1494</v>
      </c>
      <c r="AL264">
        <v>-0.116500005</v>
      </c>
      <c r="AM264">
        <v>-0.35037594999999999</v>
      </c>
      <c r="AN264">
        <v>0.13220000000000001</v>
      </c>
      <c r="AO264">
        <v>0.33250000000000002</v>
      </c>
      <c r="AP264">
        <v>1509408000</v>
      </c>
      <c r="AW264" t="s">
        <v>150</v>
      </c>
      <c r="AX264">
        <v>-2.8000000000000001E-2</v>
      </c>
      <c r="AY264">
        <v>773819008</v>
      </c>
      <c r="AZ264">
        <v>0.223</v>
      </c>
      <c r="BA264">
        <v>0.21167142999999999</v>
      </c>
      <c r="BB264">
        <v>4.3285787000000003E-3</v>
      </c>
      <c r="BC264">
        <v>2.0449519999999999E-2</v>
      </c>
      <c r="BD264">
        <v>0.21093356999999999</v>
      </c>
      <c r="BE264">
        <v>5.0664394999999996E-3</v>
      </c>
      <c r="BF264">
        <v>2.4019123999999999E-2</v>
      </c>
      <c r="BG264">
        <v>167473232</v>
      </c>
      <c r="BH264">
        <v>0.96860986999999998</v>
      </c>
      <c r="BI264">
        <v>15</v>
      </c>
      <c r="BJ264">
        <v>0</v>
      </c>
      <c r="BK264" t="b">
        <v>0</v>
      </c>
      <c r="BL264">
        <v>4</v>
      </c>
      <c r="BM264">
        <v>1115103600000</v>
      </c>
      <c r="BN264" t="s">
        <v>1159</v>
      </c>
    </row>
    <row r="265" spans="1:66" x14ac:dyDescent="0.2">
      <c r="A265" t="s">
        <v>1160</v>
      </c>
      <c r="C265" t="s">
        <v>142</v>
      </c>
      <c r="D265" t="s">
        <v>143</v>
      </c>
      <c r="E265" t="s">
        <v>162</v>
      </c>
      <c r="F265" t="b">
        <v>0</v>
      </c>
      <c r="G265" t="s">
        <v>46</v>
      </c>
      <c r="H265" t="s">
        <v>223</v>
      </c>
      <c r="I265" t="s">
        <v>1495</v>
      </c>
      <c r="J265" t="s">
        <v>1496</v>
      </c>
      <c r="K265" t="s">
        <v>1497</v>
      </c>
      <c r="L265" t="s">
        <v>224</v>
      </c>
      <c r="M265" t="s">
        <v>225</v>
      </c>
      <c r="N265">
        <v>7200000</v>
      </c>
      <c r="O265" t="s">
        <v>226</v>
      </c>
      <c r="P265" t="b">
        <v>0</v>
      </c>
      <c r="Q265">
        <v>-9.9998474000000004E-2</v>
      </c>
      <c r="R265">
        <v>-0.23391455</v>
      </c>
      <c r="S265">
        <v>1589538161</v>
      </c>
      <c r="T265">
        <v>42.65</v>
      </c>
      <c r="U265">
        <v>43.1</v>
      </c>
      <c r="V265" t="s">
        <v>6392</v>
      </c>
      <c r="W265">
        <v>42.5</v>
      </c>
      <c r="X265">
        <v>9435</v>
      </c>
      <c r="Y265">
        <v>42.75</v>
      </c>
      <c r="Z265">
        <v>42.45</v>
      </c>
      <c r="AA265">
        <v>42.65</v>
      </c>
      <c r="AB265">
        <v>0</v>
      </c>
      <c r="AC265">
        <v>0</v>
      </c>
      <c r="AD265" t="s">
        <v>227</v>
      </c>
      <c r="AE265" t="s">
        <v>46</v>
      </c>
      <c r="AF265">
        <v>42.75</v>
      </c>
      <c r="AG265">
        <v>6065</v>
      </c>
      <c r="AH265">
        <v>6912</v>
      </c>
      <c r="AI265">
        <v>8.8500019999999999</v>
      </c>
      <c r="AJ265">
        <v>0.26183437999999998</v>
      </c>
      <c r="AK265" t="s">
        <v>1498</v>
      </c>
      <c r="AL265">
        <v>-30.349997999999999</v>
      </c>
      <c r="AM265">
        <v>-0.4157534</v>
      </c>
      <c r="AN265">
        <v>33.799999999999997</v>
      </c>
      <c r="AO265">
        <v>73</v>
      </c>
      <c r="AP265">
        <v>1557187200</v>
      </c>
      <c r="AQ265">
        <v>1551801540</v>
      </c>
      <c r="AR265">
        <v>1551801540</v>
      </c>
      <c r="AS265">
        <v>1551801540</v>
      </c>
      <c r="AT265">
        <v>0.5</v>
      </c>
      <c r="AU265">
        <v>19.654377</v>
      </c>
      <c r="AV265">
        <v>1.16959065E-2</v>
      </c>
      <c r="AW265" t="s">
        <v>150</v>
      </c>
      <c r="AX265">
        <v>2.17</v>
      </c>
      <c r="AY265">
        <v>4901530</v>
      </c>
      <c r="AZ265">
        <v>63.179000000000002</v>
      </c>
      <c r="BA265">
        <v>42.368572</v>
      </c>
      <c r="BB265">
        <v>0.28142929999999999</v>
      </c>
      <c r="BC265">
        <v>6.6424070000000003E-3</v>
      </c>
      <c r="BD265">
        <v>51.873429999999999</v>
      </c>
      <c r="BE265">
        <v>-9.2234269999999992</v>
      </c>
      <c r="BF265">
        <v>-0.17780639000000001</v>
      </c>
      <c r="BG265">
        <v>209050256</v>
      </c>
      <c r="BH265">
        <v>0.6750661</v>
      </c>
      <c r="BI265">
        <v>15</v>
      </c>
      <c r="BJ265">
        <v>0</v>
      </c>
      <c r="BK265" t="b">
        <v>0</v>
      </c>
      <c r="BL265">
        <v>2</v>
      </c>
      <c r="BM265">
        <v>903337200000</v>
      </c>
      <c r="BN265" t="s">
        <v>1160</v>
      </c>
    </row>
    <row r="266" spans="1:66" x14ac:dyDescent="0.2">
      <c r="A266" t="s">
        <v>1161</v>
      </c>
      <c r="C266" t="s">
        <v>142</v>
      </c>
      <c r="D266" t="s">
        <v>143</v>
      </c>
      <c r="E266" t="s">
        <v>151</v>
      </c>
      <c r="F266" t="b">
        <v>0</v>
      </c>
      <c r="H266" t="s">
        <v>152</v>
      </c>
      <c r="J266" t="s">
        <v>1499</v>
      </c>
      <c r="K266" t="s">
        <v>1500</v>
      </c>
      <c r="L266" t="s">
        <v>146</v>
      </c>
      <c r="M266" t="s">
        <v>147</v>
      </c>
      <c r="N266">
        <v>-14400000</v>
      </c>
      <c r="O266" t="s">
        <v>148</v>
      </c>
      <c r="P266" t="b">
        <v>0</v>
      </c>
      <c r="Q266">
        <v>337.62400000000002</v>
      </c>
      <c r="R266">
        <v>7.3412484000000004E-6</v>
      </c>
      <c r="S266">
        <v>1561759658</v>
      </c>
      <c r="T266">
        <v>4599000100</v>
      </c>
      <c r="AD266" t="s">
        <v>152</v>
      </c>
      <c r="AE266" t="s">
        <v>46</v>
      </c>
      <c r="AG266">
        <v>27276</v>
      </c>
      <c r="AH266">
        <v>16469</v>
      </c>
      <c r="AI266">
        <v>4598999600</v>
      </c>
      <c r="AJ266">
        <v>8878378</v>
      </c>
      <c r="AK266" t="s">
        <v>1501</v>
      </c>
      <c r="AL266">
        <v>4598999000</v>
      </c>
      <c r="AM266">
        <v>4452080.5</v>
      </c>
      <c r="AN266">
        <v>518</v>
      </c>
      <c r="AO266">
        <v>1033</v>
      </c>
      <c r="AT266">
        <v>25</v>
      </c>
      <c r="AU266">
        <v>109500000</v>
      </c>
      <c r="AW266" t="s">
        <v>6313</v>
      </c>
      <c r="AX266">
        <v>42</v>
      </c>
      <c r="AY266">
        <v>4093310</v>
      </c>
      <c r="AZ266">
        <v>341.01</v>
      </c>
      <c r="BA266">
        <v>676.87139999999999</v>
      </c>
      <c r="BB266">
        <v>4598999600</v>
      </c>
      <c r="BC266">
        <v>6794495.5</v>
      </c>
      <c r="BD266">
        <v>857.99474999999995</v>
      </c>
      <c r="BE266">
        <v>4598999000</v>
      </c>
      <c r="BF266">
        <v>5360171.5</v>
      </c>
      <c r="BG266">
        <v>1.8825133716144128E+16</v>
      </c>
      <c r="BH266">
        <v>13486408</v>
      </c>
      <c r="BI266">
        <v>15</v>
      </c>
      <c r="BJ266">
        <v>0</v>
      </c>
      <c r="BK266" t="b">
        <v>0</v>
      </c>
      <c r="BL266">
        <v>2</v>
      </c>
      <c r="BM266">
        <v>796915800000</v>
      </c>
      <c r="BN266" t="s">
        <v>1161</v>
      </c>
    </row>
    <row r="267" spans="1:66" x14ac:dyDescent="0.2">
      <c r="A267" t="s">
        <v>403</v>
      </c>
      <c r="C267" t="s">
        <v>142</v>
      </c>
      <c r="D267" t="s">
        <v>143</v>
      </c>
      <c r="E267" t="s">
        <v>162</v>
      </c>
      <c r="F267" t="b">
        <v>0</v>
      </c>
      <c r="G267" t="s">
        <v>46</v>
      </c>
      <c r="H267" t="s">
        <v>223</v>
      </c>
      <c r="I267" t="s">
        <v>429</v>
      </c>
      <c r="J267" t="s">
        <v>430</v>
      </c>
      <c r="K267" t="s">
        <v>431</v>
      </c>
      <c r="L267" t="s">
        <v>224</v>
      </c>
      <c r="M267" t="s">
        <v>225</v>
      </c>
      <c r="N267">
        <v>7200000</v>
      </c>
      <c r="O267" t="s">
        <v>226</v>
      </c>
      <c r="P267" t="b">
        <v>0</v>
      </c>
      <c r="Q267">
        <v>3.100006</v>
      </c>
      <c r="R267">
        <v>3.048187</v>
      </c>
      <c r="S267">
        <v>1589538841</v>
      </c>
      <c r="T267">
        <v>104.8</v>
      </c>
      <c r="U267">
        <v>105.7</v>
      </c>
      <c r="V267" t="s">
        <v>6319</v>
      </c>
      <c r="W267">
        <v>102.4</v>
      </c>
      <c r="X267">
        <v>74706</v>
      </c>
      <c r="Y267">
        <v>101.7</v>
      </c>
      <c r="Z267">
        <v>104.9</v>
      </c>
      <c r="AA267">
        <v>105</v>
      </c>
      <c r="AB267">
        <v>0</v>
      </c>
      <c r="AC267">
        <v>0</v>
      </c>
      <c r="AD267" t="s">
        <v>227</v>
      </c>
      <c r="AE267" t="s">
        <v>46</v>
      </c>
      <c r="AF267">
        <v>102.9</v>
      </c>
      <c r="AG267">
        <v>232327</v>
      </c>
      <c r="AH267">
        <v>160016</v>
      </c>
      <c r="AI267">
        <v>21.150002000000001</v>
      </c>
      <c r="AJ267">
        <v>0.25283924000000002</v>
      </c>
      <c r="AK267" t="s">
        <v>432</v>
      </c>
      <c r="AL267">
        <v>-90.599990000000005</v>
      </c>
      <c r="AM267">
        <v>-0.46366423000000001</v>
      </c>
      <c r="AN267">
        <v>83.65</v>
      </c>
      <c r="AO267">
        <v>195.4</v>
      </c>
      <c r="AP267">
        <v>1587513600</v>
      </c>
      <c r="AQ267">
        <v>1583820000</v>
      </c>
      <c r="AR267">
        <v>1583820000</v>
      </c>
      <c r="AS267">
        <v>1583820000</v>
      </c>
      <c r="AT267">
        <v>3.9</v>
      </c>
      <c r="AU267">
        <v>10.40715</v>
      </c>
      <c r="AV267">
        <v>3.8348086000000003E-2</v>
      </c>
      <c r="AW267" t="s">
        <v>150</v>
      </c>
      <c r="AX267">
        <v>10.07</v>
      </c>
      <c r="AY267">
        <v>30698700</v>
      </c>
      <c r="AZ267">
        <v>80.427999999999997</v>
      </c>
      <c r="BA267">
        <v>113.20856999999999</v>
      </c>
      <c r="BB267">
        <v>-8.408569</v>
      </c>
      <c r="BC267">
        <v>-7.4275023999999995E-2</v>
      </c>
      <c r="BD267">
        <v>151.13740000000001</v>
      </c>
      <c r="BE267">
        <v>-46.337401999999997</v>
      </c>
      <c r="BF267">
        <v>-0.30659120000000001</v>
      </c>
      <c r="BG267">
        <v>3217223936</v>
      </c>
      <c r="BH267">
        <v>1.3030288000000001</v>
      </c>
      <c r="BI267">
        <v>15</v>
      </c>
      <c r="BJ267">
        <v>0</v>
      </c>
      <c r="BK267" t="b">
        <v>0</v>
      </c>
      <c r="BL267">
        <v>2</v>
      </c>
      <c r="BM267">
        <v>955954800000</v>
      </c>
      <c r="BN267" t="s">
        <v>403</v>
      </c>
    </row>
    <row r="268" spans="1:66" x14ac:dyDescent="0.2">
      <c r="A268" t="s">
        <v>1162</v>
      </c>
      <c r="C268" t="s">
        <v>142</v>
      </c>
      <c r="D268" t="s">
        <v>143</v>
      </c>
      <c r="E268" t="s">
        <v>162</v>
      </c>
      <c r="F268" t="b">
        <v>0</v>
      </c>
      <c r="G268" t="s">
        <v>46</v>
      </c>
      <c r="H268" t="s">
        <v>223</v>
      </c>
      <c r="I268" t="s">
        <v>1502</v>
      </c>
      <c r="J268" t="s">
        <v>1503</v>
      </c>
      <c r="K268" t="s">
        <v>1504</v>
      </c>
      <c r="L268" t="s">
        <v>224</v>
      </c>
      <c r="M268" t="s">
        <v>225</v>
      </c>
      <c r="N268">
        <v>7200000</v>
      </c>
      <c r="O268" t="s">
        <v>226</v>
      </c>
      <c r="P268" t="b">
        <v>0</v>
      </c>
      <c r="Q268">
        <v>32</v>
      </c>
      <c r="R268">
        <v>2.5</v>
      </c>
      <c r="S268">
        <v>1589538027</v>
      </c>
      <c r="T268">
        <v>1312</v>
      </c>
      <c r="U268">
        <v>1318</v>
      </c>
      <c r="V268" t="s">
        <v>6393</v>
      </c>
      <c r="W268">
        <v>1292</v>
      </c>
      <c r="X268">
        <v>568</v>
      </c>
      <c r="Y268">
        <v>1280</v>
      </c>
      <c r="Z268">
        <v>1310</v>
      </c>
      <c r="AA268">
        <v>1314</v>
      </c>
      <c r="AB268">
        <v>0</v>
      </c>
      <c r="AC268">
        <v>0</v>
      </c>
      <c r="AD268" t="s">
        <v>227</v>
      </c>
      <c r="AE268" t="s">
        <v>46</v>
      </c>
      <c r="AF268">
        <v>1298</v>
      </c>
      <c r="AG268">
        <v>5375</v>
      </c>
      <c r="AH268">
        <v>4098</v>
      </c>
      <c r="AI268">
        <v>268</v>
      </c>
      <c r="AJ268">
        <v>0.25670500000000002</v>
      </c>
      <c r="AK268" t="s">
        <v>1505</v>
      </c>
      <c r="AL268">
        <v>-487</v>
      </c>
      <c r="AM268">
        <v>-0.27070593999999998</v>
      </c>
      <c r="AN268">
        <v>1044</v>
      </c>
      <c r="AO268">
        <v>1799</v>
      </c>
      <c r="AP268">
        <v>1586822400</v>
      </c>
      <c r="AQ268">
        <v>1595948340</v>
      </c>
      <c r="AR268">
        <v>1595948340</v>
      </c>
      <c r="AS268">
        <v>1595948340</v>
      </c>
      <c r="AT268">
        <v>23</v>
      </c>
      <c r="AU268">
        <v>15.197497</v>
      </c>
      <c r="AV268">
        <v>1.7968749999999999E-2</v>
      </c>
      <c r="AW268" t="s">
        <v>150</v>
      </c>
      <c r="AX268">
        <v>86.33</v>
      </c>
      <c r="AY268">
        <v>1601720</v>
      </c>
      <c r="AZ268">
        <v>422.52800000000002</v>
      </c>
      <c r="BA268">
        <v>1234.6570999999999</v>
      </c>
      <c r="BB268">
        <v>77.342895999999996</v>
      </c>
      <c r="BC268">
        <v>6.2643219999999999E-2</v>
      </c>
      <c r="BD268">
        <v>1485.5804000000001</v>
      </c>
      <c r="BE268">
        <v>-173.58044000000001</v>
      </c>
      <c r="BF268">
        <v>-0.116843514</v>
      </c>
      <c r="BG268">
        <v>2100931840</v>
      </c>
      <c r="BH268">
        <v>3.1051194999999998</v>
      </c>
      <c r="BI268">
        <v>15</v>
      </c>
      <c r="BJ268">
        <v>0</v>
      </c>
      <c r="BK268" t="b">
        <v>0</v>
      </c>
      <c r="BL268">
        <v>2</v>
      </c>
      <c r="BM268">
        <v>799657200000</v>
      </c>
      <c r="BN268" t="s">
        <v>1162</v>
      </c>
    </row>
    <row r="269" spans="1:66" x14ac:dyDescent="0.2">
      <c r="A269" t="s">
        <v>1163</v>
      </c>
      <c r="C269" t="s">
        <v>142</v>
      </c>
      <c r="D269" t="s">
        <v>143</v>
      </c>
      <c r="E269" t="s">
        <v>162</v>
      </c>
      <c r="F269" t="b">
        <v>0</v>
      </c>
      <c r="G269" t="s">
        <v>46</v>
      </c>
      <c r="H269" t="s">
        <v>223</v>
      </c>
      <c r="I269" t="s">
        <v>1506</v>
      </c>
      <c r="J269" t="s">
        <v>1507</v>
      </c>
      <c r="K269" t="s">
        <v>1508</v>
      </c>
      <c r="L269" t="s">
        <v>224</v>
      </c>
      <c r="M269" t="s">
        <v>225</v>
      </c>
      <c r="N269">
        <v>7200000</v>
      </c>
      <c r="O269" t="s">
        <v>226</v>
      </c>
      <c r="P269" t="b">
        <v>0</v>
      </c>
      <c r="Q269">
        <v>-4.9999237000000002E-2</v>
      </c>
      <c r="R269">
        <v>-0.31948394000000002</v>
      </c>
      <c r="S269">
        <v>1589536059</v>
      </c>
      <c r="T269">
        <v>15.6</v>
      </c>
      <c r="U269">
        <v>15.65</v>
      </c>
      <c r="V269" t="s">
        <v>6394</v>
      </c>
      <c r="W269">
        <v>15.6</v>
      </c>
      <c r="X269">
        <v>1802</v>
      </c>
      <c r="Y269">
        <v>15.65</v>
      </c>
      <c r="Z269">
        <v>15.6</v>
      </c>
      <c r="AA269">
        <v>15.65</v>
      </c>
      <c r="AB269">
        <v>0</v>
      </c>
      <c r="AC269">
        <v>0</v>
      </c>
      <c r="AD269" t="s">
        <v>227</v>
      </c>
      <c r="AE269" t="s">
        <v>46</v>
      </c>
      <c r="AF269">
        <v>15.65</v>
      </c>
      <c r="AG269">
        <v>22147</v>
      </c>
      <c r="AH269">
        <v>9921</v>
      </c>
      <c r="AI269">
        <v>1.5500001999999999</v>
      </c>
      <c r="AJ269">
        <v>0.1103203</v>
      </c>
      <c r="AK269" t="s">
        <v>1509</v>
      </c>
      <c r="AL269">
        <v>-0.85000039999999999</v>
      </c>
      <c r="AM269">
        <v>-5.1671755E-2</v>
      </c>
      <c r="AN269">
        <v>14.05</v>
      </c>
      <c r="AO269">
        <v>16.45</v>
      </c>
      <c r="AP269">
        <v>1587686400</v>
      </c>
      <c r="AT269">
        <v>0.5</v>
      </c>
      <c r="AU269">
        <v>17.352615</v>
      </c>
      <c r="AV269">
        <v>3.1948882999999997E-2</v>
      </c>
      <c r="AW269" t="s">
        <v>150</v>
      </c>
      <c r="AX269">
        <v>0.89900000000000002</v>
      </c>
      <c r="AY269">
        <v>25052400</v>
      </c>
      <c r="AZ269">
        <v>15.292</v>
      </c>
      <c r="BA269">
        <v>15.778570999999999</v>
      </c>
      <c r="BB269">
        <v>-0.17857075</v>
      </c>
      <c r="BC269">
        <v>-1.1317295E-2</v>
      </c>
      <c r="BD269">
        <v>15.532517</v>
      </c>
      <c r="BE269">
        <v>6.748295E-2</v>
      </c>
      <c r="BF269">
        <v>4.3446240000000001E-3</v>
      </c>
      <c r="BG269">
        <v>390817440</v>
      </c>
      <c r="BH269">
        <v>1.0201412000000001</v>
      </c>
      <c r="BI269">
        <v>15</v>
      </c>
      <c r="BJ269">
        <v>0</v>
      </c>
      <c r="BK269" t="b">
        <v>0</v>
      </c>
      <c r="BL269">
        <v>2</v>
      </c>
      <c r="BM269">
        <v>1543996800000</v>
      </c>
      <c r="BN269" t="s">
        <v>1163</v>
      </c>
    </row>
    <row r="270" spans="1:66" x14ac:dyDescent="0.2">
      <c r="A270" t="s">
        <v>1164</v>
      </c>
      <c r="C270" t="s">
        <v>142</v>
      </c>
      <c r="D270" t="s">
        <v>143</v>
      </c>
      <c r="E270" t="s">
        <v>162</v>
      </c>
      <c r="F270" t="b">
        <v>0</v>
      </c>
      <c r="G270" t="s">
        <v>46</v>
      </c>
      <c r="H270" t="s">
        <v>223</v>
      </c>
      <c r="I270" t="s">
        <v>1510</v>
      </c>
      <c r="J270" t="s">
        <v>1511</v>
      </c>
      <c r="K270" t="s">
        <v>1512</v>
      </c>
      <c r="L270" t="s">
        <v>224</v>
      </c>
      <c r="M270" t="s">
        <v>225</v>
      </c>
      <c r="N270">
        <v>7200000</v>
      </c>
      <c r="O270" t="s">
        <v>226</v>
      </c>
      <c r="P270" t="b">
        <v>0</v>
      </c>
      <c r="Q270">
        <v>-0.20000457999999999</v>
      </c>
      <c r="R270">
        <v>-0.29176449999999998</v>
      </c>
      <c r="S270">
        <v>1589538782</v>
      </c>
      <c r="T270">
        <v>68.349999999999994</v>
      </c>
      <c r="U270">
        <v>69.45</v>
      </c>
      <c r="V270" t="s">
        <v>6395</v>
      </c>
      <c r="W270">
        <v>67.75</v>
      </c>
      <c r="X270">
        <v>31699</v>
      </c>
      <c r="Y270">
        <v>68.55</v>
      </c>
      <c r="Z270">
        <v>68.349999999999994</v>
      </c>
      <c r="AA270">
        <v>68.400000000000006</v>
      </c>
      <c r="AB270">
        <v>0</v>
      </c>
      <c r="AC270">
        <v>0</v>
      </c>
      <c r="AD270" t="s">
        <v>227</v>
      </c>
      <c r="AE270" t="s">
        <v>46</v>
      </c>
      <c r="AF270">
        <v>69.05</v>
      </c>
      <c r="AG270">
        <v>252192</v>
      </c>
      <c r="AH270">
        <v>166768</v>
      </c>
      <c r="AI270">
        <v>20.629996999999999</v>
      </c>
      <c r="AJ270">
        <v>0.43231340000000001</v>
      </c>
      <c r="AK270" t="s">
        <v>1513</v>
      </c>
      <c r="AL270">
        <v>-3.25</v>
      </c>
      <c r="AM270">
        <v>-4.5391064000000002E-2</v>
      </c>
      <c r="AN270">
        <v>47.72</v>
      </c>
      <c r="AO270">
        <v>71.599999999999994</v>
      </c>
      <c r="AP270">
        <v>1590451200</v>
      </c>
      <c r="AQ270">
        <v>1583845200</v>
      </c>
      <c r="AR270">
        <v>1583845200</v>
      </c>
      <c r="AS270">
        <v>1583845200</v>
      </c>
      <c r="AT270">
        <v>1.8</v>
      </c>
      <c r="AU270">
        <v>27.015809999999998</v>
      </c>
      <c r="AV270">
        <v>2.6258204E-2</v>
      </c>
      <c r="AW270" t="s">
        <v>150</v>
      </c>
      <c r="AX270">
        <v>2.5299999999999998</v>
      </c>
      <c r="AY270">
        <v>49176600</v>
      </c>
      <c r="AZ270">
        <v>20.135999999999999</v>
      </c>
      <c r="BA270">
        <v>68.195719999999994</v>
      </c>
      <c r="BB270">
        <v>0.15428162000000001</v>
      </c>
      <c r="BC270">
        <v>2.2623360000000002E-3</v>
      </c>
      <c r="BD270">
        <v>64.091255000000004</v>
      </c>
      <c r="BE270">
        <v>4.2587432999999999</v>
      </c>
      <c r="BF270">
        <v>6.6448115000000002E-2</v>
      </c>
      <c r="BG270">
        <v>3372327424</v>
      </c>
      <c r="BH270">
        <v>3.3944179999999999</v>
      </c>
      <c r="BI270">
        <v>15</v>
      </c>
      <c r="BJ270">
        <v>0</v>
      </c>
      <c r="BK270" t="b">
        <v>0</v>
      </c>
      <c r="BL270">
        <v>2</v>
      </c>
      <c r="BM270">
        <v>1491548400000</v>
      </c>
      <c r="BN270" t="s">
        <v>1164</v>
      </c>
    </row>
    <row r="271" spans="1:66" x14ac:dyDescent="0.2">
      <c r="A271" t="s">
        <v>1165</v>
      </c>
      <c r="C271" t="s">
        <v>142</v>
      </c>
      <c r="D271" t="s">
        <v>143</v>
      </c>
      <c r="E271" t="s">
        <v>162</v>
      </c>
      <c r="F271" t="b">
        <v>0</v>
      </c>
      <c r="G271" t="s">
        <v>46</v>
      </c>
      <c r="H271" t="s">
        <v>223</v>
      </c>
      <c r="I271" t="s">
        <v>1514</v>
      </c>
      <c r="J271" t="s">
        <v>1515</v>
      </c>
      <c r="K271" t="s">
        <v>1516</v>
      </c>
      <c r="L271" t="s">
        <v>224</v>
      </c>
      <c r="M271" t="s">
        <v>225</v>
      </c>
      <c r="N271">
        <v>7200000</v>
      </c>
      <c r="O271" t="s">
        <v>226</v>
      </c>
      <c r="P271" t="b">
        <v>0</v>
      </c>
      <c r="Q271">
        <v>0</v>
      </c>
      <c r="R271">
        <v>0</v>
      </c>
      <c r="S271">
        <v>1589538660</v>
      </c>
      <c r="T271">
        <v>1.85</v>
      </c>
      <c r="U271">
        <v>1.917</v>
      </c>
      <c r="V271" t="s">
        <v>6396</v>
      </c>
      <c r="W271">
        <v>1.8160000000000001</v>
      </c>
      <c r="X271">
        <v>312001</v>
      </c>
      <c r="Y271">
        <v>1.85</v>
      </c>
      <c r="Z271">
        <v>1.855</v>
      </c>
      <c r="AA271">
        <v>1.86</v>
      </c>
      <c r="AB271">
        <v>0</v>
      </c>
      <c r="AC271">
        <v>0</v>
      </c>
      <c r="AD271" t="s">
        <v>227</v>
      </c>
      <c r="AE271" t="s">
        <v>46</v>
      </c>
      <c r="AF271">
        <v>1.8819999999999999</v>
      </c>
      <c r="AG271">
        <v>2300293</v>
      </c>
      <c r="AH271">
        <v>1219343</v>
      </c>
      <c r="AI271">
        <v>0.67000009999999999</v>
      </c>
      <c r="AJ271">
        <v>0.56779670000000004</v>
      </c>
      <c r="AK271" t="s">
        <v>1517</v>
      </c>
      <c r="AL271">
        <v>-3.3200002</v>
      </c>
      <c r="AM271">
        <v>-0.64216640000000003</v>
      </c>
      <c r="AN271">
        <v>1.18</v>
      </c>
      <c r="AO271">
        <v>5.17</v>
      </c>
      <c r="AP271">
        <v>1525305600</v>
      </c>
      <c r="AQ271">
        <v>1596517200</v>
      </c>
      <c r="AR271">
        <v>1596517200</v>
      </c>
      <c r="AS271">
        <v>1596517200</v>
      </c>
      <c r="AT271">
        <v>0.65</v>
      </c>
      <c r="AV271">
        <v>0.35135132000000002</v>
      </c>
      <c r="AW271" t="s">
        <v>150</v>
      </c>
      <c r="AX271">
        <v>-2.3E-2</v>
      </c>
      <c r="AY271">
        <v>155600992</v>
      </c>
      <c r="AZ271">
        <v>5.6230000000000002</v>
      </c>
      <c r="BA271">
        <v>1.8800285999999999</v>
      </c>
      <c r="BB271">
        <v>-3.0028582000000002E-2</v>
      </c>
      <c r="BC271">
        <v>-1.5972408E-2</v>
      </c>
      <c r="BD271">
        <v>2.5967693000000001</v>
      </c>
      <c r="BE271">
        <v>-0.74676929999999997</v>
      </c>
      <c r="BF271">
        <v>-0.28757630000000001</v>
      </c>
      <c r="BG271">
        <v>287861824</v>
      </c>
      <c r="BH271">
        <v>0.32900586999999998</v>
      </c>
      <c r="BI271">
        <v>15</v>
      </c>
      <c r="BJ271">
        <v>0</v>
      </c>
      <c r="BK271" t="b">
        <v>0</v>
      </c>
      <c r="BL271">
        <v>4</v>
      </c>
      <c r="BM271">
        <v>1198828800000</v>
      </c>
      <c r="BN271" t="s">
        <v>1165</v>
      </c>
    </row>
    <row r="272" spans="1:66" x14ac:dyDescent="0.2">
      <c r="A272" t="s">
        <v>1166</v>
      </c>
      <c r="C272" t="s">
        <v>142</v>
      </c>
      <c r="D272" t="s">
        <v>143</v>
      </c>
      <c r="E272" t="s">
        <v>162</v>
      </c>
      <c r="F272" t="b">
        <v>0</v>
      </c>
      <c r="G272" t="s">
        <v>46</v>
      </c>
      <c r="H272" t="s">
        <v>223</v>
      </c>
      <c r="I272" t="s">
        <v>1518</v>
      </c>
      <c r="J272" t="s">
        <v>1519</v>
      </c>
      <c r="K272" t="s">
        <v>1520</v>
      </c>
      <c r="L272" t="s">
        <v>224</v>
      </c>
      <c r="M272" t="s">
        <v>225</v>
      </c>
      <c r="N272">
        <v>7200000</v>
      </c>
      <c r="O272" t="s">
        <v>226</v>
      </c>
      <c r="P272" t="b">
        <v>0</v>
      </c>
      <c r="Q272">
        <v>3.5</v>
      </c>
      <c r="R272">
        <v>2.0710058</v>
      </c>
      <c r="S272">
        <v>1589536240</v>
      </c>
      <c r="T272">
        <v>172.5</v>
      </c>
      <c r="U272">
        <v>172.5</v>
      </c>
      <c r="V272" t="s">
        <v>6397</v>
      </c>
      <c r="W272">
        <v>169</v>
      </c>
      <c r="X272">
        <v>125</v>
      </c>
      <c r="Y272">
        <v>169</v>
      </c>
      <c r="Z272">
        <v>170.5</v>
      </c>
      <c r="AA272">
        <v>173</v>
      </c>
      <c r="AB272">
        <v>0</v>
      </c>
      <c r="AC272">
        <v>0</v>
      </c>
      <c r="AD272" t="s">
        <v>227</v>
      </c>
      <c r="AE272" t="s">
        <v>46</v>
      </c>
      <c r="AF272">
        <v>169</v>
      </c>
      <c r="AG272">
        <v>431</v>
      </c>
      <c r="AH272">
        <v>211</v>
      </c>
      <c r="AI272">
        <v>27.5</v>
      </c>
      <c r="AJ272">
        <v>0.18965517000000001</v>
      </c>
      <c r="AK272" t="s">
        <v>1521</v>
      </c>
      <c r="AL272">
        <v>-115.5</v>
      </c>
      <c r="AM272">
        <v>-0.40104166000000002</v>
      </c>
      <c r="AN272">
        <v>145</v>
      </c>
      <c r="AO272">
        <v>288</v>
      </c>
      <c r="AP272">
        <v>1565049600</v>
      </c>
      <c r="AT272">
        <v>12</v>
      </c>
      <c r="AU272">
        <v>13.0523615</v>
      </c>
      <c r="AV272">
        <v>7.100592E-2</v>
      </c>
      <c r="AW272" t="s">
        <v>150</v>
      </c>
      <c r="AX272">
        <v>13.215999999999999</v>
      </c>
      <c r="AY272">
        <v>390710</v>
      </c>
      <c r="AZ272">
        <v>126.893</v>
      </c>
      <c r="BA272">
        <v>188.97144</v>
      </c>
      <c r="BB272">
        <v>-16.471436000000001</v>
      </c>
      <c r="BC272">
        <v>-8.7163630000000006E-2</v>
      </c>
      <c r="BD272">
        <v>232.63287</v>
      </c>
      <c r="BE272">
        <v>-60.132874000000001</v>
      </c>
      <c r="BF272">
        <v>-0.2584883</v>
      </c>
      <c r="BG272">
        <v>122597472</v>
      </c>
      <c r="BH272">
        <v>1.359413</v>
      </c>
      <c r="BI272">
        <v>15</v>
      </c>
      <c r="BJ272">
        <v>0</v>
      </c>
      <c r="BK272" t="b">
        <v>0</v>
      </c>
      <c r="BL272">
        <v>2</v>
      </c>
      <c r="BM272">
        <v>803545200000</v>
      </c>
      <c r="BN272" t="s">
        <v>1166</v>
      </c>
    </row>
    <row r="273" spans="1:66" x14ac:dyDescent="0.2">
      <c r="A273" t="s">
        <v>412</v>
      </c>
      <c r="C273" t="s">
        <v>142</v>
      </c>
      <c r="D273" t="s">
        <v>143</v>
      </c>
      <c r="E273" t="s">
        <v>162</v>
      </c>
      <c r="F273" t="b">
        <v>0</v>
      </c>
      <c r="G273" t="s">
        <v>46</v>
      </c>
      <c r="H273" t="s">
        <v>223</v>
      </c>
      <c r="I273" t="s">
        <v>465</v>
      </c>
      <c r="J273" t="s">
        <v>466</v>
      </c>
      <c r="K273" t="s">
        <v>467</v>
      </c>
      <c r="L273" t="s">
        <v>224</v>
      </c>
      <c r="M273" t="s">
        <v>225</v>
      </c>
      <c r="N273">
        <v>7200000</v>
      </c>
      <c r="O273" t="s">
        <v>226</v>
      </c>
      <c r="P273" t="b">
        <v>0</v>
      </c>
      <c r="Q273">
        <v>7</v>
      </c>
      <c r="R273">
        <v>1.6548463</v>
      </c>
      <c r="S273">
        <v>1589538847</v>
      </c>
      <c r="T273">
        <v>430</v>
      </c>
      <c r="U273">
        <v>432.1</v>
      </c>
      <c r="V273" t="s">
        <v>6327</v>
      </c>
      <c r="W273">
        <v>426.9</v>
      </c>
      <c r="X273">
        <v>56684</v>
      </c>
      <c r="Y273">
        <v>423</v>
      </c>
      <c r="Z273">
        <v>429.9</v>
      </c>
      <c r="AA273">
        <v>430.4</v>
      </c>
      <c r="AB273">
        <v>0</v>
      </c>
      <c r="AC273">
        <v>0</v>
      </c>
      <c r="AD273" t="s">
        <v>227</v>
      </c>
      <c r="AE273" t="s">
        <v>46</v>
      </c>
      <c r="AF273">
        <v>428.9</v>
      </c>
      <c r="AG273">
        <v>280480</v>
      </c>
      <c r="AH273">
        <v>214779</v>
      </c>
      <c r="AI273">
        <v>68.600005999999993</v>
      </c>
      <c r="AJ273">
        <v>0.1898174</v>
      </c>
      <c r="AK273" t="s">
        <v>468</v>
      </c>
      <c r="AL273">
        <v>-120.79998999999999</v>
      </c>
      <c r="AM273">
        <v>-0.21931733</v>
      </c>
      <c r="AN273">
        <v>361.4</v>
      </c>
      <c r="AO273">
        <v>550.79999999999995</v>
      </c>
      <c r="AP273">
        <v>1586217600</v>
      </c>
      <c r="AQ273">
        <v>1565830800</v>
      </c>
      <c r="AR273">
        <v>1534309200</v>
      </c>
      <c r="AS273">
        <v>1534755600</v>
      </c>
      <c r="AT273">
        <v>11.3</v>
      </c>
      <c r="AU273">
        <v>24.306145000000001</v>
      </c>
      <c r="AV273">
        <v>2.6713949000000001E-2</v>
      </c>
      <c r="AW273" t="s">
        <v>150</v>
      </c>
      <c r="AX273">
        <v>17.690999999999999</v>
      </c>
      <c r="AY273">
        <v>36042200</v>
      </c>
      <c r="AZ273">
        <v>52.738999999999997</v>
      </c>
      <c r="BA273">
        <v>416.52776999999998</v>
      </c>
      <c r="BB273">
        <v>13.472229</v>
      </c>
      <c r="BC273">
        <v>3.2344132999999997E-2</v>
      </c>
      <c r="BD273">
        <v>488.52569999999997</v>
      </c>
      <c r="BE273">
        <v>-58.525696000000003</v>
      </c>
      <c r="BF273">
        <v>-0.11980064999999999</v>
      </c>
      <c r="BG273">
        <v>15483139072</v>
      </c>
      <c r="BH273">
        <v>8.153359</v>
      </c>
      <c r="BI273">
        <v>15</v>
      </c>
      <c r="BJ273">
        <v>0</v>
      </c>
      <c r="BK273" t="b">
        <v>0</v>
      </c>
      <c r="BL273">
        <v>2</v>
      </c>
      <c r="BM273">
        <v>903682800000</v>
      </c>
      <c r="BN273" t="s">
        <v>412</v>
      </c>
    </row>
    <row r="274" spans="1:66" x14ac:dyDescent="0.2">
      <c r="A274" t="s">
        <v>411</v>
      </c>
      <c r="C274" t="s">
        <v>142</v>
      </c>
      <c r="D274" t="s">
        <v>143</v>
      </c>
      <c r="E274" t="s">
        <v>162</v>
      </c>
      <c r="F274" t="b">
        <v>0</v>
      </c>
      <c r="G274" t="s">
        <v>46</v>
      </c>
      <c r="H274" t="s">
        <v>223</v>
      </c>
      <c r="I274" t="s">
        <v>461</v>
      </c>
      <c r="J274" t="s">
        <v>462</v>
      </c>
      <c r="K274" t="s">
        <v>463</v>
      </c>
      <c r="L274" t="s">
        <v>224</v>
      </c>
      <c r="M274" t="s">
        <v>225</v>
      </c>
      <c r="N274">
        <v>7200000</v>
      </c>
      <c r="O274" t="s">
        <v>226</v>
      </c>
      <c r="P274" t="b">
        <v>0</v>
      </c>
      <c r="Q274">
        <v>7</v>
      </c>
      <c r="R274">
        <v>0.21077989</v>
      </c>
      <c r="S274">
        <v>1589538813</v>
      </c>
      <c r="T274">
        <v>3328</v>
      </c>
      <c r="U274">
        <v>3366</v>
      </c>
      <c r="V274" t="s">
        <v>6326</v>
      </c>
      <c r="W274">
        <v>3298</v>
      </c>
      <c r="X274">
        <v>9057</v>
      </c>
      <c r="Y274">
        <v>3321</v>
      </c>
      <c r="Z274">
        <v>3327</v>
      </c>
      <c r="AA274">
        <v>3329</v>
      </c>
      <c r="AB274">
        <v>0</v>
      </c>
      <c r="AC274">
        <v>0</v>
      </c>
      <c r="AD274" t="s">
        <v>227</v>
      </c>
      <c r="AE274" t="s">
        <v>46</v>
      </c>
      <c r="AF274">
        <v>3354</v>
      </c>
      <c r="AG274">
        <v>49660</v>
      </c>
      <c r="AH274">
        <v>22450</v>
      </c>
      <c r="AI274">
        <v>823</v>
      </c>
      <c r="AJ274">
        <v>0.32854292000000002</v>
      </c>
      <c r="AK274" t="s">
        <v>464</v>
      </c>
      <c r="AL274">
        <v>-88</v>
      </c>
      <c r="AM274">
        <v>-2.5761124E-2</v>
      </c>
      <c r="AN274">
        <v>2505</v>
      </c>
      <c r="AO274">
        <v>3416</v>
      </c>
      <c r="AP274">
        <v>1585612800</v>
      </c>
      <c r="AQ274">
        <v>1595307600</v>
      </c>
      <c r="AR274">
        <v>1595307600</v>
      </c>
      <c r="AS274">
        <v>1595307600</v>
      </c>
      <c r="AT274">
        <v>62</v>
      </c>
      <c r="AU274">
        <v>44.026989999999998</v>
      </c>
      <c r="AV274">
        <v>1.8669076E-2</v>
      </c>
      <c r="AW274" t="s">
        <v>150</v>
      </c>
      <c r="AX274">
        <v>75.59</v>
      </c>
      <c r="AY274">
        <v>9218770</v>
      </c>
      <c r="AZ274">
        <v>394.87799999999999</v>
      </c>
      <c r="BA274">
        <v>3171.7143999999998</v>
      </c>
      <c r="BB274">
        <v>156.28564</v>
      </c>
      <c r="BC274">
        <v>4.9274816999999999E-2</v>
      </c>
      <c r="BD274">
        <v>3060.6223</v>
      </c>
      <c r="BE274">
        <v>267.3777</v>
      </c>
      <c r="BF274">
        <v>8.7360560000000004E-2</v>
      </c>
      <c r="BG274">
        <v>30671613952</v>
      </c>
      <c r="BH274">
        <v>8.4279189999999993</v>
      </c>
      <c r="BI274">
        <v>15</v>
      </c>
      <c r="BJ274">
        <v>0</v>
      </c>
      <c r="BK274" t="b">
        <v>0</v>
      </c>
      <c r="BL274">
        <v>2</v>
      </c>
      <c r="BM274">
        <v>941443200000</v>
      </c>
      <c r="BN274" t="s">
        <v>411</v>
      </c>
    </row>
    <row r="275" spans="1:66" x14ac:dyDescent="0.2">
      <c r="A275" t="s">
        <v>1167</v>
      </c>
      <c r="C275" t="s">
        <v>142</v>
      </c>
      <c r="D275" t="s">
        <v>143</v>
      </c>
      <c r="E275" t="s">
        <v>162</v>
      </c>
      <c r="F275" t="b">
        <v>0</v>
      </c>
      <c r="G275" t="s">
        <v>46</v>
      </c>
      <c r="H275" t="s">
        <v>223</v>
      </c>
      <c r="I275" t="s">
        <v>1522</v>
      </c>
      <c r="J275" t="s">
        <v>1523</v>
      </c>
      <c r="K275" t="s">
        <v>1524</v>
      </c>
      <c r="L275" t="s">
        <v>224</v>
      </c>
      <c r="M275" t="s">
        <v>225</v>
      </c>
      <c r="N275">
        <v>7200000</v>
      </c>
      <c r="O275" t="s">
        <v>226</v>
      </c>
      <c r="P275" t="b">
        <v>0</v>
      </c>
      <c r="Q275">
        <v>0.39999962</v>
      </c>
      <c r="R275">
        <v>1.3793089999999999</v>
      </c>
      <c r="S275">
        <v>1589537287</v>
      </c>
      <c r="T275">
        <v>29.4</v>
      </c>
      <c r="U275">
        <v>29.7</v>
      </c>
      <c r="V275" t="s">
        <v>6398</v>
      </c>
      <c r="W275">
        <v>29.2</v>
      </c>
      <c r="X275">
        <v>2576</v>
      </c>
      <c r="Y275">
        <v>29</v>
      </c>
      <c r="Z275">
        <v>29.2</v>
      </c>
      <c r="AA275">
        <v>29.6</v>
      </c>
      <c r="AB275">
        <v>0</v>
      </c>
      <c r="AC275">
        <v>0</v>
      </c>
      <c r="AD275" t="s">
        <v>227</v>
      </c>
      <c r="AE275" t="s">
        <v>46</v>
      </c>
      <c r="AF275">
        <v>29.2</v>
      </c>
      <c r="AG275">
        <v>4874</v>
      </c>
      <c r="AH275">
        <v>2676</v>
      </c>
      <c r="AI275">
        <v>1.3999995999999999</v>
      </c>
      <c r="AJ275">
        <v>4.9999986000000003E-2</v>
      </c>
      <c r="AK275" t="s">
        <v>1525</v>
      </c>
      <c r="AL275">
        <v>-7.800001</v>
      </c>
      <c r="AM275">
        <v>-0.20967743999999999</v>
      </c>
      <c r="AN275">
        <v>28</v>
      </c>
      <c r="AO275">
        <v>37.200000000000003</v>
      </c>
      <c r="AP275">
        <v>1588204800</v>
      </c>
      <c r="AT275">
        <v>1.1000000000000001</v>
      </c>
      <c r="AU275">
        <v>14.066986</v>
      </c>
      <c r="AV275">
        <v>3.7931036000000001E-2</v>
      </c>
      <c r="AW275" t="s">
        <v>150</v>
      </c>
      <c r="AX275">
        <v>2.09</v>
      </c>
      <c r="AY275">
        <v>11500000</v>
      </c>
      <c r="AZ275">
        <v>29.233000000000001</v>
      </c>
      <c r="BA275">
        <v>31.082857000000001</v>
      </c>
      <c r="BB275">
        <v>-1.6828574999999999</v>
      </c>
      <c r="BC275">
        <v>-5.4141019999999998E-2</v>
      </c>
      <c r="BD275">
        <v>32.611190000000001</v>
      </c>
      <c r="BE275">
        <v>-3.2111912</v>
      </c>
      <c r="BF275">
        <v>-9.8469000000000001E-2</v>
      </c>
      <c r="BG275">
        <v>338100000</v>
      </c>
      <c r="BH275">
        <v>1.0057126999999999</v>
      </c>
      <c r="BI275">
        <v>15</v>
      </c>
      <c r="BJ275">
        <v>0</v>
      </c>
      <c r="BK275" t="b">
        <v>0</v>
      </c>
      <c r="BL275">
        <v>2</v>
      </c>
      <c r="BM275">
        <v>1403593200000</v>
      </c>
      <c r="BN275" t="s">
        <v>1167</v>
      </c>
    </row>
    <row r="276" spans="1:66" x14ac:dyDescent="0.2">
      <c r="A276" t="s">
        <v>1168</v>
      </c>
      <c r="C276" t="s">
        <v>142</v>
      </c>
      <c r="D276" t="s">
        <v>143</v>
      </c>
      <c r="E276" t="s">
        <v>162</v>
      </c>
      <c r="F276" t="b">
        <v>0</v>
      </c>
      <c r="G276" t="s">
        <v>46</v>
      </c>
      <c r="H276" t="s">
        <v>223</v>
      </c>
      <c r="I276" t="s">
        <v>1526</v>
      </c>
      <c r="J276" t="s">
        <v>1527</v>
      </c>
      <c r="K276" t="s">
        <v>1528</v>
      </c>
      <c r="L276" t="s">
        <v>224</v>
      </c>
      <c r="M276" t="s">
        <v>225</v>
      </c>
      <c r="N276">
        <v>7200000</v>
      </c>
      <c r="O276" t="s">
        <v>226</v>
      </c>
      <c r="P276" t="b">
        <v>0</v>
      </c>
      <c r="Q276">
        <v>0</v>
      </c>
      <c r="R276">
        <v>0</v>
      </c>
      <c r="S276">
        <v>1589382469</v>
      </c>
      <c r="T276">
        <v>344</v>
      </c>
      <c r="U276">
        <v>344</v>
      </c>
      <c r="V276" t="s">
        <v>1529</v>
      </c>
      <c r="W276">
        <v>344</v>
      </c>
      <c r="X276">
        <v>100</v>
      </c>
      <c r="Y276">
        <v>344</v>
      </c>
      <c r="Z276">
        <v>336</v>
      </c>
      <c r="AA276">
        <v>342</v>
      </c>
      <c r="AB276">
        <v>0</v>
      </c>
      <c r="AC276">
        <v>0</v>
      </c>
      <c r="AD276" t="s">
        <v>227</v>
      </c>
      <c r="AE276" t="s">
        <v>46</v>
      </c>
      <c r="AF276">
        <v>344</v>
      </c>
      <c r="AG276">
        <v>59</v>
      </c>
      <c r="AH276">
        <v>77</v>
      </c>
      <c r="AI276">
        <v>64</v>
      </c>
      <c r="AJ276">
        <v>0.22857142999999999</v>
      </c>
      <c r="AK276" t="s">
        <v>3074</v>
      </c>
      <c r="AL276">
        <v>-34</v>
      </c>
      <c r="AM276">
        <v>-8.9947089999999993E-2</v>
      </c>
      <c r="AN276">
        <v>280</v>
      </c>
      <c r="AO276">
        <v>378</v>
      </c>
      <c r="AP276">
        <v>1593043200</v>
      </c>
      <c r="AT276">
        <v>7</v>
      </c>
      <c r="AU276">
        <v>17.115278</v>
      </c>
      <c r="AV276">
        <v>2.0348838000000001E-2</v>
      </c>
      <c r="AW276" t="s">
        <v>150</v>
      </c>
      <c r="AX276">
        <v>20.099</v>
      </c>
      <c r="AY276">
        <v>330000</v>
      </c>
      <c r="AZ276">
        <v>299.52100000000002</v>
      </c>
      <c r="BA276">
        <v>335.2</v>
      </c>
      <c r="BB276">
        <v>8.7999880000000008</v>
      </c>
      <c r="BC276">
        <v>2.6252945999999999E-2</v>
      </c>
      <c r="BD276">
        <v>343.07693</v>
      </c>
      <c r="BE276">
        <v>0.92306520000000003</v>
      </c>
      <c r="BF276">
        <v>2.6905484999999998E-3</v>
      </c>
      <c r="BG276">
        <v>113520000</v>
      </c>
      <c r="BH276">
        <v>1.1485004000000001</v>
      </c>
      <c r="BI276">
        <v>15</v>
      </c>
      <c r="BJ276">
        <v>0</v>
      </c>
      <c r="BK276" t="b">
        <v>0</v>
      </c>
      <c r="BL276">
        <v>2</v>
      </c>
      <c r="BM276">
        <v>1003302000000</v>
      </c>
      <c r="BN276" t="s">
        <v>1168</v>
      </c>
    </row>
    <row r="277" spans="1:66" x14ac:dyDescent="0.2">
      <c r="A277" t="s">
        <v>1169</v>
      </c>
      <c r="C277" t="s">
        <v>142</v>
      </c>
      <c r="D277" t="s">
        <v>143</v>
      </c>
      <c r="E277" t="s">
        <v>162</v>
      </c>
      <c r="F277" t="b">
        <v>0</v>
      </c>
      <c r="G277" t="s">
        <v>46</v>
      </c>
      <c r="H277" t="s">
        <v>223</v>
      </c>
      <c r="I277" t="s">
        <v>1530</v>
      </c>
      <c r="J277" t="s">
        <v>1531</v>
      </c>
      <c r="K277" t="s">
        <v>1532</v>
      </c>
      <c r="L277" t="s">
        <v>224</v>
      </c>
      <c r="M277" t="s">
        <v>225</v>
      </c>
      <c r="N277">
        <v>7200000</v>
      </c>
      <c r="O277" t="s">
        <v>226</v>
      </c>
      <c r="P277" t="b">
        <v>0</v>
      </c>
      <c r="Q277">
        <v>-10</v>
      </c>
      <c r="R277">
        <v>-0.68493150000000003</v>
      </c>
      <c r="S277">
        <v>1589537255</v>
      </c>
      <c r="T277">
        <v>1450</v>
      </c>
      <c r="U277">
        <v>1460</v>
      </c>
      <c r="V277" t="s">
        <v>6399</v>
      </c>
      <c r="W277">
        <v>1450</v>
      </c>
      <c r="X277">
        <v>62</v>
      </c>
      <c r="Y277">
        <v>1460</v>
      </c>
      <c r="Z277">
        <v>1450</v>
      </c>
      <c r="AA277">
        <v>1455</v>
      </c>
      <c r="AB277">
        <v>0</v>
      </c>
      <c r="AC277">
        <v>0</v>
      </c>
      <c r="AD277" t="s">
        <v>227</v>
      </c>
      <c r="AE277" t="s">
        <v>46</v>
      </c>
      <c r="AF277">
        <v>1450</v>
      </c>
      <c r="AG277">
        <v>200</v>
      </c>
      <c r="AH277">
        <v>92</v>
      </c>
      <c r="AI277">
        <v>100</v>
      </c>
      <c r="AJ277">
        <v>7.4074075000000003E-2</v>
      </c>
      <c r="AK277" t="s">
        <v>1533</v>
      </c>
      <c r="AL277">
        <v>-160</v>
      </c>
      <c r="AM277">
        <v>-9.9378884000000001E-2</v>
      </c>
      <c r="AN277">
        <v>1350</v>
      </c>
      <c r="AO277">
        <v>1610</v>
      </c>
      <c r="AP277">
        <v>1583798400</v>
      </c>
      <c r="AT277">
        <v>40</v>
      </c>
      <c r="AU277">
        <v>20.769770000000001</v>
      </c>
      <c r="AV277">
        <v>2.739726E-2</v>
      </c>
      <c r="AW277" t="s">
        <v>150</v>
      </c>
      <c r="AX277">
        <v>69.813000000000002</v>
      </c>
      <c r="AY277">
        <v>742893</v>
      </c>
      <c r="AZ277">
        <v>1085.6320000000001</v>
      </c>
      <c r="BA277">
        <v>1428.4286</v>
      </c>
      <c r="BB277">
        <v>21.571411000000001</v>
      </c>
      <c r="BC277">
        <v>1.5101498E-2</v>
      </c>
      <c r="BD277">
        <v>1479.4405999999999</v>
      </c>
      <c r="BE277">
        <v>-29.440552</v>
      </c>
      <c r="BF277">
        <v>-1.9899786999999999E-2</v>
      </c>
      <c r="BG277">
        <v>1077193344</v>
      </c>
      <c r="BH277">
        <v>1.3356276</v>
      </c>
      <c r="BI277">
        <v>15</v>
      </c>
      <c r="BJ277">
        <v>0</v>
      </c>
      <c r="BK277" t="b">
        <v>0</v>
      </c>
      <c r="BL277">
        <v>2</v>
      </c>
      <c r="BM277">
        <v>796892400000</v>
      </c>
      <c r="BN277" t="s">
        <v>1169</v>
      </c>
    </row>
    <row r="278" spans="1:66" x14ac:dyDescent="0.2">
      <c r="A278" t="s">
        <v>1170</v>
      </c>
      <c r="C278" t="s">
        <v>142</v>
      </c>
      <c r="D278" t="s">
        <v>143</v>
      </c>
      <c r="E278" t="s">
        <v>162</v>
      </c>
      <c r="F278" t="b">
        <v>0</v>
      </c>
      <c r="G278" t="s">
        <v>46</v>
      </c>
      <c r="H278" t="s">
        <v>223</v>
      </c>
      <c r="I278" t="s">
        <v>1534</v>
      </c>
      <c r="J278" t="s">
        <v>1535</v>
      </c>
      <c r="K278" t="s">
        <v>1536</v>
      </c>
      <c r="L278" t="s">
        <v>224</v>
      </c>
      <c r="M278" t="s">
        <v>225</v>
      </c>
      <c r="N278">
        <v>7200000</v>
      </c>
      <c r="O278" t="s">
        <v>226</v>
      </c>
      <c r="P278" t="b">
        <v>0</v>
      </c>
      <c r="Q278">
        <v>14</v>
      </c>
      <c r="R278">
        <v>1.0526316</v>
      </c>
      <c r="S278">
        <v>1589538615</v>
      </c>
      <c r="T278">
        <v>1344</v>
      </c>
      <c r="U278">
        <v>1362</v>
      </c>
      <c r="V278" t="s">
        <v>6400</v>
      </c>
      <c r="W278">
        <v>1334</v>
      </c>
      <c r="X278">
        <v>119</v>
      </c>
      <c r="Y278">
        <v>1330</v>
      </c>
      <c r="Z278">
        <v>1344</v>
      </c>
      <c r="AA278">
        <v>1348</v>
      </c>
      <c r="AB278">
        <v>0</v>
      </c>
      <c r="AC278">
        <v>0</v>
      </c>
      <c r="AD278" t="s">
        <v>227</v>
      </c>
      <c r="AE278" t="s">
        <v>46</v>
      </c>
      <c r="AF278">
        <v>1342</v>
      </c>
      <c r="AG278">
        <v>1404</v>
      </c>
      <c r="AH278">
        <v>700</v>
      </c>
      <c r="AI278">
        <v>364</v>
      </c>
      <c r="AJ278">
        <v>0.37142858000000001</v>
      </c>
      <c r="AK278" t="s">
        <v>1537</v>
      </c>
      <c r="AL278">
        <v>-334</v>
      </c>
      <c r="AM278">
        <v>-0.19904648</v>
      </c>
      <c r="AN278">
        <v>980</v>
      </c>
      <c r="AO278">
        <v>1678</v>
      </c>
      <c r="AP278">
        <v>1587427200</v>
      </c>
      <c r="AT278">
        <v>25</v>
      </c>
      <c r="AU278">
        <v>17.669796000000002</v>
      </c>
      <c r="AV278">
        <v>1.8796991999999998E-2</v>
      </c>
      <c r="AW278" t="s">
        <v>150</v>
      </c>
      <c r="AX278">
        <v>76.061999999999998</v>
      </c>
      <c r="AY278">
        <v>419801</v>
      </c>
      <c r="AZ278">
        <v>314.76400000000001</v>
      </c>
      <c r="BA278">
        <v>1300.1143</v>
      </c>
      <c r="BB278">
        <v>43.885742</v>
      </c>
      <c r="BC278">
        <v>3.3755294999999998E-2</v>
      </c>
      <c r="BD278">
        <v>1379.1958</v>
      </c>
      <c r="BE278">
        <v>-35.195799999999998</v>
      </c>
      <c r="BF278">
        <v>-2.5519074999999999E-2</v>
      </c>
      <c r="BG278">
        <v>628669440</v>
      </c>
      <c r="BH278">
        <v>4.2698654999999999</v>
      </c>
      <c r="BI278">
        <v>15</v>
      </c>
      <c r="BJ278">
        <v>0</v>
      </c>
      <c r="BK278" t="b">
        <v>0</v>
      </c>
      <c r="BL278">
        <v>2</v>
      </c>
      <c r="BM278">
        <v>796892400000</v>
      </c>
      <c r="BN278" t="s">
        <v>1170</v>
      </c>
    </row>
    <row r="279" spans="1:66" x14ac:dyDescent="0.2">
      <c r="A279" t="s">
        <v>329</v>
      </c>
      <c r="C279" t="s">
        <v>142</v>
      </c>
      <c r="D279" t="s">
        <v>143</v>
      </c>
      <c r="E279" t="s">
        <v>162</v>
      </c>
      <c r="F279" t="b">
        <v>0</v>
      </c>
      <c r="G279" t="s">
        <v>46</v>
      </c>
      <c r="H279" t="s">
        <v>223</v>
      </c>
      <c r="I279" t="s">
        <v>353</v>
      </c>
      <c r="J279" t="s">
        <v>354</v>
      </c>
      <c r="K279" t="s">
        <v>355</v>
      </c>
      <c r="L279" t="s">
        <v>224</v>
      </c>
      <c r="M279" t="s">
        <v>225</v>
      </c>
      <c r="N279">
        <v>7200000</v>
      </c>
      <c r="O279" t="s">
        <v>226</v>
      </c>
      <c r="P279" t="b">
        <v>0</v>
      </c>
      <c r="Q279">
        <v>0.70000459999999998</v>
      </c>
      <c r="R279">
        <v>0.89629270000000005</v>
      </c>
      <c r="S279">
        <v>1589538667</v>
      </c>
      <c r="T279">
        <v>78.8</v>
      </c>
      <c r="U279">
        <v>80.25</v>
      </c>
      <c r="V279" t="s">
        <v>6299</v>
      </c>
      <c r="W279">
        <v>78.150000000000006</v>
      </c>
      <c r="X279">
        <v>61791</v>
      </c>
      <c r="Y279">
        <v>78.099999999999994</v>
      </c>
      <c r="Z279">
        <v>78.650000000000006</v>
      </c>
      <c r="AA279">
        <v>78.75</v>
      </c>
      <c r="AB279">
        <v>0</v>
      </c>
      <c r="AC279">
        <v>0</v>
      </c>
      <c r="AD279" t="s">
        <v>227</v>
      </c>
      <c r="AE279" t="s">
        <v>46</v>
      </c>
      <c r="AF279">
        <v>79.099999999999994</v>
      </c>
      <c r="AG279">
        <v>217285</v>
      </c>
      <c r="AH279">
        <v>158260</v>
      </c>
      <c r="AI279">
        <v>12.800003</v>
      </c>
      <c r="AJ279">
        <v>0.19393945000000001</v>
      </c>
      <c r="AK279" t="s">
        <v>356</v>
      </c>
      <c r="AL279">
        <v>-69.8</v>
      </c>
      <c r="AM279">
        <v>-0.46971734999999998</v>
      </c>
      <c r="AN279">
        <v>66</v>
      </c>
      <c r="AO279">
        <v>148.6</v>
      </c>
      <c r="AP279">
        <v>1588204800</v>
      </c>
      <c r="AQ279">
        <v>1583316000</v>
      </c>
      <c r="AR279">
        <v>1583316000</v>
      </c>
      <c r="AS279">
        <v>1583316000</v>
      </c>
      <c r="AT279">
        <v>5</v>
      </c>
      <c r="AU279">
        <v>7.4904942999999999</v>
      </c>
      <c r="AV279">
        <v>6.4020485000000002E-2</v>
      </c>
      <c r="AW279" t="s">
        <v>150</v>
      </c>
      <c r="AX279">
        <v>10.52</v>
      </c>
      <c r="AY279">
        <v>49457800</v>
      </c>
      <c r="AZ279">
        <v>117.84</v>
      </c>
      <c r="BA279">
        <v>84.662859999999995</v>
      </c>
      <c r="BB279">
        <v>-5.8628539999999996</v>
      </c>
      <c r="BC279">
        <v>-6.9249420000000006E-2</v>
      </c>
      <c r="BD279">
        <v>120.854546</v>
      </c>
      <c r="BE279">
        <v>-42.054543000000002</v>
      </c>
      <c r="BF279">
        <v>-0.34797650000000002</v>
      </c>
      <c r="BG279">
        <v>3897274880</v>
      </c>
      <c r="BH279">
        <v>0.66870339999999995</v>
      </c>
      <c r="BI279">
        <v>15</v>
      </c>
      <c r="BJ279">
        <v>0</v>
      </c>
      <c r="BK279" t="b">
        <v>0</v>
      </c>
      <c r="BL279">
        <v>2</v>
      </c>
      <c r="BM279">
        <v>839228400000</v>
      </c>
      <c r="BN279" t="s">
        <v>329</v>
      </c>
    </row>
    <row r="280" spans="1:66" x14ac:dyDescent="0.2">
      <c r="A280" t="s">
        <v>1171</v>
      </c>
      <c r="C280" t="s">
        <v>142</v>
      </c>
      <c r="D280" t="s">
        <v>143</v>
      </c>
      <c r="E280" t="s">
        <v>162</v>
      </c>
      <c r="F280" t="b">
        <v>0</v>
      </c>
      <c r="G280" t="s">
        <v>46</v>
      </c>
      <c r="H280" t="s">
        <v>223</v>
      </c>
      <c r="I280" t="s">
        <v>1538</v>
      </c>
      <c r="J280" t="s">
        <v>1539</v>
      </c>
      <c r="K280" t="s">
        <v>1540</v>
      </c>
      <c r="L280" t="s">
        <v>224</v>
      </c>
      <c r="M280" t="s">
        <v>225</v>
      </c>
      <c r="N280">
        <v>7200000</v>
      </c>
      <c r="O280" t="s">
        <v>226</v>
      </c>
      <c r="P280" t="b">
        <v>0</v>
      </c>
      <c r="Q280">
        <v>0.59999849999999999</v>
      </c>
      <c r="R280">
        <v>0.68492980000000003</v>
      </c>
      <c r="S280">
        <v>1589535301</v>
      </c>
      <c r="T280">
        <v>88.2</v>
      </c>
      <c r="U280">
        <v>89.2</v>
      </c>
      <c r="V280" t="s">
        <v>6401</v>
      </c>
      <c r="W280">
        <v>87.8</v>
      </c>
      <c r="X280">
        <v>73</v>
      </c>
      <c r="Y280">
        <v>87.6</v>
      </c>
      <c r="Z280">
        <v>88.4</v>
      </c>
      <c r="AA280">
        <v>89.6</v>
      </c>
      <c r="AB280">
        <v>0</v>
      </c>
      <c r="AC280">
        <v>0</v>
      </c>
      <c r="AD280" t="s">
        <v>227</v>
      </c>
      <c r="AE280" t="s">
        <v>46</v>
      </c>
      <c r="AF280">
        <v>88.2</v>
      </c>
      <c r="AG280">
        <v>2637</v>
      </c>
      <c r="AH280">
        <v>1279</v>
      </c>
      <c r="AI280">
        <v>15.199997</v>
      </c>
      <c r="AJ280">
        <v>0.20821914</v>
      </c>
      <c r="AK280" t="s">
        <v>1541</v>
      </c>
      <c r="AL280">
        <v>-49.300002999999997</v>
      </c>
      <c r="AM280">
        <v>-0.35854548000000003</v>
      </c>
      <c r="AN280">
        <v>73</v>
      </c>
      <c r="AO280">
        <v>137.5</v>
      </c>
      <c r="AP280">
        <v>1555545600</v>
      </c>
      <c r="AT280">
        <v>3.9</v>
      </c>
      <c r="AV280">
        <v>4.4520549999999999E-2</v>
      </c>
      <c r="AW280" t="s">
        <v>150</v>
      </c>
      <c r="AX280">
        <v>-8.85</v>
      </c>
      <c r="AY280">
        <v>8000080</v>
      </c>
      <c r="AZ280">
        <v>84.01</v>
      </c>
      <c r="BA280">
        <v>89.84</v>
      </c>
      <c r="BB280">
        <v>-1.6399994</v>
      </c>
      <c r="BC280">
        <v>-1.8254670000000001E-2</v>
      </c>
      <c r="BD280">
        <v>102.47623</v>
      </c>
      <c r="BE280">
        <v>-14.27623</v>
      </c>
      <c r="BF280">
        <v>-0.13931260000000001</v>
      </c>
      <c r="BG280">
        <v>705607040</v>
      </c>
      <c r="BH280">
        <v>1.0498749000000001</v>
      </c>
      <c r="BI280">
        <v>15</v>
      </c>
      <c r="BJ280">
        <v>0</v>
      </c>
      <c r="BK280" t="b">
        <v>0</v>
      </c>
      <c r="BL280">
        <v>2</v>
      </c>
      <c r="BM280">
        <v>1400223600000</v>
      </c>
      <c r="BN280" t="s">
        <v>1171</v>
      </c>
    </row>
    <row r="281" spans="1:66" x14ac:dyDescent="0.2">
      <c r="A281" t="s">
        <v>1172</v>
      </c>
      <c r="C281" t="s">
        <v>142</v>
      </c>
      <c r="D281" t="s">
        <v>143</v>
      </c>
      <c r="E281" t="s">
        <v>162</v>
      </c>
      <c r="F281" t="b">
        <v>0</v>
      </c>
      <c r="G281" t="s">
        <v>46</v>
      </c>
      <c r="H281" t="s">
        <v>223</v>
      </c>
      <c r="I281" t="s">
        <v>1542</v>
      </c>
      <c r="J281" t="s">
        <v>1543</v>
      </c>
      <c r="K281" t="s">
        <v>1544</v>
      </c>
      <c r="L281" t="s">
        <v>224</v>
      </c>
      <c r="M281" t="s">
        <v>225</v>
      </c>
      <c r="N281">
        <v>7200000</v>
      </c>
      <c r="O281" t="s">
        <v>226</v>
      </c>
      <c r="P281" t="b">
        <v>0</v>
      </c>
      <c r="Q281">
        <v>-4</v>
      </c>
      <c r="R281">
        <v>-11.111110999999999</v>
      </c>
      <c r="S281">
        <v>1589530711</v>
      </c>
      <c r="T281">
        <v>32</v>
      </c>
      <c r="U281">
        <v>32</v>
      </c>
      <c r="V281" t="s">
        <v>6402</v>
      </c>
      <c r="W281">
        <v>32</v>
      </c>
      <c r="X281">
        <v>715</v>
      </c>
      <c r="Y281">
        <v>36</v>
      </c>
      <c r="Z281">
        <v>32.799999999999997</v>
      </c>
      <c r="AA281">
        <v>33.4</v>
      </c>
      <c r="AB281">
        <v>0</v>
      </c>
      <c r="AC281">
        <v>0</v>
      </c>
      <c r="AD281" t="s">
        <v>227</v>
      </c>
      <c r="AE281" t="s">
        <v>46</v>
      </c>
      <c r="AF281">
        <v>32</v>
      </c>
      <c r="AG281">
        <v>266</v>
      </c>
      <c r="AH281">
        <v>154</v>
      </c>
      <c r="AI281">
        <v>15</v>
      </c>
      <c r="AJ281">
        <v>0.88235295000000002</v>
      </c>
      <c r="AK281" t="s">
        <v>1545</v>
      </c>
      <c r="AL281">
        <v>-8.5999979999999994</v>
      </c>
      <c r="AM281">
        <v>-0.21182263000000001</v>
      </c>
      <c r="AN281">
        <v>17</v>
      </c>
      <c r="AO281">
        <v>40.6</v>
      </c>
      <c r="AP281">
        <v>1495756800</v>
      </c>
      <c r="AU281">
        <v>38.095238000000002</v>
      </c>
      <c r="AW281" t="s">
        <v>150</v>
      </c>
      <c r="AX281">
        <v>0.84</v>
      </c>
      <c r="AY281">
        <v>8600000</v>
      </c>
      <c r="AZ281">
        <v>10.907</v>
      </c>
      <c r="BA281">
        <v>37.485714000000002</v>
      </c>
      <c r="BB281">
        <v>-5.4857139999999998</v>
      </c>
      <c r="BC281">
        <v>-0.14634146000000001</v>
      </c>
      <c r="BD281">
        <v>28.610489000000001</v>
      </c>
      <c r="BE281">
        <v>3.3895110000000002</v>
      </c>
      <c r="BF281">
        <v>0.11847093</v>
      </c>
      <c r="BG281">
        <v>275200000</v>
      </c>
      <c r="BH281">
        <v>2.9338958000000002</v>
      </c>
      <c r="BI281">
        <v>15</v>
      </c>
      <c r="BJ281">
        <v>0</v>
      </c>
      <c r="BK281" t="b">
        <v>0</v>
      </c>
      <c r="BL281">
        <v>2</v>
      </c>
      <c r="BM281">
        <v>810543600000</v>
      </c>
      <c r="BN281" t="s">
        <v>1172</v>
      </c>
    </row>
    <row r="282" spans="1:66" x14ac:dyDescent="0.2">
      <c r="A282" t="s">
        <v>416</v>
      </c>
      <c r="C282" t="s">
        <v>142</v>
      </c>
      <c r="D282" t="s">
        <v>143</v>
      </c>
      <c r="E282" t="s">
        <v>162</v>
      </c>
      <c r="F282" t="b">
        <v>0</v>
      </c>
      <c r="G282" t="s">
        <v>46</v>
      </c>
      <c r="H282" t="s">
        <v>223</v>
      </c>
      <c r="I282" t="s">
        <v>481</v>
      </c>
      <c r="J282" t="s">
        <v>482</v>
      </c>
      <c r="K282" t="s">
        <v>483</v>
      </c>
      <c r="L282" t="s">
        <v>224</v>
      </c>
      <c r="M282" t="s">
        <v>225</v>
      </c>
      <c r="N282">
        <v>7200000</v>
      </c>
      <c r="O282" t="s">
        <v>226</v>
      </c>
      <c r="P282" t="b">
        <v>0</v>
      </c>
      <c r="Q282">
        <v>4.4000015000000001</v>
      </c>
      <c r="R282">
        <v>6.8642770000000004</v>
      </c>
      <c r="S282">
        <v>1589537988</v>
      </c>
      <c r="T282">
        <v>68.5</v>
      </c>
      <c r="U282">
        <v>68.5</v>
      </c>
      <c r="V282" t="s">
        <v>6331</v>
      </c>
      <c r="W282">
        <v>64.2</v>
      </c>
      <c r="X282">
        <v>2499</v>
      </c>
      <c r="Y282">
        <v>64.099999999999994</v>
      </c>
      <c r="Z282">
        <v>65.2</v>
      </c>
      <c r="AA282">
        <v>68.5</v>
      </c>
      <c r="AB282">
        <v>0</v>
      </c>
      <c r="AC282">
        <v>0</v>
      </c>
      <c r="AD282" t="s">
        <v>227</v>
      </c>
      <c r="AE282" t="s">
        <v>46</v>
      </c>
      <c r="AF282">
        <v>64.2</v>
      </c>
      <c r="AG282">
        <v>883</v>
      </c>
      <c r="AH282">
        <v>249</v>
      </c>
      <c r="AI282">
        <v>18.5</v>
      </c>
      <c r="AJ282">
        <v>0.37</v>
      </c>
      <c r="AK282" t="s">
        <v>2983</v>
      </c>
      <c r="AL282">
        <v>-48.300002999999997</v>
      </c>
      <c r="AM282">
        <v>-0.41352739999999999</v>
      </c>
      <c r="AN282">
        <v>50</v>
      </c>
      <c r="AO282">
        <v>116.8</v>
      </c>
      <c r="AP282">
        <v>1555545600</v>
      </c>
      <c r="AT282">
        <v>4</v>
      </c>
      <c r="AV282">
        <v>6.2402498000000001E-2</v>
      </c>
      <c r="AW282" t="s">
        <v>150</v>
      </c>
      <c r="AX282">
        <v>-164.56200000000001</v>
      </c>
      <c r="AY282">
        <v>1758370</v>
      </c>
      <c r="AZ282">
        <v>146.988</v>
      </c>
      <c r="BA282">
        <v>63.4</v>
      </c>
      <c r="BB282">
        <v>5.0999984999999999</v>
      </c>
      <c r="BC282">
        <v>8.0441620000000005E-2</v>
      </c>
      <c r="BD282">
        <v>76.365036000000003</v>
      </c>
      <c r="BE282">
        <v>-7.8650359999999999</v>
      </c>
      <c r="BF282">
        <v>-0.10299263</v>
      </c>
      <c r="BG282">
        <v>120448344</v>
      </c>
      <c r="BH282">
        <v>0.46602442999999999</v>
      </c>
      <c r="BI282">
        <v>15</v>
      </c>
      <c r="BJ282">
        <v>0</v>
      </c>
      <c r="BK282" t="b">
        <v>0</v>
      </c>
      <c r="BL282">
        <v>2</v>
      </c>
      <c r="BM282">
        <v>1151650800000</v>
      </c>
      <c r="BN282" t="s">
        <v>416</v>
      </c>
    </row>
    <row r="283" spans="1:66" x14ac:dyDescent="0.2">
      <c r="A283" t="s">
        <v>1173</v>
      </c>
      <c r="C283" t="s">
        <v>142</v>
      </c>
      <c r="D283" t="s">
        <v>143</v>
      </c>
      <c r="E283" t="s">
        <v>162</v>
      </c>
      <c r="F283" t="b">
        <v>0</v>
      </c>
      <c r="G283" t="s">
        <v>46</v>
      </c>
      <c r="H283" t="s">
        <v>223</v>
      </c>
      <c r="I283" t="s">
        <v>1546</v>
      </c>
      <c r="J283" t="s">
        <v>1547</v>
      </c>
      <c r="K283" t="s">
        <v>1548</v>
      </c>
      <c r="L283" t="s">
        <v>224</v>
      </c>
      <c r="M283" t="s">
        <v>225</v>
      </c>
      <c r="N283">
        <v>7200000</v>
      </c>
      <c r="O283" t="s">
        <v>226</v>
      </c>
      <c r="P283" t="b">
        <v>0</v>
      </c>
      <c r="Q283">
        <v>1</v>
      </c>
      <c r="R283">
        <v>1.6722409</v>
      </c>
      <c r="S283">
        <v>1589538369</v>
      </c>
      <c r="T283">
        <v>60.8</v>
      </c>
      <c r="U283">
        <v>61.3</v>
      </c>
      <c r="V283" t="s">
        <v>6403</v>
      </c>
      <c r="W283">
        <v>60</v>
      </c>
      <c r="X283">
        <v>9569</v>
      </c>
      <c r="Y283">
        <v>59.8</v>
      </c>
      <c r="Z283">
        <v>60.5</v>
      </c>
      <c r="AA283">
        <v>60.8</v>
      </c>
      <c r="AB283">
        <v>0</v>
      </c>
      <c r="AC283">
        <v>0</v>
      </c>
      <c r="AD283" t="s">
        <v>227</v>
      </c>
      <c r="AE283" t="s">
        <v>46</v>
      </c>
      <c r="AF283">
        <v>60</v>
      </c>
      <c r="AG283">
        <v>51311</v>
      </c>
      <c r="AH283">
        <v>25178</v>
      </c>
      <c r="AI283">
        <v>16.05</v>
      </c>
      <c r="AJ283">
        <v>0.35865920000000001</v>
      </c>
      <c r="AK283" t="s">
        <v>1549</v>
      </c>
      <c r="AL283">
        <v>-23.600002</v>
      </c>
      <c r="AM283">
        <v>-0.27962090000000001</v>
      </c>
      <c r="AN283">
        <v>44.75</v>
      </c>
      <c r="AO283">
        <v>84.4</v>
      </c>
      <c r="AP283">
        <v>1586217600</v>
      </c>
      <c r="AQ283">
        <v>1553007540</v>
      </c>
      <c r="AR283">
        <v>1553007540</v>
      </c>
      <c r="AS283">
        <v>1553007540</v>
      </c>
      <c r="AT283">
        <v>1.6</v>
      </c>
      <c r="AU283">
        <v>18.899595000000001</v>
      </c>
      <c r="AV283">
        <v>2.6755853999999999E-2</v>
      </c>
      <c r="AW283" t="s">
        <v>150</v>
      </c>
      <c r="AX283">
        <v>3.2170000000000001</v>
      </c>
      <c r="AY283">
        <v>19453400</v>
      </c>
      <c r="AZ283">
        <v>30.029</v>
      </c>
      <c r="BA283">
        <v>61.008569999999999</v>
      </c>
      <c r="BB283">
        <v>-0.20857239</v>
      </c>
      <c r="BC283">
        <v>-3.4187392000000001E-3</v>
      </c>
      <c r="BD283">
        <v>67.705600000000004</v>
      </c>
      <c r="BE283">
        <v>-6.9055977000000004</v>
      </c>
      <c r="BF283">
        <v>-0.101994485</v>
      </c>
      <c r="BG283">
        <v>1183465856</v>
      </c>
      <c r="BH283">
        <v>2.0247095000000002</v>
      </c>
      <c r="BI283">
        <v>15</v>
      </c>
      <c r="BJ283">
        <v>0</v>
      </c>
      <c r="BK283" t="b">
        <v>0</v>
      </c>
      <c r="BL283">
        <v>2</v>
      </c>
      <c r="BM283">
        <v>806569200000</v>
      </c>
      <c r="BN283" t="s">
        <v>1173</v>
      </c>
    </row>
    <row r="284" spans="1:66" x14ac:dyDescent="0.2">
      <c r="A284" t="s">
        <v>1174</v>
      </c>
      <c r="C284" t="s">
        <v>142</v>
      </c>
      <c r="D284" t="s">
        <v>143</v>
      </c>
      <c r="E284" t="s">
        <v>162</v>
      </c>
      <c r="F284" t="b">
        <v>0</v>
      </c>
      <c r="G284" t="s">
        <v>46</v>
      </c>
      <c r="H284" t="s">
        <v>223</v>
      </c>
      <c r="I284" t="s">
        <v>1550</v>
      </c>
      <c r="J284" t="s">
        <v>1551</v>
      </c>
      <c r="K284" t="s">
        <v>1552</v>
      </c>
      <c r="L284" t="s">
        <v>224</v>
      </c>
      <c r="M284" t="s">
        <v>225</v>
      </c>
      <c r="N284">
        <v>7200000</v>
      </c>
      <c r="O284" t="s">
        <v>226</v>
      </c>
      <c r="P284" t="b">
        <v>0</v>
      </c>
      <c r="Q284">
        <v>-40</v>
      </c>
      <c r="R284">
        <v>-0.9174312</v>
      </c>
      <c r="S284">
        <v>1589532038</v>
      </c>
      <c r="T284">
        <v>4320</v>
      </c>
      <c r="U284">
        <v>4320</v>
      </c>
      <c r="V284" t="s">
        <v>6404</v>
      </c>
      <c r="W284">
        <v>4300</v>
      </c>
      <c r="X284">
        <v>9</v>
      </c>
      <c r="Y284">
        <v>4360</v>
      </c>
      <c r="Z284">
        <v>4260</v>
      </c>
      <c r="AA284">
        <v>4320</v>
      </c>
      <c r="AB284">
        <v>0</v>
      </c>
      <c r="AC284">
        <v>0</v>
      </c>
      <c r="AD284" t="s">
        <v>227</v>
      </c>
      <c r="AE284" t="s">
        <v>46</v>
      </c>
      <c r="AF284">
        <v>4300</v>
      </c>
      <c r="AG284">
        <v>24</v>
      </c>
      <c r="AH284">
        <v>18</v>
      </c>
      <c r="AI284">
        <v>160</v>
      </c>
      <c r="AJ284">
        <v>3.8461540000000002E-2</v>
      </c>
      <c r="AK284" t="s">
        <v>1553</v>
      </c>
      <c r="AL284">
        <v>-420</v>
      </c>
      <c r="AM284">
        <v>-8.8607593999999998E-2</v>
      </c>
      <c r="AN284">
        <v>4160</v>
      </c>
      <c r="AO284">
        <v>4740</v>
      </c>
      <c r="AP284">
        <v>1589846400</v>
      </c>
      <c r="AT284">
        <v>110</v>
      </c>
      <c r="AU284">
        <v>14.777668</v>
      </c>
      <c r="AV284">
        <v>2.5229357000000001E-2</v>
      </c>
      <c r="AW284" t="s">
        <v>150</v>
      </c>
      <c r="AX284">
        <v>292.33300000000003</v>
      </c>
      <c r="AY284">
        <v>71774</v>
      </c>
      <c r="AZ284">
        <v>6798.1719999999996</v>
      </c>
      <c r="BA284">
        <v>4310.2856000000002</v>
      </c>
      <c r="BB284">
        <v>9.7143549999999994</v>
      </c>
      <c r="BC284">
        <v>2.2537615000000001E-3</v>
      </c>
      <c r="BD284">
        <v>4477.6225999999997</v>
      </c>
      <c r="BE284">
        <v>-157.62255999999999</v>
      </c>
      <c r="BF284">
        <v>-3.5202286999999999E-2</v>
      </c>
      <c r="BG284">
        <v>310063680</v>
      </c>
      <c r="BH284">
        <v>0.63546497000000002</v>
      </c>
      <c r="BI284">
        <v>15</v>
      </c>
      <c r="BJ284">
        <v>0</v>
      </c>
      <c r="BK284" t="b">
        <v>0</v>
      </c>
      <c r="BL284">
        <v>2</v>
      </c>
      <c r="BM284">
        <v>796892400000</v>
      </c>
      <c r="BN284" t="s">
        <v>1174</v>
      </c>
    </row>
    <row r="285" spans="1:66" x14ac:dyDescent="0.2">
      <c r="A285" t="s">
        <v>1175</v>
      </c>
      <c r="C285" t="s">
        <v>142</v>
      </c>
      <c r="D285" t="s">
        <v>143</v>
      </c>
      <c r="E285" t="s">
        <v>162</v>
      </c>
      <c r="F285" t="b">
        <v>0</v>
      </c>
      <c r="G285" t="s">
        <v>46</v>
      </c>
      <c r="H285" t="s">
        <v>223</v>
      </c>
      <c r="I285" t="s">
        <v>1554</v>
      </c>
      <c r="J285" t="s">
        <v>1555</v>
      </c>
      <c r="K285" t="s">
        <v>1556</v>
      </c>
      <c r="L285" t="s">
        <v>224</v>
      </c>
      <c r="M285" t="s">
        <v>225</v>
      </c>
      <c r="N285">
        <v>7200000</v>
      </c>
      <c r="O285" t="s">
        <v>226</v>
      </c>
      <c r="P285" t="b">
        <v>0</v>
      </c>
      <c r="Q285">
        <v>-7.9999920000000002E-2</v>
      </c>
      <c r="R285">
        <v>-0.25806426999999998</v>
      </c>
      <c r="S285">
        <v>1589538814</v>
      </c>
      <c r="T285">
        <v>30.92</v>
      </c>
      <c r="U285">
        <v>31.56</v>
      </c>
      <c r="V285" t="s">
        <v>6405</v>
      </c>
      <c r="W285">
        <v>30.84</v>
      </c>
      <c r="X285">
        <v>114210</v>
      </c>
      <c r="Y285">
        <v>31</v>
      </c>
      <c r="Z285">
        <v>30.92</v>
      </c>
      <c r="AA285">
        <v>31</v>
      </c>
      <c r="AB285">
        <v>0</v>
      </c>
      <c r="AC285">
        <v>0</v>
      </c>
      <c r="AD285" t="s">
        <v>227</v>
      </c>
      <c r="AE285" t="s">
        <v>46</v>
      </c>
      <c r="AF285">
        <v>31.3</v>
      </c>
      <c r="AG285">
        <v>592890</v>
      </c>
      <c r="AH285">
        <v>518734</v>
      </c>
      <c r="AI285">
        <v>12.23</v>
      </c>
      <c r="AJ285">
        <v>0.65436059999999996</v>
      </c>
      <c r="AK285" t="s">
        <v>1557</v>
      </c>
      <c r="AL285">
        <v>-2.9600010000000001</v>
      </c>
      <c r="AM285">
        <v>-8.7367210000000001E-2</v>
      </c>
      <c r="AN285">
        <v>18.690000000000001</v>
      </c>
      <c r="AO285">
        <v>33.880000000000003</v>
      </c>
      <c r="AQ285">
        <v>1587637800</v>
      </c>
      <c r="AR285">
        <v>1587637800</v>
      </c>
      <c r="AS285">
        <v>1587637800</v>
      </c>
      <c r="AW285" t="s">
        <v>150</v>
      </c>
      <c r="AX285">
        <v>-3.8650000000000002</v>
      </c>
      <c r="AY285">
        <v>131287000</v>
      </c>
      <c r="AZ285">
        <v>0.441</v>
      </c>
      <c r="BA285">
        <v>27.2</v>
      </c>
      <c r="BB285">
        <v>3.7199993</v>
      </c>
      <c r="BC285">
        <v>0.13676468</v>
      </c>
      <c r="BD285">
        <v>27.766249999999999</v>
      </c>
      <c r="BE285">
        <v>3.1537495</v>
      </c>
      <c r="BF285">
        <v>0.11358211</v>
      </c>
      <c r="BG285">
        <v>4059394048</v>
      </c>
      <c r="BH285">
        <v>70.113370000000003</v>
      </c>
      <c r="BI285">
        <v>15</v>
      </c>
      <c r="BJ285">
        <v>0</v>
      </c>
      <c r="BK285" t="b">
        <v>0</v>
      </c>
      <c r="BL285">
        <v>2</v>
      </c>
      <c r="BM285">
        <v>1497596400000</v>
      </c>
      <c r="BN285" t="s">
        <v>1175</v>
      </c>
    </row>
    <row r="286" spans="1:66" x14ac:dyDescent="0.2">
      <c r="A286" t="s">
        <v>1176</v>
      </c>
      <c r="C286" t="s">
        <v>142</v>
      </c>
      <c r="D286" t="s">
        <v>143</v>
      </c>
      <c r="E286" t="s">
        <v>162</v>
      </c>
      <c r="F286" t="b">
        <v>0</v>
      </c>
      <c r="G286" t="s">
        <v>46</v>
      </c>
      <c r="H286" t="s">
        <v>223</v>
      </c>
      <c r="I286" t="s">
        <v>1558</v>
      </c>
      <c r="J286" t="s">
        <v>1559</v>
      </c>
      <c r="K286" t="s">
        <v>1560</v>
      </c>
      <c r="L286" t="s">
        <v>224</v>
      </c>
      <c r="M286" t="s">
        <v>225</v>
      </c>
      <c r="N286">
        <v>7200000</v>
      </c>
      <c r="O286" t="s">
        <v>226</v>
      </c>
      <c r="P286" t="b">
        <v>0</v>
      </c>
      <c r="Q286">
        <v>-0.22000122</v>
      </c>
      <c r="R286">
        <v>-0.60975944999999998</v>
      </c>
      <c r="S286">
        <v>1589538728</v>
      </c>
      <c r="T286">
        <v>35.86</v>
      </c>
      <c r="U286">
        <v>36.799999999999997</v>
      </c>
      <c r="V286" t="s">
        <v>6406</v>
      </c>
      <c r="W286">
        <v>35.86</v>
      </c>
      <c r="X286">
        <v>38439</v>
      </c>
      <c r="Y286">
        <v>36.08</v>
      </c>
      <c r="Z286">
        <v>35.92</v>
      </c>
      <c r="AA286">
        <v>36.020000000000003</v>
      </c>
      <c r="AB286">
        <v>0</v>
      </c>
      <c r="AC286">
        <v>0</v>
      </c>
      <c r="AD286" t="s">
        <v>227</v>
      </c>
      <c r="AE286" t="s">
        <v>46</v>
      </c>
      <c r="AF286">
        <v>36.799999999999997</v>
      </c>
      <c r="AG286">
        <v>113087</v>
      </c>
      <c r="AH286">
        <v>36263</v>
      </c>
      <c r="AI286">
        <v>10.540001</v>
      </c>
      <c r="AJ286">
        <v>0.41627177999999998</v>
      </c>
      <c r="AK286" t="s">
        <v>1561</v>
      </c>
      <c r="AL286">
        <v>-16.64</v>
      </c>
      <c r="AM286">
        <v>-0.31695237999999998</v>
      </c>
      <c r="AN286">
        <v>25.32</v>
      </c>
      <c r="AO286">
        <v>52.5</v>
      </c>
      <c r="AP286">
        <v>1585699200</v>
      </c>
      <c r="AQ286">
        <v>1582646340</v>
      </c>
      <c r="AR286">
        <v>1582646340</v>
      </c>
      <c r="AS286">
        <v>1582646340</v>
      </c>
      <c r="AT286">
        <v>0.75</v>
      </c>
      <c r="AU286">
        <v>22.899107000000001</v>
      </c>
      <c r="AV286">
        <v>2.0787138E-2</v>
      </c>
      <c r="AW286" t="s">
        <v>150</v>
      </c>
      <c r="AX286">
        <v>1.5660000000000001</v>
      </c>
      <c r="AY286">
        <v>18458100</v>
      </c>
      <c r="AZ286">
        <v>30.484999999999999</v>
      </c>
      <c r="BA286">
        <v>36.733714999999997</v>
      </c>
      <c r="BB286">
        <v>-0.87371445000000003</v>
      </c>
      <c r="BC286">
        <v>-2.3785082999999999E-2</v>
      </c>
      <c r="BD286">
        <v>38.915035000000003</v>
      </c>
      <c r="BE286">
        <v>-3.0550345999999999</v>
      </c>
      <c r="BF286">
        <v>-7.8505254999999996E-2</v>
      </c>
      <c r="BG286">
        <v>661907456</v>
      </c>
      <c r="BH286">
        <v>1.1763163000000001</v>
      </c>
      <c r="BI286">
        <v>15</v>
      </c>
      <c r="BJ286">
        <v>0</v>
      </c>
      <c r="BK286" t="b">
        <v>0</v>
      </c>
      <c r="BL286">
        <v>2</v>
      </c>
      <c r="BM286">
        <v>1141632000000</v>
      </c>
      <c r="BN286" t="s">
        <v>1176</v>
      </c>
    </row>
    <row r="287" spans="1:66" x14ac:dyDescent="0.2">
      <c r="A287" t="s">
        <v>1177</v>
      </c>
      <c r="C287" t="s">
        <v>142</v>
      </c>
      <c r="D287" t="s">
        <v>143</v>
      </c>
      <c r="E287" t="s">
        <v>162</v>
      </c>
      <c r="F287" t="b">
        <v>0</v>
      </c>
      <c r="G287" t="s">
        <v>46</v>
      </c>
      <c r="H287" t="s">
        <v>223</v>
      </c>
      <c r="I287" t="s">
        <v>1562</v>
      </c>
      <c r="J287" t="s">
        <v>1563</v>
      </c>
      <c r="K287" t="s">
        <v>1564</v>
      </c>
      <c r="L287" t="s">
        <v>224</v>
      </c>
      <c r="M287" t="s">
        <v>225</v>
      </c>
      <c r="N287">
        <v>7200000</v>
      </c>
      <c r="O287" t="s">
        <v>226</v>
      </c>
      <c r="P287" t="b">
        <v>0</v>
      </c>
      <c r="Q287">
        <v>17</v>
      </c>
      <c r="R287">
        <v>2.6397514000000002</v>
      </c>
      <c r="S287">
        <v>1589538673</v>
      </c>
      <c r="T287">
        <v>661</v>
      </c>
      <c r="U287">
        <v>663</v>
      </c>
      <c r="V287" t="s">
        <v>6407</v>
      </c>
      <c r="W287">
        <v>653</v>
      </c>
      <c r="X287">
        <v>401</v>
      </c>
      <c r="Y287">
        <v>644</v>
      </c>
      <c r="Z287">
        <v>659</v>
      </c>
      <c r="AA287">
        <v>663</v>
      </c>
      <c r="AB287">
        <v>0</v>
      </c>
      <c r="AC287">
        <v>0</v>
      </c>
      <c r="AD287" t="s">
        <v>227</v>
      </c>
      <c r="AE287" t="s">
        <v>48</v>
      </c>
      <c r="AF287">
        <v>653</v>
      </c>
      <c r="AG287">
        <v>7210</v>
      </c>
      <c r="AH287">
        <v>4029</v>
      </c>
      <c r="AI287">
        <v>172.4</v>
      </c>
      <c r="AJ287">
        <v>0.35284483</v>
      </c>
      <c r="AK287" t="s">
        <v>1565</v>
      </c>
      <c r="AL287">
        <v>-148.5</v>
      </c>
      <c r="AM287">
        <v>-0.18344657</v>
      </c>
      <c r="AN287">
        <v>488.6</v>
      </c>
      <c r="AO287">
        <v>809.5</v>
      </c>
      <c r="AP287">
        <v>1586390400</v>
      </c>
      <c r="AQ287">
        <v>1596007800</v>
      </c>
      <c r="AR287">
        <v>1596007800</v>
      </c>
      <c r="AS287">
        <v>1596007800</v>
      </c>
      <c r="AT287">
        <v>18.585999999999999</v>
      </c>
      <c r="AU287">
        <v>30.517081999999998</v>
      </c>
      <c r="AV287">
        <v>2.8860249000000001E-2</v>
      </c>
      <c r="AW287" t="s">
        <v>150</v>
      </c>
      <c r="AX287">
        <v>21.66</v>
      </c>
      <c r="AY287">
        <v>2436290</v>
      </c>
      <c r="AZ287">
        <v>85.700999999999993</v>
      </c>
      <c r="BA287">
        <v>631.58330000000001</v>
      </c>
      <c r="BB287">
        <v>29.416687</v>
      </c>
      <c r="BC287">
        <v>4.6576098000000003E-2</v>
      </c>
      <c r="BD287">
        <v>694.12149999999997</v>
      </c>
      <c r="BE287">
        <v>-33.121519999999997</v>
      </c>
      <c r="BF287">
        <v>-4.7717179999999998E-2</v>
      </c>
      <c r="BG287">
        <v>1610387712</v>
      </c>
      <c r="BH287">
        <v>7.7128625</v>
      </c>
      <c r="BI287">
        <v>15</v>
      </c>
      <c r="BJ287">
        <v>0</v>
      </c>
      <c r="BK287" t="b">
        <v>0</v>
      </c>
      <c r="BL287">
        <v>2</v>
      </c>
      <c r="BM287">
        <v>973756800000</v>
      </c>
      <c r="BN287" t="s">
        <v>1177</v>
      </c>
    </row>
    <row r="288" spans="1:66" x14ac:dyDescent="0.2">
      <c r="A288" t="s">
        <v>1178</v>
      </c>
      <c r="C288" t="s">
        <v>142</v>
      </c>
      <c r="D288" t="s">
        <v>143</v>
      </c>
      <c r="E288" t="s">
        <v>162</v>
      </c>
      <c r="F288" t="b">
        <v>0</v>
      </c>
      <c r="G288" t="s">
        <v>46</v>
      </c>
      <c r="H288" t="s">
        <v>223</v>
      </c>
      <c r="I288" t="s">
        <v>1566</v>
      </c>
      <c r="J288" t="s">
        <v>1567</v>
      </c>
      <c r="K288" t="s">
        <v>1568</v>
      </c>
      <c r="L288" t="s">
        <v>224</v>
      </c>
      <c r="M288" t="s">
        <v>225</v>
      </c>
      <c r="N288">
        <v>7200000</v>
      </c>
      <c r="O288" t="s">
        <v>226</v>
      </c>
      <c r="P288" t="b">
        <v>0</v>
      </c>
      <c r="Q288">
        <v>-24</v>
      </c>
      <c r="R288">
        <v>-1.3698630000000001</v>
      </c>
      <c r="S288">
        <v>1589538648</v>
      </c>
      <c r="T288">
        <v>1728</v>
      </c>
      <c r="U288">
        <v>1780</v>
      </c>
      <c r="V288" t="s">
        <v>6408</v>
      </c>
      <c r="W288">
        <v>1728</v>
      </c>
      <c r="X288">
        <v>712</v>
      </c>
      <c r="Y288">
        <v>1752</v>
      </c>
      <c r="Z288">
        <v>1724</v>
      </c>
      <c r="AA288">
        <v>1732</v>
      </c>
      <c r="AB288">
        <v>0</v>
      </c>
      <c r="AC288">
        <v>0</v>
      </c>
      <c r="AD288" t="s">
        <v>227</v>
      </c>
      <c r="AE288" t="s">
        <v>46</v>
      </c>
      <c r="AF288">
        <v>1760</v>
      </c>
      <c r="AG288">
        <v>2632</v>
      </c>
      <c r="AH288">
        <v>1441</v>
      </c>
      <c r="AI288">
        <v>568</v>
      </c>
      <c r="AJ288">
        <v>0.48965516999999997</v>
      </c>
      <c r="AK288" t="s">
        <v>1569</v>
      </c>
      <c r="AL288">
        <v>-812</v>
      </c>
      <c r="AM288">
        <v>-0.31968503999999998</v>
      </c>
      <c r="AN288">
        <v>1160</v>
      </c>
      <c r="AO288">
        <v>2540</v>
      </c>
      <c r="AP288">
        <v>1589414400</v>
      </c>
      <c r="AQ288">
        <v>1596438000</v>
      </c>
      <c r="AR288">
        <v>1596438000</v>
      </c>
      <c r="AS288">
        <v>1596438000</v>
      </c>
      <c r="AT288">
        <v>22.5</v>
      </c>
      <c r="AU288">
        <v>25.911707</v>
      </c>
      <c r="AV288">
        <v>1.2842466E-2</v>
      </c>
      <c r="AW288" t="s">
        <v>150</v>
      </c>
      <c r="AX288">
        <v>66.688000000000002</v>
      </c>
      <c r="AY288">
        <v>837441</v>
      </c>
      <c r="AZ288">
        <v>363.03500000000003</v>
      </c>
      <c r="BA288">
        <v>1751.2</v>
      </c>
      <c r="BB288">
        <v>-23.199950999999999</v>
      </c>
      <c r="BC288">
        <v>-1.3248031E-2</v>
      </c>
      <c r="BD288">
        <v>1929.4755</v>
      </c>
      <c r="BE288">
        <v>-201.47546</v>
      </c>
      <c r="BF288">
        <v>-0.10441981</v>
      </c>
      <c r="BG288">
        <v>1447098112</v>
      </c>
      <c r="BH288">
        <v>4.7598715</v>
      </c>
      <c r="BI288">
        <v>15</v>
      </c>
      <c r="BJ288">
        <v>0</v>
      </c>
      <c r="BK288" t="b">
        <v>0</v>
      </c>
      <c r="BL288">
        <v>2</v>
      </c>
      <c r="BM288">
        <v>866444400000</v>
      </c>
      <c r="BN288" t="s">
        <v>1178</v>
      </c>
    </row>
    <row r="289" spans="1:66" x14ac:dyDescent="0.2">
      <c r="A289" t="s">
        <v>1179</v>
      </c>
      <c r="C289" t="s">
        <v>142</v>
      </c>
      <c r="D289" t="s">
        <v>143</v>
      </c>
      <c r="E289" t="s">
        <v>162</v>
      </c>
      <c r="F289" t="b">
        <v>0</v>
      </c>
      <c r="G289" t="s">
        <v>46</v>
      </c>
      <c r="H289" t="s">
        <v>223</v>
      </c>
      <c r="I289" t="s">
        <v>1570</v>
      </c>
      <c r="J289" t="s">
        <v>1571</v>
      </c>
      <c r="K289" t="s">
        <v>1572</v>
      </c>
      <c r="L289" t="s">
        <v>224</v>
      </c>
      <c r="M289" t="s">
        <v>225</v>
      </c>
      <c r="N289">
        <v>7200000</v>
      </c>
      <c r="O289" t="s">
        <v>226</v>
      </c>
      <c r="P289" t="b">
        <v>0</v>
      </c>
      <c r="Q289">
        <v>4.5</v>
      </c>
      <c r="R289">
        <v>0.93945719999999999</v>
      </c>
      <c r="S289">
        <v>1589538637</v>
      </c>
      <c r="T289">
        <v>483.5</v>
      </c>
      <c r="U289">
        <v>485.5</v>
      </c>
      <c r="V289" t="s">
        <v>6409</v>
      </c>
      <c r="W289">
        <v>481.5</v>
      </c>
      <c r="X289">
        <v>67</v>
      </c>
      <c r="Y289">
        <v>479</v>
      </c>
      <c r="Z289">
        <v>482</v>
      </c>
      <c r="AA289">
        <v>483.5</v>
      </c>
      <c r="AB289">
        <v>0</v>
      </c>
      <c r="AC289">
        <v>0</v>
      </c>
      <c r="AD289" t="s">
        <v>227</v>
      </c>
      <c r="AE289" t="s">
        <v>46</v>
      </c>
      <c r="AF289">
        <v>485.5</v>
      </c>
      <c r="AG289">
        <v>3077</v>
      </c>
      <c r="AH289">
        <v>1387</v>
      </c>
      <c r="AI289">
        <v>16.5</v>
      </c>
      <c r="AJ289">
        <v>3.5331904999999997E-2</v>
      </c>
      <c r="AK289" t="s">
        <v>1573</v>
      </c>
      <c r="AL289">
        <v>-206.5</v>
      </c>
      <c r="AM289">
        <v>-0.29927536999999999</v>
      </c>
      <c r="AN289">
        <v>467</v>
      </c>
      <c r="AO289">
        <v>690</v>
      </c>
      <c r="AP289">
        <v>1586304000</v>
      </c>
      <c r="AT289">
        <v>25</v>
      </c>
      <c r="AU289">
        <v>12.952396</v>
      </c>
      <c r="AV289">
        <v>5.2192066000000002E-2</v>
      </c>
      <c r="AW289" t="s">
        <v>150</v>
      </c>
      <c r="AX289">
        <v>37.329000000000001</v>
      </c>
      <c r="AY289">
        <v>1880000</v>
      </c>
      <c r="AZ289">
        <v>354.33300000000003</v>
      </c>
      <c r="BA289">
        <v>497.54284999999999</v>
      </c>
      <c r="BB289">
        <v>-14.042847</v>
      </c>
      <c r="BC289">
        <v>-2.8224396999999998E-2</v>
      </c>
      <c r="BD289">
        <v>565.4126</v>
      </c>
      <c r="BE289">
        <v>-81.912599999999998</v>
      </c>
      <c r="BF289">
        <v>-0.14487225000000001</v>
      </c>
      <c r="BG289">
        <v>908979968</v>
      </c>
      <c r="BH289">
        <v>1.3645356</v>
      </c>
      <c r="BI289">
        <v>15</v>
      </c>
      <c r="BJ289">
        <v>0</v>
      </c>
      <c r="BK289" t="b">
        <v>0</v>
      </c>
      <c r="BL289">
        <v>2</v>
      </c>
      <c r="BM289">
        <v>1072684800000</v>
      </c>
      <c r="BN289" t="s">
        <v>1179</v>
      </c>
    </row>
    <row r="290" spans="1:66" x14ac:dyDescent="0.2">
      <c r="A290" t="s">
        <v>1180</v>
      </c>
      <c r="C290" t="s">
        <v>142</v>
      </c>
      <c r="D290" t="s">
        <v>143</v>
      </c>
      <c r="E290" t="s">
        <v>162</v>
      </c>
      <c r="F290" t="b">
        <v>0</v>
      </c>
      <c r="G290" t="s">
        <v>46</v>
      </c>
      <c r="H290" t="s">
        <v>223</v>
      </c>
      <c r="I290" t="s">
        <v>1574</v>
      </c>
      <c r="J290" t="s">
        <v>1575</v>
      </c>
      <c r="K290" t="s">
        <v>1576</v>
      </c>
      <c r="L290" t="s">
        <v>224</v>
      </c>
      <c r="M290" t="s">
        <v>225</v>
      </c>
      <c r="N290">
        <v>7200000</v>
      </c>
      <c r="O290" t="s">
        <v>226</v>
      </c>
      <c r="P290" t="b">
        <v>0</v>
      </c>
      <c r="Q290">
        <v>0</v>
      </c>
      <c r="R290">
        <v>0</v>
      </c>
      <c r="S290">
        <v>1589536825</v>
      </c>
      <c r="T290">
        <v>84.6</v>
      </c>
      <c r="U290">
        <v>84.6</v>
      </c>
      <c r="V290" t="s">
        <v>6410</v>
      </c>
      <c r="W290">
        <v>82.6</v>
      </c>
      <c r="X290">
        <v>391</v>
      </c>
      <c r="Y290">
        <v>84.6</v>
      </c>
      <c r="Z290">
        <v>83.4</v>
      </c>
      <c r="AA290">
        <v>84.4</v>
      </c>
      <c r="AB290">
        <v>0</v>
      </c>
      <c r="AC290">
        <v>0</v>
      </c>
      <c r="AD290" t="s">
        <v>227</v>
      </c>
      <c r="AE290" t="s">
        <v>46</v>
      </c>
      <c r="AF290">
        <v>83</v>
      </c>
      <c r="AG290">
        <v>3495</v>
      </c>
      <c r="AH290">
        <v>1089</v>
      </c>
      <c r="AI290">
        <v>22.599997999999999</v>
      </c>
      <c r="AJ290">
        <v>0.36451610000000001</v>
      </c>
      <c r="AK290" t="s">
        <v>1577</v>
      </c>
      <c r="AL290">
        <v>-6.4000015000000001</v>
      </c>
      <c r="AM290">
        <v>-7.032969E-2</v>
      </c>
      <c r="AN290">
        <v>62</v>
      </c>
      <c r="AO290">
        <v>91</v>
      </c>
      <c r="AP290">
        <v>1588636800</v>
      </c>
      <c r="AT290">
        <v>2.35</v>
      </c>
      <c r="AU290">
        <v>6.22654</v>
      </c>
      <c r="AV290">
        <v>2.7777777999999999E-2</v>
      </c>
      <c r="AW290" t="s">
        <v>150</v>
      </c>
      <c r="AX290">
        <v>13.587</v>
      </c>
      <c r="AY290">
        <v>12702600</v>
      </c>
      <c r="AZ290">
        <v>58.125</v>
      </c>
      <c r="BA290">
        <v>80.605710000000002</v>
      </c>
      <c r="BB290">
        <v>3.9942856</v>
      </c>
      <c r="BC290">
        <v>4.9553380000000001E-2</v>
      </c>
      <c r="BD290">
        <v>81.328674000000007</v>
      </c>
      <c r="BE290">
        <v>3.2713242</v>
      </c>
      <c r="BF290">
        <v>4.0223500000000002E-2</v>
      </c>
      <c r="BG290">
        <v>1075697408</v>
      </c>
      <c r="BH290">
        <v>1.4554838000000001</v>
      </c>
      <c r="BI290">
        <v>15</v>
      </c>
      <c r="BJ290">
        <v>0</v>
      </c>
      <c r="BK290" t="b">
        <v>0</v>
      </c>
      <c r="BL290">
        <v>2</v>
      </c>
      <c r="BM290">
        <v>1467270000000</v>
      </c>
      <c r="BN290" t="s">
        <v>1180</v>
      </c>
    </row>
    <row r="291" spans="1:66" x14ac:dyDescent="0.2">
      <c r="A291" t="s">
        <v>1181</v>
      </c>
      <c r="C291" t="s">
        <v>142</v>
      </c>
      <c r="D291" t="s">
        <v>143</v>
      </c>
      <c r="E291" t="s">
        <v>162</v>
      </c>
      <c r="F291" t="b">
        <v>0</v>
      </c>
      <c r="G291" t="s">
        <v>46</v>
      </c>
      <c r="H291" t="s">
        <v>223</v>
      </c>
      <c r="I291" t="s">
        <v>1578</v>
      </c>
      <c r="J291" t="s">
        <v>1579</v>
      </c>
      <c r="K291" t="s">
        <v>1580</v>
      </c>
      <c r="L291" t="s">
        <v>224</v>
      </c>
      <c r="M291" t="s">
        <v>225</v>
      </c>
      <c r="N291">
        <v>7200000</v>
      </c>
      <c r="O291" t="s">
        <v>226</v>
      </c>
      <c r="P291" t="b">
        <v>0</v>
      </c>
      <c r="Q291">
        <v>0</v>
      </c>
      <c r="R291">
        <v>0</v>
      </c>
      <c r="S291">
        <v>1589538163</v>
      </c>
      <c r="T291">
        <v>149</v>
      </c>
      <c r="U291">
        <v>149</v>
      </c>
      <c r="V291" t="s">
        <v>6411</v>
      </c>
      <c r="W291">
        <v>149</v>
      </c>
      <c r="X291">
        <v>319</v>
      </c>
      <c r="Y291">
        <v>149</v>
      </c>
      <c r="Z291">
        <v>148</v>
      </c>
      <c r="AA291">
        <v>149</v>
      </c>
      <c r="AB291">
        <v>0</v>
      </c>
      <c r="AC291">
        <v>0</v>
      </c>
      <c r="AD291" t="s">
        <v>227</v>
      </c>
      <c r="AE291" t="s">
        <v>46</v>
      </c>
      <c r="AF291">
        <v>149</v>
      </c>
      <c r="AG291">
        <v>721</v>
      </c>
      <c r="AH291">
        <v>361</v>
      </c>
      <c r="AI291">
        <v>24</v>
      </c>
      <c r="AJ291">
        <v>0.192</v>
      </c>
      <c r="AK291" t="s">
        <v>1581</v>
      </c>
      <c r="AL291">
        <v>-36</v>
      </c>
      <c r="AM291">
        <v>-0.19459459000000001</v>
      </c>
      <c r="AN291">
        <v>125</v>
      </c>
      <c r="AO291">
        <v>185</v>
      </c>
      <c r="AP291">
        <v>1587945600</v>
      </c>
      <c r="AT291">
        <v>2.5</v>
      </c>
      <c r="AU291">
        <v>29.078844</v>
      </c>
      <c r="AV291">
        <v>1.6778523E-2</v>
      </c>
      <c r="AW291" t="s">
        <v>150</v>
      </c>
      <c r="AX291">
        <v>5.1239999999999997</v>
      </c>
      <c r="AY291">
        <v>2400000</v>
      </c>
      <c r="AZ291">
        <v>53.637999999999998</v>
      </c>
      <c r="BA291">
        <v>147.28572</v>
      </c>
      <c r="BB291">
        <v>1.7142792</v>
      </c>
      <c r="BC291">
        <v>1.1639141E-2</v>
      </c>
      <c r="BD291">
        <v>156.12586999999999</v>
      </c>
      <c r="BE291">
        <v>-7.1258698000000003</v>
      </c>
      <c r="BF291">
        <v>-4.5641824999999997E-2</v>
      </c>
      <c r="BG291">
        <v>357600000</v>
      </c>
      <c r="BH291">
        <v>2.7778814000000001</v>
      </c>
      <c r="BI291">
        <v>15</v>
      </c>
      <c r="BJ291">
        <v>0</v>
      </c>
      <c r="BK291" t="b">
        <v>0</v>
      </c>
      <c r="BL291">
        <v>2</v>
      </c>
      <c r="BM291">
        <v>797670000000</v>
      </c>
      <c r="BN291" t="s">
        <v>1181</v>
      </c>
    </row>
    <row r="292" spans="1:66" x14ac:dyDescent="0.2">
      <c r="A292" t="s">
        <v>1182</v>
      </c>
      <c r="C292" t="s">
        <v>142</v>
      </c>
      <c r="D292" t="s">
        <v>143</v>
      </c>
      <c r="E292" t="s">
        <v>162</v>
      </c>
      <c r="F292" t="b">
        <v>0</v>
      </c>
      <c r="G292" t="s">
        <v>46</v>
      </c>
      <c r="H292" t="s">
        <v>223</v>
      </c>
      <c r="I292" t="s">
        <v>1582</v>
      </c>
      <c r="J292" t="s">
        <v>1583</v>
      </c>
      <c r="K292" t="s">
        <v>1584</v>
      </c>
      <c r="L292" t="s">
        <v>224</v>
      </c>
      <c r="M292" t="s">
        <v>225</v>
      </c>
      <c r="N292">
        <v>7200000</v>
      </c>
      <c r="O292" t="s">
        <v>226</v>
      </c>
      <c r="P292" t="b">
        <v>0</v>
      </c>
      <c r="Q292">
        <v>0.84000014999999995</v>
      </c>
      <c r="R292">
        <v>2.4676855</v>
      </c>
      <c r="S292">
        <v>1589538847</v>
      </c>
      <c r="T292">
        <v>34.880000000000003</v>
      </c>
      <c r="U292">
        <v>35.32</v>
      </c>
      <c r="V292" t="s">
        <v>6412</v>
      </c>
      <c r="W292">
        <v>34.06</v>
      </c>
      <c r="X292">
        <v>475944</v>
      </c>
      <c r="Y292">
        <v>34.04</v>
      </c>
      <c r="Z292">
        <v>34.96</v>
      </c>
      <c r="AA292">
        <v>34.99</v>
      </c>
      <c r="AB292">
        <v>0</v>
      </c>
      <c r="AC292">
        <v>0</v>
      </c>
      <c r="AD292" t="s">
        <v>227</v>
      </c>
      <c r="AE292" t="s">
        <v>46</v>
      </c>
      <c r="AF292">
        <v>34.5</v>
      </c>
      <c r="AG292">
        <v>1623222</v>
      </c>
      <c r="AH292">
        <v>1072525</v>
      </c>
      <c r="AI292">
        <v>10.560001</v>
      </c>
      <c r="AJ292">
        <v>0.4342106</v>
      </c>
      <c r="AK292" t="s">
        <v>1585</v>
      </c>
      <c r="AL292">
        <v>-16.939999</v>
      </c>
      <c r="AM292">
        <v>-0.32690078</v>
      </c>
      <c r="AN292">
        <v>24.32</v>
      </c>
      <c r="AO292">
        <v>51.82</v>
      </c>
      <c r="AP292">
        <v>1590364800</v>
      </c>
      <c r="AQ292">
        <v>1595221200</v>
      </c>
      <c r="AR292">
        <v>1595221200</v>
      </c>
      <c r="AS292">
        <v>1595221200</v>
      </c>
      <c r="AT292">
        <v>1.5</v>
      </c>
      <c r="AU292">
        <v>16.414117999999998</v>
      </c>
      <c r="AV292">
        <v>4.4065803000000001E-2</v>
      </c>
      <c r="AW292" t="s">
        <v>150</v>
      </c>
      <c r="AX292">
        <v>2.125</v>
      </c>
      <c r="AY292">
        <v>216928992</v>
      </c>
      <c r="AZ292">
        <v>28.49</v>
      </c>
      <c r="BA292">
        <v>35.112220000000001</v>
      </c>
      <c r="BB292">
        <v>-0.2322197</v>
      </c>
      <c r="BC292">
        <v>-6.6136429999999998E-3</v>
      </c>
      <c r="BD292">
        <v>42.822569999999999</v>
      </c>
      <c r="BE292">
        <v>-7.9425697</v>
      </c>
      <c r="BF292">
        <v>-0.18547623999999999</v>
      </c>
      <c r="BG292">
        <v>7566483456</v>
      </c>
      <c r="BH292">
        <v>1.2242892999999999</v>
      </c>
      <c r="BI292">
        <v>15</v>
      </c>
      <c r="BJ292">
        <v>0</v>
      </c>
      <c r="BK292" t="b">
        <v>0</v>
      </c>
      <c r="BL292">
        <v>2</v>
      </c>
      <c r="BM292">
        <v>796892400000</v>
      </c>
      <c r="BN292" t="s">
        <v>1182</v>
      </c>
    </row>
    <row r="293" spans="1:66" x14ac:dyDescent="0.2">
      <c r="A293" t="s">
        <v>1183</v>
      </c>
      <c r="C293" t="s">
        <v>142</v>
      </c>
      <c r="D293" t="s">
        <v>143</v>
      </c>
      <c r="E293" t="s">
        <v>162</v>
      </c>
      <c r="F293" t="b">
        <v>0</v>
      </c>
      <c r="G293" t="s">
        <v>46</v>
      </c>
      <c r="H293" t="s">
        <v>223</v>
      </c>
      <c r="I293" t="s">
        <v>1586</v>
      </c>
      <c r="J293" t="s">
        <v>1587</v>
      </c>
      <c r="K293" t="s">
        <v>1588</v>
      </c>
      <c r="L293" t="s">
        <v>224</v>
      </c>
      <c r="M293" t="s">
        <v>225</v>
      </c>
      <c r="N293">
        <v>7200000</v>
      </c>
      <c r="O293" t="s">
        <v>226</v>
      </c>
      <c r="P293" t="b">
        <v>0</v>
      </c>
      <c r="Q293">
        <v>0.20000457999999999</v>
      </c>
      <c r="R293">
        <v>0.16722791000000001</v>
      </c>
      <c r="S293">
        <v>1589536622</v>
      </c>
      <c r="T293">
        <v>119.8</v>
      </c>
      <c r="U293">
        <v>121.4</v>
      </c>
      <c r="V293" t="s">
        <v>6413</v>
      </c>
      <c r="W293">
        <v>119.6</v>
      </c>
      <c r="X293">
        <v>1256</v>
      </c>
      <c r="Y293">
        <v>119.6</v>
      </c>
      <c r="Z293">
        <v>119.8</v>
      </c>
      <c r="AA293">
        <v>120.4</v>
      </c>
      <c r="AB293">
        <v>0</v>
      </c>
      <c r="AC293">
        <v>0</v>
      </c>
      <c r="AD293" t="s">
        <v>227</v>
      </c>
      <c r="AE293" t="s">
        <v>46</v>
      </c>
      <c r="AF293">
        <v>120.6</v>
      </c>
      <c r="AG293">
        <v>7906</v>
      </c>
      <c r="AH293">
        <v>4136</v>
      </c>
      <c r="AI293">
        <v>27.900002000000001</v>
      </c>
      <c r="AJ293">
        <v>0.30359086000000002</v>
      </c>
      <c r="AK293" t="s">
        <v>1589</v>
      </c>
      <c r="AL293">
        <v>-60</v>
      </c>
      <c r="AM293">
        <v>-0.3337041</v>
      </c>
      <c r="AN293">
        <v>91.9</v>
      </c>
      <c r="AO293">
        <v>179.8</v>
      </c>
      <c r="AP293">
        <v>1590364800</v>
      </c>
      <c r="AT293">
        <v>2.8</v>
      </c>
      <c r="AU293">
        <v>13.150385</v>
      </c>
      <c r="AV293">
        <v>2.3411370000000001E-2</v>
      </c>
      <c r="AW293" t="s">
        <v>150</v>
      </c>
      <c r="AX293">
        <v>9.11</v>
      </c>
      <c r="AY293">
        <v>5833920</v>
      </c>
      <c r="AZ293">
        <v>103.333</v>
      </c>
      <c r="BA293">
        <v>123.83429</v>
      </c>
      <c r="BB293">
        <v>-4.0342865000000003</v>
      </c>
      <c r="BC293">
        <v>-3.2578102999999997E-2</v>
      </c>
      <c r="BD293">
        <v>147.49790999999999</v>
      </c>
      <c r="BE293">
        <v>-27.697906</v>
      </c>
      <c r="BF293">
        <v>-0.18778507</v>
      </c>
      <c r="BG293">
        <v>698903616</v>
      </c>
      <c r="BH293">
        <v>1.1593586</v>
      </c>
      <c r="BI293">
        <v>15</v>
      </c>
      <c r="BJ293">
        <v>0</v>
      </c>
      <c r="BK293" t="b">
        <v>0</v>
      </c>
      <c r="BL293">
        <v>2</v>
      </c>
      <c r="BM293">
        <v>842338800000</v>
      </c>
      <c r="BN293" t="s">
        <v>1183</v>
      </c>
    </row>
    <row r="294" spans="1:66" x14ac:dyDescent="0.2">
      <c r="A294" t="s">
        <v>1184</v>
      </c>
      <c r="C294" t="s">
        <v>142</v>
      </c>
      <c r="D294" t="s">
        <v>143</v>
      </c>
      <c r="E294" t="s">
        <v>162</v>
      </c>
      <c r="F294" t="b">
        <v>0</v>
      </c>
      <c r="G294" t="s">
        <v>46</v>
      </c>
      <c r="H294" t="s">
        <v>223</v>
      </c>
      <c r="I294" t="s">
        <v>1590</v>
      </c>
      <c r="J294" t="s">
        <v>1591</v>
      </c>
      <c r="K294" t="s">
        <v>1592</v>
      </c>
      <c r="L294" t="s">
        <v>224</v>
      </c>
      <c r="M294" t="s">
        <v>225</v>
      </c>
      <c r="N294">
        <v>7200000</v>
      </c>
      <c r="O294" t="s">
        <v>226</v>
      </c>
      <c r="P294" t="b">
        <v>0</v>
      </c>
      <c r="Q294">
        <v>4</v>
      </c>
      <c r="R294">
        <v>2.9761905999999998</v>
      </c>
      <c r="S294">
        <v>1589538775</v>
      </c>
      <c r="T294">
        <v>138.4</v>
      </c>
      <c r="U294">
        <v>139.6</v>
      </c>
      <c r="V294" t="s">
        <v>6414</v>
      </c>
      <c r="W294">
        <v>135.6</v>
      </c>
      <c r="X294">
        <v>4043</v>
      </c>
      <c r="Y294">
        <v>134.4</v>
      </c>
      <c r="Z294">
        <v>138.19999999999999</v>
      </c>
      <c r="AA294">
        <v>138.6</v>
      </c>
      <c r="AB294">
        <v>0</v>
      </c>
      <c r="AC294">
        <v>0</v>
      </c>
      <c r="AD294" t="s">
        <v>227</v>
      </c>
      <c r="AE294" t="s">
        <v>49</v>
      </c>
      <c r="AF294">
        <v>139.4</v>
      </c>
      <c r="AG294">
        <v>33631</v>
      </c>
      <c r="AH294">
        <v>20213</v>
      </c>
      <c r="AI294">
        <v>46.099989999999998</v>
      </c>
      <c r="AJ294">
        <v>0.49945815999999998</v>
      </c>
      <c r="AK294" t="s">
        <v>1593</v>
      </c>
      <c r="AL294">
        <v>-41.400010000000002</v>
      </c>
      <c r="AM294">
        <v>-0.23025588999999999</v>
      </c>
      <c r="AN294">
        <v>92.3</v>
      </c>
      <c r="AO294">
        <v>179.8</v>
      </c>
      <c r="AP294">
        <v>1587340800</v>
      </c>
      <c r="AQ294">
        <v>1596121140</v>
      </c>
      <c r="AR294">
        <v>1596121140</v>
      </c>
      <c r="AS294">
        <v>1596121140</v>
      </c>
      <c r="AT294">
        <v>3.5840000000000001</v>
      </c>
      <c r="AU294">
        <v>26.336819999999999</v>
      </c>
      <c r="AV294">
        <v>2.666667E-2</v>
      </c>
      <c r="AW294" t="s">
        <v>150</v>
      </c>
      <c r="AX294">
        <v>5.2549999999999999</v>
      </c>
      <c r="AY294">
        <v>7718360</v>
      </c>
      <c r="AZ294">
        <v>23.507999999999999</v>
      </c>
      <c r="BA294">
        <v>134.17714000000001</v>
      </c>
      <c r="BB294">
        <v>4.2228545999999998</v>
      </c>
      <c r="BC294">
        <v>3.1472236000000001E-2</v>
      </c>
      <c r="BD294">
        <v>151.14126999999999</v>
      </c>
      <c r="BE294">
        <v>-12.741272</v>
      </c>
      <c r="BF294">
        <v>-8.4300420000000001E-2</v>
      </c>
      <c r="BG294">
        <v>1068220992</v>
      </c>
      <c r="BH294">
        <v>5.8873569999999997</v>
      </c>
      <c r="BI294">
        <v>15</v>
      </c>
      <c r="BJ294">
        <v>0</v>
      </c>
      <c r="BK294" t="b">
        <v>0</v>
      </c>
      <c r="BL294">
        <v>2</v>
      </c>
      <c r="BM294">
        <v>1086246000000</v>
      </c>
      <c r="BN294" t="s">
        <v>1184</v>
      </c>
    </row>
    <row r="295" spans="1:66" x14ac:dyDescent="0.2">
      <c r="A295" t="s">
        <v>1185</v>
      </c>
      <c r="C295" t="s">
        <v>142</v>
      </c>
      <c r="D295" t="s">
        <v>143</v>
      </c>
      <c r="E295" t="s">
        <v>162</v>
      </c>
      <c r="F295" t="b">
        <v>0</v>
      </c>
      <c r="G295" t="s">
        <v>46</v>
      </c>
      <c r="H295" t="s">
        <v>223</v>
      </c>
      <c r="I295" t="s">
        <v>1594</v>
      </c>
      <c r="J295" t="s">
        <v>1595</v>
      </c>
      <c r="K295" t="s">
        <v>1596</v>
      </c>
      <c r="L295" t="s">
        <v>224</v>
      </c>
      <c r="M295" t="s">
        <v>225</v>
      </c>
      <c r="N295">
        <v>7200000</v>
      </c>
      <c r="O295" t="s">
        <v>226</v>
      </c>
      <c r="P295" t="b">
        <v>0</v>
      </c>
      <c r="Q295">
        <v>-0.20000076</v>
      </c>
      <c r="R295">
        <v>-1.4981331</v>
      </c>
      <c r="S295">
        <v>1589538455</v>
      </c>
      <c r="T295">
        <v>13.15</v>
      </c>
      <c r="U295">
        <v>13.2</v>
      </c>
      <c r="V295" t="s">
        <v>6415</v>
      </c>
      <c r="W295">
        <v>12.75</v>
      </c>
      <c r="X295">
        <v>7531</v>
      </c>
      <c r="Y295">
        <v>13.35</v>
      </c>
      <c r="Z295">
        <v>13</v>
      </c>
      <c r="AA295">
        <v>13.15</v>
      </c>
      <c r="AB295">
        <v>0</v>
      </c>
      <c r="AC295">
        <v>0</v>
      </c>
      <c r="AD295" t="s">
        <v>227</v>
      </c>
      <c r="AE295" t="s">
        <v>49</v>
      </c>
      <c r="AF295">
        <v>13.2</v>
      </c>
      <c r="AG295">
        <v>9306</v>
      </c>
      <c r="AH295">
        <v>15961</v>
      </c>
      <c r="AI295">
        <v>3.7399998000000001</v>
      </c>
      <c r="AJ295">
        <v>0.39744950000000001</v>
      </c>
      <c r="AK295" t="s">
        <v>1597</v>
      </c>
      <c r="AL295">
        <v>-23.35</v>
      </c>
      <c r="AM295">
        <v>-0.63972604</v>
      </c>
      <c r="AN295">
        <v>9.41</v>
      </c>
      <c r="AO295">
        <v>36.5</v>
      </c>
      <c r="AP295">
        <v>1567382400</v>
      </c>
      <c r="AU295">
        <v>6.6649766000000001</v>
      </c>
      <c r="AW295" t="s">
        <v>150</v>
      </c>
      <c r="AX295">
        <v>1.9730000000000001</v>
      </c>
      <c r="AY295">
        <v>8840000</v>
      </c>
      <c r="AZ295">
        <v>18.524000000000001</v>
      </c>
      <c r="BA295">
        <v>12.859427999999999</v>
      </c>
      <c r="BB295">
        <v>0.29057119999999997</v>
      </c>
      <c r="BC295">
        <v>2.2595965999999999E-2</v>
      </c>
      <c r="BD295">
        <v>19.79965</v>
      </c>
      <c r="BE295">
        <v>-6.6496506000000002</v>
      </c>
      <c r="BF295">
        <v>-0.33584687000000002</v>
      </c>
      <c r="BG295">
        <v>116246000</v>
      </c>
      <c r="BH295">
        <v>0.70988980000000002</v>
      </c>
      <c r="BI295">
        <v>15</v>
      </c>
      <c r="BJ295">
        <v>0</v>
      </c>
      <c r="BK295" t="b">
        <v>0</v>
      </c>
      <c r="BL295">
        <v>2</v>
      </c>
      <c r="BM295">
        <v>1529478000000</v>
      </c>
      <c r="BN295" t="s">
        <v>1185</v>
      </c>
    </row>
    <row r="296" spans="1:66" x14ac:dyDescent="0.2">
      <c r="A296" t="s">
        <v>1186</v>
      </c>
      <c r="C296" t="s">
        <v>142</v>
      </c>
      <c r="D296" t="s">
        <v>143</v>
      </c>
      <c r="E296" t="s">
        <v>162</v>
      </c>
      <c r="F296" t="b">
        <v>0</v>
      </c>
      <c r="G296" t="s">
        <v>46</v>
      </c>
      <c r="H296" t="s">
        <v>223</v>
      </c>
      <c r="I296" t="s">
        <v>1598</v>
      </c>
      <c r="J296" t="s">
        <v>1599</v>
      </c>
      <c r="K296" t="s">
        <v>1600</v>
      </c>
      <c r="L296" t="s">
        <v>224</v>
      </c>
      <c r="M296" t="s">
        <v>225</v>
      </c>
      <c r="N296">
        <v>7200000</v>
      </c>
      <c r="O296" t="s">
        <v>226</v>
      </c>
      <c r="P296" t="b">
        <v>0</v>
      </c>
      <c r="Q296">
        <v>-3.3000029999999998</v>
      </c>
      <c r="R296">
        <v>-2.6442332</v>
      </c>
      <c r="S296">
        <v>1589538707</v>
      </c>
      <c r="T296">
        <v>121.5</v>
      </c>
      <c r="U296">
        <v>127.5</v>
      </c>
      <c r="V296" t="s">
        <v>6416</v>
      </c>
      <c r="W296">
        <v>121.2</v>
      </c>
      <c r="X296">
        <v>5814</v>
      </c>
      <c r="Y296">
        <v>124.8</v>
      </c>
      <c r="Z296">
        <v>121.2</v>
      </c>
      <c r="AA296">
        <v>121.5</v>
      </c>
      <c r="AB296">
        <v>0</v>
      </c>
      <c r="AC296">
        <v>0</v>
      </c>
      <c r="AD296" t="s">
        <v>227</v>
      </c>
      <c r="AE296" t="s">
        <v>46</v>
      </c>
      <c r="AF296">
        <v>126.1</v>
      </c>
      <c r="AG296">
        <v>22953</v>
      </c>
      <c r="AH296">
        <v>19898</v>
      </c>
      <c r="AI296">
        <v>1.0999985000000001</v>
      </c>
      <c r="AJ296">
        <v>9.1362000000000006E-3</v>
      </c>
      <c r="AK296" t="s">
        <v>1601</v>
      </c>
      <c r="AL296">
        <v>-123.3</v>
      </c>
      <c r="AM296">
        <v>-0.50367649999999997</v>
      </c>
      <c r="AN296">
        <v>120.4</v>
      </c>
      <c r="AO296">
        <v>244.8</v>
      </c>
      <c r="AP296">
        <v>1587945600</v>
      </c>
      <c r="AQ296">
        <v>1584457140</v>
      </c>
      <c r="AR296">
        <v>1584457140</v>
      </c>
      <c r="AS296">
        <v>1584457140</v>
      </c>
      <c r="AT296">
        <v>1.8</v>
      </c>
      <c r="AU296">
        <v>35.422739999999997</v>
      </c>
      <c r="AV296">
        <v>1.4423076E-2</v>
      </c>
      <c r="AW296" t="s">
        <v>150</v>
      </c>
      <c r="AX296">
        <v>3.43</v>
      </c>
      <c r="AY296">
        <v>3842880</v>
      </c>
      <c r="AZ296">
        <v>63.651000000000003</v>
      </c>
      <c r="BA296">
        <v>140.38285999999999</v>
      </c>
      <c r="BB296">
        <v>-18.882857999999999</v>
      </c>
      <c r="BC296">
        <v>-0.13450971</v>
      </c>
      <c r="BD296">
        <v>191.56362999999999</v>
      </c>
      <c r="BE296">
        <v>-70.063630000000003</v>
      </c>
      <c r="BF296">
        <v>-0.36574600000000002</v>
      </c>
      <c r="BG296">
        <v>466909920</v>
      </c>
      <c r="BH296">
        <v>1.9088465999999999</v>
      </c>
      <c r="BI296">
        <v>15</v>
      </c>
      <c r="BJ296">
        <v>0</v>
      </c>
      <c r="BK296" t="b">
        <v>0</v>
      </c>
      <c r="BL296">
        <v>2</v>
      </c>
      <c r="BM296">
        <v>866185200000</v>
      </c>
      <c r="BN296" t="s">
        <v>1186</v>
      </c>
    </row>
    <row r="297" spans="1:66" x14ac:dyDescent="0.2">
      <c r="A297" t="s">
        <v>1187</v>
      </c>
      <c r="C297" t="s">
        <v>142</v>
      </c>
      <c r="D297" t="s">
        <v>143</v>
      </c>
      <c r="E297" t="s">
        <v>162</v>
      </c>
      <c r="F297" t="b">
        <v>0</v>
      </c>
      <c r="G297" t="s">
        <v>46</v>
      </c>
      <c r="H297" t="s">
        <v>223</v>
      </c>
      <c r="I297" t="s">
        <v>1602</v>
      </c>
      <c r="J297" t="s">
        <v>1603</v>
      </c>
      <c r="K297" t="s">
        <v>1604</v>
      </c>
      <c r="L297" t="s">
        <v>224</v>
      </c>
      <c r="M297" t="s">
        <v>225</v>
      </c>
      <c r="N297">
        <v>7200000</v>
      </c>
      <c r="O297" t="s">
        <v>226</v>
      </c>
      <c r="P297" t="b">
        <v>0</v>
      </c>
      <c r="Q297">
        <v>7.5000049999999999E-2</v>
      </c>
      <c r="R297">
        <v>2.4429984</v>
      </c>
      <c r="S297">
        <v>1589538466</v>
      </c>
      <c r="T297">
        <v>3.145</v>
      </c>
      <c r="U297">
        <v>3.26</v>
      </c>
      <c r="V297" t="s">
        <v>6249</v>
      </c>
      <c r="W297">
        <v>3.11</v>
      </c>
      <c r="X297">
        <v>33795</v>
      </c>
      <c r="Y297">
        <v>3.07</v>
      </c>
      <c r="Z297">
        <v>3.1150000000000002</v>
      </c>
      <c r="AA297">
        <v>3.145</v>
      </c>
      <c r="AB297">
        <v>0</v>
      </c>
      <c r="AC297">
        <v>0</v>
      </c>
      <c r="AD297" t="s">
        <v>227</v>
      </c>
      <c r="AE297" t="s">
        <v>48</v>
      </c>
      <c r="AF297">
        <v>3.26</v>
      </c>
      <c r="AG297">
        <v>176199</v>
      </c>
      <c r="AH297">
        <v>94687</v>
      </c>
      <c r="AI297">
        <v>0.63999987000000003</v>
      </c>
      <c r="AJ297">
        <v>0.25548895999999999</v>
      </c>
      <c r="AK297" t="s">
        <v>1605</v>
      </c>
      <c r="AL297">
        <v>-3.855</v>
      </c>
      <c r="AM297">
        <v>-0.55071429999999999</v>
      </c>
      <c r="AN297">
        <v>2.5049999999999999</v>
      </c>
      <c r="AO297">
        <v>7</v>
      </c>
      <c r="AP297">
        <v>1587513600</v>
      </c>
      <c r="AQ297">
        <v>1582819140</v>
      </c>
      <c r="AR297">
        <v>1582819140</v>
      </c>
      <c r="AS297">
        <v>1582819140</v>
      </c>
      <c r="AT297">
        <v>0.10299999999999999</v>
      </c>
      <c r="AV297">
        <v>3.3550490000000002E-2</v>
      </c>
      <c r="AW297" t="s">
        <v>150</v>
      </c>
      <c r="AX297">
        <v>-0.81299999999999994</v>
      </c>
      <c r="AY297">
        <v>50321600</v>
      </c>
      <c r="AZ297">
        <v>6.6920000000000002</v>
      </c>
      <c r="BA297">
        <v>3.2951429999999999</v>
      </c>
      <c r="BB297">
        <v>-0.15014290999999999</v>
      </c>
      <c r="BC297">
        <v>-4.5564915999999997E-2</v>
      </c>
      <c r="BD297">
        <v>4.7925525000000002</v>
      </c>
      <c r="BE297">
        <v>-1.6475525</v>
      </c>
      <c r="BF297">
        <v>-0.34377348000000002</v>
      </c>
      <c r="BG297">
        <v>172822784</v>
      </c>
      <c r="BH297">
        <v>0.46996415000000002</v>
      </c>
      <c r="BI297">
        <v>15</v>
      </c>
      <c r="BJ297">
        <v>0</v>
      </c>
      <c r="BK297" t="b">
        <v>0</v>
      </c>
      <c r="BL297">
        <v>4</v>
      </c>
      <c r="BM297">
        <v>843807600000</v>
      </c>
      <c r="BN297" t="s">
        <v>1187</v>
      </c>
    </row>
    <row r="298" spans="1:66" x14ac:dyDescent="0.2">
      <c r="A298" t="s">
        <v>1188</v>
      </c>
      <c r="C298" t="s">
        <v>142</v>
      </c>
      <c r="D298" t="s">
        <v>143</v>
      </c>
      <c r="E298" t="s">
        <v>162</v>
      </c>
      <c r="F298" t="b">
        <v>0</v>
      </c>
      <c r="G298" t="s">
        <v>46</v>
      </c>
      <c r="H298" t="s">
        <v>223</v>
      </c>
      <c r="I298" t="s">
        <v>1606</v>
      </c>
      <c r="J298" t="s">
        <v>1607</v>
      </c>
      <c r="K298" t="s">
        <v>1608</v>
      </c>
      <c r="L298" t="s">
        <v>224</v>
      </c>
      <c r="M298" t="s">
        <v>225</v>
      </c>
      <c r="N298">
        <v>7200000</v>
      </c>
      <c r="O298" t="s">
        <v>226</v>
      </c>
      <c r="P298" t="b">
        <v>0</v>
      </c>
      <c r="Q298">
        <v>3.149994</v>
      </c>
      <c r="R298">
        <v>2.416566</v>
      </c>
      <c r="S298">
        <v>1589538840</v>
      </c>
      <c r="T298">
        <v>133.5</v>
      </c>
      <c r="U298">
        <v>133.75</v>
      </c>
      <c r="V298" t="s">
        <v>6417</v>
      </c>
      <c r="W298">
        <v>131.19999999999999</v>
      </c>
      <c r="X298">
        <v>107274</v>
      </c>
      <c r="Y298">
        <v>130.35</v>
      </c>
      <c r="Z298">
        <v>133.5</v>
      </c>
      <c r="AA298">
        <v>133.55000000000001</v>
      </c>
      <c r="AB298">
        <v>0</v>
      </c>
      <c r="AC298">
        <v>0</v>
      </c>
      <c r="AD298" t="s">
        <v>227</v>
      </c>
      <c r="AE298" t="s">
        <v>46</v>
      </c>
      <c r="AF298">
        <v>131.19999999999999</v>
      </c>
      <c r="AG298">
        <v>462822</v>
      </c>
      <c r="AH298">
        <v>302357</v>
      </c>
      <c r="AI298">
        <v>14.25</v>
      </c>
      <c r="AJ298">
        <v>0.11949685</v>
      </c>
      <c r="AK298" t="s">
        <v>1609</v>
      </c>
      <c r="AL298">
        <v>-34.5</v>
      </c>
      <c r="AM298">
        <v>-0.20535714999999999</v>
      </c>
      <c r="AN298">
        <v>119.25</v>
      </c>
      <c r="AO298">
        <v>168</v>
      </c>
      <c r="AP298">
        <v>1589155200</v>
      </c>
      <c r="AQ298">
        <v>1595306700</v>
      </c>
      <c r="AR298">
        <v>1595306700</v>
      </c>
      <c r="AS298">
        <v>1595306700</v>
      </c>
      <c r="AT298">
        <v>4</v>
      </c>
      <c r="AU298">
        <v>21.156894999999999</v>
      </c>
      <c r="AV298">
        <v>3.0686610999999999E-2</v>
      </c>
      <c r="AW298" t="s">
        <v>150</v>
      </c>
      <c r="AX298">
        <v>6.31</v>
      </c>
      <c r="AY298">
        <v>119794000</v>
      </c>
      <c r="AZ298">
        <v>19.375</v>
      </c>
      <c r="BA298">
        <v>137.17714000000001</v>
      </c>
      <c r="BB298">
        <v>-3.6771392999999999</v>
      </c>
      <c r="BC298">
        <v>-2.6805773000000001E-2</v>
      </c>
      <c r="BD298">
        <v>151.71782999999999</v>
      </c>
      <c r="BE298">
        <v>-18.217834</v>
      </c>
      <c r="BF298">
        <v>-0.12007708</v>
      </c>
      <c r="BG298">
        <v>15992499200</v>
      </c>
      <c r="BH298">
        <v>6.8903226999999996</v>
      </c>
      <c r="BI298">
        <v>15</v>
      </c>
      <c r="BJ298">
        <v>0</v>
      </c>
      <c r="BK298" t="b">
        <v>0</v>
      </c>
      <c r="BL298">
        <v>2</v>
      </c>
      <c r="BM298">
        <v>958978800000</v>
      </c>
      <c r="BN298" t="s">
        <v>1188</v>
      </c>
    </row>
    <row r="299" spans="1:66" x14ac:dyDescent="0.2">
      <c r="A299" t="s">
        <v>1189</v>
      </c>
      <c r="C299" t="s">
        <v>142</v>
      </c>
      <c r="D299" t="s">
        <v>143</v>
      </c>
      <c r="E299" t="s">
        <v>162</v>
      </c>
      <c r="F299" t="b">
        <v>0</v>
      </c>
      <c r="G299" t="s">
        <v>46</v>
      </c>
      <c r="H299" t="s">
        <v>223</v>
      </c>
      <c r="I299" t="s">
        <v>1610</v>
      </c>
      <c r="J299" t="s">
        <v>1611</v>
      </c>
      <c r="K299" t="s">
        <v>1612</v>
      </c>
      <c r="L299" t="s">
        <v>224</v>
      </c>
      <c r="M299" t="s">
        <v>225</v>
      </c>
      <c r="N299">
        <v>7200000</v>
      </c>
      <c r="O299" t="s">
        <v>226</v>
      </c>
      <c r="P299" t="b">
        <v>0</v>
      </c>
      <c r="Q299">
        <v>5.5000067E-2</v>
      </c>
      <c r="R299">
        <v>2.8947403</v>
      </c>
      <c r="S299">
        <v>1589536242</v>
      </c>
      <c r="T299">
        <v>1.9550000000000001</v>
      </c>
      <c r="U299">
        <v>2.0099999999999998</v>
      </c>
      <c r="V299" t="s">
        <v>6418</v>
      </c>
      <c r="W299">
        <v>1.87</v>
      </c>
      <c r="X299">
        <v>19712</v>
      </c>
      <c r="Y299">
        <v>1.9</v>
      </c>
      <c r="Z299">
        <v>1.88</v>
      </c>
      <c r="AA299">
        <v>1.95</v>
      </c>
      <c r="AB299">
        <v>0</v>
      </c>
      <c r="AC299">
        <v>0</v>
      </c>
      <c r="AD299" t="s">
        <v>227</v>
      </c>
      <c r="AE299" t="s">
        <v>46</v>
      </c>
      <c r="AF299">
        <v>1.92</v>
      </c>
      <c r="AG299">
        <v>45800</v>
      </c>
      <c r="AH299">
        <v>14777</v>
      </c>
      <c r="AI299">
        <v>0.61444010000000004</v>
      </c>
      <c r="AJ299">
        <v>0.45834583000000001</v>
      </c>
      <c r="AK299" t="s">
        <v>1613</v>
      </c>
      <c r="AL299">
        <v>-2.1961303000000001</v>
      </c>
      <c r="AM299">
        <v>-0.52904390000000001</v>
      </c>
      <c r="AN299">
        <v>1.34056</v>
      </c>
      <c r="AO299">
        <v>4.1511300000000002</v>
      </c>
      <c r="AP299">
        <v>1574380800</v>
      </c>
      <c r="AW299" t="s">
        <v>150</v>
      </c>
      <c r="AX299">
        <v>-0.71099999999999997</v>
      </c>
      <c r="AY299">
        <v>22452700</v>
      </c>
      <c r="AZ299">
        <v>3.468</v>
      </c>
      <c r="BA299">
        <v>2.0152857000000002</v>
      </c>
      <c r="BB299">
        <v>-6.0285686999999998E-2</v>
      </c>
      <c r="BC299">
        <v>-2.9914212999999999E-2</v>
      </c>
      <c r="BD299">
        <v>2.4503797999999999</v>
      </c>
      <c r="BE299">
        <v>-0.49537979999999998</v>
      </c>
      <c r="BF299">
        <v>-0.2021645</v>
      </c>
      <c r="BG299">
        <v>43895028</v>
      </c>
      <c r="BH299">
        <v>0.56372553000000003</v>
      </c>
      <c r="BI299">
        <v>15</v>
      </c>
      <c r="BJ299">
        <v>0</v>
      </c>
      <c r="BK299" t="b">
        <v>0</v>
      </c>
      <c r="BL299">
        <v>4</v>
      </c>
      <c r="BM299">
        <v>1035878400000</v>
      </c>
      <c r="BN299" t="s">
        <v>1189</v>
      </c>
    </row>
    <row r="300" spans="1:66" x14ac:dyDescent="0.2">
      <c r="A300" t="s">
        <v>222</v>
      </c>
      <c r="C300" t="s">
        <v>142</v>
      </c>
      <c r="D300" t="s">
        <v>143</v>
      </c>
      <c r="E300" t="s">
        <v>162</v>
      </c>
      <c r="F300" t="b">
        <v>0</v>
      </c>
      <c r="G300" t="s">
        <v>46</v>
      </c>
      <c r="H300" t="s">
        <v>223</v>
      </c>
      <c r="I300" t="s">
        <v>229</v>
      </c>
      <c r="J300" t="s">
        <v>272</v>
      </c>
      <c r="K300" t="s">
        <v>274</v>
      </c>
      <c r="L300" t="s">
        <v>224</v>
      </c>
      <c r="M300" t="s">
        <v>225</v>
      </c>
      <c r="N300">
        <v>7200000</v>
      </c>
      <c r="O300" t="s">
        <v>226</v>
      </c>
      <c r="P300" t="b">
        <v>0</v>
      </c>
      <c r="Q300">
        <v>-1.4599991000000001</v>
      </c>
      <c r="R300">
        <v>-3.8933308000000002</v>
      </c>
      <c r="S300">
        <v>1589538823</v>
      </c>
      <c r="T300">
        <v>36.04</v>
      </c>
      <c r="U300">
        <v>36.56</v>
      </c>
      <c r="V300" t="s">
        <v>6295</v>
      </c>
      <c r="W300">
        <v>36.01</v>
      </c>
      <c r="X300">
        <v>1687200</v>
      </c>
      <c r="Y300">
        <v>37.5</v>
      </c>
      <c r="Z300">
        <v>36.04</v>
      </c>
      <c r="AA300">
        <v>36.06</v>
      </c>
      <c r="AB300">
        <v>0</v>
      </c>
      <c r="AC300">
        <v>0</v>
      </c>
      <c r="AD300" t="s">
        <v>227</v>
      </c>
      <c r="AE300" t="s">
        <v>46</v>
      </c>
      <c r="AF300">
        <v>36.49</v>
      </c>
      <c r="AG300">
        <v>4739871</v>
      </c>
      <c r="AH300">
        <v>3364282</v>
      </c>
      <c r="AI300">
        <v>7.7400016999999997</v>
      </c>
      <c r="AJ300">
        <v>0.27349830000000003</v>
      </c>
      <c r="AK300" t="s">
        <v>228</v>
      </c>
      <c r="AL300">
        <v>-17.96</v>
      </c>
      <c r="AM300">
        <v>-0.33259258000000003</v>
      </c>
      <c r="AN300">
        <v>28.3</v>
      </c>
      <c r="AO300">
        <v>54</v>
      </c>
      <c r="AP300">
        <v>1589932800</v>
      </c>
      <c r="AQ300">
        <v>1596085200</v>
      </c>
      <c r="AR300">
        <v>1596085200</v>
      </c>
      <c r="AS300">
        <v>1596085200</v>
      </c>
      <c r="AT300">
        <v>2</v>
      </c>
      <c r="AU300">
        <v>9.7934780000000003</v>
      </c>
      <c r="AV300">
        <v>5.3333335000000003E-2</v>
      </c>
      <c r="AW300" t="s">
        <v>150</v>
      </c>
      <c r="AX300">
        <v>3.68</v>
      </c>
      <c r="AY300">
        <v>384708992</v>
      </c>
      <c r="AZ300">
        <v>46.548000000000002</v>
      </c>
      <c r="BA300">
        <v>37.150554999999997</v>
      </c>
      <c r="BB300">
        <v>-1.1105537000000001</v>
      </c>
      <c r="BC300">
        <v>-2.9893329999999999E-2</v>
      </c>
      <c r="BD300">
        <v>46.030346000000002</v>
      </c>
      <c r="BE300">
        <v>-9.9903449999999996</v>
      </c>
      <c r="BF300">
        <v>-0.21703823</v>
      </c>
      <c r="BG300">
        <v>22117533696</v>
      </c>
      <c r="BH300">
        <v>0.77425456000000004</v>
      </c>
      <c r="BI300">
        <v>15</v>
      </c>
      <c r="BJ300">
        <v>0</v>
      </c>
      <c r="BK300" t="b">
        <v>0</v>
      </c>
      <c r="BL300">
        <v>2</v>
      </c>
      <c r="BM300">
        <v>990601200000</v>
      </c>
      <c r="BN300" t="s">
        <v>222</v>
      </c>
    </row>
    <row r="301" spans="1:66" x14ac:dyDescent="0.2">
      <c r="A301" t="s">
        <v>1190</v>
      </c>
      <c r="C301" t="s">
        <v>142</v>
      </c>
      <c r="D301" t="s">
        <v>143</v>
      </c>
      <c r="E301" t="s">
        <v>162</v>
      </c>
      <c r="F301" t="b">
        <v>0</v>
      </c>
      <c r="G301" t="s">
        <v>46</v>
      </c>
      <c r="H301" t="s">
        <v>223</v>
      </c>
      <c r="I301" t="s">
        <v>1614</v>
      </c>
      <c r="J301" t="s">
        <v>1615</v>
      </c>
      <c r="K301" t="s">
        <v>1616</v>
      </c>
      <c r="L301" t="s">
        <v>224</v>
      </c>
      <c r="M301" t="s">
        <v>225</v>
      </c>
      <c r="N301">
        <v>7200000</v>
      </c>
      <c r="O301" t="s">
        <v>226</v>
      </c>
      <c r="P301" t="b">
        <v>0</v>
      </c>
      <c r="Q301">
        <v>-0.20000076</v>
      </c>
      <c r="R301">
        <v>-0.66666919999999996</v>
      </c>
      <c r="S301">
        <v>1589534344</v>
      </c>
      <c r="T301">
        <v>29.8</v>
      </c>
      <c r="U301">
        <v>29.8</v>
      </c>
      <c r="V301" t="s">
        <v>6419</v>
      </c>
      <c r="W301">
        <v>29.8</v>
      </c>
      <c r="X301">
        <v>60</v>
      </c>
      <c r="Y301">
        <v>30</v>
      </c>
      <c r="Z301">
        <v>28.2</v>
      </c>
      <c r="AA301">
        <v>29.8</v>
      </c>
      <c r="AB301">
        <v>0</v>
      </c>
      <c r="AC301">
        <v>0</v>
      </c>
      <c r="AD301" t="s">
        <v>227</v>
      </c>
      <c r="AE301" t="s">
        <v>49</v>
      </c>
      <c r="AF301">
        <v>29.8</v>
      </c>
      <c r="AG301">
        <v>683</v>
      </c>
      <c r="AH301">
        <v>16</v>
      </c>
      <c r="AI301">
        <v>8.5999979999999994</v>
      </c>
      <c r="AJ301">
        <v>0.40566029999999997</v>
      </c>
      <c r="AK301" t="s">
        <v>1617</v>
      </c>
      <c r="AL301">
        <v>-21.490600000000001</v>
      </c>
      <c r="AM301">
        <v>-0.41899687000000002</v>
      </c>
      <c r="AN301">
        <v>21.2</v>
      </c>
      <c r="AO301">
        <v>51.290599999999998</v>
      </c>
      <c r="AP301">
        <v>1562112000</v>
      </c>
      <c r="AT301">
        <v>0.498</v>
      </c>
      <c r="AU301">
        <v>23.37255</v>
      </c>
      <c r="AV301">
        <v>1.66E-2</v>
      </c>
      <c r="AW301" t="s">
        <v>150</v>
      </c>
      <c r="AX301">
        <v>1.2749999999999999</v>
      </c>
      <c r="AY301">
        <v>7185000</v>
      </c>
      <c r="AZ301">
        <v>23.161999999999999</v>
      </c>
      <c r="BA301">
        <v>28.748570999999998</v>
      </c>
      <c r="BB301">
        <v>1.0514277999999999</v>
      </c>
      <c r="BC301">
        <v>3.6573219999999997E-2</v>
      </c>
      <c r="BD301">
        <v>34.606994999999998</v>
      </c>
      <c r="BE301">
        <v>-4.8069953999999999</v>
      </c>
      <c r="BF301">
        <v>-0.13890242999999999</v>
      </c>
      <c r="BG301">
        <v>214112992</v>
      </c>
      <c r="BH301">
        <v>1.2865899999999999</v>
      </c>
      <c r="BI301">
        <v>15</v>
      </c>
      <c r="BJ301">
        <v>0</v>
      </c>
      <c r="BK301" t="b">
        <v>0</v>
      </c>
      <c r="BL301">
        <v>2</v>
      </c>
      <c r="BM301">
        <v>1289376000000</v>
      </c>
      <c r="BN301" t="s">
        <v>1190</v>
      </c>
    </row>
    <row r="302" spans="1:66" x14ac:dyDescent="0.2">
      <c r="A302" t="s">
        <v>1191</v>
      </c>
      <c r="C302" t="s">
        <v>142</v>
      </c>
      <c r="D302" t="s">
        <v>143</v>
      </c>
      <c r="E302" t="s">
        <v>162</v>
      </c>
      <c r="F302" t="b">
        <v>0</v>
      </c>
      <c r="G302" t="s">
        <v>46</v>
      </c>
      <c r="H302" t="s">
        <v>223</v>
      </c>
      <c r="I302" t="s">
        <v>1618</v>
      </c>
      <c r="J302" t="s">
        <v>1619</v>
      </c>
      <c r="K302" t="s">
        <v>1620</v>
      </c>
      <c r="L302" t="s">
        <v>224</v>
      </c>
      <c r="M302" t="s">
        <v>225</v>
      </c>
      <c r="N302">
        <v>7200000</v>
      </c>
      <c r="O302" t="s">
        <v>226</v>
      </c>
      <c r="P302" t="b">
        <v>0</v>
      </c>
      <c r="Q302">
        <v>-2.6000023000000001E-2</v>
      </c>
      <c r="R302">
        <v>-4.814819</v>
      </c>
      <c r="S302">
        <v>1589535923</v>
      </c>
      <c r="T302">
        <v>0.51400000000000001</v>
      </c>
      <c r="U302">
        <v>0.56599999999999995</v>
      </c>
      <c r="V302" t="s">
        <v>6420</v>
      </c>
      <c r="W302">
        <v>0.5</v>
      </c>
      <c r="X302">
        <v>67205</v>
      </c>
      <c r="Y302">
        <v>0.54</v>
      </c>
      <c r="Z302">
        <v>0.51800000000000002</v>
      </c>
      <c r="AA302">
        <v>0.56000000000000005</v>
      </c>
      <c r="AB302">
        <v>0</v>
      </c>
      <c r="AC302">
        <v>0</v>
      </c>
      <c r="AD302" t="s">
        <v>227</v>
      </c>
      <c r="AE302" t="s">
        <v>46</v>
      </c>
      <c r="AF302">
        <v>0.53</v>
      </c>
      <c r="AG302">
        <v>109117</v>
      </c>
      <c r="AH302">
        <v>129204</v>
      </c>
      <c r="AI302">
        <v>1.3999999000000001E-2</v>
      </c>
      <c r="AJ302">
        <v>2.7999996999999999E-2</v>
      </c>
      <c r="AK302" t="s">
        <v>6421</v>
      </c>
      <c r="AL302">
        <v>-1.286</v>
      </c>
      <c r="AM302">
        <v>-0.71444445999999995</v>
      </c>
      <c r="AN302">
        <v>0.5</v>
      </c>
      <c r="AO302">
        <v>1.8</v>
      </c>
      <c r="AP302">
        <v>1397520000</v>
      </c>
      <c r="AW302" t="s">
        <v>150</v>
      </c>
      <c r="AX302">
        <v>-0.42099999999999999</v>
      </c>
      <c r="AY302">
        <v>140675008</v>
      </c>
      <c r="AZ302">
        <v>0.159</v>
      </c>
      <c r="BA302">
        <v>0.65325712999999996</v>
      </c>
      <c r="BB302">
        <v>-0.13925713000000001</v>
      </c>
      <c r="BC302">
        <v>-0.21317353999999999</v>
      </c>
      <c r="BD302">
        <v>1.1013217</v>
      </c>
      <c r="BE302">
        <v>-0.58732169999999995</v>
      </c>
      <c r="BF302">
        <v>-0.53328805999999995</v>
      </c>
      <c r="BG302">
        <v>72306952</v>
      </c>
      <c r="BH302">
        <v>3.2327043999999998</v>
      </c>
      <c r="BI302">
        <v>15</v>
      </c>
      <c r="BJ302">
        <v>0</v>
      </c>
      <c r="BK302" t="b">
        <v>0</v>
      </c>
      <c r="BL302">
        <v>4</v>
      </c>
      <c r="BM302">
        <v>1056351600000</v>
      </c>
      <c r="BN302" t="s">
        <v>1191</v>
      </c>
    </row>
    <row r="303" spans="1:66" x14ac:dyDescent="0.2">
      <c r="A303" t="s">
        <v>1192</v>
      </c>
      <c r="C303" t="s">
        <v>142</v>
      </c>
      <c r="D303" t="s">
        <v>143</v>
      </c>
      <c r="E303" t="s">
        <v>162</v>
      </c>
      <c r="F303" t="b">
        <v>0</v>
      </c>
      <c r="G303" t="s">
        <v>46</v>
      </c>
      <c r="H303" t="s">
        <v>223</v>
      </c>
      <c r="I303" t="s">
        <v>1621</v>
      </c>
      <c r="J303" t="s">
        <v>1622</v>
      </c>
      <c r="K303" t="s">
        <v>1623</v>
      </c>
      <c r="L303" t="s">
        <v>224</v>
      </c>
      <c r="M303" t="s">
        <v>225</v>
      </c>
      <c r="N303">
        <v>7200000</v>
      </c>
      <c r="O303" t="s">
        <v>226</v>
      </c>
      <c r="P303" t="b">
        <v>0</v>
      </c>
      <c r="Q303">
        <v>12</v>
      </c>
      <c r="R303">
        <v>1.0619468999999999</v>
      </c>
      <c r="S303">
        <v>1589531665</v>
      </c>
      <c r="T303">
        <v>1142</v>
      </c>
      <c r="U303">
        <v>1150</v>
      </c>
      <c r="V303" t="s">
        <v>6422</v>
      </c>
      <c r="W303">
        <v>1132</v>
      </c>
      <c r="X303">
        <v>168</v>
      </c>
      <c r="Y303">
        <v>1130</v>
      </c>
      <c r="Z303">
        <v>1138</v>
      </c>
      <c r="AA303">
        <v>1142</v>
      </c>
      <c r="AB303">
        <v>0</v>
      </c>
      <c r="AC303">
        <v>0</v>
      </c>
      <c r="AD303" t="s">
        <v>227</v>
      </c>
      <c r="AE303" t="s">
        <v>46</v>
      </c>
      <c r="AF303">
        <v>1150</v>
      </c>
      <c r="AG303">
        <v>1052</v>
      </c>
      <c r="AH303">
        <v>1576</v>
      </c>
      <c r="AI303">
        <v>292</v>
      </c>
      <c r="AJ303">
        <v>0.34352939999999998</v>
      </c>
      <c r="AK303" t="s">
        <v>1624</v>
      </c>
      <c r="AL303">
        <v>-378</v>
      </c>
      <c r="AM303">
        <v>-0.24868420999999999</v>
      </c>
      <c r="AN303">
        <v>850</v>
      </c>
      <c r="AO303">
        <v>1520</v>
      </c>
      <c r="AP303">
        <v>1562198400</v>
      </c>
      <c r="AQ303">
        <v>1589875200</v>
      </c>
      <c r="AR303">
        <v>1589875200</v>
      </c>
      <c r="AS303">
        <v>1589875200</v>
      </c>
      <c r="AT303">
        <v>42</v>
      </c>
      <c r="AU303">
        <v>19.887499999999999</v>
      </c>
      <c r="AV303">
        <v>3.7168140000000002E-2</v>
      </c>
      <c r="AW303" t="s">
        <v>150</v>
      </c>
      <c r="AX303">
        <v>57.423000000000002</v>
      </c>
      <c r="AY303">
        <v>1139200</v>
      </c>
      <c r="AZ303">
        <v>70.596000000000004</v>
      </c>
      <c r="BA303">
        <v>1130.8334</v>
      </c>
      <c r="BB303">
        <v>11.166626000000001</v>
      </c>
      <c r="BC303">
        <v>9.8746874999999998E-3</v>
      </c>
      <c r="BD303">
        <v>1278.7084</v>
      </c>
      <c r="BE303">
        <v>-136.70837</v>
      </c>
      <c r="BF303">
        <v>-0.1069113</v>
      </c>
      <c r="BG303">
        <v>1300966400</v>
      </c>
      <c r="BH303">
        <v>16.176553999999999</v>
      </c>
      <c r="BI303">
        <v>15</v>
      </c>
      <c r="BJ303">
        <v>0</v>
      </c>
      <c r="BK303" t="b">
        <v>0</v>
      </c>
      <c r="BL303">
        <v>2</v>
      </c>
      <c r="BM303">
        <v>946972800000</v>
      </c>
      <c r="BN303" t="s">
        <v>1192</v>
      </c>
    </row>
    <row r="304" spans="1:66" x14ac:dyDescent="0.2">
      <c r="A304" t="s">
        <v>1193</v>
      </c>
      <c r="C304" t="s">
        <v>142</v>
      </c>
      <c r="D304" t="s">
        <v>143</v>
      </c>
      <c r="E304" t="s">
        <v>162</v>
      </c>
      <c r="F304" t="b">
        <v>0</v>
      </c>
      <c r="G304" t="s">
        <v>46</v>
      </c>
      <c r="H304" t="s">
        <v>223</v>
      </c>
      <c r="I304" t="s">
        <v>1625</v>
      </c>
      <c r="J304" t="s">
        <v>1626</v>
      </c>
      <c r="K304" t="s">
        <v>1627</v>
      </c>
      <c r="L304" t="s">
        <v>224</v>
      </c>
      <c r="M304" t="s">
        <v>225</v>
      </c>
      <c r="N304">
        <v>7200000</v>
      </c>
      <c r="O304" t="s">
        <v>226</v>
      </c>
      <c r="P304" t="b">
        <v>0</v>
      </c>
      <c r="Q304">
        <v>0.59999849999999999</v>
      </c>
      <c r="R304">
        <v>1.8461491999999999</v>
      </c>
      <c r="S304">
        <v>1589537380</v>
      </c>
      <c r="T304">
        <v>33.1</v>
      </c>
      <c r="U304">
        <v>33.450000000000003</v>
      </c>
      <c r="V304" t="s">
        <v>6423</v>
      </c>
      <c r="W304">
        <v>32.65</v>
      </c>
      <c r="X304">
        <v>10209</v>
      </c>
      <c r="Y304">
        <v>32.5</v>
      </c>
      <c r="Z304">
        <v>32.950000000000003</v>
      </c>
      <c r="AA304">
        <v>33.15</v>
      </c>
      <c r="AB304">
        <v>0</v>
      </c>
      <c r="AC304">
        <v>0</v>
      </c>
      <c r="AD304" t="s">
        <v>227</v>
      </c>
      <c r="AE304" t="s">
        <v>46</v>
      </c>
      <c r="AF304">
        <v>32.9</v>
      </c>
      <c r="AG304">
        <v>114646</v>
      </c>
      <c r="AH304">
        <v>41199</v>
      </c>
      <c r="AI304">
        <v>4.8599987000000002</v>
      </c>
      <c r="AJ304">
        <v>0.17209627</v>
      </c>
      <c r="AK304" t="s">
        <v>1628</v>
      </c>
      <c r="AL304">
        <v>-17.850002</v>
      </c>
      <c r="AM304">
        <v>-0.35034353000000001</v>
      </c>
      <c r="AN304">
        <v>28.24</v>
      </c>
      <c r="AO304">
        <v>50.95</v>
      </c>
      <c r="AP304">
        <v>1586131200</v>
      </c>
      <c r="AQ304">
        <v>1595480400</v>
      </c>
      <c r="AR304">
        <v>1595480400</v>
      </c>
      <c r="AS304">
        <v>1595480400</v>
      </c>
      <c r="AT304">
        <v>0.5</v>
      </c>
      <c r="AU304">
        <v>10.030303</v>
      </c>
      <c r="AV304">
        <v>1.5384615000000001E-2</v>
      </c>
      <c r="AW304" t="s">
        <v>150</v>
      </c>
      <c r="AX304">
        <v>3.3</v>
      </c>
      <c r="AY304">
        <v>18622100</v>
      </c>
      <c r="AZ304">
        <v>35.576999999999998</v>
      </c>
      <c r="BA304">
        <v>34.113430000000001</v>
      </c>
      <c r="BB304">
        <v>-1.0134315</v>
      </c>
      <c r="BC304">
        <v>-2.97077E-2</v>
      </c>
      <c r="BD304">
        <v>35.487063999999997</v>
      </c>
      <c r="BE304">
        <v>-2.3870659999999999</v>
      </c>
      <c r="BF304">
        <v>-6.7265800000000001E-2</v>
      </c>
      <c r="BG304">
        <v>616391488</v>
      </c>
      <c r="BH304">
        <v>0.93037634999999996</v>
      </c>
      <c r="BI304">
        <v>15</v>
      </c>
      <c r="BJ304">
        <v>0</v>
      </c>
      <c r="BK304" t="b">
        <v>0</v>
      </c>
      <c r="BL304">
        <v>2</v>
      </c>
      <c r="BM304">
        <v>1350630000000</v>
      </c>
      <c r="BN304" t="s">
        <v>1193</v>
      </c>
    </row>
    <row r="305" spans="1:66" x14ac:dyDescent="0.2">
      <c r="A305" t="s">
        <v>1194</v>
      </c>
      <c r="C305" t="s">
        <v>142</v>
      </c>
      <c r="D305" t="s">
        <v>143</v>
      </c>
      <c r="E305" t="s">
        <v>162</v>
      </c>
      <c r="F305" t="b">
        <v>0</v>
      </c>
      <c r="G305" t="s">
        <v>46</v>
      </c>
      <c r="H305" t="s">
        <v>223</v>
      </c>
      <c r="I305" t="s">
        <v>1629</v>
      </c>
      <c r="J305" t="s">
        <v>1630</v>
      </c>
      <c r="K305" t="s">
        <v>1631</v>
      </c>
      <c r="L305" t="s">
        <v>224</v>
      </c>
      <c r="M305" t="s">
        <v>225</v>
      </c>
      <c r="N305">
        <v>7200000</v>
      </c>
      <c r="O305" t="s">
        <v>226</v>
      </c>
      <c r="P305" t="b">
        <v>0</v>
      </c>
      <c r="Q305">
        <v>1.2000008</v>
      </c>
      <c r="R305">
        <v>2.2641523000000001</v>
      </c>
      <c r="S305">
        <v>1589538429</v>
      </c>
      <c r="T305">
        <v>54.2</v>
      </c>
      <c r="U305">
        <v>54.4</v>
      </c>
      <c r="V305" t="s">
        <v>6250</v>
      </c>
      <c r="W305">
        <v>53</v>
      </c>
      <c r="X305">
        <v>3424</v>
      </c>
      <c r="Y305">
        <v>53</v>
      </c>
      <c r="Z305">
        <v>54.2</v>
      </c>
      <c r="AA305">
        <v>54.4</v>
      </c>
      <c r="AB305">
        <v>0</v>
      </c>
      <c r="AC305">
        <v>0</v>
      </c>
      <c r="AD305" t="s">
        <v>227</v>
      </c>
      <c r="AE305" t="s">
        <v>46</v>
      </c>
      <c r="AF305">
        <v>53</v>
      </c>
      <c r="AG305">
        <v>12399</v>
      </c>
      <c r="AH305">
        <v>9408</v>
      </c>
      <c r="AI305">
        <v>9.2000010000000003</v>
      </c>
      <c r="AJ305">
        <v>0.20444446999999999</v>
      </c>
      <c r="AK305" t="s">
        <v>1632</v>
      </c>
      <c r="AL305">
        <v>-14.499995999999999</v>
      </c>
      <c r="AM305">
        <v>-0.21106254999999999</v>
      </c>
      <c r="AN305">
        <v>45</v>
      </c>
      <c r="AO305">
        <v>68.7</v>
      </c>
      <c r="AP305">
        <v>1589414400</v>
      </c>
      <c r="AT305">
        <v>2.2000000000000002</v>
      </c>
      <c r="AU305">
        <v>14.376658000000001</v>
      </c>
      <c r="AV305">
        <v>4.1509434999999997E-2</v>
      </c>
      <c r="AW305" t="s">
        <v>150</v>
      </c>
      <c r="AX305">
        <v>3.77</v>
      </c>
      <c r="AY305">
        <v>30675200</v>
      </c>
      <c r="AZ305">
        <v>63.39</v>
      </c>
      <c r="BA305">
        <v>54.194285999999998</v>
      </c>
      <c r="BB305">
        <v>5.7144164999999997E-3</v>
      </c>
      <c r="BC305">
        <v>1.05443156E-4</v>
      </c>
      <c r="BD305">
        <v>60.355243999999999</v>
      </c>
      <c r="BE305">
        <v>-6.1552429999999996</v>
      </c>
      <c r="BF305">
        <v>-0.10198356</v>
      </c>
      <c r="BG305">
        <v>1649614976</v>
      </c>
      <c r="BH305">
        <v>0.85502445999999999</v>
      </c>
      <c r="BI305">
        <v>15</v>
      </c>
      <c r="BJ305">
        <v>0</v>
      </c>
      <c r="BK305" t="b">
        <v>0</v>
      </c>
      <c r="BL305">
        <v>2</v>
      </c>
      <c r="BM305">
        <v>838969200000</v>
      </c>
      <c r="BN305" t="s">
        <v>1194</v>
      </c>
    </row>
    <row r="306" spans="1:66" x14ac:dyDescent="0.2">
      <c r="A306" t="s">
        <v>1195</v>
      </c>
      <c r="C306" t="s">
        <v>142</v>
      </c>
      <c r="D306" t="s">
        <v>143</v>
      </c>
      <c r="E306" t="s">
        <v>162</v>
      </c>
      <c r="F306" t="b">
        <v>0</v>
      </c>
      <c r="G306" t="s">
        <v>46</v>
      </c>
      <c r="H306" t="s">
        <v>223</v>
      </c>
      <c r="I306" t="s">
        <v>1633</v>
      </c>
      <c r="J306" t="s">
        <v>1634</v>
      </c>
      <c r="K306" t="s">
        <v>1635</v>
      </c>
      <c r="L306" t="s">
        <v>224</v>
      </c>
      <c r="M306" t="s">
        <v>225</v>
      </c>
      <c r="N306">
        <v>7200000</v>
      </c>
      <c r="O306" t="s">
        <v>226</v>
      </c>
      <c r="P306" t="b">
        <v>0</v>
      </c>
      <c r="Q306">
        <v>400</v>
      </c>
      <c r="R306">
        <v>0.49627792999999998</v>
      </c>
      <c r="S306">
        <v>1589536553</v>
      </c>
      <c r="T306">
        <v>81000</v>
      </c>
      <c r="U306">
        <v>81300</v>
      </c>
      <c r="V306" t="s">
        <v>6424</v>
      </c>
      <c r="W306">
        <v>80700</v>
      </c>
      <c r="X306">
        <v>44</v>
      </c>
      <c r="Y306">
        <v>80600</v>
      </c>
      <c r="Z306">
        <v>81000</v>
      </c>
      <c r="AA306">
        <v>81200</v>
      </c>
      <c r="AB306">
        <v>0</v>
      </c>
      <c r="AC306">
        <v>0</v>
      </c>
      <c r="AD306" t="s">
        <v>227</v>
      </c>
      <c r="AE306" t="s">
        <v>46</v>
      </c>
      <c r="AF306">
        <v>81300</v>
      </c>
      <c r="AG306">
        <v>308</v>
      </c>
      <c r="AH306">
        <v>152</v>
      </c>
      <c r="AI306">
        <v>15800</v>
      </c>
      <c r="AJ306">
        <v>0.24233128000000001</v>
      </c>
      <c r="AK306" t="s">
        <v>1636</v>
      </c>
      <c r="AL306">
        <v>-12800</v>
      </c>
      <c r="AM306">
        <v>-0.13646056000000001</v>
      </c>
      <c r="AN306">
        <v>65200</v>
      </c>
      <c r="AO306">
        <v>93800</v>
      </c>
      <c r="AP306">
        <v>1588636800</v>
      </c>
      <c r="AQ306">
        <v>1595307600</v>
      </c>
      <c r="AR306">
        <v>1595307600</v>
      </c>
      <c r="AS306">
        <v>1595307600</v>
      </c>
      <c r="AT306">
        <v>1050</v>
      </c>
      <c r="AU306">
        <v>38.140979999999999</v>
      </c>
      <c r="AV306">
        <v>1.3027295499999999E-2</v>
      </c>
      <c r="AW306" t="s">
        <v>150</v>
      </c>
      <c r="AX306">
        <v>2123.6999999999998</v>
      </c>
      <c r="AY306">
        <v>134087</v>
      </c>
      <c r="AZ306">
        <v>19651.984</v>
      </c>
      <c r="BA306">
        <v>82188.570000000007</v>
      </c>
      <c r="BB306">
        <v>-1188.5703000000001</v>
      </c>
      <c r="BC306">
        <v>-1.4461503000000001E-2</v>
      </c>
      <c r="BD306">
        <v>84300</v>
      </c>
      <c r="BE306">
        <v>-3300</v>
      </c>
      <c r="BF306">
        <v>-3.9145909999999999E-2</v>
      </c>
      <c r="BG306">
        <v>19286423552</v>
      </c>
      <c r="BH306">
        <v>4.1217212999999999</v>
      </c>
      <c r="BI306">
        <v>15</v>
      </c>
      <c r="BJ306">
        <v>0</v>
      </c>
      <c r="BK306" t="b">
        <v>0</v>
      </c>
      <c r="BL306">
        <v>2</v>
      </c>
      <c r="BM306">
        <v>796892400000</v>
      </c>
      <c r="BN306" t="s">
        <v>1195</v>
      </c>
    </row>
    <row r="307" spans="1:66" x14ac:dyDescent="0.2">
      <c r="A307" t="s">
        <v>1196</v>
      </c>
      <c r="C307" t="s">
        <v>142</v>
      </c>
      <c r="D307" t="s">
        <v>143</v>
      </c>
      <c r="E307" t="s">
        <v>162</v>
      </c>
      <c r="F307" t="b">
        <v>0</v>
      </c>
      <c r="G307" t="s">
        <v>46</v>
      </c>
      <c r="H307" t="s">
        <v>223</v>
      </c>
      <c r="I307" t="s">
        <v>1637</v>
      </c>
      <c r="J307" t="s">
        <v>1634</v>
      </c>
      <c r="K307" t="s">
        <v>1635</v>
      </c>
      <c r="L307" t="s">
        <v>224</v>
      </c>
      <c r="M307" t="s">
        <v>225</v>
      </c>
      <c r="N307">
        <v>7200000</v>
      </c>
      <c r="O307" t="s">
        <v>226</v>
      </c>
      <c r="P307" t="b">
        <v>0</v>
      </c>
      <c r="Q307">
        <v>-55</v>
      </c>
      <c r="R307">
        <v>-0.70830649999999995</v>
      </c>
      <c r="S307">
        <v>1589538814</v>
      </c>
      <c r="T307">
        <v>7710</v>
      </c>
      <c r="U307">
        <v>7825</v>
      </c>
      <c r="V307" t="s">
        <v>6425</v>
      </c>
      <c r="W307">
        <v>7675</v>
      </c>
      <c r="X307">
        <v>543</v>
      </c>
      <c r="Y307">
        <v>7765</v>
      </c>
      <c r="Z307">
        <v>7705</v>
      </c>
      <c r="AA307">
        <v>7735</v>
      </c>
      <c r="AB307">
        <v>0</v>
      </c>
      <c r="AC307">
        <v>0</v>
      </c>
      <c r="AD307" t="s">
        <v>227</v>
      </c>
      <c r="AE307" t="s">
        <v>46</v>
      </c>
      <c r="AF307">
        <v>7825</v>
      </c>
      <c r="AG307">
        <v>4425</v>
      </c>
      <c r="AH307">
        <v>2389</v>
      </c>
      <c r="AI307">
        <v>1345</v>
      </c>
      <c r="AJ307">
        <v>0.21131185999999999</v>
      </c>
      <c r="AK307" t="s">
        <v>1638</v>
      </c>
      <c r="AL307">
        <v>-955</v>
      </c>
      <c r="AM307">
        <v>-0.11021350000000001</v>
      </c>
      <c r="AN307">
        <v>6365</v>
      </c>
      <c r="AO307">
        <v>8665</v>
      </c>
      <c r="AP307">
        <v>1588636800</v>
      </c>
      <c r="AT307">
        <v>1050</v>
      </c>
      <c r="AU307">
        <v>3.6304563999999999</v>
      </c>
      <c r="AV307">
        <v>0.13522215000000001</v>
      </c>
      <c r="AW307" t="s">
        <v>150</v>
      </c>
      <c r="AX307">
        <v>2123.6999999999998</v>
      </c>
      <c r="AY307">
        <v>1079690</v>
      </c>
      <c r="AZ307">
        <v>19651.984</v>
      </c>
      <c r="BA307">
        <v>7821.1112999999996</v>
      </c>
      <c r="BB307">
        <v>-111.11133</v>
      </c>
      <c r="BC307">
        <v>-1.4206590999999999E-2</v>
      </c>
      <c r="BD307">
        <v>7710.7637000000004</v>
      </c>
      <c r="BE307">
        <v>-0.76367189999999996</v>
      </c>
      <c r="BF307">
        <v>-9.9039719999999994E-5</v>
      </c>
      <c r="BG307">
        <v>19055265792</v>
      </c>
      <c r="BH307">
        <v>0.39232679999999998</v>
      </c>
      <c r="BI307">
        <v>15</v>
      </c>
      <c r="BJ307">
        <v>0</v>
      </c>
      <c r="BK307" t="b">
        <v>0</v>
      </c>
      <c r="BL307">
        <v>2</v>
      </c>
      <c r="BM307">
        <v>796892400000</v>
      </c>
      <c r="BN307" t="s">
        <v>1196</v>
      </c>
    </row>
    <row r="308" spans="1:66" x14ac:dyDescent="0.2">
      <c r="A308" t="s">
        <v>1197</v>
      </c>
      <c r="C308" t="s">
        <v>142</v>
      </c>
      <c r="D308" t="s">
        <v>143</v>
      </c>
      <c r="E308" t="s">
        <v>162</v>
      </c>
      <c r="F308" t="b">
        <v>0</v>
      </c>
      <c r="G308" t="s">
        <v>46</v>
      </c>
      <c r="H308" t="s">
        <v>223</v>
      </c>
      <c r="I308" t="s">
        <v>1639</v>
      </c>
      <c r="J308" t="s">
        <v>1640</v>
      </c>
      <c r="K308" t="s">
        <v>1641</v>
      </c>
      <c r="L308" t="s">
        <v>224</v>
      </c>
      <c r="M308" t="s">
        <v>225</v>
      </c>
      <c r="N308">
        <v>7200000</v>
      </c>
      <c r="O308" t="s">
        <v>226</v>
      </c>
      <c r="P308" t="b">
        <v>0</v>
      </c>
      <c r="Q308">
        <v>0.6800003</v>
      </c>
      <c r="R308">
        <v>1.3375300999999999</v>
      </c>
      <c r="S308">
        <v>1589538823</v>
      </c>
      <c r="T308">
        <v>51.52</v>
      </c>
      <c r="U308">
        <v>51.76</v>
      </c>
      <c r="V308" t="s">
        <v>6426</v>
      </c>
      <c r="W308">
        <v>50.82</v>
      </c>
      <c r="X308">
        <v>405776</v>
      </c>
      <c r="Y308">
        <v>50.84</v>
      </c>
      <c r="Z308">
        <v>51.52</v>
      </c>
      <c r="AA308">
        <v>51.54</v>
      </c>
      <c r="AB308">
        <v>0</v>
      </c>
      <c r="AC308">
        <v>0</v>
      </c>
      <c r="AD308" t="s">
        <v>227</v>
      </c>
      <c r="AE308" t="s">
        <v>48</v>
      </c>
      <c r="AF308">
        <v>51.34</v>
      </c>
      <c r="AG308">
        <v>1867563</v>
      </c>
      <c r="AH308">
        <v>1882841</v>
      </c>
      <c r="AI308">
        <v>22.85</v>
      </c>
      <c r="AJ308">
        <v>0.79700035000000002</v>
      </c>
      <c r="AK308" t="s">
        <v>1642</v>
      </c>
      <c r="AL308">
        <v>-1.3600006</v>
      </c>
      <c r="AM308">
        <v>-2.5718620000000001E-2</v>
      </c>
      <c r="AN308">
        <v>28.67</v>
      </c>
      <c r="AO308">
        <v>52.88</v>
      </c>
      <c r="AP308">
        <v>1568937600</v>
      </c>
      <c r="AQ308">
        <v>1589245200</v>
      </c>
      <c r="AR308">
        <v>1595293200</v>
      </c>
      <c r="AS308">
        <v>1595653200</v>
      </c>
      <c r="AT308">
        <v>0.74</v>
      </c>
      <c r="AU308">
        <v>31.607362999999999</v>
      </c>
      <c r="AV308">
        <v>1.4555468E-2</v>
      </c>
      <c r="AW308" t="s">
        <v>150</v>
      </c>
      <c r="AX308">
        <v>1.63</v>
      </c>
      <c r="AY308">
        <v>166896000</v>
      </c>
      <c r="AZ308">
        <v>7.7619999999999996</v>
      </c>
      <c r="BA308">
        <v>45.080855999999997</v>
      </c>
      <c r="BB308">
        <v>6.4391439999999998</v>
      </c>
      <c r="BC308">
        <v>0.14283544000000001</v>
      </c>
      <c r="BD308">
        <v>43.166435</v>
      </c>
      <c r="BE308">
        <v>8.3535649999999997</v>
      </c>
      <c r="BF308">
        <v>0.19351992000000001</v>
      </c>
      <c r="BG308">
        <v>8598481920</v>
      </c>
      <c r="BH308">
        <v>6.6374645000000001</v>
      </c>
      <c r="BI308">
        <v>15</v>
      </c>
      <c r="BJ308">
        <v>0</v>
      </c>
      <c r="BK308" t="b">
        <v>0</v>
      </c>
      <c r="BL308">
        <v>2</v>
      </c>
      <c r="BM308">
        <v>796892400000</v>
      </c>
      <c r="BN308" t="s">
        <v>1197</v>
      </c>
    </row>
    <row r="309" spans="1:66" x14ac:dyDescent="0.2">
      <c r="A309" t="s">
        <v>338</v>
      </c>
      <c r="C309" t="s">
        <v>142</v>
      </c>
      <c r="D309" t="s">
        <v>143</v>
      </c>
      <c r="E309" t="s">
        <v>162</v>
      </c>
      <c r="F309" t="b">
        <v>0</v>
      </c>
      <c r="G309" t="s">
        <v>46</v>
      </c>
      <c r="H309" t="s">
        <v>223</v>
      </c>
      <c r="I309" t="s">
        <v>389</v>
      </c>
      <c r="J309" t="s">
        <v>390</v>
      </c>
      <c r="K309" t="s">
        <v>391</v>
      </c>
      <c r="L309" t="s">
        <v>224</v>
      </c>
      <c r="M309" t="s">
        <v>225</v>
      </c>
      <c r="N309">
        <v>7200000</v>
      </c>
      <c r="O309" t="s">
        <v>226</v>
      </c>
      <c r="P309" t="b">
        <v>0</v>
      </c>
      <c r="Q309">
        <v>4.6000059999999996</v>
      </c>
      <c r="R309">
        <v>1.0381416999999999</v>
      </c>
      <c r="S309">
        <v>1589538836</v>
      </c>
      <c r="T309">
        <v>447.7</v>
      </c>
      <c r="U309">
        <v>448.7</v>
      </c>
      <c r="V309" t="s">
        <v>6308</v>
      </c>
      <c r="W309">
        <v>442.3</v>
      </c>
      <c r="X309">
        <v>130937</v>
      </c>
      <c r="Y309">
        <v>443.1</v>
      </c>
      <c r="Z309">
        <v>447.6</v>
      </c>
      <c r="AA309">
        <v>447.9</v>
      </c>
      <c r="AB309">
        <v>0</v>
      </c>
      <c r="AC309">
        <v>0</v>
      </c>
      <c r="AD309" t="s">
        <v>227</v>
      </c>
      <c r="AE309" t="s">
        <v>46</v>
      </c>
      <c r="AF309">
        <v>447.6</v>
      </c>
      <c r="AG309">
        <v>497869</v>
      </c>
      <c r="AH309">
        <v>305877</v>
      </c>
      <c r="AI309">
        <v>146.70000999999999</v>
      </c>
      <c r="AJ309">
        <v>0.48737546999999998</v>
      </c>
      <c r="AK309" t="s">
        <v>392</v>
      </c>
      <c r="AL309">
        <v>-13.899994</v>
      </c>
      <c r="AM309">
        <v>-3.0112637000000001E-2</v>
      </c>
      <c r="AN309">
        <v>301</v>
      </c>
      <c r="AO309">
        <v>461.6</v>
      </c>
      <c r="AP309">
        <v>1588636800</v>
      </c>
      <c r="AQ309">
        <v>1595602740</v>
      </c>
      <c r="AR309">
        <v>1595602740</v>
      </c>
      <c r="AS309">
        <v>1595602740</v>
      </c>
      <c r="AT309">
        <v>2.75</v>
      </c>
      <c r="AU309">
        <v>51.751244</v>
      </c>
      <c r="AV309">
        <v>6.2062740000000003E-3</v>
      </c>
      <c r="AW309" t="s">
        <v>150</v>
      </c>
      <c r="AX309">
        <v>8.6509999999999998</v>
      </c>
      <c r="AY309">
        <v>74288800</v>
      </c>
      <c r="AZ309">
        <v>87.415999999999997</v>
      </c>
      <c r="BA309">
        <v>417.75555000000003</v>
      </c>
      <c r="BB309">
        <v>29.944458000000001</v>
      </c>
      <c r="BC309">
        <v>7.1679376000000003E-2</v>
      </c>
      <c r="BD309">
        <v>378.37569999999999</v>
      </c>
      <c r="BE309">
        <v>69.324309999999997</v>
      </c>
      <c r="BF309">
        <v>0.18321554000000001</v>
      </c>
      <c r="BG309">
        <v>33259096064</v>
      </c>
      <c r="BH309">
        <v>5.1214880000000003</v>
      </c>
      <c r="BI309">
        <v>15</v>
      </c>
      <c r="BJ309">
        <v>0</v>
      </c>
      <c r="BK309" t="b">
        <v>0</v>
      </c>
      <c r="BL309">
        <v>2</v>
      </c>
      <c r="BM309">
        <v>941443200000</v>
      </c>
      <c r="BN309" t="s">
        <v>338</v>
      </c>
    </row>
    <row r="310" spans="1:66" x14ac:dyDescent="0.2">
      <c r="A310" t="s">
        <v>1198</v>
      </c>
      <c r="C310" t="s">
        <v>142</v>
      </c>
      <c r="D310" t="s">
        <v>143</v>
      </c>
      <c r="E310" t="s">
        <v>162</v>
      </c>
      <c r="F310" t="b">
        <v>0</v>
      </c>
      <c r="G310" t="s">
        <v>46</v>
      </c>
      <c r="H310" t="s">
        <v>223</v>
      </c>
      <c r="I310" t="s">
        <v>1643</v>
      </c>
      <c r="J310" t="s">
        <v>1644</v>
      </c>
      <c r="K310" t="s">
        <v>1645</v>
      </c>
      <c r="L310" t="s">
        <v>224</v>
      </c>
      <c r="M310" t="s">
        <v>225</v>
      </c>
      <c r="N310">
        <v>7200000</v>
      </c>
      <c r="O310" t="s">
        <v>226</v>
      </c>
      <c r="P310" t="b">
        <v>0</v>
      </c>
      <c r="Q310">
        <v>-9.9999830000000009E-4</v>
      </c>
      <c r="R310">
        <v>-5.5555462999999996</v>
      </c>
      <c r="S310">
        <v>1589528540</v>
      </c>
      <c r="T310">
        <v>1.7000000000000001E-2</v>
      </c>
      <c r="U310">
        <v>1.7000000000000001E-2</v>
      </c>
      <c r="V310" t="s">
        <v>6427</v>
      </c>
      <c r="W310">
        <v>1.7000000000000001E-2</v>
      </c>
      <c r="X310">
        <v>3000</v>
      </c>
      <c r="Y310">
        <v>1.7999999999999999E-2</v>
      </c>
      <c r="Z310">
        <v>1.7999999999999999E-2</v>
      </c>
      <c r="AA310">
        <v>0</v>
      </c>
      <c r="AB310">
        <v>0</v>
      </c>
      <c r="AC310">
        <v>0</v>
      </c>
      <c r="AD310" t="s">
        <v>227</v>
      </c>
      <c r="AE310" t="s">
        <v>48</v>
      </c>
      <c r="AF310">
        <v>1.7000000000000001E-2</v>
      </c>
      <c r="AG310">
        <v>191424</v>
      </c>
      <c r="AH310">
        <v>134950</v>
      </c>
      <c r="AI310">
        <v>6.0000009999999996E-3</v>
      </c>
      <c r="AJ310">
        <v>0.54545460000000001</v>
      </c>
      <c r="AK310" t="s">
        <v>1646</v>
      </c>
      <c r="AL310">
        <v>-9.8000005000000001E-2</v>
      </c>
      <c r="AM310">
        <v>-0.85217390000000004</v>
      </c>
      <c r="AN310">
        <v>1.0999999999999999E-2</v>
      </c>
      <c r="AO310">
        <v>0.115</v>
      </c>
      <c r="AQ310">
        <v>1588242600</v>
      </c>
      <c r="AR310">
        <v>1588242600</v>
      </c>
      <c r="AS310">
        <v>1588242600</v>
      </c>
      <c r="AW310" t="s">
        <v>150</v>
      </c>
      <c r="AX310">
        <v>-0.12</v>
      </c>
      <c r="AY310">
        <v>109827000</v>
      </c>
      <c r="AZ310">
        <v>8.0000000000000002E-3</v>
      </c>
      <c r="BA310">
        <v>1.8657142000000002E-2</v>
      </c>
      <c r="BB310">
        <v>-1.6571413999999999E-3</v>
      </c>
      <c r="BC310">
        <v>-8.8820750000000004E-2</v>
      </c>
      <c r="BD310">
        <v>4.4262238000000002E-2</v>
      </c>
      <c r="BE310">
        <v>-2.7262237000000002E-2</v>
      </c>
      <c r="BF310">
        <v>-0.61592543</v>
      </c>
      <c r="BG310">
        <v>1867059</v>
      </c>
      <c r="BH310">
        <v>2.125</v>
      </c>
      <c r="BI310">
        <v>15</v>
      </c>
      <c r="BJ310">
        <v>0</v>
      </c>
      <c r="BK310" t="b">
        <v>0</v>
      </c>
      <c r="BL310">
        <v>4</v>
      </c>
      <c r="BM310">
        <v>1194336000000</v>
      </c>
      <c r="BN310" t="s">
        <v>1198</v>
      </c>
    </row>
    <row r="311" spans="1:66" x14ac:dyDescent="0.2">
      <c r="A311" t="s">
        <v>1199</v>
      </c>
      <c r="C311" t="s">
        <v>142</v>
      </c>
      <c r="D311" t="s">
        <v>143</v>
      </c>
      <c r="E311" t="s">
        <v>162</v>
      </c>
      <c r="F311" t="b">
        <v>0</v>
      </c>
      <c r="G311" t="s">
        <v>46</v>
      </c>
      <c r="H311" t="s">
        <v>223</v>
      </c>
      <c r="I311" t="s">
        <v>1647</v>
      </c>
      <c r="J311" t="s">
        <v>1648</v>
      </c>
      <c r="K311" t="s">
        <v>1649</v>
      </c>
      <c r="L311" t="s">
        <v>224</v>
      </c>
      <c r="M311" t="s">
        <v>225</v>
      </c>
      <c r="N311">
        <v>7200000</v>
      </c>
      <c r="O311" t="s">
        <v>226</v>
      </c>
      <c r="P311" t="b">
        <v>0</v>
      </c>
      <c r="Q311">
        <v>3</v>
      </c>
      <c r="R311">
        <v>0.78328980000000004</v>
      </c>
      <c r="S311">
        <v>1589536744</v>
      </c>
      <c r="T311">
        <v>386</v>
      </c>
      <c r="U311">
        <v>392.5</v>
      </c>
      <c r="V311" t="s">
        <v>6428</v>
      </c>
      <c r="W311">
        <v>383</v>
      </c>
      <c r="X311">
        <v>197</v>
      </c>
      <c r="Y311">
        <v>383</v>
      </c>
      <c r="Z311">
        <v>384.5</v>
      </c>
      <c r="AA311">
        <v>386</v>
      </c>
      <c r="AB311">
        <v>0</v>
      </c>
      <c r="AC311">
        <v>0</v>
      </c>
      <c r="AD311" t="s">
        <v>227</v>
      </c>
      <c r="AE311" t="s">
        <v>46</v>
      </c>
      <c r="AF311">
        <v>392.5</v>
      </c>
      <c r="AG311">
        <v>3050</v>
      </c>
      <c r="AH311">
        <v>2347</v>
      </c>
      <c r="AI311">
        <v>38.5</v>
      </c>
      <c r="AJ311">
        <v>0.11079137</v>
      </c>
      <c r="AK311" t="s">
        <v>1650</v>
      </c>
      <c r="AL311">
        <v>-74</v>
      </c>
      <c r="AM311">
        <v>-0.16086956999999999</v>
      </c>
      <c r="AN311">
        <v>347.5</v>
      </c>
      <c r="AO311">
        <v>460</v>
      </c>
      <c r="AP311">
        <v>1555977600</v>
      </c>
      <c r="AT311">
        <v>12.5</v>
      </c>
      <c r="AU311">
        <v>15.970211000000001</v>
      </c>
      <c r="AV311">
        <v>3.2637075000000002E-2</v>
      </c>
      <c r="AW311" t="s">
        <v>150</v>
      </c>
      <c r="AX311">
        <v>24.17</v>
      </c>
      <c r="AY311">
        <v>8470660</v>
      </c>
      <c r="AZ311">
        <v>338.29</v>
      </c>
      <c r="BA311">
        <v>388.2</v>
      </c>
      <c r="BB311">
        <v>-2.2000122000000002</v>
      </c>
      <c r="BC311">
        <v>-5.6672134000000001E-3</v>
      </c>
      <c r="BD311">
        <v>406.81817999999998</v>
      </c>
      <c r="BE311">
        <v>-20.818176000000001</v>
      </c>
      <c r="BF311">
        <v>-5.1173173000000002E-2</v>
      </c>
      <c r="BG311">
        <v>3269674752</v>
      </c>
      <c r="BH311">
        <v>1.1410328000000001</v>
      </c>
      <c r="BI311">
        <v>15</v>
      </c>
      <c r="BJ311">
        <v>0</v>
      </c>
      <c r="BK311" t="b">
        <v>0</v>
      </c>
      <c r="BL311">
        <v>2</v>
      </c>
      <c r="BM311">
        <v>984384000000</v>
      </c>
      <c r="BN311" t="s">
        <v>1199</v>
      </c>
    </row>
    <row r="312" spans="1:66" x14ac:dyDescent="0.2">
      <c r="A312" t="s">
        <v>1200</v>
      </c>
      <c r="C312" t="s">
        <v>142</v>
      </c>
      <c r="D312" t="s">
        <v>143</v>
      </c>
      <c r="E312" t="s">
        <v>162</v>
      </c>
      <c r="F312" t="b">
        <v>0</v>
      </c>
      <c r="G312" t="s">
        <v>46</v>
      </c>
      <c r="H312" t="s">
        <v>223</v>
      </c>
      <c r="I312" t="s">
        <v>1651</v>
      </c>
      <c r="J312" t="s">
        <v>1652</v>
      </c>
      <c r="K312" t="s">
        <v>1653</v>
      </c>
      <c r="L312" t="s">
        <v>224</v>
      </c>
      <c r="M312" t="s">
        <v>225</v>
      </c>
      <c r="N312">
        <v>7200000</v>
      </c>
      <c r="O312" t="s">
        <v>226</v>
      </c>
      <c r="P312" t="b">
        <v>0</v>
      </c>
      <c r="Q312">
        <v>1.300003</v>
      </c>
      <c r="R312">
        <v>2.4482167000000001</v>
      </c>
      <c r="S312">
        <v>1589538842</v>
      </c>
      <c r="T312">
        <v>54.4</v>
      </c>
      <c r="U312">
        <v>55.1</v>
      </c>
      <c r="V312" t="s">
        <v>6429</v>
      </c>
      <c r="W312">
        <v>53.4</v>
      </c>
      <c r="X312">
        <v>62384</v>
      </c>
      <c r="Y312">
        <v>53.1</v>
      </c>
      <c r="Z312">
        <v>54.4</v>
      </c>
      <c r="AA312">
        <v>54.55</v>
      </c>
      <c r="AB312">
        <v>0</v>
      </c>
      <c r="AC312">
        <v>0</v>
      </c>
      <c r="AD312" t="s">
        <v>227</v>
      </c>
      <c r="AE312" t="s">
        <v>48</v>
      </c>
      <c r="AF312">
        <v>53.4</v>
      </c>
      <c r="AG312">
        <v>188411</v>
      </c>
      <c r="AH312">
        <v>219333</v>
      </c>
      <c r="AI312">
        <v>2.6500015000000001</v>
      </c>
      <c r="AJ312">
        <v>5.1207759999999998E-2</v>
      </c>
      <c r="AK312" t="s">
        <v>1654</v>
      </c>
      <c r="AL312">
        <v>-51.199997000000003</v>
      </c>
      <c r="AM312">
        <v>-0.48484846999999998</v>
      </c>
      <c r="AN312">
        <v>51.75</v>
      </c>
      <c r="AO312">
        <v>105.6</v>
      </c>
      <c r="AP312">
        <v>1561939200</v>
      </c>
      <c r="AQ312">
        <v>1588761000</v>
      </c>
      <c r="AR312">
        <v>1588761000</v>
      </c>
      <c r="AS312">
        <v>1588761000</v>
      </c>
      <c r="AT312">
        <v>3.1640000000000001</v>
      </c>
      <c r="AU312">
        <v>13.948718</v>
      </c>
      <c r="AV312">
        <v>5.9585689999999997E-2</v>
      </c>
      <c r="AW312" t="s">
        <v>150</v>
      </c>
      <c r="AX312">
        <v>3.9</v>
      </c>
      <c r="AY312">
        <v>29037600</v>
      </c>
      <c r="AZ312">
        <v>62.326999999999998</v>
      </c>
      <c r="BA312">
        <v>63.142856999999999</v>
      </c>
      <c r="BB312">
        <v>-8.7428550000000005</v>
      </c>
      <c r="BC312">
        <v>-0.13846149999999999</v>
      </c>
      <c r="BD312">
        <v>84.885666000000001</v>
      </c>
      <c r="BE312">
        <v>-30.485664</v>
      </c>
      <c r="BF312">
        <v>-0.35913794999999998</v>
      </c>
      <c r="BG312">
        <v>1579645440</v>
      </c>
      <c r="BH312">
        <v>0.87281597</v>
      </c>
      <c r="BI312">
        <v>15</v>
      </c>
      <c r="BJ312">
        <v>0</v>
      </c>
      <c r="BK312" t="b">
        <v>0</v>
      </c>
      <c r="BL312">
        <v>2</v>
      </c>
      <c r="BM312">
        <v>1500620400000</v>
      </c>
      <c r="BN312" t="s">
        <v>1200</v>
      </c>
    </row>
    <row r="313" spans="1:66" x14ac:dyDescent="0.2">
      <c r="A313" t="s">
        <v>1201</v>
      </c>
      <c r="C313" t="s">
        <v>142</v>
      </c>
      <c r="D313" t="s">
        <v>143</v>
      </c>
      <c r="E313" t="s">
        <v>162</v>
      </c>
      <c r="F313" t="b">
        <v>0</v>
      </c>
      <c r="G313" t="s">
        <v>46</v>
      </c>
      <c r="H313" t="s">
        <v>223</v>
      </c>
      <c r="I313" t="s">
        <v>1655</v>
      </c>
      <c r="J313" t="s">
        <v>1656</v>
      </c>
      <c r="K313" t="s">
        <v>1657</v>
      </c>
      <c r="L313" t="s">
        <v>224</v>
      </c>
      <c r="M313" t="s">
        <v>225</v>
      </c>
      <c r="N313">
        <v>7200000</v>
      </c>
      <c r="O313" t="s">
        <v>226</v>
      </c>
      <c r="P313" t="b">
        <v>0</v>
      </c>
      <c r="Q313">
        <v>0.15000057</v>
      </c>
      <c r="R313">
        <v>1.2048239000000001</v>
      </c>
      <c r="S313">
        <v>1589530258</v>
      </c>
      <c r="T313">
        <v>12.6</v>
      </c>
      <c r="U313">
        <v>12.6</v>
      </c>
      <c r="V313" t="s">
        <v>6430</v>
      </c>
      <c r="W313">
        <v>12.55</v>
      </c>
      <c r="X313">
        <v>74</v>
      </c>
      <c r="Y313">
        <v>12.45</v>
      </c>
      <c r="Z313">
        <v>12.5</v>
      </c>
      <c r="AA313">
        <v>12.6</v>
      </c>
      <c r="AB313">
        <v>0</v>
      </c>
      <c r="AC313">
        <v>0</v>
      </c>
      <c r="AD313" t="s">
        <v>227</v>
      </c>
      <c r="AE313" t="s">
        <v>46</v>
      </c>
      <c r="AF313">
        <v>12.55</v>
      </c>
      <c r="AG313">
        <v>5120</v>
      </c>
      <c r="AH313">
        <v>2146</v>
      </c>
      <c r="AI313">
        <v>1</v>
      </c>
      <c r="AJ313">
        <v>8.6206889999999994E-2</v>
      </c>
      <c r="AK313" t="s">
        <v>1658</v>
      </c>
      <c r="AL313">
        <v>-17</v>
      </c>
      <c r="AM313">
        <v>-0.57432430000000001</v>
      </c>
      <c r="AN313">
        <v>11.6</v>
      </c>
      <c r="AO313">
        <v>29.6</v>
      </c>
      <c r="AP313">
        <v>1493769600</v>
      </c>
      <c r="AT313">
        <v>0.5</v>
      </c>
      <c r="AV313">
        <v>4.0160645000000002E-2</v>
      </c>
      <c r="AW313" t="s">
        <v>150</v>
      </c>
      <c r="AX313">
        <v>-1.61</v>
      </c>
      <c r="AY313">
        <v>6006580</v>
      </c>
      <c r="AZ313">
        <v>7.76</v>
      </c>
      <c r="BA313">
        <v>13.165713999999999</v>
      </c>
      <c r="BB313">
        <v>-0.56571389999999999</v>
      </c>
      <c r="BC313">
        <v>-4.2968720000000002E-2</v>
      </c>
      <c r="BD313">
        <v>21.438112</v>
      </c>
      <c r="BE313">
        <v>-8.8381120000000006</v>
      </c>
      <c r="BF313">
        <v>-0.41226165999999997</v>
      </c>
      <c r="BG313">
        <v>75682912</v>
      </c>
      <c r="BH313">
        <v>1.6237113000000001</v>
      </c>
      <c r="BI313">
        <v>15</v>
      </c>
      <c r="BJ313">
        <v>0</v>
      </c>
      <c r="BK313" t="b">
        <v>0</v>
      </c>
      <c r="BL313">
        <v>2</v>
      </c>
      <c r="BM313">
        <v>993711600000</v>
      </c>
      <c r="BN313" t="s">
        <v>1201</v>
      </c>
    </row>
    <row r="314" spans="1:66" x14ac:dyDescent="0.2">
      <c r="A314" t="s">
        <v>1202</v>
      </c>
      <c r="C314" t="s">
        <v>142</v>
      </c>
      <c r="D314" t="s">
        <v>143</v>
      </c>
      <c r="E314" t="s">
        <v>162</v>
      </c>
      <c r="F314" t="b">
        <v>0</v>
      </c>
      <c r="G314" t="s">
        <v>46</v>
      </c>
      <c r="H314" t="s">
        <v>223</v>
      </c>
      <c r="I314" t="s">
        <v>1659</v>
      </c>
      <c r="J314" t="s">
        <v>1660</v>
      </c>
      <c r="K314" t="s">
        <v>1661</v>
      </c>
      <c r="L314" t="s">
        <v>224</v>
      </c>
      <c r="M314" t="s">
        <v>225</v>
      </c>
      <c r="N314">
        <v>7200000</v>
      </c>
      <c r="O314" t="s">
        <v>226</v>
      </c>
      <c r="P314" t="b">
        <v>0</v>
      </c>
      <c r="Q314">
        <v>0.69999694999999995</v>
      </c>
      <c r="R314">
        <v>0.96551304999999998</v>
      </c>
      <c r="S314">
        <v>1589537716</v>
      </c>
      <c r="T314">
        <v>73.2</v>
      </c>
      <c r="U314">
        <v>74.2</v>
      </c>
      <c r="V314" t="s">
        <v>6431</v>
      </c>
      <c r="W314">
        <v>72.5</v>
      </c>
      <c r="X314">
        <v>1530</v>
      </c>
      <c r="Y314">
        <v>72.5</v>
      </c>
      <c r="Z314">
        <v>72.7</v>
      </c>
      <c r="AA314">
        <v>73.2</v>
      </c>
      <c r="AB314">
        <v>0</v>
      </c>
      <c r="AC314">
        <v>0</v>
      </c>
      <c r="AD314" t="s">
        <v>227</v>
      </c>
      <c r="AE314" t="s">
        <v>49</v>
      </c>
      <c r="AF314">
        <v>73.599999999999994</v>
      </c>
      <c r="AG314">
        <v>35005</v>
      </c>
      <c r="AH314">
        <v>23533</v>
      </c>
      <c r="AI314">
        <v>33.399997999999997</v>
      </c>
      <c r="AJ314">
        <v>0.83919597000000001</v>
      </c>
      <c r="AK314" t="s">
        <v>1662</v>
      </c>
      <c r="AL314">
        <v>-20.5</v>
      </c>
      <c r="AM314">
        <v>-0.21878336000000001</v>
      </c>
      <c r="AN314">
        <v>39.799999999999997</v>
      </c>
      <c r="AO314">
        <v>93.7</v>
      </c>
      <c r="AQ314">
        <v>1586185140</v>
      </c>
      <c r="AR314">
        <v>1586185140</v>
      </c>
      <c r="AS314">
        <v>1586185140</v>
      </c>
      <c r="AW314" t="s">
        <v>150</v>
      </c>
      <c r="AY314">
        <v>20000000</v>
      </c>
      <c r="BA314">
        <v>62.868572</v>
      </c>
      <c r="BB314">
        <v>10.331424999999999</v>
      </c>
      <c r="BC314">
        <v>0.1643337</v>
      </c>
      <c r="BD314">
        <v>72.260140000000007</v>
      </c>
      <c r="BE314">
        <v>0.93985750000000001</v>
      </c>
      <c r="BF314">
        <v>1.3006583E-2</v>
      </c>
      <c r="BG314">
        <v>1464000000</v>
      </c>
      <c r="BI314">
        <v>15</v>
      </c>
      <c r="BJ314">
        <v>0</v>
      </c>
      <c r="BK314" t="b">
        <v>0</v>
      </c>
      <c r="BL314">
        <v>2</v>
      </c>
      <c r="BM314">
        <v>1554274800000</v>
      </c>
      <c r="BN314" t="s">
        <v>1202</v>
      </c>
    </row>
    <row r="315" spans="1:66" x14ac:dyDescent="0.2">
      <c r="A315" t="s">
        <v>1203</v>
      </c>
      <c r="C315" t="s">
        <v>142</v>
      </c>
      <c r="D315" t="s">
        <v>143</v>
      </c>
      <c r="E315" t="s">
        <v>162</v>
      </c>
      <c r="F315" t="b">
        <v>0</v>
      </c>
      <c r="G315" t="s">
        <v>46</v>
      </c>
      <c r="H315" t="s">
        <v>223</v>
      </c>
      <c r="I315" t="s">
        <v>1663</v>
      </c>
      <c r="J315" t="s">
        <v>1664</v>
      </c>
      <c r="K315" t="s">
        <v>1665</v>
      </c>
      <c r="L315" t="s">
        <v>224</v>
      </c>
      <c r="M315" t="s">
        <v>225</v>
      </c>
      <c r="N315">
        <v>7200000</v>
      </c>
      <c r="O315" t="s">
        <v>226</v>
      </c>
      <c r="P315" t="b">
        <v>0</v>
      </c>
      <c r="Q315">
        <v>1.9500008</v>
      </c>
      <c r="R315">
        <v>5.4091563000000003</v>
      </c>
      <c r="S315">
        <v>1589538444</v>
      </c>
      <c r="T315">
        <v>38</v>
      </c>
      <c r="U315">
        <v>39.35</v>
      </c>
      <c r="V315" t="s">
        <v>6432</v>
      </c>
      <c r="W315">
        <v>37.5</v>
      </c>
      <c r="X315">
        <v>2722</v>
      </c>
      <c r="Y315">
        <v>36.049999999999997</v>
      </c>
      <c r="Z315">
        <v>37.85</v>
      </c>
      <c r="AA315">
        <v>38</v>
      </c>
      <c r="AB315">
        <v>0</v>
      </c>
      <c r="AC315">
        <v>0</v>
      </c>
      <c r="AD315" t="s">
        <v>227</v>
      </c>
      <c r="AE315" t="s">
        <v>46</v>
      </c>
      <c r="AF315">
        <v>37.65</v>
      </c>
      <c r="AG315">
        <v>8330</v>
      </c>
      <c r="AH315">
        <v>3029</v>
      </c>
      <c r="AI315">
        <v>6.3999996000000001</v>
      </c>
      <c r="AJ315">
        <v>0.20253164000000001</v>
      </c>
      <c r="AK315" t="s">
        <v>1666</v>
      </c>
      <c r="AL315">
        <v>-21.5</v>
      </c>
      <c r="AM315">
        <v>-0.36134454999999999</v>
      </c>
      <c r="AN315">
        <v>31.6</v>
      </c>
      <c r="AO315">
        <v>59.5</v>
      </c>
      <c r="AU315">
        <v>207.65027000000001</v>
      </c>
      <c r="AW315" t="s">
        <v>150</v>
      </c>
      <c r="AX315">
        <v>0.183</v>
      </c>
      <c r="AY315">
        <v>11741000</v>
      </c>
      <c r="AZ315">
        <v>18.346</v>
      </c>
      <c r="BA315">
        <v>38.130000000000003</v>
      </c>
      <c r="BB315">
        <v>-0.13000107</v>
      </c>
      <c r="BC315">
        <v>-3.4094169000000001E-3</v>
      </c>
      <c r="BD315">
        <v>41.551400000000001</v>
      </c>
      <c r="BE315">
        <v>-3.5513992000000001</v>
      </c>
      <c r="BF315">
        <v>-8.5470030000000002E-2</v>
      </c>
      <c r="BG315">
        <v>446519008</v>
      </c>
      <c r="BH315">
        <v>2.0712961999999999</v>
      </c>
      <c r="BI315">
        <v>15</v>
      </c>
      <c r="BJ315">
        <v>0</v>
      </c>
      <c r="BK315" t="b">
        <v>0</v>
      </c>
      <c r="BL315">
        <v>2</v>
      </c>
      <c r="BM315">
        <v>1521792000000</v>
      </c>
      <c r="BN315" t="s">
        <v>1203</v>
      </c>
    </row>
    <row r="316" spans="1:66" x14ac:dyDescent="0.2">
      <c r="A316" t="s">
        <v>1204</v>
      </c>
      <c r="C316" t="s">
        <v>142</v>
      </c>
      <c r="D316" t="s">
        <v>143</v>
      </c>
      <c r="E316" t="s">
        <v>162</v>
      </c>
      <c r="F316" t="b">
        <v>0</v>
      </c>
      <c r="G316" t="s">
        <v>46</v>
      </c>
      <c r="H316" t="s">
        <v>223</v>
      </c>
      <c r="I316" t="s">
        <v>1667</v>
      </c>
      <c r="J316" t="s">
        <v>1668</v>
      </c>
      <c r="K316" t="s">
        <v>1669</v>
      </c>
      <c r="L316" t="s">
        <v>224</v>
      </c>
      <c r="M316" t="s">
        <v>225</v>
      </c>
      <c r="N316">
        <v>7200000</v>
      </c>
      <c r="O316" t="s">
        <v>226</v>
      </c>
      <c r="P316" t="b">
        <v>0</v>
      </c>
      <c r="Q316">
        <v>-0.10000038</v>
      </c>
      <c r="R316">
        <v>-0.8849591</v>
      </c>
      <c r="S316">
        <v>1589531968</v>
      </c>
      <c r="T316">
        <v>11.2</v>
      </c>
      <c r="U316">
        <v>11.3</v>
      </c>
      <c r="V316" t="s">
        <v>6433</v>
      </c>
      <c r="W316">
        <v>11.2</v>
      </c>
      <c r="X316">
        <v>7135</v>
      </c>
      <c r="Y316">
        <v>11.3</v>
      </c>
      <c r="Z316">
        <v>11.2</v>
      </c>
      <c r="AA316">
        <v>11.25</v>
      </c>
      <c r="AB316">
        <v>0</v>
      </c>
      <c r="AC316">
        <v>0</v>
      </c>
      <c r="AD316" t="s">
        <v>227</v>
      </c>
      <c r="AE316" t="s">
        <v>46</v>
      </c>
      <c r="AF316">
        <v>11.3</v>
      </c>
      <c r="AG316">
        <v>4824</v>
      </c>
      <c r="AH316">
        <v>11125</v>
      </c>
      <c r="AI316">
        <v>1.5199994999999999</v>
      </c>
      <c r="AJ316">
        <v>0.15702474</v>
      </c>
      <c r="AK316" t="s">
        <v>1670</v>
      </c>
      <c r="AL316">
        <v>-6.0999993999999997</v>
      </c>
      <c r="AM316">
        <v>-0.35260113999999998</v>
      </c>
      <c r="AN316">
        <v>9.68</v>
      </c>
      <c r="AO316">
        <v>17.3</v>
      </c>
      <c r="AT316">
        <v>2</v>
      </c>
      <c r="AU316">
        <v>39.436619999999998</v>
      </c>
      <c r="AV316">
        <v>0.17699115000000001</v>
      </c>
      <c r="AW316" t="s">
        <v>150</v>
      </c>
      <c r="AX316">
        <v>0.28399999999999997</v>
      </c>
      <c r="AY316">
        <v>12000000</v>
      </c>
      <c r="AZ316">
        <v>12.048</v>
      </c>
      <c r="BA316">
        <v>11.457428999999999</v>
      </c>
      <c r="BB316">
        <v>-0.25742912000000001</v>
      </c>
      <c r="BC316">
        <v>-2.2468314999999999E-2</v>
      </c>
      <c r="BD316">
        <v>13.603566000000001</v>
      </c>
      <c r="BE316">
        <v>-2.4035663999999999</v>
      </c>
      <c r="BF316">
        <v>-0.1766865</v>
      </c>
      <c r="BG316">
        <v>134400000</v>
      </c>
      <c r="BH316">
        <v>0.92961484000000005</v>
      </c>
      <c r="BI316">
        <v>15</v>
      </c>
      <c r="BJ316">
        <v>0</v>
      </c>
      <c r="BK316" t="b">
        <v>0</v>
      </c>
      <c r="BL316">
        <v>2</v>
      </c>
      <c r="BM316">
        <v>1053327600000</v>
      </c>
      <c r="BN316" t="s">
        <v>1204</v>
      </c>
    </row>
    <row r="317" spans="1:66" x14ac:dyDescent="0.2">
      <c r="A317" t="s">
        <v>1205</v>
      </c>
      <c r="C317" t="s">
        <v>142</v>
      </c>
      <c r="D317" t="s">
        <v>143</v>
      </c>
      <c r="E317" t="s">
        <v>162</v>
      </c>
      <c r="F317" t="b">
        <v>0</v>
      </c>
      <c r="G317" t="s">
        <v>46</v>
      </c>
      <c r="H317" t="s">
        <v>223</v>
      </c>
      <c r="I317" t="s">
        <v>1671</v>
      </c>
      <c r="J317" t="s">
        <v>1672</v>
      </c>
      <c r="K317" t="s">
        <v>1673</v>
      </c>
      <c r="L317" t="s">
        <v>224</v>
      </c>
      <c r="M317" t="s">
        <v>225</v>
      </c>
      <c r="N317">
        <v>7200000</v>
      </c>
      <c r="O317" t="s">
        <v>226</v>
      </c>
      <c r="P317" t="b">
        <v>0</v>
      </c>
      <c r="Q317">
        <v>-2.8000027E-3</v>
      </c>
      <c r="R317">
        <v>-1.2248482000000001</v>
      </c>
      <c r="S317">
        <v>1589538695</v>
      </c>
      <c r="T317">
        <v>0.2258</v>
      </c>
      <c r="U317">
        <v>0.2394</v>
      </c>
      <c r="V317" t="s">
        <v>6434</v>
      </c>
      <c r="W317">
        <v>0.2228</v>
      </c>
      <c r="X317">
        <v>3222203</v>
      </c>
      <c r="Y317">
        <v>0.2286</v>
      </c>
      <c r="Z317">
        <v>0.2258</v>
      </c>
      <c r="AA317">
        <v>0.22620000000000001</v>
      </c>
      <c r="AB317">
        <v>0</v>
      </c>
      <c r="AC317">
        <v>0</v>
      </c>
      <c r="AD317" t="s">
        <v>227</v>
      </c>
      <c r="AE317" t="s">
        <v>46</v>
      </c>
      <c r="AF317">
        <v>0.2394</v>
      </c>
      <c r="AG317">
        <v>7135054</v>
      </c>
      <c r="AH317">
        <v>3564361</v>
      </c>
      <c r="AI317">
        <v>0.10579999499999999</v>
      </c>
      <c r="AJ317">
        <v>0.88166666000000005</v>
      </c>
      <c r="AK317" t="s">
        <v>3075</v>
      </c>
      <c r="AL317">
        <v>-0.45619999999999999</v>
      </c>
      <c r="AM317">
        <v>-0.66891500000000004</v>
      </c>
      <c r="AN317">
        <v>0.12</v>
      </c>
      <c r="AO317">
        <v>0.68200000000000005</v>
      </c>
      <c r="AP317">
        <v>1481068800</v>
      </c>
      <c r="AQ317">
        <v>1597293000</v>
      </c>
      <c r="AR317">
        <v>1597293000</v>
      </c>
      <c r="AS317">
        <v>1597293000</v>
      </c>
      <c r="AW317" t="s">
        <v>150</v>
      </c>
      <c r="AX317">
        <v>-0.06</v>
      </c>
      <c r="AY317">
        <v>678856000</v>
      </c>
      <c r="AZ317">
        <v>0.25900000000000001</v>
      </c>
      <c r="BA317">
        <v>0.18929428000000001</v>
      </c>
      <c r="BB317">
        <v>3.6505714000000002E-2</v>
      </c>
      <c r="BC317">
        <v>0.19285165000000001</v>
      </c>
      <c r="BD317">
        <v>0.32298391999999998</v>
      </c>
      <c r="BE317">
        <v>-9.7183930000000002E-2</v>
      </c>
      <c r="BF317">
        <v>-0.30089401999999998</v>
      </c>
      <c r="BG317">
        <v>153285680</v>
      </c>
      <c r="BH317">
        <v>0.8718146</v>
      </c>
      <c r="BI317">
        <v>15</v>
      </c>
      <c r="BJ317">
        <v>0</v>
      </c>
      <c r="BK317" t="b">
        <v>0</v>
      </c>
      <c r="BL317">
        <v>4</v>
      </c>
      <c r="BM317">
        <v>1164268800000</v>
      </c>
      <c r="BN317" t="s">
        <v>1205</v>
      </c>
    </row>
    <row r="318" spans="1:66" x14ac:dyDescent="0.2">
      <c r="A318" t="s">
        <v>1206</v>
      </c>
      <c r="C318" t="s">
        <v>142</v>
      </c>
      <c r="D318" t="s">
        <v>143</v>
      </c>
      <c r="E318" t="s">
        <v>162</v>
      </c>
      <c r="F318" t="b">
        <v>0</v>
      </c>
      <c r="G318" t="s">
        <v>46</v>
      </c>
      <c r="H318" t="s">
        <v>223</v>
      </c>
      <c r="I318" t="s">
        <v>1674</v>
      </c>
      <c r="J318" t="s">
        <v>1675</v>
      </c>
      <c r="K318" t="s">
        <v>1676</v>
      </c>
      <c r="L318" t="s">
        <v>224</v>
      </c>
      <c r="M318" t="s">
        <v>225</v>
      </c>
      <c r="N318">
        <v>7200000</v>
      </c>
      <c r="O318" t="s">
        <v>226</v>
      </c>
      <c r="P318" t="b">
        <v>0</v>
      </c>
      <c r="Q318">
        <v>3.0000209999999999E-2</v>
      </c>
      <c r="R318">
        <v>0.61856100000000003</v>
      </c>
      <c r="S318">
        <v>1589532804</v>
      </c>
      <c r="T318">
        <v>4.88</v>
      </c>
      <c r="U318">
        <v>4.88</v>
      </c>
      <c r="V318" t="s">
        <v>6435</v>
      </c>
      <c r="W318">
        <v>4.88</v>
      </c>
      <c r="X318">
        <v>160</v>
      </c>
      <c r="Y318">
        <v>4.8499999999999996</v>
      </c>
      <c r="Z318">
        <v>4.88</v>
      </c>
      <c r="AA318">
        <v>4.91</v>
      </c>
      <c r="AB318">
        <v>0</v>
      </c>
      <c r="AC318">
        <v>0</v>
      </c>
      <c r="AD318" t="s">
        <v>227</v>
      </c>
      <c r="AE318" t="s">
        <v>46</v>
      </c>
      <c r="AF318">
        <v>4.88</v>
      </c>
      <c r="AG318">
        <v>10309</v>
      </c>
      <c r="AH318">
        <v>1748</v>
      </c>
      <c r="AI318">
        <v>0.6800003</v>
      </c>
      <c r="AJ318">
        <v>0.16190483999999999</v>
      </c>
      <c r="AK318" t="s">
        <v>1677</v>
      </c>
      <c r="AL318">
        <v>-4.5199994999999999</v>
      </c>
      <c r="AM318">
        <v>-0.48085102000000002</v>
      </c>
      <c r="AN318">
        <v>4.2</v>
      </c>
      <c r="AO318">
        <v>9.4</v>
      </c>
      <c r="AP318">
        <v>1587427200</v>
      </c>
      <c r="AQ318">
        <v>1595480400</v>
      </c>
      <c r="AR318">
        <v>1595480400</v>
      </c>
      <c r="AS318">
        <v>1595480400</v>
      </c>
      <c r="AT318">
        <v>0.03</v>
      </c>
      <c r="AU318">
        <v>9.0875229999999991</v>
      </c>
      <c r="AV318">
        <v>6.1855670000000003E-3</v>
      </c>
      <c r="AW318" t="s">
        <v>150</v>
      </c>
      <c r="AX318">
        <v>0.53700000000000003</v>
      </c>
      <c r="AY318">
        <v>16327900</v>
      </c>
      <c r="AZ318">
        <v>10.364000000000001</v>
      </c>
      <c r="BA318">
        <v>4.8582859999999997</v>
      </c>
      <c r="BB318">
        <v>2.1714210000000001E-2</v>
      </c>
      <c r="BC318">
        <v>4.4695209999999997E-3</v>
      </c>
      <c r="BD318">
        <v>5.9365034000000003</v>
      </c>
      <c r="BE318">
        <v>-1.0565032999999999</v>
      </c>
      <c r="BF318">
        <v>-0.17796727000000001</v>
      </c>
      <c r="BG318">
        <v>79680152</v>
      </c>
      <c r="BH318">
        <v>0.47086065999999999</v>
      </c>
      <c r="BI318">
        <v>15</v>
      </c>
      <c r="BJ318">
        <v>0</v>
      </c>
      <c r="BK318" t="b">
        <v>0</v>
      </c>
      <c r="BL318">
        <v>4</v>
      </c>
      <c r="BM318">
        <v>796892400000</v>
      </c>
      <c r="BN318" t="s">
        <v>1206</v>
      </c>
    </row>
    <row r="319" spans="1:66" x14ac:dyDescent="0.2">
      <c r="A319" t="s">
        <v>1207</v>
      </c>
      <c r="C319" t="s">
        <v>142</v>
      </c>
      <c r="D319" t="s">
        <v>143</v>
      </c>
      <c r="E319" t="s">
        <v>162</v>
      </c>
      <c r="F319" t="b">
        <v>0</v>
      </c>
      <c r="G319" t="s">
        <v>46</v>
      </c>
      <c r="H319" t="s">
        <v>223</v>
      </c>
      <c r="I319" t="s">
        <v>1678</v>
      </c>
      <c r="J319" t="s">
        <v>1679</v>
      </c>
      <c r="K319" t="s">
        <v>1680</v>
      </c>
      <c r="L319" t="s">
        <v>224</v>
      </c>
      <c r="M319" t="s">
        <v>225</v>
      </c>
      <c r="N319">
        <v>7200000</v>
      </c>
      <c r="O319" t="s">
        <v>226</v>
      </c>
      <c r="P319" t="b">
        <v>0</v>
      </c>
      <c r="Q319">
        <v>0.25</v>
      </c>
      <c r="R319">
        <v>3.3557047999999998</v>
      </c>
      <c r="S319">
        <v>1589538707</v>
      </c>
      <c r="T319">
        <v>7.7</v>
      </c>
      <c r="U319">
        <v>7.98</v>
      </c>
      <c r="V319" t="s">
        <v>6251</v>
      </c>
      <c r="W319">
        <v>7.54</v>
      </c>
      <c r="X319">
        <v>81466</v>
      </c>
      <c r="Y319">
        <v>7.45</v>
      </c>
      <c r="Z319">
        <v>7.7</v>
      </c>
      <c r="AA319">
        <v>7.72</v>
      </c>
      <c r="AB319">
        <v>0</v>
      </c>
      <c r="AC319">
        <v>0</v>
      </c>
      <c r="AD319" t="s">
        <v>227</v>
      </c>
      <c r="AE319" t="s">
        <v>46</v>
      </c>
      <c r="AF319">
        <v>7.54</v>
      </c>
      <c r="AG319">
        <v>167402</v>
      </c>
      <c r="AH319">
        <v>125512</v>
      </c>
      <c r="AI319">
        <v>0.61999990000000005</v>
      </c>
      <c r="AJ319">
        <v>8.7570609999999993E-2</v>
      </c>
      <c r="AK319" t="s">
        <v>1681</v>
      </c>
      <c r="AL319">
        <v>-4</v>
      </c>
      <c r="AM319">
        <v>-0.34188035</v>
      </c>
      <c r="AN319">
        <v>7.08</v>
      </c>
      <c r="AO319">
        <v>11.7</v>
      </c>
      <c r="AP319">
        <v>1587081600</v>
      </c>
      <c r="AT319">
        <v>0.6</v>
      </c>
      <c r="AU319">
        <v>7.4181119999999998</v>
      </c>
      <c r="AV319">
        <v>8.0536919999999998E-2</v>
      </c>
      <c r="AW319" t="s">
        <v>150</v>
      </c>
      <c r="AX319">
        <v>1.038</v>
      </c>
      <c r="AY319">
        <v>44717600</v>
      </c>
      <c r="AZ319">
        <v>0.33700000000000002</v>
      </c>
      <c r="BA319">
        <v>8.3859999999999992</v>
      </c>
      <c r="BB319">
        <v>-0.6859999</v>
      </c>
      <c r="BC319">
        <v>-8.1802994000000004E-2</v>
      </c>
      <c r="BD319">
        <v>10.000978999999999</v>
      </c>
      <c r="BE319">
        <v>-2.3009795999999998</v>
      </c>
      <c r="BF319">
        <v>-0.23007543</v>
      </c>
      <c r="BG319">
        <v>344325504</v>
      </c>
      <c r="BH319">
        <v>22.848662999999998</v>
      </c>
      <c r="BI319">
        <v>15</v>
      </c>
      <c r="BJ319">
        <v>0</v>
      </c>
      <c r="BK319" t="b">
        <v>0</v>
      </c>
      <c r="BL319">
        <v>2</v>
      </c>
      <c r="BM319">
        <v>998550000000</v>
      </c>
      <c r="BN319" t="s">
        <v>1207</v>
      </c>
    </row>
    <row r="320" spans="1:66" x14ac:dyDescent="0.2">
      <c r="A320" t="s">
        <v>1208</v>
      </c>
      <c r="C320" t="s">
        <v>142</v>
      </c>
      <c r="D320" t="s">
        <v>143</v>
      </c>
      <c r="E320" t="s">
        <v>162</v>
      </c>
      <c r="F320" t="b">
        <v>0</v>
      </c>
      <c r="G320" t="s">
        <v>46</v>
      </c>
      <c r="H320" t="s">
        <v>223</v>
      </c>
      <c r="I320" t="s">
        <v>1682</v>
      </c>
      <c r="J320" t="s">
        <v>1683</v>
      </c>
      <c r="K320" t="s">
        <v>1684</v>
      </c>
      <c r="L320" t="s">
        <v>224</v>
      </c>
      <c r="M320" t="s">
        <v>225</v>
      </c>
      <c r="N320">
        <v>7200000</v>
      </c>
      <c r="O320" t="s">
        <v>226</v>
      </c>
      <c r="P320" t="b">
        <v>0</v>
      </c>
      <c r="Q320">
        <v>0</v>
      </c>
      <c r="R320">
        <v>0</v>
      </c>
      <c r="S320">
        <v>1589535752</v>
      </c>
      <c r="T320">
        <v>256.5</v>
      </c>
      <c r="U320">
        <v>260</v>
      </c>
      <c r="V320" t="s">
        <v>6436</v>
      </c>
      <c r="W320">
        <v>253.5</v>
      </c>
      <c r="X320">
        <v>2436</v>
      </c>
      <c r="Y320">
        <v>256.5</v>
      </c>
      <c r="Z320">
        <v>256</v>
      </c>
      <c r="AA320">
        <v>257</v>
      </c>
      <c r="AB320">
        <v>0</v>
      </c>
      <c r="AC320">
        <v>0</v>
      </c>
      <c r="AD320" t="s">
        <v>227</v>
      </c>
      <c r="AE320" t="s">
        <v>46</v>
      </c>
      <c r="AF320">
        <v>257</v>
      </c>
      <c r="AG320">
        <v>18001</v>
      </c>
      <c r="AH320">
        <v>12280</v>
      </c>
      <c r="AI320">
        <v>25.5</v>
      </c>
      <c r="AJ320">
        <v>0.11038961</v>
      </c>
      <c r="AK320" t="s">
        <v>1685</v>
      </c>
      <c r="AL320">
        <v>-65</v>
      </c>
      <c r="AM320">
        <v>-0.2021773</v>
      </c>
      <c r="AN320">
        <v>231</v>
      </c>
      <c r="AO320">
        <v>321.5</v>
      </c>
      <c r="AP320">
        <v>1554681600</v>
      </c>
      <c r="AQ320">
        <v>1596171600</v>
      </c>
      <c r="AR320">
        <v>1596171600</v>
      </c>
      <c r="AS320">
        <v>1596171600</v>
      </c>
      <c r="AT320">
        <v>10</v>
      </c>
      <c r="AU320">
        <v>16.404451000000002</v>
      </c>
      <c r="AV320">
        <v>3.8986355E-2</v>
      </c>
      <c r="AW320" t="s">
        <v>150</v>
      </c>
      <c r="AX320">
        <v>15.635999999999999</v>
      </c>
      <c r="AY320">
        <v>6599740</v>
      </c>
      <c r="AZ320">
        <v>232.26</v>
      </c>
      <c r="BA320">
        <v>261.67142000000001</v>
      </c>
      <c r="BB320">
        <v>-5.1714169999999999</v>
      </c>
      <c r="BC320">
        <v>-1.9763019E-2</v>
      </c>
      <c r="BD320">
        <v>283.59789999999998</v>
      </c>
      <c r="BE320">
        <v>-27.097899999999999</v>
      </c>
      <c r="BF320">
        <v>-9.5550424999999994E-2</v>
      </c>
      <c r="BG320">
        <v>1692443392</v>
      </c>
      <c r="BH320">
        <v>1.1043658000000001</v>
      </c>
      <c r="BI320">
        <v>15</v>
      </c>
      <c r="BJ320">
        <v>0</v>
      </c>
      <c r="BK320" t="b">
        <v>0</v>
      </c>
      <c r="BL320">
        <v>2</v>
      </c>
      <c r="BM320">
        <v>1060239600000</v>
      </c>
      <c r="BN320" t="s">
        <v>1208</v>
      </c>
    </row>
    <row r="321" spans="1:66" x14ac:dyDescent="0.2">
      <c r="A321" t="s">
        <v>1209</v>
      </c>
      <c r="C321" t="s">
        <v>142</v>
      </c>
      <c r="D321" t="s">
        <v>143</v>
      </c>
      <c r="E321" t="s">
        <v>162</v>
      </c>
      <c r="F321" t="b">
        <v>0</v>
      </c>
      <c r="G321" t="s">
        <v>46</v>
      </c>
      <c r="H321" t="s">
        <v>223</v>
      </c>
      <c r="I321" t="s">
        <v>1686</v>
      </c>
      <c r="J321" t="s">
        <v>1687</v>
      </c>
      <c r="K321" t="s">
        <v>1688</v>
      </c>
      <c r="L321" t="s">
        <v>224</v>
      </c>
      <c r="M321" t="s">
        <v>225</v>
      </c>
      <c r="N321">
        <v>7200000</v>
      </c>
      <c r="O321" t="s">
        <v>226</v>
      </c>
      <c r="P321" t="b">
        <v>0</v>
      </c>
      <c r="Q321">
        <v>-0.20000076</v>
      </c>
      <c r="R321">
        <v>-0.86207219999999996</v>
      </c>
      <c r="S321">
        <v>1589538169</v>
      </c>
      <c r="T321">
        <v>23</v>
      </c>
      <c r="U321">
        <v>23.35</v>
      </c>
      <c r="V321" t="s">
        <v>6437</v>
      </c>
      <c r="W321">
        <v>22.65</v>
      </c>
      <c r="X321">
        <v>7731</v>
      </c>
      <c r="Y321">
        <v>23.2</v>
      </c>
      <c r="Z321">
        <v>22.85</v>
      </c>
      <c r="AA321">
        <v>23</v>
      </c>
      <c r="AB321">
        <v>0</v>
      </c>
      <c r="AC321">
        <v>0</v>
      </c>
      <c r="AD321" t="s">
        <v>227</v>
      </c>
      <c r="AE321" t="s">
        <v>46</v>
      </c>
      <c r="AF321">
        <v>22.9</v>
      </c>
      <c r="AG321">
        <v>51358</v>
      </c>
      <c r="AH321">
        <v>104099</v>
      </c>
      <c r="AI321">
        <v>11.92</v>
      </c>
      <c r="AJ321">
        <v>1.0758122999999999</v>
      </c>
      <c r="AK321" t="s">
        <v>1689</v>
      </c>
      <c r="AL321">
        <v>-1.8999995999999999</v>
      </c>
      <c r="AM321">
        <v>-7.6305200000000004E-2</v>
      </c>
      <c r="AN321">
        <v>11.08</v>
      </c>
      <c r="AO321">
        <v>24.9</v>
      </c>
      <c r="AQ321">
        <v>1580994000</v>
      </c>
      <c r="AR321">
        <v>1580994000</v>
      </c>
      <c r="AS321">
        <v>1580994000</v>
      </c>
      <c r="AW321" t="s">
        <v>150</v>
      </c>
      <c r="AX321">
        <v>-1.6950000000000001</v>
      </c>
      <c r="AY321">
        <v>21601200</v>
      </c>
      <c r="AZ321">
        <v>2.5059999999999998</v>
      </c>
      <c r="BA321">
        <v>19.884857</v>
      </c>
      <c r="BB321">
        <v>3.1151428000000001</v>
      </c>
      <c r="BC321">
        <v>0.15665904999999999</v>
      </c>
      <c r="BD321">
        <v>19.090140000000002</v>
      </c>
      <c r="BE321">
        <v>3.9098606</v>
      </c>
      <c r="BF321">
        <v>0.20481049000000001</v>
      </c>
      <c r="BG321">
        <v>496827584</v>
      </c>
      <c r="BH321">
        <v>9.1779729999999997</v>
      </c>
      <c r="BI321">
        <v>15</v>
      </c>
      <c r="BJ321">
        <v>0</v>
      </c>
      <c r="BK321" t="b">
        <v>0</v>
      </c>
      <c r="BL321">
        <v>2</v>
      </c>
      <c r="BM321">
        <v>1425369600000</v>
      </c>
      <c r="BN321" t="s">
        <v>1209</v>
      </c>
    </row>
    <row r="322" spans="1:66" x14ac:dyDescent="0.2">
      <c r="A322" t="s">
        <v>1210</v>
      </c>
      <c r="C322" t="s">
        <v>142</v>
      </c>
      <c r="D322" t="s">
        <v>143</v>
      </c>
      <c r="E322" t="s">
        <v>162</v>
      </c>
      <c r="F322" t="b">
        <v>0</v>
      </c>
      <c r="G322" t="s">
        <v>46</v>
      </c>
      <c r="H322" t="s">
        <v>223</v>
      </c>
      <c r="I322" t="s">
        <v>1690</v>
      </c>
      <c r="J322" t="s">
        <v>1690</v>
      </c>
      <c r="K322" t="s">
        <v>1691</v>
      </c>
      <c r="L322" t="s">
        <v>224</v>
      </c>
      <c r="M322" t="s">
        <v>225</v>
      </c>
      <c r="N322">
        <v>7200000</v>
      </c>
      <c r="O322" t="s">
        <v>226</v>
      </c>
      <c r="P322" t="b">
        <v>0</v>
      </c>
      <c r="Q322">
        <v>0</v>
      </c>
      <c r="R322">
        <v>0</v>
      </c>
      <c r="S322">
        <v>1589538712</v>
      </c>
      <c r="T322">
        <v>1845</v>
      </c>
      <c r="U322">
        <v>1850</v>
      </c>
      <c r="V322" t="s">
        <v>6438</v>
      </c>
      <c r="W322">
        <v>1835</v>
      </c>
      <c r="X322">
        <v>100</v>
      </c>
      <c r="Y322">
        <v>1845</v>
      </c>
      <c r="Z322">
        <v>1840</v>
      </c>
      <c r="AA322">
        <v>1845</v>
      </c>
      <c r="AB322">
        <v>0</v>
      </c>
      <c r="AC322">
        <v>0</v>
      </c>
      <c r="AD322" t="s">
        <v>227</v>
      </c>
      <c r="AE322" t="s">
        <v>46</v>
      </c>
      <c r="AF322">
        <v>1845</v>
      </c>
      <c r="AG322">
        <v>326</v>
      </c>
      <c r="AH322">
        <v>230</v>
      </c>
      <c r="AI322">
        <v>540</v>
      </c>
      <c r="AJ322">
        <v>0.41379312000000001</v>
      </c>
      <c r="AK322" t="s">
        <v>1692</v>
      </c>
      <c r="AL322">
        <v>-605</v>
      </c>
      <c r="AM322">
        <v>-0.24693878</v>
      </c>
      <c r="AN322">
        <v>1305</v>
      </c>
      <c r="AO322">
        <v>2450</v>
      </c>
      <c r="AP322">
        <v>1593388800</v>
      </c>
      <c r="AT322">
        <v>17</v>
      </c>
      <c r="AU322">
        <v>28.307531000000001</v>
      </c>
      <c r="AV322">
        <v>9.2140920000000001E-3</v>
      </c>
      <c r="AW322" t="s">
        <v>150</v>
      </c>
      <c r="AX322">
        <v>65.177000000000007</v>
      </c>
      <c r="AY322">
        <v>253406</v>
      </c>
      <c r="AZ322">
        <v>1540.752</v>
      </c>
      <c r="BA322">
        <v>1739.1428000000001</v>
      </c>
      <c r="BB322">
        <v>105.85718</v>
      </c>
      <c r="BC322">
        <v>6.0867444E-2</v>
      </c>
      <c r="BD322">
        <v>1972.6573000000001</v>
      </c>
      <c r="BE322">
        <v>-127.65734999999999</v>
      </c>
      <c r="BF322">
        <v>-6.4713389999999996E-2</v>
      </c>
      <c r="BG322">
        <v>827058176</v>
      </c>
      <c r="BH322">
        <v>1.1974672</v>
      </c>
      <c r="BI322">
        <v>15</v>
      </c>
      <c r="BJ322">
        <v>0</v>
      </c>
      <c r="BK322" t="b">
        <v>0</v>
      </c>
      <c r="BL322">
        <v>2</v>
      </c>
      <c r="BM322">
        <v>946972800000</v>
      </c>
      <c r="BN322" t="s">
        <v>1210</v>
      </c>
    </row>
    <row r="323" spans="1:66" x14ac:dyDescent="0.2">
      <c r="A323" t="s">
        <v>402</v>
      </c>
      <c r="C323" t="s">
        <v>142</v>
      </c>
      <c r="D323" t="s">
        <v>143</v>
      </c>
      <c r="E323" t="s">
        <v>162</v>
      </c>
      <c r="F323" t="b">
        <v>0</v>
      </c>
      <c r="G323" t="s">
        <v>46</v>
      </c>
      <c r="H323" t="s">
        <v>223</v>
      </c>
      <c r="I323" t="s">
        <v>425</v>
      </c>
      <c r="J323" t="s">
        <v>426</v>
      </c>
      <c r="K323" t="s">
        <v>427</v>
      </c>
      <c r="L323" t="s">
        <v>224</v>
      </c>
      <c r="M323" t="s">
        <v>225</v>
      </c>
      <c r="N323">
        <v>7200000</v>
      </c>
      <c r="O323" t="s">
        <v>226</v>
      </c>
      <c r="P323" t="b">
        <v>0</v>
      </c>
      <c r="Q323">
        <v>0.45999908</v>
      </c>
      <c r="R323">
        <v>0.44599485</v>
      </c>
      <c r="S323">
        <v>1589538845</v>
      </c>
      <c r="T323">
        <v>103.6</v>
      </c>
      <c r="U323">
        <v>104.7</v>
      </c>
      <c r="V323" t="s">
        <v>6318</v>
      </c>
      <c r="W323">
        <v>103.34</v>
      </c>
      <c r="X323">
        <v>2634044</v>
      </c>
      <c r="Y323">
        <v>103.14</v>
      </c>
      <c r="Z323">
        <v>103.58</v>
      </c>
      <c r="AA323">
        <v>103.6</v>
      </c>
      <c r="AB323">
        <v>0</v>
      </c>
      <c r="AC323">
        <v>0</v>
      </c>
      <c r="AD323" t="s">
        <v>227</v>
      </c>
      <c r="AE323" t="s">
        <v>46</v>
      </c>
      <c r="AF323">
        <v>103.8</v>
      </c>
      <c r="AG323">
        <v>10016743</v>
      </c>
      <c r="AH323">
        <v>5805299</v>
      </c>
      <c r="AI323">
        <v>20.229996</v>
      </c>
      <c r="AJ323">
        <v>0.24265318</v>
      </c>
      <c r="AK323" t="s">
        <v>428</v>
      </c>
      <c r="AL323">
        <v>-9.5999979999999994</v>
      </c>
      <c r="AM323">
        <v>-8.4805644999999999E-2</v>
      </c>
      <c r="AN323">
        <v>83.37</v>
      </c>
      <c r="AO323">
        <v>113.2</v>
      </c>
      <c r="AP323">
        <v>1588118400</v>
      </c>
      <c r="AQ323">
        <v>1596086100</v>
      </c>
      <c r="AR323">
        <v>1596086100</v>
      </c>
      <c r="AS323">
        <v>1596086100</v>
      </c>
      <c r="AT323">
        <v>2.7</v>
      </c>
      <c r="AU323">
        <v>24.093021</v>
      </c>
      <c r="AV323">
        <v>2.6178012000000001E-2</v>
      </c>
      <c r="AW323" t="s">
        <v>150</v>
      </c>
      <c r="AX323">
        <v>4.3</v>
      </c>
      <c r="AY323">
        <v>2880029952</v>
      </c>
      <c r="AZ323">
        <v>18.067</v>
      </c>
      <c r="BA323">
        <v>103.16110999999999</v>
      </c>
      <c r="BB323">
        <v>0.43888854999999999</v>
      </c>
      <c r="BC323">
        <v>4.2543993000000004E-3</v>
      </c>
      <c r="BD323">
        <v>103.74284</v>
      </c>
      <c r="BE323">
        <v>-0.14284515</v>
      </c>
      <c r="BF323">
        <v>-1.3769157000000001E-3</v>
      </c>
      <c r="BG323">
        <v>298373152768</v>
      </c>
      <c r="BH323">
        <v>5.7342114000000004</v>
      </c>
      <c r="BI323">
        <v>15</v>
      </c>
      <c r="BJ323">
        <v>0</v>
      </c>
      <c r="BK323" t="b">
        <v>0</v>
      </c>
      <c r="BL323">
        <v>2</v>
      </c>
      <c r="BM323">
        <v>631353600000</v>
      </c>
      <c r="BN323" t="s">
        <v>402</v>
      </c>
    </row>
    <row r="324" spans="1:66" x14ac:dyDescent="0.2">
      <c r="A324" t="s">
        <v>1211</v>
      </c>
      <c r="C324" t="s">
        <v>142</v>
      </c>
      <c r="D324" t="s">
        <v>143</v>
      </c>
      <c r="E324" t="s">
        <v>162</v>
      </c>
      <c r="F324" t="b">
        <v>0</v>
      </c>
      <c r="G324" t="s">
        <v>46</v>
      </c>
      <c r="H324" t="s">
        <v>223</v>
      </c>
      <c r="I324" t="s">
        <v>1693</v>
      </c>
      <c r="J324" t="s">
        <v>1694</v>
      </c>
      <c r="K324" t="s">
        <v>1695</v>
      </c>
      <c r="L324" t="s">
        <v>224</v>
      </c>
      <c r="M324" t="s">
        <v>225</v>
      </c>
      <c r="N324">
        <v>7200000</v>
      </c>
      <c r="O324" t="s">
        <v>226</v>
      </c>
      <c r="P324" t="b">
        <v>0</v>
      </c>
      <c r="Q324">
        <v>2.9999971E-2</v>
      </c>
      <c r="R324">
        <v>1.6216200000000001</v>
      </c>
      <c r="S324">
        <v>1589536461</v>
      </c>
      <c r="T324">
        <v>1.88</v>
      </c>
      <c r="U324">
        <v>1.92</v>
      </c>
      <c r="V324" t="s">
        <v>6252</v>
      </c>
      <c r="W324">
        <v>1.82</v>
      </c>
      <c r="X324">
        <v>35385</v>
      </c>
      <c r="Y324">
        <v>1.85</v>
      </c>
      <c r="Z324">
        <v>1.85</v>
      </c>
      <c r="AA324">
        <v>1.88</v>
      </c>
      <c r="AB324">
        <v>0</v>
      </c>
      <c r="AC324">
        <v>0</v>
      </c>
      <c r="AD324" t="s">
        <v>227</v>
      </c>
      <c r="AE324" t="s">
        <v>49</v>
      </c>
      <c r="AF324">
        <v>1.92</v>
      </c>
      <c r="AG324">
        <v>135907</v>
      </c>
      <c r="AH324">
        <v>444335</v>
      </c>
      <c r="AI324">
        <v>0.98</v>
      </c>
      <c r="AJ324">
        <v>1.0888888999999999</v>
      </c>
      <c r="AK324" t="s">
        <v>3076</v>
      </c>
      <c r="AL324">
        <v>-6.3099995</v>
      </c>
      <c r="AM324">
        <v>-0.77045169999999996</v>
      </c>
      <c r="AN324">
        <v>0.9</v>
      </c>
      <c r="AO324">
        <v>8.19</v>
      </c>
      <c r="AW324" t="s">
        <v>150</v>
      </c>
      <c r="AX324">
        <v>-0.96899999999999997</v>
      </c>
      <c r="AY324">
        <v>17845300</v>
      </c>
      <c r="AZ324">
        <v>3.9820000000000002</v>
      </c>
      <c r="BA324">
        <v>4.6139140000000003</v>
      </c>
      <c r="BB324">
        <v>-2.733914</v>
      </c>
      <c r="BC324">
        <v>-0.59253679999999997</v>
      </c>
      <c r="BD324">
        <v>5.8489649999999997</v>
      </c>
      <c r="BE324">
        <v>-3.9689649999999999</v>
      </c>
      <c r="BF324">
        <v>-0.67857559999999995</v>
      </c>
      <c r="BG324">
        <v>33549164</v>
      </c>
      <c r="BH324">
        <v>0.47212454999999998</v>
      </c>
      <c r="BI324">
        <v>15</v>
      </c>
      <c r="BJ324">
        <v>0</v>
      </c>
      <c r="BK324" t="b">
        <v>0</v>
      </c>
      <c r="BL324">
        <v>4</v>
      </c>
      <c r="BM324">
        <v>1165824000000</v>
      </c>
      <c r="BN324" t="s">
        <v>1211</v>
      </c>
    </row>
    <row r="325" spans="1:66" x14ac:dyDescent="0.2">
      <c r="A325" t="s">
        <v>531</v>
      </c>
      <c r="C325" t="s">
        <v>142</v>
      </c>
      <c r="D325" t="s">
        <v>143</v>
      </c>
      <c r="E325" t="s">
        <v>162</v>
      </c>
      <c r="F325" t="b">
        <v>0</v>
      </c>
      <c r="G325" t="s">
        <v>46</v>
      </c>
      <c r="H325" t="s">
        <v>223</v>
      </c>
      <c r="I325" t="s">
        <v>535</v>
      </c>
      <c r="J325" t="s">
        <v>536</v>
      </c>
      <c r="K325" t="s">
        <v>537</v>
      </c>
      <c r="L325" t="s">
        <v>224</v>
      </c>
      <c r="M325" t="s">
        <v>225</v>
      </c>
      <c r="N325">
        <v>7200000</v>
      </c>
      <c r="O325" t="s">
        <v>226</v>
      </c>
      <c r="P325" t="b">
        <v>0</v>
      </c>
      <c r="Q325">
        <v>1.1800002999999999</v>
      </c>
      <c r="R325">
        <v>1.4567904</v>
      </c>
      <c r="S325">
        <v>1589538845</v>
      </c>
      <c r="T325">
        <v>82.18</v>
      </c>
      <c r="U325">
        <v>82.74</v>
      </c>
      <c r="V325" t="s">
        <v>6317</v>
      </c>
      <c r="W325">
        <v>81.67</v>
      </c>
      <c r="X325">
        <v>2576841</v>
      </c>
      <c r="Y325">
        <v>81</v>
      </c>
      <c r="Z325">
        <v>82.2</v>
      </c>
      <c r="AA325">
        <v>82.23</v>
      </c>
      <c r="AB325">
        <v>0</v>
      </c>
      <c r="AC325">
        <v>0</v>
      </c>
      <c r="AD325" t="s">
        <v>227</v>
      </c>
      <c r="AE325" t="s">
        <v>48</v>
      </c>
      <c r="AF325">
        <v>82.06</v>
      </c>
      <c r="AG325">
        <v>9433887</v>
      </c>
      <c r="AH325">
        <v>5534914</v>
      </c>
      <c r="AI325">
        <v>17.090004</v>
      </c>
      <c r="AJ325">
        <v>0.26255961999999999</v>
      </c>
      <c r="AK325" t="s">
        <v>538</v>
      </c>
      <c r="AL325">
        <v>-14.199997</v>
      </c>
      <c r="AM325">
        <v>-0.14733344000000001</v>
      </c>
      <c r="AN325">
        <v>65.09</v>
      </c>
      <c r="AO325">
        <v>96.38</v>
      </c>
      <c r="AP325">
        <v>1583366400</v>
      </c>
      <c r="AQ325">
        <v>1595343540</v>
      </c>
      <c r="AR325">
        <v>1595343540</v>
      </c>
      <c r="AS325">
        <v>1595343540</v>
      </c>
      <c r="AT325">
        <v>3.04</v>
      </c>
      <c r="AU325">
        <v>15.617635999999999</v>
      </c>
      <c r="AV325">
        <v>3.7530866000000003E-2</v>
      </c>
      <c r="AW325" t="s">
        <v>150</v>
      </c>
      <c r="AX325">
        <v>5.2619999999999996</v>
      </c>
      <c r="AY325">
        <v>2288679936</v>
      </c>
      <c r="AZ325">
        <v>22.241</v>
      </c>
      <c r="BA325">
        <v>82.870834000000002</v>
      </c>
      <c r="BB325">
        <v>-0.69083404999999998</v>
      </c>
      <c r="BC325">
        <v>-8.3362750000000006E-3</v>
      </c>
      <c r="BD325">
        <v>87.123189999999994</v>
      </c>
      <c r="BE325">
        <v>-4.9431915000000002</v>
      </c>
      <c r="BF325">
        <v>-5.6737952000000001E-2</v>
      </c>
      <c r="BG325">
        <v>188083716096</v>
      </c>
      <c r="BH325">
        <v>3.6949779999999999</v>
      </c>
      <c r="BI325">
        <v>15</v>
      </c>
      <c r="BJ325">
        <v>0</v>
      </c>
      <c r="BK325" t="b">
        <v>0</v>
      </c>
      <c r="BL325">
        <v>2</v>
      </c>
      <c r="BM325">
        <v>796892400000</v>
      </c>
      <c r="BN325" t="s">
        <v>531</v>
      </c>
    </row>
    <row r="326" spans="1:66" x14ac:dyDescent="0.2">
      <c r="A326" t="s">
        <v>1212</v>
      </c>
      <c r="C326" t="s">
        <v>142</v>
      </c>
      <c r="D326" t="s">
        <v>143</v>
      </c>
      <c r="E326" t="s">
        <v>162</v>
      </c>
      <c r="F326" t="b">
        <v>0</v>
      </c>
      <c r="G326" t="s">
        <v>46</v>
      </c>
      <c r="H326" t="s">
        <v>223</v>
      </c>
      <c r="I326" t="s">
        <v>1696</v>
      </c>
      <c r="J326" t="s">
        <v>1697</v>
      </c>
      <c r="K326" t="s">
        <v>1698</v>
      </c>
      <c r="L326" t="s">
        <v>224</v>
      </c>
      <c r="M326" t="s">
        <v>225</v>
      </c>
      <c r="N326">
        <v>7200000</v>
      </c>
      <c r="O326" t="s">
        <v>226</v>
      </c>
      <c r="P326" t="b">
        <v>0</v>
      </c>
      <c r="Q326">
        <v>9.9998474000000004E-2</v>
      </c>
      <c r="R326">
        <v>0.23147794999999999</v>
      </c>
      <c r="S326">
        <v>1589537452</v>
      </c>
      <c r="T326">
        <v>43.3</v>
      </c>
      <c r="U326">
        <v>43.3</v>
      </c>
      <c r="V326" t="s">
        <v>6439</v>
      </c>
      <c r="W326">
        <v>43.2</v>
      </c>
      <c r="X326">
        <v>3817</v>
      </c>
      <c r="Y326">
        <v>43.2</v>
      </c>
      <c r="Z326">
        <v>42.9</v>
      </c>
      <c r="AA326">
        <v>43.3</v>
      </c>
      <c r="AD326" t="s">
        <v>227</v>
      </c>
      <c r="AE326" t="s">
        <v>46</v>
      </c>
      <c r="AF326">
        <v>43.2</v>
      </c>
      <c r="AG326">
        <v>5028</v>
      </c>
      <c r="AH326">
        <v>5670</v>
      </c>
      <c r="AI326">
        <v>4.5</v>
      </c>
      <c r="AJ326">
        <v>0.11597938000000001</v>
      </c>
      <c r="AK326" t="s">
        <v>1699</v>
      </c>
      <c r="AL326">
        <v>-4.4000015000000001</v>
      </c>
      <c r="AM326">
        <v>-9.2243220000000001E-2</v>
      </c>
      <c r="AN326">
        <v>38.799999999999997</v>
      </c>
      <c r="AO326">
        <v>47.7</v>
      </c>
      <c r="AT326">
        <v>1.65</v>
      </c>
      <c r="AU326">
        <v>15.774136</v>
      </c>
      <c r="AV326">
        <v>3.8194444000000001E-2</v>
      </c>
      <c r="AW326" t="s">
        <v>150</v>
      </c>
      <c r="AX326">
        <v>2.7450000000000001</v>
      </c>
      <c r="AY326">
        <v>6437670</v>
      </c>
      <c r="AZ326">
        <v>40.26</v>
      </c>
      <c r="BA326">
        <v>43.53143</v>
      </c>
      <c r="BB326">
        <v>-0.23143005</v>
      </c>
      <c r="BC326">
        <v>-5.3163899999999998E-3</v>
      </c>
      <c r="BD326">
        <v>44.568565</v>
      </c>
      <c r="BE326">
        <v>-1.2685660999999999</v>
      </c>
      <c r="BF326">
        <v>-2.8463248E-2</v>
      </c>
      <c r="BG326">
        <v>278751104</v>
      </c>
      <c r="BH326">
        <v>1.0755091999999999</v>
      </c>
      <c r="BI326">
        <v>15</v>
      </c>
      <c r="BJ326">
        <v>0</v>
      </c>
      <c r="BK326" t="b">
        <v>0</v>
      </c>
      <c r="BL326">
        <v>2</v>
      </c>
      <c r="BM326">
        <v>1576483200000</v>
      </c>
      <c r="BN326" t="s">
        <v>1212</v>
      </c>
    </row>
    <row r="327" spans="1:66" x14ac:dyDescent="0.2">
      <c r="A327" t="s">
        <v>1213</v>
      </c>
      <c r="C327" t="s">
        <v>142</v>
      </c>
      <c r="D327" t="s">
        <v>143</v>
      </c>
      <c r="E327" t="s">
        <v>162</v>
      </c>
      <c r="F327" t="b">
        <v>0</v>
      </c>
      <c r="G327" t="s">
        <v>46</v>
      </c>
      <c r="H327" t="s">
        <v>223</v>
      </c>
      <c r="I327" t="s">
        <v>1700</v>
      </c>
      <c r="J327" t="s">
        <v>1701</v>
      </c>
      <c r="K327" t="s">
        <v>1702</v>
      </c>
      <c r="L327" t="s">
        <v>224</v>
      </c>
      <c r="M327" t="s">
        <v>225</v>
      </c>
      <c r="N327">
        <v>7200000</v>
      </c>
      <c r="O327" t="s">
        <v>226</v>
      </c>
      <c r="P327" t="b">
        <v>0</v>
      </c>
      <c r="Q327">
        <v>1</v>
      </c>
      <c r="R327">
        <v>1.0989012</v>
      </c>
      <c r="S327">
        <v>1589534231</v>
      </c>
      <c r="T327">
        <v>92</v>
      </c>
      <c r="U327">
        <v>92.2</v>
      </c>
      <c r="V327" t="s">
        <v>6440</v>
      </c>
      <c r="W327">
        <v>91.2</v>
      </c>
      <c r="X327">
        <v>1601</v>
      </c>
      <c r="Y327">
        <v>91</v>
      </c>
      <c r="Z327">
        <v>91.8</v>
      </c>
      <c r="AA327">
        <v>92.2</v>
      </c>
      <c r="AB327">
        <v>0</v>
      </c>
      <c r="AC327">
        <v>0</v>
      </c>
      <c r="AD327" t="s">
        <v>227</v>
      </c>
      <c r="AE327" t="s">
        <v>46</v>
      </c>
      <c r="AF327">
        <v>91.2</v>
      </c>
      <c r="AG327">
        <v>1681</v>
      </c>
      <c r="AH327">
        <v>2065</v>
      </c>
      <c r="AI327">
        <v>4.5</v>
      </c>
      <c r="AJ327">
        <v>5.142857E-2</v>
      </c>
      <c r="AK327" t="s">
        <v>1703</v>
      </c>
      <c r="AL327">
        <v>-23</v>
      </c>
      <c r="AM327">
        <v>-0.2</v>
      </c>
      <c r="AN327">
        <v>87.5</v>
      </c>
      <c r="AO327">
        <v>115</v>
      </c>
      <c r="AP327">
        <v>1590537600</v>
      </c>
      <c r="AT327">
        <v>6</v>
      </c>
      <c r="AU327">
        <v>21.256931000000002</v>
      </c>
      <c r="AV327">
        <v>6.5934069999999997E-2</v>
      </c>
      <c r="AW327" t="s">
        <v>150</v>
      </c>
      <c r="AX327">
        <v>4.3280000000000003</v>
      </c>
      <c r="AY327">
        <v>1958860</v>
      </c>
      <c r="AZ327">
        <v>70.555000000000007</v>
      </c>
      <c r="BA327">
        <v>91.92286</v>
      </c>
      <c r="BB327">
        <v>7.7140810000000004E-2</v>
      </c>
      <c r="BC327">
        <v>8.3919069999999999E-4</v>
      </c>
      <c r="BD327">
        <v>99.750349999999997</v>
      </c>
      <c r="BE327">
        <v>-7.7503510000000002</v>
      </c>
      <c r="BF327">
        <v>-7.7697479999999999E-2</v>
      </c>
      <c r="BG327">
        <v>180215120</v>
      </c>
      <c r="BH327">
        <v>1.3039472000000001</v>
      </c>
      <c r="BI327">
        <v>15</v>
      </c>
      <c r="BJ327">
        <v>0</v>
      </c>
      <c r="BK327" t="b">
        <v>0</v>
      </c>
      <c r="BL327">
        <v>2</v>
      </c>
      <c r="BM327">
        <v>796892400000</v>
      </c>
      <c r="BN327" t="s">
        <v>1213</v>
      </c>
    </row>
    <row r="328" spans="1:66" x14ac:dyDescent="0.2">
      <c r="A328" t="s">
        <v>1214</v>
      </c>
      <c r="C328" t="s">
        <v>142</v>
      </c>
      <c r="D328" t="s">
        <v>143</v>
      </c>
      <c r="E328" t="s">
        <v>162</v>
      </c>
      <c r="F328" t="b">
        <v>0</v>
      </c>
      <c r="G328" t="s">
        <v>46</v>
      </c>
      <c r="H328" t="s">
        <v>223</v>
      </c>
      <c r="I328" t="s">
        <v>1704</v>
      </c>
      <c r="J328" t="s">
        <v>1705</v>
      </c>
      <c r="K328" t="s">
        <v>1706</v>
      </c>
      <c r="L328" t="s">
        <v>224</v>
      </c>
      <c r="M328" t="s">
        <v>225</v>
      </c>
      <c r="N328">
        <v>7200000</v>
      </c>
      <c r="O328" t="s">
        <v>226</v>
      </c>
      <c r="P328" t="b">
        <v>0</v>
      </c>
      <c r="Q328">
        <v>-2.9999971E-2</v>
      </c>
      <c r="R328">
        <v>-0.83798799999999996</v>
      </c>
      <c r="S328">
        <v>1589535937</v>
      </c>
      <c r="T328">
        <v>3.55</v>
      </c>
      <c r="U328">
        <v>3.7</v>
      </c>
      <c r="V328" t="s">
        <v>6253</v>
      </c>
      <c r="W328">
        <v>3.51</v>
      </c>
      <c r="X328">
        <v>4235</v>
      </c>
      <c r="Y328">
        <v>3.58</v>
      </c>
      <c r="Z328">
        <v>3.51</v>
      </c>
      <c r="AA328">
        <v>3.55</v>
      </c>
      <c r="AB328">
        <v>0</v>
      </c>
      <c r="AC328">
        <v>0</v>
      </c>
      <c r="AD328" t="s">
        <v>227</v>
      </c>
      <c r="AE328" t="s">
        <v>48</v>
      </c>
      <c r="AF328">
        <v>3.7</v>
      </c>
      <c r="AG328">
        <v>46987</v>
      </c>
      <c r="AH328">
        <v>85692</v>
      </c>
      <c r="AI328">
        <v>2.0699999999999998</v>
      </c>
      <c r="AJ328">
        <v>1.3986486</v>
      </c>
      <c r="AK328" t="s">
        <v>3077</v>
      </c>
      <c r="AL328">
        <v>-9.8000000000000007</v>
      </c>
      <c r="AM328">
        <v>-0.73408240000000002</v>
      </c>
      <c r="AN328">
        <v>1.48</v>
      </c>
      <c r="AO328">
        <v>13.35</v>
      </c>
      <c r="AW328" t="s">
        <v>150</v>
      </c>
      <c r="AX328">
        <v>-2.375</v>
      </c>
      <c r="AY328">
        <v>44592100</v>
      </c>
      <c r="AZ328">
        <v>0.83399999999999996</v>
      </c>
      <c r="BA328">
        <v>2.4828572000000002</v>
      </c>
      <c r="BB328">
        <v>1.0671427</v>
      </c>
      <c r="BC328">
        <v>0.42980429999999997</v>
      </c>
      <c r="BD328">
        <v>3.3786013000000001</v>
      </c>
      <c r="BE328">
        <v>0.17139863999999999</v>
      </c>
      <c r="BF328">
        <v>5.0730650000000002E-2</v>
      </c>
      <c r="BG328">
        <v>176839344</v>
      </c>
      <c r="BH328">
        <v>4.2565947</v>
      </c>
      <c r="BI328">
        <v>15</v>
      </c>
      <c r="BJ328">
        <v>0</v>
      </c>
      <c r="BK328" t="b">
        <v>0</v>
      </c>
      <c r="BL328">
        <v>4</v>
      </c>
      <c r="BM328">
        <v>1531465200000</v>
      </c>
      <c r="BN328" t="s">
        <v>1214</v>
      </c>
    </row>
    <row r="329" spans="1:66" x14ac:dyDescent="0.2">
      <c r="A329" t="s">
        <v>414</v>
      </c>
      <c r="C329" t="s">
        <v>142</v>
      </c>
      <c r="D329" t="s">
        <v>143</v>
      </c>
      <c r="E329" t="s">
        <v>162</v>
      </c>
      <c r="F329" t="b">
        <v>0</v>
      </c>
      <c r="G329" t="s">
        <v>46</v>
      </c>
      <c r="H329" t="s">
        <v>223</v>
      </c>
      <c r="I329" t="s">
        <v>473</v>
      </c>
      <c r="J329" t="s">
        <v>474</v>
      </c>
      <c r="K329" t="s">
        <v>475</v>
      </c>
      <c r="L329" t="s">
        <v>224</v>
      </c>
      <c r="M329" t="s">
        <v>225</v>
      </c>
      <c r="N329">
        <v>7200000</v>
      </c>
      <c r="O329" t="s">
        <v>226</v>
      </c>
      <c r="P329" t="b">
        <v>0</v>
      </c>
      <c r="Q329">
        <v>0.17000008</v>
      </c>
      <c r="R329">
        <v>2.6214352000000001</v>
      </c>
      <c r="S329">
        <v>1589538839</v>
      </c>
      <c r="T329">
        <v>6.6550000000000002</v>
      </c>
      <c r="U329">
        <v>6.72</v>
      </c>
      <c r="V329" t="s">
        <v>6329</v>
      </c>
      <c r="W329">
        <v>6.52</v>
      </c>
      <c r="X329">
        <v>383225</v>
      </c>
      <c r="Y329">
        <v>6.4850000000000003</v>
      </c>
      <c r="Z329">
        <v>6.6550000000000002</v>
      </c>
      <c r="AA329">
        <v>6.67</v>
      </c>
      <c r="AB329">
        <v>0</v>
      </c>
      <c r="AC329">
        <v>0</v>
      </c>
      <c r="AD329" t="s">
        <v>227</v>
      </c>
      <c r="AE329" t="s">
        <v>46</v>
      </c>
      <c r="AF329">
        <v>6.5549999999999997</v>
      </c>
      <c r="AG329">
        <v>2287850</v>
      </c>
      <c r="AH329">
        <v>1104913</v>
      </c>
      <c r="AI329">
        <v>1.3450002999999999</v>
      </c>
      <c r="AJ329">
        <v>0.25329572</v>
      </c>
      <c r="AK329" t="s">
        <v>476</v>
      </c>
      <c r="AL329">
        <v>-5.6150001999999999</v>
      </c>
      <c r="AM329">
        <v>-0.45762019999999998</v>
      </c>
      <c r="AN329">
        <v>5.31</v>
      </c>
      <c r="AO329">
        <v>12.27</v>
      </c>
      <c r="AP329">
        <v>1586908800</v>
      </c>
      <c r="AQ329">
        <v>1596553140</v>
      </c>
      <c r="AR329">
        <v>1596553140</v>
      </c>
      <c r="AS329">
        <v>1596553140</v>
      </c>
      <c r="AT329">
        <v>0.35</v>
      </c>
      <c r="AV329">
        <v>5.3970700000000003E-2</v>
      </c>
      <c r="AW329" t="s">
        <v>150</v>
      </c>
      <c r="AX329">
        <v>-0.21</v>
      </c>
      <c r="AY329">
        <v>334160992</v>
      </c>
      <c r="AZ329">
        <v>5.2549999999999999</v>
      </c>
      <c r="BA329">
        <v>7.2372855999999999</v>
      </c>
      <c r="BB329">
        <v>-0.58228539999999995</v>
      </c>
      <c r="BC329">
        <v>-8.0456323999999996E-2</v>
      </c>
      <c r="BD329">
        <v>9.4673780000000001</v>
      </c>
      <c r="BE329">
        <v>-2.8123775000000002</v>
      </c>
      <c r="BF329">
        <v>-0.29705979999999998</v>
      </c>
      <c r="BG329">
        <v>2223841536</v>
      </c>
      <c r="BH329">
        <v>1.266413</v>
      </c>
      <c r="BI329">
        <v>15</v>
      </c>
      <c r="BJ329">
        <v>0</v>
      </c>
      <c r="BK329" t="b">
        <v>0</v>
      </c>
      <c r="BL329">
        <v>2</v>
      </c>
      <c r="BM329">
        <v>978940800000</v>
      </c>
      <c r="BN329" t="s">
        <v>414</v>
      </c>
    </row>
    <row r="330" spans="1:66" x14ac:dyDescent="0.2">
      <c r="A330" t="s">
        <v>1215</v>
      </c>
      <c r="C330" t="s">
        <v>142</v>
      </c>
      <c r="D330" t="s">
        <v>143</v>
      </c>
      <c r="E330" t="s">
        <v>162</v>
      </c>
      <c r="F330" t="b">
        <v>0</v>
      </c>
      <c r="G330" t="s">
        <v>46</v>
      </c>
      <c r="H330" t="s">
        <v>223</v>
      </c>
      <c r="I330" t="s">
        <v>1707</v>
      </c>
      <c r="J330" t="s">
        <v>1708</v>
      </c>
      <c r="K330" t="s">
        <v>1709</v>
      </c>
      <c r="L330" t="s">
        <v>224</v>
      </c>
      <c r="M330" t="s">
        <v>225</v>
      </c>
      <c r="N330">
        <v>7200000</v>
      </c>
      <c r="O330" t="s">
        <v>226</v>
      </c>
      <c r="P330" t="b">
        <v>0</v>
      </c>
      <c r="Q330">
        <v>0.11000013</v>
      </c>
      <c r="R330">
        <v>1.3941716</v>
      </c>
      <c r="S330">
        <v>1589536448</v>
      </c>
      <c r="T330">
        <v>8</v>
      </c>
      <c r="U330">
        <v>8.1</v>
      </c>
      <c r="V330" t="s">
        <v>6441</v>
      </c>
      <c r="W330">
        <v>7.92</v>
      </c>
      <c r="X330">
        <v>4150</v>
      </c>
      <c r="Y330">
        <v>7.89</v>
      </c>
      <c r="Z330">
        <v>7.94</v>
      </c>
      <c r="AA330">
        <v>8.0299999999999994</v>
      </c>
      <c r="AB330">
        <v>0</v>
      </c>
      <c r="AC330">
        <v>0</v>
      </c>
      <c r="AD330" t="s">
        <v>227</v>
      </c>
      <c r="AE330" t="s">
        <v>46</v>
      </c>
      <c r="AF330">
        <v>8</v>
      </c>
      <c r="AG330">
        <v>32344</v>
      </c>
      <c r="AH330">
        <v>25251</v>
      </c>
      <c r="AI330">
        <v>1.6999998000000001</v>
      </c>
      <c r="AJ330">
        <v>0.26984121999999999</v>
      </c>
      <c r="AK330" t="s">
        <v>1710</v>
      </c>
      <c r="AL330">
        <v>-8.5</v>
      </c>
      <c r="AM330">
        <v>-0.51515149999999998</v>
      </c>
      <c r="AN330">
        <v>6.3</v>
      </c>
      <c r="AO330">
        <v>16.5</v>
      </c>
      <c r="AP330">
        <v>1449532800</v>
      </c>
      <c r="AQ330">
        <v>1587992400</v>
      </c>
      <c r="AR330">
        <v>1587992400</v>
      </c>
      <c r="AS330">
        <v>1587992400</v>
      </c>
      <c r="AW330" t="s">
        <v>150</v>
      </c>
      <c r="AX330">
        <v>-0.4</v>
      </c>
      <c r="AY330">
        <v>39912700</v>
      </c>
      <c r="AZ330">
        <v>10.183999999999999</v>
      </c>
      <c r="BA330">
        <v>8.1717150000000007</v>
      </c>
      <c r="BB330">
        <v>-0.17171478000000001</v>
      </c>
      <c r="BC330">
        <v>-2.101331E-2</v>
      </c>
      <c r="BD330">
        <v>12.33986</v>
      </c>
      <c r="BE330">
        <v>-4.3398599999999998</v>
      </c>
      <c r="BF330">
        <v>-0.35169443</v>
      </c>
      <c r="BG330">
        <v>319301600</v>
      </c>
      <c r="BH330">
        <v>0.78554595000000005</v>
      </c>
      <c r="BI330">
        <v>15</v>
      </c>
      <c r="BJ330">
        <v>0</v>
      </c>
      <c r="BK330" t="b">
        <v>0</v>
      </c>
      <c r="BL330">
        <v>2</v>
      </c>
      <c r="BM330">
        <v>1210748400000</v>
      </c>
      <c r="BN330" t="s">
        <v>1215</v>
      </c>
    </row>
    <row r="331" spans="1:66" x14ac:dyDescent="0.2">
      <c r="A331" t="s">
        <v>1216</v>
      </c>
      <c r="C331" t="s">
        <v>142</v>
      </c>
      <c r="D331" t="s">
        <v>143</v>
      </c>
      <c r="E331" t="s">
        <v>162</v>
      </c>
      <c r="F331" t="b">
        <v>0</v>
      </c>
      <c r="G331" t="s">
        <v>46</v>
      </c>
      <c r="H331" t="s">
        <v>223</v>
      </c>
      <c r="I331" t="s">
        <v>1711</v>
      </c>
      <c r="J331" t="s">
        <v>1712</v>
      </c>
      <c r="K331" t="s">
        <v>1713</v>
      </c>
      <c r="L331" t="s">
        <v>224</v>
      </c>
      <c r="M331" t="s">
        <v>225</v>
      </c>
      <c r="N331">
        <v>7200000</v>
      </c>
      <c r="O331" t="s">
        <v>226</v>
      </c>
      <c r="P331" t="b">
        <v>0</v>
      </c>
      <c r="Q331">
        <v>0</v>
      </c>
      <c r="R331">
        <v>0</v>
      </c>
      <c r="S331">
        <v>1589537800</v>
      </c>
      <c r="T331">
        <v>74.599999999999994</v>
      </c>
      <c r="U331">
        <v>76</v>
      </c>
      <c r="V331" t="s">
        <v>6442</v>
      </c>
      <c r="W331">
        <v>73.8</v>
      </c>
      <c r="X331">
        <v>4903</v>
      </c>
      <c r="Y331">
        <v>74.599999999999994</v>
      </c>
      <c r="Z331">
        <v>74.5</v>
      </c>
      <c r="AA331">
        <v>74.8</v>
      </c>
      <c r="AB331">
        <v>0</v>
      </c>
      <c r="AC331">
        <v>0</v>
      </c>
      <c r="AD331" t="s">
        <v>227</v>
      </c>
      <c r="AE331" t="s">
        <v>46</v>
      </c>
      <c r="AF331">
        <v>75.099999999999994</v>
      </c>
      <c r="AG331">
        <v>18034</v>
      </c>
      <c r="AH331">
        <v>18959</v>
      </c>
      <c r="AI331">
        <v>1.9000014999999999</v>
      </c>
      <c r="AJ331">
        <v>2.6134823000000001E-2</v>
      </c>
      <c r="AK331" t="s">
        <v>1714</v>
      </c>
      <c r="AL331">
        <v>-20.099997999999999</v>
      </c>
      <c r="AM331">
        <v>-0.2122492</v>
      </c>
      <c r="AN331">
        <v>72.7</v>
      </c>
      <c r="AO331">
        <v>94.7</v>
      </c>
      <c r="AP331">
        <v>1591747200</v>
      </c>
      <c r="AT331">
        <v>2.3199999999999998</v>
      </c>
      <c r="AU331">
        <v>15.413221999999999</v>
      </c>
      <c r="AV331">
        <v>3.1099195E-2</v>
      </c>
      <c r="AW331" t="s">
        <v>150</v>
      </c>
      <c r="AX331">
        <v>4.84</v>
      </c>
      <c r="AY331">
        <v>6516070</v>
      </c>
      <c r="AZ331">
        <v>12.01</v>
      </c>
      <c r="BA331">
        <v>78.28</v>
      </c>
      <c r="BB331">
        <v>-3.6800003000000001</v>
      </c>
      <c r="BC331">
        <v>-4.7010734999999998E-2</v>
      </c>
      <c r="BD331">
        <v>85.586010000000002</v>
      </c>
      <c r="BE331">
        <v>-10.986015</v>
      </c>
      <c r="BF331">
        <v>-0.12836227</v>
      </c>
      <c r="BG331">
        <v>486098816</v>
      </c>
      <c r="BH331">
        <v>6.2114900000000004</v>
      </c>
      <c r="BI331">
        <v>15</v>
      </c>
      <c r="BJ331">
        <v>0</v>
      </c>
      <c r="BK331" t="b">
        <v>0</v>
      </c>
      <c r="BL331">
        <v>2</v>
      </c>
      <c r="BM331">
        <v>1271919600000</v>
      </c>
      <c r="BN331" t="s">
        <v>1216</v>
      </c>
    </row>
    <row r="332" spans="1:66" x14ac:dyDescent="0.2">
      <c r="A332" t="s">
        <v>1217</v>
      </c>
      <c r="C332" t="s">
        <v>142</v>
      </c>
      <c r="D332" t="s">
        <v>143</v>
      </c>
      <c r="E332" t="s">
        <v>162</v>
      </c>
      <c r="F332" t="b">
        <v>0</v>
      </c>
      <c r="G332" t="s">
        <v>46</v>
      </c>
      <c r="H332" t="s">
        <v>223</v>
      </c>
      <c r="I332" t="s">
        <v>1715</v>
      </c>
      <c r="J332" t="s">
        <v>1716</v>
      </c>
      <c r="K332" t="s">
        <v>1717</v>
      </c>
      <c r="L332" t="s">
        <v>224</v>
      </c>
      <c r="M332" t="s">
        <v>225</v>
      </c>
      <c r="N332">
        <v>7200000</v>
      </c>
      <c r="O332" t="s">
        <v>226</v>
      </c>
      <c r="P332" t="b">
        <v>0</v>
      </c>
      <c r="Q332">
        <v>-4.9995421999999998E-2</v>
      </c>
      <c r="R332">
        <v>-7.7392295E-2</v>
      </c>
      <c r="S332">
        <v>1589538620</v>
      </c>
      <c r="T332">
        <v>64.55</v>
      </c>
      <c r="U332">
        <v>66.2</v>
      </c>
      <c r="V332" t="s">
        <v>6254</v>
      </c>
      <c r="W332">
        <v>62.95</v>
      </c>
      <c r="X332">
        <v>91659</v>
      </c>
      <c r="Y332">
        <v>64.599999999999994</v>
      </c>
      <c r="Z332">
        <v>64.45</v>
      </c>
      <c r="AA332">
        <v>64.599999999999994</v>
      </c>
      <c r="AB332">
        <v>0</v>
      </c>
      <c r="AC332">
        <v>0</v>
      </c>
      <c r="AD332" t="s">
        <v>227</v>
      </c>
      <c r="AE332" t="s">
        <v>46</v>
      </c>
      <c r="AF332">
        <v>62.95</v>
      </c>
      <c r="AG332">
        <v>171548</v>
      </c>
      <c r="AH332">
        <v>183530</v>
      </c>
      <c r="AI332">
        <v>24.550003</v>
      </c>
      <c r="AJ332">
        <v>0.61375009999999997</v>
      </c>
      <c r="AK332" t="s">
        <v>1718</v>
      </c>
      <c r="AL332">
        <v>-18.449997</v>
      </c>
      <c r="AM332">
        <v>-0.22228912000000001</v>
      </c>
      <c r="AN332">
        <v>40</v>
      </c>
      <c r="AO332">
        <v>83</v>
      </c>
      <c r="AP332">
        <v>1589846400</v>
      </c>
      <c r="AQ332">
        <v>1596132000</v>
      </c>
      <c r="AR332">
        <v>1596132000</v>
      </c>
      <c r="AS332">
        <v>1596132000</v>
      </c>
      <c r="AT332">
        <v>2.63</v>
      </c>
      <c r="AU332">
        <v>13.971863000000001</v>
      </c>
      <c r="AV332">
        <v>4.0712076999999999E-2</v>
      </c>
      <c r="AW332" t="s">
        <v>150</v>
      </c>
      <c r="AX332">
        <v>4.62</v>
      </c>
      <c r="AY332">
        <v>76979904</v>
      </c>
      <c r="AZ332">
        <v>127.48099999999999</v>
      </c>
      <c r="BA332">
        <v>66.078569999999999</v>
      </c>
      <c r="BB332">
        <v>-1.5285645000000001</v>
      </c>
      <c r="BC332">
        <v>-2.3132531000000001E-2</v>
      </c>
      <c r="BD332">
        <v>74.201750000000004</v>
      </c>
      <c r="BE332">
        <v>-9.6517490000000006</v>
      </c>
      <c r="BF332">
        <v>-0.13007441</v>
      </c>
      <c r="BG332">
        <v>4969053184</v>
      </c>
      <c r="BH332">
        <v>0.50634999999999997</v>
      </c>
      <c r="BI332">
        <v>15</v>
      </c>
      <c r="BJ332">
        <v>0</v>
      </c>
      <c r="BK332" t="b">
        <v>0</v>
      </c>
      <c r="BL332">
        <v>2</v>
      </c>
      <c r="BM332">
        <v>946972800000</v>
      </c>
      <c r="BN332" t="s">
        <v>1217</v>
      </c>
    </row>
    <row r="333" spans="1:66" x14ac:dyDescent="0.2">
      <c r="A333" t="s">
        <v>1218</v>
      </c>
      <c r="C333" t="s">
        <v>142</v>
      </c>
      <c r="D333" t="s">
        <v>143</v>
      </c>
      <c r="E333" t="s">
        <v>162</v>
      </c>
      <c r="F333" t="b">
        <v>0</v>
      </c>
      <c r="G333" t="s">
        <v>46</v>
      </c>
      <c r="H333" t="s">
        <v>223</v>
      </c>
      <c r="I333" t="s">
        <v>1719</v>
      </c>
      <c r="J333" t="s">
        <v>1720</v>
      </c>
      <c r="K333" t="s">
        <v>1721</v>
      </c>
      <c r="L333" t="s">
        <v>224</v>
      </c>
      <c r="M333" t="s">
        <v>225</v>
      </c>
      <c r="N333">
        <v>7200000</v>
      </c>
      <c r="O333" t="s">
        <v>226</v>
      </c>
      <c r="P333" t="b">
        <v>0</v>
      </c>
      <c r="Q333">
        <v>7.4000244000000004</v>
      </c>
      <c r="R333">
        <v>1.0263556</v>
      </c>
      <c r="S333">
        <v>1589538830</v>
      </c>
      <c r="T333">
        <v>728.4</v>
      </c>
      <c r="U333">
        <v>735</v>
      </c>
      <c r="V333" t="s">
        <v>6443</v>
      </c>
      <c r="W333">
        <v>706</v>
      </c>
      <c r="X333">
        <v>49532</v>
      </c>
      <c r="Y333">
        <v>721</v>
      </c>
      <c r="Z333">
        <v>728</v>
      </c>
      <c r="AA333">
        <v>728.8</v>
      </c>
      <c r="AB333">
        <v>0</v>
      </c>
      <c r="AC333">
        <v>0</v>
      </c>
      <c r="AD333" t="s">
        <v>227</v>
      </c>
      <c r="AE333" t="s">
        <v>46</v>
      </c>
      <c r="AF333">
        <v>706</v>
      </c>
      <c r="AG333">
        <v>143889</v>
      </c>
      <c r="AH333">
        <v>99211</v>
      </c>
      <c r="AI333">
        <v>203.40002000000001</v>
      </c>
      <c r="AJ333">
        <v>0.38742860000000001</v>
      </c>
      <c r="AK333" t="s">
        <v>1722</v>
      </c>
      <c r="AL333">
        <v>-240.39995999999999</v>
      </c>
      <c r="AM333">
        <v>-0.248142</v>
      </c>
      <c r="AN333">
        <v>525</v>
      </c>
      <c r="AO333">
        <v>968.8</v>
      </c>
      <c r="AP333">
        <v>1589846400</v>
      </c>
      <c r="AQ333">
        <v>1584424800</v>
      </c>
      <c r="AR333">
        <v>1584424800</v>
      </c>
      <c r="AS333">
        <v>1584424800</v>
      </c>
      <c r="AT333">
        <v>25.5</v>
      </c>
      <c r="AU333">
        <v>21.639928999999999</v>
      </c>
      <c r="AV333">
        <v>3.5367545E-2</v>
      </c>
      <c r="AW333" t="s">
        <v>150</v>
      </c>
      <c r="AX333">
        <v>33.659999999999997</v>
      </c>
      <c r="AY333">
        <v>26492200</v>
      </c>
      <c r="AZ333">
        <v>86.6</v>
      </c>
      <c r="BA333">
        <v>727.68</v>
      </c>
      <c r="BB333">
        <v>0.72003174000000003</v>
      </c>
      <c r="BC333">
        <v>9.8948950000000003E-4</v>
      </c>
      <c r="BD333">
        <v>813.66296</v>
      </c>
      <c r="BE333">
        <v>-85.26294</v>
      </c>
      <c r="BF333">
        <v>-0.10478901</v>
      </c>
      <c r="BG333">
        <v>19245348864</v>
      </c>
      <c r="BH333">
        <v>8.4110859999999992</v>
      </c>
      <c r="BI333">
        <v>15</v>
      </c>
      <c r="BJ333">
        <v>0</v>
      </c>
      <c r="BK333" t="b">
        <v>0</v>
      </c>
      <c r="BL333">
        <v>2</v>
      </c>
      <c r="BM333">
        <v>1143187200000</v>
      </c>
      <c r="BN333" t="s">
        <v>1218</v>
      </c>
    </row>
    <row r="334" spans="1:66" x14ac:dyDescent="0.2">
      <c r="A334" t="s">
        <v>1219</v>
      </c>
      <c r="C334" t="s">
        <v>142</v>
      </c>
      <c r="D334" t="s">
        <v>143</v>
      </c>
      <c r="E334" t="s">
        <v>162</v>
      </c>
      <c r="F334" t="b">
        <v>0</v>
      </c>
      <c r="G334" t="s">
        <v>46</v>
      </c>
      <c r="H334" t="s">
        <v>223</v>
      </c>
      <c r="I334" t="s">
        <v>1723</v>
      </c>
      <c r="J334" t="s">
        <v>1724</v>
      </c>
      <c r="K334" t="s">
        <v>1725</v>
      </c>
      <c r="L334" t="s">
        <v>224</v>
      </c>
      <c r="M334" t="s">
        <v>225</v>
      </c>
      <c r="N334">
        <v>7200000</v>
      </c>
      <c r="O334" t="s">
        <v>226</v>
      </c>
      <c r="P334" t="b">
        <v>0</v>
      </c>
      <c r="Q334">
        <v>0</v>
      </c>
      <c r="R334">
        <v>0</v>
      </c>
      <c r="S334">
        <v>1589470216</v>
      </c>
      <c r="T334">
        <v>1.4999999999999999E-2</v>
      </c>
      <c r="U334">
        <v>1.4999999999999999E-2</v>
      </c>
      <c r="V334" t="s">
        <v>1726</v>
      </c>
      <c r="W334">
        <v>1.35E-2</v>
      </c>
      <c r="X334">
        <v>23425</v>
      </c>
      <c r="Y334">
        <v>1.4999999999999999E-2</v>
      </c>
      <c r="Z334">
        <v>1.35E-2</v>
      </c>
      <c r="AA334">
        <v>1.4999999999999999E-2</v>
      </c>
      <c r="AB334">
        <v>0</v>
      </c>
      <c r="AC334">
        <v>0</v>
      </c>
      <c r="AD334" t="s">
        <v>227</v>
      </c>
      <c r="AE334" t="s">
        <v>46</v>
      </c>
      <c r="AF334">
        <v>1.4E-2</v>
      </c>
      <c r="AG334">
        <v>90255</v>
      </c>
      <c r="AH334">
        <v>4089</v>
      </c>
      <c r="AI334">
        <v>4.4999999999999997E-3</v>
      </c>
      <c r="AJ334">
        <v>0.42857139999999999</v>
      </c>
      <c r="AK334" t="s">
        <v>1727</v>
      </c>
      <c r="AL334">
        <v>-7.5000010000000001E-3</v>
      </c>
      <c r="AM334">
        <v>-0.33333337000000002</v>
      </c>
      <c r="AN334">
        <v>1.0500000000000001E-2</v>
      </c>
      <c r="AO334">
        <v>2.2499999999999999E-2</v>
      </c>
      <c r="AW334" t="s">
        <v>150</v>
      </c>
      <c r="AX334">
        <v>-5.0000000000000001E-3</v>
      </c>
      <c r="AY334">
        <v>181018000</v>
      </c>
      <c r="AZ334">
        <v>-1E-3</v>
      </c>
      <c r="BA334">
        <v>1.4128570999999999E-2</v>
      </c>
      <c r="BB334">
        <v>8.7142830000000004E-4</v>
      </c>
      <c r="BC334">
        <v>6.1678442999999999E-2</v>
      </c>
      <c r="BD334">
        <v>1.4891609E-2</v>
      </c>
      <c r="BE334">
        <v>1.0839105E-4</v>
      </c>
      <c r="BF334">
        <v>7.2786659999999996E-3</v>
      </c>
      <c r="BG334">
        <v>2715270</v>
      </c>
      <c r="BH334">
        <v>-14.999999000000001</v>
      </c>
      <c r="BI334">
        <v>15</v>
      </c>
      <c r="BJ334">
        <v>0</v>
      </c>
      <c r="BK334" t="b">
        <v>0</v>
      </c>
      <c r="BL334">
        <v>4</v>
      </c>
      <c r="BM334">
        <v>924246000000</v>
      </c>
      <c r="BN334" t="s">
        <v>1219</v>
      </c>
    </row>
    <row r="335" spans="1:66" x14ac:dyDescent="0.2">
      <c r="A335" t="s">
        <v>1220</v>
      </c>
      <c r="C335" t="s">
        <v>142</v>
      </c>
      <c r="D335" t="s">
        <v>143</v>
      </c>
      <c r="E335" t="s">
        <v>162</v>
      </c>
      <c r="F335" t="b">
        <v>0</v>
      </c>
      <c r="G335" t="s">
        <v>46</v>
      </c>
      <c r="H335" t="s">
        <v>223</v>
      </c>
      <c r="I335" t="s">
        <v>1728</v>
      </c>
      <c r="J335" t="s">
        <v>1729</v>
      </c>
      <c r="K335" t="s">
        <v>1730</v>
      </c>
      <c r="L335" t="s">
        <v>224</v>
      </c>
      <c r="M335" t="s">
        <v>225</v>
      </c>
      <c r="N335">
        <v>7200000</v>
      </c>
      <c r="O335" t="s">
        <v>226</v>
      </c>
      <c r="P335" t="b">
        <v>0</v>
      </c>
      <c r="Q335">
        <v>0</v>
      </c>
      <c r="R335">
        <v>0</v>
      </c>
      <c r="S335">
        <v>1589466949</v>
      </c>
      <c r="T335">
        <v>116</v>
      </c>
      <c r="U335">
        <v>116</v>
      </c>
      <c r="V335" t="s">
        <v>1731</v>
      </c>
      <c r="W335">
        <v>113</v>
      </c>
      <c r="X335">
        <v>133</v>
      </c>
      <c r="Y335">
        <v>116</v>
      </c>
      <c r="Z335">
        <v>111</v>
      </c>
      <c r="AA335">
        <v>113</v>
      </c>
      <c r="AB335">
        <v>0</v>
      </c>
      <c r="AC335">
        <v>0</v>
      </c>
      <c r="AD335" t="s">
        <v>227</v>
      </c>
      <c r="AE335" t="s">
        <v>46</v>
      </c>
      <c r="AF335">
        <v>115</v>
      </c>
      <c r="AG335">
        <v>90</v>
      </c>
      <c r="AH335">
        <v>32</v>
      </c>
      <c r="AI335">
        <v>16</v>
      </c>
      <c r="AJ335">
        <v>0.16</v>
      </c>
      <c r="AK335" t="s">
        <v>1732</v>
      </c>
      <c r="AL335">
        <v>-46</v>
      </c>
      <c r="AM335">
        <v>-0.28395062999999998</v>
      </c>
      <c r="AN335">
        <v>100</v>
      </c>
      <c r="AO335">
        <v>162</v>
      </c>
      <c r="AP335">
        <v>1581465600</v>
      </c>
      <c r="AU335">
        <v>17.533252999999998</v>
      </c>
      <c r="AW335" t="s">
        <v>150</v>
      </c>
      <c r="AX335">
        <v>6.6159999999999997</v>
      </c>
      <c r="AY335">
        <v>117997</v>
      </c>
      <c r="AZ335">
        <v>47.915999999999997</v>
      </c>
      <c r="BA335">
        <v>111.54285400000001</v>
      </c>
      <c r="BB335">
        <v>4.4571456999999999</v>
      </c>
      <c r="BC335">
        <v>3.9959043E-2</v>
      </c>
      <c r="BD335">
        <v>124.034966</v>
      </c>
      <c r="BE335">
        <v>-8.0349655000000002</v>
      </c>
      <c r="BF335">
        <v>-6.4779840000000005E-2</v>
      </c>
      <c r="BG335">
        <v>13687652</v>
      </c>
      <c r="BH335">
        <v>2.4209032000000001</v>
      </c>
      <c r="BI335">
        <v>15</v>
      </c>
      <c r="BJ335">
        <v>0</v>
      </c>
      <c r="BK335" t="b">
        <v>0</v>
      </c>
      <c r="BL335">
        <v>2</v>
      </c>
      <c r="BM335">
        <v>946972800000</v>
      </c>
      <c r="BN335" t="s">
        <v>1220</v>
      </c>
    </row>
    <row r="336" spans="1:66" x14ac:dyDescent="0.2">
      <c r="A336" t="s">
        <v>1221</v>
      </c>
      <c r="C336" t="s">
        <v>142</v>
      </c>
      <c r="D336" t="s">
        <v>143</v>
      </c>
      <c r="E336" t="s">
        <v>162</v>
      </c>
      <c r="F336" t="b">
        <v>0</v>
      </c>
      <c r="G336" t="s">
        <v>46</v>
      </c>
      <c r="H336" t="s">
        <v>223</v>
      </c>
      <c r="I336" t="s">
        <v>1733</v>
      </c>
      <c r="J336" t="s">
        <v>1734</v>
      </c>
      <c r="K336" t="s">
        <v>1735</v>
      </c>
      <c r="L336" t="s">
        <v>224</v>
      </c>
      <c r="M336" t="s">
        <v>225</v>
      </c>
      <c r="N336">
        <v>7200000</v>
      </c>
      <c r="O336" t="s">
        <v>226</v>
      </c>
      <c r="P336" t="b">
        <v>0</v>
      </c>
      <c r="Q336">
        <v>8</v>
      </c>
      <c r="R336">
        <v>2.2857143999999998</v>
      </c>
      <c r="S336">
        <v>1589538004</v>
      </c>
      <c r="T336">
        <v>358</v>
      </c>
      <c r="U336">
        <v>362</v>
      </c>
      <c r="V336" t="s">
        <v>6444</v>
      </c>
      <c r="W336">
        <v>353.5</v>
      </c>
      <c r="X336">
        <v>357</v>
      </c>
      <c r="Y336">
        <v>350</v>
      </c>
      <c r="Z336">
        <v>356</v>
      </c>
      <c r="AA336">
        <v>358</v>
      </c>
      <c r="AB336">
        <v>0</v>
      </c>
      <c r="AC336">
        <v>0</v>
      </c>
      <c r="AD336" t="s">
        <v>227</v>
      </c>
      <c r="AE336" t="s">
        <v>49</v>
      </c>
      <c r="AF336">
        <v>355</v>
      </c>
      <c r="AG336">
        <v>703</v>
      </c>
      <c r="AH336">
        <v>613</v>
      </c>
      <c r="AI336">
        <v>46</v>
      </c>
      <c r="AJ336">
        <v>0.14743590000000001</v>
      </c>
      <c r="AK336" t="s">
        <v>1736</v>
      </c>
      <c r="AL336">
        <v>-136.5</v>
      </c>
      <c r="AM336">
        <v>-0.27603640000000002</v>
      </c>
      <c r="AN336">
        <v>312</v>
      </c>
      <c r="AO336">
        <v>494.5</v>
      </c>
      <c r="AP336">
        <v>1590537600</v>
      </c>
      <c r="AT336">
        <v>15.928000000000001</v>
      </c>
      <c r="AU336">
        <v>10.955382</v>
      </c>
      <c r="AV336">
        <v>4.5508569999999998E-2</v>
      </c>
      <c r="AW336" t="s">
        <v>150</v>
      </c>
      <c r="AX336">
        <v>32.677999999999997</v>
      </c>
      <c r="AY336">
        <v>959500</v>
      </c>
      <c r="AZ336">
        <v>332.31099999999998</v>
      </c>
      <c r="BA336">
        <v>348.61430000000001</v>
      </c>
      <c r="BB336">
        <v>9.3857119999999998</v>
      </c>
      <c r="BC336">
        <v>2.6922911000000001E-2</v>
      </c>
      <c r="BD336">
        <v>421.87063999999998</v>
      </c>
      <c r="BE336">
        <v>-63.870635999999998</v>
      </c>
      <c r="BF336">
        <v>-0.15139863000000001</v>
      </c>
      <c r="BG336">
        <v>343492064</v>
      </c>
      <c r="BH336">
        <v>1.0773041000000001</v>
      </c>
      <c r="BI336">
        <v>15</v>
      </c>
      <c r="BJ336">
        <v>0</v>
      </c>
      <c r="BK336" t="b">
        <v>0</v>
      </c>
      <c r="BL336">
        <v>2</v>
      </c>
      <c r="BM336">
        <v>796892400000</v>
      </c>
      <c r="BN336" t="s">
        <v>1221</v>
      </c>
    </row>
    <row r="337" spans="1:66" x14ac:dyDescent="0.2">
      <c r="A337" t="s">
        <v>1222</v>
      </c>
      <c r="C337" t="s">
        <v>142</v>
      </c>
      <c r="D337" t="s">
        <v>143</v>
      </c>
      <c r="E337" t="s">
        <v>162</v>
      </c>
      <c r="F337" t="b">
        <v>0</v>
      </c>
      <c r="G337" t="s">
        <v>46</v>
      </c>
      <c r="H337" t="s">
        <v>223</v>
      </c>
      <c r="I337" t="s">
        <v>1737</v>
      </c>
      <c r="J337" t="s">
        <v>1737</v>
      </c>
      <c r="K337" t="s">
        <v>1738</v>
      </c>
      <c r="L337" t="s">
        <v>224</v>
      </c>
      <c r="M337" t="s">
        <v>225</v>
      </c>
      <c r="N337">
        <v>7200000</v>
      </c>
      <c r="O337" t="s">
        <v>226</v>
      </c>
      <c r="P337" t="b">
        <v>0</v>
      </c>
      <c r="Q337">
        <v>1.9500008</v>
      </c>
      <c r="R337">
        <v>5.3424680000000002</v>
      </c>
      <c r="S337">
        <v>1589535594</v>
      </c>
      <c r="T337">
        <v>38.450000000000003</v>
      </c>
      <c r="U337">
        <v>38.450000000000003</v>
      </c>
      <c r="V337" t="s">
        <v>6445</v>
      </c>
      <c r="W337">
        <v>36.1</v>
      </c>
      <c r="X337">
        <v>400</v>
      </c>
      <c r="Y337">
        <v>36.5</v>
      </c>
      <c r="Z337">
        <v>36.799999999999997</v>
      </c>
      <c r="AA337">
        <v>37.450000000000003</v>
      </c>
      <c r="AD337" t="s">
        <v>227</v>
      </c>
      <c r="AE337" t="s">
        <v>49</v>
      </c>
      <c r="AF337">
        <v>37</v>
      </c>
      <c r="AG337">
        <v>14327</v>
      </c>
      <c r="AH337">
        <v>9415</v>
      </c>
      <c r="AI337">
        <v>15.1</v>
      </c>
      <c r="AJ337">
        <v>0.64668095000000003</v>
      </c>
      <c r="AK337" t="s">
        <v>1739</v>
      </c>
      <c r="AL337">
        <v>-22.55</v>
      </c>
      <c r="AM337">
        <v>-0.36967211999999999</v>
      </c>
      <c r="AN337">
        <v>23.35</v>
      </c>
      <c r="AO337">
        <v>61</v>
      </c>
      <c r="AW337" t="s">
        <v>150</v>
      </c>
      <c r="AY337">
        <v>22430700</v>
      </c>
      <c r="BA337">
        <v>31.461428000000002</v>
      </c>
      <c r="BB337">
        <v>6.9885729999999997</v>
      </c>
      <c r="BC337">
        <v>0.22213146</v>
      </c>
      <c r="BD337">
        <v>44.979370000000003</v>
      </c>
      <c r="BE337">
        <v>-6.5293694000000002</v>
      </c>
      <c r="BF337">
        <v>-0.14516364000000001</v>
      </c>
      <c r="BG337">
        <v>862460416</v>
      </c>
      <c r="BI337">
        <v>15</v>
      </c>
      <c r="BJ337">
        <v>0</v>
      </c>
      <c r="BK337" t="b">
        <v>0</v>
      </c>
      <c r="BL337">
        <v>2</v>
      </c>
      <c r="BM337">
        <v>1479110400000</v>
      </c>
      <c r="BN337" t="s">
        <v>1222</v>
      </c>
    </row>
    <row r="338" spans="1:66" x14ac:dyDescent="0.2">
      <c r="A338" t="s">
        <v>1223</v>
      </c>
      <c r="C338" t="s">
        <v>142</v>
      </c>
      <c r="D338" t="s">
        <v>143</v>
      </c>
      <c r="E338" t="s">
        <v>162</v>
      </c>
      <c r="F338" t="b">
        <v>0</v>
      </c>
      <c r="G338" t="s">
        <v>46</v>
      </c>
      <c r="H338" t="s">
        <v>223</v>
      </c>
      <c r="I338" t="s">
        <v>1740</v>
      </c>
      <c r="J338" t="s">
        <v>1741</v>
      </c>
      <c r="K338" t="s">
        <v>1742</v>
      </c>
      <c r="L338" t="s">
        <v>224</v>
      </c>
      <c r="M338" t="s">
        <v>225</v>
      </c>
      <c r="N338">
        <v>7200000</v>
      </c>
      <c r="O338" t="s">
        <v>226</v>
      </c>
      <c r="P338" t="b">
        <v>0</v>
      </c>
      <c r="Q338">
        <v>-1</v>
      </c>
      <c r="R338">
        <v>-0.36630036999999999</v>
      </c>
      <c r="S338">
        <v>1589533677</v>
      </c>
      <c r="T338">
        <v>272</v>
      </c>
      <c r="U338">
        <v>273</v>
      </c>
      <c r="V338" t="s">
        <v>6255</v>
      </c>
      <c r="W338">
        <v>270</v>
      </c>
      <c r="X338">
        <v>166</v>
      </c>
      <c r="Y338">
        <v>273</v>
      </c>
      <c r="Z338">
        <v>270</v>
      </c>
      <c r="AA338">
        <v>272</v>
      </c>
      <c r="AB338">
        <v>0</v>
      </c>
      <c r="AC338">
        <v>0</v>
      </c>
      <c r="AD338" t="s">
        <v>227</v>
      </c>
      <c r="AE338" t="s">
        <v>46</v>
      </c>
      <c r="AF338">
        <v>273</v>
      </c>
      <c r="AG338">
        <v>1105</v>
      </c>
      <c r="AH338">
        <v>667</v>
      </c>
      <c r="AI338">
        <v>26</v>
      </c>
      <c r="AJ338">
        <v>0.10569106</v>
      </c>
      <c r="AK338" t="s">
        <v>1743</v>
      </c>
      <c r="AL338">
        <v>-35</v>
      </c>
      <c r="AM338">
        <v>-0.11400651000000001</v>
      </c>
      <c r="AN338">
        <v>246</v>
      </c>
      <c r="AO338">
        <v>307</v>
      </c>
      <c r="AP338">
        <v>1587081600</v>
      </c>
      <c r="AT338">
        <v>6</v>
      </c>
      <c r="AU338">
        <v>15.339498499999999</v>
      </c>
      <c r="AV338">
        <v>2.1978022999999999E-2</v>
      </c>
      <c r="AW338" t="s">
        <v>150</v>
      </c>
      <c r="AX338">
        <v>17.731999999999999</v>
      </c>
      <c r="AY338">
        <v>1827000</v>
      </c>
      <c r="AZ338">
        <v>284.3</v>
      </c>
      <c r="BA338">
        <v>278.34285999999997</v>
      </c>
      <c r="BB338">
        <v>-6.3428649999999998</v>
      </c>
      <c r="BC338">
        <v>-2.2787957000000001E-2</v>
      </c>
      <c r="BD338">
        <v>278.86712999999997</v>
      </c>
      <c r="BE338">
        <v>-6.8671265000000004</v>
      </c>
      <c r="BF338">
        <v>-2.4625082999999999E-2</v>
      </c>
      <c r="BG338">
        <v>563040000</v>
      </c>
      <c r="BH338">
        <v>0.95673589999999997</v>
      </c>
      <c r="BI338">
        <v>15</v>
      </c>
      <c r="BJ338">
        <v>0</v>
      </c>
      <c r="BK338" t="b">
        <v>0</v>
      </c>
      <c r="BL338">
        <v>2</v>
      </c>
      <c r="BM338">
        <v>1435215600000</v>
      </c>
      <c r="BN338" t="s">
        <v>1223</v>
      </c>
    </row>
    <row r="339" spans="1:66" x14ac:dyDescent="0.2">
      <c r="A339" t="s">
        <v>1224</v>
      </c>
      <c r="C339" t="s">
        <v>142</v>
      </c>
      <c r="D339" t="s">
        <v>143</v>
      </c>
      <c r="E339" t="s">
        <v>162</v>
      </c>
      <c r="F339" t="b">
        <v>0</v>
      </c>
      <c r="G339" t="s">
        <v>46</v>
      </c>
      <c r="H339" t="s">
        <v>223</v>
      </c>
      <c r="I339" t="s">
        <v>1744</v>
      </c>
      <c r="J339" t="s">
        <v>1745</v>
      </c>
      <c r="K339" t="s">
        <v>1746</v>
      </c>
      <c r="L339" t="s">
        <v>224</v>
      </c>
      <c r="M339" t="s">
        <v>225</v>
      </c>
      <c r="N339">
        <v>7200000</v>
      </c>
      <c r="O339" t="s">
        <v>226</v>
      </c>
      <c r="P339" t="b">
        <v>0</v>
      </c>
      <c r="Q339">
        <v>0.20000076</v>
      </c>
      <c r="R339">
        <v>0.42016967999999999</v>
      </c>
      <c r="S339">
        <v>1589537105</v>
      </c>
      <c r="T339">
        <v>47.8</v>
      </c>
      <c r="U339">
        <v>47.8</v>
      </c>
      <c r="V339" t="s">
        <v>6256</v>
      </c>
      <c r="W339">
        <v>47.8</v>
      </c>
      <c r="X339">
        <v>147</v>
      </c>
      <c r="Y339">
        <v>47.6</v>
      </c>
      <c r="Z339">
        <v>47.6</v>
      </c>
      <c r="AA339">
        <v>47.8</v>
      </c>
      <c r="AB339">
        <v>0</v>
      </c>
      <c r="AC339">
        <v>0</v>
      </c>
      <c r="AD339" t="s">
        <v>227</v>
      </c>
      <c r="AE339" t="s">
        <v>46</v>
      </c>
      <c r="AF339">
        <v>47.8</v>
      </c>
      <c r="AG339">
        <v>3846</v>
      </c>
      <c r="AH339">
        <v>1569</v>
      </c>
      <c r="AI339">
        <v>10.799999</v>
      </c>
      <c r="AJ339">
        <v>0.29189187</v>
      </c>
      <c r="AK339" t="s">
        <v>1747</v>
      </c>
      <c r="AL339">
        <v>-2.2000008000000002</v>
      </c>
      <c r="AM339">
        <v>-4.4000015000000003E-2</v>
      </c>
      <c r="AN339">
        <v>37</v>
      </c>
      <c r="AO339">
        <v>50</v>
      </c>
      <c r="AP339">
        <v>1590624000</v>
      </c>
      <c r="AT339">
        <v>1</v>
      </c>
      <c r="AU339">
        <v>15.449256</v>
      </c>
      <c r="AV339">
        <v>2.1008404000000001E-2</v>
      </c>
      <c r="AW339" t="s">
        <v>150</v>
      </c>
      <c r="AX339">
        <v>3.0939999999999999</v>
      </c>
      <c r="AY339">
        <v>3991050</v>
      </c>
      <c r="AZ339">
        <v>13.44</v>
      </c>
      <c r="BA339">
        <v>46.237144000000001</v>
      </c>
      <c r="BB339">
        <v>1.5628548</v>
      </c>
      <c r="BC339">
        <v>3.3800848000000001E-2</v>
      </c>
      <c r="BD339">
        <v>46.325873999999999</v>
      </c>
      <c r="BE339">
        <v>1.4741249000000001</v>
      </c>
      <c r="BF339">
        <v>3.1820767E-2</v>
      </c>
      <c r="BG339">
        <v>190772192</v>
      </c>
      <c r="BH339">
        <v>3.5565476</v>
      </c>
      <c r="BI339">
        <v>15</v>
      </c>
      <c r="BJ339">
        <v>0</v>
      </c>
      <c r="BK339" t="b">
        <v>0</v>
      </c>
      <c r="BL339">
        <v>2</v>
      </c>
      <c r="BM339">
        <v>1510819200000</v>
      </c>
      <c r="BN339" t="s">
        <v>1224</v>
      </c>
    </row>
    <row r="340" spans="1:66" x14ac:dyDescent="0.2">
      <c r="A340" t="s">
        <v>1225</v>
      </c>
      <c r="C340" t="s">
        <v>142</v>
      </c>
      <c r="D340" t="s">
        <v>143</v>
      </c>
      <c r="E340" t="s">
        <v>162</v>
      </c>
      <c r="F340" t="b">
        <v>0</v>
      </c>
      <c r="G340" t="s">
        <v>46</v>
      </c>
      <c r="H340" t="s">
        <v>223</v>
      </c>
      <c r="I340" t="s">
        <v>1748</v>
      </c>
      <c r="J340" t="s">
        <v>1749</v>
      </c>
      <c r="K340" t="s">
        <v>1750</v>
      </c>
      <c r="L340" t="s">
        <v>224</v>
      </c>
      <c r="M340" t="s">
        <v>225</v>
      </c>
      <c r="N340">
        <v>7200000</v>
      </c>
      <c r="O340" t="s">
        <v>226</v>
      </c>
      <c r="P340" t="b">
        <v>0</v>
      </c>
      <c r="Q340">
        <v>0</v>
      </c>
      <c r="R340">
        <v>0</v>
      </c>
      <c r="S340">
        <v>1589528956</v>
      </c>
      <c r="T340">
        <v>46.8</v>
      </c>
      <c r="U340">
        <v>46.8</v>
      </c>
      <c r="V340" t="s">
        <v>6446</v>
      </c>
      <c r="W340">
        <v>46.8</v>
      </c>
      <c r="X340">
        <v>80</v>
      </c>
      <c r="Y340">
        <v>46.8</v>
      </c>
      <c r="Z340">
        <v>46.8</v>
      </c>
      <c r="AA340">
        <v>47</v>
      </c>
      <c r="AB340">
        <v>0</v>
      </c>
      <c r="AC340">
        <v>0</v>
      </c>
      <c r="AD340" t="s">
        <v>227</v>
      </c>
      <c r="AE340" t="s">
        <v>49</v>
      </c>
      <c r="AF340">
        <v>46.8</v>
      </c>
      <c r="AG340">
        <v>1321</v>
      </c>
      <c r="AH340">
        <v>1583</v>
      </c>
      <c r="AI340">
        <v>3</v>
      </c>
      <c r="AJ340">
        <v>6.8493150000000003E-2</v>
      </c>
      <c r="AK340" t="s">
        <v>1751</v>
      </c>
      <c r="AL340">
        <v>-47.98</v>
      </c>
      <c r="AM340">
        <v>-0.50622493000000002</v>
      </c>
      <c r="AN340">
        <v>43.8</v>
      </c>
      <c r="AO340">
        <v>94.78</v>
      </c>
      <c r="AP340">
        <v>1563321600</v>
      </c>
      <c r="AT340">
        <v>3.3029999999999999</v>
      </c>
      <c r="AU340">
        <v>22.896281999999999</v>
      </c>
      <c r="AV340">
        <v>7.0576920000000001E-2</v>
      </c>
      <c r="AW340" t="s">
        <v>150</v>
      </c>
      <c r="AX340">
        <v>2.044</v>
      </c>
      <c r="AY340">
        <v>2606150</v>
      </c>
      <c r="AZ340">
        <v>88.997</v>
      </c>
      <c r="BA340">
        <v>48.565716000000002</v>
      </c>
      <c r="BB340">
        <v>-1.7657166</v>
      </c>
      <c r="BC340">
        <v>-3.6357265E-2</v>
      </c>
      <c r="BD340">
        <v>55.151817000000001</v>
      </c>
      <c r="BE340">
        <v>-8.3518179999999997</v>
      </c>
      <c r="BF340">
        <v>-0.15143323</v>
      </c>
      <c r="BG340">
        <v>121967816</v>
      </c>
      <c r="BH340">
        <v>0.52586040000000001</v>
      </c>
      <c r="BI340">
        <v>15</v>
      </c>
      <c r="BJ340">
        <v>0</v>
      </c>
      <c r="BK340" t="b">
        <v>0</v>
      </c>
      <c r="BL340">
        <v>2</v>
      </c>
      <c r="BM340">
        <v>978336000000</v>
      </c>
      <c r="BN340" t="s">
        <v>1225</v>
      </c>
    </row>
    <row r="341" spans="1:66" x14ac:dyDescent="0.2">
      <c r="A341" t="s">
        <v>1226</v>
      </c>
      <c r="C341" t="s">
        <v>142</v>
      </c>
      <c r="D341" t="s">
        <v>143</v>
      </c>
      <c r="E341" t="s">
        <v>162</v>
      </c>
      <c r="F341" t="b">
        <v>0</v>
      </c>
      <c r="G341" t="s">
        <v>46</v>
      </c>
      <c r="H341" t="s">
        <v>223</v>
      </c>
      <c r="I341" t="s">
        <v>1752</v>
      </c>
      <c r="J341" t="s">
        <v>1753</v>
      </c>
      <c r="K341" t="s">
        <v>1754</v>
      </c>
      <c r="L341" t="s">
        <v>224</v>
      </c>
      <c r="M341" t="s">
        <v>225</v>
      </c>
      <c r="N341">
        <v>7200000</v>
      </c>
      <c r="O341" t="s">
        <v>226</v>
      </c>
      <c r="P341" t="b">
        <v>0</v>
      </c>
      <c r="Q341">
        <v>-0.20000457999999999</v>
      </c>
      <c r="R341">
        <v>-0.19361527000000001</v>
      </c>
      <c r="S341">
        <v>1589538847</v>
      </c>
      <c r="T341">
        <v>103.1</v>
      </c>
      <c r="U341">
        <v>104.9</v>
      </c>
      <c r="V341" t="s">
        <v>6447</v>
      </c>
      <c r="W341">
        <v>103.1</v>
      </c>
      <c r="X341">
        <v>30298</v>
      </c>
      <c r="Y341">
        <v>103.3</v>
      </c>
      <c r="Z341">
        <v>103.1</v>
      </c>
      <c r="AA341">
        <v>103.3</v>
      </c>
      <c r="AB341">
        <v>0</v>
      </c>
      <c r="AC341">
        <v>0</v>
      </c>
      <c r="AD341" t="s">
        <v>227</v>
      </c>
      <c r="AE341" t="s">
        <v>46</v>
      </c>
      <c r="AF341">
        <v>104.4</v>
      </c>
      <c r="AG341">
        <v>272726</v>
      </c>
      <c r="AH341">
        <v>268339</v>
      </c>
      <c r="AI341">
        <v>2.9000015000000001</v>
      </c>
      <c r="AJ341">
        <v>2.8942131999999999E-2</v>
      </c>
      <c r="AK341" t="s">
        <v>1755</v>
      </c>
      <c r="AL341">
        <v>-54.000008000000001</v>
      </c>
      <c r="AM341">
        <v>-0.34373015000000001</v>
      </c>
      <c r="AN341">
        <v>100.2</v>
      </c>
      <c r="AO341">
        <v>157.1</v>
      </c>
      <c r="AP341">
        <v>1587081600</v>
      </c>
      <c r="AQ341">
        <v>1588654800</v>
      </c>
      <c r="AR341">
        <v>1588654800</v>
      </c>
      <c r="AS341">
        <v>1588654800</v>
      </c>
      <c r="AT341">
        <v>3.6</v>
      </c>
      <c r="AU341">
        <v>11.216274</v>
      </c>
      <c r="AV341">
        <v>3.4849949999999998E-2</v>
      </c>
      <c r="AW341" t="s">
        <v>150</v>
      </c>
      <c r="AX341">
        <v>9.1920000000000002</v>
      </c>
      <c r="AY341">
        <v>45867900</v>
      </c>
      <c r="AZ341">
        <v>98.05</v>
      </c>
      <c r="BA341">
        <v>112.96666999999999</v>
      </c>
      <c r="BB341">
        <v>-9.8666689999999999</v>
      </c>
      <c r="BC341">
        <v>-8.7341409999999994E-2</v>
      </c>
      <c r="BD341">
        <v>129.66458</v>
      </c>
      <c r="BE341">
        <v>-26.564582999999999</v>
      </c>
      <c r="BF341">
        <v>-0.20487155000000001</v>
      </c>
      <c r="BG341">
        <v>4728980480</v>
      </c>
      <c r="BH341">
        <v>1.0515042999999999</v>
      </c>
      <c r="BI341">
        <v>15</v>
      </c>
      <c r="BJ341">
        <v>0</v>
      </c>
      <c r="BK341" t="b">
        <v>0</v>
      </c>
      <c r="BL341">
        <v>2</v>
      </c>
      <c r="BM341">
        <v>999500400000</v>
      </c>
      <c r="BN341" t="s">
        <v>1226</v>
      </c>
    </row>
    <row r="342" spans="1:66" x14ac:dyDescent="0.2">
      <c r="A342" t="s">
        <v>1227</v>
      </c>
      <c r="C342" t="s">
        <v>142</v>
      </c>
      <c r="D342" t="s">
        <v>143</v>
      </c>
      <c r="E342" t="s">
        <v>162</v>
      </c>
      <c r="F342" t="b">
        <v>0</v>
      </c>
      <c r="G342" t="s">
        <v>46</v>
      </c>
      <c r="H342" t="s">
        <v>223</v>
      </c>
      <c r="I342" t="s">
        <v>1756</v>
      </c>
      <c r="J342" t="s">
        <v>1757</v>
      </c>
      <c r="K342" t="s">
        <v>1758</v>
      </c>
      <c r="L342" t="s">
        <v>224</v>
      </c>
      <c r="M342" t="s">
        <v>225</v>
      </c>
      <c r="N342">
        <v>7200000</v>
      </c>
      <c r="O342" t="s">
        <v>226</v>
      </c>
      <c r="P342" t="b">
        <v>0</v>
      </c>
      <c r="Q342">
        <v>-9.9998474000000004E-2</v>
      </c>
      <c r="R342">
        <v>-0.29850292</v>
      </c>
      <c r="S342">
        <v>1589536627</v>
      </c>
      <c r="T342">
        <v>33.4</v>
      </c>
      <c r="U342">
        <v>33.5</v>
      </c>
      <c r="V342" t="s">
        <v>6448</v>
      </c>
      <c r="W342">
        <v>33.1</v>
      </c>
      <c r="X342">
        <v>6780</v>
      </c>
      <c r="Y342">
        <v>33.5</v>
      </c>
      <c r="Z342">
        <v>33.4</v>
      </c>
      <c r="AA342">
        <v>33.6</v>
      </c>
      <c r="AB342">
        <v>0</v>
      </c>
      <c r="AC342">
        <v>0</v>
      </c>
      <c r="AD342" t="s">
        <v>227</v>
      </c>
      <c r="AE342" t="s">
        <v>46</v>
      </c>
      <c r="AF342">
        <v>33.4</v>
      </c>
      <c r="AG342">
        <v>10786</v>
      </c>
      <c r="AH342">
        <v>5367</v>
      </c>
      <c r="AI342">
        <v>8.6000019999999999</v>
      </c>
      <c r="AJ342">
        <v>0.34677429999999998</v>
      </c>
      <c r="AK342" t="s">
        <v>1759</v>
      </c>
      <c r="AL342">
        <v>-9.0999979999999994</v>
      </c>
      <c r="AM342">
        <v>-0.21411762000000001</v>
      </c>
      <c r="AN342">
        <v>24.8</v>
      </c>
      <c r="AO342">
        <v>42.5</v>
      </c>
      <c r="AU342">
        <v>2.7704049999999998</v>
      </c>
      <c r="AW342" t="s">
        <v>150</v>
      </c>
      <c r="AX342">
        <v>12.055999999999999</v>
      </c>
      <c r="AY342">
        <v>6600490</v>
      </c>
      <c r="AZ342">
        <v>57.234999999999999</v>
      </c>
      <c r="BA342">
        <v>33.551430000000003</v>
      </c>
      <c r="BB342">
        <v>-0.15142822</v>
      </c>
      <c r="BC342">
        <v>-4.5133163000000004E-3</v>
      </c>
      <c r="BD342">
        <v>36.16084</v>
      </c>
      <c r="BE342">
        <v>-2.7608375999999999</v>
      </c>
      <c r="BF342">
        <v>-7.6348830000000006E-2</v>
      </c>
      <c r="BG342">
        <v>220456384</v>
      </c>
      <c r="BH342">
        <v>0.58355904000000003</v>
      </c>
      <c r="BI342">
        <v>15</v>
      </c>
      <c r="BJ342">
        <v>0</v>
      </c>
      <c r="BK342" t="b">
        <v>0</v>
      </c>
      <c r="BL342">
        <v>2</v>
      </c>
      <c r="BM342">
        <v>1289548800000</v>
      </c>
      <c r="BN342" t="s">
        <v>1227</v>
      </c>
    </row>
    <row r="343" spans="1:66" x14ac:dyDescent="0.2">
      <c r="A343" t="s">
        <v>1228</v>
      </c>
      <c r="C343" t="s">
        <v>142</v>
      </c>
      <c r="D343" t="s">
        <v>143</v>
      </c>
      <c r="E343" t="s">
        <v>162</v>
      </c>
      <c r="F343" t="b">
        <v>0</v>
      </c>
      <c r="G343" t="s">
        <v>46</v>
      </c>
      <c r="H343" t="s">
        <v>223</v>
      </c>
      <c r="I343" t="s">
        <v>1760</v>
      </c>
      <c r="J343" t="s">
        <v>1761</v>
      </c>
      <c r="K343" t="s">
        <v>1762</v>
      </c>
      <c r="L343" t="s">
        <v>224</v>
      </c>
      <c r="M343" t="s">
        <v>225</v>
      </c>
      <c r="N343">
        <v>7200000</v>
      </c>
      <c r="O343" t="s">
        <v>226</v>
      </c>
      <c r="P343" t="b">
        <v>0</v>
      </c>
      <c r="Q343">
        <v>-0.29000044000000003</v>
      </c>
      <c r="R343">
        <v>-3.5066557</v>
      </c>
      <c r="S343">
        <v>1589538058</v>
      </c>
      <c r="T343">
        <v>7.98</v>
      </c>
      <c r="U343">
        <v>8.3699999999999992</v>
      </c>
      <c r="V343" t="s">
        <v>6449</v>
      </c>
      <c r="W343">
        <v>7.65</v>
      </c>
      <c r="X343">
        <v>4087</v>
      </c>
      <c r="Y343">
        <v>8.27</v>
      </c>
      <c r="Z343">
        <v>7.65</v>
      </c>
      <c r="AA343">
        <v>7.98</v>
      </c>
      <c r="AB343">
        <v>0</v>
      </c>
      <c r="AC343">
        <v>0</v>
      </c>
      <c r="AD343" t="s">
        <v>227</v>
      </c>
      <c r="AE343" t="s">
        <v>46</v>
      </c>
      <c r="AF343">
        <v>8.3699999999999992</v>
      </c>
      <c r="AG343">
        <v>32132</v>
      </c>
      <c r="AH343">
        <v>26224</v>
      </c>
      <c r="AI343">
        <v>3.7949999999999999</v>
      </c>
      <c r="AJ343">
        <v>0.90681005000000003</v>
      </c>
      <c r="AK343" t="s">
        <v>3078</v>
      </c>
      <c r="AL343">
        <v>-5.68</v>
      </c>
      <c r="AM343">
        <v>-0.41581257999999999</v>
      </c>
      <c r="AN343">
        <v>4.1849999999999996</v>
      </c>
      <c r="AO343">
        <v>13.66</v>
      </c>
      <c r="AW343" t="s">
        <v>150</v>
      </c>
      <c r="AX343">
        <v>-5.851</v>
      </c>
      <c r="AY343">
        <v>11063200</v>
      </c>
      <c r="AZ343">
        <v>4.9809999999999999</v>
      </c>
      <c r="BA343">
        <v>7.11</v>
      </c>
      <c r="BB343">
        <v>0.86999990000000005</v>
      </c>
      <c r="BC343">
        <v>0.12236285</v>
      </c>
      <c r="BD343">
        <v>7.2728669999999997</v>
      </c>
      <c r="BE343">
        <v>0.70713280000000001</v>
      </c>
      <c r="BF343">
        <v>9.7228889999999998E-2</v>
      </c>
      <c r="BG343">
        <v>88284336</v>
      </c>
      <c r="BH343">
        <v>1.602088</v>
      </c>
      <c r="BI343">
        <v>15</v>
      </c>
      <c r="BJ343">
        <v>0</v>
      </c>
      <c r="BK343" t="b">
        <v>0</v>
      </c>
      <c r="BL343">
        <v>2</v>
      </c>
      <c r="BM343">
        <v>1526367600000</v>
      </c>
      <c r="BN343" t="s">
        <v>1228</v>
      </c>
    </row>
    <row r="344" spans="1:66" x14ac:dyDescent="0.2">
      <c r="A344" t="s">
        <v>1229</v>
      </c>
      <c r="C344" t="s">
        <v>142</v>
      </c>
      <c r="D344" t="s">
        <v>143</v>
      </c>
      <c r="E344" t="s">
        <v>162</v>
      </c>
      <c r="F344" t="b">
        <v>0</v>
      </c>
      <c r="G344" t="s">
        <v>46</v>
      </c>
      <c r="H344" t="s">
        <v>223</v>
      </c>
      <c r="I344" t="s">
        <v>1763</v>
      </c>
      <c r="J344" t="s">
        <v>1764</v>
      </c>
      <c r="K344" t="s">
        <v>1765</v>
      </c>
      <c r="L344" t="s">
        <v>224</v>
      </c>
      <c r="M344" t="s">
        <v>225</v>
      </c>
      <c r="N344">
        <v>7200000</v>
      </c>
      <c r="O344" t="s">
        <v>226</v>
      </c>
      <c r="P344" t="b">
        <v>0</v>
      </c>
      <c r="Q344">
        <v>1.9999966000000001E-4</v>
      </c>
      <c r="R344">
        <v>0.71428449999999999</v>
      </c>
      <c r="S344">
        <v>1589538697</v>
      </c>
      <c r="T344">
        <v>2.8199999999999999E-2</v>
      </c>
      <c r="U344">
        <v>2.92E-2</v>
      </c>
      <c r="V344" t="s">
        <v>6450</v>
      </c>
      <c r="W344">
        <v>2.76E-2</v>
      </c>
      <c r="X344">
        <v>13602227</v>
      </c>
      <c r="Y344">
        <v>2.8000000000000001E-2</v>
      </c>
      <c r="Z344">
        <v>2.8000000000000001E-2</v>
      </c>
      <c r="AA344">
        <v>2.8400000000000002E-2</v>
      </c>
      <c r="AB344">
        <v>0</v>
      </c>
      <c r="AC344">
        <v>0</v>
      </c>
      <c r="AD344" t="s">
        <v>227</v>
      </c>
      <c r="AE344" t="s">
        <v>46</v>
      </c>
      <c r="AF344">
        <v>2.86E-2</v>
      </c>
      <c r="AG344">
        <v>67533801</v>
      </c>
      <c r="AH344">
        <v>22051187</v>
      </c>
      <c r="AI344">
        <v>2.7400000000000001E-2</v>
      </c>
      <c r="AJ344">
        <v>34.25</v>
      </c>
      <c r="AK344" t="s">
        <v>1766</v>
      </c>
      <c r="AL344">
        <v>-3.8800000000000001E-2</v>
      </c>
      <c r="AM344">
        <v>-0.57910450000000002</v>
      </c>
      <c r="AN344">
        <v>8.0000000000000004E-4</v>
      </c>
      <c r="AO344">
        <v>6.7000000000000004E-2</v>
      </c>
      <c r="AW344" t="s">
        <v>150</v>
      </c>
      <c r="AX344">
        <v>-4.0000000000000001E-3</v>
      </c>
      <c r="AY344">
        <v>2113920000</v>
      </c>
      <c r="AZ344">
        <v>7.0000000000000001E-3</v>
      </c>
      <c r="BA344">
        <v>2.7554285000000001E-2</v>
      </c>
      <c r="BB344">
        <v>6.4571574000000002E-4</v>
      </c>
      <c r="BC344">
        <v>2.3434312999999998E-2</v>
      </c>
      <c r="BD344">
        <v>8.5986010000000009E-3</v>
      </c>
      <c r="BE344">
        <v>1.9601400000000001E-2</v>
      </c>
      <c r="BF344">
        <v>2.2796031999999999</v>
      </c>
      <c r="BG344">
        <v>59612544</v>
      </c>
      <c r="BH344">
        <v>4.0285716000000003</v>
      </c>
      <c r="BI344">
        <v>15</v>
      </c>
      <c r="BJ344">
        <v>0</v>
      </c>
      <c r="BK344" t="b">
        <v>0</v>
      </c>
      <c r="BL344">
        <v>4</v>
      </c>
      <c r="BM344">
        <v>1251270000000</v>
      </c>
      <c r="BN344" t="s">
        <v>1229</v>
      </c>
    </row>
    <row r="345" spans="1:66" x14ac:dyDescent="0.2">
      <c r="A345" t="s">
        <v>1230</v>
      </c>
      <c r="C345" t="s">
        <v>142</v>
      </c>
      <c r="D345" t="s">
        <v>143</v>
      </c>
      <c r="E345" t="s">
        <v>162</v>
      </c>
      <c r="F345" t="b">
        <v>0</v>
      </c>
      <c r="G345" t="s">
        <v>46</v>
      </c>
      <c r="H345" t="s">
        <v>223</v>
      </c>
      <c r="I345" t="s">
        <v>1767</v>
      </c>
      <c r="J345" t="s">
        <v>1768</v>
      </c>
      <c r="K345" t="s">
        <v>1769</v>
      </c>
      <c r="L345" t="s">
        <v>224</v>
      </c>
      <c r="M345" t="s">
        <v>225</v>
      </c>
      <c r="N345">
        <v>7200000</v>
      </c>
      <c r="O345" t="s">
        <v>226</v>
      </c>
      <c r="P345" t="b">
        <v>0</v>
      </c>
      <c r="Q345">
        <v>-1.6800002999999999</v>
      </c>
      <c r="R345">
        <v>-3.2097828000000002</v>
      </c>
      <c r="S345">
        <v>1589538840</v>
      </c>
      <c r="T345">
        <v>50.66</v>
      </c>
      <c r="U345">
        <v>53.28</v>
      </c>
      <c r="V345" t="s">
        <v>6451</v>
      </c>
      <c r="W345">
        <v>50.62</v>
      </c>
      <c r="X345">
        <v>1768441</v>
      </c>
      <c r="Y345">
        <v>52.34</v>
      </c>
      <c r="Z345">
        <v>50.68</v>
      </c>
      <c r="AA345">
        <v>50.66</v>
      </c>
      <c r="AB345">
        <v>0</v>
      </c>
      <c r="AC345">
        <v>0</v>
      </c>
      <c r="AD345" t="s">
        <v>227</v>
      </c>
      <c r="AE345" t="s">
        <v>49</v>
      </c>
      <c r="AF345">
        <v>51.5</v>
      </c>
      <c r="AG345">
        <v>3701917</v>
      </c>
      <c r="AH345">
        <v>1894878</v>
      </c>
      <c r="AI345">
        <v>6.0200005000000001</v>
      </c>
      <c r="AJ345">
        <v>0.13485664</v>
      </c>
      <c r="AK345" t="s">
        <v>1770</v>
      </c>
      <c r="AL345">
        <v>-36.780003000000001</v>
      </c>
      <c r="AM345">
        <v>-0.42063131999999998</v>
      </c>
      <c r="AN345">
        <v>44.64</v>
      </c>
      <c r="AO345">
        <v>87.44</v>
      </c>
      <c r="AP345">
        <v>1568937600</v>
      </c>
      <c r="AQ345">
        <v>1589520600</v>
      </c>
      <c r="AR345">
        <v>1589520600</v>
      </c>
      <c r="AS345">
        <v>1589520600</v>
      </c>
      <c r="AW345" t="s">
        <v>150</v>
      </c>
      <c r="AY345">
        <v>512600000</v>
      </c>
      <c r="BA345">
        <v>53.793712999999997</v>
      </c>
      <c r="BB345">
        <v>-3.1337128000000001</v>
      </c>
      <c r="BC345">
        <v>-5.8254256999999997E-2</v>
      </c>
      <c r="BD345">
        <v>67.491470000000007</v>
      </c>
      <c r="BE345">
        <v>-16.831469999999999</v>
      </c>
      <c r="BF345">
        <v>-0.24938663999999999</v>
      </c>
      <c r="BG345">
        <v>28612767744</v>
      </c>
      <c r="BI345">
        <v>15</v>
      </c>
      <c r="BJ345">
        <v>0</v>
      </c>
      <c r="BK345" t="b">
        <v>0</v>
      </c>
      <c r="BL345">
        <v>2</v>
      </c>
      <c r="BM345">
        <v>796892400000</v>
      </c>
      <c r="BN345" t="s">
        <v>1230</v>
      </c>
    </row>
    <row r="346" spans="1:66" x14ac:dyDescent="0.2">
      <c r="A346" t="s">
        <v>1230</v>
      </c>
      <c r="C346" t="s">
        <v>142</v>
      </c>
      <c r="D346" t="s">
        <v>143</v>
      </c>
      <c r="E346" t="s">
        <v>162</v>
      </c>
      <c r="F346" t="b">
        <v>0</v>
      </c>
      <c r="G346" t="s">
        <v>46</v>
      </c>
      <c r="H346" t="s">
        <v>223</v>
      </c>
      <c r="I346" t="s">
        <v>1767</v>
      </c>
      <c r="J346" t="s">
        <v>1768</v>
      </c>
      <c r="K346" t="s">
        <v>1769</v>
      </c>
      <c r="L346" t="s">
        <v>224</v>
      </c>
      <c r="M346" t="s">
        <v>225</v>
      </c>
      <c r="N346">
        <v>7200000</v>
      </c>
      <c r="O346" t="s">
        <v>226</v>
      </c>
      <c r="P346" t="b">
        <v>0</v>
      </c>
      <c r="Q346">
        <v>-1.6800002999999999</v>
      </c>
      <c r="R346">
        <v>-3.2097828000000002</v>
      </c>
      <c r="S346">
        <v>1589538840</v>
      </c>
      <c r="T346">
        <v>50.66</v>
      </c>
      <c r="U346">
        <v>53.28</v>
      </c>
      <c r="V346" t="s">
        <v>6451</v>
      </c>
      <c r="W346">
        <v>50.62</v>
      </c>
      <c r="X346">
        <v>1768441</v>
      </c>
      <c r="Y346">
        <v>52.34</v>
      </c>
      <c r="Z346">
        <v>50.68</v>
      </c>
      <c r="AA346">
        <v>50.66</v>
      </c>
      <c r="AB346">
        <v>0</v>
      </c>
      <c r="AC346">
        <v>0</v>
      </c>
      <c r="AD346" t="s">
        <v>227</v>
      </c>
      <c r="AE346" t="s">
        <v>49</v>
      </c>
      <c r="AF346">
        <v>51.5</v>
      </c>
      <c r="AG346">
        <v>3701917</v>
      </c>
      <c r="AH346">
        <v>1894878</v>
      </c>
      <c r="AI346">
        <v>6.0200005000000001</v>
      </c>
      <c r="AJ346">
        <v>0.13485664</v>
      </c>
      <c r="AK346" t="s">
        <v>1770</v>
      </c>
      <c r="AL346">
        <v>-36.780003000000001</v>
      </c>
      <c r="AM346">
        <v>-0.42063131999999998</v>
      </c>
      <c r="AN346">
        <v>44.64</v>
      </c>
      <c r="AO346">
        <v>87.44</v>
      </c>
      <c r="AP346">
        <v>1568937600</v>
      </c>
      <c r="AQ346">
        <v>1589520600</v>
      </c>
      <c r="AR346">
        <v>1589520600</v>
      </c>
      <c r="AS346">
        <v>1589520600</v>
      </c>
      <c r="AW346" t="s">
        <v>150</v>
      </c>
      <c r="AY346">
        <v>512600000</v>
      </c>
      <c r="BA346">
        <v>53.793712999999997</v>
      </c>
      <c r="BB346">
        <v>-3.1337128000000001</v>
      </c>
      <c r="BC346">
        <v>-5.8254256999999997E-2</v>
      </c>
      <c r="BD346">
        <v>67.491470000000007</v>
      </c>
      <c r="BE346">
        <v>-16.831469999999999</v>
      </c>
      <c r="BF346">
        <v>-0.24938663999999999</v>
      </c>
      <c r="BG346">
        <v>28612767744</v>
      </c>
      <c r="BI346">
        <v>15</v>
      </c>
      <c r="BJ346">
        <v>0</v>
      </c>
      <c r="BK346" t="b">
        <v>0</v>
      </c>
      <c r="BL346">
        <v>2</v>
      </c>
      <c r="BM346">
        <v>796892400000</v>
      </c>
      <c r="BN346" t="s">
        <v>1230</v>
      </c>
    </row>
    <row r="347" spans="1:66" x14ac:dyDescent="0.2">
      <c r="A347" t="s">
        <v>1231</v>
      </c>
      <c r="C347" t="s">
        <v>142</v>
      </c>
      <c r="D347" t="s">
        <v>143</v>
      </c>
      <c r="E347" t="s">
        <v>162</v>
      </c>
      <c r="F347" t="b">
        <v>0</v>
      </c>
      <c r="G347" t="s">
        <v>46</v>
      </c>
      <c r="H347" t="s">
        <v>223</v>
      </c>
      <c r="I347" t="s">
        <v>1771</v>
      </c>
      <c r="J347" t="s">
        <v>1772</v>
      </c>
      <c r="K347" t="s">
        <v>1773</v>
      </c>
      <c r="L347" t="s">
        <v>224</v>
      </c>
      <c r="M347" t="s">
        <v>225</v>
      </c>
      <c r="N347">
        <v>7200000</v>
      </c>
      <c r="O347" t="s">
        <v>226</v>
      </c>
      <c r="P347" t="b">
        <v>0</v>
      </c>
      <c r="Q347">
        <v>0.59999849999999999</v>
      </c>
      <c r="R347">
        <v>0.71942264</v>
      </c>
      <c r="S347">
        <v>1589536823</v>
      </c>
      <c r="T347">
        <v>84</v>
      </c>
      <c r="U347">
        <v>85.3</v>
      </c>
      <c r="V347" t="s">
        <v>6257</v>
      </c>
      <c r="W347">
        <v>83.6</v>
      </c>
      <c r="X347">
        <v>4404</v>
      </c>
      <c r="Y347">
        <v>83.4</v>
      </c>
      <c r="Z347">
        <v>83.5</v>
      </c>
      <c r="AA347">
        <v>84.1</v>
      </c>
      <c r="AB347">
        <v>0</v>
      </c>
      <c r="AC347">
        <v>0</v>
      </c>
      <c r="AD347" t="s">
        <v>227</v>
      </c>
      <c r="AE347" t="s">
        <v>46</v>
      </c>
      <c r="AF347">
        <v>83.8</v>
      </c>
      <c r="AG347">
        <v>17833</v>
      </c>
      <c r="AH347">
        <v>17251</v>
      </c>
      <c r="AI347">
        <v>4.1999969999999998</v>
      </c>
      <c r="AJ347">
        <v>5.2631539999999997E-2</v>
      </c>
      <c r="AK347" t="s">
        <v>1774</v>
      </c>
      <c r="AL347">
        <v>-69.399994000000007</v>
      </c>
      <c r="AM347">
        <v>-0.45241197999999999</v>
      </c>
      <c r="AN347">
        <v>79.8</v>
      </c>
      <c r="AO347">
        <v>153.4</v>
      </c>
      <c r="AP347">
        <v>1587513600</v>
      </c>
      <c r="AQ347">
        <v>1583830800</v>
      </c>
      <c r="AR347">
        <v>1583830800</v>
      </c>
      <c r="AS347">
        <v>1583830800</v>
      </c>
      <c r="AT347">
        <v>4.5</v>
      </c>
      <c r="AU347">
        <v>7.2103004000000004</v>
      </c>
      <c r="AV347">
        <v>5.3956833000000003E-2</v>
      </c>
      <c r="AW347" t="s">
        <v>150</v>
      </c>
      <c r="AX347">
        <v>11.65</v>
      </c>
      <c r="AY347">
        <v>4480960</v>
      </c>
      <c r="AZ347">
        <v>103.84699999999999</v>
      </c>
      <c r="BA347">
        <v>87.562860000000001</v>
      </c>
      <c r="BB347">
        <v>-3.5628586000000002</v>
      </c>
      <c r="BC347">
        <v>-4.068915E-2</v>
      </c>
      <c r="BD347">
        <v>118.17238</v>
      </c>
      <c r="BE347">
        <v>-34.172379999999997</v>
      </c>
      <c r="BF347">
        <v>-0.28917399999999999</v>
      </c>
      <c r="BG347">
        <v>379203712</v>
      </c>
      <c r="BH347">
        <v>0.80888230000000005</v>
      </c>
      <c r="BI347">
        <v>15</v>
      </c>
      <c r="BJ347">
        <v>0</v>
      </c>
      <c r="BK347" t="b">
        <v>0</v>
      </c>
      <c r="BL347">
        <v>2</v>
      </c>
      <c r="BM347">
        <v>796892400000</v>
      </c>
      <c r="BN347" t="s">
        <v>1231</v>
      </c>
    </row>
    <row r="348" spans="1:66" x14ac:dyDescent="0.2">
      <c r="A348" t="s">
        <v>530</v>
      </c>
      <c r="C348" t="s">
        <v>142</v>
      </c>
      <c r="D348" t="s">
        <v>143</v>
      </c>
      <c r="E348" t="s">
        <v>162</v>
      </c>
      <c r="F348" t="b">
        <v>0</v>
      </c>
      <c r="G348" t="s">
        <v>46</v>
      </c>
      <c r="H348" t="s">
        <v>223</v>
      </c>
      <c r="I348" t="s">
        <v>532</v>
      </c>
      <c r="J348" t="s">
        <v>533</v>
      </c>
      <c r="K348" t="s">
        <v>534</v>
      </c>
      <c r="L348" t="s">
        <v>224</v>
      </c>
      <c r="M348" t="s">
        <v>225</v>
      </c>
      <c r="N348">
        <v>7200000</v>
      </c>
      <c r="O348" t="s">
        <v>226</v>
      </c>
      <c r="P348" t="b">
        <v>0</v>
      </c>
      <c r="Q348">
        <v>4.6500244000000004</v>
      </c>
      <c r="R348">
        <v>1.3369823999999999</v>
      </c>
      <c r="S348">
        <v>1589538826</v>
      </c>
      <c r="T348">
        <v>352.45</v>
      </c>
      <c r="U348">
        <v>353.5</v>
      </c>
      <c r="V348" t="s">
        <v>6316</v>
      </c>
      <c r="W348">
        <v>350.2</v>
      </c>
      <c r="X348">
        <v>655889</v>
      </c>
      <c r="Y348">
        <v>347.8</v>
      </c>
      <c r="Z348">
        <v>352.45</v>
      </c>
      <c r="AA348">
        <v>352.6</v>
      </c>
      <c r="AB348">
        <v>0</v>
      </c>
      <c r="AC348">
        <v>0</v>
      </c>
      <c r="AD348" t="s">
        <v>227</v>
      </c>
      <c r="AE348" t="s">
        <v>46</v>
      </c>
      <c r="AF348">
        <v>351.2</v>
      </c>
      <c r="AG348">
        <v>3276506</v>
      </c>
      <c r="AH348">
        <v>1670522</v>
      </c>
      <c r="AI348">
        <v>92.100005999999993</v>
      </c>
      <c r="AJ348">
        <v>0.35375457999999999</v>
      </c>
      <c r="AK348" t="s">
        <v>2982</v>
      </c>
      <c r="AL348">
        <v>-5.3999940000000004</v>
      </c>
      <c r="AM348">
        <v>-1.5090104E-2</v>
      </c>
      <c r="AN348">
        <v>260.35000000000002</v>
      </c>
      <c r="AO348">
        <v>357.85</v>
      </c>
      <c r="AP348">
        <v>1584921600</v>
      </c>
      <c r="AQ348">
        <v>1564030800</v>
      </c>
      <c r="AT348">
        <v>9</v>
      </c>
      <c r="AU348">
        <v>22.565466000000001</v>
      </c>
      <c r="AV348">
        <v>2.5876941000000001E-2</v>
      </c>
      <c r="AW348" t="s">
        <v>150</v>
      </c>
      <c r="AX348">
        <v>15.619</v>
      </c>
      <c r="AY348">
        <v>693849984</v>
      </c>
      <c r="AZ348">
        <v>38.435000000000002</v>
      </c>
      <c r="BA348">
        <v>329.39030000000002</v>
      </c>
      <c r="BB348">
        <v>23.059723000000002</v>
      </c>
      <c r="BC348">
        <v>7.0007293999999998E-2</v>
      </c>
      <c r="BD348">
        <v>317.11356000000001</v>
      </c>
      <c r="BE348">
        <v>35.336455999999998</v>
      </c>
      <c r="BF348">
        <v>0.111431554</v>
      </c>
      <c r="BG348">
        <v>301351829504</v>
      </c>
      <c r="BH348">
        <v>9.1700280000000003</v>
      </c>
      <c r="BI348">
        <v>15</v>
      </c>
      <c r="BJ348">
        <v>0</v>
      </c>
      <c r="BK348" t="b">
        <v>0</v>
      </c>
      <c r="BL348">
        <v>2</v>
      </c>
      <c r="BM348">
        <v>796892400000</v>
      </c>
      <c r="BN348" t="s">
        <v>530</v>
      </c>
    </row>
    <row r="349" spans="1:66" x14ac:dyDescent="0.2">
      <c r="A349" t="s">
        <v>1232</v>
      </c>
      <c r="C349" t="s">
        <v>142</v>
      </c>
      <c r="D349" t="s">
        <v>143</v>
      </c>
      <c r="E349" t="s">
        <v>162</v>
      </c>
      <c r="F349" t="b">
        <v>0</v>
      </c>
      <c r="G349" t="s">
        <v>46</v>
      </c>
      <c r="H349" t="s">
        <v>223</v>
      </c>
      <c r="I349" t="s">
        <v>1775</v>
      </c>
      <c r="J349" t="s">
        <v>1776</v>
      </c>
      <c r="K349" t="s">
        <v>1777</v>
      </c>
      <c r="L349" t="s">
        <v>224</v>
      </c>
      <c r="M349" t="s">
        <v>225</v>
      </c>
      <c r="N349">
        <v>7200000</v>
      </c>
      <c r="O349" t="s">
        <v>226</v>
      </c>
      <c r="P349" t="b">
        <v>0</v>
      </c>
      <c r="Q349">
        <v>0</v>
      </c>
      <c r="R349">
        <v>0</v>
      </c>
      <c r="S349">
        <v>1589534571</v>
      </c>
      <c r="T349">
        <v>1070</v>
      </c>
      <c r="U349">
        <v>1070</v>
      </c>
      <c r="V349" t="s">
        <v>6452</v>
      </c>
      <c r="W349">
        <v>1065</v>
      </c>
      <c r="X349">
        <v>15</v>
      </c>
      <c r="Y349">
        <v>1070</v>
      </c>
      <c r="Z349">
        <v>1050</v>
      </c>
      <c r="AA349">
        <v>1070</v>
      </c>
      <c r="AB349">
        <v>0</v>
      </c>
      <c r="AC349">
        <v>0</v>
      </c>
      <c r="AD349" t="s">
        <v>227</v>
      </c>
      <c r="AE349" t="s">
        <v>46</v>
      </c>
      <c r="AF349">
        <v>1065</v>
      </c>
      <c r="AG349">
        <v>138</v>
      </c>
      <c r="AH349">
        <v>210</v>
      </c>
      <c r="AI349">
        <v>95</v>
      </c>
      <c r="AJ349">
        <v>9.7435900000000006E-2</v>
      </c>
      <c r="AK349" t="s">
        <v>1778</v>
      </c>
      <c r="AL349">
        <v>-240</v>
      </c>
      <c r="AM349">
        <v>-0.18320611000000001</v>
      </c>
      <c r="AN349">
        <v>975</v>
      </c>
      <c r="AO349">
        <v>1310</v>
      </c>
      <c r="AP349">
        <v>1590451200</v>
      </c>
      <c r="AT349">
        <v>36</v>
      </c>
      <c r="AU349">
        <v>22.469550999999999</v>
      </c>
      <c r="AV349">
        <v>3.3644859999999999E-2</v>
      </c>
      <c r="AW349" t="s">
        <v>150</v>
      </c>
      <c r="AX349">
        <v>47.62</v>
      </c>
      <c r="AY349">
        <v>1052940</v>
      </c>
      <c r="AZ349">
        <v>1776.1769999999999</v>
      </c>
      <c r="BA349">
        <v>1048.2858000000001</v>
      </c>
      <c r="BB349">
        <v>21.714233</v>
      </c>
      <c r="BC349">
        <v>2.071404E-2</v>
      </c>
      <c r="BD349">
        <v>1160.3496</v>
      </c>
      <c r="BE349">
        <v>-90.349609999999998</v>
      </c>
      <c r="BF349">
        <v>-7.7864125000000006E-2</v>
      </c>
      <c r="BG349">
        <v>1126645760</v>
      </c>
      <c r="BH349">
        <v>0.60241739999999999</v>
      </c>
      <c r="BI349">
        <v>15</v>
      </c>
      <c r="BJ349">
        <v>0</v>
      </c>
      <c r="BK349" t="b">
        <v>0</v>
      </c>
      <c r="BL349">
        <v>2</v>
      </c>
      <c r="BM349">
        <v>946972800000</v>
      </c>
      <c r="BN349" t="s">
        <v>1232</v>
      </c>
    </row>
    <row r="350" spans="1:66" x14ac:dyDescent="0.2">
      <c r="A350" t="s">
        <v>1233</v>
      </c>
      <c r="C350" t="s">
        <v>142</v>
      </c>
      <c r="D350" t="s">
        <v>143</v>
      </c>
      <c r="E350" t="s">
        <v>162</v>
      </c>
      <c r="F350" t="b">
        <v>0</v>
      </c>
      <c r="G350" t="s">
        <v>46</v>
      </c>
      <c r="H350" t="s">
        <v>223</v>
      </c>
      <c r="I350" t="s">
        <v>1779</v>
      </c>
      <c r="J350" t="s">
        <v>1780</v>
      </c>
      <c r="K350" t="s">
        <v>1781</v>
      </c>
      <c r="L350" t="s">
        <v>224</v>
      </c>
      <c r="M350" t="s">
        <v>225</v>
      </c>
      <c r="N350">
        <v>7200000</v>
      </c>
      <c r="O350" t="s">
        <v>226</v>
      </c>
      <c r="P350" t="b">
        <v>0</v>
      </c>
      <c r="Q350">
        <v>-0.18999958</v>
      </c>
      <c r="R350">
        <v>-2.3058201999999999</v>
      </c>
      <c r="S350">
        <v>1589533932</v>
      </c>
      <c r="T350">
        <v>8.0500000000000007</v>
      </c>
      <c r="U350">
        <v>8.39</v>
      </c>
      <c r="V350" t="s">
        <v>6453</v>
      </c>
      <c r="W350">
        <v>8.0500000000000007</v>
      </c>
      <c r="X350">
        <v>3418</v>
      </c>
      <c r="Y350">
        <v>8.24</v>
      </c>
      <c r="Z350">
        <v>8.11</v>
      </c>
      <c r="AA350">
        <v>8.18</v>
      </c>
      <c r="AB350">
        <v>0</v>
      </c>
      <c r="AC350">
        <v>0</v>
      </c>
      <c r="AD350" t="s">
        <v>227</v>
      </c>
      <c r="AE350" t="s">
        <v>46</v>
      </c>
      <c r="AF350">
        <v>8.39</v>
      </c>
      <c r="AG350">
        <v>31963</v>
      </c>
      <c r="AH350">
        <v>22878</v>
      </c>
      <c r="AI350">
        <v>2.4500003000000001</v>
      </c>
      <c r="AJ350">
        <v>0.43750006000000002</v>
      </c>
      <c r="AK350" t="s">
        <v>1782</v>
      </c>
      <c r="AL350">
        <v>-9.9099989999999991</v>
      </c>
      <c r="AM350">
        <v>-0.55178170000000004</v>
      </c>
      <c r="AN350">
        <v>5.6</v>
      </c>
      <c r="AO350">
        <v>17.96</v>
      </c>
      <c r="AW350" t="s">
        <v>150</v>
      </c>
      <c r="AX350">
        <v>-1.726</v>
      </c>
      <c r="AY350">
        <v>11109700</v>
      </c>
      <c r="AZ350">
        <v>1.9119999999999999</v>
      </c>
      <c r="BA350">
        <v>8.1625720000000008</v>
      </c>
      <c r="BB350">
        <v>-0.11257172</v>
      </c>
      <c r="BC350">
        <v>-1.3791206E-2</v>
      </c>
      <c r="BD350">
        <v>10.009510000000001</v>
      </c>
      <c r="BE350">
        <v>-1.9595098</v>
      </c>
      <c r="BF350">
        <v>-0.19576481000000001</v>
      </c>
      <c r="BG350">
        <v>89433088</v>
      </c>
      <c r="BH350">
        <v>4.2102513000000004</v>
      </c>
      <c r="BI350">
        <v>15</v>
      </c>
      <c r="BJ350">
        <v>0</v>
      </c>
      <c r="BK350" t="b">
        <v>0</v>
      </c>
      <c r="BL350">
        <v>2</v>
      </c>
      <c r="BM350">
        <v>1162540800000</v>
      </c>
      <c r="BN350" t="s">
        <v>1233</v>
      </c>
    </row>
    <row r="351" spans="1:66" x14ac:dyDescent="0.2">
      <c r="A351" t="s">
        <v>1234</v>
      </c>
      <c r="C351" t="s">
        <v>142</v>
      </c>
      <c r="D351" t="s">
        <v>143</v>
      </c>
      <c r="E351" t="s">
        <v>162</v>
      </c>
      <c r="F351" t="b">
        <v>0</v>
      </c>
      <c r="G351" t="s">
        <v>46</v>
      </c>
      <c r="H351" t="s">
        <v>223</v>
      </c>
      <c r="I351" t="s">
        <v>1783</v>
      </c>
      <c r="J351" t="s">
        <v>374</v>
      </c>
      <c r="K351" t="s">
        <v>375</v>
      </c>
      <c r="L351" t="s">
        <v>224</v>
      </c>
      <c r="M351" t="s">
        <v>225</v>
      </c>
      <c r="N351">
        <v>7200000</v>
      </c>
      <c r="O351" t="s">
        <v>226</v>
      </c>
      <c r="P351" t="b">
        <v>0</v>
      </c>
      <c r="Q351">
        <v>4.1999969999999998</v>
      </c>
      <c r="R351">
        <v>2.0487790000000001</v>
      </c>
      <c r="S351">
        <v>1589538823</v>
      </c>
      <c r="T351">
        <v>209.2</v>
      </c>
      <c r="U351">
        <v>210.2</v>
      </c>
      <c r="V351" t="s">
        <v>6454</v>
      </c>
      <c r="W351">
        <v>206.8</v>
      </c>
      <c r="X351">
        <v>16085</v>
      </c>
      <c r="Y351">
        <v>205</v>
      </c>
      <c r="Z351">
        <v>209.2</v>
      </c>
      <c r="AA351">
        <v>209.6</v>
      </c>
      <c r="AB351">
        <v>0</v>
      </c>
      <c r="AC351">
        <v>0</v>
      </c>
      <c r="AD351" t="s">
        <v>227</v>
      </c>
      <c r="AE351" t="s">
        <v>46</v>
      </c>
      <c r="AF351">
        <v>208.8</v>
      </c>
      <c r="AG351">
        <v>61894</v>
      </c>
      <c r="AH351">
        <v>37341</v>
      </c>
      <c r="AI351">
        <v>34.199997000000003</v>
      </c>
      <c r="AJ351">
        <v>0.19542855000000001</v>
      </c>
      <c r="AK351" t="s">
        <v>1784</v>
      </c>
      <c r="AL351">
        <v>-43.800002999999997</v>
      </c>
      <c r="AM351">
        <v>-0.17312253999999999</v>
      </c>
      <c r="AN351">
        <v>175</v>
      </c>
      <c r="AO351">
        <v>253</v>
      </c>
      <c r="AP351">
        <v>1585094400</v>
      </c>
      <c r="AQ351">
        <v>1595565000</v>
      </c>
      <c r="AR351">
        <v>1595565000</v>
      </c>
      <c r="AS351">
        <v>1595565000</v>
      </c>
      <c r="AT351">
        <v>4</v>
      </c>
      <c r="AU351">
        <v>28.458714000000001</v>
      </c>
      <c r="AV351">
        <v>1.9512195E-2</v>
      </c>
      <c r="AW351" t="s">
        <v>150</v>
      </c>
      <c r="AX351">
        <v>7.351</v>
      </c>
      <c r="AY351">
        <v>66748900</v>
      </c>
      <c r="AZ351">
        <v>28.452000000000002</v>
      </c>
      <c r="BA351">
        <v>206.53143</v>
      </c>
      <c r="BB351">
        <v>2.6685637999999998</v>
      </c>
      <c r="BC351">
        <v>1.2920859999999999E-2</v>
      </c>
      <c r="BD351">
        <v>224.53008</v>
      </c>
      <c r="BE351">
        <v>-15.330078</v>
      </c>
      <c r="BF351">
        <v>-6.8276279999999995E-2</v>
      </c>
      <c r="BG351">
        <v>22574772224</v>
      </c>
      <c r="BH351">
        <v>7.3527345999999998</v>
      </c>
      <c r="BI351">
        <v>15</v>
      </c>
      <c r="BJ351">
        <v>0</v>
      </c>
      <c r="BK351" t="b">
        <v>0</v>
      </c>
      <c r="BL351">
        <v>2</v>
      </c>
      <c r="BM351">
        <v>796892400000</v>
      </c>
      <c r="BN351" t="s">
        <v>1234</v>
      </c>
    </row>
    <row r="352" spans="1:66" x14ac:dyDescent="0.2">
      <c r="A352" t="s">
        <v>334</v>
      </c>
      <c r="C352" t="s">
        <v>142</v>
      </c>
      <c r="D352" t="s">
        <v>143</v>
      </c>
      <c r="E352" t="s">
        <v>162</v>
      </c>
      <c r="F352" t="b">
        <v>0</v>
      </c>
      <c r="G352" t="s">
        <v>46</v>
      </c>
      <c r="H352" t="s">
        <v>223</v>
      </c>
      <c r="I352" t="s">
        <v>373</v>
      </c>
      <c r="J352" t="s">
        <v>374</v>
      </c>
      <c r="K352" t="s">
        <v>375</v>
      </c>
      <c r="L352" t="s">
        <v>224</v>
      </c>
      <c r="M352" t="s">
        <v>225</v>
      </c>
      <c r="N352">
        <v>7200000</v>
      </c>
      <c r="O352" t="s">
        <v>226</v>
      </c>
      <c r="P352" t="b">
        <v>0</v>
      </c>
      <c r="Q352">
        <v>3.1999970000000002</v>
      </c>
      <c r="R352">
        <v>1.5421672</v>
      </c>
      <c r="S352">
        <v>1589538845</v>
      </c>
      <c r="T352">
        <v>210.7</v>
      </c>
      <c r="U352">
        <v>211.9</v>
      </c>
      <c r="V352" t="s">
        <v>6304</v>
      </c>
      <c r="W352">
        <v>208.9</v>
      </c>
      <c r="X352">
        <v>33423</v>
      </c>
      <c r="Y352">
        <v>207.5</v>
      </c>
      <c r="Z352">
        <v>210.9</v>
      </c>
      <c r="AA352">
        <v>211.1</v>
      </c>
      <c r="AB352">
        <v>0</v>
      </c>
      <c r="AC352">
        <v>0</v>
      </c>
      <c r="AD352" t="s">
        <v>227</v>
      </c>
      <c r="AE352" t="s">
        <v>46</v>
      </c>
      <c r="AF352">
        <v>209.9</v>
      </c>
      <c r="AG352">
        <v>315244</v>
      </c>
      <c r="AH352">
        <v>211526</v>
      </c>
      <c r="AI352">
        <v>25.5</v>
      </c>
      <c r="AJ352">
        <v>0.13768900000000001</v>
      </c>
      <c r="AK352" t="s">
        <v>376</v>
      </c>
      <c r="AL352">
        <v>-53.300002999999997</v>
      </c>
      <c r="AM352">
        <v>-0.20189396000000001</v>
      </c>
      <c r="AN352">
        <v>185.2</v>
      </c>
      <c r="AO352">
        <v>264</v>
      </c>
      <c r="AP352">
        <v>1585094400</v>
      </c>
      <c r="AQ352">
        <v>1565780340</v>
      </c>
      <c r="AT352">
        <v>4</v>
      </c>
      <c r="AU352">
        <v>28.662766999999999</v>
      </c>
      <c r="AV352">
        <v>1.9277109000000001E-2</v>
      </c>
      <c r="AW352" t="s">
        <v>150</v>
      </c>
      <c r="AX352">
        <v>7.351</v>
      </c>
      <c r="AY352">
        <v>40664800</v>
      </c>
      <c r="AZ352">
        <v>28.452000000000002</v>
      </c>
      <c r="BA352">
        <v>214.54857000000001</v>
      </c>
      <c r="BB352">
        <v>-3.8485718000000002</v>
      </c>
      <c r="BC352">
        <v>-1.7937997000000001E-2</v>
      </c>
      <c r="BD352">
        <v>233.53671</v>
      </c>
      <c r="BE352">
        <v>-22.836715999999999</v>
      </c>
      <c r="BF352">
        <v>-9.7786403999999993E-2</v>
      </c>
      <c r="BG352">
        <v>22462726144</v>
      </c>
      <c r="BH352">
        <v>7.4054545999999997</v>
      </c>
      <c r="BI352">
        <v>15</v>
      </c>
      <c r="BJ352">
        <v>0</v>
      </c>
      <c r="BK352" t="b">
        <v>0</v>
      </c>
      <c r="BL352">
        <v>2</v>
      </c>
      <c r="BM352">
        <v>797065200000</v>
      </c>
      <c r="BN352" t="s">
        <v>334</v>
      </c>
    </row>
    <row r="353" spans="1:66" x14ac:dyDescent="0.2">
      <c r="A353" t="s">
        <v>1235</v>
      </c>
      <c r="C353" t="s">
        <v>142</v>
      </c>
      <c r="D353" t="s">
        <v>143</v>
      </c>
      <c r="E353" t="s">
        <v>162</v>
      </c>
      <c r="F353" t="b">
        <v>0</v>
      </c>
      <c r="G353" t="s">
        <v>46</v>
      </c>
      <c r="H353" t="s">
        <v>223</v>
      </c>
      <c r="I353" t="s">
        <v>1785</v>
      </c>
      <c r="J353" t="s">
        <v>1786</v>
      </c>
      <c r="K353" t="s">
        <v>1787</v>
      </c>
      <c r="L353" t="s">
        <v>224</v>
      </c>
      <c r="M353" t="s">
        <v>225</v>
      </c>
      <c r="N353">
        <v>7200000</v>
      </c>
      <c r="O353" t="s">
        <v>226</v>
      </c>
      <c r="P353" t="b">
        <v>0</v>
      </c>
      <c r="Q353">
        <v>0</v>
      </c>
      <c r="R353">
        <v>0</v>
      </c>
      <c r="S353">
        <v>1588941935</v>
      </c>
      <c r="T353">
        <v>33</v>
      </c>
      <c r="U353">
        <v>33</v>
      </c>
      <c r="V353" t="s">
        <v>1788</v>
      </c>
      <c r="W353">
        <v>28.6</v>
      </c>
      <c r="X353">
        <v>12</v>
      </c>
      <c r="Y353">
        <v>33</v>
      </c>
      <c r="Z353">
        <v>28.6</v>
      </c>
      <c r="AA353">
        <v>32.200000000000003</v>
      </c>
      <c r="AB353">
        <v>0</v>
      </c>
      <c r="AC353">
        <v>0</v>
      </c>
      <c r="AD353" t="s">
        <v>227</v>
      </c>
      <c r="AE353" t="s">
        <v>46</v>
      </c>
      <c r="AF353">
        <v>28.6</v>
      </c>
      <c r="AG353">
        <v>340</v>
      </c>
      <c r="AH353">
        <v>282</v>
      </c>
      <c r="AI353">
        <v>9.4</v>
      </c>
      <c r="AJ353">
        <v>0.39830505999999999</v>
      </c>
      <c r="AK353" t="s">
        <v>1789</v>
      </c>
      <c r="AL353">
        <v>-10</v>
      </c>
      <c r="AM353">
        <v>-0.23255814999999999</v>
      </c>
      <c r="AN353">
        <v>23.6</v>
      </c>
      <c r="AO353">
        <v>43</v>
      </c>
      <c r="AP353">
        <v>1431475200</v>
      </c>
      <c r="AU353">
        <v>71.120689999999996</v>
      </c>
      <c r="AW353" t="s">
        <v>150</v>
      </c>
      <c r="AX353">
        <v>0.46400000000000002</v>
      </c>
      <c r="AY353">
        <v>1104700</v>
      </c>
      <c r="AZ353">
        <v>26.486000000000001</v>
      </c>
      <c r="BA353">
        <v>29.382856</v>
      </c>
      <c r="BB353">
        <v>3.6171435999999999</v>
      </c>
      <c r="BC353">
        <v>0.12310388</v>
      </c>
      <c r="BD353">
        <v>33.513286999999998</v>
      </c>
      <c r="BE353">
        <v>-0.51328660000000004</v>
      </c>
      <c r="BF353">
        <v>-1.5315914E-2</v>
      </c>
      <c r="BG353">
        <v>36455100</v>
      </c>
      <c r="BH353">
        <v>1.2459412999999999</v>
      </c>
      <c r="BI353">
        <v>15</v>
      </c>
      <c r="BJ353">
        <v>0</v>
      </c>
      <c r="BK353" t="b">
        <v>0</v>
      </c>
      <c r="BL353">
        <v>2</v>
      </c>
      <c r="BM353">
        <v>796892400000</v>
      </c>
      <c r="BN353" t="s">
        <v>1235</v>
      </c>
    </row>
    <row r="354" spans="1:66" x14ac:dyDescent="0.2">
      <c r="A354" t="s">
        <v>1236</v>
      </c>
      <c r="C354" t="s">
        <v>142</v>
      </c>
      <c r="D354" t="s">
        <v>143</v>
      </c>
      <c r="E354" t="s">
        <v>162</v>
      </c>
      <c r="F354" t="b">
        <v>0</v>
      </c>
      <c r="G354" t="s">
        <v>46</v>
      </c>
      <c r="H354" t="s">
        <v>223</v>
      </c>
      <c r="I354" t="s">
        <v>1790</v>
      </c>
      <c r="J354" t="s">
        <v>1791</v>
      </c>
      <c r="K354" t="s">
        <v>1792</v>
      </c>
      <c r="L354" t="s">
        <v>224</v>
      </c>
      <c r="M354" t="s">
        <v>225</v>
      </c>
      <c r="N354">
        <v>7200000</v>
      </c>
      <c r="O354" t="s">
        <v>226</v>
      </c>
      <c r="P354" t="b">
        <v>0</v>
      </c>
      <c r="Q354">
        <v>4.6000034000000002E-3</v>
      </c>
      <c r="R354">
        <v>3.0183749999999998</v>
      </c>
      <c r="S354">
        <v>1589538197</v>
      </c>
      <c r="T354">
        <v>0.157</v>
      </c>
      <c r="U354">
        <v>0.16539999999999999</v>
      </c>
      <c r="V354" t="s">
        <v>6455</v>
      </c>
      <c r="W354">
        <v>0.15540000000000001</v>
      </c>
      <c r="X354">
        <v>433000</v>
      </c>
      <c r="Y354">
        <v>0.15240000000000001</v>
      </c>
      <c r="Z354">
        <v>0.15679999999999999</v>
      </c>
      <c r="AA354">
        <v>0.15939999999999999</v>
      </c>
      <c r="AB354">
        <v>0</v>
      </c>
      <c r="AC354">
        <v>0</v>
      </c>
      <c r="AD354" t="s">
        <v>227</v>
      </c>
      <c r="AE354" t="s">
        <v>49</v>
      </c>
      <c r="AF354">
        <v>0.16539999999999999</v>
      </c>
      <c r="AG354">
        <v>1941715</v>
      </c>
      <c r="AH354">
        <v>1143511</v>
      </c>
      <c r="AI354">
        <v>4.7000005999999997E-2</v>
      </c>
      <c r="AJ354">
        <v>0.42727280000000001</v>
      </c>
      <c r="AK354" t="s">
        <v>1793</v>
      </c>
      <c r="AL354">
        <v>-0.37199998000000001</v>
      </c>
      <c r="AM354">
        <v>-0.70321359999999999</v>
      </c>
      <c r="AN354">
        <v>0.11</v>
      </c>
      <c r="AO354">
        <v>0.52900000000000003</v>
      </c>
      <c r="AP354">
        <v>1576108800</v>
      </c>
      <c r="AQ354">
        <v>1597244340</v>
      </c>
      <c r="AR354">
        <v>1597244340</v>
      </c>
      <c r="AS354">
        <v>1597244340</v>
      </c>
      <c r="AU354">
        <v>1.0902779</v>
      </c>
      <c r="AW354" t="s">
        <v>150</v>
      </c>
      <c r="AX354">
        <v>0.14399999999999999</v>
      </c>
      <c r="AY354">
        <v>2025720064</v>
      </c>
      <c r="AZ354">
        <v>1.034</v>
      </c>
      <c r="BA354">
        <v>0.17232</v>
      </c>
      <c r="BB354">
        <v>-1.5319988E-2</v>
      </c>
      <c r="BC354">
        <v>-8.8904300000000006E-2</v>
      </c>
      <c r="BD354">
        <v>0.2159084</v>
      </c>
      <c r="BE354">
        <v>-5.8908387999999999E-2</v>
      </c>
      <c r="BF354">
        <v>-0.27283973</v>
      </c>
      <c r="BG354">
        <v>318038048</v>
      </c>
      <c r="BH354">
        <v>0.15183753</v>
      </c>
      <c r="BI354">
        <v>15</v>
      </c>
      <c r="BJ354">
        <v>0</v>
      </c>
      <c r="BK354" t="b">
        <v>0</v>
      </c>
      <c r="BL354">
        <v>4</v>
      </c>
      <c r="BM354">
        <v>873702000000</v>
      </c>
      <c r="BN354" t="s">
        <v>1236</v>
      </c>
    </row>
    <row r="355" spans="1:66" x14ac:dyDescent="0.2">
      <c r="A355" t="s">
        <v>1237</v>
      </c>
      <c r="C355" t="s">
        <v>142</v>
      </c>
      <c r="D355" t="s">
        <v>143</v>
      </c>
      <c r="E355" t="s">
        <v>162</v>
      </c>
      <c r="F355" t="b">
        <v>0</v>
      </c>
      <c r="G355" t="s">
        <v>46</v>
      </c>
      <c r="H355" t="s">
        <v>223</v>
      </c>
      <c r="I355" t="s">
        <v>1794</v>
      </c>
      <c r="J355" t="s">
        <v>1795</v>
      </c>
      <c r="K355" t="s">
        <v>1796</v>
      </c>
      <c r="L355" t="s">
        <v>224</v>
      </c>
      <c r="M355" t="s">
        <v>225</v>
      </c>
      <c r="N355">
        <v>7200000</v>
      </c>
      <c r="O355" t="s">
        <v>226</v>
      </c>
      <c r="P355" t="b">
        <v>0</v>
      </c>
      <c r="Q355">
        <v>6</v>
      </c>
      <c r="R355">
        <v>0.62305295000000005</v>
      </c>
      <c r="S355">
        <v>1589536625</v>
      </c>
      <c r="T355">
        <v>969</v>
      </c>
      <c r="U355">
        <v>1024</v>
      </c>
      <c r="V355" t="s">
        <v>6456</v>
      </c>
      <c r="W355">
        <v>964</v>
      </c>
      <c r="X355">
        <v>457</v>
      </c>
      <c r="Y355">
        <v>963</v>
      </c>
      <c r="Z355">
        <v>968</v>
      </c>
      <c r="AA355">
        <v>973</v>
      </c>
      <c r="AB355">
        <v>0</v>
      </c>
      <c r="AC355">
        <v>0</v>
      </c>
      <c r="AD355" t="s">
        <v>227</v>
      </c>
      <c r="AE355" t="s">
        <v>46</v>
      </c>
      <c r="AF355">
        <v>1024</v>
      </c>
      <c r="AG355">
        <v>2610</v>
      </c>
      <c r="AH355">
        <v>1719</v>
      </c>
      <c r="AI355">
        <v>269</v>
      </c>
      <c r="AJ355">
        <v>0.38428572</v>
      </c>
      <c r="AK355" t="s">
        <v>1797</v>
      </c>
      <c r="AL355">
        <v>-327</v>
      </c>
      <c r="AM355">
        <v>-0.25231480000000001</v>
      </c>
      <c r="AN355">
        <v>700</v>
      </c>
      <c r="AO355">
        <v>1296</v>
      </c>
      <c r="AP355">
        <v>1587081600</v>
      </c>
      <c r="AT355">
        <v>40</v>
      </c>
      <c r="AU355">
        <v>22.159714000000001</v>
      </c>
      <c r="AV355">
        <v>4.1536864E-2</v>
      </c>
      <c r="AW355" t="s">
        <v>150</v>
      </c>
      <c r="AX355">
        <v>43.728000000000002</v>
      </c>
      <c r="AY355">
        <v>1431810</v>
      </c>
      <c r="AZ355">
        <v>511.19900000000001</v>
      </c>
      <c r="BA355">
        <v>942.48569999999995</v>
      </c>
      <c r="BB355">
        <v>26.514282000000001</v>
      </c>
      <c r="BC355">
        <v>2.8132292E-2</v>
      </c>
      <c r="BD355">
        <v>1089.5035</v>
      </c>
      <c r="BE355">
        <v>-120.50354</v>
      </c>
      <c r="BF355">
        <v>-0.110604085</v>
      </c>
      <c r="BG355">
        <v>1387423872</v>
      </c>
      <c r="BH355">
        <v>1.8955436000000001</v>
      </c>
      <c r="BI355">
        <v>15</v>
      </c>
      <c r="BJ355">
        <v>0</v>
      </c>
      <c r="BK355" t="b">
        <v>0</v>
      </c>
      <c r="BL355">
        <v>2</v>
      </c>
      <c r="BM355">
        <v>796892400000</v>
      </c>
      <c r="BN355" t="s">
        <v>1237</v>
      </c>
    </row>
    <row r="356" spans="1:66" x14ac:dyDescent="0.2">
      <c r="A356" t="s">
        <v>1238</v>
      </c>
      <c r="C356" t="s">
        <v>142</v>
      </c>
      <c r="D356" t="s">
        <v>143</v>
      </c>
      <c r="E356" t="s">
        <v>162</v>
      </c>
      <c r="F356" t="b">
        <v>0</v>
      </c>
      <c r="G356" t="s">
        <v>46</v>
      </c>
      <c r="H356" t="s">
        <v>223</v>
      </c>
      <c r="I356" t="s">
        <v>1798</v>
      </c>
      <c r="J356" t="s">
        <v>1799</v>
      </c>
      <c r="K356" t="s">
        <v>1800</v>
      </c>
      <c r="L356" t="s">
        <v>224</v>
      </c>
      <c r="M356" t="s">
        <v>225</v>
      </c>
      <c r="N356">
        <v>7200000</v>
      </c>
      <c r="O356" t="s">
        <v>226</v>
      </c>
      <c r="P356" t="b">
        <v>0</v>
      </c>
      <c r="Q356">
        <v>0.5</v>
      </c>
      <c r="R356">
        <v>1.4492754000000001</v>
      </c>
      <c r="S356">
        <v>1589538845</v>
      </c>
      <c r="T356">
        <v>35</v>
      </c>
      <c r="U356">
        <v>35.4</v>
      </c>
      <c r="V356" t="s">
        <v>6457</v>
      </c>
      <c r="W356">
        <v>34.5</v>
      </c>
      <c r="X356">
        <v>996</v>
      </c>
      <c r="Y356">
        <v>34.5</v>
      </c>
      <c r="Z356">
        <v>35.4</v>
      </c>
      <c r="AA356">
        <v>35.9</v>
      </c>
      <c r="AB356">
        <v>0</v>
      </c>
      <c r="AC356">
        <v>0</v>
      </c>
      <c r="AD356" t="s">
        <v>227</v>
      </c>
      <c r="AE356" t="s">
        <v>46</v>
      </c>
      <c r="AF356">
        <v>34.5</v>
      </c>
      <c r="AG356">
        <v>19757</v>
      </c>
      <c r="AH356">
        <v>10654</v>
      </c>
      <c r="AI356">
        <v>7.7999989999999997</v>
      </c>
      <c r="AJ356">
        <v>0.28676467999999999</v>
      </c>
      <c r="AK356" t="s">
        <v>1801</v>
      </c>
      <c r="AL356">
        <v>-11</v>
      </c>
      <c r="AM356">
        <v>-0.23913044</v>
      </c>
      <c r="AN356">
        <v>27.2</v>
      </c>
      <c r="AO356">
        <v>46</v>
      </c>
      <c r="AW356" t="s">
        <v>150</v>
      </c>
      <c r="AX356">
        <v>-0.18099999999999999</v>
      </c>
      <c r="AY356">
        <v>15051600</v>
      </c>
      <c r="AZ356">
        <v>10.266999999999999</v>
      </c>
      <c r="BA356">
        <v>35.157142999999998</v>
      </c>
      <c r="BB356">
        <v>-0.15714264</v>
      </c>
      <c r="BC356">
        <v>-4.4697215999999996E-3</v>
      </c>
      <c r="BD356">
        <v>38.915035000000003</v>
      </c>
      <c r="BE356">
        <v>-3.9150352000000002</v>
      </c>
      <c r="BF356">
        <v>-0.10060470000000001</v>
      </c>
      <c r="BG356">
        <v>532598496</v>
      </c>
      <c r="BH356">
        <v>3.4089801</v>
      </c>
      <c r="BI356">
        <v>15</v>
      </c>
      <c r="BJ356">
        <v>0</v>
      </c>
      <c r="BK356" t="b">
        <v>0</v>
      </c>
      <c r="BL356">
        <v>2</v>
      </c>
      <c r="BM356">
        <v>1521705600000</v>
      </c>
      <c r="BN356" t="s">
        <v>1238</v>
      </c>
    </row>
    <row r="357" spans="1:66" x14ac:dyDescent="0.2">
      <c r="A357" t="s">
        <v>1239</v>
      </c>
      <c r="C357" t="s">
        <v>142</v>
      </c>
      <c r="D357" t="s">
        <v>143</v>
      </c>
      <c r="E357" t="s">
        <v>162</v>
      </c>
      <c r="F357" t="b">
        <v>0</v>
      </c>
      <c r="G357" t="s">
        <v>46</v>
      </c>
      <c r="H357" t="s">
        <v>223</v>
      </c>
      <c r="I357" t="s">
        <v>1802</v>
      </c>
      <c r="J357" t="s">
        <v>1803</v>
      </c>
      <c r="K357" t="s">
        <v>1804</v>
      </c>
      <c r="L357" t="s">
        <v>224</v>
      </c>
      <c r="M357" t="s">
        <v>225</v>
      </c>
      <c r="N357">
        <v>7200000</v>
      </c>
      <c r="O357" t="s">
        <v>226</v>
      </c>
      <c r="P357" t="b">
        <v>0</v>
      </c>
      <c r="Q357">
        <v>0</v>
      </c>
      <c r="R357">
        <v>0</v>
      </c>
      <c r="S357">
        <v>1589459740</v>
      </c>
      <c r="T357">
        <v>91</v>
      </c>
      <c r="U357">
        <v>92.5</v>
      </c>
      <c r="V357" t="s">
        <v>1805</v>
      </c>
      <c r="W357">
        <v>91</v>
      </c>
      <c r="X357">
        <v>710</v>
      </c>
      <c r="Y357">
        <v>91</v>
      </c>
      <c r="Z357">
        <v>91</v>
      </c>
      <c r="AA357">
        <v>92</v>
      </c>
      <c r="AB357">
        <v>0</v>
      </c>
      <c r="AC357">
        <v>0</v>
      </c>
      <c r="AD357" t="s">
        <v>227</v>
      </c>
      <c r="AE357" t="s">
        <v>46</v>
      </c>
      <c r="AF357">
        <v>91.5</v>
      </c>
      <c r="AG357">
        <v>1257</v>
      </c>
      <c r="AH357">
        <v>635</v>
      </c>
      <c r="AI357">
        <v>8</v>
      </c>
      <c r="AJ357">
        <v>9.6385540000000006E-2</v>
      </c>
      <c r="AK357" t="s">
        <v>1806</v>
      </c>
      <c r="AL357">
        <v>-19</v>
      </c>
      <c r="AM357">
        <v>-0.17272726999999999</v>
      </c>
      <c r="AN357">
        <v>83</v>
      </c>
      <c r="AO357">
        <v>110</v>
      </c>
      <c r="AP357">
        <v>1555459200</v>
      </c>
      <c r="AT357">
        <v>3.6</v>
      </c>
      <c r="AU357">
        <v>21.226965</v>
      </c>
      <c r="AV357">
        <v>3.9560436999999997E-2</v>
      </c>
      <c r="AW357" t="s">
        <v>150</v>
      </c>
      <c r="AX357">
        <v>4.2869999999999999</v>
      </c>
      <c r="AY357">
        <v>2729550</v>
      </c>
      <c r="AZ357">
        <v>91.918999999999997</v>
      </c>
      <c r="BA357">
        <v>90.828575000000001</v>
      </c>
      <c r="BB357">
        <v>0.17142487000000001</v>
      </c>
      <c r="BC357">
        <v>1.8873450999999999E-3</v>
      </c>
      <c r="BD357">
        <v>97.28322</v>
      </c>
      <c r="BE357">
        <v>-6.2832184</v>
      </c>
      <c r="BF357">
        <v>-6.4586870000000005E-2</v>
      </c>
      <c r="BG357">
        <v>531571936</v>
      </c>
      <c r="BH357">
        <v>0.9900021</v>
      </c>
      <c r="BI357">
        <v>15</v>
      </c>
      <c r="BJ357">
        <v>0</v>
      </c>
      <c r="BK357" t="b">
        <v>0</v>
      </c>
      <c r="BL357">
        <v>2</v>
      </c>
      <c r="BM357">
        <v>1334646000000</v>
      </c>
      <c r="BN357" t="s">
        <v>1239</v>
      </c>
    </row>
    <row r="358" spans="1:66" x14ac:dyDescent="0.2">
      <c r="A358" t="s">
        <v>1240</v>
      </c>
      <c r="C358" t="s">
        <v>142</v>
      </c>
      <c r="D358" t="s">
        <v>143</v>
      </c>
      <c r="E358" t="s">
        <v>162</v>
      </c>
      <c r="F358" t="b">
        <v>0</v>
      </c>
      <c r="G358" t="s">
        <v>46</v>
      </c>
      <c r="H358" t="s">
        <v>223</v>
      </c>
      <c r="I358" t="s">
        <v>1807</v>
      </c>
      <c r="J358" t="s">
        <v>1808</v>
      </c>
      <c r="K358" t="s">
        <v>1809</v>
      </c>
      <c r="L358" t="s">
        <v>224</v>
      </c>
      <c r="M358" t="s">
        <v>225</v>
      </c>
      <c r="N358">
        <v>7200000</v>
      </c>
      <c r="O358" t="s">
        <v>226</v>
      </c>
      <c r="P358" t="b">
        <v>0</v>
      </c>
      <c r="Q358">
        <v>1.25</v>
      </c>
      <c r="R358">
        <v>1.6371971000000001</v>
      </c>
      <c r="S358">
        <v>1589538826</v>
      </c>
      <c r="T358">
        <v>77.599999999999994</v>
      </c>
      <c r="U358">
        <v>78.8</v>
      </c>
      <c r="V358" t="s">
        <v>6258</v>
      </c>
      <c r="W358">
        <v>77.25</v>
      </c>
      <c r="X358">
        <v>32348</v>
      </c>
      <c r="Y358">
        <v>76.349999999999994</v>
      </c>
      <c r="Z358">
        <v>77.599999999999994</v>
      </c>
      <c r="AA358">
        <v>77.7</v>
      </c>
      <c r="AB358">
        <v>0</v>
      </c>
      <c r="AC358">
        <v>0</v>
      </c>
      <c r="AD358" t="s">
        <v>227</v>
      </c>
      <c r="AE358" t="s">
        <v>46</v>
      </c>
      <c r="AF358">
        <v>78.8</v>
      </c>
      <c r="AG358">
        <v>71236</v>
      </c>
      <c r="AH358">
        <v>65480</v>
      </c>
      <c r="AI358">
        <v>18.75</v>
      </c>
      <c r="AJ358">
        <v>0.31860664</v>
      </c>
      <c r="AK358" t="s">
        <v>1810</v>
      </c>
      <c r="AL358">
        <v>-19.400002000000001</v>
      </c>
      <c r="AM358">
        <v>-0.20000002</v>
      </c>
      <c r="AN358">
        <v>58.85</v>
      </c>
      <c r="AO358">
        <v>97</v>
      </c>
      <c r="AP358">
        <v>1588204800</v>
      </c>
      <c r="AQ358">
        <v>1595343540</v>
      </c>
      <c r="AR358">
        <v>1595343540</v>
      </c>
      <c r="AS358">
        <v>1595343540</v>
      </c>
      <c r="AT358">
        <v>2.1</v>
      </c>
      <c r="AU358">
        <v>14.173515999999999</v>
      </c>
      <c r="AV358">
        <v>2.7504911999999999E-2</v>
      </c>
      <c r="AW358" t="s">
        <v>150</v>
      </c>
      <c r="AX358">
        <v>5.4749999999999996</v>
      </c>
      <c r="AY358">
        <v>37500000</v>
      </c>
      <c r="AZ358">
        <v>32.555</v>
      </c>
      <c r="BA358">
        <v>75.142849999999996</v>
      </c>
      <c r="BB358">
        <v>2.4571456999999999</v>
      </c>
      <c r="BC358">
        <v>3.2699659999999998E-2</v>
      </c>
      <c r="BD358">
        <v>85.412930000000003</v>
      </c>
      <c r="BE358">
        <v>-7.8129350000000004</v>
      </c>
      <c r="BF358">
        <v>-9.1472510000000007E-2</v>
      </c>
      <c r="BG358">
        <v>2909999872</v>
      </c>
      <c r="BH358">
        <v>2.3836583999999998</v>
      </c>
      <c r="BI358">
        <v>15</v>
      </c>
      <c r="BJ358">
        <v>0</v>
      </c>
      <c r="BK358" t="b">
        <v>0</v>
      </c>
      <c r="BL358">
        <v>2</v>
      </c>
      <c r="BM358">
        <v>1399446000000</v>
      </c>
      <c r="BN358" t="s">
        <v>1240</v>
      </c>
    </row>
    <row r="359" spans="1:66" x14ac:dyDescent="0.2">
      <c r="A359" t="s">
        <v>1241</v>
      </c>
      <c r="C359" t="s">
        <v>142</v>
      </c>
      <c r="D359" t="s">
        <v>143</v>
      </c>
      <c r="E359" t="s">
        <v>162</v>
      </c>
      <c r="F359" t="b">
        <v>0</v>
      </c>
      <c r="G359" t="s">
        <v>46</v>
      </c>
      <c r="H359" t="s">
        <v>223</v>
      </c>
      <c r="I359" t="s">
        <v>1811</v>
      </c>
      <c r="J359" t="s">
        <v>1812</v>
      </c>
      <c r="K359" t="s">
        <v>1813</v>
      </c>
      <c r="L359" t="s">
        <v>224</v>
      </c>
      <c r="M359" t="s">
        <v>225</v>
      </c>
      <c r="N359">
        <v>7200000</v>
      </c>
      <c r="O359" t="s">
        <v>226</v>
      </c>
      <c r="P359" t="b">
        <v>0</v>
      </c>
      <c r="Q359">
        <v>27</v>
      </c>
      <c r="R359">
        <v>1.3075060999999999</v>
      </c>
      <c r="S359">
        <v>1589538849</v>
      </c>
      <c r="T359">
        <v>2092</v>
      </c>
      <c r="U359">
        <v>2101</v>
      </c>
      <c r="V359" t="s">
        <v>6458</v>
      </c>
      <c r="W359">
        <v>2074</v>
      </c>
      <c r="X359">
        <v>8251</v>
      </c>
      <c r="Y359">
        <v>2065</v>
      </c>
      <c r="Z359">
        <v>2091</v>
      </c>
      <c r="AA359">
        <v>2094</v>
      </c>
      <c r="AB359">
        <v>0</v>
      </c>
      <c r="AC359">
        <v>0</v>
      </c>
      <c r="AD359" t="s">
        <v>227</v>
      </c>
      <c r="AE359" t="s">
        <v>46</v>
      </c>
      <c r="AF359">
        <v>2074</v>
      </c>
      <c r="AG359">
        <v>46176</v>
      </c>
      <c r="AH359">
        <v>28441</v>
      </c>
      <c r="AI359">
        <v>290.5</v>
      </c>
      <c r="AJ359">
        <v>0.16125450999999999</v>
      </c>
      <c r="AK359" t="s">
        <v>1814</v>
      </c>
      <c r="AL359">
        <v>-784</v>
      </c>
      <c r="AM359">
        <v>-0.27260083000000002</v>
      </c>
      <c r="AN359">
        <v>1801.5</v>
      </c>
      <c r="AO359">
        <v>2876</v>
      </c>
      <c r="AP359">
        <v>1585526400</v>
      </c>
      <c r="AQ359">
        <v>1563451200</v>
      </c>
      <c r="AT359">
        <v>80</v>
      </c>
      <c r="AU359">
        <v>23.99633</v>
      </c>
      <c r="AV359">
        <v>3.8740919999999998E-2</v>
      </c>
      <c r="AW359" t="s">
        <v>150</v>
      </c>
      <c r="AX359">
        <v>87.18</v>
      </c>
      <c r="AY359">
        <v>7482800</v>
      </c>
      <c r="AZ359">
        <v>200.46600000000001</v>
      </c>
      <c r="BA359">
        <v>2206.2285000000002</v>
      </c>
      <c r="BB359">
        <v>-114.228516</v>
      </c>
      <c r="BC359">
        <v>-5.1775469999999997E-2</v>
      </c>
      <c r="BD359">
        <v>2471</v>
      </c>
      <c r="BE359">
        <v>-379</v>
      </c>
      <c r="BF359">
        <v>-0.15337919999999999</v>
      </c>
      <c r="BG359">
        <v>15654018048</v>
      </c>
      <c r="BH359">
        <v>10.435684</v>
      </c>
      <c r="BI359">
        <v>15</v>
      </c>
      <c r="BJ359">
        <v>0</v>
      </c>
      <c r="BK359" t="b">
        <v>0</v>
      </c>
      <c r="BL359">
        <v>2</v>
      </c>
      <c r="BM359">
        <v>796892400000</v>
      </c>
      <c r="BN359" t="s">
        <v>1241</v>
      </c>
    </row>
    <row r="360" spans="1:66" x14ac:dyDescent="0.2">
      <c r="A360" t="s">
        <v>1242</v>
      </c>
      <c r="C360" t="s">
        <v>142</v>
      </c>
      <c r="D360" t="s">
        <v>143</v>
      </c>
      <c r="E360" t="s">
        <v>162</v>
      </c>
      <c r="F360" t="b">
        <v>0</v>
      </c>
      <c r="G360" t="s">
        <v>46</v>
      </c>
      <c r="H360" t="s">
        <v>223</v>
      </c>
      <c r="I360" t="s">
        <v>1815</v>
      </c>
      <c r="J360" t="s">
        <v>1816</v>
      </c>
      <c r="K360" t="s">
        <v>1817</v>
      </c>
      <c r="L360" t="s">
        <v>224</v>
      </c>
      <c r="M360" t="s">
        <v>225</v>
      </c>
      <c r="N360">
        <v>7200000</v>
      </c>
      <c r="O360" t="s">
        <v>226</v>
      </c>
      <c r="P360" t="b">
        <v>0</v>
      </c>
      <c r="Q360">
        <v>9.7999880000000008</v>
      </c>
      <c r="R360">
        <v>2.2685156000000002</v>
      </c>
      <c r="S360">
        <v>1589538648</v>
      </c>
      <c r="T360">
        <v>441.8</v>
      </c>
      <c r="U360">
        <v>444</v>
      </c>
      <c r="V360" t="s">
        <v>6459</v>
      </c>
      <c r="W360">
        <v>433.4</v>
      </c>
      <c r="X360">
        <v>2422</v>
      </c>
      <c r="Y360">
        <v>432</v>
      </c>
      <c r="Z360">
        <v>441.8</v>
      </c>
      <c r="AA360">
        <v>442.6</v>
      </c>
      <c r="AB360">
        <v>0</v>
      </c>
      <c r="AC360">
        <v>0</v>
      </c>
      <c r="AD360" t="s">
        <v>227</v>
      </c>
      <c r="AE360" t="s">
        <v>46</v>
      </c>
      <c r="AF360">
        <v>433.4</v>
      </c>
      <c r="AG360">
        <v>19415</v>
      </c>
      <c r="AH360">
        <v>9534</v>
      </c>
      <c r="AI360">
        <v>128.29999000000001</v>
      </c>
      <c r="AJ360">
        <v>0.40925034999999998</v>
      </c>
      <c r="AK360" t="s">
        <v>1818</v>
      </c>
      <c r="AL360">
        <v>-57.700012000000001</v>
      </c>
      <c r="AM360">
        <v>-0.11551554</v>
      </c>
      <c r="AN360">
        <v>313.5</v>
      </c>
      <c r="AO360">
        <v>499.5</v>
      </c>
      <c r="AP360">
        <v>1556150400</v>
      </c>
      <c r="AQ360">
        <v>1583326800</v>
      </c>
      <c r="AR360">
        <v>1583326800</v>
      </c>
      <c r="AS360">
        <v>1583326800</v>
      </c>
      <c r="AT360">
        <v>2.8</v>
      </c>
      <c r="AU360">
        <v>35.259377000000001</v>
      </c>
      <c r="AV360">
        <v>6.4814813000000004E-3</v>
      </c>
      <c r="AW360" t="s">
        <v>150</v>
      </c>
      <c r="AX360">
        <v>12.53</v>
      </c>
      <c r="AY360">
        <v>4106410</v>
      </c>
      <c r="AZ360">
        <v>168.43899999999999</v>
      </c>
      <c r="BA360">
        <v>430.66570000000002</v>
      </c>
      <c r="BB360">
        <v>11.134277000000001</v>
      </c>
      <c r="BC360">
        <v>2.5853642999999999E-2</v>
      </c>
      <c r="BD360">
        <v>436.28881999999999</v>
      </c>
      <c r="BE360">
        <v>5.5111694</v>
      </c>
      <c r="BF360">
        <v>1.26319295E-2</v>
      </c>
      <c r="BG360">
        <v>1814211840</v>
      </c>
      <c r="BH360">
        <v>2.6229079</v>
      </c>
      <c r="BI360">
        <v>15</v>
      </c>
      <c r="BJ360">
        <v>0</v>
      </c>
      <c r="BK360" t="b">
        <v>0</v>
      </c>
      <c r="BL360">
        <v>2</v>
      </c>
      <c r="BM360">
        <v>796892400000</v>
      </c>
      <c r="BN360" t="s">
        <v>1242</v>
      </c>
    </row>
    <row r="361" spans="1:66" x14ac:dyDescent="0.2">
      <c r="A361" t="s">
        <v>1243</v>
      </c>
      <c r="C361" t="s">
        <v>142</v>
      </c>
      <c r="D361" t="s">
        <v>143</v>
      </c>
      <c r="E361" t="s">
        <v>162</v>
      </c>
      <c r="F361" t="b">
        <v>0</v>
      </c>
      <c r="G361" t="s">
        <v>46</v>
      </c>
      <c r="H361" t="s">
        <v>223</v>
      </c>
      <c r="I361" t="s">
        <v>1819</v>
      </c>
      <c r="J361" t="s">
        <v>1820</v>
      </c>
      <c r="K361" t="s">
        <v>1821</v>
      </c>
      <c r="L361" t="s">
        <v>224</v>
      </c>
      <c r="M361" t="s">
        <v>225</v>
      </c>
      <c r="N361">
        <v>7200000</v>
      </c>
      <c r="O361" t="s">
        <v>226</v>
      </c>
      <c r="P361" t="b">
        <v>0</v>
      </c>
      <c r="Q361">
        <v>5.9999466000000001E-2</v>
      </c>
      <c r="R361">
        <v>0.40187182999999999</v>
      </c>
      <c r="S361">
        <v>1589538856</v>
      </c>
      <c r="T361">
        <v>14.99</v>
      </c>
      <c r="U361">
        <v>15.11</v>
      </c>
      <c r="V361" t="s">
        <v>6460</v>
      </c>
      <c r="W361">
        <v>14.88</v>
      </c>
      <c r="X361">
        <v>346714</v>
      </c>
      <c r="Y361">
        <v>14.93</v>
      </c>
      <c r="Z361">
        <v>14.97</v>
      </c>
      <c r="AA361">
        <v>14.99</v>
      </c>
      <c r="AB361">
        <v>0</v>
      </c>
      <c r="AC361">
        <v>0</v>
      </c>
      <c r="AD361" t="s">
        <v>227</v>
      </c>
      <c r="AE361" t="s">
        <v>49</v>
      </c>
      <c r="AF361">
        <v>15.02</v>
      </c>
      <c r="AG361">
        <v>1892531</v>
      </c>
      <c r="AH361">
        <v>1385744</v>
      </c>
      <c r="AI361">
        <v>4.87</v>
      </c>
      <c r="AJ361">
        <v>0.48122527999999998</v>
      </c>
      <c r="AK361" t="s">
        <v>1822</v>
      </c>
      <c r="AL361">
        <v>-1.8500004000000001</v>
      </c>
      <c r="AM361">
        <v>-0.10985751000000001</v>
      </c>
      <c r="AN361">
        <v>10.119999999999999</v>
      </c>
      <c r="AO361">
        <v>16.84</v>
      </c>
      <c r="AP361">
        <v>1586995200</v>
      </c>
      <c r="AQ361">
        <v>1582646340</v>
      </c>
      <c r="AR361">
        <v>1595948340</v>
      </c>
      <c r="AS361">
        <v>1596470400</v>
      </c>
      <c r="AT361">
        <v>5.8250000000000002</v>
      </c>
      <c r="AU361">
        <v>1.2492707999999999</v>
      </c>
      <c r="AV361">
        <v>0.39015402999999999</v>
      </c>
      <c r="AW361" t="s">
        <v>150</v>
      </c>
      <c r="AX361">
        <v>11.999000000000001</v>
      </c>
      <c r="AY361">
        <v>320033984</v>
      </c>
      <c r="AZ361">
        <v>83.427999999999997</v>
      </c>
      <c r="BA361">
        <v>15.375999999999999</v>
      </c>
      <c r="BB361">
        <v>-0.38600063000000001</v>
      </c>
      <c r="BC361">
        <v>-2.5104097999999998E-2</v>
      </c>
      <c r="BD361">
        <v>14.755665</v>
      </c>
      <c r="BE361">
        <v>0.23433494999999999</v>
      </c>
      <c r="BF361">
        <v>1.5881014999999998E-2</v>
      </c>
      <c r="BG361">
        <v>4797504512</v>
      </c>
      <c r="BH361">
        <v>0.17967588000000001</v>
      </c>
      <c r="BI361">
        <v>15</v>
      </c>
      <c r="BJ361">
        <v>0</v>
      </c>
      <c r="BK361" t="b">
        <v>0</v>
      </c>
      <c r="BL361">
        <v>2</v>
      </c>
      <c r="BM361">
        <v>1538118000000</v>
      </c>
      <c r="BN361" t="s">
        <v>1243</v>
      </c>
    </row>
    <row r="362" spans="1:66" x14ac:dyDescent="0.2">
      <c r="A362" t="s">
        <v>1244</v>
      </c>
      <c r="C362" t="s">
        <v>142</v>
      </c>
      <c r="D362" t="s">
        <v>143</v>
      </c>
      <c r="E362" t="s">
        <v>162</v>
      </c>
      <c r="F362" t="b">
        <v>0</v>
      </c>
      <c r="G362" t="s">
        <v>46</v>
      </c>
      <c r="H362" t="s">
        <v>223</v>
      </c>
      <c r="I362" t="s">
        <v>1823</v>
      </c>
      <c r="J362" t="s">
        <v>1824</v>
      </c>
      <c r="K362" t="s">
        <v>1825</v>
      </c>
      <c r="L362" t="s">
        <v>224</v>
      </c>
      <c r="M362" t="s">
        <v>225</v>
      </c>
      <c r="N362">
        <v>7200000</v>
      </c>
      <c r="O362" t="s">
        <v>226</v>
      </c>
      <c r="P362" t="b">
        <v>0</v>
      </c>
      <c r="Q362">
        <v>1.1500092</v>
      </c>
      <c r="R362">
        <v>0.71340519999999996</v>
      </c>
      <c r="S362">
        <v>1589538851</v>
      </c>
      <c r="T362">
        <v>162.35</v>
      </c>
      <c r="U362">
        <v>164.05</v>
      </c>
      <c r="V362" t="s">
        <v>6461</v>
      </c>
      <c r="W362">
        <v>161.75</v>
      </c>
      <c r="X362">
        <v>186320</v>
      </c>
      <c r="Y362">
        <v>161.19999999999999</v>
      </c>
      <c r="Z362">
        <v>162.30000000000001</v>
      </c>
      <c r="AA362">
        <v>162.4</v>
      </c>
      <c r="AB362">
        <v>0</v>
      </c>
      <c r="AC362">
        <v>0</v>
      </c>
      <c r="AD362" t="s">
        <v>227</v>
      </c>
      <c r="AE362" t="s">
        <v>46</v>
      </c>
      <c r="AF362">
        <v>163.30000000000001</v>
      </c>
      <c r="AG362">
        <v>873593</v>
      </c>
      <c r="AH362">
        <v>565175</v>
      </c>
      <c r="AI362">
        <v>37.250008000000001</v>
      </c>
      <c r="AJ362">
        <v>0.29776185999999999</v>
      </c>
      <c r="AK362" t="s">
        <v>1826</v>
      </c>
      <c r="AL362">
        <v>-34.199997000000003</v>
      </c>
      <c r="AM362">
        <v>-0.17400151</v>
      </c>
      <c r="AN362">
        <v>125.1</v>
      </c>
      <c r="AO362">
        <v>196.55</v>
      </c>
      <c r="AP362">
        <v>1587945600</v>
      </c>
      <c r="AQ362">
        <v>1595516340</v>
      </c>
      <c r="AR362">
        <v>1595516340</v>
      </c>
      <c r="AS362">
        <v>1595516340</v>
      </c>
      <c r="AT362">
        <v>2.2999999999999998</v>
      </c>
      <c r="AU362">
        <v>33.752600000000001</v>
      </c>
      <c r="AV362">
        <v>1.4267989999999999E-2</v>
      </c>
      <c r="AW362" t="s">
        <v>150</v>
      </c>
      <c r="AX362">
        <v>4.8099999999999996</v>
      </c>
      <c r="AY362">
        <v>141690000</v>
      </c>
      <c r="AZ362">
        <v>22.041</v>
      </c>
      <c r="BA362">
        <v>161.69721999999999</v>
      </c>
      <c r="BB362">
        <v>0.65278625000000001</v>
      </c>
      <c r="BC362">
        <v>4.0370900000000001E-3</v>
      </c>
      <c r="BD362">
        <v>170.95103</v>
      </c>
      <c r="BE362">
        <v>-8.6010279999999995</v>
      </c>
      <c r="BF362">
        <v>-5.0312817000000003E-2</v>
      </c>
      <c r="BG362">
        <v>23011328000</v>
      </c>
      <c r="BH362">
        <v>7.3658184999999996</v>
      </c>
      <c r="BI362">
        <v>15</v>
      </c>
      <c r="BJ362">
        <v>0</v>
      </c>
      <c r="BK362" t="b">
        <v>0</v>
      </c>
      <c r="BL362">
        <v>2</v>
      </c>
      <c r="BM362">
        <v>796892400000</v>
      </c>
      <c r="BN362" t="s">
        <v>1244</v>
      </c>
    </row>
    <row r="363" spans="1:66" x14ac:dyDescent="0.2">
      <c r="A363" t="s">
        <v>1245</v>
      </c>
      <c r="C363" t="s">
        <v>142</v>
      </c>
      <c r="D363" t="s">
        <v>143</v>
      </c>
      <c r="E363" t="s">
        <v>162</v>
      </c>
      <c r="F363" t="b">
        <v>0</v>
      </c>
      <c r="G363" t="s">
        <v>46</v>
      </c>
      <c r="H363" t="s">
        <v>223</v>
      </c>
      <c r="I363" t="s">
        <v>1827</v>
      </c>
      <c r="J363" t="s">
        <v>1828</v>
      </c>
      <c r="K363" t="s">
        <v>1829</v>
      </c>
      <c r="L363" t="s">
        <v>224</v>
      </c>
      <c r="M363" t="s">
        <v>225</v>
      </c>
      <c r="N363">
        <v>7200000</v>
      </c>
      <c r="O363" t="s">
        <v>226</v>
      </c>
      <c r="P363" t="b">
        <v>0</v>
      </c>
      <c r="Q363">
        <v>120</v>
      </c>
      <c r="R363">
        <v>2.5917925999999998</v>
      </c>
      <c r="S363">
        <v>1589536347</v>
      </c>
      <c r="T363">
        <v>4750</v>
      </c>
      <c r="U363">
        <v>4800</v>
      </c>
      <c r="V363" t="s">
        <v>6462</v>
      </c>
      <c r="W363">
        <v>4710</v>
      </c>
      <c r="X363">
        <v>35</v>
      </c>
      <c r="Y363">
        <v>4630</v>
      </c>
      <c r="Z363">
        <v>4730</v>
      </c>
      <c r="AA363">
        <v>4760</v>
      </c>
      <c r="AB363">
        <v>0</v>
      </c>
      <c r="AC363">
        <v>0</v>
      </c>
      <c r="AD363" t="s">
        <v>227</v>
      </c>
      <c r="AE363" t="s">
        <v>46</v>
      </c>
      <c r="AF363">
        <v>4710</v>
      </c>
      <c r="AG363">
        <v>192</v>
      </c>
      <c r="AH363">
        <v>63</v>
      </c>
      <c r="AI363">
        <v>1470</v>
      </c>
      <c r="AJ363">
        <v>0.44817072000000002</v>
      </c>
      <c r="AK363" t="s">
        <v>1830</v>
      </c>
      <c r="AL363">
        <v>-1510</v>
      </c>
      <c r="AM363">
        <v>-0.24121405000000001</v>
      </c>
      <c r="AN363">
        <v>3280</v>
      </c>
      <c r="AO363">
        <v>6260</v>
      </c>
      <c r="AP363">
        <v>1588204800</v>
      </c>
      <c r="AT363">
        <v>15</v>
      </c>
      <c r="AU363">
        <v>9.7233059999999993E-3</v>
      </c>
      <c r="AV363">
        <v>3.2397408999999999E-3</v>
      </c>
      <c r="AW363" t="s">
        <v>150</v>
      </c>
      <c r="AX363">
        <v>488517</v>
      </c>
      <c r="AY363">
        <v>100000</v>
      </c>
      <c r="AZ363">
        <v>1670825</v>
      </c>
      <c r="BA363">
        <v>4744.857</v>
      </c>
      <c r="BB363">
        <v>5.1430664000000004</v>
      </c>
      <c r="BC363">
        <v>1.0839243999999999E-3</v>
      </c>
      <c r="BD363">
        <v>5198.5312000000004</v>
      </c>
      <c r="BE363">
        <v>-448.53125</v>
      </c>
      <c r="BF363">
        <v>-8.6280380000000004E-2</v>
      </c>
      <c r="BG363">
        <v>475000000</v>
      </c>
      <c r="BH363">
        <v>2.8429069E-3</v>
      </c>
      <c r="BI363">
        <v>15</v>
      </c>
      <c r="BJ363">
        <v>0</v>
      </c>
      <c r="BK363" t="b">
        <v>0</v>
      </c>
      <c r="BL363">
        <v>2</v>
      </c>
      <c r="BM363">
        <v>796892400000</v>
      </c>
      <c r="BN363" t="s">
        <v>1245</v>
      </c>
    </row>
    <row r="364" spans="1:66" x14ac:dyDescent="0.2">
      <c r="A364" t="s">
        <v>1246</v>
      </c>
      <c r="C364" t="s">
        <v>142</v>
      </c>
      <c r="D364" t="s">
        <v>143</v>
      </c>
      <c r="E364" t="s">
        <v>162</v>
      </c>
      <c r="F364" t="b">
        <v>0</v>
      </c>
      <c r="G364" t="s">
        <v>46</v>
      </c>
      <c r="H364" t="s">
        <v>223</v>
      </c>
      <c r="I364" t="s">
        <v>1831</v>
      </c>
      <c r="J364" t="s">
        <v>1832</v>
      </c>
      <c r="K364" t="s">
        <v>1833</v>
      </c>
      <c r="L364" t="s">
        <v>224</v>
      </c>
      <c r="M364" t="s">
        <v>225</v>
      </c>
      <c r="N364">
        <v>7200000</v>
      </c>
      <c r="O364" t="s">
        <v>226</v>
      </c>
      <c r="P364" t="b">
        <v>0</v>
      </c>
      <c r="Q364">
        <v>0.61999892999999995</v>
      </c>
      <c r="R364">
        <v>3.3297469999999998</v>
      </c>
      <c r="S364">
        <v>1589538846</v>
      </c>
      <c r="T364">
        <v>19.239999999999998</v>
      </c>
      <c r="U364">
        <v>19.38</v>
      </c>
      <c r="V364" t="s">
        <v>6463</v>
      </c>
      <c r="W364">
        <v>18.62</v>
      </c>
      <c r="X364">
        <v>423093</v>
      </c>
      <c r="Y364">
        <v>18.62</v>
      </c>
      <c r="Z364">
        <v>19.12</v>
      </c>
      <c r="AA364">
        <v>19.239999999999998</v>
      </c>
      <c r="AD364" t="s">
        <v>227</v>
      </c>
      <c r="AE364" t="s">
        <v>46</v>
      </c>
      <c r="AF364">
        <v>18.82</v>
      </c>
      <c r="AG364">
        <v>617419</v>
      </c>
      <c r="AH364">
        <v>3035946</v>
      </c>
      <c r="AI364">
        <v>6.24</v>
      </c>
      <c r="AJ364">
        <v>0.48</v>
      </c>
      <c r="AK364" t="s">
        <v>1834</v>
      </c>
      <c r="AL364">
        <v>-7.16</v>
      </c>
      <c r="AM364">
        <v>-0.27121213</v>
      </c>
      <c r="AN364">
        <v>13</v>
      </c>
      <c r="AO364">
        <v>26.4</v>
      </c>
      <c r="AP364">
        <v>1590105600</v>
      </c>
      <c r="AT364">
        <v>1.64</v>
      </c>
      <c r="AU364">
        <v>2.6028137</v>
      </c>
      <c r="AV364">
        <v>8.8077329999999995E-2</v>
      </c>
      <c r="AW364" t="s">
        <v>150</v>
      </c>
      <c r="AX364">
        <v>7.3920000000000003</v>
      </c>
      <c r="AY364">
        <v>158580992</v>
      </c>
      <c r="AZ364">
        <v>37.088999999999999</v>
      </c>
      <c r="BA364">
        <v>19.119429</v>
      </c>
      <c r="BB364">
        <v>0.12057113999999999</v>
      </c>
      <c r="BC364">
        <v>6.3062099999999996E-3</v>
      </c>
      <c r="BD364">
        <v>20.747831000000001</v>
      </c>
      <c r="BE364">
        <v>-1.5078316</v>
      </c>
      <c r="BF364">
        <v>-7.2674180000000005E-2</v>
      </c>
      <c r="BG364">
        <v>3051098368</v>
      </c>
      <c r="BH364">
        <v>0.51875216000000002</v>
      </c>
      <c r="BI364">
        <v>15</v>
      </c>
      <c r="BJ364">
        <v>0</v>
      </c>
      <c r="BK364" t="b">
        <v>0</v>
      </c>
      <c r="BL364">
        <v>2</v>
      </c>
      <c r="BM364">
        <v>1571900400000</v>
      </c>
      <c r="BN364" t="s">
        <v>1246</v>
      </c>
    </row>
    <row r="365" spans="1:66" x14ac:dyDescent="0.2">
      <c r="A365" t="s">
        <v>1247</v>
      </c>
      <c r="C365" t="s">
        <v>142</v>
      </c>
      <c r="D365" t="s">
        <v>143</v>
      </c>
      <c r="E365" t="s">
        <v>162</v>
      </c>
      <c r="F365" t="b">
        <v>0</v>
      </c>
      <c r="G365" t="s">
        <v>46</v>
      </c>
      <c r="H365" t="s">
        <v>223</v>
      </c>
      <c r="I365" t="s">
        <v>1835</v>
      </c>
      <c r="J365" t="s">
        <v>1836</v>
      </c>
      <c r="K365" t="s">
        <v>1837</v>
      </c>
      <c r="L365" t="s">
        <v>224</v>
      </c>
      <c r="M365" t="s">
        <v>225</v>
      </c>
      <c r="N365">
        <v>7200000</v>
      </c>
      <c r="O365" t="s">
        <v>226</v>
      </c>
      <c r="P365" t="b">
        <v>0</v>
      </c>
      <c r="Q365">
        <v>2.25</v>
      </c>
      <c r="R365">
        <v>1.2482663000000001</v>
      </c>
      <c r="S365">
        <v>1589538856</v>
      </c>
      <c r="T365">
        <v>182.5</v>
      </c>
      <c r="U365">
        <v>185.8</v>
      </c>
      <c r="V365" t="s">
        <v>6464</v>
      </c>
      <c r="W365">
        <v>182.05</v>
      </c>
      <c r="X365">
        <v>104493</v>
      </c>
      <c r="Y365">
        <v>180.25</v>
      </c>
      <c r="Z365">
        <v>182.25</v>
      </c>
      <c r="AA365">
        <v>182.45</v>
      </c>
      <c r="AB365">
        <v>0</v>
      </c>
      <c r="AC365">
        <v>0</v>
      </c>
      <c r="AD365" t="s">
        <v>227</v>
      </c>
      <c r="AE365" t="s">
        <v>46</v>
      </c>
      <c r="AF365">
        <v>182.3</v>
      </c>
      <c r="AG365">
        <v>487847</v>
      </c>
      <c r="AH365">
        <v>351496</v>
      </c>
      <c r="AI365">
        <v>41.5</v>
      </c>
      <c r="AJ365">
        <v>0.29432625000000001</v>
      </c>
      <c r="AK365" t="s">
        <v>1838</v>
      </c>
      <c r="AL365">
        <v>-76.100005999999993</v>
      </c>
      <c r="AM365">
        <v>-0.29427690000000001</v>
      </c>
      <c r="AN365">
        <v>141</v>
      </c>
      <c r="AO365">
        <v>258.60000000000002</v>
      </c>
      <c r="AP365">
        <v>1560902400</v>
      </c>
      <c r="AQ365">
        <v>1589864400</v>
      </c>
      <c r="AR365">
        <v>1589864400</v>
      </c>
      <c r="AS365">
        <v>1589864400</v>
      </c>
      <c r="AT365">
        <v>2.9</v>
      </c>
      <c r="AU365">
        <v>19.073996999999999</v>
      </c>
      <c r="AV365">
        <v>1.6088767E-2</v>
      </c>
      <c r="AW365" t="s">
        <v>150</v>
      </c>
      <c r="AX365">
        <v>9.5679999999999996</v>
      </c>
      <c r="AY365">
        <v>63505500</v>
      </c>
      <c r="AZ365">
        <v>35.189</v>
      </c>
      <c r="BA365">
        <v>176.43</v>
      </c>
      <c r="BB365">
        <v>6.0700073000000003</v>
      </c>
      <c r="BC365">
        <v>3.4404624000000002E-2</v>
      </c>
      <c r="BD365">
        <v>213.11538999999999</v>
      </c>
      <c r="BE365">
        <v>-30.615386999999998</v>
      </c>
      <c r="BF365">
        <v>-0.14365638999999999</v>
      </c>
      <c r="BG365">
        <v>11589753856</v>
      </c>
      <c r="BH365">
        <v>5.18628</v>
      </c>
      <c r="BI365">
        <v>15</v>
      </c>
      <c r="BJ365">
        <v>0</v>
      </c>
      <c r="BK365" t="b">
        <v>0</v>
      </c>
      <c r="BL365">
        <v>2</v>
      </c>
      <c r="BM365">
        <v>1001314800000</v>
      </c>
      <c r="BN365" t="s">
        <v>1247</v>
      </c>
    </row>
    <row r="366" spans="1:66" x14ac:dyDescent="0.2">
      <c r="A366" t="s">
        <v>1248</v>
      </c>
      <c r="C366" t="s">
        <v>142</v>
      </c>
      <c r="D366" t="s">
        <v>143</v>
      </c>
      <c r="E366" t="s">
        <v>162</v>
      </c>
      <c r="F366" t="b">
        <v>0</v>
      </c>
      <c r="G366" t="s">
        <v>48</v>
      </c>
      <c r="H366" t="s">
        <v>223</v>
      </c>
      <c r="I366" t="s">
        <v>1839</v>
      </c>
      <c r="J366" t="s">
        <v>1840</v>
      </c>
      <c r="K366" t="s">
        <v>1841</v>
      </c>
      <c r="L366" t="s">
        <v>224</v>
      </c>
      <c r="M366" t="s">
        <v>225</v>
      </c>
      <c r="N366">
        <v>7200000</v>
      </c>
      <c r="O366" t="s">
        <v>226</v>
      </c>
      <c r="P366" t="b">
        <v>0</v>
      </c>
      <c r="Q366">
        <v>-0.60000039999999999</v>
      </c>
      <c r="R366">
        <v>-5.6603810000000001</v>
      </c>
      <c r="S366">
        <v>1589536180</v>
      </c>
      <c r="T366">
        <v>10</v>
      </c>
      <c r="U366">
        <v>10.1</v>
      </c>
      <c r="V366" t="s">
        <v>6465</v>
      </c>
      <c r="W366">
        <v>10</v>
      </c>
      <c r="X366">
        <v>2270</v>
      </c>
      <c r="Y366">
        <v>10.6</v>
      </c>
      <c r="Z366">
        <v>9.9</v>
      </c>
      <c r="AA366">
        <v>10.7</v>
      </c>
      <c r="AB366">
        <v>0</v>
      </c>
      <c r="AC366">
        <v>0</v>
      </c>
      <c r="AD366" t="s">
        <v>227</v>
      </c>
      <c r="AE366" t="s">
        <v>48</v>
      </c>
      <c r="AF366">
        <v>10.1</v>
      </c>
      <c r="AG366">
        <v>946</v>
      </c>
      <c r="AH366">
        <v>579</v>
      </c>
      <c r="AI366">
        <v>0.94999979999999995</v>
      </c>
      <c r="AJ366">
        <v>0.104972355</v>
      </c>
      <c r="AK366" t="s">
        <v>1842</v>
      </c>
      <c r="AL366">
        <v>-27.529999</v>
      </c>
      <c r="AM366">
        <v>-0.73354649999999999</v>
      </c>
      <c r="AN366">
        <v>9.0500000000000007</v>
      </c>
      <c r="AO366">
        <v>37.53</v>
      </c>
      <c r="AP366">
        <v>1559692800</v>
      </c>
      <c r="AT366">
        <v>0.95</v>
      </c>
      <c r="AV366">
        <v>8.9622640000000003E-2</v>
      </c>
      <c r="AW366" t="s">
        <v>150</v>
      </c>
      <c r="AX366">
        <v>-2.5339999999999998</v>
      </c>
      <c r="AY366">
        <v>5339510</v>
      </c>
      <c r="AZ366">
        <v>34.351999999999997</v>
      </c>
      <c r="BA366">
        <v>11.306452</v>
      </c>
      <c r="BB366">
        <v>-1.3064518000000001</v>
      </c>
      <c r="BC366">
        <v>-0.11554923</v>
      </c>
      <c r="BD366">
        <v>17.200855000000001</v>
      </c>
      <c r="BE366">
        <v>-7.2008552999999997</v>
      </c>
      <c r="BF366">
        <v>-0.41863355000000002</v>
      </c>
      <c r="BG366">
        <v>53395100</v>
      </c>
      <c r="BH366">
        <v>0.29110386999999999</v>
      </c>
      <c r="BI366">
        <v>15</v>
      </c>
      <c r="BJ366">
        <v>0</v>
      </c>
      <c r="BK366" t="b">
        <v>0</v>
      </c>
      <c r="BL366">
        <v>2</v>
      </c>
      <c r="BM366">
        <v>941356800000</v>
      </c>
      <c r="BN366" t="s">
        <v>1248</v>
      </c>
    </row>
    <row r="367" spans="1:66" x14ac:dyDescent="0.2">
      <c r="A367" t="s">
        <v>410</v>
      </c>
      <c r="C367" t="s">
        <v>142</v>
      </c>
      <c r="D367" t="s">
        <v>143</v>
      </c>
      <c r="E367" t="s">
        <v>162</v>
      </c>
      <c r="F367" t="b">
        <v>0</v>
      </c>
      <c r="G367" t="s">
        <v>46</v>
      </c>
      <c r="H367" t="s">
        <v>223</v>
      </c>
      <c r="I367" t="s">
        <v>457</v>
      </c>
      <c r="J367" t="s">
        <v>458</v>
      </c>
      <c r="K367" t="s">
        <v>459</v>
      </c>
      <c r="L367" t="s">
        <v>224</v>
      </c>
      <c r="M367" t="s">
        <v>225</v>
      </c>
      <c r="N367">
        <v>7200000</v>
      </c>
      <c r="O367" t="s">
        <v>226</v>
      </c>
      <c r="P367" t="b">
        <v>0</v>
      </c>
      <c r="Q367">
        <v>1</v>
      </c>
      <c r="R367">
        <v>0.25412962</v>
      </c>
      <c r="S367">
        <v>1589538479</v>
      </c>
      <c r="T367">
        <v>394.5</v>
      </c>
      <c r="U367">
        <v>400</v>
      </c>
      <c r="V367" t="s">
        <v>6325</v>
      </c>
      <c r="W367">
        <v>394</v>
      </c>
      <c r="X367">
        <v>924</v>
      </c>
      <c r="Y367">
        <v>393.5</v>
      </c>
      <c r="Z367">
        <v>393.5</v>
      </c>
      <c r="AA367">
        <v>394</v>
      </c>
      <c r="AB367">
        <v>0</v>
      </c>
      <c r="AC367">
        <v>0</v>
      </c>
      <c r="AD367" t="s">
        <v>227</v>
      </c>
      <c r="AE367" t="s">
        <v>46</v>
      </c>
      <c r="AF367">
        <v>398</v>
      </c>
      <c r="AG367">
        <v>4256</v>
      </c>
      <c r="AH367">
        <v>3353</v>
      </c>
      <c r="AI367">
        <v>58.5</v>
      </c>
      <c r="AJ367">
        <v>0.17410714999999999</v>
      </c>
      <c r="AK367" t="s">
        <v>460</v>
      </c>
      <c r="AL367">
        <v>-93.5</v>
      </c>
      <c r="AM367">
        <v>-0.19159836</v>
      </c>
      <c r="AN367">
        <v>336</v>
      </c>
      <c r="AO367">
        <v>488</v>
      </c>
      <c r="AP367">
        <v>1588636800</v>
      </c>
      <c r="AQ367">
        <v>1597208400</v>
      </c>
      <c r="AR367">
        <v>1597208400</v>
      </c>
      <c r="AS367">
        <v>1597208400</v>
      </c>
      <c r="AT367">
        <v>16</v>
      </c>
      <c r="AU367">
        <v>13.940422</v>
      </c>
      <c r="AV367">
        <v>4.0660735000000003E-2</v>
      </c>
      <c r="AW367" t="s">
        <v>150</v>
      </c>
      <c r="AX367">
        <v>28.298999999999999</v>
      </c>
      <c r="AY367">
        <v>5981180</v>
      </c>
      <c r="AZ367">
        <v>426.27100000000002</v>
      </c>
      <c r="BA367">
        <v>402.7</v>
      </c>
      <c r="BB367">
        <v>-8.2000119999999992</v>
      </c>
      <c r="BC367">
        <v>-2.0362582000000001E-2</v>
      </c>
      <c r="BD367">
        <v>433.97903000000002</v>
      </c>
      <c r="BE367">
        <v>-39.479033999999999</v>
      </c>
      <c r="BF367">
        <v>-9.0969910000000001E-2</v>
      </c>
      <c r="BG367">
        <v>2359575552</v>
      </c>
      <c r="BH367">
        <v>0.92546759999999995</v>
      </c>
      <c r="BI367">
        <v>15</v>
      </c>
      <c r="BJ367">
        <v>0</v>
      </c>
      <c r="BK367" t="b">
        <v>0</v>
      </c>
      <c r="BL367">
        <v>2</v>
      </c>
      <c r="BM367">
        <v>986194800000</v>
      </c>
      <c r="BN367" t="s">
        <v>410</v>
      </c>
    </row>
    <row r="368" spans="1:66" x14ac:dyDescent="0.2">
      <c r="A368" t="s">
        <v>409</v>
      </c>
      <c r="C368" t="s">
        <v>142</v>
      </c>
      <c r="D368" t="s">
        <v>143</v>
      </c>
      <c r="E368" t="s">
        <v>162</v>
      </c>
      <c r="F368" t="b">
        <v>0</v>
      </c>
      <c r="G368" t="s">
        <v>46</v>
      </c>
      <c r="H368" t="s">
        <v>223</v>
      </c>
      <c r="I368" t="s">
        <v>453</v>
      </c>
      <c r="J368" t="s">
        <v>454</v>
      </c>
      <c r="K368" t="s">
        <v>455</v>
      </c>
      <c r="L368" t="s">
        <v>224</v>
      </c>
      <c r="M368" t="s">
        <v>225</v>
      </c>
      <c r="N368">
        <v>7200000</v>
      </c>
      <c r="O368" t="s">
        <v>226</v>
      </c>
      <c r="P368" t="b">
        <v>0</v>
      </c>
      <c r="Q368">
        <v>0.73999786000000001</v>
      </c>
      <c r="R368">
        <v>1.9270776999999999</v>
      </c>
      <c r="S368">
        <v>1589538623</v>
      </c>
      <c r="T368">
        <v>39.14</v>
      </c>
      <c r="U368">
        <v>39.4</v>
      </c>
      <c r="V368" t="s">
        <v>6324</v>
      </c>
      <c r="W368">
        <v>38.5</v>
      </c>
      <c r="X368">
        <v>140116</v>
      </c>
      <c r="Y368">
        <v>38.4</v>
      </c>
      <c r="Z368">
        <v>39.119999999999997</v>
      </c>
      <c r="AA368">
        <v>39.200000000000003</v>
      </c>
      <c r="AB368">
        <v>0</v>
      </c>
      <c r="AC368">
        <v>0</v>
      </c>
      <c r="AD368" t="s">
        <v>227</v>
      </c>
      <c r="AE368" t="s">
        <v>46</v>
      </c>
      <c r="AF368">
        <v>38.659999999999997</v>
      </c>
      <c r="AG368">
        <v>339710</v>
      </c>
      <c r="AH368">
        <v>240293</v>
      </c>
      <c r="AI368">
        <v>1.7399979000000001</v>
      </c>
      <c r="AJ368">
        <v>4.6524006999999999E-2</v>
      </c>
      <c r="AK368" t="s">
        <v>456</v>
      </c>
      <c r="AL368">
        <v>-11.209999</v>
      </c>
      <c r="AM368">
        <v>-0.22264149999999999</v>
      </c>
      <c r="AN368">
        <v>37.4</v>
      </c>
      <c r="AO368">
        <v>50.35</v>
      </c>
      <c r="AP368">
        <v>1588809600</v>
      </c>
      <c r="AT368">
        <v>1.2</v>
      </c>
      <c r="AU368">
        <v>30.746267</v>
      </c>
      <c r="AV368">
        <v>3.125E-2</v>
      </c>
      <c r="AW368" t="s">
        <v>150</v>
      </c>
      <c r="AX368">
        <v>1.2729999999999999</v>
      </c>
      <c r="AY368">
        <v>100000000</v>
      </c>
      <c r="AZ368">
        <v>8.4160000000000004</v>
      </c>
      <c r="BA368">
        <v>42.663429999999998</v>
      </c>
      <c r="BB368">
        <v>-3.5234299</v>
      </c>
      <c r="BC368">
        <v>-8.2586649999999998E-2</v>
      </c>
      <c r="BD368">
        <v>45.896644999999999</v>
      </c>
      <c r="BE368">
        <v>-6.7566449999999998</v>
      </c>
      <c r="BF368">
        <v>-0.14721437000000001</v>
      </c>
      <c r="BG368">
        <v>3913999872</v>
      </c>
      <c r="BH368">
        <v>4.6506653</v>
      </c>
      <c r="BI368">
        <v>15</v>
      </c>
      <c r="BJ368">
        <v>0</v>
      </c>
      <c r="BK368" t="b">
        <v>0</v>
      </c>
      <c r="BL368">
        <v>2</v>
      </c>
      <c r="BM368">
        <v>1554966000000</v>
      </c>
      <c r="BN368" t="s">
        <v>409</v>
      </c>
    </row>
    <row r="369" spans="1:66" x14ac:dyDescent="0.2">
      <c r="A369" t="s">
        <v>1249</v>
      </c>
      <c r="C369" t="s">
        <v>142</v>
      </c>
      <c r="D369" t="s">
        <v>143</v>
      </c>
      <c r="E369" t="s">
        <v>162</v>
      </c>
      <c r="F369" t="b">
        <v>0</v>
      </c>
      <c r="G369" t="s">
        <v>46</v>
      </c>
      <c r="H369" t="s">
        <v>223</v>
      </c>
      <c r="I369" t="s">
        <v>1843</v>
      </c>
      <c r="J369" t="s">
        <v>1844</v>
      </c>
      <c r="K369" t="s">
        <v>1845</v>
      </c>
      <c r="L369" t="s">
        <v>224</v>
      </c>
      <c r="M369" t="s">
        <v>225</v>
      </c>
      <c r="N369">
        <v>7200000</v>
      </c>
      <c r="O369" t="s">
        <v>226</v>
      </c>
      <c r="P369" t="b">
        <v>0</v>
      </c>
      <c r="Q369">
        <v>0</v>
      </c>
      <c r="R369">
        <v>0</v>
      </c>
      <c r="S369">
        <v>1589445297</v>
      </c>
      <c r="T369">
        <v>37.799999999999997</v>
      </c>
      <c r="U369">
        <v>38</v>
      </c>
      <c r="V369" t="s">
        <v>1846</v>
      </c>
      <c r="W369">
        <v>37.799999999999997</v>
      </c>
      <c r="X369">
        <v>266</v>
      </c>
      <c r="Y369">
        <v>37.799999999999997</v>
      </c>
      <c r="Z369">
        <v>37.799999999999997</v>
      </c>
      <c r="AA369">
        <v>39.799999999999997</v>
      </c>
      <c r="AB369">
        <v>0</v>
      </c>
      <c r="AC369">
        <v>0</v>
      </c>
      <c r="AD369" t="s">
        <v>227</v>
      </c>
      <c r="AE369" t="s">
        <v>46</v>
      </c>
      <c r="AF369">
        <v>38</v>
      </c>
      <c r="AG369">
        <v>518</v>
      </c>
      <c r="AH369">
        <v>261</v>
      </c>
      <c r="AI369">
        <v>2.7999991999999998</v>
      </c>
      <c r="AJ369">
        <v>7.9999976E-2</v>
      </c>
      <c r="AK369" t="s">
        <v>1847</v>
      </c>
      <c r="AL369">
        <v>-16.7</v>
      </c>
      <c r="AM369">
        <v>-0.30642202000000002</v>
      </c>
      <c r="AN369">
        <v>35</v>
      </c>
      <c r="AO369">
        <v>54.5</v>
      </c>
      <c r="AP369">
        <v>1556841600</v>
      </c>
      <c r="AT369">
        <v>1</v>
      </c>
      <c r="AU369">
        <v>18.712872000000001</v>
      </c>
      <c r="AV369">
        <v>2.6455026E-2</v>
      </c>
      <c r="AW369" t="s">
        <v>150</v>
      </c>
      <c r="AX369">
        <v>2.02</v>
      </c>
      <c r="AY369">
        <v>3360000</v>
      </c>
      <c r="AZ369">
        <v>52.98</v>
      </c>
      <c r="BA369">
        <v>38.53143</v>
      </c>
      <c r="BB369">
        <v>-0.73143005000000005</v>
      </c>
      <c r="BC369">
        <v>-1.8982685999999999E-2</v>
      </c>
      <c r="BD369">
        <v>44.224476000000003</v>
      </c>
      <c r="BE369">
        <v>-6.4244766000000002</v>
      </c>
      <c r="BF369">
        <v>-0.1452697</v>
      </c>
      <c r="BG369">
        <v>127008000</v>
      </c>
      <c r="BH369">
        <v>0.71347680000000002</v>
      </c>
      <c r="BI369">
        <v>15</v>
      </c>
      <c r="BJ369">
        <v>0</v>
      </c>
      <c r="BK369" t="b">
        <v>0</v>
      </c>
      <c r="BL369">
        <v>2</v>
      </c>
      <c r="BM369">
        <v>892018800000</v>
      </c>
      <c r="BN369" t="s">
        <v>1249</v>
      </c>
    </row>
    <row r="370" spans="1:66" x14ac:dyDescent="0.2">
      <c r="A370" t="s">
        <v>413</v>
      </c>
      <c r="C370" t="s">
        <v>142</v>
      </c>
      <c r="D370" t="s">
        <v>143</v>
      </c>
      <c r="E370" t="s">
        <v>162</v>
      </c>
      <c r="F370" t="b">
        <v>0</v>
      </c>
      <c r="G370" t="s">
        <v>46</v>
      </c>
      <c r="H370" t="s">
        <v>223</v>
      </c>
      <c r="I370" t="s">
        <v>469</v>
      </c>
      <c r="J370" t="s">
        <v>470</v>
      </c>
      <c r="K370" t="s">
        <v>471</v>
      </c>
      <c r="L370" t="s">
        <v>224</v>
      </c>
      <c r="M370" t="s">
        <v>225</v>
      </c>
      <c r="N370">
        <v>7200000</v>
      </c>
      <c r="O370" t="s">
        <v>226</v>
      </c>
      <c r="P370" t="b">
        <v>0</v>
      </c>
      <c r="Q370">
        <v>-11.399963</v>
      </c>
      <c r="R370">
        <v>-1.72309</v>
      </c>
      <c r="S370">
        <v>1589538786</v>
      </c>
      <c r="T370">
        <v>650.20000000000005</v>
      </c>
      <c r="U370">
        <v>673.2</v>
      </c>
      <c r="V370" t="s">
        <v>6328</v>
      </c>
      <c r="W370">
        <v>634</v>
      </c>
      <c r="X370">
        <v>86087</v>
      </c>
      <c r="Y370">
        <v>661.6</v>
      </c>
      <c r="Z370">
        <v>650.20000000000005</v>
      </c>
      <c r="AA370">
        <v>650.6</v>
      </c>
      <c r="AB370">
        <v>0</v>
      </c>
      <c r="AC370">
        <v>0</v>
      </c>
      <c r="AD370" t="s">
        <v>227</v>
      </c>
      <c r="AE370" t="s">
        <v>46</v>
      </c>
      <c r="AF370">
        <v>665</v>
      </c>
      <c r="AG370">
        <v>110799</v>
      </c>
      <c r="AH370">
        <v>85748</v>
      </c>
      <c r="AI370">
        <v>103</v>
      </c>
      <c r="AJ370">
        <v>0.18823098999999999</v>
      </c>
      <c r="AK370" t="s">
        <v>472</v>
      </c>
      <c r="AL370">
        <v>-415.3</v>
      </c>
      <c r="AM370">
        <v>-0.38977005999999997</v>
      </c>
      <c r="AN370">
        <v>547.20000000000005</v>
      </c>
      <c r="AO370">
        <v>1065.5</v>
      </c>
      <c r="AP370">
        <v>1586908800</v>
      </c>
      <c r="AQ370">
        <v>1597293000</v>
      </c>
      <c r="AR370">
        <v>1597293000</v>
      </c>
      <c r="AS370">
        <v>1597293000</v>
      </c>
      <c r="AT370">
        <v>5.75</v>
      </c>
      <c r="AU370">
        <v>33.759087000000001</v>
      </c>
      <c r="AV370">
        <v>8.6910519999999995E-3</v>
      </c>
      <c r="AW370" t="s">
        <v>150</v>
      </c>
      <c r="AX370">
        <v>19.260000000000002</v>
      </c>
      <c r="AY370">
        <v>15893300</v>
      </c>
      <c r="AZ370">
        <v>85.936000000000007</v>
      </c>
      <c r="BA370">
        <v>729.04570000000001</v>
      </c>
      <c r="BB370">
        <v>-78.845699999999994</v>
      </c>
      <c r="BC370">
        <v>-0.10814918599999999</v>
      </c>
      <c r="BD370">
        <v>870.17693999999995</v>
      </c>
      <c r="BE370">
        <v>-219.97693000000001</v>
      </c>
      <c r="BF370">
        <v>-0.25279563999999999</v>
      </c>
      <c r="BG370">
        <v>10333824000</v>
      </c>
      <c r="BH370">
        <v>7.5660962999999999</v>
      </c>
      <c r="BI370">
        <v>15</v>
      </c>
      <c r="BJ370">
        <v>0</v>
      </c>
      <c r="BK370" t="b">
        <v>0</v>
      </c>
      <c r="BL370">
        <v>2</v>
      </c>
      <c r="BM370">
        <v>900658800000</v>
      </c>
      <c r="BN370" t="s">
        <v>413</v>
      </c>
    </row>
    <row r="371" spans="1:66" x14ac:dyDescent="0.2">
      <c r="A371" t="s">
        <v>1250</v>
      </c>
      <c r="C371" t="s">
        <v>142</v>
      </c>
      <c r="D371" t="s">
        <v>143</v>
      </c>
      <c r="E371" t="s">
        <v>162</v>
      </c>
      <c r="F371" t="b">
        <v>0</v>
      </c>
      <c r="G371" t="s">
        <v>46</v>
      </c>
      <c r="H371" t="s">
        <v>223</v>
      </c>
      <c r="I371" t="s">
        <v>1848</v>
      </c>
      <c r="J371" t="s">
        <v>1849</v>
      </c>
      <c r="K371" t="s">
        <v>1850</v>
      </c>
      <c r="L371" t="s">
        <v>224</v>
      </c>
      <c r="M371" t="s">
        <v>225</v>
      </c>
      <c r="N371">
        <v>7200000</v>
      </c>
      <c r="O371" t="s">
        <v>226</v>
      </c>
      <c r="P371" t="b">
        <v>0</v>
      </c>
      <c r="Q371">
        <v>0.80000305000000005</v>
      </c>
      <c r="R371">
        <v>1.2260584000000001</v>
      </c>
      <c r="S371">
        <v>1589538617</v>
      </c>
      <c r="T371">
        <v>66.05</v>
      </c>
      <c r="U371">
        <v>67.55</v>
      </c>
      <c r="V371" t="s">
        <v>6466</v>
      </c>
      <c r="W371">
        <v>65.599999999999994</v>
      </c>
      <c r="X371">
        <v>43032</v>
      </c>
      <c r="Y371">
        <v>65.25</v>
      </c>
      <c r="Z371">
        <v>65.900000000000006</v>
      </c>
      <c r="AA371">
        <v>66.2</v>
      </c>
      <c r="AB371">
        <v>0</v>
      </c>
      <c r="AC371">
        <v>0</v>
      </c>
      <c r="AD371" t="s">
        <v>227</v>
      </c>
      <c r="AE371" t="s">
        <v>46</v>
      </c>
      <c r="AF371">
        <v>66.099999999999994</v>
      </c>
      <c r="AG371">
        <v>187858</v>
      </c>
      <c r="AH371">
        <v>103304</v>
      </c>
      <c r="AI371">
        <v>25.930004</v>
      </c>
      <c r="AJ371">
        <v>0.64631116</v>
      </c>
      <c r="AK371" t="s">
        <v>1851</v>
      </c>
      <c r="AL371">
        <v>-45.25</v>
      </c>
      <c r="AM371">
        <v>-0.40655883999999998</v>
      </c>
      <c r="AN371">
        <v>40.119999999999997</v>
      </c>
      <c r="AO371">
        <v>111.3</v>
      </c>
      <c r="AP371">
        <v>1587427200</v>
      </c>
      <c r="AQ371">
        <v>1595563200</v>
      </c>
      <c r="AR371">
        <v>1595563200</v>
      </c>
      <c r="AS371">
        <v>1595563200</v>
      </c>
      <c r="AT371">
        <v>4</v>
      </c>
      <c r="AU371">
        <v>14.743304</v>
      </c>
      <c r="AV371">
        <v>6.1302679999999998E-2</v>
      </c>
      <c r="AW371" t="s">
        <v>150</v>
      </c>
      <c r="AX371">
        <v>4.4800000000000004</v>
      </c>
      <c r="AY371">
        <v>34056400</v>
      </c>
      <c r="AZ371">
        <v>46.462000000000003</v>
      </c>
      <c r="BA371">
        <v>64.468575000000001</v>
      </c>
      <c r="BB371">
        <v>1.5814284999999999</v>
      </c>
      <c r="BC371">
        <v>2.4530223E-2</v>
      </c>
      <c r="BD371">
        <v>90.778949999999995</v>
      </c>
      <c r="BE371">
        <v>-24.728950000000001</v>
      </c>
      <c r="BF371">
        <v>-0.27240842999999998</v>
      </c>
      <c r="BG371">
        <v>2247113472</v>
      </c>
      <c r="BH371">
        <v>1.4215918999999999</v>
      </c>
      <c r="BI371">
        <v>15</v>
      </c>
      <c r="BJ371">
        <v>0</v>
      </c>
      <c r="BK371" t="b">
        <v>0</v>
      </c>
      <c r="BL371">
        <v>2</v>
      </c>
      <c r="BM371">
        <v>796892400000</v>
      </c>
      <c r="BN371" t="s">
        <v>1250</v>
      </c>
    </row>
    <row r="372" spans="1:66" x14ac:dyDescent="0.2">
      <c r="A372" t="s">
        <v>1251</v>
      </c>
      <c r="C372" t="s">
        <v>142</v>
      </c>
      <c r="D372" t="s">
        <v>143</v>
      </c>
      <c r="E372" t="s">
        <v>162</v>
      </c>
      <c r="F372" t="b">
        <v>0</v>
      </c>
      <c r="G372" t="s">
        <v>46</v>
      </c>
      <c r="H372" t="s">
        <v>223</v>
      </c>
      <c r="I372" t="s">
        <v>1852</v>
      </c>
      <c r="J372" t="s">
        <v>1853</v>
      </c>
      <c r="K372" t="s">
        <v>1854</v>
      </c>
      <c r="L372" t="s">
        <v>224</v>
      </c>
      <c r="M372" t="s">
        <v>225</v>
      </c>
      <c r="N372">
        <v>7200000</v>
      </c>
      <c r="O372" t="s">
        <v>226</v>
      </c>
      <c r="P372" t="b">
        <v>0</v>
      </c>
      <c r="Q372">
        <v>-2.350006</v>
      </c>
      <c r="R372">
        <v>-2.8467666999999999</v>
      </c>
      <c r="S372">
        <v>1589538664</v>
      </c>
      <c r="T372">
        <v>80.2</v>
      </c>
      <c r="U372">
        <v>83.75</v>
      </c>
      <c r="V372" t="s">
        <v>6467</v>
      </c>
      <c r="W372">
        <v>79.5</v>
      </c>
      <c r="X372">
        <v>175051</v>
      </c>
      <c r="Y372">
        <v>82.55</v>
      </c>
      <c r="Z372">
        <v>80.150000000000006</v>
      </c>
      <c r="AA372">
        <v>80.3</v>
      </c>
      <c r="AB372">
        <v>0</v>
      </c>
      <c r="AC372">
        <v>0</v>
      </c>
      <c r="AD372" t="s">
        <v>227</v>
      </c>
      <c r="AE372" t="s">
        <v>46</v>
      </c>
      <c r="AF372">
        <v>83.15</v>
      </c>
      <c r="AG372">
        <v>389892</v>
      </c>
      <c r="AH372">
        <v>267374</v>
      </c>
      <c r="AI372">
        <v>11.549994999999999</v>
      </c>
      <c r="AJ372">
        <v>0.16824464</v>
      </c>
      <c r="AK372" t="s">
        <v>1855</v>
      </c>
      <c r="AL372">
        <v>-4.5500030000000002</v>
      </c>
      <c r="AM372">
        <v>-5.3687353E-2</v>
      </c>
      <c r="AN372">
        <v>68.650000000000006</v>
      </c>
      <c r="AO372">
        <v>84.75</v>
      </c>
      <c r="AP372">
        <v>1586995200</v>
      </c>
      <c r="AQ372">
        <v>1589441400</v>
      </c>
      <c r="AR372">
        <v>1589441400</v>
      </c>
      <c r="AS372">
        <v>1589441400</v>
      </c>
      <c r="AT372">
        <v>4.4000000000000004</v>
      </c>
      <c r="AU372">
        <v>65.203249999999997</v>
      </c>
      <c r="AV372">
        <v>5.3301029999999999E-2</v>
      </c>
      <c r="AW372" t="s">
        <v>150</v>
      </c>
      <c r="AX372">
        <v>1.23</v>
      </c>
      <c r="AY372">
        <v>45069000</v>
      </c>
      <c r="AZ372">
        <v>29.754999999999999</v>
      </c>
      <c r="BA372">
        <v>78.884285000000006</v>
      </c>
      <c r="BB372">
        <v>1.315712</v>
      </c>
      <c r="BC372">
        <v>1.6679012999999999E-2</v>
      </c>
      <c r="BD372">
        <v>78.810485999999997</v>
      </c>
      <c r="BE372">
        <v>1.3895111</v>
      </c>
      <c r="BF372">
        <v>1.7631042999999999E-2</v>
      </c>
      <c r="BG372">
        <v>3614533632</v>
      </c>
      <c r="BH372">
        <v>2.6953453999999999</v>
      </c>
      <c r="BI372">
        <v>15</v>
      </c>
      <c r="BJ372">
        <v>0</v>
      </c>
      <c r="BK372" t="b">
        <v>0</v>
      </c>
      <c r="BL372">
        <v>2</v>
      </c>
      <c r="BM372">
        <v>1423209600000</v>
      </c>
      <c r="BN372" t="s">
        <v>1251</v>
      </c>
    </row>
    <row r="373" spans="1:66" x14ac:dyDescent="0.2">
      <c r="A373" t="s">
        <v>1252</v>
      </c>
      <c r="C373" t="s">
        <v>142</v>
      </c>
      <c r="D373" t="s">
        <v>143</v>
      </c>
      <c r="E373" t="s">
        <v>162</v>
      </c>
      <c r="F373" t="b">
        <v>0</v>
      </c>
      <c r="G373" t="s">
        <v>46</v>
      </c>
      <c r="H373" t="s">
        <v>223</v>
      </c>
      <c r="I373" t="s">
        <v>1856</v>
      </c>
      <c r="J373" t="s">
        <v>1857</v>
      </c>
      <c r="K373" t="s">
        <v>1858</v>
      </c>
      <c r="L373" t="s">
        <v>224</v>
      </c>
      <c r="M373" t="s">
        <v>225</v>
      </c>
      <c r="N373">
        <v>7200000</v>
      </c>
      <c r="O373" t="s">
        <v>226</v>
      </c>
      <c r="P373" t="b">
        <v>0</v>
      </c>
      <c r="Q373">
        <v>-3.5500029999999998</v>
      </c>
      <c r="R373">
        <v>-2.049064</v>
      </c>
      <c r="S373">
        <v>1589538847</v>
      </c>
      <c r="T373">
        <v>169.7</v>
      </c>
      <c r="U373">
        <v>175.95</v>
      </c>
      <c r="V373" t="s">
        <v>6468</v>
      </c>
      <c r="W373">
        <v>169.55</v>
      </c>
      <c r="X373">
        <v>176835</v>
      </c>
      <c r="Y373">
        <v>173.25</v>
      </c>
      <c r="Z373">
        <v>169.75</v>
      </c>
      <c r="AA373">
        <v>169.9</v>
      </c>
      <c r="AB373">
        <v>0</v>
      </c>
      <c r="AC373">
        <v>0</v>
      </c>
      <c r="AD373" t="s">
        <v>227</v>
      </c>
      <c r="AE373" t="s">
        <v>46</v>
      </c>
      <c r="AF373">
        <v>174.85</v>
      </c>
      <c r="AG373">
        <v>480437</v>
      </c>
      <c r="AH373">
        <v>325314</v>
      </c>
      <c r="AI373">
        <v>18.699997</v>
      </c>
      <c r="AJ373">
        <v>0.12384104</v>
      </c>
      <c r="AK373" t="s">
        <v>1859</v>
      </c>
      <c r="AL373">
        <v>-141.50002000000001</v>
      </c>
      <c r="AM373">
        <v>-0.45469155999999999</v>
      </c>
      <c r="AN373">
        <v>151</v>
      </c>
      <c r="AO373">
        <v>311.2</v>
      </c>
      <c r="AP373">
        <v>1589932800</v>
      </c>
      <c r="AQ373">
        <v>1596207540</v>
      </c>
      <c r="AR373">
        <v>1596207540</v>
      </c>
      <c r="AS373">
        <v>1596207540</v>
      </c>
      <c r="AT373">
        <v>8</v>
      </c>
      <c r="AU373">
        <v>11.980233</v>
      </c>
      <c r="AV373">
        <v>4.6176045999999998E-2</v>
      </c>
      <c r="AW373" t="s">
        <v>150</v>
      </c>
      <c r="AX373">
        <v>14.164999999999999</v>
      </c>
      <c r="AY373">
        <v>28871000</v>
      </c>
      <c r="AZ373">
        <v>220.94499999999999</v>
      </c>
      <c r="BA373">
        <v>190.72778</v>
      </c>
      <c r="BB373">
        <v>-21.027785999999999</v>
      </c>
      <c r="BC373">
        <v>-0.11025024999999999</v>
      </c>
      <c r="BD373">
        <v>237.82499999999999</v>
      </c>
      <c r="BE373">
        <v>-68.125</v>
      </c>
      <c r="BF373">
        <v>-0.28645011999999997</v>
      </c>
      <c r="BG373">
        <v>8653936640</v>
      </c>
      <c r="BH373">
        <v>0.76806443999999996</v>
      </c>
      <c r="BI373">
        <v>15</v>
      </c>
      <c r="BJ373">
        <v>0</v>
      </c>
      <c r="BK373" t="b">
        <v>0</v>
      </c>
      <c r="BL373">
        <v>2</v>
      </c>
      <c r="BM373">
        <v>900658800000</v>
      </c>
      <c r="BN373" t="s">
        <v>1252</v>
      </c>
    </row>
    <row r="374" spans="1:66" x14ac:dyDescent="0.2">
      <c r="A374" t="s">
        <v>1253</v>
      </c>
      <c r="C374" t="s">
        <v>142</v>
      </c>
      <c r="D374" t="s">
        <v>143</v>
      </c>
      <c r="E374" t="s">
        <v>162</v>
      </c>
      <c r="F374" t="b">
        <v>0</v>
      </c>
      <c r="G374" t="s">
        <v>46</v>
      </c>
      <c r="H374" t="s">
        <v>223</v>
      </c>
      <c r="I374" t="s">
        <v>1860</v>
      </c>
      <c r="J374" t="s">
        <v>1857</v>
      </c>
      <c r="K374" t="s">
        <v>1858</v>
      </c>
      <c r="L374" t="s">
        <v>224</v>
      </c>
      <c r="M374" t="s">
        <v>225</v>
      </c>
      <c r="N374">
        <v>7200000</v>
      </c>
      <c r="O374" t="s">
        <v>226</v>
      </c>
      <c r="P374" t="b">
        <v>0</v>
      </c>
      <c r="Q374">
        <v>-0.58000183000000005</v>
      </c>
      <c r="R374">
        <v>-1.7210736</v>
      </c>
      <c r="S374">
        <v>1589538814</v>
      </c>
      <c r="T374">
        <v>33.119999999999997</v>
      </c>
      <c r="U374">
        <v>34.26</v>
      </c>
      <c r="V374" t="s">
        <v>6469</v>
      </c>
      <c r="W374">
        <v>33.08</v>
      </c>
      <c r="X374">
        <v>53342</v>
      </c>
      <c r="Y374">
        <v>33.700000000000003</v>
      </c>
      <c r="Z374">
        <v>33.06</v>
      </c>
      <c r="AA374">
        <v>33.159999999999997</v>
      </c>
      <c r="AB374">
        <v>0</v>
      </c>
      <c r="AC374">
        <v>0</v>
      </c>
      <c r="AD374" t="s">
        <v>227</v>
      </c>
      <c r="AE374" t="s">
        <v>46</v>
      </c>
      <c r="AF374">
        <v>34.159999999999997</v>
      </c>
      <c r="AG374">
        <v>210069</v>
      </c>
      <c r="AH374">
        <v>144404</v>
      </c>
      <c r="AI374">
        <v>4.5599995</v>
      </c>
      <c r="AJ374">
        <v>0.15966385999999999</v>
      </c>
      <c r="AK374" t="s">
        <v>1861</v>
      </c>
      <c r="AL374">
        <v>-25.280003000000001</v>
      </c>
      <c r="AM374">
        <v>-0.43287673999999998</v>
      </c>
      <c r="AN374">
        <v>28.56</v>
      </c>
      <c r="AO374">
        <v>58.4</v>
      </c>
      <c r="AP374">
        <v>1589932800</v>
      </c>
      <c r="AT374">
        <v>8</v>
      </c>
      <c r="AU374">
        <v>2.3381574000000001</v>
      </c>
      <c r="AV374">
        <v>0.23738872</v>
      </c>
      <c r="AW374" t="s">
        <v>150</v>
      </c>
      <c r="AX374">
        <v>14.164999999999999</v>
      </c>
      <c r="AY374">
        <v>113741000</v>
      </c>
      <c r="AZ374">
        <v>220.94499999999999</v>
      </c>
      <c r="BA374">
        <v>37.110860000000002</v>
      </c>
      <c r="BB374">
        <v>-3.9908600000000001</v>
      </c>
      <c r="BC374">
        <v>-0.10753886999999999</v>
      </c>
      <c r="BD374">
        <v>45.574966000000003</v>
      </c>
      <c r="BE374">
        <v>-12.4549675</v>
      </c>
      <c r="BF374">
        <v>-0.27328527000000002</v>
      </c>
      <c r="BG374">
        <v>8682904576</v>
      </c>
      <c r="BH374">
        <v>0.14990154999999999</v>
      </c>
      <c r="BI374">
        <v>15</v>
      </c>
      <c r="BJ374">
        <v>0</v>
      </c>
      <c r="BK374" t="b">
        <v>0</v>
      </c>
      <c r="BL374">
        <v>2</v>
      </c>
      <c r="BM374">
        <v>900658800000</v>
      </c>
      <c r="BN374" t="s">
        <v>1253</v>
      </c>
    </row>
    <row r="375" spans="1:66" x14ac:dyDescent="0.2">
      <c r="A375" t="s">
        <v>331</v>
      </c>
      <c r="C375" t="s">
        <v>142</v>
      </c>
      <c r="D375" t="s">
        <v>143</v>
      </c>
      <c r="E375" t="s">
        <v>162</v>
      </c>
      <c r="F375" t="b">
        <v>0</v>
      </c>
      <c r="G375" t="s">
        <v>46</v>
      </c>
      <c r="H375" t="s">
        <v>223</v>
      </c>
      <c r="I375" t="s">
        <v>361</v>
      </c>
      <c r="J375" t="s">
        <v>362</v>
      </c>
      <c r="K375" t="s">
        <v>363</v>
      </c>
      <c r="L375" t="s">
        <v>224</v>
      </c>
      <c r="M375" t="s">
        <v>225</v>
      </c>
      <c r="N375">
        <v>7200000</v>
      </c>
      <c r="O375" t="s">
        <v>226</v>
      </c>
      <c r="P375" t="b">
        <v>0</v>
      </c>
      <c r="Q375">
        <v>0.19998168999999999</v>
      </c>
      <c r="R375">
        <v>6.5098199999999995E-2</v>
      </c>
      <c r="S375">
        <v>1589538845</v>
      </c>
      <c r="T375">
        <v>307.39999999999998</v>
      </c>
      <c r="U375">
        <v>315.5</v>
      </c>
      <c r="V375" t="s">
        <v>6301</v>
      </c>
      <c r="W375">
        <v>307.10000000000002</v>
      </c>
      <c r="X375">
        <v>93159</v>
      </c>
      <c r="Y375">
        <v>307.2</v>
      </c>
      <c r="Z375">
        <v>307.5</v>
      </c>
      <c r="AA375">
        <v>307.7</v>
      </c>
      <c r="AB375">
        <v>0</v>
      </c>
      <c r="AC375">
        <v>0</v>
      </c>
      <c r="AD375" t="s">
        <v>227</v>
      </c>
      <c r="AE375" t="s">
        <v>46</v>
      </c>
      <c r="AF375">
        <v>311</v>
      </c>
      <c r="AG375">
        <v>354731</v>
      </c>
      <c r="AH375">
        <v>243400</v>
      </c>
      <c r="AI375">
        <v>51.100006</v>
      </c>
      <c r="AJ375">
        <v>0.19937576000000001</v>
      </c>
      <c r="AK375" t="s">
        <v>364</v>
      </c>
      <c r="AL375">
        <v>-215.00003000000001</v>
      </c>
      <c r="AM375">
        <v>-0.41156206000000001</v>
      </c>
      <c r="AN375">
        <v>256.3</v>
      </c>
      <c r="AO375">
        <v>522.4</v>
      </c>
      <c r="AP375">
        <v>1588636800</v>
      </c>
      <c r="AQ375">
        <v>1597294800</v>
      </c>
      <c r="AR375">
        <v>1597294800</v>
      </c>
      <c r="AS375">
        <v>1597294800</v>
      </c>
      <c r="AT375">
        <v>20</v>
      </c>
      <c r="AU375">
        <v>8.4265349999999994</v>
      </c>
      <c r="AV375">
        <v>6.5104164000000006E-2</v>
      </c>
      <c r="AW375" t="s">
        <v>150</v>
      </c>
      <c r="AX375">
        <v>36.479999999999997</v>
      </c>
      <c r="AY375">
        <v>31823200</v>
      </c>
      <c r="AZ375">
        <v>512.81200000000001</v>
      </c>
      <c r="BA375">
        <v>329.16942999999998</v>
      </c>
      <c r="BB375">
        <v>-21.769439999999999</v>
      </c>
      <c r="BC375">
        <v>-6.6134449999999997E-2</v>
      </c>
      <c r="BD375">
        <v>435.1771</v>
      </c>
      <c r="BE375">
        <v>-127.7771</v>
      </c>
      <c r="BF375">
        <v>-0.29362090000000002</v>
      </c>
      <c r="BG375">
        <v>9797852160</v>
      </c>
      <c r="BH375">
        <v>0.59943990000000003</v>
      </c>
      <c r="BI375">
        <v>15</v>
      </c>
      <c r="BJ375">
        <v>0</v>
      </c>
      <c r="BK375" t="b">
        <v>0</v>
      </c>
      <c r="BL375">
        <v>2</v>
      </c>
      <c r="BM375">
        <v>796892400000</v>
      </c>
      <c r="BN375" t="s">
        <v>331</v>
      </c>
    </row>
    <row r="376" spans="1:66" x14ac:dyDescent="0.2">
      <c r="A376" t="s">
        <v>1254</v>
      </c>
      <c r="C376" t="s">
        <v>142</v>
      </c>
      <c r="D376" t="s">
        <v>143</v>
      </c>
      <c r="E376" t="s">
        <v>162</v>
      </c>
      <c r="F376" t="b">
        <v>0</v>
      </c>
      <c r="G376" t="s">
        <v>46</v>
      </c>
      <c r="H376" t="s">
        <v>223</v>
      </c>
      <c r="I376" t="s">
        <v>1862</v>
      </c>
      <c r="J376" t="s">
        <v>1863</v>
      </c>
      <c r="K376" t="s">
        <v>1864</v>
      </c>
      <c r="L376" t="s">
        <v>224</v>
      </c>
      <c r="M376" t="s">
        <v>225</v>
      </c>
      <c r="N376">
        <v>7200000</v>
      </c>
      <c r="O376" t="s">
        <v>226</v>
      </c>
      <c r="P376" t="b">
        <v>0</v>
      </c>
      <c r="Q376">
        <v>0.25</v>
      </c>
      <c r="R376">
        <v>0.28735632</v>
      </c>
      <c r="S376">
        <v>1589538726</v>
      </c>
      <c r="T376">
        <v>87.25</v>
      </c>
      <c r="U376">
        <v>88</v>
      </c>
      <c r="V376" t="s">
        <v>6470</v>
      </c>
      <c r="W376">
        <v>86.5</v>
      </c>
      <c r="X376">
        <v>59247</v>
      </c>
      <c r="Y376">
        <v>87</v>
      </c>
      <c r="Z376">
        <v>87.2</v>
      </c>
      <c r="AA376">
        <v>87.3</v>
      </c>
      <c r="AB376">
        <v>0</v>
      </c>
      <c r="AC376">
        <v>0</v>
      </c>
      <c r="AD376" t="s">
        <v>227</v>
      </c>
      <c r="AE376" t="s">
        <v>46</v>
      </c>
      <c r="AF376">
        <v>87.6</v>
      </c>
      <c r="AG376">
        <v>428497</v>
      </c>
      <c r="AH376">
        <v>244145</v>
      </c>
      <c r="AI376">
        <v>6.6999969999999998</v>
      </c>
      <c r="AJ376">
        <v>8.317811E-2</v>
      </c>
      <c r="AK376" t="s">
        <v>1865</v>
      </c>
      <c r="AL376">
        <v>-38.15</v>
      </c>
      <c r="AM376">
        <v>-0.30422650000000001</v>
      </c>
      <c r="AN376">
        <v>80.55</v>
      </c>
      <c r="AO376">
        <v>125.4</v>
      </c>
      <c r="AP376">
        <v>1585699200</v>
      </c>
      <c r="AQ376">
        <v>1582819140</v>
      </c>
      <c r="AR376">
        <v>1582819140</v>
      </c>
      <c r="AS376">
        <v>1582819140</v>
      </c>
      <c r="AT376">
        <v>3.8</v>
      </c>
      <c r="AU376">
        <v>11.6193905</v>
      </c>
      <c r="AV376">
        <v>4.3678160000000001E-2</v>
      </c>
      <c r="AW376" t="s">
        <v>150</v>
      </c>
      <c r="AX376">
        <v>7.5090000000000003</v>
      </c>
      <c r="AY376">
        <v>75945200</v>
      </c>
      <c r="AZ376">
        <v>71.867999999999995</v>
      </c>
      <c r="BA376">
        <v>90.711426000000003</v>
      </c>
      <c r="BB376">
        <v>-3.4614258000000002</v>
      </c>
      <c r="BC376">
        <v>-3.8158650000000002E-2</v>
      </c>
      <c r="BD376">
        <v>106.14790000000001</v>
      </c>
      <c r="BE376">
        <v>-18.897902999999999</v>
      </c>
      <c r="BF376">
        <v>-0.17803369999999999</v>
      </c>
      <c r="BG376">
        <v>6626218496</v>
      </c>
      <c r="BH376">
        <v>1.2140313</v>
      </c>
      <c r="BI376">
        <v>15</v>
      </c>
      <c r="BJ376">
        <v>0</v>
      </c>
      <c r="BK376" t="b">
        <v>0</v>
      </c>
      <c r="BL376">
        <v>2</v>
      </c>
      <c r="BM376">
        <v>946972800000</v>
      </c>
      <c r="BN376" t="s">
        <v>1254</v>
      </c>
    </row>
    <row r="377" spans="1:66" x14ac:dyDescent="0.2">
      <c r="A377" t="s">
        <v>333</v>
      </c>
      <c r="C377" t="s">
        <v>142</v>
      </c>
      <c r="D377" t="s">
        <v>143</v>
      </c>
      <c r="E377" t="s">
        <v>162</v>
      </c>
      <c r="F377" t="b">
        <v>0</v>
      </c>
      <c r="G377" t="s">
        <v>46</v>
      </c>
      <c r="H377" t="s">
        <v>223</v>
      </c>
      <c r="I377" t="s">
        <v>369</v>
      </c>
      <c r="J377" t="s">
        <v>370</v>
      </c>
      <c r="K377" t="s">
        <v>371</v>
      </c>
      <c r="L377" t="s">
        <v>224</v>
      </c>
      <c r="M377" t="s">
        <v>225</v>
      </c>
      <c r="N377">
        <v>7200000</v>
      </c>
      <c r="O377" t="s">
        <v>226</v>
      </c>
      <c r="P377" t="b">
        <v>0</v>
      </c>
      <c r="Q377">
        <v>-0.17999649000000001</v>
      </c>
      <c r="R377">
        <v>-0.29869980000000002</v>
      </c>
      <c r="S377">
        <v>1589538845</v>
      </c>
      <c r="T377">
        <v>60.08</v>
      </c>
      <c r="U377">
        <v>61.64</v>
      </c>
      <c r="V377" t="s">
        <v>6471</v>
      </c>
      <c r="W377">
        <v>60.08</v>
      </c>
      <c r="X377">
        <v>929600</v>
      </c>
      <c r="Y377">
        <v>60.26</v>
      </c>
      <c r="Z377">
        <v>60.14</v>
      </c>
      <c r="AA377">
        <v>60.14</v>
      </c>
      <c r="AB377">
        <v>0</v>
      </c>
      <c r="AC377">
        <v>0</v>
      </c>
      <c r="AD377" t="s">
        <v>227</v>
      </c>
      <c r="AE377" t="s">
        <v>48</v>
      </c>
      <c r="AF377">
        <v>61.16</v>
      </c>
      <c r="AG377">
        <v>3353550</v>
      </c>
      <c r="AH377">
        <v>2087149</v>
      </c>
      <c r="AI377">
        <v>7.4000015000000001</v>
      </c>
      <c r="AJ377">
        <v>0.14047079000000001</v>
      </c>
      <c r="AK377" t="s">
        <v>372</v>
      </c>
      <c r="AL377">
        <v>-56.97</v>
      </c>
      <c r="AM377">
        <v>-0.48671508000000002</v>
      </c>
      <c r="AN377">
        <v>52.68</v>
      </c>
      <c r="AO377">
        <v>117.05</v>
      </c>
      <c r="AP377">
        <v>1587600000</v>
      </c>
      <c r="AQ377">
        <v>1596171600</v>
      </c>
      <c r="AR377">
        <v>1596171600</v>
      </c>
      <c r="AS377">
        <v>1596171600</v>
      </c>
      <c r="AT377">
        <v>6.0919999999999996</v>
      </c>
      <c r="AU377">
        <v>25.096073000000001</v>
      </c>
      <c r="AV377">
        <v>0.10109526000000001</v>
      </c>
      <c r="AW377" t="s">
        <v>150</v>
      </c>
      <c r="AX377">
        <v>2.3940000000000001</v>
      </c>
      <c r="AY377">
        <v>300044000</v>
      </c>
      <c r="AZ377">
        <v>100.63800000000001</v>
      </c>
      <c r="BA377">
        <v>71.031109999999998</v>
      </c>
      <c r="BB377">
        <v>-10.951110999999999</v>
      </c>
      <c r="BC377">
        <v>-0.15417343</v>
      </c>
      <c r="BD377">
        <v>94.30583</v>
      </c>
      <c r="BE377">
        <v>-34.225830000000002</v>
      </c>
      <c r="BF377">
        <v>-0.36292380000000002</v>
      </c>
      <c r="BG377">
        <v>17352847360</v>
      </c>
      <c r="BH377">
        <v>0.59699124000000003</v>
      </c>
      <c r="BI377">
        <v>15</v>
      </c>
      <c r="BJ377">
        <v>0</v>
      </c>
      <c r="BK377" t="b">
        <v>0</v>
      </c>
      <c r="BL377">
        <v>2</v>
      </c>
      <c r="BM377">
        <v>796892400000</v>
      </c>
      <c r="BN377" t="s">
        <v>333</v>
      </c>
    </row>
    <row r="378" spans="1:66" x14ac:dyDescent="0.2">
      <c r="A378" t="s">
        <v>415</v>
      </c>
      <c r="C378" t="s">
        <v>142</v>
      </c>
      <c r="D378" t="s">
        <v>143</v>
      </c>
      <c r="E378" t="s">
        <v>162</v>
      </c>
      <c r="F378" t="b">
        <v>0</v>
      </c>
      <c r="G378" t="s">
        <v>46</v>
      </c>
      <c r="H378" t="s">
        <v>223</v>
      </c>
      <c r="I378" t="s">
        <v>477</v>
      </c>
      <c r="J378" t="s">
        <v>478</v>
      </c>
      <c r="K378" t="s">
        <v>479</v>
      </c>
      <c r="L378" t="s">
        <v>224</v>
      </c>
      <c r="M378" t="s">
        <v>225</v>
      </c>
      <c r="N378">
        <v>7200000</v>
      </c>
      <c r="O378" t="s">
        <v>226</v>
      </c>
      <c r="P378" t="b">
        <v>0</v>
      </c>
      <c r="Q378">
        <v>0.2000122</v>
      </c>
      <c r="R378">
        <v>4.0496499999999998E-2</v>
      </c>
      <c r="S378">
        <v>1589538814</v>
      </c>
      <c r="T378">
        <v>494.1</v>
      </c>
      <c r="U378">
        <v>499.7</v>
      </c>
      <c r="V378" t="s">
        <v>6330</v>
      </c>
      <c r="W378">
        <v>491.1</v>
      </c>
      <c r="X378">
        <v>55236</v>
      </c>
      <c r="Y378">
        <v>493.9</v>
      </c>
      <c r="Z378">
        <v>494</v>
      </c>
      <c r="AA378">
        <v>494.2</v>
      </c>
      <c r="AB378">
        <v>0</v>
      </c>
      <c r="AC378">
        <v>0</v>
      </c>
      <c r="AD378" t="s">
        <v>227</v>
      </c>
      <c r="AE378" t="s">
        <v>46</v>
      </c>
      <c r="AF378">
        <v>498.3</v>
      </c>
      <c r="AG378">
        <v>295490</v>
      </c>
      <c r="AH378">
        <v>165215</v>
      </c>
      <c r="AI378">
        <v>47.399994</v>
      </c>
      <c r="AJ378">
        <v>0.10611147</v>
      </c>
      <c r="AK378" t="s">
        <v>480</v>
      </c>
      <c r="AL378">
        <v>-83.699979999999996</v>
      </c>
      <c r="AM378">
        <v>-0.14485978999999999</v>
      </c>
      <c r="AN378">
        <v>446.7</v>
      </c>
      <c r="AO378">
        <v>577.79999999999995</v>
      </c>
      <c r="AP378">
        <v>1586822400</v>
      </c>
      <c r="AQ378">
        <v>1597295700</v>
      </c>
      <c r="AR378">
        <v>1597295700</v>
      </c>
      <c r="AS378">
        <v>1597295700</v>
      </c>
      <c r="AT378">
        <v>22</v>
      </c>
      <c r="AU378">
        <v>15.217123000000001</v>
      </c>
      <c r="AV378">
        <v>4.4543430000000002E-2</v>
      </c>
      <c r="AW378" t="s">
        <v>150</v>
      </c>
      <c r="AX378">
        <v>32.47</v>
      </c>
      <c r="AY378">
        <v>51801600</v>
      </c>
      <c r="AZ378">
        <v>174.78100000000001</v>
      </c>
      <c r="BA378">
        <v>513.78330000000005</v>
      </c>
      <c r="BB378">
        <v>-19.683319999999998</v>
      </c>
      <c r="BC378">
        <v>-3.8310546000000001E-2</v>
      </c>
      <c r="BD378">
        <v>521.90830000000005</v>
      </c>
      <c r="BE378">
        <v>-27.808319999999998</v>
      </c>
      <c r="BF378">
        <v>-5.3282000000000003E-2</v>
      </c>
      <c r="BG378">
        <v>25595170816</v>
      </c>
      <c r="BH378">
        <v>2.8269663</v>
      </c>
      <c r="BI378">
        <v>15</v>
      </c>
      <c r="BJ378">
        <v>0</v>
      </c>
      <c r="BK378" t="b">
        <v>0</v>
      </c>
      <c r="BL378">
        <v>2</v>
      </c>
      <c r="BM378">
        <v>907570800000</v>
      </c>
      <c r="BN378" t="s">
        <v>415</v>
      </c>
    </row>
    <row r="379" spans="1:66" x14ac:dyDescent="0.2">
      <c r="A379" t="s">
        <v>1255</v>
      </c>
      <c r="C379" t="s">
        <v>142</v>
      </c>
      <c r="D379" t="s">
        <v>143</v>
      </c>
      <c r="E379" t="s">
        <v>162</v>
      </c>
      <c r="F379" t="b">
        <v>0</v>
      </c>
      <c r="G379" t="s">
        <v>46</v>
      </c>
      <c r="H379" t="s">
        <v>223</v>
      </c>
      <c r="I379" t="s">
        <v>1866</v>
      </c>
      <c r="J379" t="s">
        <v>1867</v>
      </c>
      <c r="K379" t="s">
        <v>1868</v>
      </c>
      <c r="L379" t="s">
        <v>224</v>
      </c>
      <c r="M379" t="s">
        <v>225</v>
      </c>
      <c r="N379">
        <v>7200000</v>
      </c>
      <c r="O379" t="s">
        <v>226</v>
      </c>
      <c r="P379" t="b">
        <v>0</v>
      </c>
      <c r="Q379">
        <v>2</v>
      </c>
      <c r="R379">
        <v>3.125</v>
      </c>
      <c r="S379">
        <v>1589538631</v>
      </c>
      <c r="T379">
        <v>66</v>
      </c>
      <c r="U379">
        <v>66.900000000000006</v>
      </c>
      <c r="V379" t="s">
        <v>6472</v>
      </c>
      <c r="W379">
        <v>64.599999999999994</v>
      </c>
      <c r="X379">
        <v>25127</v>
      </c>
      <c r="Y379">
        <v>64</v>
      </c>
      <c r="Z379">
        <v>66</v>
      </c>
      <c r="AA379">
        <v>66.2</v>
      </c>
      <c r="AB379">
        <v>0</v>
      </c>
      <c r="AC379">
        <v>0</v>
      </c>
      <c r="AD379" t="s">
        <v>227</v>
      </c>
      <c r="AE379" t="s">
        <v>46</v>
      </c>
      <c r="AF379">
        <v>64.599999999999994</v>
      </c>
      <c r="AG379">
        <v>71205</v>
      </c>
      <c r="AH379">
        <v>58747</v>
      </c>
      <c r="AI379">
        <v>31</v>
      </c>
      <c r="AJ379">
        <v>0.88571429999999995</v>
      </c>
      <c r="AK379" t="s">
        <v>1869</v>
      </c>
      <c r="AL379">
        <v>-2.3000029999999998</v>
      </c>
      <c r="AM379">
        <v>-3.3675007999999999E-2</v>
      </c>
      <c r="AN379">
        <v>35</v>
      </c>
      <c r="AO379">
        <v>68.3</v>
      </c>
      <c r="AP379">
        <v>1589155200</v>
      </c>
      <c r="AT379">
        <v>1</v>
      </c>
      <c r="AU379">
        <v>22.073578000000001</v>
      </c>
      <c r="AV379">
        <v>1.5625E-2</v>
      </c>
      <c r="AW379" t="s">
        <v>150</v>
      </c>
      <c r="AX379">
        <v>2.99</v>
      </c>
      <c r="AY379">
        <v>14875400</v>
      </c>
      <c r="AZ379">
        <v>25.222000000000001</v>
      </c>
      <c r="BA379">
        <v>57.742854999999999</v>
      </c>
      <c r="BB379">
        <v>8.2571449999999995</v>
      </c>
      <c r="BC379">
        <v>0.14299856</v>
      </c>
      <c r="BD379">
        <v>52.965663999999997</v>
      </c>
      <c r="BE379">
        <v>13.034336</v>
      </c>
      <c r="BF379">
        <v>0.24609030000000001</v>
      </c>
      <c r="BG379">
        <v>980667584</v>
      </c>
      <c r="BH379">
        <v>2.6167630000000002</v>
      </c>
      <c r="BI379">
        <v>15</v>
      </c>
      <c r="BJ379">
        <v>0</v>
      </c>
      <c r="BK379" t="b">
        <v>0</v>
      </c>
      <c r="BL379">
        <v>2</v>
      </c>
      <c r="BM379">
        <v>959583600000</v>
      </c>
      <c r="BN379" t="s">
        <v>1255</v>
      </c>
    </row>
    <row r="380" spans="1:66" x14ac:dyDescent="0.2">
      <c r="A380" t="s">
        <v>1256</v>
      </c>
      <c r="C380" t="s">
        <v>142</v>
      </c>
      <c r="D380" t="s">
        <v>143</v>
      </c>
      <c r="E380" t="s">
        <v>162</v>
      </c>
      <c r="F380" t="b">
        <v>0</v>
      </c>
      <c r="G380" t="s">
        <v>46</v>
      </c>
      <c r="H380" t="s">
        <v>223</v>
      </c>
      <c r="I380" t="s">
        <v>1870</v>
      </c>
      <c r="J380" t="s">
        <v>1871</v>
      </c>
      <c r="K380" t="s">
        <v>1872</v>
      </c>
      <c r="L380" t="s">
        <v>224</v>
      </c>
      <c r="M380" t="s">
        <v>225</v>
      </c>
      <c r="N380">
        <v>7200000</v>
      </c>
      <c r="O380" t="s">
        <v>226</v>
      </c>
      <c r="P380" t="b">
        <v>0</v>
      </c>
      <c r="Q380">
        <v>2.2000122000000002</v>
      </c>
      <c r="R380">
        <v>0.6666704</v>
      </c>
      <c r="S380">
        <v>1589538843</v>
      </c>
      <c r="T380">
        <v>332.2</v>
      </c>
      <c r="U380">
        <v>332.6</v>
      </c>
      <c r="V380" t="s">
        <v>6473</v>
      </c>
      <c r="W380">
        <v>328</v>
      </c>
      <c r="X380">
        <v>11602</v>
      </c>
      <c r="Y380">
        <v>330</v>
      </c>
      <c r="Z380">
        <v>332</v>
      </c>
      <c r="AA380">
        <v>332.4</v>
      </c>
      <c r="AB380">
        <v>0</v>
      </c>
      <c r="AC380">
        <v>0</v>
      </c>
      <c r="AD380" t="s">
        <v>227</v>
      </c>
      <c r="AE380" t="s">
        <v>46</v>
      </c>
      <c r="AF380">
        <v>332</v>
      </c>
      <c r="AG380">
        <v>47621</v>
      </c>
      <c r="AH380">
        <v>49468</v>
      </c>
      <c r="AI380">
        <v>111.000015</v>
      </c>
      <c r="AJ380">
        <v>0.50180840000000004</v>
      </c>
      <c r="AK380" t="s">
        <v>1873</v>
      </c>
      <c r="AL380">
        <v>-15.199982</v>
      </c>
      <c r="AM380">
        <v>-4.3753545999999997E-2</v>
      </c>
      <c r="AN380">
        <v>221.2</v>
      </c>
      <c r="AO380">
        <v>347.4</v>
      </c>
      <c r="AP380">
        <v>1586908800</v>
      </c>
      <c r="AQ380">
        <v>1597206600</v>
      </c>
      <c r="AR380">
        <v>1597206600</v>
      </c>
      <c r="AS380">
        <v>1597206600</v>
      </c>
      <c r="AT380">
        <v>1.1000000000000001</v>
      </c>
      <c r="AU380">
        <v>54.192497000000003</v>
      </c>
      <c r="AV380">
        <v>3.3333334000000001E-3</v>
      </c>
      <c r="AW380" t="s">
        <v>150</v>
      </c>
      <c r="AX380">
        <v>6.13</v>
      </c>
      <c r="AY380">
        <v>11766400</v>
      </c>
      <c r="AZ380">
        <v>55.518999999999998</v>
      </c>
      <c r="BA380">
        <v>305.86110000000002</v>
      </c>
      <c r="BB380">
        <v>26.338898</v>
      </c>
      <c r="BC380">
        <v>8.6113914999999999E-2</v>
      </c>
      <c r="BD380">
        <v>278.23334</v>
      </c>
      <c r="BE380">
        <v>53.966675000000002</v>
      </c>
      <c r="BF380">
        <v>0.19396193</v>
      </c>
      <c r="BG380">
        <v>3943513088</v>
      </c>
      <c r="BH380">
        <v>5.9835370000000001</v>
      </c>
      <c r="BI380">
        <v>15</v>
      </c>
      <c r="BJ380">
        <v>0</v>
      </c>
      <c r="BK380" t="b">
        <v>0</v>
      </c>
      <c r="BL380">
        <v>2</v>
      </c>
      <c r="BM380">
        <v>796892400000</v>
      </c>
      <c r="BN380" t="s">
        <v>1256</v>
      </c>
    </row>
    <row r="381" spans="1:66" x14ac:dyDescent="0.2">
      <c r="A381" t="s">
        <v>1257</v>
      </c>
      <c r="C381" t="s">
        <v>142</v>
      </c>
      <c r="D381" t="s">
        <v>143</v>
      </c>
      <c r="E381" t="s">
        <v>162</v>
      </c>
      <c r="F381" t="b">
        <v>0</v>
      </c>
      <c r="G381" t="s">
        <v>46</v>
      </c>
      <c r="H381" t="s">
        <v>223</v>
      </c>
      <c r="I381" t="s">
        <v>1874</v>
      </c>
      <c r="J381" t="s">
        <v>1875</v>
      </c>
      <c r="K381" t="s">
        <v>1876</v>
      </c>
      <c r="L381" t="s">
        <v>224</v>
      </c>
      <c r="M381" t="s">
        <v>225</v>
      </c>
      <c r="N381">
        <v>7200000</v>
      </c>
      <c r="O381" t="s">
        <v>226</v>
      </c>
      <c r="P381" t="b">
        <v>0</v>
      </c>
      <c r="Q381">
        <v>3.8499984999999999</v>
      </c>
      <c r="R381">
        <v>3.1288079999999998</v>
      </c>
      <c r="S381">
        <v>1589538692</v>
      </c>
      <c r="T381">
        <v>126.9</v>
      </c>
      <c r="U381">
        <v>127.75</v>
      </c>
      <c r="V381" t="s">
        <v>6259</v>
      </c>
      <c r="W381">
        <v>125.5</v>
      </c>
      <c r="X381">
        <v>85821</v>
      </c>
      <c r="Y381">
        <v>123.05</v>
      </c>
      <c r="Z381">
        <v>126.7</v>
      </c>
      <c r="AA381">
        <v>126.9</v>
      </c>
      <c r="AB381">
        <v>0</v>
      </c>
      <c r="AC381">
        <v>0</v>
      </c>
      <c r="AD381" t="s">
        <v>227</v>
      </c>
      <c r="AE381" t="s">
        <v>48</v>
      </c>
      <c r="AF381">
        <v>125.5</v>
      </c>
      <c r="AG381">
        <v>515701</v>
      </c>
      <c r="AH381">
        <v>308196</v>
      </c>
      <c r="AI381">
        <v>35.36</v>
      </c>
      <c r="AJ381">
        <v>0.38627922999999997</v>
      </c>
      <c r="AK381" t="s">
        <v>1877</v>
      </c>
      <c r="AL381">
        <v>-57.65</v>
      </c>
      <c r="AM381">
        <v>-0.31238147999999999</v>
      </c>
      <c r="AN381">
        <v>91.54</v>
      </c>
      <c r="AO381">
        <v>184.55</v>
      </c>
      <c r="AP381">
        <v>1590451200</v>
      </c>
      <c r="AQ381">
        <v>1594825140</v>
      </c>
      <c r="AR381">
        <v>1594825140</v>
      </c>
      <c r="AS381">
        <v>1594825140</v>
      </c>
      <c r="AT381">
        <v>0.878</v>
      </c>
      <c r="AU381">
        <v>59.216056999999999</v>
      </c>
      <c r="AV381">
        <v>7.1353107000000004E-3</v>
      </c>
      <c r="AW381" t="s">
        <v>150</v>
      </c>
      <c r="AX381">
        <v>2.1429999999999998</v>
      </c>
      <c r="AY381">
        <v>70953200</v>
      </c>
      <c r="AZ381">
        <v>5.4589999999999996</v>
      </c>
      <c r="BA381">
        <v>121.21714</v>
      </c>
      <c r="BB381">
        <v>5.6828612999999999</v>
      </c>
      <c r="BC381">
        <v>4.6881665000000003E-2</v>
      </c>
      <c r="BD381">
        <v>140.67055999999999</v>
      </c>
      <c r="BE381">
        <v>-13.770561000000001</v>
      </c>
      <c r="BF381">
        <v>-9.7892279999999998E-2</v>
      </c>
      <c r="BG381">
        <v>9003961344</v>
      </c>
      <c r="BH381">
        <v>23.246016000000001</v>
      </c>
      <c r="BI381">
        <v>15</v>
      </c>
      <c r="BJ381">
        <v>0</v>
      </c>
      <c r="BK381" t="b">
        <v>0</v>
      </c>
      <c r="BL381">
        <v>2</v>
      </c>
      <c r="BM381">
        <v>993538800000</v>
      </c>
      <c r="BN381" t="s">
        <v>1257</v>
      </c>
    </row>
    <row r="382" spans="1:66" x14ac:dyDescent="0.2">
      <c r="A382" t="s">
        <v>1258</v>
      </c>
      <c r="C382" t="s">
        <v>142</v>
      </c>
      <c r="D382" t="s">
        <v>143</v>
      </c>
      <c r="E382" t="s">
        <v>162</v>
      </c>
      <c r="F382" t="b">
        <v>0</v>
      </c>
      <c r="G382" t="s">
        <v>46</v>
      </c>
      <c r="H382" t="s">
        <v>223</v>
      </c>
      <c r="I382" t="s">
        <v>1878</v>
      </c>
      <c r="J382" t="s">
        <v>1879</v>
      </c>
      <c r="K382" t="s">
        <v>1880</v>
      </c>
      <c r="L382" t="s">
        <v>224</v>
      </c>
      <c r="M382" t="s">
        <v>225</v>
      </c>
      <c r="N382">
        <v>7200000</v>
      </c>
      <c r="O382" t="s">
        <v>226</v>
      </c>
      <c r="P382" t="b">
        <v>0</v>
      </c>
      <c r="Q382">
        <v>1.5</v>
      </c>
      <c r="R382">
        <v>1.4492754000000001</v>
      </c>
      <c r="S382">
        <v>1589538755</v>
      </c>
      <c r="T382">
        <v>105</v>
      </c>
      <c r="U382">
        <v>105</v>
      </c>
      <c r="V382" t="s">
        <v>6474</v>
      </c>
      <c r="W382">
        <v>102</v>
      </c>
      <c r="X382">
        <v>1779</v>
      </c>
      <c r="Y382">
        <v>103.5</v>
      </c>
      <c r="Z382">
        <v>104.5</v>
      </c>
      <c r="AA382">
        <v>105</v>
      </c>
      <c r="AB382">
        <v>0</v>
      </c>
      <c r="AC382">
        <v>0</v>
      </c>
      <c r="AD382" t="s">
        <v>227</v>
      </c>
      <c r="AE382" t="s">
        <v>46</v>
      </c>
      <c r="AF382">
        <v>102.5</v>
      </c>
      <c r="AG382">
        <v>2279</v>
      </c>
      <c r="AH382">
        <v>911</v>
      </c>
      <c r="AI382">
        <v>17.800003</v>
      </c>
      <c r="AJ382">
        <v>0.20412849</v>
      </c>
      <c r="AK382" t="s">
        <v>1881</v>
      </c>
      <c r="AL382">
        <v>-7</v>
      </c>
      <c r="AM382">
        <v>-6.25E-2</v>
      </c>
      <c r="AN382">
        <v>87.2</v>
      </c>
      <c r="AO382">
        <v>112</v>
      </c>
      <c r="AP382">
        <v>1591747200</v>
      </c>
      <c r="AT382">
        <v>2.8</v>
      </c>
      <c r="AU382">
        <v>15.546343</v>
      </c>
      <c r="AV382">
        <v>2.705314E-2</v>
      </c>
      <c r="AW382" t="s">
        <v>150</v>
      </c>
      <c r="AX382">
        <v>6.7539999999999996</v>
      </c>
      <c r="AY382">
        <v>4000000</v>
      </c>
      <c r="AZ382">
        <v>113.715</v>
      </c>
      <c r="BA382">
        <v>101.52857</v>
      </c>
      <c r="BB382">
        <v>3.471428</v>
      </c>
      <c r="BC382">
        <v>3.4191634999999998E-2</v>
      </c>
      <c r="BD382">
        <v>105.63636</v>
      </c>
      <c r="BE382">
        <v>-0.63636017</v>
      </c>
      <c r="BF382">
        <v>-6.0240635999999998E-3</v>
      </c>
      <c r="BG382">
        <v>420000000</v>
      </c>
      <c r="BH382">
        <v>0.92336105999999996</v>
      </c>
      <c r="BI382">
        <v>15</v>
      </c>
      <c r="BJ382">
        <v>0</v>
      </c>
      <c r="BK382" t="b">
        <v>0</v>
      </c>
      <c r="BL382">
        <v>2</v>
      </c>
      <c r="BM382">
        <v>1396854000000</v>
      </c>
      <c r="BN382" t="s">
        <v>1258</v>
      </c>
    </row>
    <row r="383" spans="1:66" x14ac:dyDescent="0.2">
      <c r="A383" t="s">
        <v>1259</v>
      </c>
      <c r="C383" t="s">
        <v>142</v>
      </c>
      <c r="D383" t="s">
        <v>143</v>
      </c>
      <c r="E383" t="s">
        <v>162</v>
      </c>
      <c r="F383" t="b">
        <v>0</v>
      </c>
      <c r="G383" t="s">
        <v>46</v>
      </c>
      <c r="H383" t="s">
        <v>223</v>
      </c>
      <c r="I383" t="s">
        <v>1882</v>
      </c>
      <c r="J383" t="s">
        <v>1883</v>
      </c>
      <c r="K383" t="s">
        <v>1884</v>
      </c>
      <c r="L383" t="s">
        <v>224</v>
      </c>
      <c r="M383" t="s">
        <v>225</v>
      </c>
      <c r="N383">
        <v>7200000</v>
      </c>
      <c r="O383" t="s">
        <v>226</v>
      </c>
      <c r="P383" t="b">
        <v>0</v>
      </c>
      <c r="Q383">
        <v>-207</v>
      </c>
      <c r="R383">
        <v>-79.922780000000003</v>
      </c>
      <c r="S383">
        <v>1588951887</v>
      </c>
      <c r="T383">
        <v>52</v>
      </c>
      <c r="U383">
        <v>52</v>
      </c>
      <c r="V383" t="s">
        <v>1885</v>
      </c>
      <c r="W383">
        <v>50.8</v>
      </c>
      <c r="X383">
        <v>418</v>
      </c>
      <c r="Y383">
        <v>259</v>
      </c>
      <c r="Z383">
        <v>49.8</v>
      </c>
      <c r="AA383">
        <v>52</v>
      </c>
      <c r="AB383">
        <v>0</v>
      </c>
      <c r="AC383">
        <v>0</v>
      </c>
      <c r="AD383" t="s">
        <v>227</v>
      </c>
      <c r="AE383" t="s">
        <v>46</v>
      </c>
      <c r="AF383">
        <v>51.2</v>
      </c>
      <c r="AG383">
        <v>1054</v>
      </c>
      <c r="AH383">
        <v>806</v>
      </c>
      <c r="AI383">
        <v>4</v>
      </c>
      <c r="AJ383">
        <v>8.3333335999999994E-2</v>
      </c>
      <c r="AK383" t="s">
        <v>1886</v>
      </c>
      <c r="AL383">
        <v>-326</v>
      </c>
      <c r="AM383">
        <v>-0.86243384999999995</v>
      </c>
      <c r="AN383">
        <v>48</v>
      </c>
      <c r="AO383">
        <v>378</v>
      </c>
      <c r="AP383">
        <v>1585785600</v>
      </c>
      <c r="AT383">
        <v>1.88</v>
      </c>
      <c r="AU383">
        <v>13.019529</v>
      </c>
      <c r="AV383">
        <v>7.2586869999999998E-3</v>
      </c>
      <c r="AW383" t="s">
        <v>150</v>
      </c>
      <c r="AX383">
        <v>3.9940000000000002</v>
      </c>
      <c r="AY383">
        <v>3337540</v>
      </c>
      <c r="AZ383">
        <v>49.072000000000003</v>
      </c>
      <c r="BA383">
        <v>64.387500000000003</v>
      </c>
      <c r="BB383">
        <v>-12.387497</v>
      </c>
      <c r="BC383">
        <v>-0.19238979</v>
      </c>
      <c r="BD383">
        <v>267.48860000000002</v>
      </c>
      <c r="BE383">
        <v>-215.48858999999999</v>
      </c>
      <c r="BF383">
        <v>-0.80559915000000004</v>
      </c>
      <c r="BG383">
        <v>173552080</v>
      </c>
      <c r="BH383">
        <v>1.0596675</v>
      </c>
      <c r="BI383">
        <v>15</v>
      </c>
      <c r="BJ383">
        <v>0</v>
      </c>
      <c r="BK383" t="b">
        <v>0</v>
      </c>
      <c r="BL383">
        <v>2</v>
      </c>
      <c r="BM383">
        <v>796892400000</v>
      </c>
      <c r="BN383" t="s">
        <v>1259</v>
      </c>
    </row>
    <row r="384" spans="1:66" x14ac:dyDescent="0.2">
      <c r="A384" t="s">
        <v>1260</v>
      </c>
      <c r="C384" t="s">
        <v>142</v>
      </c>
      <c r="D384" t="s">
        <v>143</v>
      </c>
      <c r="E384" t="s">
        <v>162</v>
      </c>
      <c r="F384" t="b">
        <v>0</v>
      </c>
      <c r="G384" t="s">
        <v>46</v>
      </c>
      <c r="H384" t="s">
        <v>223</v>
      </c>
      <c r="I384" t="s">
        <v>1887</v>
      </c>
      <c r="J384" t="s">
        <v>1888</v>
      </c>
      <c r="K384" t="s">
        <v>1889</v>
      </c>
      <c r="L384" t="s">
        <v>224</v>
      </c>
      <c r="M384" t="s">
        <v>225</v>
      </c>
      <c r="N384">
        <v>7200000</v>
      </c>
      <c r="O384" t="s">
        <v>226</v>
      </c>
      <c r="P384" t="b">
        <v>0</v>
      </c>
      <c r="Q384">
        <v>-2.9999971E-2</v>
      </c>
      <c r="R384">
        <v>-0.74999930000000004</v>
      </c>
      <c r="S384">
        <v>1589538233</v>
      </c>
      <c r="T384">
        <v>3.97</v>
      </c>
      <c r="U384">
        <v>4.05</v>
      </c>
      <c r="V384" t="s">
        <v>6475</v>
      </c>
      <c r="W384">
        <v>3.9049999999999998</v>
      </c>
      <c r="X384">
        <v>8292</v>
      </c>
      <c r="Y384">
        <v>4</v>
      </c>
      <c r="Z384">
        <v>3.97</v>
      </c>
      <c r="AA384">
        <v>3.9849999999999999</v>
      </c>
      <c r="AB384">
        <v>0</v>
      </c>
      <c r="AC384">
        <v>0</v>
      </c>
      <c r="AD384" t="s">
        <v>227</v>
      </c>
      <c r="AE384" t="s">
        <v>46</v>
      </c>
      <c r="AF384">
        <v>4</v>
      </c>
      <c r="AG384">
        <v>23263</v>
      </c>
      <c r="AH384">
        <v>8319</v>
      </c>
      <c r="AI384">
        <v>0.97</v>
      </c>
      <c r="AJ384">
        <v>0.32333335000000002</v>
      </c>
      <c r="AK384" t="s">
        <v>1890</v>
      </c>
      <c r="AL384">
        <v>-5.21</v>
      </c>
      <c r="AM384">
        <v>-0.56753810000000005</v>
      </c>
      <c r="AN384">
        <v>3</v>
      </c>
      <c r="AO384">
        <v>9.18</v>
      </c>
      <c r="AP384">
        <v>1555372800</v>
      </c>
      <c r="AT384">
        <v>0.28000000000000003</v>
      </c>
      <c r="AU384">
        <v>12.847898000000001</v>
      </c>
      <c r="AV384">
        <v>7.0000000000000007E-2</v>
      </c>
      <c r="AW384" t="s">
        <v>150</v>
      </c>
      <c r="AX384">
        <v>0.309</v>
      </c>
      <c r="AY384">
        <v>19613400</v>
      </c>
      <c r="AZ384">
        <v>5.476</v>
      </c>
      <c r="BA384">
        <v>3.7432856999999999</v>
      </c>
      <c r="BB384">
        <v>0.22671437</v>
      </c>
      <c r="BC384">
        <v>6.0565609999999999E-2</v>
      </c>
      <c r="BD384">
        <v>5.5880770000000002</v>
      </c>
      <c r="BE384">
        <v>-1.618077</v>
      </c>
      <c r="BF384">
        <v>-0.28955882999999999</v>
      </c>
      <c r="BG384">
        <v>77865200</v>
      </c>
      <c r="BH384">
        <v>0.72498180000000001</v>
      </c>
      <c r="BI384">
        <v>15</v>
      </c>
      <c r="BJ384">
        <v>0</v>
      </c>
      <c r="BK384" t="b">
        <v>0</v>
      </c>
      <c r="BL384">
        <v>4</v>
      </c>
      <c r="BM384">
        <v>984470400000</v>
      </c>
      <c r="BN384" t="s">
        <v>1260</v>
      </c>
    </row>
    <row r="385" spans="1:66" x14ac:dyDescent="0.2">
      <c r="A385" t="s">
        <v>1973</v>
      </c>
      <c r="C385" t="s">
        <v>142</v>
      </c>
      <c r="D385" t="s">
        <v>143</v>
      </c>
      <c r="E385" t="s">
        <v>162</v>
      </c>
      <c r="F385" t="b">
        <v>0</v>
      </c>
      <c r="G385" t="s">
        <v>46</v>
      </c>
      <c r="H385" t="s">
        <v>223</v>
      </c>
      <c r="I385" t="s">
        <v>1979</v>
      </c>
      <c r="J385" t="s">
        <v>1980</v>
      </c>
      <c r="K385" t="s">
        <v>1981</v>
      </c>
      <c r="L385" t="s">
        <v>224</v>
      </c>
      <c r="M385" t="s">
        <v>225</v>
      </c>
      <c r="N385">
        <v>7200000</v>
      </c>
      <c r="O385" t="s">
        <v>226</v>
      </c>
      <c r="P385" t="b">
        <v>0</v>
      </c>
      <c r="Q385">
        <v>0.39999770000000001</v>
      </c>
      <c r="R385">
        <v>0.65359104000000001</v>
      </c>
      <c r="S385">
        <v>1589538506</v>
      </c>
      <c r="T385">
        <v>61.6</v>
      </c>
      <c r="U385">
        <v>62.2</v>
      </c>
      <c r="V385" t="s">
        <v>6476</v>
      </c>
      <c r="W385">
        <v>61.2</v>
      </c>
      <c r="X385">
        <v>397</v>
      </c>
      <c r="Y385">
        <v>61.2</v>
      </c>
      <c r="Z385">
        <v>61.6</v>
      </c>
      <c r="AA385">
        <v>62</v>
      </c>
      <c r="AD385" t="s">
        <v>227</v>
      </c>
      <c r="AE385" t="s">
        <v>46</v>
      </c>
      <c r="AF385">
        <v>61.6</v>
      </c>
      <c r="AG385">
        <v>6178</v>
      </c>
      <c r="AH385">
        <v>7644</v>
      </c>
      <c r="AI385">
        <v>1.3999976999999999</v>
      </c>
      <c r="AJ385">
        <v>2.3255774999999999E-2</v>
      </c>
      <c r="AK385" t="s">
        <v>1982</v>
      </c>
      <c r="AL385">
        <v>-49.4</v>
      </c>
      <c r="AM385">
        <v>-0.44504505</v>
      </c>
      <c r="AN385">
        <v>60.2</v>
      </c>
      <c r="AO385">
        <v>111</v>
      </c>
      <c r="AP385">
        <v>1586390400</v>
      </c>
      <c r="AQ385">
        <v>1583838000</v>
      </c>
      <c r="AR385">
        <v>1583838000</v>
      </c>
      <c r="AS385">
        <v>1583838000</v>
      </c>
      <c r="AT385">
        <v>3.5</v>
      </c>
      <c r="AU385">
        <v>10.098361000000001</v>
      </c>
      <c r="AV385">
        <v>5.7189543000000002E-2</v>
      </c>
      <c r="AW385" t="s">
        <v>150</v>
      </c>
      <c r="AX385">
        <v>6.1</v>
      </c>
      <c r="AY385">
        <v>10590700</v>
      </c>
      <c r="AZ385">
        <v>173.548</v>
      </c>
      <c r="BA385">
        <v>66.316665999999998</v>
      </c>
      <c r="BB385">
        <v>-4.7166670000000002</v>
      </c>
      <c r="BC385">
        <v>-7.1123409999999998E-2</v>
      </c>
      <c r="BD385">
        <v>87.698449999999994</v>
      </c>
      <c r="BE385">
        <v>-26.09845</v>
      </c>
      <c r="BF385">
        <v>-0.29759306000000002</v>
      </c>
      <c r="BG385">
        <v>652387072</v>
      </c>
      <c r="BH385">
        <v>0.35494500000000001</v>
      </c>
      <c r="BI385">
        <v>15</v>
      </c>
      <c r="BJ385">
        <v>0</v>
      </c>
      <c r="BK385" t="b">
        <v>0</v>
      </c>
      <c r="BL385">
        <v>2</v>
      </c>
      <c r="BM385">
        <v>970470000000</v>
      </c>
      <c r="BN385" t="s">
        <v>1973</v>
      </c>
    </row>
    <row r="386" spans="1:66" x14ac:dyDescent="0.2">
      <c r="A386" t="s">
        <v>1261</v>
      </c>
      <c r="C386" t="s">
        <v>142</v>
      </c>
      <c r="D386" t="s">
        <v>143</v>
      </c>
      <c r="E386" t="s">
        <v>162</v>
      </c>
      <c r="F386" t="b">
        <v>0</v>
      </c>
      <c r="G386" t="s">
        <v>46</v>
      </c>
      <c r="H386" t="s">
        <v>223</v>
      </c>
      <c r="I386" t="s">
        <v>1891</v>
      </c>
      <c r="J386" t="s">
        <v>1892</v>
      </c>
      <c r="K386" t="s">
        <v>1893</v>
      </c>
      <c r="L386" t="s">
        <v>224</v>
      </c>
      <c r="M386" t="s">
        <v>225</v>
      </c>
      <c r="N386">
        <v>7200000</v>
      </c>
      <c r="O386" t="s">
        <v>226</v>
      </c>
      <c r="P386" t="b">
        <v>0</v>
      </c>
      <c r="Q386">
        <v>5.000305E-2</v>
      </c>
      <c r="R386">
        <v>7.7524109999999993E-2</v>
      </c>
      <c r="S386">
        <v>1589538713</v>
      </c>
      <c r="T386">
        <v>64.55</v>
      </c>
      <c r="U386">
        <v>66.900000000000006</v>
      </c>
      <c r="V386" t="s">
        <v>6477</v>
      </c>
      <c r="W386">
        <v>64.55</v>
      </c>
      <c r="X386">
        <v>5628</v>
      </c>
      <c r="Y386">
        <v>64.5</v>
      </c>
      <c r="Z386">
        <v>64.349999999999994</v>
      </c>
      <c r="AA386">
        <v>64.5</v>
      </c>
      <c r="AB386">
        <v>0</v>
      </c>
      <c r="AC386">
        <v>0</v>
      </c>
      <c r="AD386" t="s">
        <v>227</v>
      </c>
      <c r="AE386" t="s">
        <v>46</v>
      </c>
      <c r="AF386">
        <v>66.900000000000006</v>
      </c>
      <c r="AG386">
        <v>45587</v>
      </c>
      <c r="AH386">
        <v>28309</v>
      </c>
      <c r="AI386">
        <v>15.030003000000001</v>
      </c>
      <c r="AJ386">
        <v>0.3035138</v>
      </c>
      <c r="AK386" t="s">
        <v>1894</v>
      </c>
      <c r="AL386">
        <v>-36.649994</v>
      </c>
      <c r="AM386">
        <v>-0.36215409999999998</v>
      </c>
      <c r="AN386">
        <v>49.52</v>
      </c>
      <c r="AO386">
        <v>101.2</v>
      </c>
      <c r="AP386">
        <v>1556841600</v>
      </c>
      <c r="AT386">
        <v>0.6</v>
      </c>
      <c r="AU386">
        <v>34.225876</v>
      </c>
      <c r="AV386">
        <v>9.3023259999999997E-3</v>
      </c>
      <c r="AW386" t="s">
        <v>150</v>
      </c>
      <c r="AX386">
        <v>1.8859999999999999</v>
      </c>
      <c r="AY386">
        <v>6936840</v>
      </c>
      <c r="AZ386">
        <v>50.665999999999997</v>
      </c>
      <c r="BA386">
        <v>65.042854000000005</v>
      </c>
      <c r="BB386">
        <v>-0.49285126000000001</v>
      </c>
      <c r="BC386">
        <v>-7.5773313000000002E-3</v>
      </c>
      <c r="BD386">
        <v>80.519585000000006</v>
      </c>
      <c r="BE386">
        <v>-15.969582000000001</v>
      </c>
      <c r="BF386">
        <v>-0.19833164</v>
      </c>
      <c r="BG386">
        <v>447773056</v>
      </c>
      <c r="BH386">
        <v>1.27403</v>
      </c>
      <c r="BI386">
        <v>15</v>
      </c>
      <c r="BJ386">
        <v>0</v>
      </c>
      <c r="BK386" t="b">
        <v>0</v>
      </c>
      <c r="BL386">
        <v>2</v>
      </c>
      <c r="BM386">
        <v>1193382000000</v>
      </c>
      <c r="BN386" t="s">
        <v>1261</v>
      </c>
    </row>
    <row r="387" spans="1:66" x14ac:dyDescent="0.2">
      <c r="A387" t="s">
        <v>332</v>
      </c>
      <c r="C387" t="s">
        <v>142</v>
      </c>
      <c r="D387" t="s">
        <v>143</v>
      </c>
      <c r="E387" t="s">
        <v>162</v>
      </c>
      <c r="F387" t="b">
        <v>0</v>
      </c>
      <c r="G387" t="s">
        <v>46</v>
      </c>
      <c r="H387" t="s">
        <v>223</v>
      </c>
      <c r="I387" t="s">
        <v>365</v>
      </c>
      <c r="J387" t="s">
        <v>366</v>
      </c>
      <c r="K387" t="s">
        <v>367</v>
      </c>
      <c r="L387" t="s">
        <v>224</v>
      </c>
      <c r="M387" t="s">
        <v>225</v>
      </c>
      <c r="N387">
        <v>7200000</v>
      </c>
      <c r="O387" t="s">
        <v>226</v>
      </c>
      <c r="P387" t="b">
        <v>0</v>
      </c>
      <c r="Q387">
        <v>3.5999297999999999E-2</v>
      </c>
      <c r="R387">
        <v>0.39910528000000001</v>
      </c>
      <c r="S387">
        <v>1589538821</v>
      </c>
      <c r="T387">
        <v>9.0559999999999992</v>
      </c>
      <c r="U387">
        <v>9.2780000000000005</v>
      </c>
      <c r="V387" t="s">
        <v>6302</v>
      </c>
      <c r="W387">
        <v>8.9920000000000009</v>
      </c>
      <c r="X387">
        <v>5701183</v>
      </c>
      <c r="Y387">
        <v>9.02</v>
      </c>
      <c r="Z387">
        <v>9.06</v>
      </c>
      <c r="AA387">
        <v>9.0559999999999992</v>
      </c>
      <c r="AB387">
        <v>0</v>
      </c>
      <c r="AC387">
        <v>0</v>
      </c>
      <c r="AD387" t="s">
        <v>227</v>
      </c>
      <c r="AE387" t="s">
        <v>48</v>
      </c>
      <c r="AF387">
        <v>9.15</v>
      </c>
      <c r="AG387">
        <v>30386665</v>
      </c>
      <c r="AH387">
        <v>16367893</v>
      </c>
      <c r="AI387">
        <v>2.0539999999999998</v>
      </c>
      <c r="AJ387">
        <v>0.29334473999999999</v>
      </c>
      <c r="AK387" t="s">
        <v>368</v>
      </c>
      <c r="AL387">
        <v>-4.2240000000000002</v>
      </c>
      <c r="AM387">
        <v>-0.31807229999999997</v>
      </c>
      <c r="AN387">
        <v>7.0019999999999998</v>
      </c>
      <c r="AO387">
        <v>13.28</v>
      </c>
      <c r="AP387">
        <v>1588809600</v>
      </c>
      <c r="AQ387">
        <v>1571719500</v>
      </c>
      <c r="AT387">
        <v>0.36499999999999999</v>
      </c>
      <c r="AU387">
        <v>7.1419553999999996</v>
      </c>
      <c r="AV387">
        <v>4.0465630000000002E-2</v>
      </c>
      <c r="AW387" t="s">
        <v>150</v>
      </c>
      <c r="AX387">
        <v>1.268</v>
      </c>
      <c r="AY387">
        <v>3584090112</v>
      </c>
      <c r="AZ387">
        <v>16.167999999999999</v>
      </c>
      <c r="BA387">
        <v>9.3964999999999996</v>
      </c>
      <c r="BB387">
        <v>-0.34049987999999998</v>
      </c>
      <c r="BC387">
        <v>-3.6236886000000003E-2</v>
      </c>
      <c r="BD387">
        <v>11.111846999999999</v>
      </c>
      <c r="BE387">
        <v>-2.0558472000000001</v>
      </c>
      <c r="BF387">
        <v>-0.18501400000000001</v>
      </c>
      <c r="BG387">
        <v>32457519104</v>
      </c>
      <c r="BH387">
        <v>0.56011873000000001</v>
      </c>
      <c r="BI387">
        <v>15</v>
      </c>
      <c r="BJ387">
        <v>0</v>
      </c>
      <c r="BK387" t="b">
        <v>0</v>
      </c>
      <c r="BL387">
        <v>2</v>
      </c>
      <c r="BM387">
        <v>807433200000</v>
      </c>
      <c r="BN387" t="s">
        <v>332</v>
      </c>
    </row>
    <row r="388" spans="1:66" x14ac:dyDescent="0.2">
      <c r="A388" t="s">
        <v>1262</v>
      </c>
      <c r="C388" t="s">
        <v>142</v>
      </c>
      <c r="D388" t="s">
        <v>143</v>
      </c>
      <c r="E388" t="s">
        <v>162</v>
      </c>
      <c r="F388" t="b">
        <v>0</v>
      </c>
      <c r="G388" t="s">
        <v>46</v>
      </c>
      <c r="H388" t="s">
        <v>223</v>
      </c>
      <c r="I388" t="s">
        <v>1895</v>
      </c>
      <c r="J388" t="s">
        <v>1896</v>
      </c>
      <c r="K388" t="s">
        <v>1897</v>
      </c>
      <c r="L388" t="s">
        <v>224</v>
      </c>
      <c r="M388" t="s">
        <v>225</v>
      </c>
      <c r="N388">
        <v>7200000</v>
      </c>
      <c r="O388" t="s">
        <v>226</v>
      </c>
      <c r="P388" t="b">
        <v>0</v>
      </c>
      <c r="Q388">
        <v>-5.000019E-2</v>
      </c>
      <c r="R388">
        <v>-0.59171826000000005</v>
      </c>
      <c r="S388">
        <v>1589532152</v>
      </c>
      <c r="T388">
        <v>8.4</v>
      </c>
      <c r="U388">
        <v>8.4499999999999993</v>
      </c>
      <c r="V388" t="s">
        <v>6478</v>
      </c>
      <c r="W388">
        <v>8.4</v>
      </c>
      <c r="X388">
        <v>1071</v>
      </c>
      <c r="Y388">
        <v>8.4499999999999993</v>
      </c>
      <c r="Z388">
        <v>8.4</v>
      </c>
      <c r="AA388">
        <v>8.8000000000000007</v>
      </c>
      <c r="AB388">
        <v>0</v>
      </c>
      <c r="AC388">
        <v>0</v>
      </c>
      <c r="AD388" t="s">
        <v>227</v>
      </c>
      <c r="AE388" t="s">
        <v>46</v>
      </c>
      <c r="AF388">
        <v>8.4499999999999993</v>
      </c>
      <c r="AG388">
        <v>762</v>
      </c>
      <c r="AH388">
        <v>28</v>
      </c>
      <c r="AI388">
        <v>0.14999962</v>
      </c>
      <c r="AJ388">
        <v>1.8181770999999999E-2</v>
      </c>
      <c r="AK388" t="s">
        <v>1898</v>
      </c>
      <c r="AL388">
        <v>-2.7000008000000002</v>
      </c>
      <c r="AM388">
        <v>-0.2432433</v>
      </c>
      <c r="AN388">
        <v>8.25</v>
      </c>
      <c r="AO388">
        <v>11.1</v>
      </c>
      <c r="AP388">
        <v>1558310400</v>
      </c>
      <c r="AT388">
        <v>0.1</v>
      </c>
      <c r="AU388">
        <v>79.245279999999994</v>
      </c>
      <c r="AV388">
        <v>1.1834320000000001E-2</v>
      </c>
      <c r="AW388" t="s">
        <v>150</v>
      </c>
      <c r="AX388">
        <v>0.106</v>
      </c>
      <c r="AY388">
        <v>3836420</v>
      </c>
      <c r="AZ388">
        <v>27.518000000000001</v>
      </c>
      <c r="BA388">
        <v>8.6285714999999996</v>
      </c>
      <c r="BB388">
        <v>-0.22857189</v>
      </c>
      <c r="BC388">
        <v>-2.6490119999999999E-2</v>
      </c>
      <c r="BD388">
        <v>9.6818179999999998</v>
      </c>
      <c r="BE388">
        <v>-1.2818183999999999</v>
      </c>
      <c r="BF388">
        <v>-0.13239439</v>
      </c>
      <c r="BG388">
        <v>32225926</v>
      </c>
      <c r="BH388">
        <v>0.30525472999999997</v>
      </c>
      <c r="BI388">
        <v>15</v>
      </c>
      <c r="BJ388">
        <v>0</v>
      </c>
      <c r="BK388" t="b">
        <v>0</v>
      </c>
      <c r="BL388">
        <v>2</v>
      </c>
      <c r="BM388">
        <v>796892400000</v>
      </c>
      <c r="BN388" t="s">
        <v>1262</v>
      </c>
    </row>
    <row r="389" spans="1:66" x14ac:dyDescent="0.2">
      <c r="A389" t="s">
        <v>1263</v>
      </c>
      <c r="C389" t="s">
        <v>142</v>
      </c>
      <c r="D389" t="s">
        <v>143</v>
      </c>
      <c r="E389" t="s">
        <v>162</v>
      </c>
      <c r="F389" t="b">
        <v>0</v>
      </c>
      <c r="G389" t="s">
        <v>46</v>
      </c>
      <c r="H389" t="s">
        <v>223</v>
      </c>
      <c r="I389" t="s">
        <v>1899</v>
      </c>
      <c r="J389" t="s">
        <v>1900</v>
      </c>
      <c r="K389" t="s">
        <v>1901</v>
      </c>
      <c r="L389" t="s">
        <v>224</v>
      </c>
      <c r="M389" t="s">
        <v>225</v>
      </c>
      <c r="N389">
        <v>7200000</v>
      </c>
      <c r="O389" t="s">
        <v>226</v>
      </c>
      <c r="P389" t="b">
        <v>0</v>
      </c>
      <c r="Q389">
        <v>-5.5</v>
      </c>
      <c r="R389">
        <v>-6.0975614</v>
      </c>
      <c r="S389">
        <v>1589538747</v>
      </c>
      <c r="T389">
        <v>84.7</v>
      </c>
      <c r="U389">
        <v>86.5</v>
      </c>
      <c r="V389" t="s">
        <v>6479</v>
      </c>
      <c r="W389">
        <v>84.5</v>
      </c>
      <c r="X389">
        <v>12772</v>
      </c>
      <c r="Y389">
        <v>90.2</v>
      </c>
      <c r="Z389">
        <v>84.5</v>
      </c>
      <c r="AA389">
        <v>84.8</v>
      </c>
      <c r="AB389">
        <v>0</v>
      </c>
      <c r="AC389">
        <v>0</v>
      </c>
      <c r="AD389" t="s">
        <v>227</v>
      </c>
      <c r="AE389" t="s">
        <v>46</v>
      </c>
      <c r="AF389">
        <v>85.8</v>
      </c>
      <c r="AG389">
        <v>32988</v>
      </c>
      <c r="AH389">
        <v>25197</v>
      </c>
      <c r="AI389">
        <v>17.199997</v>
      </c>
      <c r="AJ389">
        <v>0.25481477000000002</v>
      </c>
      <c r="AK389" t="s">
        <v>1902</v>
      </c>
      <c r="AL389">
        <v>-25.5</v>
      </c>
      <c r="AM389">
        <v>-0.23139746</v>
      </c>
      <c r="AN389">
        <v>67.5</v>
      </c>
      <c r="AO389">
        <v>110.2</v>
      </c>
      <c r="AP389">
        <v>1589846400</v>
      </c>
      <c r="AQ389">
        <v>1596725940</v>
      </c>
      <c r="AR389">
        <v>1596725940</v>
      </c>
      <c r="AS389">
        <v>1596725940</v>
      </c>
      <c r="AT389">
        <v>5</v>
      </c>
      <c r="AU389">
        <v>11.048786</v>
      </c>
      <c r="AV389">
        <v>5.5432375999999998E-2</v>
      </c>
      <c r="AW389" t="s">
        <v>150</v>
      </c>
      <c r="AX389">
        <v>7.6660000000000004</v>
      </c>
      <c r="AY389">
        <v>15792500</v>
      </c>
      <c r="AZ389">
        <v>146.79499999999999</v>
      </c>
      <c r="BA389">
        <v>86.594284000000002</v>
      </c>
      <c r="BB389">
        <v>-1.8942870999999999</v>
      </c>
      <c r="BC389">
        <v>-2.1875427999999999E-2</v>
      </c>
      <c r="BD389">
        <v>94.074820000000003</v>
      </c>
      <c r="BE389">
        <v>-9.3748249999999995</v>
      </c>
      <c r="BF389">
        <v>-9.9652859999999996E-2</v>
      </c>
      <c r="BG389">
        <v>1337624704</v>
      </c>
      <c r="BH389">
        <v>0.57699513000000002</v>
      </c>
      <c r="BI389">
        <v>15</v>
      </c>
      <c r="BJ389">
        <v>0</v>
      </c>
      <c r="BK389" t="b">
        <v>0</v>
      </c>
      <c r="BL389">
        <v>2</v>
      </c>
      <c r="BM389">
        <v>868863600000</v>
      </c>
      <c r="BN389" t="s">
        <v>1263</v>
      </c>
    </row>
    <row r="390" spans="1:66" x14ac:dyDescent="0.2">
      <c r="A390" t="s">
        <v>1264</v>
      </c>
      <c r="C390" t="s">
        <v>142</v>
      </c>
      <c r="D390" t="s">
        <v>143</v>
      </c>
      <c r="E390" t="s">
        <v>162</v>
      </c>
      <c r="F390" t="b">
        <v>0</v>
      </c>
      <c r="G390" t="s">
        <v>46</v>
      </c>
      <c r="H390" t="s">
        <v>223</v>
      </c>
      <c r="I390" t="s">
        <v>1903</v>
      </c>
      <c r="J390" t="s">
        <v>1904</v>
      </c>
      <c r="K390" t="s">
        <v>1905</v>
      </c>
      <c r="L390" t="s">
        <v>224</v>
      </c>
      <c r="M390" t="s">
        <v>225</v>
      </c>
      <c r="N390">
        <v>7200000</v>
      </c>
      <c r="O390" t="s">
        <v>226</v>
      </c>
      <c r="P390" t="b">
        <v>0</v>
      </c>
      <c r="Q390">
        <v>-0.40000915999999997</v>
      </c>
      <c r="R390">
        <v>-0.24450436</v>
      </c>
      <c r="S390">
        <v>1589538820</v>
      </c>
      <c r="T390">
        <v>163.19999999999999</v>
      </c>
      <c r="U390">
        <v>166</v>
      </c>
      <c r="V390" t="s">
        <v>6480</v>
      </c>
      <c r="W390">
        <v>163</v>
      </c>
      <c r="X390">
        <v>4464</v>
      </c>
      <c r="Y390">
        <v>163.6</v>
      </c>
      <c r="Z390">
        <v>163</v>
      </c>
      <c r="AA390">
        <v>163.19999999999999</v>
      </c>
      <c r="AB390">
        <v>0</v>
      </c>
      <c r="AC390">
        <v>0</v>
      </c>
      <c r="AD390" t="s">
        <v>227</v>
      </c>
      <c r="AE390" t="s">
        <v>46</v>
      </c>
      <c r="AF390">
        <v>165</v>
      </c>
      <c r="AG390">
        <v>33232</v>
      </c>
      <c r="AH390">
        <v>22883</v>
      </c>
      <c r="AI390">
        <v>17.199997</v>
      </c>
      <c r="AJ390">
        <v>0.1178082</v>
      </c>
      <c r="AK390" t="s">
        <v>1906</v>
      </c>
      <c r="AL390">
        <v>-127.3</v>
      </c>
      <c r="AM390">
        <v>-0.43820998</v>
      </c>
      <c r="AN390">
        <v>146</v>
      </c>
      <c r="AO390">
        <v>290.5</v>
      </c>
      <c r="AP390">
        <v>1585526400</v>
      </c>
      <c r="AQ390">
        <v>1582097400</v>
      </c>
      <c r="AR390">
        <v>1582097400</v>
      </c>
      <c r="AS390">
        <v>1582097400</v>
      </c>
      <c r="AT390">
        <v>12.5</v>
      </c>
      <c r="AU390">
        <v>8.7254059999999996</v>
      </c>
      <c r="AV390">
        <v>7.6405870000000001E-2</v>
      </c>
      <c r="AW390" t="s">
        <v>150</v>
      </c>
      <c r="AX390">
        <v>18.704000000000001</v>
      </c>
      <c r="AY390">
        <v>3936380</v>
      </c>
      <c r="AZ390">
        <v>158.81100000000001</v>
      </c>
      <c r="BA390">
        <v>163.56</v>
      </c>
      <c r="BB390">
        <v>-0.3600006</v>
      </c>
      <c r="BC390">
        <v>-2.201031E-3</v>
      </c>
      <c r="BD390">
        <v>234.26852</v>
      </c>
      <c r="BE390">
        <v>-71.068529999999996</v>
      </c>
      <c r="BF390">
        <v>-0.30336352999999999</v>
      </c>
      <c r="BG390">
        <v>643422528</v>
      </c>
      <c r="BH390">
        <v>1.0276365000000001</v>
      </c>
      <c r="BI390">
        <v>15</v>
      </c>
      <c r="BJ390">
        <v>0</v>
      </c>
      <c r="BK390" t="b">
        <v>0</v>
      </c>
      <c r="BL390">
        <v>2</v>
      </c>
      <c r="BM390">
        <v>796892400000</v>
      </c>
      <c r="BN390" t="s">
        <v>1264</v>
      </c>
    </row>
    <row r="391" spans="1:66" x14ac:dyDescent="0.2">
      <c r="A391" t="s">
        <v>1265</v>
      </c>
      <c r="C391" t="s">
        <v>142</v>
      </c>
      <c r="D391" t="s">
        <v>143</v>
      </c>
      <c r="E391" t="s">
        <v>162</v>
      </c>
      <c r="F391" t="b">
        <v>0</v>
      </c>
      <c r="G391" t="s">
        <v>46</v>
      </c>
      <c r="H391" t="s">
        <v>223</v>
      </c>
      <c r="I391" t="s">
        <v>1907</v>
      </c>
      <c r="J391" t="s">
        <v>1908</v>
      </c>
      <c r="K391" t="s">
        <v>1909</v>
      </c>
      <c r="L391" t="s">
        <v>224</v>
      </c>
      <c r="M391" t="s">
        <v>225</v>
      </c>
      <c r="N391">
        <v>7200000</v>
      </c>
      <c r="O391" t="s">
        <v>226</v>
      </c>
      <c r="P391" t="b">
        <v>0</v>
      </c>
      <c r="Q391">
        <v>-0.39999770000000001</v>
      </c>
      <c r="R391">
        <v>-1.1019220000000001</v>
      </c>
      <c r="S391">
        <v>1589533364</v>
      </c>
      <c r="T391">
        <v>35.9</v>
      </c>
      <c r="U391">
        <v>36</v>
      </c>
      <c r="V391" t="s">
        <v>6481</v>
      </c>
      <c r="W391">
        <v>35.799999999999997</v>
      </c>
      <c r="X391">
        <v>1552</v>
      </c>
      <c r="Y391">
        <v>36.299999999999997</v>
      </c>
      <c r="Z391">
        <v>35.700000000000003</v>
      </c>
      <c r="AA391">
        <v>35.9</v>
      </c>
      <c r="AB391">
        <v>0</v>
      </c>
      <c r="AC391">
        <v>0</v>
      </c>
      <c r="AD391" t="s">
        <v>227</v>
      </c>
      <c r="AE391" t="s">
        <v>48</v>
      </c>
      <c r="AF391">
        <v>36</v>
      </c>
      <c r="AG391">
        <v>5985</v>
      </c>
      <c r="AH391">
        <v>8824</v>
      </c>
      <c r="AI391">
        <v>2.8000029999999998</v>
      </c>
      <c r="AJ391">
        <v>8.4592239999999999E-2</v>
      </c>
      <c r="AK391" t="s">
        <v>1910</v>
      </c>
      <c r="AL391">
        <v>-10.899998</v>
      </c>
      <c r="AM391">
        <v>-0.23290594000000001</v>
      </c>
      <c r="AN391">
        <v>33.1</v>
      </c>
      <c r="AO391">
        <v>46.8</v>
      </c>
      <c r="AP391">
        <v>1589241600</v>
      </c>
      <c r="AT391">
        <v>2.0649999999999999</v>
      </c>
      <c r="AU391">
        <v>7.5578950000000003</v>
      </c>
      <c r="AV391">
        <v>5.6887056999999998E-2</v>
      </c>
      <c r="AW391" t="s">
        <v>150</v>
      </c>
      <c r="AX391">
        <v>4.75</v>
      </c>
      <c r="AY391">
        <v>9001020</v>
      </c>
      <c r="AZ391">
        <v>37.365000000000002</v>
      </c>
      <c r="BA391">
        <v>36.842857000000002</v>
      </c>
      <c r="BB391">
        <v>-0.94285582999999995</v>
      </c>
      <c r="BC391">
        <v>-2.5591277999999999E-2</v>
      </c>
      <c r="BD391">
        <v>40.330770000000001</v>
      </c>
      <c r="BE391">
        <v>-4.4307670000000003</v>
      </c>
      <c r="BF391">
        <v>-0.10986072</v>
      </c>
      <c r="BG391">
        <v>323136640</v>
      </c>
      <c r="BH391">
        <v>0.96079219999999999</v>
      </c>
      <c r="BI391">
        <v>15</v>
      </c>
      <c r="BJ391">
        <v>0</v>
      </c>
      <c r="BK391" t="b">
        <v>0</v>
      </c>
      <c r="BL391">
        <v>2</v>
      </c>
      <c r="BM391">
        <v>1481184000000</v>
      </c>
      <c r="BN391" t="s">
        <v>1265</v>
      </c>
    </row>
    <row r="392" spans="1:66" x14ac:dyDescent="0.2">
      <c r="A392" t="s">
        <v>337</v>
      </c>
      <c r="C392" t="s">
        <v>142</v>
      </c>
      <c r="D392" t="s">
        <v>143</v>
      </c>
      <c r="E392" t="s">
        <v>162</v>
      </c>
      <c r="F392" t="b">
        <v>0</v>
      </c>
      <c r="G392" t="s">
        <v>46</v>
      </c>
      <c r="H392" t="s">
        <v>223</v>
      </c>
      <c r="I392" t="s">
        <v>385</v>
      </c>
      <c r="J392" t="s">
        <v>386</v>
      </c>
      <c r="K392" t="s">
        <v>387</v>
      </c>
      <c r="L392" t="s">
        <v>224</v>
      </c>
      <c r="M392" t="s">
        <v>225</v>
      </c>
      <c r="N392">
        <v>7200000</v>
      </c>
      <c r="O392" t="s">
        <v>226</v>
      </c>
      <c r="P392" t="b">
        <v>0</v>
      </c>
      <c r="Q392">
        <v>7.3000030000000002</v>
      </c>
      <c r="R392">
        <v>4.652647</v>
      </c>
      <c r="S392">
        <v>1589538845</v>
      </c>
      <c r="T392">
        <v>164.2</v>
      </c>
      <c r="U392">
        <v>164.7</v>
      </c>
      <c r="V392" t="s">
        <v>6307</v>
      </c>
      <c r="W392">
        <v>159.9</v>
      </c>
      <c r="X392">
        <v>74642</v>
      </c>
      <c r="Y392">
        <v>156.9</v>
      </c>
      <c r="Z392">
        <v>164.2</v>
      </c>
      <c r="AA392">
        <v>164.3</v>
      </c>
      <c r="AB392">
        <v>0</v>
      </c>
      <c r="AC392">
        <v>0</v>
      </c>
      <c r="AD392" t="s">
        <v>227</v>
      </c>
      <c r="AE392" t="s">
        <v>46</v>
      </c>
      <c r="AF392">
        <v>160</v>
      </c>
      <c r="AG392">
        <v>206828</v>
      </c>
      <c r="AH392">
        <v>115201</v>
      </c>
      <c r="AI392">
        <v>63.649994</v>
      </c>
      <c r="AJ392">
        <v>0.63301830000000003</v>
      </c>
      <c r="AK392" t="s">
        <v>388</v>
      </c>
      <c r="AL392">
        <v>-4.6999969999999998</v>
      </c>
      <c r="AM392">
        <v>-2.7827099000000001E-2</v>
      </c>
      <c r="AN392">
        <v>100.55</v>
      </c>
      <c r="AO392">
        <v>168.9</v>
      </c>
      <c r="AP392">
        <v>1558483200</v>
      </c>
      <c r="AQ392">
        <v>1596725940</v>
      </c>
      <c r="AR392">
        <v>1596725940</v>
      </c>
      <c r="AS392">
        <v>1596725940</v>
      </c>
      <c r="AT392">
        <v>4</v>
      </c>
      <c r="AU392">
        <v>65.943770000000001</v>
      </c>
      <c r="AV392">
        <v>2.5493946E-2</v>
      </c>
      <c r="AW392" t="s">
        <v>150</v>
      </c>
      <c r="AX392">
        <v>2.4900000000000002</v>
      </c>
      <c r="AY392">
        <v>29984700</v>
      </c>
      <c r="AZ392">
        <v>17.454999999999998</v>
      </c>
      <c r="BA392">
        <v>148.94305</v>
      </c>
      <c r="BB392">
        <v>15.256943</v>
      </c>
      <c r="BC392">
        <v>0.10243474</v>
      </c>
      <c r="BD392">
        <v>147.14375000000001</v>
      </c>
      <c r="BE392">
        <v>17.056244</v>
      </c>
      <c r="BF392">
        <v>0.115915515</v>
      </c>
      <c r="BG392">
        <v>4923914752</v>
      </c>
      <c r="BH392">
        <v>9.4070459999999994</v>
      </c>
      <c r="BI392">
        <v>15</v>
      </c>
      <c r="BJ392">
        <v>0</v>
      </c>
      <c r="BK392" t="b">
        <v>0</v>
      </c>
      <c r="BL392">
        <v>2</v>
      </c>
      <c r="BM392">
        <v>1460617200000</v>
      </c>
      <c r="BN392" t="s">
        <v>337</v>
      </c>
    </row>
    <row r="393" spans="1:66" x14ac:dyDescent="0.2">
      <c r="A393" t="s">
        <v>1266</v>
      </c>
      <c r="C393" t="s">
        <v>142</v>
      </c>
      <c r="D393" t="s">
        <v>143</v>
      </c>
      <c r="E393" t="s">
        <v>162</v>
      </c>
      <c r="F393" t="b">
        <v>0</v>
      </c>
      <c r="G393" t="s">
        <v>46</v>
      </c>
      <c r="H393" t="s">
        <v>223</v>
      </c>
      <c r="I393" t="s">
        <v>1911</v>
      </c>
      <c r="J393" t="s">
        <v>1912</v>
      </c>
      <c r="K393" t="s">
        <v>1913</v>
      </c>
      <c r="L393" t="s">
        <v>224</v>
      </c>
      <c r="M393" t="s">
        <v>225</v>
      </c>
      <c r="N393">
        <v>7200000</v>
      </c>
      <c r="O393" t="s">
        <v>226</v>
      </c>
      <c r="P393" t="b">
        <v>0</v>
      </c>
      <c r="Q393">
        <v>10</v>
      </c>
      <c r="R393">
        <v>2.3041475</v>
      </c>
      <c r="S393">
        <v>1589537231</v>
      </c>
      <c r="T393">
        <v>444</v>
      </c>
      <c r="U393">
        <v>444</v>
      </c>
      <c r="V393" t="s">
        <v>6482</v>
      </c>
      <c r="W393">
        <v>431</v>
      </c>
      <c r="X393">
        <v>143</v>
      </c>
      <c r="Y393">
        <v>434</v>
      </c>
      <c r="Z393">
        <v>440</v>
      </c>
      <c r="AA393">
        <v>444</v>
      </c>
      <c r="AB393">
        <v>0</v>
      </c>
      <c r="AC393">
        <v>0</v>
      </c>
      <c r="AD393" t="s">
        <v>227</v>
      </c>
      <c r="AE393" t="s">
        <v>46</v>
      </c>
      <c r="AF393">
        <v>435</v>
      </c>
      <c r="AG393">
        <v>1142</v>
      </c>
      <c r="AH393">
        <v>1103</v>
      </c>
      <c r="AI393">
        <v>64</v>
      </c>
      <c r="AJ393">
        <v>0.16842106000000001</v>
      </c>
      <c r="AK393" t="s">
        <v>1914</v>
      </c>
      <c r="AL393">
        <v>-164</v>
      </c>
      <c r="AM393">
        <v>-0.26973686000000002</v>
      </c>
      <c r="AN393">
        <v>380</v>
      </c>
      <c r="AO393">
        <v>608</v>
      </c>
      <c r="AP393">
        <v>1589500800</v>
      </c>
      <c r="AT393">
        <v>15</v>
      </c>
      <c r="AU393">
        <v>9.7550260000000009</v>
      </c>
      <c r="AV393">
        <v>3.4562210000000003E-2</v>
      </c>
      <c r="AW393" t="s">
        <v>150</v>
      </c>
      <c r="AX393">
        <v>45.515000000000001</v>
      </c>
      <c r="AY393">
        <v>888550</v>
      </c>
      <c r="AZ393">
        <v>683.23900000000003</v>
      </c>
      <c r="BA393">
        <v>454.14285000000001</v>
      </c>
      <c r="BB393">
        <v>-10.142853000000001</v>
      </c>
      <c r="BC393">
        <v>-2.2334058E-2</v>
      </c>
      <c r="BD393">
        <v>528.62940000000003</v>
      </c>
      <c r="BE393">
        <v>-84.629395000000002</v>
      </c>
      <c r="BF393">
        <v>-0.16009212</v>
      </c>
      <c r="BG393">
        <v>1282516224</v>
      </c>
      <c r="BH393">
        <v>0.64984580000000003</v>
      </c>
      <c r="BI393">
        <v>15</v>
      </c>
      <c r="BJ393">
        <v>0</v>
      </c>
      <c r="BK393" t="b">
        <v>0</v>
      </c>
      <c r="BL393">
        <v>2</v>
      </c>
      <c r="BM393">
        <v>946972800000</v>
      </c>
      <c r="BN393" t="s">
        <v>1266</v>
      </c>
    </row>
    <row r="394" spans="1:66" x14ac:dyDescent="0.2">
      <c r="A394" t="s">
        <v>1267</v>
      </c>
      <c r="C394" t="s">
        <v>142</v>
      </c>
      <c r="D394" t="s">
        <v>143</v>
      </c>
      <c r="E394" t="s">
        <v>162</v>
      </c>
      <c r="F394" t="b">
        <v>0</v>
      </c>
      <c r="G394" t="s">
        <v>46</v>
      </c>
      <c r="H394" t="s">
        <v>223</v>
      </c>
      <c r="I394" t="s">
        <v>1915</v>
      </c>
      <c r="J394" t="s">
        <v>1916</v>
      </c>
      <c r="K394" t="s">
        <v>1917</v>
      </c>
      <c r="L394" t="s">
        <v>224</v>
      </c>
      <c r="M394" t="s">
        <v>225</v>
      </c>
      <c r="N394">
        <v>7200000</v>
      </c>
      <c r="O394" t="s">
        <v>226</v>
      </c>
      <c r="P394" t="b">
        <v>0</v>
      </c>
      <c r="Q394">
        <v>-2.7999991999999998</v>
      </c>
      <c r="R394">
        <v>-5.3030290000000004</v>
      </c>
      <c r="S394">
        <v>1589538603</v>
      </c>
      <c r="T394">
        <v>50</v>
      </c>
      <c r="U394">
        <v>53.6</v>
      </c>
      <c r="V394" t="s">
        <v>6483</v>
      </c>
      <c r="W394">
        <v>50</v>
      </c>
      <c r="X394">
        <v>9857</v>
      </c>
      <c r="Y394">
        <v>52.8</v>
      </c>
      <c r="Z394">
        <v>50</v>
      </c>
      <c r="AA394">
        <v>50.4</v>
      </c>
      <c r="AD394" t="s">
        <v>227</v>
      </c>
      <c r="AE394" t="s">
        <v>46</v>
      </c>
      <c r="AF394">
        <v>53.6</v>
      </c>
      <c r="AI394">
        <v>0</v>
      </c>
      <c r="AJ394">
        <v>0</v>
      </c>
      <c r="AK394" t="s">
        <v>6483</v>
      </c>
      <c r="AL394">
        <v>-3.5999984999999999</v>
      </c>
      <c r="AM394">
        <v>-6.7164150000000006E-2</v>
      </c>
      <c r="AN394">
        <v>50</v>
      </c>
      <c r="AO394">
        <v>53.6</v>
      </c>
      <c r="AT394">
        <v>1.3</v>
      </c>
      <c r="AU394">
        <v>13.5795765</v>
      </c>
      <c r="AV394">
        <v>2.4621211E-2</v>
      </c>
      <c r="AW394" t="s">
        <v>150</v>
      </c>
      <c r="AX394">
        <v>3.6819999999999999</v>
      </c>
      <c r="AY394">
        <v>11024000</v>
      </c>
      <c r="AZ394">
        <v>37.944000000000003</v>
      </c>
      <c r="BG394">
        <v>991200000</v>
      </c>
      <c r="BH394">
        <v>1.3177314</v>
      </c>
      <c r="BI394">
        <v>15</v>
      </c>
      <c r="BJ394">
        <v>0</v>
      </c>
      <c r="BK394" t="b">
        <v>0</v>
      </c>
      <c r="BL394">
        <v>2</v>
      </c>
      <c r="BN394" t="s">
        <v>1267</v>
      </c>
    </row>
    <row r="395" spans="1:66" x14ac:dyDescent="0.2">
      <c r="A395" t="s">
        <v>336</v>
      </c>
      <c r="C395" t="s">
        <v>142</v>
      </c>
      <c r="D395" t="s">
        <v>143</v>
      </c>
      <c r="E395" t="s">
        <v>162</v>
      </c>
      <c r="F395" t="b">
        <v>0</v>
      </c>
      <c r="G395" t="s">
        <v>46</v>
      </c>
      <c r="H395" t="s">
        <v>223</v>
      </c>
      <c r="I395" t="s">
        <v>381</v>
      </c>
      <c r="J395" t="s">
        <v>382</v>
      </c>
      <c r="K395" t="s">
        <v>383</v>
      </c>
      <c r="L395" t="s">
        <v>224</v>
      </c>
      <c r="M395" t="s">
        <v>225</v>
      </c>
      <c r="N395">
        <v>7200000</v>
      </c>
      <c r="O395" t="s">
        <v>226</v>
      </c>
      <c r="P395" t="b">
        <v>0</v>
      </c>
      <c r="Q395">
        <v>0.39999390000000001</v>
      </c>
      <c r="R395">
        <v>0.27155049999999997</v>
      </c>
      <c r="S395">
        <v>1589538839</v>
      </c>
      <c r="T395">
        <v>147.69999999999999</v>
      </c>
      <c r="U395">
        <v>149.6</v>
      </c>
      <c r="V395" t="s">
        <v>6484</v>
      </c>
      <c r="W395">
        <v>147.69999999999999</v>
      </c>
      <c r="X395">
        <v>30501</v>
      </c>
      <c r="Y395">
        <v>147.30000000000001</v>
      </c>
      <c r="Z395">
        <v>147.80000000000001</v>
      </c>
      <c r="AA395">
        <v>147.94999999999999</v>
      </c>
      <c r="AB395">
        <v>0</v>
      </c>
      <c r="AC395">
        <v>0</v>
      </c>
      <c r="AD395" t="s">
        <v>227</v>
      </c>
      <c r="AE395" t="s">
        <v>46</v>
      </c>
      <c r="AF395">
        <v>149.1</v>
      </c>
      <c r="AG395">
        <v>370340</v>
      </c>
      <c r="AH395">
        <v>211701</v>
      </c>
      <c r="AI395">
        <v>50.699997000000003</v>
      </c>
      <c r="AJ395">
        <v>0.52268040000000004</v>
      </c>
      <c r="AK395" t="s">
        <v>384</v>
      </c>
      <c r="AL395">
        <v>-42.300002999999997</v>
      </c>
      <c r="AM395">
        <v>-0.22263158999999999</v>
      </c>
      <c r="AN395">
        <v>97</v>
      </c>
      <c r="AO395">
        <v>190</v>
      </c>
      <c r="AP395">
        <v>1589932800</v>
      </c>
      <c r="AQ395">
        <v>1596725940</v>
      </c>
      <c r="AR395">
        <v>1596725940</v>
      </c>
      <c r="AS395">
        <v>1596725940</v>
      </c>
      <c r="AT395">
        <v>2</v>
      </c>
      <c r="AU395">
        <v>60.285713000000001</v>
      </c>
      <c r="AV395">
        <v>1.3577732E-2</v>
      </c>
      <c r="AW395" t="s">
        <v>150</v>
      </c>
      <c r="AX395">
        <v>2.4500000000000002</v>
      </c>
      <c r="AY395">
        <v>64893800</v>
      </c>
      <c r="AZ395">
        <v>51.124000000000002</v>
      </c>
      <c r="BA395">
        <v>142.75429</v>
      </c>
      <c r="BB395">
        <v>4.9457089999999999</v>
      </c>
      <c r="BC395">
        <v>3.4644910000000001E-2</v>
      </c>
      <c r="BD395">
        <v>161.88217</v>
      </c>
      <c r="BE395">
        <v>-14.182175000000001</v>
      </c>
      <c r="BF395">
        <v>-8.760801E-2</v>
      </c>
      <c r="BG395">
        <v>9584814080</v>
      </c>
      <c r="BH395">
        <v>2.8890539999999998</v>
      </c>
      <c r="BI395">
        <v>15</v>
      </c>
      <c r="BJ395">
        <v>0</v>
      </c>
      <c r="BK395" t="b">
        <v>0</v>
      </c>
      <c r="BL395">
        <v>2</v>
      </c>
      <c r="BM395">
        <v>1046160000000</v>
      </c>
      <c r="BN395" t="s">
        <v>336</v>
      </c>
    </row>
    <row r="396" spans="1:66" x14ac:dyDescent="0.2">
      <c r="A396" t="s">
        <v>1268</v>
      </c>
      <c r="C396" t="s">
        <v>142</v>
      </c>
      <c r="D396" t="s">
        <v>143</v>
      </c>
      <c r="E396" t="s">
        <v>162</v>
      </c>
      <c r="F396" t="b">
        <v>0</v>
      </c>
      <c r="G396" t="s">
        <v>46</v>
      </c>
      <c r="H396" t="s">
        <v>223</v>
      </c>
      <c r="I396" t="s">
        <v>1918</v>
      </c>
      <c r="J396" t="s">
        <v>1919</v>
      </c>
      <c r="K396" t="s">
        <v>1920</v>
      </c>
      <c r="L396" t="s">
        <v>224</v>
      </c>
      <c r="M396" t="s">
        <v>225</v>
      </c>
      <c r="N396">
        <v>7200000</v>
      </c>
      <c r="O396" t="s">
        <v>226</v>
      </c>
      <c r="P396" t="b">
        <v>0</v>
      </c>
      <c r="Q396">
        <v>-30</v>
      </c>
      <c r="R396">
        <v>-4</v>
      </c>
      <c r="S396">
        <v>1589528209</v>
      </c>
      <c r="T396">
        <v>720</v>
      </c>
      <c r="U396">
        <v>720</v>
      </c>
      <c r="V396" t="s">
        <v>6485</v>
      </c>
      <c r="W396">
        <v>720</v>
      </c>
      <c r="X396">
        <v>50</v>
      </c>
      <c r="Y396">
        <v>750</v>
      </c>
      <c r="Z396">
        <v>735</v>
      </c>
      <c r="AA396">
        <v>775</v>
      </c>
      <c r="AB396">
        <v>0</v>
      </c>
      <c r="AC396">
        <v>0</v>
      </c>
      <c r="AD396" t="s">
        <v>227</v>
      </c>
      <c r="AE396" t="s">
        <v>46</v>
      </c>
      <c r="AF396">
        <v>720</v>
      </c>
      <c r="AG396">
        <v>12</v>
      </c>
      <c r="AH396">
        <v>1</v>
      </c>
      <c r="AI396">
        <v>15</v>
      </c>
      <c r="AJ396">
        <v>2.1276594999999999E-2</v>
      </c>
      <c r="AK396" t="s">
        <v>1921</v>
      </c>
      <c r="AL396">
        <v>-115</v>
      </c>
      <c r="AM396">
        <v>-0.13772455</v>
      </c>
      <c r="AN396">
        <v>705</v>
      </c>
      <c r="AO396">
        <v>835</v>
      </c>
      <c r="AP396">
        <v>1558656000</v>
      </c>
      <c r="AT396">
        <v>8</v>
      </c>
      <c r="AU396">
        <v>27.891842</v>
      </c>
      <c r="AV396">
        <v>1.0666666999999999E-2</v>
      </c>
      <c r="AW396" t="s">
        <v>150</v>
      </c>
      <c r="AX396">
        <v>25.814</v>
      </c>
      <c r="AY396">
        <v>104400</v>
      </c>
      <c r="AZ396">
        <v>851.48099999999999</v>
      </c>
      <c r="BA396">
        <v>754.71429999999998</v>
      </c>
      <c r="BB396">
        <v>-34.714294000000002</v>
      </c>
      <c r="BC396">
        <v>-4.5996602999999997E-2</v>
      </c>
      <c r="BD396">
        <v>784.44055000000003</v>
      </c>
      <c r="BE396">
        <v>-64.440550000000002</v>
      </c>
      <c r="BF396">
        <v>-8.214842E-2</v>
      </c>
      <c r="BG396">
        <v>75168000</v>
      </c>
      <c r="BH396">
        <v>0.84558549999999999</v>
      </c>
      <c r="BI396">
        <v>15</v>
      </c>
      <c r="BJ396">
        <v>0</v>
      </c>
      <c r="BK396" t="b">
        <v>0</v>
      </c>
      <c r="BL396">
        <v>2</v>
      </c>
      <c r="BM396">
        <v>796892400000</v>
      </c>
      <c r="BN396" t="s">
        <v>1268</v>
      </c>
    </row>
    <row r="397" spans="1:66" x14ac:dyDescent="0.2">
      <c r="A397" t="s">
        <v>1269</v>
      </c>
      <c r="C397" t="s">
        <v>142</v>
      </c>
      <c r="D397" t="s">
        <v>143</v>
      </c>
      <c r="E397" t="s">
        <v>162</v>
      </c>
      <c r="F397" t="b">
        <v>0</v>
      </c>
      <c r="G397" t="s">
        <v>46</v>
      </c>
      <c r="H397" t="s">
        <v>223</v>
      </c>
      <c r="I397" t="s">
        <v>1922</v>
      </c>
      <c r="J397" t="s">
        <v>1923</v>
      </c>
      <c r="K397" t="s">
        <v>1924</v>
      </c>
      <c r="L397" t="s">
        <v>224</v>
      </c>
      <c r="M397" t="s">
        <v>225</v>
      </c>
      <c r="N397">
        <v>7200000</v>
      </c>
      <c r="O397" t="s">
        <v>226</v>
      </c>
      <c r="P397" t="b">
        <v>0</v>
      </c>
      <c r="Q397">
        <v>-3.1999946000000001E-2</v>
      </c>
      <c r="R397">
        <v>-4.255312</v>
      </c>
      <c r="S397">
        <v>1589538830</v>
      </c>
      <c r="T397">
        <v>0.72</v>
      </c>
      <c r="U397">
        <v>0.77600000000000002</v>
      </c>
      <c r="V397" t="s">
        <v>6486</v>
      </c>
      <c r="W397">
        <v>0.72</v>
      </c>
      <c r="X397">
        <v>60363</v>
      </c>
      <c r="Y397">
        <v>0.752</v>
      </c>
      <c r="Z397">
        <v>0.72</v>
      </c>
      <c r="AA397">
        <v>0.75800000000000001</v>
      </c>
      <c r="AB397">
        <v>0</v>
      </c>
      <c r="AC397">
        <v>0</v>
      </c>
      <c r="AD397" t="s">
        <v>227</v>
      </c>
      <c r="AE397" t="s">
        <v>46</v>
      </c>
      <c r="AF397">
        <v>0.77600000000000002</v>
      </c>
      <c r="AG397">
        <v>108661</v>
      </c>
      <c r="AH397">
        <v>159701</v>
      </c>
      <c r="AI397">
        <v>0.22800002</v>
      </c>
      <c r="AJ397">
        <v>0.46341463999999999</v>
      </c>
      <c r="AK397" t="s">
        <v>1925</v>
      </c>
      <c r="AL397">
        <v>-0.57999990000000001</v>
      </c>
      <c r="AM397">
        <v>-0.44615379999999999</v>
      </c>
      <c r="AN397">
        <v>0.49199999999999999</v>
      </c>
      <c r="AO397">
        <v>1.3</v>
      </c>
      <c r="AU397">
        <v>80.000010000000003</v>
      </c>
      <c r="AW397" t="s">
        <v>150</v>
      </c>
      <c r="AX397">
        <v>8.9999999999999993E-3</v>
      </c>
      <c r="AY397">
        <v>349388992</v>
      </c>
      <c r="AZ397">
        <v>0.57099999999999995</v>
      </c>
      <c r="BA397">
        <v>0.58868569999999998</v>
      </c>
      <c r="BB397">
        <v>0.13131434</v>
      </c>
      <c r="BC397">
        <v>0.22306356999999999</v>
      </c>
      <c r="BD397">
        <v>0.76647549999999998</v>
      </c>
      <c r="BE397">
        <v>-4.6475469999999998E-2</v>
      </c>
      <c r="BF397">
        <v>-6.0635300000000003E-2</v>
      </c>
      <c r="BG397">
        <v>251551440</v>
      </c>
      <c r="BH397">
        <v>1.2609458</v>
      </c>
      <c r="BI397">
        <v>15</v>
      </c>
      <c r="BJ397">
        <v>0</v>
      </c>
      <c r="BK397" t="b">
        <v>0</v>
      </c>
      <c r="BL397">
        <v>4</v>
      </c>
      <c r="BM397">
        <v>796892400000</v>
      </c>
      <c r="BN397" t="s">
        <v>1269</v>
      </c>
    </row>
    <row r="398" spans="1:66" x14ac:dyDescent="0.2">
      <c r="A398" t="s">
        <v>328</v>
      </c>
      <c r="C398" t="s">
        <v>142</v>
      </c>
      <c r="D398" t="s">
        <v>143</v>
      </c>
      <c r="E398" t="s">
        <v>162</v>
      </c>
      <c r="F398" t="b">
        <v>0</v>
      </c>
      <c r="G398" t="s">
        <v>46</v>
      </c>
      <c r="H398" t="s">
        <v>223</v>
      </c>
      <c r="I398" t="s">
        <v>349</v>
      </c>
      <c r="J398" t="s">
        <v>350</v>
      </c>
      <c r="K398" t="s">
        <v>351</v>
      </c>
      <c r="L398" t="s">
        <v>224</v>
      </c>
      <c r="M398" t="s">
        <v>225</v>
      </c>
      <c r="N398">
        <v>7200000</v>
      </c>
      <c r="O398" t="s">
        <v>226</v>
      </c>
      <c r="P398" t="b">
        <v>0</v>
      </c>
      <c r="Q398">
        <v>-5.9997559999999998E-2</v>
      </c>
      <c r="R398">
        <v>-0.12432151</v>
      </c>
      <c r="S398">
        <v>1589538601</v>
      </c>
      <c r="T398">
        <v>48.2</v>
      </c>
      <c r="U398">
        <v>49.3</v>
      </c>
      <c r="V398" t="s">
        <v>6298</v>
      </c>
      <c r="W398">
        <v>47.9</v>
      </c>
      <c r="X398">
        <v>22424</v>
      </c>
      <c r="Y398">
        <v>48.26</v>
      </c>
      <c r="Z398">
        <v>48</v>
      </c>
      <c r="AA398">
        <v>48.12</v>
      </c>
      <c r="AB398">
        <v>0</v>
      </c>
      <c r="AC398">
        <v>0</v>
      </c>
      <c r="AD398" t="s">
        <v>227</v>
      </c>
      <c r="AE398" t="s">
        <v>46</v>
      </c>
      <c r="AF398">
        <v>48.4</v>
      </c>
      <c r="AG398">
        <v>120356</v>
      </c>
      <c r="AH398">
        <v>53838</v>
      </c>
      <c r="AI398">
        <v>12.080002</v>
      </c>
      <c r="AJ398">
        <v>0.33444083000000002</v>
      </c>
      <c r="AK398" t="s">
        <v>352</v>
      </c>
      <c r="AL398">
        <v>-26.7</v>
      </c>
      <c r="AM398">
        <v>-0.35647529999999999</v>
      </c>
      <c r="AN398">
        <v>36.119999999999997</v>
      </c>
      <c r="AO398">
        <v>74.900000000000006</v>
      </c>
      <c r="AP398">
        <v>1585872000</v>
      </c>
      <c r="AQ398">
        <v>1595912400</v>
      </c>
      <c r="AR398">
        <v>1595912400</v>
      </c>
      <c r="AS398">
        <v>1595912400</v>
      </c>
      <c r="AT398">
        <v>2.25</v>
      </c>
      <c r="AU398">
        <v>10.9795</v>
      </c>
      <c r="AV398">
        <v>4.6622463000000003E-2</v>
      </c>
      <c r="AW398" t="s">
        <v>150</v>
      </c>
      <c r="AX398">
        <v>4.3899999999999997</v>
      </c>
      <c r="AY398">
        <v>55433400</v>
      </c>
      <c r="AZ398">
        <v>32.710999999999999</v>
      </c>
      <c r="BA398">
        <v>48.035713000000001</v>
      </c>
      <c r="BB398">
        <v>0.16428756999999999</v>
      </c>
      <c r="BC398">
        <v>3.4201129999999998E-3</v>
      </c>
      <c r="BD398">
        <v>59.985104</v>
      </c>
      <c r="BE398">
        <v>-11.785102999999999</v>
      </c>
      <c r="BF398">
        <v>-0.19646716</v>
      </c>
      <c r="BG398">
        <v>2671889920</v>
      </c>
      <c r="BH398">
        <v>1.4735104999999999</v>
      </c>
      <c r="BI398">
        <v>15</v>
      </c>
      <c r="BJ398">
        <v>0</v>
      </c>
      <c r="BK398" t="b">
        <v>0</v>
      </c>
      <c r="BL398">
        <v>2</v>
      </c>
      <c r="BM398">
        <v>992242800000</v>
      </c>
      <c r="BN398" t="s">
        <v>328</v>
      </c>
    </row>
    <row r="399" spans="1:66" x14ac:dyDescent="0.2">
      <c r="A399" t="s">
        <v>1270</v>
      </c>
      <c r="C399" t="s">
        <v>142</v>
      </c>
      <c r="D399" t="s">
        <v>143</v>
      </c>
      <c r="E399" t="s">
        <v>162</v>
      </c>
      <c r="F399" t="b">
        <v>0</v>
      </c>
      <c r="G399" t="s">
        <v>46</v>
      </c>
      <c r="H399" t="s">
        <v>223</v>
      </c>
      <c r="I399" t="s">
        <v>1926</v>
      </c>
      <c r="J399" t="s">
        <v>1927</v>
      </c>
      <c r="K399" t="s">
        <v>1928</v>
      </c>
      <c r="L399" t="s">
        <v>224</v>
      </c>
      <c r="M399" t="s">
        <v>225</v>
      </c>
      <c r="N399">
        <v>7200000</v>
      </c>
      <c r="O399" t="s">
        <v>226</v>
      </c>
      <c r="P399" t="b">
        <v>0</v>
      </c>
      <c r="Q399">
        <v>3.4000015000000001</v>
      </c>
      <c r="R399">
        <v>2.8099186</v>
      </c>
      <c r="S399">
        <v>1589536617</v>
      </c>
      <c r="T399">
        <v>124.4</v>
      </c>
      <c r="U399">
        <v>124.4</v>
      </c>
      <c r="V399" t="s">
        <v>6487</v>
      </c>
      <c r="W399">
        <v>122</v>
      </c>
      <c r="X399">
        <v>157</v>
      </c>
      <c r="Y399">
        <v>121</v>
      </c>
      <c r="Z399">
        <v>123.4</v>
      </c>
      <c r="AA399">
        <v>124.2</v>
      </c>
      <c r="AB399">
        <v>0</v>
      </c>
      <c r="AC399">
        <v>0</v>
      </c>
      <c r="AD399" t="s">
        <v>227</v>
      </c>
      <c r="AE399" t="s">
        <v>46</v>
      </c>
      <c r="AF399">
        <v>122</v>
      </c>
      <c r="AG399">
        <v>2218</v>
      </c>
      <c r="AH399">
        <v>907</v>
      </c>
      <c r="AI399">
        <v>16</v>
      </c>
      <c r="AJ399">
        <v>0.14760147000000001</v>
      </c>
      <c r="AK399" t="s">
        <v>1929</v>
      </c>
      <c r="AL399">
        <v>-42.799995000000003</v>
      </c>
      <c r="AM399">
        <v>-0.25598084999999998</v>
      </c>
      <c r="AN399">
        <v>108.4</v>
      </c>
      <c r="AO399">
        <v>167.2</v>
      </c>
      <c r="AP399">
        <v>1588204800</v>
      </c>
      <c r="AT399">
        <v>5.5</v>
      </c>
      <c r="AU399">
        <v>10.128644</v>
      </c>
      <c r="AV399">
        <v>4.5454546999999998E-2</v>
      </c>
      <c r="AW399" t="s">
        <v>150</v>
      </c>
      <c r="AX399">
        <v>12.282</v>
      </c>
      <c r="AY399">
        <v>5416940</v>
      </c>
      <c r="AZ399">
        <v>172.45</v>
      </c>
      <c r="BA399">
        <v>124.41143</v>
      </c>
      <c r="BB399">
        <v>-1.1428832999999999E-2</v>
      </c>
      <c r="BC399">
        <v>-9.1863209999999999E-5</v>
      </c>
      <c r="BD399">
        <v>146.37483</v>
      </c>
      <c r="BE399">
        <v>-21.974830000000001</v>
      </c>
      <c r="BF399">
        <v>-0.15012711000000001</v>
      </c>
      <c r="BG399">
        <v>744485504</v>
      </c>
      <c r="BH399">
        <v>0.72136855</v>
      </c>
      <c r="BI399">
        <v>15</v>
      </c>
      <c r="BJ399">
        <v>0</v>
      </c>
      <c r="BK399" t="b">
        <v>0</v>
      </c>
      <c r="BL399">
        <v>2</v>
      </c>
      <c r="BM399">
        <v>946972800000</v>
      </c>
      <c r="BN399" t="s">
        <v>1270</v>
      </c>
    </row>
    <row r="400" spans="1:66" x14ac:dyDescent="0.2">
      <c r="A400" t="s">
        <v>1271</v>
      </c>
      <c r="C400" t="s">
        <v>142</v>
      </c>
      <c r="D400" t="s">
        <v>143</v>
      </c>
      <c r="E400" t="s">
        <v>162</v>
      </c>
      <c r="F400" t="b">
        <v>0</v>
      </c>
      <c r="G400" t="s">
        <v>46</v>
      </c>
      <c r="H400" t="s">
        <v>223</v>
      </c>
      <c r="I400" t="s">
        <v>1930</v>
      </c>
      <c r="J400" t="s">
        <v>1931</v>
      </c>
      <c r="K400" t="s">
        <v>1932</v>
      </c>
      <c r="L400" t="s">
        <v>224</v>
      </c>
      <c r="M400" t="s">
        <v>225</v>
      </c>
      <c r="N400">
        <v>7200000</v>
      </c>
      <c r="O400" t="s">
        <v>226</v>
      </c>
      <c r="P400" t="b">
        <v>0</v>
      </c>
      <c r="Q400">
        <v>2.0999984999999999</v>
      </c>
      <c r="R400">
        <v>2.9999978999999999</v>
      </c>
      <c r="S400">
        <v>1589538771</v>
      </c>
      <c r="T400">
        <v>72.099999999999994</v>
      </c>
      <c r="U400">
        <v>72.5</v>
      </c>
      <c r="V400" t="s">
        <v>6488</v>
      </c>
      <c r="W400">
        <v>70.5</v>
      </c>
      <c r="X400">
        <v>4248</v>
      </c>
      <c r="Y400">
        <v>70</v>
      </c>
      <c r="Z400">
        <v>71.900000000000006</v>
      </c>
      <c r="AA400">
        <v>72.099999999999994</v>
      </c>
      <c r="AB400">
        <v>0</v>
      </c>
      <c r="AC400">
        <v>0</v>
      </c>
      <c r="AD400" t="s">
        <v>227</v>
      </c>
      <c r="AE400" t="s">
        <v>46</v>
      </c>
      <c r="AF400">
        <v>70.900000000000006</v>
      </c>
      <c r="AG400">
        <v>29805</v>
      </c>
      <c r="AH400">
        <v>16305</v>
      </c>
      <c r="AI400">
        <v>22.899998</v>
      </c>
      <c r="AJ400">
        <v>0.4654471</v>
      </c>
      <c r="AK400" t="s">
        <v>1933</v>
      </c>
      <c r="AL400">
        <v>-5.2000045999999998</v>
      </c>
      <c r="AM400">
        <v>-6.7270435000000003E-2</v>
      </c>
      <c r="AN400">
        <v>49.2</v>
      </c>
      <c r="AO400">
        <v>77.3</v>
      </c>
      <c r="AP400">
        <v>1586995200</v>
      </c>
      <c r="AT400">
        <v>1.02</v>
      </c>
      <c r="AU400">
        <v>27.816357</v>
      </c>
      <c r="AV400">
        <v>1.4571428000000001E-2</v>
      </c>
      <c r="AW400" t="s">
        <v>150</v>
      </c>
      <c r="AX400">
        <v>2.5920000000000001</v>
      </c>
      <c r="AY400">
        <v>39391900</v>
      </c>
      <c r="AZ400">
        <v>13.95</v>
      </c>
      <c r="BA400">
        <v>66.222854999999996</v>
      </c>
      <c r="BB400">
        <v>5.8771440000000004</v>
      </c>
      <c r="BC400">
        <v>8.8747969999999995E-2</v>
      </c>
      <c r="BD400">
        <v>63.174126000000001</v>
      </c>
      <c r="BE400">
        <v>8.9258729999999993</v>
      </c>
      <c r="BF400">
        <v>0.14129000999999999</v>
      </c>
      <c r="BG400">
        <v>2840155904</v>
      </c>
      <c r="BH400">
        <v>5.1684590000000004</v>
      </c>
      <c r="BI400">
        <v>15</v>
      </c>
      <c r="BJ400">
        <v>0</v>
      </c>
      <c r="BK400" t="b">
        <v>0</v>
      </c>
      <c r="BL400">
        <v>2</v>
      </c>
      <c r="BM400">
        <v>1174550400000</v>
      </c>
      <c r="BN400" t="s">
        <v>1271</v>
      </c>
    </row>
    <row r="401" spans="1:66" x14ac:dyDescent="0.2">
      <c r="A401" t="s">
        <v>1272</v>
      </c>
      <c r="C401" t="s">
        <v>142</v>
      </c>
      <c r="D401" t="s">
        <v>143</v>
      </c>
      <c r="E401" t="s">
        <v>162</v>
      </c>
      <c r="F401" t="b">
        <v>0</v>
      </c>
      <c r="G401" t="s">
        <v>46</v>
      </c>
      <c r="H401" t="s">
        <v>223</v>
      </c>
      <c r="I401" t="s">
        <v>1934</v>
      </c>
      <c r="J401" t="s">
        <v>1935</v>
      </c>
      <c r="K401" t="s">
        <v>1936</v>
      </c>
      <c r="L401" t="s">
        <v>224</v>
      </c>
      <c r="M401" t="s">
        <v>225</v>
      </c>
      <c r="N401">
        <v>7200000</v>
      </c>
      <c r="O401" t="s">
        <v>226</v>
      </c>
      <c r="P401" t="b">
        <v>0</v>
      </c>
      <c r="Q401">
        <v>0.5</v>
      </c>
      <c r="R401">
        <v>0.46728972000000002</v>
      </c>
      <c r="S401">
        <v>1589535715</v>
      </c>
      <c r="T401">
        <v>107.5</v>
      </c>
      <c r="U401">
        <v>107.5</v>
      </c>
      <c r="V401" t="s">
        <v>6489</v>
      </c>
      <c r="W401">
        <v>106.5</v>
      </c>
      <c r="X401">
        <v>293</v>
      </c>
      <c r="Y401">
        <v>107</v>
      </c>
      <c r="Z401">
        <v>106</v>
      </c>
      <c r="AA401">
        <v>107</v>
      </c>
      <c r="AB401">
        <v>0</v>
      </c>
      <c r="AC401">
        <v>0</v>
      </c>
      <c r="AD401" t="s">
        <v>227</v>
      </c>
      <c r="AE401" t="s">
        <v>46</v>
      </c>
      <c r="AF401">
        <v>106.5</v>
      </c>
      <c r="AG401">
        <v>2785</v>
      </c>
      <c r="AH401">
        <v>1222</v>
      </c>
      <c r="AI401">
        <v>13.900002000000001</v>
      </c>
      <c r="AJ401">
        <v>0.14850429000000001</v>
      </c>
      <c r="AK401" t="s">
        <v>1937</v>
      </c>
      <c r="AL401">
        <v>-12.5</v>
      </c>
      <c r="AM401">
        <v>-0.10416666400000001</v>
      </c>
      <c r="AN401">
        <v>93.6</v>
      </c>
      <c r="AO401">
        <v>120</v>
      </c>
      <c r="AP401">
        <v>1592179200</v>
      </c>
      <c r="AT401">
        <v>3.35</v>
      </c>
      <c r="AU401">
        <v>16.528289999999998</v>
      </c>
      <c r="AV401">
        <v>3.1308410000000002E-2</v>
      </c>
      <c r="AW401" t="s">
        <v>150</v>
      </c>
      <c r="AX401">
        <v>6.5039999999999996</v>
      </c>
      <c r="AY401">
        <v>15727000</v>
      </c>
      <c r="AZ401">
        <v>90.156000000000006</v>
      </c>
      <c r="BA401">
        <v>106.37143</v>
      </c>
      <c r="BB401">
        <v>1.1285706</v>
      </c>
      <c r="BC401">
        <v>1.0609715E-2</v>
      </c>
      <c r="BD401">
        <v>109.47692000000001</v>
      </c>
      <c r="BE401">
        <v>-1.9769211</v>
      </c>
      <c r="BF401">
        <v>-1.8057878999999999E-2</v>
      </c>
      <c r="BG401">
        <v>1690652544</v>
      </c>
      <c r="BH401">
        <v>1.1923777</v>
      </c>
      <c r="BI401">
        <v>15</v>
      </c>
      <c r="BJ401">
        <v>0</v>
      </c>
      <c r="BK401" t="b">
        <v>0</v>
      </c>
      <c r="BL401">
        <v>2</v>
      </c>
      <c r="BM401">
        <v>946972800000</v>
      </c>
      <c r="BN401" t="s">
        <v>1272</v>
      </c>
    </row>
    <row r="402" spans="1:66" x14ac:dyDescent="0.2">
      <c r="A402" t="s">
        <v>1273</v>
      </c>
      <c r="C402" t="s">
        <v>142</v>
      </c>
      <c r="D402" t="s">
        <v>143</v>
      </c>
      <c r="E402" t="s">
        <v>162</v>
      </c>
      <c r="F402" t="b">
        <v>0</v>
      </c>
      <c r="G402" t="s">
        <v>46</v>
      </c>
      <c r="H402" t="s">
        <v>223</v>
      </c>
      <c r="I402" t="s">
        <v>1938</v>
      </c>
      <c r="J402" t="s">
        <v>1939</v>
      </c>
      <c r="K402" t="s">
        <v>1940</v>
      </c>
      <c r="L402" t="s">
        <v>224</v>
      </c>
      <c r="M402" t="s">
        <v>225</v>
      </c>
      <c r="N402">
        <v>7200000</v>
      </c>
      <c r="O402" t="s">
        <v>226</v>
      </c>
      <c r="P402" t="b">
        <v>0</v>
      </c>
      <c r="Q402">
        <v>0</v>
      </c>
      <c r="R402">
        <v>0</v>
      </c>
      <c r="S402">
        <v>1589529569</v>
      </c>
      <c r="T402">
        <v>2010</v>
      </c>
      <c r="U402">
        <v>2010</v>
      </c>
      <c r="V402" t="s">
        <v>6490</v>
      </c>
      <c r="W402">
        <v>1990</v>
      </c>
      <c r="X402">
        <v>42</v>
      </c>
      <c r="Y402">
        <v>2010</v>
      </c>
      <c r="Z402">
        <v>1990</v>
      </c>
      <c r="AA402">
        <v>2010</v>
      </c>
      <c r="AB402">
        <v>0</v>
      </c>
      <c r="AC402">
        <v>0</v>
      </c>
      <c r="AD402" t="s">
        <v>227</v>
      </c>
      <c r="AE402" t="s">
        <v>46</v>
      </c>
      <c r="AF402">
        <v>1990</v>
      </c>
      <c r="AG402">
        <v>153</v>
      </c>
      <c r="AH402">
        <v>40</v>
      </c>
      <c r="AI402">
        <v>260</v>
      </c>
      <c r="AJ402">
        <v>0.14857143</v>
      </c>
      <c r="AK402" t="s">
        <v>1941</v>
      </c>
      <c r="AL402">
        <v>-270</v>
      </c>
      <c r="AM402">
        <v>-0.118421055</v>
      </c>
      <c r="AN402">
        <v>1750</v>
      </c>
      <c r="AO402">
        <v>2280</v>
      </c>
      <c r="AP402">
        <v>1591142400</v>
      </c>
      <c r="AT402">
        <v>70</v>
      </c>
      <c r="AU402">
        <v>13.28627</v>
      </c>
      <c r="AV402">
        <v>3.4825870000000002E-2</v>
      </c>
      <c r="AW402" t="s">
        <v>150</v>
      </c>
      <c r="AX402">
        <v>151.28399999999999</v>
      </c>
      <c r="AY402">
        <v>247500</v>
      </c>
      <c r="AZ402">
        <v>1604.5329999999999</v>
      </c>
      <c r="BA402">
        <v>2015.4286</v>
      </c>
      <c r="BB402">
        <v>-5.4285889999999997</v>
      </c>
      <c r="BC402">
        <v>-2.693516E-3</v>
      </c>
      <c r="BD402">
        <v>2074.1958</v>
      </c>
      <c r="BE402">
        <v>-64.195800000000006</v>
      </c>
      <c r="BF402">
        <v>-3.0949730000000002E-2</v>
      </c>
      <c r="BG402">
        <v>497475008</v>
      </c>
      <c r="BH402">
        <v>1.2527009</v>
      </c>
      <c r="BI402">
        <v>15</v>
      </c>
      <c r="BJ402">
        <v>0</v>
      </c>
      <c r="BK402" t="b">
        <v>0</v>
      </c>
      <c r="BL402">
        <v>2</v>
      </c>
      <c r="BM402">
        <v>810543600000</v>
      </c>
      <c r="BN402" t="s">
        <v>1273</v>
      </c>
    </row>
    <row r="403" spans="1:66" x14ac:dyDescent="0.2">
      <c r="A403" t="s">
        <v>1274</v>
      </c>
      <c r="C403" t="s">
        <v>142</v>
      </c>
      <c r="D403" t="s">
        <v>143</v>
      </c>
      <c r="E403" t="s">
        <v>162</v>
      </c>
      <c r="F403" t="b">
        <v>0</v>
      </c>
      <c r="G403" t="s">
        <v>46</v>
      </c>
      <c r="H403" t="s">
        <v>223</v>
      </c>
      <c r="I403" t="s">
        <v>1942</v>
      </c>
      <c r="J403" t="s">
        <v>1943</v>
      </c>
      <c r="K403" t="s">
        <v>1944</v>
      </c>
      <c r="L403" t="s">
        <v>224</v>
      </c>
      <c r="M403" t="s">
        <v>225</v>
      </c>
      <c r="N403">
        <v>7200000</v>
      </c>
      <c r="O403" t="s">
        <v>226</v>
      </c>
      <c r="P403" t="b">
        <v>0</v>
      </c>
      <c r="Q403">
        <v>-1.8000006999999998E-2</v>
      </c>
      <c r="R403">
        <v>-2.1951227000000002</v>
      </c>
      <c r="S403">
        <v>1589535532</v>
      </c>
      <c r="T403">
        <v>0.80200000000000005</v>
      </c>
      <c r="U403">
        <v>0.878</v>
      </c>
      <c r="V403" t="s">
        <v>6260</v>
      </c>
      <c r="W403">
        <v>0.78</v>
      </c>
      <c r="X403">
        <v>4219</v>
      </c>
      <c r="Y403">
        <v>0.82</v>
      </c>
      <c r="Z403">
        <v>0.80200000000000005</v>
      </c>
      <c r="AA403">
        <v>0.81799999999999995</v>
      </c>
      <c r="AB403">
        <v>0</v>
      </c>
      <c r="AC403">
        <v>0</v>
      </c>
      <c r="AD403" t="s">
        <v>227</v>
      </c>
      <c r="AE403" t="s">
        <v>48</v>
      </c>
      <c r="AF403">
        <v>0.878</v>
      </c>
      <c r="AG403">
        <v>83803</v>
      </c>
      <c r="AH403">
        <v>86521</v>
      </c>
      <c r="AI403">
        <v>0.15200000999999999</v>
      </c>
      <c r="AJ403">
        <v>0.23384616999999999</v>
      </c>
      <c r="AK403" t="s">
        <v>1945</v>
      </c>
      <c r="AL403">
        <v>-2.0979999999999999</v>
      </c>
      <c r="AM403">
        <v>-0.72344830000000004</v>
      </c>
      <c r="AN403">
        <v>0.65</v>
      </c>
      <c r="AO403">
        <v>2.9</v>
      </c>
      <c r="AU403">
        <v>3.5330395999999999</v>
      </c>
      <c r="AW403" t="s">
        <v>150</v>
      </c>
      <c r="AX403">
        <v>0.22700000000000001</v>
      </c>
      <c r="AY403">
        <v>28440600</v>
      </c>
      <c r="AZ403">
        <v>0.61799999999999999</v>
      </c>
      <c r="BA403">
        <v>0.88848570000000004</v>
      </c>
      <c r="BB403">
        <v>-8.6485740000000005E-2</v>
      </c>
      <c r="BC403">
        <v>-9.7340609999999994E-2</v>
      </c>
      <c r="BD403">
        <v>1.5953356999999999</v>
      </c>
      <c r="BE403">
        <v>-0.79333573999999996</v>
      </c>
      <c r="BF403">
        <v>-0.49728450000000002</v>
      </c>
      <c r="BG403">
        <v>54907004</v>
      </c>
      <c r="BH403">
        <v>1.2977346000000001</v>
      </c>
      <c r="BI403">
        <v>15</v>
      </c>
      <c r="BJ403">
        <v>0</v>
      </c>
      <c r="BK403" t="b">
        <v>0</v>
      </c>
      <c r="BL403">
        <v>4</v>
      </c>
      <c r="BM403">
        <v>1459407600000</v>
      </c>
      <c r="BN403" t="s">
        <v>1274</v>
      </c>
    </row>
    <row r="404" spans="1:66" x14ac:dyDescent="0.2">
      <c r="A404" t="s">
        <v>1974</v>
      </c>
      <c r="C404" t="s">
        <v>142</v>
      </c>
      <c r="D404" t="s">
        <v>143</v>
      </c>
      <c r="E404" t="s">
        <v>162</v>
      </c>
      <c r="F404" t="b">
        <v>0</v>
      </c>
      <c r="G404" t="s">
        <v>46</v>
      </c>
      <c r="H404" t="s">
        <v>223</v>
      </c>
      <c r="I404" t="s">
        <v>1983</v>
      </c>
      <c r="J404" t="s">
        <v>1984</v>
      </c>
      <c r="K404" t="s">
        <v>1985</v>
      </c>
      <c r="L404" t="s">
        <v>224</v>
      </c>
      <c r="M404" t="s">
        <v>225</v>
      </c>
      <c r="N404">
        <v>7200000</v>
      </c>
      <c r="O404" t="s">
        <v>226</v>
      </c>
      <c r="P404" t="b">
        <v>0</v>
      </c>
      <c r="Q404">
        <v>0.19999695000000001</v>
      </c>
      <c r="R404">
        <v>0.15649213000000001</v>
      </c>
      <c r="S404">
        <v>1589538000</v>
      </c>
      <c r="T404">
        <v>128</v>
      </c>
      <c r="U404">
        <v>130.6</v>
      </c>
      <c r="V404" t="s">
        <v>6491</v>
      </c>
      <c r="W404">
        <v>127</v>
      </c>
      <c r="X404">
        <v>3345</v>
      </c>
      <c r="Y404">
        <v>127.8</v>
      </c>
      <c r="Z404">
        <v>127.6</v>
      </c>
      <c r="AA404">
        <v>128.4</v>
      </c>
      <c r="AB404">
        <v>0</v>
      </c>
      <c r="AC404">
        <v>0</v>
      </c>
      <c r="AD404" t="s">
        <v>227</v>
      </c>
      <c r="AE404" t="s">
        <v>46</v>
      </c>
      <c r="AF404">
        <v>128.4</v>
      </c>
      <c r="AG404">
        <v>17122</v>
      </c>
      <c r="AH404">
        <v>12105</v>
      </c>
      <c r="AI404">
        <v>25.599997999999999</v>
      </c>
      <c r="AJ404">
        <v>0.24999999000000001</v>
      </c>
      <c r="AK404" t="s">
        <v>1986</v>
      </c>
      <c r="AL404">
        <v>-32</v>
      </c>
      <c r="AM404">
        <v>-0.2</v>
      </c>
      <c r="AN404">
        <v>102.4</v>
      </c>
      <c r="AO404">
        <v>160</v>
      </c>
      <c r="AP404">
        <v>1562284800</v>
      </c>
      <c r="AQ404">
        <v>1590591540</v>
      </c>
      <c r="AR404">
        <v>1590591540</v>
      </c>
      <c r="AS404">
        <v>1590591540</v>
      </c>
      <c r="AT404">
        <v>0.55000000000000004</v>
      </c>
      <c r="AU404">
        <v>138.52814000000001</v>
      </c>
      <c r="AV404">
        <v>4.3035992E-3</v>
      </c>
      <c r="AW404" t="s">
        <v>150</v>
      </c>
      <c r="AX404">
        <v>0.92400000000000004</v>
      </c>
      <c r="AY404">
        <v>12603000</v>
      </c>
      <c r="AZ404">
        <v>29.831</v>
      </c>
      <c r="BA404">
        <v>128.89143000000001</v>
      </c>
      <c r="BB404">
        <v>-0.8914337</v>
      </c>
      <c r="BC404">
        <v>-6.9161593000000004E-3</v>
      </c>
      <c r="BD404">
        <v>134.22658000000001</v>
      </c>
      <c r="BE404">
        <v>-6.2265778000000003</v>
      </c>
      <c r="BF404">
        <v>-4.6388560000000002E-2</v>
      </c>
      <c r="BG404">
        <v>1613184000</v>
      </c>
      <c r="BH404">
        <v>4.2908381999999996</v>
      </c>
      <c r="BI404">
        <v>15</v>
      </c>
      <c r="BJ404">
        <v>0</v>
      </c>
      <c r="BK404" t="b">
        <v>0</v>
      </c>
      <c r="BL404">
        <v>2</v>
      </c>
      <c r="BM404">
        <v>1095750000000</v>
      </c>
      <c r="BN404" t="s">
        <v>1974</v>
      </c>
    </row>
    <row r="405" spans="1:66" x14ac:dyDescent="0.2">
      <c r="A405" t="s">
        <v>1275</v>
      </c>
      <c r="C405" t="s">
        <v>142</v>
      </c>
      <c r="D405" t="s">
        <v>143</v>
      </c>
      <c r="E405" t="s">
        <v>162</v>
      </c>
      <c r="F405" t="b">
        <v>0</v>
      </c>
      <c r="G405" t="s">
        <v>46</v>
      </c>
      <c r="H405" t="s">
        <v>223</v>
      </c>
      <c r="I405" t="s">
        <v>1946</v>
      </c>
      <c r="J405" t="s">
        <v>1947</v>
      </c>
      <c r="K405" t="s">
        <v>1948</v>
      </c>
      <c r="L405" t="s">
        <v>224</v>
      </c>
      <c r="M405" t="s">
        <v>225</v>
      </c>
      <c r="N405">
        <v>7200000</v>
      </c>
      <c r="O405" t="s">
        <v>226</v>
      </c>
      <c r="P405" t="b">
        <v>0</v>
      </c>
      <c r="Q405">
        <v>2.1500015000000001</v>
      </c>
      <c r="R405">
        <v>6.3609514000000003</v>
      </c>
      <c r="S405">
        <v>1589537970</v>
      </c>
      <c r="T405">
        <v>35.950000000000003</v>
      </c>
      <c r="U405">
        <v>36.299999999999997</v>
      </c>
      <c r="V405" t="s">
        <v>6492</v>
      </c>
      <c r="W405">
        <v>34.549999999999997</v>
      </c>
      <c r="X405">
        <v>8597</v>
      </c>
      <c r="Y405">
        <v>33.799999999999997</v>
      </c>
      <c r="Z405">
        <v>35.950000000000003</v>
      </c>
      <c r="AA405">
        <v>36</v>
      </c>
      <c r="AB405">
        <v>0</v>
      </c>
      <c r="AC405">
        <v>0</v>
      </c>
      <c r="AD405" t="s">
        <v>227</v>
      </c>
      <c r="AE405" t="s">
        <v>49</v>
      </c>
      <c r="AF405">
        <v>34.799999999999997</v>
      </c>
      <c r="AG405">
        <v>31990</v>
      </c>
      <c r="AH405">
        <v>23986</v>
      </c>
      <c r="AI405">
        <v>5.1000003999999999</v>
      </c>
      <c r="AJ405">
        <v>0.16531605999999999</v>
      </c>
      <c r="AK405" t="s">
        <v>1949</v>
      </c>
      <c r="AL405">
        <v>-13.299999</v>
      </c>
      <c r="AM405">
        <v>-0.27005073000000002</v>
      </c>
      <c r="AN405">
        <v>30.85</v>
      </c>
      <c r="AO405">
        <v>49.25</v>
      </c>
      <c r="AP405">
        <v>1586304000</v>
      </c>
      <c r="AT405">
        <v>0.498</v>
      </c>
      <c r="AU405">
        <v>14.794238999999999</v>
      </c>
      <c r="AV405">
        <v>1.4733728E-2</v>
      </c>
      <c r="AW405" t="s">
        <v>150</v>
      </c>
      <c r="AX405">
        <v>2.4300000000000002</v>
      </c>
      <c r="AY405">
        <v>9645480</v>
      </c>
      <c r="AZ405">
        <v>26.277000000000001</v>
      </c>
      <c r="BA405">
        <v>36.33</v>
      </c>
      <c r="BB405">
        <v>-0.38000107</v>
      </c>
      <c r="BC405">
        <v>-1.0459704E-2</v>
      </c>
      <c r="BD405">
        <v>42.211190000000002</v>
      </c>
      <c r="BE405">
        <v>-6.2611885000000003</v>
      </c>
      <c r="BF405">
        <v>-0.14833006000000001</v>
      </c>
      <c r="BG405">
        <v>417936736</v>
      </c>
      <c r="BH405">
        <v>1.3681166</v>
      </c>
      <c r="BI405">
        <v>15</v>
      </c>
      <c r="BJ405">
        <v>0</v>
      </c>
      <c r="BK405" t="b">
        <v>0</v>
      </c>
      <c r="BL405">
        <v>2</v>
      </c>
      <c r="BM405">
        <v>946972800000</v>
      </c>
      <c r="BN405" t="s">
        <v>1275</v>
      </c>
    </row>
    <row r="406" spans="1:66" x14ac:dyDescent="0.2">
      <c r="A406" t="s">
        <v>1276</v>
      </c>
      <c r="C406" t="s">
        <v>142</v>
      </c>
      <c r="D406" t="s">
        <v>143</v>
      </c>
      <c r="E406" t="s">
        <v>162</v>
      </c>
      <c r="F406" t="b">
        <v>0</v>
      </c>
      <c r="G406" t="s">
        <v>46</v>
      </c>
      <c r="H406" t="s">
        <v>223</v>
      </c>
      <c r="I406" t="s">
        <v>1950</v>
      </c>
      <c r="J406" t="s">
        <v>1951</v>
      </c>
      <c r="K406" t="s">
        <v>1952</v>
      </c>
      <c r="L406" t="s">
        <v>224</v>
      </c>
      <c r="M406" t="s">
        <v>225</v>
      </c>
      <c r="N406">
        <v>7200000</v>
      </c>
      <c r="O406" t="s">
        <v>226</v>
      </c>
      <c r="P406" t="b">
        <v>0</v>
      </c>
      <c r="Q406">
        <v>10</v>
      </c>
      <c r="R406">
        <v>0.51020410000000005</v>
      </c>
      <c r="S406">
        <v>1589536333</v>
      </c>
      <c r="T406">
        <v>1970</v>
      </c>
      <c r="U406">
        <v>1970</v>
      </c>
      <c r="V406" t="s">
        <v>6493</v>
      </c>
      <c r="W406">
        <v>1970</v>
      </c>
      <c r="X406">
        <v>7</v>
      </c>
      <c r="Y406">
        <v>1960</v>
      </c>
      <c r="Z406">
        <v>1970</v>
      </c>
      <c r="AA406">
        <v>1975</v>
      </c>
      <c r="AB406">
        <v>0</v>
      </c>
      <c r="AC406">
        <v>0</v>
      </c>
      <c r="AD406" t="s">
        <v>227</v>
      </c>
      <c r="AE406" t="s">
        <v>46</v>
      </c>
      <c r="AF406">
        <v>1970</v>
      </c>
      <c r="AG406">
        <v>208</v>
      </c>
      <c r="AH406">
        <v>150</v>
      </c>
      <c r="AI406">
        <v>200</v>
      </c>
      <c r="AJ406">
        <v>0.11299434999999999</v>
      </c>
      <c r="AK406" t="s">
        <v>3079</v>
      </c>
      <c r="AL406">
        <v>-450</v>
      </c>
      <c r="AM406">
        <v>-0.18595041000000001</v>
      </c>
      <c r="AN406">
        <v>1770</v>
      </c>
      <c r="AO406">
        <v>2420</v>
      </c>
      <c r="AP406">
        <v>1586908800</v>
      </c>
      <c r="AQ406">
        <v>1567162740</v>
      </c>
      <c r="AR406">
        <v>1567162740</v>
      </c>
      <c r="AS406">
        <v>1567162740</v>
      </c>
      <c r="AT406">
        <v>31</v>
      </c>
      <c r="AU406">
        <v>13.211722</v>
      </c>
      <c r="AV406">
        <v>1.5816327000000002E-2</v>
      </c>
      <c r="AW406" t="s">
        <v>150</v>
      </c>
      <c r="AX406">
        <v>149.11000000000001</v>
      </c>
      <c r="AY406">
        <v>460340</v>
      </c>
      <c r="AZ406">
        <v>1775.759</v>
      </c>
      <c r="BA406">
        <v>1924.8571999999999</v>
      </c>
      <c r="BB406">
        <v>45.142822000000002</v>
      </c>
      <c r="BC406">
        <v>2.3452557999999998E-2</v>
      </c>
      <c r="BD406">
        <v>2151.6084000000001</v>
      </c>
      <c r="BE406">
        <v>-181.60839999999999</v>
      </c>
      <c r="BF406">
        <v>-8.4405880000000003E-2</v>
      </c>
      <c r="BG406">
        <v>1885171840</v>
      </c>
      <c r="BH406">
        <v>1.1093847999999999</v>
      </c>
      <c r="BI406">
        <v>15</v>
      </c>
      <c r="BJ406">
        <v>0</v>
      </c>
      <c r="BK406" t="b">
        <v>0</v>
      </c>
      <c r="BL406">
        <v>2</v>
      </c>
      <c r="BM406">
        <v>1340953200000</v>
      </c>
      <c r="BN406" t="s">
        <v>1276</v>
      </c>
    </row>
    <row r="407" spans="1:66" x14ac:dyDescent="0.2">
      <c r="A407" t="s">
        <v>1277</v>
      </c>
      <c r="C407" t="s">
        <v>142</v>
      </c>
      <c r="D407" t="s">
        <v>143</v>
      </c>
      <c r="E407" t="s">
        <v>162</v>
      </c>
      <c r="F407" t="b">
        <v>0</v>
      </c>
      <c r="G407" t="s">
        <v>46</v>
      </c>
      <c r="H407" t="s">
        <v>223</v>
      </c>
      <c r="I407" t="s">
        <v>1953</v>
      </c>
      <c r="J407" t="s">
        <v>1954</v>
      </c>
      <c r="K407" t="s">
        <v>1955</v>
      </c>
      <c r="L407" t="s">
        <v>224</v>
      </c>
      <c r="M407" t="s">
        <v>225</v>
      </c>
      <c r="N407">
        <v>7200000</v>
      </c>
      <c r="O407" t="s">
        <v>226</v>
      </c>
      <c r="P407" t="b">
        <v>0</v>
      </c>
      <c r="Q407">
        <v>60</v>
      </c>
      <c r="R407">
        <v>0.98039215999999996</v>
      </c>
      <c r="S407">
        <v>1589535944</v>
      </c>
      <c r="T407">
        <v>6180</v>
      </c>
      <c r="U407">
        <v>6180</v>
      </c>
      <c r="V407" t="s">
        <v>6494</v>
      </c>
      <c r="W407">
        <v>6100</v>
      </c>
      <c r="X407">
        <v>54</v>
      </c>
      <c r="Y407">
        <v>6120</v>
      </c>
      <c r="Z407">
        <v>6120</v>
      </c>
      <c r="AA407">
        <v>6180</v>
      </c>
      <c r="AD407" t="s">
        <v>227</v>
      </c>
      <c r="AE407" t="s">
        <v>46</v>
      </c>
      <c r="AF407">
        <v>6160</v>
      </c>
      <c r="AG407">
        <v>56</v>
      </c>
      <c r="AH407">
        <v>40</v>
      </c>
      <c r="AI407">
        <v>680</v>
      </c>
      <c r="AJ407">
        <v>0.123636365</v>
      </c>
      <c r="AK407" t="s">
        <v>1956</v>
      </c>
      <c r="AL407">
        <v>-500</v>
      </c>
      <c r="AM407">
        <v>-7.4850299999999995E-2</v>
      </c>
      <c r="AN407">
        <v>5500</v>
      </c>
      <c r="AO407">
        <v>6680</v>
      </c>
      <c r="AP407">
        <v>1588809600</v>
      </c>
      <c r="AT407">
        <v>220</v>
      </c>
      <c r="AU407">
        <v>23.795314999999999</v>
      </c>
      <c r="AV407">
        <v>3.5947713999999999E-2</v>
      </c>
      <c r="AW407" t="s">
        <v>150</v>
      </c>
      <c r="AX407">
        <v>259.71499999999997</v>
      </c>
      <c r="AY407">
        <v>0</v>
      </c>
      <c r="AZ407">
        <v>4736.393</v>
      </c>
      <c r="BA407">
        <v>6219.4287000000004</v>
      </c>
      <c r="BB407">
        <v>-39.428710000000002</v>
      </c>
      <c r="BC407">
        <v>-6.3396030000000001E-3</v>
      </c>
      <c r="BD407">
        <v>6321.7583000000004</v>
      </c>
      <c r="BE407">
        <v>-141.75829999999999</v>
      </c>
      <c r="BF407">
        <v>-2.2423873E-2</v>
      </c>
      <c r="BG407">
        <v>1777052800</v>
      </c>
      <c r="BH407">
        <v>1.3047903999999999</v>
      </c>
      <c r="BI407">
        <v>15</v>
      </c>
      <c r="BJ407">
        <v>0</v>
      </c>
      <c r="BK407" t="b">
        <v>0</v>
      </c>
      <c r="BL407">
        <v>2</v>
      </c>
      <c r="BM407">
        <v>1578470400000</v>
      </c>
      <c r="BN407" t="s">
        <v>1277</v>
      </c>
    </row>
    <row r="408" spans="1:66" x14ac:dyDescent="0.2">
      <c r="A408" t="s">
        <v>1278</v>
      </c>
      <c r="C408" t="s">
        <v>142</v>
      </c>
      <c r="D408" t="s">
        <v>143</v>
      </c>
      <c r="E408" t="s">
        <v>162</v>
      </c>
      <c r="F408" t="b">
        <v>0</v>
      </c>
      <c r="G408" t="s">
        <v>46</v>
      </c>
      <c r="H408" t="s">
        <v>223</v>
      </c>
      <c r="I408" t="s">
        <v>1957</v>
      </c>
      <c r="J408" t="s">
        <v>1958</v>
      </c>
      <c r="K408" t="s">
        <v>1959</v>
      </c>
      <c r="L408" t="s">
        <v>224</v>
      </c>
      <c r="M408" t="s">
        <v>225</v>
      </c>
      <c r="N408">
        <v>7200000</v>
      </c>
      <c r="O408" t="s">
        <v>226</v>
      </c>
      <c r="P408" t="b">
        <v>0</v>
      </c>
      <c r="Q408">
        <v>5.6000059999999996</v>
      </c>
      <c r="R408">
        <v>3.4956342999999999</v>
      </c>
      <c r="S408">
        <v>1589538830</v>
      </c>
      <c r="T408">
        <v>165.8</v>
      </c>
      <c r="U408">
        <v>166.8</v>
      </c>
      <c r="V408" t="s">
        <v>6495</v>
      </c>
      <c r="W408">
        <v>160.80000000000001</v>
      </c>
      <c r="X408">
        <v>19017</v>
      </c>
      <c r="Y408">
        <v>160.19999999999999</v>
      </c>
      <c r="Z408">
        <v>165.8</v>
      </c>
      <c r="AA408">
        <v>166.4</v>
      </c>
      <c r="AB408">
        <v>0</v>
      </c>
      <c r="AC408">
        <v>0</v>
      </c>
      <c r="AD408" t="s">
        <v>227</v>
      </c>
      <c r="AE408" t="s">
        <v>46</v>
      </c>
      <c r="AF408">
        <v>160.80000000000001</v>
      </c>
      <c r="AG408">
        <v>124983</v>
      </c>
      <c r="AH408">
        <v>86995</v>
      </c>
      <c r="AI408">
        <v>83</v>
      </c>
      <c r="AJ408">
        <v>1.0024154000000001</v>
      </c>
      <c r="AK408" t="s">
        <v>1960</v>
      </c>
      <c r="AL408">
        <v>-7.8000030000000002</v>
      </c>
      <c r="AM408">
        <v>-4.4930890000000001E-2</v>
      </c>
      <c r="AN408">
        <v>82.8</v>
      </c>
      <c r="AO408">
        <v>173.6</v>
      </c>
      <c r="AP408">
        <v>1542844800</v>
      </c>
      <c r="AQ408">
        <v>1584629940</v>
      </c>
      <c r="AR408">
        <v>1584629940</v>
      </c>
      <c r="AS408">
        <v>1584629940</v>
      </c>
      <c r="AW408" t="s">
        <v>150</v>
      </c>
      <c r="AX408">
        <v>-6.0430000000000001</v>
      </c>
      <c r="AY408">
        <v>8689750</v>
      </c>
      <c r="AZ408">
        <v>46.722999999999999</v>
      </c>
      <c r="BA408">
        <v>149.80556000000001</v>
      </c>
      <c r="BB408">
        <v>15.994446</v>
      </c>
      <c r="BC408">
        <v>0.10676803999999999</v>
      </c>
      <c r="BD408">
        <v>120.6875</v>
      </c>
      <c r="BE408">
        <v>45.112502999999997</v>
      </c>
      <c r="BF408">
        <v>0.37379600000000002</v>
      </c>
      <c r="BG408">
        <v>1439492224</v>
      </c>
      <c r="BH408">
        <v>3.5485734999999998</v>
      </c>
      <c r="BI408">
        <v>15</v>
      </c>
      <c r="BJ408">
        <v>0</v>
      </c>
      <c r="BK408" t="b">
        <v>0</v>
      </c>
      <c r="BL408">
        <v>2</v>
      </c>
      <c r="BM408">
        <v>1499324400000</v>
      </c>
      <c r="BN408" t="s">
        <v>1278</v>
      </c>
    </row>
    <row r="409" spans="1:66" x14ac:dyDescent="0.2">
      <c r="A409" t="s">
        <v>330</v>
      </c>
      <c r="C409" t="s">
        <v>142</v>
      </c>
      <c r="D409" t="s">
        <v>143</v>
      </c>
      <c r="E409" t="s">
        <v>162</v>
      </c>
      <c r="F409" t="b">
        <v>0</v>
      </c>
      <c r="G409" t="s">
        <v>46</v>
      </c>
      <c r="H409" t="s">
        <v>223</v>
      </c>
      <c r="I409" t="s">
        <v>357</v>
      </c>
      <c r="J409" t="s">
        <v>358</v>
      </c>
      <c r="K409" t="s">
        <v>359</v>
      </c>
      <c r="L409" t="s">
        <v>224</v>
      </c>
      <c r="M409" t="s">
        <v>225</v>
      </c>
      <c r="N409">
        <v>7200000</v>
      </c>
      <c r="O409" t="s">
        <v>226</v>
      </c>
      <c r="P409" t="b">
        <v>0</v>
      </c>
      <c r="Q409">
        <v>2.4000243999999999</v>
      </c>
      <c r="R409">
        <v>0.86549746999999999</v>
      </c>
      <c r="S409">
        <v>1589538845</v>
      </c>
      <c r="T409">
        <v>279.7</v>
      </c>
      <c r="U409">
        <v>284.2</v>
      </c>
      <c r="V409" t="s">
        <v>6496</v>
      </c>
      <c r="W409">
        <v>279.7</v>
      </c>
      <c r="X409">
        <v>409466</v>
      </c>
      <c r="Y409">
        <v>277.3</v>
      </c>
      <c r="Z409">
        <v>279.7</v>
      </c>
      <c r="AA409">
        <v>279.8</v>
      </c>
      <c r="AB409">
        <v>0</v>
      </c>
      <c r="AC409">
        <v>0</v>
      </c>
      <c r="AD409" t="s">
        <v>227</v>
      </c>
      <c r="AE409" t="s">
        <v>48</v>
      </c>
      <c r="AF409">
        <v>281.10000000000002</v>
      </c>
      <c r="AG409">
        <v>1151074</v>
      </c>
      <c r="AH409">
        <v>702792</v>
      </c>
      <c r="AI409">
        <v>31.000015000000001</v>
      </c>
      <c r="AJ409">
        <v>0.124648236</v>
      </c>
      <c r="AK409" t="s">
        <v>360</v>
      </c>
      <c r="AL409">
        <v>-160.19998000000001</v>
      </c>
      <c r="AM409">
        <v>-0.36417365000000002</v>
      </c>
      <c r="AN409">
        <v>248.7</v>
      </c>
      <c r="AO409">
        <v>439.9</v>
      </c>
      <c r="AP409">
        <v>1586217600</v>
      </c>
      <c r="AQ409">
        <v>1597293900</v>
      </c>
      <c r="AR409">
        <v>1597293900</v>
      </c>
      <c r="AS409">
        <v>1597293900</v>
      </c>
      <c r="AT409">
        <v>20.651</v>
      </c>
      <c r="AU409">
        <v>10.10112</v>
      </c>
      <c r="AV409">
        <v>7.4471689999999993E-2</v>
      </c>
      <c r="AW409" t="s">
        <v>150</v>
      </c>
      <c r="AX409">
        <v>27.69</v>
      </c>
      <c r="AY409">
        <v>148058000</v>
      </c>
      <c r="AZ409">
        <v>236.42</v>
      </c>
      <c r="BA409">
        <v>306.38333</v>
      </c>
      <c r="BB409">
        <v>-26.683319999999998</v>
      </c>
      <c r="BC409">
        <v>-8.7091290000000002E-2</v>
      </c>
      <c r="BD409">
        <v>367.40069999999997</v>
      </c>
      <c r="BE409">
        <v>-87.700680000000006</v>
      </c>
      <c r="BF409">
        <v>-0.23870580999999999</v>
      </c>
      <c r="BG409">
        <v>41411825664</v>
      </c>
      <c r="BH409">
        <v>1.1830641</v>
      </c>
      <c r="BI409">
        <v>15</v>
      </c>
      <c r="BJ409">
        <v>0</v>
      </c>
      <c r="BK409" t="b">
        <v>0</v>
      </c>
      <c r="BL409">
        <v>2</v>
      </c>
      <c r="BM409">
        <v>907657200000</v>
      </c>
      <c r="BN409" t="s">
        <v>330</v>
      </c>
    </row>
    <row r="410" spans="1:66" x14ac:dyDescent="0.2">
      <c r="A410" t="s">
        <v>1279</v>
      </c>
      <c r="C410" t="s">
        <v>142</v>
      </c>
      <c r="D410" t="s">
        <v>143</v>
      </c>
      <c r="E410" t="s">
        <v>162</v>
      </c>
      <c r="F410" t="b">
        <v>0</v>
      </c>
      <c r="G410" t="s">
        <v>46</v>
      </c>
      <c r="H410" t="s">
        <v>223</v>
      </c>
      <c r="I410" t="s">
        <v>1961</v>
      </c>
      <c r="J410" t="s">
        <v>1962</v>
      </c>
      <c r="K410" t="s">
        <v>1963</v>
      </c>
      <c r="L410" t="s">
        <v>224</v>
      </c>
      <c r="M410" t="s">
        <v>225</v>
      </c>
      <c r="N410">
        <v>7200000</v>
      </c>
      <c r="O410" t="s">
        <v>226</v>
      </c>
      <c r="P410" t="b">
        <v>0</v>
      </c>
      <c r="Q410">
        <v>0</v>
      </c>
      <c r="R410">
        <v>0</v>
      </c>
      <c r="S410">
        <v>1588865405</v>
      </c>
      <c r="T410">
        <v>189</v>
      </c>
      <c r="U410">
        <v>189</v>
      </c>
      <c r="V410" t="s">
        <v>1964</v>
      </c>
      <c r="W410">
        <v>189</v>
      </c>
      <c r="X410">
        <v>2</v>
      </c>
      <c r="Y410">
        <v>189</v>
      </c>
      <c r="Z410">
        <v>185</v>
      </c>
      <c r="AA410">
        <v>200</v>
      </c>
      <c r="AB410">
        <v>0</v>
      </c>
      <c r="AC410">
        <v>0</v>
      </c>
      <c r="AD410" t="s">
        <v>227</v>
      </c>
      <c r="AE410" t="s">
        <v>46</v>
      </c>
      <c r="AF410">
        <v>189</v>
      </c>
      <c r="AG410">
        <v>17</v>
      </c>
      <c r="AH410">
        <v>18</v>
      </c>
      <c r="AI410">
        <v>8</v>
      </c>
      <c r="AJ410">
        <v>4.4198897000000001E-2</v>
      </c>
      <c r="AK410" t="s">
        <v>1965</v>
      </c>
      <c r="AL410">
        <v>-79</v>
      </c>
      <c r="AM410">
        <v>-0.29477609999999999</v>
      </c>
      <c r="AN410">
        <v>181</v>
      </c>
      <c r="AO410">
        <v>268</v>
      </c>
      <c r="AU410">
        <v>11.437908</v>
      </c>
      <c r="AW410" t="s">
        <v>150</v>
      </c>
      <c r="AX410">
        <v>16.524000000000001</v>
      </c>
      <c r="AY410">
        <v>40200</v>
      </c>
      <c r="AZ410">
        <v>567.35</v>
      </c>
      <c r="BA410">
        <v>197.28572</v>
      </c>
      <c r="BB410">
        <v>-8.2857210000000006</v>
      </c>
      <c r="BC410">
        <v>-4.1998583999999999E-2</v>
      </c>
      <c r="BD410">
        <v>237</v>
      </c>
      <c r="BE410">
        <v>-48</v>
      </c>
      <c r="BF410">
        <v>-0.20253165000000001</v>
      </c>
      <c r="BG410">
        <v>13639752</v>
      </c>
      <c r="BH410">
        <v>0.33312770000000003</v>
      </c>
      <c r="BI410">
        <v>15</v>
      </c>
      <c r="BJ410">
        <v>0</v>
      </c>
      <c r="BK410" t="b">
        <v>0</v>
      </c>
      <c r="BL410">
        <v>2</v>
      </c>
      <c r="BM410">
        <v>796892400000</v>
      </c>
      <c r="BN410" t="s">
        <v>1279</v>
      </c>
    </row>
    <row r="411" spans="1:66" x14ac:dyDescent="0.2">
      <c r="A411" t="s">
        <v>1280</v>
      </c>
      <c r="C411" t="s">
        <v>142</v>
      </c>
      <c r="D411" t="s">
        <v>143</v>
      </c>
      <c r="E411" t="s">
        <v>162</v>
      </c>
      <c r="F411" t="b">
        <v>0</v>
      </c>
      <c r="G411" t="s">
        <v>46</v>
      </c>
      <c r="H411" t="s">
        <v>223</v>
      </c>
      <c r="I411" t="s">
        <v>1966</v>
      </c>
      <c r="J411" t="s">
        <v>1967</v>
      </c>
      <c r="K411" t="s">
        <v>1968</v>
      </c>
      <c r="L411" t="s">
        <v>224</v>
      </c>
      <c r="M411" t="s">
        <v>225</v>
      </c>
      <c r="N411">
        <v>7200000</v>
      </c>
      <c r="O411" t="s">
        <v>226</v>
      </c>
      <c r="P411" t="b">
        <v>0</v>
      </c>
      <c r="Q411">
        <v>7.1999817000000004</v>
      </c>
      <c r="R411">
        <v>1.5564163</v>
      </c>
      <c r="S411">
        <v>1589538615</v>
      </c>
      <c r="T411">
        <v>469.8</v>
      </c>
      <c r="U411">
        <v>473.4</v>
      </c>
      <c r="V411" t="s">
        <v>6497</v>
      </c>
      <c r="W411">
        <v>465.4</v>
      </c>
      <c r="X411">
        <v>2154</v>
      </c>
      <c r="Y411">
        <v>462.6</v>
      </c>
      <c r="Z411">
        <v>468</v>
      </c>
      <c r="AA411">
        <v>469.2</v>
      </c>
      <c r="AB411">
        <v>0</v>
      </c>
      <c r="AC411">
        <v>0</v>
      </c>
      <c r="AD411" t="s">
        <v>227</v>
      </c>
      <c r="AE411" t="s">
        <v>46</v>
      </c>
      <c r="AF411">
        <v>469</v>
      </c>
      <c r="AG411">
        <v>23375</v>
      </c>
      <c r="AH411">
        <v>16016</v>
      </c>
      <c r="AI411">
        <v>90.799989999999994</v>
      </c>
      <c r="AJ411">
        <v>0.23957780000000001</v>
      </c>
      <c r="AK411" t="s">
        <v>1969</v>
      </c>
      <c r="AL411">
        <v>-272.7</v>
      </c>
      <c r="AM411">
        <v>-0.36727272999999999</v>
      </c>
      <c r="AN411">
        <v>379</v>
      </c>
      <c r="AO411">
        <v>742.5</v>
      </c>
      <c r="AP411">
        <v>1572220800</v>
      </c>
      <c r="AQ411">
        <v>1583337540</v>
      </c>
      <c r="AR411">
        <v>1583337540</v>
      </c>
      <c r="AS411">
        <v>1583337540</v>
      </c>
      <c r="AT411">
        <v>16</v>
      </c>
      <c r="AU411">
        <v>15.453438999999999</v>
      </c>
      <c r="AV411">
        <v>3.4587115000000002E-2</v>
      </c>
      <c r="AW411" t="s">
        <v>150</v>
      </c>
      <c r="AX411">
        <v>30.401</v>
      </c>
      <c r="AY411">
        <v>4145320</v>
      </c>
      <c r="AZ411">
        <v>29.334</v>
      </c>
      <c r="BA411">
        <v>464.45</v>
      </c>
      <c r="BB411">
        <v>5.3499755999999996</v>
      </c>
      <c r="BC411">
        <v>1.1518947999999999E-2</v>
      </c>
      <c r="BD411">
        <v>586.61249999999995</v>
      </c>
      <c r="BE411">
        <v>-116.8125</v>
      </c>
      <c r="BF411">
        <v>-0.19913061000000001</v>
      </c>
      <c r="BG411">
        <v>1947471232</v>
      </c>
      <c r="BH411">
        <v>16.015544999999999</v>
      </c>
      <c r="BI411">
        <v>15</v>
      </c>
      <c r="BJ411">
        <v>0</v>
      </c>
      <c r="BK411" t="b">
        <v>0</v>
      </c>
      <c r="BL411">
        <v>2</v>
      </c>
      <c r="BM411">
        <v>818236800000</v>
      </c>
      <c r="BN411" t="s">
        <v>1280</v>
      </c>
    </row>
    <row r="412" spans="1:66" x14ac:dyDescent="0.2">
      <c r="A412" t="s">
        <v>1281</v>
      </c>
      <c r="C412" t="s">
        <v>142</v>
      </c>
      <c r="D412" t="s">
        <v>143</v>
      </c>
      <c r="E412" t="s">
        <v>162</v>
      </c>
      <c r="F412" t="b">
        <v>0</v>
      </c>
      <c r="G412" t="s">
        <v>46</v>
      </c>
      <c r="H412" t="s">
        <v>223</v>
      </c>
      <c r="I412" t="s">
        <v>1970</v>
      </c>
      <c r="J412" t="s">
        <v>1970</v>
      </c>
      <c r="K412" t="s">
        <v>1971</v>
      </c>
      <c r="L412" t="s">
        <v>224</v>
      </c>
      <c r="M412" t="s">
        <v>225</v>
      </c>
      <c r="N412">
        <v>7200000</v>
      </c>
      <c r="O412" t="s">
        <v>226</v>
      </c>
      <c r="P412" t="b">
        <v>0</v>
      </c>
      <c r="Q412">
        <v>-0.10000038</v>
      </c>
      <c r="R412">
        <v>-0.63492303999999999</v>
      </c>
      <c r="S412">
        <v>1589534810</v>
      </c>
      <c r="T412">
        <v>15.65</v>
      </c>
      <c r="U412">
        <v>15.65</v>
      </c>
      <c r="V412" t="s">
        <v>6498</v>
      </c>
      <c r="W412">
        <v>15</v>
      </c>
      <c r="X412">
        <v>3907</v>
      </c>
      <c r="Y412">
        <v>15.75</v>
      </c>
      <c r="Z412">
        <v>15.45</v>
      </c>
      <c r="AA412">
        <v>15.65</v>
      </c>
      <c r="AB412">
        <v>0</v>
      </c>
      <c r="AC412">
        <v>0</v>
      </c>
      <c r="AD412" t="s">
        <v>227</v>
      </c>
      <c r="AE412" t="s">
        <v>49</v>
      </c>
      <c r="AF412">
        <v>15</v>
      </c>
      <c r="AG412">
        <v>13976</v>
      </c>
      <c r="AH412">
        <v>9462</v>
      </c>
      <c r="AI412">
        <v>0.64999960000000001</v>
      </c>
      <c r="AJ412">
        <v>4.3333307000000001E-2</v>
      </c>
      <c r="AK412" t="s">
        <v>6261</v>
      </c>
      <c r="AL412">
        <v>-33.65</v>
      </c>
      <c r="AM412">
        <v>-0.68255580000000005</v>
      </c>
      <c r="AN412">
        <v>15</v>
      </c>
      <c r="AO412">
        <v>49.3</v>
      </c>
      <c r="AQ412">
        <v>1596207540</v>
      </c>
      <c r="AR412">
        <v>1596207540</v>
      </c>
      <c r="AS412">
        <v>1596207540</v>
      </c>
      <c r="AW412" t="s">
        <v>150</v>
      </c>
      <c r="AX412">
        <v>-0.53100000000000003</v>
      </c>
      <c r="AY412">
        <v>11018200</v>
      </c>
      <c r="AZ412">
        <v>9.5890000000000004</v>
      </c>
      <c r="BA412">
        <v>20.398571</v>
      </c>
      <c r="BB412">
        <v>-4.7485714000000003</v>
      </c>
      <c r="BC412">
        <v>-0.23278941</v>
      </c>
      <c r="BD412">
        <v>35.938110000000002</v>
      </c>
      <c r="BE412">
        <v>-20.28811</v>
      </c>
      <c r="BF412">
        <v>-0.56452910000000001</v>
      </c>
      <c r="BG412">
        <v>172434832</v>
      </c>
      <c r="BH412">
        <v>1.6320783999999999</v>
      </c>
      <c r="BI412">
        <v>15</v>
      </c>
      <c r="BJ412">
        <v>0</v>
      </c>
      <c r="BK412" t="b">
        <v>0</v>
      </c>
      <c r="BL412">
        <v>2</v>
      </c>
      <c r="BM412">
        <v>1397545200000</v>
      </c>
      <c r="BN412" t="s">
        <v>1281</v>
      </c>
    </row>
    <row r="413" spans="1:66" x14ac:dyDescent="0.2">
      <c r="A413" t="s">
        <v>651</v>
      </c>
      <c r="C413" t="s">
        <v>142</v>
      </c>
      <c r="D413" t="s">
        <v>143</v>
      </c>
      <c r="E413" t="s">
        <v>162</v>
      </c>
      <c r="F413" t="b">
        <v>1</v>
      </c>
      <c r="G413" t="s">
        <v>48</v>
      </c>
      <c r="H413" t="s">
        <v>163</v>
      </c>
      <c r="I413" t="s">
        <v>878</v>
      </c>
      <c r="J413" t="s">
        <v>878</v>
      </c>
      <c r="K413" t="s">
        <v>879</v>
      </c>
      <c r="L413" t="s">
        <v>146</v>
      </c>
      <c r="M413" t="s">
        <v>147</v>
      </c>
      <c r="N413">
        <v>-14400000</v>
      </c>
      <c r="O413" t="s">
        <v>148</v>
      </c>
      <c r="P413" t="b">
        <v>0</v>
      </c>
      <c r="Q413">
        <v>-0.12998962</v>
      </c>
      <c r="R413">
        <v>-9.5496349999999994E-2</v>
      </c>
      <c r="S413">
        <v>1589486401</v>
      </c>
      <c r="T413">
        <v>135.99</v>
      </c>
      <c r="U413">
        <v>136.15</v>
      </c>
      <c r="V413" t="s">
        <v>3044</v>
      </c>
      <c r="W413">
        <v>131.12</v>
      </c>
      <c r="X413">
        <v>5817128</v>
      </c>
      <c r="Y413">
        <v>136.12</v>
      </c>
      <c r="Z413">
        <v>136.37</v>
      </c>
      <c r="AA413">
        <v>137.41999999999999</v>
      </c>
      <c r="AB413">
        <v>13</v>
      </c>
      <c r="AC413">
        <v>8</v>
      </c>
      <c r="AD413" t="s">
        <v>164</v>
      </c>
      <c r="AE413" t="s">
        <v>48</v>
      </c>
      <c r="AF413">
        <v>135</v>
      </c>
      <c r="AG413">
        <v>4964601</v>
      </c>
      <c r="AH413">
        <v>3271675</v>
      </c>
      <c r="AI413">
        <v>21.950005000000001</v>
      </c>
      <c r="AJ413">
        <v>0.19247636000000001</v>
      </c>
      <c r="AK413" t="s">
        <v>880</v>
      </c>
      <c r="AL413">
        <v>-51.729996</v>
      </c>
      <c r="AM413">
        <v>-0.27556997999999999</v>
      </c>
      <c r="AN413">
        <v>114.04</v>
      </c>
      <c r="AO413">
        <v>187.72</v>
      </c>
      <c r="AP413">
        <v>1583971200</v>
      </c>
      <c r="AQ413">
        <v>1595953800</v>
      </c>
      <c r="AR413">
        <v>1595953800</v>
      </c>
      <c r="AS413">
        <v>1595953800</v>
      </c>
      <c r="AT413">
        <v>5.79</v>
      </c>
      <c r="AU413">
        <v>15.95565</v>
      </c>
      <c r="AV413">
        <v>4.2535997999999998E-2</v>
      </c>
      <c r="AW413" t="s">
        <v>6313</v>
      </c>
      <c r="AX413">
        <v>8.5229999999999997</v>
      </c>
      <c r="AY413">
        <v>575196032</v>
      </c>
      <c r="AZ413">
        <v>17.640999999999998</v>
      </c>
      <c r="BA413">
        <v>144.21600000000001</v>
      </c>
      <c r="BB413">
        <v>-8.2259980000000006</v>
      </c>
      <c r="BC413">
        <v>-5.7039424999999998E-2</v>
      </c>
      <c r="BD413">
        <v>159.03122999999999</v>
      </c>
      <c r="BE413">
        <v>-23.041229999999999</v>
      </c>
      <c r="BF413">
        <v>-0.14488493</v>
      </c>
      <c r="BG413">
        <v>78220910592</v>
      </c>
      <c r="BH413">
        <v>7.7087463999999999</v>
      </c>
      <c r="BI413">
        <v>15</v>
      </c>
      <c r="BJ413">
        <v>0</v>
      </c>
      <c r="BK413" t="b">
        <v>0</v>
      </c>
      <c r="BL413">
        <v>2</v>
      </c>
      <c r="BM413">
        <v>138600000</v>
      </c>
      <c r="BN413" t="s">
        <v>651</v>
      </c>
    </row>
    <row r="414" spans="1:66" x14ac:dyDescent="0.2">
      <c r="A414" t="s">
        <v>53</v>
      </c>
      <c r="C414" t="s">
        <v>142</v>
      </c>
      <c r="D414" t="s">
        <v>143</v>
      </c>
      <c r="E414" t="s">
        <v>162</v>
      </c>
      <c r="F414" t="b">
        <v>1</v>
      </c>
      <c r="G414" t="s">
        <v>48</v>
      </c>
      <c r="H414" t="s">
        <v>163</v>
      </c>
      <c r="I414" t="s">
        <v>207</v>
      </c>
      <c r="J414" t="s">
        <v>207</v>
      </c>
      <c r="K414" t="s">
        <v>314</v>
      </c>
      <c r="L414" t="s">
        <v>146</v>
      </c>
      <c r="M414" t="s">
        <v>147</v>
      </c>
      <c r="N414">
        <v>-14400000</v>
      </c>
      <c r="O414" t="s">
        <v>148</v>
      </c>
      <c r="P414" t="b">
        <v>0</v>
      </c>
      <c r="Q414">
        <v>5.7799990000000001</v>
      </c>
      <c r="R414">
        <v>7.4074059999999999</v>
      </c>
      <c r="S414">
        <v>1589486401</v>
      </c>
      <c r="T414">
        <v>83.81</v>
      </c>
      <c r="U414">
        <v>83.9</v>
      </c>
      <c r="V414" t="s">
        <v>2995</v>
      </c>
      <c r="W414">
        <v>76</v>
      </c>
      <c r="X414">
        <v>10501923</v>
      </c>
      <c r="Y414">
        <v>78.03</v>
      </c>
      <c r="Z414">
        <v>82.88</v>
      </c>
      <c r="AA414">
        <v>85.68</v>
      </c>
      <c r="AB414">
        <v>8</v>
      </c>
      <c r="AC414">
        <v>12</v>
      </c>
      <c r="AD414" t="s">
        <v>164</v>
      </c>
      <c r="AE414" t="s">
        <v>48</v>
      </c>
      <c r="AF414">
        <v>76.92</v>
      </c>
      <c r="AG414">
        <v>8066995</v>
      </c>
      <c r="AH414">
        <v>6299025</v>
      </c>
      <c r="AI414">
        <v>16.809998</v>
      </c>
      <c r="AJ414">
        <v>0.25089549999999999</v>
      </c>
      <c r="AK414" t="s">
        <v>206</v>
      </c>
      <c r="AL414">
        <v>-54.320006999999997</v>
      </c>
      <c r="AM414">
        <v>-0.39325275999999998</v>
      </c>
      <c r="AN414">
        <v>67</v>
      </c>
      <c r="AO414">
        <v>138.13</v>
      </c>
      <c r="AP414">
        <v>1597017600</v>
      </c>
      <c r="AQ414">
        <v>1587726000</v>
      </c>
      <c r="AR414">
        <v>1595003400</v>
      </c>
      <c r="AS414">
        <v>1595349000</v>
      </c>
      <c r="AT414">
        <v>1.68</v>
      </c>
      <c r="AU414">
        <v>12.639119000000001</v>
      </c>
      <c r="AV414">
        <v>2.1530180999999999E-2</v>
      </c>
      <c r="AW414" t="s">
        <v>6313</v>
      </c>
      <c r="AX414">
        <v>6.6310000000000002</v>
      </c>
      <c r="AY414">
        <v>804972032</v>
      </c>
      <c r="AZ414">
        <v>26.094000000000001</v>
      </c>
      <c r="BA414">
        <v>85.768569999999997</v>
      </c>
      <c r="BB414">
        <v>-1.9585724</v>
      </c>
      <c r="BC414">
        <v>-2.2835549E-2</v>
      </c>
      <c r="BD414">
        <v>110.88855</v>
      </c>
      <c r="BE414">
        <v>-27.078551999999998</v>
      </c>
      <c r="BF414">
        <v>-0.2441961</v>
      </c>
      <c r="BG414">
        <v>67464704000</v>
      </c>
      <c r="BH414">
        <v>3.2118495</v>
      </c>
      <c r="BI414">
        <v>15</v>
      </c>
      <c r="BJ414">
        <v>0</v>
      </c>
      <c r="BK414" t="b">
        <v>0</v>
      </c>
      <c r="BL414">
        <v>2</v>
      </c>
      <c r="BM414">
        <v>76253400000</v>
      </c>
      <c r="BN414" t="s">
        <v>53</v>
      </c>
    </row>
    <row r="415" spans="1:66" x14ac:dyDescent="0.2">
      <c r="A415" t="s">
        <v>2086</v>
      </c>
      <c r="C415" t="s">
        <v>142</v>
      </c>
      <c r="D415" t="s">
        <v>143</v>
      </c>
      <c r="E415" t="s">
        <v>162</v>
      </c>
      <c r="F415" t="b">
        <v>1</v>
      </c>
      <c r="G415" t="s">
        <v>48</v>
      </c>
      <c r="H415" t="s">
        <v>145</v>
      </c>
      <c r="I415" t="s">
        <v>2087</v>
      </c>
      <c r="J415" t="s">
        <v>2087</v>
      </c>
      <c r="K415" t="s">
        <v>2088</v>
      </c>
      <c r="L415" t="s">
        <v>146</v>
      </c>
      <c r="M415" t="s">
        <v>147</v>
      </c>
      <c r="N415">
        <v>-14400000</v>
      </c>
      <c r="O415" t="s">
        <v>148</v>
      </c>
      <c r="P415" t="b">
        <v>0</v>
      </c>
      <c r="Q415">
        <v>1.8900146</v>
      </c>
      <c r="R415">
        <v>0.61433923000000001</v>
      </c>
      <c r="S415">
        <v>1589486402</v>
      </c>
      <c r="T415">
        <v>309.54000000000002</v>
      </c>
      <c r="U415">
        <v>309.79000000000002</v>
      </c>
      <c r="V415" t="s">
        <v>3080</v>
      </c>
      <c r="W415">
        <v>301.52999999999997</v>
      </c>
      <c r="X415">
        <v>36844977</v>
      </c>
      <c r="Y415">
        <v>307.64999999999998</v>
      </c>
      <c r="Z415">
        <v>310.2</v>
      </c>
      <c r="AA415">
        <v>310.75</v>
      </c>
      <c r="AB415">
        <v>11</v>
      </c>
      <c r="AC415">
        <v>10</v>
      </c>
      <c r="AD415" t="s">
        <v>149</v>
      </c>
      <c r="AE415" t="s">
        <v>48</v>
      </c>
      <c r="AF415">
        <v>304.51</v>
      </c>
      <c r="AG415">
        <v>52427085</v>
      </c>
      <c r="AH415">
        <v>37702737</v>
      </c>
      <c r="AI415">
        <v>139.27000000000001</v>
      </c>
      <c r="AJ415">
        <v>0.81793623999999998</v>
      </c>
      <c r="AK415" t="s">
        <v>2089</v>
      </c>
      <c r="AL415">
        <v>-18.309998</v>
      </c>
      <c r="AM415">
        <v>-5.5848703E-2</v>
      </c>
      <c r="AN415">
        <v>170.27</v>
      </c>
      <c r="AO415">
        <v>327.85</v>
      </c>
      <c r="AP415">
        <v>1589414400</v>
      </c>
      <c r="AQ415">
        <v>1588278600</v>
      </c>
      <c r="AR415">
        <v>1595948340</v>
      </c>
      <c r="AS415">
        <v>1596470400</v>
      </c>
      <c r="AT415">
        <v>3.08</v>
      </c>
      <c r="AU415">
        <v>24.319613</v>
      </c>
      <c r="AV415">
        <v>1.0011377E-2</v>
      </c>
      <c r="AW415" t="s">
        <v>6313</v>
      </c>
      <c r="AX415">
        <v>12.728</v>
      </c>
      <c r="AY415">
        <v>4334329856</v>
      </c>
      <c r="AZ415">
        <v>18.137</v>
      </c>
      <c r="BA415">
        <v>279.23685</v>
      </c>
      <c r="BB415">
        <v>30.303162</v>
      </c>
      <c r="BC415">
        <v>0.10852136</v>
      </c>
      <c r="BD415">
        <v>282.88385</v>
      </c>
      <c r="BE415">
        <v>26.656158000000001</v>
      </c>
      <c r="BF415">
        <v>9.4230049999999996E-2</v>
      </c>
      <c r="BG415">
        <v>1341648535552</v>
      </c>
      <c r="BH415">
        <v>17.066770000000002</v>
      </c>
      <c r="BI415">
        <v>15</v>
      </c>
      <c r="BJ415">
        <v>0</v>
      </c>
      <c r="BK415" t="b">
        <v>0</v>
      </c>
      <c r="BL415">
        <v>2</v>
      </c>
      <c r="BM415">
        <v>345479400000</v>
      </c>
      <c r="BN415" t="s">
        <v>2086</v>
      </c>
    </row>
    <row r="416" spans="1:66" x14ac:dyDescent="0.2">
      <c r="A416" t="s">
        <v>2008</v>
      </c>
      <c r="C416" t="s">
        <v>142</v>
      </c>
      <c r="D416" t="s">
        <v>143</v>
      </c>
      <c r="E416" t="s">
        <v>162</v>
      </c>
      <c r="F416" t="b">
        <v>1</v>
      </c>
      <c r="G416" t="s">
        <v>48</v>
      </c>
      <c r="H416" t="s">
        <v>163</v>
      </c>
      <c r="I416" t="s">
        <v>2025</v>
      </c>
      <c r="J416" t="s">
        <v>2026</v>
      </c>
      <c r="K416" t="s">
        <v>2027</v>
      </c>
      <c r="L416" t="s">
        <v>146</v>
      </c>
      <c r="M416" t="s">
        <v>147</v>
      </c>
      <c r="N416">
        <v>-14400000</v>
      </c>
      <c r="O416" t="s">
        <v>148</v>
      </c>
      <c r="P416" t="b">
        <v>0</v>
      </c>
      <c r="Q416">
        <v>1.0199966</v>
      </c>
      <c r="R416">
        <v>0.83950340000000001</v>
      </c>
      <c r="S416">
        <v>1589486401</v>
      </c>
      <c r="T416">
        <v>122.52</v>
      </c>
      <c r="U416">
        <v>122.61</v>
      </c>
      <c r="V416" t="s">
        <v>2028</v>
      </c>
      <c r="W416">
        <v>113.89</v>
      </c>
      <c r="X416">
        <v>37325258</v>
      </c>
      <c r="Y416">
        <v>121.5</v>
      </c>
      <c r="Z416">
        <v>122.8</v>
      </c>
      <c r="AA416">
        <v>123.15</v>
      </c>
      <c r="AB416">
        <v>14</v>
      </c>
      <c r="AC416">
        <v>8</v>
      </c>
      <c r="AD416" t="s">
        <v>164</v>
      </c>
      <c r="AE416" t="s">
        <v>48</v>
      </c>
      <c r="AF416">
        <v>118.98</v>
      </c>
      <c r="AG416">
        <v>30819096</v>
      </c>
      <c r="AH416">
        <v>27321650</v>
      </c>
      <c r="AI416">
        <v>33.519996999999996</v>
      </c>
      <c r="AJ416">
        <v>0.37662917000000001</v>
      </c>
      <c r="AK416" t="s">
        <v>2029</v>
      </c>
      <c r="AL416">
        <v>-268.48</v>
      </c>
      <c r="AM416">
        <v>-0.68664959999999997</v>
      </c>
      <c r="AN416">
        <v>89</v>
      </c>
      <c r="AO416">
        <v>391</v>
      </c>
      <c r="AP416">
        <v>1583452800</v>
      </c>
      <c r="AQ416">
        <v>1588159804</v>
      </c>
      <c r="AR416">
        <v>1595435400</v>
      </c>
      <c r="AS416">
        <v>1595867400</v>
      </c>
      <c r="AT416">
        <v>8.2200000000000006</v>
      </c>
      <c r="AV416">
        <v>6.7654329999999999E-2</v>
      </c>
      <c r="AW416" t="s">
        <v>6313</v>
      </c>
      <c r="AX416">
        <v>-6.0350000000000001</v>
      </c>
      <c r="AY416">
        <v>564324992</v>
      </c>
      <c r="AZ416">
        <v>-17.126999999999999</v>
      </c>
      <c r="BA416">
        <v>137.94371000000001</v>
      </c>
      <c r="BB416">
        <v>-15.423714</v>
      </c>
      <c r="BC416">
        <v>-0.111811645</v>
      </c>
      <c r="BD416">
        <v>267.59179999999998</v>
      </c>
      <c r="BE416">
        <v>-145.07181</v>
      </c>
      <c r="BF416">
        <v>-0.54213845999999999</v>
      </c>
      <c r="BG416">
        <v>69141094400</v>
      </c>
      <c r="BH416">
        <v>-7.1536163999999998</v>
      </c>
      <c r="BI416">
        <v>15</v>
      </c>
      <c r="BJ416">
        <v>0</v>
      </c>
      <c r="BK416" t="b">
        <v>0</v>
      </c>
      <c r="BL416">
        <v>2</v>
      </c>
      <c r="BM416">
        <v>-252322200000</v>
      </c>
      <c r="BN416" t="s">
        <v>2008</v>
      </c>
    </row>
    <row r="417" spans="1:66" x14ac:dyDescent="0.2">
      <c r="A417" t="s">
        <v>2009</v>
      </c>
      <c r="C417" t="s">
        <v>142</v>
      </c>
      <c r="D417" t="s">
        <v>143</v>
      </c>
      <c r="E417" t="s">
        <v>162</v>
      </c>
      <c r="F417" t="b">
        <v>1</v>
      </c>
      <c r="G417" t="s">
        <v>48</v>
      </c>
      <c r="H417" t="s">
        <v>163</v>
      </c>
      <c r="I417" t="s">
        <v>2030</v>
      </c>
      <c r="J417" t="s">
        <v>2031</v>
      </c>
      <c r="K417" t="s">
        <v>2032</v>
      </c>
      <c r="L417" t="s">
        <v>146</v>
      </c>
      <c r="M417" t="s">
        <v>147</v>
      </c>
      <c r="N417">
        <v>-14400000</v>
      </c>
      <c r="O417" t="s">
        <v>148</v>
      </c>
      <c r="P417" t="b">
        <v>0</v>
      </c>
      <c r="Q417">
        <v>1.7099991000000001</v>
      </c>
      <c r="R417">
        <v>1.636676</v>
      </c>
      <c r="S417">
        <v>1589486401</v>
      </c>
      <c r="T417">
        <v>106.19</v>
      </c>
      <c r="U417">
        <v>106.28</v>
      </c>
      <c r="V417" t="s">
        <v>3081</v>
      </c>
      <c r="W417">
        <v>100.22</v>
      </c>
      <c r="X417">
        <v>5469506</v>
      </c>
      <c r="Y417">
        <v>104.48</v>
      </c>
      <c r="Z417">
        <v>105.57</v>
      </c>
      <c r="AA417">
        <v>107.43</v>
      </c>
      <c r="AB417">
        <v>8</v>
      </c>
      <c r="AC417">
        <v>10</v>
      </c>
      <c r="AD417" t="s">
        <v>164</v>
      </c>
      <c r="AE417" t="s">
        <v>48</v>
      </c>
      <c r="AF417">
        <v>102.5</v>
      </c>
      <c r="AG417">
        <v>5787498</v>
      </c>
      <c r="AH417">
        <v>4403725</v>
      </c>
      <c r="AI417">
        <v>18.690002</v>
      </c>
      <c r="AJ417">
        <v>0.21360002</v>
      </c>
      <c r="AK417" t="s">
        <v>2033</v>
      </c>
      <c r="AL417">
        <v>-44.36</v>
      </c>
      <c r="AM417">
        <v>-0.29465293999999997</v>
      </c>
      <c r="AN417">
        <v>87.5</v>
      </c>
      <c r="AO417">
        <v>150.55000000000001</v>
      </c>
      <c r="AP417">
        <v>1589932800</v>
      </c>
      <c r="AQ417">
        <v>1596213000</v>
      </c>
      <c r="AR417">
        <v>1596213000</v>
      </c>
      <c r="AS417">
        <v>1596213000</v>
      </c>
      <c r="AT417">
        <v>4.12</v>
      </c>
      <c r="AU417">
        <v>11.220414999999999</v>
      </c>
      <c r="AV417">
        <v>3.9433382000000003E-2</v>
      </c>
      <c r="AW417" t="s">
        <v>6313</v>
      </c>
      <c r="AX417">
        <v>9.4640000000000004</v>
      </c>
      <c r="AY417">
        <v>541238976</v>
      </c>
      <c r="AZ417">
        <v>26.196000000000002</v>
      </c>
      <c r="BA417">
        <v>113.16857</v>
      </c>
      <c r="BB417">
        <v>-6.9785690000000002</v>
      </c>
      <c r="BC417">
        <v>-6.1665256000000002E-2</v>
      </c>
      <c r="BD417">
        <v>130.06326000000001</v>
      </c>
      <c r="BE417">
        <v>-23.873259999999998</v>
      </c>
      <c r="BF417">
        <v>-0.18355115</v>
      </c>
      <c r="BG417">
        <v>57474166784</v>
      </c>
      <c r="BH417">
        <v>4.0536722999999997</v>
      </c>
      <c r="BI417">
        <v>15</v>
      </c>
      <c r="BJ417">
        <v>0</v>
      </c>
      <c r="BK417" t="b">
        <v>0</v>
      </c>
      <c r="BL417">
        <v>2</v>
      </c>
      <c r="BM417">
        <v>-252322200000</v>
      </c>
      <c r="BN417" t="s">
        <v>2009</v>
      </c>
    </row>
    <row r="418" spans="1:66" x14ac:dyDescent="0.2">
      <c r="A418" t="s">
        <v>617</v>
      </c>
      <c r="C418" t="s">
        <v>142</v>
      </c>
      <c r="D418" t="s">
        <v>143</v>
      </c>
      <c r="E418" t="s">
        <v>162</v>
      </c>
      <c r="F418" t="b">
        <v>1</v>
      </c>
      <c r="G418" t="s">
        <v>48</v>
      </c>
      <c r="H418" t="s">
        <v>163</v>
      </c>
      <c r="I418" t="s">
        <v>767</v>
      </c>
      <c r="J418" t="s">
        <v>767</v>
      </c>
      <c r="K418" t="s">
        <v>768</v>
      </c>
      <c r="L418" t="s">
        <v>146</v>
      </c>
      <c r="M418" t="s">
        <v>147</v>
      </c>
      <c r="N418">
        <v>-14400000</v>
      </c>
      <c r="O418" t="s">
        <v>148</v>
      </c>
      <c r="P418" t="b">
        <v>0</v>
      </c>
      <c r="Q418">
        <v>1.3500061000000001</v>
      </c>
      <c r="R418">
        <v>1.5219910999999999</v>
      </c>
      <c r="S418">
        <v>1589486401</v>
      </c>
      <c r="T418">
        <v>90.05</v>
      </c>
      <c r="U418">
        <v>90.93</v>
      </c>
      <c r="V418" t="s">
        <v>3022</v>
      </c>
      <c r="W418">
        <v>86.02</v>
      </c>
      <c r="X418">
        <v>10462870</v>
      </c>
      <c r="Y418">
        <v>88.7</v>
      </c>
      <c r="Z418">
        <v>89.81</v>
      </c>
      <c r="AA418">
        <v>90.65</v>
      </c>
      <c r="AB418">
        <v>8</v>
      </c>
      <c r="AC418">
        <v>10</v>
      </c>
      <c r="AD418" t="s">
        <v>164</v>
      </c>
      <c r="AE418" t="s">
        <v>48</v>
      </c>
      <c r="AF418">
        <v>87.29</v>
      </c>
      <c r="AG418">
        <v>15774582</v>
      </c>
      <c r="AH418">
        <v>10230462</v>
      </c>
      <c r="AI418">
        <v>38.450004999999997</v>
      </c>
      <c r="AJ418">
        <v>0.74515516000000004</v>
      </c>
      <c r="AK418" t="s">
        <v>769</v>
      </c>
      <c r="AL418">
        <v>-36.949997000000003</v>
      </c>
      <c r="AM418">
        <v>-0.29094483999999998</v>
      </c>
      <c r="AN418">
        <v>51.6</v>
      </c>
      <c r="AO418">
        <v>127</v>
      </c>
      <c r="AP418">
        <v>1591747200</v>
      </c>
      <c r="AQ418">
        <v>1588329900</v>
      </c>
      <c r="AR418">
        <v>1596213000</v>
      </c>
      <c r="AS418">
        <v>1596558600</v>
      </c>
      <c r="AT418">
        <v>4.8600000000000003</v>
      </c>
      <c r="AU418">
        <v>43.819949999999999</v>
      </c>
      <c r="AV418">
        <v>5.4791435999999999E-2</v>
      </c>
      <c r="AW418" t="s">
        <v>6313</v>
      </c>
      <c r="AX418">
        <v>2.0550000000000002</v>
      </c>
      <c r="AY418">
        <v>1866979968</v>
      </c>
      <c r="AZ418">
        <v>77.091999999999999</v>
      </c>
      <c r="BA418">
        <v>84.713714999999993</v>
      </c>
      <c r="BB418">
        <v>5.3362885000000002</v>
      </c>
      <c r="BC418">
        <v>6.2992030000000004E-2</v>
      </c>
      <c r="BD418">
        <v>102.53319</v>
      </c>
      <c r="BE418">
        <v>-12.483185000000001</v>
      </c>
      <c r="BF418">
        <v>-0.12174775</v>
      </c>
      <c r="BG418">
        <v>168121548800</v>
      </c>
      <c r="BH418">
        <v>1.1680849</v>
      </c>
      <c r="BI418">
        <v>15</v>
      </c>
      <c r="BJ418">
        <v>0</v>
      </c>
      <c r="BK418" t="b">
        <v>0</v>
      </c>
      <c r="BL418">
        <v>2</v>
      </c>
      <c r="BM418">
        <v>-252322200000</v>
      </c>
      <c r="BN418" t="s">
        <v>617</v>
      </c>
    </row>
    <row r="419" spans="1:66" x14ac:dyDescent="0.2">
      <c r="A419" t="s">
        <v>2010</v>
      </c>
      <c r="C419" t="s">
        <v>142</v>
      </c>
      <c r="D419" t="s">
        <v>143</v>
      </c>
      <c r="E419" t="s">
        <v>162</v>
      </c>
      <c r="F419" t="b">
        <v>1</v>
      </c>
      <c r="G419" t="s">
        <v>48</v>
      </c>
      <c r="H419" t="s">
        <v>145</v>
      </c>
      <c r="I419" t="s">
        <v>2034</v>
      </c>
      <c r="J419" t="s">
        <v>2034</v>
      </c>
      <c r="K419" t="s">
        <v>2035</v>
      </c>
      <c r="L419" t="s">
        <v>146</v>
      </c>
      <c r="M419" t="s">
        <v>147</v>
      </c>
      <c r="N419">
        <v>-14400000</v>
      </c>
      <c r="O419" t="s">
        <v>148</v>
      </c>
      <c r="P419" t="b">
        <v>0</v>
      </c>
      <c r="Q419">
        <v>1.8999976999999999</v>
      </c>
      <c r="R419">
        <v>4.5291959999999998</v>
      </c>
      <c r="S419">
        <v>1589486402</v>
      </c>
      <c r="T419">
        <v>43.85</v>
      </c>
      <c r="U419">
        <v>44.578299999999999</v>
      </c>
      <c r="V419" t="s">
        <v>2036</v>
      </c>
      <c r="W419">
        <v>43.26</v>
      </c>
      <c r="X419">
        <v>47332801</v>
      </c>
      <c r="Y419">
        <v>41.95</v>
      </c>
      <c r="Z419">
        <v>44.12</v>
      </c>
      <c r="AA419">
        <v>43.97</v>
      </c>
      <c r="AB419">
        <v>10</v>
      </c>
      <c r="AC419">
        <v>13</v>
      </c>
      <c r="AD419" t="s">
        <v>149</v>
      </c>
      <c r="AE419" t="s">
        <v>48</v>
      </c>
      <c r="AF419">
        <v>43.43</v>
      </c>
      <c r="AG419">
        <v>33411590</v>
      </c>
      <c r="AH419">
        <v>26564837</v>
      </c>
      <c r="AI419">
        <v>11.449997</v>
      </c>
      <c r="AJ419">
        <v>0.35339495999999998</v>
      </c>
      <c r="AK419" t="s">
        <v>2037</v>
      </c>
      <c r="AL419">
        <v>-14.41</v>
      </c>
      <c r="AM419">
        <v>-0.24733952000000001</v>
      </c>
      <c r="AN419">
        <v>32.4</v>
      </c>
      <c r="AO419">
        <v>58.26</v>
      </c>
      <c r="AP419">
        <v>1587513600</v>
      </c>
      <c r="AQ419">
        <v>1589400304</v>
      </c>
      <c r="AR419">
        <v>1597244340</v>
      </c>
      <c r="AS419">
        <v>1597680000</v>
      </c>
      <c r="AT419">
        <v>1.4</v>
      </c>
      <c r="AU419">
        <v>17.102184000000001</v>
      </c>
      <c r="AV419">
        <v>3.3373060000000003E-2</v>
      </c>
      <c r="AW419" t="s">
        <v>6313</v>
      </c>
      <c r="AX419">
        <v>2.5640000000000001</v>
      </c>
      <c r="AY419">
        <v>4240880128</v>
      </c>
      <c r="AZ419">
        <v>8.3780000000000001</v>
      </c>
      <c r="BA419">
        <v>41.502000000000002</v>
      </c>
      <c r="BB419">
        <v>2.3479996000000001</v>
      </c>
      <c r="BC419">
        <v>5.6575578000000001E-2</v>
      </c>
      <c r="BD419">
        <v>44.184277000000002</v>
      </c>
      <c r="BE419">
        <v>-0.33427810000000002</v>
      </c>
      <c r="BF419">
        <v>-7.5655445000000002E-3</v>
      </c>
      <c r="BG419">
        <v>185962594304</v>
      </c>
      <c r="BH419">
        <v>5.2339460000000004</v>
      </c>
      <c r="BI419">
        <v>15</v>
      </c>
      <c r="BJ419">
        <v>0</v>
      </c>
      <c r="BK419" t="b">
        <v>0</v>
      </c>
      <c r="BL419">
        <v>2</v>
      </c>
      <c r="BM419">
        <v>635178600000</v>
      </c>
      <c r="BN419" t="s">
        <v>2010</v>
      </c>
    </row>
    <row r="420" spans="1:66" x14ac:dyDescent="0.2">
      <c r="A420" t="s">
        <v>55</v>
      </c>
      <c r="C420" t="s">
        <v>142</v>
      </c>
      <c r="D420" t="s">
        <v>143</v>
      </c>
      <c r="E420" t="s">
        <v>162</v>
      </c>
      <c r="F420" t="b">
        <v>1</v>
      </c>
      <c r="G420" t="s">
        <v>48</v>
      </c>
      <c r="H420" t="s">
        <v>163</v>
      </c>
      <c r="I420" t="s">
        <v>211</v>
      </c>
      <c r="J420" t="s">
        <v>317</v>
      </c>
      <c r="K420" t="s">
        <v>318</v>
      </c>
      <c r="L420" t="s">
        <v>146</v>
      </c>
      <c r="M420" t="s">
        <v>147</v>
      </c>
      <c r="N420">
        <v>-14400000</v>
      </c>
      <c r="O420" t="s">
        <v>148</v>
      </c>
      <c r="P420" t="b">
        <v>0</v>
      </c>
      <c r="Q420">
        <v>-0.23999786000000001</v>
      </c>
      <c r="R420">
        <v>-0.54619450000000003</v>
      </c>
      <c r="S420">
        <v>1589486401</v>
      </c>
      <c r="T420">
        <v>43.7</v>
      </c>
      <c r="U420">
        <v>44.06</v>
      </c>
      <c r="V420" t="s">
        <v>1082</v>
      </c>
      <c r="W420">
        <v>43.23</v>
      </c>
      <c r="X420">
        <v>15866709</v>
      </c>
      <c r="Y420">
        <v>43.94</v>
      </c>
      <c r="Z420">
        <v>43.82</v>
      </c>
      <c r="AA420">
        <v>43.9</v>
      </c>
      <c r="AB420">
        <v>30</v>
      </c>
      <c r="AC420">
        <v>8</v>
      </c>
      <c r="AD420" t="s">
        <v>164</v>
      </c>
      <c r="AE420" t="s">
        <v>48</v>
      </c>
      <c r="AF420">
        <v>43.38</v>
      </c>
      <c r="AG420">
        <v>22337904</v>
      </c>
      <c r="AH420">
        <v>14232837</v>
      </c>
      <c r="AI420">
        <v>7.4300002999999997</v>
      </c>
      <c r="AJ420">
        <v>0.20485249999999999</v>
      </c>
      <c r="AK420" t="s">
        <v>210</v>
      </c>
      <c r="AL420">
        <v>-16.43</v>
      </c>
      <c r="AM420">
        <v>-0.27324130000000002</v>
      </c>
      <c r="AN420">
        <v>36.270000000000003</v>
      </c>
      <c r="AO420">
        <v>60.13</v>
      </c>
      <c r="AP420">
        <v>1593561600</v>
      </c>
      <c r="AQ420">
        <v>1587462900</v>
      </c>
      <c r="AR420">
        <v>1595349000</v>
      </c>
      <c r="AS420">
        <v>1595867400</v>
      </c>
      <c r="AT420">
        <v>1.61</v>
      </c>
      <c r="AU420">
        <v>18.836207999999999</v>
      </c>
      <c r="AV420">
        <v>3.6640875000000003E-2</v>
      </c>
      <c r="AW420" t="s">
        <v>6313</v>
      </c>
      <c r="AX420">
        <v>2.3199999999999998</v>
      </c>
      <c r="AY420">
        <v>4294889984</v>
      </c>
      <c r="AZ420">
        <v>4.2290000000000001</v>
      </c>
      <c r="BA420">
        <v>45.688285999999998</v>
      </c>
      <c r="BB420">
        <v>-1.9882850999999999</v>
      </c>
      <c r="BC420">
        <v>-4.3518487000000002E-2</v>
      </c>
      <c r="BD420">
        <v>52.085940000000001</v>
      </c>
      <c r="BE420">
        <v>-8.3859410000000008</v>
      </c>
      <c r="BF420">
        <v>-0.16100200000000001</v>
      </c>
      <c r="BG420">
        <v>187686699008</v>
      </c>
      <c r="BH420">
        <v>10.333411999999999</v>
      </c>
      <c r="BI420">
        <v>15</v>
      </c>
      <c r="BJ420">
        <v>0</v>
      </c>
      <c r="BK420" t="b">
        <v>0</v>
      </c>
      <c r="BL420">
        <v>2</v>
      </c>
      <c r="BM420">
        <v>-252322200000</v>
      </c>
      <c r="BN420" t="s">
        <v>55</v>
      </c>
    </row>
    <row r="421" spans="1:66" x14ac:dyDescent="0.2">
      <c r="A421" t="s">
        <v>2011</v>
      </c>
      <c r="C421" t="s">
        <v>142</v>
      </c>
      <c r="D421" t="s">
        <v>143</v>
      </c>
      <c r="E421" t="s">
        <v>162</v>
      </c>
      <c r="F421" t="b">
        <v>1</v>
      </c>
      <c r="G421" t="s">
        <v>48</v>
      </c>
      <c r="H421" t="s">
        <v>163</v>
      </c>
      <c r="I421" t="s">
        <v>2038</v>
      </c>
      <c r="J421" t="s">
        <v>2038</v>
      </c>
      <c r="K421" t="s">
        <v>2039</v>
      </c>
      <c r="L421" t="s">
        <v>146</v>
      </c>
      <c r="M421" t="s">
        <v>147</v>
      </c>
      <c r="N421">
        <v>-14400000</v>
      </c>
      <c r="O421" t="s">
        <v>148</v>
      </c>
      <c r="P421" t="b">
        <v>0</v>
      </c>
      <c r="Q421">
        <v>1.1599998</v>
      </c>
      <c r="R421">
        <v>3.5857801</v>
      </c>
      <c r="S421">
        <v>1589486401</v>
      </c>
      <c r="T421">
        <v>33.51</v>
      </c>
      <c r="U421">
        <v>33.549999999999997</v>
      </c>
      <c r="V421" t="s">
        <v>3082</v>
      </c>
      <c r="W421">
        <v>30.9</v>
      </c>
      <c r="X421">
        <v>5680671</v>
      </c>
      <c r="Y421">
        <v>32.35</v>
      </c>
      <c r="Z421">
        <v>31.01</v>
      </c>
      <c r="AA421">
        <v>34.97</v>
      </c>
      <c r="AB421">
        <v>8</v>
      </c>
      <c r="AC421">
        <v>13</v>
      </c>
      <c r="AD421" t="s">
        <v>164</v>
      </c>
      <c r="AE421" t="s">
        <v>48</v>
      </c>
      <c r="AF421">
        <v>31.19</v>
      </c>
      <c r="AG421">
        <v>8590127</v>
      </c>
      <c r="AH421">
        <v>5133962</v>
      </c>
      <c r="AI421">
        <v>11.559998</v>
      </c>
      <c r="AJ421">
        <v>0.52665130000000004</v>
      </c>
      <c r="AK421" t="s">
        <v>2040</v>
      </c>
      <c r="AL421">
        <v>-22.740002</v>
      </c>
      <c r="AM421">
        <v>-0.40426669999999998</v>
      </c>
      <c r="AN421">
        <v>21.95</v>
      </c>
      <c r="AO421">
        <v>56.25</v>
      </c>
      <c r="AP421">
        <v>1591920000</v>
      </c>
      <c r="AQ421">
        <v>1595521800</v>
      </c>
      <c r="AR421">
        <v>1595521800</v>
      </c>
      <c r="AS421">
        <v>1595521800</v>
      </c>
      <c r="AT421">
        <v>2.8</v>
      </c>
      <c r="AV421">
        <v>8.6553329999999998E-2</v>
      </c>
      <c r="AW421" t="s">
        <v>6313</v>
      </c>
      <c r="AX421">
        <v>-2.2709999999999999</v>
      </c>
      <c r="AY421">
        <v>740731008</v>
      </c>
      <c r="AZ421">
        <v>17.422999999999998</v>
      </c>
      <c r="BA421">
        <v>32.534860000000002</v>
      </c>
      <c r="BB421">
        <v>0.9751396</v>
      </c>
      <c r="BC421">
        <v>2.9972149E-2</v>
      </c>
      <c r="BD421">
        <v>44.056956999999997</v>
      </c>
      <c r="BE421">
        <v>-10.546958999999999</v>
      </c>
      <c r="BF421">
        <v>-0.23939373</v>
      </c>
      <c r="BG421">
        <v>24821895168</v>
      </c>
      <c r="BH421">
        <v>1.9233195999999999</v>
      </c>
      <c r="BI421">
        <v>15</v>
      </c>
      <c r="BJ421">
        <v>0</v>
      </c>
      <c r="BK421" t="b">
        <v>0</v>
      </c>
      <c r="BL421">
        <v>2</v>
      </c>
      <c r="BM421">
        <v>1553088600000</v>
      </c>
      <c r="BN421" t="s">
        <v>2011</v>
      </c>
    </row>
    <row r="422" spans="1:66" x14ac:dyDescent="0.2">
      <c r="A422" t="s">
        <v>68</v>
      </c>
      <c r="C422" t="s">
        <v>142</v>
      </c>
      <c r="D422" t="s">
        <v>143</v>
      </c>
      <c r="E422" t="s">
        <v>162</v>
      </c>
      <c r="F422" t="b">
        <v>1</v>
      </c>
      <c r="G422" t="s">
        <v>48</v>
      </c>
      <c r="H422" t="s">
        <v>163</v>
      </c>
      <c r="I422" t="s">
        <v>175</v>
      </c>
      <c r="J422" t="s">
        <v>175</v>
      </c>
      <c r="K422" t="s">
        <v>288</v>
      </c>
      <c r="L422" t="s">
        <v>146</v>
      </c>
      <c r="M422" t="s">
        <v>147</v>
      </c>
      <c r="N422">
        <v>-14400000</v>
      </c>
      <c r="O422" t="s">
        <v>148</v>
      </c>
      <c r="P422" t="b">
        <v>0</v>
      </c>
      <c r="Q422">
        <v>0.40000152999999999</v>
      </c>
      <c r="R422">
        <v>0.95397454999999998</v>
      </c>
      <c r="S422">
        <v>1589486406</v>
      </c>
      <c r="T422">
        <v>42.33</v>
      </c>
      <c r="U422">
        <v>42.55</v>
      </c>
      <c r="V422" t="s">
        <v>1080</v>
      </c>
      <c r="W422">
        <v>40.200000000000003</v>
      </c>
      <c r="X422">
        <v>24856521</v>
      </c>
      <c r="Y422">
        <v>41.93</v>
      </c>
      <c r="Z422">
        <v>42.61</v>
      </c>
      <c r="AA422">
        <v>42.69</v>
      </c>
      <c r="AB422">
        <v>10</v>
      </c>
      <c r="AC422">
        <v>8</v>
      </c>
      <c r="AD422" t="s">
        <v>164</v>
      </c>
      <c r="AE422" t="s">
        <v>48</v>
      </c>
      <c r="AF422">
        <v>41.07</v>
      </c>
      <c r="AG422">
        <v>40306374</v>
      </c>
      <c r="AH422">
        <v>24676675</v>
      </c>
      <c r="AI422">
        <v>12.220001</v>
      </c>
      <c r="AJ422">
        <v>0.40584524999999999</v>
      </c>
      <c r="AK422" t="s">
        <v>174</v>
      </c>
      <c r="AL422">
        <v>-35.6</v>
      </c>
      <c r="AM422">
        <v>-0.45682020000000001</v>
      </c>
      <c r="AN422">
        <v>30.11</v>
      </c>
      <c r="AO422">
        <v>77.930000000000007</v>
      </c>
      <c r="AP422">
        <v>1591747200</v>
      </c>
      <c r="AQ422">
        <v>1588332600</v>
      </c>
      <c r="AR422">
        <v>1596195000</v>
      </c>
      <c r="AS422">
        <v>1596555000</v>
      </c>
      <c r="AT422">
        <v>3.48</v>
      </c>
      <c r="AU422">
        <v>15.883678</v>
      </c>
      <c r="AV422">
        <v>8.2995470000000002E-2</v>
      </c>
      <c r="AW422" t="s">
        <v>6313</v>
      </c>
      <c r="AX422">
        <v>2.665</v>
      </c>
      <c r="AY422">
        <v>4230429952</v>
      </c>
      <c r="AZ422">
        <v>43.063000000000002</v>
      </c>
      <c r="BA422">
        <v>42.307144000000001</v>
      </c>
      <c r="BB422">
        <v>2.2857665999999999E-2</v>
      </c>
      <c r="BC422">
        <v>5.4027909999999999E-4</v>
      </c>
      <c r="BD422">
        <v>57.083840000000002</v>
      </c>
      <c r="BE422">
        <v>-14.753838</v>
      </c>
      <c r="BF422">
        <v>-0.2584591</v>
      </c>
      <c r="BG422">
        <v>179074105344</v>
      </c>
      <c r="BH422">
        <v>0.98297846</v>
      </c>
      <c r="BI422">
        <v>15</v>
      </c>
      <c r="BJ422">
        <v>0</v>
      </c>
      <c r="BK422" t="b">
        <v>0</v>
      </c>
      <c r="BL422">
        <v>2</v>
      </c>
      <c r="BM422">
        <v>-252322200000</v>
      </c>
      <c r="BN422" t="s">
        <v>68</v>
      </c>
    </row>
    <row r="423" spans="1:66" x14ac:dyDescent="0.2">
      <c r="A423" t="s">
        <v>2012</v>
      </c>
      <c r="C423" t="s">
        <v>142</v>
      </c>
      <c r="D423" t="s">
        <v>143</v>
      </c>
      <c r="E423" t="s">
        <v>162</v>
      </c>
      <c r="F423" t="b">
        <v>1</v>
      </c>
      <c r="G423" t="s">
        <v>48</v>
      </c>
      <c r="H423" t="s">
        <v>163</v>
      </c>
      <c r="I423" t="s">
        <v>2041</v>
      </c>
      <c r="J423" t="s">
        <v>2042</v>
      </c>
      <c r="K423" t="s">
        <v>2043</v>
      </c>
      <c r="L423" t="s">
        <v>146</v>
      </c>
      <c r="M423" t="s">
        <v>147</v>
      </c>
      <c r="N423">
        <v>-14400000</v>
      </c>
      <c r="O423" t="s">
        <v>148</v>
      </c>
      <c r="P423" t="b">
        <v>0</v>
      </c>
      <c r="Q423">
        <v>2.649994</v>
      </c>
      <c r="R423">
        <v>1.5424876999999999</v>
      </c>
      <c r="S423">
        <v>1589486401</v>
      </c>
      <c r="T423">
        <v>174.45</v>
      </c>
      <c r="U423">
        <v>174.78</v>
      </c>
      <c r="V423" t="s">
        <v>3083</v>
      </c>
      <c r="W423">
        <v>165.36</v>
      </c>
      <c r="X423">
        <v>4147608</v>
      </c>
      <c r="Y423">
        <v>171.8</v>
      </c>
      <c r="Z423">
        <v>175</v>
      </c>
      <c r="AA423">
        <v>175.9</v>
      </c>
      <c r="AB423">
        <v>10</v>
      </c>
      <c r="AC423">
        <v>8</v>
      </c>
      <c r="AD423" t="s">
        <v>164</v>
      </c>
      <c r="AE423" t="s">
        <v>48</v>
      </c>
      <c r="AF423">
        <v>169.04</v>
      </c>
      <c r="AG423">
        <v>4608469</v>
      </c>
      <c r="AH423">
        <v>2978362</v>
      </c>
      <c r="AI423">
        <v>43.599989999999998</v>
      </c>
      <c r="AJ423">
        <v>0.33320588000000001</v>
      </c>
      <c r="AK423" t="s">
        <v>2044</v>
      </c>
      <c r="AL423">
        <v>-76.010009999999994</v>
      </c>
      <c r="AM423">
        <v>-0.30348164</v>
      </c>
      <c r="AN423">
        <v>130.85</v>
      </c>
      <c r="AO423">
        <v>250.46</v>
      </c>
      <c r="AP423">
        <v>1593388800</v>
      </c>
      <c r="AQ423">
        <v>1594830600</v>
      </c>
      <c r="AR423">
        <v>1594830600</v>
      </c>
      <c r="AS423">
        <v>1594830600</v>
      </c>
      <c r="AT423">
        <v>4.5999999999999996</v>
      </c>
      <c r="AU423">
        <v>9.4440229999999996</v>
      </c>
      <c r="AV423">
        <v>2.6775319999999998E-2</v>
      </c>
      <c r="AW423" t="s">
        <v>6313</v>
      </c>
      <c r="AX423">
        <v>18.472000000000001</v>
      </c>
      <c r="AY423">
        <v>343887008</v>
      </c>
      <c r="AZ423">
        <v>226.39699999999999</v>
      </c>
      <c r="BA423">
        <v>173.46686</v>
      </c>
      <c r="BB423">
        <v>0.98313903999999996</v>
      </c>
      <c r="BC423">
        <v>5.6675900000000001E-3</v>
      </c>
      <c r="BD423">
        <v>207.21449999999999</v>
      </c>
      <c r="BE423">
        <v>-32.764496000000001</v>
      </c>
      <c r="BF423">
        <v>-0.15811874000000001</v>
      </c>
      <c r="BG423">
        <v>59991089152</v>
      </c>
      <c r="BH423">
        <v>0.77054906000000001</v>
      </c>
      <c r="BI423">
        <v>15</v>
      </c>
      <c r="BJ423">
        <v>0</v>
      </c>
      <c r="BK423" t="b">
        <v>0</v>
      </c>
      <c r="BL423">
        <v>2</v>
      </c>
      <c r="BM423">
        <v>925824600000</v>
      </c>
      <c r="BN423" t="s">
        <v>2012</v>
      </c>
    </row>
    <row r="424" spans="1:66" x14ac:dyDescent="0.2">
      <c r="A424" t="s">
        <v>2013</v>
      </c>
      <c r="C424" t="s">
        <v>142</v>
      </c>
      <c r="D424" t="s">
        <v>143</v>
      </c>
      <c r="E424" t="s">
        <v>162</v>
      </c>
      <c r="F424" t="b">
        <v>1</v>
      </c>
      <c r="G424" t="s">
        <v>48</v>
      </c>
      <c r="H424" t="s">
        <v>163</v>
      </c>
      <c r="I424" t="s">
        <v>2045</v>
      </c>
      <c r="J424" t="s">
        <v>2046</v>
      </c>
      <c r="K424" t="s">
        <v>2047</v>
      </c>
      <c r="L424" t="s">
        <v>146</v>
      </c>
      <c r="M424" t="s">
        <v>147</v>
      </c>
      <c r="N424">
        <v>-14400000</v>
      </c>
      <c r="O424" t="s">
        <v>148</v>
      </c>
      <c r="P424" t="b">
        <v>0</v>
      </c>
      <c r="Q424">
        <v>4.3799896</v>
      </c>
      <c r="R424">
        <v>1.9035157</v>
      </c>
      <c r="S424">
        <v>1589486402</v>
      </c>
      <c r="T424">
        <v>234.48</v>
      </c>
      <c r="U424">
        <v>234.66</v>
      </c>
      <c r="V424" t="s">
        <v>3084</v>
      </c>
      <c r="W424">
        <v>226.2</v>
      </c>
      <c r="X424">
        <v>6300992</v>
      </c>
      <c r="Y424">
        <v>230.1</v>
      </c>
      <c r="Z424">
        <v>230.92</v>
      </c>
      <c r="AA424">
        <v>237</v>
      </c>
      <c r="AB424">
        <v>10</v>
      </c>
      <c r="AC424">
        <v>8</v>
      </c>
      <c r="AD424" t="s">
        <v>164</v>
      </c>
      <c r="AE424" t="s">
        <v>48</v>
      </c>
      <c r="AF424">
        <v>226.37</v>
      </c>
      <c r="AG424">
        <v>7120524</v>
      </c>
      <c r="AH424">
        <v>4786162</v>
      </c>
      <c r="AI424">
        <v>93.849990000000005</v>
      </c>
      <c r="AJ424">
        <v>0.667354</v>
      </c>
      <c r="AK424" t="s">
        <v>2048</v>
      </c>
      <c r="AL424">
        <v>-12.880005000000001</v>
      </c>
      <c r="AM424">
        <v>-5.2069876000000001E-2</v>
      </c>
      <c r="AN424">
        <v>140.63</v>
      </c>
      <c r="AO424">
        <v>247.36</v>
      </c>
      <c r="AP424">
        <v>1585180800</v>
      </c>
      <c r="AQ424">
        <v>1589905800</v>
      </c>
      <c r="AR424">
        <v>1589905800</v>
      </c>
      <c r="AS424">
        <v>1589905800</v>
      </c>
      <c r="AT424">
        <v>5.58</v>
      </c>
      <c r="AU424">
        <v>22.876097000000001</v>
      </c>
      <c r="AV424">
        <v>2.4250325E-2</v>
      </c>
      <c r="AW424" t="s">
        <v>6313</v>
      </c>
      <c r="AX424">
        <v>10.25</v>
      </c>
      <c r="AY424">
        <v>1090829952</v>
      </c>
      <c r="AZ424">
        <v>-2.8929999999999998</v>
      </c>
      <c r="BA424">
        <v>208.31743</v>
      </c>
      <c r="BB424">
        <v>26.162566999999999</v>
      </c>
      <c r="BC424">
        <v>0.1255899</v>
      </c>
      <c r="BD424">
        <v>218.91419999999999</v>
      </c>
      <c r="BE424">
        <v>15.565796000000001</v>
      </c>
      <c r="BF424">
        <v>7.1104550000000002E-2</v>
      </c>
      <c r="BG424">
        <v>251859632128</v>
      </c>
      <c r="BH424">
        <v>-81.050809999999998</v>
      </c>
      <c r="BI424">
        <v>15</v>
      </c>
      <c r="BJ424">
        <v>0</v>
      </c>
      <c r="BK424" t="b">
        <v>0</v>
      </c>
      <c r="BL424">
        <v>2</v>
      </c>
      <c r="BM424">
        <v>370013400000</v>
      </c>
      <c r="BN424" t="s">
        <v>2013</v>
      </c>
    </row>
    <row r="425" spans="1:66" x14ac:dyDescent="0.2">
      <c r="A425" t="s">
        <v>2014</v>
      </c>
      <c r="C425" t="s">
        <v>142</v>
      </c>
      <c r="D425" t="s">
        <v>143</v>
      </c>
      <c r="E425" t="s">
        <v>162</v>
      </c>
      <c r="F425" t="b">
        <v>1</v>
      </c>
      <c r="G425" t="s">
        <v>48</v>
      </c>
      <c r="H425" t="s">
        <v>145</v>
      </c>
      <c r="I425" t="s">
        <v>2049</v>
      </c>
      <c r="J425" t="s">
        <v>2049</v>
      </c>
      <c r="K425" t="s">
        <v>2050</v>
      </c>
      <c r="L425" t="s">
        <v>146</v>
      </c>
      <c r="M425" t="s">
        <v>147</v>
      </c>
      <c r="N425">
        <v>-14400000</v>
      </c>
      <c r="O425" t="s">
        <v>148</v>
      </c>
      <c r="P425" t="b">
        <v>0</v>
      </c>
      <c r="Q425">
        <v>1.3400002</v>
      </c>
      <c r="R425">
        <v>2.3207483</v>
      </c>
      <c r="S425">
        <v>1589486402</v>
      </c>
      <c r="T425">
        <v>59.08</v>
      </c>
      <c r="U425">
        <v>59.15</v>
      </c>
      <c r="V425" t="s">
        <v>3085</v>
      </c>
      <c r="W425">
        <v>56.1</v>
      </c>
      <c r="X425">
        <v>21569352</v>
      </c>
      <c r="Y425">
        <v>57.74</v>
      </c>
      <c r="Z425">
        <v>59.1</v>
      </c>
      <c r="AA425">
        <v>59.28</v>
      </c>
      <c r="AB425">
        <v>14</v>
      </c>
      <c r="AC425">
        <v>13</v>
      </c>
      <c r="AD425" t="s">
        <v>149</v>
      </c>
      <c r="AE425" t="s">
        <v>48</v>
      </c>
      <c r="AF425">
        <v>57.32</v>
      </c>
      <c r="AG425">
        <v>32762188</v>
      </c>
      <c r="AH425">
        <v>18535750</v>
      </c>
      <c r="AI425">
        <v>16.220001</v>
      </c>
      <c r="AJ425">
        <v>0.37844145000000001</v>
      </c>
      <c r="AK425" t="s">
        <v>2051</v>
      </c>
      <c r="AL425">
        <v>-10.209999</v>
      </c>
      <c r="AM425">
        <v>-0.1473517</v>
      </c>
      <c r="AN425">
        <v>42.86</v>
      </c>
      <c r="AO425">
        <v>69.290000000000006</v>
      </c>
      <c r="AP425">
        <v>1590969600</v>
      </c>
      <c r="AQ425">
        <v>1587686400</v>
      </c>
      <c r="AR425">
        <v>1595548800</v>
      </c>
      <c r="AS425">
        <v>1595894400</v>
      </c>
      <c r="AT425">
        <v>1.2749999999999999</v>
      </c>
      <c r="AU425">
        <v>11.454052000000001</v>
      </c>
      <c r="AV425">
        <v>2.2081744E-2</v>
      </c>
      <c r="AW425" t="s">
        <v>6313</v>
      </c>
      <c r="AX425">
        <v>5.1580000000000004</v>
      </c>
      <c r="AY425">
        <v>4233999872</v>
      </c>
      <c r="AZ425">
        <v>18.033999999999999</v>
      </c>
      <c r="BA425">
        <v>58.049145000000003</v>
      </c>
      <c r="BB425">
        <v>1.0308571</v>
      </c>
      <c r="BC425">
        <v>1.7758349999999999E-2</v>
      </c>
      <c r="BD425">
        <v>58.578262000000002</v>
      </c>
      <c r="BE425">
        <v>0.5017395</v>
      </c>
      <c r="BF425">
        <v>8.5652850000000006E-3</v>
      </c>
      <c r="BG425">
        <v>250144718848</v>
      </c>
      <c r="BH425">
        <v>3.2760340000000001</v>
      </c>
      <c r="BI425">
        <v>15</v>
      </c>
      <c r="BJ425">
        <v>0</v>
      </c>
      <c r="BK425" t="b">
        <v>0</v>
      </c>
      <c r="BL425">
        <v>2</v>
      </c>
      <c r="BM425">
        <v>322151400000</v>
      </c>
      <c r="BN425" t="s">
        <v>2014</v>
      </c>
    </row>
    <row r="426" spans="1:66" x14ac:dyDescent="0.2">
      <c r="A426" t="s">
        <v>75</v>
      </c>
      <c r="C426" t="s">
        <v>142</v>
      </c>
      <c r="D426" t="s">
        <v>143</v>
      </c>
      <c r="E426" t="s">
        <v>162</v>
      </c>
      <c r="F426" t="b">
        <v>1</v>
      </c>
      <c r="G426" t="s">
        <v>48</v>
      </c>
      <c r="H426" t="s">
        <v>163</v>
      </c>
      <c r="I426" t="s">
        <v>183</v>
      </c>
      <c r="J426" t="s">
        <v>295</v>
      </c>
      <c r="K426" t="s">
        <v>296</v>
      </c>
      <c r="L426" t="s">
        <v>146</v>
      </c>
      <c r="M426" t="s">
        <v>147</v>
      </c>
      <c r="N426">
        <v>-14400000</v>
      </c>
      <c r="O426" t="s">
        <v>148</v>
      </c>
      <c r="P426" t="b">
        <v>0</v>
      </c>
      <c r="Q426">
        <v>1.2199936</v>
      </c>
      <c r="R426">
        <v>1.0541723000000001</v>
      </c>
      <c r="S426">
        <v>1589486401</v>
      </c>
      <c r="T426">
        <v>116.95</v>
      </c>
      <c r="U426">
        <v>117.09</v>
      </c>
      <c r="V426" t="s">
        <v>2989</v>
      </c>
      <c r="W426">
        <v>111.81</v>
      </c>
      <c r="X426">
        <v>5140818</v>
      </c>
      <c r="Y426">
        <v>115.73</v>
      </c>
      <c r="Z426">
        <v>116.96</v>
      </c>
      <c r="AA426">
        <v>0</v>
      </c>
      <c r="AB426">
        <v>9</v>
      </c>
      <c r="AC426">
        <v>8</v>
      </c>
      <c r="AD426" t="s">
        <v>164</v>
      </c>
      <c r="AE426" t="s">
        <v>48</v>
      </c>
      <c r="AF426">
        <v>114.57</v>
      </c>
      <c r="AG426">
        <v>6731506</v>
      </c>
      <c r="AH426">
        <v>4579737</v>
      </c>
      <c r="AI426">
        <v>26.39</v>
      </c>
      <c r="AJ426">
        <v>0.29140902000000002</v>
      </c>
      <c r="AK426" t="s">
        <v>182</v>
      </c>
      <c r="AL426">
        <v>-41.800002999999997</v>
      </c>
      <c r="AM426">
        <v>-0.26330710000000002</v>
      </c>
      <c r="AN426">
        <v>90.56</v>
      </c>
      <c r="AO426">
        <v>158.75</v>
      </c>
      <c r="AP426">
        <v>1591747200</v>
      </c>
      <c r="AQ426">
        <v>1595289600</v>
      </c>
      <c r="AR426">
        <v>1595289600</v>
      </c>
      <c r="AS426">
        <v>1595289600</v>
      </c>
      <c r="AT426">
        <v>6.48</v>
      </c>
      <c r="AU426">
        <v>11.583796</v>
      </c>
      <c r="AV426">
        <v>5.5992395E-2</v>
      </c>
      <c r="AW426" t="s">
        <v>6313</v>
      </c>
      <c r="AX426">
        <v>10.096</v>
      </c>
      <c r="AY426">
        <v>887891968</v>
      </c>
      <c r="AZ426">
        <v>22.524000000000001</v>
      </c>
      <c r="BA426">
        <v>118.69857</v>
      </c>
      <c r="BB426">
        <v>-1.7485733000000001</v>
      </c>
      <c r="BC426">
        <v>-1.4731208000000001E-2</v>
      </c>
      <c r="BD426">
        <v>130.23138</v>
      </c>
      <c r="BE426">
        <v>-13.281387</v>
      </c>
      <c r="BF426">
        <v>-0.101983</v>
      </c>
      <c r="BG426">
        <v>103838965760</v>
      </c>
      <c r="BH426">
        <v>5.1922392999999998</v>
      </c>
      <c r="BI426">
        <v>15</v>
      </c>
      <c r="BJ426">
        <v>0</v>
      </c>
      <c r="BK426" t="b">
        <v>0</v>
      </c>
      <c r="BL426">
        <v>2</v>
      </c>
      <c r="BM426">
        <v>-252322200000</v>
      </c>
      <c r="BN426" t="s">
        <v>75</v>
      </c>
    </row>
    <row r="427" spans="1:66" x14ac:dyDescent="0.2">
      <c r="A427" t="s">
        <v>639</v>
      </c>
      <c r="C427" t="s">
        <v>142</v>
      </c>
      <c r="D427" t="s">
        <v>143</v>
      </c>
      <c r="E427" t="s">
        <v>162</v>
      </c>
      <c r="F427" t="b">
        <v>1</v>
      </c>
      <c r="G427" t="s">
        <v>48</v>
      </c>
      <c r="H427" t="s">
        <v>163</v>
      </c>
      <c r="I427" t="s">
        <v>840</v>
      </c>
      <c r="J427" t="s">
        <v>840</v>
      </c>
      <c r="K427" t="s">
        <v>841</v>
      </c>
      <c r="L427" t="s">
        <v>146</v>
      </c>
      <c r="M427" t="s">
        <v>147</v>
      </c>
      <c r="N427">
        <v>-14400000</v>
      </c>
      <c r="O427" t="s">
        <v>148</v>
      </c>
      <c r="P427" t="b">
        <v>0</v>
      </c>
      <c r="Q427">
        <v>0.50999450000000002</v>
      </c>
      <c r="R427">
        <v>0.34662850000000001</v>
      </c>
      <c r="S427">
        <v>1589486401</v>
      </c>
      <c r="T427">
        <v>147.63999999999999</v>
      </c>
      <c r="U427">
        <v>147.76</v>
      </c>
      <c r="V427" t="s">
        <v>3036</v>
      </c>
      <c r="W427">
        <v>144.25700000000001</v>
      </c>
      <c r="X427">
        <v>5301807</v>
      </c>
      <c r="Y427">
        <v>147.13</v>
      </c>
      <c r="Z427">
        <v>146.46</v>
      </c>
      <c r="AA427">
        <v>150</v>
      </c>
      <c r="AB427">
        <v>8</v>
      </c>
      <c r="AC427">
        <v>10</v>
      </c>
      <c r="AD427" t="s">
        <v>164</v>
      </c>
      <c r="AE427" t="s">
        <v>48</v>
      </c>
      <c r="AF427">
        <v>145.38999999999999</v>
      </c>
      <c r="AG427">
        <v>12045419</v>
      </c>
      <c r="AH427">
        <v>6225475</v>
      </c>
      <c r="AI427">
        <v>38.479996</v>
      </c>
      <c r="AJ427">
        <v>0.35251004000000002</v>
      </c>
      <c r="AK427" t="s">
        <v>842</v>
      </c>
      <c r="AL427">
        <v>-9.3600010000000005</v>
      </c>
      <c r="AM427">
        <v>-5.9617839999999998E-2</v>
      </c>
      <c r="AN427">
        <v>109.16</v>
      </c>
      <c r="AO427">
        <v>157</v>
      </c>
      <c r="AP427">
        <v>1591660800</v>
      </c>
      <c r="AQ427">
        <v>1594917000</v>
      </c>
      <c r="AR427">
        <v>1594917000</v>
      </c>
      <c r="AS427">
        <v>1594917000</v>
      </c>
      <c r="AT427">
        <v>3.8</v>
      </c>
      <c r="AU427">
        <v>23.039950000000001</v>
      </c>
      <c r="AV427">
        <v>2.58275E-2</v>
      </c>
      <c r="AW427" t="s">
        <v>6313</v>
      </c>
      <c r="AX427">
        <v>6.4080000000000004</v>
      </c>
      <c r="AY427">
        <v>2636349952</v>
      </c>
      <c r="AZ427">
        <v>23.285</v>
      </c>
      <c r="BA427">
        <v>144.54285999999999</v>
      </c>
      <c r="BB427">
        <v>3.0971375000000001</v>
      </c>
      <c r="BC427">
        <v>2.1427121E-2</v>
      </c>
      <c r="BD427">
        <v>141.55833000000001</v>
      </c>
      <c r="BE427">
        <v>6.0816650000000001</v>
      </c>
      <c r="BF427">
        <v>4.2962252999999999E-2</v>
      </c>
      <c r="BG427">
        <v>389230690304</v>
      </c>
      <c r="BH427">
        <v>6.3405630000000004</v>
      </c>
      <c r="BI427">
        <v>15</v>
      </c>
      <c r="BJ427">
        <v>0</v>
      </c>
      <c r="BK427" t="b">
        <v>0</v>
      </c>
      <c r="BL427">
        <v>2</v>
      </c>
      <c r="BM427">
        <v>-252322200000</v>
      </c>
      <c r="BN427" t="s">
        <v>639</v>
      </c>
    </row>
    <row r="428" spans="1:66" x14ac:dyDescent="0.2">
      <c r="A428" t="s">
        <v>54</v>
      </c>
      <c r="C428" t="s">
        <v>142</v>
      </c>
      <c r="D428" t="s">
        <v>143</v>
      </c>
      <c r="E428" t="s">
        <v>162</v>
      </c>
      <c r="F428" t="b">
        <v>1</v>
      </c>
      <c r="G428" t="s">
        <v>48</v>
      </c>
      <c r="H428" t="s">
        <v>163</v>
      </c>
      <c r="I428" t="s">
        <v>209</v>
      </c>
      <c r="J428" t="s">
        <v>315</v>
      </c>
      <c r="K428" t="s">
        <v>316</v>
      </c>
      <c r="L428" t="s">
        <v>146</v>
      </c>
      <c r="M428" t="s">
        <v>147</v>
      </c>
      <c r="N428">
        <v>-14400000</v>
      </c>
      <c r="O428" t="s">
        <v>148</v>
      </c>
      <c r="P428" t="b">
        <v>0</v>
      </c>
      <c r="Q428">
        <v>3.4899979000000001</v>
      </c>
      <c r="R428">
        <v>4.153276</v>
      </c>
      <c r="S428">
        <v>1589486401</v>
      </c>
      <c r="T428">
        <v>87.52</v>
      </c>
      <c r="U428">
        <v>88.11</v>
      </c>
      <c r="V428" t="s">
        <v>2996</v>
      </c>
      <c r="W428">
        <v>82.4</v>
      </c>
      <c r="X428">
        <v>31049342</v>
      </c>
      <c r="Y428">
        <v>84.03</v>
      </c>
      <c r="Z428">
        <v>88.1</v>
      </c>
      <c r="AA428">
        <v>88.5</v>
      </c>
      <c r="AB428">
        <v>8</v>
      </c>
      <c r="AC428">
        <v>9</v>
      </c>
      <c r="AD428" t="s">
        <v>164</v>
      </c>
      <c r="AE428" t="s">
        <v>48</v>
      </c>
      <c r="AF428">
        <v>82.72</v>
      </c>
      <c r="AG428">
        <v>26916274</v>
      </c>
      <c r="AH428">
        <v>25841937</v>
      </c>
      <c r="AI428">
        <v>10.609992999999999</v>
      </c>
      <c r="AJ428">
        <v>0.13795336</v>
      </c>
      <c r="AK428" t="s">
        <v>208</v>
      </c>
      <c r="AL428">
        <v>-53.580010000000001</v>
      </c>
      <c r="AM428">
        <v>-0.37973073000000002</v>
      </c>
      <c r="AN428">
        <v>76.91</v>
      </c>
      <c r="AO428">
        <v>141.1</v>
      </c>
      <c r="AP428">
        <v>1588204800</v>
      </c>
      <c r="AQ428">
        <v>1594744200</v>
      </c>
      <c r="AR428">
        <v>1594744200</v>
      </c>
      <c r="AS428">
        <v>1594744200</v>
      </c>
      <c r="AT428">
        <v>3.5</v>
      </c>
      <c r="AU428">
        <v>9.8359179999999995</v>
      </c>
      <c r="AV428">
        <v>4.1651792999999999E-2</v>
      </c>
      <c r="AW428" t="s">
        <v>6313</v>
      </c>
      <c r="AX428">
        <v>8.8979999999999997</v>
      </c>
      <c r="AY428">
        <v>3047020032</v>
      </c>
      <c r="AZ428">
        <v>75.878</v>
      </c>
      <c r="BA428">
        <v>91.62</v>
      </c>
      <c r="BB428">
        <v>-4.1000059999999996</v>
      </c>
      <c r="BC428">
        <v>-4.4750119999999997E-2</v>
      </c>
      <c r="BD428">
        <v>118.32239</v>
      </c>
      <c r="BE428">
        <v>-30.802391</v>
      </c>
      <c r="BF428">
        <v>-0.26032597000000002</v>
      </c>
      <c r="BG428">
        <v>266675175424</v>
      </c>
      <c r="BH428">
        <v>1.1534305</v>
      </c>
      <c r="BI428">
        <v>15</v>
      </c>
      <c r="BJ428">
        <v>0</v>
      </c>
      <c r="BK428" t="b">
        <v>0</v>
      </c>
      <c r="BL428">
        <v>2</v>
      </c>
      <c r="BM428">
        <v>322151400000</v>
      </c>
      <c r="BN428" t="s">
        <v>54</v>
      </c>
    </row>
    <row r="429" spans="1:66" x14ac:dyDescent="0.2">
      <c r="A429" t="s">
        <v>2015</v>
      </c>
      <c r="C429" t="s">
        <v>142</v>
      </c>
      <c r="D429" t="s">
        <v>143</v>
      </c>
      <c r="E429" t="s">
        <v>162</v>
      </c>
      <c r="F429" t="b">
        <v>1</v>
      </c>
      <c r="G429" t="s">
        <v>48</v>
      </c>
      <c r="H429" t="s">
        <v>163</v>
      </c>
      <c r="I429" t="s">
        <v>2052</v>
      </c>
      <c r="J429" t="s">
        <v>2052</v>
      </c>
      <c r="K429" t="s">
        <v>2053</v>
      </c>
      <c r="L429" t="s">
        <v>146</v>
      </c>
      <c r="M429" t="s">
        <v>147</v>
      </c>
      <c r="N429">
        <v>-14400000</v>
      </c>
      <c r="O429" t="s">
        <v>148</v>
      </c>
      <c r="P429" t="b">
        <v>0</v>
      </c>
      <c r="Q429">
        <v>2.5899963000000001</v>
      </c>
      <c r="R429">
        <v>1.498667</v>
      </c>
      <c r="S429">
        <v>1589486401</v>
      </c>
      <c r="T429">
        <v>175.41</v>
      </c>
      <c r="U429">
        <v>175.66</v>
      </c>
      <c r="V429" t="s">
        <v>6499</v>
      </c>
      <c r="W429">
        <v>167.85</v>
      </c>
      <c r="X429">
        <v>4669185</v>
      </c>
      <c r="Y429">
        <v>172.82</v>
      </c>
      <c r="Z429">
        <v>175.82</v>
      </c>
      <c r="AA429">
        <v>176.49</v>
      </c>
      <c r="AB429">
        <v>9</v>
      </c>
      <c r="AC429">
        <v>9</v>
      </c>
      <c r="AD429" t="s">
        <v>164</v>
      </c>
      <c r="AE429" t="s">
        <v>48</v>
      </c>
      <c r="AF429">
        <v>170.2</v>
      </c>
      <c r="AG429">
        <v>5902009</v>
      </c>
      <c r="AH429">
        <v>3754062</v>
      </c>
      <c r="AI429">
        <v>51.18</v>
      </c>
      <c r="AJ429">
        <v>0.41197777000000002</v>
      </c>
      <c r="AK429" t="s">
        <v>2054</v>
      </c>
      <c r="AL429">
        <v>-46.51999</v>
      </c>
      <c r="AM429">
        <v>-0.20961560000000001</v>
      </c>
      <c r="AN429">
        <v>124.23</v>
      </c>
      <c r="AO429">
        <v>221.93</v>
      </c>
      <c r="AP429">
        <v>1584316800</v>
      </c>
      <c r="AQ429">
        <v>1588244282</v>
      </c>
      <c r="AR429">
        <v>1595608200</v>
      </c>
      <c r="AS429">
        <v>1595953800</v>
      </c>
      <c r="AT429">
        <v>4.82</v>
      </c>
      <c r="AU429">
        <v>22.959425</v>
      </c>
      <c r="AV429">
        <v>2.7890291000000001E-2</v>
      </c>
      <c r="AW429" t="s">
        <v>6313</v>
      </c>
      <c r="AX429">
        <v>7.64</v>
      </c>
      <c r="AY429">
        <v>743515008</v>
      </c>
      <c r="AZ429">
        <v>-12.499000000000001</v>
      </c>
      <c r="BA429">
        <v>177.54057</v>
      </c>
      <c r="BB429">
        <v>-2.1305695</v>
      </c>
      <c r="BC429">
        <v>-1.2000465E-2</v>
      </c>
      <c r="BD429">
        <v>192.23375999999999</v>
      </c>
      <c r="BE429">
        <v>-16.823761000000001</v>
      </c>
      <c r="BF429">
        <v>-8.7517200000000003E-2</v>
      </c>
      <c r="BG429">
        <v>130427158528</v>
      </c>
      <c r="BH429">
        <v>-14.033923</v>
      </c>
      <c r="BI429">
        <v>15</v>
      </c>
      <c r="BJ429">
        <v>0</v>
      </c>
      <c r="BK429" t="b">
        <v>0</v>
      </c>
      <c r="BL429">
        <v>2</v>
      </c>
      <c r="BM429">
        <v>-110197800000</v>
      </c>
      <c r="BN429" t="s">
        <v>2015</v>
      </c>
    </row>
    <row r="430" spans="1:66" x14ac:dyDescent="0.2">
      <c r="A430" t="s">
        <v>2016</v>
      </c>
      <c r="C430" t="s">
        <v>142</v>
      </c>
      <c r="D430" t="s">
        <v>143</v>
      </c>
      <c r="E430" t="s">
        <v>162</v>
      </c>
      <c r="F430" t="b">
        <v>1</v>
      </c>
      <c r="G430" t="s">
        <v>48</v>
      </c>
      <c r="H430" t="s">
        <v>163</v>
      </c>
      <c r="I430" t="s">
        <v>2055</v>
      </c>
      <c r="J430" t="s">
        <v>2056</v>
      </c>
      <c r="K430" t="s">
        <v>2057</v>
      </c>
      <c r="L430" t="s">
        <v>146</v>
      </c>
      <c r="M430" t="s">
        <v>147</v>
      </c>
      <c r="N430">
        <v>-14400000</v>
      </c>
      <c r="O430" t="s">
        <v>148</v>
      </c>
      <c r="P430" t="b">
        <v>0</v>
      </c>
      <c r="Q430">
        <v>2.1600036999999999</v>
      </c>
      <c r="R430">
        <v>2.7731463999999999</v>
      </c>
      <c r="S430">
        <v>1589486401</v>
      </c>
      <c r="T430">
        <v>80.05</v>
      </c>
      <c r="U430">
        <v>80.13</v>
      </c>
      <c r="V430" t="s">
        <v>3086</v>
      </c>
      <c r="W430">
        <v>77.260000000000005</v>
      </c>
      <c r="X430">
        <v>10659813</v>
      </c>
      <c r="Y430">
        <v>77.89</v>
      </c>
      <c r="Z430">
        <v>79.739999999999995</v>
      </c>
      <c r="AA430">
        <v>80.5</v>
      </c>
      <c r="AB430">
        <v>9</v>
      </c>
      <c r="AC430">
        <v>12</v>
      </c>
      <c r="AD430" t="s">
        <v>164</v>
      </c>
      <c r="AE430" t="s">
        <v>48</v>
      </c>
      <c r="AF430">
        <v>77.28</v>
      </c>
      <c r="AG430">
        <v>13746072</v>
      </c>
      <c r="AH430">
        <v>9985362</v>
      </c>
      <c r="AI430">
        <v>14.800003</v>
      </c>
      <c r="AJ430">
        <v>0.22681998</v>
      </c>
      <c r="AK430" t="s">
        <v>2058</v>
      </c>
      <c r="AL430">
        <v>-12.589995999999999</v>
      </c>
      <c r="AM430">
        <v>-0.13590236999999999</v>
      </c>
      <c r="AN430">
        <v>65.25</v>
      </c>
      <c r="AO430">
        <v>92.64</v>
      </c>
      <c r="AP430">
        <v>1586217600</v>
      </c>
      <c r="AQ430">
        <v>1596213000</v>
      </c>
      <c r="AR430">
        <v>1596213000</v>
      </c>
      <c r="AS430">
        <v>1596213000</v>
      </c>
      <c r="AT430">
        <v>2.2599999999999998</v>
      </c>
      <c r="AU430">
        <v>20.291509999999999</v>
      </c>
      <c r="AV430">
        <v>2.9015277999999999E-2</v>
      </c>
      <c r="AW430" t="s">
        <v>6313</v>
      </c>
      <c r="AX430">
        <v>3.9449999999999998</v>
      </c>
      <c r="AY430">
        <v>2524100096</v>
      </c>
      <c r="AZ430">
        <v>10.382</v>
      </c>
      <c r="BA430">
        <v>78.996573999999995</v>
      </c>
      <c r="BB430">
        <v>1.0534285999999999</v>
      </c>
      <c r="BC430">
        <v>1.3335118E-2</v>
      </c>
      <c r="BD430">
        <v>83.276955000000001</v>
      </c>
      <c r="BE430">
        <v>-3.2269516</v>
      </c>
      <c r="BF430">
        <v>-3.8749634999999998E-2</v>
      </c>
      <c r="BG430">
        <v>202054221824</v>
      </c>
      <c r="BH430">
        <v>7.7104606999999996</v>
      </c>
      <c r="BI430">
        <v>15</v>
      </c>
      <c r="BJ430">
        <v>0</v>
      </c>
      <c r="BK430" t="b">
        <v>0</v>
      </c>
      <c r="BL430">
        <v>2</v>
      </c>
      <c r="BM430">
        <v>138600000</v>
      </c>
      <c r="BN430" t="s">
        <v>2016</v>
      </c>
    </row>
    <row r="431" spans="1:66" x14ac:dyDescent="0.2">
      <c r="A431" t="s">
        <v>2017</v>
      </c>
      <c r="C431" t="s">
        <v>142</v>
      </c>
      <c r="D431" t="s">
        <v>143</v>
      </c>
      <c r="E431" t="s">
        <v>162</v>
      </c>
      <c r="F431" t="b">
        <v>1</v>
      </c>
      <c r="G431" t="s">
        <v>48</v>
      </c>
      <c r="H431" t="s">
        <v>145</v>
      </c>
      <c r="I431" t="s">
        <v>2059</v>
      </c>
      <c r="J431" t="s">
        <v>2059</v>
      </c>
      <c r="K431" t="s">
        <v>2060</v>
      </c>
      <c r="L431" t="s">
        <v>146</v>
      </c>
      <c r="M431" t="s">
        <v>147</v>
      </c>
      <c r="N431">
        <v>-14400000</v>
      </c>
      <c r="O431" t="s">
        <v>148</v>
      </c>
      <c r="P431" t="b">
        <v>0</v>
      </c>
      <c r="Q431">
        <v>0.77999879999999999</v>
      </c>
      <c r="R431">
        <v>0.43393534</v>
      </c>
      <c r="S431">
        <v>1589486402</v>
      </c>
      <c r="T431">
        <v>180.53</v>
      </c>
      <c r="U431">
        <v>180.69</v>
      </c>
      <c r="V431" t="s">
        <v>3087</v>
      </c>
      <c r="W431">
        <v>175.68</v>
      </c>
      <c r="X431">
        <v>41873911</v>
      </c>
      <c r="Y431">
        <v>179.75</v>
      </c>
      <c r="Z431">
        <v>181.48</v>
      </c>
      <c r="AA431">
        <v>181.89</v>
      </c>
      <c r="AB431">
        <v>8</v>
      </c>
      <c r="AC431">
        <v>9</v>
      </c>
      <c r="AD431" t="s">
        <v>149</v>
      </c>
      <c r="AE431" t="s">
        <v>48</v>
      </c>
      <c r="AF431">
        <v>177.54</v>
      </c>
      <c r="AG431">
        <v>55983569</v>
      </c>
      <c r="AH431">
        <v>34708487</v>
      </c>
      <c r="AI431">
        <v>61.519996999999996</v>
      </c>
      <c r="AJ431">
        <v>0.51693129999999998</v>
      </c>
      <c r="AK431" t="s">
        <v>2061</v>
      </c>
      <c r="AL431">
        <v>-10.169998</v>
      </c>
      <c r="AM431">
        <v>-5.3329830000000002E-2</v>
      </c>
      <c r="AN431">
        <v>119.01</v>
      </c>
      <c r="AO431">
        <v>190.7</v>
      </c>
      <c r="AP431">
        <v>1591833600</v>
      </c>
      <c r="AQ431">
        <v>1588190786</v>
      </c>
      <c r="AR431">
        <v>1594911540</v>
      </c>
      <c r="AS431">
        <v>1595260800</v>
      </c>
      <c r="AT431">
        <v>1.99</v>
      </c>
      <c r="AU431">
        <v>30.078308</v>
      </c>
      <c r="AV431">
        <v>1.1070932E-2</v>
      </c>
      <c r="AW431" t="s">
        <v>6313</v>
      </c>
      <c r="AX431">
        <v>6.0019999999999998</v>
      </c>
      <c r="AY431">
        <v>7583439872</v>
      </c>
      <c r="AZ431">
        <v>15.086</v>
      </c>
      <c r="BA431">
        <v>171.08858000000001</v>
      </c>
      <c r="BB431">
        <v>9.4414215000000006</v>
      </c>
      <c r="BC431">
        <v>5.5184404999999999E-2</v>
      </c>
      <c r="BD431">
        <v>161.84688</v>
      </c>
      <c r="BE431">
        <v>18.683119999999999</v>
      </c>
      <c r="BF431">
        <v>0.115437016</v>
      </c>
      <c r="BG431">
        <v>1369038389248</v>
      </c>
      <c r="BH431">
        <v>11.966723</v>
      </c>
      <c r="BI431">
        <v>15</v>
      </c>
      <c r="BJ431">
        <v>0</v>
      </c>
      <c r="BK431" t="b">
        <v>0</v>
      </c>
      <c r="BL431">
        <v>2</v>
      </c>
      <c r="BM431">
        <v>511108200000</v>
      </c>
      <c r="BN431" t="s">
        <v>2017</v>
      </c>
    </row>
    <row r="432" spans="1:66" x14ac:dyDescent="0.2">
      <c r="A432" t="s">
        <v>2018</v>
      </c>
      <c r="C432" t="s">
        <v>142</v>
      </c>
      <c r="D432" t="s">
        <v>143</v>
      </c>
      <c r="E432" t="s">
        <v>162</v>
      </c>
      <c r="F432" t="b">
        <v>1</v>
      </c>
      <c r="G432" t="s">
        <v>48</v>
      </c>
      <c r="H432" t="s">
        <v>163</v>
      </c>
      <c r="I432" t="s">
        <v>2062</v>
      </c>
      <c r="J432" t="s">
        <v>2063</v>
      </c>
      <c r="K432" t="s">
        <v>2064</v>
      </c>
      <c r="L432" t="s">
        <v>146</v>
      </c>
      <c r="M432" t="s">
        <v>147</v>
      </c>
      <c r="N432">
        <v>-14400000</v>
      </c>
      <c r="O432" t="s">
        <v>148</v>
      </c>
      <c r="P432" t="b">
        <v>0</v>
      </c>
      <c r="Q432">
        <v>0.53000639999999999</v>
      </c>
      <c r="R432">
        <v>0.61614329999999995</v>
      </c>
      <c r="S432">
        <v>1589486401</v>
      </c>
      <c r="T432">
        <v>86.55</v>
      </c>
      <c r="U432">
        <v>86.58</v>
      </c>
      <c r="V432" t="s">
        <v>6500</v>
      </c>
      <c r="W432">
        <v>84.11</v>
      </c>
      <c r="X432">
        <v>6839695</v>
      </c>
      <c r="Y432">
        <v>86.02</v>
      </c>
      <c r="Z432">
        <v>86.11</v>
      </c>
      <c r="AA432">
        <v>86.63</v>
      </c>
      <c r="AB432">
        <v>10</v>
      </c>
      <c r="AC432">
        <v>13</v>
      </c>
      <c r="AD432" t="s">
        <v>164</v>
      </c>
      <c r="AE432" t="s">
        <v>48</v>
      </c>
      <c r="AF432">
        <v>87.38</v>
      </c>
      <c r="AG432">
        <v>10494206</v>
      </c>
      <c r="AH432">
        <v>6055325</v>
      </c>
      <c r="AI432">
        <v>26.550003</v>
      </c>
      <c r="AJ432">
        <v>0.44250004999999998</v>
      </c>
      <c r="AK432" t="s">
        <v>2065</v>
      </c>
      <c r="AL432">
        <v>-19.07</v>
      </c>
      <c r="AM432">
        <v>-0.18055291000000001</v>
      </c>
      <c r="AN432">
        <v>60</v>
      </c>
      <c r="AO432">
        <v>105.62</v>
      </c>
      <c r="AP432">
        <v>1593561600</v>
      </c>
      <c r="AQ432">
        <v>1585080900</v>
      </c>
      <c r="AR432">
        <v>1593097140</v>
      </c>
      <c r="AS432">
        <v>1593446400</v>
      </c>
      <c r="AT432">
        <v>0.93</v>
      </c>
      <c r="AU432">
        <v>31.949058999999998</v>
      </c>
      <c r="AV432">
        <v>1.081144E-2</v>
      </c>
      <c r="AW432" t="s">
        <v>6313</v>
      </c>
      <c r="AX432">
        <v>2.7090000000000001</v>
      </c>
      <c r="AY432">
        <v>1240019968</v>
      </c>
      <c r="AZ432">
        <v>5.8170000000000002</v>
      </c>
      <c r="BA432">
        <v>86.190285000000003</v>
      </c>
      <c r="BB432">
        <v>0.35971831999999998</v>
      </c>
      <c r="BC432">
        <v>4.1735369999999997E-3</v>
      </c>
      <c r="BD432">
        <v>92.076300000000003</v>
      </c>
      <c r="BE432">
        <v>-5.5262985000000002</v>
      </c>
      <c r="BF432">
        <v>-6.0018685000000002E-2</v>
      </c>
      <c r="BG432">
        <v>134587850752</v>
      </c>
      <c r="BH432">
        <v>14.878804000000001</v>
      </c>
      <c r="BI432">
        <v>15</v>
      </c>
      <c r="BJ432">
        <v>0</v>
      </c>
      <c r="BK432" t="b">
        <v>0</v>
      </c>
      <c r="BL432">
        <v>2</v>
      </c>
      <c r="BM432">
        <v>344615400000</v>
      </c>
      <c r="BN432" t="s">
        <v>2018</v>
      </c>
    </row>
    <row r="433" spans="1:66" x14ac:dyDescent="0.2">
      <c r="A433" t="s">
        <v>2019</v>
      </c>
      <c r="C433" t="s">
        <v>142</v>
      </c>
      <c r="D433" t="s">
        <v>143</v>
      </c>
      <c r="E433" t="s">
        <v>162</v>
      </c>
      <c r="F433" t="b">
        <v>1</v>
      </c>
      <c r="G433" t="s">
        <v>48</v>
      </c>
      <c r="H433" t="s">
        <v>163</v>
      </c>
      <c r="I433" t="s">
        <v>2066</v>
      </c>
      <c r="J433" t="s">
        <v>2067</v>
      </c>
      <c r="K433" t="s">
        <v>2068</v>
      </c>
      <c r="L433" t="s">
        <v>146</v>
      </c>
      <c r="M433" t="s">
        <v>147</v>
      </c>
      <c r="N433">
        <v>-14400000</v>
      </c>
      <c r="O433" t="s">
        <v>148</v>
      </c>
      <c r="P433" t="b">
        <v>0</v>
      </c>
      <c r="Q433">
        <v>0.86999892999999995</v>
      </c>
      <c r="R433">
        <v>2.3481752999999999</v>
      </c>
      <c r="S433">
        <v>1589486401</v>
      </c>
      <c r="T433">
        <v>37.92</v>
      </c>
      <c r="U433">
        <v>37.96</v>
      </c>
      <c r="V433" t="s">
        <v>3088</v>
      </c>
      <c r="W433">
        <v>36.78</v>
      </c>
      <c r="X433">
        <v>20248279</v>
      </c>
      <c r="Y433">
        <v>37.049999999999997</v>
      </c>
      <c r="Z433">
        <v>37.630000000000003</v>
      </c>
      <c r="AA433">
        <v>38.090000000000003</v>
      </c>
      <c r="AB433">
        <v>29</v>
      </c>
      <c r="AC433">
        <v>12</v>
      </c>
      <c r="AD433" t="s">
        <v>164</v>
      </c>
      <c r="AE433" t="s">
        <v>48</v>
      </c>
      <c r="AF433">
        <v>36.799999999999997</v>
      </c>
      <c r="AG433">
        <v>32893988</v>
      </c>
      <c r="AH433">
        <v>22948762</v>
      </c>
      <c r="AI433">
        <v>10.039999</v>
      </c>
      <c r="AJ433">
        <v>0.36011474999999998</v>
      </c>
      <c r="AK433" t="s">
        <v>2069</v>
      </c>
      <c r="AL433">
        <v>-6.6400030000000001</v>
      </c>
      <c r="AM433">
        <v>-0.14901264</v>
      </c>
      <c r="AN433">
        <v>27.88</v>
      </c>
      <c r="AO433">
        <v>44.56</v>
      </c>
      <c r="AP433">
        <v>1591315200</v>
      </c>
      <c r="AQ433">
        <v>1588070700</v>
      </c>
      <c r="AR433">
        <v>1595847000</v>
      </c>
      <c r="AS433">
        <v>1596207000</v>
      </c>
      <c r="AT433">
        <v>1.46</v>
      </c>
      <c r="AU433">
        <v>13.547694999999999</v>
      </c>
      <c r="AV433">
        <v>3.9406209999999997E-2</v>
      </c>
      <c r="AW433" t="s">
        <v>6313</v>
      </c>
      <c r="AX433">
        <v>2.7989999999999999</v>
      </c>
      <c r="AY433">
        <v>5554829824</v>
      </c>
      <c r="AZ433">
        <v>11.709</v>
      </c>
      <c r="BA433">
        <v>35.896000000000001</v>
      </c>
      <c r="BB433">
        <v>2.0239983000000001</v>
      </c>
      <c r="BC433">
        <v>5.6385062999999999E-2</v>
      </c>
      <c r="BD433">
        <v>36.757973</v>
      </c>
      <c r="BE433">
        <v>1.1620254999999999</v>
      </c>
      <c r="BF433">
        <v>3.1612880000000003E-2</v>
      </c>
      <c r="BG433">
        <v>210639142912</v>
      </c>
      <c r="BH433">
        <v>3.2385345000000001</v>
      </c>
      <c r="BI433">
        <v>15</v>
      </c>
      <c r="BJ433">
        <v>0</v>
      </c>
      <c r="BK433" t="b">
        <v>0</v>
      </c>
      <c r="BL433">
        <v>2</v>
      </c>
      <c r="BM433">
        <v>76253400000</v>
      </c>
      <c r="BN433" t="s">
        <v>2019</v>
      </c>
    </row>
    <row r="434" spans="1:66" x14ac:dyDescent="0.2">
      <c r="A434" t="s">
        <v>666</v>
      </c>
      <c r="C434" t="s">
        <v>142</v>
      </c>
      <c r="D434" t="s">
        <v>143</v>
      </c>
      <c r="E434" t="s">
        <v>162</v>
      </c>
      <c r="F434" t="b">
        <v>1</v>
      </c>
      <c r="G434" t="s">
        <v>48</v>
      </c>
      <c r="H434" t="s">
        <v>163</v>
      </c>
      <c r="I434" t="s">
        <v>934</v>
      </c>
      <c r="J434" t="s">
        <v>935</v>
      </c>
      <c r="K434" t="s">
        <v>936</v>
      </c>
      <c r="L434" t="s">
        <v>146</v>
      </c>
      <c r="M434" t="s">
        <v>147</v>
      </c>
      <c r="N434">
        <v>-14400000</v>
      </c>
      <c r="O434" t="s">
        <v>148</v>
      </c>
      <c r="P434" t="b">
        <v>0</v>
      </c>
      <c r="Q434">
        <v>-0.11000061</v>
      </c>
      <c r="R434">
        <v>-9.6559524999999993E-2</v>
      </c>
      <c r="S434">
        <v>1589486401</v>
      </c>
      <c r="T434">
        <v>113.81</v>
      </c>
      <c r="U434">
        <v>114.45</v>
      </c>
      <c r="V434" t="s">
        <v>3052</v>
      </c>
      <c r="W434">
        <v>111.25</v>
      </c>
      <c r="X434">
        <v>9098670</v>
      </c>
      <c r="Y434">
        <v>113.92</v>
      </c>
      <c r="Z434">
        <v>113.81</v>
      </c>
      <c r="AA434">
        <v>0</v>
      </c>
      <c r="AB434">
        <v>9</v>
      </c>
      <c r="AC434">
        <v>40</v>
      </c>
      <c r="AD434" t="s">
        <v>164</v>
      </c>
      <c r="AE434" t="s">
        <v>48</v>
      </c>
      <c r="AF434">
        <v>113.54</v>
      </c>
      <c r="AG434">
        <v>12113088</v>
      </c>
      <c r="AH434">
        <v>7958325</v>
      </c>
      <c r="AI434">
        <v>19.470001</v>
      </c>
      <c r="AJ434">
        <v>0.20638119999999999</v>
      </c>
      <c r="AK434" t="s">
        <v>937</v>
      </c>
      <c r="AL434">
        <v>-14.279999</v>
      </c>
      <c r="AM434">
        <v>-0.1114841</v>
      </c>
      <c r="AN434">
        <v>94.34</v>
      </c>
      <c r="AO434">
        <v>128.09</v>
      </c>
      <c r="AP434">
        <v>1589500800</v>
      </c>
      <c r="AQ434">
        <v>1587121200</v>
      </c>
      <c r="AR434">
        <v>1595953800</v>
      </c>
      <c r="AS434">
        <v>1596472200</v>
      </c>
      <c r="AT434">
        <v>2.984</v>
      </c>
      <c r="AU434">
        <v>61.320039999999999</v>
      </c>
      <c r="AV434">
        <v>2.619382E-2</v>
      </c>
      <c r="AW434" t="s">
        <v>6313</v>
      </c>
      <c r="AX434">
        <v>1.8560000000000001</v>
      </c>
      <c r="AY434">
        <v>2469449984</v>
      </c>
      <c r="AZ434">
        <v>18.032</v>
      </c>
      <c r="BA434">
        <v>116.01657</v>
      </c>
      <c r="BB434">
        <v>-2.2065735000000002</v>
      </c>
      <c r="BC434">
        <v>-1.9019468000000001E-2</v>
      </c>
      <c r="BD434">
        <v>120.21245999999999</v>
      </c>
      <c r="BE434">
        <v>-6.4024660000000004</v>
      </c>
      <c r="BF434">
        <v>-5.3259584999999998E-2</v>
      </c>
      <c r="BG434">
        <v>281752600576</v>
      </c>
      <c r="BH434">
        <v>6.3115572999999996</v>
      </c>
      <c r="BI434">
        <v>15</v>
      </c>
      <c r="BJ434">
        <v>0</v>
      </c>
      <c r="BK434" t="b">
        <v>0</v>
      </c>
      <c r="BL434">
        <v>2</v>
      </c>
      <c r="BM434">
        <v>-252322200000</v>
      </c>
      <c r="BN434" t="s">
        <v>666</v>
      </c>
    </row>
    <row r="435" spans="1:66" x14ac:dyDescent="0.2">
      <c r="A435" t="s">
        <v>2020</v>
      </c>
      <c r="C435" t="s">
        <v>142</v>
      </c>
      <c r="D435" t="s">
        <v>143</v>
      </c>
      <c r="E435" t="s">
        <v>162</v>
      </c>
      <c r="F435" t="b">
        <v>1</v>
      </c>
      <c r="G435" t="s">
        <v>48</v>
      </c>
      <c r="H435" t="s">
        <v>163</v>
      </c>
      <c r="I435" t="s">
        <v>2070</v>
      </c>
      <c r="J435" t="s">
        <v>1014</v>
      </c>
      <c r="K435" t="s">
        <v>1015</v>
      </c>
      <c r="L435" t="s">
        <v>146</v>
      </c>
      <c r="M435" t="s">
        <v>147</v>
      </c>
      <c r="N435">
        <v>-14400000</v>
      </c>
      <c r="O435" t="s">
        <v>148</v>
      </c>
      <c r="P435" t="b">
        <v>0</v>
      </c>
      <c r="Q435">
        <v>0.23500061</v>
      </c>
      <c r="R435">
        <v>0.4382296</v>
      </c>
      <c r="S435">
        <v>1589486401</v>
      </c>
      <c r="T435">
        <v>53.86</v>
      </c>
      <c r="U435">
        <v>53.91</v>
      </c>
      <c r="V435" t="s">
        <v>3089</v>
      </c>
      <c r="W435">
        <v>51.13</v>
      </c>
      <c r="X435">
        <v>16628624</v>
      </c>
      <c r="Y435">
        <v>53.625</v>
      </c>
      <c r="Z435">
        <v>53.6</v>
      </c>
      <c r="AA435">
        <v>56</v>
      </c>
      <c r="AB435">
        <v>9</v>
      </c>
      <c r="AC435">
        <v>9</v>
      </c>
      <c r="AD435" t="s">
        <v>164</v>
      </c>
      <c r="AE435" t="s">
        <v>48</v>
      </c>
      <c r="AF435">
        <v>52.67</v>
      </c>
      <c r="AG435">
        <v>15886979</v>
      </c>
      <c r="AH435">
        <v>13864750</v>
      </c>
      <c r="AI435">
        <v>10.423878</v>
      </c>
      <c r="AJ435">
        <v>0.23998177000000001</v>
      </c>
      <c r="AK435" t="s">
        <v>2071</v>
      </c>
      <c r="AL435">
        <v>-45.85051</v>
      </c>
      <c r="AM435">
        <v>-0.45983626999999999</v>
      </c>
      <c r="AN435">
        <v>43.436123000000002</v>
      </c>
      <c r="AO435">
        <v>99.710509999999999</v>
      </c>
      <c r="AP435">
        <v>1592438400</v>
      </c>
      <c r="AW435" t="s">
        <v>6313</v>
      </c>
      <c r="AY435">
        <v>1515160064</v>
      </c>
      <c r="BA435">
        <v>60.739100000000001</v>
      </c>
      <c r="BB435">
        <v>-6.8791010000000004</v>
      </c>
      <c r="BC435">
        <v>-0.113256544</v>
      </c>
      <c r="BD435">
        <v>81.915639999999996</v>
      </c>
      <c r="BE435">
        <v>-28.055641000000001</v>
      </c>
      <c r="BF435">
        <v>-0.34249429999999997</v>
      </c>
      <c r="BG435">
        <v>81606524928</v>
      </c>
      <c r="BI435">
        <v>15</v>
      </c>
      <c r="BJ435">
        <v>0</v>
      </c>
      <c r="BK435" t="b">
        <v>0</v>
      </c>
      <c r="BL435">
        <v>2</v>
      </c>
      <c r="BM435">
        <v>138600000</v>
      </c>
      <c r="BN435" t="s">
        <v>2020</v>
      </c>
    </row>
    <row r="436" spans="1:66" x14ac:dyDescent="0.2">
      <c r="A436" t="s">
        <v>2021</v>
      </c>
      <c r="C436" t="s">
        <v>142</v>
      </c>
      <c r="D436" t="s">
        <v>143</v>
      </c>
      <c r="E436" t="s">
        <v>162</v>
      </c>
      <c r="F436" t="b">
        <v>1</v>
      </c>
      <c r="G436" t="s">
        <v>48</v>
      </c>
      <c r="H436" t="s">
        <v>163</v>
      </c>
      <c r="I436" t="s">
        <v>2072</v>
      </c>
      <c r="J436" t="s">
        <v>2072</v>
      </c>
      <c r="K436" t="s">
        <v>2073</v>
      </c>
      <c r="L436" t="s">
        <v>146</v>
      </c>
      <c r="M436" t="s">
        <v>147</v>
      </c>
      <c r="N436">
        <v>-14400000</v>
      </c>
      <c r="O436" t="s">
        <v>148</v>
      </c>
      <c r="P436" t="b">
        <v>0</v>
      </c>
      <c r="Q436">
        <v>0.3600006</v>
      </c>
      <c r="R436">
        <v>0.40062386</v>
      </c>
      <c r="S436">
        <v>1589486401</v>
      </c>
      <c r="T436">
        <v>90.22</v>
      </c>
      <c r="U436">
        <v>90.96</v>
      </c>
      <c r="V436" t="s">
        <v>3090</v>
      </c>
      <c r="W436">
        <v>85.1</v>
      </c>
      <c r="X436">
        <v>2590865</v>
      </c>
      <c r="Y436">
        <v>89.86</v>
      </c>
      <c r="Z436">
        <v>88.44</v>
      </c>
      <c r="AA436">
        <v>92.5</v>
      </c>
      <c r="AB436">
        <v>8</v>
      </c>
      <c r="AC436">
        <v>10</v>
      </c>
      <c r="AD436" t="s">
        <v>164</v>
      </c>
      <c r="AE436" t="s">
        <v>48</v>
      </c>
      <c r="AF436">
        <v>88.2</v>
      </c>
      <c r="AG436">
        <v>2530411</v>
      </c>
      <c r="AH436">
        <v>1638937</v>
      </c>
      <c r="AI436">
        <v>13.230003</v>
      </c>
      <c r="AJ436">
        <v>0.17184055000000001</v>
      </c>
      <c r="AK436" t="s">
        <v>2074</v>
      </c>
      <c r="AL436">
        <v>-64.869995000000003</v>
      </c>
      <c r="AM436">
        <v>-0.41827323999999999</v>
      </c>
      <c r="AN436">
        <v>76.989999999999995</v>
      </c>
      <c r="AO436">
        <v>155.09</v>
      </c>
      <c r="AP436">
        <v>1593475200</v>
      </c>
      <c r="AQ436">
        <v>1587466620</v>
      </c>
      <c r="AR436">
        <v>1595349000</v>
      </c>
      <c r="AS436">
        <v>1595867400</v>
      </c>
      <c r="AT436">
        <v>3.28</v>
      </c>
      <c r="AU436">
        <v>9.7503510000000002</v>
      </c>
      <c r="AV436">
        <v>3.6501224999999998E-2</v>
      </c>
      <c r="AW436" t="s">
        <v>6313</v>
      </c>
      <c r="AX436">
        <v>9.2530000000000001</v>
      </c>
      <c r="AY436">
        <v>252836000</v>
      </c>
      <c r="AZ436">
        <v>99.698999999999998</v>
      </c>
      <c r="BA436">
        <v>99.701995999999994</v>
      </c>
      <c r="BB436">
        <v>-9.4819949999999995</v>
      </c>
      <c r="BC436">
        <v>-9.5103359999999998E-2</v>
      </c>
      <c r="BD436">
        <v>122.10464</v>
      </c>
      <c r="BE436">
        <v>-31.884636</v>
      </c>
      <c r="BF436">
        <v>-0.26112550000000001</v>
      </c>
      <c r="BG436">
        <v>22810863616</v>
      </c>
      <c r="BH436">
        <v>0.90492386000000002</v>
      </c>
      <c r="BI436">
        <v>15</v>
      </c>
      <c r="BJ436">
        <v>0</v>
      </c>
      <c r="BK436" t="b">
        <v>0</v>
      </c>
      <c r="BL436">
        <v>2</v>
      </c>
      <c r="BM436">
        <v>185466600000</v>
      </c>
      <c r="BN436" t="s">
        <v>2021</v>
      </c>
    </row>
    <row r="437" spans="1:66" x14ac:dyDescent="0.2">
      <c r="A437" t="s">
        <v>2022</v>
      </c>
      <c r="C437" t="s">
        <v>142</v>
      </c>
      <c r="D437" t="s">
        <v>143</v>
      </c>
      <c r="E437" t="s">
        <v>162</v>
      </c>
      <c r="F437" t="b">
        <v>1</v>
      </c>
      <c r="G437" t="s">
        <v>48</v>
      </c>
      <c r="H437" t="s">
        <v>163</v>
      </c>
      <c r="I437" t="s">
        <v>2075</v>
      </c>
      <c r="J437" t="s">
        <v>2075</v>
      </c>
      <c r="K437" t="s">
        <v>2076</v>
      </c>
      <c r="L437" t="s">
        <v>146</v>
      </c>
      <c r="M437" t="s">
        <v>147</v>
      </c>
      <c r="N437">
        <v>-14400000</v>
      </c>
      <c r="O437" t="s">
        <v>148</v>
      </c>
      <c r="P437" t="b">
        <v>0</v>
      </c>
      <c r="Q437">
        <v>12.609985</v>
      </c>
      <c r="R437">
        <v>4.5359660000000002</v>
      </c>
      <c r="S437">
        <v>1589486401</v>
      </c>
      <c r="T437">
        <v>290.61</v>
      </c>
      <c r="U437">
        <v>292.44900000000001</v>
      </c>
      <c r="V437" t="s">
        <v>2077</v>
      </c>
      <c r="W437">
        <v>275.64</v>
      </c>
      <c r="X437">
        <v>5583591</v>
      </c>
      <c r="Y437">
        <v>278</v>
      </c>
      <c r="Z437">
        <v>287.56</v>
      </c>
      <c r="AA437">
        <v>297.02</v>
      </c>
      <c r="AB437">
        <v>9</v>
      </c>
      <c r="AC437">
        <v>8</v>
      </c>
      <c r="AD437" t="s">
        <v>164</v>
      </c>
      <c r="AE437" t="s">
        <v>48</v>
      </c>
      <c r="AF437">
        <v>275.93</v>
      </c>
      <c r="AG437">
        <v>6203808</v>
      </c>
      <c r="AH437">
        <v>3790812</v>
      </c>
      <c r="AI437">
        <v>102.889984</v>
      </c>
      <c r="AJ437">
        <v>0.54810345000000005</v>
      </c>
      <c r="AK437" t="s">
        <v>2078</v>
      </c>
      <c r="AL437">
        <v>-16.100006</v>
      </c>
      <c r="AM437">
        <v>-5.2492603999999998E-2</v>
      </c>
      <c r="AN437">
        <v>187.72</v>
      </c>
      <c r="AO437">
        <v>306.70999999999998</v>
      </c>
      <c r="AP437">
        <v>1585008000</v>
      </c>
      <c r="AQ437">
        <v>1586944500</v>
      </c>
      <c r="AR437">
        <v>1594917000</v>
      </c>
      <c r="AS437">
        <v>1595262600</v>
      </c>
      <c r="AT437">
        <v>4.32</v>
      </c>
      <c r="AU437">
        <v>20.336597000000001</v>
      </c>
      <c r="AV437">
        <v>1.5539569E-2</v>
      </c>
      <c r="AW437" t="s">
        <v>6313</v>
      </c>
      <c r="AX437">
        <v>14.29</v>
      </c>
      <c r="AY437">
        <v>948380032</v>
      </c>
      <c r="AZ437">
        <v>60.165999999999997</v>
      </c>
      <c r="BA437">
        <v>273.77312999999998</v>
      </c>
      <c r="BB437">
        <v>16.836853000000001</v>
      </c>
      <c r="BC437">
        <v>6.1499289999999998E-2</v>
      </c>
      <c r="BD437">
        <v>275.32470000000001</v>
      </c>
      <c r="BE437">
        <v>15.285278</v>
      </c>
      <c r="BF437">
        <v>5.5517280000000002E-2</v>
      </c>
      <c r="BG437">
        <v>275608698880</v>
      </c>
      <c r="BH437">
        <v>4.8301363000000004</v>
      </c>
      <c r="BI437">
        <v>15</v>
      </c>
      <c r="BJ437">
        <v>0</v>
      </c>
      <c r="BK437" t="b">
        <v>0</v>
      </c>
      <c r="BL437">
        <v>2</v>
      </c>
      <c r="BM437">
        <v>466867800000</v>
      </c>
      <c r="BN437" t="s">
        <v>2022</v>
      </c>
    </row>
    <row r="438" spans="1:66" x14ac:dyDescent="0.2">
      <c r="A438" t="s">
        <v>2023</v>
      </c>
      <c r="C438" t="s">
        <v>142</v>
      </c>
      <c r="D438" t="s">
        <v>143</v>
      </c>
      <c r="E438" t="s">
        <v>162</v>
      </c>
      <c r="F438" t="b">
        <v>1</v>
      </c>
      <c r="G438" t="s">
        <v>48</v>
      </c>
      <c r="H438" t="s">
        <v>163</v>
      </c>
      <c r="I438" t="s">
        <v>2079</v>
      </c>
      <c r="J438" t="s">
        <v>2079</v>
      </c>
      <c r="K438" t="s">
        <v>2080</v>
      </c>
      <c r="L438" t="s">
        <v>146</v>
      </c>
      <c r="M438" t="s">
        <v>147</v>
      </c>
      <c r="N438">
        <v>-14400000</v>
      </c>
      <c r="O438" t="s">
        <v>148</v>
      </c>
      <c r="P438" t="b">
        <v>0</v>
      </c>
      <c r="Q438">
        <v>6.0001372999999997E-2</v>
      </c>
      <c r="R438">
        <v>0.10939175</v>
      </c>
      <c r="S438">
        <v>1589486401</v>
      </c>
      <c r="T438">
        <v>54.91</v>
      </c>
      <c r="U438">
        <v>54.93</v>
      </c>
      <c r="V438" t="s">
        <v>3091</v>
      </c>
      <c r="W438">
        <v>53.85</v>
      </c>
      <c r="X438">
        <v>15510664</v>
      </c>
      <c r="Y438">
        <v>54.85</v>
      </c>
      <c r="Z438">
        <v>55.03</v>
      </c>
      <c r="AA438">
        <v>55.3</v>
      </c>
      <c r="AB438">
        <v>12</v>
      </c>
      <c r="AC438">
        <v>22</v>
      </c>
      <c r="AD438" t="s">
        <v>164</v>
      </c>
      <c r="AE438" t="s">
        <v>48</v>
      </c>
      <c r="AF438">
        <v>54.5</v>
      </c>
      <c r="AG438">
        <v>22268580</v>
      </c>
      <c r="AH438">
        <v>13844625</v>
      </c>
      <c r="AI438">
        <v>6.0699997000000003</v>
      </c>
      <c r="AJ438">
        <v>0.12428336600000001</v>
      </c>
      <c r="AK438" t="s">
        <v>2081</v>
      </c>
      <c r="AL438">
        <v>-7.3100014</v>
      </c>
      <c r="AM438">
        <v>-0.11748636</v>
      </c>
      <c r="AN438">
        <v>48.84</v>
      </c>
      <c r="AO438">
        <v>62.22</v>
      </c>
      <c r="AP438">
        <v>1588291200</v>
      </c>
      <c r="AQ438">
        <v>1587727800</v>
      </c>
      <c r="AR438">
        <v>1596106800</v>
      </c>
      <c r="AS438">
        <v>1596466800</v>
      </c>
      <c r="AT438">
        <v>2.4470000000000001</v>
      </c>
      <c r="AU438">
        <v>12.395034000000001</v>
      </c>
      <c r="AV438">
        <v>4.4612582999999997E-2</v>
      </c>
      <c r="AW438" t="s">
        <v>6313</v>
      </c>
      <c r="AX438">
        <v>4.43</v>
      </c>
      <c r="AY438">
        <v>4137999872</v>
      </c>
      <c r="AZ438">
        <v>14.551</v>
      </c>
      <c r="BA438">
        <v>56.387141999999997</v>
      </c>
      <c r="BB438">
        <v>-1.4771422999999999</v>
      </c>
      <c r="BC438">
        <v>-2.6196438999999998E-2</v>
      </c>
      <c r="BD438">
        <v>58.149203999999997</v>
      </c>
      <c r="BE438">
        <v>-3.2392044000000002</v>
      </c>
      <c r="BF438">
        <v>-5.5705051999999998E-2</v>
      </c>
      <c r="BG438">
        <v>227217571840</v>
      </c>
      <c r="BH438">
        <v>3.7736239999999999</v>
      </c>
      <c r="BI438">
        <v>15</v>
      </c>
      <c r="BJ438">
        <v>0</v>
      </c>
      <c r="BK438" t="b">
        <v>0</v>
      </c>
      <c r="BL438">
        <v>2</v>
      </c>
      <c r="BM438">
        <v>438273000000</v>
      </c>
      <c r="BN438" t="s">
        <v>2023</v>
      </c>
    </row>
    <row r="439" spans="1:66" x14ac:dyDescent="0.2">
      <c r="A439" t="s">
        <v>2023</v>
      </c>
      <c r="C439" t="s">
        <v>142</v>
      </c>
      <c r="D439" t="s">
        <v>143</v>
      </c>
      <c r="E439" t="s">
        <v>162</v>
      </c>
      <c r="F439" t="b">
        <v>1</v>
      </c>
      <c r="G439" t="s">
        <v>48</v>
      </c>
      <c r="H439" t="s">
        <v>163</v>
      </c>
      <c r="I439" t="s">
        <v>2079</v>
      </c>
      <c r="J439" t="s">
        <v>2079</v>
      </c>
      <c r="K439" t="s">
        <v>2080</v>
      </c>
      <c r="L439" t="s">
        <v>146</v>
      </c>
      <c r="M439" t="s">
        <v>147</v>
      </c>
      <c r="N439">
        <v>-14400000</v>
      </c>
      <c r="O439" t="s">
        <v>148</v>
      </c>
      <c r="P439" t="b">
        <v>0</v>
      </c>
      <c r="Q439">
        <v>6.0001372999999997E-2</v>
      </c>
      <c r="R439">
        <v>0.10939175</v>
      </c>
      <c r="S439">
        <v>1589486401</v>
      </c>
      <c r="T439">
        <v>54.91</v>
      </c>
      <c r="U439">
        <v>54.93</v>
      </c>
      <c r="V439" t="s">
        <v>3091</v>
      </c>
      <c r="W439">
        <v>53.85</v>
      </c>
      <c r="X439">
        <v>15510664</v>
      </c>
      <c r="Y439">
        <v>54.85</v>
      </c>
      <c r="Z439">
        <v>55.03</v>
      </c>
      <c r="AA439">
        <v>55.3</v>
      </c>
      <c r="AB439">
        <v>12</v>
      </c>
      <c r="AC439">
        <v>22</v>
      </c>
      <c r="AD439" t="s">
        <v>164</v>
      </c>
      <c r="AE439" t="s">
        <v>48</v>
      </c>
      <c r="AF439">
        <v>54.5</v>
      </c>
      <c r="AG439">
        <v>22268580</v>
      </c>
      <c r="AH439">
        <v>13844625</v>
      </c>
      <c r="AI439">
        <v>6.0699997000000003</v>
      </c>
      <c r="AJ439">
        <v>0.12428336600000001</v>
      </c>
      <c r="AK439" t="s">
        <v>2081</v>
      </c>
      <c r="AL439">
        <v>-7.3100014</v>
      </c>
      <c r="AM439">
        <v>-0.11748636</v>
      </c>
      <c r="AN439">
        <v>48.84</v>
      </c>
      <c r="AO439">
        <v>62.22</v>
      </c>
      <c r="AP439">
        <v>1588291200</v>
      </c>
      <c r="AQ439">
        <v>1587727800</v>
      </c>
      <c r="AR439">
        <v>1596106800</v>
      </c>
      <c r="AS439">
        <v>1596466800</v>
      </c>
      <c r="AT439">
        <v>2.4470000000000001</v>
      </c>
      <c r="AU439">
        <v>12.395034000000001</v>
      </c>
      <c r="AV439">
        <v>4.4612582999999997E-2</v>
      </c>
      <c r="AW439" t="s">
        <v>6313</v>
      </c>
      <c r="AX439">
        <v>4.43</v>
      </c>
      <c r="AY439">
        <v>4137999872</v>
      </c>
      <c r="AZ439">
        <v>14.551</v>
      </c>
      <c r="BA439">
        <v>56.387141999999997</v>
      </c>
      <c r="BB439">
        <v>-1.4771422999999999</v>
      </c>
      <c r="BC439">
        <v>-2.6196438999999998E-2</v>
      </c>
      <c r="BD439">
        <v>58.149203999999997</v>
      </c>
      <c r="BE439">
        <v>-3.2392044000000002</v>
      </c>
      <c r="BF439">
        <v>-5.5705051999999998E-2</v>
      </c>
      <c r="BG439">
        <v>227217571840</v>
      </c>
      <c r="BH439">
        <v>3.7736239999999999</v>
      </c>
      <c r="BI439">
        <v>15</v>
      </c>
      <c r="BJ439">
        <v>0</v>
      </c>
      <c r="BK439" t="b">
        <v>0</v>
      </c>
      <c r="BL439">
        <v>2</v>
      </c>
      <c r="BM439">
        <v>438273000000</v>
      </c>
      <c r="BN439" t="s">
        <v>2023</v>
      </c>
    </row>
    <row r="440" spans="1:66" x14ac:dyDescent="0.2">
      <c r="A440" t="s">
        <v>694</v>
      </c>
      <c r="C440" t="s">
        <v>142</v>
      </c>
      <c r="D440" t="s">
        <v>143</v>
      </c>
      <c r="E440" t="s">
        <v>162</v>
      </c>
      <c r="F440" t="b">
        <v>1</v>
      </c>
      <c r="G440" t="s">
        <v>48</v>
      </c>
      <c r="H440" t="s">
        <v>145</v>
      </c>
      <c r="I440" t="s">
        <v>1028</v>
      </c>
      <c r="J440" t="s">
        <v>1028</v>
      </c>
      <c r="K440" t="s">
        <v>1029</v>
      </c>
      <c r="L440" t="s">
        <v>146</v>
      </c>
      <c r="M440" t="s">
        <v>147</v>
      </c>
      <c r="N440">
        <v>-14400000</v>
      </c>
      <c r="O440" t="s">
        <v>148</v>
      </c>
      <c r="P440" t="b">
        <v>0</v>
      </c>
      <c r="Q440">
        <v>0.5</v>
      </c>
      <c r="R440">
        <v>1.3037810000000001</v>
      </c>
      <c r="S440">
        <v>1589486402</v>
      </c>
      <c r="T440">
        <v>38.85</v>
      </c>
      <c r="U440">
        <v>39.017499999999998</v>
      </c>
      <c r="V440" t="s">
        <v>3070</v>
      </c>
      <c r="W440">
        <v>36.65</v>
      </c>
      <c r="X440">
        <v>12985474</v>
      </c>
      <c r="Y440">
        <v>38.35</v>
      </c>
      <c r="Z440">
        <v>38.24</v>
      </c>
      <c r="AA440">
        <v>0</v>
      </c>
      <c r="AB440">
        <v>11</v>
      </c>
      <c r="AC440">
        <v>9</v>
      </c>
      <c r="AD440" t="s">
        <v>149</v>
      </c>
      <c r="AE440" t="s">
        <v>48</v>
      </c>
      <c r="AF440">
        <v>38.185499999999998</v>
      </c>
      <c r="AG440">
        <v>8101393</v>
      </c>
      <c r="AH440">
        <v>7871225</v>
      </c>
      <c r="AI440">
        <v>2.1999970000000002</v>
      </c>
      <c r="AJ440">
        <v>6.0027200000000003E-2</v>
      </c>
      <c r="AK440" t="s">
        <v>1030</v>
      </c>
      <c r="AL440">
        <v>-25.650002000000001</v>
      </c>
      <c r="AM440">
        <v>-0.39767444000000002</v>
      </c>
      <c r="AN440">
        <v>36.65</v>
      </c>
      <c r="AO440">
        <v>64.5</v>
      </c>
      <c r="AP440">
        <v>1591920000</v>
      </c>
      <c r="AQ440">
        <v>1585825200</v>
      </c>
      <c r="AR440">
        <v>1593082800</v>
      </c>
      <c r="AS440">
        <v>1593442800</v>
      </c>
      <c r="AT440">
        <v>1.8120000000000001</v>
      </c>
      <c r="AU440">
        <v>9.9922839999999997</v>
      </c>
      <c r="AV440">
        <v>4.7249026999999999E-2</v>
      </c>
      <c r="AW440" t="s">
        <v>6313</v>
      </c>
      <c r="AX440">
        <v>3.8879999999999999</v>
      </c>
      <c r="AY440">
        <v>885862016</v>
      </c>
      <c r="AZ440">
        <v>26.942</v>
      </c>
      <c r="BA440">
        <v>42.902859999999997</v>
      </c>
      <c r="BB440">
        <v>-4.0528602999999999</v>
      </c>
      <c r="BC440">
        <v>-9.4465969999999996E-2</v>
      </c>
      <c r="BD440">
        <v>51.671593000000001</v>
      </c>
      <c r="BE440">
        <v>-12.821593999999999</v>
      </c>
      <c r="BF440">
        <v>-0.24813624000000001</v>
      </c>
      <c r="BG440">
        <v>34079993856</v>
      </c>
      <c r="BH440">
        <v>1.4419864</v>
      </c>
      <c r="BI440">
        <v>15</v>
      </c>
      <c r="BJ440">
        <v>0</v>
      </c>
      <c r="BK440" t="b">
        <v>0</v>
      </c>
      <c r="BL440">
        <v>2</v>
      </c>
      <c r="BM440">
        <v>322151400000</v>
      </c>
      <c r="BN440" t="s">
        <v>694</v>
      </c>
    </row>
    <row r="441" spans="1:66" x14ac:dyDescent="0.2">
      <c r="A441" t="s">
        <v>696</v>
      </c>
      <c r="C441" t="s">
        <v>142</v>
      </c>
      <c r="D441" t="s">
        <v>143</v>
      </c>
      <c r="E441" t="s">
        <v>162</v>
      </c>
      <c r="F441" t="b">
        <v>1</v>
      </c>
      <c r="G441" t="s">
        <v>48</v>
      </c>
      <c r="H441" t="s">
        <v>163</v>
      </c>
      <c r="I441" t="s">
        <v>1033</v>
      </c>
      <c r="J441" t="s">
        <v>1033</v>
      </c>
      <c r="K441" t="s">
        <v>1034</v>
      </c>
      <c r="L441" t="s">
        <v>146</v>
      </c>
      <c r="M441" t="s">
        <v>147</v>
      </c>
      <c r="N441">
        <v>-14400000</v>
      </c>
      <c r="O441" t="s">
        <v>148</v>
      </c>
      <c r="P441" t="b">
        <v>0</v>
      </c>
      <c r="Q441">
        <v>-0.29000092</v>
      </c>
      <c r="R441">
        <v>-0.23441993999999999</v>
      </c>
      <c r="S441">
        <v>1589486401</v>
      </c>
      <c r="T441">
        <v>123.42</v>
      </c>
      <c r="U441">
        <v>125.13</v>
      </c>
      <c r="V441" t="s">
        <v>1035</v>
      </c>
      <c r="W441">
        <v>121.3001</v>
      </c>
      <c r="X441">
        <v>7291365</v>
      </c>
      <c r="Y441">
        <v>123.71</v>
      </c>
      <c r="Z441">
        <v>121.83</v>
      </c>
      <c r="AA441">
        <v>123.5</v>
      </c>
      <c r="AB441">
        <v>10</v>
      </c>
      <c r="AC441">
        <v>14</v>
      </c>
      <c r="AD441" t="s">
        <v>164</v>
      </c>
      <c r="AE441" t="s">
        <v>48</v>
      </c>
      <c r="AF441">
        <v>123.5</v>
      </c>
      <c r="AG441">
        <v>10978580</v>
      </c>
      <c r="AH441">
        <v>7527350</v>
      </c>
      <c r="AI441">
        <v>23.509995</v>
      </c>
      <c r="AJ441">
        <v>0.23531172</v>
      </c>
      <c r="AK441" t="s">
        <v>1036</v>
      </c>
      <c r="AL441">
        <v>-9.9600069999999992</v>
      </c>
      <c r="AM441">
        <v>-7.4673909999999996E-2</v>
      </c>
      <c r="AN441">
        <v>99.91</v>
      </c>
      <c r="AO441">
        <v>133.38</v>
      </c>
      <c r="AP441">
        <v>1609718400</v>
      </c>
      <c r="AQ441">
        <v>1589886000</v>
      </c>
      <c r="AR441">
        <v>1589886000</v>
      </c>
      <c r="AS441">
        <v>1589886000</v>
      </c>
      <c r="AT441">
        <v>2.12</v>
      </c>
      <c r="AU441">
        <v>23.780346000000002</v>
      </c>
      <c r="AV441">
        <v>1.7136851000000002E-2</v>
      </c>
      <c r="AW441" t="s">
        <v>6313</v>
      </c>
      <c r="AX441">
        <v>5.19</v>
      </c>
      <c r="AY441">
        <v>2837179904</v>
      </c>
      <c r="AZ441">
        <v>26.361999999999998</v>
      </c>
      <c r="BA441">
        <v>123.53771</v>
      </c>
      <c r="BB441">
        <v>-0.11771392999999999</v>
      </c>
      <c r="BC441">
        <v>-9.5285824999999998E-4</v>
      </c>
      <c r="BD441">
        <v>118.8329</v>
      </c>
      <c r="BE441">
        <v>4.587097</v>
      </c>
      <c r="BF441">
        <v>3.8601240000000002E-2</v>
      </c>
      <c r="BG441">
        <v>349735256064</v>
      </c>
      <c r="BH441">
        <v>4.6817390000000003</v>
      </c>
      <c r="BI441">
        <v>15</v>
      </c>
      <c r="BJ441">
        <v>0</v>
      </c>
      <c r="BK441" t="b">
        <v>0</v>
      </c>
      <c r="BL441">
        <v>2</v>
      </c>
      <c r="BM441">
        <v>83597400000</v>
      </c>
      <c r="BN441" t="s">
        <v>696</v>
      </c>
    </row>
    <row r="442" spans="1:66" x14ac:dyDescent="0.2">
      <c r="A442" t="s">
        <v>2024</v>
      </c>
      <c r="C442" t="s">
        <v>142</v>
      </c>
      <c r="D442" t="s">
        <v>143</v>
      </c>
      <c r="E442" t="s">
        <v>162</v>
      </c>
      <c r="F442" t="b">
        <v>1</v>
      </c>
      <c r="G442" t="s">
        <v>48</v>
      </c>
      <c r="H442" t="s">
        <v>163</v>
      </c>
      <c r="I442" t="s">
        <v>2082</v>
      </c>
      <c r="J442" t="s">
        <v>2083</v>
      </c>
      <c r="K442" t="s">
        <v>2084</v>
      </c>
      <c r="L442" t="s">
        <v>146</v>
      </c>
      <c r="M442" t="s">
        <v>147</v>
      </c>
      <c r="N442">
        <v>-14400000</v>
      </c>
      <c r="O442" t="s">
        <v>148</v>
      </c>
      <c r="P442" t="b">
        <v>0</v>
      </c>
      <c r="Q442">
        <v>2.9900055000000001</v>
      </c>
      <c r="R442">
        <v>2.9051745000000002</v>
      </c>
      <c r="S442">
        <v>1589486401</v>
      </c>
      <c r="T442">
        <v>105.91</v>
      </c>
      <c r="U442">
        <v>105.92</v>
      </c>
      <c r="V442" t="s">
        <v>3092</v>
      </c>
      <c r="W442">
        <v>99.658699999999996</v>
      </c>
      <c r="X442">
        <v>20519647</v>
      </c>
      <c r="Y442">
        <v>102.92</v>
      </c>
      <c r="Z442">
        <v>105.56</v>
      </c>
      <c r="AA442">
        <v>106.55</v>
      </c>
      <c r="AB442">
        <v>14</v>
      </c>
      <c r="AC442">
        <v>13</v>
      </c>
      <c r="AD442" t="s">
        <v>164</v>
      </c>
      <c r="AE442" t="s">
        <v>48</v>
      </c>
      <c r="AF442">
        <v>101.98</v>
      </c>
      <c r="AG442">
        <v>22654435</v>
      </c>
      <c r="AH442">
        <v>25976975</v>
      </c>
      <c r="AI442">
        <v>26.840004</v>
      </c>
      <c r="AJ442">
        <v>0.33944609999999997</v>
      </c>
      <c r="AK442" t="s">
        <v>2085</v>
      </c>
      <c r="AL442">
        <v>-47.5</v>
      </c>
      <c r="AM442">
        <v>-0.30962780000000001</v>
      </c>
      <c r="AN442">
        <v>79.069999999999993</v>
      </c>
      <c r="AO442">
        <v>153.41</v>
      </c>
      <c r="AP442">
        <v>1579132800</v>
      </c>
      <c r="AQ442">
        <v>1588709101</v>
      </c>
      <c r="AR442">
        <v>1596553140</v>
      </c>
      <c r="AS442">
        <v>1597075200</v>
      </c>
      <c r="AT442">
        <v>0.88</v>
      </c>
      <c r="AU442">
        <v>35.671944000000003</v>
      </c>
      <c r="AV442">
        <v>8.5503300000000001E-3</v>
      </c>
      <c r="AW442" t="s">
        <v>6313</v>
      </c>
      <c r="AX442">
        <v>2.9689999999999999</v>
      </c>
      <c r="AY442">
        <v>1806269952</v>
      </c>
      <c r="AZ442">
        <v>50.591000000000001</v>
      </c>
      <c r="BA442">
        <v>102.772285</v>
      </c>
      <c r="BB442">
        <v>3.1377182000000001</v>
      </c>
      <c r="BC442">
        <v>3.0530781999999999E-2</v>
      </c>
      <c r="BD442">
        <v>126.78746</v>
      </c>
      <c r="BE442">
        <v>-20.877457</v>
      </c>
      <c r="BF442">
        <v>-0.16466500000000001</v>
      </c>
      <c r="BG442">
        <v>191302057984</v>
      </c>
      <c r="BH442">
        <v>2.0934556</v>
      </c>
      <c r="BI442">
        <v>15</v>
      </c>
      <c r="BJ442">
        <v>0</v>
      </c>
      <c r="BK442" t="b">
        <v>0</v>
      </c>
      <c r="BL442">
        <v>2</v>
      </c>
      <c r="BM442">
        <v>-252322200000</v>
      </c>
      <c r="BN442" t="s">
        <v>2024</v>
      </c>
    </row>
    <row r="443" spans="1:66" x14ac:dyDescent="0.2">
      <c r="A443" t="s">
        <v>2090</v>
      </c>
      <c r="C443" t="s">
        <v>142</v>
      </c>
      <c r="D443" t="s">
        <v>143</v>
      </c>
      <c r="E443" t="s">
        <v>162</v>
      </c>
      <c r="F443" t="b">
        <v>0</v>
      </c>
      <c r="G443" t="s">
        <v>49</v>
      </c>
      <c r="H443" t="s">
        <v>490</v>
      </c>
      <c r="I443" t="s">
        <v>2147</v>
      </c>
      <c r="J443" t="s">
        <v>2091</v>
      </c>
      <c r="K443" t="s">
        <v>2148</v>
      </c>
      <c r="L443" t="s">
        <v>494</v>
      </c>
      <c r="M443" t="s">
        <v>225</v>
      </c>
      <c r="N443">
        <v>7200000</v>
      </c>
      <c r="O443" t="s">
        <v>495</v>
      </c>
      <c r="P443" t="b">
        <v>0</v>
      </c>
      <c r="Q443">
        <v>0.40999985</v>
      </c>
      <c r="R443">
        <v>1.0234643999999999</v>
      </c>
      <c r="S443">
        <v>1589538837</v>
      </c>
      <c r="T443">
        <v>40.47</v>
      </c>
      <c r="U443">
        <v>41.11</v>
      </c>
      <c r="V443" t="s">
        <v>6501</v>
      </c>
      <c r="W443">
        <v>40.299999999999997</v>
      </c>
      <c r="X443">
        <v>255185</v>
      </c>
      <c r="Y443">
        <v>40.06</v>
      </c>
      <c r="Z443">
        <v>40.479999999999997</v>
      </c>
      <c r="AA443">
        <v>40.46</v>
      </c>
      <c r="AB443">
        <v>508</v>
      </c>
      <c r="AC443">
        <v>179</v>
      </c>
      <c r="AD443" t="s">
        <v>496</v>
      </c>
      <c r="AE443" t="s">
        <v>49</v>
      </c>
      <c r="AF443">
        <v>40.6</v>
      </c>
      <c r="AG443">
        <v>1461910</v>
      </c>
      <c r="AH443">
        <v>1221455</v>
      </c>
      <c r="AI443">
        <v>11.470001</v>
      </c>
      <c r="AJ443">
        <v>0.39551730000000002</v>
      </c>
      <c r="AK443" t="s">
        <v>2149</v>
      </c>
      <c r="AL443">
        <v>-32.549995000000003</v>
      </c>
      <c r="AM443">
        <v>-0.44576823999999998</v>
      </c>
      <c r="AN443">
        <v>29</v>
      </c>
      <c r="AO443">
        <v>73.02</v>
      </c>
      <c r="AQ443">
        <v>1596085200</v>
      </c>
      <c r="AR443">
        <v>1596085200</v>
      </c>
      <c r="AS443">
        <v>1596085200</v>
      </c>
      <c r="AT443">
        <v>0.6</v>
      </c>
      <c r="AU443">
        <v>7.3608583999999997</v>
      </c>
      <c r="AV443">
        <v>1.4977532999999999E-2</v>
      </c>
      <c r="AW443" t="s">
        <v>150</v>
      </c>
      <c r="AX443">
        <v>5.4980000000000002</v>
      </c>
      <c r="AY443">
        <v>198416000</v>
      </c>
      <c r="AZ443">
        <v>85.614000000000004</v>
      </c>
      <c r="BA443">
        <v>40.780569999999997</v>
      </c>
      <c r="BB443">
        <v>-0.31056975999999997</v>
      </c>
      <c r="BC443">
        <v>-7.6156304999999997E-3</v>
      </c>
      <c r="BD443">
        <v>56.034756000000002</v>
      </c>
      <c r="BE443">
        <v>-15.564754499999999</v>
      </c>
      <c r="BF443">
        <v>-0.27776964999999998</v>
      </c>
      <c r="BG443">
        <v>8029895680</v>
      </c>
      <c r="BH443">
        <v>0.47270309999999999</v>
      </c>
      <c r="BI443">
        <v>15</v>
      </c>
      <c r="BJ443">
        <v>0</v>
      </c>
      <c r="BK443" t="b">
        <v>0</v>
      </c>
      <c r="BL443">
        <v>2</v>
      </c>
      <c r="BM443">
        <v>901522800000</v>
      </c>
      <c r="BN443" t="s">
        <v>2090</v>
      </c>
    </row>
    <row r="444" spans="1:66" x14ac:dyDescent="0.2">
      <c r="A444" t="s">
        <v>2092</v>
      </c>
      <c r="C444" t="s">
        <v>142</v>
      </c>
      <c r="D444" t="s">
        <v>143</v>
      </c>
      <c r="E444" t="s">
        <v>162</v>
      </c>
      <c r="F444" t="b">
        <v>0</v>
      </c>
      <c r="G444" t="s">
        <v>49</v>
      </c>
      <c r="H444" t="s">
        <v>490</v>
      </c>
      <c r="I444" t="s">
        <v>2150</v>
      </c>
      <c r="J444" t="s">
        <v>2093</v>
      </c>
      <c r="K444" t="s">
        <v>2151</v>
      </c>
      <c r="L444" t="s">
        <v>494</v>
      </c>
      <c r="M444" t="s">
        <v>225</v>
      </c>
      <c r="N444">
        <v>7200000</v>
      </c>
      <c r="O444" t="s">
        <v>495</v>
      </c>
      <c r="P444" t="b">
        <v>0</v>
      </c>
      <c r="Q444">
        <v>-0.6399994</v>
      </c>
      <c r="R444">
        <v>-0.87839610000000001</v>
      </c>
      <c r="S444">
        <v>1589538849</v>
      </c>
      <c r="T444">
        <v>72.22</v>
      </c>
      <c r="U444">
        <v>73.739999999999995</v>
      </c>
      <c r="V444" t="s">
        <v>6502</v>
      </c>
      <c r="W444">
        <v>72.099999999999994</v>
      </c>
      <c r="X444">
        <v>473000</v>
      </c>
      <c r="Y444">
        <v>72.86</v>
      </c>
      <c r="Z444">
        <v>72.2</v>
      </c>
      <c r="AA444">
        <v>72.180000000000007</v>
      </c>
      <c r="AB444">
        <v>387</v>
      </c>
      <c r="AC444">
        <v>1053</v>
      </c>
      <c r="AD444" t="s">
        <v>496</v>
      </c>
      <c r="AE444" t="s">
        <v>49</v>
      </c>
      <c r="AF444">
        <v>73.739999999999995</v>
      </c>
      <c r="AG444">
        <v>1371524</v>
      </c>
      <c r="AH444">
        <v>819019</v>
      </c>
      <c r="AI444">
        <v>18.720001</v>
      </c>
      <c r="AJ444">
        <v>0.34990655999999998</v>
      </c>
      <c r="AK444" t="s">
        <v>2152</v>
      </c>
      <c r="AL444">
        <v>-8.8799969999999995</v>
      </c>
      <c r="AM444">
        <v>-0.10949442</v>
      </c>
      <c r="AN444">
        <v>53.5</v>
      </c>
      <c r="AO444">
        <v>81.099999999999994</v>
      </c>
      <c r="AQ444">
        <v>1596085200</v>
      </c>
      <c r="AR444">
        <v>1596085200</v>
      </c>
      <c r="AS444">
        <v>1596085200</v>
      </c>
      <c r="AT444">
        <v>1.2</v>
      </c>
      <c r="AU444">
        <v>17.911707</v>
      </c>
      <c r="AV444">
        <v>1.6469942000000001E-2</v>
      </c>
      <c r="AW444" t="s">
        <v>150</v>
      </c>
      <c r="AX444">
        <v>4.032</v>
      </c>
      <c r="AY444">
        <v>293344000</v>
      </c>
      <c r="AZ444">
        <v>40.895000000000003</v>
      </c>
      <c r="BA444">
        <v>66.315430000000006</v>
      </c>
      <c r="BB444">
        <v>5.9045715000000003</v>
      </c>
      <c r="BC444">
        <v>8.9037669999999999E-2</v>
      </c>
      <c r="BD444">
        <v>66.932590000000005</v>
      </c>
      <c r="BE444">
        <v>5.2874146</v>
      </c>
      <c r="BF444">
        <v>7.8996120000000003E-2</v>
      </c>
      <c r="BG444">
        <v>21185304576</v>
      </c>
      <c r="BH444">
        <v>1.7659860999999999</v>
      </c>
      <c r="BI444">
        <v>15</v>
      </c>
      <c r="BJ444">
        <v>0</v>
      </c>
      <c r="BK444" t="b">
        <v>0</v>
      </c>
      <c r="BL444">
        <v>2</v>
      </c>
      <c r="BM444">
        <v>901090800000</v>
      </c>
      <c r="BN444" t="s">
        <v>2092</v>
      </c>
    </row>
    <row r="445" spans="1:66" x14ac:dyDescent="0.2">
      <c r="A445" t="s">
        <v>2094</v>
      </c>
      <c r="C445" t="s">
        <v>142</v>
      </c>
      <c r="D445" t="s">
        <v>143</v>
      </c>
      <c r="E445" t="s">
        <v>162</v>
      </c>
      <c r="F445" t="b">
        <v>0</v>
      </c>
      <c r="G445" t="s">
        <v>49</v>
      </c>
      <c r="H445" t="s">
        <v>490</v>
      </c>
      <c r="I445" t="s">
        <v>2153</v>
      </c>
      <c r="J445" t="s">
        <v>2095</v>
      </c>
      <c r="K445" t="s">
        <v>2154</v>
      </c>
      <c r="L445" t="s">
        <v>494</v>
      </c>
      <c r="M445" t="s">
        <v>225</v>
      </c>
      <c r="N445">
        <v>7200000</v>
      </c>
      <c r="O445" t="s">
        <v>495</v>
      </c>
      <c r="P445" t="b">
        <v>0</v>
      </c>
      <c r="Q445">
        <v>2.2599944999999999</v>
      </c>
      <c r="R445">
        <v>3.1696974999999998</v>
      </c>
      <c r="S445">
        <v>1589538852</v>
      </c>
      <c r="T445">
        <v>73.56</v>
      </c>
      <c r="U445">
        <v>75</v>
      </c>
      <c r="V445" t="s">
        <v>6503</v>
      </c>
      <c r="W445">
        <v>71.84</v>
      </c>
      <c r="X445">
        <v>305238</v>
      </c>
      <c r="Y445">
        <v>71.3</v>
      </c>
      <c r="Z445">
        <v>73.52</v>
      </c>
      <c r="AA445">
        <v>73.599999999999994</v>
      </c>
      <c r="AB445">
        <v>182</v>
      </c>
      <c r="AC445">
        <v>43</v>
      </c>
      <c r="AD445" t="s">
        <v>496</v>
      </c>
      <c r="AE445" t="s">
        <v>49</v>
      </c>
      <c r="AF445">
        <v>72.14</v>
      </c>
      <c r="AG445">
        <v>1139790</v>
      </c>
      <c r="AH445">
        <v>833127</v>
      </c>
      <c r="AI445">
        <v>22.109997</v>
      </c>
      <c r="AJ445">
        <v>0.42973753999999997</v>
      </c>
      <c r="AK445" t="s">
        <v>2155</v>
      </c>
      <c r="AL445">
        <v>-60.199997000000003</v>
      </c>
      <c r="AM445">
        <v>-0.45005980000000001</v>
      </c>
      <c r="AN445">
        <v>51.45</v>
      </c>
      <c r="AO445">
        <v>133.76</v>
      </c>
      <c r="AQ445">
        <v>1596609000</v>
      </c>
      <c r="AR445">
        <v>1596609000</v>
      </c>
      <c r="AS445">
        <v>1596609000</v>
      </c>
      <c r="AT445">
        <v>4</v>
      </c>
      <c r="AV445">
        <v>5.6100980000000002E-2</v>
      </c>
      <c r="AW445" t="s">
        <v>150</v>
      </c>
      <c r="AX445">
        <v>-7.54</v>
      </c>
      <c r="AY445">
        <v>200006000</v>
      </c>
      <c r="AZ445">
        <v>75.234999999999999</v>
      </c>
      <c r="BA445">
        <v>71.089429999999993</v>
      </c>
      <c r="BB445">
        <v>2.4705658000000001</v>
      </c>
      <c r="BC445">
        <v>3.4752928000000002E-2</v>
      </c>
      <c r="BD445">
        <v>99.315314999999998</v>
      </c>
      <c r="BE445">
        <v>-25.755317999999999</v>
      </c>
      <c r="BF445">
        <v>-0.25932875</v>
      </c>
      <c r="BG445">
        <v>14733037568</v>
      </c>
      <c r="BH445">
        <v>0.97773639999999995</v>
      </c>
      <c r="BI445">
        <v>15</v>
      </c>
      <c r="BJ445">
        <v>0</v>
      </c>
      <c r="BK445" t="b">
        <v>0</v>
      </c>
      <c r="BL445">
        <v>2</v>
      </c>
      <c r="BM445">
        <v>850723200000</v>
      </c>
      <c r="BN445" t="s">
        <v>2094</v>
      </c>
    </row>
    <row r="446" spans="1:66" x14ac:dyDescent="0.2">
      <c r="A446" t="s">
        <v>2096</v>
      </c>
      <c r="C446" t="s">
        <v>142</v>
      </c>
      <c r="D446" t="s">
        <v>143</v>
      </c>
      <c r="E446" t="s">
        <v>162</v>
      </c>
      <c r="F446" t="b">
        <v>0</v>
      </c>
      <c r="G446" t="s">
        <v>49</v>
      </c>
      <c r="H446" t="s">
        <v>490</v>
      </c>
      <c r="I446" t="s">
        <v>2156</v>
      </c>
      <c r="J446" t="s">
        <v>2097</v>
      </c>
      <c r="K446" t="s">
        <v>2157</v>
      </c>
      <c r="L446" t="s">
        <v>494</v>
      </c>
      <c r="M446" t="s">
        <v>225</v>
      </c>
      <c r="N446">
        <v>7200000</v>
      </c>
      <c r="O446" t="s">
        <v>495</v>
      </c>
      <c r="P446" t="b">
        <v>0</v>
      </c>
      <c r="Q446">
        <v>0.40999985</v>
      </c>
      <c r="R446">
        <v>1.4340674</v>
      </c>
      <c r="S446">
        <v>1589538844</v>
      </c>
      <c r="T446">
        <v>29</v>
      </c>
      <c r="U446">
        <v>29.29</v>
      </c>
      <c r="V446" t="s">
        <v>6504</v>
      </c>
      <c r="W446">
        <v>28.61</v>
      </c>
      <c r="X446">
        <v>593055</v>
      </c>
      <c r="Y446">
        <v>28.59</v>
      </c>
      <c r="Z446">
        <v>28.99</v>
      </c>
      <c r="AA446">
        <v>29.01</v>
      </c>
      <c r="AB446">
        <v>121</v>
      </c>
      <c r="AC446">
        <v>68</v>
      </c>
      <c r="AD446" t="s">
        <v>496</v>
      </c>
      <c r="AE446" t="s">
        <v>49</v>
      </c>
      <c r="AF446">
        <v>28.9</v>
      </c>
      <c r="AG446">
        <v>2027912</v>
      </c>
      <c r="AH446">
        <v>1132072</v>
      </c>
      <c r="AI446">
        <v>5.4599989999999998</v>
      </c>
      <c r="AJ446">
        <v>0.23194556999999999</v>
      </c>
      <c r="AK446" t="s">
        <v>2158</v>
      </c>
      <c r="AL446">
        <v>-19.18</v>
      </c>
      <c r="AM446">
        <v>-0.39809050000000001</v>
      </c>
      <c r="AN446">
        <v>23.54</v>
      </c>
      <c r="AO446">
        <v>48.18</v>
      </c>
      <c r="AQ446">
        <v>1595480400</v>
      </c>
      <c r="AR446">
        <v>1595480400</v>
      </c>
      <c r="AS446">
        <v>1595480400</v>
      </c>
      <c r="AT446">
        <v>2.4</v>
      </c>
      <c r="AU446">
        <v>13.488372</v>
      </c>
      <c r="AV446">
        <v>8.3945439999999996E-2</v>
      </c>
      <c r="AW446" t="s">
        <v>150</v>
      </c>
      <c r="AX446">
        <v>2.15</v>
      </c>
      <c r="AY446">
        <v>182864992</v>
      </c>
      <c r="AZ446">
        <v>30.613</v>
      </c>
      <c r="BA446">
        <v>29.481144</v>
      </c>
      <c r="BB446">
        <v>-0.48114394999999999</v>
      </c>
      <c r="BC446">
        <v>-1.6320396000000001E-2</v>
      </c>
      <c r="BD446">
        <v>36.983215000000001</v>
      </c>
      <c r="BE446">
        <v>-7.9832153000000003</v>
      </c>
      <c r="BF446">
        <v>-0.21586050000000001</v>
      </c>
      <c r="BG446">
        <v>5321615872</v>
      </c>
      <c r="BH446">
        <v>0.94730990000000004</v>
      </c>
      <c r="BI446">
        <v>15</v>
      </c>
      <c r="BJ446">
        <v>0</v>
      </c>
      <c r="BK446" t="b">
        <v>0</v>
      </c>
      <c r="BL446">
        <v>2</v>
      </c>
      <c r="BM446">
        <v>1444114800000</v>
      </c>
      <c r="BN446" t="s">
        <v>2096</v>
      </c>
    </row>
    <row r="447" spans="1:66" x14ac:dyDescent="0.2">
      <c r="A447" t="s">
        <v>2098</v>
      </c>
      <c r="C447" t="s">
        <v>142</v>
      </c>
      <c r="D447" t="s">
        <v>143</v>
      </c>
      <c r="E447" t="s">
        <v>162</v>
      </c>
      <c r="F447" t="b">
        <v>0</v>
      </c>
      <c r="G447" t="s">
        <v>49</v>
      </c>
      <c r="H447" t="s">
        <v>490</v>
      </c>
      <c r="I447" t="s">
        <v>2159</v>
      </c>
      <c r="J447" t="s">
        <v>2099</v>
      </c>
      <c r="K447" t="s">
        <v>2160</v>
      </c>
      <c r="L447" t="s">
        <v>494</v>
      </c>
      <c r="M447" t="s">
        <v>225</v>
      </c>
      <c r="N447">
        <v>7200000</v>
      </c>
      <c r="O447" t="s">
        <v>495</v>
      </c>
      <c r="P447" t="b">
        <v>0</v>
      </c>
      <c r="Q447">
        <v>-4.1000366000000003E-2</v>
      </c>
      <c r="R447">
        <v>-0.67769199999999996</v>
      </c>
      <c r="S447">
        <v>1589538859</v>
      </c>
      <c r="T447">
        <v>6.0090000000000003</v>
      </c>
      <c r="U447">
        <v>6.27</v>
      </c>
      <c r="V447" t="s">
        <v>6505</v>
      </c>
      <c r="W447">
        <v>6.008</v>
      </c>
      <c r="X447">
        <v>5888971</v>
      </c>
      <c r="Y447">
        <v>6.05</v>
      </c>
      <c r="Z447">
        <v>6.01</v>
      </c>
      <c r="AA447">
        <v>6.0149999999999997</v>
      </c>
      <c r="AB447">
        <v>5551</v>
      </c>
      <c r="AC447">
        <v>2300</v>
      </c>
      <c r="AD447" t="s">
        <v>496</v>
      </c>
      <c r="AE447" t="s">
        <v>49</v>
      </c>
      <c r="AF447">
        <v>6.1660000000000004</v>
      </c>
      <c r="AG447">
        <v>26291508</v>
      </c>
      <c r="AH447">
        <v>14612811</v>
      </c>
      <c r="AI447">
        <v>1.5604997</v>
      </c>
      <c r="AJ447">
        <v>0.35079231999999999</v>
      </c>
      <c r="AK447" t="s">
        <v>2161</v>
      </c>
      <c r="AL447">
        <v>-4.3609999999999998</v>
      </c>
      <c r="AM447">
        <v>-0.42054003000000001</v>
      </c>
      <c r="AN447">
        <v>4.4485000000000001</v>
      </c>
      <c r="AO447">
        <v>10.37</v>
      </c>
      <c r="AQ447">
        <v>1596034740</v>
      </c>
      <c r="AR447">
        <v>1596034740</v>
      </c>
      <c r="AS447">
        <v>1596034740</v>
      </c>
      <c r="AT447">
        <v>0.11</v>
      </c>
      <c r="AV447">
        <v>1.8181817999999999E-2</v>
      </c>
      <c r="AW447" t="s">
        <v>150</v>
      </c>
      <c r="AX447">
        <v>-2.8</v>
      </c>
      <c r="AY447">
        <v>2064700032</v>
      </c>
      <c r="AZ447">
        <v>29.064</v>
      </c>
      <c r="BA447">
        <v>6.0818570000000003</v>
      </c>
      <c r="BB447">
        <v>-7.2857379999999999E-2</v>
      </c>
      <c r="BC447">
        <v>-1.1979462999999999E-2</v>
      </c>
      <c r="BD447">
        <v>6.9861817000000004</v>
      </c>
      <c r="BE447">
        <v>-0.97718190000000005</v>
      </c>
      <c r="BF447">
        <v>-0.13987353</v>
      </c>
      <c r="BG447">
        <v>12406781952</v>
      </c>
      <c r="BH447">
        <v>0.20675062</v>
      </c>
      <c r="BI447">
        <v>15</v>
      </c>
      <c r="BJ447">
        <v>0</v>
      </c>
      <c r="BK447" t="b">
        <v>0</v>
      </c>
      <c r="BL447">
        <v>2</v>
      </c>
      <c r="BM447">
        <v>848304000000</v>
      </c>
      <c r="BN447" t="s">
        <v>2098</v>
      </c>
    </row>
    <row r="448" spans="1:66" x14ac:dyDescent="0.2">
      <c r="A448" t="s">
        <v>2100</v>
      </c>
      <c r="C448" t="s">
        <v>142</v>
      </c>
      <c r="D448" t="s">
        <v>143</v>
      </c>
      <c r="E448" t="s">
        <v>162</v>
      </c>
      <c r="F448" t="b">
        <v>0</v>
      </c>
      <c r="G448" t="s">
        <v>49</v>
      </c>
      <c r="H448" t="s">
        <v>490</v>
      </c>
      <c r="I448" t="s">
        <v>2162</v>
      </c>
      <c r="J448" t="s">
        <v>2101</v>
      </c>
      <c r="K448" t="s">
        <v>2163</v>
      </c>
      <c r="L448" t="s">
        <v>494</v>
      </c>
      <c r="M448" t="s">
        <v>225</v>
      </c>
      <c r="N448">
        <v>7200000</v>
      </c>
      <c r="O448" t="s">
        <v>495</v>
      </c>
      <c r="P448" t="b">
        <v>0</v>
      </c>
      <c r="Q448">
        <v>0.1800003</v>
      </c>
      <c r="R448">
        <v>0.23529452000000001</v>
      </c>
      <c r="S448">
        <v>1589538835</v>
      </c>
      <c r="T448">
        <v>76.680000000000007</v>
      </c>
      <c r="U448">
        <v>77.319999999999993</v>
      </c>
      <c r="V448" t="s">
        <v>6506</v>
      </c>
      <c r="W448">
        <v>76.2</v>
      </c>
      <c r="X448">
        <v>206761</v>
      </c>
      <c r="Y448">
        <v>76.5</v>
      </c>
      <c r="Z448">
        <v>76.66</v>
      </c>
      <c r="AA448">
        <v>76.7</v>
      </c>
      <c r="AB448">
        <v>434</v>
      </c>
      <c r="AC448">
        <v>67</v>
      </c>
      <c r="AD448" t="s">
        <v>496</v>
      </c>
      <c r="AE448" t="s">
        <v>49</v>
      </c>
      <c r="AF448">
        <v>76.400000000000006</v>
      </c>
      <c r="AG448">
        <v>880705</v>
      </c>
      <c r="AH448">
        <v>645482</v>
      </c>
      <c r="AI448">
        <v>14.439999</v>
      </c>
      <c r="AJ448">
        <v>0.23200512000000001</v>
      </c>
      <c r="AK448" t="s">
        <v>2164</v>
      </c>
      <c r="AL448">
        <v>-21.120003000000001</v>
      </c>
      <c r="AM448">
        <v>-0.21595094000000001</v>
      </c>
      <c r="AN448">
        <v>62.24</v>
      </c>
      <c r="AO448">
        <v>97.8</v>
      </c>
      <c r="AQ448">
        <v>1565659800</v>
      </c>
      <c r="AR448">
        <v>1525656600</v>
      </c>
      <c r="AS448">
        <v>1526016600</v>
      </c>
      <c r="AT448">
        <v>1.85</v>
      </c>
      <c r="AU448">
        <v>15.971672</v>
      </c>
      <c r="AV448">
        <v>2.4183006999999999E-2</v>
      </c>
      <c r="AW448" t="s">
        <v>150</v>
      </c>
      <c r="AX448">
        <v>4.8010000000000002</v>
      </c>
      <c r="AY448">
        <v>174482000</v>
      </c>
      <c r="AZ448">
        <v>42.652000000000001</v>
      </c>
      <c r="BA448">
        <v>76.804569999999998</v>
      </c>
      <c r="BB448">
        <v>-0.12457275399999999</v>
      </c>
      <c r="BC448">
        <v>-1.6219444999999999E-3</v>
      </c>
      <c r="BD448">
        <v>86.73818</v>
      </c>
      <c r="BE448">
        <v>-10.058182</v>
      </c>
      <c r="BF448">
        <v>-0.115960255</v>
      </c>
      <c r="BG448">
        <v>31321325568</v>
      </c>
      <c r="BH448">
        <v>1.7978054000000001</v>
      </c>
      <c r="BI448">
        <v>15</v>
      </c>
      <c r="BJ448">
        <v>0</v>
      </c>
      <c r="BK448" t="b">
        <v>0</v>
      </c>
      <c r="BL448">
        <v>2</v>
      </c>
      <c r="BM448">
        <v>898671600000</v>
      </c>
      <c r="BN448" t="s">
        <v>2100</v>
      </c>
    </row>
    <row r="449" spans="1:66" x14ac:dyDescent="0.2">
      <c r="A449" t="s">
        <v>2102</v>
      </c>
      <c r="C449" t="s">
        <v>142</v>
      </c>
      <c r="D449" t="s">
        <v>143</v>
      </c>
      <c r="E449" t="s">
        <v>162</v>
      </c>
      <c r="F449" t="b">
        <v>0</v>
      </c>
      <c r="G449" t="s">
        <v>49</v>
      </c>
      <c r="H449" t="s">
        <v>490</v>
      </c>
      <c r="I449" t="s">
        <v>2165</v>
      </c>
      <c r="J449" t="s">
        <v>2103</v>
      </c>
      <c r="K449" t="s">
        <v>2166</v>
      </c>
      <c r="L449" t="s">
        <v>494</v>
      </c>
      <c r="M449" t="s">
        <v>225</v>
      </c>
      <c r="N449">
        <v>7200000</v>
      </c>
      <c r="O449" t="s">
        <v>495</v>
      </c>
      <c r="P449" t="b">
        <v>0</v>
      </c>
      <c r="Q449">
        <v>-0.11999893</v>
      </c>
      <c r="R449">
        <v>-0.25072905000000001</v>
      </c>
      <c r="S449">
        <v>1589538815</v>
      </c>
      <c r="T449">
        <v>47.74</v>
      </c>
      <c r="U449">
        <v>47.91</v>
      </c>
      <c r="V449" t="s">
        <v>6507</v>
      </c>
      <c r="W449">
        <v>47.31</v>
      </c>
      <c r="X449">
        <v>414096</v>
      </c>
      <c r="Y449">
        <v>47.86</v>
      </c>
      <c r="Z449">
        <v>47.73</v>
      </c>
      <c r="AA449">
        <v>47.74</v>
      </c>
      <c r="AB449">
        <v>1333</v>
      </c>
      <c r="AC449">
        <v>1083</v>
      </c>
      <c r="AD449" t="s">
        <v>496</v>
      </c>
      <c r="AE449" t="s">
        <v>49</v>
      </c>
      <c r="AF449">
        <v>47.9</v>
      </c>
      <c r="AG449">
        <v>2298364</v>
      </c>
      <c r="AH449">
        <v>1552311</v>
      </c>
      <c r="AI449">
        <v>11.030003000000001</v>
      </c>
      <c r="AJ449">
        <v>0.30046317</v>
      </c>
      <c r="AK449" t="s">
        <v>2167</v>
      </c>
      <c r="AL449">
        <v>-6.7399979999999999</v>
      </c>
      <c r="AM449">
        <v>-0.12371509</v>
      </c>
      <c r="AN449">
        <v>36.71</v>
      </c>
      <c r="AO449">
        <v>54.48</v>
      </c>
      <c r="AQ449">
        <v>1596639540</v>
      </c>
      <c r="AR449">
        <v>1596639540</v>
      </c>
      <c r="AS449">
        <v>1596639540</v>
      </c>
      <c r="AT449">
        <v>1.57</v>
      </c>
      <c r="AU449">
        <v>22.287582</v>
      </c>
      <c r="AV449">
        <v>3.2804012E-2</v>
      </c>
      <c r="AW449" t="s">
        <v>150</v>
      </c>
      <c r="AX449">
        <v>2.1419999999999999</v>
      </c>
      <c r="AY449">
        <v>542273984</v>
      </c>
      <c r="AZ449">
        <v>37.597999999999999</v>
      </c>
      <c r="BA449">
        <v>45.492286999999997</v>
      </c>
      <c r="BB449">
        <v>2.2477149999999999</v>
      </c>
      <c r="BC449">
        <v>4.9408703999999998E-2</v>
      </c>
      <c r="BD449">
        <v>47.663634999999999</v>
      </c>
      <c r="BE449">
        <v>7.6366425000000002E-2</v>
      </c>
      <c r="BF449">
        <v>1.6021946999999999E-3</v>
      </c>
      <c r="BG449">
        <v>25920577536</v>
      </c>
      <c r="BH449">
        <v>1.2697484000000001</v>
      </c>
      <c r="BI449">
        <v>15</v>
      </c>
      <c r="BJ449">
        <v>0</v>
      </c>
      <c r="BK449" t="b">
        <v>0</v>
      </c>
      <c r="BL449">
        <v>2</v>
      </c>
      <c r="BM449">
        <v>1373526000000</v>
      </c>
      <c r="BN449" t="s">
        <v>2102</v>
      </c>
    </row>
    <row r="450" spans="1:66" x14ac:dyDescent="0.2">
      <c r="A450" t="s">
        <v>2104</v>
      </c>
      <c r="C450" t="s">
        <v>142</v>
      </c>
      <c r="D450" t="s">
        <v>143</v>
      </c>
      <c r="E450" t="s">
        <v>162</v>
      </c>
      <c r="F450" t="b">
        <v>0</v>
      </c>
      <c r="G450" t="s">
        <v>49</v>
      </c>
      <c r="H450" t="s">
        <v>490</v>
      </c>
      <c r="I450" t="s">
        <v>2168</v>
      </c>
      <c r="J450" t="s">
        <v>2105</v>
      </c>
      <c r="K450" t="s">
        <v>2169</v>
      </c>
      <c r="L450" t="s">
        <v>494</v>
      </c>
      <c r="M450" t="s">
        <v>225</v>
      </c>
      <c r="N450">
        <v>7200000</v>
      </c>
      <c r="O450" t="s">
        <v>495</v>
      </c>
      <c r="P450" t="b">
        <v>0</v>
      </c>
      <c r="Q450">
        <v>1.1800002999999999</v>
      </c>
      <c r="R450">
        <v>4.4013439999999999</v>
      </c>
      <c r="S450">
        <v>1589538859</v>
      </c>
      <c r="T450">
        <v>27.99</v>
      </c>
      <c r="U450">
        <v>28.16</v>
      </c>
      <c r="V450" t="s">
        <v>6508</v>
      </c>
      <c r="W450">
        <v>27</v>
      </c>
      <c r="X450">
        <v>1359576</v>
      </c>
      <c r="Y450">
        <v>26.81</v>
      </c>
      <c r="Z450">
        <v>27.98</v>
      </c>
      <c r="AA450">
        <v>27.98</v>
      </c>
      <c r="AB450">
        <v>4103</v>
      </c>
      <c r="AC450">
        <v>1778</v>
      </c>
      <c r="AD450" t="s">
        <v>496</v>
      </c>
      <c r="AE450" t="s">
        <v>49</v>
      </c>
      <c r="AF450">
        <v>27</v>
      </c>
      <c r="AG450">
        <v>4523095</v>
      </c>
      <c r="AH450">
        <v>2900693</v>
      </c>
      <c r="AI450">
        <v>7.9400005</v>
      </c>
      <c r="AJ450">
        <v>0.39600999999999997</v>
      </c>
      <c r="AK450" t="s">
        <v>2170</v>
      </c>
      <c r="AL450">
        <v>-6.6499996000000001</v>
      </c>
      <c r="AM450">
        <v>-0.1919746</v>
      </c>
      <c r="AN450">
        <v>20.05</v>
      </c>
      <c r="AO450">
        <v>34.64</v>
      </c>
      <c r="AQ450">
        <v>1597294800</v>
      </c>
      <c r="AR450">
        <v>1597294800</v>
      </c>
      <c r="AS450">
        <v>1597294800</v>
      </c>
      <c r="AT450">
        <v>0.8</v>
      </c>
      <c r="AU450">
        <v>2.0247394999999999</v>
      </c>
      <c r="AV450">
        <v>2.9839613000000001E-2</v>
      </c>
      <c r="AW450" t="s">
        <v>150</v>
      </c>
      <c r="AX450">
        <v>13.824</v>
      </c>
      <c r="AY450">
        <v>614745024</v>
      </c>
      <c r="AZ450">
        <v>27.564</v>
      </c>
      <c r="BA450">
        <v>25.154572000000002</v>
      </c>
      <c r="BB450">
        <v>2.8354282</v>
      </c>
      <c r="BC450">
        <v>0.11272020000000001</v>
      </c>
      <c r="BD450">
        <v>27.557832999999999</v>
      </c>
      <c r="BE450">
        <v>0.43216705</v>
      </c>
      <c r="BF450">
        <v>1.5682185000000001E-2</v>
      </c>
      <c r="BG450">
        <v>17206712320</v>
      </c>
      <c r="BH450">
        <v>1.015455</v>
      </c>
      <c r="BI450">
        <v>15</v>
      </c>
      <c r="BJ450">
        <v>0</v>
      </c>
      <c r="BK450" t="b">
        <v>0</v>
      </c>
      <c r="BL450">
        <v>2</v>
      </c>
      <c r="BM450">
        <v>850723200000</v>
      </c>
      <c r="BN450" t="s">
        <v>2104</v>
      </c>
    </row>
    <row r="451" spans="1:66" x14ac:dyDescent="0.2">
      <c r="A451" t="s">
        <v>2106</v>
      </c>
      <c r="C451" t="s">
        <v>142</v>
      </c>
      <c r="D451" t="s">
        <v>143</v>
      </c>
      <c r="E451" t="s">
        <v>162</v>
      </c>
      <c r="F451" t="b">
        <v>0</v>
      </c>
      <c r="G451" t="s">
        <v>49</v>
      </c>
      <c r="H451" t="s">
        <v>490</v>
      </c>
      <c r="I451" t="s">
        <v>2171</v>
      </c>
      <c r="J451" t="s">
        <v>2107</v>
      </c>
      <c r="K451" t="s">
        <v>2172</v>
      </c>
      <c r="L451" t="s">
        <v>494</v>
      </c>
      <c r="M451" t="s">
        <v>225</v>
      </c>
      <c r="N451">
        <v>7200000</v>
      </c>
      <c r="O451" t="s">
        <v>495</v>
      </c>
      <c r="P451" t="b">
        <v>0</v>
      </c>
      <c r="Q451">
        <v>5.0001144000000001E-3</v>
      </c>
      <c r="R451">
        <v>3.6510512000000002E-2</v>
      </c>
      <c r="S451">
        <v>1589538859</v>
      </c>
      <c r="T451">
        <v>13.7</v>
      </c>
      <c r="U451">
        <v>13.92</v>
      </c>
      <c r="V451" t="s">
        <v>6509</v>
      </c>
      <c r="W451">
        <v>13.69</v>
      </c>
      <c r="X451">
        <v>4342462</v>
      </c>
      <c r="Y451">
        <v>13.695</v>
      </c>
      <c r="Z451">
        <v>13.69</v>
      </c>
      <c r="AA451">
        <v>13.7</v>
      </c>
      <c r="AB451">
        <v>9104</v>
      </c>
      <c r="AC451">
        <v>2882</v>
      </c>
      <c r="AD451" t="s">
        <v>496</v>
      </c>
      <c r="AE451" t="s">
        <v>49</v>
      </c>
      <c r="AF451">
        <v>13.82</v>
      </c>
      <c r="AG451">
        <v>18832202</v>
      </c>
      <c r="AH451">
        <v>12531850</v>
      </c>
      <c r="AI451">
        <v>3.2939997000000001</v>
      </c>
      <c r="AJ451">
        <v>0.3165481</v>
      </c>
      <c r="AK451" t="s">
        <v>2173</v>
      </c>
      <c r="AL451">
        <v>-3.0479994000000001</v>
      </c>
      <c r="AM451">
        <v>-0.18199185000000001</v>
      </c>
      <c r="AN451">
        <v>10.406000000000001</v>
      </c>
      <c r="AO451">
        <v>16.748000000000001</v>
      </c>
      <c r="AQ451">
        <v>1597314600</v>
      </c>
      <c r="AR451">
        <v>1597314600</v>
      </c>
      <c r="AS451">
        <v>1597314600</v>
      </c>
      <c r="AT451">
        <v>0.6</v>
      </c>
      <c r="AU451">
        <v>16.809816000000001</v>
      </c>
      <c r="AV451">
        <v>4.3811610000000001E-2</v>
      </c>
      <c r="AW451" t="s">
        <v>150</v>
      </c>
      <c r="AX451">
        <v>0.81499999999999995</v>
      </c>
      <c r="AY451">
        <v>4742929920</v>
      </c>
      <c r="AZ451">
        <v>6.6849999999999996</v>
      </c>
      <c r="BA451">
        <v>12.603256999999999</v>
      </c>
      <c r="BB451">
        <v>1.0967426</v>
      </c>
      <c r="BC451">
        <v>8.7020570000000005E-2</v>
      </c>
      <c r="BD451">
        <v>14.184825</v>
      </c>
      <c r="BE451">
        <v>-0.48482512999999999</v>
      </c>
      <c r="BF451">
        <v>-3.4179139999999997E-2</v>
      </c>
      <c r="BG451">
        <v>64978137088</v>
      </c>
      <c r="BH451">
        <v>2.0493643000000001</v>
      </c>
      <c r="BI451">
        <v>15</v>
      </c>
      <c r="BJ451">
        <v>0</v>
      </c>
      <c r="BK451" t="b">
        <v>0</v>
      </c>
      <c r="BL451">
        <v>2</v>
      </c>
      <c r="BM451">
        <v>848304000000</v>
      </c>
      <c r="BN451" t="s">
        <v>2106</v>
      </c>
    </row>
    <row r="452" spans="1:66" x14ac:dyDescent="0.2">
      <c r="A452" t="s">
        <v>2108</v>
      </c>
      <c r="C452" t="s">
        <v>142</v>
      </c>
      <c r="D452" t="s">
        <v>143</v>
      </c>
      <c r="E452" t="s">
        <v>162</v>
      </c>
      <c r="F452" t="b">
        <v>0</v>
      </c>
      <c r="G452" t="s">
        <v>49</v>
      </c>
      <c r="H452" t="s">
        <v>490</v>
      </c>
      <c r="I452" t="s">
        <v>2174</v>
      </c>
      <c r="J452" t="s">
        <v>2109</v>
      </c>
      <c r="K452" t="s">
        <v>2175</v>
      </c>
      <c r="L452" t="s">
        <v>494</v>
      </c>
      <c r="M452" t="s">
        <v>225</v>
      </c>
      <c r="N452">
        <v>7200000</v>
      </c>
      <c r="O452" t="s">
        <v>495</v>
      </c>
      <c r="P452" t="b">
        <v>0</v>
      </c>
      <c r="Q452">
        <v>0.91999816999999995</v>
      </c>
      <c r="R452">
        <v>1.007665</v>
      </c>
      <c r="S452">
        <v>1589538863</v>
      </c>
      <c r="T452">
        <v>92.22</v>
      </c>
      <c r="U452">
        <v>92.78</v>
      </c>
      <c r="V452" t="s">
        <v>6510</v>
      </c>
      <c r="W452">
        <v>91.04</v>
      </c>
      <c r="X452">
        <v>117980</v>
      </c>
      <c r="Y452">
        <v>91.3</v>
      </c>
      <c r="Z452">
        <v>92.16</v>
      </c>
      <c r="AA452">
        <v>92.22</v>
      </c>
      <c r="AB452">
        <v>377</v>
      </c>
      <c r="AC452">
        <v>100</v>
      </c>
      <c r="AD452" t="s">
        <v>496</v>
      </c>
      <c r="AE452" t="s">
        <v>49</v>
      </c>
      <c r="AF452">
        <v>91.38</v>
      </c>
      <c r="AG452">
        <v>635497</v>
      </c>
      <c r="AH452">
        <v>501159</v>
      </c>
      <c r="AI452">
        <v>14.599997999999999</v>
      </c>
      <c r="AJ452">
        <v>0.18809582</v>
      </c>
      <c r="AK452" t="s">
        <v>2176</v>
      </c>
      <c r="AL452">
        <v>-25.029999</v>
      </c>
      <c r="AM452">
        <v>-0.21347547</v>
      </c>
      <c r="AN452">
        <v>77.62</v>
      </c>
      <c r="AO452">
        <v>117.25</v>
      </c>
      <c r="AQ452">
        <v>1596693600</v>
      </c>
      <c r="AR452">
        <v>1596693600</v>
      </c>
      <c r="AS452">
        <v>1596693600</v>
      </c>
      <c r="AT452">
        <v>0.7</v>
      </c>
      <c r="AU452">
        <v>29.128239000000001</v>
      </c>
      <c r="AV452">
        <v>7.6670315999999997E-3</v>
      </c>
      <c r="AW452" t="s">
        <v>150</v>
      </c>
      <c r="AX452">
        <v>3.1659999999999999</v>
      </c>
      <c r="AY452">
        <v>226819008</v>
      </c>
      <c r="AZ452">
        <v>26.744</v>
      </c>
      <c r="BA452">
        <v>92.902280000000005</v>
      </c>
      <c r="BB452">
        <v>-0.68228149999999999</v>
      </c>
      <c r="BC452">
        <v>-7.3440770000000001E-3</v>
      </c>
      <c r="BD452">
        <v>100.4114</v>
      </c>
      <c r="BE452">
        <v>-8.1913990000000005</v>
      </c>
      <c r="BF452">
        <v>-8.1578373999999995E-2</v>
      </c>
      <c r="BG452">
        <v>20917250048</v>
      </c>
      <c r="BH452">
        <v>3.4482503000000002</v>
      </c>
      <c r="BI452">
        <v>15</v>
      </c>
      <c r="BJ452">
        <v>0</v>
      </c>
      <c r="BK452" t="b">
        <v>0</v>
      </c>
      <c r="BL452">
        <v>2</v>
      </c>
      <c r="BM452">
        <v>901090800000</v>
      </c>
      <c r="BN452" t="s">
        <v>2108</v>
      </c>
    </row>
    <row r="453" spans="1:66" x14ac:dyDescent="0.2">
      <c r="A453" t="s">
        <v>2110</v>
      </c>
      <c r="C453" t="s">
        <v>142</v>
      </c>
      <c r="D453" t="s">
        <v>143</v>
      </c>
      <c r="E453" t="s">
        <v>162</v>
      </c>
      <c r="F453" t="b">
        <v>0</v>
      </c>
      <c r="G453" t="s">
        <v>49</v>
      </c>
      <c r="H453" t="s">
        <v>490</v>
      </c>
      <c r="I453" t="s">
        <v>2177</v>
      </c>
      <c r="J453" t="s">
        <v>2111</v>
      </c>
      <c r="K453" t="s">
        <v>2178</v>
      </c>
      <c r="L453" t="s">
        <v>494</v>
      </c>
      <c r="M453" t="s">
        <v>225</v>
      </c>
      <c r="N453">
        <v>7200000</v>
      </c>
      <c r="O453" t="s">
        <v>495</v>
      </c>
      <c r="P453" t="b">
        <v>0</v>
      </c>
      <c r="Q453">
        <v>2.1999970000000002</v>
      </c>
      <c r="R453">
        <v>1.1267590000000001</v>
      </c>
      <c r="S453">
        <v>1589538859</v>
      </c>
      <c r="T453">
        <v>197.45</v>
      </c>
      <c r="U453">
        <v>199</v>
      </c>
      <c r="V453" t="s">
        <v>6511</v>
      </c>
      <c r="W453">
        <v>196.2</v>
      </c>
      <c r="X453">
        <v>214214</v>
      </c>
      <c r="Y453">
        <v>195.25</v>
      </c>
      <c r="Z453">
        <v>197.4</v>
      </c>
      <c r="AA453">
        <v>197.45</v>
      </c>
      <c r="AB453">
        <v>379</v>
      </c>
      <c r="AC453">
        <v>756</v>
      </c>
      <c r="AD453" t="s">
        <v>496</v>
      </c>
      <c r="AE453" t="s">
        <v>49</v>
      </c>
      <c r="AF453">
        <v>196.65</v>
      </c>
      <c r="AG453">
        <v>1333011</v>
      </c>
      <c r="AH453">
        <v>826145</v>
      </c>
      <c r="AI453">
        <v>35.25</v>
      </c>
      <c r="AJ453">
        <v>0.2173243</v>
      </c>
      <c r="AK453" t="s">
        <v>2179</v>
      </c>
      <c r="AL453">
        <v>-120.000015</v>
      </c>
      <c r="AM453">
        <v>-0.37801233000000001</v>
      </c>
      <c r="AN453">
        <v>162.19999999999999</v>
      </c>
      <c r="AO453">
        <v>317.45</v>
      </c>
      <c r="AQ453">
        <v>1596691800</v>
      </c>
      <c r="AR453">
        <v>1596691800</v>
      </c>
      <c r="AS453">
        <v>1596691800</v>
      </c>
      <c r="AT453">
        <v>3.85</v>
      </c>
      <c r="AU453">
        <v>28.203113999999999</v>
      </c>
      <c r="AV453">
        <v>1.9718309999999999E-2</v>
      </c>
      <c r="AW453" t="s">
        <v>150</v>
      </c>
      <c r="AX453">
        <v>7.0010000000000003</v>
      </c>
      <c r="AY453">
        <v>195968992</v>
      </c>
      <c r="AZ453">
        <v>34.378999999999998</v>
      </c>
      <c r="BA453">
        <v>208.26</v>
      </c>
      <c r="BB453">
        <v>-10.809998</v>
      </c>
      <c r="BC453">
        <v>-5.1906260000000003E-2</v>
      </c>
      <c r="BD453">
        <v>256.77140000000003</v>
      </c>
      <c r="BE453">
        <v>-59.321396</v>
      </c>
      <c r="BF453">
        <v>-0.23102805000000001</v>
      </c>
      <c r="BG453">
        <v>38694076416</v>
      </c>
      <c r="BH453">
        <v>5.7433313999999998</v>
      </c>
      <c r="BI453">
        <v>15</v>
      </c>
      <c r="BJ453">
        <v>0</v>
      </c>
      <c r="BK453" t="b">
        <v>0</v>
      </c>
      <c r="BL453">
        <v>2</v>
      </c>
      <c r="BM453">
        <v>898671600000</v>
      </c>
      <c r="BN453" t="s">
        <v>2110</v>
      </c>
    </row>
    <row r="454" spans="1:66" x14ac:dyDescent="0.2">
      <c r="A454" t="s">
        <v>2112</v>
      </c>
      <c r="C454" t="s">
        <v>142</v>
      </c>
      <c r="D454" t="s">
        <v>143</v>
      </c>
      <c r="E454" t="s">
        <v>162</v>
      </c>
      <c r="F454" t="b">
        <v>0</v>
      </c>
      <c r="G454" t="s">
        <v>49</v>
      </c>
      <c r="H454" t="s">
        <v>490</v>
      </c>
      <c r="I454" t="s">
        <v>2180</v>
      </c>
      <c r="J454" t="s">
        <v>2113</v>
      </c>
      <c r="K454" t="s">
        <v>2181</v>
      </c>
      <c r="L454" t="s">
        <v>494</v>
      </c>
      <c r="M454" t="s">
        <v>225</v>
      </c>
      <c r="N454">
        <v>7200000</v>
      </c>
      <c r="O454" t="s">
        <v>495</v>
      </c>
      <c r="P454" t="b">
        <v>0</v>
      </c>
      <c r="Q454">
        <v>-0.20999908</v>
      </c>
      <c r="R454">
        <v>-0.53873545</v>
      </c>
      <c r="S454">
        <v>1589538859</v>
      </c>
      <c r="T454">
        <v>38.770000000000003</v>
      </c>
      <c r="U454">
        <v>39.06</v>
      </c>
      <c r="V454" t="s">
        <v>6512</v>
      </c>
      <c r="W454">
        <v>38.53</v>
      </c>
      <c r="X454">
        <v>762277</v>
      </c>
      <c r="Y454">
        <v>38.979999999999997</v>
      </c>
      <c r="Z454">
        <v>38.75</v>
      </c>
      <c r="AA454">
        <v>38.770000000000003</v>
      </c>
      <c r="AB454">
        <v>1207</v>
      </c>
      <c r="AC454">
        <v>61</v>
      </c>
      <c r="AD454" t="s">
        <v>496</v>
      </c>
      <c r="AE454" t="s">
        <v>49</v>
      </c>
      <c r="AF454">
        <v>38.96</v>
      </c>
      <c r="AG454">
        <v>2968175</v>
      </c>
      <c r="AH454">
        <v>1724093</v>
      </c>
      <c r="AI454">
        <v>14.52</v>
      </c>
      <c r="AJ454">
        <v>0.59876289999999999</v>
      </c>
      <c r="AK454" t="s">
        <v>2182</v>
      </c>
      <c r="AL454">
        <v>-12.77</v>
      </c>
      <c r="AM454">
        <v>-0.24776872999999999</v>
      </c>
      <c r="AN454">
        <v>24.25</v>
      </c>
      <c r="AO454">
        <v>51.54</v>
      </c>
      <c r="AQ454">
        <v>1596105000</v>
      </c>
      <c r="AR454">
        <v>1596105000</v>
      </c>
      <c r="AS454">
        <v>1596105000</v>
      </c>
      <c r="AT454">
        <v>0.84</v>
      </c>
      <c r="AU454">
        <v>11.436578000000001</v>
      </c>
      <c r="AV454">
        <v>2.1549512E-2</v>
      </c>
      <c r="AW454" t="s">
        <v>150</v>
      </c>
      <c r="AX454">
        <v>3.39</v>
      </c>
      <c r="AY454">
        <v>557409984</v>
      </c>
      <c r="AZ454">
        <v>30.82</v>
      </c>
      <c r="BA454">
        <v>37.651000000000003</v>
      </c>
      <c r="BB454">
        <v>1.1189994999999999</v>
      </c>
      <c r="BC454">
        <v>2.9720311999999999E-2</v>
      </c>
      <c r="BD454">
        <v>44.16769</v>
      </c>
      <c r="BE454">
        <v>-5.3976899999999999</v>
      </c>
      <c r="BF454">
        <v>-0.12220901000000001</v>
      </c>
      <c r="BG454">
        <v>25692839936</v>
      </c>
      <c r="BH454">
        <v>1.2579494</v>
      </c>
      <c r="BI454">
        <v>15</v>
      </c>
      <c r="BJ454">
        <v>0</v>
      </c>
      <c r="BK454" t="b">
        <v>0</v>
      </c>
      <c r="BL454">
        <v>2</v>
      </c>
      <c r="BM454">
        <v>910598400000</v>
      </c>
      <c r="BN454" t="s">
        <v>2112</v>
      </c>
    </row>
    <row r="455" spans="1:66" x14ac:dyDescent="0.2">
      <c r="A455" t="s">
        <v>2114</v>
      </c>
      <c r="C455" t="s">
        <v>142</v>
      </c>
      <c r="D455" t="s">
        <v>143</v>
      </c>
      <c r="E455" t="s">
        <v>162</v>
      </c>
      <c r="F455" t="b">
        <v>0</v>
      </c>
      <c r="G455" t="s">
        <v>49</v>
      </c>
      <c r="H455" t="s">
        <v>490</v>
      </c>
      <c r="I455" t="s">
        <v>2183</v>
      </c>
      <c r="J455" t="s">
        <v>2115</v>
      </c>
      <c r="K455" t="s">
        <v>2184</v>
      </c>
      <c r="L455" t="s">
        <v>494</v>
      </c>
      <c r="M455" t="s">
        <v>225</v>
      </c>
      <c r="N455">
        <v>7200000</v>
      </c>
      <c r="O455" t="s">
        <v>495</v>
      </c>
      <c r="P455" t="b">
        <v>0</v>
      </c>
      <c r="Q455">
        <v>0.52500150000000001</v>
      </c>
      <c r="R455">
        <v>1.2437848</v>
      </c>
      <c r="S455">
        <v>1589538862</v>
      </c>
      <c r="T455">
        <v>42.734999999999999</v>
      </c>
      <c r="U455">
        <v>43.53</v>
      </c>
      <c r="V455" t="s">
        <v>6513</v>
      </c>
      <c r="W455">
        <v>42.39</v>
      </c>
      <c r="X455">
        <v>1895550</v>
      </c>
      <c r="Y455">
        <v>42.21</v>
      </c>
      <c r="Z455">
        <v>42.71</v>
      </c>
      <c r="AA455">
        <v>42.725000000000001</v>
      </c>
      <c r="AB455">
        <v>1393</v>
      </c>
      <c r="AC455">
        <v>165</v>
      </c>
      <c r="AD455" t="s">
        <v>496</v>
      </c>
      <c r="AE455" t="s">
        <v>49</v>
      </c>
      <c r="AF455">
        <v>42.7</v>
      </c>
      <c r="AG455">
        <v>6336973</v>
      </c>
      <c r="AH455">
        <v>4344147</v>
      </c>
      <c r="AI455">
        <v>5.380001</v>
      </c>
      <c r="AJ455">
        <v>0.14402358000000001</v>
      </c>
      <c r="AK455" t="s">
        <v>2185</v>
      </c>
      <c r="AL455">
        <v>-29.434998</v>
      </c>
      <c r="AM455">
        <v>-0.40785642999999999</v>
      </c>
      <c r="AN455">
        <v>37.354999999999997</v>
      </c>
      <c r="AO455">
        <v>72.17</v>
      </c>
      <c r="AQ455">
        <v>1595998800</v>
      </c>
      <c r="AR455">
        <v>1595998800</v>
      </c>
      <c r="AS455">
        <v>1595998800</v>
      </c>
      <c r="AT455">
        <v>3.3</v>
      </c>
      <c r="AU455">
        <v>4.9825115000000002</v>
      </c>
      <c r="AV455">
        <v>7.8180529999999998E-2</v>
      </c>
      <c r="AW455" t="s">
        <v>150</v>
      </c>
      <c r="AX455">
        <v>8.577</v>
      </c>
      <c r="AY455">
        <v>918478976</v>
      </c>
      <c r="AZ455">
        <v>46.295999999999999</v>
      </c>
      <c r="BA455">
        <v>44.657429999999998</v>
      </c>
      <c r="BB455">
        <v>-1.9224281000000001</v>
      </c>
      <c r="BC455">
        <v>-4.3048339999999997E-2</v>
      </c>
      <c r="BD455">
        <v>58.168182000000002</v>
      </c>
      <c r="BE455">
        <v>-15.433182</v>
      </c>
      <c r="BF455">
        <v>-0.26532</v>
      </c>
      <c r="BG455">
        <v>39251197952</v>
      </c>
      <c r="BH455">
        <v>0.92308190000000001</v>
      </c>
      <c r="BI455">
        <v>15</v>
      </c>
      <c r="BJ455">
        <v>0</v>
      </c>
      <c r="BK455" t="b">
        <v>0</v>
      </c>
      <c r="BL455">
        <v>2</v>
      </c>
      <c r="BM455">
        <v>850723200000</v>
      </c>
      <c r="BN455" t="s">
        <v>2114</v>
      </c>
    </row>
    <row r="456" spans="1:66" x14ac:dyDescent="0.2">
      <c r="A456" t="s">
        <v>2116</v>
      </c>
      <c r="C456" t="s">
        <v>142</v>
      </c>
      <c r="D456" t="s">
        <v>143</v>
      </c>
      <c r="E456" t="s">
        <v>162</v>
      </c>
      <c r="F456" t="b">
        <v>0</v>
      </c>
      <c r="G456" t="s">
        <v>49</v>
      </c>
      <c r="H456" t="s">
        <v>490</v>
      </c>
      <c r="I456" t="s">
        <v>2186</v>
      </c>
      <c r="J456" t="s">
        <v>2117</v>
      </c>
      <c r="K456" t="s">
        <v>2187</v>
      </c>
      <c r="L456" t="s">
        <v>494</v>
      </c>
      <c r="M456" t="s">
        <v>225</v>
      </c>
      <c r="N456">
        <v>7200000</v>
      </c>
      <c r="O456" t="s">
        <v>495</v>
      </c>
      <c r="P456" t="b">
        <v>0</v>
      </c>
      <c r="Q456">
        <v>1.6000061000000001</v>
      </c>
      <c r="R456">
        <v>1.0943954</v>
      </c>
      <c r="S456">
        <v>1589538844</v>
      </c>
      <c r="T456">
        <v>147.80000000000001</v>
      </c>
      <c r="U456">
        <v>149.25</v>
      </c>
      <c r="V456" t="s">
        <v>6514</v>
      </c>
      <c r="W456">
        <v>146.35</v>
      </c>
      <c r="X456">
        <v>179080</v>
      </c>
      <c r="Y456">
        <v>146.19999999999999</v>
      </c>
      <c r="Z456">
        <v>147.75</v>
      </c>
      <c r="AA456">
        <v>147.9</v>
      </c>
      <c r="AB456">
        <v>35</v>
      </c>
      <c r="AC456">
        <v>142</v>
      </c>
      <c r="AD456" t="s">
        <v>496</v>
      </c>
      <c r="AE456" t="s">
        <v>49</v>
      </c>
      <c r="AF456">
        <v>146.5</v>
      </c>
      <c r="AG456">
        <v>945411</v>
      </c>
      <c r="AH456">
        <v>575920</v>
      </c>
      <c r="AI456">
        <v>54.880004999999997</v>
      </c>
      <c r="AJ456">
        <v>0.59061562999999995</v>
      </c>
      <c r="AK456" t="s">
        <v>2188</v>
      </c>
      <c r="AL456">
        <v>-11.099990999999999</v>
      </c>
      <c r="AM456">
        <v>-6.9855200000000006E-2</v>
      </c>
      <c r="AN456">
        <v>92.92</v>
      </c>
      <c r="AO456">
        <v>158.9</v>
      </c>
      <c r="AQ456">
        <v>1572274740</v>
      </c>
      <c r="AR456">
        <v>1518519540</v>
      </c>
      <c r="AS456">
        <v>1519041600</v>
      </c>
      <c r="AT456">
        <v>2.9</v>
      </c>
      <c r="AU456">
        <v>24.748826999999999</v>
      </c>
      <c r="AV456">
        <v>1.9835842999999999E-2</v>
      </c>
      <c r="AW456" t="s">
        <v>150</v>
      </c>
      <c r="AX456">
        <v>5.9720000000000004</v>
      </c>
      <c r="AY456">
        <v>183347008</v>
      </c>
      <c r="AZ456">
        <v>33.204000000000001</v>
      </c>
      <c r="BA456">
        <v>136.18143000000001</v>
      </c>
      <c r="BB456">
        <v>11.618575999999999</v>
      </c>
      <c r="BC456">
        <v>8.5316890000000006E-2</v>
      </c>
      <c r="BD456">
        <v>139.12679</v>
      </c>
      <c r="BE456">
        <v>8.6732180000000003</v>
      </c>
      <c r="BF456">
        <v>6.2340385999999998E-2</v>
      </c>
      <c r="BG456">
        <v>27110805504</v>
      </c>
      <c r="BH456">
        <v>4.4512710000000002</v>
      </c>
      <c r="BI456">
        <v>15</v>
      </c>
      <c r="BJ456">
        <v>0</v>
      </c>
      <c r="BK456" t="b">
        <v>0</v>
      </c>
      <c r="BL456">
        <v>2</v>
      </c>
      <c r="BM456">
        <v>981360000000</v>
      </c>
      <c r="BN456" t="s">
        <v>2116</v>
      </c>
    </row>
    <row r="457" spans="1:66" x14ac:dyDescent="0.2">
      <c r="A457" t="s">
        <v>2118</v>
      </c>
      <c r="C457" t="s">
        <v>142</v>
      </c>
      <c r="D457" t="s">
        <v>143</v>
      </c>
      <c r="E457" t="s">
        <v>162</v>
      </c>
      <c r="F457" t="b">
        <v>0</v>
      </c>
      <c r="G457" t="s">
        <v>49</v>
      </c>
      <c r="H457" t="s">
        <v>490</v>
      </c>
      <c r="I457" t="s">
        <v>2189</v>
      </c>
      <c r="J457" t="s">
        <v>2119</v>
      </c>
      <c r="K457" t="s">
        <v>2190</v>
      </c>
      <c r="L457" t="s">
        <v>494</v>
      </c>
      <c r="M457" t="s">
        <v>225</v>
      </c>
      <c r="N457">
        <v>7200000</v>
      </c>
      <c r="O457" t="s">
        <v>495</v>
      </c>
      <c r="P457" t="b">
        <v>0</v>
      </c>
      <c r="Q457">
        <v>0.91999816999999995</v>
      </c>
      <c r="R457">
        <v>0.88546499999999995</v>
      </c>
      <c r="S457">
        <v>1589538861</v>
      </c>
      <c r="T457">
        <v>104.82</v>
      </c>
      <c r="U457">
        <v>105.48</v>
      </c>
      <c r="V457" t="s">
        <v>6515</v>
      </c>
      <c r="W457">
        <v>104.58</v>
      </c>
      <c r="X457">
        <v>996750</v>
      </c>
      <c r="Y457">
        <v>103.9</v>
      </c>
      <c r="Z457">
        <v>104.8</v>
      </c>
      <c r="AA457">
        <v>104.84</v>
      </c>
      <c r="AB457">
        <v>767</v>
      </c>
      <c r="AC457">
        <v>565</v>
      </c>
      <c r="AD457" t="s">
        <v>496</v>
      </c>
      <c r="AE457" t="s">
        <v>49</v>
      </c>
      <c r="AF457">
        <v>104.86</v>
      </c>
      <c r="AG457">
        <v>4744795</v>
      </c>
      <c r="AH457">
        <v>3062630</v>
      </c>
      <c r="AI457">
        <v>22.690002</v>
      </c>
      <c r="AJ457">
        <v>0.27626938000000001</v>
      </c>
      <c r="AK457" t="s">
        <v>2191</v>
      </c>
      <c r="AL457">
        <v>-24.780006</v>
      </c>
      <c r="AM457">
        <v>-0.19120374000000001</v>
      </c>
      <c r="AN457">
        <v>82.13</v>
      </c>
      <c r="AO457">
        <v>129.6</v>
      </c>
      <c r="AQ457">
        <v>1595845800</v>
      </c>
      <c r="AR457">
        <v>1595845800</v>
      </c>
      <c r="AS457">
        <v>1595845800</v>
      </c>
      <c r="AT457">
        <v>1.58</v>
      </c>
      <c r="AU457">
        <v>29.435549999999999</v>
      </c>
      <c r="AV457">
        <v>1.520693E-2</v>
      </c>
      <c r="AW457" t="s">
        <v>150</v>
      </c>
      <c r="AX457">
        <v>3.5609999999999999</v>
      </c>
      <c r="AY457">
        <v>1193650048</v>
      </c>
      <c r="AZ457">
        <v>25.774000000000001</v>
      </c>
      <c r="BA457">
        <v>106.359146</v>
      </c>
      <c r="BB457">
        <v>-1.5391463999999999</v>
      </c>
      <c r="BC457">
        <v>-1.4471217999999999E-2</v>
      </c>
      <c r="BD457">
        <v>115.381676</v>
      </c>
      <c r="BE457">
        <v>-10.561676</v>
      </c>
      <c r="BF457">
        <v>-9.1536859999999998E-2</v>
      </c>
      <c r="BG457">
        <v>125118398464</v>
      </c>
      <c r="BH457">
        <v>4.0668892999999997</v>
      </c>
      <c r="BI457">
        <v>15</v>
      </c>
      <c r="BJ457">
        <v>0</v>
      </c>
      <c r="BK457" t="b">
        <v>0</v>
      </c>
      <c r="BL457">
        <v>2</v>
      </c>
      <c r="BM457">
        <v>892105200000</v>
      </c>
      <c r="BN457" t="s">
        <v>2118</v>
      </c>
    </row>
    <row r="458" spans="1:66" x14ac:dyDescent="0.2">
      <c r="A458" t="s">
        <v>2120</v>
      </c>
      <c r="C458" t="s">
        <v>142</v>
      </c>
      <c r="D458" t="s">
        <v>143</v>
      </c>
      <c r="E458" t="s">
        <v>162</v>
      </c>
      <c r="F458" t="b">
        <v>0</v>
      </c>
      <c r="G458" t="s">
        <v>49</v>
      </c>
      <c r="H458" t="s">
        <v>490</v>
      </c>
      <c r="I458" t="s">
        <v>2192</v>
      </c>
      <c r="J458" t="s">
        <v>2121</v>
      </c>
      <c r="K458" t="s">
        <v>2193</v>
      </c>
      <c r="L458" t="s">
        <v>494</v>
      </c>
      <c r="M458" t="s">
        <v>225</v>
      </c>
      <c r="N458">
        <v>7200000</v>
      </c>
      <c r="O458" t="s">
        <v>495</v>
      </c>
      <c r="P458" t="b">
        <v>0</v>
      </c>
      <c r="Q458">
        <v>2.4000092</v>
      </c>
      <c r="R458">
        <v>1.4778382000000001</v>
      </c>
      <c r="S458">
        <v>1589538859</v>
      </c>
      <c r="T458">
        <v>164.8</v>
      </c>
      <c r="U458">
        <v>165.8</v>
      </c>
      <c r="V458" t="s">
        <v>6516</v>
      </c>
      <c r="W458">
        <v>164.15</v>
      </c>
      <c r="X458">
        <v>422982</v>
      </c>
      <c r="Y458">
        <v>162.4</v>
      </c>
      <c r="Z458">
        <v>164.8</v>
      </c>
      <c r="AA458">
        <v>164.95</v>
      </c>
      <c r="AB458">
        <v>130</v>
      </c>
      <c r="AC458">
        <v>258</v>
      </c>
      <c r="AD458" t="s">
        <v>496</v>
      </c>
      <c r="AE458" t="s">
        <v>48</v>
      </c>
      <c r="AF458">
        <v>164.35</v>
      </c>
      <c r="AG458">
        <v>1850506</v>
      </c>
      <c r="AH458">
        <v>1176579</v>
      </c>
      <c r="AI458">
        <v>34.350006</v>
      </c>
      <c r="AJ458">
        <v>0.26331934000000001</v>
      </c>
      <c r="AK458" t="s">
        <v>2194</v>
      </c>
      <c r="AL458">
        <v>-43.800002999999997</v>
      </c>
      <c r="AM458">
        <v>-0.20997125</v>
      </c>
      <c r="AN458">
        <v>130.44999999999999</v>
      </c>
      <c r="AO458">
        <v>208.6</v>
      </c>
      <c r="AQ458">
        <v>1542193140</v>
      </c>
      <c r="AT458">
        <v>3.5880000000000001</v>
      </c>
      <c r="AU458">
        <v>38.121676999999998</v>
      </c>
      <c r="AV458">
        <v>2.2093597999999999E-2</v>
      </c>
      <c r="AW458" t="s">
        <v>150</v>
      </c>
      <c r="AX458">
        <v>4.3230000000000004</v>
      </c>
      <c r="AY458">
        <v>525184992</v>
      </c>
      <c r="AZ458">
        <v>85.26</v>
      </c>
      <c r="BA458">
        <v>165.78856999999999</v>
      </c>
      <c r="BB458">
        <v>-0.98857117000000005</v>
      </c>
      <c r="BC458">
        <v>-5.9628425999999997E-3</v>
      </c>
      <c r="BD458">
        <v>178.93391</v>
      </c>
      <c r="BE458">
        <v>-14.133910999999999</v>
      </c>
      <c r="BF458">
        <v>-7.898956E-2</v>
      </c>
      <c r="BG458">
        <v>88277753856</v>
      </c>
      <c r="BH458">
        <v>1.932911</v>
      </c>
      <c r="BI458">
        <v>15</v>
      </c>
      <c r="BJ458">
        <v>0</v>
      </c>
      <c r="BK458" t="b">
        <v>0</v>
      </c>
      <c r="BL458">
        <v>2</v>
      </c>
      <c r="BM458">
        <v>1091430000000</v>
      </c>
      <c r="BN458" t="s">
        <v>2120</v>
      </c>
    </row>
    <row r="459" spans="1:66" x14ac:dyDescent="0.2">
      <c r="A459" t="s">
        <v>2122</v>
      </c>
      <c r="C459" t="s">
        <v>142</v>
      </c>
      <c r="D459" t="s">
        <v>143</v>
      </c>
      <c r="E459" t="s">
        <v>162</v>
      </c>
      <c r="F459" t="b">
        <v>0</v>
      </c>
      <c r="G459" t="s">
        <v>49</v>
      </c>
      <c r="H459" t="s">
        <v>490</v>
      </c>
      <c r="I459" t="s">
        <v>2195</v>
      </c>
      <c r="J459" t="s">
        <v>2123</v>
      </c>
      <c r="K459" t="s">
        <v>2196</v>
      </c>
      <c r="L459" t="s">
        <v>494</v>
      </c>
      <c r="M459" t="s">
        <v>225</v>
      </c>
      <c r="N459">
        <v>7200000</v>
      </c>
      <c r="O459" t="s">
        <v>495</v>
      </c>
      <c r="P459" t="b">
        <v>0</v>
      </c>
      <c r="Q459">
        <v>2.1100005999999998</v>
      </c>
      <c r="R459">
        <v>2.507428</v>
      </c>
      <c r="S459">
        <v>1589538863</v>
      </c>
      <c r="T459">
        <v>86.26</v>
      </c>
      <c r="U459">
        <v>87.01</v>
      </c>
      <c r="V459" t="s">
        <v>6517</v>
      </c>
      <c r="W459">
        <v>84.74</v>
      </c>
      <c r="X459">
        <v>1109866</v>
      </c>
      <c r="Y459">
        <v>84.15</v>
      </c>
      <c r="Z459">
        <v>86.24</v>
      </c>
      <c r="AA459">
        <v>86.28</v>
      </c>
      <c r="AB459">
        <v>442</v>
      </c>
      <c r="AC459">
        <v>1000</v>
      </c>
      <c r="AD459" t="s">
        <v>496</v>
      </c>
      <c r="AE459" t="s">
        <v>49</v>
      </c>
      <c r="AF459">
        <v>84.95</v>
      </c>
      <c r="AG459">
        <v>4548425</v>
      </c>
      <c r="AH459">
        <v>2864945</v>
      </c>
      <c r="AI459">
        <v>27.490002</v>
      </c>
      <c r="AJ459">
        <v>0.46775568000000001</v>
      </c>
      <c r="AK459" t="s">
        <v>2197</v>
      </c>
      <c r="AL459">
        <v>-33.64</v>
      </c>
      <c r="AM459">
        <v>-0.28056713999999999</v>
      </c>
      <c r="AN459">
        <v>58.77</v>
      </c>
      <c r="AO459">
        <v>119.9</v>
      </c>
      <c r="AQ459">
        <v>1596709800</v>
      </c>
      <c r="AR459">
        <v>1596709800</v>
      </c>
      <c r="AS459">
        <v>1596709800</v>
      </c>
      <c r="AT459">
        <v>3.9</v>
      </c>
      <c r="AU459">
        <v>13.497106</v>
      </c>
      <c r="AV459">
        <v>4.6345810000000001E-2</v>
      </c>
      <c r="AW459" t="s">
        <v>150</v>
      </c>
      <c r="AX459">
        <v>6.391</v>
      </c>
      <c r="AY459">
        <v>812768000</v>
      </c>
      <c r="AZ459">
        <v>60.539000000000001</v>
      </c>
      <c r="BA459">
        <v>81.203140000000005</v>
      </c>
      <c r="BB459">
        <v>5.0568619999999997</v>
      </c>
      <c r="BC459">
        <v>6.2274217999999999E-2</v>
      </c>
      <c r="BD459">
        <v>100.64776000000001</v>
      </c>
      <c r="BE459">
        <v>-14.387756</v>
      </c>
      <c r="BF459">
        <v>-0.14295157999999999</v>
      </c>
      <c r="BG459">
        <v>70109372416</v>
      </c>
      <c r="BH459">
        <v>1.4248666000000001</v>
      </c>
      <c r="BI459">
        <v>15</v>
      </c>
      <c r="BJ459">
        <v>0</v>
      </c>
      <c r="BK459" t="b">
        <v>0</v>
      </c>
      <c r="BL459">
        <v>2</v>
      </c>
      <c r="BM459">
        <v>847440000000</v>
      </c>
      <c r="BN459" t="s">
        <v>2122</v>
      </c>
    </row>
    <row r="460" spans="1:66" x14ac:dyDescent="0.2">
      <c r="A460" t="s">
        <v>2124</v>
      </c>
      <c r="C460" t="s">
        <v>142</v>
      </c>
      <c r="D460" t="s">
        <v>143</v>
      </c>
      <c r="E460" t="s">
        <v>162</v>
      </c>
      <c r="F460" t="b">
        <v>0</v>
      </c>
      <c r="G460" t="s">
        <v>49</v>
      </c>
      <c r="H460" t="s">
        <v>490</v>
      </c>
      <c r="I460" t="s">
        <v>2198</v>
      </c>
      <c r="J460" t="s">
        <v>2125</v>
      </c>
      <c r="K460" t="s">
        <v>2199</v>
      </c>
      <c r="L460" t="s">
        <v>494</v>
      </c>
      <c r="M460" t="s">
        <v>225</v>
      </c>
      <c r="N460">
        <v>7200000</v>
      </c>
      <c r="O460" t="s">
        <v>495</v>
      </c>
      <c r="P460" t="b">
        <v>0</v>
      </c>
      <c r="Q460">
        <v>0.59999849999999999</v>
      </c>
      <c r="R460">
        <v>0.57970869999999997</v>
      </c>
      <c r="S460">
        <v>1589538844</v>
      </c>
      <c r="T460">
        <v>104.1</v>
      </c>
      <c r="U460">
        <v>104.3</v>
      </c>
      <c r="V460" t="s">
        <v>6518</v>
      </c>
      <c r="W460">
        <v>102.85</v>
      </c>
      <c r="X460">
        <v>104582</v>
      </c>
      <c r="Y460">
        <v>103.5</v>
      </c>
      <c r="Z460">
        <v>104.05</v>
      </c>
      <c r="AA460">
        <v>104.15</v>
      </c>
      <c r="AB460">
        <v>67</v>
      </c>
      <c r="AC460">
        <v>112</v>
      </c>
      <c r="AD460" t="s">
        <v>496</v>
      </c>
      <c r="AE460" t="s">
        <v>49</v>
      </c>
      <c r="AF460">
        <v>103.7</v>
      </c>
      <c r="AG460">
        <v>783966</v>
      </c>
      <c r="AH460">
        <v>428501</v>
      </c>
      <c r="AI460">
        <v>27.879996999999999</v>
      </c>
      <c r="AJ460">
        <v>0.36578319999999998</v>
      </c>
      <c r="AK460" t="s">
        <v>2200</v>
      </c>
      <c r="AL460">
        <v>-21.849997999999999</v>
      </c>
      <c r="AM460">
        <v>-0.17348153999999999</v>
      </c>
      <c r="AN460">
        <v>76.22</v>
      </c>
      <c r="AO460">
        <v>125.95</v>
      </c>
      <c r="AQ460">
        <v>1596690000</v>
      </c>
      <c r="AR460">
        <v>1596690000</v>
      </c>
      <c r="AS460">
        <v>1596690000</v>
      </c>
      <c r="AT460">
        <v>1.3</v>
      </c>
      <c r="AU460">
        <v>34.311141999999997</v>
      </c>
      <c r="AV460">
        <v>1.2560386E-2</v>
      </c>
      <c r="AW460" t="s">
        <v>150</v>
      </c>
      <c r="AX460">
        <v>3.0339999999999998</v>
      </c>
      <c r="AY460">
        <v>129242000</v>
      </c>
      <c r="AZ460">
        <v>41.09</v>
      </c>
      <c r="BA460">
        <v>99.930279999999996</v>
      </c>
      <c r="BB460">
        <v>4.1697160000000002</v>
      </c>
      <c r="BC460">
        <v>4.1726249999999999E-2</v>
      </c>
      <c r="BD460">
        <v>106.58252</v>
      </c>
      <c r="BE460">
        <v>-2.4825210000000002</v>
      </c>
      <c r="BF460">
        <v>-2.3292008999999999E-2</v>
      </c>
      <c r="BG460">
        <v>45260386304</v>
      </c>
      <c r="BH460">
        <v>2.5334629999999998</v>
      </c>
      <c r="BI460">
        <v>15</v>
      </c>
      <c r="BJ460">
        <v>0</v>
      </c>
      <c r="BK460" t="b">
        <v>0</v>
      </c>
      <c r="BL460">
        <v>2</v>
      </c>
      <c r="BM460">
        <v>898844400000</v>
      </c>
      <c r="BN460" t="s">
        <v>2124</v>
      </c>
    </row>
    <row r="461" spans="1:66" x14ac:dyDescent="0.2">
      <c r="A461" t="s">
        <v>484</v>
      </c>
      <c r="C461" t="s">
        <v>142</v>
      </c>
      <c r="D461" t="s">
        <v>143</v>
      </c>
      <c r="E461" t="s">
        <v>162</v>
      </c>
      <c r="F461" t="b">
        <v>0</v>
      </c>
      <c r="G461" t="s">
        <v>49</v>
      </c>
      <c r="H461" t="s">
        <v>490</v>
      </c>
      <c r="I461" t="s">
        <v>491</v>
      </c>
      <c r="J461" t="s">
        <v>492</v>
      </c>
      <c r="K461" t="s">
        <v>493</v>
      </c>
      <c r="L461" t="s">
        <v>494</v>
      </c>
      <c r="M461" t="s">
        <v>225</v>
      </c>
      <c r="N461">
        <v>7200000</v>
      </c>
      <c r="O461" t="s">
        <v>495</v>
      </c>
      <c r="P461" t="b">
        <v>0</v>
      </c>
      <c r="Q461">
        <v>-6.2000275000000001E-2</v>
      </c>
      <c r="R461">
        <v>-0.81343836000000003</v>
      </c>
      <c r="S461">
        <v>1589538836</v>
      </c>
      <c r="T461">
        <v>7.56</v>
      </c>
      <c r="U461">
        <v>7.8680000000000003</v>
      </c>
      <c r="V461" t="s">
        <v>6332</v>
      </c>
      <c r="W461">
        <v>7.4960000000000004</v>
      </c>
      <c r="X461">
        <v>3947981</v>
      </c>
      <c r="Y461">
        <v>7.6219999999999999</v>
      </c>
      <c r="Z461">
        <v>7.5720000000000001</v>
      </c>
      <c r="AA461">
        <v>7.5780000000000003</v>
      </c>
      <c r="AB461">
        <v>9482</v>
      </c>
      <c r="AC461">
        <v>19008</v>
      </c>
      <c r="AD461" t="s">
        <v>496</v>
      </c>
      <c r="AE461" t="s">
        <v>49</v>
      </c>
      <c r="AF461">
        <v>7.82</v>
      </c>
      <c r="AG461">
        <v>12663576</v>
      </c>
      <c r="AH461">
        <v>6461439</v>
      </c>
      <c r="AI461">
        <v>0.53999995999999995</v>
      </c>
      <c r="AJ461">
        <v>7.6923069999999996E-2</v>
      </c>
      <c r="AK461" t="s">
        <v>497</v>
      </c>
      <c r="AL461">
        <v>-10.77</v>
      </c>
      <c r="AM461">
        <v>-0.58756140000000001</v>
      </c>
      <c r="AN461">
        <v>7.02</v>
      </c>
      <c r="AO461">
        <v>18.329999999999998</v>
      </c>
      <c r="AQ461">
        <v>1587619800</v>
      </c>
      <c r="AR461">
        <v>1589779800</v>
      </c>
      <c r="AS461">
        <v>1590399000</v>
      </c>
      <c r="AT461">
        <v>0.8</v>
      </c>
      <c r="AU461">
        <v>2.9647060000000001</v>
      </c>
      <c r="AV461">
        <v>0.10495932400000001</v>
      </c>
      <c r="AW461" t="s">
        <v>150</v>
      </c>
      <c r="AX461">
        <v>2.5499999999999998</v>
      </c>
      <c r="AY461">
        <v>478193984</v>
      </c>
      <c r="AZ461">
        <v>21.219000000000001</v>
      </c>
      <c r="BA461">
        <v>8.2235999999999994</v>
      </c>
      <c r="BB461">
        <v>-0.66360043999999996</v>
      </c>
      <c r="BC461">
        <v>-8.0694639999999998E-2</v>
      </c>
      <c r="BD461">
        <v>13.221069999999999</v>
      </c>
      <c r="BE461">
        <v>-5.6610703000000004</v>
      </c>
      <c r="BF461">
        <v>-0.4281855</v>
      </c>
      <c r="BG461">
        <v>3615146496</v>
      </c>
      <c r="BH461">
        <v>0.35628447000000002</v>
      </c>
      <c r="BI461">
        <v>15</v>
      </c>
      <c r="BJ461">
        <v>0</v>
      </c>
      <c r="BK461" t="b">
        <v>0</v>
      </c>
      <c r="BL461">
        <v>2</v>
      </c>
      <c r="BM461">
        <v>850723200000</v>
      </c>
      <c r="BN461" t="s">
        <v>484</v>
      </c>
    </row>
    <row r="462" spans="1:66" x14ac:dyDescent="0.2">
      <c r="A462" t="s">
        <v>2126</v>
      </c>
      <c r="C462" t="s">
        <v>142</v>
      </c>
      <c r="D462" t="s">
        <v>143</v>
      </c>
      <c r="E462" t="s">
        <v>162</v>
      </c>
      <c r="F462" t="b">
        <v>0</v>
      </c>
      <c r="G462" t="s">
        <v>49</v>
      </c>
      <c r="H462" t="s">
        <v>490</v>
      </c>
      <c r="I462" t="s">
        <v>2201</v>
      </c>
      <c r="J462" t="s">
        <v>2127</v>
      </c>
      <c r="K462" t="s">
        <v>2202</v>
      </c>
      <c r="L462" t="s">
        <v>494</v>
      </c>
      <c r="M462" t="s">
        <v>225</v>
      </c>
      <c r="N462">
        <v>7200000</v>
      </c>
      <c r="O462" t="s">
        <v>495</v>
      </c>
      <c r="P462" t="b">
        <v>0</v>
      </c>
      <c r="Q462">
        <v>-8.9998244999999998E-3</v>
      </c>
      <c r="R462">
        <v>-0.21141236999999999</v>
      </c>
      <c r="S462">
        <v>1589538863</v>
      </c>
      <c r="T462">
        <v>4.2480000000000002</v>
      </c>
      <c r="U462">
        <v>4.3840000000000003</v>
      </c>
      <c r="V462" t="s">
        <v>6519</v>
      </c>
      <c r="W462">
        <v>4.1219999999999999</v>
      </c>
      <c r="X462">
        <v>2485422</v>
      </c>
      <c r="Y462">
        <v>4.2569999999999997</v>
      </c>
      <c r="Z462">
        <v>4.2519999999999998</v>
      </c>
      <c r="AA462">
        <v>4.2640000000000002</v>
      </c>
      <c r="AB462">
        <v>1428</v>
      </c>
      <c r="AC462">
        <v>107</v>
      </c>
      <c r="AD462" t="s">
        <v>496</v>
      </c>
      <c r="AE462" t="s">
        <v>49</v>
      </c>
      <c r="AF462">
        <v>4.343</v>
      </c>
      <c r="AG462">
        <v>5849476</v>
      </c>
      <c r="AH462">
        <v>6684698</v>
      </c>
      <c r="AI462">
        <v>0.96800019999999998</v>
      </c>
      <c r="AJ462">
        <v>0.295122</v>
      </c>
      <c r="AK462" t="s">
        <v>2203</v>
      </c>
      <c r="AL462">
        <v>-9.702</v>
      </c>
      <c r="AM462">
        <v>-0.69548385999999995</v>
      </c>
      <c r="AN462">
        <v>3.28</v>
      </c>
      <c r="AO462">
        <v>13.95</v>
      </c>
      <c r="AQ462">
        <v>1597294800</v>
      </c>
      <c r="AR462">
        <v>1597294800</v>
      </c>
      <c r="AS462">
        <v>1597294800</v>
      </c>
      <c r="AT462">
        <v>0.15</v>
      </c>
      <c r="AV462">
        <v>3.5236083000000001E-2</v>
      </c>
      <c r="AW462" t="s">
        <v>150</v>
      </c>
      <c r="AX462">
        <v>-1.1819999999999999</v>
      </c>
      <c r="AY462">
        <v>622531968</v>
      </c>
      <c r="AZ462">
        <v>2.363</v>
      </c>
      <c r="BA462">
        <v>5.2620287000000001</v>
      </c>
      <c r="BB462">
        <v>-1.0140285</v>
      </c>
      <c r="BC462">
        <v>-0.19270676</v>
      </c>
      <c r="BD462">
        <v>9.3859929999999991</v>
      </c>
      <c r="BE462">
        <v>-5.1379929999999998</v>
      </c>
      <c r="BF462">
        <v>-0.54741066999999999</v>
      </c>
      <c r="BG462">
        <v>2644515840</v>
      </c>
      <c r="BH462">
        <v>1.797715</v>
      </c>
      <c r="BI462">
        <v>15</v>
      </c>
      <c r="BJ462">
        <v>0</v>
      </c>
      <c r="BK462" t="b">
        <v>0</v>
      </c>
      <c r="BL462">
        <v>4</v>
      </c>
      <c r="BM462">
        <v>922435200000</v>
      </c>
      <c r="BN462" t="s">
        <v>2126</v>
      </c>
    </row>
    <row r="463" spans="1:66" x14ac:dyDescent="0.2">
      <c r="A463" t="s">
        <v>2128</v>
      </c>
      <c r="C463" t="s">
        <v>142</v>
      </c>
      <c r="D463" t="s">
        <v>143</v>
      </c>
      <c r="E463" t="s">
        <v>162</v>
      </c>
      <c r="F463" t="b">
        <v>0</v>
      </c>
      <c r="G463" t="s">
        <v>49</v>
      </c>
      <c r="H463" t="s">
        <v>490</v>
      </c>
      <c r="I463" t="s">
        <v>2204</v>
      </c>
      <c r="J463" t="s">
        <v>2129</v>
      </c>
      <c r="K463" t="s">
        <v>2205</v>
      </c>
      <c r="L463" t="s">
        <v>494</v>
      </c>
      <c r="M463" t="s">
        <v>225</v>
      </c>
      <c r="N463">
        <v>7200000</v>
      </c>
      <c r="O463" t="s">
        <v>495</v>
      </c>
      <c r="P463" t="b">
        <v>0</v>
      </c>
      <c r="Q463">
        <v>-0.8899994</v>
      </c>
      <c r="R463">
        <v>-1.0677856999999999</v>
      </c>
      <c r="S463">
        <v>1589538861</v>
      </c>
      <c r="T463">
        <v>82.46</v>
      </c>
      <c r="U463">
        <v>84.78</v>
      </c>
      <c r="V463" t="s">
        <v>6520</v>
      </c>
      <c r="W463">
        <v>82.4</v>
      </c>
      <c r="X463">
        <v>782048</v>
      </c>
      <c r="Y463">
        <v>83.35</v>
      </c>
      <c r="Z463">
        <v>82.41</v>
      </c>
      <c r="AA463">
        <v>82.46</v>
      </c>
      <c r="AB463">
        <v>371</v>
      </c>
      <c r="AC463">
        <v>209</v>
      </c>
      <c r="AD463" t="s">
        <v>496</v>
      </c>
      <c r="AE463" t="s">
        <v>49</v>
      </c>
      <c r="AF463">
        <v>84</v>
      </c>
      <c r="AG463">
        <v>2863982</v>
      </c>
      <c r="AH463">
        <v>3563722</v>
      </c>
      <c r="AI463">
        <v>2.7799988</v>
      </c>
      <c r="AJ463">
        <v>3.4889539999999997E-2</v>
      </c>
      <c r="AK463" t="s">
        <v>2206</v>
      </c>
      <c r="AL463">
        <v>-79.840003999999993</v>
      </c>
      <c r="AM463">
        <v>-0.49192855000000002</v>
      </c>
      <c r="AN463">
        <v>79.680000000000007</v>
      </c>
      <c r="AO463">
        <v>162.30000000000001</v>
      </c>
      <c r="AQ463">
        <v>1591248600</v>
      </c>
      <c r="AR463">
        <v>1591248600</v>
      </c>
      <c r="AS463">
        <v>1591248600</v>
      </c>
      <c r="AT463">
        <v>0.2</v>
      </c>
      <c r="AU463">
        <v>21.159866000000001</v>
      </c>
      <c r="AV463">
        <v>2.3995203000000001E-3</v>
      </c>
      <c r="AW463" t="s">
        <v>150</v>
      </c>
      <c r="AX463">
        <v>3.8969999999999998</v>
      </c>
      <c r="AY463">
        <v>123566000</v>
      </c>
      <c r="AZ463">
        <v>18.733000000000001</v>
      </c>
      <c r="BA463">
        <v>105.212</v>
      </c>
      <c r="BB463">
        <v>-22.751999000000001</v>
      </c>
      <c r="BC463">
        <v>-0.2162491</v>
      </c>
      <c r="BD463">
        <v>114.435036</v>
      </c>
      <c r="BE463">
        <v>-31.975037</v>
      </c>
      <c r="BF463">
        <v>-0.27941650000000001</v>
      </c>
      <c r="BG463">
        <v>10189252608</v>
      </c>
      <c r="BH463">
        <v>4.4018579999999998</v>
      </c>
      <c r="BI463">
        <v>15</v>
      </c>
      <c r="BJ463">
        <v>0</v>
      </c>
      <c r="BK463" t="b">
        <v>0</v>
      </c>
      <c r="BL463">
        <v>2</v>
      </c>
      <c r="BM463">
        <v>1164009600000</v>
      </c>
      <c r="BN463" t="s">
        <v>2128</v>
      </c>
    </row>
    <row r="464" spans="1:66" x14ac:dyDescent="0.2">
      <c r="A464" t="s">
        <v>2130</v>
      </c>
      <c r="C464" t="s">
        <v>142</v>
      </c>
      <c r="D464" t="s">
        <v>143</v>
      </c>
      <c r="E464" t="s">
        <v>162</v>
      </c>
      <c r="F464" t="b">
        <v>0</v>
      </c>
      <c r="G464" t="s">
        <v>49</v>
      </c>
      <c r="H464" t="s">
        <v>490</v>
      </c>
      <c r="I464" t="s">
        <v>2207</v>
      </c>
      <c r="J464" t="s">
        <v>2131</v>
      </c>
      <c r="K464" t="s">
        <v>2208</v>
      </c>
      <c r="L464" t="s">
        <v>494</v>
      </c>
      <c r="M464" t="s">
        <v>225</v>
      </c>
      <c r="N464">
        <v>7200000</v>
      </c>
      <c r="O464" t="s">
        <v>495</v>
      </c>
      <c r="P464" t="b">
        <v>0</v>
      </c>
      <c r="Q464">
        <v>4.5</v>
      </c>
      <c r="R464">
        <v>3.8653152</v>
      </c>
      <c r="S464">
        <v>1589538861</v>
      </c>
      <c r="T464">
        <v>120.92</v>
      </c>
      <c r="U464">
        <v>123.18</v>
      </c>
      <c r="V464" t="s">
        <v>6521</v>
      </c>
      <c r="W464">
        <v>118.2</v>
      </c>
      <c r="X464">
        <v>583606</v>
      </c>
      <c r="Y464">
        <v>116.42</v>
      </c>
      <c r="Z464">
        <v>121.06</v>
      </c>
      <c r="AA464">
        <v>120.98</v>
      </c>
      <c r="AB464">
        <v>2070</v>
      </c>
      <c r="AC464">
        <v>632</v>
      </c>
      <c r="AD464" t="s">
        <v>496</v>
      </c>
      <c r="AE464" t="s">
        <v>49</v>
      </c>
      <c r="AF464">
        <v>118.24</v>
      </c>
      <c r="AG464">
        <v>1795594</v>
      </c>
      <c r="AH464">
        <v>1143970</v>
      </c>
      <c r="AI464">
        <v>41.54</v>
      </c>
      <c r="AJ464">
        <v>0.52330564999999996</v>
      </c>
      <c r="AK464" t="s">
        <v>2209</v>
      </c>
      <c r="AL464">
        <v>-66.820009999999996</v>
      </c>
      <c r="AM464">
        <v>-0.35591778000000002</v>
      </c>
      <c r="AN464">
        <v>79.38</v>
      </c>
      <c r="AO464">
        <v>187.74</v>
      </c>
      <c r="AQ464">
        <v>1540911540</v>
      </c>
      <c r="AR464">
        <v>1540911540</v>
      </c>
      <c r="AS464">
        <v>1540911540</v>
      </c>
      <c r="AT464">
        <v>6.56</v>
      </c>
      <c r="AU464">
        <v>5.5924519999999998</v>
      </c>
      <c r="AV464">
        <v>5.6347704999999998E-2</v>
      </c>
      <c r="AW464" t="s">
        <v>150</v>
      </c>
      <c r="AX464">
        <v>21.622</v>
      </c>
      <c r="AY464">
        <v>206204992</v>
      </c>
      <c r="AZ464">
        <v>247.501</v>
      </c>
      <c r="BA464">
        <v>118.694855</v>
      </c>
      <c r="BB464">
        <v>2.2251433999999999</v>
      </c>
      <c r="BC464">
        <v>1.8746756E-2</v>
      </c>
      <c r="BD464">
        <v>154.07364000000001</v>
      </c>
      <c r="BE464">
        <v>-33.153640000000003</v>
      </c>
      <c r="BF464">
        <v>-0.21518049</v>
      </c>
      <c r="BG464">
        <v>64257732608</v>
      </c>
      <c r="BH464">
        <v>0.48856366000000001</v>
      </c>
      <c r="BI464">
        <v>15</v>
      </c>
      <c r="BJ464">
        <v>0</v>
      </c>
      <c r="BK464" t="b">
        <v>0</v>
      </c>
      <c r="BL464">
        <v>2</v>
      </c>
      <c r="BM464">
        <v>901090800000</v>
      </c>
      <c r="BN464" t="s">
        <v>2130</v>
      </c>
    </row>
    <row r="465" spans="1:66" x14ac:dyDescent="0.2">
      <c r="A465" t="s">
        <v>487</v>
      </c>
      <c r="C465" t="s">
        <v>142</v>
      </c>
      <c r="D465" t="s">
        <v>143</v>
      </c>
      <c r="E465" t="s">
        <v>162</v>
      </c>
      <c r="F465" t="b">
        <v>0</v>
      </c>
      <c r="G465" t="s">
        <v>49</v>
      </c>
      <c r="H465" t="s">
        <v>490</v>
      </c>
      <c r="I465" t="s">
        <v>509</v>
      </c>
      <c r="J465" t="s">
        <v>510</v>
      </c>
      <c r="K465" t="s">
        <v>511</v>
      </c>
      <c r="L465" t="s">
        <v>494</v>
      </c>
      <c r="M465" t="s">
        <v>225</v>
      </c>
      <c r="N465">
        <v>7200000</v>
      </c>
      <c r="O465" t="s">
        <v>495</v>
      </c>
      <c r="P465" t="b">
        <v>0</v>
      </c>
      <c r="Q465">
        <v>2.5999908</v>
      </c>
      <c r="R465">
        <v>1.4643710999999999</v>
      </c>
      <c r="S465">
        <v>1589538847</v>
      </c>
      <c r="T465">
        <v>180.15</v>
      </c>
      <c r="U465">
        <v>181.55</v>
      </c>
      <c r="V465" t="s">
        <v>6335</v>
      </c>
      <c r="W465">
        <v>177.4</v>
      </c>
      <c r="X465">
        <v>304347</v>
      </c>
      <c r="Y465">
        <v>177.55</v>
      </c>
      <c r="Z465">
        <v>180.4</v>
      </c>
      <c r="AA465">
        <v>180.25</v>
      </c>
      <c r="AB465">
        <v>1416</v>
      </c>
      <c r="AC465">
        <v>1538</v>
      </c>
      <c r="AD465" t="s">
        <v>496</v>
      </c>
      <c r="AE465" t="s">
        <v>49</v>
      </c>
      <c r="AF465">
        <v>178.8</v>
      </c>
      <c r="AG465">
        <v>1062595</v>
      </c>
      <c r="AH465">
        <v>602446</v>
      </c>
      <c r="AI465">
        <v>39.049987999999999</v>
      </c>
      <c r="AJ465">
        <v>0.27675396000000002</v>
      </c>
      <c r="AK465" t="s">
        <v>512</v>
      </c>
      <c r="AL465">
        <v>-104.05002</v>
      </c>
      <c r="AM465">
        <v>-0.36611545000000001</v>
      </c>
      <c r="AN465">
        <v>141.1</v>
      </c>
      <c r="AO465">
        <v>284.2</v>
      </c>
      <c r="AQ465">
        <v>1596691800</v>
      </c>
      <c r="AR465">
        <v>1596691800</v>
      </c>
      <c r="AS465">
        <v>1596691800</v>
      </c>
      <c r="AT465">
        <v>9.8000000000000007</v>
      </c>
      <c r="AU465">
        <v>9.4995774999999991</v>
      </c>
      <c r="AV465">
        <v>5.5195719999999997E-2</v>
      </c>
      <c r="AW465" t="s">
        <v>150</v>
      </c>
      <c r="AX465">
        <v>18.963999999999999</v>
      </c>
      <c r="AY465">
        <v>141460992</v>
      </c>
      <c r="AZ465">
        <v>215.31800000000001</v>
      </c>
      <c r="BA465">
        <v>191.27</v>
      </c>
      <c r="BB465">
        <v>-11.120010000000001</v>
      </c>
      <c r="BC465">
        <v>-5.8137763000000002E-2</v>
      </c>
      <c r="BD465">
        <v>236.96747999999999</v>
      </c>
      <c r="BE465">
        <v>-56.817489999999999</v>
      </c>
      <c r="BF465">
        <v>-0.23976914999999999</v>
      </c>
      <c r="BG465">
        <v>25484195840</v>
      </c>
      <c r="BH465">
        <v>0.83666949999999995</v>
      </c>
      <c r="BI465">
        <v>15</v>
      </c>
      <c r="BJ465">
        <v>0</v>
      </c>
      <c r="BK465" t="b">
        <v>0</v>
      </c>
      <c r="BL465">
        <v>2</v>
      </c>
      <c r="BM465">
        <v>898671600000</v>
      </c>
      <c r="BN465" t="s">
        <v>487</v>
      </c>
    </row>
    <row r="466" spans="1:66" x14ac:dyDescent="0.2">
      <c r="A466" t="s">
        <v>2132</v>
      </c>
      <c r="C466" t="s">
        <v>142</v>
      </c>
      <c r="D466" t="s">
        <v>143</v>
      </c>
      <c r="E466" t="s">
        <v>162</v>
      </c>
      <c r="F466" t="b">
        <v>0</v>
      </c>
      <c r="G466" t="s">
        <v>49</v>
      </c>
      <c r="H466" t="s">
        <v>490</v>
      </c>
      <c r="I466" t="s">
        <v>2210</v>
      </c>
      <c r="J466" t="s">
        <v>2133</v>
      </c>
      <c r="K466" t="s">
        <v>2211</v>
      </c>
      <c r="L466" t="s">
        <v>494</v>
      </c>
      <c r="M466" t="s">
        <v>225</v>
      </c>
      <c r="N466">
        <v>7200000</v>
      </c>
      <c r="O466" t="s">
        <v>495</v>
      </c>
      <c r="P466" t="b">
        <v>0</v>
      </c>
      <c r="Q466">
        <v>1.8300018</v>
      </c>
      <c r="R466">
        <v>3.2819259999999999</v>
      </c>
      <c r="S466">
        <v>1589538863</v>
      </c>
      <c r="T466">
        <v>57.59</v>
      </c>
      <c r="U466">
        <v>57.76</v>
      </c>
      <c r="V466" t="s">
        <v>6522</v>
      </c>
      <c r="W466">
        <v>56.28</v>
      </c>
      <c r="X466">
        <v>1266921</v>
      </c>
      <c r="Y466">
        <v>55.76</v>
      </c>
      <c r="Z466">
        <v>57.57</v>
      </c>
      <c r="AA466">
        <v>57.61</v>
      </c>
      <c r="AB466">
        <v>284</v>
      </c>
      <c r="AC466">
        <v>21</v>
      </c>
      <c r="AD466" t="s">
        <v>496</v>
      </c>
      <c r="AE466" t="s">
        <v>49</v>
      </c>
      <c r="AF466">
        <v>56.29</v>
      </c>
      <c r="AG466">
        <v>4981757</v>
      </c>
      <c r="AH466">
        <v>2768623</v>
      </c>
      <c r="AI466">
        <v>12.735001</v>
      </c>
      <c r="AJ466">
        <v>0.28391485999999999</v>
      </c>
      <c r="AK466" t="s">
        <v>2212</v>
      </c>
      <c r="AL466">
        <v>-20.749995999999999</v>
      </c>
      <c r="AM466">
        <v>-0.26487103000000001</v>
      </c>
      <c r="AN466">
        <v>44.854999999999997</v>
      </c>
      <c r="AO466">
        <v>78.34</v>
      </c>
      <c r="AQ466">
        <v>1596519000</v>
      </c>
      <c r="AR466">
        <v>1596519000</v>
      </c>
      <c r="AS466">
        <v>1596519000</v>
      </c>
      <c r="AT466">
        <v>2.8</v>
      </c>
      <c r="AU466">
        <v>13.038261</v>
      </c>
      <c r="AV466">
        <v>5.0215206999999998E-2</v>
      </c>
      <c r="AW466" t="s">
        <v>150</v>
      </c>
      <c r="AX466">
        <v>4.4169999999999998</v>
      </c>
      <c r="AY466">
        <v>982424000</v>
      </c>
      <c r="AZ466">
        <v>49.478999999999999</v>
      </c>
      <c r="BA466">
        <v>57.234856000000001</v>
      </c>
      <c r="BB466">
        <v>0.35514449999999997</v>
      </c>
      <c r="BC466">
        <v>6.2050385999999997E-3</v>
      </c>
      <c r="BD466">
        <v>66.344930000000005</v>
      </c>
      <c r="BE466">
        <v>-8.7549320000000002</v>
      </c>
      <c r="BF466">
        <v>-0.13196082000000001</v>
      </c>
      <c r="BG466">
        <v>56577798144</v>
      </c>
      <c r="BH466">
        <v>1.1639282</v>
      </c>
      <c r="BI466">
        <v>15</v>
      </c>
      <c r="BJ466">
        <v>0</v>
      </c>
      <c r="BK466" t="b">
        <v>0</v>
      </c>
      <c r="BL466">
        <v>2</v>
      </c>
      <c r="BM466">
        <v>850723200000</v>
      </c>
      <c r="BN466" t="s">
        <v>2132</v>
      </c>
    </row>
    <row r="467" spans="1:66" x14ac:dyDescent="0.2">
      <c r="A467" t="s">
        <v>2134</v>
      </c>
      <c r="C467" t="s">
        <v>142</v>
      </c>
      <c r="D467" t="s">
        <v>143</v>
      </c>
      <c r="E467" t="s">
        <v>162</v>
      </c>
      <c r="F467" t="b">
        <v>0</v>
      </c>
      <c r="G467" t="s">
        <v>49</v>
      </c>
      <c r="H467" t="s">
        <v>490</v>
      </c>
      <c r="I467" t="s">
        <v>2213</v>
      </c>
      <c r="J467" t="s">
        <v>2135</v>
      </c>
      <c r="K467" t="s">
        <v>2214</v>
      </c>
      <c r="L467" t="s">
        <v>494</v>
      </c>
      <c r="M467" t="s">
        <v>225</v>
      </c>
      <c r="N467">
        <v>7200000</v>
      </c>
      <c r="O467" t="s">
        <v>495</v>
      </c>
      <c r="P467" t="b">
        <v>0</v>
      </c>
      <c r="Q467">
        <v>0.97999570000000003</v>
      </c>
      <c r="R467">
        <v>0.68559930000000002</v>
      </c>
      <c r="S467">
        <v>1589538861</v>
      </c>
      <c r="T467">
        <v>143.91999999999999</v>
      </c>
      <c r="U467">
        <v>146.16</v>
      </c>
      <c r="V467" t="s">
        <v>6523</v>
      </c>
      <c r="W467">
        <v>143.80000000000001</v>
      </c>
      <c r="X467">
        <v>802754</v>
      </c>
      <c r="Y467">
        <v>142.94</v>
      </c>
      <c r="Z467">
        <v>143.9</v>
      </c>
      <c r="AA467">
        <v>144</v>
      </c>
      <c r="AB467">
        <v>2149</v>
      </c>
      <c r="AC467">
        <v>100</v>
      </c>
      <c r="AD467" t="s">
        <v>496</v>
      </c>
      <c r="AE467" t="s">
        <v>49</v>
      </c>
      <c r="AF467">
        <v>144.88</v>
      </c>
      <c r="AG467">
        <v>2798111</v>
      </c>
      <c r="AH467">
        <v>2427481</v>
      </c>
      <c r="AI467">
        <v>26.82</v>
      </c>
      <c r="AJ467">
        <v>0.22903502000000001</v>
      </c>
      <c r="AK467" t="s">
        <v>2215</v>
      </c>
      <c r="AL467">
        <v>-88.680009999999996</v>
      </c>
      <c r="AM467">
        <v>-0.38125540000000002</v>
      </c>
      <c r="AN467">
        <v>117.1</v>
      </c>
      <c r="AO467">
        <v>232.6</v>
      </c>
      <c r="AQ467">
        <v>1596603600</v>
      </c>
      <c r="AR467">
        <v>1596603600</v>
      </c>
      <c r="AS467">
        <v>1596603600</v>
      </c>
      <c r="AT467">
        <v>9.6</v>
      </c>
      <c r="AU467">
        <v>7.6423106000000001</v>
      </c>
      <c r="AV467">
        <v>6.7161046000000002E-2</v>
      </c>
      <c r="AW467" t="s">
        <v>150</v>
      </c>
      <c r="AX467">
        <v>18.832000000000001</v>
      </c>
      <c r="AY467">
        <v>416576992</v>
      </c>
      <c r="AZ467">
        <v>177.643</v>
      </c>
      <c r="BA467">
        <v>159.39372</v>
      </c>
      <c r="BB467">
        <v>-15.473724000000001</v>
      </c>
      <c r="BC467">
        <v>-9.7078629999999999E-2</v>
      </c>
      <c r="BD467">
        <v>197.51643000000001</v>
      </c>
      <c r="BE467">
        <v>-53.596435999999997</v>
      </c>
      <c r="BF467">
        <v>-0.27135177999999999</v>
      </c>
      <c r="BG467">
        <v>59953758208</v>
      </c>
      <c r="BH467">
        <v>0.81016414999999997</v>
      </c>
      <c r="BI467">
        <v>15</v>
      </c>
      <c r="BJ467">
        <v>0</v>
      </c>
      <c r="BK467" t="b">
        <v>0</v>
      </c>
      <c r="BL467">
        <v>2</v>
      </c>
      <c r="BM467">
        <v>850723200000</v>
      </c>
      <c r="BN467" t="s">
        <v>2134</v>
      </c>
    </row>
    <row r="468" spans="1:66" x14ac:dyDescent="0.2">
      <c r="A468" t="s">
        <v>2136</v>
      </c>
      <c r="C468" t="s">
        <v>142</v>
      </c>
      <c r="D468" t="s">
        <v>143</v>
      </c>
      <c r="E468" t="s">
        <v>162</v>
      </c>
      <c r="F468" t="b">
        <v>0</v>
      </c>
      <c r="G468" t="s">
        <v>49</v>
      </c>
      <c r="H468" t="s">
        <v>490</v>
      </c>
      <c r="I468" t="s">
        <v>2216</v>
      </c>
      <c r="J468" t="s">
        <v>2137</v>
      </c>
      <c r="K468" t="s">
        <v>2217</v>
      </c>
      <c r="L468" t="s">
        <v>494</v>
      </c>
      <c r="M468" t="s">
        <v>225</v>
      </c>
      <c r="N468">
        <v>7200000</v>
      </c>
      <c r="O468" t="s">
        <v>495</v>
      </c>
      <c r="P468" t="b">
        <v>0</v>
      </c>
      <c r="Q468">
        <v>0.17200088999999999</v>
      </c>
      <c r="R468">
        <v>1.0200503999999999</v>
      </c>
      <c r="S468">
        <v>1589538851</v>
      </c>
      <c r="T468">
        <v>17.033999999999999</v>
      </c>
      <c r="U468">
        <v>17.52</v>
      </c>
      <c r="V468" t="s">
        <v>6524</v>
      </c>
      <c r="W468">
        <v>17.032</v>
      </c>
      <c r="X468">
        <v>1761400</v>
      </c>
      <c r="Y468">
        <v>16.861999999999998</v>
      </c>
      <c r="Z468">
        <v>17.036000000000001</v>
      </c>
      <c r="AA468">
        <v>17.05</v>
      </c>
      <c r="AB468">
        <v>4279</v>
      </c>
      <c r="AC468">
        <v>81</v>
      </c>
      <c r="AD468" t="s">
        <v>496</v>
      </c>
      <c r="AE468" t="s">
        <v>49</v>
      </c>
      <c r="AF468">
        <v>17.346</v>
      </c>
      <c r="AG468">
        <v>11622182</v>
      </c>
      <c r="AH468">
        <v>8743302</v>
      </c>
      <c r="AI468">
        <v>6.9020004000000004</v>
      </c>
      <c r="AJ468">
        <v>0.68120809999999998</v>
      </c>
      <c r="AK468" t="s">
        <v>2218</v>
      </c>
      <c r="AL468">
        <v>-6.0309999999999997</v>
      </c>
      <c r="AM468">
        <v>-0.26147841999999999</v>
      </c>
      <c r="AN468">
        <v>10.132</v>
      </c>
      <c r="AO468">
        <v>23.065000000000001</v>
      </c>
      <c r="AQ468">
        <v>1596519000</v>
      </c>
      <c r="AR468">
        <v>1596519000</v>
      </c>
      <c r="AS468">
        <v>1596519000</v>
      </c>
      <c r="AT468">
        <v>0.27</v>
      </c>
      <c r="AU468">
        <v>27.429953000000001</v>
      </c>
      <c r="AV468">
        <v>1.6012337000000001E-2</v>
      </c>
      <c r="AW468" t="s">
        <v>150</v>
      </c>
      <c r="AX468">
        <v>0.621</v>
      </c>
      <c r="AY468">
        <v>1244920064</v>
      </c>
      <c r="AZ468">
        <v>7.9859999999999998</v>
      </c>
      <c r="BA468">
        <v>15.827942999999999</v>
      </c>
      <c r="BB468">
        <v>1.2060575</v>
      </c>
      <c r="BC468">
        <v>7.6198000000000002E-2</v>
      </c>
      <c r="BD468">
        <v>18.497146999999998</v>
      </c>
      <c r="BE468">
        <v>-1.4631462</v>
      </c>
      <c r="BF468">
        <v>-7.9101179999999993E-2</v>
      </c>
      <c r="BG468">
        <v>21205968896</v>
      </c>
      <c r="BH468">
        <v>2.1329826999999999</v>
      </c>
      <c r="BI468">
        <v>15</v>
      </c>
      <c r="BJ468">
        <v>0</v>
      </c>
      <c r="BK468" t="b">
        <v>0</v>
      </c>
      <c r="BL468">
        <v>2</v>
      </c>
      <c r="BM468">
        <v>952934400000</v>
      </c>
      <c r="BN468" t="s">
        <v>2136</v>
      </c>
    </row>
    <row r="469" spans="1:66" x14ac:dyDescent="0.2">
      <c r="A469" t="s">
        <v>2138</v>
      </c>
      <c r="C469" t="s">
        <v>142</v>
      </c>
      <c r="D469" t="s">
        <v>143</v>
      </c>
      <c r="E469" t="s">
        <v>162</v>
      </c>
      <c r="F469" t="b">
        <v>0</v>
      </c>
      <c r="G469" t="s">
        <v>49</v>
      </c>
      <c r="H469" t="s">
        <v>490</v>
      </c>
      <c r="I469" t="s">
        <v>2219</v>
      </c>
      <c r="J469" t="s">
        <v>2139</v>
      </c>
      <c r="K469" t="s">
        <v>2220</v>
      </c>
      <c r="L469" t="s">
        <v>494</v>
      </c>
      <c r="M469" t="s">
        <v>225</v>
      </c>
      <c r="N469">
        <v>7200000</v>
      </c>
      <c r="O469" t="s">
        <v>495</v>
      </c>
      <c r="P469" t="b">
        <v>0</v>
      </c>
      <c r="Q469">
        <v>-0.95500183000000005</v>
      </c>
      <c r="R469">
        <v>-2.0284659999999999</v>
      </c>
      <c r="S469">
        <v>1589538862</v>
      </c>
      <c r="T469">
        <v>46.125</v>
      </c>
      <c r="U469">
        <v>47.015000000000001</v>
      </c>
      <c r="V469" t="s">
        <v>6525</v>
      </c>
      <c r="W469">
        <v>45.3</v>
      </c>
      <c r="X469">
        <v>1202888</v>
      </c>
      <c r="Y469">
        <v>47.08</v>
      </c>
      <c r="Z469">
        <v>46.12</v>
      </c>
      <c r="AA469">
        <v>46.174999999999997</v>
      </c>
      <c r="AB469">
        <v>0</v>
      </c>
      <c r="AC469">
        <v>0</v>
      </c>
      <c r="AD469" t="s">
        <v>496</v>
      </c>
      <c r="AE469" t="s">
        <v>49</v>
      </c>
      <c r="AF469">
        <v>45.3</v>
      </c>
      <c r="AG469">
        <v>2991522</v>
      </c>
      <c r="AH469">
        <v>2571118</v>
      </c>
      <c r="AI469">
        <v>9.5299990000000001</v>
      </c>
      <c r="AJ469">
        <v>0.26041806000000001</v>
      </c>
      <c r="AK469" t="s">
        <v>2221</v>
      </c>
      <c r="AL469">
        <v>-30.934998</v>
      </c>
      <c r="AM469">
        <v>-0.40144039999999998</v>
      </c>
      <c r="AN469">
        <v>36.594999999999999</v>
      </c>
      <c r="AO469">
        <v>77.06</v>
      </c>
      <c r="AQ469">
        <v>1596623400</v>
      </c>
      <c r="AR469">
        <v>1596623400</v>
      </c>
      <c r="AS469">
        <v>1596623400</v>
      </c>
      <c r="AT469">
        <v>2.5</v>
      </c>
      <c r="AU469">
        <v>6.1937695000000001</v>
      </c>
      <c r="AV469">
        <v>5.3101104000000003E-2</v>
      </c>
      <c r="AW469" t="s">
        <v>150</v>
      </c>
      <c r="AX469">
        <v>7.4470000000000001</v>
      </c>
      <c r="AY469">
        <v>601995008</v>
      </c>
      <c r="AZ469">
        <v>90.141000000000005</v>
      </c>
      <c r="BA469">
        <v>49.619427000000002</v>
      </c>
      <c r="BB469">
        <v>-3.4944267</v>
      </c>
      <c r="BC469">
        <v>-7.0424570000000006E-2</v>
      </c>
      <c r="BD469">
        <v>62.696156000000002</v>
      </c>
      <c r="BE469">
        <v>-16.571155999999998</v>
      </c>
      <c r="BF469">
        <v>-0.26430895999999998</v>
      </c>
      <c r="BG469">
        <v>29973315584</v>
      </c>
      <c r="BH469">
        <v>0.51169836999999996</v>
      </c>
      <c r="BI469">
        <v>15</v>
      </c>
      <c r="BJ469">
        <v>0</v>
      </c>
      <c r="BK469" t="b">
        <v>0</v>
      </c>
      <c r="BL469">
        <v>2</v>
      </c>
      <c r="BM469">
        <v>847440000000</v>
      </c>
      <c r="BN469" t="s">
        <v>2138</v>
      </c>
    </row>
    <row r="470" spans="1:66" x14ac:dyDescent="0.2">
      <c r="A470" t="s">
        <v>2140</v>
      </c>
      <c r="C470" t="s">
        <v>142</v>
      </c>
      <c r="D470" t="s">
        <v>143</v>
      </c>
      <c r="E470" t="s">
        <v>162</v>
      </c>
      <c r="F470" t="b">
        <v>0</v>
      </c>
      <c r="G470" t="s">
        <v>49</v>
      </c>
      <c r="H470" t="s">
        <v>490</v>
      </c>
      <c r="I470" t="s">
        <v>2222</v>
      </c>
      <c r="J470" t="s">
        <v>2141</v>
      </c>
      <c r="K470" t="s">
        <v>2223</v>
      </c>
      <c r="L470" t="s">
        <v>494</v>
      </c>
      <c r="M470" t="s">
        <v>225</v>
      </c>
      <c r="N470">
        <v>7200000</v>
      </c>
      <c r="O470" t="s">
        <v>495</v>
      </c>
      <c r="P470" t="b">
        <v>0</v>
      </c>
      <c r="Q470">
        <v>0.60499954</v>
      </c>
      <c r="R470">
        <v>2.1908367000000002</v>
      </c>
      <c r="S470">
        <v>1589538848</v>
      </c>
      <c r="T470">
        <v>28.22</v>
      </c>
      <c r="U470">
        <v>28.745000000000001</v>
      </c>
      <c r="V470" t="s">
        <v>6526</v>
      </c>
      <c r="W470">
        <v>27.81</v>
      </c>
      <c r="X470">
        <v>2040648</v>
      </c>
      <c r="Y470">
        <v>27.614999999999998</v>
      </c>
      <c r="Z470">
        <v>28.225000000000001</v>
      </c>
      <c r="AA470">
        <v>28.22</v>
      </c>
      <c r="AB470">
        <v>1245</v>
      </c>
      <c r="AC470">
        <v>738</v>
      </c>
      <c r="AD470" t="s">
        <v>496</v>
      </c>
      <c r="AE470" t="s">
        <v>49</v>
      </c>
      <c r="AF470">
        <v>28.05</v>
      </c>
      <c r="AG470">
        <v>8061734</v>
      </c>
      <c r="AH470">
        <v>5508613</v>
      </c>
      <c r="AI470">
        <v>7.2050000000000001</v>
      </c>
      <c r="AJ470">
        <v>0.34285036000000002</v>
      </c>
      <c r="AK470" t="s">
        <v>2224</v>
      </c>
      <c r="AL470">
        <v>-26.28</v>
      </c>
      <c r="AM470">
        <v>-0.48220183999999999</v>
      </c>
      <c r="AN470">
        <v>21.015000000000001</v>
      </c>
      <c r="AO470">
        <v>54.5</v>
      </c>
      <c r="AQ470">
        <v>1595516340</v>
      </c>
      <c r="AR470">
        <v>1595516340</v>
      </c>
      <c r="AS470">
        <v>1595516340</v>
      </c>
      <c r="AT470">
        <v>0.9</v>
      </c>
      <c r="AU470">
        <v>80.628569999999996</v>
      </c>
      <c r="AV470">
        <v>3.2590979999999999E-2</v>
      </c>
      <c r="AW470" t="s">
        <v>150</v>
      </c>
      <c r="AX470">
        <v>0.35</v>
      </c>
      <c r="AY470">
        <v>1069800000</v>
      </c>
      <c r="AZ470">
        <v>57.612000000000002</v>
      </c>
      <c r="BA470">
        <v>28.782715</v>
      </c>
      <c r="BB470">
        <v>-0.56271552999999996</v>
      </c>
      <c r="BC470">
        <v>-1.9550466999999998E-2</v>
      </c>
      <c r="BD470">
        <v>40.893985999999998</v>
      </c>
      <c r="BE470">
        <v>-12.673985999999999</v>
      </c>
      <c r="BF470">
        <v>-0.309923</v>
      </c>
      <c r="BG470">
        <v>30189754368</v>
      </c>
      <c r="BH470">
        <v>0.4898285</v>
      </c>
      <c r="BI470">
        <v>15</v>
      </c>
      <c r="BJ470">
        <v>0</v>
      </c>
      <c r="BK470" t="b">
        <v>0</v>
      </c>
      <c r="BL470">
        <v>2</v>
      </c>
      <c r="BM470">
        <v>846662400000</v>
      </c>
      <c r="BN470" t="s">
        <v>2140</v>
      </c>
    </row>
    <row r="471" spans="1:66" x14ac:dyDescent="0.2">
      <c r="A471" t="s">
        <v>2142</v>
      </c>
      <c r="C471" t="s">
        <v>142</v>
      </c>
      <c r="D471" t="s">
        <v>143</v>
      </c>
      <c r="E471" t="s">
        <v>162</v>
      </c>
      <c r="F471" t="b">
        <v>0</v>
      </c>
      <c r="G471" t="s">
        <v>49</v>
      </c>
      <c r="H471" t="s">
        <v>490</v>
      </c>
      <c r="I471" t="s">
        <v>2225</v>
      </c>
      <c r="J471" t="s">
        <v>2143</v>
      </c>
      <c r="K471" t="s">
        <v>2226</v>
      </c>
      <c r="L471" t="s">
        <v>494</v>
      </c>
      <c r="M471" t="s">
        <v>225</v>
      </c>
      <c r="N471">
        <v>7200000</v>
      </c>
      <c r="O471" t="s">
        <v>495</v>
      </c>
      <c r="P471" t="b">
        <v>0</v>
      </c>
      <c r="Q471">
        <v>0.14599991000000001</v>
      </c>
      <c r="R471">
        <v>1.6360366</v>
      </c>
      <c r="S471">
        <v>1589538861</v>
      </c>
      <c r="T471">
        <v>9.07</v>
      </c>
      <c r="U471">
        <v>9.2080000000000002</v>
      </c>
      <c r="V471" t="s">
        <v>6527</v>
      </c>
      <c r="W471">
        <v>8.99</v>
      </c>
      <c r="X471">
        <v>3680727</v>
      </c>
      <c r="Y471">
        <v>8.9239999999999995</v>
      </c>
      <c r="Z471">
        <v>9.0640000000000001</v>
      </c>
      <c r="AA471">
        <v>9.07</v>
      </c>
      <c r="AB471">
        <v>1301</v>
      </c>
      <c r="AC471">
        <v>2677</v>
      </c>
      <c r="AD471" t="s">
        <v>496</v>
      </c>
      <c r="AE471" t="s">
        <v>49</v>
      </c>
      <c r="AF471">
        <v>8.9979999999999993</v>
      </c>
      <c r="AG471">
        <v>14021450</v>
      </c>
      <c r="AH471">
        <v>10188225</v>
      </c>
      <c r="AI471">
        <v>1.4689999</v>
      </c>
      <c r="AJ471">
        <v>0.19326404</v>
      </c>
      <c r="AK471" t="s">
        <v>2227</v>
      </c>
      <c r="AL471">
        <v>-2.4920005999999999</v>
      </c>
      <c r="AM471">
        <v>-0.21553369</v>
      </c>
      <c r="AN471">
        <v>7.601</v>
      </c>
      <c r="AO471">
        <v>11.561999999999999</v>
      </c>
      <c r="AQ471">
        <v>1597210200</v>
      </c>
      <c r="AR471">
        <v>1597210200</v>
      </c>
      <c r="AS471">
        <v>1597210200</v>
      </c>
      <c r="AT471">
        <v>0.46</v>
      </c>
      <c r="AU471">
        <v>13.279648</v>
      </c>
      <c r="AV471">
        <v>5.1546395000000002E-2</v>
      </c>
      <c r="AW471" t="s">
        <v>150</v>
      </c>
      <c r="AX471">
        <v>0.68300000000000005</v>
      </c>
      <c r="AY471">
        <v>2167150080</v>
      </c>
      <c r="AZ471">
        <v>3.4809999999999999</v>
      </c>
      <c r="BA471">
        <v>8.9387139999999992</v>
      </c>
      <c r="BB471">
        <v>0.13128566999999999</v>
      </c>
      <c r="BC471">
        <v>1.468731E-2</v>
      </c>
      <c r="BD471">
        <v>9.5285030000000006</v>
      </c>
      <c r="BE471">
        <v>-0.45850372</v>
      </c>
      <c r="BF471">
        <v>-4.8119176E-2</v>
      </c>
      <c r="BG471">
        <v>23648845824</v>
      </c>
      <c r="BH471">
        <v>2.6055731999999998</v>
      </c>
      <c r="BI471">
        <v>15</v>
      </c>
      <c r="BJ471">
        <v>0</v>
      </c>
      <c r="BK471" t="b">
        <v>0</v>
      </c>
      <c r="BL471">
        <v>2</v>
      </c>
      <c r="BM471">
        <v>946886400000</v>
      </c>
      <c r="BN471" t="s">
        <v>2142</v>
      </c>
    </row>
    <row r="472" spans="1:66" x14ac:dyDescent="0.2">
      <c r="A472" t="s">
        <v>2144</v>
      </c>
      <c r="C472" t="s">
        <v>142</v>
      </c>
      <c r="D472" t="s">
        <v>143</v>
      </c>
      <c r="E472" t="s">
        <v>162</v>
      </c>
      <c r="F472" t="b">
        <v>0</v>
      </c>
      <c r="G472" t="s">
        <v>49</v>
      </c>
      <c r="H472" t="s">
        <v>490</v>
      </c>
      <c r="I472" t="s">
        <v>2228</v>
      </c>
      <c r="J472" t="s">
        <v>2145</v>
      </c>
      <c r="K472" t="s">
        <v>2229</v>
      </c>
      <c r="L472" t="s">
        <v>494</v>
      </c>
      <c r="M472" t="s">
        <v>225</v>
      </c>
      <c r="N472">
        <v>7200000</v>
      </c>
      <c r="O472" t="s">
        <v>495</v>
      </c>
      <c r="P472" t="b">
        <v>0</v>
      </c>
      <c r="Q472">
        <v>0.62000084</v>
      </c>
      <c r="R472">
        <v>2.388293</v>
      </c>
      <c r="S472">
        <v>1589538859</v>
      </c>
      <c r="T472">
        <v>26.58</v>
      </c>
      <c r="U472">
        <v>26.97</v>
      </c>
      <c r="V472" t="s">
        <v>6528</v>
      </c>
      <c r="W472">
        <v>26.15</v>
      </c>
      <c r="X472">
        <v>1594609</v>
      </c>
      <c r="Y472">
        <v>25.96</v>
      </c>
      <c r="Z472">
        <v>26.56</v>
      </c>
      <c r="AA472">
        <v>26.58</v>
      </c>
      <c r="AB472">
        <v>900</v>
      </c>
      <c r="AC472">
        <v>4630</v>
      </c>
      <c r="AD472" t="s">
        <v>496</v>
      </c>
      <c r="AE472" t="s">
        <v>49</v>
      </c>
      <c r="AF472">
        <v>26.15</v>
      </c>
      <c r="AG472">
        <v>6339415</v>
      </c>
      <c r="AH472">
        <v>3950472</v>
      </c>
      <c r="AI472">
        <v>7.4799994999999999</v>
      </c>
      <c r="AJ472">
        <v>0.391623</v>
      </c>
      <c r="AK472" t="s">
        <v>2230</v>
      </c>
      <c r="AL472">
        <v>-8.42</v>
      </c>
      <c r="AM472">
        <v>-0.24057142000000001</v>
      </c>
      <c r="AN472">
        <v>19.100000000000001</v>
      </c>
      <c r="AO472">
        <v>35</v>
      </c>
      <c r="AQ472">
        <v>1596603600</v>
      </c>
      <c r="AR472">
        <v>1596603600</v>
      </c>
      <c r="AS472">
        <v>1596603600</v>
      </c>
      <c r="AT472">
        <v>1.25</v>
      </c>
      <c r="AU472">
        <v>12.705544</v>
      </c>
      <c r="AV472">
        <v>4.8151004999999997E-2</v>
      </c>
      <c r="AW472" t="s">
        <v>150</v>
      </c>
      <c r="AX472">
        <v>2.0920000000000001</v>
      </c>
      <c r="AY472">
        <v>1235520000</v>
      </c>
      <c r="AZ472">
        <v>11.426</v>
      </c>
      <c r="BA472">
        <v>25.867713999999999</v>
      </c>
      <c r="BB472">
        <v>0.71228599999999997</v>
      </c>
      <c r="BC472">
        <v>2.7535713999999999E-2</v>
      </c>
      <c r="BD472">
        <v>30.13109</v>
      </c>
      <c r="BE472">
        <v>-3.5510902</v>
      </c>
      <c r="BF472">
        <v>-0.11785469</v>
      </c>
      <c r="BG472">
        <v>32840122368</v>
      </c>
      <c r="BH472">
        <v>2.3262733999999998</v>
      </c>
      <c r="BI472">
        <v>15</v>
      </c>
      <c r="BJ472">
        <v>0</v>
      </c>
      <c r="BK472" t="b">
        <v>0</v>
      </c>
      <c r="BL472">
        <v>2</v>
      </c>
      <c r="BM472">
        <v>974707200000</v>
      </c>
      <c r="BN472" t="s">
        <v>2144</v>
      </c>
    </row>
    <row r="473" spans="1:66" x14ac:dyDescent="0.2">
      <c r="A473" t="s">
        <v>2234</v>
      </c>
      <c r="C473" t="s">
        <v>142</v>
      </c>
      <c r="D473" t="s">
        <v>143</v>
      </c>
      <c r="E473" t="s">
        <v>162</v>
      </c>
      <c r="F473" t="b">
        <v>1</v>
      </c>
      <c r="G473" t="s">
        <v>48</v>
      </c>
      <c r="H473" t="s">
        <v>145</v>
      </c>
      <c r="I473" t="s">
        <v>2235</v>
      </c>
      <c r="J473" t="s">
        <v>2235</v>
      </c>
      <c r="K473" t="s">
        <v>2511</v>
      </c>
      <c r="L473" t="s">
        <v>146</v>
      </c>
      <c r="M473" t="s">
        <v>147</v>
      </c>
      <c r="N473">
        <v>-14400000</v>
      </c>
      <c r="O473" t="s">
        <v>148</v>
      </c>
      <c r="P473" t="b">
        <v>0</v>
      </c>
      <c r="Q473">
        <v>0</v>
      </c>
      <c r="R473">
        <v>0</v>
      </c>
      <c r="S473">
        <v>1589483080</v>
      </c>
      <c r="T473">
        <v>9.6999999999999993</v>
      </c>
      <c r="U473">
        <v>9.7750000000000004</v>
      </c>
      <c r="V473" t="s">
        <v>2512</v>
      </c>
      <c r="W473">
        <v>9.6999999999999993</v>
      </c>
      <c r="X473">
        <v>32478</v>
      </c>
      <c r="Y473">
        <v>9.6999999999999993</v>
      </c>
      <c r="Z473">
        <v>0</v>
      </c>
      <c r="AA473">
        <v>0</v>
      </c>
      <c r="AB473">
        <v>10</v>
      </c>
      <c r="AC473">
        <v>40</v>
      </c>
      <c r="AD473" t="s">
        <v>149</v>
      </c>
      <c r="AE473" t="s">
        <v>48</v>
      </c>
      <c r="AF473">
        <v>9.6999999999999993</v>
      </c>
      <c r="AG473">
        <v>57517</v>
      </c>
      <c r="AH473">
        <v>15112</v>
      </c>
      <c r="AI473">
        <v>0.39999962</v>
      </c>
      <c r="AJ473">
        <v>4.3010710000000001E-2</v>
      </c>
      <c r="AK473" t="s">
        <v>2513</v>
      </c>
      <c r="AL473">
        <v>-0.25</v>
      </c>
      <c r="AM473">
        <v>-2.5125628000000001E-2</v>
      </c>
      <c r="AN473">
        <v>9.3000000000000007</v>
      </c>
      <c r="AO473">
        <v>9.9499999999999993</v>
      </c>
      <c r="AW473" t="s">
        <v>6313</v>
      </c>
      <c r="AY473">
        <v>0</v>
      </c>
      <c r="BA473">
        <v>9.6852859999999996</v>
      </c>
      <c r="BB473">
        <v>1.4714240999999999E-2</v>
      </c>
      <c r="BC473">
        <v>1.5192367E-3</v>
      </c>
      <c r="BD473">
        <v>9.7649030000000003</v>
      </c>
      <c r="BE473">
        <v>-6.4903260000000004E-2</v>
      </c>
      <c r="BF473">
        <v>-6.646585E-3</v>
      </c>
      <c r="BG473">
        <v>313734848</v>
      </c>
      <c r="BI473">
        <v>15</v>
      </c>
      <c r="BJ473">
        <v>0</v>
      </c>
      <c r="BK473" t="b">
        <v>0</v>
      </c>
      <c r="BL473">
        <v>2</v>
      </c>
      <c r="BM473">
        <v>1580740200000</v>
      </c>
      <c r="BN473" t="s">
        <v>2234</v>
      </c>
    </row>
    <row r="474" spans="1:66" x14ac:dyDescent="0.2">
      <c r="A474" t="s">
        <v>67</v>
      </c>
      <c r="C474" t="s">
        <v>142</v>
      </c>
      <c r="D474" t="s">
        <v>143</v>
      </c>
      <c r="E474" t="s">
        <v>162</v>
      </c>
      <c r="F474" t="b">
        <v>1</v>
      </c>
      <c r="G474" t="s">
        <v>48</v>
      </c>
      <c r="H474" t="s">
        <v>145</v>
      </c>
      <c r="I474" t="s">
        <v>173</v>
      </c>
      <c r="J474" t="s">
        <v>173</v>
      </c>
      <c r="K474" t="s">
        <v>287</v>
      </c>
      <c r="L474" t="s">
        <v>146</v>
      </c>
      <c r="M474" t="s">
        <v>147</v>
      </c>
      <c r="N474">
        <v>-14400000</v>
      </c>
      <c r="O474" t="s">
        <v>148</v>
      </c>
      <c r="P474" t="b">
        <v>0</v>
      </c>
      <c r="Q474">
        <v>12.369994999999999</v>
      </c>
      <c r="R474">
        <v>1.5639217000000001</v>
      </c>
      <c r="S474">
        <v>1589486402</v>
      </c>
      <c r="T474">
        <v>803.33</v>
      </c>
      <c r="U474">
        <v>803.36</v>
      </c>
      <c r="V474" t="s">
        <v>2988</v>
      </c>
      <c r="W474">
        <v>764</v>
      </c>
      <c r="X474">
        <v>13357642</v>
      </c>
      <c r="Y474">
        <v>790.96</v>
      </c>
      <c r="Z474">
        <v>801</v>
      </c>
      <c r="AA474">
        <v>803.97</v>
      </c>
      <c r="AB474">
        <v>13</v>
      </c>
      <c r="AC474">
        <v>13</v>
      </c>
      <c r="AD474" t="s">
        <v>149</v>
      </c>
      <c r="AE474" t="s">
        <v>48</v>
      </c>
      <c r="AF474">
        <v>820.83</v>
      </c>
      <c r="AG474">
        <v>18456193</v>
      </c>
      <c r="AH474">
        <v>15106712</v>
      </c>
      <c r="AI474">
        <v>626.34</v>
      </c>
      <c r="AJ474">
        <v>3.5388440000000001</v>
      </c>
      <c r="AK474" t="s">
        <v>172</v>
      </c>
      <c r="AL474">
        <v>-165.65996999999999</v>
      </c>
      <c r="AM474">
        <v>-0.17096148</v>
      </c>
      <c r="AN474">
        <v>176.99</v>
      </c>
      <c r="AO474">
        <v>968.99</v>
      </c>
      <c r="AQ474">
        <v>1588191129</v>
      </c>
      <c r="AR474">
        <v>1595429940</v>
      </c>
      <c r="AS474">
        <v>1595865600</v>
      </c>
      <c r="AW474" t="s">
        <v>6313</v>
      </c>
      <c r="AX474">
        <v>-0.81100000000000005</v>
      </c>
      <c r="AY474">
        <v>185371008</v>
      </c>
      <c r="AZ474">
        <v>49.584000000000003</v>
      </c>
      <c r="BA474">
        <v>680.91345000000001</v>
      </c>
      <c r="BB474">
        <v>122.41656500000001</v>
      </c>
      <c r="BC474">
        <v>0.17978284999999999</v>
      </c>
      <c r="BD474">
        <v>552.81395999999995</v>
      </c>
      <c r="BE474">
        <v>250.51605000000001</v>
      </c>
      <c r="BF474">
        <v>0.45316519999999999</v>
      </c>
      <c r="BG474">
        <v>148914094080</v>
      </c>
      <c r="BH474">
        <v>16.201397</v>
      </c>
      <c r="BI474">
        <v>15</v>
      </c>
      <c r="BJ474">
        <v>0</v>
      </c>
      <c r="BK474" t="b">
        <v>0</v>
      </c>
      <c r="BL474">
        <v>2</v>
      </c>
      <c r="BM474">
        <v>1277818200000</v>
      </c>
      <c r="BN474" t="s">
        <v>67</v>
      </c>
    </row>
    <row r="475" spans="1:66" x14ac:dyDescent="0.2">
      <c r="A475" t="s">
        <v>2236</v>
      </c>
      <c r="C475" t="s">
        <v>142</v>
      </c>
      <c r="D475" t="s">
        <v>143</v>
      </c>
      <c r="E475" t="s">
        <v>162</v>
      </c>
      <c r="F475" t="b">
        <v>1</v>
      </c>
      <c r="G475" t="s">
        <v>48</v>
      </c>
      <c r="H475" t="s">
        <v>145</v>
      </c>
      <c r="I475" t="s">
        <v>2237</v>
      </c>
      <c r="J475" t="s">
        <v>2237</v>
      </c>
      <c r="K475" t="s">
        <v>2514</v>
      </c>
      <c r="L475" t="s">
        <v>146</v>
      </c>
      <c r="M475" t="s">
        <v>147</v>
      </c>
      <c r="N475">
        <v>-14400000</v>
      </c>
      <c r="O475" t="s">
        <v>148</v>
      </c>
      <c r="P475" t="b">
        <v>0</v>
      </c>
      <c r="Q475">
        <v>0.84000397000000004</v>
      </c>
      <c r="R475">
        <v>0.99302990000000002</v>
      </c>
      <c r="S475">
        <v>1589486402</v>
      </c>
      <c r="T475">
        <v>85.43</v>
      </c>
      <c r="U475">
        <v>87.95</v>
      </c>
      <c r="V475" t="s">
        <v>2515</v>
      </c>
      <c r="W475">
        <v>82</v>
      </c>
      <c r="X475">
        <v>1282790</v>
      </c>
      <c r="Y475">
        <v>84.59</v>
      </c>
      <c r="Z475">
        <v>0</v>
      </c>
      <c r="AA475">
        <v>90</v>
      </c>
      <c r="AB475">
        <v>11</v>
      </c>
      <c r="AC475">
        <v>11</v>
      </c>
      <c r="AD475" t="s">
        <v>149</v>
      </c>
      <c r="AE475" t="s">
        <v>48</v>
      </c>
      <c r="AF475">
        <v>84</v>
      </c>
      <c r="AG475">
        <v>2549861</v>
      </c>
      <c r="AH475">
        <v>1630075</v>
      </c>
      <c r="AI475">
        <v>50.18</v>
      </c>
      <c r="AJ475">
        <v>1.4235461</v>
      </c>
      <c r="AK475" t="s">
        <v>2516</v>
      </c>
      <c r="AL475">
        <v>-38.559998</v>
      </c>
      <c r="AM475">
        <v>-0.31099280000000001</v>
      </c>
      <c r="AN475">
        <v>35.25</v>
      </c>
      <c r="AO475">
        <v>123.99</v>
      </c>
      <c r="AQ475">
        <v>1588795539</v>
      </c>
      <c r="AR475">
        <v>1595867400</v>
      </c>
      <c r="AS475">
        <v>1596213000</v>
      </c>
      <c r="AW475" t="s">
        <v>6313</v>
      </c>
      <c r="AX475">
        <v>-0.78100000000000003</v>
      </c>
      <c r="AY475">
        <v>149564000</v>
      </c>
      <c r="AZ475">
        <v>16.98</v>
      </c>
      <c r="BA475">
        <v>71.828284999999994</v>
      </c>
      <c r="BB475">
        <v>13.601715</v>
      </c>
      <c r="BC475">
        <v>0.18936433</v>
      </c>
      <c r="BD475">
        <v>81.053479999999993</v>
      </c>
      <c r="BE475">
        <v>4.3765181999999996</v>
      </c>
      <c r="BF475">
        <v>5.3995438E-2</v>
      </c>
      <c r="BG475">
        <v>12792801280</v>
      </c>
      <c r="BH475">
        <v>5.0312133000000001</v>
      </c>
      <c r="BI475">
        <v>15</v>
      </c>
      <c r="BJ475">
        <v>0</v>
      </c>
      <c r="BK475" t="b">
        <v>0</v>
      </c>
      <c r="BL475">
        <v>2</v>
      </c>
      <c r="BM475">
        <v>981037800000</v>
      </c>
      <c r="BN475" t="s">
        <v>2236</v>
      </c>
    </row>
    <row r="476" spans="1:66" x14ac:dyDescent="0.2">
      <c r="A476" t="s">
        <v>2238</v>
      </c>
      <c r="C476" t="s">
        <v>142</v>
      </c>
      <c r="D476" t="s">
        <v>143</v>
      </c>
      <c r="E476" t="s">
        <v>162</v>
      </c>
      <c r="F476" t="b">
        <v>1</v>
      </c>
      <c r="G476" t="s">
        <v>48</v>
      </c>
      <c r="H476" t="s">
        <v>145</v>
      </c>
      <c r="I476" t="s">
        <v>2239</v>
      </c>
      <c r="J476" t="s">
        <v>2239</v>
      </c>
      <c r="K476" t="s">
        <v>2517</v>
      </c>
      <c r="L476" t="s">
        <v>146</v>
      </c>
      <c r="M476" t="s">
        <v>147</v>
      </c>
      <c r="N476">
        <v>-14400000</v>
      </c>
      <c r="O476" t="s">
        <v>148</v>
      </c>
      <c r="P476" t="b">
        <v>0</v>
      </c>
      <c r="Q476">
        <v>0.28000259999999999</v>
      </c>
      <c r="R476">
        <v>0.7345294</v>
      </c>
      <c r="S476">
        <v>1589486402</v>
      </c>
      <c r="T476">
        <v>38.4</v>
      </c>
      <c r="U476">
        <v>38.97</v>
      </c>
      <c r="V476" t="s">
        <v>2518</v>
      </c>
      <c r="W476">
        <v>36.56</v>
      </c>
      <c r="X476">
        <v>270453</v>
      </c>
      <c r="Y476">
        <v>38.119999999999997</v>
      </c>
      <c r="Z476">
        <v>0</v>
      </c>
      <c r="AA476">
        <v>41.5</v>
      </c>
      <c r="AB476">
        <v>14</v>
      </c>
      <c r="AC476">
        <v>8</v>
      </c>
      <c r="AD476" t="s">
        <v>149</v>
      </c>
      <c r="AE476" t="s">
        <v>48</v>
      </c>
      <c r="AF476">
        <v>38.840000000000003</v>
      </c>
      <c r="AG476">
        <v>590708</v>
      </c>
      <c r="AH476">
        <v>514625</v>
      </c>
      <c r="AI476">
        <v>19.880001</v>
      </c>
      <c r="AJ476">
        <v>1.0734341000000001</v>
      </c>
      <c r="AK476" t="s">
        <v>2519</v>
      </c>
      <c r="AL476">
        <v>-1.9899979000000001</v>
      </c>
      <c r="AM476">
        <v>-4.9269569999999999E-2</v>
      </c>
      <c r="AN476">
        <v>18.52</v>
      </c>
      <c r="AO476">
        <v>40.39</v>
      </c>
      <c r="AQ476">
        <v>1588881900</v>
      </c>
      <c r="AR476">
        <v>1588881900</v>
      </c>
      <c r="AS476">
        <v>1588881900</v>
      </c>
      <c r="AW476" t="s">
        <v>6313</v>
      </c>
      <c r="AX476">
        <v>-4.41</v>
      </c>
      <c r="AY476">
        <v>40978700</v>
      </c>
      <c r="AZ476">
        <v>7.109</v>
      </c>
      <c r="BA476">
        <v>32.038857</v>
      </c>
      <c r="BB476">
        <v>6.3611449999999996</v>
      </c>
      <c r="BC476">
        <v>0.19854469999999999</v>
      </c>
      <c r="BD476">
        <v>26.967030000000001</v>
      </c>
      <c r="BE476">
        <v>11.432971999999999</v>
      </c>
      <c r="BF476">
        <v>0.42396109999999998</v>
      </c>
      <c r="BG476">
        <v>1573582080</v>
      </c>
      <c r="BH476">
        <v>5.4016036999999999</v>
      </c>
      <c r="BI476">
        <v>15</v>
      </c>
      <c r="BJ476">
        <v>0</v>
      </c>
      <c r="BK476" t="b">
        <v>0</v>
      </c>
      <c r="BL476">
        <v>2</v>
      </c>
      <c r="BM476">
        <v>1540992600000</v>
      </c>
      <c r="BN476" t="s">
        <v>2238</v>
      </c>
    </row>
    <row r="477" spans="1:66" x14ac:dyDescent="0.2">
      <c r="A477" t="s">
        <v>2240</v>
      </c>
      <c r="C477" t="s">
        <v>142</v>
      </c>
      <c r="D477" t="s">
        <v>143</v>
      </c>
      <c r="E477" t="s">
        <v>162</v>
      </c>
      <c r="F477" t="b">
        <v>1</v>
      </c>
      <c r="G477" t="s">
        <v>48</v>
      </c>
      <c r="H477" t="s">
        <v>145</v>
      </c>
      <c r="I477" t="s">
        <v>2520</v>
      </c>
      <c r="J477" t="s">
        <v>2241</v>
      </c>
      <c r="K477" t="s">
        <v>2521</v>
      </c>
      <c r="L477" t="s">
        <v>146</v>
      </c>
      <c r="M477" t="s">
        <v>147</v>
      </c>
      <c r="N477">
        <v>-14400000</v>
      </c>
      <c r="O477" t="s">
        <v>148</v>
      </c>
      <c r="P477" t="b">
        <v>0</v>
      </c>
      <c r="Q477">
        <v>1.5999985000000001</v>
      </c>
      <c r="R477">
        <v>1.7505454</v>
      </c>
      <c r="S477">
        <v>1589486402</v>
      </c>
      <c r="T477">
        <v>93</v>
      </c>
      <c r="U477">
        <v>93.064999999999998</v>
      </c>
      <c r="V477" t="s">
        <v>3093</v>
      </c>
      <c r="W477">
        <v>89.28</v>
      </c>
      <c r="X477">
        <v>400547</v>
      </c>
      <c r="Y477">
        <v>91.4</v>
      </c>
      <c r="Z477">
        <v>0</v>
      </c>
      <c r="AA477">
        <v>0</v>
      </c>
      <c r="AB477">
        <v>9</v>
      </c>
      <c r="AC477">
        <v>14</v>
      </c>
      <c r="AD477" t="s">
        <v>149</v>
      </c>
      <c r="AE477" t="s">
        <v>48</v>
      </c>
      <c r="AF477">
        <v>90.15</v>
      </c>
      <c r="AG477">
        <v>434567</v>
      </c>
      <c r="AH477">
        <v>311487</v>
      </c>
      <c r="AI477">
        <v>27.910004000000001</v>
      </c>
      <c r="AJ477">
        <v>0.42879099999999998</v>
      </c>
      <c r="AK477" t="s">
        <v>2522</v>
      </c>
      <c r="AL477">
        <v>-29.900002000000001</v>
      </c>
      <c r="AM477">
        <v>-0.24328723999999999</v>
      </c>
      <c r="AN477">
        <v>65.09</v>
      </c>
      <c r="AO477">
        <v>122.9</v>
      </c>
      <c r="AQ477">
        <v>1588158303</v>
      </c>
      <c r="AR477">
        <v>1595435400</v>
      </c>
      <c r="AS477">
        <v>1595867400</v>
      </c>
      <c r="AU477">
        <v>258.33330000000001</v>
      </c>
      <c r="AW477" t="s">
        <v>6313</v>
      </c>
      <c r="AX477">
        <v>0.36</v>
      </c>
      <c r="AY477">
        <v>43687300</v>
      </c>
      <c r="AZ477">
        <v>25.18</v>
      </c>
      <c r="BA477">
        <v>90.049139999999994</v>
      </c>
      <c r="BB477">
        <v>2.9508589999999999</v>
      </c>
      <c r="BC477">
        <v>3.2769430000000002E-2</v>
      </c>
      <c r="BD477">
        <v>100.86913</v>
      </c>
      <c r="BE477">
        <v>-7.8691329999999997</v>
      </c>
      <c r="BF477">
        <v>-7.8013289999999999E-2</v>
      </c>
      <c r="BG477">
        <v>4062918912</v>
      </c>
      <c r="BH477">
        <v>3.6934075000000002</v>
      </c>
      <c r="BI477">
        <v>15</v>
      </c>
      <c r="BJ477">
        <v>0</v>
      </c>
      <c r="BK477" t="b">
        <v>0</v>
      </c>
      <c r="BL477">
        <v>2</v>
      </c>
      <c r="BM477">
        <v>953908200000</v>
      </c>
      <c r="BN477" t="s">
        <v>2240</v>
      </c>
    </row>
    <row r="478" spans="1:66" x14ac:dyDescent="0.2">
      <c r="A478" t="s">
        <v>2242</v>
      </c>
      <c r="C478" t="s">
        <v>142</v>
      </c>
      <c r="D478" t="s">
        <v>143</v>
      </c>
      <c r="E478" t="s">
        <v>162</v>
      </c>
      <c r="F478" t="b">
        <v>1</v>
      </c>
      <c r="G478" t="s">
        <v>48</v>
      </c>
      <c r="H478" t="s">
        <v>145</v>
      </c>
      <c r="I478" t="s">
        <v>2243</v>
      </c>
      <c r="J478" t="s">
        <v>2243</v>
      </c>
      <c r="K478" t="s">
        <v>2523</v>
      </c>
      <c r="L478" t="s">
        <v>146</v>
      </c>
      <c r="M478" t="s">
        <v>147</v>
      </c>
      <c r="N478">
        <v>-14400000</v>
      </c>
      <c r="O478" t="s">
        <v>148</v>
      </c>
      <c r="P478" t="b">
        <v>0</v>
      </c>
      <c r="Q478">
        <v>-2.9999733000000001E-2</v>
      </c>
      <c r="R478">
        <v>-0.73890966000000002</v>
      </c>
      <c r="S478">
        <v>1589486401</v>
      </c>
      <c r="T478">
        <v>4.03</v>
      </c>
      <c r="U478">
        <v>4.13</v>
      </c>
      <c r="V478" t="s">
        <v>3094</v>
      </c>
      <c r="W478">
        <v>3.77</v>
      </c>
      <c r="X478">
        <v>640460</v>
      </c>
      <c r="Y478">
        <v>4.0599999999999996</v>
      </c>
      <c r="Z478">
        <v>3.51</v>
      </c>
      <c r="AA478">
        <v>0</v>
      </c>
      <c r="AB478">
        <v>29</v>
      </c>
      <c r="AC478">
        <v>14</v>
      </c>
      <c r="AD478" t="s">
        <v>149</v>
      </c>
      <c r="AE478" t="s">
        <v>48</v>
      </c>
      <c r="AF478">
        <v>4.01</v>
      </c>
      <c r="AG478">
        <v>705596</v>
      </c>
      <c r="AH478">
        <v>421050</v>
      </c>
      <c r="AI478">
        <v>1.8400002</v>
      </c>
      <c r="AJ478">
        <v>0.84018269999999995</v>
      </c>
      <c r="AK478" t="s">
        <v>2524</v>
      </c>
      <c r="AL478">
        <v>-3.8999996000000001</v>
      </c>
      <c r="AM478">
        <v>-0.49180322999999998</v>
      </c>
      <c r="AN478">
        <v>2.19</v>
      </c>
      <c r="AO478">
        <v>7.93</v>
      </c>
      <c r="AQ478">
        <v>1589241600</v>
      </c>
      <c r="AR478">
        <v>1589241600</v>
      </c>
      <c r="AS478">
        <v>1589241600</v>
      </c>
      <c r="AW478" t="s">
        <v>6313</v>
      </c>
      <c r="AX478">
        <v>-1.091</v>
      </c>
      <c r="AY478">
        <v>63432900</v>
      </c>
      <c r="AZ478">
        <v>0.71099999999999997</v>
      </c>
      <c r="BA478">
        <v>3.9657141999999999</v>
      </c>
      <c r="BB478">
        <v>6.4285990000000001E-2</v>
      </c>
      <c r="BC478">
        <v>1.6210446E-2</v>
      </c>
      <c r="BD478">
        <v>5.740507</v>
      </c>
      <c r="BE478">
        <v>-1.7105068999999999</v>
      </c>
      <c r="BF478">
        <v>-0.2979714</v>
      </c>
      <c r="BG478">
        <v>255634608</v>
      </c>
      <c r="BH478">
        <v>5.6680729999999997</v>
      </c>
      <c r="BI478">
        <v>15</v>
      </c>
      <c r="BJ478">
        <v>0</v>
      </c>
      <c r="BK478" t="b">
        <v>0</v>
      </c>
      <c r="BL478">
        <v>4</v>
      </c>
      <c r="BM478">
        <v>1150119000000</v>
      </c>
      <c r="BN478" t="s">
        <v>2242</v>
      </c>
    </row>
    <row r="479" spans="1:66" x14ac:dyDescent="0.2">
      <c r="A479" t="s">
        <v>2244</v>
      </c>
      <c r="C479" t="s">
        <v>142</v>
      </c>
      <c r="D479" t="s">
        <v>143</v>
      </c>
      <c r="E479" t="s">
        <v>162</v>
      </c>
      <c r="F479" t="b">
        <v>1</v>
      </c>
      <c r="G479" t="s">
        <v>48</v>
      </c>
      <c r="H479" t="s">
        <v>145</v>
      </c>
      <c r="I479" t="s">
        <v>2245</v>
      </c>
      <c r="J479" t="s">
        <v>2245</v>
      </c>
      <c r="K479" t="s">
        <v>2525</v>
      </c>
      <c r="L479" t="s">
        <v>146</v>
      </c>
      <c r="M479" t="s">
        <v>147</v>
      </c>
      <c r="N479">
        <v>-14400000</v>
      </c>
      <c r="O479" t="s">
        <v>148</v>
      </c>
      <c r="P479" t="b">
        <v>0</v>
      </c>
      <c r="Q479">
        <v>-7.0007323999999996E-2</v>
      </c>
      <c r="R479">
        <v>-4.9661152E-2</v>
      </c>
      <c r="S479">
        <v>1589486402</v>
      </c>
      <c r="T479">
        <v>140.9</v>
      </c>
      <c r="U479">
        <v>141.63</v>
      </c>
      <c r="V479" t="s">
        <v>3095</v>
      </c>
      <c r="W479">
        <v>134</v>
      </c>
      <c r="X479">
        <v>43363</v>
      </c>
      <c r="Y479">
        <v>140.97</v>
      </c>
      <c r="Z479">
        <v>0</v>
      </c>
      <c r="AA479">
        <v>0</v>
      </c>
      <c r="AB479">
        <v>8</v>
      </c>
      <c r="AC479">
        <v>8</v>
      </c>
      <c r="AD479" t="s">
        <v>149</v>
      </c>
      <c r="AE479" t="s">
        <v>48</v>
      </c>
      <c r="AF479">
        <v>136.86000000000001</v>
      </c>
      <c r="AG479">
        <v>65904</v>
      </c>
      <c r="AH479">
        <v>44962</v>
      </c>
      <c r="AI479">
        <v>41.319991999999999</v>
      </c>
      <c r="AJ479">
        <v>0.41494268000000001</v>
      </c>
      <c r="AK479" t="s">
        <v>2526</v>
      </c>
      <c r="AL479">
        <v>-95.200010000000006</v>
      </c>
      <c r="AM479">
        <v>-0.40321899999999999</v>
      </c>
      <c r="AN479">
        <v>99.58</v>
      </c>
      <c r="AO479">
        <v>236.1</v>
      </c>
      <c r="AQ479">
        <v>1580436000</v>
      </c>
      <c r="AR479">
        <v>1590537600</v>
      </c>
      <c r="AS479">
        <v>1590796800</v>
      </c>
      <c r="AU479">
        <v>15.704412</v>
      </c>
      <c r="AW479" t="s">
        <v>6313</v>
      </c>
      <c r="AX479">
        <v>8.9719999999999995</v>
      </c>
      <c r="AY479">
        <v>9141190</v>
      </c>
      <c r="AZ479">
        <v>65.117999999999995</v>
      </c>
      <c r="BA479">
        <v>139.86256</v>
      </c>
      <c r="BB479">
        <v>1.0374298</v>
      </c>
      <c r="BC479">
        <v>7.4174944000000003E-3</v>
      </c>
      <c r="BD479">
        <v>183.48972000000001</v>
      </c>
      <c r="BE479">
        <v>-42.58972</v>
      </c>
      <c r="BF479">
        <v>-0.23210959</v>
      </c>
      <c r="BG479">
        <v>1288147200</v>
      </c>
      <c r="BH479">
        <v>2.1637642000000001</v>
      </c>
      <c r="BI479">
        <v>15</v>
      </c>
      <c r="BJ479">
        <v>0</v>
      </c>
      <c r="BK479" t="b">
        <v>0</v>
      </c>
      <c r="BL479">
        <v>2</v>
      </c>
      <c r="BM479">
        <v>1057066200000</v>
      </c>
      <c r="BN479" t="s">
        <v>2244</v>
      </c>
    </row>
    <row r="480" spans="1:66" x14ac:dyDescent="0.2">
      <c r="A480" t="s">
        <v>2246</v>
      </c>
      <c r="C480" t="s">
        <v>142</v>
      </c>
      <c r="D480" t="s">
        <v>143</v>
      </c>
      <c r="E480" t="s">
        <v>162</v>
      </c>
      <c r="F480" t="b">
        <v>1</v>
      </c>
      <c r="G480" t="s">
        <v>48</v>
      </c>
      <c r="H480" t="s">
        <v>145</v>
      </c>
      <c r="I480" t="s">
        <v>2247</v>
      </c>
      <c r="J480" t="s">
        <v>2247</v>
      </c>
      <c r="K480" t="s">
        <v>2527</v>
      </c>
      <c r="L480" t="s">
        <v>146</v>
      </c>
      <c r="M480" t="s">
        <v>147</v>
      </c>
      <c r="N480">
        <v>-14400000</v>
      </c>
      <c r="O480" t="s">
        <v>148</v>
      </c>
      <c r="P480" t="b">
        <v>0</v>
      </c>
      <c r="Q480">
        <v>-7.9999920000000002E-2</v>
      </c>
      <c r="R480">
        <v>-1.0854807</v>
      </c>
      <c r="S480">
        <v>1589486402</v>
      </c>
      <c r="T480">
        <v>7.29</v>
      </c>
      <c r="U480">
        <v>7.6299000000000001</v>
      </c>
      <c r="V480" t="s">
        <v>2528</v>
      </c>
      <c r="W480">
        <v>7.08</v>
      </c>
      <c r="X480">
        <v>402375</v>
      </c>
      <c r="Y480">
        <v>7.37</v>
      </c>
      <c r="Z480">
        <v>0</v>
      </c>
      <c r="AA480">
        <v>7.99</v>
      </c>
      <c r="AB480">
        <v>10</v>
      </c>
      <c r="AC480">
        <v>8</v>
      </c>
      <c r="AD480" t="s">
        <v>149</v>
      </c>
      <c r="AE480" t="s">
        <v>49</v>
      </c>
      <c r="AF480">
        <v>7.26</v>
      </c>
      <c r="AG480">
        <v>1443651</v>
      </c>
      <c r="AH480">
        <v>755825</v>
      </c>
      <c r="AI480">
        <v>5.12</v>
      </c>
      <c r="AJ480">
        <v>2.3594468000000002</v>
      </c>
      <c r="AK480" t="s">
        <v>3728</v>
      </c>
      <c r="AL480">
        <v>-35.700000000000003</v>
      </c>
      <c r="AM480">
        <v>-0.83042570000000004</v>
      </c>
      <c r="AN480">
        <v>2.17</v>
      </c>
      <c r="AO480">
        <v>42.99</v>
      </c>
      <c r="AQ480">
        <v>1588177800</v>
      </c>
      <c r="AR480">
        <v>1588177800</v>
      </c>
      <c r="AS480">
        <v>1588177800</v>
      </c>
      <c r="AW480" t="s">
        <v>6313</v>
      </c>
      <c r="AX480">
        <v>-1.387</v>
      </c>
      <c r="AY480">
        <v>26105300</v>
      </c>
      <c r="AZ480">
        <v>7.1980000000000004</v>
      </c>
      <c r="BA480">
        <v>5.7502855999999998</v>
      </c>
      <c r="BB480">
        <v>1.5397143</v>
      </c>
      <c r="BC480">
        <v>0.26776309999999998</v>
      </c>
      <c r="BD480">
        <v>4.0498915000000002</v>
      </c>
      <c r="BE480">
        <v>3.2401084999999998</v>
      </c>
      <c r="BF480">
        <v>0.80004823000000003</v>
      </c>
      <c r="BG480">
        <v>190307632</v>
      </c>
      <c r="BH480">
        <v>1.0127813999999999</v>
      </c>
      <c r="BI480">
        <v>15</v>
      </c>
      <c r="BJ480">
        <v>0</v>
      </c>
      <c r="BK480" t="b">
        <v>0</v>
      </c>
      <c r="BL480">
        <v>2</v>
      </c>
      <c r="BM480">
        <v>1510065000000</v>
      </c>
      <c r="BN480" t="s">
        <v>2246</v>
      </c>
    </row>
    <row r="481" spans="1:66" x14ac:dyDescent="0.2">
      <c r="A481" t="s">
        <v>2248</v>
      </c>
      <c r="C481" t="s">
        <v>142</v>
      </c>
      <c r="D481" t="s">
        <v>143</v>
      </c>
      <c r="E481" t="s">
        <v>162</v>
      </c>
      <c r="F481" t="b">
        <v>1</v>
      </c>
      <c r="G481" t="s">
        <v>48</v>
      </c>
      <c r="H481" t="s">
        <v>145</v>
      </c>
      <c r="I481" t="s">
        <v>2249</v>
      </c>
      <c r="J481" t="s">
        <v>2249</v>
      </c>
      <c r="K481" t="s">
        <v>2529</v>
      </c>
      <c r="L481" t="s">
        <v>146</v>
      </c>
      <c r="M481" t="s">
        <v>147</v>
      </c>
      <c r="N481">
        <v>-14400000</v>
      </c>
      <c r="O481" t="s">
        <v>148</v>
      </c>
      <c r="P481" t="b">
        <v>0</v>
      </c>
      <c r="Q481">
        <v>-3.000009E-2</v>
      </c>
      <c r="R481">
        <v>-2.5210159999999999</v>
      </c>
      <c r="S481">
        <v>1589486402</v>
      </c>
      <c r="T481">
        <v>1.1599999999999999</v>
      </c>
      <c r="U481">
        <v>1.17</v>
      </c>
      <c r="V481" t="s">
        <v>3096</v>
      </c>
      <c r="W481">
        <v>1.08</v>
      </c>
      <c r="X481">
        <v>51481</v>
      </c>
      <c r="Y481">
        <v>1.19</v>
      </c>
      <c r="Z481">
        <v>0</v>
      </c>
      <c r="AA481">
        <v>0</v>
      </c>
      <c r="AB481">
        <v>10</v>
      </c>
      <c r="AC481">
        <v>8</v>
      </c>
      <c r="AD481" t="s">
        <v>149</v>
      </c>
      <c r="AE481" t="s">
        <v>48</v>
      </c>
      <c r="AF481">
        <v>1.1299999999999999</v>
      </c>
      <c r="AG481">
        <v>65730</v>
      </c>
      <c r="AH481">
        <v>74737</v>
      </c>
      <c r="AI481">
        <v>0.40999996999999999</v>
      </c>
      <c r="AJ481">
        <v>0.5466666</v>
      </c>
      <c r="AK481" t="s">
        <v>3729</v>
      </c>
      <c r="AL481">
        <v>-1.65</v>
      </c>
      <c r="AM481">
        <v>-0.58718859999999995</v>
      </c>
      <c r="AN481">
        <v>0.75</v>
      </c>
      <c r="AO481">
        <v>2.81</v>
      </c>
      <c r="AQ481">
        <v>1589401800</v>
      </c>
      <c r="AR481">
        <v>1589401800</v>
      </c>
      <c r="AS481">
        <v>1589401800</v>
      </c>
      <c r="AW481" t="s">
        <v>6313</v>
      </c>
      <c r="AX481">
        <v>-0.6</v>
      </c>
      <c r="AY481">
        <v>27700200</v>
      </c>
      <c r="AZ481">
        <v>1.4159999999999999</v>
      </c>
      <c r="BA481">
        <v>1.1757143000000001</v>
      </c>
      <c r="BB481">
        <v>-1.5714288E-2</v>
      </c>
      <c r="BC481">
        <v>-1.3365737000000001E-2</v>
      </c>
      <c r="BD481">
        <v>1.6614492999999999</v>
      </c>
      <c r="BE481">
        <v>-0.50144935000000002</v>
      </c>
      <c r="BF481">
        <v>-0.30181439999999998</v>
      </c>
      <c r="BG481">
        <v>32132232</v>
      </c>
      <c r="BH481">
        <v>0.81920904000000005</v>
      </c>
      <c r="BI481">
        <v>15</v>
      </c>
      <c r="BJ481">
        <v>0</v>
      </c>
      <c r="BK481" t="b">
        <v>0</v>
      </c>
      <c r="BL481">
        <v>4</v>
      </c>
      <c r="BM481">
        <v>1377178200000</v>
      </c>
      <c r="BN481" t="s">
        <v>2248</v>
      </c>
    </row>
    <row r="482" spans="1:66" x14ac:dyDescent="0.2">
      <c r="A482" t="s">
        <v>2250</v>
      </c>
      <c r="C482" t="s">
        <v>142</v>
      </c>
      <c r="D482" t="s">
        <v>143</v>
      </c>
      <c r="E482" t="s">
        <v>162</v>
      </c>
      <c r="F482" t="b">
        <v>1</v>
      </c>
      <c r="G482" t="s">
        <v>48</v>
      </c>
      <c r="H482" t="s">
        <v>145</v>
      </c>
      <c r="I482" t="s">
        <v>2530</v>
      </c>
      <c r="J482" t="s">
        <v>2251</v>
      </c>
      <c r="K482" t="s">
        <v>2531</v>
      </c>
      <c r="L482" t="s">
        <v>146</v>
      </c>
      <c r="M482" t="s">
        <v>147</v>
      </c>
      <c r="N482">
        <v>-14400000</v>
      </c>
      <c r="O482" t="s">
        <v>148</v>
      </c>
      <c r="P482" t="b">
        <v>0</v>
      </c>
      <c r="Q482">
        <v>-9.9999900000000003E-3</v>
      </c>
      <c r="R482">
        <v>-0.84745689999999996</v>
      </c>
      <c r="S482">
        <v>1589486402</v>
      </c>
      <c r="T482">
        <v>1.17</v>
      </c>
      <c r="U482">
        <v>1.21</v>
      </c>
      <c r="V482" t="s">
        <v>2532</v>
      </c>
      <c r="W482">
        <v>1.1200000000000001</v>
      </c>
      <c r="X482">
        <v>749545</v>
      </c>
      <c r="Y482">
        <v>1.18</v>
      </c>
      <c r="Z482">
        <v>1.0900000000000001</v>
      </c>
      <c r="AA482">
        <v>0</v>
      </c>
      <c r="AB482">
        <v>10</v>
      </c>
      <c r="AC482">
        <v>29</v>
      </c>
      <c r="AD482" t="s">
        <v>149</v>
      </c>
      <c r="AE482" t="s">
        <v>48</v>
      </c>
      <c r="AF482">
        <v>1.1399999999999999</v>
      </c>
      <c r="AG482">
        <v>1372859</v>
      </c>
      <c r="AH482">
        <v>1388412</v>
      </c>
      <c r="AI482">
        <v>0.65999996999999999</v>
      </c>
      <c r="AJ482">
        <v>1.2941176000000001</v>
      </c>
      <c r="AK482" t="s">
        <v>2533</v>
      </c>
      <c r="AL482">
        <v>-27.08</v>
      </c>
      <c r="AM482">
        <v>-0.95858410000000005</v>
      </c>
      <c r="AN482">
        <v>0.51</v>
      </c>
      <c r="AO482">
        <v>28.25</v>
      </c>
      <c r="AQ482">
        <v>1583748010</v>
      </c>
      <c r="AR482">
        <v>1589992200</v>
      </c>
      <c r="AS482">
        <v>1590424200</v>
      </c>
      <c r="AW482" t="s">
        <v>6313</v>
      </c>
      <c r="AX482">
        <v>-4.3230000000000004</v>
      </c>
      <c r="AY482">
        <v>25287200</v>
      </c>
      <c r="AZ482">
        <v>12.64</v>
      </c>
      <c r="BA482">
        <v>0.97457139999999998</v>
      </c>
      <c r="BB482">
        <v>0.19542855000000001</v>
      </c>
      <c r="BC482">
        <v>0.20052768000000001</v>
      </c>
      <c r="BD482">
        <v>3.9376087000000002</v>
      </c>
      <c r="BE482">
        <v>-2.7676086</v>
      </c>
      <c r="BF482">
        <v>-0.70286530000000003</v>
      </c>
      <c r="BG482">
        <v>29586022</v>
      </c>
      <c r="BH482">
        <v>9.2563290000000006E-2</v>
      </c>
      <c r="BI482">
        <v>15</v>
      </c>
      <c r="BJ482">
        <v>0</v>
      </c>
      <c r="BK482" t="b">
        <v>0</v>
      </c>
      <c r="BL482">
        <v>4</v>
      </c>
      <c r="BM482">
        <v>1535549400000</v>
      </c>
      <c r="BN482" t="s">
        <v>2250</v>
      </c>
    </row>
    <row r="483" spans="1:66" x14ac:dyDescent="0.2">
      <c r="A483" t="s">
        <v>2252</v>
      </c>
      <c r="C483" t="s">
        <v>142</v>
      </c>
      <c r="D483" t="s">
        <v>143</v>
      </c>
      <c r="E483" t="s">
        <v>162</v>
      </c>
      <c r="F483" t="b">
        <v>1</v>
      </c>
      <c r="G483" t="s">
        <v>48</v>
      </c>
      <c r="H483" t="s">
        <v>145</v>
      </c>
      <c r="I483" t="s">
        <v>2253</v>
      </c>
      <c r="J483" t="s">
        <v>2253</v>
      </c>
      <c r="K483" t="s">
        <v>2534</v>
      </c>
      <c r="L483" t="s">
        <v>146</v>
      </c>
      <c r="M483" t="s">
        <v>147</v>
      </c>
      <c r="N483">
        <v>-14400000</v>
      </c>
      <c r="O483" t="s">
        <v>148</v>
      </c>
      <c r="P483" t="b">
        <v>0</v>
      </c>
      <c r="Q483">
        <v>1.4500008</v>
      </c>
      <c r="R483">
        <v>2.3919510000000002</v>
      </c>
      <c r="S483">
        <v>1589486402</v>
      </c>
      <c r="T483">
        <v>62.07</v>
      </c>
      <c r="U483">
        <v>62.755000000000003</v>
      </c>
      <c r="V483" t="s">
        <v>2535</v>
      </c>
      <c r="W483">
        <v>58.28</v>
      </c>
      <c r="X483">
        <v>895834</v>
      </c>
      <c r="Y483">
        <v>60.62</v>
      </c>
      <c r="Z483">
        <v>62</v>
      </c>
      <c r="AA483">
        <v>0</v>
      </c>
      <c r="AB483">
        <v>9</v>
      </c>
      <c r="AC483">
        <v>8</v>
      </c>
      <c r="AD483" t="s">
        <v>149</v>
      </c>
      <c r="AE483" t="s">
        <v>48</v>
      </c>
      <c r="AF483">
        <v>59.45</v>
      </c>
      <c r="AG483">
        <v>1023054</v>
      </c>
      <c r="AH483">
        <v>885550</v>
      </c>
      <c r="AI483">
        <v>13.5</v>
      </c>
      <c r="AJ483">
        <v>0.27794935999999998</v>
      </c>
      <c r="AK483" t="s">
        <v>2536</v>
      </c>
      <c r="AL483">
        <v>-36.771003999999998</v>
      </c>
      <c r="AM483">
        <v>-0.37202175999999998</v>
      </c>
      <c r="AN483">
        <v>48.57</v>
      </c>
      <c r="AO483">
        <v>98.840999999999994</v>
      </c>
      <c r="AQ483">
        <v>1588240800</v>
      </c>
      <c r="AR483">
        <v>1595521800</v>
      </c>
      <c r="AS483">
        <v>1595867400</v>
      </c>
      <c r="AU483">
        <v>689.66660000000002</v>
      </c>
      <c r="AW483" t="s">
        <v>6313</v>
      </c>
      <c r="AX483">
        <v>0.09</v>
      </c>
      <c r="AY483">
        <v>100440000</v>
      </c>
      <c r="AZ483">
        <v>2.411</v>
      </c>
      <c r="BA483">
        <v>67.544426000000001</v>
      </c>
      <c r="BB483">
        <v>-5.4744263000000002</v>
      </c>
      <c r="BC483">
        <v>-8.1049270000000007E-2</v>
      </c>
      <c r="BD483">
        <v>77.869860000000003</v>
      </c>
      <c r="BE483">
        <v>-15.799858</v>
      </c>
      <c r="BF483">
        <v>-0.20290083</v>
      </c>
      <c r="BG483">
        <v>6234310656</v>
      </c>
      <c r="BH483">
        <v>25.744505</v>
      </c>
      <c r="BI483">
        <v>15</v>
      </c>
      <c r="BJ483">
        <v>0</v>
      </c>
      <c r="BK483" t="b">
        <v>0</v>
      </c>
      <c r="BL483">
        <v>2</v>
      </c>
      <c r="BM483">
        <v>1443706200000</v>
      </c>
      <c r="BN483" t="s">
        <v>2252</v>
      </c>
    </row>
    <row r="484" spans="1:66" x14ac:dyDescent="0.2">
      <c r="A484" t="s">
        <v>2254</v>
      </c>
      <c r="C484" t="s">
        <v>142</v>
      </c>
      <c r="D484" t="s">
        <v>143</v>
      </c>
      <c r="E484" t="s">
        <v>162</v>
      </c>
      <c r="F484" t="b">
        <v>1</v>
      </c>
      <c r="G484" t="s">
        <v>48</v>
      </c>
      <c r="H484" t="s">
        <v>145</v>
      </c>
      <c r="I484" t="s">
        <v>2255</v>
      </c>
      <c r="J484" t="s">
        <v>2255</v>
      </c>
      <c r="K484" t="s">
        <v>2537</v>
      </c>
      <c r="L484" t="s">
        <v>146</v>
      </c>
      <c r="M484" t="s">
        <v>147</v>
      </c>
      <c r="N484">
        <v>-14400000</v>
      </c>
      <c r="O484" t="s">
        <v>148</v>
      </c>
      <c r="P484" t="b">
        <v>0</v>
      </c>
      <c r="Q484">
        <v>0.16000009000000001</v>
      </c>
      <c r="R484">
        <v>4.6109533000000003</v>
      </c>
      <c r="S484">
        <v>1589486402</v>
      </c>
      <c r="T484">
        <v>3.63</v>
      </c>
      <c r="U484">
        <v>3.7</v>
      </c>
      <c r="V484" t="s">
        <v>2538</v>
      </c>
      <c r="W484">
        <v>3.22</v>
      </c>
      <c r="X484">
        <v>1435370</v>
      </c>
      <c r="Y484">
        <v>3.47</v>
      </c>
      <c r="Z484">
        <v>2.78</v>
      </c>
      <c r="AA484">
        <v>0</v>
      </c>
      <c r="AB484">
        <v>29</v>
      </c>
      <c r="AC484">
        <v>22</v>
      </c>
      <c r="AD484" t="s">
        <v>149</v>
      </c>
      <c r="AE484" t="s">
        <v>48</v>
      </c>
      <c r="AF484">
        <v>3.35</v>
      </c>
      <c r="AG484">
        <v>1880959</v>
      </c>
      <c r="AH484">
        <v>1931950</v>
      </c>
      <c r="AI484">
        <v>1.1400001</v>
      </c>
      <c r="AJ484">
        <v>0.45783135000000003</v>
      </c>
      <c r="AK484" t="s">
        <v>2539</v>
      </c>
      <c r="AL484">
        <v>-10.220000000000001</v>
      </c>
      <c r="AM484">
        <v>-0.73790615999999998</v>
      </c>
      <c r="AN484">
        <v>2.4900000000000002</v>
      </c>
      <c r="AO484">
        <v>13.85</v>
      </c>
      <c r="AP484">
        <v>1592179200</v>
      </c>
      <c r="AQ484">
        <v>1588852800</v>
      </c>
      <c r="AR484">
        <v>1596126600</v>
      </c>
      <c r="AS484">
        <v>1596472200</v>
      </c>
      <c r="AT484">
        <v>0.4</v>
      </c>
      <c r="AU484">
        <v>7.0077220000000002</v>
      </c>
      <c r="AV484">
        <v>0.11527377</v>
      </c>
      <c r="AW484" t="s">
        <v>6313</v>
      </c>
      <c r="AX484">
        <v>0.51800000000000002</v>
      </c>
      <c r="AY484">
        <v>156940992</v>
      </c>
      <c r="AZ484">
        <v>5.3070000000000004</v>
      </c>
      <c r="BA484">
        <v>3.7577143</v>
      </c>
      <c r="BB484">
        <v>-0.12771415999999999</v>
      </c>
      <c r="BC484">
        <v>-3.398719E-2</v>
      </c>
      <c r="BD484">
        <v>9.3510500000000008</v>
      </c>
      <c r="BE484">
        <v>-5.7210502999999999</v>
      </c>
      <c r="BF484">
        <v>-0.61180829999999997</v>
      </c>
      <c r="BG484">
        <v>646960384</v>
      </c>
      <c r="BH484">
        <v>0.68400229999999995</v>
      </c>
      <c r="BI484">
        <v>15</v>
      </c>
      <c r="BJ484">
        <v>0</v>
      </c>
      <c r="BK484" t="b">
        <v>0</v>
      </c>
      <c r="BL484">
        <v>4</v>
      </c>
      <c r="BM484">
        <v>1513348200000</v>
      </c>
      <c r="BN484" t="s">
        <v>2254</v>
      </c>
    </row>
    <row r="485" spans="1:66" x14ac:dyDescent="0.2">
      <c r="A485" t="s">
        <v>2256</v>
      </c>
      <c r="C485" t="s">
        <v>142</v>
      </c>
      <c r="D485" t="s">
        <v>143</v>
      </c>
      <c r="E485" t="s">
        <v>162</v>
      </c>
      <c r="F485" t="b">
        <v>1</v>
      </c>
      <c r="G485" t="s">
        <v>48</v>
      </c>
      <c r="H485" t="s">
        <v>145</v>
      </c>
      <c r="I485" t="s">
        <v>2257</v>
      </c>
      <c r="J485" t="s">
        <v>2257</v>
      </c>
      <c r="K485" t="s">
        <v>2540</v>
      </c>
      <c r="L485" t="s">
        <v>146</v>
      </c>
      <c r="M485" t="s">
        <v>147</v>
      </c>
      <c r="N485">
        <v>-14400000</v>
      </c>
      <c r="O485" t="s">
        <v>148</v>
      </c>
      <c r="P485" t="b">
        <v>0</v>
      </c>
      <c r="Q485">
        <v>1.9999980000000001E-2</v>
      </c>
      <c r="R485">
        <v>0.76923006999999999</v>
      </c>
      <c r="S485">
        <v>1589486402</v>
      </c>
      <c r="T485">
        <v>2.62</v>
      </c>
      <c r="U485">
        <v>2.62</v>
      </c>
      <c r="V485" t="s">
        <v>3097</v>
      </c>
      <c r="W485">
        <v>2.4775</v>
      </c>
      <c r="X485">
        <v>2910</v>
      </c>
      <c r="Y485">
        <v>2.6</v>
      </c>
      <c r="Z485">
        <v>0</v>
      </c>
      <c r="AA485">
        <v>0</v>
      </c>
      <c r="AB485">
        <v>10</v>
      </c>
      <c r="AC485">
        <v>29</v>
      </c>
      <c r="AD485" t="s">
        <v>149</v>
      </c>
      <c r="AE485" t="s">
        <v>48</v>
      </c>
      <c r="AF485">
        <v>2.5099999999999998</v>
      </c>
      <c r="AG485">
        <v>35632</v>
      </c>
      <c r="AH485">
        <v>13087</v>
      </c>
      <c r="AI485">
        <v>1.1099999</v>
      </c>
      <c r="AJ485">
        <v>0.73509926000000003</v>
      </c>
      <c r="AK485" t="s">
        <v>2541</v>
      </c>
      <c r="AL485">
        <v>-3.1</v>
      </c>
      <c r="AM485">
        <v>-0.54195802999999998</v>
      </c>
      <c r="AN485">
        <v>1.51</v>
      </c>
      <c r="AO485">
        <v>5.72</v>
      </c>
      <c r="AQ485">
        <v>1589414400</v>
      </c>
      <c r="AR485">
        <v>1589414400</v>
      </c>
      <c r="AS485">
        <v>1589414400</v>
      </c>
      <c r="AU485">
        <v>11.293103</v>
      </c>
      <c r="AW485" t="s">
        <v>6313</v>
      </c>
      <c r="AX485">
        <v>0.23200000000000001</v>
      </c>
      <c r="AY485">
        <v>9282100</v>
      </c>
      <c r="AZ485">
        <v>2.589</v>
      </c>
      <c r="BA485">
        <v>2.2194284999999998</v>
      </c>
      <c r="BB485">
        <v>0.40057134999999999</v>
      </c>
      <c r="BC485">
        <v>0.18048400000000001</v>
      </c>
      <c r="BD485">
        <v>3.7592753999999999</v>
      </c>
      <c r="BE485">
        <v>-1.1392755999999999</v>
      </c>
      <c r="BF485">
        <v>-0.30305722000000002</v>
      </c>
      <c r="BG485">
        <v>24319100</v>
      </c>
      <c r="BH485">
        <v>1.0119737</v>
      </c>
      <c r="BI485">
        <v>15</v>
      </c>
      <c r="BJ485">
        <v>0</v>
      </c>
      <c r="BK485" t="b">
        <v>0</v>
      </c>
      <c r="BL485">
        <v>4</v>
      </c>
      <c r="BM485">
        <v>847117800000</v>
      </c>
      <c r="BN485" t="s">
        <v>2256</v>
      </c>
    </row>
    <row r="486" spans="1:66" x14ac:dyDescent="0.2">
      <c r="A486" t="s">
        <v>2258</v>
      </c>
      <c r="C486" t="s">
        <v>142</v>
      </c>
      <c r="D486" t="s">
        <v>143</v>
      </c>
      <c r="E486" t="s">
        <v>162</v>
      </c>
      <c r="F486" t="b">
        <v>1</v>
      </c>
      <c r="G486" t="s">
        <v>48</v>
      </c>
      <c r="H486" t="s">
        <v>6262</v>
      </c>
      <c r="I486" t="s">
        <v>2259</v>
      </c>
      <c r="J486" t="s">
        <v>2259</v>
      </c>
      <c r="K486" t="s">
        <v>2542</v>
      </c>
      <c r="L486" t="s">
        <v>146</v>
      </c>
      <c r="M486" t="s">
        <v>147</v>
      </c>
      <c r="N486">
        <v>-14400000</v>
      </c>
      <c r="O486" t="s">
        <v>148</v>
      </c>
      <c r="P486" t="b">
        <v>0</v>
      </c>
      <c r="Q486">
        <v>-3.9999960000000001E-2</v>
      </c>
      <c r="R486">
        <v>-0.59259200000000001</v>
      </c>
      <c r="S486">
        <v>1589486402</v>
      </c>
      <c r="T486">
        <v>6.71</v>
      </c>
      <c r="U486">
        <v>6.8361999999999998</v>
      </c>
      <c r="V486" t="s">
        <v>2543</v>
      </c>
      <c r="W486">
        <v>6.2</v>
      </c>
      <c r="X486">
        <v>179607</v>
      </c>
      <c r="Y486">
        <v>6.75</v>
      </c>
      <c r="Z486">
        <v>0</v>
      </c>
      <c r="AA486">
        <v>0</v>
      </c>
      <c r="AB486">
        <v>8</v>
      </c>
      <c r="AC486">
        <v>9</v>
      </c>
      <c r="AD486" t="s">
        <v>6263</v>
      </c>
      <c r="AE486" t="s">
        <v>48</v>
      </c>
      <c r="AF486">
        <v>7.09</v>
      </c>
      <c r="AG486">
        <v>152946</v>
      </c>
      <c r="AH486">
        <v>237075</v>
      </c>
      <c r="AI486">
        <v>3.21</v>
      </c>
      <c r="AJ486">
        <v>0.91714287000000005</v>
      </c>
      <c r="AK486" t="s">
        <v>2544</v>
      </c>
      <c r="AL486">
        <v>-2.3900003000000001</v>
      </c>
      <c r="AM486">
        <v>-0.26263737999999998</v>
      </c>
      <c r="AN486">
        <v>3.5</v>
      </c>
      <c r="AO486">
        <v>9.1</v>
      </c>
      <c r="AQ486">
        <v>1588869000</v>
      </c>
      <c r="AR486">
        <v>1588869000</v>
      </c>
      <c r="AS486">
        <v>1588869000</v>
      </c>
      <c r="AW486" t="s">
        <v>6313</v>
      </c>
      <c r="AX486">
        <v>-2.4209999999999998</v>
      </c>
      <c r="AY486">
        <v>44593800</v>
      </c>
      <c r="AZ486">
        <v>1.4690000000000001</v>
      </c>
      <c r="BA486">
        <v>6.0650000000000004</v>
      </c>
      <c r="BB486">
        <v>0.64500000000000002</v>
      </c>
      <c r="BC486">
        <v>0.106347896</v>
      </c>
      <c r="BD486">
        <v>7.0575359999999998</v>
      </c>
      <c r="BE486">
        <v>-0.34753610000000001</v>
      </c>
      <c r="BF486">
        <v>-4.9243259999999997E-2</v>
      </c>
      <c r="BG486">
        <v>299224384</v>
      </c>
      <c r="BH486">
        <v>4.5677333000000004</v>
      </c>
      <c r="BI486">
        <v>15</v>
      </c>
      <c r="BJ486">
        <v>0</v>
      </c>
      <c r="BK486" t="b">
        <v>0</v>
      </c>
      <c r="BL486">
        <v>2</v>
      </c>
      <c r="BM486">
        <v>1460035800000</v>
      </c>
      <c r="BN486" t="s">
        <v>2258</v>
      </c>
    </row>
    <row r="487" spans="1:66" x14ac:dyDescent="0.2">
      <c r="A487" t="s">
        <v>2260</v>
      </c>
      <c r="C487" t="s">
        <v>142</v>
      </c>
      <c r="D487" t="s">
        <v>143</v>
      </c>
      <c r="E487" t="s">
        <v>162</v>
      </c>
      <c r="F487" t="b">
        <v>1</v>
      </c>
      <c r="G487" t="s">
        <v>48</v>
      </c>
      <c r="H487" t="s">
        <v>145</v>
      </c>
      <c r="I487" t="s">
        <v>2261</v>
      </c>
      <c r="J487" t="s">
        <v>2261</v>
      </c>
      <c r="K487" t="s">
        <v>2545</v>
      </c>
      <c r="L487" t="s">
        <v>146</v>
      </c>
      <c r="M487" t="s">
        <v>147</v>
      </c>
      <c r="N487">
        <v>-14400000</v>
      </c>
      <c r="O487" t="s">
        <v>148</v>
      </c>
      <c r="P487" t="b">
        <v>0</v>
      </c>
      <c r="Q487">
        <v>0.19000006</v>
      </c>
      <c r="R487">
        <v>4.6004852999999999</v>
      </c>
      <c r="S487">
        <v>1589486402</v>
      </c>
      <c r="T487">
        <v>4.32</v>
      </c>
      <c r="U487">
        <v>4.34</v>
      </c>
      <c r="V487" t="s">
        <v>3098</v>
      </c>
      <c r="W487">
        <v>3.9</v>
      </c>
      <c r="X487">
        <v>666374</v>
      </c>
      <c r="Y487">
        <v>4.13</v>
      </c>
      <c r="Z487">
        <v>3.91</v>
      </c>
      <c r="AA487">
        <v>0</v>
      </c>
      <c r="AB487">
        <v>8</v>
      </c>
      <c r="AC487">
        <v>9</v>
      </c>
      <c r="AD487" t="s">
        <v>149</v>
      </c>
      <c r="AE487" t="s">
        <v>48</v>
      </c>
      <c r="AF487">
        <v>4.0199999999999996</v>
      </c>
      <c r="AG487">
        <v>980183</v>
      </c>
      <c r="AH487">
        <v>1307425</v>
      </c>
      <c r="AI487">
        <v>1.2000002999999999</v>
      </c>
      <c r="AJ487">
        <v>0.38461548000000001</v>
      </c>
      <c r="AK487" t="s">
        <v>2546</v>
      </c>
      <c r="AL487">
        <v>-23.57</v>
      </c>
      <c r="AM487">
        <v>-0.84510576999999998</v>
      </c>
      <c r="AN487">
        <v>3.12</v>
      </c>
      <c r="AO487">
        <v>27.89</v>
      </c>
      <c r="AQ487">
        <v>1588896000</v>
      </c>
      <c r="AR487">
        <v>1588896000</v>
      </c>
      <c r="AS487">
        <v>1588896000</v>
      </c>
      <c r="AU487">
        <v>27.692308000000001</v>
      </c>
      <c r="AW487" t="s">
        <v>6313</v>
      </c>
      <c r="AX487">
        <v>0.156</v>
      </c>
      <c r="AY487">
        <v>34971600</v>
      </c>
      <c r="AZ487">
        <v>6.3540000000000001</v>
      </c>
      <c r="BA487">
        <v>3.8879999999999999</v>
      </c>
      <c r="BB487">
        <v>0.43200016000000002</v>
      </c>
      <c r="BC487">
        <v>0.11111115000000001</v>
      </c>
      <c r="BD487">
        <v>10.409420000000001</v>
      </c>
      <c r="BE487">
        <v>-6.0894199999999996</v>
      </c>
      <c r="BF487">
        <v>-0.58499129999999999</v>
      </c>
      <c r="BG487">
        <v>213783424</v>
      </c>
      <c r="BH487">
        <v>0.67988669999999995</v>
      </c>
      <c r="BI487">
        <v>15</v>
      </c>
      <c r="BJ487">
        <v>0</v>
      </c>
      <c r="BK487" t="b">
        <v>0</v>
      </c>
      <c r="BL487">
        <v>4</v>
      </c>
      <c r="BM487">
        <v>1509629400000</v>
      </c>
      <c r="BN487" t="s">
        <v>2260</v>
      </c>
    </row>
    <row r="488" spans="1:66" x14ac:dyDescent="0.2">
      <c r="A488" t="s">
        <v>2262</v>
      </c>
      <c r="C488" t="s">
        <v>142</v>
      </c>
      <c r="D488" t="s">
        <v>143</v>
      </c>
      <c r="E488" t="s">
        <v>162</v>
      </c>
      <c r="F488" t="b">
        <v>1</v>
      </c>
      <c r="G488" t="s">
        <v>48</v>
      </c>
      <c r="H488" t="s">
        <v>145</v>
      </c>
      <c r="I488" t="s">
        <v>2263</v>
      </c>
      <c r="J488" t="s">
        <v>2263</v>
      </c>
      <c r="K488" t="s">
        <v>2547</v>
      </c>
      <c r="L488" t="s">
        <v>146</v>
      </c>
      <c r="M488" t="s">
        <v>147</v>
      </c>
      <c r="N488">
        <v>-14400000</v>
      </c>
      <c r="O488" t="s">
        <v>148</v>
      </c>
      <c r="P488" t="b">
        <v>0</v>
      </c>
      <c r="Q488">
        <v>0.4800005</v>
      </c>
      <c r="R488">
        <v>4.3875732000000003</v>
      </c>
      <c r="S488">
        <v>1589486402</v>
      </c>
      <c r="T488">
        <v>11.42</v>
      </c>
      <c r="U488">
        <v>11.5</v>
      </c>
      <c r="V488" t="s">
        <v>2548</v>
      </c>
      <c r="W488">
        <v>10.73</v>
      </c>
      <c r="X488">
        <v>3619760</v>
      </c>
      <c r="Y488">
        <v>10.94</v>
      </c>
      <c r="Z488">
        <v>10</v>
      </c>
      <c r="AA488">
        <v>0</v>
      </c>
      <c r="AB488">
        <v>31</v>
      </c>
      <c r="AC488">
        <v>32</v>
      </c>
      <c r="AD488" t="s">
        <v>149</v>
      </c>
      <c r="AE488" t="s">
        <v>48</v>
      </c>
      <c r="AF488">
        <v>10.83</v>
      </c>
      <c r="AG488">
        <v>4385887</v>
      </c>
      <c r="AH488">
        <v>6519500</v>
      </c>
      <c r="AI488">
        <v>3.88</v>
      </c>
      <c r="AJ488">
        <v>0.51458890000000002</v>
      </c>
      <c r="AK488" t="s">
        <v>2549</v>
      </c>
      <c r="AL488">
        <v>-6.92</v>
      </c>
      <c r="AM488">
        <v>-0.37731734</v>
      </c>
      <c r="AN488">
        <v>7.54</v>
      </c>
      <c r="AO488">
        <v>18.34</v>
      </c>
      <c r="AQ488">
        <v>1588104060</v>
      </c>
      <c r="AR488">
        <v>1595948340</v>
      </c>
      <c r="AS488">
        <v>1596470400</v>
      </c>
      <c r="AW488" t="s">
        <v>6313</v>
      </c>
      <c r="AX488">
        <v>-1.2170000000000001</v>
      </c>
      <c r="AY488">
        <v>222844000</v>
      </c>
      <c r="AZ488">
        <v>2.9790000000000001</v>
      </c>
      <c r="BA488">
        <v>10.845285000000001</v>
      </c>
      <c r="BB488">
        <v>0.57471466000000004</v>
      </c>
      <c r="BC488">
        <v>5.2992119999999997E-2</v>
      </c>
      <c r="BD488">
        <v>14.29</v>
      </c>
      <c r="BE488">
        <v>-2.87</v>
      </c>
      <c r="BF488">
        <v>-0.20083973999999999</v>
      </c>
      <c r="BG488">
        <v>2544878592</v>
      </c>
      <c r="BH488">
        <v>3.833501</v>
      </c>
      <c r="BI488">
        <v>15</v>
      </c>
      <c r="BJ488">
        <v>0</v>
      </c>
      <c r="BK488" t="b">
        <v>0</v>
      </c>
      <c r="BL488">
        <v>2</v>
      </c>
      <c r="BM488">
        <v>1379683800000</v>
      </c>
      <c r="BN488" t="s">
        <v>2262</v>
      </c>
    </row>
    <row r="489" spans="1:66" x14ac:dyDescent="0.2">
      <c r="A489" t="s">
        <v>2264</v>
      </c>
      <c r="C489" t="s">
        <v>142</v>
      </c>
      <c r="D489" t="s">
        <v>143</v>
      </c>
      <c r="E489" t="s">
        <v>162</v>
      </c>
      <c r="F489" t="b">
        <v>1</v>
      </c>
      <c r="G489" t="s">
        <v>48</v>
      </c>
      <c r="H489" t="s">
        <v>145</v>
      </c>
      <c r="I489" t="s">
        <v>2550</v>
      </c>
      <c r="J489" t="s">
        <v>2265</v>
      </c>
      <c r="K489" t="s">
        <v>2551</v>
      </c>
      <c r="L489" t="s">
        <v>146</v>
      </c>
      <c r="M489" t="s">
        <v>147</v>
      </c>
      <c r="N489">
        <v>-14400000</v>
      </c>
      <c r="O489" t="s">
        <v>148</v>
      </c>
      <c r="P489" t="b">
        <v>0</v>
      </c>
      <c r="Q489">
        <v>-7.000017E-2</v>
      </c>
      <c r="R489">
        <v>-0.9536808</v>
      </c>
      <c r="S489">
        <v>1589486401</v>
      </c>
      <c r="T489">
        <v>7.27</v>
      </c>
      <c r="U489">
        <v>7.3</v>
      </c>
      <c r="V489" t="s">
        <v>3099</v>
      </c>
      <c r="W489">
        <v>6.83</v>
      </c>
      <c r="X489">
        <v>72826</v>
      </c>
      <c r="Y489">
        <v>7.34</v>
      </c>
      <c r="Z489">
        <v>7.25</v>
      </c>
      <c r="AA489">
        <v>0</v>
      </c>
      <c r="AB489">
        <v>8</v>
      </c>
      <c r="AC489">
        <v>8</v>
      </c>
      <c r="AD489" t="s">
        <v>149</v>
      </c>
      <c r="AE489" t="s">
        <v>48</v>
      </c>
      <c r="AF489">
        <v>7.21</v>
      </c>
      <c r="AG489">
        <v>86079</v>
      </c>
      <c r="AH489">
        <v>89975</v>
      </c>
      <c r="AI489">
        <v>1.3299999</v>
      </c>
      <c r="AJ489">
        <v>0.22390571000000001</v>
      </c>
      <c r="AK489" t="s">
        <v>2552</v>
      </c>
      <c r="AL489">
        <v>-14.4</v>
      </c>
      <c r="AM489">
        <v>-0.66451309999999997</v>
      </c>
      <c r="AN489">
        <v>5.94</v>
      </c>
      <c r="AO489">
        <v>21.67</v>
      </c>
      <c r="AP489">
        <v>1297641600</v>
      </c>
      <c r="AQ489">
        <v>1588896000</v>
      </c>
      <c r="AR489">
        <v>1588896000</v>
      </c>
      <c r="AS489">
        <v>1588896000</v>
      </c>
      <c r="AW489" t="s">
        <v>6313</v>
      </c>
      <c r="AX489">
        <v>-2.1419999999999999</v>
      </c>
      <c r="AY489">
        <v>17335700</v>
      </c>
      <c r="AZ489">
        <v>8.5730000000000004</v>
      </c>
      <c r="BA489">
        <v>7.8648569999999998</v>
      </c>
      <c r="BB489">
        <v>-0.59485719999999997</v>
      </c>
      <c r="BC489">
        <v>-7.5634839999999995E-2</v>
      </c>
      <c r="BD489">
        <v>11.876377</v>
      </c>
      <c r="BE489">
        <v>-4.6063770000000002</v>
      </c>
      <c r="BF489">
        <v>-0.38786048000000001</v>
      </c>
      <c r="BG489">
        <v>126030536</v>
      </c>
      <c r="BH489">
        <v>0.84801119999999997</v>
      </c>
      <c r="BI489">
        <v>15</v>
      </c>
      <c r="BJ489">
        <v>0</v>
      </c>
      <c r="BK489" t="b">
        <v>0</v>
      </c>
      <c r="BL489">
        <v>2</v>
      </c>
      <c r="BM489">
        <v>322151400000</v>
      </c>
      <c r="BN489" t="s">
        <v>2264</v>
      </c>
    </row>
    <row r="490" spans="1:66" x14ac:dyDescent="0.2">
      <c r="A490" t="s">
        <v>2266</v>
      </c>
      <c r="C490" t="s">
        <v>142</v>
      </c>
      <c r="D490" t="s">
        <v>143</v>
      </c>
      <c r="E490" t="s">
        <v>162</v>
      </c>
      <c r="F490" t="b">
        <v>1</v>
      </c>
      <c r="G490" t="s">
        <v>48</v>
      </c>
      <c r="H490" t="s">
        <v>145</v>
      </c>
      <c r="I490" t="s">
        <v>2267</v>
      </c>
      <c r="J490" t="s">
        <v>2267</v>
      </c>
      <c r="K490" t="s">
        <v>2553</v>
      </c>
      <c r="L490" t="s">
        <v>146</v>
      </c>
      <c r="M490" t="s">
        <v>147</v>
      </c>
      <c r="N490">
        <v>-14400000</v>
      </c>
      <c r="O490" t="s">
        <v>148</v>
      </c>
      <c r="P490" t="b">
        <v>0</v>
      </c>
      <c r="Q490">
        <v>0.12999988000000001</v>
      </c>
      <c r="R490">
        <v>5.3718953000000003</v>
      </c>
      <c r="S490">
        <v>1589486402</v>
      </c>
      <c r="T490">
        <v>2.5499999999999998</v>
      </c>
      <c r="U490">
        <v>2.6</v>
      </c>
      <c r="V490" t="s">
        <v>3100</v>
      </c>
      <c r="W490">
        <v>2.4</v>
      </c>
      <c r="X490">
        <v>65163</v>
      </c>
      <c r="Y490">
        <v>2.42</v>
      </c>
      <c r="Z490">
        <v>1.21</v>
      </c>
      <c r="AA490">
        <v>2.7</v>
      </c>
      <c r="AB490">
        <v>22</v>
      </c>
      <c r="AC490">
        <v>9</v>
      </c>
      <c r="AD490" t="s">
        <v>149</v>
      </c>
      <c r="AE490" t="s">
        <v>48</v>
      </c>
      <c r="AF490">
        <v>2.4700000000000002</v>
      </c>
      <c r="AG490">
        <v>211364</v>
      </c>
      <c r="AH490">
        <v>86287</v>
      </c>
      <c r="AI490">
        <v>1.31</v>
      </c>
      <c r="AJ490">
        <v>1.0564515999999999</v>
      </c>
      <c r="AK490" t="s">
        <v>2554</v>
      </c>
      <c r="AL490">
        <v>-6.0999993999999997</v>
      </c>
      <c r="AM490">
        <v>-0.70520229999999995</v>
      </c>
      <c r="AN490">
        <v>1.24</v>
      </c>
      <c r="AO490">
        <v>8.65</v>
      </c>
      <c r="AW490" t="s">
        <v>6313</v>
      </c>
      <c r="AX490">
        <v>-2.831</v>
      </c>
      <c r="AY490">
        <v>11133300</v>
      </c>
      <c r="AZ490">
        <v>-0.67400000000000004</v>
      </c>
      <c r="BA490">
        <v>2.1840000000000002</v>
      </c>
      <c r="BB490">
        <v>0.36599994000000002</v>
      </c>
      <c r="BC490">
        <v>0.16758239999999999</v>
      </c>
      <c r="BD490">
        <v>2.7863045</v>
      </c>
      <c r="BE490">
        <v>-0.23630451999999999</v>
      </c>
      <c r="BF490">
        <v>-8.4809296000000006E-2</v>
      </c>
      <c r="BG490">
        <v>28482224</v>
      </c>
      <c r="BH490">
        <v>-3.7833827000000002</v>
      </c>
      <c r="BI490">
        <v>15</v>
      </c>
      <c r="BJ490">
        <v>0</v>
      </c>
      <c r="BK490" t="b">
        <v>0</v>
      </c>
      <c r="BL490">
        <v>4</v>
      </c>
      <c r="BM490">
        <v>1170685800000</v>
      </c>
      <c r="BN490" t="s">
        <v>2266</v>
      </c>
    </row>
    <row r="491" spans="1:66" x14ac:dyDescent="0.2">
      <c r="A491" t="s">
        <v>2268</v>
      </c>
      <c r="C491" t="s">
        <v>142</v>
      </c>
      <c r="D491" t="s">
        <v>143</v>
      </c>
      <c r="E491" t="s">
        <v>162</v>
      </c>
      <c r="F491" t="b">
        <v>1</v>
      </c>
      <c r="G491" t="s">
        <v>48</v>
      </c>
      <c r="H491" t="s">
        <v>1063</v>
      </c>
      <c r="I491" t="s">
        <v>2269</v>
      </c>
      <c r="J491" t="s">
        <v>2269</v>
      </c>
      <c r="K491" t="s">
        <v>2555</v>
      </c>
      <c r="L491" t="s">
        <v>146</v>
      </c>
      <c r="M491" t="s">
        <v>147</v>
      </c>
      <c r="N491">
        <v>-14400000</v>
      </c>
      <c r="O491" t="s">
        <v>148</v>
      </c>
      <c r="P491" t="b">
        <v>0</v>
      </c>
      <c r="Q491">
        <v>-2.4199992E-2</v>
      </c>
      <c r="R491">
        <v>-5.9488672999999999</v>
      </c>
      <c r="S491">
        <v>1589486402</v>
      </c>
      <c r="T491">
        <v>0.3826</v>
      </c>
      <c r="U491">
        <v>0.40489999999999998</v>
      </c>
      <c r="V491" t="s">
        <v>2556</v>
      </c>
      <c r="W491">
        <v>0.36</v>
      </c>
      <c r="X491">
        <v>304091</v>
      </c>
      <c r="Y491">
        <v>0.40679999999999999</v>
      </c>
      <c r="Z491">
        <v>0.35</v>
      </c>
      <c r="AA491">
        <v>0</v>
      </c>
      <c r="AB491">
        <v>8</v>
      </c>
      <c r="AC491">
        <v>18</v>
      </c>
      <c r="AD491" t="s">
        <v>1064</v>
      </c>
      <c r="AE491" t="s">
        <v>48</v>
      </c>
      <c r="AF491">
        <v>0.42309999999999998</v>
      </c>
      <c r="AG491">
        <v>713672</v>
      </c>
      <c r="AH491">
        <v>667487</v>
      </c>
      <c r="AI491">
        <v>5.2599996000000003E-2</v>
      </c>
      <c r="AJ491">
        <v>0.15939391999999999</v>
      </c>
      <c r="AK491" t="s">
        <v>3277</v>
      </c>
      <c r="AL491">
        <v>-2.1973999000000002</v>
      </c>
      <c r="AM491">
        <v>-0.85170539999999995</v>
      </c>
      <c r="AN491">
        <v>0.33</v>
      </c>
      <c r="AO491">
        <v>2.58</v>
      </c>
      <c r="AQ491">
        <v>1583798400</v>
      </c>
      <c r="AR491">
        <v>1583798400</v>
      </c>
      <c r="AS491">
        <v>1583798400</v>
      </c>
      <c r="AW491" t="s">
        <v>6313</v>
      </c>
      <c r="AX491">
        <v>-2.1179999999999999</v>
      </c>
      <c r="AY491">
        <v>9255500</v>
      </c>
      <c r="AZ491">
        <v>1.1259999999999999</v>
      </c>
      <c r="BA491">
        <v>0.40914285</v>
      </c>
      <c r="BB491">
        <v>-2.6542842000000001E-2</v>
      </c>
      <c r="BC491">
        <v>-6.4874269999999998E-2</v>
      </c>
      <c r="BD491">
        <v>0.76021737</v>
      </c>
      <c r="BE491">
        <v>-0.37761736000000001</v>
      </c>
      <c r="BF491">
        <v>-0.49672287999999998</v>
      </c>
      <c r="BG491">
        <v>3541154</v>
      </c>
      <c r="BH491">
        <v>0.33978686000000002</v>
      </c>
      <c r="BI491">
        <v>15</v>
      </c>
      <c r="BJ491">
        <v>0</v>
      </c>
      <c r="BK491" t="b">
        <v>0</v>
      </c>
      <c r="BL491">
        <v>4</v>
      </c>
      <c r="BM491">
        <v>1177507800000</v>
      </c>
      <c r="BN491" t="s">
        <v>2268</v>
      </c>
    </row>
    <row r="492" spans="1:66" x14ac:dyDescent="0.2">
      <c r="A492" t="s">
        <v>2270</v>
      </c>
      <c r="C492" t="s">
        <v>142</v>
      </c>
      <c r="D492" t="s">
        <v>143</v>
      </c>
      <c r="E492" t="s">
        <v>162</v>
      </c>
      <c r="F492" t="b">
        <v>1</v>
      </c>
      <c r="G492" t="s">
        <v>48</v>
      </c>
      <c r="H492" t="s">
        <v>145</v>
      </c>
      <c r="I492" t="s">
        <v>2271</v>
      </c>
      <c r="J492" t="s">
        <v>2271</v>
      </c>
      <c r="K492" t="s">
        <v>2557</v>
      </c>
      <c r="L492" t="s">
        <v>146</v>
      </c>
      <c r="M492" t="s">
        <v>147</v>
      </c>
      <c r="N492">
        <v>-14400000</v>
      </c>
      <c r="O492" t="s">
        <v>148</v>
      </c>
      <c r="P492" t="b">
        <v>0</v>
      </c>
      <c r="Q492">
        <v>2.1000022999999999</v>
      </c>
      <c r="R492">
        <v>6.2593209999999999</v>
      </c>
      <c r="S492">
        <v>1589486402</v>
      </c>
      <c r="T492">
        <v>35.65</v>
      </c>
      <c r="U492">
        <v>36.11</v>
      </c>
      <c r="V492" t="s">
        <v>2558</v>
      </c>
      <c r="W492">
        <v>31.56</v>
      </c>
      <c r="X492">
        <v>778893</v>
      </c>
      <c r="Y492">
        <v>33.549999999999997</v>
      </c>
      <c r="Z492">
        <v>0</v>
      </c>
      <c r="AA492">
        <v>0</v>
      </c>
      <c r="AB492">
        <v>11</v>
      </c>
      <c r="AC492">
        <v>9</v>
      </c>
      <c r="AD492" t="s">
        <v>149</v>
      </c>
      <c r="AE492" t="s">
        <v>48</v>
      </c>
      <c r="AF492">
        <v>32.35</v>
      </c>
      <c r="AG492">
        <v>698114</v>
      </c>
      <c r="AH492">
        <v>464100</v>
      </c>
      <c r="AI492">
        <v>10.000002</v>
      </c>
      <c r="AJ492">
        <v>0.38986364000000001</v>
      </c>
      <c r="AK492" t="s">
        <v>2559</v>
      </c>
      <c r="AL492">
        <v>-44.03</v>
      </c>
      <c r="AM492">
        <v>-0.55258529999999995</v>
      </c>
      <c r="AN492">
        <v>25.65</v>
      </c>
      <c r="AO492">
        <v>79.680000000000007</v>
      </c>
      <c r="AP492">
        <v>1585699200</v>
      </c>
      <c r="AQ492">
        <v>1563557400</v>
      </c>
      <c r="AR492">
        <v>1571333400</v>
      </c>
      <c r="AS492">
        <v>1571679000</v>
      </c>
      <c r="AT492">
        <v>1.8</v>
      </c>
      <c r="AU492">
        <v>6.145492</v>
      </c>
      <c r="AV492">
        <v>5.3651266000000003E-2</v>
      </c>
      <c r="AW492" t="s">
        <v>6313</v>
      </c>
      <c r="AX492">
        <v>5.8010000000000002</v>
      </c>
      <c r="AY492">
        <v>52663900</v>
      </c>
      <c r="AZ492">
        <v>78.274000000000001</v>
      </c>
      <c r="BA492">
        <v>37.343429999999998</v>
      </c>
      <c r="BB492">
        <v>-1.6934279999999999</v>
      </c>
      <c r="BC492">
        <v>-4.5347415000000002E-2</v>
      </c>
      <c r="BD492">
        <v>60.633330000000001</v>
      </c>
      <c r="BE492">
        <v>-24.983329999999999</v>
      </c>
      <c r="BF492">
        <v>-0.41203954999999998</v>
      </c>
      <c r="BG492">
        <v>1877468160</v>
      </c>
      <c r="BH492">
        <v>0.45545137000000002</v>
      </c>
      <c r="BI492">
        <v>15</v>
      </c>
      <c r="BJ492">
        <v>0</v>
      </c>
      <c r="BK492" t="b">
        <v>0</v>
      </c>
      <c r="BL492">
        <v>2</v>
      </c>
      <c r="BM492">
        <v>797261400000</v>
      </c>
      <c r="BN492" t="s">
        <v>2270</v>
      </c>
    </row>
    <row r="493" spans="1:66" x14ac:dyDescent="0.2">
      <c r="A493" t="s">
        <v>2272</v>
      </c>
      <c r="C493" t="s">
        <v>142</v>
      </c>
      <c r="D493" t="s">
        <v>143</v>
      </c>
      <c r="E493" t="s">
        <v>162</v>
      </c>
      <c r="F493" t="b">
        <v>1</v>
      </c>
      <c r="G493" t="s">
        <v>48</v>
      </c>
      <c r="H493" t="s">
        <v>145</v>
      </c>
      <c r="I493" t="s">
        <v>2560</v>
      </c>
      <c r="J493" t="s">
        <v>2273</v>
      </c>
      <c r="K493" t="s">
        <v>2561</v>
      </c>
      <c r="L493" t="s">
        <v>146</v>
      </c>
      <c r="M493" t="s">
        <v>147</v>
      </c>
      <c r="N493">
        <v>-14400000</v>
      </c>
      <c r="O493" t="s">
        <v>148</v>
      </c>
      <c r="P493" t="b">
        <v>0</v>
      </c>
      <c r="Q493">
        <v>-0.67000009999999999</v>
      </c>
      <c r="R493">
        <v>-3.5318930000000002</v>
      </c>
      <c r="S493">
        <v>1589486402</v>
      </c>
      <c r="T493">
        <v>18.3</v>
      </c>
      <c r="U493">
        <v>18.47</v>
      </c>
      <c r="V493" t="s">
        <v>3101</v>
      </c>
      <c r="W493">
        <v>17.88</v>
      </c>
      <c r="X493">
        <v>24760</v>
      </c>
      <c r="Y493">
        <v>18.97</v>
      </c>
      <c r="Z493">
        <v>0</v>
      </c>
      <c r="AA493">
        <v>0</v>
      </c>
      <c r="AB493">
        <v>11</v>
      </c>
      <c r="AC493">
        <v>18</v>
      </c>
      <c r="AD493" t="s">
        <v>149</v>
      </c>
      <c r="AE493" t="s">
        <v>48</v>
      </c>
      <c r="AF493">
        <v>18.47</v>
      </c>
      <c r="AG493">
        <v>21162</v>
      </c>
      <c r="AH493">
        <v>24525</v>
      </c>
      <c r="AI493">
        <v>0.6799984</v>
      </c>
      <c r="AJ493">
        <v>3.8592416999999997E-2</v>
      </c>
      <c r="AK493" t="s">
        <v>2562</v>
      </c>
      <c r="AL493">
        <v>-12.34</v>
      </c>
      <c r="AM493">
        <v>-0.40274152000000002</v>
      </c>
      <c r="AN493">
        <v>17.62</v>
      </c>
      <c r="AO493">
        <v>30.64</v>
      </c>
      <c r="AP493">
        <v>1587340800</v>
      </c>
      <c r="AQ493">
        <v>1587586500</v>
      </c>
      <c r="AR493">
        <v>1594857600</v>
      </c>
      <c r="AS493">
        <v>1595289600</v>
      </c>
      <c r="AT493">
        <v>1.2</v>
      </c>
      <c r="AU493">
        <v>7.7215189999999998</v>
      </c>
      <c r="AV493">
        <v>6.325778E-2</v>
      </c>
      <c r="AW493" t="s">
        <v>6313</v>
      </c>
      <c r="AX493">
        <v>2.37</v>
      </c>
      <c r="AY493">
        <v>10926000</v>
      </c>
      <c r="AZ493">
        <v>19.71</v>
      </c>
      <c r="BA493">
        <v>20.70543</v>
      </c>
      <c r="BB493">
        <v>-2.4054297999999998</v>
      </c>
      <c r="BC493">
        <v>-0.11617387</v>
      </c>
      <c r="BD493">
        <v>25.950869999999998</v>
      </c>
      <c r="BE493">
        <v>-7.6508713000000004</v>
      </c>
      <c r="BF493">
        <v>-0.29482138000000002</v>
      </c>
      <c r="BG493">
        <v>199945792</v>
      </c>
      <c r="BH493">
        <v>0.92846269999999997</v>
      </c>
      <c r="BI493">
        <v>15</v>
      </c>
      <c r="BJ493">
        <v>0</v>
      </c>
      <c r="BK493" t="b">
        <v>0</v>
      </c>
      <c r="BL493">
        <v>2</v>
      </c>
      <c r="BM493">
        <v>931959000000</v>
      </c>
      <c r="BN493" t="s">
        <v>2272</v>
      </c>
    </row>
    <row r="494" spans="1:66" x14ac:dyDescent="0.2">
      <c r="A494" t="s">
        <v>2274</v>
      </c>
      <c r="C494" t="s">
        <v>142</v>
      </c>
      <c r="D494" t="s">
        <v>143</v>
      </c>
      <c r="E494" t="s">
        <v>162</v>
      </c>
      <c r="F494" t="b">
        <v>1</v>
      </c>
      <c r="G494" t="s">
        <v>48</v>
      </c>
      <c r="H494" t="s">
        <v>145</v>
      </c>
      <c r="I494" t="s">
        <v>2275</v>
      </c>
      <c r="J494" t="s">
        <v>2275</v>
      </c>
      <c r="K494" t="s">
        <v>2563</v>
      </c>
      <c r="L494" t="s">
        <v>146</v>
      </c>
      <c r="M494" t="s">
        <v>147</v>
      </c>
      <c r="N494">
        <v>-14400000</v>
      </c>
      <c r="O494" t="s">
        <v>148</v>
      </c>
      <c r="P494" t="b">
        <v>0</v>
      </c>
      <c r="Q494">
        <v>-0.94000243999999999</v>
      </c>
      <c r="R494">
        <v>-1.8199466</v>
      </c>
      <c r="S494">
        <v>1589486402</v>
      </c>
      <c r="T494">
        <v>50.71</v>
      </c>
      <c r="U494">
        <v>50.73</v>
      </c>
      <c r="V494" t="s">
        <v>3730</v>
      </c>
      <c r="W494">
        <v>49</v>
      </c>
      <c r="X494">
        <v>69694</v>
      </c>
      <c r="Y494">
        <v>51.65</v>
      </c>
      <c r="Z494">
        <v>0</v>
      </c>
      <c r="AA494">
        <v>0</v>
      </c>
      <c r="AB494">
        <v>8</v>
      </c>
      <c r="AC494">
        <v>8</v>
      </c>
      <c r="AD494" t="s">
        <v>149</v>
      </c>
      <c r="AE494" t="s">
        <v>48</v>
      </c>
      <c r="AF494">
        <v>50.52</v>
      </c>
      <c r="AG494">
        <v>135990</v>
      </c>
      <c r="AH494">
        <v>77712</v>
      </c>
      <c r="AI494">
        <v>15.559998</v>
      </c>
      <c r="AJ494">
        <v>0.44267415999999998</v>
      </c>
      <c r="AK494" t="s">
        <v>2564</v>
      </c>
      <c r="AL494">
        <v>-14.279999</v>
      </c>
      <c r="AM494">
        <v>-0.21972610000000001</v>
      </c>
      <c r="AN494">
        <v>35.15</v>
      </c>
      <c r="AO494">
        <v>64.989999999999995</v>
      </c>
      <c r="AQ494">
        <v>1588104603</v>
      </c>
      <c r="AR494">
        <v>1595429940</v>
      </c>
      <c r="AS494">
        <v>1595865600</v>
      </c>
      <c r="AW494" t="s">
        <v>6313</v>
      </c>
      <c r="AX494">
        <v>-4.42</v>
      </c>
      <c r="AY494">
        <v>17719300</v>
      </c>
      <c r="AZ494">
        <v>17.879000000000001</v>
      </c>
      <c r="BA494">
        <v>48.423713999999997</v>
      </c>
      <c r="BB494">
        <v>2.2862854000000001</v>
      </c>
      <c r="BC494">
        <v>4.721417E-2</v>
      </c>
      <c r="BD494">
        <v>50.512390000000003</v>
      </c>
      <c r="BE494">
        <v>0.19760895000000001</v>
      </c>
      <c r="BF494">
        <v>3.9120884999999999E-3</v>
      </c>
      <c r="BG494">
        <v>898545664</v>
      </c>
      <c r="BH494">
        <v>2.8362885000000002</v>
      </c>
      <c r="BI494">
        <v>15</v>
      </c>
      <c r="BJ494">
        <v>0</v>
      </c>
      <c r="BK494" t="b">
        <v>0</v>
      </c>
      <c r="BL494">
        <v>2</v>
      </c>
      <c r="BM494">
        <v>874589400000</v>
      </c>
      <c r="BN494" t="s">
        <v>2274</v>
      </c>
    </row>
    <row r="495" spans="1:66" x14ac:dyDescent="0.2">
      <c r="A495" t="s">
        <v>2276</v>
      </c>
      <c r="C495" t="s">
        <v>142</v>
      </c>
      <c r="D495" t="s">
        <v>143</v>
      </c>
      <c r="E495" t="s">
        <v>162</v>
      </c>
      <c r="F495" t="b">
        <v>1</v>
      </c>
      <c r="G495" t="s">
        <v>48</v>
      </c>
      <c r="H495" t="s">
        <v>145</v>
      </c>
      <c r="I495" t="s">
        <v>2277</v>
      </c>
      <c r="J495" t="s">
        <v>2277</v>
      </c>
      <c r="K495" t="s">
        <v>2565</v>
      </c>
      <c r="L495" t="s">
        <v>146</v>
      </c>
      <c r="M495" t="s">
        <v>147</v>
      </c>
      <c r="N495">
        <v>-14400000</v>
      </c>
      <c r="O495" t="s">
        <v>148</v>
      </c>
      <c r="P495" t="b">
        <v>0</v>
      </c>
      <c r="Q495">
        <v>0.59999990000000003</v>
      </c>
      <c r="R495">
        <v>12.29508</v>
      </c>
      <c r="S495">
        <v>1589486402</v>
      </c>
      <c r="T495">
        <v>5.48</v>
      </c>
      <c r="U495">
        <v>5.65</v>
      </c>
      <c r="V495" t="s">
        <v>3102</v>
      </c>
      <c r="W495">
        <v>4.9000000000000004</v>
      </c>
      <c r="X495">
        <v>47570</v>
      </c>
      <c r="Y495">
        <v>4.88</v>
      </c>
      <c r="Z495">
        <v>0</v>
      </c>
      <c r="AA495">
        <v>0</v>
      </c>
      <c r="AB495">
        <v>14</v>
      </c>
      <c r="AC495">
        <v>12</v>
      </c>
      <c r="AD495" t="s">
        <v>149</v>
      </c>
      <c r="AE495" t="s">
        <v>48</v>
      </c>
      <c r="AF495">
        <v>4.9000000000000004</v>
      </c>
      <c r="AG495">
        <v>38538</v>
      </c>
      <c r="AH495">
        <v>14825</v>
      </c>
      <c r="AI495">
        <v>2.98</v>
      </c>
      <c r="AJ495">
        <v>1.1919999999999999</v>
      </c>
      <c r="AK495" t="s">
        <v>2566</v>
      </c>
      <c r="AL495">
        <v>-9.32</v>
      </c>
      <c r="AM495">
        <v>-0.62972969999999995</v>
      </c>
      <c r="AN495">
        <v>2.5</v>
      </c>
      <c r="AO495">
        <v>14.8</v>
      </c>
      <c r="AQ495">
        <v>1581436740</v>
      </c>
      <c r="AR495">
        <v>1581436740</v>
      </c>
      <c r="AS495">
        <v>1581436740</v>
      </c>
      <c r="AW495" t="s">
        <v>6313</v>
      </c>
      <c r="AX495">
        <v>-0.214</v>
      </c>
      <c r="AY495">
        <v>20808300</v>
      </c>
      <c r="AZ495">
        <v>-1.0999999999999999E-2</v>
      </c>
      <c r="BA495">
        <v>5.3235710000000003</v>
      </c>
      <c r="BB495">
        <v>0.15642881</v>
      </c>
      <c r="BC495">
        <v>2.9384186E-2</v>
      </c>
      <c r="BD495">
        <v>5.0757680000000001</v>
      </c>
      <c r="BE495">
        <v>0.40423203000000002</v>
      </c>
      <c r="BF495">
        <v>7.9639580000000001E-2</v>
      </c>
      <c r="BG495">
        <v>114029488</v>
      </c>
      <c r="BH495">
        <v>-498.18182000000002</v>
      </c>
      <c r="BI495">
        <v>15</v>
      </c>
      <c r="BJ495">
        <v>0</v>
      </c>
      <c r="BK495" t="b">
        <v>0</v>
      </c>
      <c r="BL495">
        <v>2</v>
      </c>
      <c r="BM495">
        <v>1517841000000</v>
      </c>
      <c r="BN495" t="s">
        <v>2276</v>
      </c>
    </row>
    <row r="496" spans="1:66" x14ac:dyDescent="0.2">
      <c r="A496" t="s">
        <v>2278</v>
      </c>
      <c r="C496" t="s">
        <v>142</v>
      </c>
      <c r="D496" t="s">
        <v>143</v>
      </c>
      <c r="E496" t="s">
        <v>162</v>
      </c>
      <c r="F496" t="b">
        <v>1</v>
      </c>
      <c r="G496" t="s">
        <v>48</v>
      </c>
      <c r="H496" t="s">
        <v>145</v>
      </c>
      <c r="I496" t="s">
        <v>2279</v>
      </c>
      <c r="J496" t="s">
        <v>2279</v>
      </c>
      <c r="K496" t="s">
        <v>2567</v>
      </c>
      <c r="L496" t="s">
        <v>146</v>
      </c>
      <c r="M496" t="s">
        <v>147</v>
      </c>
      <c r="N496">
        <v>-14400000</v>
      </c>
      <c r="O496" t="s">
        <v>148</v>
      </c>
      <c r="P496" t="b">
        <v>0</v>
      </c>
      <c r="Q496">
        <v>0.25</v>
      </c>
      <c r="R496">
        <v>7.4626869999999998</v>
      </c>
      <c r="S496">
        <v>1589486402</v>
      </c>
      <c r="T496">
        <v>3.6</v>
      </c>
      <c r="U496">
        <v>3.8849999999999998</v>
      </c>
      <c r="V496" t="s">
        <v>2568</v>
      </c>
      <c r="W496">
        <v>3.3582999999999998</v>
      </c>
      <c r="X496">
        <v>2179982</v>
      </c>
      <c r="Y496">
        <v>3.35</v>
      </c>
      <c r="Z496">
        <v>0</v>
      </c>
      <c r="AA496">
        <v>0</v>
      </c>
      <c r="AB496">
        <v>10</v>
      </c>
      <c r="AC496">
        <v>10</v>
      </c>
      <c r="AD496" t="s">
        <v>149</v>
      </c>
      <c r="AE496" t="s">
        <v>48</v>
      </c>
      <c r="AF496">
        <v>2.98</v>
      </c>
      <c r="AG496">
        <v>1079256</v>
      </c>
      <c r="AH496">
        <v>1615700</v>
      </c>
      <c r="AI496">
        <v>2.4099998</v>
      </c>
      <c r="AJ496">
        <v>2.02521</v>
      </c>
      <c r="AK496" t="s">
        <v>2569</v>
      </c>
      <c r="AL496">
        <v>-0.80000020000000005</v>
      </c>
      <c r="AM496">
        <v>-0.18181822</v>
      </c>
      <c r="AN496">
        <v>1.19</v>
      </c>
      <c r="AO496">
        <v>4.4000000000000004</v>
      </c>
      <c r="AQ496">
        <v>1588849213</v>
      </c>
      <c r="AR496">
        <v>1596731400</v>
      </c>
      <c r="AS496">
        <v>1597077000</v>
      </c>
      <c r="AW496" t="s">
        <v>6313</v>
      </c>
      <c r="AX496">
        <v>-1.8089999999999999</v>
      </c>
      <c r="AY496">
        <v>61740600</v>
      </c>
      <c r="AZ496">
        <v>1.6319999999999999</v>
      </c>
      <c r="BA496">
        <v>1.9108571000000001</v>
      </c>
      <c r="BB496">
        <v>1.6891427999999999</v>
      </c>
      <c r="BC496">
        <v>0.88397130000000002</v>
      </c>
      <c r="BD496">
        <v>1.8629711</v>
      </c>
      <c r="BE496">
        <v>1.7370288</v>
      </c>
      <c r="BF496">
        <v>0.93239709999999998</v>
      </c>
      <c r="BG496">
        <v>222949072</v>
      </c>
      <c r="BH496">
        <v>2.2058822999999999</v>
      </c>
      <c r="BI496">
        <v>15</v>
      </c>
      <c r="BJ496">
        <v>0</v>
      </c>
      <c r="BK496" t="b">
        <v>0</v>
      </c>
      <c r="BL496">
        <v>4</v>
      </c>
      <c r="BM496">
        <v>1365687000000</v>
      </c>
      <c r="BN496" t="s">
        <v>2278</v>
      </c>
    </row>
    <row r="497" spans="1:66" x14ac:dyDescent="0.2">
      <c r="A497" t="s">
        <v>2280</v>
      </c>
      <c r="C497" t="s">
        <v>142</v>
      </c>
      <c r="D497" t="s">
        <v>143</v>
      </c>
      <c r="E497" t="s">
        <v>162</v>
      </c>
      <c r="F497" t="b">
        <v>1</v>
      </c>
      <c r="G497" t="s">
        <v>48</v>
      </c>
      <c r="H497" t="s">
        <v>145</v>
      </c>
      <c r="I497" t="s">
        <v>2570</v>
      </c>
      <c r="J497" t="s">
        <v>2281</v>
      </c>
      <c r="K497" t="s">
        <v>2571</v>
      </c>
      <c r="L497" t="s">
        <v>146</v>
      </c>
      <c r="M497" t="s">
        <v>147</v>
      </c>
      <c r="N497">
        <v>-14400000</v>
      </c>
      <c r="O497" t="s">
        <v>148</v>
      </c>
      <c r="P497" t="b">
        <v>0</v>
      </c>
      <c r="Q497">
        <v>-5.7500005E-2</v>
      </c>
      <c r="R497">
        <v>-6.2766074999999999</v>
      </c>
      <c r="S497">
        <v>1589486401</v>
      </c>
      <c r="T497">
        <v>0.85860000000000003</v>
      </c>
      <c r="U497">
        <v>0.9</v>
      </c>
      <c r="V497" t="s">
        <v>3103</v>
      </c>
      <c r="W497">
        <v>0.81</v>
      </c>
      <c r="X497">
        <v>1162757</v>
      </c>
      <c r="Y497">
        <v>0.91610000000000003</v>
      </c>
      <c r="Z497">
        <v>0.8</v>
      </c>
      <c r="AA497">
        <v>0</v>
      </c>
      <c r="AB497">
        <v>10</v>
      </c>
      <c r="AC497">
        <v>8</v>
      </c>
      <c r="AD497" t="s">
        <v>149</v>
      </c>
      <c r="AE497" t="s">
        <v>48</v>
      </c>
      <c r="AF497">
        <v>0.9</v>
      </c>
      <c r="AG497">
        <v>781522</v>
      </c>
      <c r="AH497">
        <v>4429425</v>
      </c>
      <c r="AI497">
        <v>0.39760002</v>
      </c>
      <c r="AJ497">
        <v>0.86247295000000002</v>
      </c>
      <c r="AK497" t="s">
        <v>2572</v>
      </c>
      <c r="AL497">
        <v>-2.0813999999999999</v>
      </c>
      <c r="AM497">
        <v>-0.70795909999999995</v>
      </c>
      <c r="AN497">
        <v>0.46100000000000002</v>
      </c>
      <c r="AO497">
        <v>2.94</v>
      </c>
      <c r="AW497" t="s">
        <v>6313</v>
      </c>
      <c r="AX497">
        <v>-0.51500000000000001</v>
      </c>
      <c r="AY497">
        <v>36949900</v>
      </c>
      <c r="AZ497">
        <v>0.52500000000000002</v>
      </c>
      <c r="BA497">
        <v>0.7232286</v>
      </c>
      <c r="BB497">
        <v>0.13537145</v>
      </c>
      <c r="BC497">
        <v>0.18717656999999999</v>
      </c>
      <c r="BD497">
        <v>0.97238404000000001</v>
      </c>
      <c r="BE497">
        <v>-0.113784015</v>
      </c>
      <c r="BF497">
        <v>-0.11701551</v>
      </c>
      <c r="BG497">
        <v>32934694</v>
      </c>
      <c r="BH497">
        <v>1.6354287000000001</v>
      </c>
      <c r="BI497">
        <v>15</v>
      </c>
      <c r="BJ497">
        <v>0</v>
      </c>
      <c r="BK497" t="b">
        <v>0</v>
      </c>
      <c r="BL497">
        <v>4</v>
      </c>
      <c r="BM497">
        <v>1497533400000</v>
      </c>
      <c r="BN497" t="s">
        <v>2280</v>
      </c>
    </row>
    <row r="498" spans="1:66" x14ac:dyDescent="0.2">
      <c r="A498" t="s">
        <v>2282</v>
      </c>
      <c r="C498" t="s">
        <v>142</v>
      </c>
      <c r="D498" t="s">
        <v>143</v>
      </c>
      <c r="E498" t="s">
        <v>162</v>
      </c>
      <c r="F498" t="b">
        <v>1</v>
      </c>
      <c r="G498" t="s">
        <v>48</v>
      </c>
      <c r="H498" t="s">
        <v>145</v>
      </c>
      <c r="I498" t="s">
        <v>2283</v>
      </c>
      <c r="J498" t="s">
        <v>2283</v>
      </c>
      <c r="K498" t="s">
        <v>2573</v>
      </c>
      <c r="L498" t="s">
        <v>146</v>
      </c>
      <c r="M498" t="s">
        <v>147</v>
      </c>
      <c r="N498">
        <v>-14400000</v>
      </c>
      <c r="O498" t="s">
        <v>148</v>
      </c>
      <c r="P498" t="b">
        <v>0</v>
      </c>
      <c r="Q498">
        <v>-0.71999979999999997</v>
      </c>
      <c r="R498">
        <v>-9.3264230000000001</v>
      </c>
      <c r="S498">
        <v>1589486402</v>
      </c>
      <c r="T498">
        <v>7</v>
      </c>
      <c r="U498">
        <v>7.77</v>
      </c>
      <c r="V498" t="s">
        <v>2574</v>
      </c>
      <c r="W498">
        <v>6.31</v>
      </c>
      <c r="X498">
        <v>19348591</v>
      </c>
      <c r="Y498">
        <v>7.72</v>
      </c>
      <c r="Z498">
        <v>0</v>
      </c>
      <c r="AA498">
        <v>7.54</v>
      </c>
      <c r="AB498">
        <v>11</v>
      </c>
      <c r="AC498">
        <v>31</v>
      </c>
      <c r="AD498" t="s">
        <v>149</v>
      </c>
      <c r="AE498" t="s">
        <v>48</v>
      </c>
      <c r="AF498">
        <v>6.8</v>
      </c>
      <c r="AG498">
        <v>9930180</v>
      </c>
      <c r="AH498">
        <v>16724050</v>
      </c>
      <c r="AI498">
        <v>3.36</v>
      </c>
      <c r="AJ498">
        <v>0.92307687000000005</v>
      </c>
      <c r="AK498" t="s">
        <v>2575</v>
      </c>
      <c r="AL498">
        <v>-14.1</v>
      </c>
      <c r="AM498">
        <v>-0.66824645000000005</v>
      </c>
      <c r="AN498">
        <v>3.64</v>
      </c>
      <c r="AO498">
        <v>21.1</v>
      </c>
      <c r="AQ498">
        <v>1589400310</v>
      </c>
      <c r="AR498">
        <v>1589400310</v>
      </c>
      <c r="AS498">
        <v>1589400310</v>
      </c>
      <c r="AW498" t="s">
        <v>6313</v>
      </c>
      <c r="AX498">
        <v>-1.115</v>
      </c>
      <c r="AY498">
        <v>108513000</v>
      </c>
      <c r="AZ498">
        <v>3.4390000000000001</v>
      </c>
      <c r="BA498">
        <v>5.6647143</v>
      </c>
      <c r="BB498">
        <v>1.3352857</v>
      </c>
      <c r="BC498">
        <v>0.23571986</v>
      </c>
      <c r="BD498">
        <v>8.8253260000000004</v>
      </c>
      <c r="BE498">
        <v>-1.825326</v>
      </c>
      <c r="BF498">
        <v>-0.20682816000000001</v>
      </c>
      <c r="BG498">
        <v>2694776064</v>
      </c>
      <c r="BH498">
        <v>2.0354755</v>
      </c>
      <c r="BI498">
        <v>15</v>
      </c>
      <c r="BJ498">
        <v>0</v>
      </c>
      <c r="BK498" t="b">
        <v>0</v>
      </c>
      <c r="BL498">
        <v>2</v>
      </c>
      <c r="BM498">
        <v>1568295000000</v>
      </c>
      <c r="BN498" t="s">
        <v>2282</v>
      </c>
    </row>
    <row r="499" spans="1:66" x14ac:dyDescent="0.2">
      <c r="A499" t="s">
        <v>2284</v>
      </c>
      <c r="C499" t="s">
        <v>142</v>
      </c>
      <c r="D499" t="s">
        <v>143</v>
      </c>
      <c r="E499" t="s">
        <v>162</v>
      </c>
      <c r="F499" t="b">
        <v>1</v>
      </c>
      <c r="G499" t="s">
        <v>48</v>
      </c>
      <c r="H499" t="s">
        <v>145</v>
      </c>
      <c r="I499" t="s">
        <v>2285</v>
      </c>
      <c r="J499" t="s">
        <v>2285</v>
      </c>
      <c r="K499" t="s">
        <v>2576</v>
      </c>
      <c r="L499" t="s">
        <v>146</v>
      </c>
      <c r="M499" t="s">
        <v>147</v>
      </c>
      <c r="N499">
        <v>-14400000</v>
      </c>
      <c r="O499" t="s">
        <v>148</v>
      </c>
      <c r="P499" t="b">
        <v>0</v>
      </c>
      <c r="Q499">
        <v>0.75</v>
      </c>
      <c r="R499">
        <v>10.668563000000001</v>
      </c>
      <c r="S499">
        <v>1589486402</v>
      </c>
      <c r="T499">
        <v>7.78</v>
      </c>
      <c r="U499">
        <v>7.86</v>
      </c>
      <c r="V499" t="s">
        <v>3104</v>
      </c>
      <c r="W499">
        <v>6.38</v>
      </c>
      <c r="X499">
        <v>455735</v>
      </c>
      <c r="Y499">
        <v>7.03</v>
      </c>
      <c r="Z499">
        <v>0</v>
      </c>
      <c r="AA499">
        <v>0</v>
      </c>
      <c r="AB499">
        <v>29</v>
      </c>
      <c r="AC499">
        <v>14</v>
      </c>
      <c r="AD499" t="s">
        <v>149</v>
      </c>
      <c r="AE499" t="s">
        <v>48</v>
      </c>
      <c r="AF499">
        <v>6.92</v>
      </c>
      <c r="AG499">
        <v>544058</v>
      </c>
      <c r="AH499">
        <v>358562</v>
      </c>
      <c r="AI499">
        <v>4.33</v>
      </c>
      <c r="AJ499">
        <v>1.2550725</v>
      </c>
      <c r="AK499" t="s">
        <v>2577</v>
      </c>
      <c r="AL499">
        <v>-7.64</v>
      </c>
      <c r="AM499">
        <v>-0.49546042000000001</v>
      </c>
      <c r="AN499">
        <v>3.45</v>
      </c>
      <c r="AO499">
        <v>15.42</v>
      </c>
      <c r="AQ499">
        <v>1588199322</v>
      </c>
      <c r="AR499">
        <v>1596466740</v>
      </c>
      <c r="AS499">
        <v>1596816000</v>
      </c>
      <c r="AU499">
        <v>138.92857000000001</v>
      </c>
      <c r="AW499" t="s">
        <v>6313</v>
      </c>
      <c r="AX499">
        <v>5.6000000000000001E-2</v>
      </c>
      <c r="AY499">
        <v>65112800</v>
      </c>
      <c r="AZ499">
        <v>1.5860000000000001</v>
      </c>
      <c r="BA499">
        <v>6.8888574</v>
      </c>
      <c r="BB499">
        <v>0.89114285000000004</v>
      </c>
      <c r="BC499">
        <v>0.12936004000000001</v>
      </c>
      <c r="BD499">
        <v>10.198406</v>
      </c>
      <c r="BE499">
        <v>-2.4184060000000001</v>
      </c>
      <c r="BF499">
        <v>-0.23713567999999999</v>
      </c>
      <c r="BG499">
        <v>506577600</v>
      </c>
      <c r="BH499">
        <v>4.9054226999999999</v>
      </c>
      <c r="BI499">
        <v>15</v>
      </c>
      <c r="BJ499">
        <v>0</v>
      </c>
      <c r="BK499" t="b">
        <v>0</v>
      </c>
      <c r="BL499">
        <v>2</v>
      </c>
      <c r="BM499">
        <v>1476970200000</v>
      </c>
      <c r="BN499" t="s">
        <v>2284</v>
      </c>
    </row>
    <row r="500" spans="1:66" x14ac:dyDescent="0.2">
      <c r="A500" t="s">
        <v>2286</v>
      </c>
      <c r="C500" t="s">
        <v>142</v>
      </c>
      <c r="D500" t="s">
        <v>143</v>
      </c>
      <c r="E500" t="s">
        <v>162</v>
      </c>
      <c r="F500" t="b">
        <v>1</v>
      </c>
      <c r="G500" t="s">
        <v>48</v>
      </c>
      <c r="H500" t="s">
        <v>145</v>
      </c>
      <c r="I500" t="s">
        <v>2287</v>
      </c>
      <c r="J500" t="s">
        <v>2287</v>
      </c>
      <c r="K500" t="s">
        <v>2578</v>
      </c>
      <c r="L500" t="s">
        <v>146</v>
      </c>
      <c r="M500" t="s">
        <v>147</v>
      </c>
      <c r="N500">
        <v>-14400000</v>
      </c>
      <c r="O500" t="s">
        <v>148</v>
      </c>
      <c r="P500" t="b">
        <v>0</v>
      </c>
      <c r="Q500">
        <v>-0.20000005000000001</v>
      </c>
      <c r="R500">
        <v>-7.8125020000000003</v>
      </c>
      <c r="S500">
        <v>1589486401</v>
      </c>
      <c r="T500">
        <v>2.36</v>
      </c>
      <c r="U500">
        <v>2.46</v>
      </c>
      <c r="V500" t="s">
        <v>2579</v>
      </c>
      <c r="W500">
        <v>2.27</v>
      </c>
      <c r="X500">
        <v>579029</v>
      </c>
      <c r="Y500">
        <v>2.56</v>
      </c>
      <c r="Z500">
        <v>0</v>
      </c>
      <c r="AA500">
        <v>0</v>
      </c>
      <c r="AB500">
        <v>9</v>
      </c>
      <c r="AC500">
        <v>11</v>
      </c>
      <c r="AD500" t="s">
        <v>149</v>
      </c>
      <c r="AE500" t="s">
        <v>48</v>
      </c>
      <c r="AF500">
        <v>2.46</v>
      </c>
      <c r="AG500">
        <v>591988</v>
      </c>
      <c r="AH500">
        <v>474400</v>
      </c>
      <c r="AI500">
        <v>0.92999995000000002</v>
      </c>
      <c r="AJ500">
        <v>0.65034959999999997</v>
      </c>
      <c r="AK500" t="s">
        <v>3731</v>
      </c>
      <c r="AL500">
        <v>-8.59</v>
      </c>
      <c r="AM500">
        <v>-0.78447489999999998</v>
      </c>
      <c r="AN500">
        <v>1.43</v>
      </c>
      <c r="AO500">
        <v>10.95</v>
      </c>
      <c r="AQ500">
        <v>1588881923</v>
      </c>
      <c r="AR500">
        <v>1596553140</v>
      </c>
      <c r="AS500">
        <v>1597075200</v>
      </c>
      <c r="AW500" t="s">
        <v>6313</v>
      </c>
      <c r="AX500">
        <v>-4.9089999999999998</v>
      </c>
      <c r="AY500">
        <v>70208200</v>
      </c>
      <c r="AZ500">
        <v>3.496</v>
      </c>
      <c r="BA500">
        <v>2.6674285000000002</v>
      </c>
      <c r="BB500">
        <v>-0.3074286</v>
      </c>
      <c r="BC500">
        <v>-0.1152528</v>
      </c>
      <c r="BD500">
        <v>3.6081884</v>
      </c>
      <c r="BE500">
        <v>-1.2481884999999999</v>
      </c>
      <c r="BF500">
        <v>-0.34593220000000002</v>
      </c>
      <c r="BG500">
        <v>165691344</v>
      </c>
      <c r="BH500">
        <v>0.67505720000000002</v>
      </c>
      <c r="BI500">
        <v>15</v>
      </c>
      <c r="BJ500">
        <v>0</v>
      </c>
      <c r="BK500" t="b">
        <v>0</v>
      </c>
      <c r="BL500">
        <v>4</v>
      </c>
      <c r="BM500">
        <v>1182951000000</v>
      </c>
      <c r="BN500" t="s">
        <v>2286</v>
      </c>
    </row>
    <row r="501" spans="1:66" x14ac:dyDescent="0.2">
      <c r="A501" t="s">
        <v>2288</v>
      </c>
      <c r="C501" t="s">
        <v>142</v>
      </c>
      <c r="D501" t="s">
        <v>143</v>
      </c>
      <c r="E501" t="s">
        <v>162</v>
      </c>
      <c r="F501" t="b">
        <v>1</v>
      </c>
      <c r="G501" t="s">
        <v>48</v>
      </c>
      <c r="H501" t="s">
        <v>1063</v>
      </c>
      <c r="I501" t="s">
        <v>2289</v>
      </c>
      <c r="J501" t="s">
        <v>2289</v>
      </c>
      <c r="K501" t="s">
        <v>2580</v>
      </c>
      <c r="L501" t="s">
        <v>146</v>
      </c>
      <c r="M501" t="s">
        <v>147</v>
      </c>
      <c r="N501">
        <v>-14400000</v>
      </c>
      <c r="O501" t="s">
        <v>148</v>
      </c>
      <c r="P501" t="b">
        <v>0</v>
      </c>
      <c r="Q501">
        <v>-0.14999998</v>
      </c>
      <c r="R501">
        <v>-10.638296</v>
      </c>
      <c r="S501">
        <v>1589486402</v>
      </c>
      <c r="T501">
        <v>1.26</v>
      </c>
      <c r="U501">
        <v>1.4</v>
      </c>
      <c r="V501" t="s">
        <v>3105</v>
      </c>
      <c r="W501">
        <v>1.2</v>
      </c>
      <c r="X501">
        <v>252082</v>
      </c>
      <c r="Y501">
        <v>1.41</v>
      </c>
      <c r="Z501">
        <v>0</v>
      </c>
      <c r="AA501">
        <v>1.56</v>
      </c>
      <c r="AB501">
        <v>10</v>
      </c>
      <c r="AC501">
        <v>14</v>
      </c>
      <c r="AD501" t="s">
        <v>1064</v>
      </c>
      <c r="AE501" t="s">
        <v>48</v>
      </c>
      <c r="AF501">
        <v>1.37</v>
      </c>
      <c r="AG501">
        <v>788514</v>
      </c>
      <c r="AH501">
        <v>253012</v>
      </c>
      <c r="AI501">
        <v>0.26999997999999997</v>
      </c>
      <c r="AJ501">
        <v>0.27272724999999998</v>
      </c>
      <c r="AK501" t="s">
        <v>2581</v>
      </c>
      <c r="AL501">
        <v>-7.1400079999999999</v>
      </c>
      <c r="AM501">
        <v>-0.85000014000000002</v>
      </c>
      <c r="AN501">
        <v>0.99</v>
      </c>
      <c r="AO501">
        <v>8.4000079999999997</v>
      </c>
      <c r="AQ501">
        <v>1589414400</v>
      </c>
      <c r="AR501">
        <v>1589414400</v>
      </c>
      <c r="AS501">
        <v>1589414400</v>
      </c>
      <c r="AW501" t="s">
        <v>6313</v>
      </c>
      <c r="AX501">
        <v>-3.1669999999999998</v>
      </c>
      <c r="AY501">
        <v>9669400</v>
      </c>
      <c r="AZ501">
        <v>2.3330000000000002</v>
      </c>
      <c r="BA501">
        <v>1.1811427999999999</v>
      </c>
      <c r="BB501">
        <v>7.8857179999999999E-2</v>
      </c>
      <c r="BC501">
        <v>6.6763459999999997E-2</v>
      </c>
      <c r="BD501">
        <v>1.6924638000000001</v>
      </c>
      <c r="BE501">
        <v>-0.43246377000000003</v>
      </c>
      <c r="BF501">
        <v>-0.25552320000000001</v>
      </c>
      <c r="BG501">
        <v>12183444</v>
      </c>
      <c r="BH501">
        <v>0.54007715000000001</v>
      </c>
      <c r="BI501">
        <v>15</v>
      </c>
      <c r="BJ501">
        <v>0</v>
      </c>
      <c r="BK501" t="b">
        <v>0</v>
      </c>
      <c r="BL501">
        <v>4</v>
      </c>
      <c r="BM501">
        <v>731773800000</v>
      </c>
      <c r="BN501" t="s">
        <v>2288</v>
      </c>
    </row>
    <row r="502" spans="1:66" x14ac:dyDescent="0.2">
      <c r="A502" t="s">
        <v>2290</v>
      </c>
      <c r="C502" t="s">
        <v>142</v>
      </c>
      <c r="D502" t="s">
        <v>143</v>
      </c>
      <c r="E502" t="s">
        <v>162</v>
      </c>
      <c r="F502" t="b">
        <v>1</v>
      </c>
      <c r="G502" t="s">
        <v>48</v>
      </c>
      <c r="H502" t="s">
        <v>145</v>
      </c>
      <c r="I502" t="s">
        <v>2582</v>
      </c>
      <c r="J502" t="s">
        <v>2291</v>
      </c>
      <c r="K502" t="s">
        <v>2583</v>
      </c>
      <c r="L502" t="s">
        <v>146</v>
      </c>
      <c r="M502" t="s">
        <v>147</v>
      </c>
      <c r="N502">
        <v>-14400000</v>
      </c>
      <c r="O502" t="s">
        <v>148</v>
      </c>
      <c r="P502" t="b">
        <v>0</v>
      </c>
      <c r="Q502">
        <v>5.9999972999999998E-2</v>
      </c>
      <c r="R502">
        <v>18.575842000000002</v>
      </c>
      <c r="S502">
        <v>1589486402</v>
      </c>
      <c r="T502">
        <v>0.38300000000000001</v>
      </c>
      <c r="U502">
        <v>0.40960000000000002</v>
      </c>
      <c r="V502" t="s">
        <v>2584</v>
      </c>
      <c r="W502">
        <v>0.32</v>
      </c>
      <c r="X502">
        <v>14550890</v>
      </c>
      <c r="Y502">
        <v>0.32300000000000001</v>
      </c>
      <c r="Z502">
        <v>0</v>
      </c>
      <c r="AA502">
        <v>0.39989999999999998</v>
      </c>
      <c r="AB502">
        <v>18</v>
      </c>
      <c r="AC502">
        <v>9</v>
      </c>
      <c r="AD502" t="s">
        <v>149</v>
      </c>
      <c r="AE502" t="s">
        <v>48</v>
      </c>
      <c r="AF502">
        <v>0.32</v>
      </c>
      <c r="AG502">
        <v>4528545</v>
      </c>
      <c r="AH502">
        <v>12926875</v>
      </c>
      <c r="AI502">
        <v>0.26299998000000002</v>
      </c>
      <c r="AJ502">
        <v>2.1916666</v>
      </c>
      <c r="AK502" t="s">
        <v>3732</v>
      </c>
      <c r="AL502">
        <v>-0.997</v>
      </c>
      <c r="AM502">
        <v>-0.72246370000000004</v>
      </c>
      <c r="AN502">
        <v>0.12</v>
      </c>
      <c r="AO502">
        <v>1.38</v>
      </c>
      <c r="AQ502">
        <v>1585612800</v>
      </c>
      <c r="AR502">
        <v>1585612800</v>
      </c>
      <c r="AS502">
        <v>1585612800</v>
      </c>
      <c r="AW502" t="s">
        <v>6313</v>
      </c>
      <c r="AX502">
        <v>-0.69499999999999995</v>
      </c>
      <c r="AY502">
        <v>23283600</v>
      </c>
      <c r="AZ502">
        <v>7.9000000000000001E-2</v>
      </c>
      <c r="BA502">
        <v>0.23428571000000001</v>
      </c>
      <c r="BB502">
        <v>0.14871427000000001</v>
      </c>
      <c r="BC502">
        <v>0.63475599999999999</v>
      </c>
      <c r="BD502">
        <v>0.20499999999999999</v>
      </c>
      <c r="BE502">
        <v>0.17799999</v>
      </c>
      <c r="BF502">
        <v>0.86829259999999997</v>
      </c>
      <c r="BG502">
        <v>8917618</v>
      </c>
      <c r="BH502">
        <v>4.8481006999999998</v>
      </c>
      <c r="BI502">
        <v>15</v>
      </c>
      <c r="BJ502">
        <v>0</v>
      </c>
      <c r="BK502" t="b">
        <v>0</v>
      </c>
      <c r="BL502">
        <v>4</v>
      </c>
      <c r="BM502">
        <v>731687400000</v>
      </c>
      <c r="BN502" t="s">
        <v>2290</v>
      </c>
    </row>
    <row r="503" spans="1:66" x14ac:dyDescent="0.2">
      <c r="A503" t="s">
        <v>2293</v>
      </c>
      <c r="C503" t="s">
        <v>142</v>
      </c>
      <c r="D503" t="s">
        <v>143</v>
      </c>
      <c r="E503" t="s">
        <v>162</v>
      </c>
      <c r="F503" t="b">
        <v>0</v>
      </c>
      <c r="G503" t="s">
        <v>517</v>
      </c>
      <c r="H503" t="s">
        <v>417</v>
      </c>
      <c r="I503" t="s">
        <v>2585</v>
      </c>
      <c r="J503" t="s">
        <v>2294</v>
      </c>
      <c r="K503" t="s">
        <v>2586</v>
      </c>
      <c r="L503" t="s">
        <v>421</v>
      </c>
      <c r="M503" t="s">
        <v>422</v>
      </c>
      <c r="N503">
        <v>3600000</v>
      </c>
      <c r="O503" t="s">
        <v>423</v>
      </c>
      <c r="P503" t="b">
        <v>0</v>
      </c>
      <c r="Q503">
        <v>0.88000107000000005</v>
      </c>
      <c r="R503">
        <v>2.4964569000000001</v>
      </c>
      <c r="S503">
        <v>1589538859</v>
      </c>
      <c r="T503">
        <v>36.130000000000003</v>
      </c>
      <c r="U503">
        <v>37.26</v>
      </c>
      <c r="V503" t="s">
        <v>6529</v>
      </c>
      <c r="W503">
        <v>35.111600000000003</v>
      </c>
      <c r="X503">
        <v>13694127</v>
      </c>
      <c r="Y503">
        <v>35.25</v>
      </c>
      <c r="Z503">
        <v>36.11</v>
      </c>
      <c r="AA503">
        <v>36.15</v>
      </c>
      <c r="AB503">
        <v>0</v>
      </c>
      <c r="AC503">
        <v>0</v>
      </c>
      <c r="AD503" t="s">
        <v>417</v>
      </c>
      <c r="AE503" t="s">
        <v>50</v>
      </c>
      <c r="AF503">
        <v>35.85</v>
      </c>
      <c r="AG503">
        <v>49822118</v>
      </c>
      <c r="AH503">
        <v>45944101</v>
      </c>
      <c r="AI503">
        <v>7.0300007000000004</v>
      </c>
      <c r="AJ503">
        <v>0.24158077</v>
      </c>
      <c r="AK503" t="s">
        <v>2587</v>
      </c>
      <c r="AL503">
        <v>-60.889995999999996</v>
      </c>
      <c r="AM503">
        <v>-0.62760249999999995</v>
      </c>
      <c r="AN503">
        <v>29.1</v>
      </c>
      <c r="AO503">
        <v>97.02</v>
      </c>
      <c r="AQ503">
        <v>1595570400</v>
      </c>
      <c r="AR503">
        <v>1595570400</v>
      </c>
      <c r="AS503">
        <v>1595570400</v>
      </c>
      <c r="AT503">
        <v>1.4999999999999999E-2</v>
      </c>
      <c r="AV503">
        <v>4.2553190000000002E-4</v>
      </c>
      <c r="AW503" t="s">
        <v>150</v>
      </c>
      <c r="AX503">
        <v>-17.8</v>
      </c>
      <c r="AY503">
        <v>5837570048</v>
      </c>
      <c r="AZ503">
        <v>0.20799999999999999</v>
      </c>
      <c r="BA503">
        <v>35.661110000000001</v>
      </c>
      <c r="BB503">
        <v>0.46889113999999998</v>
      </c>
      <c r="BC503">
        <v>1.3148529000000001E-2</v>
      </c>
      <c r="BD503">
        <v>66.925700000000006</v>
      </c>
      <c r="BE503">
        <v>-30.795696</v>
      </c>
      <c r="BF503">
        <v>-0.46014756000000001</v>
      </c>
      <c r="BG503">
        <v>2109114112</v>
      </c>
      <c r="BH503">
        <v>173.70192</v>
      </c>
      <c r="BI503">
        <v>15</v>
      </c>
      <c r="BJ503">
        <v>20</v>
      </c>
      <c r="BK503" t="b">
        <v>0</v>
      </c>
      <c r="BL503">
        <v>2</v>
      </c>
      <c r="BM503">
        <v>856166400000</v>
      </c>
      <c r="BN503" t="s">
        <v>2293</v>
      </c>
    </row>
    <row r="504" spans="1:66" x14ac:dyDescent="0.2">
      <c r="A504" t="s">
        <v>2295</v>
      </c>
      <c r="C504" t="s">
        <v>142</v>
      </c>
      <c r="D504" t="s">
        <v>143</v>
      </c>
      <c r="E504" t="s">
        <v>162</v>
      </c>
      <c r="F504" t="b">
        <v>0</v>
      </c>
      <c r="G504" t="s">
        <v>517</v>
      </c>
      <c r="H504" t="s">
        <v>417</v>
      </c>
      <c r="I504" t="s">
        <v>2588</v>
      </c>
      <c r="J504" t="s">
        <v>2296</v>
      </c>
      <c r="K504" t="s">
        <v>2589</v>
      </c>
      <c r="L504" t="s">
        <v>421</v>
      </c>
      <c r="M504" t="s">
        <v>422</v>
      </c>
      <c r="N504">
        <v>3600000</v>
      </c>
      <c r="O504" t="s">
        <v>423</v>
      </c>
      <c r="P504" t="b">
        <v>0</v>
      </c>
      <c r="Q504">
        <v>8.3999939999999995</v>
      </c>
      <c r="R504">
        <v>1.7156849999999999</v>
      </c>
      <c r="S504">
        <v>1589538844</v>
      </c>
      <c r="T504">
        <v>498</v>
      </c>
      <c r="U504">
        <v>502</v>
      </c>
      <c r="V504" t="s">
        <v>6530</v>
      </c>
      <c r="W504">
        <v>493.9</v>
      </c>
      <c r="X504">
        <v>748583</v>
      </c>
      <c r="Y504">
        <v>489.6</v>
      </c>
      <c r="Z504">
        <v>497.8</v>
      </c>
      <c r="AA504">
        <v>498.4</v>
      </c>
      <c r="AB504">
        <v>0</v>
      </c>
      <c r="AC504">
        <v>0</v>
      </c>
      <c r="AD504" t="s">
        <v>417</v>
      </c>
      <c r="AE504" t="s">
        <v>50</v>
      </c>
      <c r="AF504">
        <v>493.9</v>
      </c>
      <c r="AG504">
        <v>5671451</v>
      </c>
      <c r="AH504">
        <v>4028798</v>
      </c>
      <c r="AI504">
        <v>189.4</v>
      </c>
      <c r="AJ504">
        <v>0.61373942999999997</v>
      </c>
      <c r="AK504" t="s">
        <v>2590</v>
      </c>
      <c r="AL504">
        <v>-248.99798999999999</v>
      </c>
      <c r="AM504">
        <v>-0.33333152999999999</v>
      </c>
      <c r="AN504">
        <v>308.60000000000002</v>
      </c>
      <c r="AO504">
        <v>746.99800000000005</v>
      </c>
      <c r="AQ504">
        <v>1591250400</v>
      </c>
      <c r="AR504">
        <v>1591250400</v>
      </c>
      <c r="AS504">
        <v>1591250400</v>
      </c>
      <c r="AT504">
        <v>7.0000000000000007E-2</v>
      </c>
      <c r="AU504">
        <v>22.331838999999999</v>
      </c>
      <c r="AV504">
        <v>1.4297385999999999E-4</v>
      </c>
      <c r="AW504" t="s">
        <v>150</v>
      </c>
      <c r="AX504">
        <v>22.3</v>
      </c>
      <c r="AY504">
        <v>964918016</v>
      </c>
      <c r="AZ504">
        <v>0.10299999999999999</v>
      </c>
      <c r="BA504">
        <v>442.66388000000001</v>
      </c>
      <c r="BB504">
        <v>55.336120000000001</v>
      </c>
      <c r="BC504">
        <v>0.12500707999999999</v>
      </c>
      <c r="BD504">
        <v>520.86180000000002</v>
      </c>
      <c r="BE504">
        <v>-22.861816000000001</v>
      </c>
      <c r="BF504">
        <v>-4.3892287000000002E-2</v>
      </c>
      <c r="BG504">
        <v>4805292032</v>
      </c>
      <c r="BH504">
        <v>4834.9516999999996</v>
      </c>
      <c r="BI504">
        <v>15</v>
      </c>
      <c r="BJ504">
        <v>20</v>
      </c>
      <c r="BK504" t="b">
        <v>0</v>
      </c>
      <c r="BL504">
        <v>2</v>
      </c>
      <c r="BM504">
        <v>1426752000000</v>
      </c>
      <c r="BN504" t="s">
        <v>2295</v>
      </c>
    </row>
    <row r="505" spans="1:66" x14ac:dyDescent="0.2">
      <c r="A505" t="s">
        <v>2297</v>
      </c>
      <c r="C505" t="s">
        <v>142</v>
      </c>
      <c r="D505" t="s">
        <v>143</v>
      </c>
      <c r="E505" t="s">
        <v>162</v>
      </c>
      <c r="F505" t="b">
        <v>0</v>
      </c>
      <c r="G505" t="s">
        <v>517</v>
      </c>
      <c r="H505" t="s">
        <v>417</v>
      </c>
      <c r="I505" t="s">
        <v>2591</v>
      </c>
      <c r="J505" t="s">
        <v>500</v>
      </c>
      <c r="K505" t="s">
        <v>501</v>
      </c>
      <c r="L505" t="s">
        <v>421</v>
      </c>
      <c r="M505" t="s">
        <v>422</v>
      </c>
      <c r="N505">
        <v>3600000</v>
      </c>
      <c r="O505" t="s">
        <v>423</v>
      </c>
      <c r="P505" t="b">
        <v>0</v>
      </c>
      <c r="Q505">
        <v>20.200012000000001</v>
      </c>
      <c r="R505">
        <v>4.1735563000000004</v>
      </c>
      <c r="S505">
        <v>1589538855</v>
      </c>
      <c r="T505">
        <v>504.2</v>
      </c>
      <c r="U505">
        <v>526.6</v>
      </c>
      <c r="V505" t="s">
        <v>6531</v>
      </c>
      <c r="W505">
        <v>490.1</v>
      </c>
      <c r="X505">
        <v>1983571</v>
      </c>
      <c r="Y505">
        <v>484</v>
      </c>
      <c r="Z505">
        <v>503.6</v>
      </c>
      <c r="AA505">
        <v>504.8</v>
      </c>
      <c r="AB505">
        <v>0</v>
      </c>
      <c r="AC505">
        <v>0</v>
      </c>
      <c r="AD505" t="s">
        <v>417</v>
      </c>
      <c r="AE505" t="s">
        <v>50</v>
      </c>
      <c r="AF505">
        <v>490.1</v>
      </c>
      <c r="AG505">
        <v>4771634</v>
      </c>
      <c r="AH505">
        <v>4310516</v>
      </c>
      <c r="AI505">
        <v>94.200010000000006</v>
      </c>
      <c r="AJ505">
        <v>0.22975613</v>
      </c>
      <c r="AK505" t="s">
        <v>2592</v>
      </c>
      <c r="AL505">
        <v>-1065.8</v>
      </c>
      <c r="AM505">
        <v>-0.6788535</v>
      </c>
      <c r="AN505">
        <v>410</v>
      </c>
      <c r="AO505">
        <v>1570</v>
      </c>
      <c r="AQ505">
        <v>1593516600</v>
      </c>
      <c r="AR505">
        <v>1593516600</v>
      </c>
      <c r="AS505">
        <v>1593516600</v>
      </c>
      <c r="AT505">
        <v>0.439</v>
      </c>
      <c r="AU505">
        <v>5.7425965999999997</v>
      </c>
      <c r="AV505">
        <v>9.0702483000000003E-4</v>
      </c>
      <c r="AW505" t="s">
        <v>150</v>
      </c>
      <c r="AX505">
        <v>87.8</v>
      </c>
      <c r="AY505">
        <v>397000000</v>
      </c>
      <c r="AZ505">
        <v>7.5590000000000002</v>
      </c>
      <c r="BA505">
        <v>578.18610000000001</v>
      </c>
      <c r="BB505">
        <v>-73.986084000000005</v>
      </c>
      <c r="BC505">
        <v>-0.12796241</v>
      </c>
      <c r="BD505">
        <v>1112.5818999999999</v>
      </c>
      <c r="BE505">
        <v>-608.38189999999997</v>
      </c>
      <c r="BF505">
        <v>-0.54681986999999999</v>
      </c>
      <c r="BG505">
        <v>2001674112</v>
      </c>
      <c r="BH505">
        <v>66.701939999999993</v>
      </c>
      <c r="BI505">
        <v>15</v>
      </c>
      <c r="BJ505">
        <v>20</v>
      </c>
      <c r="BK505" t="b">
        <v>0</v>
      </c>
      <c r="BL505">
        <v>2</v>
      </c>
      <c r="BM505">
        <v>974275200000</v>
      </c>
      <c r="BN505" t="s">
        <v>2297</v>
      </c>
    </row>
    <row r="506" spans="1:66" x14ac:dyDescent="0.2">
      <c r="A506" t="s">
        <v>2298</v>
      </c>
      <c r="C506" t="s">
        <v>142</v>
      </c>
      <c r="D506" t="s">
        <v>143</v>
      </c>
      <c r="E506" t="s">
        <v>162</v>
      </c>
      <c r="F506" t="b">
        <v>0</v>
      </c>
      <c r="G506" t="s">
        <v>517</v>
      </c>
      <c r="H506" t="s">
        <v>417</v>
      </c>
      <c r="I506" t="s">
        <v>2593</v>
      </c>
      <c r="J506" t="s">
        <v>289</v>
      </c>
      <c r="K506" t="s">
        <v>290</v>
      </c>
      <c r="L506" t="s">
        <v>421</v>
      </c>
      <c r="M506" t="s">
        <v>422</v>
      </c>
      <c r="N506">
        <v>3600000</v>
      </c>
      <c r="O506" t="s">
        <v>423</v>
      </c>
      <c r="P506" t="b">
        <v>0</v>
      </c>
      <c r="Q506">
        <v>36</v>
      </c>
      <c r="R506">
        <v>4.3352599999999999</v>
      </c>
      <c r="S506">
        <v>1589538863</v>
      </c>
      <c r="T506">
        <v>866.4</v>
      </c>
      <c r="U506">
        <v>910.2</v>
      </c>
      <c r="V506" t="s">
        <v>6264</v>
      </c>
      <c r="W506">
        <v>833.2</v>
      </c>
      <c r="X506">
        <v>973638</v>
      </c>
      <c r="Y506">
        <v>830.4</v>
      </c>
      <c r="Z506">
        <v>865.4</v>
      </c>
      <c r="AA506">
        <v>866.4</v>
      </c>
      <c r="AB506">
        <v>0</v>
      </c>
      <c r="AC506">
        <v>0</v>
      </c>
      <c r="AD506" t="s">
        <v>417</v>
      </c>
      <c r="AE506" t="s">
        <v>48</v>
      </c>
      <c r="AF506">
        <v>851.6</v>
      </c>
      <c r="AG506">
        <v>3278937</v>
      </c>
      <c r="AH506">
        <v>2934770</v>
      </c>
      <c r="AI506">
        <v>285.40001999999998</v>
      </c>
      <c r="AJ506">
        <v>0.49122208000000001</v>
      </c>
      <c r="AK506" t="s">
        <v>3106</v>
      </c>
      <c r="AL506">
        <v>-3212.6</v>
      </c>
      <c r="AM506">
        <v>-0.78759502999999997</v>
      </c>
      <c r="AN506">
        <v>581</v>
      </c>
      <c r="AO506">
        <v>4079</v>
      </c>
      <c r="AQ506">
        <v>1585935639</v>
      </c>
      <c r="AR506">
        <v>1592497800</v>
      </c>
      <c r="AS506">
        <v>1592843400</v>
      </c>
      <c r="AT506">
        <v>2</v>
      </c>
      <c r="AU506">
        <v>3.1829535999999998</v>
      </c>
      <c r="AV506">
        <v>2.4084776999999998E-3</v>
      </c>
      <c r="AW506" t="s">
        <v>150</v>
      </c>
      <c r="AX506">
        <v>272.2</v>
      </c>
      <c r="AY506">
        <v>182536992</v>
      </c>
      <c r="AZ506">
        <v>35.46</v>
      </c>
      <c r="BA506">
        <v>910.55553999999995</v>
      </c>
      <c r="BB506">
        <v>-44.155518000000001</v>
      </c>
      <c r="BC506">
        <v>-4.8492941999999997E-2</v>
      </c>
      <c r="BD506">
        <v>2456.598</v>
      </c>
      <c r="BE506">
        <v>-1590.1978999999999</v>
      </c>
      <c r="BF506">
        <v>-0.64731709999999998</v>
      </c>
      <c r="BG506">
        <v>6156092928</v>
      </c>
      <c r="BH506">
        <v>24.433164999999999</v>
      </c>
      <c r="BI506">
        <v>15</v>
      </c>
      <c r="BJ506">
        <v>20</v>
      </c>
      <c r="BK506" t="b">
        <v>0</v>
      </c>
      <c r="BL506">
        <v>2</v>
      </c>
      <c r="BM506">
        <v>972284400000</v>
      </c>
      <c r="BN506" t="s">
        <v>2298</v>
      </c>
    </row>
    <row r="507" spans="1:66" x14ac:dyDescent="0.2">
      <c r="A507" t="s">
        <v>2299</v>
      </c>
      <c r="C507" t="s">
        <v>142</v>
      </c>
      <c r="D507" t="s">
        <v>143</v>
      </c>
      <c r="E507" t="s">
        <v>162</v>
      </c>
      <c r="F507" t="b">
        <v>0</v>
      </c>
      <c r="G507" t="s">
        <v>517</v>
      </c>
      <c r="H507" t="s">
        <v>417</v>
      </c>
      <c r="I507" t="s">
        <v>2594</v>
      </c>
      <c r="J507" t="s">
        <v>2300</v>
      </c>
      <c r="K507" t="s">
        <v>2595</v>
      </c>
      <c r="L507" t="s">
        <v>421</v>
      </c>
      <c r="M507" t="s">
        <v>422</v>
      </c>
      <c r="N507">
        <v>3600000</v>
      </c>
      <c r="O507" t="s">
        <v>423</v>
      </c>
      <c r="P507" t="b">
        <v>0</v>
      </c>
      <c r="Q507">
        <v>29.317505000000001</v>
      </c>
      <c r="R507">
        <v>2.5014937000000002</v>
      </c>
      <c r="S507">
        <v>1589538847</v>
      </c>
      <c r="T507">
        <v>1201.3175000000001</v>
      </c>
      <c r="U507">
        <v>1210.5</v>
      </c>
      <c r="V507" t="s">
        <v>6532</v>
      </c>
      <c r="W507">
        <v>1179.5</v>
      </c>
      <c r="X507">
        <v>129208</v>
      </c>
      <c r="Y507">
        <v>1172</v>
      </c>
      <c r="Z507">
        <v>1201</v>
      </c>
      <c r="AA507">
        <v>1202</v>
      </c>
      <c r="AB507">
        <v>0</v>
      </c>
      <c r="AC507">
        <v>0</v>
      </c>
      <c r="AD507" t="s">
        <v>417</v>
      </c>
      <c r="AE507" t="s">
        <v>50</v>
      </c>
      <c r="AF507">
        <v>1179.5</v>
      </c>
      <c r="AG507">
        <v>1628909</v>
      </c>
      <c r="AH507">
        <v>760344</v>
      </c>
      <c r="AI507">
        <v>411.3175</v>
      </c>
      <c r="AJ507">
        <v>0.52065510000000004</v>
      </c>
      <c r="AK507" t="s">
        <v>2596</v>
      </c>
      <c r="AL507">
        <v>-1045.0824</v>
      </c>
      <c r="AM507">
        <v>-0.46522545999999998</v>
      </c>
      <c r="AN507">
        <v>790</v>
      </c>
      <c r="AO507">
        <v>2246.4</v>
      </c>
      <c r="AQ507">
        <v>1586152810</v>
      </c>
      <c r="AR507">
        <v>1586152810</v>
      </c>
      <c r="AS507">
        <v>1586152810</v>
      </c>
      <c r="AT507">
        <v>0.318</v>
      </c>
      <c r="AU507">
        <v>19.129259999999999</v>
      </c>
      <c r="AV507">
        <v>2.7133105E-4</v>
      </c>
      <c r="AW507" t="s">
        <v>150</v>
      </c>
      <c r="AX507">
        <v>62.8</v>
      </c>
      <c r="AY507">
        <v>396207008</v>
      </c>
      <c r="AZ507">
        <v>5.6029999999999998</v>
      </c>
      <c r="BA507">
        <v>1189.0278000000001</v>
      </c>
      <c r="BB507">
        <v>12.289673000000001</v>
      </c>
      <c r="BC507">
        <v>1.03359E-2</v>
      </c>
      <c r="BD507">
        <v>1494.1382000000001</v>
      </c>
      <c r="BE507">
        <v>-292.82067999999998</v>
      </c>
      <c r="BF507">
        <v>-0.19597965000000001</v>
      </c>
      <c r="BG507">
        <v>4759704064</v>
      </c>
      <c r="BH507">
        <v>214.40611000000001</v>
      </c>
      <c r="BI507">
        <v>15</v>
      </c>
      <c r="BJ507">
        <v>20</v>
      </c>
      <c r="BK507" t="b">
        <v>0</v>
      </c>
      <c r="BL507">
        <v>2</v>
      </c>
      <c r="BM507">
        <v>583743600000</v>
      </c>
      <c r="BN507" t="s">
        <v>2299</v>
      </c>
    </row>
    <row r="508" spans="1:66" x14ac:dyDescent="0.2">
      <c r="A508" t="s">
        <v>2301</v>
      </c>
      <c r="C508" t="s">
        <v>142</v>
      </c>
      <c r="D508" t="s">
        <v>143</v>
      </c>
      <c r="E508" t="s">
        <v>162</v>
      </c>
      <c r="F508" t="b">
        <v>0</v>
      </c>
      <c r="G508" t="s">
        <v>517</v>
      </c>
      <c r="H508" t="s">
        <v>417</v>
      </c>
      <c r="I508" t="s">
        <v>2597</v>
      </c>
      <c r="J508" t="s">
        <v>2302</v>
      </c>
      <c r="K508" t="s">
        <v>2598</v>
      </c>
      <c r="L508" t="s">
        <v>421</v>
      </c>
      <c r="M508" t="s">
        <v>422</v>
      </c>
      <c r="N508">
        <v>3600000</v>
      </c>
      <c r="O508" t="s">
        <v>423</v>
      </c>
      <c r="P508" t="b">
        <v>0</v>
      </c>
      <c r="Q508">
        <v>1.5400008999999999</v>
      </c>
      <c r="R508">
        <v>1.2884880000000001</v>
      </c>
      <c r="S508">
        <v>1589538859</v>
      </c>
      <c r="T508">
        <v>121.06</v>
      </c>
      <c r="U508">
        <v>122.32</v>
      </c>
      <c r="V508" t="s">
        <v>6533</v>
      </c>
      <c r="W508">
        <v>120.42</v>
      </c>
      <c r="X508">
        <v>19813192</v>
      </c>
      <c r="Y508">
        <v>119.52</v>
      </c>
      <c r="Z508">
        <v>120.98</v>
      </c>
      <c r="AA508">
        <v>121.02</v>
      </c>
      <c r="AB508">
        <v>0</v>
      </c>
      <c r="AC508">
        <v>0</v>
      </c>
      <c r="AD508" t="s">
        <v>417</v>
      </c>
      <c r="AE508" t="s">
        <v>49</v>
      </c>
      <c r="AF508">
        <v>120.82</v>
      </c>
      <c r="AG508">
        <v>112927271</v>
      </c>
      <c r="AH508">
        <v>85645848</v>
      </c>
      <c r="AI508">
        <v>28.303999999999998</v>
      </c>
      <c r="AJ508">
        <v>0.30514469999999999</v>
      </c>
      <c r="AK508" t="s">
        <v>2599</v>
      </c>
      <c r="AL508">
        <v>-74.59</v>
      </c>
      <c r="AM508">
        <v>-0.38124200000000003</v>
      </c>
      <c r="AN508">
        <v>92.756</v>
      </c>
      <c r="AO508">
        <v>195.65</v>
      </c>
      <c r="AQ508">
        <v>1589263203</v>
      </c>
      <c r="AR508">
        <v>1589263203</v>
      </c>
      <c r="AS508">
        <v>1589263203</v>
      </c>
      <c r="AT508">
        <v>0.17599999999999999</v>
      </c>
      <c r="AV508">
        <v>1.472557E-3</v>
      </c>
      <c r="AW508" t="s">
        <v>150</v>
      </c>
      <c r="AX508">
        <v>-28.2</v>
      </c>
      <c r="AY508">
        <v>26773200896</v>
      </c>
      <c r="AZ508">
        <v>2.5640000000000001</v>
      </c>
      <c r="BA508">
        <v>112.77556</v>
      </c>
      <c r="BB508">
        <v>8.2844390000000008</v>
      </c>
      <c r="BC508">
        <v>7.3459529999999995E-2</v>
      </c>
      <c r="BD508">
        <v>138.21167</v>
      </c>
      <c r="BE508">
        <v>-17.151672000000001</v>
      </c>
      <c r="BF508">
        <v>-0.12409713999999999</v>
      </c>
      <c r="BG508">
        <v>32411635712</v>
      </c>
      <c r="BH508">
        <v>47.215290000000003</v>
      </c>
      <c r="BI508">
        <v>15</v>
      </c>
      <c r="BJ508">
        <v>20</v>
      </c>
      <c r="BK508" t="b">
        <v>0</v>
      </c>
      <c r="BL508">
        <v>2</v>
      </c>
      <c r="BM508">
        <v>593769600000</v>
      </c>
      <c r="BN508" t="s">
        <v>2301</v>
      </c>
    </row>
    <row r="509" spans="1:66" x14ac:dyDescent="0.2">
      <c r="A509" t="s">
        <v>2303</v>
      </c>
      <c r="C509" t="s">
        <v>142</v>
      </c>
      <c r="D509" t="s">
        <v>143</v>
      </c>
      <c r="E509" t="s">
        <v>162</v>
      </c>
      <c r="F509" t="b">
        <v>0</v>
      </c>
      <c r="G509" t="s">
        <v>517</v>
      </c>
      <c r="H509" t="s">
        <v>417</v>
      </c>
      <c r="I509" t="s">
        <v>2600</v>
      </c>
      <c r="J509" t="s">
        <v>2304</v>
      </c>
      <c r="K509" t="s">
        <v>2601</v>
      </c>
      <c r="L509" t="s">
        <v>421</v>
      </c>
      <c r="M509" t="s">
        <v>422</v>
      </c>
      <c r="N509">
        <v>3600000</v>
      </c>
      <c r="O509" t="s">
        <v>423</v>
      </c>
      <c r="P509" t="b">
        <v>0</v>
      </c>
      <c r="Q509">
        <v>21</v>
      </c>
      <c r="R509">
        <v>2.6799388</v>
      </c>
      <c r="S509">
        <v>1589538854</v>
      </c>
      <c r="T509">
        <v>804.6</v>
      </c>
      <c r="U509">
        <v>813.8</v>
      </c>
      <c r="V509" t="s">
        <v>6534</v>
      </c>
      <c r="W509">
        <v>790.2</v>
      </c>
      <c r="X509">
        <v>467336</v>
      </c>
      <c r="Y509">
        <v>783.6</v>
      </c>
      <c r="Z509">
        <v>804.6</v>
      </c>
      <c r="AA509">
        <v>805.6</v>
      </c>
      <c r="AB509">
        <v>0</v>
      </c>
      <c r="AC509">
        <v>0</v>
      </c>
      <c r="AD509" t="s">
        <v>417</v>
      </c>
      <c r="AE509" t="s">
        <v>48</v>
      </c>
      <c r="AF509">
        <v>796.8</v>
      </c>
      <c r="AG509">
        <v>2702123</v>
      </c>
      <c r="AH509">
        <v>1999266</v>
      </c>
      <c r="AI509">
        <v>229.59997999999999</v>
      </c>
      <c r="AJ509">
        <v>0.3993043</v>
      </c>
      <c r="AK509" t="s">
        <v>2602</v>
      </c>
      <c r="AL509">
        <v>-189.20000999999999</v>
      </c>
      <c r="AM509">
        <v>-0.19038037999999999</v>
      </c>
      <c r="AN509">
        <v>575</v>
      </c>
      <c r="AO509">
        <v>993.8</v>
      </c>
      <c r="AQ509">
        <v>1584428400</v>
      </c>
      <c r="AR509">
        <v>1584428400</v>
      </c>
      <c r="AS509">
        <v>1584428400</v>
      </c>
      <c r="AT509">
        <v>0.34100000000000003</v>
      </c>
      <c r="AU509">
        <v>15.807465000000001</v>
      </c>
      <c r="AV509">
        <v>4.3517099999999998E-4</v>
      </c>
      <c r="AW509" t="s">
        <v>150</v>
      </c>
      <c r="AX509">
        <v>50.9</v>
      </c>
      <c r="AY509">
        <v>985857024</v>
      </c>
      <c r="AZ509">
        <v>7.49</v>
      </c>
      <c r="BA509">
        <v>775.74445000000003</v>
      </c>
      <c r="BB509">
        <v>28.855530000000002</v>
      </c>
      <c r="BC509">
        <v>3.7197210000000001E-2</v>
      </c>
      <c r="BD509">
        <v>840.33199999999999</v>
      </c>
      <c r="BE509">
        <v>-35.731994999999998</v>
      </c>
      <c r="BF509">
        <v>-4.2521283E-2</v>
      </c>
      <c r="BG509">
        <v>7932205568</v>
      </c>
      <c r="BH509">
        <v>107.42323</v>
      </c>
      <c r="BI509">
        <v>15</v>
      </c>
      <c r="BJ509">
        <v>20</v>
      </c>
      <c r="BK509" t="b">
        <v>0</v>
      </c>
      <c r="BL509">
        <v>2</v>
      </c>
      <c r="BM509">
        <v>583743600000</v>
      </c>
      <c r="BN509" t="s">
        <v>2303</v>
      </c>
    </row>
    <row r="510" spans="1:66" x14ac:dyDescent="0.2">
      <c r="A510" t="s">
        <v>2305</v>
      </c>
      <c r="C510" t="s">
        <v>142</v>
      </c>
      <c r="D510" t="s">
        <v>143</v>
      </c>
      <c r="E510" t="s">
        <v>162</v>
      </c>
      <c r="F510" t="b">
        <v>0</v>
      </c>
      <c r="G510" t="s">
        <v>517</v>
      </c>
      <c r="H510" t="s">
        <v>417</v>
      </c>
      <c r="I510" t="s">
        <v>2603</v>
      </c>
      <c r="J510" t="s">
        <v>2306</v>
      </c>
      <c r="K510" t="s">
        <v>2604</v>
      </c>
      <c r="L510" t="s">
        <v>421</v>
      </c>
      <c r="M510" t="s">
        <v>422</v>
      </c>
      <c r="N510">
        <v>3600000</v>
      </c>
      <c r="O510" t="s">
        <v>423</v>
      </c>
      <c r="P510" t="b">
        <v>0</v>
      </c>
      <c r="Q510">
        <v>41</v>
      </c>
      <c r="R510">
        <v>1.8928901</v>
      </c>
      <c r="S510">
        <v>1589538852</v>
      </c>
      <c r="T510">
        <v>2207</v>
      </c>
      <c r="U510">
        <v>2230</v>
      </c>
      <c r="V510" t="s">
        <v>6535</v>
      </c>
      <c r="W510">
        <v>2174</v>
      </c>
      <c r="X510">
        <v>200075</v>
      </c>
      <c r="Y510">
        <v>2166</v>
      </c>
      <c r="Z510">
        <v>2204</v>
      </c>
      <c r="AA510">
        <v>2208</v>
      </c>
      <c r="AB510">
        <v>0</v>
      </c>
      <c r="AC510">
        <v>0</v>
      </c>
      <c r="AD510" t="s">
        <v>417</v>
      </c>
      <c r="AE510" t="s">
        <v>50</v>
      </c>
      <c r="AF510">
        <v>2203</v>
      </c>
      <c r="AG510">
        <v>2433392</v>
      </c>
      <c r="AH510">
        <v>1264010</v>
      </c>
      <c r="AI510">
        <v>1197</v>
      </c>
      <c r="AJ510">
        <v>1.1851484999999999</v>
      </c>
      <c r="AK510" t="s">
        <v>2605</v>
      </c>
      <c r="AL510">
        <v>-590</v>
      </c>
      <c r="AM510">
        <v>-0.21094029</v>
      </c>
      <c r="AN510">
        <v>1010</v>
      </c>
      <c r="AO510">
        <v>2797</v>
      </c>
      <c r="AQ510">
        <v>1592307000</v>
      </c>
      <c r="AR510">
        <v>1592307000</v>
      </c>
      <c r="AS510">
        <v>1592307000</v>
      </c>
      <c r="AT510">
        <v>0.40600000000000003</v>
      </c>
      <c r="AU510">
        <v>12.539773</v>
      </c>
      <c r="AV510">
        <v>1.8744228999999999E-4</v>
      </c>
      <c r="AW510" t="s">
        <v>150</v>
      </c>
      <c r="AX510">
        <v>176</v>
      </c>
      <c r="AY510">
        <v>449310016</v>
      </c>
      <c r="AZ510">
        <v>6.4219999999999997</v>
      </c>
      <c r="BA510">
        <v>1935.8054999999999</v>
      </c>
      <c r="BB510">
        <v>271.19445999999999</v>
      </c>
      <c r="BC510">
        <v>0.14009384999999999</v>
      </c>
      <c r="BD510">
        <v>2249.8472000000002</v>
      </c>
      <c r="BE510">
        <v>-42.847168000000003</v>
      </c>
      <c r="BF510">
        <v>-1.9044479999999999E-2</v>
      </c>
      <c r="BG510">
        <v>9916271616</v>
      </c>
      <c r="BH510">
        <v>343.66239999999999</v>
      </c>
      <c r="BI510">
        <v>15</v>
      </c>
      <c r="BJ510">
        <v>20</v>
      </c>
      <c r="BK510" t="b">
        <v>0</v>
      </c>
      <c r="BL510">
        <v>2</v>
      </c>
      <c r="BM510">
        <v>583743600000</v>
      </c>
      <c r="BN510" t="s">
        <v>2305</v>
      </c>
    </row>
    <row r="511" spans="1:66" x14ac:dyDescent="0.2">
      <c r="A511" t="s">
        <v>2307</v>
      </c>
      <c r="C511" t="s">
        <v>142</v>
      </c>
      <c r="D511" t="s">
        <v>143</v>
      </c>
      <c r="E511" t="s">
        <v>162</v>
      </c>
      <c r="F511" t="b">
        <v>0</v>
      </c>
      <c r="G511" t="s">
        <v>517</v>
      </c>
      <c r="H511" t="s">
        <v>417</v>
      </c>
      <c r="I511" t="s">
        <v>2606</v>
      </c>
      <c r="J511" t="s">
        <v>2308</v>
      </c>
      <c r="K511" t="s">
        <v>2607</v>
      </c>
      <c r="L511" t="s">
        <v>421</v>
      </c>
      <c r="M511" t="s">
        <v>422</v>
      </c>
      <c r="N511">
        <v>3600000</v>
      </c>
      <c r="O511" t="s">
        <v>423</v>
      </c>
      <c r="P511" t="b">
        <v>0</v>
      </c>
      <c r="Q511">
        <v>58</v>
      </c>
      <c r="R511">
        <v>0.83094555000000003</v>
      </c>
      <c r="S511">
        <v>1589538859</v>
      </c>
      <c r="T511">
        <v>7038</v>
      </c>
      <c r="U511">
        <v>7090</v>
      </c>
      <c r="V511" t="s">
        <v>6265</v>
      </c>
      <c r="W511">
        <v>6998</v>
      </c>
      <c r="X511">
        <v>224741</v>
      </c>
      <c r="Y511">
        <v>6980</v>
      </c>
      <c r="Z511">
        <v>7034</v>
      </c>
      <c r="AA511">
        <v>7036</v>
      </c>
      <c r="AB511">
        <v>0</v>
      </c>
      <c r="AC511">
        <v>0</v>
      </c>
      <c r="AD511" t="s">
        <v>417</v>
      </c>
      <c r="AE511" t="s">
        <v>50</v>
      </c>
      <c r="AF511">
        <v>7002</v>
      </c>
      <c r="AG511">
        <v>2297518</v>
      </c>
      <c r="AH511">
        <v>1382995</v>
      </c>
      <c r="AI511">
        <v>1908</v>
      </c>
      <c r="AJ511">
        <v>0.37192982000000002</v>
      </c>
      <c r="AK511" t="s">
        <v>2608</v>
      </c>
      <c r="AL511">
        <v>-1153.2998</v>
      </c>
      <c r="AM511">
        <v>-0.14079570999999999</v>
      </c>
      <c r="AN511">
        <v>5130</v>
      </c>
      <c r="AO511">
        <v>8191.3</v>
      </c>
      <c r="AQ511">
        <v>1595916000</v>
      </c>
      <c r="AR511">
        <v>1595916000</v>
      </c>
      <c r="AS511">
        <v>1595916000</v>
      </c>
      <c r="AT511">
        <v>1.746</v>
      </c>
      <c r="AV511">
        <v>2.5014326000000003E-4</v>
      </c>
      <c r="AW511" t="s">
        <v>150</v>
      </c>
      <c r="AX511">
        <v>-519.70000000000005</v>
      </c>
      <c r="AY511">
        <v>710086976</v>
      </c>
      <c r="AZ511">
        <v>13.192</v>
      </c>
      <c r="BA511">
        <v>6419.1112999999996</v>
      </c>
      <c r="BB511">
        <v>618.88869999999997</v>
      </c>
      <c r="BC511">
        <v>9.6413449999999998E-2</v>
      </c>
      <c r="BD511">
        <v>6140.9306999999999</v>
      </c>
      <c r="BE511">
        <v>897.06934000000001</v>
      </c>
      <c r="BF511">
        <v>0.14608035999999999</v>
      </c>
      <c r="BG511">
        <v>49975922688</v>
      </c>
      <c r="BH511">
        <v>533.50509999999997</v>
      </c>
      <c r="BI511">
        <v>15</v>
      </c>
      <c r="BJ511">
        <v>20</v>
      </c>
      <c r="BK511" t="b">
        <v>0</v>
      </c>
      <c r="BL511">
        <v>2</v>
      </c>
      <c r="BM511">
        <v>583743600000</v>
      </c>
      <c r="BN511" t="s">
        <v>2307</v>
      </c>
    </row>
    <row r="512" spans="1:66" x14ac:dyDescent="0.2">
      <c r="A512" t="s">
        <v>2309</v>
      </c>
      <c r="C512" t="s">
        <v>142</v>
      </c>
      <c r="D512" t="s">
        <v>143</v>
      </c>
      <c r="E512" t="s">
        <v>162</v>
      </c>
      <c r="F512" t="b">
        <v>0</v>
      </c>
      <c r="G512" t="s">
        <v>517</v>
      </c>
      <c r="H512" t="s">
        <v>417</v>
      </c>
      <c r="I512" t="s">
        <v>2609</v>
      </c>
      <c r="J512" t="s">
        <v>2310</v>
      </c>
      <c r="K512" t="s">
        <v>2610</v>
      </c>
      <c r="L512" t="s">
        <v>421</v>
      </c>
      <c r="M512" t="s">
        <v>422</v>
      </c>
      <c r="N512">
        <v>3600000</v>
      </c>
      <c r="O512" t="s">
        <v>423</v>
      </c>
      <c r="P512" t="b">
        <v>0</v>
      </c>
      <c r="Q512">
        <v>19</v>
      </c>
      <c r="R512">
        <v>1.0638297999999999</v>
      </c>
      <c r="S512">
        <v>1589538864</v>
      </c>
      <c r="T512">
        <v>1805</v>
      </c>
      <c r="U512">
        <v>1827</v>
      </c>
      <c r="V512" t="s">
        <v>6266</v>
      </c>
      <c r="W512">
        <v>1775.5</v>
      </c>
      <c r="X512">
        <v>146694</v>
      </c>
      <c r="Y512">
        <v>1786</v>
      </c>
      <c r="Z512">
        <v>1804.5</v>
      </c>
      <c r="AA512">
        <v>1806</v>
      </c>
      <c r="AB512">
        <v>0</v>
      </c>
      <c r="AC512">
        <v>0</v>
      </c>
      <c r="AD512" t="s">
        <v>417</v>
      </c>
      <c r="AE512" t="s">
        <v>49</v>
      </c>
      <c r="AF512">
        <v>1808.5</v>
      </c>
      <c r="AG512">
        <v>1310156</v>
      </c>
      <c r="AH512">
        <v>933990</v>
      </c>
      <c r="AI512">
        <v>411.90001999999998</v>
      </c>
      <c r="AJ512">
        <v>0.29567155000000001</v>
      </c>
      <c r="AK512" t="s">
        <v>2611</v>
      </c>
      <c r="AL512">
        <v>-1289</v>
      </c>
      <c r="AM512">
        <v>-0.41661280000000001</v>
      </c>
      <c r="AN512">
        <v>1393.1</v>
      </c>
      <c r="AO512">
        <v>3094</v>
      </c>
      <c r="AQ512">
        <v>1596607200</v>
      </c>
      <c r="AR512">
        <v>1596607200</v>
      </c>
      <c r="AS512">
        <v>1596607200</v>
      </c>
      <c r="AT512">
        <v>0.629</v>
      </c>
      <c r="AU512">
        <v>12.595952</v>
      </c>
      <c r="AV512">
        <v>3.5218365E-4</v>
      </c>
      <c r="AW512" t="s">
        <v>150</v>
      </c>
      <c r="AX512">
        <v>143.30000000000001</v>
      </c>
      <c r="AY512">
        <v>364062016</v>
      </c>
      <c r="AZ512">
        <v>9.5660000000000007</v>
      </c>
      <c r="BA512">
        <v>1893.7361000000001</v>
      </c>
      <c r="BB512">
        <v>-88.736084000000005</v>
      </c>
      <c r="BC512">
        <v>-4.6857679999999999E-2</v>
      </c>
      <c r="BD512">
        <v>2349.1077</v>
      </c>
      <c r="BE512">
        <v>-544.10766999999998</v>
      </c>
      <c r="BF512">
        <v>-0.23162313000000001</v>
      </c>
      <c r="BG512">
        <v>6571319808</v>
      </c>
      <c r="BH512">
        <v>188.6891</v>
      </c>
      <c r="BI512">
        <v>15</v>
      </c>
      <c r="BJ512">
        <v>20</v>
      </c>
      <c r="BK512" t="b">
        <v>0</v>
      </c>
      <c r="BL512">
        <v>2</v>
      </c>
      <c r="BM512">
        <v>1367218800000</v>
      </c>
      <c r="BN512" t="s">
        <v>2309</v>
      </c>
    </row>
    <row r="513" spans="1:66" x14ac:dyDescent="0.2">
      <c r="A513" t="s">
        <v>2311</v>
      </c>
      <c r="C513" t="s">
        <v>142</v>
      </c>
      <c r="D513" t="s">
        <v>143</v>
      </c>
      <c r="E513" t="s">
        <v>162</v>
      </c>
      <c r="F513" t="b">
        <v>0</v>
      </c>
      <c r="G513" t="s">
        <v>517</v>
      </c>
      <c r="H513" t="s">
        <v>417</v>
      </c>
      <c r="I513" t="s">
        <v>2612</v>
      </c>
      <c r="J513" t="s">
        <v>2312</v>
      </c>
      <c r="K513" t="s">
        <v>2613</v>
      </c>
      <c r="L513" t="s">
        <v>421</v>
      </c>
      <c r="M513" t="s">
        <v>422</v>
      </c>
      <c r="N513">
        <v>3600000</v>
      </c>
      <c r="O513" t="s">
        <v>423</v>
      </c>
      <c r="P513" t="b">
        <v>0</v>
      </c>
      <c r="Q513">
        <v>58.5</v>
      </c>
      <c r="R513">
        <v>1.9568490000000001</v>
      </c>
      <c r="S513">
        <v>1589538855</v>
      </c>
      <c r="T513">
        <v>3048</v>
      </c>
      <c r="U513">
        <v>3103</v>
      </c>
      <c r="V513" t="s">
        <v>6536</v>
      </c>
      <c r="W513">
        <v>2986</v>
      </c>
      <c r="X513">
        <v>880938</v>
      </c>
      <c r="Y513">
        <v>2989.5</v>
      </c>
      <c r="Z513">
        <v>3048</v>
      </c>
      <c r="AA513">
        <v>3050</v>
      </c>
      <c r="AB513">
        <v>0</v>
      </c>
      <c r="AC513">
        <v>0</v>
      </c>
      <c r="AD513" t="s">
        <v>417</v>
      </c>
      <c r="AE513" t="s">
        <v>50</v>
      </c>
      <c r="AF513">
        <v>3003</v>
      </c>
      <c r="AG513">
        <v>5291942</v>
      </c>
      <c r="AH513">
        <v>3263760</v>
      </c>
      <c r="AI513">
        <v>2931.5</v>
      </c>
      <c r="AJ513">
        <v>25.16309</v>
      </c>
      <c r="AK513" t="s">
        <v>2614</v>
      </c>
      <c r="AL513">
        <v>-459</v>
      </c>
      <c r="AM513">
        <v>-0.1308811</v>
      </c>
      <c r="AN513">
        <v>116.5</v>
      </c>
      <c r="AO513">
        <v>3507</v>
      </c>
      <c r="AQ513">
        <v>1596175200</v>
      </c>
      <c r="AR513">
        <v>1596175200</v>
      </c>
      <c r="AS513">
        <v>1596175200</v>
      </c>
      <c r="AT513">
        <v>2.0299999999999998</v>
      </c>
      <c r="AU513">
        <v>12.240964</v>
      </c>
      <c r="AV513">
        <v>6.7904330000000004E-4</v>
      </c>
      <c r="AW513" t="s">
        <v>150</v>
      </c>
      <c r="AX513">
        <v>249</v>
      </c>
      <c r="AY513">
        <v>2294200064</v>
      </c>
      <c r="AZ513">
        <v>27.919</v>
      </c>
      <c r="BA513">
        <v>2948.0693000000001</v>
      </c>
      <c r="BB513">
        <v>99.930663999999993</v>
      </c>
      <c r="BC513">
        <v>3.3896985999999997E-2</v>
      </c>
      <c r="BD513">
        <v>3074.4859999999999</v>
      </c>
      <c r="BE513">
        <v>-26.486084000000002</v>
      </c>
      <c r="BF513">
        <v>-8.6148010000000001E-3</v>
      </c>
      <c r="BG513">
        <v>69927215104</v>
      </c>
      <c r="BH513">
        <v>109.172966</v>
      </c>
      <c r="BI513">
        <v>15</v>
      </c>
      <c r="BJ513">
        <v>20</v>
      </c>
      <c r="BK513" t="b">
        <v>0</v>
      </c>
      <c r="BL513">
        <v>2</v>
      </c>
      <c r="BM513">
        <v>789120000000</v>
      </c>
      <c r="BN513" t="s">
        <v>2311</v>
      </c>
    </row>
    <row r="514" spans="1:66" x14ac:dyDescent="0.2">
      <c r="A514" t="s">
        <v>2313</v>
      </c>
      <c r="C514" t="s">
        <v>142</v>
      </c>
      <c r="D514" t="s">
        <v>143</v>
      </c>
      <c r="E514" t="s">
        <v>162</v>
      </c>
      <c r="F514" t="b">
        <v>0</v>
      </c>
      <c r="G514" t="s">
        <v>517</v>
      </c>
      <c r="H514" t="s">
        <v>417</v>
      </c>
      <c r="I514" t="s">
        <v>2615</v>
      </c>
      <c r="J514" t="s">
        <v>2314</v>
      </c>
      <c r="K514" t="s">
        <v>2616</v>
      </c>
      <c r="L514" t="s">
        <v>421</v>
      </c>
      <c r="M514" t="s">
        <v>422</v>
      </c>
      <c r="N514">
        <v>3600000</v>
      </c>
      <c r="O514" t="s">
        <v>423</v>
      </c>
      <c r="P514" t="b">
        <v>0</v>
      </c>
      <c r="Q514">
        <v>20.5</v>
      </c>
      <c r="R514">
        <v>1.6666666000000001</v>
      </c>
      <c r="S514">
        <v>1589538859</v>
      </c>
      <c r="T514">
        <v>1250.5</v>
      </c>
      <c r="U514">
        <v>1257</v>
      </c>
      <c r="V514" t="s">
        <v>6537</v>
      </c>
      <c r="W514">
        <v>1225.5540000000001</v>
      </c>
      <c r="X514">
        <v>458920</v>
      </c>
      <c r="Y514">
        <v>1230</v>
      </c>
      <c r="Z514">
        <v>1249.5</v>
      </c>
      <c r="AA514">
        <v>1250.5</v>
      </c>
      <c r="AB514">
        <v>0</v>
      </c>
      <c r="AC514">
        <v>0</v>
      </c>
      <c r="AD514" t="s">
        <v>417</v>
      </c>
      <c r="AE514" t="s">
        <v>50</v>
      </c>
      <c r="AF514">
        <v>1235</v>
      </c>
      <c r="AG514">
        <v>5541338</v>
      </c>
      <c r="AH514">
        <v>3049001</v>
      </c>
      <c r="AI514">
        <v>252.70000999999999</v>
      </c>
      <c r="AJ514">
        <v>0.25325720000000002</v>
      </c>
      <c r="AK514" t="s">
        <v>2617</v>
      </c>
      <c r="AL514">
        <v>-452.5</v>
      </c>
      <c r="AM514">
        <v>-0.26570758</v>
      </c>
      <c r="AN514">
        <v>997.8</v>
      </c>
      <c r="AO514">
        <v>1703</v>
      </c>
      <c r="AQ514">
        <v>1590127200</v>
      </c>
      <c r="AR514">
        <v>1590127200</v>
      </c>
      <c r="AS514">
        <v>1590127200</v>
      </c>
      <c r="AT514">
        <v>0.92200000000000004</v>
      </c>
      <c r="AU514">
        <v>10.174939</v>
      </c>
      <c r="AV514">
        <v>7.4959349999999996E-4</v>
      </c>
      <c r="AW514" t="s">
        <v>150</v>
      </c>
      <c r="AX514">
        <v>122.9</v>
      </c>
      <c r="AY514">
        <v>1039400000</v>
      </c>
      <c r="AZ514">
        <v>4.67</v>
      </c>
      <c r="BA514">
        <v>1228.0554999999999</v>
      </c>
      <c r="BB514">
        <v>22.444458000000001</v>
      </c>
      <c r="BC514">
        <v>1.8276420000000002E-2</v>
      </c>
      <c r="BD514">
        <v>1374.5138999999999</v>
      </c>
      <c r="BE514">
        <v>-124.01391599999999</v>
      </c>
      <c r="BF514">
        <v>-9.0223834000000003E-2</v>
      </c>
      <c r="BG514">
        <v>12997697536</v>
      </c>
      <c r="BH514">
        <v>267.77300000000002</v>
      </c>
      <c r="BI514">
        <v>15</v>
      </c>
      <c r="BJ514">
        <v>20</v>
      </c>
      <c r="BK514" t="b">
        <v>0</v>
      </c>
      <c r="BL514">
        <v>2</v>
      </c>
      <c r="BM514">
        <v>677142000000</v>
      </c>
      <c r="BN514" t="s">
        <v>2313</v>
      </c>
    </row>
    <row r="515" spans="1:66" x14ac:dyDescent="0.2">
      <c r="A515" t="s">
        <v>2315</v>
      </c>
      <c r="C515" t="s">
        <v>142</v>
      </c>
      <c r="D515" t="s">
        <v>143</v>
      </c>
      <c r="E515" t="s">
        <v>162</v>
      </c>
      <c r="F515" t="b">
        <v>0</v>
      </c>
      <c r="G515" t="s">
        <v>517</v>
      </c>
      <c r="H515" t="s">
        <v>417</v>
      </c>
      <c r="I515" t="s">
        <v>2618</v>
      </c>
      <c r="J515" t="s">
        <v>2316</v>
      </c>
      <c r="K515" t="s">
        <v>2619</v>
      </c>
      <c r="L515" t="s">
        <v>421</v>
      </c>
      <c r="M515" t="s">
        <v>422</v>
      </c>
      <c r="N515">
        <v>3600000</v>
      </c>
      <c r="O515" t="s">
        <v>423</v>
      </c>
      <c r="P515" t="b">
        <v>0</v>
      </c>
      <c r="Q515">
        <v>70</v>
      </c>
      <c r="R515">
        <v>0.82352939999999997</v>
      </c>
      <c r="S515">
        <v>1589538834</v>
      </c>
      <c r="T515">
        <v>8570</v>
      </c>
      <c r="U515">
        <v>8640</v>
      </c>
      <c r="V515" t="s">
        <v>6538</v>
      </c>
      <c r="W515">
        <v>8456</v>
      </c>
      <c r="X515">
        <v>47760</v>
      </c>
      <c r="Y515">
        <v>8500</v>
      </c>
      <c r="Z515">
        <v>8564</v>
      </c>
      <c r="AA515">
        <v>8580</v>
      </c>
      <c r="AD515" t="s">
        <v>417</v>
      </c>
      <c r="AE515" t="s">
        <v>49</v>
      </c>
      <c r="AF515">
        <v>8620</v>
      </c>
      <c r="AG515">
        <v>316495</v>
      </c>
      <c r="AH515">
        <v>161627</v>
      </c>
      <c r="AI515">
        <v>8504.723</v>
      </c>
      <c r="AJ515">
        <v>130.28666999999999</v>
      </c>
      <c r="AK515" t="s">
        <v>2620</v>
      </c>
      <c r="AL515">
        <v>-430</v>
      </c>
      <c r="AM515">
        <v>-4.7777779999999999E-2</v>
      </c>
      <c r="AN515">
        <v>65.277000000000001</v>
      </c>
      <c r="AO515">
        <v>9000</v>
      </c>
      <c r="AW515" t="s">
        <v>150</v>
      </c>
      <c r="AY515">
        <v>61192900</v>
      </c>
      <c r="BA515">
        <v>7569.1943000000001</v>
      </c>
      <c r="BB515">
        <v>1000.80566</v>
      </c>
      <c r="BC515">
        <v>0.1322209</v>
      </c>
      <c r="BD515">
        <v>7713.3573999999999</v>
      </c>
      <c r="BE515">
        <v>856.64260000000002</v>
      </c>
      <c r="BF515">
        <v>0.11105962</v>
      </c>
      <c r="BG515">
        <v>5238721024</v>
      </c>
      <c r="BI515">
        <v>15</v>
      </c>
      <c r="BJ515">
        <v>20</v>
      </c>
      <c r="BK515" t="b">
        <v>0</v>
      </c>
      <c r="BL515">
        <v>2</v>
      </c>
      <c r="BM515">
        <v>1476169200000</v>
      </c>
      <c r="BN515" t="s">
        <v>2315</v>
      </c>
    </row>
    <row r="516" spans="1:66" x14ac:dyDescent="0.2">
      <c r="A516" t="s">
        <v>2317</v>
      </c>
      <c r="C516" t="s">
        <v>142</v>
      </c>
      <c r="D516" t="s">
        <v>143</v>
      </c>
      <c r="E516" t="s">
        <v>162</v>
      </c>
      <c r="F516" t="b">
        <v>0</v>
      </c>
      <c r="G516" t="s">
        <v>517</v>
      </c>
      <c r="H516" t="s">
        <v>417</v>
      </c>
      <c r="I516" t="s">
        <v>2621</v>
      </c>
      <c r="J516" t="s">
        <v>2318</v>
      </c>
      <c r="K516" t="s">
        <v>2622</v>
      </c>
      <c r="L516" t="s">
        <v>421</v>
      </c>
      <c r="M516" t="s">
        <v>422</v>
      </c>
      <c r="N516">
        <v>3600000</v>
      </c>
      <c r="O516" t="s">
        <v>423</v>
      </c>
      <c r="P516" t="b">
        <v>0</v>
      </c>
      <c r="Q516">
        <v>0.95199584999999998</v>
      </c>
      <c r="R516">
        <v>0.19322017999999999</v>
      </c>
      <c r="S516">
        <v>1589538824</v>
      </c>
      <c r="T516">
        <v>493.65199999999999</v>
      </c>
      <c r="U516">
        <v>504.8</v>
      </c>
      <c r="V516" t="s">
        <v>6539</v>
      </c>
      <c r="W516">
        <v>493.4</v>
      </c>
      <c r="X516">
        <v>1087163</v>
      </c>
      <c r="Y516">
        <v>492.7</v>
      </c>
      <c r="Z516">
        <v>493.2</v>
      </c>
      <c r="AA516">
        <v>493.6</v>
      </c>
      <c r="AB516">
        <v>0</v>
      </c>
      <c r="AC516">
        <v>0</v>
      </c>
      <c r="AD516" t="s">
        <v>417</v>
      </c>
      <c r="AE516" t="s">
        <v>50</v>
      </c>
      <c r="AF516">
        <v>498.8</v>
      </c>
      <c r="AG516">
        <v>10445295</v>
      </c>
      <c r="AH516">
        <v>7033143</v>
      </c>
      <c r="AI516">
        <v>487.95800000000003</v>
      </c>
      <c r="AJ516">
        <v>85.696879999999993</v>
      </c>
      <c r="AK516" t="s">
        <v>2623</v>
      </c>
      <c r="AL516">
        <v>-179.14797999999999</v>
      </c>
      <c r="AM516">
        <v>-0.26627227999999997</v>
      </c>
      <c r="AN516">
        <v>5.694</v>
      </c>
      <c r="AO516">
        <v>672.8</v>
      </c>
      <c r="AQ516">
        <v>1582182000</v>
      </c>
      <c r="AR516">
        <v>1596002400</v>
      </c>
      <c r="AS516">
        <v>1596448800</v>
      </c>
      <c r="AT516">
        <v>0.23200000000000001</v>
      </c>
      <c r="AU516">
        <v>10.708287</v>
      </c>
      <c r="AV516">
        <v>4.7087474E-4</v>
      </c>
      <c r="AW516" t="s">
        <v>150</v>
      </c>
      <c r="AX516">
        <v>46.1</v>
      </c>
      <c r="AY516">
        <v>3214960128</v>
      </c>
      <c r="AZ516">
        <v>1.6879999999999999</v>
      </c>
      <c r="BA516">
        <v>516.59169999999995</v>
      </c>
      <c r="BB516">
        <v>-22.939667</v>
      </c>
      <c r="BC516">
        <v>-4.4405800000000002E-2</v>
      </c>
      <c r="BD516">
        <v>570.26599999999996</v>
      </c>
      <c r="BE516">
        <v>-76.613979999999998</v>
      </c>
      <c r="BF516">
        <v>-0.13434779999999999</v>
      </c>
      <c r="BG516">
        <v>15870715904</v>
      </c>
      <c r="BH516">
        <v>292.44788</v>
      </c>
      <c r="BI516">
        <v>15</v>
      </c>
      <c r="BJ516">
        <v>20</v>
      </c>
      <c r="BK516" t="b">
        <v>0</v>
      </c>
      <c r="BL516">
        <v>2</v>
      </c>
      <c r="BM516">
        <v>583743600000</v>
      </c>
      <c r="BN516" t="s">
        <v>2317</v>
      </c>
    </row>
    <row r="517" spans="1:66" x14ac:dyDescent="0.2">
      <c r="A517" t="s">
        <v>525</v>
      </c>
      <c r="C517" t="s">
        <v>142</v>
      </c>
      <c r="D517" t="s">
        <v>143</v>
      </c>
      <c r="E517" t="s">
        <v>162</v>
      </c>
      <c r="F517" t="b">
        <v>0</v>
      </c>
      <c r="G517" t="s">
        <v>517</v>
      </c>
      <c r="H517" t="s">
        <v>417</v>
      </c>
      <c r="I517" t="s">
        <v>526</v>
      </c>
      <c r="J517" t="s">
        <v>527</v>
      </c>
      <c r="K517" t="s">
        <v>528</v>
      </c>
      <c r="L517" t="s">
        <v>421</v>
      </c>
      <c r="M517" t="s">
        <v>422</v>
      </c>
      <c r="N517">
        <v>3600000</v>
      </c>
      <c r="O517" t="s">
        <v>423</v>
      </c>
      <c r="P517" t="b">
        <v>0</v>
      </c>
      <c r="Q517">
        <v>8.9000090000000007</v>
      </c>
      <c r="R517">
        <v>3.7410717</v>
      </c>
      <c r="S517">
        <v>1589538847</v>
      </c>
      <c r="T517">
        <v>246.8</v>
      </c>
      <c r="U517">
        <v>251.1</v>
      </c>
      <c r="V517" t="s">
        <v>6338</v>
      </c>
      <c r="W517">
        <v>240.2</v>
      </c>
      <c r="X517">
        <v>1387831</v>
      </c>
      <c r="Y517">
        <v>237.9</v>
      </c>
      <c r="Z517">
        <v>246.8</v>
      </c>
      <c r="AA517">
        <v>247.1</v>
      </c>
      <c r="AB517">
        <v>0</v>
      </c>
      <c r="AC517">
        <v>0</v>
      </c>
      <c r="AD517" t="s">
        <v>417</v>
      </c>
      <c r="AE517" t="s">
        <v>50</v>
      </c>
      <c r="AF517">
        <v>241.5</v>
      </c>
      <c r="AG517">
        <v>5999652</v>
      </c>
      <c r="AH517">
        <v>5462423</v>
      </c>
      <c r="AI517">
        <v>50.650010000000002</v>
      </c>
      <c r="AJ517">
        <v>0.25822079999999997</v>
      </c>
      <c r="AK517" t="s">
        <v>529</v>
      </c>
      <c r="AL517">
        <v>-455</v>
      </c>
      <c r="AM517">
        <v>-0.64833289999999999</v>
      </c>
      <c r="AN517">
        <v>196.15</v>
      </c>
      <c r="AO517">
        <v>701.8</v>
      </c>
      <c r="AQ517">
        <v>1596607200</v>
      </c>
      <c r="AR517">
        <v>1596607200</v>
      </c>
      <c r="AS517">
        <v>1596607200</v>
      </c>
      <c r="AT517">
        <v>5.6000000000000001E-2</v>
      </c>
      <c r="AU517">
        <v>8.7208480000000002</v>
      </c>
      <c r="AV517">
        <v>2.3539302999999999E-4</v>
      </c>
      <c r="AW517" t="s">
        <v>150</v>
      </c>
      <c r="AX517">
        <v>28.3</v>
      </c>
      <c r="AY517">
        <v>780705024</v>
      </c>
      <c r="AZ517">
        <v>3.1720000000000002</v>
      </c>
      <c r="BA517">
        <v>262.80554000000001</v>
      </c>
      <c r="BB517">
        <v>-16.005538999999999</v>
      </c>
      <c r="BC517">
        <v>-6.090259E-2</v>
      </c>
      <c r="BD517">
        <v>520.73820000000001</v>
      </c>
      <c r="BE517">
        <v>-273.93822999999998</v>
      </c>
      <c r="BF517">
        <v>-0.52605749999999996</v>
      </c>
      <c r="BG517">
        <v>1926780032</v>
      </c>
      <c r="BH517">
        <v>77.805800000000005</v>
      </c>
      <c r="BI517">
        <v>15</v>
      </c>
      <c r="BJ517">
        <v>20</v>
      </c>
      <c r="BK517" t="b">
        <v>0</v>
      </c>
      <c r="BL517">
        <v>2</v>
      </c>
      <c r="BM517">
        <v>583743600000</v>
      </c>
      <c r="BN517" t="s">
        <v>525</v>
      </c>
    </row>
    <row r="518" spans="1:66" x14ac:dyDescent="0.2">
      <c r="A518" t="s">
        <v>2319</v>
      </c>
      <c r="C518" t="s">
        <v>142</v>
      </c>
      <c r="D518" t="s">
        <v>143</v>
      </c>
      <c r="E518" t="s">
        <v>162</v>
      </c>
      <c r="F518" t="b">
        <v>0</v>
      </c>
      <c r="G518" t="s">
        <v>517</v>
      </c>
      <c r="H518" t="s">
        <v>417</v>
      </c>
      <c r="I518" t="s">
        <v>2624</v>
      </c>
      <c r="J518" t="s">
        <v>2320</v>
      </c>
      <c r="K518" t="s">
        <v>2625</v>
      </c>
      <c r="L518" t="s">
        <v>421</v>
      </c>
      <c r="M518" t="s">
        <v>422</v>
      </c>
      <c r="N518">
        <v>3600000</v>
      </c>
      <c r="O518" t="s">
        <v>423</v>
      </c>
      <c r="P518" t="b">
        <v>0</v>
      </c>
      <c r="Q518">
        <v>13.25</v>
      </c>
      <c r="R518">
        <v>1.962963</v>
      </c>
      <c r="S518">
        <v>1589538847</v>
      </c>
      <c r="T518">
        <v>688.25</v>
      </c>
      <c r="U518">
        <v>696.42499999999995</v>
      </c>
      <c r="V518" t="s">
        <v>6267</v>
      </c>
      <c r="W518">
        <v>680.69799999999998</v>
      </c>
      <c r="X518">
        <v>1665263</v>
      </c>
      <c r="Y518">
        <v>675</v>
      </c>
      <c r="Z518">
        <v>687.5</v>
      </c>
      <c r="AA518">
        <v>688.5</v>
      </c>
      <c r="AB518">
        <v>0</v>
      </c>
      <c r="AC518">
        <v>0</v>
      </c>
      <c r="AD518" t="s">
        <v>417</v>
      </c>
      <c r="AE518" t="s">
        <v>50</v>
      </c>
      <c r="AF518">
        <v>687.5</v>
      </c>
      <c r="AG518">
        <v>4432327</v>
      </c>
      <c r="AH518">
        <v>4275161</v>
      </c>
      <c r="AI518">
        <v>683.26819999999998</v>
      </c>
      <c r="AJ518">
        <v>137.15231</v>
      </c>
      <c r="AK518" t="s">
        <v>2626</v>
      </c>
      <c r="AL518">
        <v>-28.817993000000001</v>
      </c>
      <c r="AM518">
        <v>-4.0188648E-2</v>
      </c>
      <c r="AN518">
        <v>4.9818199999999999</v>
      </c>
      <c r="AO518">
        <v>717.06799999999998</v>
      </c>
      <c r="AQ518">
        <v>1573228740</v>
      </c>
      <c r="AR518">
        <v>1589801400</v>
      </c>
      <c r="AS518">
        <v>1590147000</v>
      </c>
      <c r="AT518">
        <v>3.1E-2</v>
      </c>
      <c r="AV518">
        <v>4.5925923999999999E-5</v>
      </c>
      <c r="AW518" t="s">
        <v>150</v>
      </c>
      <c r="AX518">
        <v>-3.4</v>
      </c>
      <c r="AY518">
        <v>1453760000</v>
      </c>
      <c r="AZ518">
        <v>5.2039999999999997</v>
      </c>
      <c r="BA518">
        <v>623.76390000000004</v>
      </c>
      <c r="BB518">
        <v>64.486084000000005</v>
      </c>
      <c r="BC518">
        <v>0.10338219999999999</v>
      </c>
      <c r="BD518">
        <v>577.62316999999996</v>
      </c>
      <c r="BE518">
        <v>110.62683</v>
      </c>
      <c r="BF518">
        <v>0.19152077000000001</v>
      </c>
      <c r="BG518">
        <v>10134412288</v>
      </c>
      <c r="BH518">
        <v>132.25403</v>
      </c>
      <c r="BI518">
        <v>15</v>
      </c>
      <c r="BJ518">
        <v>20</v>
      </c>
      <c r="BK518" t="b">
        <v>0</v>
      </c>
      <c r="BL518">
        <v>2</v>
      </c>
      <c r="BM518">
        <v>1339916400000</v>
      </c>
      <c r="BN518" t="s">
        <v>2319</v>
      </c>
    </row>
    <row r="519" spans="1:66" x14ac:dyDescent="0.2">
      <c r="A519" t="s">
        <v>2321</v>
      </c>
      <c r="C519" t="s">
        <v>142</v>
      </c>
      <c r="D519" t="s">
        <v>143</v>
      </c>
      <c r="E519" t="s">
        <v>162</v>
      </c>
      <c r="F519" t="b">
        <v>0</v>
      </c>
      <c r="G519" t="s">
        <v>517</v>
      </c>
      <c r="H519" t="s">
        <v>417</v>
      </c>
      <c r="I519" t="s">
        <v>2627</v>
      </c>
      <c r="J519" t="s">
        <v>2322</v>
      </c>
      <c r="K519" t="s">
        <v>2628</v>
      </c>
      <c r="L519" t="s">
        <v>421</v>
      </c>
      <c r="M519" t="s">
        <v>422</v>
      </c>
      <c r="N519">
        <v>3600000</v>
      </c>
      <c r="O519" t="s">
        <v>423</v>
      </c>
      <c r="P519" t="b">
        <v>0</v>
      </c>
      <c r="Q519">
        <v>46</v>
      </c>
      <c r="R519">
        <v>1.7037038</v>
      </c>
      <c r="S519">
        <v>1589538845</v>
      </c>
      <c r="T519">
        <v>2746</v>
      </c>
      <c r="U519">
        <v>2768</v>
      </c>
      <c r="V519" t="s">
        <v>6540</v>
      </c>
      <c r="W519">
        <v>2728</v>
      </c>
      <c r="X519">
        <v>63582</v>
      </c>
      <c r="Y519">
        <v>2700</v>
      </c>
      <c r="Z519">
        <v>2744</v>
      </c>
      <c r="AA519">
        <v>2746</v>
      </c>
      <c r="AB519">
        <v>0</v>
      </c>
      <c r="AC519">
        <v>0</v>
      </c>
      <c r="AD519" t="s">
        <v>417</v>
      </c>
      <c r="AE519" t="s">
        <v>50</v>
      </c>
      <c r="AF519">
        <v>2768</v>
      </c>
      <c r="AG519">
        <v>624879</v>
      </c>
      <c r="AH519">
        <v>443131</v>
      </c>
      <c r="AI519">
        <v>1035</v>
      </c>
      <c r="AJ519">
        <v>0.60490940000000004</v>
      </c>
      <c r="AK519" t="s">
        <v>2629</v>
      </c>
      <c r="AL519">
        <v>-719</v>
      </c>
      <c r="AM519">
        <v>-0.20750360000000001</v>
      </c>
      <c r="AN519">
        <v>1711</v>
      </c>
      <c r="AO519">
        <v>3465</v>
      </c>
      <c r="AQ519">
        <v>1596108600</v>
      </c>
      <c r="AR519">
        <v>1596108600</v>
      </c>
      <c r="AS519">
        <v>1596108600</v>
      </c>
      <c r="AT519">
        <v>1.1399999999999999</v>
      </c>
      <c r="AU519">
        <v>15.620023</v>
      </c>
      <c r="AV519">
        <v>4.2222222000000003E-4</v>
      </c>
      <c r="AW519" t="s">
        <v>150</v>
      </c>
      <c r="AX519">
        <v>175.8</v>
      </c>
      <c r="AY519">
        <v>282500000</v>
      </c>
      <c r="AZ519">
        <v>13.693</v>
      </c>
      <c r="BA519">
        <v>2598.0277999999998</v>
      </c>
      <c r="BB519">
        <v>147.97217000000001</v>
      </c>
      <c r="BC519">
        <v>5.6955576000000001E-2</v>
      </c>
      <c r="BD519">
        <v>3001.7568000000001</v>
      </c>
      <c r="BE519">
        <v>-255.75684000000001</v>
      </c>
      <c r="BF519">
        <v>-8.5202379999999994E-2</v>
      </c>
      <c r="BG519">
        <v>8962861056</v>
      </c>
      <c r="BH519">
        <v>200.54042000000001</v>
      </c>
      <c r="BI519">
        <v>15</v>
      </c>
      <c r="BJ519">
        <v>20</v>
      </c>
      <c r="BK519" t="b">
        <v>0</v>
      </c>
      <c r="BL519">
        <v>2</v>
      </c>
      <c r="BM519">
        <v>583743600000</v>
      </c>
      <c r="BN519" t="s">
        <v>2321</v>
      </c>
    </row>
    <row r="520" spans="1:66" x14ac:dyDescent="0.2">
      <c r="A520" t="s">
        <v>2323</v>
      </c>
      <c r="C520" t="s">
        <v>142</v>
      </c>
      <c r="D520" t="s">
        <v>143</v>
      </c>
      <c r="E520" t="s">
        <v>162</v>
      </c>
      <c r="F520" t="b">
        <v>0</v>
      </c>
      <c r="G520" t="s">
        <v>517</v>
      </c>
      <c r="H520" t="s">
        <v>417</v>
      </c>
      <c r="I520" t="s">
        <v>2630</v>
      </c>
      <c r="J520" t="s">
        <v>2324</v>
      </c>
      <c r="K520" t="s">
        <v>2631</v>
      </c>
      <c r="L520" t="s">
        <v>421</v>
      </c>
      <c r="M520" t="s">
        <v>422</v>
      </c>
      <c r="N520">
        <v>3600000</v>
      </c>
      <c r="O520" t="s">
        <v>423</v>
      </c>
      <c r="P520" t="b">
        <v>0</v>
      </c>
      <c r="Q520">
        <v>9.5</v>
      </c>
      <c r="R520">
        <v>0.85856306999999998</v>
      </c>
      <c r="S520">
        <v>1589538824</v>
      </c>
      <c r="T520">
        <v>1116</v>
      </c>
      <c r="U520">
        <v>1143.5</v>
      </c>
      <c r="V520" t="s">
        <v>6541</v>
      </c>
      <c r="W520">
        <v>1115</v>
      </c>
      <c r="X520">
        <v>1048656</v>
      </c>
      <c r="Y520">
        <v>1106.5</v>
      </c>
      <c r="Z520">
        <v>1115</v>
      </c>
      <c r="AA520">
        <v>1116</v>
      </c>
      <c r="AB520">
        <v>0</v>
      </c>
      <c r="AC520">
        <v>0</v>
      </c>
      <c r="AD520" t="s">
        <v>417</v>
      </c>
      <c r="AE520" t="s">
        <v>50</v>
      </c>
      <c r="AF520">
        <v>1121.5</v>
      </c>
      <c r="AG520">
        <v>7136906</v>
      </c>
      <c r="AH520">
        <v>4778057</v>
      </c>
      <c r="AI520">
        <v>1095.3800000000001</v>
      </c>
      <c r="AJ520">
        <v>53.122208000000001</v>
      </c>
      <c r="AK520" t="s">
        <v>2632</v>
      </c>
      <c r="AL520">
        <v>-1034</v>
      </c>
      <c r="AM520">
        <v>-0.48093024000000001</v>
      </c>
      <c r="AN520">
        <v>20.62</v>
      </c>
      <c r="AO520">
        <v>2150</v>
      </c>
      <c r="AQ520">
        <v>1589954400</v>
      </c>
      <c r="AR520">
        <v>1589954400</v>
      </c>
      <c r="AS520">
        <v>1589954400</v>
      </c>
      <c r="AT520">
        <v>0.4</v>
      </c>
      <c r="AU520">
        <v>15.965665</v>
      </c>
      <c r="AV520">
        <v>3.6150021999999999E-4</v>
      </c>
      <c r="AW520" t="s">
        <v>150</v>
      </c>
      <c r="AX520">
        <v>69.900000000000006</v>
      </c>
      <c r="AY520">
        <v>1588179968</v>
      </c>
      <c r="AZ520">
        <v>2.1019999999999999</v>
      </c>
      <c r="BA520">
        <v>1265.0695000000001</v>
      </c>
      <c r="BB520">
        <v>-149.06945999999999</v>
      </c>
      <c r="BC520">
        <v>-0.117835</v>
      </c>
      <c r="BD520">
        <v>1684.7188000000001</v>
      </c>
      <c r="BE520">
        <v>-568.71875</v>
      </c>
      <c r="BF520">
        <v>-0.33757490000000001</v>
      </c>
      <c r="BG520">
        <v>17724088320</v>
      </c>
      <c r="BH520">
        <v>530.92290000000003</v>
      </c>
      <c r="BI520">
        <v>15</v>
      </c>
      <c r="BJ520">
        <v>20</v>
      </c>
      <c r="BK520" t="b">
        <v>0</v>
      </c>
      <c r="BL520">
        <v>2</v>
      </c>
      <c r="BM520">
        <v>946972800000</v>
      </c>
      <c r="BN520" t="s">
        <v>2323</v>
      </c>
    </row>
    <row r="521" spans="1:66" x14ac:dyDescent="0.2">
      <c r="A521" t="s">
        <v>2325</v>
      </c>
      <c r="C521" t="s">
        <v>142</v>
      </c>
      <c r="D521" t="s">
        <v>143</v>
      </c>
      <c r="E521" t="s">
        <v>162</v>
      </c>
      <c r="F521" t="b">
        <v>0</v>
      </c>
      <c r="G521" t="s">
        <v>517</v>
      </c>
      <c r="H521" t="s">
        <v>417</v>
      </c>
      <c r="I521" t="s">
        <v>2633</v>
      </c>
      <c r="J521" t="s">
        <v>2326</v>
      </c>
      <c r="K521" t="s">
        <v>2634</v>
      </c>
      <c r="L521" t="s">
        <v>421</v>
      </c>
      <c r="M521" t="s">
        <v>422</v>
      </c>
      <c r="N521">
        <v>3600000</v>
      </c>
      <c r="O521" t="s">
        <v>423</v>
      </c>
      <c r="P521" t="b">
        <v>0</v>
      </c>
      <c r="Q521">
        <v>7.4000244000000004</v>
      </c>
      <c r="R521">
        <v>0.93082069999999995</v>
      </c>
      <c r="S521">
        <v>1589538796</v>
      </c>
      <c r="T521">
        <v>802.4</v>
      </c>
      <c r="U521">
        <v>814.54060000000004</v>
      </c>
      <c r="V521" t="s">
        <v>6542</v>
      </c>
      <c r="W521">
        <v>799.2</v>
      </c>
      <c r="X521">
        <v>165249</v>
      </c>
      <c r="Y521">
        <v>795</v>
      </c>
      <c r="Z521">
        <v>801.8</v>
      </c>
      <c r="AA521">
        <v>802.6</v>
      </c>
      <c r="AB521">
        <v>0</v>
      </c>
      <c r="AC521">
        <v>0</v>
      </c>
      <c r="AD521" t="s">
        <v>417</v>
      </c>
      <c r="AE521" t="s">
        <v>50</v>
      </c>
      <c r="AF521">
        <v>801.2</v>
      </c>
      <c r="AG521">
        <v>2831182</v>
      </c>
      <c r="AH521">
        <v>1828895</v>
      </c>
      <c r="AI521">
        <v>188.40002000000001</v>
      </c>
      <c r="AJ521">
        <v>0.30684042</v>
      </c>
      <c r="AK521" t="s">
        <v>2635</v>
      </c>
      <c r="AL521">
        <v>-975.1</v>
      </c>
      <c r="AM521">
        <v>-0.54857944999999997</v>
      </c>
      <c r="AN521">
        <v>614</v>
      </c>
      <c r="AO521">
        <v>1777.5</v>
      </c>
      <c r="AQ521">
        <v>1595935800</v>
      </c>
      <c r="AR521">
        <v>1595935800</v>
      </c>
      <c r="AS521">
        <v>1595935800</v>
      </c>
      <c r="AT521">
        <v>0.38500000000000001</v>
      </c>
      <c r="AU521">
        <v>29.178183000000001</v>
      </c>
      <c r="AV521">
        <v>4.8427669999999998E-4</v>
      </c>
      <c r="AW521" t="s">
        <v>150</v>
      </c>
      <c r="AX521">
        <v>27.5</v>
      </c>
      <c r="AY521">
        <v>536615008</v>
      </c>
      <c r="AZ521">
        <v>1.782</v>
      </c>
      <c r="BA521">
        <v>800.03330000000005</v>
      </c>
      <c r="BB521">
        <v>2.3666991999999998</v>
      </c>
      <c r="BC521">
        <v>2.9582507000000002E-3</v>
      </c>
      <c r="BD521">
        <v>1002.65906</v>
      </c>
      <c r="BE521">
        <v>-200.25903</v>
      </c>
      <c r="BF521">
        <v>-0.19972794999999999</v>
      </c>
      <c r="BG521">
        <v>4305799168</v>
      </c>
      <c r="BH521">
        <v>450.28059999999999</v>
      </c>
      <c r="BI521">
        <v>15</v>
      </c>
      <c r="BJ521">
        <v>20</v>
      </c>
      <c r="BK521" t="b">
        <v>0</v>
      </c>
      <c r="BL521">
        <v>2</v>
      </c>
      <c r="BM521">
        <v>651826800000</v>
      </c>
      <c r="BN521" t="s">
        <v>2325</v>
      </c>
    </row>
    <row r="522" spans="1:66" x14ac:dyDescent="0.2">
      <c r="A522" t="s">
        <v>2327</v>
      </c>
      <c r="C522" t="s">
        <v>142</v>
      </c>
      <c r="D522" t="s">
        <v>143</v>
      </c>
      <c r="E522" t="s">
        <v>162</v>
      </c>
      <c r="F522" t="b">
        <v>0</v>
      </c>
      <c r="G522" t="s">
        <v>517</v>
      </c>
      <c r="H522" t="s">
        <v>417</v>
      </c>
      <c r="I522" t="s">
        <v>2636</v>
      </c>
      <c r="J522" t="s">
        <v>2328</v>
      </c>
      <c r="K522" t="s">
        <v>2637</v>
      </c>
      <c r="L522" t="s">
        <v>421</v>
      </c>
      <c r="M522" t="s">
        <v>422</v>
      </c>
      <c r="N522">
        <v>3600000</v>
      </c>
      <c r="O522" t="s">
        <v>423</v>
      </c>
      <c r="P522" t="b">
        <v>0</v>
      </c>
      <c r="Q522">
        <v>2.5</v>
      </c>
      <c r="R522">
        <v>1.0469010999999999</v>
      </c>
      <c r="S522">
        <v>1589538844</v>
      </c>
      <c r="T522">
        <v>241.3</v>
      </c>
      <c r="U522">
        <v>242</v>
      </c>
      <c r="V522" t="s">
        <v>6543</v>
      </c>
      <c r="W522">
        <v>237.3</v>
      </c>
      <c r="X522">
        <v>5515199</v>
      </c>
      <c r="Y522">
        <v>238.8</v>
      </c>
      <c r="Z522">
        <v>241.3</v>
      </c>
      <c r="AA522">
        <v>241.4</v>
      </c>
      <c r="AB522">
        <v>0</v>
      </c>
      <c r="AC522">
        <v>0</v>
      </c>
      <c r="AD522" t="s">
        <v>417</v>
      </c>
      <c r="AE522" t="s">
        <v>50</v>
      </c>
      <c r="AF522">
        <v>239.6</v>
      </c>
      <c r="AG522">
        <v>34513150</v>
      </c>
      <c r="AH522">
        <v>21740198</v>
      </c>
      <c r="AI522">
        <v>37.600006</v>
      </c>
      <c r="AJ522">
        <v>0.18458521</v>
      </c>
      <c r="AK522" t="s">
        <v>2638</v>
      </c>
      <c r="AL522">
        <v>-91.370009999999994</v>
      </c>
      <c r="AM522">
        <v>-0.27465659999999997</v>
      </c>
      <c r="AN522">
        <v>203.7</v>
      </c>
      <c r="AO522">
        <v>332.67</v>
      </c>
      <c r="AQ522">
        <v>1586331000</v>
      </c>
      <c r="AR522">
        <v>1586331000</v>
      </c>
      <c r="AS522">
        <v>1586331000</v>
      </c>
      <c r="AT522">
        <v>9.0999999999999998E-2</v>
      </c>
      <c r="AU522">
        <v>24.373740000000002</v>
      </c>
      <c r="AV522">
        <v>3.8107202000000001E-4</v>
      </c>
      <c r="AW522" t="s">
        <v>150</v>
      </c>
      <c r="AX522">
        <v>9.9</v>
      </c>
      <c r="AY522">
        <v>9793500160</v>
      </c>
      <c r="AZ522">
        <v>1.3660000000000001</v>
      </c>
      <c r="BA522">
        <v>233.69721999999999</v>
      </c>
      <c r="BB522">
        <v>7.6027829999999996</v>
      </c>
      <c r="BC522">
        <v>3.2532619999999998E-2</v>
      </c>
      <c r="BD522">
        <v>239.8125</v>
      </c>
      <c r="BE522">
        <v>1.487503</v>
      </c>
      <c r="BF522">
        <v>6.2027755000000004E-3</v>
      </c>
      <c r="BG522">
        <v>23884404736</v>
      </c>
      <c r="BH522">
        <v>176.64714000000001</v>
      </c>
      <c r="BI522">
        <v>15</v>
      </c>
      <c r="BJ522">
        <v>20</v>
      </c>
      <c r="BK522" t="b">
        <v>0</v>
      </c>
      <c r="BL522">
        <v>2</v>
      </c>
      <c r="BM522">
        <v>583743600000</v>
      </c>
      <c r="BN522" t="s">
        <v>2327</v>
      </c>
    </row>
    <row r="523" spans="1:66" x14ac:dyDescent="0.2">
      <c r="A523" t="s">
        <v>2329</v>
      </c>
      <c r="C523" t="s">
        <v>142</v>
      </c>
      <c r="D523" t="s">
        <v>143</v>
      </c>
      <c r="E523" t="s">
        <v>162</v>
      </c>
      <c r="F523" t="b">
        <v>0</v>
      </c>
      <c r="G523" t="s">
        <v>517</v>
      </c>
      <c r="H523" t="s">
        <v>417</v>
      </c>
      <c r="I523" t="s">
        <v>2639</v>
      </c>
      <c r="J523" t="s">
        <v>2330</v>
      </c>
      <c r="K523" t="s">
        <v>2640</v>
      </c>
      <c r="L523" t="s">
        <v>421</v>
      </c>
      <c r="M523" t="s">
        <v>422</v>
      </c>
      <c r="N523">
        <v>3600000</v>
      </c>
      <c r="O523" t="s">
        <v>423</v>
      </c>
      <c r="P523" t="b">
        <v>0</v>
      </c>
      <c r="Q523">
        <v>0.59997560000000005</v>
      </c>
      <c r="R523">
        <v>0.13023129</v>
      </c>
      <c r="S523">
        <v>1589538859</v>
      </c>
      <c r="T523">
        <v>461.3</v>
      </c>
      <c r="U523">
        <v>469.7</v>
      </c>
      <c r="V523" t="s">
        <v>6544</v>
      </c>
      <c r="W523">
        <v>457</v>
      </c>
      <c r="X523">
        <v>781091</v>
      </c>
      <c r="Y523">
        <v>460.7</v>
      </c>
      <c r="Z523">
        <v>460.8</v>
      </c>
      <c r="AA523">
        <v>461.1</v>
      </c>
      <c r="AB523">
        <v>0</v>
      </c>
      <c r="AC523">
        <v>0</v>
      </c>
      <c r="AD523" t="s">
        <v>417</v>
      </c>
      <c r="AE523" t="s">
        <v>50</v>
      </c>
      <c r="AF523">
        <v>461.4</v>
      </c>
      <c r="AG523">
        <v>8059473</v>
      </c>
      <c r="AH523">
        <v>5821191</v>
      </c>
      <c r="AI523">
        <v>213.59998999999999</v>
      </c>
      <c r="AJ523">
        <v>0.86233340000000003</v>
      </c>
      <c r="AK523" t="s">
        <v>2641</v>
      </c>
      <c r="AL523">
        <v>-73.900024000000002</v>
      </c>
      <c r="AM523">
        <v>-0.13807927</v>
      </c>
      <c r="AN523">
        <v>247.7</v>
      </c>
      <c r="AO523">
        <v>535.20000000000005</v>
      </c>
      <c r="AQ523">
        <v>1596108600</v>
      </c>
      <c r="AR523">
        <v>1596108600</v>
      </c>
      <c r="AS523">
        <v>1596108600</v>
      </c>
      <c r="AT523">
        <v>5.0999999999999997E-2</v>
      </c>
      <c r="AU523">
        <v>30.348683999999999</v>
      </c>
      <c r="AV523">
        <v>1.10701105E-4</v>
      </c>
      <c r="AW523" t="s">
        <v>150</v>
      </c>
      <c r="AX523">
        <v>15.2</v>
      </c>
      <c r="AY523">
        <v>1854329984</v>
      </c>
      <c r="AZ523">
        <v>0.54400000000000004</v>
      </c>
      <c r="BA523">
        <v>431.48056000000003</v>
      </c>
      <c r="BB523">
        <v>29.819427000000001</v>
      </c>
      <c r="BC523">
        <v>6.9109550000000006E-2</v>
      </c>
      <c r="BD523">
        <v>450.24651999999998</v>
      </c>
      <c r="BE523">
        <v>11.053466999999999</v>
      </c>
      <c r="BF523">
        <v>2.4549809999999998E-2</v>
      </c>
      <c r="BG523">
        <v>8554023936</v>
      </c>
      <c r="BH523">
        <v>847.97784000000001</v>
      </c>
      <c r="BI523">
        <v>15</v>
      </c>
      <c r="BJ523">
        <v>20</v>
      </c>
      <c r="BK523" t="b">
        <v>0</v>
      </c>
      <c r="BL523">
        <v>2</v>
      </c>
      <c r="BM523">
        <v>583743600000</v>
      </c>
      <c r="BN523" t="s">
        <v>2329</v>
      </c>
    </row>
    <row r="524" spans="1:66" x14ac:dyDescent="0.2">
      <c r="A524" t="s">
        <v>2331</v>
      </c>
      <c r="C524" t="s">
        <v>142</v>
      </c>
      <c r="D524" t="s">
        <v>143</v>
      </c>
      <c r="E524" t="s">
        <v>162</v>
      </c>
      <c r="F524" t="b">
        <v>0</v>
      </c>
      <c r="G524" t="s">
        <v>517</v>
      </c>
      <c r="H524" t="s">
        <v>417</v>
      </c>
      <c r="I524" t="s">
        <v>2642</v>
      </c>
      <c r="J524" t="s">
        <v>2332</v>
      </c>
      <c r="K524" t="s">
        <v>2643</v>
      </c>
      <c r="L524" t="s">
        <v>421</v>
      </c>
      <c r="M524" t="s">
        <v>422</v>
      </c>
      <c r="N524">
        <v>3600000</v>
      </c>
      <c r="O524" t="s">
        <v>423</v>
      </c>
      <c r="P524" t="b">
        <v>0</v>
      </c>
      <c r="Q524">
        <v>5.7999879999999999</v>
      </c>
      <c r="R524">
        <v>1.1712414</v>
      </c>
      <c r="S524">
        <v>1589538811</v>
      </c>
      <c r="T524">
        <v>501</v>
      </c>
      <c r="U524">
        <v>505.8</v>
      </c>
      <c r="V524" t="s">
        <v>6545</v>
      </c>
      <c r="W524">
        <v>495.4</v>
      </c>
      <c r="X524">
        <v>488641</v>
      </c>
      <c r="Y524">
        <v>495.2</v>
      </c>
      <c r="Z524">
        <v>500.2</v>
      </c>
      <c r="AA524">
        <v>501</v>
      </c>
      <c r="AB524">
        <v>0</v>
      </c>
      <c r="AC524">
        <v>0</v>
      </c>
      <c r="AD524" t="s">
        <v>417</v>
      </c>
      <c r="AE524" t="s">
        <v>50</v>
      </c>
      <c r="AF524">
        <v>502.8</v>
      </c>
      <c r="AG524">
        <v>3644134</v>
      </c>
      <c r="AH524">
        <v>3537595</v>
      </c>
      <c r="AI524">
        <v>127.89999400000001</v>
      </c>
      <c r="AJ524">
        <v>0.34280349999999998</v>
      </c>
      <c r="AK524" t="s">
        <v>2644</v>
      </c>
      <c r="AL524">
        <v>-209.59997999999999</v>
      </c>
      <c r="AM524">
        <v>-0.294962</v>
      </c>
      <c r="AN524">
        <v>373.1</v>
      </c>
      <c r="AO524">
        <v>710.6</v>
      </c>
      <c r="AQ524">
        <v>1596780039</v>
      </c>
      <c r="AR524">
        <v>1596780039</v>
      </c>
      <c r="AS524">
        <v>1596780039</v>
      </c>
      <c r="AT524">
        <v>2.8000000000000001E-2</v>
      </c>
      <c r="AU524">
        <v>25.692308000000001</v>
      </c>
      <c r="AV524">
        <v>5.6542812999999999E-5</v>
      </c>
      <c r="AW524" t="s">
        <v>150</v>
      </c>
      <c r="AX524">
        <v>19.5</v>
      </c>
      <c r="AY524">
        <v>873102016</v>
      </c>
      <c r="AZ524">
        <v>4.7E-2</v>
      </c>
      <c r="BA524">
        <v>488.85834</v>
      </c>
      <c r="BB524">
        <v>12.141662999999999</v>
      </c>
      <c r="BC524">
        <v>2.4836771000000001E-2</v>
      </c>
      <c r="BD524">
        <v>588.36945000000003</v>
      </c>
      <c r="BE524">
        <v>-87.369445999999996</v>
      </c>
      <c r="BF524">
        <v>-0.14849419999999999</v>
      </c>
      <c r="BG524">
        <v>4374240768</v>
      </c>
      <c r="BH524">
        <v>10659.575000000001</v>
      </c>
      <c r="BI524">
        <v>15</v>
      </c>
      <c r="BJ524">
        <v>20</v>
      </c>
      <c r="BK524" t="b">
        <v>0</v>
      </c>
      <c r="BL524">
        <v>2</v>
      </c>
      <c r="BM524">
        <v>1141977600000</v>
      </c>
      <c r="BN524" t="s">
        <v>2331</v>
      </c>
    </row>
    <row r="525" spans="1:66" x14ac:dyDescent="0.2">
      <c r="A525" t="s">
        <v>2333</v>
      </c>
      <c r="C525" t="s">
        <v>142</v>
      </c>
      <c r="D525" t="s">
        <v>143</v>
      </c>
      <c r="E525" t="s">
        <v>162</v>
      </c>
      <c r="F525" t="b">
        <v>0</v>
      </c>
      <c r="G525" t="s">
        <v>517</v>
      </c>
      <c r="H525" t="s">
        <v>417</v>
      </c>
      <c r="I525" t="s">
        <v>2645</v>
      </c>
      <c r="J525" t="s">
        <v>2334</v>
      </c>
      <c r="K525" t="s">
        <v>2646</v>
      </c>
      <c r="L525" t="s">
        <v>421</v>
      </c>
      <c r="M525" t="s">
        <v>422</v>
      </c>
      <c r="N525">
        <v>3600000</v>
      </c>
      <c r="O525" t="s">
        <v>423</v>
      </c>
      <c r="P525" t="b">
        <v>0</v>
      </c>
      <c r="Q525">
        <v>-3.5487975999999999</v>
      </c>
      <c r="R525">
        <v>-1.4367601999999999</v>
      </c>
      <c r="S525">
        <v>1589538852</v>
      </c>
      <c r="T525">
        <v>243.4512</v>
      </c>
      <c r="U525">
        <v>256.97359999999998</v>
      </c>
      <c r="V525" t="s">
        <v>6546</v>
      </c>
      <c r="W525">
        <v>243</v>
      </c>
      <c r="X525">
        <v>2497612</v>
      </c>
      <c r="Y525">
        <v>247</v>
      </c>
      <c r="Z525">
        <v>243.4</v>
      </c>
      <c r="AA525">
        <v>243.3</v>
      </c>
      <c r="AB525">
        <v>0</v>
      </c>
      <c r="AC525">
        <v>0</v>
      </c>
      <c r="AD525" t="s">
        <v>417</v>
      </c>
      <c r="AE525" t="s">
        <v>50</v>
      </c>
      <c r="AF525">
        <v>251.4</v>
      </c>
      <c r="AG525">
        <v>15174877</v>
      </c>
      <c r="AH525">
        <v>13816195</v>
      </c>
      <c r="AI525">
        <v>7.9512023999999997</v>
      </c>
      <c r="AJ525">
        <v>3.3763066000000001E-2</v>
      </c>
      <c r="AK525" t="s">
        <v>2647</v>
      </c>
      <c r="AL525">
        <v>-702.14880000000005</v>
      </c>
      <c r="AM525">
        <v>-0.74254315999999998</v>
      </c>
      <c r="AN525">
        <v>235.5</v>
      </c>
      <c r="AO525">
        <v>945.6</v>
      </c>
      <c r="AQ525">
        <v>1582873205</v>
      </c>
      <c r="AR525">
        <v>1582873205</v>
      </c>
      <c r="AS525">
        <v>1582873205</v>
      </c>
      <c r="AT525">
        <v>4.5999999999999999E-2</v>
      </c>
      <c r="AV525">
        <v>1.8623481000000001E-4</v>
      </c>
      <c r="AW525" t="s">
        <v>150</v>
      </c>
      <c r="AX525">
        <v>-69.099999999999994</v>
      </c>
      <c r="AY525">
        <v>1931000064</v>
      </c>
      <c r="AZ525">
        <v>-1.76</v>
      </c>
      <c r="BA525">
        <v>313.75</v>
      </c>
      <c r="BB525">
        <v>-70.2988</v>
      </c>
      <c r="BC525">
        <v>-0.22405991</v>
      </c>
      <c r="BD525">
        <v>571.53330000000005</v>
      </c>
      <c r="BE525">
        <v>-328.08211999999997</v>
      </c>
      <c r="BF525">
        <v>-0.57403850000000001</v>
      </c>
      <c r="BG525">
        <v>4701042688</v>
      </c>
      <c r="BH525">
        <v>-138.32454999999999</v>
      </c>
      <c r="BI525">
        <v>15</v>
      </c>
      <c r="BJ525">
        <v>20</v>
      </c>
      <c r="BK525" t="b">
        <v>0</v>
      </c>
      <c r="BL525">
        <v>2</v>
      </c>
      <c r="BM525">
        <v>583743600000</v>
      </c>
      <c r="BN525" t="s">
        <v>2333</v>
      </c>
    </row>
    <row r="526" spans="1:66" x14ac:dyDescent="0.2">
      <c r="A526" t="s">
        <v>2335</v>
      </c>
      <c r="C526" t="s">
        <v>142</v>
      </c>
      <c r="D526" t="s">
        <v>143</v>
      </c>
      <c r="E526" t="s">
        <v>162</v>
      </c>
      <c r="F526" t="b">
        <v>0</v>
      </c>
      <c r="G526" t="s">
        <v>517</v>
      </c>
      <c r="H526" t="s">
        <v>417</v>
      </c>
      <c r="I526" t="s">
        <v>2648</v>
      </c>
      <c r="J526" t="s">
        <v>2336</v>
      </c>
      <c r="K526" t="s">
        <v>2649</v>
      </c>
      <c r="L526" t="s">
        <v>421</v>
      </c>
      <c r="M526" t="s">
        <v>422</v>
      </c>
      <c r="N526">
        <v>3600000</v>
      </c>
      <c r="O526" t="s">
        <v>423</v>
      </c>
      <c r="P526" t="b">
        <v>0</v>
      </c>
      <c r="Q526">
        <v>37</v>
      </c>
      <c r="R526">
        <v>1.5697922</v>
      </c>
      <c r="S526">
        <v>1589538865</v>
      </c>
      <c r="T526">
        <v>2394</v>
      </c>
      <c r="U526">
        <v>2417</v>
      </c>
      <c r="V526" t="s">
        <v>6268</v>
      </c>
      <c r="W526">
        <v>2369</v>
      </c>
      <c r="X526">
        <v>500683</v>
      </c>
      <c r="Y526">
        <v>2357</v>
      </c>
      <c r="Z526">
        <v>2390</v>
      </c>
      <c r="AA526">
        <v>2391</v>
      </c>
      <c r="AB526">
        <v>0</v>
      </c>
      <c r="AC526">
        <v>0</v>
      </c>
      <c r="AD526" t="s">
        <v>417</v>
      </c>
      <c r="AE526" t="s">
        <v>48</v>
      </c>
      <c r="AF526">
        <v>2387</v>
      </c>
      <c r="AG526">
        <v>2875143</v>
      </c>
      <c r="AH526">
        <v>2745459</v>
      </c>
      <c r="AI526">
        <v>570.5</v>
      </c>
      <c r="AJ526">
        <v>0.31285990000000002</v>
      </c>
      <c r="AK526" t="s">
        <v>2650</v>
      </c>
      <c r="AL526">
        <v>-532</v>
      </c>
      <c r="AM526">
        <v>-0.18181818999999999</v>
      </c>
      <c r="AN526">
        <v>1823.5</v>
      </c>
      <c r="AO526">
        <v>2926</v>
      </c>
      <c r="AQ526">
        <v>1589974200</v>
      </c>
      <c r="AR526">
        <v>1589974200</v>
      </c>
      <c r="AS526">
        <v>1589974200</v>
      </c>
      <c r="AT526">
        <v>0.47</v>
      </c>
      <c r="AU526">
        <v>29.999998000000001</v>
      </c>
      <c r="AV526">
        <v>1.9940603E-4</v>
      </c>
      <c r="AW526" t="s">
        <v>150</v>
      </c>
      <c r="AX526">
        <v>79.8</v>
      </c>
      <c r="AY526">
        <v>908297984</v>
      </c>
      <c r="AZ526">
        <v>2.56</v>
      </c>
      <c r="BA526">
        <v>2346.25</v>
      </c>
      <c r="BB526">
        <v>47.75</v>
      </c>
      <c r="BC526">
        <v>2.0351623999999999E-2</v>
      </c>
      <c r="BD526">
        <v>2489.4931999999999</v>
      </c>
      <c r="BE526">
        <v>-95.493163999999993</v>
      </c>
      <c r="BF526">
        <v>-3.8358476000000002E-2</v>
      </c>
      <c r="BG526">
        <v>21744654336</v>
      </c>
      <c r="BH526">
        <v>935.15625</v>
      </c>
      <c r="BI526">
        <v>15</v>
      </c>
      <c r="BJ526">
        <v>20</v>
      </c>
      <c r="BK526" t="b">
        <v>0</v>
      </c>
      <c r="BL526">
        <v>2</v>
      </c>
      <c r="BM526">
        <v>1160377200000</v>
      </c>
      <c r="BN526" t="s">
        <v>2335</v>
      </c>
    </row>
    <row r="527" spans="1:66" x14ac:dyDescent="0.2">
      <c r="A527" t="s">
        <v>2337</v>
      </c>
      <c r="C527" t="s">
        <v>142</v>
      </c>
      <c r="D527" t="s">
        <v>143</v>
      </c>
      <c r="E527" t="s">
        <v>162</v>
      </c>
      <c r="F527" t="b">
        <v>0</v>
      </c>
      <c r="G527" t="s">
        <v>517</v>
      </c>
      <c r="H527" t="s">
        <v>417</v>
      </c>
      <c r="I527" t="s">
        <v>2651</v>
      </c>
      <c r="J527" t="s">
        <v>2338</v>
      </c>
      <c r="K527" t="s">
        <v>2652</v>
      </c>
      <c r="L527" t="s">
        <v>421</v>
      </c>
      <c r="M527" t="s">
        <v>422</v>
      </c>
      <c r="N527">
        <v>3600000</v>
      </c>
      <c r="O527" t="s">
        <v>423</v>
      </c>
      <c r="P527" t="b">
        <v>0</v>
      </c>
      <c r="Q527">
        <v>38</v>
      </c>
      <c r="R527">
        <v>1.8545632000000001</v>
      </c>
      <c r="S527">
        <v>1589538863</v>
      </c>
      <c r="T527">
        <v>2087</v>
      </c>
      <c r="U527">
        <v>2112.4</v>
      </c>
      <c r="V527" t="s">
        <v>6547</v>
      </c>
      <c r="W527">
        <v>2052</v>
      </c>
      <c r="X527">
        <v>301501</v>
      </c>
      <c r="Y527">
        <v>2049</v>
      </c>
      <c r="Z527">
        <v>2082</v>
      </c>
      <c r="AA527">
        <v>2085</v>
      </c>
      <c r="AB527">
        <v>0</v>
      </c>
      <c r="AC527">
        <v>0</v>
      </c>
      <c r="AD527" t="s">
        <v>417</v>
      </c>
      <c r="AE527" t="s">
        <v>50</v>
      </c>
      <c r="AF527">
        <v>2052</v>
      </c>
      <c r="AG527">
        <v>2396759</v>
      </c>
      <c r="AH527">
        <v>1577049</v>
      </c>
      <c r="AI527">
        <v>719.5</v>
      </c>
      <c r="AJ527">
        <v>0.52614260000000002</v>
      </c>
      <c r="AK527" t="s">
        <v>2653</v>
      </c>
      <c r="AL527">
        <v>-1241</v>
      </c>
      <c r="AM527">
        <v>-0.37289664</v>
      </c>
      <c r="AN527">
        <v>1367.5</v>
      </c>
      <c r="AO527">
        <v>3328</v>
      </c>
      <c r="AQ527">
        <v>1582786800</v>
      </c>
      <c r="AR527">
        <v>1582786800</v>
      </c>
      <c r="AS527">
        <v>1582786800</v>
      </c>
      <c r="AU527">
        <v>7.8370259999999998</v>
      </c>
      <c r="AW527" t="s">
        <v>150</v>
      </c>
      <c r="AX527">
        <v>266.3</v>
      </c>
      <c r="AY527">
        <v>318932000</v>
      </c>
      <c r="AZ527">
        <v>10.224</v>
      </c>
      <c r="BA527">
        <v>2045.9721999999999</v>
      </c>
      <c r="BB527">
        <v>41.027831999999997</v>
      </c>
      <c r="BC527">
        <v>2.0052977E-2</v>
      </c>
      <c r="BD527">
        <v>2497.5</v>
      </c>
      <c r="BE527">
        <v>-410.5</v>
      </c>
      <c r="BF527">
        <v>-0.16436437000000001</v>
      </c>
      <c r="BG527">
        <v>6656110592</v>
      </c>
      <c r="BH527">
        <v>204.12755000000001</v>
      </c>
      <c r="BI527">
        <v>15</v>
      </c>
      <c r="BJ527">
        <v>20</v>
      </c>
      <c r="BK527" t="b">
        <v>0</v>
      </c>
      <c r="BL527">
        <v>2</v>
      </c>
      <c r="BM527">
        <v>583743600000</v>
      </c>
      <c r="BN527" t="s">
        <v>2337</v>
      </c>
    </row>
    <row r="528" spans="1:66" x14ac:dyDescent="0.2">
      <c r="A528" t="s">
        <v>2339</v>
      </c>
      <c r="C528" t="s">
        <v>142</v>
      </c>
      <c r="D528" t="s">
        <v>143</v>
      </c>
      <c r="E528" t="s">
        <v>162</v>
      </c>
      <c r="F528" t="b">
        <v>0</v>
      </c>
      <c r="G528" t="s">
        <v>517</v>
      </c>
      <c r="H528" t="s">
        <v>417</v>
      </c>
      <c r="I528" t="s">
        <v>2654</v>
      </c>
      <c r="J528" t="s">
        <v>514</v>
      </c>
      <c r="K528" t="s">
        <v>515</v>
      </c>
      <c r="L528" t="s">
        <v>421</v>
      </c>
      <c r="M528" t="s">
        <v>422</v>
      </c>
      <c r="N528">
        <v>3600000</v>
      </c>
      <c r="O528" t="s">
        <v>423</v>
      </c>
      <c r="P528" t="b">
        <v>0</v>
      </c>
      <c r="Q528">
        <v>11</v>
      </c>
      <c r="R528">
        <v>0.91362125000000005</v>
      </c>
      <c r="S528">
        <v>1589538866</v>
      </c>
      <c r="T528">
        <v>1215</v>
      </c>
      <c r="U528">
        <v>1248.2</v>
      </c>
      <c r="V528" t="s">
        <v>6548</v>
      </c>
      <c r="W528">
        <v>1214.8</v>
      </c>
      <c r="X528">
        <v>3245599</v>
      </c>
      <c r="Y528">
        <v>1204</v>
      </c>
      <c r="Z528">
        <v>1214.5999999999999</v>
      </c>
      <c r="AA528">
        <v>1216.2</v>
      </c>
      <c r="AB528">
        <v>0</v>
      </c>
      <c r="AC528">
        <v>0</v>
      </c>
      <c r="AD528" t="s">
        <v>417</v>
      </c>
      <c r="AE528" t="s">
        <v>48</v>
      </c>
      <c r="AF528">
        <v>1230.4000000000001</v>
      </c>
      <c r="AG528">
        <v>20367890</v>
      </c>
      <c r="AH528">
        <v>14189388</v>
      </c>
      <c r="AI528">
        <v>1211.9549999999999</v>
      </c>
      <c r="AJ528">
        <v>398.01474000000002</v>
      </c>
      <c r="AK528" t="s">
        <v>2655</v>
      </c>
      <c r="AL528">
        <v>-1422.5</v>
      </c>
      <c r="AM528">
        <v>-0.5393365</v>
      </c>
      <c r="AN528">
        <v>3.0449999999999999</v>
      </c>
      <c r="AO528">
        <v>2637.5</v>
      </c>
      <c r="AT528">
        <v>1.57</v>
      </c>
      <c r="AU528">
        <v>9.9345870000000005</v>
      </c>
      <c r="AV528">
        <v>1.3039868000000001E-3</v>
      </c>
      <c r="AW528" t="s">
        <v>150</v>
      </c>
      <c r="AX528">
        <v>122.3</v>
      </c>
      <c r="AY528">
        <v>4101240064</v>
      </c>
      <c r="AZ528">
        <v>22.972000000000001</v>
      </c>
      <c r="BA528">
        <v>1380.6278</v>
      </c>
      <c r="BB528">
        <v>-165.62780000000001</v>
      </c>
      <c r="BC528">
        <v>-0.119965576</v>
      </c>
      <c r="BD528">
        <v>1866.5077000000001</v>
      </c>
      <c r="BE528">
        <v>-651.5077</v>
      </c>
      <c r="BF528">
        <v>-0.34905170000000002</v>
      </c>
      <c r="BG528">
        <v>93365583872</v>
      </c>
      <c r="BH528">
        <v>52.890476</v>
      </c>
      <c r="BI528">
        <v>15</v>
      </c>
      <c r="BJ528">
        <v>20</v>
      </c>
      <c r="BK528" t="b">
        <v>0</v>
      </c>
      <c r="BL528">
        <v>2</v>
      </c>
      <c r="BM528">
        <v>1121410800000</v>
      </c>
      <c r="BN528" t="s">
        <v>2339</v>
      </c>
    </row>
    <row r="529" spans="1:66" x14ac:dyDescent="0.2">
      <c r="A529" t="s">
        <v>2340</v>
      </c>
      <c r="C529" t="s">
        <v>142</v>
      </c>
      <c r="D529" t="s">
        <v>143</v>
      </c>
      <c r="E529" t="s">
        <v>162</v>
      </c>
      <c r="F529" t="b">
        <v>0</v>
      </c>
      <c r="G529" t="s">
        <v>517</v>
      </c>
      <c r="H529" t="s">
        <v>417</v>
      </c>
      <c r="J529" t="s">
        <v>2341</v>
      </c>
      <c r="K529" t="s">
        <v>2656</v>
      </c>
      <c r="L529" t="s">
        <v>421</v>
      </c>
      <c r="M529" t="s">
        <v>422</v>
      </c>
      <c r="N529">
        <v>3600000</v>
      </c>
      <c r="O529" t="s">
        <v>423</v>
      </c>
      <c r="P529" t="b">
        <v>0</v>
      </c>
      <c r="Q529">
        <v>2.0999984999999999</v>
      </c>
      <c r="R529">
        <v>1.8518505000000001</v>
      </c>
      <c r="S529">
        <v>1589538843</v>
      </c>
      <c r="T529">
        <v>115.5</v>
      </c>
      <c r="U529">
        <v>118.9</v>
      </c>
      <c r="V529" t="s">
        <v>6269</v>
      </c>
      <c r="W529">
        <v>113.8</v>
      </c>
      <c r="X529">
        <v>2516122</v>
      </c>
      <c r="Y529">
        <v>113.4</v>
      </c>
      <c r="Z529">
        <v>115.4</v>
      </c>
      <c r="AA529">
        <v>115.55</v>
      </c>
      <c r="AD529" t="s">
        <v>417</v>
      </c>
      <c r="AE529" t="s">
        <v>50</v>
      </c>
      <c r="AF529">
        <v>115.6</v>
      </c>
      <c r="AG529">
        <v>15992207</v>
      </c>
      <c r="AH529">
        <v>8390204</v>
      </c>
      <c r="AI529">
        <v>29.099997999999999</v>
      </c>
      <c r="AJ529">
        <v>0.33680552000000002</v>
      </c>
      <c r="AK529" t="s">
        <v>2657</v>
      </c>
      <c r="AL529">
        <v>-11279.5</v>
      </c>
      <c r="AM529">
        <v>-0.98986399999999997</v>
      </c>
      <c r="AN529">
        <v>86.4</v>
      </c>
      <c r="AO529">
        <v>11395</v>
      </c>
      <c r="AQ529">
        <v>1583852340</v>
      </c>
      <c r="AR529">
        <v>1583852340</v>
      </c>
      <c r="AS529">
        <v>1583852340</v>
      </c>
      <c r="AT529">
        <v>0.11899999999999999</v>
      </c>
      <c r="AU529">
        <v>2.6860466000000001</v>
      </c>
      <c r="AV529">
        <v>1.0493827E-3</v>
      </c>
      <c r="AW529" t="s">
        <v>150</v>
      </c>
      <c r="AX529">
        <v>43</v>
      </c>
      <c r="AY529">
        <v>2599909888</v>
      </c>
      <c r="AZ529">
        <v>1.9810000000000001</v>
      </c>
      <c r="BA529">
        <v>128.49445</v>
      </c>
      <c r="BB529">
        <v>-12.994446</v>
      </c>
      <c r="BC529">
        <v>-0.10112847</v>
      </c>
      <c r="BD529">
        <v>197.99270000000001</v>
      </c>
      <c r="BE529">
        <v>-82.492710000000002</v>
      </c>
      <c r="BF529">
        <v>-0.41664517000000001</v>
      </c>
      <c r="BG529">
        <v>3002214656</v>
      </c>
      <c r="BH529">
        <v>58.303890000000003</v>
      </c>
      <c r="BI529">
        <v>15</v>
      </c>
      <c r="BJ529">
        <v>20</v>
      </c>
      <c r="BK529" t="b">
        <v>0</v>
      </c>
      <c r="BL529">
        <v>2</v>
      </c>
      <c r="BM529">
        <v>1571641200000</v>
      </c>
      <c r="BN529" t="s">
        <v>2340</v>
      </c>
    </row>
    <row r="530" spans="1:66" x14ac:dyDescent="0.2">
      <c r="A530" t="s">
        <v>2342</v>
      </c>
      <c r="C530" t="s">
        <v>142</v>
      </c>
      <c r="D530" t="s">
        <v>143</v>
      </c>
      <c r="E530" t="s">
        <v>162</v>
      </c>
      <c r="F530" t="b">
        <v>0</v>
      </c>
      <c r="G530" t="s">
        <v>517</v>
      </c>
      <c r="H530" t="s">
        <v>417</v>
      </c>
      <c r="I530" t="s">
        <v>2658</v>
      </c>
      <c r="J530" t="s">
        <v>514</v>
      </c>
      <c r="K530" t="s">
        <v>515</v>
      </c>
      <c r="L530" t="s">
        <v>421</v>
      </c>
      <c r="M530" t="s">
        <v>422</v>
      </c>
      <c r="N530">
        <v>3600000</v>
      </c>
      <c r="O530" t="s">
        <v>423</v>
      </c>
      <c r="P530" t="b">
        <v>0</v>
      </c>
      <c r="Q530">
        <v>10.799927</v>
      </c>
      <c r="R530">
        <v>0.93231410000000003</v>
      </c>
      <c r="S530">
        <v>1589538855</v>
      </c>
      <c r="T530">
        <v>1169.2</v>
      </c>
      <c r="U530">
        <v>1203.1859999999999</v>
      </c>
      <c r="V530" t="s">
        <v>6549</v>
      </c>
      <c r="W530">
        <v>1169</v>
      </c>
      <c r="X530">
        <v>2822658</v>
      </c>
      <c r="Y530">
        <v>1158.4000000000001</v>
      </c>
      <c r="Z530">
        <v>1168</v>
      </c>
      <c r="AA530">
        <v>1168.8</v>
      </c>
      <c r="AB530">
        <v>0</v>
      </c>
      <c r="AC530">
        <v>0</v>
      </c>
      <c r="AD530" t="s">
        <v>417</v>
      </c>
      <c r="AE530" t="s">
        <v>48</v>
      </c>
      <c r="AF530">
        <v>1186.2</v>
      </c>
      <c r="AG530">
        <v>17687319</v>
      </c>
      <c r="AH530">
        <v>10945146</v>
      </c>
      <c r="AI530">
        <v>1160.309</v>
      </c>
      <c r="AJ530">
        <v>130.50377</v>
      </c>
      <c r="AK530" t="s">
        <v>2659</v>
      </c>
      <c r="AL530">
        <v>-1477.8</v>
      </c>
      <c r="AM530">
        <v>-0.55829245000000005</v>
      </c>
      <c r="AN530">
        <v>8.891</v>
      </c>
      <c r="AO530">
        <v>2647</v>
      </c>
      <c r="AT530">
        <v>1.57</v>
      </c>
      <c r="AU530">
        <v>9.560098</v>
      </c>
      <c r="AV530">
        <v>1.3553177E-3</v>
      </c>
      <c r="AW530" t="s">
        <v>150</v>
      </c>
      <c r="AX530">
        <v>122.3</v>
      </c>
      <c r="AY530">
        <v>3706180096</v>
      </c>
      <c r="AZ530">
        <v>22.972000000000001</v>
      </c>
      <c r="BA530">
        <v>1339.5834</v>
      </c>
      <c r="BB530">
        <v>-170.38342</v>
      </c>
      <c r="BC530">
        <v>-0.12719135000000001</v>
      </c>
      <c r="BD530">
        <v>1850.8097</v>
      </c>
      <c r="BE530">
        <v>-681.60973999999999</v>
      </c>
      <c r="BF530">
        <v>-0.36827650000000001</v>
      </c>
      <c r="BG530">
        <v>92930580480</v>
      </c>
      <c r="BH530">
        <v>50.896740000000001</v>
      </c>
      <c r="BI530">
        <v>15</v>
      </c>
      <c r="BJ530">
        <v>20</v>
      </c>
      <c r="BK530" t="b">
        <v>0</v>
      </c>
      <c r="BL530">
        <v>2</v>
      </c>
      <c r="BM530">
        <v>958374000000</v>
      </c>
      <c r="BN530" t="s">
        <v>2342</v>
      </c>
    </row>
    <row r="531" spans="1:66" x14ac:dyDescent="0.2">
      <c r="A531" t="s">
        <v>2343</v>
      </c>
      <c r="C531" t="s">
        <v>142</v>
      </c>
      <c r="D531" t="s">
        <v>143</v>
      </c>
      <c r="E531" t="s">
        <v>162</v>
      </c>
      <c r="F531" t="b">
        <v>0</v>
      </c>
      <c r="G531" t="s">
        <v>517</v>
      </c>
      <c r="H531" t="s">
        <v>417</v>
      </c>
      <c r="I531" t="s">
        <v>2660</v>
      </c>
      <c r="J531" t="s">
        <v>2344</v>
      </c>
      <c r="K531" t="s">
        <v>2661</v>
      </c>
      <c r="L531" t="s">
        <v>421</v>
      </c>
      <c r="M531" t="s">
        <v>422</v>
      </c>
      <c r="N531">
        <v>3600000</v>
      </c>
      <c r="O531" t="s">
        <v>423</v>
      </c>
      <c r="P531" t="b">
        <v>0</v>
      </c>
      <c r="Q531">
        <v>-0.5</v>
      </c>
      <c r="R531">
        <v>-4.8402710000000002E-2</v>
      </c>
      <c r="S531">
        <v>1589538866</v>
      </c>
      <c r="T531">
        <v>1032.5</v>
      </c>
      <c r="U531">
        <v>1078.5</v>
      </c>
      <c r="V531" t="s">
        <v>6550</v>
      </c>
      <c r="W531">
        <v>1032.5</v>
      </c>
      <c r="X531">
        <v>2001118</v>
      </c>
      <c r="Y531">
        <v>1033</v>
      </c>
      <c r="Z531">
        <v>1032.5</v>
      </c>
      <c r="AA531">
        <v>1032.5</v>
      </c>
      <c r="AB531">
        <v>0</v>
      </c>
      <c r="AC531">
        <v>0</v>
      </c>
      <c r="AD531" t="s">
        <v>417</v>
      </c>
      <c r="AE531" t="s">
        <v>48</v>
      </c>
      <c r="AF531">
        <v>1050.5</v>
      </c>
      <c r="AG531">
        <v>10061911</v>
      </c>
      <c r="AH531">
        <v>5184537</v>
      </c>
      <c r="AI531">
        <v>1020.127</v>
      </c>
      <c r="AJ531">
        <v>82.447829999999996</v>
      </c>
      <c r="AK531" t="s">
        <v>2662</v>
      </c>
      <c r="AL531">
        <v>-762.5</v>
      </c>
      <c r="AM531">
        <v>-0.42479109999999998</v>
      </c>
      <c r="AN531">
        <v>12.372999999999999</v>
      </c>
      <c r="AO531">
        <v>1795</v>
      </c>
      <c r="AQ531">
        <v>1597157940</v>
      </c>
      <c r="AR531">
        <v>1597157940</v>
      </c>
      <c r="AS531">
        <v>1597157940</v>
      </c>
      <c r="AT531">
        <v>0.46300000000000002</v>
      </c>
      <c r="AU531">
        <v>34.188740000000003</v>
      </c>
      <c r="AV531">
        <v>4.4820910000000001E-4</v>
      </c>
      <c r="AW531" t="s">
        <v>150</v>
      </c>
      <c r="AX531">
        <v>30.2</v>
      </c>
      <c r="AY531">
        <v>2608859904</v>
      </c>
      <c r="AZ531">
        <v>7.5119999999999996</v>
      </c>
      <c r="BA531">
        <v>1047.0416</v>
      </c>
      <c r="BB531">
        <v>-14.541626000000001</v>
      </c>
      <c r="BC531">
        <v>-1.3888298E-2</v>
      </c>
      <c r="BD531">
        <v>1259.7507000000001</v>
      </c>
      <c r="BE531">
        <v>-227.25073</v>
      </c>
      <c r="BF531">
        <v>-0.18039341</v>
      </c>
      <c r="BG531">
        <v>26936477696</v>
      </c>
      <c r="BH531">
        <v>137.44675000000001</v>
      </c>
      <c r="BI531">
        <v>15</v>
      </c>
      <c r="BJ531">
        <v>20</v>
      </c>
      <c r="BK531" t="b">
        <v>0</v>
      </c>
      <c r="BL531">
        <v>2</v>
      </c>
      <c r="BM531">
        <v>583743600000</v>
      </c>
      <c r="BN531" t="s">
        <v>2343</v>
      </c>
    </row>
    <row r="532" spans="1:66" x14ac:dyDescent="0.2">
      <c r="A532" t="s">
        <v>1062</v>
      </c>
      <c r="C532" t="s">
        <v>142</v>
      </c>
      <c r="D532" t="s">
        <v>143</v>
      </c>
      <c r="E532" t="s">
        <v>162</v>
      </c>
      <c r="F532" t="b">
        <v>0</v>
      </c>
      <c r="G532" t="s">
        <v>517</v>
      </c>
      <c r="H532" t="s">
        <v>417</v>
      </c>
      <c r="I532" t="s">
        <v>1065</v>
      </c>
      <c r="J532" t="s">
        <v>1066</v>
      </c>
      <c r="K532" t="s">
        <v>1067</v>
      </c>
      <c r="L532" t="s">
        <v>421</v>
      </c>
      <c r="M532" t="s">
        <v>422</v>
      </c>
      <c r="N532">
        <v>3600000</v>
      </c>
      <c r="O532" t="s">
        <v>423</v>
      </c>
      <c r="P532" t="b">
        <v>0</v>
      </c>
      <c r="Q532">
        <v>208</v>
      </c>
      <c r="R532">
        <v>2.3540063</v>
      </c>
      <c r="S532">
        <v>1589538786</v>
      </c>
      <c r="T532">
        <v>9044</v>
      </c>
      <c r="U532">
        <v>9064</v>
      </c>
      <c r="V532" t="s">
        <v>6348</v>
      </c>
      <c r="W532">
        <v>8822</v>
      </c>
      <c r="X532">
        <v>55940</v>
      </c>
      <c r="Y532">
        <v>8836</v>
      </c>
      <c r="Z532">
        <v>9014</v>
      </c>
      <c r="AA532">
        <v>9054</v>
      </c>
      <c r="AB532">
        <v>0</v>
      </c>
      <c r="AC532">
        <v>0</v>
      </c>
      <c r="AD532" t="s">
        <v>417</v>
      </c>
      <c r="AE532" t="s">
        <v>50</v>
      </c>
      <c r="AF532">
        <v>8850</v>
      </c>
      <c r="AG532">
        <v>230427</v>
      </c>
      <c r="AH532">
        <v>194655</v>
      </c>
      <c r="AI532">
        <v>1824</v>
      </c>
      <c r="AJ532">
        <v>0.25263157000000003</v>
      </c>
      <c r="AK532" t="s">
        <v>1068</v>
      </c>
      <c r="AL532">
        <v>-650</v>
      </c>
      <c r="AM532">
        <v>-6.7051780000000005E-2</v>
      </c>
      <c r="AN532">
        <v>7220</v>
      </c>
      <c r="AO532">
        <v>9694</v>
      </c>
      <c r="AQ532">
        <v>1597231800</v>
      </c>
      <c r="AR532">
        <v>1597231800</v>
      </c>
      <c r="AS532">
        <v>1597231800</v>
      </c>
      <c r="AT532">
        <v>1.1000000000000001</v>
      </c>
      <c r="AU532">
        <v>40.106430000000003</v>
      </c>
      <c r="AV532">
        <v>1.2449071999999999E-4</v>
      </c>
      <c r="AW532" t="s">
        <v>150</v>
      </c>
      <c r="AX532">
        <v>225.5</v>
      </c>
      <c r="AY532">
        <v>73666600</v>
      </c>
      <c r="AZ532">
        <v>11.205</v>
      </c>
      <c r="BA532">
        <v>8596.0560000000005</v>
      </c>
      <c r="BB532">
        <v>447.94434000000001</v>
      </c>
      <c r="BC532">
        <v>5.2110452000000002E-2</v>
      </c>
      <c r="BD532">
        <v>8732.7990000000009</v>
      </c>
      <c r="BE532">
        <v>311.20116999999999</v>
      </c>
      <c r="BF532">
        <v>3.5635902999999997E-2</v>
      </c>
      <c r="BG532">
        <v>6668765184</v>
      </c>
      <c r="BH532">
        <v>807.13964999999996</v>
      </c>
      <c r="BI532">
        <v>15</v>
      </c>
      <c r="BJ532">
        <v>20</v>
      </c>
      <c r="BK532" t="b">
        <v>0</v>
      </c>
      <c r="BL532">
        <v>2</v>
      </c>
      <c r="BM532">
        <v>583743600000</v>
      </c>
      <c r="BN532" t="s">
        <v>1062</v>
      </c>
    </row>
    <row r="533" spans="1:66" x14ac:dyDescent="0.2">
      <c r="A533" t="s">
        <v>2346</v>
      </c>
      <c r="C533" t="s">
        <v>142</v>
      </c>
      <c r="D533" t="s">
        <v>143</v>
      </c>
      <c r="E533" t="s">
        <v>162</v>
      </c>
      <c r="F533" t="b">
        <v>0</v>
      </c>
      <c r="G533" t="s">
        <v>49</v>
      </c>
      <c r="H533" t="s">
        <v>2663</v>
      </c>
      <c r="I533" t="s">
        <v>2664</v>
      </c>
      <c r="J533" t="s">
        <v>2347</v>
      </c>
      <c r="K533" t="s">
        <v>2665</v>
      </c>
      <c r="L533" t="s">
        <v>2666</v>
      </c>
      <c r="M533" t="s">
        <v>225</v>
      </c>
      <c r="N533">
        <v>7200000</v>
      </c>
      <c r="O533" t="s">
        <v>2667</v>
      </c>
      <c r="P533" t="b">
        <v>0</v>
      </c>
      <c r="Q533">
        <v>-0.63500213999999999</v>
      </c>
      <c r="R533">
        <v>-1.2730596000000001</v>
      </c>
      <c r="S533">
        <v>1589538866</v>
      </c>
      <c r="T533">
        <v>49.244999999999997</v>
      </c>
      <c r="U533">
        <v>50.9</v>
      </c>
      <c r="V533" t="s">
        <v>6551</v>
      </c>
      <c r="W533">
        <v>49.17</v>
      </c>
      <c r="X533">
        <v>800006</v>
      </c>
      <c r="Y533">
        <v>49.88</v>
      </c>
      <c r="Z533">
        <v>0</v>
      </c>
      <c r="AA533">
        <v>0</v>
      </c>
      <c r="AB533">
        <v>0</v>
      </c>
      <c r="AC533">
        <v>0</v>
      </c>
      <c r="AD533" t="s">
        <v>2668</v>
      </c>
      <c r="AE533" t="s">
        <v>49</v>
      </c>
      <c r="AF533">
        <v>50.12</v>
      </c>
      <c r="AG533">
        <v>3735333</v>
      </c>
      <c r="AH533">
        <v>2606035</v>
      </c>
      <c r="AI533">
        <v>1.125</v>
      </c>
      <c r="AJ533">
        <v>2.3379052000000001E-2</v>
      </c>
      <c r="AK533" t="s">
        <v>2669</v>
      </c>
      <c r="AL533">
        <v>-90.155000000000001</v>
      </c>
      <c r="AM533">
        <v>-0.64673599999999998</v>
      </c>
      <c r="AN533">
        <v>48.12</v>
      </c>
      <c r="AO533">
        <v>139.4</v>
      </c>
      <c r="AQ533">
        <v>1596083400</v>
      </c>
      <c r="AR533">
        <v>1596083400</v>
      </c>
      <c r="AS533">
        <v>1596083400</v>
      </c>
      <c r="AT533">
        <v>1.8</v>
      </c>
      <c r="AV533">
        <v>3.6086607999999999E-2</v>
      </c>
      <c r="AW533" t="s">
        <v>150</v>
      </c>
      <c r="AX533">
        <v>-2.4180000000000001</v>
      </c>
      <c r="AY533">
        <v>784065024</v>
      </c>
      <c r="AZ533">
        <v>4.4960000000000004</v>
      </c>
      <c r="BA533">
        <v>56.027572999999997</v>
      </c>
      <c r="BB533">
        <v>-6.7825737000000004</v>
      </c>
      <c r="BC533">
        <v>-0.121057786</v>
      </c>
      <c r="BD533">
        <v>106.55699</v>
      </c>
      <c r="BE533">
        <v>-57.311993000000001</v>
      </c>
      <c r="BF533">
        <v>-0.53785293999999995</v>
      </c>
      <c r="BG533">
        <v>38611279872</v>
      </c>
      <c r="BH533">
        <v>10.95307</v>
      </c>
      <c r="BI533">
        <v>15</v>
      </c>
      <c r="BJ533">
        <v>0</v>
      </c>
      <c r="BK533" t="b">
        <v>0</v>
      </c>
      <c r="BL533">
        <v>2</v>
      </c>
      <c r="BM533">
        <v>999500400000</v>
      </c>
      <c r="BN533" t="s">
        <v>2346</v>
      </c>
    </row>
    <row r="534" spans="1:66" x14ac:dyDescent="0.2">
      <c r="A534" t="s">
        <v>2348</v>
      </c>
      <c r="C534" t="s">
        <v>142</v>
      </c>
      <c r="D534" t="s">
        <v>143</v>
      </c>
      <c r="E534" t="s">
        <v>162</v>
      </c>
      <c r="F534" t="b">
        <v>0</v>
      </c>
      <c r="G534" t="s">
        <v>49</v>
      </c>
      <c r="H534" t="s">
        <v>2663</v>
      </c>
      <c r="I534" t="s">
        <v>2670</v>
      </c>
      <c r="J534" t="s">
        <v>2349</v>
      </c>
      <c r="K534" t="s">
        <v>2671</v>
      </c>
      <c r="L534" t="s">
        <v>2666</v>
      </c>
      <c r="M534" t="s">
        <v>225</v>
      </c>
      <c r="N534">
        <v>7200000</v>
      </c>
      <c r="O534" t="s">
        <v>2667</v>
      </c>
      <c r="P534" t="b">
        <v>0</v>
      </c>
      <c r="Q534">
        <v>0.69999694999999995</v>
      </c>
      <c r="R534">
        <v>0.96153420000000001</v>
      </c>
      <c r="S534">
        <v>1589538867</v>
      </c>
      <c r="T534">
        <v>73.5</v>
      </c>
      <c r="U534">
        <v>74.38</v>
      </c>
      <c r="V534" t="s">
        <v>6552</v>
      </c>
      <c r="W534">
        <v>73</v>
      </c>
      <c r="X534">
        <v>372133</v>
      </c>
      <c r="Y534">
        <v>72.8</v>
      </c>
      <c r="Z534">
        <v>0</v>
      </c>
      <c r="AA534">
        <v>0</v>
      </c>
      <c r="AB534">
        <v>0</v>
      </c>
      <c r="AC534">
        <v>0</v>
      </c>
      <c r="AD534" t="s">
        <v>2668</v>
      </c>
      <c r="AE534" t="s">
        <v>49</v>
      </c>
      <c r="AF534">
        <v>73.099999999999994</v>
      </c>
      <c r="AG534">
        <v>2311005</v>
      </c>
      <c r="AH534">
        <v>1220401</v>
      </c>
      <c r="AI534">
        <v>18.740002</v>
      </c>
      <c r="AJ534">
        <v>0.34222063000000003</v>
      </c>
      <c r="AK534" t="s">
        <v>2672</v>
      </c>
      <c r="AL534">
        <v>-33.85</v>
      </c>
      <c r="AM534">
        <v>-0.31532369999999998</v>
      </c>
      <c r="AN534">
        <v>54.76</v>
      </c>
      <c r="AO534">
        <v>107.35</v>
      </c>
      <c r="AQ534">
        <v>1596177000</v>
      </c>
      <c r="AR534">
        <v>1596177000</v>
      </c>
      <c r="AS534">
        <v>1596177000</v>
      </c>
      <c r="AT534">
        <v>3.05</v>
      </c>
      <c r="AU534">
        <v>12.628864999999999</v>
      </c>
      <c r="AV534">
        <v>4.1895601999999997E-2</v>
      </c>
      <c r="AW534" t="s">
        <v>150</v>
      </c>
      <c r="AX534">
        <v>5.82</v>
      </c>
      <c r="AY534">
        <v>554377984</v>
      </c>
      <c r="AZ534">
        <v>36.841999999999999</v>
      </c>
      <c r="BA534">
        <v>72.953710000000001</v>
      </c>
      <c r="BB534">
        <v>0.54628754000000002</v>
      </c>
      <c r="BC534">
        <v>7.4881390000000004E-3</v>
      </c>
      <c r="BD534">
        <v>90.496086000000005</v>
      </c>
      <c r="BE534">
        <v>-16.996085999999998</v>
      </c>
      <c r="BF534">
        <v>-0.18781017999999999</v>
      </c>
      <c r="BG534">
        <v>40746782720</v>
      </c>
      <c r="BH534">
        <v>1.9950057000000001</v>
      </c>
      <c r="BI534">
        <v>15</v>
      </c>
      <c r="BJ534">
        <v>0</v>
      </c>
      <c r="BK534" t="b">
        <v>0</v>
      </c>
      <c r="BL534">
        <v>2</v>
      </c>
      <c r="BM534">
        <v>946886400000</v>
      </c>
      <c r="BN534" t="s">
        <v>2348</v>
      </c>
    </row>
    <row r="535" spans="1:66" x14ac:dyDescent="0.2">
      <c r="A535" t="s">
        <v>2350</v>
      </c>
      <c r="C535" t="s">
        <v>142</v>
      </c>
      <c r="D535" t="s">
        <v>143</v>
      </c>
      <c r="E535" t="s">
        <v>162</v>
      </c>
      <c r="F535" t="b">
        <v>0</v>
      </c>
      <c r="G535" t="s">
        <v>49</v>
      </c>
      <c r="H535" t="s">
        <v>2663</v>
      </c>
      <c r="I535" t="s">
        <v>2673</v>
      </c>
      <c r="J535" t="s">
        <v>2351</v>
      </c>
      <c r="K535" t="s">
        <v>2674</v>
      </c>
      <c r="L535" t="s">
        <v>2666</v>
      </c>
      <c r="M535" t="s">
        <v>225</v>
      </c>
      <c r="N535">
        <v>7200000</v>
      </c>
      <c r="O535" t="s">
        <v>2667</v>
      </c>
      <c r="P535" t="b">
        <v>0</v>
      </c>
      <c r="Q535">
        <v>0.13999939</v>
      </c>
      <c r="R535">
        <v>1.0937452000000001</v>
      </c>
      <c r="S535">
        <v>1589538823</v>
      </c>
      <c r="T535">
        <v>12.94</v>
      </c>
      <c r="U535">
        <v>13.03</v>
      </c>
      <c r="V535" t="s">
        <v>6553</v>
      </c>
      <c r="W535">
        <v>12.875</v>
      </c>
      <c r="X535">
        <v>459212</v>
      </c>
      <c r="Y535">
        <v>12.8</v>
      </c>
      <c r="AD535" t="s">
        <v>2668</v>
      </c>
      <c r="AE535" t="s">
        <v>49</v>
      </c>
      <c r="AF535">
        <v>12.9</v>
      </c>
      <c r="AG535">
        <v>4026985</v>
      </c>
      <c r="AH535">
        <v>2146568</v>
      </c>
      <c r="AI535">
        <v>0.74499990000000005</v>
      </c>
      <c r="AJ535">
        <v>6.1090603E-2</v>
      </c>
      <c r="AK535" t="s">
        <v>2675</v>
      </c>
      <c r="AL535">
        <v>-5.21</v>
      </c>
      <c r="AM535">
        <v>-0.28705236000000001</v>
      </c>
      <c r="AN535">
        <v>12.195</v>
      </c>
      <c r="AO535">
        <v>18.149999999999999</v>
      </c>
      <c r="AQ535">
        <v>1582795800</v>
      </c>
      <c r="AR535">
        <v>1595527200</v>
      </c>
      <c r="AS535">
        <v>1595872800</v>
      </c>
      <c r="AT535">
        <v>0.23</v>
      </c>
      <c r="AU535">
        <v>9.087078</v>
      </c>
      <c r="AV535">
        <v>1.7968749999999999E-2</v>
      </c>
      <c r="AW535" t="s">
        <v>150</v>
      </c>
      <c r="AX535">
        <v>1.4239999999999999</v>
      </c>
      <c r="AY535">
        <v>797808000</v>
      </c>
      <c r="AZ535">
        <v>12.459</v>
      </c>
      <c r="BA535">
        <v>13.864143</v>
      </c>
      <c r="BB535">
        <v>-0.92414379999999996</v>
      </c>
      <c r="BC535">
        <v>-6.6657110000000006E-2</v>
      </c>
      <c r="BD535">
        <v>14.846398000000001</v>
      </c>
      <c r="BE535">
        <v>-1.9063988000000001</v>
      </c>
      <c r="BF535">
        <v>-0.12840815999999999</v>
      </c>
      <c r="BG535">
        <v>10323635200</v>
      </c>
      <c r="BH535">
        <v>1.0386066</v>
      </c>
      <c r="BI535">
        <v>15</v>
      </c>
      <c r="BJ535">
        <v>0</v>
      </c>
      <c r="BK535" t="b">
        <v>0</v>
      </c>
      <c r="BL535">
        <v>2</v>
      </c>
      <c r="BM535">
        <v>946886400000</v>
      </c>
      <c r="BN535" t="s">
        <v>2350</v>
      </c>
    </row>
    <row r="536" spans="1:66" x14ac:dyDescent="0.2">
      <c r="A536" t="s">
        <v>2352</v>
      </c>
      <c r="C536" t="s">
        <v>142</v>
      </c>
      <c r="D536" t="s">
        <v>143</v>
      </c>
      <c r="E536" t="s">
        <v>162</v>
      </c>
      <c r="F536" t="b">
        <v>0</v>
      </c>
      <c r="G536" t="s">
        <v>49</v>
      </c>
      <c r="H536" t="s">
        <v>2663</v>
      </c>
      <c r="I536" t="s">
        <v>2676</v>
      </c>
      <c r="J536" t="s">
        <v>2353</v>
      </c>
      <c r="K536" t="s">
        <v>2677</v>
      </c>
      <c r="L536" t="s">
        <v>2666</v>
      </c>
      <c r="M536" t="s">
        <v>225</v>
      </c>
      <c r="N536">
        <v>7200000</v>
      </c>
      <c r="O536" t="s">
        <v>2667</v>
      </c>
      <c r="P536" t="b">
        <v>0</v>
      </c>
      <c r="Q536">
        <v>0.52499960000000001</v>
      </c>
      <c r="R536">
        <v>2.8981485</v>
      </c>
      <c r="S536">
        <v>1589538861</v>
      </c>
      <c r="T536">
        <v>18.64</v>
      </c>
      <c r="U536">
        <v>18.734999999999999</v>
      </c>
      <c r="V536" t="s">
        <v>6554</v>
      </c>
      <c r="W536">
        <v>18.465</v>
      </c>
      <c r="X536">
        <v>570758</v>
      </c>
      <c r="Y536">
        <v>18.114999999999998</v>
      </c>
      <c r="Z536">
        <v>0</v>
      </c>
      <c r="AA536">
        <v>0</v>
      </c>
      <c r="AB536">
        <v>0</v>
      </c>
      <c r="AC536">
        <v>0</v>
      </c>
      <c r="AD536" t="s">
        <v>2668</v>
      </c>
      <c r="AE536" t="s">
        <v>49</v>
      </c>
      <c r="AF536">
        <v>18.5</v>
      </c>
      <c r="AG536">
        <v>2962209</v>
      </c>
      <c r="AH536">
        <v>1486880</v>
      </c>
      <c r="AI536">
        <v>2.625</v>
      </c>
      <c r="AJ536">
        <v>0.16390884</v>
      </c>
      <c r="AK536" t="s">
        <v>2678</v>
      </c>
      <c r="AL536">
        <v>-10.450001</v>
      </c>
      <c r="AM536">
        <v>-0.35922999999999999</v>
      </c>
      <c r="AN536">
        <v>16.015000000000001</v>
      </c>
      <c r="AO536">
        <v>29.09</v>
      </c>
      <c r="AQ536">
        <v>1596087000</v>
      </c>
      <c r="AR536">
        <v>1596087000</v>
      </c>
      <c r="AS536">
        <v>1596087000</v>
      </c>
      <c r="AT536">
        <v>0.5</v>
      </c>
      <c r="AU536">
        <v>19.559286</v>
      </c>
      <c r="AV536">
        <v>2.7601436E-2</v>
      </c>
      <c r="AW536" t="s">
        <v>150</v>
      </c>
      <c r="AX536">
        <v>0.95299999999999996</v>
      </c>
      <c r="AY536">
        <v>554254976</v>
      </c>
      <c r="AZ536">
        <v>10.695</v>
      </c>
      <c r="BA536">
        <v>18.940857000000001</v>
      </c>
      <c r="BB536">
        <v>-0.30085753999999998</v>
      </c>
      <c r="BC536">
        <v>-1.5884051E-2</v>
      </c>
      <c r="BD536">
        <v>22.898672000000001</v>
      </c>
      <c r="BE536">
        <v>-4.2586727</v>
      </c>
      <c r="BF536">
        <v>-0.18597901999999999</v>
      </c>
      <c r="BG536">
        <v>10331312128</v>
      </c>
      <c r="BH536">
        <v>1.7428705</v>
      </c>
      <c r="BI536">
        <v>15</v>
      </c>
      <c r="BJ536">
        <v>0</v>
      </c>
      <c r="BK536" t="b">
        <v>0</v>
      </c>
      <c r="BL536">
        <v>2</v>
      </c>
      <c r="BM536">
        <v>964076400000</v>
      </c>
      <c r="BN536" t="s">
        <v>2352</v>
      </c>
    </row>
    <row r="537" spans="1:66" x14ac:dyDescent="0.2">
      <c r="A537" t="s">
        <v>2354</v>
      </c>
      <c r="C537" t="s">
        <v>142</v>
      </c>
      <c r="D537" t="s">
        <v>143</v>
      </c>
      <c r="E537" t="s">
        <v>162</v>
      </c>
      <c r="F537" t="b">
        <v>0</v>
      </c>
      <c r="G537" t="s">
        <v>49</v>
      </c>
      <c r="H537" t="s">
        <v>2663</v>
      </c>
      <c r="I537" t="s">
        <v>2679</v>
      </c>
      <c r="J537" t="s">
        <v>2355</v>
      </c>
      <c r="K537" t="s">
        <v>2680</v>
      </c>
      <c r="L537" t="s">
        <v>2666</v>
      </c>
      <c r="M537" t="s">
        <v>225</v>
      </c>
      <c r="N537">
        <v>7200000</v>
      </c>
      <c r="O537" t="s">
        <v>2667</v>
      </c>
      <c r="P537" t="b">
        <v>0</v>
      </c>
      <c r="Q537">
        <v>0.30999947</v>
      </c>
      <c r="R537">
        <v>3.3527954000000002</v>
      </c>
      <c r="S537">
        <v>1589538866</v>
      </c>
      <c r="T537">
        <v>9.5559999999999992</v>
      </c>
      <c r="U537">
        <v>9.5980000000000008</v>
      </c>
      <c r="V537" t="s">
        <v>6555</v>
      </c>
      <c r="W537">
        <v>9.2780000000000005</v>
      </c>
      <c r="X537">
        <v>2613082</v>
      </c>
      <c r="Y537">
        <v>9.2460000000000004</v>
      </c>
      <c r="AD537" t="s">
        <v>2668</v>
      </c>
      <c r="AE537" t="s">
        <v>49</v>
      </c>
      <c r="AF537">
        <v>9.2780000000000005</v>
      </c>
      <c r="AG537">
        <v>10974410</v>
      </c>
      <c r="AH537">
        <v>6793448</v>
      </c>
      <c r="AI537">
        <v>0.92999935</v>
      </c>
      <c r="AJ537">
        <v>0.10781351</v>
      </c>
      <c r="AK537" t="s">
        <v>2681</v>
      </c>
      <c r="AL537">
        <v>-7.2390002999999998</v>
      </c>
      <c r="AM537">
        <v>-0.43102115000000002</v>
      </c>
      <c r="AN537">
        <v>8.6259999999999994</v>
      </c>
      <c r="AO537">
        <v>16.795000000000002</v>
      </c>
      <c r="AQ537">
        <v>1582806600</v>
      </c>
      <c r="AR537">
        <v>1595932200</v>
      </c>
      <c r="AS537">
        <v>1596450600</v>
      </c>
      <c r="AT537">
        <v>0.8</v>
      </c>
      <c r="AU537">
        <v>28.188790999999998</v>
      </c>
      <c r="AV537">
        <v>8.6523900000000001E-2</v>
      </c>
      <c r="AW537" t="s">
        <v>150</v>
      </c>
      <c r="AX537">
        <v>0.33900000000000002</v>
      </c>
      <c r="AY537">
        <v>2416809984</v>
      </c>
      <c r="AZ537">
        <v>13.711</v>
      </c>
      <c r="BA537">
        <v>9.484686</v>
      </c>
      <c r="BB537">
        <v>7.1313860000000007E-2</v>
      </c>
      <c r="BC537">
        <v>7.5188423999999997E-3</v>
      </c>
      <c r="BD537">
        <v>13.278063</v>
      </c>
      <c r="BE537">
        <v>-3.7220629999999999</v>
      </c>
      <c r="BF537">
        <v>-0.28031669999999997</v>
      </c>
      <c r="BG537">
        <v>23095035904</v>
      </c>
      <c r="BH537">
        <v>0.69695859999999998</v>
      </c>
      <c r="BI537">
        <v>15</v>
      </c>
      <c r="BJ537">
        <v>0</v>
      </c>
      <c r="BK537" t="b">
        <v>0</v>
      </c>
      <c r="BL537">
        <v>2</v>
      </c>
      <c r="BM537">
        <v>946886400000</v>
      </c>
      <c r="BN537" t="s">
        <v>2354</v>
      </c>
    </row>
    <row r="538" spans="1:66" x14ac:dyDescent="0.2">
      <c r="A538" t="s">
        <v>2356</v>
      </c>
      <c r="C538" t="s">
        <v>142</v>
      </c>
      <c r="D538" t="s">
        <v>143</v>
      </c>
      <c r="E538" t="s">
        <v>162</v>
      </c>
      <c r="F538" t="b">
        <v>0</v>
      </c>
      <c r="G538" t="s">
        <v>49</v>
      </c>
      <c r="H538" t="s">
        <v>2663</v>
      </c>
      <c r="I538" t="s">
        <v>2682</v>
      </c>
      <c r="J538" t="s">
        <v>2357</v>
      </c>
      <c r="K538" t="s">
        <v>2683</v>
      </c>
      <c r="L538" t="s">
        <v>2666</v>
      </c>
      <c r="M538" t="s">
        <v>225</v>
      </c>
      <c r="N538">
        <v>7200000</v>
      </c>
      <c r="O538" t="s">
        <v>2667</v>
      </c>
      <c r="P538" t="b">
        <v>0</v>
      </c>
      <c r="Q538">
        <v>0.27499962</v>
      </c>
      <c r="R538">
        <v>0.89256614000000001</v>
      </c>
      <c r="S538">
        <v>1589538866</v>
      </c>
      <c r="T538">
        <v>31.085000000000001</v>
      </c>
      <c r="U538">
        <v>31.795000000000002</v>
      </c>
      <c r="V538" t="s">
        <v>6556</v>
      </c>
      <c r="W538">
        <v>31.05</v>
      </c>
      <c r="X538">
        <v>2205739</v>
      </c>
      <c r="Y538">
        <v>30.81</v>
      </c>
      <c r="Z538">
        <v>0</v>
      </c>
      <c r="AA538">
        <v>0</v>
      </c>
      <c r="AB538">
        <v>0</v>
      </c>
      <c r="AC538">
        <v>0</v>
      </c>
      <c r="AD538" t="s">
        <v>2668</v>
      </c>
      <c r="AE538" t="s">
        <v>48</v>
      </c>
      <c r="AF538">
        <v>31.46</v>
      </c>
      <c r="AG538">
        <v>12215747</v>
      </c>
      <c r="AH538">
        <v>7085163</v>
      </c>
      <c r="AI538">
        <v>9.9649979999999996</v>
      </c>
      <c r="AJ538">
        <v>0.47182753999999999</v>
      </c>
      <c r="AK538" t="s">
        <v>2684</v>
      </c>
      <c r="AL538">
        <v>-19.845001</v>
      </c>
      <c r="AM538">
        <v>-0.38965250000000001</v>
      </c>
      <c r="AN538">
        <v>21.12</v>
      </c>
      <c r="AO538">
        <v>50.93</v>
      </c>
      <c r="AQ538">
        <v>1596088800</v>
      </c>
      <c r="AR538">
        <v>1596088800</v>
      </c>
      <c r="AS538">
        <v>1596088800</v>
      </c>
      <c r="AT538">
        <v>2.9350000000000001</v>
      </c>
      <c r="AU538">
        <v>10.238801</v>
      </c>
      <c r="AV538">
        <v>9.5261276000000006E-2</v>
      </c>
      <c r="AW538" t="s">
        <v>150</v>
      </c>
      <c r="AX538">
        <v>3.036</v>
      </c>
      <c r="AY538">
        <v>2573189888</v>
      </c>
      <c r="AZ538">
        <v>43.527999999999999</v>
      </c>
      <c r="BA538">
        <v>32.624854999999997</v>
      </c>
      <c r="BB538">
        <v>-1.5398559999999999</v>
      </c>
      <c r="BC538">
        <v>-4.7198858000000003E-2</v>
      </c>
      <c r="BD538">
        <v>41.671574</v>
      </c>
      <c r="BE538">
        <v>-10.586575</v>
      </c>
      <c r="BF538">
        <v>-0.25404787000000001</v>
      </c>
      <c r="BG538">
        <v>79987605504</v>
      </c>
      <c r="BH538">
        <v>0.71413802999999998</v>
      </c>
      <c r="BI538">
        <v>15</v>
      </c>
      <c r="BJ538">
        <v>0</v>
      </c>
      <c r="BK538" t="b">
        <v>0</v>
      </c>
      <c r="BL538">
        <v>2</v>
      </c>
      <c r="BM538">
        <v>946886400000</v>
      </c>
      <c r="BN538" t="s">
        <v>2356</v>
      </c>
    </row>
    <row r="539" spans="1:66" x14ac:dyDescent="0.2">
      <c r="A539" t="s">
        <v>2358</v>
      </c>
      <c r="C539" t="s">
        <v>142</v>
      </c>
      <c r="D539" t="s">
        <v>143</v>
      </c>
      <c r="E539" t="s">
        <v>162</v>
      </c>
      <c r="F539" t="b">
        <v>0</v>
      </c>
      <c r="G539" t="s">
        <v>49</v>
      </c>
      <c r="H539" t="s">
        <v>2663</v>
      </c>
      <c r="I539" t="s">
        <v>2685</v>
      </c>
      <c r="J539" t="s">
        <v>2359</v>
      </c>
      <c r="K539" t="s">
        <v>2686</v>
      </c>
      <c r="L539" t="s">
        <v>2666</v>
      </c>
      <c r="M539" t="s">
        <v>225</v>
      </c>
      <c r="N539">
        <v>7200000</v>
      </c>
      <c r="O539" t="s">
        <v>2667</v>
      </c>
      <c r="P539" t="b">
        <v>0</v>
      </c>
      <c r="Q539">
        <v>0.42000008</v>
      </c>
      <c r="R539">
        <v>1.6012203</v>
      </c>
      <c r="S539">
        <v>1589538858</v>
      </c>
      <c r="T539">
        <v>26.65</v>
      </c>
      <c r="U539">
        <v>27.17</v>
      </c>
      <c r="V539" t="s">
        <v>6557</v>
      </c>
      <c r="W539">
        <v>26.295000000000002</v>
      </c>
      <c r="X539">
        <v>2039443</v>
      </c>
      <c r="Y539">
        <v>26.23</v>
      </c>
      <c r="Z539">
        <v>0</v>
      </c>
      <c r="AA539">
        <v>0</v>
      </c>
      <c r="AB539">
        <v>0</v>
      </c>
      <c r="AC539">
        <v>0</v>
      </c>
      <c r="AD539" t="s">
        <v>2668</v>
      </c>
      <c r="AE539" t="s">
        <v>49</v>
      </c>
      <c r="AF539">
        <v>26.614999999999998</v>
      </c>
      <c r="AG539">
        <v>7836786</v>
      </c>
      <c r="AH539">
        <v>4905765</v>
      </c>
      <c r="AI539">
        <v>2.1450005000000001</v>
      </c>
      <c r="AJ539">
        <v>8.7533176000000004E-2</v>
      </c>
      <c r="AK539" t="s">
        <v>2687</v>
      </c>
      <c r="AL539">
        <v>-27.570001999999999</v>
      </c>
      <c r="AM539">
        <v>-0.50848395000000002</v>
      </c>
      <c r="AN539">
        <v>24.504999999999999</v>
      </c>
      <c r="AO539">
        <v>54.22</v>
      </c>
      <c r="AQ539">
        <v>1596171600</v>
      </c>
      <c r="AR539">
        <v>1596171600</v>
      </c>
      <c r="AS539">
        <v>1596171600</v>
      </c>
      <c r="AT539">
        <v>3.1</v>
      </c>
      <c r="AU539">
        <v>4.6902499999999998</v>
      </c>
      <c r="AV539">
        <v>0.11818528</v>
      </c>
      <c r="AW539" t="s">
        <v>150</v>
      </c>
      <c r="AX539">
        <v>5.6820000000000004</v>
      </c>
      <c r="AY539">
        <v>1248800000</v>
      </c>
      <c r="AZ539">
        <v>87.299000000000007</v>
      </c>
      <c r="BA539">
        <v>27.348714999999999</v>
      </c>
      <c r="BB539">
        <v>-0.69871519999999998</v>
      </c>
      <c r="BC539">
        <v>-2.5548373999999999E-2</v>
      </c>
      <c r="BD539">
        <v>42.938704999999999</v>
      </c>
      <c r="BE539">
        <v>-16.288706000000001</v>
      </c>
      <c r="BF539">
        <v>-0.37934785999999998</v>
      </c>
      <c r="BG539">
        <v>33280520192</v>
      </c>
      <c r="BH539">
        <v>0.30527267000000002</v>
      </c>
      <c r="BI539">
        <v>15</v>
      </c>
      <c r="BJ539">
        <v>0</v>
      </c>
      <c r="BK539" t="b">
        <v>0</v>
      </c>
      <c r="BL539">
        <v>2</v>
      </c>
      <c r="BM539">
        <v>750931200000</v>
      </c>
      <c r="BN539" t="s">
        <v>2358</v>
      </c>
    </row>
    <row r="540" spans="1:66" x14ac:dyDescent="0.2">
      <c r="A540" t="s">
        <v>2360</v>
      </c>
      <c r="C540" t="s">
        <v>142</v>
      </c>
      <c r="D540" t="s">
        <v>143</v>
      </c>
      <c r="E540" t="s">
        <v>162</v>
      </c>
      <c r="F540" t="b">
        <v>0</v>
      </c>
      <c r="G540" t="s">
        <v>49</v>
      </c>
      <c r="H540" t="s">
        <v>2663</v>
      </c>
      <c r="I540" t="s">
        <v>2688</v>
      </c>
      <c r="J540" t="s">
        <v>2361</v>
      </c>
      <c r="K540" t="s">
        <v>2689</v>
      </c>
      <c r="L540" t="s">
        <v>2666</v>
      </c>
      <c r="M540" t="s">
        <v>225</v>
      </c>
      <c r="N540">
        <v>7200000</v>
      </c>
      <c r="O540" t="s">
        <v>2667</v>
      </c>
      <c r="P540" t="b">
        <v>0</v>
      </c>
      <c r="Q540">
        <v>-1.3500061000000001</v>
      </c>
      <c r="R540">
        <v>-0.40785682000000001</v>
      </c>
      <c r="S540">
        <v>1589538867</v>
      </c>
      <c r="T540">
        <v>329.65</v>
      </c>
      <c r="U540">
        <v>335.55</v>
      </c>
      <c r="V540" t="s">
        <v>6558</v>
      </c>
      <c r="W540">
        <v>329.65</v>
      </c>
      <c r="X540">
        <v>174237</v>
      </c>
      <c r="Y540">
        <v>331</v>
      </c>
      <c r="Z540">
        <v>0</v>
      </c>
      <c r="AA540">
        <v>0</v>
      </c>
      <c r="AB540">
        <v>0</v>
      </c>
      <c r="AC540">
        <v>0</v>
      </c>
      <c r="AD540" t="s">
        <v>2668</v>
      </c>
      <c r="AE540" t="s">
        <v>49</v>
      </c>
      <c r="AF540">
        <v>333.75</v>
      </c>
      <c r="AG540">
        <v>1016647</v>
      </c>
      <c r="AH540">
        <v>483360</v>
      </c>
      <c r="AI540">
        <v>50.949979999999996</v>
      </c>
      <c r="AJ540">
        <v>0.18281299000000001</v>
      </c>
      <c r="AK540" t="s">
        <v>2690</v>
      </c>
      <c r="AL540">
        <v>-109.39999400000001</v>
      </c>
      <c r="AM540">
        <v>-0.24917433999999999</v>
      </c>
      <c r="AN540">
        <v>278.7</v>
      </c>
      <c r="AO540">
        <v>439.05</v>
      </c>
      <c r="AQ540">
        <v>1580230800</v>
      </c>
      <c r="AR540">
        <v>1595440800</v>
      </c>
      <c r="AS540">
        <v>1595872800</v>
      </c>
      <c r="AT540">
        <v>6.8</v>
      </c>
      <c r="AU540">
        <v>23.165848</v>
      </c>
      <c r="AV540">
        <v>2.0543808E-2</v>
      </c>
      <c r="AW540" t="s">
        <v>150</v>
      </c>
      <c r="AX540">
        <v>14.23</v>
      </c>
      <c r="AY540">
        <v>503593984</v>
      </c>
      <c r="AZ540">
        <v>72.641000000000005</v>
      </c>
      <c r="BA540">
        <v>345.25569999999999</v>
      </c>
      <c r="BB540">
        <v>-15.605713</v>
      </c>
      <c r="BC540">
        <v>-4.5200450000000003E-2</v>
      </c>
      <c r="BD540">
        <v>382.42273</v>
      </c>
      <c r="BE540">
        <v>-52.772736000000002</v>
      </c>
      <c r="BF540">
        <v>-0.13799581</v>
      </c>
      <c r="BG540">
        <v>166009749504</v>
      </c>
      <c r="BH540">
        <v>4.5380706999999996</v>
      </c>
      <c r="BI540">
        <v>15</v>
      </c>
      <c r="BJ540">
        <v>0</v>
      </c>
      <c r="BK540" t="b">
        <v>0</v>
      </c>
      <c r="BL540">
        <v>2</v>
      </c>
      <c r="BM540">
        <v>946886400000</v>
      </c>
      <c r="BN540" t="s">
        <v>2360</v>
      </c>
    </row>
    <row r="541" spans="1:66" x14ac:dyDescent="0.2">
      <c r="A541" t="s">
        <v>2362</v>
      </c>
      <c r="C541" t="s">
        <v>142</v>
      </c>
      <c r="D541" t="s">
        <v>143</v>
      </c>
      <c r="E541" t="s">
        <v>162</v>
      </c>
      <c r="F541" t="b">
        <v>0</v>
      </c>
      <c r="G541" t="s">
        <v>49</v>
      </c>
      <c r="H541" t="s">
        <v>2663</v>
      </c>
      <c r="I541" t="s">
        <v>2691</v>
      </c>
      <c r="J541" t="s">
        <v>2363</v>
      </c>
      <c r="K541" t="s">
        <v>2692</v>
      </c>
      <c r="L541" t="s">
        <v>2666</v>
      </c>
      <c r="M541" t="s">
        <v>225</v>
      </c>
      <c r="N541">
        <v>7200000</v>
      </c>
      <c r="O541" t="s">
        <v>2667</v>
      </c>
      <c r="P541" t="b">
        <v>0</v>
      </c>
      <c r="Q541">
        <v>0.23199987</v>
      </c>
      <c r="R541">
        <v>3.4647532000000001</v>
      </c>
      <c r="S541">
        <v>1589538866</v>
      </c>
      <c r="T541">
        <v>6.9279999999999999</v>
      </c>
      <c r="U541">
        <v>7.0519999999999996</v>
      </c>
      <c r="V541" t="s">
        <v>6559</v>
      </c>
      <c r="W541">
        <v>6.8</v>
      </c>
      <c r="X541">
        <v>3374655</v>
      </c>
      <c r="Y541">
        <v>6.6959999999999997</v>
      </c>
      <c r="Z541">
        <v>0</v>
      </c>
      <c r="AA541">
        <v>0</v>
      </c>
      <c r="AB541">
        <v>0</v>
      </c>
      <c r="AC541">
        <v>0</v>
      </c>
      <c r="AD541" t="s">
        <v>2668</v>
      </c>
      <c r="AE541" t="s">
        <v>49</v>
      </c>
      <c r="AF541">
        <v>6.8479999999999999</v>
      </c>
      <c r="AG541">
        <v>12842648</v>
      </c>
      <c r="AH541">
        <v>6000048</v>
      </c>
      <c r="AI541">
        <v>1.2280002000000001</v>
      </c>
      <c r="AJ541">
        <v>0.21543862999999999</v>
      </c>
      <c r="AK541" t="s">
        <v>2693</v>
      </c>
      <c r="AL541">
        <v>-6.8719999999999999</v>
      </c>
      <c r="AM541">
        <v>-0.49797102999999998</v>
      </c>
      <c r="AN541">
        <v>5.7</v>
      </c>
      <c r="AO541">
        <v>13.8</v>
      </c>
      <c r="AQ541">
        <v>1596690000</v>
      </c>
      <c r="AR541">
        <v>1596690000</v>
      </c>
      <c r="AS541">
        <v>1596690000</v>
      </c>
      <c r="AT541">
        <v>0.7</v>
      </c>
      <c r="AU541">
        <v>4.8447550000000001</v>
      </c>
      <c r="AV541">
        <v>0.10454002</v>
      </c>
      <c r="AW541" t="s">
        <v>150</v>
      </c>
      <c r="AX541">
        <v>1.43</v>
      </c>
      <c r="AY541">
        <v>2881989888</v>
      </c>
      <c r="AZ541">
        <v>21.815000000000001</v>
      </c>
      <c r="BA541">
        <v>6.7842282999999997</v>
      </c>
      <c r="BB541">
        <v>0.14377165</v>
      </c>
      <c r="BC541">
        <v>2.1192042000000001E-2</v>
      </c>
      <c r="BD541">
        <v>10.62363</v>
      </c>
      <c r="BE541">
        <v>-3.6956296000000002</v>
      </c>
      <c r="BF541">
        <v>-0.34786883000000002</v>
      </c>
      <c r="BG541">
        <v>19966425088</v>
      </c>
      <c r="BH541">
        <v>0.31757963</v>
      </c>
      <c r="BI541">
        <v>15</v>
      </c>
      <c r="BJ541">
        <v>0</v>
      </c>
      <c r="BK541" t="b">
        <v>0</v>
      </c>
      <c r="BL541">
        <v>2</v>
      </c>
      <c r="BM541">
        <v>1008316800000</v>
      </c>
      <c r="BN541" t="s">
        <v>2362</v>
      </c>
    </row>
    <row r="542" spans="1:66" x14ac:dyDescent="0.2">
      <c r="A542" t="s">
        <v>2364</v>
      </c>
      <c r="C542" t="s">
        <v>142</v>
      </c>
      <c r="D542" t="s">
        <v>143</v>
      </c>
      <c r="E542" t="s">
        <v>162</v>
      </c>
      <c r="F542" t="b">
        <v>0</v>
      </c>
      <c r="G542" t="s">
        <v>49</v>
      </c>
      <c r="H542" t="s">
        <v>2663</v>
      </c>
      <c r="I542" t="s">
        <v>2694</v>
      </c>
      <c r="J542" t="s">
        <v>2365</v>
      </c>
      <c r="K542" t="s">
        <v>2695</v>
      </c>
      <c r="L542" t="s">
        <v>2666</v>
      </c>
      <c r="M542" t="s">
        <v>225</v>
      </c>
      <c r="N542">
        <v>7200000</v>
      </c>
      <c r="O542" t="s">
        <v>2667</v>
      </c>
      <c r="P542" t="b">
        <v>0</v>
      </c>
      <c r="Q542">
        <v>-0.51999664000000001</v>
      </c>
      <c r="R542">
        <v>-0.58969910000000003</v>
      </c>
      <c r="S542">
        <v>1589538867</v>
      </c>
      <c r="T542">
        <v>87.66</v>
      </c>
      <c r="U542">
        <v>89.2</v>
      </c>
      <c r="V542" t="s">
        <v>6560</v>
      </c>
      <c r="W542">
        <v>87.51</v>
      </c>
      <c r="X542">
        <v>698381</v>
      </c>
      <c r="Y542">
        <v>88.18</v>
      </c>
      <c r="Z542">
        <v>0</v>
      </c>
      <c r="AA542">
        <v>0</v>
      </c>
      <c r="AB542">
        <v>0</v>
      </c>
      <c r="AC542">
        <v>0</v>
      </c>
      <c r="AD542" t="s">
        <v>2668</v>
      </c>
      <c r="AE542" t="s">
        <v>49</v>
      </c>
      <c r="AF542">
        <v>88.3</v>
      </c>
      <c r="AG542">
        <v>3744681</v>
      </c>
      <c r="AH542">
        <v>2288484</v>
      </c>
      <c r="AI542">
        <v>20.010002</v>
      </c>
      <c r="AJ542">
        <v>0.29578715999999999</v>
      </c>
      <c r="AK542" t="s">
        <v>2696</v>
      </c>
      <c r="AL542">
        <v>-7.3999940000000004</v>
      </c>
      <c r="AM542">
        <v>-7.7845510000000007E-2</v>
      </c>
      <c r="AN542">
        <v>67.650000000000006</v>
      </c>
      <c r="AO542">
        <v>95.06</v>
      </c>
      <c r="AQ542">
        <v>1596000600</v>
      </c>
      <c r="AR542">
        <v>1596000600</v>
      </c>
      <c r="AS542">
        <v>1596000600</v>
      </c>
      <c r="AT542">
        <v>3.15</v>
      </c>
      <c r="AU542">
        <v>32.942504999999997</v>
      </c>
      <c r="AV542">
        <v>3.5722386000000002E-2</v>
      </c>
      <c r="AW542" t="s">
        <v>150</v>
      </c>
      <c r="AX542">
        <v>2.661</v>
      </c>
      <c r="AY542">
        <v>1252099968</v>
      </c>
      <c r="AZ542">
        <v>47.003</v>
      </c>
      <c r="BA542">
        <v>85.960849999999994</v>
      </c>
      <c r="BB542">
        <v>1.6991501</v>
      </c>
      <c r="BC542">
        <v>1.9766556000000001E-2</v>
      </c>
      <c r="BD542">
        <v>86.442589999999996</v>
      </c>
      <c r="BE542">
        <v>1.2174149000000001</v>
      </c>
      <c r="BF542">
        <v>1.40835075E-2</v>
      </c>
      <c r="BG542">
        <v>109759086592</v>
      </c>
      <c r="BH542">
        <v>1.8649875</v>
      </c>
      <c r="BI542">
        <v>15</v>
      </c>
      <c r="BJ542">
        <v>0</v>
      </c>
      <c r="BK542" t="b">
        <v>0</v>
      </c>
      <c r="BL542">
        <v>2</v>
      </c>
      <c r="BM542">
        <v>946886400000</v>
      </c>
      <c r="BN542" t="s">
        <v>2364</v>
      </c>
    </row>
    <row r="543" spans="1:66" x14ac:dyDescent="0.2">
      <c r="A543" t="s">
        <v>2366</v>
      </c>
      <c r="C543" t="s">
        <v>142</v>
      </c>
      <c r="D543" t="s">
        <v>143</v>
      </c>
      <c r="E543" t="s">
        <v>162</v>
      </c>
      <c r="F543" t="b">
        <v>0</v>
      </c>
      <c r="G543" t="s">
        <v>49</v>
      </c>
      <c r="H543" t="s">
        <v>2663</v>
      </c>
      <c r="I543" t="s">
        <v>2697</v>
      </c>
      <c r="J543" t="s">
        <v>2367</v>
      </c>
      <c r="K543" t="s">
        <v>2698</v>
      </c>
      <c r="L543" t="s">
        <v>2666</v>
      </c>
      <c r="M543" t="s">
        <v>225</v>
      </c>
      <c r="N543">
        <v>7200000</v>
      </c>
      <c r="O543" t="s">
        <v>2667</v>
      </c>
      <c r="P543" t="b">
        <v>0</v>
      </c>
      <c r="Q543">
        <v>-0.29998780000000003</v>
      </c>
      <c r="R543">
        <v>-0.12427001</v>
      </c>
      <c r="S543">
        <v>1589538860</v>
      </c>
      <c r="T543">
        <v>241.1</v>
      </c>
      <c r="U543">
        <v>244</v>
      </c>
      <c r="V543" t="s">
        <v>6561</v>
      </c>
      <c r="W543">
        <v>240.1</v>
      </c>
      <c r="X543">
        <v>148954</v>
      </c>
      <c r="Y543">
        <v>241.4</v>
      </c>
      <c r="Z543">
        <v>0</v>
      </c>
      <c r="AA543">
        <v>0</v>
      </c>
      <c r="AB543">
        <v>0</v>
      </c>
      <c r="AC543">
        <v>0</v>
      </c>
      <c r="AD543" t="s">
        <v>2668</v>
      </c>
      <c r="AE543" t="s">
        <v>49</v>
      </c>
      <c r="AF543">
        <v>241.7</v>
      </c>
      <c r="AG543">
        <v>846917</v>
      </c>
      <c r="AH543">
        <v>418771</v>
      </c>
      <c r="AI543">
        <v>45.100006</v>
      </c>
      <c r="AJ543">
        <v>0.23010207999999999</v>
      </c>
      <c r="AK543" t="s">
        <v>2699</v>
      </c>
      <c r="AL543">
        <v>-37.399994</v>
      </c>
      <c r="AM543">
        <v>-0.13429083</v>
      </c>
      <c r="AN543">
        <v>196</v>
      </c>
      <c r="AO543">
        <v>278.5</v>
      </c>
      <c r="AQ543">
        <v>1596132000</v>
      </c>
      <c r="AR543">
        <v>1596132000</v>
      </c>
      <c r="AS543">
        <v>1596132000</v>
      </c>
      <c r="AT543">
        <v>4.25</v>
      </c>
      <c r="AU543">
        <v>36.201202000000002</v>
      </c>
      <c r="AV543">
        <v>1.7605633999999998E-2</v>
      </c>
      <c r="AW543" t="s">
        <v>150</v>
      </c>
      <c r="AX543">
        <v>6.66</v>
      </c>
      <c r="AY543">
        <v>559289984</v>
      </c>
      <c r="AZ543">
        <v>52.712000000000003</v>
      </c>
      <c r="BA543">
        <v>246.53713999999999</v>
      </c>
      <c r="BB543">
        <v>-5.4371340000000004</v>
      </c>
      <c r="BC543">
        <v>-2.2054015E-2</v>
      </c>
      <c r="BD543">
        <v>254.33147</v>
      </c>
      <c r="BE543">
        <v>-13.231460999999999</v>
      </c>
      <c r="BF543">
        <v>-5.2024473000000002E-2</v>
      </c>
      <c r="BG543">
        <v>134844817408</v>
      </c>
      <c r="BH543">
        <v>4.5739109999999998</v>
      </c>
      <c r="BI543">
        <v>15</v>
      </c>
      <c r="BJ543">
        <v>0</v>
      </c>
      <c r="BK543" t="b">
        <v>0</v>
      </c>
      <c r="BL543">
        <v>2</v>
      </c>
      <c r="BM543">
        <v>946886400000</v>
      </c>
      <c r="BN543" t="s">
        <v>2366</v>
      </c>
    </row>
    <row r="544" spans="1:66" x14ac:dyDescent="0.2">
      <c r="A544" t="s">
        <v>2368</v>
      </c>
      <c r="C544" t="s">
        <v>142</v>
      </c>
      <c r="D544" t="s">
        <v>143</v>
      </c>
      <c r="E544" t="s">
        <v>162</v>
      </c>
      <c r="F544" t="b">
        <v>0</v>
      </c>
      <c r="G544" t="s">
        <v>49</v>
      </c>
      <c r="H544" t="s">
        <v>2663</v>
      </c>
      <c r="I544" t="s">
        <v>2700</v>
      </c>
      <c r="J544" t="s">
        <v>2369</v>
      </c>
      <c r="K544" t="s">
        <v>2701</v>
      </c>
      <c r="L544" t="s">
        <v>2666</v>
      </c>
      <c r="M544" t="s">
        <v>225</v>
      </c>
      <c r="N544">
        <v>7200000</v>
      </c>
      <c r="O544" t="s">
        <v>2667</v>
      </c>
      <c r="P544" t="b">
        <v>0</v>
      </c>
      <c r="Q544">
        <v>1.5000342999999999E-2</v>
      </c>
      <c r="R544">
        <v>0.14663092999999999</v>
      </c>
      <c r="S544">
        <v>1589538867</v>
      </c>
      <c r="T544">
        <v>10.244999999999999</v>
      </c>
      <c r="U544">
        <v>10.385</v>
      </c>
      <c r="V544" t="s">
        <v>6562</v>
      </c>
      <c r="W544">
        <v>10.24</v>
      </c>
      <c r="X544">
        <v>1729200</v>
      </c>
      <c r="Y544">
        <v>10.23</v>
      </c>
      <c r="Z544">
        <v>0</v>
      </c>
      <c r="AA544">
        <v>0</v>
      </c>
      <c r="AB544">
        <v>0</v>
      </c>
      <c r="AC544">
        <v>0</v>
      </c>
      <c r="AD544" t="s">
        <v>2668</v>
      </c>
      <c r="AE544" t="s">
        <v>49</v>
      </c>
      <c r="AF544">
        <v>10.28</v>
      </c>
      <c r="AG544">
        <v>11132149</v>
      </c>
      <c r="AH544">
        <v>5654368</v>
      </c>
      <c r="AI544">
        <v>1.4049997000000001</v>
      </c>
      <c r="AJ544">
        <v>0.15893662</v>
      </c>
      <c r="AK544" t="s">
        <v>2702</v>
      </c>
      <c r="AL544">
        <v>-5.1349999999999998</v>
      </c>
      <c r="AM544">
        <v>-0.33387517999999999</v>
      </c>
      <c r="AN544">
        <v>8.84</v>
      </c>
      <c r="AO544">
        <v>15.38</v>
      </c>
      <c r="AQ544">
        <v>1596105000</v>
      </c>
      <c r="AR544">
        <v>1596105000</v>
      </c>
      <c r="AS544">
        <v>1596105000</v>
      </c>
      <c r="AT544">
        <v>0.7</v>
      </c>
      <c r="AU544">
        <v>10.014663000000001</v>
      </c>
      <c r="AV544">
        <v>6.8426200000000006E-2</v>
      </c>
      <c r="AW544" t="s">
        <v>150</v>
      </c>
      <c r="AX544">
        <v>1.0229999999999999</v>
      </c>
      <c r="AY544">
        <v>2649969920</v>
      </c>
      <c r="AZ544">
        <v>11.971</v>
      </c>
      <c r="BA544">
        <v>11.096571000000001</v>
      </c>
      <c r="BB544">
        <v>-0.85157110000000003</v>
      </c>
      <c r="BC544">
        <v>-7.6741820000000002E-2</v>
      </c>
      <c r="BD544">
        <v>12.645454000000001</v>
      </c>
      <c r="BE544">
        <v>-2.4004544999999999</v>
      </c>
      <c r="BF544">
        <v>-0.18982746</v>
      </c>
      <c r="BG544">
        <v>27148941312</v>
      </c>
      <c r="BH544">
        <v>0.85581819999999997</v>
      </c>
      <c r="BI544">
        <v>15</v>
      </c>
      <c r="BJ544">
        <v>0</v>
      </c>
      <c r="BK544" t="b">
        <v>0</v>
      </c>
      <c r="BL544">
        <v>2</v>
      </c>
      <c r="BM544">
        <v>946886400000</v>
      </c>
      <c r="BN544" t="s">
        <v>2368</v>
      </c>
    </row>
    <row r="545" spans="1:66" x14ac:dyDescent="0.2">
      <c r="A545" t="s">
        <v>2370</v>
      </c>
      <c r="C545" t="s">
        <v>142</v>
      </c>
      <c r="D545" t="s">
        <v>143</v>
      </c>
      <c r="E545" t="s">
        <v>162</v>
      </c>
      <c r="F545" t="b">
        <v>0</v>
      </c>
      <c r="G545" t="s">
        <v>49</v>
      </c>
      <c r="H545" t="s">
        <v>2663</v>
      </c>
      <c r="I545" t="s">
        <v>2703</v>
      </c>
      <c r="J545" t="s">
        <v>2371</v>
      </c>
      <c r="K545" t="s">
        <v>2704</v>
      </c>
      <c r="L545" t="s">
        <v>2666</v>
      </c>
      <c r="M545" t="s">
        <v>225</v>
      </c>
      <c r="N545">
        <v>7200000</v>
      </c>
      <c r="O545" t="s">
        <v>2667</v>
      </c>
      <c r="P545" t="b">
        <v>0</v>
      </c>
      <c r="Q545">
        <v>-2.350006</v>
      </c>
      <c r="R545">
        <v>-0.56578934000000003</v>
      </c>
      <c r="S545">
        <v>1589538860</v>
      </c>
      <c r="T545">
        <v>413</v>
      </c>
      <c r="U545">
        <v>422.85</v>
      </c>
      <c r="V545" t="s">
        <v>6563</v>
      </c>
      <c r="W545">
        <v>412.9</v>
      </c>
      <c r="X545">
        <v>58141</v>
      </c>
      <c r="Y545">
        <v>415.35</v>
      </c>
      <c r="Z545">
        <v>0</v>
      </c>
      <c r="AA545">
        <v>0</v>
      </c>
      <c r="AB545">
        <v>0</v>
      </c>
      <c r="AC545">
        <v>0</v>
      </c>
      <c r="AD545" t="s">
        <v>2668</v>
      </c>
      <c r="AE545" t="s">
        <v>49</v>
      </c>
      <c r="AF545">
        <v>418.1</v>
      </c>
      <c r="AG545">
        <v>313742</v>
      </c>
      <c r="AH545">
        <v>218133</v>
      </c>
      <c r="AI545">
        <v>64.450010000000006</v>
      </c>
      <c r="AJ545">
        <v>0.18490896000000001</v>
      </c>
      <c r="AK545" t="s">
        <v>2705</v>
      </c>
      <c r="AL545">
        <v>-201.90002000000001</v>
      </c>
      <c r="AM545">
        <v>-0.32834609999999997</v>
      </c>
      <c r="AN545">
        <v>348.55</v>
      </c>
      <c r="AO545">
        <v>614.9</v>
      </c>
      <c r="AQ545">
        <v>1595959200</v>
      </c>
      <c r="AR545">
        <v>1595959200</v>
      </c>
      <c r="AS545">
        <v>1595959200</v>
      </c>
      <c r="AT545">
        <v>11.5</v>
      </c>
      <c r="AU545">
        <v>22.451751999999999</v>
      </c>
      <c r="AV545">
        <v>2.7687492000000001E-2</v>
      </c>
      <c r="AW545" t="s">
        <v>150</v>
      </c>
      <c r="AX545">
        <v>18.395</v>
      </c>
      <c r="AY545">
        <v>125018000</v>
      </c>
      <c r="AZ545">
        <v>82.212999999999994</v>
      </c>
      <c r="BA545">
        <v>464.36430000000001</v>
      </c>
      <c r="BB545">
        <v>-51.364289999999997</v>
      </c>
      <c r="BC545">
        <v>-0.11061206</v>
      </c>
      <c r="BD545">
        <v>521.56780000000003</v>
      </c>
      <c r="BE545">
        <v>-108.56780999999999</v>
      </c>
      <c r="BF545">
        <v>-0.20815665999999999</v>
      </c>
      <c r="BG545">
        <v>51632435200</v>
      </c>
      <c r="BH545">
        <v>5.0235367000000002</v>
      </c>
      <c r="BI545">
        <v>15</v>
      </c>
      <c r="BJ545">
        <v>0</v>
      </c>
      <c r="BK545" t="b">
        <v>0</v>
      </c>
      <c r="BL545">
        <v>2</v>
      </c>
      <c r="BM545">
        <v>946886400000</v>
      </c>
      <c r="BN545" t="s">
        <v>2370</v>
      </c>
    </row>
    <row r="546" spans="1:66" x14ac:dyDescent="0.2">
      <c r="A546" t="s">
        <v>2372</v>
      </c>
      <c r="C546" t="s">
        <v>142</v>
      </c>
      <c r="D546" t="s">
        <v>143</v>
      </c>
      <c r="E546" t="s">
        <v>162</v>
      </c>
      <c r="F546" t="b">
        <v>0</v>
      </c>
      <c r="G546" t="s">
        <v>49</v>
      </c>
      <c r="H546" t="s">
        <v>2663</v>
      </c>
      <c r="I546" t="s">
        <v>2706</v>
      </c>
      <c r="J546" t="s">
        <v>2373</v>
      </c>
      <c r="K546" t="s">
        <v>2707</v>
      </c>
      <c r="L546" t="s">
        <v>2666</v>
      </c>
      <c r="M546" t="s">
        <v>225</v>
      </c>
      <c r="N546">
        <v>7200000</v>
      </c>
      <c r="O546" t="s">
        <v>2667</v>
      </c>
      <c r="P546" t="b">
        <v>0</v>
      </c>
      <c r="Q546">
        <v>0.20000076</v>
      </c>
      <c r="R546">
        <v>0.85506959999999999</v>
      </c>
      <c r="S546">
        <v>1589538848</v>
      </c>
      <c r="T546">
        <v>23.59</v>
      </c>
      <c r="U546">
        <v>24</v>
      </c>
      <c r="V546" t="s">
        <v>6270</v>
      </c>
      <c r="W546">
        <v>23.52</v>
      </c>
      <c r="X546">
        <v>258559</v>
      </c>
      <c r="Y546">
        <v>23.39</v>
      </c>
      <c r="Z546">
        <v>0</v>
      </c>
      <c r="AA546">
        <v>0</v>
      </c>
      <c r="AB546">
        <v>0</v>
      </c>
      <c r="AC546">
        <v>0</v>
      </c>
      <c r="AD546" t="s">
        <v>2668</v>
      </c>
      <c r="AE546" t="s">
        <v>49</v>
      </c>
      <c r="AF546">
        <v>23.68</v>
      </c>
      <c r="AG546">
        <v>2337479</v>
      </c>
      <c r="AH546">
        <v>1237546</v>
      </c>
      <c r="AI546">
        <v>7.1819990000000002</v>
      </c>
      <c r="AJ546">
        <v>0.43771324</v>
      </c>
      <c r="AK546" t="s">
        <v>2708</v>
      </c>
      <c r="AL546">
        <v>-15.974997999999999</v>
      </c>
      <c r="AM546">
        <v>-0.40376592</v>
      </c>
      <c r="AN546">
        <v>16.408000000000001</v>
      </c>
      <c r="AO546">
        <v>39.564999999999998</v>
      </c>
      <c r="AQ546">
        <v>1596132000</v>
      </c>
      <c r="AR546">
        <v>1596132000</v>
      </c>
      <c r="AS546">
        <v>1596132000</v>
      </c>
      <c r="AT546">
        <v>1.38</v>
      </c>
      <c r="AU546">
        <v>9.1434119999999997</v>
      </c>
      <c r="AV546">
        <v>5.8999572E-2</v>
      </c>
      <c r="AW546" t="s">
        <v>150</v>
      </c>
      <c r="AX546">
        <v>2.58</v>
      </c>
      <c r="AY546">
        <v>544683008</v>
      </c>
      <c r="AZ546">
        <v>35.817</v>
      </c>
      <c r="BA546">
        <v>23.914715000000001</v>
      </c>
      <c r="BB546">
        <v>-0.32471465999999999</v>
      </c>
      <c r="BC546">
        <v>-1.3578027499999999E-2</v>
      </c>
      <c r="BD546">
        <v>31.813041999999999</v>
      </c>
      <c r="BE546">
        <v>-8.2230419999999995</v>
      </c>
      <c r="BF546">
        <v>-0.25848019999999999</v>
      </c>
      <c r="BG546">
        <v>12849072128</v>
      </c>
      <c r="BH546">
        <v>0.65862580000000004</v>
      </c>
      <c r="BI546">
        <v>15</v>
      </c>
      <c r="BJ546">
        <v>0</v>
      </c>
      <c r="BK546" t="b">
        <v>0</v>
      </c>
      <c r="BL546">
        <v>2</v>
      </c>
      <c r="BM546">
        <v>946886400000</v>
      </c>
      <c r="BN546" t="s">
        <v>2372</v>
      </c>
    </row>
    <row r="547" spans="1:66" x14ac:dyDescent="0.2">
      <c r="A547" t="s">
        <v>2374</v>
      </c>
      <c r="C547" t="s">
        <v>142</v>
      </c>
      <c r="D547" t="s">
        <v>143</v>
      </c>
      <c r="E547" t="s">
        <v>162</v>
      </c>
      <c r="F547" t="b">
        <v>0</v>
      </c>
      <c r="G547" t="s">
        <v>49</v>
      </c>
      <c r="H547" t="s">
        <v>2663</v>
      </c>
      <c r="I547" t="s">
        <v>2709</v>
      </c>
      <c r="J547" t="s">
        <v>2375</v>
      </c>
      <c r="K547" t="s">
        <v>2710</v>
      </c>
      <c r="L547" t="s">
        <v>2666</v>
      </c>
      <c r="M547" t="s">
        <v>225</v>
      </c>
      <c r="N547">
        <v>7200000</v>
      </c>
      <c r="O547" t="s">
        <v>2667</v>
      </c>
      <c r="P547" t="b">
        <v>0</v>
      </c>
      <c r="Q547">
        <v>0.29500008</v>
      </c>
      <c r="R547">
        <v>1.5550873999999999</v>
      </c>
      <c r="S547">
        <v>1589538848</v>
      </c>
      <c r="T547">
        <v>19.265000000000001</v>
      </c>
      <c r="U547">
        <v>19.335000000000001</v>
      </c>
      <c r="V547" t="s">
        <v>6564</v>
      </c>
      <c r="W547">
        <v>19.055</v>
      </c>
      <c r="X547">
        <v>989745</v>
      </c>
      <c r="Y547">
        <v>18.97</v>
      </c>
      <c r="Z547">
        <v>0</v>
      </c>
      <c r="AA547">
        <v>0</v>
      </c>
      <c r="AB547">
        <v>0</v>
      </c>
      <c r="AC547">
        <v>0</v>
      </c>
      <c r="AD547" t="s">
        <v>2668</v>
      </c>
      <c r="AE547" t="s">
        <v>49</v>
      </c>
      <c r="AF547">
        <v>19.055</v>
      </c>
      <c r="AG547">
        <v>4944181</v>
      </c>
      <c r="AH547">
        <v>2542431</v>
      </c>
      <c r="AI547">
        <v>2.6649989999999999</v>
      </c>
      <c r="AJ547">
        <v>0.16054209999999999</v>
      </c>
      <c r="AK547" t="s">
        <v>2711</v>
      </c>
      <c r="AL547">
        <v>-7.1550007000000004</v>
      </c>
      <c r="AM547">
        <v>-0.27081758</v>
      </c>
      <c r="AN547">
        <v>16.600000000000001</v>
      </c>
      <c r="AO547">
        <v>26.42</v>
      </c>
      <c r="AQ547">
        <v>1581624000</v>
      </c>
      <c r="AR547">
        <v>1595527200</v>
      </c>
      <c r="AS547">
        <v>1595872800</v>
      </c>
      <c r="AT547">
        <v>0.6</v>
      </c>
      <c r="AU547">
        <v>15.050781000000001</v>
      </c>
      <c r="AV547">
        <v>3.162889E-2</v>
      </c>
      <c r="AW547" t="s">
        <v>150</v>
      </c>
      <c r="AX547">
        <v>1.28</v>
      </c>
      <c r="AY547">
        <v>1147920000</v>
      </c>
      <c r="AZ547">
        <v>13.116</v>
      </c>
      <c r="BA547">
        <v>19.983000000000001</v>
      </c>
      <c r="BB547">
        <v>-0.71800039999999998</v>
      </c>
      <c r="BC547">
        <v>-3.5930562999999999E-2</v>
      </c>
      <c r="BD547">
        <v>23.279335</v>
      </c>
      <c r="BE547">
        <v>-4.0143355999999999</v>
      </c>
      <c r="BF547">
        <v>-0.17244202</v>
      </c>
      <c r="BG547">
        <v>22114678784</v>
      </c>
      <c r="BH547">
        <v>1.4688166</v>
      </c>
      <c r="BI547">
        <v>15</v>
      </c>
      <c r="BJ547">
        <v>0</v>
      </c>
      <c r="BK547" t="b">
        <v>0</v>
      </c>
      <c r="BL547">
        <v>2</v>
      </c>
      <c r="BM547">
        <v>946886400000</v>
      </c>
      <c r="BN547" t="s">
        <v>2374</v>
      </c>
    </row>
    <row r="548" spans="1:66" x14ac:dyDescent="0.2">
      <c r="A548" t="s">
        <v>2376</v>
      </c>
      <c r="C548" t="s">
        <v>142</v>
      </c>
      <c r="D548" t="s">
        <v>143</v>
      </c>
      <c r="E548" t="s">
        <v>162</v>
      </c>
      <c r="F548" t="b">
        <v>0</v>
      </c>
      <c r="G548" t="s">
        <v>49</v>
      </c>
      <c r="H548" t="s">
        <v>2663</v>
      </c>
      <c r="I548" t="s">
        <v>2712</v>
      </c>
      <c r="J548" t="s">
        <v>2377</v>
      </c>
      <c r="K548" t="s">
        <v>2713</v>
      </c>
      <c r="L548" t="s">
        <v>2666</v>
      </c>
      <c r="M548" t="s">
        <v>225</v>
      </c>
      <c r="N548">
        <v>7200000</v>
      </c>
      <c r="O548" t="s">
        <v>2667</v>
      </c>
      <c r="P548" t="b">
        <v>0</v>
      </c>
      <c r="Q548">
        <v>3.8000106999999998E-2</v>
      </c>
      <c r="R548">
        <v>0.32083845</v>
      </c>
      <c r="S548">
        <v>1589538867</v>
      </c>
      <c r="T548">
        <v>11.882</v>
      </c>
      <c r="U548">
        <v>12.28</v>
      </c>
      <c r="V548" t="s">
        <v>6565</v>
      </c>
      <c r="W548">
        <v>11.842000000000001</v>
      </c>
      <c r="X548">
        <v>2784753</v>
      </c>
      <c r="Y548">
        <v>11.843999999999999</v>
      </c>
      <c r="Z548">
        <v>0</v>
      </c>
      <c r="AA548">
        <v>0</v>
      </c>
      <c r="AB548">
        <v>0</v>
      </c>
      <c r="AC548">
        <v>0</v>
      </c>
      <c r="AD548" t="s">
        <v>2668</v>
      </c>
      <c r="AE548" t="s">
        <v>49</v>
      </c>
      <c r="AF548">
        <v>12.061999999999999</v>
      </c>
      <c r="AG548">
        <v>7957109</v>
      </c>
      <c r="AH548">
        <v>6498835</v>
      </c>
      <c r="AI548">
        <v>0.53600024999999996</v>
      </c>
      <c r="AJ548">
        <v>4.724134E-2</v>
      </c>
      <c r="AK548" t="s">
        <v>2714</v>
      </c>
      <c r="AL548">
        <v>-20.347999999999999</v>
      </c>
      <c r="AM548">
        <v>-0.63133729999999999</v>
      </c>
      <c r="AN548">
        <v>11.346</v>
      </c>
      <c r="AO548">
        <v>32.229999999999997</v>
      </c>
      <c r="AQ548">
        <v>1596466740</v>
      </c>
      <c r="AR548">
        <v>1596466740</v>
      </c>
      <c r="AS548">
        <v>1596466740</v>
      </c>
      <c r="AT548">
        <v>2.2000000000000002</v>
      </c>
      <c r="AU548">
        <v>6.801374</v>
      </c>
      <c r="AV548">
        <v>0.18574806999999999</v>
      </c>
      <c r="AW548" t="s">
        <v>150</v>
      </c>
      <c r="AX548">
        <v>1.7470000000000001</v>
      </c>
      <c r="AY548">
        <v>839862976</v>
      </c>
      <c r="AZ548">
        <v>73.527000000000001</v>
      </c>
      <c r="BA548">
        <v>14.041029</v>
      </c>
      <c r="BB548">
        <v>-2.1590289999999999</v>
      </c>
      <c r="BC548">
        <v>-0.15376571999999999</v>
      </c>
      <c r="BD548">
        <v>24.370236999999999</v>
      </c>
      <c r="BE548">
        <v>-12.488237</v>
      </c>
      <c r="BF548">
        <v>-0.51243806000000003</v>
      </c>
      <c r="BG548">
        <v>9979251712</v>
      </c>
      <c r="BH548">
        <v>0.16160050000000001</v>
      </c>
      <c r="BI548">
        <v>15</v>
      </c>
      <c r="BJ548">
        <v>0</v>
      </c>
      <c r="BK548" t="b">
        <v>0</v>
      </c>
      <c r="BL548">
        <v>2</v>
      </c>
      <c r="BM548">
        <v>946886400000</v>
      </c>
      <c r="BN548" t="s">
        <v>2376</v>
      </c>
    </row>
    <row r="549" spans="1:66" x14ac:dyDescent="0.2">
      <c r="A549" t="s">
        <v>2378</v>
      </c>
      <c r="C549" t="s">
        <v>142</v>
      </c>
      <c r="D549" t="s">
        <v>143</v>
      </c>
      <c r="E549" t="s">
        <v>162</v>
      </c>
      <c r="F549" t="b">
        <v>0</v>
      </c>
      <c r="G549" t="s">
        <v>49</v>
      </c>
      <c r="H549" t="s">
        <v>2663</v>
      </c>
      <c r="I549" t="s">
        <v>2715</v>
      </c>
      <c r="J549" t="s">
        <v>2379</v>
      </c>
      <c r="K549" t="s">
        <v>2716</v>
      </c>
      <c r="L549" t="s">
        <v>2666</v>
      </c>
      <c r="M549" t="s">
        <v>225</v>
      </c>
      <c r="N549">
        <v>7200000</v>
      </c>
      <c r="O549" t="s">
        <v>2667</v>
      </c>
      <c r="P549" t="b">
        <v>0</v>
      </c>
      <c r="Q549">
        <v>0.22000122</v>
      </c>
      <c r="R549">
        <v>0.38529112999999998</v>
      </c>
      <c r="S549">
        <v>1589538861</v>
      </c>
      <c r="T549">
        <v>57.32</v>
      </c>
      <c r="U549">
        <v>58.3</v>
      </c>
      <c r="V549" t="s">
        <v>6566</v>
      </c>
      <c r="W549">
        <v>57.32</v>
      </c>
      <c r="X549">
        <v>89221</v>
      </c>
      <c r="Y549">
        <v>57.1</v>
      </c>
      <c r="AD549" t="s">
        <v>2668</v>
      </c>
      <c r="AE549" t="s">
        <v>49</v>
      </c>
      <c r="AF549">
        <v>57.5</v>
      </c>
      <c r="AG549">
        <v>781658</v>
      </c>
      <c r="AH549">
        <v>397833</v>
      </c>
      <c r="AI549">
        <v>11.41</v>
      </c>
      <c r="AJ549">
        <v>0.24852973</v>
      </c>
      <c r="AK549" t="s">
        <v>2717</v>
      </c>
      <c r="AL549">
        <v>-20.620003000000001</v>
      </c>
      <c r="AM549">
        <v>-0.26456252000000002</v>
      </c>
      <c r="AN549">
        <v>45.91</v>
      </c>
      <c r="AO549">
        <v>77.94</v>
      </c>
      <c r="AQ549">
        <v>1596173400</v>
      </c>
      <c r="AR549">
        <v>1596173400</v>
      </c>
      <c r="AS549">
        <v>1596173400</v>
      </c>
      <c r="AT549">
        <v>1.421</v>
      </c>
      <c r="AU549">
        <v>19.011607999999999</v>
      </c>
      <c r="AV549">
        <v>2.4886164999999998E-2</v>
      </c>
      <c r="AW549" t="s">
        <v>150</v>
      </c>
      <c r="AX549">
        <v>3.0150000000000001</v>
      </c>
      <c r="AY549">
        <v>266751008</v>
      </c>
      <c r="AZ549">
        <v>19.504999999999999</v>
      </c>
      <c r="BA549">
        <v>58.825139999999998</v>
      </c>
      <c r="BB549">
        <v>-1.5051422000000001</v>
      </c>
      <c r="BC549">
        <v>-2.5586716999999998E-2</v>
      </c>
      <c r="BD549">
        <v>67.610349999999997</v>
      </c>
      <c r="BE549">
        <v>-10.290352</v>
      </c>
      <c r="BF549">
        <v>-0.15220083000000001</v>
      </c>
      <c r="BG549">
        <v>15290167296</v>
      </c>
      <c r="BH549">
        <v>2.9387338000000001</v>
      </c>
      <c r="BI549">
        <v>15</v>
      </c>
      <c r="BJ549">
        <v>0</v>
      </c>
      <c r="BK549" t="b">
        <v>0</v>
      </c>
      <c r="BL549">
        <v>2</v>
      </c>
      <c r="BM549">
        <v>1144393200000</v>
      </c>
      <c r="BN549" t="s">
        <v>2378</v>
      </c>
    </row>
    <row r="550" spans="1:66" x14ac:dyDescent="0.2">
      <c r="A550" t="s">
        <v>2380</v>
      </c>
      <c r="C550" t="s">
        <v>142</v>
      </c>
      <c r="D550" t="s">
        <v>143</v>
      </c>
      <c r="E550" t="s">
        <v>162</v>
      </c>
      <c r="F550" t="b">
        <v>0</v>
      </c>
      <c r="G550" t="s">
        <v>49</v>
      </c>
      <c r="H550" t="s">
        <v>2663</v>
      </c>
      <c r="I550" t="s">
        <v>2718</v>
      </c>
      <c r="J550" t="s">
        <v>2381</v>
      </c>
      <c r="K550" t="s">
        <v>2719</v>
      </c>
      <c r="L550" t="s">
        <v>2666</v>
      </c>
      <c r="M550" t="s">
        <v>225</v>
      </c>
      <c r="N550">
        <v>7200000</v>
      </c>
      <c r="O550" t="s">
        <v>2667</v>
      </c>
      <c r="P550" t="b">
        <v>0</v>
      </c>
      <c r="Q550">
        <v>2.0400010000000002</v>
      </c>
      <c r="R550">
        <v>3.3095406999999999</v>
      </c>
      <c r="S550">
        <v>1589538844</v>
      </c>
      <c r="T550">
        <v>63.68</v>
      </c>
      <c r="U550">
        <v>64.58</v>
      </c>
      <c r="V550" t="s">
        <v>6567</v>
      </c>
      <c r="W550">
        <v>61.62</v>
      </c>
      <c r="X550">
        <v>78430</v>
      </c>
      <c r="Y550">
        <v>61.64</v>
      </c>
      <c r="Z550">
        <v>0</v>
      </c>
      <c r="AA550">
        <v>0</v>
      </c>
      <c r="AB550">
        <v>0</v>
      </c>
      <c r="AC550">
        <v>0</v>
      </c>
      <c r="AD550" t="s">
        <v>2668</v>
      </c>
      <c r="AE550" t="s">
        <v>49</v>
      </c>
      <c r="AF550">
        <v>61.62</v>
      </c>
      <c r="AG550">
        <v>568826</v>
      </c>
      <c r="AH550">
        <v>245236</v>
      </c>
      <c r="AI550">
        <v>20.420002</v>
      </c>
      <c r="AJ550">
        <v>0.47202966000000002</v>
      </c>
      <c r="AK550" t="s">
        <v>2720</v>
      </c>
      <c r="AL550">
        <v>-18.779999</v>
      </c>
      <c r="AM550">
        <v>-0.22774676999999999</v>
      </c>
      <c r="AN550">
        <v>43.26</v>
      </c>
      <c r="AO550">
        <v>82.46</v>
      </c>
      <c r="AQ550">
        <v>1595826000</v>
      </c>
      <c r="AR550">
        <v>1595826000</v>
      </c>
      <c r="AS550">
        <v>1595826000</v>
      </c>
      <c r="AT550">
        <v>1.4</v>
      </c>
      <c r="AU550">
        <v>2.017744</v>
      </c>
      <c r="AV550">
        <v>2.2712525000000001E-2</v>
      </c>
      <c r="AW550" t="s">
        <v>150</v>
      </c>
      <c r="AX550">
        <v>31.56</v>
      </c>
      <c r="AY550">
        <v>108928000</v>
      </c>
      <c r="AZ550">
        <v>65.128</v>
      </c>
      <c r="BA550">
        <v>62.481715999999999</v>
      </c>
      <c r="BB550">
        <v>1.1982841</v>
      </c>
      <c r="BC550">
        <v>1.9178158000000001E-2</v>
      </c>
      <c r="BD550">
        <v>69.771540000000002</v>
      </c>
      <c r="BE550">
        <v>-6.0915375000000003</v>
      </c>
      <c r="BF550">
        <v>-8.7306910000000001E-2</v>
      </c>
      <c r="BG550">
        <v>6936535040</v>
      </c>
      <c r="BH550">
        <v>0.97776689999999999</v>
      </c>
      <c r="BI550">
        <v>15</v>
      </c>
      <c r="BJ550">
        <v>0</v>
      </c>
      <c r="BK550" t="b">
        <v>0</v>
      </c>
      <c r="BL550">
        <v>2</v>
      </c>
      <c r="BM550">
        <v>946886400000</v>
      </c>
      <c r="BN550" t="s">
        <v>2380</v>
      </c>
    </row>
    <row r="551" spans="1:66" x14ac:dyDescent="0.2">
      <c r="A551" t="s">
        <v>2382</v>
      </c>
      <c r="C551" t="s">
        <v>142</v>
      </c>
      <c r="D551" t="s">
        <v>143</v>
      </c>
      <c r="E551" t="s">
        <v>162</v>
      </c>
      <c r="F551" t="b">
        <v>0</v>
      </c>
      <c r="G551" t="s">
        <v>49</v>
      </c>
      <c r="H551" t="s">
        <v>2663</v>
      </c>
      <c r="I551" t="s">
        <v>2721</v>
      </c>
      <c r="J551" t="s">
        <v>2383</v>
      </c>
      <c r="K551" t="s">
        <v>2722</v>
      </c>
      <c r="L551" t="s">
        <v>2666</v>
      </c>
      <c r="M551" t="s">
        <v>225</v>
      </c>
      <c r="N551">
        <v>7200000</v>
      </c>
      <c r="O551" t="s">
        <v>2667</v>
      </c>
      <c r="P551" t="b">
        <v>0</v>
      </c>
      <c r="Q551">
        <v>1.25</v>
      </c>
      <c r="R551">
        <v>1.1150758000000001</v>
      </c>
      <c r="S551">
        <v>1589538865</v>
      </c>
      <c r="T551">
        <v>113.35</v>
      </c>
      <c r="U551">
        <v>114.15</v>
      </c>
      <c r="V551" t="s">
        <v>6271</v>
      </c>
      <c r="W551">
        <v>112.75</v>
      </c>
      <c r="X551">
        <v>336758</v>
      </c>
      <c r="Y551">
        <v>112.1</v>
      </c>
      <c r="Z551">
        <v>0</v>
      </c>
      <c r="AA551">
        <v>0</v>
      </c>
      <c r="AB551">
        <v>0</v>
      </c>
      <c r="AC551">
        <v>0</v>
      </c>
      <c r="AD551" t="s">
        <v>2668</v>
      </c>
      <c r="AE551" t="s">
        <v>49</v>
      </c>
      <c r="AF551">
        <v>112.75</v>
      </c>
      <c r="AG551">
        <v>1525893</v>
      </c>
      <c r="AH551">
        <v>838431</v>
      </c>
      <c r="AI551">
        <v>18.489998</v>
      </c>
      <c r="AJ551">
        <v>0.19491881</v>
      </c>
      <c r="AK551" t="s">
        <v>2723</v>
      </c>
      <c r="AL551">
        <v>-27.349997999999999</v>
      </c>
      <c r="AM551">
        <v>-0.19438522</v>
      </c>
      <c r="AN551">
        <v>94.86</v>
      </c>
      <c r="AO551">
        <v>140.69999999999999</v>
      </c>
      <c r="AQ551">
        <v>1596105000</v>
      </c>
      <c r="AR551">
        <v>1596105000</v>
      </c>
      <c r="AS551">
        <v>1596105000</v>
      </c>
      <c r="AT551">
        <v>2.7</v>
      </c>
      <c r="AU551">
        <v>23.964058000000001</v>
      </c>
      <c r="AV551">
        <v>2.4085638999999999E-2</v>
      </c>
      <c r="AW551" t="s">
        <v>150</v>
      </c>
      <c r="AX551">
        <v>4.7300000000000004</v>
      </c>
      <c r="AY551">
        <v>471412000</v>
      </c>
      <c r="AZ551">
        <v>40.023000000000003</v>
      </c>
      <c r="BA551">
        <v>116.89713999999999</v>
      </c>
      <c r="BB551">
        <v>-3.547142</v>
      </c>
      <c r="BC551">
        <v>-3.034413E-2</v>
      </c>
      <c r="BD551">
        <v>122.21902</v>
      </c>
      <c r="BE551">
        <v>-8.8690189999999998</v>
      </c>
      <c r="BF551">
        <v>-7.2566599999999995E-2</v>
      </c>
      <c r="BG551">
        <v>53434548224</v>
      </c>
      <c r="BH551">
        <v>2.8321215999999998</v>
      </c>
      <c r="BI551">
        <v>15</v>
      </c>
      <c r="BJ551">
        <v>0</v>
      </c>
      <c r="BK551" t="b">
        <v>0</v>
      </c>
      <c r="BL551">
        <v>2</v>
      </c>
      <c r="BM551">
        <v>946886400000</v>
      </c>
      <c r="BN551" t="s">
        <v>2382</v>
      </c>
    </row>
    <row r="552" spans="1:66" x14ac:dyDescent="0.2">
      <c r="A552" t="s">
        <v>2384</v>
      </c>
      <c r="C552" t="s">
        <v>142</v>
      </c>
      <c r="D552" t="s">
        <v>143</v>
      </c>
      <c r="E552" t="s">
        <v>162</v>
      </c>
      <c r="F552" t="b">
        <v>0</v>
      </c>
      <c r="G552" t="s">
        <v>49</v>
      </c>
      <c r="H552" t="s">
        <v>2663</v>
      </c>
      <c r="I552" t="s">
        <v>2724</v>
      </c>
      <c r="J552" t="s">
        <v>2385</v>
      </c>
      <c r="K552" t="s">
        <v>2725</v>
      </c>
      <c r="L552" t="s">
        <v>2666</v>
      </c>
      <c r="M552" t="s">
        <v>225</v>
      </c>
      <c r="N552">
        <v>7200000</v>
      </c>
      <c r="O552" t="s">
        <v>2667</v>
      </c>
      <c r="P552" t="b">
        <v>0</v>
      </c>
      <c r="Q552">
        <v>1.7799988</v>
      </c>
      <c r="R552">
        <v>2.1867306000000002</v>
      </c>
      <c r="S552">
        <v>1589538866</v>
      </c>
      <c r="T552">
        <v>83.18</v>
      </c>
      <c r="U552">
        <v>83.82</v>
      </c>
      <c r="V552" t="s">
        <v>6568</v>
      </c>
      <c r="W552">
        <v>82</v>
      </c>
      <c r="X552">
        <v>82660</v>
      </c>
      <c r="Y552">
        <v>81.400000000000006</v>
      </c>
      <c r="Z552">
        <v>0</v>
      </c>
      <c r="AA552">
        <v>0</v>
      </c>
      <c r="AB552">
        <v>0</v>
      </c>
      <c r="AC552">
        <v>0</v>
      </c>
      <c r="AD552" t="s">
        <v>2668</v>
      </c>
      <c r="AE552" t="s">
        <v>49</v>
      </c>
      <c r="AF552">
        <v>82.22</v>
      </c>
      <c r="AG552">
        <v>671267</v>
      </c>
      <c r="AH552">
        <v>317071</v>
      </c>
      <c r="AI552">
        <v>15.18</v>
      </c>
      <c r="AJ552">
        <v>0.2232353</v>
      </c>
      <c r="AK552" t="s">
        <v>2726</v>
      </c>
      <c r="AL552">
        <v>-36.32</v>
      </c>
      <c r="AM552">
        <v>-0.30393304999999998</v>
      </c>
      <c r="AN552">
        <v>68</v>
      </c>
      <c r="AO552">
        <v>119.5</v>
      </c>
      <c r="AQ552">
        <v>1595864700</v>
      </c>
      <c r="AR552">
        <v>1595864700</v>
      </c>
      <c r="AS552">
        <v>1595864700</v>
      </c>
      <c r="AT552">
        <v>3.85</v>
      </c>
      <c r="AU552">
        <v>8.6107659999999999</v>
      </c>
      <c r="AV552">
        <v>4.7297295000000003E-2</v>
      </c>
      <c r="AW552" t="s">
        <v>150</v>
      </c>
      <c r="AX552">
        <v>9.66</v>
      </c>
      <c r="AY552">
        <v>178604000</v>
      </c>
      <c r="AZ552">
        <v>74.042000000000002</v>
      </c>
      <c r="BA552">
        <v>84.42</v>
      </c>
      <c r="BB552">
        <v>-1.2399979000000001</v>
      </c>
      <c r="BC552">
        <v>-1.4688438E-2</v>
      </c>
      <c r="BD552">
        <v>99.815314999999998</v>
      </c>
      <c r="BE552">
        <v>-16.635314999999999</v>
      </c>
      <c r="BF552">
        <v>-0.16666095</v>
      </c>
      <c r="BG552">
        <v>14856281088</v>
      </c>
      <c r="BH552">
        <v>1.1234164</v>
      </c>
      <c r="BI552">
        <v>15</v>
      </c>
      <c r="BJ552">
        <v>0</v>
      </c>
      <c r="BK552" t="b">
        <v>0</v>
      </c>
      <c r="BL552">
        <v>2</v>
      </c>
      <c r="BM552">
        <v>946886400000</v>
      </c>
      <c r="BN552" t="s">
        <v>2384</v>
      </c>
    </row>
    <row r="553" spans="1:66" x14ac:dyDescent="0.2">
      <c r="A553" t="s">
        <v>2386</v>
      </c>
      <c r="C553" t="s">
        <v>142</v>
      </c>
      <c r="D553" t="s">
        <v>143</v>
      </c>
      <c r="E553" t="s">
        <v>162</v>
      </c>
      <c r="F553" t="b">
        <v>0</v>
      </c>
      <c r="G553" t="s">
        <v>49</v>
      </c>
      <c r="H553" t="s">
        <v>2663</v>
      </c>
      <c r="I553" t="s">
        <v>2727</v>
      </c>
      <c r="J553" t="s">
        <v>2387</v>
      </c>
      <c r="K553" t="s">
        <v>2728</v>
      </c>
      <c r="L553" t="s">
        <v>2666</v>
      </c>
      <c r="M553" t="s">
        <v>225</v>
      </c>
      <c r="N553">
        <v>7200000</v>
      </c>
      <c r="O553" t="s">
        <v>2667</v>
      </c>
      <c r="P553" t="b">
        <v>0</v>
      </c>
      <c r="Q553">
        <v>0.17000008</v>
      </c>
      <c r="R553">
        <v>0.82046370000000002</v>
      </c>
      <c r="S553">
        <v>1589538859</v>
      </c>
      <c r="T553">
        <v>20.89</v>
      </c>
      <c r="U553">
        <v>21.52</v>
      </c>
      <c r="V553" t="s">
        <v>6569</v>
      </c>
      <c r="W553">
        <v>20.83</v>
      </c>
      <c r="X553">
        <v>339313</v>
      </c>
      <c r="Y553">
        <v>20.72</v>
      </c>
      <c r="Z553">
        <v>0</v>
      </c>
      <c r="AA553">
        <v>0</v>
      </c>
      <c r="AB553">
        <v>0</v>
      </c>
      <c r="AC553">
        <v>0</v>
      </c>
      <c r="AD553" t="s">
        <v>2668</v>
      </c>
      <c r="AE553" t="s">
        <v>49</v>
      </c>
      <c r="AF553">
        <v>21.38</v>
      </c>
      <c r="AG553">
        <v>1718381</v>
      </c>
      <c r="AH553">
        <v>1034335</v>
      </c>
      <c r="AI553">
        <v>0.73999979999999999</v>
      </c>
      <c r="AJ553">
        <v>3.6724555999999998E-2</v>
      </c>
      <c r="AK553" t="s">
        <v>2729</v>
      </c>
      <c r="AL553">
        <v>-21.690002</v>
      </c>
      <c r="AM553">
        <v>-0.50939409999999996</v>
      </c>
      <c r="AN553">
        <v>20.149999999999999</v>
      </c>
      <c r="AO553">
        <v>42.58</v>
      </c>
      <c r="AQ553">
        <v>1582183800</v>
      </c>
      <c r="AR553">
        <v>1596038400</v>
      </c>
      <c r="AS553">
        <v>1596484800</v>
      </c>
      <c r="AT553">
        <v>1.05</v>
      </c>
      <c r="AU553">
        <v>13.460051</v>
      </c>
      <c r="AV553">
        <v>5.0675675000000003E-2</v>
      </c>
      <c r="AW553" t="s">
        <v>150</v>
      </c>
      <c r="AX553">
        <v>1.552</v>
      </c>
      <c r="AY553">
        <v>233858000</v>
      </c>
      <c r="AZ553">
        <v>25.57</v>
      </c>
      <c r="BA553">
        <v>25.159427999999998</v>
      </c>
      <c r="BB553">
        <v>-4.2694283000000004</v>
      </c>
      <c r="BC553">
        <v>-0.16969496000000001</v>
      </c>
      <c r="BD553">
        <v>34.182029999999997</v>
      </c>
      <c r="BE553">
        <v>-13.29203</v>
      </c>
      <c r="BF553">
        <v>-0.38886019999999999</v>
      </c>
      <c r="BG553">
        <v>4885293568</v>
      </c>
      <c r="BH553">
        <v>0.81697302999999999</v>
      </c>
      <c r="BI553">
        <v>15</v>
      </c>
      <c r="BJ553">
        <v>0</v>
      </c>
      <c r="BK553" t="b">
        <v>0</v>
      </c>
      <c r="BL553">
        <v>2</v>
      </c>
      <c r="BM553">
        <v>946886400000</v>
      </c>
      <c r="BN553" t="s">
        <v>2386</v>
      </c>
    </row>
    <row r="554" spans="1:66" x14ac:dyDescent="0.2">
      <c r="A554" t="s">
        <v>2388</v>
      </c>
      <c r="C554" t="s">
        <v>142</v>
      </c>
      <c r="D554" t="s">
        <v>143</v>
      </c>
      <c r="E554" t="s">
        <v>162</v>
      </c>
      <c r="F554" t="b">
        <v>0</v>
      </c>
      <c r="G554" t="s">
        <v>49</v>
      </c>
      <c r="H554" t="s">
        <v>2663</v>
      </c>
      <c r="I554" t="s">
        <v>2730</v>
      </c>
      <c r="J554" t="s">
        <v>2389</v>
      </c>
      <c r="K554" t="s">
        <v>2731</v>
      </c>
      <c r="L554" t="s">
        <v>2666</v>
      </c>
      <c r="M554" t="s">
        <v>225</v>
      </c>
      <c r="N554">
        <v>7200000</v>
      </c>
      <c r="O554" t="s">
        <v>2667</v>
      </c>
      <c r="P554" t="b">
        <v>0</v>
      </c>
      <c r="Q554">
        <v>0.45999908</v>
      </c>
      <c r="R554">
        <v>0.74241299999999999</v>
      </c>
      <c r="S554">
        <v>1589538825</v>
      </c>
      <c r="T554">
        <v>62.42</v>
      </c>
      <c r="U554">
        <v>63.3</v>
      </c>
      <c r="V554" t="s">
        <v>6570</v>
      </c>
      <c r="W554">
        <v>62.14</v>
      </c>
      <c r="X554">
        <v>50060</v>
      </c>
      <c r="Y554">
        <v>61.96</v>
      </c>
      <c r="AD554" t="s">
        <v>2668</v>
      </c>
      <c r="AE554" t="s">
        <v>49</v>
      </c>
      <c r="AF554">
        <v>62.28</v>
      </c>
      <c r="AG554">
        <v>459185</v>
      </c>
      <c r="AH554">
        <v>349151</v>
      </c>
      <c r="AI554">
        <v>9.9199979999999996</v>
      </c>
      <c r="AJ554">
        <v>0.18895234</v>
      </c>
      <c r="AK554" t="s">
        <v>2732</v>
      </c>
      <c r="AL554">
        <v>-49.630004999999997</v>
      </c>
      <c r="AM554">
        <v>-0.44292730000000002</v>
      </c>
      <c r="AN554">
        <v>52.5</v>
      </c>
      <c r="AO554">
        <v>112.05</v>
      </c>
      <c r="AQ554">
        <v>1595586600</v>
      </c>
      <c r="AR554">
        <v>1595586600</v>
      </c>
      <c r="AS554">
        <v>1595586600</v>
      </c>
      <c r="AT554">
        <v>0.6</v>
      </c>
      <c r="AU554">
        <v>11.8669195</v>
      </c>
      <c r="AV554">
        <v>9.6836679999999994E-3</v>
      </c>
      <c r="AW554" t="s">
        <v>150</v>
      </c>
      <c r="AX554">
        <v>5.26</v>
      </c>
      <c r="AY554">
        <v>212764992</v>
      </c>
      <c r="AZ554">
        <v>25.611999999999998</v>
      </c>
      <c r="BA554">
        <v>70.746859999999998</v>
      </c>
      <c r="BB554">
        <v>-8.3268585000000002</v>
      </c>
      <c r="BC554">
        <v>-0.11769934</v>
      </c>
      <c r="BD554">
        <v>85.082660000000004</v>
      </c>
      <c r="BE554">
        <v>-22.662659000000001</v>
      </c>
      <c r="BF554">
        <v>-0.2663605</v>
      </c>
      <c r="BG554">
        <v>13280790528</v>
      </c>
      <c r="BH554">
        <v>2.4371388</v>
      </c>
      <c r="BI554">
        <v>15</v>
      </c>
      <c r="BJ554">
        <v>0</v>
      </c>
      <c r="BK554" t="b">
        <v>0</v>
      </c>
      <c r="BL554">
        <v>2</v>
      </c>
      <c r="BM554">
        <v>946886400000</v>
      </c>
      <c r="BN554" t="s">
        <v>2388</v>
      </c>
    </row>
    <row r="555" spans="1:66" x14ac:dyDescent="0.2">
      <c r="A555" t="s">
        <v>2390</v>
      </c>
      <c r="C555" t="s">
        <v>142</v>
      </c>
      <c r="D555" t="s">
        <v>143</v>
      </c>
      <c r="E555" t="s">
        <v>162</v>
      </c>
      <c r="F555" t="b">
        <v>0</v>
      </c>
      <c r="G555" t="s">
        <v>49</v>
      </c>
      <c r="H555" t="s">
        <v>2663</v>
      </c>
      <c r="I555" t="s">
        <v>2733</v>
      </c>
      <c r="J555" t="s">
        <v>2391</v>
      </c>
      <c r="K555" t="s">
        <v>2734</v>
      </c>
      <c r="L555" t="s">
        <v>2666</v>
      </c>
      <c r="M555" t="s">
        <v>225</v>
      </c>
      <c r="N555">
        <v>7200000</v>
      </c>
      <c r="O555" t="s">
        <v>2667</v>
      </c>
      <c r="P555" t="b">
        <v>0</v>
      </c>
      <c r="Q555">
        <v>6.0001372999999997E-2</v>
      </c>
      <c r="R555">
        <v>9.5482774000000006E-2</v>
      </c>
      <c r="S555">
        <v>1589538861</v>
      </c>
      <c r="T555">
        <v>62.9</v>
      </c>
      <c r="U555">
        <v>64.16</v>
      </c>
      <c r="V555" t="s">
        <v>6571</v>
      </c>
      <c r="W555">
        <v>62.88</v>
      </c>
      <c r="X555">
        <v>78319</v>
      </c>
      <c r="Y555">
        <v>62.84</v>
      </c>
      <c r="Z555">
        <v>0</v>
      </c>
      <c r="AA555">
        <v>0</v>
      </c>
      <c r="AB555">
        <v>0</v>
      </c>
      <c r="AC555">
        <v>0</v>
      </c>
      <c r="AD555" t="s">
        <v>2668</v>
      </c>
      <c r="AE555" t="s">
        <v>49</v>
      </c>
      <c r="AF555">
        <v>63.32</v>
      </c>
      <c r="AG555">
        <v>920632</v>
      </c>
      <c r="AH555">
        <v>390257</v>
      </c>
      <c r="AI555">
        <v>26.54</v>
      </c>
      <c r="AJ555">
        <v>0.72992299999999999</v>
      </c>
      <c r="AK555" t="s">
        <v>2735</v>
      </c>
      <c r="AL555">
        <v>-14.799994999999999</v>
      </c>
      <c r="AM555">
        <v>-0.19047612999999999</v>
      </c>
      <c r="AN555">
        <v>36.36</v>
      </c>
      <c r="AO555">
        <v>77.7</v>
      </c>
      <c r="AQ555">
        <v>1595327400</v>
      </c>
      <c r="AR555">
        <v>1595327400</v>
      </c>
      <c r="AS555">
        <v>1595327400</v>
      </c>
      <c r="AU555">
        <v>37.263035000000002</v>
      </c>
      <c r="AW555" t="s">
        <v>150</v>
      </c>
      <c r="AX555">
        <v>1.6879999999999999</v>
      </c>
      <c r="AY555">
        <v>182448000</v>
      </c>
      <c r="AZ555">
        <v>17.623999999999999</v>
      </c>
      <c r="BA555">
        <v>59.956000000000003</v>
      </c>
      <c r="BB555">
        <v>2.9440002000000001</v>
      </c>
      <c r="BC555">
        <v>4.9102680000000003E-2</v>
      </c>
      <c r="BD555">
        <v>61.337969999999999</v>
      </c>
      <c r="BE555">
        <v>1.5620308000000001</v>
      </c>
      <c r="BF555">
        <v>2.5465966999999999E-2</v>
      </c>
      <c r="BG555">
        <v>11475979264</v>
      </c>
      <c r="BH555">
        <v>3.568997</v>
      </c>
      <c r="BI555">
        <v>15</v>
      </c>
      <c r="BJ555">
        <v>0</v>
      </c>
      <c r="BK555" t="b">
        <v>0</v>
      </c>
      <c r="BL555">
        <v>2</v>
      </c>
      <c r="BM555">
        <v>1403852400000</v>
      </c>
      <c r="BN555" t="s">
        <v>2390</v>
      </c>
    </row>
    <row r="556" spans="1:66" x14ac:dyDescent="0.2">
      <c r="A556" t="s">
        <v>2392</v>
      </c>
      <c r="C556" t="s">
        <v>142</v>
      </c>
      <c r="D556" t="s">
        <v>143</v>
      </c>
      <c r="E556" t="s">
        <v>162</v>
      </c>
      <c r="F556" t="b">
        <v>0</v>
      </c>
      <c r="G556" t="s">
        <v>49</v>
      </c>
      <c r="H556" t="s">
        <v>2663</v>
      </c>
      <c r="I556" t="s">
        <v>2736</v>
      </c>
      <c r="J556" t="s">
        <v>2393</v>
      </c>
      <c r="K556" t="s">
        <v>2737</v>
      </c>
      <c r="L556" t="s">
        <v>2666</v>
      </c>
      <c r="M556" t="s">
        <v>225</v>
      </c>
      <c r="N556">
        <v>7200000</v>
      </c>
      <c r="O556" t="s">
        <v>2667</v>
      </c>
      <c r="P556" t="b">
        <v>0</v>
      </c>
      <c r="Q556">
        <v>2.6500092</v>
      </c>
      <c r="R556">
        <v>2.1082014999999998</v>
      </c>
      <c r="S556">
        <v>1589538858</v>
      </c>
      <c r="T556">
        <v>128.35</v>
      </c>
      <c r="U556">
        <v>128.6</v>
      </c>
      <c r="V556" t="s">
        <v>6572</v>
      </c>
      <c r="W556">
        <v>126.05</v>
      </c>
      <c r="X556">
        <v>117630</v>
      </c>
      <c r="Y556">
        <v>125.7</v>
      </c>
      <c r="Z556">
        <v>0</v>
      </c>
      <c r="AA556">
        <v>0</v>
      </c>
      <c r="AB556">
        <v>0</v>
      </c>
      <c r="AC556">
        <v>0</v>
      </c>
      <c r="AD556" t="s">
        <v>2668</v>
      </c>
      <c r="AE556" t="s">
        <v>49</v>
      </c>
      <c r="AF556">
        <v>126.25</v>
      </c>
      <c r="AG556">
        <v>656983</v>
      </c>
      <c r="AH556">
        <v>325209</v>
      </c>
      <c r="AI556">
        <v>16.100006</v>
      </c>
      <c r="AJ556">
        <v>0.1434299</v>
      </c>
      <c r="AK556" t="s">
        <v>2738</v>
      </c>
      <c r="AL556">
        <v>-51.149994</v>
      </c>
      <c r="AM556">
        <v>-0.28495818000000001</v>
      </c>
      <c r="AN556">
        <v>112.25</v>
      </c>
      <c r="AO556">
        <v>179.5</v>
      </c>
      <c r="AQ556">
        <v>1581580800</v>
      </c>
      <c r="AR556">
        <v>1581580800</v>
      </c>
      <c r="AS556">
        <v>1581580800</v>
      </c>
      <c r="AT556">
        <v>3.12</v>
      </c>
      <c r="AU556">
        <v>23.256025000000001</v>
      </c>
      <c r="AV556">
        <v>2.4821002000000002E-2</v>
      </c>
      <c r="AW556" t="s">
        <v>150</v>
      </c>
      <c r="AX556">
        <v>5.5190000000000001</v>
      </c>
      <c r="AY556">
        <v>260667008</v>
      </c>
      <c r="AZ556">
        <v>59.689</v>
      </c>
      <c r="BA556">
        <v>134.72284999999999</v>
      </c>
      <c r="BB556">
        <v>-6.3728484999999999</v>
      </c>
      <c r="BC556">
        <v>-4.7303396999999997E-2</v>
      </c>
      <c r="BD556">
        <v>152.41853</v>
      </c>
      <c r="BE556">
        <v>-24.068527</v>
      </c>
      <c r="BF556">
        <v>-0.15791076000000001</v>
      </c>
      <c r="BG556">
        <v>33456611328</v>
      </c>
      <c r="BH556">
        <v>2.1503127000000002</v>
      </c>
      <c r="BI556">
        <v>15</v>
      </c>
      <c r="BJ556">
        <v>0</v>
      </c>
      <c r="BK556" t="b">
        <v>0</v>
      </c>
      <c r="BL556">
        <v>2</v>
      </c>
      <c r="BM556">
        <v>946886400000</v>
      </c>
      <c r="BN556" t="s">
        <v>2392</v>
      </c>
    </row>
    <row r="557" spans="1:66" x14ac:dyDescent="0.2">
      <c r="A557" t="s">
        <v>2394</v>
      </c>
      <c r="C557" t="s">
        <v>142</v>
      </c>
      <c r="D557" t="s">
        <v>143</v>
      </c>
      <c r="E557" t="s">
        <v>162</v>
      </c>
      <c r="F557" t="b">
        <v>0</v>
      </c>
      <c r="G557" t="s">
        <v>49</v>
      </c>
      <c r="H557" t="s">
        <v>2663</v>
      </c>
      <c r="I557" t="s">
        <v>2739</v>
      </c>
      <c r="J557" t="s">
        <v>2395</v>
      </c>
      <c r="K557" t="s">
        <v>2740</v>
      </c>
      <c r="L557" t="s">
        <v>2666</v>
      </c>
      <c r="M557" t="s">
        <v>225</v>
      </c>
      <c r="N557">
        <v>7200000</v>
      </c>
      <c r="O557" t="s">
        <v>2667</v>
      </c>
      <c r="P557" t="b">
        <v>0</v>
      </c>
      <c r="Q557">
        <v>0.6800003</v>
      </c>
      <c r="R557">
        <v>1.1663813999999999</v>
      </c>
      <c r="S557">
        <v>1589538814</v>
      </c>
      <c r="T557">
        <v>58.98</v>
      </c>
      <c r="U557">
        <v>60.62</v>
      </c>
      <c r="V557" t="s">
        <v>6573</v>
      </c>
      <c r="W557">
        <v>58.64</v>
      </c>
      <c r="X557">
        <v>84209</v>
      </c>
      <c r="Y557">
        <v>58.3</v>
      </c>
      <c r="Z557">
        <v>0</v>
      </c>
      <c r="AA557">
        <v>0</v>
      </c>
      <c r="AB557">
        <v>0</v>
      </c>
      <c r="AC557">
        <v>0</v>
      </c>
      <c r="AD557" t="s">
        <v>2668</v>
      </c>
      <c r="AE557" t="s">
        <v>49</v>
      </c>
      <c r="AF557">
        <v>58.82</v>
      </c>
      <c r="AG557">
        <v>492169</v>
      </c>
      <c r="AH557">
        <v>242525</v>
      </c>
      <c r="AI557">
        <v>10.529999</v>
      </c>
      <c r="AJ557">
        <v>0.21733743</v>
      </c>
      <c r="AK557" t="s">
        <v>2741</v>
      </c>
      <c r="AL557">
        <v>-49.52</v>
      </c>
      <c r="AM557">
        <v>-0.45640552000000001</v>
      </c>
      <c r="AN557">
        <v>48.45</v>
      </c>
      <c r="AO557">
        <v>108.5</v>
      </c>
      <c r="AQ557">
        <v>1586408400</v>
      </c>
      <c r="AR557">
        <v>1586408400</v>
      </c>
      <c r="AS557">
        <v>1586408400</v>
      </c>
      <c r="AT557">
        <v>2.9</v>
      </c>
      <c r="AU557">
        <v>12.846874</v>
      </c>
      <c r="AV557">
        <v>4.9742714E-2</v>
      </c>
      <c r="AW557" t="s">
        <v>150</v>
      </c>
      <c r="AX557">
        <v>4.5910000000000002</v>
      </c>
      <c r="AY557">
        <v>146020000</v>
      </c>
      <c r="AZ557">
        <v>28.138999999999999</v>
      </c>
      <c r="BA557">
        <v>65.304569999999998</v>
      </c>
      <c r="BB557">
        <v>-6.3245734999999996</v>
      </c>
      <c r="BC557">
        <v>-9.6847329999999995E-2</v>
      </c>
      <c r="BD557">
        <v>88.528464999999997</v>
      </c>
      <c r="BE557">
        <v>-29.548466000000001</v>
      </c>
      <c r="BF557">
        <v>-0.3337736</v>
      </c>
      <c r="BG557">
        <v>8612259840</v>
      </c>
      <c r="BH557">
        <v>2.0960233000000001</v>
      </c>
      <c r="BI557">
        <v>15</v>
      </c>
      <c r="BJ557">
        <v>0</v>
      </c>
      <c r="BK557" t="b">
        <v>0</v>
      </c>
      <c r="BL557">
        <v>2</v>
      </c>
      <c r="BM557">
        <v>946886400000</v>
      </c>
      <c r="BN557" t="s">
        <v>2394</v>
      </c>
    </row>
    <row r="558" spans="1:66" x14ac:dyDescent="0.2">
      <c r="A558" t="s">
        <v>2396</v>
      </c>
      <c r="C558" t="s">
        <v>142</v>
      </c>
      <c r="D558" t="s">
        <v>143</v>
      </c>
      <c r="E558" t="s">
        <v>162</v>
      </c>
      <c r="F558" t="b">
        <v>0</v>
      </c>
      <c r="G558" t="s">
        <v>49</v>
      </c>
      <c r="H558" t="s">
        <v>2663</v>
      </c>
      <c r="I558" t="s">
        <v>2742</v>
      </c>
      <c r="J558" t="s">
        <v>2397</v>
      </c>
      <c r="K558" t="s">
        <v>2743</v>
      </c>
      <c r="L558" t="s">
        <v>2666</v>
      </c>
      <c r="M558" t="s">
        <v>225</v>
      </c>
      <c r="N558">
        <v>7200000</v>
      </c>
      <c r="O558" t="s">
        <v>2667</v>
      </c>
      <c r="P558" t="b">
        <v>0</v>
      </c>
      <c r="Q558">
        <v>0.46000289999999999</v>
      </c>
      <c r="R558">
        <v>0.76109015999999996</v>
      </c>
      <c r="S558">
        <v>1589538866</v>
      </c>
      <c r="T558">
        <v>60.9</v>
      </c>
      <c r="U558">
        <v>61.56</v>
      </c>
      <c r="V558" t="s">
        <v>6574</v>
      </c>
      <c r="W558">
        <v>60.36</v>
      </c>
      <c r="X558">
        <v>458307</v>
      </c>
      <c r="Y558">
        <v>60.44</v>
      </c>
      <c r="Z558">
        <v>0</v>
      </c>
      <c r="AA558">
        <v>0</v>
      </c>
      <c r="AB558">
        <v>0</v>
      </c>
      <c r="AC558">
        <v>0</v>
      </c>
      <c r="AD558" t="s">
        <v>2668</v>
      </c>
      <c r="AE558" t="s">
        <v>49</v>
      </c>
      <c r="AF558">
        <v>60.46</v>
      </c>
      <c r="AG558">
        <v>2835590</v>
      </c>
      <c r="AH558">
        <v>1436595</v>
      </c>
      <c r="AI558">
        <v>10.640003</v>
      </c>
      <c r="AJ558">
        <v>0.21169922999999999</v>
      </c>
      <c r="AK558" t="s">
        <v>2744</v>
      </c>
      <c r="AL558">
        <v>-21.479996</v>
      </c>
      <c r="AM558">
        <v>-0.26074283999999998</v>
      </c>
      <c r="AN558">
        <v>50.26</v>
      </c>
      <c r="AO558">
        <v>82.38</v>
      </c>
      <c r="AQ558">
        <v>1596087000</v>
      </c>
      <c r="AR558">
        <v>1596087000</v>
      </c>
      <c r="AS558">
        <v>1596087000</v>
      </c>
      <c r="AT558">
        <v>2.1</v>
      </c>
      <c r="AU558">
        <v>20.644068000000001</v>
      </c>
      <c r="AV558">
        <v>3.4745199999999997E-2</v>
      </c>
      <c r="AW558" t="s">
        <v>150</v>
      </c>
      <c r="AX558">
        <v>2.95</v>
      </c>
      <c r="AY558">
        <v>648870976</v>
      </c>
      <c r="AZ558">
        <v>26.571000000000002</v>
      </c>
      <c r="BA558">
        <v>60.75714</v>
      </c>
      <c r="BB558">
        <v>0.14286040999999999</v>
      </c>
      <c r="BC558">
        <v>2.3513352E-3</v>
      </c>
      <c r="BD558">
        <v>68.303635</v>
      </c>
      <c r="BE558">
        <v>-7.4036330000000001</v>
      </c>
      <c r="BF558">
        <v>-0.10839296</v>
      </c>
      <c r="BG558">
        <v>39516241920</v>
      </c>
      <c r="BH558">
        <v>2.2919725999999998</v>
      </c>
      <c r="BI558">
        <v>15</v>
      </c>
      <c r="BJ558">
        <v>0</v>
      </c>
      <c r="BK558" t="b">
        <v>0</v>
      </c>
      <c r="BL558">
        <v>2</v>
      </c>
      <c r="BM558">
        <v>600940800000</v>
      </c>
      <c r="BN558" t="s">
        <v>2396</v>
      </c>
    </row>
    <row r="559" spans="1:66" x14ac:dyDescent="0.2">
      <c r="A559" t="s">
        <v>2398</v>
      </c>
      <c r="C559" t="s">
        <v>142</v>
      </c>
      <c r="D559" t="s">
        <v>143</v>
      </c>
      <c r="E559" t="s">
        <v>162</v>
      </c>
      <c r="F559" t="b">
        <v>0</v>
      </c>
      <c r="G559" t="s">
        <v>49</v>
      </c>
      <c r="H559" t="s">
        <v>2663</v>
      </c>
      <c r="I559" t="s">
        <v>2745</v>
      </c>
      <c r="J559" t="s">
        <v>2399</v>
      </c>
      <c r="K559" t="s">
        <v>2746</v>
      </c>
      <c r="L559" t="s">
        <v>2666</v>
      </c>
      <c r="M559" t="s">
        <v>225</v>
      </c>
      <c r="N559">
        <v>7200000</v>
      </c>
      <c r="O559" t="s">
        <v>2667</v>
      </c>
      <c r="P559" t="b">
        <v>0</v>
      </c>
      <c r="Q559">
        <v>0.52000429999999997</v>
      </c>
      <c r="R559">
        <v>0.67131969999999996</v>
      </c>
      <c r="S559">
        <v>1589538866</v>
      </c>
      <c r="T559">
        <v>77.98</v>
      </c>
      <c r="U559">
        <v>79.28</v>
      </c>
      <c r="V559" t="s">
        <v>6575</v>
      </c>
      <c r="W559">
        <v>77.98</v>
      </c>
      <c r="X559">
        <v>369999</v>
      </c>
      <c r="Y559">
        <v>77.459999999999994</v>
      </c>
      <c r="Z559">
        <v>0</v>
      </c>
      <c r="AA559">
        <v>0</v>
      </c>
      <c r="AB559">
        <v>0</v>
      </c>
      <c r="AC559">
        <v>0</v>
      </c>
      <c r="AD559" t="s">
        <v>2668</v>
      </c>
      <c r="AE559" t="s">
        <v>49</v>
      </c>
      <c r="AF559">
        <v>78.28</v>
      </c>
      <c r="AG559">
        <v>2182843</v>
      </c>
      <c r="AH559">
        <v>1098502</v>
      </c>
      <c r="AI559">
        <v>16.260002</v>
      </c>
      <c r="AJ559">
        <v>0.26344784999999998</v>
      </c>
      <c r="AK559" t="s">
        <v>2747</v>
      </c>
      <c r="AL559">
        <v>-27.519997</v>
      </c>
      <c r="AM559">
        <v>-0.26085304999999998</v>
      </c>
      <c r="AN559">
        <v>61.72</v>
      </c>
      <c r="AO559">
        <v>105.5</v>
      </c>
      <c r="AQ559">
        <v>1595482200</v>
      </c>
      <c r="AR559">
        <v>1595482200</v>
      </c>
      <c r="AS559">
        <v>1595482200</v>
      </c>
      <c r="AT559">
        <v>2.5499999999999998</v>
      </c>
      <c r="AU559">
        <v>18.009239999999998</v>
      </c>
      <c r="AV559">
        <v>3.2920215000000003E-2</v>
      </c>
      <c r="AW559" t="s">
        <v>150</v>
      </c>
      <c r="AX559">
        <v>4.33</v>
      </c>
      <c r="AY559">
        <v>550297024</v>
      </c>
      <c r="AZ559">
        <v>39.128999999999998</v>
      </c>
      <c r="BA559">
        <v>80.631429999999995</v>
      </c>
      <c r="BB559">
        <v>-2.6514281999999998</v>
      </c>
      <c r="BC559">
        <v>-3.2883309999999999E-2</v>
      </c>
      <c r="BD559">
        <v>87.252939999999995</v>
      </c>
      <c r="BE559">
        <v>-9.2729339999999993</v>
      </c>
      <c r="BF559">
        <v>-0.10627647</v>
      </c>
      <c r="BG559">
        <v>42912161792</v>
      </c>
      <c r="BH559">
        <v>1.9928952</v>
      </c>
      <c r="BI559">
        <v>15</v>
      </c>
      <c r="BJ559">
        <v>0</v>
      </c>
      <c r="BK559" t="b">
        <v>0</v>
      </c>
      <c r="BL559">
        <v>2</v>
      </c>
      <c r="BM559">
        <v>946886400000</v>
      </c>
      <c r="BN559" t="s">
        <v>2398</v>
      </c>
    </row>
    <row r="560" spans="1:66" x14ac:dyDescent="0.2">
      <c r="A560" t="s">
        <v>2400</v>
      </c>
      <c r="C560" t="s">
        <v>142</v>
      </c>
      <c r="D560" t="s">
        <v>143</v>
      </c>
      <c r="E560" t="s">
        <v>162</v>
      </c>
      <c r="F560" t="b">
        <v>0</v>
      </c>
      <c r="G560" t="s">
        <v>49</v>
      </c>
      <c r="H560" t="s">
        <v>2663</v>
      </c>
      <c r="I560" t="s">
        <v>2748</v>
      </c>
      <c r="J560" t="s">
        <v>2401</v>
      </c>
      <c r="K560" t="s">
        <v>2749</v>
      </c>
      <c r="L560" t="s">
        <v>2666</v>
      </c>
      <c r="M560" t="s">
        <v>225</v>
      </c>
      <c r="N560">
        <v>7200000</v>
      </c>
      <c r="O560" t="s">
        <v>2667</v>
      </c>
      <c r="P560" t="b">
        <v>0</v>
      </c>
      <c r="Q560">
        <v>1.3199997000000001</v>
      </c>
      <c r="R560">
        <v>1.616458</v>
      </c>
      <c r="S560">
        <v>1589538857</v>
      </c>
      <c r="T560">
        <v>82.98</v>
      </c>
      <c r="U560">
        <v>83.64</v>
      </c>
      <c r="V560" t="s">
        <v>6576</v>
      </c>
      <c r="W560">
        <v>81.96</v>
      </c>
      <c r="X560">
        <v>92240</v>
      </c>
      <c r="Y560">
        <v>81.66</v>
      </c>
      <c r="AD560" t="s">
        <v>2668</v>
      </c>
      <c r="AE560" t="s">
        <v>49</v>
      </c>
      <c r="AF560">
        <v>82</v>
      </c>
      <c r="AG560">
        <v>797558</v>
      </c>
      <c r="AH560">
        <v>436848</v>
      </c>
      <c r="AI560">
        <v>31.200005000000001</v>
      </c>
      <c r="AJ560">
        <v>0.60254940000000001</v>
      </c>
      <c r="AK560" t="s">
        <v>2750</v>
      </c>
      <c r="AL560">
        <v>-37.92</v>
      </c>
      <c r="AM560">
        <v>-0.31364763000000001</v>
      </c>
      <c r="AN560">
        <v>51.78</v>
      </c>
      <c r="AO560">
        <v>120.9</v>
      </c>
      <c r="AQ560">
        <v>1581573600</v>
      </c>
      <c r="AR560">
        <v>1581573600</v>
      </c>
      <c r="AS560">
        <v>1581573600</v>
      </c>
      <c r="AT560">
        <v>1.9</v>
      </c>
      <c r="AU560">
        <v>16.596</v>
      </c>
      <c r="AV560">
        <v>2.3267204E-2</v>
      </c>
      <c r="AW560" t="s">
        <v>150</v>
      </c>
      <c r="AX560">
        <v>5</v>
      </c>
      <c r="AY560">
        <v>165682000</v>
      </c>
      <c r="AZ560">
        <v>49.817</v>
      </c>
      <c r="BA560">
        <v>80.645139999999998</v>
      </c>
      <c r="BB560">
        <v>2.3348618000000001</v>
      </c>
      <c r="BC560">
        <v>2.8952293E-2</v>
      </c>
      <c r="BD560">
        <v>98.556365999999997</v>
      </c>
      <c r="BE560">
        <v>-15.576363000000001</v>
      </c>
      <c r="BF560">
        <v>-0.15804521999999999</v>
      </c>
      <c r="BG560">
        <v>13748292608</v>
      </c>
      <c r="BH560">
        <v>1.6656964999999999</v>
      </c>
      <c r="BI560">
        <v>15</v>
      </c>
      <c r="BJ560">
        <v>0</v>
      </c>
      <c r="BK560" t="b">
        <v>0</v>
      </c>
      <c r="BL560">
        <v>2</v>
      </c>
      <c r="BM560">
        <v>946886400000</v>
      </c>
      <c r="BN560" t="s">
        <v>2400</v>
      </c>
    </row>
    <row r="561" spans="1:66" x14ac:dyDescent="0.2">
      <c r="A561" t="s">
        <v>2402</v>
      </c>
      <c r="C561" t="s">
        <v>142</v>
      </c>
      <c r="D561" t="s">
        <v>143</v>
      </c>
      <c r="E561" t="s">
        <v>162</v>
      </c>
      <c r="F561" t="b">
        <v>0</v>
      </c>
      <c r="G561" t="s">
        <v>49</v>
      </c>
      <c r="H561" t="s">
        <v>2663</v>
      </c>
      <c r="I561" t="s">
        <v>2751</v>
      </c>
      <c r="J561" t="s">
        <v>2403</v>
      </c>
      <c r="K561" t="s">
        <v>2752</v>
      </c>
      <c r="L561" t="s">
        <v>2666</v>
      </c>
      <c r="M561" t="s">
        <v>225</v>
      </c>
      <c r="N561">
        <v>7200000</v>
      </c>
      <c r="O561" t="s">
        <v>2667</v>
      </c>
      <c r="P561" t="b">
        <v>0</v>
      </c>
      <c r="Q561">
        <v>0.67000009999999999</v>
      </c>
      <c r="R561">
        <v>2.707071</v>
      </c>
      <c r="S561">
        <v>1589538859</v>
      </c>
      <c r="T561">
        <v>25.42</v>
      </c>
      <c r="U561">
        <v>25.73</v>
      </c>
      <c r="V561" t="s">
        <v>6272</v>
      </c>
      <c r="W561">
        <v>25.11</v>
      </c>
      <c r="X561">
        <v>378456</v>
      </c>
      <c r="Y561">
        <v>24.75</v>
      </c>
      <c r="Z561">
        <v>0</v>
      </c>
      <c r="AA561">
        <v>0</v>
      </c>
      <c r="AB561">
        <v>0</v>
      </c>
      <c r="AC561">
        <v>0</v>
      </c>
      <c r="AD561" t="s">
        <v>2668</v>
      </c>
      <c r="AE561" t="s">
        <v>49</v>
      </c>
      <c r="AF561">
        <v>25.21</v>
      </c>
      <c r="AG561">
        <v>1819686</v>
      </c>
      <c r="AH561">
        <v>1109457</v>
      </c>
      <c r="AI561">
        <v>3.1499996000000001</v>
      </c>
      <c r="AJ561">
        <v>0.14144588</v>
      </c>
      <c r="AK561" t="s">
        <v>2753</v>
      </c>
      <c r="AL561">
        <v>-15.9</v>
      </c>
      <c r="AM561">
        <v>-0.38480154</v>
      </c>
      <c r="AN561">
        <v>22.27</v>
      </c>
      <c r="AO561">
        <v>41.32</v>
      </c>
      <c r="AQ561">
        <v>1589434200</v>
      </c>
      <c r="AR561">
        <v>1589434200</v>
      </c>
      <c r="AS561">
        <v>1589434200</v>
      </c>
      <c r="AT561">
        <v>1.7</v>
      </c>
      <c r="AU561">
        <v>8.0189280000000007</v>
      </c>
      <c r="AV561">
        <v>6.8686869999999997E-2</v>
      </c>
      <c r="AW561" t="s">
        <v>150</v>
      </c>
      <c r="AX561">
        <v>3.17</v>
      </c>
      <c r="AY561">
        <v>379630016</v>
      </c>
      <c r="AZ561">
        <v>27.393999999999998</v>
      </c>
      <c r="BA561">
        <v>27.412569999999999</v>
      </c>
      <c r="BB561">
        <v>-1.9925709</v>
      </c>
      <c r="BC561">
        <v>-7.2688214000000001E-2</v>
      </c>
      <c r="BD561">
        <v>34.24776</v>
      </c>
      <c r="BE561">
        <v>-8.8277610000000006</v>
      </c>
      <c r="BF561">
        <v>-0.25776169999999998</v>
      </c>
      <c r="BG561">
        <v>9650195456</v>
      </c>
      <c r="BH561">
        <v>0.92794049999999995</v>
      </c>
      <c r="BI561">
        <v>15</v>
      </c>
      <c r="BJ561">
        <v>0</v>
      </c>
      <c r="BK561" t="b">
        <v>0</v>
      </c>
      <c r="BL561">
        <v>2</v>
      </c>
      <c r="BM561">
        <v>663235200000</v>
      </c>
      <c r="BN561" t="s">
        <v>2402</v>
      </c>
    </row>
    <row r="562" spans="1:66" x14ac:dyDescent="0.2">
      <c r="A562" t="s">
        <v>2404</v>
      </c>
      <c r="C562" t="s">
        <v>142</v>
      </c>
      <c r="D562" t="s">
        <v>143</v>
      </c>
      <c r="E562" t="s">
        <v>162</v>
      </c>
      <c r="F562" t="b">
        <v>0</v>
      </c>
      <c r="G562" t="s">
        <v>49</v>
      </c>
      <c r="H562" t="s">
        <v>2663</v>
      </c>
      <c r="I562" t="s">
        <v>2754</v>
      </c>
      <c r="J562" t="s">
        <v>2405</v>
      </c>
      <c r="K562" t="s">
        <v>2755</v>
      </c>
      <c r="L562" t="s">
        <v>2666</v>
      </c>
      <c r="M562" t="s">
        <v>225</v>
      </c>
      <c r="N562">
        <v>7200000</v>
      </c>
      <c r="O562" t="s">
        <v>2667</v>
      </c>
      <c r="P562" t="b">
        <v>0</v>
      </c>
      <c r="Q562">
        <v>0</v>
      </c>
      <c r="R562">
        <v>0</v>
      </c>
      <c r="S562">
        <v>1589538867</v>
      </c>
      <c r="T562">
        <v>11.42</v>
      </c>
      <c r="U562">
        <v>11.8</v>
      </c>
      <c r="V562" t="s">
        <v>6577</v>
      </c>
      <c r="W562">
        <v>11.404999999999999</v>
      </c>
      <c r="X562">
        <v>1444378</v>
      </c>
      <c r="Y562">
        <v>11.42</v>
      </c>
      <c r="Z562">
        <v>0</v>
      </c>
      <c r="AA562">
        <v>0</v>
      </c>
      <c r="AB562">
        <v>0</v>
      </c>
      <c r="AC562">
        <v>0</v>
      </c>
      <c r="AD562" t="s">
        <v>2668</v>
      </c>
      <c r="AE562" t="s">
        <v>49</v>
      </c>
      <c r="AF562">
        <v>11.664999999999999</v>
      </c>
      <c r="AG562">
        <v>4946692</v>
      </c>
      <c r="AH562">
        <v>2311708</v>
      </c>
      <c r="AI562">
        <v>2.5419998000000001</v>
      </c>
      <c r="AJ562">
        <v>0.28632572000000001</v>
      </c>
      <c r="AK562" t="s">
        <v>2756</v>
      </c>
      <c r="AL562">
        <v>-15.639999</v>
      </c>
      <c r="AM562">
        <v>-0.57797485999999998</v>
      </c>
      <c r="AN562">
        <v>8.8780000000000001</v>
      </c>
      <c r="AO562">
        <v>27.06</v>
      </c>
      <c r="AQ562">
        <v>1595916000</v>
      </c>
      <c r="AR562">
        <v>1595916000</v>
      </c>
      <c r="AS562">
        <v>1595916000</v>
      </c>
      <c r="AT562">
        <v>0.78</v>
      </c>
      <c r="AU562">
        <v>3.378698</v>
      </c>
      <c r="AV562">
        <v>6.8301219999999996E-2</v>
      </c>
      <c r="AW562" t="s">
        <v>150</v>
      </c>
      <c r="AX562">
        <v>3.38</v>
      </c>
      <c r="AY562">
        <v>893512000</v>
      </c>
      <c r="AZ562">
        <v>20.382999999999999</v>
      </c>
      <c r="BA562">
        <v>12.526286000000001</v>
      </c>
      <c r="BB562">
        <v>-1.1062860000000001</v>
      </c>
      <c r="BC562">
        <v>-8.8317160000000006E-2</v>
      </c>
      <c r="BD562">
        <v>18.054790000000001</v>
      </c>
      <c r="BE562">
        <v>-6.6347904</v>
      </c>
      <c r="BF562">
        <v>-0.36748087000000002</v>
      </c>
      <c r="BG562">
        <v>10203907072</v>
      </c>
      <c r="BH562">
        <v>0.56027084999999999</v>
      </c>
      <c r="BI562">
        <v>15</v>
      </c>
      <c r="BJ562">
        <v>0</v>
      </c>
      <c r="BK562" t="b">
        <v>0</v>
      </c>
      <c r="BL562">
        <v>2</v>
      </c>
      <c r="BM562">
        <v>946886400000</v>
      </c>
      <c r="BN562" t="s">
        <v>2404</v>
      </c>
    </row>
    <row r="563" spans="1:66" x14ac:dyDescent="0.2">
      <c r="A563" t="s">
        <v>2407</v>
      </c>
      <c r="C563" t="s">
        <v>142</v>
      </c>
      <c r="D563" t="s">
        <v>143</v>
      </c>
      <c r="E563" t="s">
        <v>162</v>
      </c>
      <c r="F563" t="b">
        <v>0</v>
      </c>
      <c r="G563" t="s">
        <v>49</v>
      </c>
      <c r="H563" t="s">
        <v>2757</v>
      </c>
      <c r="I563" t="s">
        <v>2758</v>
      </c>
      <c r="J563" t="s">
        <v>2408</v>
      </c>
      <c r="K563" t="s">
        <v>2759</v>
      </c>
      <c r="L563" t="s">
        <v>2760</v>
      </c>
      <c r="M563" t="s">
        <v>225</v>
      </c>
      <c r="N563">
        <v>7200000</v>
      </c>
      <c r="O563" t="s">
        <v>2761</v>
      </c>
      <c r="P563" t="b">
        <v>0</v>
      </c>
      <c r="Q563">
        <v>0.13999939</v>
      </c>
      <c r="R563">
        <v>0.46234935999999999</v>
      </c>
      <c r="S563">
        <v>1589538829</v>
      </c>
      <c r="T563">
        <v>30.42</v>
      </c>
      <c r="U563">
        <v>30.98</v>
      </c>
      <c r="V563" t="s">
        <v>6578</v>
      </c>
      <c r="W563">
        <v>30.35</v>
      </c>
      <c r="X563">
        <v>162787</v>
      </c>
      <c r="Y563">
        <v>30.28</v>
      </c>
      <c r="Z563">
        <v>0</v>
      </c>
      <c r="AA563">
        <v>0</v>
      </c>
      <c r="AB563">
        <v>0</v>
      </c>
      <c r="AC563">
        <v>0</v>
      </c>
      <c r="AD563" t="s">
        <v>2762</v>
      </c>
      <c r="AE563" t="s">
        <v>49</v>
      </c>
      <c r="AF563">
        <v>30.87</v>
      </c>
      <c r="AG563">
        <v>993143</v>
      </c>
      <c r="AH563">
        <v>697062</v>
      </c>
      <c r="AI563">
        <v>5.2900010000000002</v>
      </c>
      <c r="AJ563">
        <v>0.21050541</v>
      </c>
      <c r="AK563" t="s">
        <v>2763</v>
      </c>
      <c r="AL563">
        <v>-24.58</v>
      </c>
      <c r="AM563">
        <v>-0.4469091</v>
      </c>
      <c r="AN563">
        <v>25.13</v>
      </c>
      <c r="AO563">
        <v>55</v>
      </c>
      <c r="AQ563">
        <v>1596778200</v>
      </c>
      <c r="AR563">
        <v>1596778200</v>
      </c>
      <c r="AS563">
        <v>1596778200</v>
      </c>
      <c r="AT563">
        <v>2.65</v>
      </c>
      <c r="AU563">
        <v>5.9881890000000002</v>
      </c>
      <c r="AV563">
        <v>8.751652E-2</v>
      </c>
      <c r="AW563" t="s">
        <v>150</v>
      </c>
      <c r="AX563">
        <v>5.08</v>
      </c>
      <c r="AY563">
        <v>188090000</v>
      </c>
      <c r="AZ563">
        <v>58.887999999999998</v>
      </c>
      <c r="BA563">
        <v>32.966000000000001</v>
      </c>
      <c r="BB563">
        <v>-2.5459995000000002</v>
      </c>
      <c r="BC563">
        <v>-7.7231069999999999E-2</v>
      </c>
      <c r="BD563">
        <v>44.981189999999998</v>
      </c>
      <c r="BE563">
        <v>-14.56119</v>
      </c>
      <c r="BF563">
        <v>-0.32371729999999999</v>
      </c>
      <c r="BG563">
        <v>5721697792</v>
      </c>
      <c r="BH563">
        <v>0.51657385</v>
      </c>
      <c r="BI563">
        <v>15</v>
      </c>
      <c r="BJ563">
        <v>0</v>
      </c>
      <c r="BK563" t="b">
        <v>0</v>
      </c>
      <c r="BL563">
        <v>2</v>
      </c>
      <c r="BM563">
        <v>992847600000</v>
      </c>
      <c r="BN563" t="s">
        <v>2407</v>
      </c>
    </row>
    <row r="564" spans="1:66" x14ac:dyDescent="0.2">
      <c r="A564" t="s">
        <v>2409</v>
      </c>
      <c r="C564" t="s">
        <v>142</v>
      </c>
      <c r="D564" t="s">
        <v>143</v>
      </c>
      <c r="E564" t="s">
        <v>162</v>
      </c>
      <c r="F564" t="b">
        <v>0</v>
      </c>
      <c r="G564" t="s">
        <v>49</v>
      </c>
      <c r="H564" t="s">
        <v>2663</v>
      </c>
      <c r="I564" t="s">
        <v>2764</v>
      </c>
      <c r="J564" t="s">
        <v>2410</v>
      </c>
      <c r="K564" t="s">
        <v>2765</v>
      </c>
      <c r="L564" t="s">
        <v>2666</v>
      </c>
      <c r="M564" t="s">
        <v>225</v>
      </c>
      <c r="N564">
        <v>7200000</v>
      </c>
      <c r="O564" t="s">
        <v>2667</v>
      </c>
      <c r="P564" t="b">
        <v>0</v>
      </c>
      <c r="Q564">
        <v>-1.9000014999999999</v>
      </c>
      <c r="R564">
        <v>-2.7464607000000001</v>
      </c>
      <c r="S564">
        <v>1589538840</v>
      </c>
      <c r="T564">
        <v>67.28</v>
      </c>
      <c r="U564">
        <v>69.239999999999995</v>
      </c>
      <c r="V564" t="s">
        <v>6273</v>
      </c>
      <c r="W564">
        <v>65.099999999999994</v>
      </c>
      <c r="X564">
        <v>322922</v>
      </c>
      <c r="Y564">
        <v>69.180000000000007</v>
      </c>
      <c r="AD564" t="s">
        <v>2668</v>
      </c>
      <c r="AE564" t="s">
        <v>49</v>
      </c>
      <c r="AF564">
        <v>68.900000000000006</v>
      </c>
      <c r="AG564">
        <v>508820</v>
      </c>
      <c r="AH564">
        <v>363025</v>
      </c>
      <c r="AI564">
        <v>27.39</v>
      </c>
      <c r="AJ564">
        <v>0.68663823999999996</v>
      </c>
      <c r="AK564" t="s">
        <v>2766</v>
      </c>
      <c r="AL564">
        <v>-13</v>
      </c>
      <c r="AM564">
        <v>-0.16193324000000001</v>
      </c>
      <c r="AN564">
        <v>39.89</v>
      </c>
      <c r="AO564">
        <v>80.28</v>
      </c>
      <c r="AQ564">
        <v>1589479200</v>
      </c>
      <c r="AR564">
        <v>1589479200</v>
      </c>
      <c r="AS564">
        <v>1589479200</v>
      </c>
      <c r="AW564" t="s">
        <v>150</v>
      </c>
      <c r="AX564">
        <v>-0.373</v>
      </c>
      <c r="AY564">
        <v>121213000</v>
      </c>
      <c r="AZ564">
        <v>9.5960000000000001</v>
      </c>
      <c r="BA564">
        <v>68.984570000000005</v>
      </c>
      <c r="BB564">
        <v>-1.7045745999999999</v>
      </c>
      <c r="BC564">
        <v>-2.4709504E-2</v>
      </c>
      <c r="BD564">
        <v>63.585945000000002</v>
      </c>
      <c r="BE564">
        <v>3.6940536000000002</v>
      </c>
      <c r="BF564">
        <v>5.8095444000000003E-2</v>
      </c>
      <c r="BG564">
        <v>8155210240</v>
      </c>
      <c r="BH564">
        <v>7.0112550000000002</v>
      </c>
      <c r="BI564">
        <v>15</v>
      </c>
      <c r="BJ564">
        <v>0</v>
      </c>
      <c r="BK564" t="b">
        <v>0</v>
      </c>
      <c r="BL564">
        <v>2</v>
      </c>
      <c r="BM564">
        <v>948096000000</v>
      </c>
      <c r="BN564" t="s">
        <v>2409</v>
      </c>
    </row>
    <row r="565" spans="1:66" x14ac:dyDescent="0.2">
      <c r="A565" t="s">
        <v>2346</v>
      </c>
      <c r="C565" t="s">
        <v>142</v>
      </c>
      <c r="D565" t="s">
        <v>143</v>
      </c>
      <c r="E565" t="s">
        <v>162</v>
      </c>
      <c r="F565" t="b">
        <v>0</v>
      </c>
      <c r="G565" t="s">
        <v>49</v>
      </c>
      <c r="H565" t="s">
        <v>2663</v>
      </c>
      <c r="I565" t="s">
        <v>2664</v>
      </c>
      <c r="J565" t="s">
        <v>2347</v>
      </c>
      <c r="K565" t="s">
        <v>2665</v>
      </c>
      <c r="L565" t="s">
        <v>2666</v>
      </c>
      <c r="M565" t="s">
        <v>225</v>
      </c>
      <c r="N565">
        <v>7200000</v>
      </c>
      <c r="O565" t="s">
        <v>2667</v>
      </c>
      <c r="P565" t="b">
        <v>0</v>
      </c>
      <c r="Q565">
        <v>-0.63500213999999999</v>
      </c>
      <c r="R565">
        <v>-1.2730596000000001</v>
      </c>
      <c r="S565">
        <v>1589538866</v>
      </c>
      <c r="T565">
        <v>49.244999999999997</v>
      </c>
      <c r="U565">
        <v>50.9</v>
      </c>
      <c r="V565" t="s">
        <v>6551</v>
      </c>
      <c r="W565">
        <v>49.17</v>
      </c>
      <c r="X565">
        <v>800006</v>
      </c>
      <c r="Y565">
        <v>49.88</v>
      </c>
      <c r="Z565">
        <v>0</v>
      </c>
      <c r="AA565">
        <v>0</v>
      </c>
      <c r="AB565">
        <v>0</v>
      </c>
      <c r="AC565">
        <v>0</v>
      </c>
      <c r="AD565" t="s">
        <v>2668</v>
      </c>
      <c r="AE565" t="s">
        <v>49</v>
      </c>
      <c r="AF565">
        <v>50.12</v>
      </c>
      <c r="AG565">
        <v>3735333</v>
      </c>
      <c r="AH565">
        <v>2606035</v>
      </c>
      <c r="AI565">
        <v>1.125</v>
      </c>
      <c r="AJ565">
        <v>2.3379052000000001E-2</v>
      </c>
      <c r="AK565" t="s">
        <v>2669</v>
      </c>
      <c r="AL565">
        <v>-90.155000000000001</v>
      </c>
      <c r="AM565">
        <v>-0.64673599999999998</v>
      </c>
      <c r="AN565">
        <v>48.12</v>
      </c>
      <c r="AO565">
        <v>139.4</v>
      </c>
      <c r="AQ565">
        <v>1596083400</v>
      </c>
      <c r="AR565">
        <v>1596083400</v>
      </c>
      <c r="AS565">
        <v>1596083400</v>
      </c>
      <c r="AT565">
        <v>1.8</v>
      </c>
      <c r="AV565">
        <v>3.6086607999999999E-2</v>
      </c>
      <c r="AW565" t="s">
        <v>150</v>
      </c>
      <c r="AX565">
        <v>-2.4180000000000001</v>
      </c>
      <c r="AY565">
        <v>784065024</v>
      </c>
      <c r="AZ565">
        <v>4.4960000000000004</v>
      </c>
      <c r="BA565">
        <v>56.027572999999997</v>
      </c>
      <c r="BB565">
        <v>-6.7825737000000004</v>
      </c>
      <c r="BC565">
        <v>-0.121057786</v>
      </c>
      <c r="BD565">
        <v>106.55699</v>
      </c>
      <c r="BE565">
        <v>-57.311993000000001</v>
      </c>
      <c r="BF565">
        <v>-0.53785293999999995</v>
      </c>
      <c r="BG565">
        <v>38611279872</v>
      </c>
      <c r="BH565">
        <v>10.95307</v>
      </c>
      <c r="BI565">
        <v>15</v>
      </c>
      <c r="BJ565">
        <v>0</v>
      </c>
      <c r="BK565" t="b">
        <v>0</v>
      </c>
      <c r="BL565">
        <v>2</v>
      </c>
      <c r="BM565">
        <v>999500400000</v>
      </c>
      <c r="BN565" t="s">
        <v>2346</v>
      </c>
    </row>
    <row r="566" spans="1:66" x14ac:dyDescent="0.2">
      <c r="A566" t="s">
        <v>2411</v>
      </c>
      <c r="C566" t="s">
        <v>142</v>
      </c>
      <c r="D566" t="s">
        <v>143</v>
      </c>
      <c r="E566" t="s">
        <v>162</v>
      </c>
      <c r="F566" t="b">
        <v>0</v>
      </c>
      <c r="G566" t="s">
        <v>49</v>
      </c>
      <c r="H566" t="s">
        <v>2663</v>
      </c>
      <c r="I566" t="s">
        <v>2767</v>
      </c>
      <c r="J566" t="s">
        <v>2412</v>
      </c>
      <c r="K566" t="s">
        <v>2768</v>
      </c>
      <c r="L566" t="s">
        <v>2666</v>
      </c>
      <c r="M566" t="s">
        <v>225</v>
      </c>
      <c r="N566">
        <v>7200000</v>
      </c>
      <c r="O566" t="s">
        <v>2667</v>
      </c>
      <c r="P566" t="b">
        <v>0</v>
      </c>
      <c r="Q566">
        <v>5</v>
      </c>
      <c r="R566">
        <v>2.3640661000000001</v>
      </c>
      <c r="S566">
        <v>1589538868</v>
      </c>
      <c r="T566">
        <v>216.5</v>
      </c>
      <c r="U566">
        <v>217.4</v>
      </c>
      <c r="V566" t="s">
        <v>6579</v>
      </c>
      <c r="W566">
        <v>211.5</v>
      </c>
      <c r="X566">
        <v>22492</v>
      </c>
      <c r="Y566">
        <v>211.5</v>
      </c>
      <c r="Z566">
        <v>0</v>
      </c>
      <c r="AA566">
        <v>0</v>
      </c>
      <c r="AB566">
        <v>0</v>
      </c>
      <c r="AC566">
        <v>0</v>
      </c>
      <c r="AD566" t="s">
        <v>2668</v>
      </c>
      <c r="AE566" t="s">
        <v>49</v>
      </c>
      <c r="AF566">
        <v>213.8</v>
      </c>
      <c r="AG566">
        <v>200051</v>
      </c>
      <c r="AH566">
        <v>98945</v>
      </c>
      <c r="AI566">
        <v>66.2</v>
      </c>
      <c r="AJ566">
        <v>0.44045240000000002</v>
      </c>
      <c r="AK566" t="s">
        <v>2769</v>
      </c>
      <c r="AL566">
        <v>-30.300003</v>
      </c>
      <c r="AM566">
        <v>-0.12277149</v>
      </c>
      <c r="AN566">
        <v>150.30000000000001</v>
      </c>
      <c r="AO566">
        <v>246.8</v>
      </c>
      <c r="AQ566">
        <v>1596034740</v>
      </c>
      <c r="AR566">
        <v>1596034740</v>
      </c>
      <c r="AS566">
        <v>1596034740</v>
      </c>
      <c r="AT566">
        <v>2.4</v>
      </c>
      <c r="AU566">
        <v>31.791482999999999</v>
      </c>
      <c r="AV566">
        <v>1.1347517999999999E-2</v>
      </c>
      <c r="AW566" t="s">
        <v>150</v>
      </c>
      <c r="AX566">
        <v>6.81</v>
      </c>
      <c r="AY566">
        <v>58717200</v>
      </c>
      <c r="AZ566">
        <v>43.741</v>
      </c>
      <c r="BA566">
        <v>196.94286</v>
      </c>
      <c r="BB566">
        <v>19.557144000000001</v>
      </c>
      <c r="BC566">
        <v>9.9303649999999993E-2</v>
      </c>
      <c r="BD566">
        <v>211.50279</v>
      </c>
      <c r="BE566">
        <v>4.9972076000000003</v>
      </c>
      <c r="BF566">
        <v>2.3627147000000001E-2</v>
      </c>
      <c r="BG566">
        <v>12712273920</v>
      </c>
      <c r="BH566">
        <v>4.9495896999999998</v>
      </c>
      <c r="BI566">
        <v>15</v>
      </c>
      <c r="BJ566">
        <v>0</v>
      </c>
      <c r="BK566" t="b">
        <v>0</v>
      </c>
      <c r="BL566">
        <v>2</v>
      </c>
      <c r="BM566">
        <v>707382000000</v>
      </c>
      <c r="BN566" t="s">
        <v>2411</v>
      </c>
    </row>
    <row r="567" spans="1:66" x14ac:dyDescent="0.2">
      <c r="A567" t="s">
        <v>2413</v>
      </c>
      <c r="C567" t="s">
        <v>142</v>
      </c>
      <c r="D567" t="s">
        <v>143</v>
      </c>
      <c r="E567" t="s">
        <v>162</v>
      </c>
      <c r="F567" t="b">
        <v>0</v>
      </c>
      <c r="G567" t="s">
        <v>49</v>
      </c>
      <c r="H567" t="s">
        <v>1304</v>
      </c>
      <c r="I567" t="s">
        <v>2770</v>
      </c>
      <c r="J567" t="s">
        <v>2414</v>
      </c>
      <c r="K567" t="s">
        <v>2771</v>
      </c>
      <c r="L567" t="s">
        <v>2772</v>
      </c>
      <c r="M567" t="s">
        <v>225</v>
      </c>
      <c r="N567">
        <v>7200000</v>
      </c>
      <c r="O567" t="s">
        <v>2773</v>
      </c>
      <c r="P567" t="b">
        <v>0</v>
      </c>
      <c r="Q567">
        <v>0.80000305000000005</v>
      </c>
      <c r="R567">
        <v>0.72333009999999998</v>
      </c>
      <c r="S567">
        <v>1589538847</v>
      </c>
      <c r="T567">
        <v>111.4</v>
      </c>
      <c r="U567">
        <v>111.8</v>
      </c>
      <c r="V567" t="s">
        <v>6580</v>
      </c>
      <c r="W567">
        <v>110.5</v>
      </c>
      <c r="X567">
        <v>272135</v>
      </c>
      <c r="Y567">
        <v>110.6</v>
      </c>
      <c r="Z567">
        <v>0</v>
      </c>
      <c r="AA567">
        <v>0</v>
      </c>
      <c r="AB567">
        <v>0</v>
      </c>
      <c r="AC567">
        <v>0</v>
      </c>
      <c r="AD567" t="s">
        <v>2774</v>
      </c>
      <c r="AE567" t="s">
        <v>49</v>
      </c>
      <c r="AF567">
        <v>111.2</v>
      </c>
      <c r="AG567">
        <v>772418</v>
      </c>
      <c r="AH567">
        <v>553856</v>
      </c>
      <c r="AI567">
        <v>29.200005000000001</v>
      </c>
      <c r="AJ567">
        <v>0.35523123000000001</v>
      </c>
      <c r="AK567" t="s">
        <v>2775</v>
      </c>
      <c r="AL567">
        <v>-7.1999969999999998</v>
      </c>
      <c r="AM567">
        <v>-6.0708239999999997E-2</v>
      </c>
      <c r="AN567">
        <v>82.2</v>
      </c>
      <c r="AO567">
        <v>118.6</v>
      </c>
      <c r="AQ567">
        <v>1596517200</v>
      </c>
      <c r="AR567">
        <v>1596517200</v>
      </c>
      <c r="AS567">
        <v>1596517200</v>
      </c>
      <c r="AT567">
        <v>2.4</v>
      </c>
      <c r="AU567">
        <v>26.273586000000002</v>
      </c>
      <c r="AV567">
        <v>2.1699820000000002E-2</v>
      </c>
      <c r="AW567" t="s">
        <v>150</v>
      </c>
      <c r="AX567">
        <v>4.24</v>
      </c>
      <c r="AY567">
        <v>172448992</v>
      </c>
      <c r="AZ567">
        <v>44.831000000000003</v>
      </c>
      <c r="BA567">
        <v>109.572</v>
      </c>
      <c r="BB567">
        <v>1.8280029</v>
      </c>
      <c r="BC567">
        <v>1.6683119999999999E-2</v>
      </c>
      <c r="BD567">
        <v>110.97866999999999</v>
      </c>
      <c r="BE567">
        <v>0.42133330000000002</v>
      </c>
      <c r="BF567">
        <v>3.7965252999999999E-3</v>
      </c>
      <c r="BG567">
        <v>19210817536</v>
      </c>
      <c r="BH567">
        <v>2.4848876</v>
      </c>
      <c r="BI567">
        <v>15</v>
      </c>
      <c r="BJ567">
        <v>0</v>
      </c>
      <c r="BK567" t="b">
        <v>0</v>
      </c>
      <c r="BL567">
        <v>2</v>
      </c>
      <c r="BM567">
        <v>946886400000</v>
      </c>
      <c r="BN567" t="s">
        <v>2413</v>
      </c>
    </row>
    <row r="568" spans="1:66" x14ac:dyDescent="0.2">
      <c r="A568" t="s">
        <v>2415</v>
      </c>
      <c r="C568" t="s">
        <v>142</v>
      </c>
      <c r="D568" t="s">
        <v>143</v>
      </c>
      <c r="E568" t="s">
        <v>162</v>
      </c>
      <c r="F568" t="b">
        <v>0</v>
      </c>
      <c r="G568" t="s">
        <v>49</v>
      </c>
      <c r="H568" t="s">
        <v>1304</v>
      </c>
      <c r="I568" t="s">
        <v>2776</v>
      </c>
      <c r="J568" t="s">
        <v>2416</v>
      </c>
      <c r="K568" t="s">
        <v>2777</v>
      </c>
      <c r="L568" t="s">
        <v>2772</v>
      </c>
      <c r="M568" t="s">
        <v>225</v>
      </c>
      <c r="N568">
        <v>7200000</v>
      </c>
      <c r="O568" t="s">
        <v>2773</v>
      </c>
      <c r="P568" t="b">
        <v>0</v>
      </c>
      <c r="Q568">
        <v>-1.6000032000000001E-2</v>
      </c>
      <c r="R568">
        <v>-0.76960236000000004</v>
      </c>
      <c r="S568">
        <v>1589538867</v>
      </c>
      <c r="T568">
        <v>2.0630000000000002</v>
      </c>
      <c r="U568">
        <v>2.129</v>
      </c>
      <c r="V568" t="s">
        <v>6581</v>
      </c>
      <c r="W568">
        <v>2.0470000000000002</v>
      </c>
      <c r="X568">
        <v>5379613</v>
      </c>
      <c r="Y568">
        <v>2.0790000000000002</v>
      </c>
      <c r="Z568">
        <v>0</v>
      </c>
      <c r="AA568">
        <v>0</v>
      </c>
      <c r="AB568">
        <v>0</v>
      </c>
      <c r="AC568">
        <v>0</v>
      </c>
      <c r="AD568" t="s">
        <v>2774</v>
      </c>
      <c r="AE568" t="s">
        <v>49</v>
      </c>
      <c r="AF568">
        <v>2.1080000000000001</v>
      </c>
      <c r="AG568">
        <v>21444029</v>
      </c>
      <c r="AH568">
        <v>17724650</v>
      </c>
      <c r="AI568">
        <v>0.50699996999999997</v>
      </c>
      <c r="AJ568">
        <v>0.32583547000000002</v>
      </c>
      <c r="AK568" t="s">
        <v>2778</v>
      </c>
      <c r="AL568">
        <v>-2.5960000000000001</v>
      </c>
      <c r="AM568">
        <v>-0.5572011</v>
      </c>
      <c r="AN568">
        <v>1.556</v>
      </c>
      <c r="AO568">
        <v>4.6589999999999998</v>
      </c>
      <c r="AQ568">
        <v>1597296600</v>
      </c>
      <c r="AR568">
        <v>1597296600</v>
      </c>
      <c r="AS568">
        <v>1597296600</v>
      </c>
      <c r="AT568">
        <v>0.15</v>
      </c>
      <c r="AU568">
        <v>3.6839284999999999</v>
      </c>
      <c r="AV568">
        <v>7.2150073999999995E-2</v>
      </c>
      <c r="AW568" t="s">
        <v>150</v>
      </c>
      <c r="AX568">
        <v>0.56000000000000005</v>
      </c>
      <c r="AY568">
        <v>2038560000</v>
      </c>
      <c r="AZ568">
        <v>11.898</v>
      </c>
      <c r="BA568">
        <v>2.2651143</v>
      </c>
      <c r="BB568">
        <v>-0.20211434</v>
      </c>
      <c r="BC568">
        <v>-8.9229204000000006E-2</v>
      </c>
      <c r="BD568">
        <v>3.3429264999999999</v>
      </c>
      <c r="BE568">
        <v>-1.2799265</v>
      </c>
      <c r="BF568">
        <v>-0.38287607000000001</v>
      </c>
      <c r="BG568">
        <v>4234410496</v>
      </c>
      <c r="BH568">
        <v>0.1733905</v>
      </c>
      <c r="BI568">
        <v>15</v>
      </c>
      <c r="BJ568">
        <v>0</v>
      </c>
      <c r="BK568" t="b">
        <v>0</v>
      </c>
      <c r="BL568">
        <v>4</v>
      </c>
      <c r="BM568">
        <v>796287600000</v>
      </c>
      <c r="BN568" t="s">
        <v>2415</v>
      </c>
    </row>
    <row r="569" spans="1:66" x14ac:dyDescent="0.2">
      <c r="A569" t="s">
        <v>2417</v>
      </c>
      <c r="C569" t="s">
        <v>142</v>
      </c>
      <c r="D569" t="s">
        <v>143</v>
      </c>
      <c r="E569" t="s">
        <v>162</v>
      </c>
      <c r="F569" t="b">
        <v>0</v>
      </c>
      <c r="G569" t="s">
        <v>49</v>
      </c>
      <c r="H569" t="s">
        <v>2663</v>
      </c>
      <c r="I569" t="s">
        <v>2779</v>
      </c>
      <c r="J569" t="s">
        <v>2418</v>
      </c>
      <c r="K569" t="s">
        <v>2780</v>
      </c>
      <c r="L569" t="s">
        <v>2666</v>
      </c>
      <c r="M569" t="s">
        <v>225</v>
      </c>
      <c r="N569">
        <v>7200000</v>
      </c>
      <c r="O569" t="s">
        <v>2667</v>
      </c>
      <c r="P569" t="b">
        <v>0</v>
      </c>
      <c r="Q569">
        <v>2.8499960000000001E-2</v>
      </c>
      <c r="R569">
        <v>1.4289274999999999</v>
      </c>
      <c r="S569">
        <v>1589538844</v>
      </c>
      <c r="T569">
        <v>2.0230000000000001</v>
      </c>
      <c r="U569">
        <v>2.0840000000000001</v>
      </c>
      <c r="V569" t="s">
        <v>6582</v>
      </c>
      <c r="W569">
        <v>1.9984999999999999</v>
      </c>
      <c r="X569">
        <v>1927431</v>
      </c>
      <c r="Y569">
        <v>1.9944999999999999</v>
      </c>
      <c r="AD569" t="s">
        <v>2668</v>
      </c>
      <c r="AE569" t="s">
        <v>49</v>
      </c>
      <c r="AF569">
        <v>2.0339999999999998</v>
      </c>
      <c r="AG569">
        <v>15771625</v>
      </c>
      <c r="AH569">
        <v>7161717</v>
      </c>
      <c r="AI569">
        <v>0.55200004999999996</v>
      </c>
      <c r="AJ569">
        <v>0.37525496000000003</v>
      </c>
      <c r="AK569" t="s">
        <v>3107</v>
      </c>
      <c r="AL569">
        <v>-3.1030000000000002</v>
      </c>
      <c r="AM569">
        <v>-0.60534529999999998</v>
      </c>
      <c r="AN569">
        <v>1.4710000000000001</v>
      </c>
      <c r="AO569">
        <v>5.1260000000000003</v>
      </c>
      <c r="AQ569">
        <v>1596477600</v>
      </c>
      <c r="AR569">
        <v>1596477600</v>
      </c>
      <c r="AS569">
        <v>1596477600</v>
      </c>
      <c r="AT569">
        <v>0.31</v>
      </c>
      <c r="AU569">
        <v>8.4291669999999996</v>
      </c>
      <c r="AV569">
        <v>0.15542743000000001</v>
      </c>
      <c r="AW569" t="s">
        <v>150</v>
      </c>
      <c r="AX569">
        <v>0.24</v>
      </c>
      <c r="AY569">
        <v>3151310080</v>
      </c>
      <c r="AZ569">
        <v>6.2489999999999997</v>
      </c>
      <c r="BA569">
        <v>2.2408000000000001</v>
      </c>
      <c r="BB569">
        <v>-0.21779989999999999</v>
      </c>
      <c r="BC569">
        <v>-9.7197389999999995E-2</v>
      </c>
      <c r="BD569">
        <v>3.3868915999999998</v>
      </c>
      <c r="BE569">
        <v>-1.3638916000000001</v>
      </c>
      <c r="BF569">
        <v>-0.40269715</v>
      </c>
      <c r="BG569">
        <v>6375100416</v>
      </c>
      <c r="BH569">
        <v>0.32373178000000002</v>
      </c>
      <c r="BI569">
        <v>15</v>
      </c>
      <c r="BJ569">
        <v>0</v>
      </c>
      <c r="BK569" t="b">
        <v>0</v>
      </c>
      <c r="BL569">
        <v>4</v>
      </c>
      <c r="BM569">
        <v>946886400000</v>
      </c>
      <c r="BN569" t="s">
        <v>2417</v>
      </c>
    </row>
    <row r="570" spans="1:66" x14ac:dyDescent="0.2">
      <c r="A570" t="s">
        <v>2360</v>
      </c>
      <c r="C570" t="s">
        <v>142</v>
      </c>
      <c r="D570" t="s">
        <v>143</v>
      </c>
      <c r="E570" t="s">
        <v>162</v>
      </c>
      <c r="F570" t="b">
        <v>0</v>
      </c>
      <c r="G570" t="s">
        <v>49</v>
      </c>
      <c r="H570" t="s">
        <v>2663</v>
      </c>
      <c r="I570" t="s">
        <v>2688</v>
      </c>
      <c r="J570" t="s">
        <v>2361</v>
      </c>
      <c r="K570" t="s">
        <v>2689</v>
      </c>
      <c r="L570" t="s">
        <v>2666</v>
      </c>
      <c r="M570" t="s">
        <v>225</v>
      </c>
      <c r="N570">
        <v>7200000</v>
      </c>
      <c r="O570" t="s">
        <v>2667</v>
      </c>
      <c r="P570" t="b">
        <v>0</v>
      </c>
      <c r="Q570">
        <v>-1.3500061000000001</v>
      </c>
      <c r="R570">
        <v>-0.40785682000000001</v>
      </c>
      <c r="S570">
        <v>1589538867</v>
      </c>
      <c r="T570">
        <v>329.65</v>
      </c>
      <c r="U570">
        <v>335.55</v>
      </c>
      <c r="V570" t="s">
        <v>6558</v>
      </c>
      <c r="W570">
        <v>329.65</v>
      </c>
      <c r="X570">
        <v>174237</v>
      </c>
      <c r="Y570">
        <v>331</v>
      </c>
      <c r="Z570">
        <v>0</v>
      </c>
      <c r="AA570">
        <v>0</v>
      </c>
      <c r="AB570">
        <v>0</v>
      </c>
      <c r="AC570">
        <v>0</v>
      </c>
      <c r="AD570" t="s">
        <v>2668</v>
      </c>
      <c r="AE570" t="s">
        <v>49</v>
      </c>
      <c r="AF570">
        <v>333.75</v>
      </c>
      <c r="AG570">
        <v>1016647</v>
      </c>
      <c r="AH570">
        <v>483360</v>
      </c>
      <c r="AI570">
        <v>50.949979999999996</v>
      </c>
      <c r="AJ570">
        <v>0.18281299000000001</v>
      </c>
      <c r="AK570" t="s">
        <v>2690</v>
      </c>
      <c r="AL570">
        <v>-109.39999400000001</v>
      </c>
      <c r="AM570">
        <v>-0.24917433999999999</v>
      </c>
      <c r="AN570">
        <v>278.7</v>
      </c>
      <c r="AO570">
        <v>439.05</v>
      </c>
      <c r="AQ570">
        <v>1580230800</v>
      </c>
      <c r="AR570">
        <v>1595440800</v>
      </c>
      <c r="AS570">
        <v>1595872800</v>
      </c>
      <c r="AT570">
        <v>6.8</v>
      </c>
      <c r="AU570">
        <v>23.165848</v>
      </c>
      <c r="AV570">
        <v>2.0543808E-2</v>
      </c>
      <c r="AW570" t="s">
        <v>150</v>
      </c>
      <c r="AX570">
        <v>14.23</v>
      </c>
      <c r="AY570">
        <v>503593984</v>
      </c>
      <c r="AZ570">
        <v>72.641000000000005</v>
      </c>
      <c r="BA570">
        <v>345.25569999999999</v>
      </c>
      <c r="BB570">
        <v>-15.605713</v>
      </c>
      <c r="BC570">
        <v>-4.5200450000000003E-2</v>
      </c>
      <c r="BD570">
        <v>382.42273</v>
      </c>
      <c r="BE570">
        <v>-52.772736000000002</v>
      </c>
      <c r="BF570">
        <v>-0.13799581</v>
      </c>
      <c r="BG570">
        <v>166009749504</v>
      </c>
      <c r="BH570">
        <v>4.5380706999999996</v>
      </c>
      <c r="BI570">
        <v>15</v>
      </c>
      <c r="BJ570">
        <v>0</v>
      </c>
      <c r="BK570" t="b">
        <v>0</v>
      </c>
      <c r="BL570">
        <v>2</v>
      </c>
      <c r="BM570">
        <v>946886400000</v>
      </c>
      <c r="BN570" t="s">
        <v>2360</v>
      </c>
    </row>
    <row r="571" spans="1:66" x14ac:dyDescent="0.2">
      <c r="A571" t="s">
        <v>2419</v>
      </c>
      <c r="C571" t="s">
        <v>142</v>
      </c>
      <c r="D571" t="s">
        <v>143</v>
      </c>
      <c r="E571" t="s">
        <v>162</v>
      </c>
      <c r="F571" t="b">
        <v>0</v>
      </c>
      <c r="G571" t="s">
        <v>49</v>
      </c>
      <c r="H571" t="s">
        <v>1304</v>
      </c>
      <c r="I571" t="s">
        <v>2781</v>
      </c>
      <c r="J571" t="s">
        <v>2420</v>
      </c>
      <c r="K571" t="s">
        <v>2782</v>
      </c>
      <c r="L571" t="s">
        <v>2772</v>
      </c>
      <c r="M571" t="s">
        <v>225</v>
      </c>
      <c r="N571">
        <v>7200000</v>
      </c>
      <c r="O571" t="s">
        <v>2773</v>
      </c>
      <c r="P571" t="b">
        <v>0</v>
      </c>
      <c r="Q571">
        <v>5.0001144000000001E-3</v>
      </c>
      <c r="R571">
        <v>0.23889703000000001</v>
      </c>
      <c r="S571">
        <v>1589538859</v>
      </c>
      <c r="T571">
        <v>2.0979999999999999</v>
      </c>
      <c r="U571">
        <v>2.133</v>
      </c>
      <c r="V571" t="s">
        <v>6583</v>
      </c>
      <c r="W571">
        <v>2.0979999999999999</v>
      </c>
      <c r="X571">
        <v>4196759</v>
      </c>
      <c r="Y571">
        <v>2.093</v>
      </c>
      <c r="Z571">
        <v>0</v>
      </c>
      <c r="AA571">
        <v>0</v>
      </c>
      <c r="AB571">
        <v>0</v>
      </c>
      <c r="AC571">
        <v>0</v>
      </c>
      <c r="AD571" t="s">
        <v>2774</v>
      </c>
      <c r="AE571" t="s">
        <v>49</v>
      </c>
      <c r="AF571">
        <v>2.1</v>
      </c>
      <c r="AG571">
        <v>22940528</v>
      </c>
      <c r="AH571">
        <v>14836606</v>
      </c>
      <c r="AI571">
        <v>0.40100002000000001</v>
      </c>
      <c r="AJ571">
        <v>0.23629937000000001</v>
      </c>
      <c r="AK571" t="s">
        <v>2783</v>
      </c>
      <c r="AL571">
        <v>-0.87999989999999995</v>
      </c>
      <c r="AM571">
        <v>-0.29550029999999999</v>
      </c>
      <c r="AN571">
        <v>1.6970000000000001</v>
      </c>
      <c r="AO571">
        <v>2.9780000000000002</v>
      </c>
      <c r="AQ571">
        <v>1595827800</v>
      </c>
      <c r="AR571">
        <v>1595827800</v>
      </c>
      <c r="AS571">
        <v>1595827800</v>
      </c>
      <c r="AT571">
        <v>0.125</v>
      </c>
      <c r="AU571">
        <v>14.080537</v>
      </c>
      <c r="AV571">
        <v>5.9722890000000001E-2</v>
      </c>
      <c r="AW571" t="s">
        <v>150</v>
      </c>
      <c r="AX571">
        <v>0.14899999999999999</v>
      </c>
      <c r="AY571">
        <v>4202840064</v>
      </c>
      <c r="AZ571">
        <v>0.59699999999999998</v>
      </c>
      <c r="BA571">
        <v>2.1128141999999999</v>
      </c>
      <c r="BB571">
        <v>-1.4814137999999999E-2</v>
      </c>
      <c r="BC571">
        <v>-7.0115671999999999E-3</v>
      </c>
      <c r="BD571">
        <v>2.4551539999999998</v>
      </c>
      <c r="BE571">
        <v>-0.35715390000000002</v>
      </c>
      <c r="BF571">
        <v>-0.14547108</v>
      </c>
      <c r="BG571">
        <v>8803018752</v>
      </c>
      <c r="BH571">
        <v>3.5142378999999999</v>
      </c>
      <c r="BI571">
        <v>15</v>
      </c>
      <c r="BJ571">
        <v>0</v>
      </c>
      <c r="BK571" t="b">
        <v>0</v>
      </c>
      <c r="BL571">
        <v>4</v>
      </c>
      <c r="BM571">
        <v>796287600000</v>
      </c>
      <c r="BN571" t="s">
        <v>2419</v>
      </c>
    </row>
    <row r="572" spans="1:66" x14ac:dyDescent="0.2">
      <c r="A572" t="s">
        <v>2421</v>
      </c>
      <c r="C572" t="s">
        <v>142</v>
      </c>
      <c r="D572" t="s">
        <v>143</v>
      </c>
      <c r="E572" t="s">
        <v>162</v>
      </c>
      <c r="F572" t="b">
        <v>0</v>
      </c>
      <c r="G572" t="s">
        <v>49</v>
      </c>
      <c r="H572" t="s">
        <v>2757</v>
      </c>
      <c r="I572" t="s">
        <v>2784</v>
      </c>
      <c r="J572" t="s">
        <v>2422</v>
      </c>
      <c r="K572" t="s">
        <v>2785</v>
      </c>
      <c r="L572" t="s">
        <v>2760</v>
      </c>
      <c r="M572" t="s">
        <v>225</v>
      </c>
      <c r="N572">
        <v>7200000</v>
      </c>
      <c r="O572" t="s">
        <v>2761</v>
      </c>
      <c r="P572" t="b">
        <v>0</v>
      </c>
      <c r="Q572">
        <v>0.55999756000000001</v>
      </c>
      <c r="R572">
        <v>0.83308170000000004</v>
      </c>
      <c r="S572">
        <v>1589538814</v>
      </c>
      <c r="T572">
        <v>67.78</v>
      </c>
      <c r="U572">
        <v>70.94</v>
      </c>
      <c r="V572" t="s">
        <v>6584</v>
      </c>
      <c r="W572">
        <v>67.5</v>
      </c>
      <c r="X572">
        <v>48430</v>
      </c>
      <c r="Y572">
        <v>67.22</v>
      </c>
      <c r="Z572">
        <v>0</v>
      </c>
      <c r="AA572">
        <v>0</v>
      </c>
      <c r="AB572">
        <v>0</v>
      </c>
      <c r="AC572">
        <v>0</v>
      </c>
      <c r="AD572" t="s">
        <v>2762</v>
      </c>
      <c r="AE572" t="s">
        <v>49</v>
      </c>
      <c r="AF572">
        <v>69.78</v>
      </c>
      <c r="AG572">
        <v>253300</v>
      </c>
      <c r="AH572">
        <v>175562</v>
      </c>
      <c r="AI572">
        <v>12.98</v>
      </c>
      <c r="AJ572">
        <v>0.2368613</v>
      </c>
      <c r="AK572" t="s">
        <v>2786</v>
      </c>
      <c r="AL572">
        <v>-28.720001</v>
      </c>
      <c r="AM572">
        <v>-0.29761660000000001</v>
      </c>
      <c r="AN572">
        <v>54.8</v>
      </c>
      <c r="AO572">
        <v>96.5</v>
      </c>
      <c r="AQ572">
        <v>1596123900</v>
      </c>
      <c r="AR572">
        <v>1596123900</v>
      </c>
      <c r="AS572">
        <v>1596123900</v>
      </c>
      <c r="AT572">
        <v>3.15</v>
      </c>
      <c r="AU572">
        <v>19.157715</v>
      </c>
      <c r="AV572">
        <v>4.6861053E-2</v>
      </c>
      <c r="AW572" t="s">
        <v>150</v>
      </c>
      <c r="AX572">
        <v>3.5379999999999998</v>
      </c>
      <c r="AY572">
        <v>155194000</v>
      </c>
      <c r="AZ572">
        <v>126.55800000000001</v>
      </c>
      <c r="BA572">
        <v>70.654854</v>
      </c>
      <c r="BB572">
        <v>-2.8748550000000002</v>
      </c>
      <c r="BC572">
        <v>-4.0688712000000002E-2</v>
      </c>
      <c r="BD572">
        <v>84.578180000000003</v>
      </c>
      <c r="BE572">
        <v>-16.798179999999999</v>
      </c>
      <c r="BF572">
        <v>-0.19861127000000001</v>
      </c>
      <c r="BG572">
        <v>10519049216</v>
      </c>
      <c r="BH572">
        <v>0.5355647</v>
      </c>
      <c r="BI572">
        <v>15</v>
      </c>
      <c r="BJ572">
        <v>0</v>
      </c>
      <c r="BK572" t="b">
        <v>0</v>
      </c>
      <c r="BL572">
        <v>2</v>
      </c>
      <c r="BM572">
        <v>988354800000</v>
      </c>
      <c r="BN572" t="s">
        <v>2421</v>
      </c>
    </row>
    <row r="573" spans="1:66" x14ac:dyDescent="0.2">
      <c r="A573" t="s">
        <v>2423</v>
      </c>
      <c r="C573" t="s">
        <v>142</v>
      </c>
      <c r="D573" t="s">
        <v>143</v>
      </c>
      <c r="E573" t="s">
        <v>162</v>
      </c>
      <c r="F573" t="b">
        <v>0</v>
      </c>
      <c r="G573" t="s">
        <v>49</v>
      </c>
      <c r="H573" t="s">
        <v>2663</v>
      </c>
      <c r="I573" t="s">
        <v>2787</v>
      </c>
      <c r="J573" t="s">
        <v>2424</v>
      </c>
      <c r="K573" t="s">
        <v>2788</v>
      </c>
      <c r="L573" t="s">
        <v>2666</v>
      </c>
      <c r="M573" t="s">
        <v>225</v>
      </c>
      <c r="N573">
        <v>7200000</v>
      </c>
      <c r="O573" t="s">
        <v>2667</v>
      </c>
      <c r="P573" t="b">
        <v>0</v>
      </c>
      <c r="Q573">
        <v>-4.9999237000000002E-2</v>
      </c>
      <c r="R573">
        <v>-9.8037719999999995E-2</v>
      </c>
      <c r="S573">
        <v>1589538857</v>
      </c>
      <c r="T573">
        <v>50.95</v>
      </c>
      <c r="U573">
        <v>51.55</v>
      </c>
      <c r="V573" t="s">
        <v>6585</v>
      </c>
      <c r="W573">
        <v>50.4</v>
      </c>
      <c r="X573">
        <v>23717</v>
      </c>
      <c r="Y573">
        <v>51</v>
      </c>
      <c r="Z573">
        <v>0</v>
      </c>
      <c r="AA573">
        <v>0</v>
      </c>
      <c r="AB573">
        <v>0</v>
      </c>
      <c r="AC573">
        <v>0</v>
      </c>
      <c r="AD573" t="s">
        <v>2668</v>
      </c>
      <c r="AE573" t="s">
        <v>49</v>
      </c>
      <c r="AF573">
        <v>51.1</v>
      </c>
      <c r="AG573">
        <v>264674</v>
      </c>
      <c r="AH573">
        <v>149542</v>
      </c>
      <c r="AI573">
        <v>12.110001</v>
      </c>
      <c r="AJ573">
        <v>0.31179200000000001</v>
      </c>
      <c r="AK573" t="s">
        <v>2789</v>
      </c>
      <c r="AL573">
        <v>-61.249996000000003</v>
      </c>
      <c r="AM573">
        <v>-0.54590017000000002</v>
      </c>
      <c r="AN573">
        <v>38.840000000000003</v>
      </c>
      <c r="AO573">
        <v>112.2</v>
      </c>
      <c r="AQ573">
        <v>1595354400</v>
      </c>
      <c r="AR573">
        <v>1595354400</v>
      </c>
      <c r="AS573">
        <v>1595354400</v>
      </c>
      <c r="AT573">
        <v>4.8</v>
      </c>
      <c r="AU573">
        <v>5.9196</v>
      </c>
      <c r="AV573">
        <v>9.4117649999999997E-2</v>
      </c>
      <c r="AW573" t="s">
        <v>150</v>
      </c>
      <c r="AX573">
        <v>8.6069999999999993</v>
      </c>
      <c r="AY573">
        <v>86982704</v>
      </c>
      <c r="AZ573">
        <v>95.325999999999993</v>
      </c>
      <c r="BA573">
        <v>57.170001999999997</v>
      </c>
      <c r="BB573">
        <v>-6.2200009999999999</v>
      </c>
      <c r="BC573">
        <v>-0.10879833999999999</v>
      </c>
      <c r="BD573">
        <v>88.078879999999998</v>
      </c>
      <c r="BE573">
        <v>-37.128880000000002</v>
      </c>
      <c r="BF573">
        <v>-0.42154123999999998</v>
      </c>
      <c r="BG573">
        <v>4431769088</v>
      </c>
      <c r="BH573">
        <v>0.53448169999999995</v>
      </c>
      <c r="BI573">
        <v>15</v>
      </c>
      <c r="BJ573">
        <v>0</v>
      </c>
      <c r="BK573" t="b">
        <v>0</v>
      </c>
      <c r="BL573">
        <v>2</v>
      </c>
      <c r="BM573">
        <v>946886400000</v>
      </c>
      <c r="BN573" t="s">
        <v>2423</v>
      </c>
    </row>
    <row r="574" spans="1:66" x14ac:dyDescent="0.2">
      <c r="A574" t="s">
        <v>2425</v>
      </c>
      <c r="C574" t="s">
        <v>142</v>
      </c>
      <c r="D574" t="s">
        <v>143</v>
      </c>
      <c r="E574" t="s">
        <v>162</v>
      </c>
      <c r="F574" t="b">
        <v>0</v>
      </c>
      <c r="G574" t="s">
        <v>49</v>
      </c>
      <c r="H574" t="s">
        <v>2663</v>
      </c>
      <c r="I574" t="s">
        <v>2790</v>
      </c>
      <c r="J574" t="s">
        <v>2426</v>
      </c>
      <c r="K574" t="s">
        <v>2791</v>
      </c>
      <c r="L574" t="s">
        <v>2666</v>
      </c>
      <c r="M574" t="s">
        <v>225</v>
      </c>
      <c r="N574">
        <v>7200000</v>
      </c>
      <c r="O574" t="s">
        <v>2667</v>
      </c>
      <c r="P574" t="b">
        <v>0</v>
      </c>
      <c r="Q574">
        <v>0.11800003000000001</v>
      </c>
      <c r="R574">
        <v>1.6316375999999999</v>
      </c>
      <c r="S574">
        <v>1589538829</v>
      </c>
      <c r="T574">
        <v>7.35</v>
      </c>
      <c r="U574">
        <v>7.51</v>
      </c>
      <c r="V574" t="s">
        <v>6586</v>
      </c>
      <c r="W574">
        <v>7.29</v>
      </c>
      <c r="X574">
        <v>616472</v>
      </c>
      <c r="Y574">
        <v>7.2320000000000002</v>
      </c>
      <c r="Z574">
        <v>0</v>
      </c>
      <c r="AA574">
        <v>0</v>
      </c>
      <c r="AB574">
        <v>0</v>
      </c>
      <c r="AC574">
        <v>0</v>
      </c>
      <c r="AD574" t="s">
        <v>2668</v>
      </c>
      <c r="AE574" t="s">
        <v>49</v>
      </c>
      <c r="AF574">
        <v>7.45</v>
      </c>
      <c r="AG574">
        <v>3883595</v>
      </c>
      <c r="AH574">
        <v>2282551</v>
      </c>
      <c r="AI574">
        <v>1.3719996999999999</v>
      </c>
      <c r="AJ574">
        <v>0.22950814999999999</v>
      </c>
      <c r="AK574" t="s">
        <v>2792</v>
      </c>
      <c r="AL574">
        <v>-6.2599998000000001</v>
      </c>
      <c r="AM574">
        <v>-0.45995589999999997</v>
      </c>
      <c r="AN574">
        <v>5.9779999999999998</v>
      </c>
      <c r="AO574">
        <v>13.61</v>
      </c>
      <c r="AQ574">
        <v>1596105000</v>
      </c>
      <c r="AR574">
        <v>1596105000</v>
      </c>
      <c r="AS574">
        <v>1596105000</v>
      </c>
      <c r="AT574">
        <v>0.48</v>
      </c>
      <c r="AU574">
        <v>4.8869680000000004</v>
      </c>
      <c r="AV574">
        <v>6.6371680000000002E-2</v>
      </c>
      <c r="AW574" t="s">
        <v>150</v>
      </c>
      <c r="AX574">
        <v>1.504</v>
      </c>
      <c r="AY574">
        <v>3098589952</v>
      </c>
      <c r="AZ574">
        <v>14.994999999999999</v>
      </c>
      <c r="BA574">
        <v>7.2240000000000002</v>
      </c>
      <c r="BB574">
        <v>0.12599993000000001</v>
      </c>
      <c r="BC574">
        <v>1.7441849999999998E-2</v>
      </c>
      <c r="BD574">
        <v>9.5289160000000006</v>
      </c>
      <c r="BE574">
        <v>-2.1789165000000001</v>
      </c>
      <c r="BF574">
        <v>-0.22866360999999999</v>
      </c>
      <c r="BG574">
        <v>22774636544</v>
      </c>
      <c r="BH574">
        <v>0.49016340000000003</v>
      </c>
      <c r="BI574">
        <v>15</v>
      </c>
      <c r="BJ574">
        <v>0</v>
      </c>
      <c r="BK574" t="b">
        <v>0</v>
      </c>
      <c r="BL574">
        <v>2</v>
      </c>
      <c r="BM574">
        <v>1132560000000</v>
      </c>
      <c r="BN574" t="s">
        <v>2425</v>
      </c>
    </row>
    <row r="575" spans="1:66" x14ac:dyDescent="0.2">
      <c r="A575" t="s">
        <v>2378</v>
      </c>
      <c r="C575" t="s">
        <v>142</v>
      </c>
      <c r="D575" t="s">
        <v>143</v>
      </c>
      <c r="E575" t="s">
        <v>162</v>
      </c>
      <c r="F575" t="b">
        <v>0</v>
      </c>
      <c r="G575" t="s">
        <v>49</v>
      </c>
      <c r="H575" t="s">
        <v>2663</v>
      </c>
      <c r="I575" t="s">
        <v>2715</v>
      </c>
      <c r="J575" t="s">
        <v>2379</v>
      </c>
      <c r="K575" t="s">
        <v>2716</v>
      </c>
      <c r="L575" t="s">
        <v>2666</v>
      </c>
      <c r="M575" t="s">
        <v>225</v>
      </c>
      <c r="N575">
        <v>7200000</v>
      </c>
      <c r="O575" t="s">
        <v>2667</v>
      </c>
      <c r="P575" t="b">
        <v>0</v>
      </c>
      <c r="Q575">
        <v>0.22000122</v>
      </c>
      <c r="R575">
        <v>0.38529112999999998</v>
      </c>
      <c r="S575">
        <v>1589538861</v>
      </c>
      <c r="T575">
        <v>57.32</v>
      </c>
      <c r="U575">
        <v>58.3</v>
      </c>
      <c r="V575" t="s">
        <v>6566</v>
      </c>
      <c r="W575">
        <v>57.32</v>
      </c>
      <c r="X575">
        <v>89221</v>
      </c>
      <c r="Y575">
        <v>57.1</v>
      </c>
      <c r="AD575" t="s">
        <v>2668</v>
      </c>
      <c r="AE575" t="s">
        <v>49</v>
      </c>
      <c r="AF575">
        <v>57.5</v>
      </c>
      <c r="AG575">
        <v>781658</v>
      </c>
      <c r="AH575">
        <v>397833</v>
      </c>
      <c r="AI575">
        <v>11.41</v>
      </c>
      <c r="AJ575">
        <v>0.24852973</v>
      </c>
      <c r="AK575" t="s">
        <v>2717</v>
      </c>
      <c r="AL575">
        <v>-20.620003000000001</v>
      </c>
      <c r="AM575">
        <v>-0.26456252000000002</v>
      </c>
      <c r="AN575">
        <v>45.91</v>
      </c>
      <c r="AO575">
        <v>77.94</v>
      </c>
      <c r="AQ575">
        <v>1596173400</v>
      </c>
      <c r="AR575">
        <v>1596173400</v>
      </c>
      <c r="AS575">
        <v>1596173400</v>
      </c>
      <c r="AT575">
        <v>1.421</v>
      </c>
      <c r="AU575">
        <v>19.011607999999999</v>
      </c>
      <c r="AV575">
        <v>2.4886164999999998E-2</v>
      </c>
      <c r="AW575" t="s">
        <v>150</v>
      </c>
      <c r="AX575">
        <v>3.0150000000000001</v>
      </c>
      <c r="AY575">
        <v>266751008</v>
      </c>
      <c r="AZ575">
        <v>19.504999999999999</v>
      </c>
      <c r="BA575">
        <v>58.825139999999998</v>
      </c>
      <c r="BB575">
        <v>-1.5051422000000001</v>
      </c>
      <c r="BC575">
        <v>-2.5586716999999998E-2</v>
      </c>
      <c r="BD575">
        <v>67.610349999999997</v>
      </c>
      <c r="BE575">
        <v>-10.290352</v>
      </c>
      <c r="BF575">
        <v>-0.15220083000000001</v>
      </c>
      <c r="BG575">
        <v>15290167296</v>
      </c>
      <c r="BH575">
        <v>2.9387338000000001</v>
      </c>
      <c r="BI575">
        <v>15</v>
      </c>
      <c r="BJ575">
        <v>0</v>
      </c>
      <c r="BK575" t="b">
        <v>0</v>
      </c>
      <c r="BL575">
        <v>2</v>
      </c>
      <c r="BM575">
        <v>1144393200000</v>
      </c>
      <c r="BN575" t="s">
        <v>2378</v>
      </c>
    </row>
    <row r="576" spans="1:66" x14ac:dyDescent="0.2">
      <c r="A576" t="s">
        <v>2380</v>
      </c>
      <c r="C576" t="s">
        <v>142</v>
      </c>
      <c r="D576" t="s">
        <v>143</v>
      </c>
      <c r="E576" t="s">
        <v>162</v>
      </c>
      <c r="F576" t="b">
        <v>0</v>
      </c>
      <c r="G576" t="s">
        <v>49</v>
      </c>
      <c r="H576" t="s">
        <v>2663</v>
      </c>
      <c r="I576" t="s">
        <v>2718</v>
      </c>
      <c r="J576" t="s">
        <v>2381</v>
      </c>
      <c r="K576" t="s">
        <v>2719</v>
      </c>
      <c r="L576" t="s">
        <v>2666</v>
      </c>
      <c r="M576" t="s">
        <v>225</v>
      </c>
      <c r="N576">
        <v>7200000</v>
      </c>
      <c r="O576" t="s">
        <v>2667</v>
      </c>
      <c r="P576" t="b">
        <v>0</v>
      </c>
      <c r="Q576">
        <v>2.0400010000000002</v>
      </c>
      <c r="R576">
        <v>3.3095406999999999</v>
      </c>
      <c r="S576">
        <v>1589538844</v>
      </c>
      <c r="T576">
        <v>63.68</v>
      </c>
      <c r="U576">
        <v>64.58</v>
      </c>
      <c r="V576" t="s">
        <v>6567</v>
      </c>
      <c r="W576">
        <v>61.62</v>
      </c>
      <c r="X576">
        <v>78430</v>
      </c>
      <c r="Y576">
        <v>61.64</v>
      </c>
      <c r="Z576">
        <v>0</v>
      </c>
      <c r="AA576">
        <v>0</v>
      </c>
      <c r="AB576">
        <v>0</v>
      </c>
      <c r="AC576">
        <v>0</v>
      </c>
      <c r="AD576" t="s">
        <v>2668</v>
      </c>
      <c r="AE576" t="s">
        <v>49</v>
      </c>
      <c r="AF576">
        <v>61.62</v>
      </c>
      <c r="AG576">
        <v>568826</v>
      </c>
      <c r="AH576">
        <v>245236</v>
      </c>
      <c r="AI576">
        <v>20.420002</v>
      </c>
      <c r="AJ576">
        <v>0.47202966000000002</v>
      </c>
      <c r="AK576" t="s">
        <v>2720</v>
      </c>
      <c r="AL576">
        <v>-18.779999</v>
      </c>
      <c r="AM576">
        <v>-0.22774676999999999</v>
      </c>
      <c r="AN576">
        <v>43.26</v>
      </c>
      <c r="AO576">
        <v>82.46</v>
      </c>
      <c r="AQ576">
        <v>1595826000</v>
      </c>
      <c r="AR576">
        <v>1595826000</v>
      </c>
      <c r="AS576">
        <v>1595826000</v>
      </c>
      <c r="AT576">
        <v>1.4</v>
      </c>
      <c r="AU576">
        <v>2.017744</v>
      </c>
      <c r="AV576">
        <v>2.2712525000000001E-2</v>
      </c>
      <c r="AW576" t="s">
        <v>150</v>
      </c>
      <c r="AX576">
        <v>31.56</v>
      </c>
      <c r="AY576">
        <v>108928000</v>
      </c>
      <c r="AZ576">
        <v>65.128</v>
      </c>
      <c r="BA576">
        <v>62.481715999999999</v>
      </c>
      <c r="BB576">
        <v>1.1982841</v>
      </c>
      <c r="BC576">
        <v>1.9178158000000001E-2</v>
      </c>
      <c r="BD576">
        <v>69.771540000000002</v>
      </c>
      <c r="BE576">
        <v>-6.0915375000000003</v>
      </c>
      <c r="BF576">
        <v>-8.7306910000000001E-2</v>
      </c>
      <c r="BG576">
        <v>6936535040</v>
      </c>
      <c r="BH576">
        <v>0.97776689999999999</v>
      </c>
      <c r="BI576">
        <v>15</v>
      </c>
      <c r="BJ576">
        <v>0</v>
      </c>
      <c r="BK576" t="b">
        <v>0</v>
      </c>
      <c r="BL576">
        <v>2</v>
      </c>
      <c r="BM576">
        <v>946886400000</v>
      </c>
      <c r="BN576" t="s">
        <v>2380</v>
      </c>
    </row>
    <row r="577" spans="1:66" x14ac:dyDescent="0.2">
      <c r="A577" t="s">
        <v>2427</v>
      </c>
      <c r="C577" t="s">
        <v>142</v>
      </c>
      <c r="D577" t="s">
        <v>143</v>
      </c>
      <c r="E577" t="s">
        <v>162</v>
      </c>
      <c r="F577" t="b">
        <v>0</v>
      </c>
      <c r="G577" t="s">
        <v>49</v>
      </c>
      <c r="H577" t="s">
        <v>2663</v>
      </c>
      <c r="I577" t="s">
        <v>2793</v>
      </c>
      <c r="J577" t="s">
        <v>2428</v>
      </c>
      <c r="K577" t="s">
        <v>2794</v>
      </c>
      <c r="L577" t="s">
        <v>2666</v>
      </c>
      <c r="M577" t="s">
        <v>225</v>
      </c>
      <c r="N577">
        <v>7200000</v>
      </c>
      <c r="O577" t="s">
        <v>2667</v>
      </c>
      <c r="P577" t="b">
        <v>0</v>
      </c>
      <c r="Q577">
        <v>1.0999985000000001</v>
      </c>
      <c r="R577">
        <v>1.679387</v>
      </c>
      <c r="S577">
        <v>1589538861</v>
      </c>
      <c r="T577">
        <v>66.599999999999994</v>
      </c>
      <c r="U577">
        <v>67.599999999999994</v>
      </c>
      <c r="V577" t="s">
        <v>6274</v>
      </c>
      <c r="W577">
        <v>65.55</v>
      </c>
      <c r="X577">
        <v>13398</v>
      </c>
      <c r="Y577">
        <v>65.5</v>
      </c>
      <c r="Z577">
        <v>0</v>
      </c>
      <c r="AA577">
        <v>0</v>
      </c>
      <c r="AB577">
        <v>0</v>
      </c>
      <c r="AC577">
        <v>0</v>
      </c>
      <c r="AD577" t="s">
        <v>2668</v>
      </c>
      <c r="AE577" t="s">
        <v>49</v>
      </c>
      <c r="AF577">
        <v>65.55</v>
      </c>
      <c r="AG577">
        <v>197205</v>
      </c>
      <c r="AH577">
        <v>90593</v>
      </c>
      <c r="AI577">
        <v>32.399997999999997</v>
      </c>
      <c r="AJ577">
        <v>0.94736830000000005</v>
      </c>
      <c r="AK577" t="s">
        <v>2795</v>
      </c>
      <c r="AL577">
        <v>-55.200004999999997</v>
      </c>
      <c r="AM577">
        <v>-0.45320199999999999</v>
      </c>
      <c r="AN577">
        <v>34.200000000000003</v>
      </c>
      <c r="AO577">
        <v>121.8</v>
      </c>
      <c r="AQ577">
        <v>1596105000</v>
      </c>
      <c r="AR577">
        <v>1596105000</v>
      </c>
      <c r="AS577">
        <v>1596105000</v>
      </c>
      <c r="AT577">
        <v>1</v>
      </c>
      <c r="AV577">
        <v>1.5267176E-2</v>
      </c>
      <c r="AW577" t="s">
        <v>150</v>
      </c>
      <c r="AX577">
        <v>-0.61</v>
      </c>
      <c r="AY577">
        <v>83051000</v>
      </c>
      <c r="AZ577">
        <v>21.087</v>
      </c>
      <c r="BA577">
        <v>59.003715999999997</v>
      </c>
      <c r="BB577">
        <v>7.5962829999999997</v>
      </c>
      <c r="BC577">
        <v>0.12874246</v>
      </c>
      <c r="BD577">
        <v>72.027969999999996</v>
      </c>
      <c r="BE577">
        <v>-5.4279710000000003</v>
      </c>
      <c r="BF577">
        <v>-7.5359209999999996E-2</v>
      </c>
      <c r="BG577">
        <v>5531196416</v>
      </c>
      <c r="BH577">
        <v>3.158344</v>
      </c>
      <c r="BI577">
        <v>15</v>
      </c>
      <c r="BJ577">
        <v>0</v>
      </c>
      <c r="BK577" t="b">
        <v>0</v>
      </c>
      <c r="BL577">
        <v>2</v>
      </c>
      <c r="BM577">
        <v>1133942400000</v>
      </c>
      <c r="BN577" t="s">
        <v>2427</v>
      </c>
    </row>
    <row r="578" spans="1:66" x14ac:dyDescent="0.2">
      <c r="A578" t="s">
        <v>2429</v>
      </c>
      <c r="C578" t="s">
        <v>142</v>
      </c>
      <c r="D578" t="s">
        <v>143</v>
      </c>
      <c r="E578" t="s">
        <v>162</v>
      </c>
      <c r="F578" t="b">
        <v>0</v>
      </c>
      <c r="G578" t="s">
        <v>49</v>
      </c>
      <c r="H578" t="s">
        <v>1304</v>
      </c>
      <c r="I578" t="s">
        <v>2796</v>
      </c>
      <c r="J578" t="s">
        <v>2430</v>
      </c>
      <c r="K578" t="s">
        <v>2797</v>
      </c>
      <c r="L578" t="s">
        <v>2772</v>
      </c>
      <c r="M578" t="s">
        <v>225</v>
      </c>
      <c r="N578">
        <v>7200000</v>
      </c>
      <c r="O578" t="s">
        <v>2773</v>
      </c>
      <c r="P578" t="b">
        <v>0</v>
      </c>
      <c r="Q578">
        <v>-1.3999938999999999E-2</v>
      </c>
      <c r="R578">
        <v>-0.28582972000000001</v>
      </c>
      <c r="S578">
        <v>1589538866</v>
      </c>
      <c r="T578">
        <v>4.8840000000000003</v>
      </c>
      <c r="U578">
        <v>5.0209999999999999</v>
      </c>
      <c r="V578" t="s">
        <v>6587</v>
      </c>
      <c r="W578">
        <v>4.8390000000000004</v>
      </c>
      <c r="X578">
        <v>14970225</v>
      </c>
      <c r="Y578">
        <v>4.8979999999999997</v>
      </c>
      <c r="Z578">
        <v>0</v>
      </c>
      <c r="AA578">
        <v>0</v>
      </c>
      <c r="AB578">
        <v>0</v>
      </c>
      <c r="AC578">
        <v>0</v>
      </c>
      <c r="AD578" t="s">
        <v>2774</v>
      </c>
      <c r="AE578" t="s">
        <v>49</v>
      </c>
      <c r="AF578">
        <v>4.968</v>
      </c>
      <c r="AG578">
        <v>39112047</v>
      </c>
      <c r="AH578">
        <v>31678249</v>
      </c>
      <c r="AI578">
        <v>0.65800000000000003</v>
      </c>
      <c r="AJ578">
        <v>0.1557028</v>
      </c>
      <c r="AK578" t="s">
        <v>2798</v>
      </c>
      <c r="AL578">
        <v>-6.3740005000000002</v>
      </c>
      <c r="AM578">
        <v>-0.56617519999999999</v>
      </c>
      <c r="AN578">
        <v>4.226</v>
      </c>
      <c r="AO578">
        <v>11.257999999999999</v>
      </c>
      <c r="AQ578">
        <v>1596690000</v>
      </c>
      <c r="AR578">
        <v>1596690000</v>
      </c>
      <c r="AS578">
        <v>1596690000</v>
      </c>
      <c r="AT578">
        <v>0.69</v>
      </c>
      <c r="AU578">
        <v>5.5499996999999999</v>
      </c>
      <c r="AV578">
        <v>0.14087383000000001</v>
      </c>
      <c r="AW578" t="s">
        <v>150</v>
      </c>
      <c r="AX578">
        <v>0.88</v>
      </c>
      <c r="AY578">
        <v>3900509952</v>
      </c>
      <c r="AZ578">
        <v>13.786</v>
      </c>
      <c r="BA578">
        <v>4.9805999999999999</v>
      </c>
      <c r="BB578">
        <v>-9.6600056000000004E-2</v>
      </c>
      <c r="BC578">
        <v>-1.9395266000000001E-2</v>
      </c>
      <c r="BD578">
        <v>8.5585769999999997</v>
      </c>
      <c r="BE578">
        <v>-3.6745768000000001</v>
      </c>
      <c r="BF578">
        <v>-0.42934440000000001</v>
      </c>
      <c r="BG578">
        <v>19050090496</v>
      </c>
      <c r="BH578">
        <v>0.35427243000000003</v>
      </c>
      <c r="BI578">
        <v>15</v>
      </c>
      <c r="BJ578">
        <v>0</v>
      </c>
      <c r="BK578" t="b">
        <v>0</v>
      </c>
      <c r="BL578">
        <v>4</v>
      </c>
      <c r="BM578">
        <v>796287600000</v>
      </c>
      <c r="BN578" t="s">
        <v>2429</v>
      </c>
    </row>
    <row r="579" spans="1:66" x14ac:dyDescent="0.2">
      <c r="A579" t="s">
        <v>2388</v>
      </c>
      <c r="C579" t="s">
        <v>142</v>
      </c>
      <c r="D579" t="s">
        <v>143</v>
      </c>
      <c r="E579" t="s">
        <v>162</v>
      </c>
      <c r="F579" t="b">
        <v>0</v>
      </c>
      <c r="G579" t="s">
        <v>49</v>
      </c>
      <c r="H579" t="s">
        <v>2663</v>
      </c>
      <c r="I579" t="s">
        <v>2730</v>
      </c>
      <c r="J579" t="s">
        <v>2389</v>
      </c>
      <c r="K579" t="s">
        <v>2731</v>
      </c>
      <c r="L579" t="s">
        <v>2666</v>
      </c>
      <c r="M579" t="s">
        <v>225</v>
      </c>
      <c r="N579">
        <v>7200000</v>
      </c>
      <c r="O579" t="s">
        <v>2667</v>
      </c>
      <c r="P579" t="b">
        <v>0</v>
      </c>
      <c r="Q579">
        <v>0.45999908</v>
      </c>
      <c r="R579">
        <v>0.74241299999999999</v>
      </c>
      <c r="S579">
        <v>1589538825</v>
      </c>
      <c r="T579">
        <v>62.42</v>
      </c>
      <c r="U579">
        <v>63.3</v>
      </c>
      <c r="V579" t="s">
        <v>6570</v>
      </c>
      <c r="W579">
        <v>62.14</v>
      </c>
      <c r="X579">
        <v>50060</v>
      </c>
      <c r="Y579">
        <v>61.96</v>
      </c>
      <c r="AD579" t="s">
        <v>2668</v>
      </c>
      <c r="AE579" t="s">
        <v>49</v>
      </c>
      <c r="AF579">
        <v>62.28</v>
      </c>
      <c r="AG579">
        <v>459185</v>
      </c>
      <c r="AH579">
        <v>349151</v>
      </c>
      <c r="AI579">
        <v>9.9199979999999996</v>
      </c>
      <c r="AJ579">
        <v>0.18895234</v>
      </c>
      <c r="AK579" t="s">
        <v>2732</v>
      </c>
      <c r="AL579">
        <v>-49.630004999999997</v>
      </c>
      <c r="AM579">
        <v>-0.44292730000000002</v>
      </c>
      <c r="AN579">
        <v>52.5</v>
      </c>
      <c r="AO579">
        <v>112.05</v>
      </c>
      <c r="AQ579">
        <v>1595586600</v>
      </c>
      <c r="AR579">
        <v>1595586600</v>
      </c>
      <c r="AS579">
        <v>1595586600</v>
      </c>
      <c r="AT579">
        <v>0.6</v>
      </c>
      <c r="AU579">
        <v>11.8669195</v>
      </c>
      <c r="AV579">
        <v>9.6836679999999994E-3</v>
      </c>
      <c r="AW579" t="s">
        <v>150</v>
      </c>
      <c r="AX579">
        <v>5.26</v>
      </c>
      <c r="AY579">
        <v>212764992</v>
      </c>
      <c r="AZ579">
        <v>25.611999999999998</v>
      </c>
      <c r="BA579">
        <v>70.746859999999998</v>
      </c>
      <c r="BB579">
        <v>-8.3268585000000002</v>
      </c>
      <c r="BC579">
        <v>-0.11769934</v>
      </c>
      <c r="BD579">
        <v>85.082660000000004</v>
      </c>
      <c r="BE579">
        <v>-22.662659000000001</v>
      </c>
      <c r="BF579">
        <v>-0.2663605</v>
      </c>
      <c r="BG579">
        <v>13280790528</v>
      </c>
      <c r="BH579">
        <v>2.4371388</v>
      </c>
      <c r="BI579">
        <v>15</v>
      </c>
      <c r="BJ579">
        <v>0</v>
      </c>
      <c r="BK579" t="b">
        <v>0</v>
      </c>
      <c r="BL579">
        <v>2</v>
      </c>
      <c r="BM579">
        <v>946886400000</v>
      </c>
      <c r="BN579" t="s">
        <v>2388</v>
      </c>
    </row>
    <row r="580" spans="1:66" x14ac:dyDescent="0.2">
      <c r="A580" t="s">
        <v>2431</v>
      </c>
      <c r="C580" t="s">
        <v>142</v>
      </c>
      <c r="D580" t="s">
        <v>143</v>
      </c>
      <c r="E580" t="s">
        <v>162</v>
      </c>
      <c r="F580" t="b">
        <v>0</v>
      </c>
      <c r="G580" t="s">
        <v>49</v>
      </c>
      <c r="H580" t="s">
        <v>2663</v>
      </c>
      <c r="I580" t="s">
        <v>2799</v>
      </c>
      <c r="J580" t="s">
        <v>2432</v>
      </c>
      <c r="K580" t="s">
        <v>2800</v>
      </c>
      <c r="L580" t="s">
        <v>2666</v>
      </c>
      <c r="M580" t="s">
        <v>225</v>
      </c>
      <c r="N580">
        <v>7200000</v>
      </c>
      <c r="O580" t="s">
        <v>2667</v>
      </c>
      <c r="P580" t="b">
        <v>0</v>
      </c>
      <c r="Q580">
        <v>0.95000076</v>
      </c>
      <c r="R580">
        <v>2.7104157999999998</v>
      </c>
      <c r="S580">
        <v>1589538866</v>
      </c>
      <c r="T580">
        <v>36</v>
      </c>
      <c r="U580">
        <v>36.33</v>
      </c>
      <c r="V580" t="s">
        <v>6588</v>
      </c>
      <c r="W580">
        <v>35.21</v>
      </c>
      <c r="X580">
        <v>131524</v>
      </c>
      <c r="Y580">
        <v>35.049999999999997</v>
      </c>
      <c r="Z580">
        <v>0</v>
      </c>
      <c r="AA580">
        <v>0</v>
      </c>
      <c r="AB580">
        <v>0</v>
      </c>
      <c r="AC580">
        <v>0</v>
      </c>
      <c r="AD580" t="s">
        <v>2668</v>
      </c>
      <c r="AE580" t="s">
        <v>49</v>
      </c>
      <c r="AF580">
        <v>35.299999999999997</v>
      </c>
      <c r="AG580">
        <v>713631</v>
      </c>
      <c r="AH580">
        <v>419096</v>
      </c>
      <c r="AI580">
        <v>6.26</v>
      </c>
      <c r="AJ580">
        <v>0.21049092999999999</v>
      </c>
      <c r="AK580" t="s">
        <v>2801</v>
      </c>
      <c r="AL580">
        <v>-15.560001</v>
      </c>
      <c r="AM580">
        <v>-0.30178433999999998</v>
      </c>
      <c r="AN580">
        <v>29.74</v>
      </c>
      <c r="AO580">
        <v>51.56</v>
      </c>
      <c r="AQ580">
        <v>1595845800</v>
      </c>
      <c r="AR580">
        <v>1595845800</v>
      </c>
      <c r="AS580">
        <v>1595845800</v>
      </c>
      <c r="AT580">
        <v>0.87</v>
      </c>
      <c r="AU580">
        <v>27.906977000000001</v>
      </c>
      <c r="AV580">
        <v>2.4821684E-2</v>
      </c>
      <c r="AW580" t="s">
        <v>150</v>
      </c>
      <c r="AX580">
        <v>1.29</v>
      </c>
      <c r="AY580">
        <v>242382000</v>
      </c>
      <c r="AZ580">
        <v>-4.9279999999999999</v>
      </c>
      <c r="BA580">
        <v>37.191715000000002</v>
      </c>
      <c r="BB580">
        <v>-1.1917152</v>
      </c>
      <c r="BC580">
        <v>-3.2042491999999999E-2</v>
      </c>
      <c r="BD580">
        <v>43.763077000000003</v>
      </c>
      <c r="BE580">
        <v>-7.763077</v>
      </c>
      <c r="BF580">
        <v>-0.17738872999999999</v>
      </c>
      <c r="BG580">
        <v>8725751808</v>
      </c>
      <c r="BH580">
        <v>-7.3051950000000003</v>
      </c>
      <c r="BI580">
        <v>15</v>
      </c>
      <c r="BJ580">
        <v>0</v>
      </c>
      <c r="BK580" t="b">
        <v>0</v>
      </c>
      <c r="BL580">
        <v>2</v>
      </c>
      <c r="BM580">
        <v>1277967600000</v>
      </c>
      <c r="BN580" t="s">
        <v>2431</v>
      </c>
    </row>
    <row r="581" spans="1:66" x14ac:dyDescent="0.2">
      <c r="A581" t="s">
        <v>2390</v>
      </c>
      <c r="C581" t="s">
        <v>142</v>
      </c>
      <c r="D581" t="s">
        <v>143</v>
      </c>
      <c r="E581" t="s">
        <v>162</v>
      </c>
      <c r="F581" t="b">
        <v>0</v>
      </c>
      <c r="G581" t="s">
        <v>49</v>
      </c>
      <c r="H581" t="s">
        <v>2663</v>
      </c>
      <c r="I581" t="s">
        <v>2733</v>
      </c>
      <c r="J581" t="s">
        <v>2391</v>
      </c>
      <c r="K581" t="s">
        <v>2734</v>
      </c>
      <c r="L581" t="s">
        <v>2666</v>
      </c>
      <c r="M581" t="s">
        <v>225</v>
      </c>
      <c r="N581">
        <v>7200000</v>
      </c>
      <c r="O581" t="s">
        <v>2667</v>
      </c>
      <c r="P581" t="b">
        <v>0</v>
      </c>
      <c r="Q581">
        <v>6.0001372999999997E-2</v>
      </c>
      <c r="R581">
        <v>9.5482774000000006E-2</v>
      </c>
      <c r="S581">
        <v>1589538861</v>
      </c>
      <c r="T581">
        <v>62.9</v>
      </c>
      <c r="U581">
        <v>64.16</v>
      </c>
      <c r="V581" t="s">
        <v>6571</v>
      </c>
      <c r="W581">
        <v>62.88</v>
      </c>
      <c r="X581">
        <v>78319</v>
      </c>
      <c r="Y581">
        <v>62.84</v>
      </c>
      <c r="Z581">
        <v>0</v>
      </c>
      <c r="AA581">
        <v>0</v>
      </c>
      <c r="AB581">
        <v>0</v>
      </c>
      <c r="AC581">
        <v>0</v>
      </c>
      <c r="AD581" t="s">
        <v>2668</v>
      </c>
      <c r="AE581" t="s">
        <v>49</v>
      </c>
      <c r="AF581">
        <v>63.32</v>
      </c>
      <c r="AG581">
        <v>920632</v>
      </c>
      <c r="AH581">
        <v>390257</v>
      </c>
      <c r="AI581">
        <v>26.54</v>
      </c>
      <c r="AJ581">
        <v>0.72992299999999999</v>
      </c>
      <c r="AK581" t="s">
        <v>2735</v>
      </c>
      <c r="AL581">
        <v>-14.799994999999999</v>
      </c>
      <c r="AM581">
        <v>-0.19047612999999999</v>
      </c>
      <c r="AN581">
        <v>36.36</v>
      </c>
      <c r="AO581">
        <v>77.7</v>
      </c>
      <c r="AQ581">
        <v>1595327400</v>
      </c>
      <c r="AR581">
        <v>1595327400</v>
      </c>
      <c r="AS581">
        <v>1595327400</v>
      </c>
      <c r="AU581">
        <v>37.263035000000002</v>
      </c>
      <c r="AW581" t="s">
        <v>150</v>
      </c>
      <c r="AX581">
        <v>1.6879999999999999</v>
      </c>
      <c r="AY581">
        <v>182448000</v>
      </c>
      <c r="AZ581">
        <v>17.623999999999999</v>
      </c>
      <c r="BA581">
        <v>59.956000000000003</v>
      </c>
      <c r="BB581">
        <v>2.9440002000000001</v>
      </c>
      <c r="BC581">
        <v>4.9102680000000003E-2</v>
      </c>
      <c r="BD581">
        <v>61.337969999999999</v>
      </c>
      <c r="BE581">
        <v>1.5620308000000001</v>
      </c>
      <c r="BF581">
        <v>2.5465966999999999E-2</v>
      </c>
      <c r="BG581">
        <v>11475979264</v>
      </c>
      <c r="BH581">
        <v>3.568997</v>
      </c>
      <c r="BI581">
        <v>15</v>
      </c>
      <c r="BJ581">
        <v>0</v>
      </c>
      <c r="BK581" t="b">
        <v>0</v>
      </c>
      <c r="BL581">
        <v>2</v>
      </c>
      <c r="BM581">
        <v>1403852400000</v>
      </c>
      <c r="BN581" t="s">
        <v>2390</v>
      </c>
    </row>
    <row r="582" spans="1:66" x14ac:dyDescent="0.2">
      <c r="A582" t="s">
        <v>2394</v>
      </c>
      <c r="C582" t="s">
        <v>142</v>
      </c>
      <c r="D582" t="s">
        <v>143</v>
      </c>
      <c r="E582" t="s">
        <v>162</v>
      </c>
      <c r="F582" t="b">
        <v>0</v>
      </c>
      <c r="G582" t="s">
        <v>49</v>
      </c>
      <c r="H582" t="s">
        <v>2663</v>
      </c>
      <c r="I582" t="s">
        <v>2739</v>
      </c>
      <c r="J582" t="s">
        <v>2395</v>
      </c>
      <c r="K582" t="s">
        <v>2740</v>
      </c>
      <c r="L582" t="s">
        <v>2666</v>
      </c>
      <c r="M582" t="s">
        <v>225</v>
      </c>
      <c r="N582">
        <v>7200000</v>
      </c>
      <c r="O582" t="s">
        <v>2667</v>
      </c>
      <c r="P582" t="b">
        <v>0</v>
      </c>
      <c r="Q582">
        <v>0.6800003</v>
      </c>
      <c r="R582">
        <v>1.1663813999999999</v>
      </c>
      <c r="S582">
        <v>1589538814</v>
      </c>
      <c r="T582">
        <v>58.98</v>
      </c>
      <c r="U582">
        <v>60.62</v>
      </c>
      <c r="V582" t="s">
        <v>6573</v>
      </c>
      <c r="W582">
        <v>58.64</v>
      </c>
      <c r="X582">
        <v>84209</v>
      </c>
      <c r="Y582">
        <v>58.3</v>
      </c>
      <c r="Z582">
        <v>0</v>
      </c>
      <c r="AA582">
        <v>0</v>
      </c>
      <c r="AB582">
        <v>0</v>
      </c>
      <c r="AC582">
        <v>0</v>
      </c>
      <c r="AD582" t="s">
        <v>2668</v>
      </c>
      <c r="AE582" t="s">
        <v>49</v>
      </c>
      <c r="AF582">
        <v>58.82</v>
      </c>
      <c r="AG582">
        <v>492169</v>
      </c>
      <c r="AH582">
        <v>242525</v>
      </c>
      <c r="AI582">
        <v>10.529999</v>
      </c>
      <c r="AJ582">
        <v>0.21733743</v>
      </c>
      <c r="AK582" t="s">
        <v>2741</v>
      </c>
      <c r="AL582">
        <v>-49.52</v>
      </c>
      <c r="AM582">
        <v>-0.45640552000000001</v>
      </c>
      <c r="AN582">
        <v>48.45</v>
      </c>
      <c r="AO582">
        <v>108.5</v>
      </c>
      <c r="AQ582">
        <v>1586408400</v>
      </c>
      <c r="AR582">
        <v>1586408400</v>
      </c>
      <c r="AS582">
        <v>1586408400</v>
      </c>
      <c r="AT582">
        <v>2.9</v>
      </c>
      <c r="AU582">
        <v>12.846874</v>
      </c>
      <c r="AV582">
        <v>4.9742714E-2</v>
      </c>
      <c r="AW582" t="s">
        <v>150</v>
      </c>
      <c r="AX582">
        <v>4.5910000000000002</v>
      </c>
      <c r="AY582">
        <v>146020000</v>
      </c>
      <c r="AZ582">
        <v>28.138999999999999</v>
      </c>
      <c r="BA582">
        <v>65.304569999999998</v>
      </c>
      <c r="BB582">
        <v>-6.3245734999999996</v>
      </c>
      <c r="BC582">
        <v>-9.6847329999999995E-2</v>
      </c>
      <c r="BD582">
        <v>88.528464999999997</v>
      </c>
      <c r="BE582">
        <v>-29.548466000000001</v>
      </c>
      <c r="BF582">
        <v>-0.3337736</v>
      </c>
      <c r="BG582">
        <v>8612259840</v>
      </c>
      <c r="BH582">
        <v>2.0960233000000001</v>
      </c>
      <c r="BI582">
        <v>15</v>
      </c>
      <c r="BJ582">
        <v>0</v>
      </c>
      <c r="BK582" t="b">
        <v>0</v>
      </c>
      <c r="BL582">
        <v>2</v>
      </c>
      <c r="BM582">
        <v>946886400000</v>
      </c>
      <c r="BN582" t="s">
        <v>2394</v>
      </c>
    </row>
    <row r="583" spans="1:66" x14ac:dyDescent="0.2">
      <c r="A583" t="s">
        <v>2396</v>
      </c>
      <c r="C583" t="s">
        <v>142</v>
      </c>
      <c r="D583" t="s">
        <v>143</v>
      </c>
      <c r="E583" t="s">
        <v>162</v>
      </c>
      <c r="F583" t="b">
        <v>0</v>
      </c>
      <c r="G583" t="s">
        <v>49</v>
      </c>
      <c r="H583" t="s">
        <v>2663</v>
      </c>
      <c r="I583" t="s">
        <v>2742</v>
      </c>
      <c r="J583" t="s">
        <v>2397</v>
      </c>
      <c r="K583" t="s">
        <v>2743</v>
      </c>
      <c r="L583" t="s">
        <v>2666</v>
      </c>
      <c r="M583" t="s">
        <v>225</v>
      </c>
      <c r="N583">
        <v>7200000</v>
      </c>
      <c r="O583" t="s">
        <v>2667</v>
      </c>
      <c r="P583" t="b">
        <v>0</v>
      </c>
      <c r="Q583">
        <v>0.46000289999999999</v>
      </c>
      <c r="R583">
        <v>0.76109015999999996</v>
      </c>
      <c r="S583">
        <v>1589538866</v>
      </c>
      <c r="T583">
        <v>60.9</v>
      </c>
      <c r="U583">
        <v>61.56</v>
      </c>
      <c r="V583" t="s">
        <v>6574</v>
      </c>
      <c r="W583">
        <v>60.36</v>
      </c>
      <c r="X583">
        <v>458307</v>
      </c>
      <c r="Y583">
        <v>60.44</v>
      </c>
      <c r="Z583">
        <v>0</v>
      </c>
      <c r="AA583">
        <v>0</v>
      </c>
      <c r="AB583">
        <v>0</v>
      </c>
      <c r="AC583">
        <v>0</v>
      </c>
      <c r="AD583" t="s">
        <v>2668</v>
      </c>
      <c r="AE583" t="s">
        <v>49</v>
      </c>
      <c r="AF583">
        <v>60.46</v>
      </c>
      <c r="AG583">
        <v>2835590</v>
      </c>
      <c r="AH583">
        <v>1436595</v>
      </c>
      <c r="AI583">
        <v>10.640003</v>
      </c>
      <c r="AJ583">
        <v>0.21169922999999999</v>
      </c>
      <c r="AK583" t="s">
        <v>2744</v>
      </c>
      <c r="AL583">
        <v>-21.479996</v>
      </c>
      <c r="AM583">
        <v>-0.26074283999999998</v>
      </c>
      <c r="AN583">
        <v>50.26</v>
      </c>
      <c r="AO583">
        <v>82.38</v>
      </c>
      <c r="AQ583">
        <v>1596087000</v>
      </c>
      <c r="AR583">
        <v>1596087000</v>
      </c>
      <c r="AS583">
        <v>1596087000</v>
      </c>
      <c r="AT583">
        <v>2.1</v>
      </c>
      <c r="AU583">
        <v>20.644068000000001</v>
      </c>
      <c r="AV583">
        <v>3.4745199999999997E-2</v>
      </c>
      <c r="AW583" t="s">
        <v>150</v>
      </c>
      <c r="AX583">
        <v>2.95</v>
      </c>
      <c r="AY583">
        <v>648870976</v>
      </c>
      <c r="AZ583">
        <v>26.571000000000002</v>
      </c>
      <c r="BA583">
        <v>60.75714</v>
      </c>
      <c r="BB583">
        <v>0.14286040999999999</v>
      </c>
      <c r="BC583">
        <v>2.3513352E-3</v>
      </c>
      <c r="BD583">
        <v>68.303635</v>
      </c>
      <c r="BE583">
        <v>-7.4036330000000001</v>
      </c>
      <c r="BF583">
        <v>-0.10839296</v>
      </c>
      <c r="BG583">
        <v>39516241920</v>
      </c>
      <c r="BH583">
        <v>2.2919725999999998</v>
      </c>
      <c r="BI583">
        <v>15</v>
      </c>
      <c r="BJ583">
        <v>0</v>
      </c>
      <c r="BK583" t="b">
        <v>0</v>
      </c>
      <c r="BL583">
        <v>2</v>
      </c>
      <c r="BM583">
        <v>600940800000</v>
      </c>
      <c r="BN583" t="s">
        <v>2396</v>
      </c>
    </row>
    <row r="584" spans="1:66" x14ac:dyDescent="0.2">
      <c r="A584" t="s">
        <v>2433</v>
      </c>
      <c r="C584" t="s">
        <v>142</v>
      </c>
      <c r="D584" t="s">
        <v>143</v>
      </c>
      <c r="E584" t="s">
        <v>162</v>
      </c>
      <c r="F584" t="b">
        <v>0</v>
      </c>
      <c r="G584" t="s">
        <v>49</v>
      </c>
      <c r="H584" t="s">
        <v>2663</v>
      </c>
      <c r="I584" t="s">
        <v>2434</v>
      </c>
      <c r="J584" t="s">
        <v>2434</v>
      </c>
      <c r="K584" t="s">
        <v>2802</v>
      </c>
      <c r="L584" t="s">
        <v>2666</v>
      </c>
      <c r="M584" t="s">
        <v>225</v>
      </c>
      <c r="N584">
        <v>7200000</v>
      </c>
      <c r="O584" t="s">
        <v>2667</v>
      </c>
      <c r="P584" t="b">
        <v>0</v>
      </c>
      <c r="Q584">
        <v>0.15999985</v>
      </c>
      <c r="R584">
        <v>0.71111040000000003</v>
      </c>
      <c r="S584">
        <v>1589538865</v>
      </c>
      <c r="T584">
        <v>22.66</v>
      </c>
      <c r="U584">
        <v>22.92</v>
      </c>
      <c r="V584" t="s">
        <v>6275</v>
      </c>
      <c r="W584">
        <v>22.62</v>
      </c>
      <c r="X584">
        <v>54408</v>
      </c>
      <c r="Y584">
        <v>22.5</v>
      </c>
      <c r="Z584">
        <v>0</v>
      </c>
      <c r="AA584">
        <v>0</v>
      </c>
      <c r="AB584">
        <v>0</v>
      </c>
      <c r="AC584">
        <v>0</v>
      </c>
      <c r="AD584" t="s">
        <v>2668</v>
      </c>
      <c r="AE584" t="s">
        <v>49</v>
      </c>
      <c r="AF584">
        <v>22.7</v>
      </c>
      <c r="AG584">
        <v>718643</v>
      </c>
      <c r="AH584">
        <v>367832</v>
      </c>
      <c r="AI584">
        <v>6.7799997000000003</v>
      </c>
      <c r="AJ584">
        <v>0.42695211999999999</v>
      </c>
      <c r="AK584" t="s">
        <v>2803</v>
      </c>
      <c r="AL584">
        <v>-17.52</v>
      </c>
      <c r="AM584">
        <v>-0.43603784000000001</v>
      </c>
      <c r="AN584">
        <v>15.88</v>
      </c>
      <c r="AO584">
        <v>40.18</v>
      </c>
      <c r="AQ584">
        <v>1595482200</v>
      </c>
      <c r="AR584">
        <v>1595482200</v>
      </c>
      <c r="AS584">
        <v>1595482200</v>
      </c>
      <c r="AT584">
        <v>1.8</v>
      </c>
      <c r="AU584">
        <v>10.071111</v>
      </c>
      <c r="AV584">
        <v>0.08</v>
      </c>
      <c r="AW584" t="s">
        <v>150</v>
      </c>
      <c r="AX584">
        <v>2.25</v>
      </c>
      <c r="AY584">
        <v>185452000</v>
      </c>
      <c r="AZ584">
        <v>34.058999999999997</v>
      </c>
      <c r="BA584">
        <v>22.53857</v>
      </c>
      <c r="BB584">
        <v>0.12142944</v>
      </c>
      <c r="BC584">
        <v>5.3876284999999999E-3</v>
      </c>
      <c r="BD584">
        <v>32.22748</v>
      </c>
      <c r="BE584">
        <v>-9.567482</v>
      </c>
      <c r="BF584">
        <v>-0.29687340000000001</v>
      </c>
      <c r="BG584">
        <v>4202342400</v>
      </c>
      <c r="BH584">
        <v>0.66531609999999997</v>
      </c>
      <c r="BI584">
        <v>15</v>
      </c>
      <c r="BJ584">
        <v>0</v>
      </c>
      <c r="BK584" t="b">
        <v>0</v>
      </c>
      <c r="BL584">
        <v>2</v>
      </c>
      <c r="BM584">
        <v>946886400000</v>
      </c>
      <c r="BN584" t="s">
        <v>2433</v>
      </c>
    </row>
    <row r="585" spans="1:66" x14ac:dyDescent="0.2">
      <c r="A585" t="s">
        <v>2435</v>
      </c>
      <c r="C585" t="s">
        <v>142</v>
      </c>
      <c r="D585" t="s">
        <v>143</v>
      </c>
      <c r="E585" t="s">
        <v>162</v>
      </c>
      <c r="F585" t="b">
        <v>0</v>
      </c>
      <c r="G585" t="s">
        <v>49</v>
      </c>
      <c r="H585" t="s">
        <v>2757</v>
      </c>
      <c r="I585" t="s">
        <v>2804</v>
      </c>
      <c r="J585" t="s">
        <v>2436</v>
      </c>
      <c r="K585" t="s">
        <v>2805</v>
      </c>
      <c r="L585" t="s">
        <v>2760</v>
      </c>
      <c r="M585" t="s">
        <v>225</v>
      </c>
      <c r="N585">
        <v>7200000</v>
      </c>
      <c r="O585" t="s">
        <v>2761</v>
      </c>
      <c r="P585" t="b">
        <v>0</v>
      </c>
      <c r="Q585">
        <v>0.64500046</v>
      </c>
      <c r="R585">
        <v>1.8016772999999999</v>
      </c>
      <c r="S585">
        <v>1589538861</v>
      </c>
      <c r="T585">
        <v>36.445</v>
      </c>
      <c r="U585">
        <v>37.07</v>
      </c>
      <c r="V585" t="s">
        <v>6589</v>
      </c>
      <c r="W585">
        <v>36.445</v>
      </c>
      <c r="X585">
        <v>508867</v>
      </c>
      <c r="Y585">
        <v>35.799999999999997</v>
      </c>
      <c r="Z585">
        <v>0</v>
      </c>
      <c r="AA585">
        <v>0</v>
      </c>
      <c r="AB585">
        <v>0</v>
      </c>
      <c r="AC585">
        <v>0</v>
      </c>
      <c r="AD585" t="s">
        <v>2762</v>
      </c>
      <c r="AE585" t="s">
        <v>48</v>
      </c>
      <c r="AF585">
        <v>36.755000000000003</v>
      </c>
      <c r="AG585">
        <v>3340236</v>
      </c>
      <c r="AH585">
        <v>1776314</v>
      </c>
      <c r="AI585">
        <v>7.42</v>
      </c>
      <c r="AJ585">
        <v>0.25564170000000003</v>
      </c>
      <c r="AK585" t="s">
        <v>2806</v>
      </c>
      <c r="AL585">
        <v>-56.265000000000001</v>
      </c>
      <c r="AM585">
        <v>-0.60689247000000002</v>
      </c>
      <c r="AN585">
        <v>29.024999999999999</v>
      </c>
      <c r="AO585">
        <v>92.71</v>
      </c>
      <c r="AQ585">
        <v>1596085200</v>
      </c>
      <c r="AR585">
        <v>1596085200</v>
      </c>
      <c r="AS585">
        <v>1596085200</v>
      </c>
      <c r="AT585">
        <v>2.02</v>
      </c>
      <c r="AU585">
        <v>8.0470299999999995</v>
      </c>
      <c r="AV585">
        <v>5.6424580000000002E-2</v>
      </c>
      <c r="AW585" t="s">
        <v>150</v>
      </c>
      <c r="AX585">
        <v>4.5289999999999999</v>
      </c>
      <c r="AY585">
        <v>1959379968</v>
      </c>
      <c r="AZ585">
        <v>38.646000000000001</v>
      </c>
      <c r="BA585">
        <v>40.618139999999997</v>
      </c>
      <c r="BB585">
        <v>-4.1731414999999998</v>
      </c>
      <c r="BC585">
        <v>-0.10274083000000001</v>
      </c>
      <c r="BD585">
        <v>59.598391999999997</v>
      </c>
      <c r="BE585">
        <v>-23.153393000000001</v>
      </c>
      <c r="BF585">
        <v>-0.38849022999999999</v>
      </c>
      <c r="BG585">
        <v>71409598464</v>
      </c>
      <c r="BH585">
        <v>0.94304717000000005</v>
      </c>
      <c r="BI585">
        <v>15</v>
      </c>
      <c r="BJ585">
        <v>0</v>
      </c>
      <c r="BK585" t="b">
        <v>0</v>
      </c>
      <c r="BL585">
        <v>2</v>
      </c>
      <c r="BM585">
        <v>975657600000</v>
      </c>
      <c r="BN585" t="s">
        <v>2435</v>
      </c>
    </row>
    <row r="586" spans="1:66" x14ac:dyDescent="0.2">
      <c r="A586" t="s">
        <v>2437</v>
      </c>
      <c r="C586" t="s">
        <v>142</v>
      </c>
      <c r="D586" t="s">
        <v>143</v>
      </c>
      <c r="E586" t="s">
        <v>162</v>
      </c>
      <c r="F586" t="b">
        <v>0</v>
      </c>
      <c r="G586" t="s">
        <v>49</v>
      </c>
      <c r="H586" t="s">
        <v>2663</v>
      </c>
      <c r="I586" t="s">
        <v>2807</v>
      </c>
      <c r="J586" t="s">
        <v>2438</v>
      </c>
      <c r="K586" t="s">
        <v>2808</v>
      </c>
      <c r="L586" t="s">
        <v>2666</v>
      </c>
      <c r="M586" t="s">
        <v>225</v>
      </c>
      <c r="N586">
        <v>7200000</v>
      </c>
      <c r="O586" t="s">
        <v>2667</v>
      </c>
      <c r="P586" t="b">
        <v>0</v>
      </c>
      <c r="Q586">
        <v>-5.000305E-2</v>
      </c>
      <c r="R586">
        <v>-8.5621660000000002E-2</v>
      </c>
      <c r="S586">
        <v>1589538847</v>
      </c>
      <c r="T586">
        <v>58.35</v>
      </c>
      <c r="U586">
        <v>59.85</v>
      </c>
      <c r="V586" t="s">
        <v>6590</v>
      </c>
      <c r="W586">
        <v>58.35</v>
      </c>
      <c r="X586">
        <v>18003</v>
      </c>
      <c r="Y586">
        <v>58.4</v>
      </c>
      <c r="Z586">
        <v>0</v>
      </c>
      <c r="AA586">
        <v>0</v>
      </c>
      <c r="AB586">
        <v>0</v>
      </c>
      <c r="AC586">
        <v>0</v>
      </c>
      <c r="AD586" t="s">
        <v>2668</v>
      </c>
      <c r="AE586" t="s">
        <v>49</v>
      </c>
      <c r="AF586">
        <v>59.05</v>
      </c>
      <c r="AG586">
        <v>201146</v>
      </c>
      <c r="AH586">
        <v>96145</v>
      </c>
      <c r="AI586">
        <v>14.529999</v>
      </c>
      <c r="AJ586">
        <v>0.33158374000000002</v>
      </c>
      <c r="AK586" t="s">
        <v>2809</v>
      </c>
      <c r="AL586">
        <v>-20.200005000000001</v>
      </c>
      <c r="AM586">
        <v>-0.25716107999999999</v>
      </c>
      <c r="AN586">
        <v>43.82</v>
      </c>
      <c r="AO586">
        <v>78.55</v>
      </c>
      <c r="AQ586">
        <v>1596191400</v>
      </c>
      <c r="AR586">
        <v>1596191400</v>
      </c>
      <c r="AS586">
        <v>1596191400</v>
      </c>
      <c r="AT586">
        <v>3.1</v>
      </c>
      <c r="AU586">
        <v>12.776439999999999</v>
      </c>
      <c r="AV586">
        <v>5.3082190000000001E-2</v>
      </c>
      <c r="AW586" t="s">
        <v>150</v>
      </c>
      <c r="AX586">
        <v>4.5670000000000002</v>
      </c>
      <c r="AY586">
        <v>200828992</v>
      </c>
      <c r="AZ586">
        <v>44.316000000000003</v>
      </c>
      <c r="BA586">
        <v>56.684283999999998</v>
      </c>
      <c r="BB586">
        <v>1.6657143000000001</v>
      </c>
      <c r="BC586">
        <v>2.9385821999999999E-2</v>
      </c>
      <c r="BD586">
        <v>65.441469999999995</v>
      </c>
      <c r="BE586">
        <v>-7.091469</v>
      </c>
      <c r="BF586">
        <v>-0.10836353999999999</v>
      </c>
      <c r="BG586">
        <v>11718371328</v>
      </c>
      <c r="BH586">
        <v>1.3166800999999999</v>
      </c>
      <c r="BI586">
        <v>15</v>
      </c>
      <c r="BJ586">
        <v>0</v>
      </c>
      <c r="BK586" t="b">
        <v>0</v>
      </c>
      <c r="BL586">
        <v>2</v>
      </c>
      <c r="BM586">
        <v>1447315200000</v>
      </c>
      <c r="BN586" t="s">
        <v>2437</v>
      </c>
    </row>
    <row r="587" spans="1:66" x14ac:dyDescent="0.2">
      <c r="A587" t="s">
        <v>2439</v>
      </c>
      <c r="C587" t="s">
        <v>142</v>
      </c>
      <c r="D587" t="s">
        <v>143</v>
      </c>
      <c r="E587" t="s">
        <v>162</v>
      </c>
      <c r="F587" t="b">
        <v>0</v>
      </c>
      <c r="G587" t="s">
        <v>49</v>
      </c>
      <c r="H587" t="s">
        <v>1304</v>
      </c>
      <c r="I587" t="s">
        <v>2810</v>
      </c>
      <c r="J587" t="s">
        <v>2440</v>
      </c>
      <c r="K587" t="s">
        <v>2811</v>
      </c>
      <c r="L587" t="s">
        <v>2772</v>
      </c>
      <c r="M587" t="s">
        <v>225</v>
      </c>
      <c r="N587">
        <v>7200000</v>
      </c>
      <c r="O587" t="s">
        <v>2773</v>
      </c>
      <c r="P587" t="b">
        <v>0</v>
      </c>
      <c r="Q587">
        <v>0.125</v>
      </c>
      <c r="R587">
        <v>0.33081909999999998</v>
      </c>
      <c r="S587">
        <v>1589538869</v>
      </c>
      <c r="T587">
        <v>37.909999999999997</v>
      </c>
      <c r="U587">
        <v>38.36</v>
      </c>
      <c r="V587" t="s">
        <v>6591</v>
      </c>
      <c r="W587">
        <v>37.770000000000003</v>
      </c>
      <c r="X587">
        <v>1240843</v>
      </c>
      <c r="Y587">
        <v>37.784999999999997</v>
      </c>
      <c r="Z587">
        <v>0</v>
      </c>
      <c r="AA587">
        <v>0</v>
      </c>
      <c r="AB587">
        <v>0</v>
      </c>
      <c r="AC587">
        <v>0</v>
      </c>
      <c r="AD587" t="s">
        <v>2774</v>
      </c>
      <c r="AE587" t="s">
        <v>49</v>
      </c>
      <c r="AF587">
        <v>38</v>
      </c>
      <c r="AG587">
        <v>4148181</v>
      </c>
      <c r="AH587">
        <v>2614206</v>
      </c>
      <c r="AI587">
        <v>10.994999</v>
      </c>
      <c r="AJ587">
        <v>0.40850819999999999</v>
      </c>
      <c r="AK587" t="s">
        <v>2812</v>
      </c>
      <c r="AL587">
        <v>-8.0149989999999995</v>
      </c>
      <c r="AM587">
        <v>-0.17452366999999999</v>
      </c>
      <c r="AN587">
        <v>26.914999999999999</v>
      </c>
      <c r="AO587">
        <v>45.924999999999997</v>
      </c>
      <c r="AQ587">
        <v>1595221200</v>
      </c>
      <c r="AR587">
        <v>1595221200</v>
      </c>
      <c r="AS587">
        <v>1595221200</v>
      </c>
      <c r="AT587">
        <v>0.85</v>
      </c>
      <c r="AU587">
        <v>32.965218</v>
      </c>
      <c r="AV587">
        <v>2.24957E-2</v>
      </c>
      <c r="AW587" t="s">
        <v>150</v>
      </c>
      <c r="AX587">
        <v>1.1499999999999999</v>
      </c>
      <c r="AY587">
        <v>887579008</v>
      </c>
      <c r="AZ587">
        <v>14.138</v>
      </c>
      <c r="BA587">
        <v>38.176430000000003</v>
      </c>
      <c r="BB587">
        <v>-0.2664299</v>
      </c>
      <c r="BC587">
        <v>-6.978911E-3</v>
      </c>
      <c r="BD587">
        <v>40.441887000000001</v>
      </c>
      <c r="BE587">
        <v>-2.5318870000000002</v>
      </c>
      <c r="BF587">
        <v>-6.2605560000000005E-2</v>
      </c>
      <c r="BG587">
        <v>33997006848</v>
      </c>
      <c r="BH587">
        <v>2.6814260000000001</v>
      </c>
      <c r="BI587">
        <v>15</v>
      </c>
      <c r="BJ587">
        <v>0</v>
      </c>
      <c r="BK587" t="b">
        <v>0</v>
      </c>
      <c r="BL587">
        <v>2</v>
      </c>
      <c r="BM587">
        <v>796287600000</v>
      </c>
      <c r="BN587" t="s">
        <v>2439</v>
      </c>
    </row>
    <row r="588" spans="1:66" x14ac:dyDescent="0.2">
      <c r="A588" t="s">
        <v>2441</v>
      </c>
      <c r="C588" t="s">
        <v>142</v>
      </c>
      <c r="D588" t="s">
        <v>143</v>
      </c>
      <c r="E588" t="s">
        <v>162</v>
      </c>
      <c r="F588" t="b">
        <v>0</v>
      </c>
      <c r="G588" t="s">
        <v>49</v>
      </c>
      <c r="H588" t="s">
        <v>2663</v>
      </c>
      <c r="I588" t="s">
        <v>2813</v>
      </c>
      <c r="J588" t="s">
        <v>2442</v>
      </c>
      <c r="K588" t="s">
        <v>2814</v>
      </c>
      <c r="L588" t="s">
        <v>2666</v>
      </c>
      <c r="M588" t="s">
        <v>225</v>
      </c>
      <c r="N588">
        <v>7200000</v>
      </c>
      <c r="O588" t="s">
        <v>2667</v>
      </c>
      <c r="P588" t="b">
        <v>0</v>
      </c>
      <c r="Q588">
        <v>10</v>
      </c>
      <c r="R588">
        <v>4.4603032999999996</v>
      </c>
      <c r="S588">
        <v>1589538666</v>
      </c>
      <c r="T588">
        <v>234.2</v>
      </c>
      <c r="U588">
        <v>234.6</v>
      </c>
      <c r="V588" t="s">
        <v>6592</v>
      </c>
      <c r="W588">
        <v>227.2</v>
      </c>
      <c r="X588">
        <v>11347</v>
      </c>
      <c r="Y588">
        <v>224.2</v>
      </c>
      <c r="AD588" t="s">
        <v>2668</v>
      </c>
      <c r="AE588" t="s">
        <v>49</v>
      </c>
      <c r="AF588">
        <v>227.2</v>
      </c>
      <c r="AG588">
        <v>80691</v>
      </c>
      <c r="AH588">
        <v>50927</v>
      </c>
      <c r="AI588">
        <v>115.2</v>
      </c>
      <c r="AJ588">
        <v>0.96806720000000002</v>
      </c>
      <c r="AK588" t="s">
        <v>2815</v>
      </c>
      <c r="AL588">
        <v>-9.1999969999999998</v>
      </c>
      <c r="AM588">
        <v>-3.7797852999999999E-2</v>
      </c>
      <c r="AN588">
        <v>119</v>
      </c>
      <c r="AO588">
        <v>243.4</v>
      </c>
      <c r="AQ588">
        <v>1587475800</v>
      </c>
      <c r="AR588">
        <v>1587475800</v>
      </c>
      <c r="AS588">
        <v>1587475800</v>
      </c>
      <c r="AT588">
        <v>0.68</v>
      </c>
      <c r="AU588">
        <v>85.443269999999998</v>
      </c>
      <c r="AV588">
        <v>3.0330063000000001E-3</v>
      </c>
      <c r="AW588" t="s">
        <v>150</v>
      </c>
      <c r="AX588">
        <v>2.7410000000000001</v>
      </c>
      <c r="AY588">
        <v>92177800</v>
      </c>
      <c r="AZ588">
        <v>13.231999999999999</v>
      </c>
      <c r="BA588">
        <v>203.18286000000001</v>
      </c>
      <c r="BB588">
        <v>31.017136000000001</v>
      </c>
      <c r="BC588">
        <v>0.15265625999999999</v>
      </c>
      <c r="BD588">
        <v>166.8091</v>
      </c>
      <c r="BE588">
        <v>67.390900000000002</v>
      </c>
      <c r="BF588">
        <v>0.40400013000000001</v>
      </c>
      <c r="BG588">
        <v>21588039680</v>
      </c>
      <c r="BH588">
        <v>17.699515999999999</v>
      </c>
      <c r="BI588">
        <v>15</v>
      </c>
      <c r="BJ588">
        <v>0</v>
      </c>
      <c r="BK588" t="b">
        <v>0</v>
      </c>
      <c r="BL588">
        <v>2</v>
      </c>
      <c r="BM588">
        <v>946886400000</v>
      </c>
      <c r="BN588" t="s">
        <v>2441</v>
      </c>
    </row>
    <row r="589" spans="1:66" x14ac:dyDescent="0.2">
      <c r="A589" t="s">
        <v>2443</v>
      </c>
      <c r="C589" t="s">
        <v>142</v>
      </c>
      <c r="D589" t="s">
        <v>143</v>
      </c>
      <c r="E589" t="s">
        <v>162</v>
      </c>
      <c r="F589" t="b">
        <v>0</v>
      </c>
      <c r="G589" t="s">
        <v>49</v>
      </c>
      <c r="H589" t="s">
        <v>2757</v>
      </c>
      <c r="I589" t="s">
        <v>2816</v>
      </c>
      <c r="J589" t="s">
        <v>2444</v>
      </c>
      <c r="K589" t="s">
        <v>2817</v>
      </c>
      <c r="L589" t="s">
        <v>2760</v>
      </c>
      <c r="M589" t="s">
        <v>225</v>
      </c>
      <c r="N589">
        <v>7200000</v>
      </c>
      <c r="O589" t="s">
        <v>2761</v>
      </c>
      <c r="P589" t="b">
        <v>0</v>
      </c>
      <c r="Q589">
        <v>0.27999878</v>
      </c>
      <c r="R589">
        <v>0.40887669999999998</v>
      </c>
      <c r="S589">
        <v>1589538850</v>
      </c>
      <c r="T589">
        <v>68.760000000000005</v>
      </c>
      <c r="U589">
        <v>70.540000000000006</v>
      </c>
      <c r="V589" t="s">
        <v>6593</v>
      </c>
      <c r="W589">
        <v>68.760000000000005</v>
      </c>
      <c r="X589">
        <v>39776</v>
      </c>
      <c r="Y589">
        <v>68.48</v>
      </c>
      <c r="Z589">
        <v>0</v>
      </c>
      <c r="AA589">
        <v>0</v>
      </c>
      <c r="AB589">
        <v>0</v>
      </c>
      <c r="AC589">
        <v>0</v>
      </c>
      <c r="AD589" t="s">
        <v>2762</v>
      </c>
      <c r="AE589" t="s">
        <v>49</v>
      </c>
      <c r="AF589">
        <v>69.739999999999995</v>
      </c>
      <c r="AG589">
        <v>365822</v>
      </c>
      <c r="AH589">
        <v>159735</v>
      </c>
      <c r="AI589">
        <v>15.940002</v>
      </c>
      <c r="AJ589">
        <v>0.30177969999999998</v>
      </c>
      <c r="AK589" t="s">
        <v>2818</v>
      </c>
      <c r="AL589">
        <v>-37.739998</v>
      </c>
      <c r="AM589">
        <v>-0.35436617999999998</v>
      </c>
      <c r="AN589">
        <v>52.82</v>
      </c>
      <c r="AO589">
        <v>106.5</v>
      </c>
      <c r="AQ589">
        <v>1595998800</v>
      </c>
      <c r="AR589">
        <v>1595998800</v>
      </c>
      <c r="AS589">
        <v>1595998800</v>
      </c>
      <c r="AT589">
        <v>3.75</v>
      </c>
      <c r="AU589">
        <v>51.046771999999997</v>
      </c>
      <c r="AV589">
        <v>5.4760511999999997E-2</v>
      </c>
      <c r="AW589" t="s">
        <v>150</v>
      </c>
      <c r="AX589">
        <v>1.347</v>
      </c>
      <c r="AY589">
        <v>103411000</v>
      </c>
      <c r="AZ589">
        <v>93.24</v>
      </c>
      <c r="BA589">
        <v>69.370284999999996</v>
      </c>
      <c r="BB589">
        <v>-0.61028289999999996</v>
      </c>
      <c r="BC589">
        <v>-8.7974690000000005E-3</v>
      </c>
      <c r="BD589">
        <v>88.587069999999997</v>
      </c>
      <c r="BE589">
        <v>-19.827065000000001</v>
      </c>
      <c r="BF589">
        <v>-0.22381444</v>
      </c>
      <c r="BG589">
        <v>7110540800</v>
      </c>
      <c r="BH589">
        <v>0.73745179999999999</v>
      </c>
      <c r="BI589">
        <v>15</v>
      </c>
      <c r="BJ589">
        <v>0</v>
      </c>
      <c r="BK589" t="b">
        <v>0</v>
      </c>
      <c r="BL589">
        <v>2</v>
      </c>
      <c r="BM589">
        <v>992847600000</v>
      </c>
      <c r="BN589" t="s">
        <v>2443</v>
      </c>
    </row>
    <row r="590" spans="1:66" x14ac:dyDescent="0.2">
      <c r="A590" t="s">
        <v>2404</v>
      </c>
      <c r="C590" t="s">
        <v>142</v>
      </c>
      <c r="D590" t="s">
        <v>143</v>
      </c>
      <c r="E590" t="s">
        <v>162</v>
      </c>
      <c r="F590" t="b">
        <v>0</v>
      </c>
      <c r="G590" t="s">
        <v>49</v>
      </c>
      <c r="H590" t="s">
        <v>2663</v>
      </c>
      <c r="I590" t="s">
        <v>2754</v>
      </c>
      <c r="J590" t="s">
        <v>2405</v>
      </c>
      <c r="K590" t="s">
        <v>2755</v>
      </c>
      <c r="L590" t="s">
        <v>2666</v>
      </c>
      <c r="M590" t="s">
        <v>225</v>
      </c>
      <c r="N590">
        <v>7200000</v>
      </c>
      <c r="O590" t="s">
        <v>2667</v>
      </c>
      <c r="P590" t="b">
        <v>0</v>
      </c>
      <c r="Q590">
        <v>0</v>
      </c>
      <c r="R590">
        <v>0</v>
      </c>
      <c r="S590">
        <v>1589538867</v>
      </c>
      <c r="T590">
        <v>11.42</v>
      </c>
      <c r="U590">
        <v>11.8</v>
      </c>
      <c r="V590" t="s">
        <v>6577</v>
      </c>
      <c r="W590">
        <v>11.404999999999999</v>
      </c>
      <c r="X590">
        <v>1444378</v>
      </c>
      <c r="Y590">
        <v>11.42</v>
      </c>
      <c r="Z590">
        <v>0</v>
      </c>
      <c r="AA590">
        <v>0</v>
      </c>
      <c r="AB590">
        <v>0</v>
      </c>
      <c r="AC590">
        <v>0</v>
      </c>
      <c r="AD590" t="s">
        <v>2668</v>
      </c>
      <c r="AE590" t="s">
        <v>49</v>
      </c>
      <c r="AF590">
        <v>11.664999999999999</v>
      </c>
      <c r="AG590">
        <v>4946692</v>
      </c>
      <c r="AH590">
        <v>2311708</v>
      </c>
      <c r="AI590">
        <v>2.5419998000000001</v>
      </c>
      <c r="AJ590">
        <v>0.28632572000000001</v>
      </c>
      <c r="AK590" t="s">
        <v>2756</v>
      </c>
      <c r="AL590">
        <v>-15.639999</v>
      </c>
      <c r="AM590">
        <v>-0.57797485999999998</v>
      </c>
      <c r="AN590">
        <v>8.8780000000000001</v>
      </c>
      <c r="AO590">
        <v>27.06</v>
      </c>
      <c r="AQ590">
        <v>1595916000</v>
      </c>
      <c r="AR590">
        <v>1595916000</v>
      </c>
      <c r="AS590">
        <v>1595916000</v>
      </c>
      <c r="AT590">
        <v>0.78</v>
      </c>
      <c r="AU590">
        <v>3.378698</v>
      </c>
      <c r="AV590">
        <v>6.8301219999999996E-2</v>
      </c>
      <c r="AW590" t="s">
        <v>150</v>
      </c>
      <c r="AX590">
        <v>3.38</v>
      </c>
      <c r="AY590">
        <v>893512000</v>
      </c>
      <c r="AZ590">
        <v>20.382999999999999</v>
      </c>
      <c r="BA590">
        <v>12.526286000000001</v>
      </c>
      <c r="BB590">
        <v>-1.1062860000000001</v>
      </c>
      <c r="BC590">
        <v>-8.8317160000000006E-2</v>
      </c>
      <c r="BD590">
        <v>18.054790000000001</v>
      </c>
      <c r="BE590">
        <v>-6.6347904</v>
      </c>
      <c r="BF590">
        <v>-0.36748087000000002</v>
      </c>
      <c r="BG590">
        <v>10203907072</v>
      </c>
      <c r="BH590">
        <v>0.56027084999999999</v>
      </c>
      <c r="BI590">
        <v>15</v>
      </c>
      <c r="BJ590">
        <v>0</v>
      </c>
      <c r="BK590" t="b">
        <v>0</v>
      </c>
      <c r="BL590">
        <v>2</v>
      </c>
      <c r="BM590">
        <v>946886400000</v>
      </c>
      <c r="BN590" t="s">
        <v>2404</v>
      </c>
    </row>
    <row r="591" spans="1:66" x14ac:dyDescent="0.2">
      <c r="A591" t="s">
        <v>2445</v>
      </c>
      <c r="C591" t="s">
        <v>142</v>
      </c>
      <c r="D591" t="s">
        <v>143</v>
      </c>
      <c r="E591" t="s">
        <v>162</v>
      </c>
      <c r="F591" t="b">
        <v>0</v>
      </c>
      <c r="G591" t="s">
        <v>49</v>
      </c>
      <c r="H591" t="s">
        <v>2663</v>
      </c>
      <c r="I591" t="s">
        <v>2819</v>
      </c>
      <c r="J591" t="s">
        <v>2446</v>
      </c>
      <c r="K591" t="s">
        <v>2820</v>
      </c>
      <c r="L591" t="s">
        <v>2666</v>
      </c>
      <c r="M591" t="s">
        <v>225</v>
      </c>
      <c r="N591">
        <v>7200000</v>
      </c>
      <c r="O591" t="s">
        <v>2667</v>
      </c>
      <c r="P591" t="b">
        <v>0</v>
      </c>
      <c r="Q591">
        <v>0</v>
      </c>
      <c r="R591">
        <v>0</v>
      </c>
      <c r="S591">
        <v>1589538806</v>
      </c>
      <c r="T591">
        <v>124</v>
      </c>
      <c r="U591">
        <v>129.30000000000001</v>
      </c>
      <c r="V591" t="s">
        <v>6594</v>
      </c>
      <c r="W591">
        <v>123</v>
      </c>
      <c r="X591">
        <v>34748</v>
      </c>
      <c r="Y591">
        <v>124</v>
      </c>
      <c r="Z591">
        <v>0</v>
      </c>
      <c r="AA591">
        <v>0</v>
      </c>
      <c r="AB591">
        <v>0</v>
      </c>
      <c r="AC591">
        <v>0</v>
      </c>
      <c r="AD591" t="s">
        <v>2668</v>
      </c>
      <c r="AE591" t="s">
        <v>49</v>
      </c>
      <c r="AF591">
        <v>126.4</v>
      </c>
      <c r="AG591">
        <v>169845</v>
      </c>
      <c r="AH591">
        <v>97362</v>
      </c>
      <c r="AI591">
        <v>56.550002999999997</v>
      </c>
      <c r="AJ591">
        <v>0.83839889999999995</v>
      </c>
      <c r="AK591" t="s">
        <v>2821</v>
      </c>
      <c r="AL591">
        <v>-11.699997</v>
      </c>
      <c r="AM591">
        <v>-8.6219580000000004E-2</v>
      </c>
      <c r="AN591">
        <v>67.45</v>
      </c>
      <c r="AO591">
        <v>135.69999999999999</v>
      </c>
      <c r="AQ591">
        <v>1582696800</v>
      </c>
      <c r="AR591">
        <v>1582696800</v>
      </c>
      <c r="AS591">
        <v>1582696800</v>
      </c>
      <c r="AT591">
        <v>0.38</v>
      </c>
      <c r="AU591">
        <v>53.913043999999999</v>
      </c>
      <c r="AV591">
        <v>3.0645160000000002E-3</v>
      </c>
      <c r="AW591" t="s">
        <v>150</v>
      </c>
      <c r="AX591">
        <v>2.2999999999999998</v>
      </c>
      <c r="AY591">
        <v>117746000</v>
      </c>
      <c r="AZ591">
        <v>18.623999999999999</v>
      </c>
      <c r="BA591">
        <v>111.46571</v>
      </c>
      <c r="BB591">
        <v>12.5342865</v>
      </c>
      <c r="BC591">
        <v>0.112449706</v>
      </c>
      <c r="BD591">
        <v>90.463639999999998</v>
      </c>
      <c r="BE591">
        <v>33.536360000000002</v>
      </c>
      <c r="BF591">
        <v>0.37071648000000001</v>
      </c>
      <c r="BG591">
        <v>14600504320</v>
      </c>
      <c r="BH591">
        <v>6.6580753000000001</v>
      </c>
      <c r="BI591">
        <v>15</v>
      </c>
      <c r="BJ591">
        <v>0</v>
      </c>
      <c r="BK591" t="b">
        <v>0</v>
      </c>
      <c r="BL591">
        <v>2</v>
      </c>
      <c r="BM591">
        <v>1089183600000</v>
      </c>
      <c r="BN591" t="s">
        <v>2445</v>
      </c>
    </row>
    <row r="592" spans="1:66" x14ac:dyDescent="0.2">
      <c r="A592" t="s">
        <v>2447</v>
      </c>
      <c r="C592" t="s">
        <v>142</v>
      </c>
      <c r="D592" t="s">
        <v>143</v>
      </c>
      <c r="E592" t="s">
        <v>162</v>
      </c>
      <c r="F592" t="b">
        <v>0</v>
      </c>
      <c r="G592" t="s">
        <v>49</v>
      </c>
      <c r="H592" t="s">
        <v>2757</v>
      </c>
      <c r="I592" t="s">
        <v>2822</v>
      </c>
      <c r="J592" t="s">
        <v>2448</v>
      </c>
      <c r="K592" t="s">
        <v>2823</v>
      </c>
      <c r="L592" t="s">
        <v>2760</v>
      </c>
      <c r="M592" t="s">
        <v>225</v>
      </c>
      <c r="N592">
        <v>7200000</v>
      </c>
      <c r="O592" t="s">
        <v>2761</v>
      </c>
      <c r="P592" t="b">
        <v>0</v>
      </c>
      <c r="Q592">
        <v>-7.9998020000000003E-2</v>
      </c>
      <c r="R592">
        <v>-0.19607358</v>
      </c>
      <c r="S592">
        <v>1589538841</v>
      </c>
      <c r="T592">
        <v>40.72</v>
      </c>
      <c r="U592">
        <v>42.18</v>
      </c>
      <c r="V592" t="s">
        <v>6595</v>
      </c>
      <c r="W592">
        <v>40.549999999999997</v>
      </c>
      <c r="X592">
        <v>335127</v>
      </c>
      <c r="Y592">
        <v>40.799999999999997</v>
      </c>
      <c r="Z592">
        <v>0</v>
      </c>
      <c r="AA592">
        <v>0</v>
      </c>
      <c r="AB592">
        <v>0</v>
      </c>
      <c r="AC592">
        <v>0</v>
      </c>
      <c r="AD592" t="s">
        <v>2762</v>
      </c>
      <c r="AE592" t="s">
        <v>49</v>
      </c>
      <c r="AF592">
        <v>41.4</v>
      </c>
      <c r="AG592">
        <v>1081390</v>
      </c>
      <c r="AH592">
        <v>592858</v>
      </c>
      <c r="AI592">
        <v>7.2800026000000004</v>
      </c>
      <c r="AJ592">
        <v>0.21770343</v>
      </c>
      <c r="AK592" t="s">
        <v>2824</v>
      </c>
      <c r="AL592">
        <v>-32.839995999999999</v>
      </c>
      <c r="AM592">
        <v>-0.44643824999999998</v>
      </c>
      <c r="AN592">
        <v>33.44</v>
      </c>
      <c r="AO592">
        <v>73.56</v>
      </c>
      <c r="AQ592">
        <v>1596690000</v>
      </c>
      <c r="AR592">
        <v>1596690000</v>
      </c>
      <c r="AS592">
        <v>1596690000</v>
      </c>
      <c r="AT592">
        <v>1</v>
      </c>
      <c r="AU592">
        <v>6.9618739999999999</v>
      </c>
      <c r="AV592">
        <v>2.4509804E-2</v>
      </c>
      <c r="AW592" t="s">
        <v>150</v>
      </c>
      <c r="AX592">
        <v>5.8490000000000002</v>
      </c>
      <c r="AY592">
        <v>416352000</v>
      </c>
      <c r="AZ592">
        <v>48.911999999999999</v>
      </c>
      <c r="BA592">
        <v>46.001143999999996</v>
      </c>
      <c r="BB592">
        <v>-5.2811430000000001</v>
      </c>
      <c r="BC592">
        <v>-0.11480460000000001</v>
      </c>
      <c r="BD592">
        <v>59.884265999999997</v>
      </c>
      <c r="BE592">
        <v>-19.164265</v>
      </c>
      <c r="BF592">
        <v>-0.32002170000000002</v>
      </c>
      <c r="BG592">
        <v>16953853952</v>
      </c>
      <c r="BH592">
        <v>0.83251560000000002</v>
      </c>
      <c r="BI592">
        <v>15</v>
      </c>
      <c r="BJ592">
        <v>0</v>
      </c>
      <c r="BK592" t="b">
        <v>0</v>
      </c>
      <c r="BL592">
        <v>2</v>
      </c>
      <c r="BM592">
        <v>946972800000</v>
      </c>
      <c r="BN592" t="s">
        <v>2447</v>
      </c>
    </row>
    <row r="593" spans="1:66" x14ac:dyDescent="0.2">
      <c r="A593" t="s">
        <v>2450</v>
      </c>
      <c r="C593" t="s">
        <v>142</v>
      </c>
      <c r="D593" t="s">
        <v>143</v>
      </c>
      <c r="E593" t="s">
        <v>162</v>
      </c>
      <c r="F593" t="b">
        <v>0</v>
      </c>
      <c r="G593" t="s">
        <v>2825</v>
      </c>
      <c r="H593" t="s">
        <v>2826</v>
      </c>
      <c r="I593" t="s">
        <v>2827</v>
      </c>
      <c r="J593" t="s">
        <v>2451</v>
      </c>
      <c r="K593" t="s">
        <v>2828</v>
      </c>
      <c r="L593" t="s">
        <v>2829</v>
      </c>
      <c r="M593" t="s">
        <v>2830</v>
      </c>
      <c r="N593">
        <v>36000000</v>
      </c>
      <c r="O593" t="s">
        <v>2831</v>
      </c>
      <c r="P593" t="b">
        <v>0</v>
      </c>
      <c r="Q593">
        <v>5.9999943E-2</v>
      </c>
      <c r="R593">
        <v>1.0638288</v>
      </c>
      <c r="S593">
        <v>1589523029</v>
      </c>
      <c r="T593">
        <v>5.7</v>
      </c>
      <c r="U593">
        <v>5.74</v>
      </c>
      <c r="V593" t="s">
        <v>3108</v>
      </c>
      <c r="W593">
        <v>5.58</v>
      </c>
      <c r="X593">
        <v>3486175</v>
      </c>
      <c r="Y593">
        <v>5.64</v>
      </c>
      <c r="Z593">
        <v>7.06</v>
      </c>
      <c r="AA593">
        <v>5.09</v>
      </c>
      <c r="AB593">
        <v>0</v>
      </c>
      <c r="AC593">
        <v>0</v>
      </c>
      <c r="AD593" t="s">
        <v>2826</v>
      </c>
      <c r="AE593" t="s">
        <v>2825</v>
      </c>
      <c r="AF593">
        <v>5.66</v>
      </c>
      <c r="AG593">
        <v>4440905</v>
      </c>
      <c r="AH593">
        <v>3878636</v>
      </c>
      <c r="AI593">
        <v>0.37999964000000003</v>
      </c>
      <c r="AJ593">
        <v>7.1428500000000006E-2</v>
      </c>
      <c r="AK593" t="s">
        <v>2832</v>
      </c>
      <c r="AL593">
        <v>-6.04</v>
      </c>
      <c r="AM593">
        <v>-0.51448039999999995</v>
      </c>
      <c r="AN593">
        <v>5.32</v>
      </c>
      <c r="AO593">
        <v>11.74</v>
      </c>
      <c r="AQ593">
        <v>1581890485</v>
      </c>
      <c r="AR593">
        <v>1581890485</v>
      </c>
      <c r="AS593">
        <v>1581890485</v>
      </c>
      <c r="AT593">
        <v>0.66</v>
      </c>
      <c r="AU593">
        <v>9.6283779999999997</v>
      </c>
      <c r="AV593">
        <v>0.117021285</v>
      </c>
      <c r="AW593" t="s">
        <v>563</v>
      </c>
      <c r="AX593">
        <v>0.59199999999999997</v>
      </c>
      <c r="AY593">
        <v>492840992</v>
      </c>
      <c r="AZ593">
        <v>11.323</v>
      </c>
      <c r="BA593">
        <v>6.0372224000000001</v>
      </c>
      <c r="BB593">
        <v>-0.33722257999999999</v>
      </c>
      <c r="BC593">
        <v>-5.5857240000000002E-2</v>
      </c>
      <c r="BD593">
        <v>8.7397919999999996</v>
      </c>
      <c r="BE593">
        <v>-3.0397919999999998</v>
      </c>
      <c r="BF593">
        <v>-0.34781056999999999</v>
      </c>
      <c r="BG593">
        <v>2814905088</v>
      </c>
      <c r="BH593">
        <v>0.50340015000000005</v>
      </c>
      <c r="BI593">
        <v>20</v>
      </c>
      <c r="BJ593">
        <v>0</v>
      </c>
      <c r="BK593" t="b">
        <v>0</v>
      </c>
      <c r="BL593">
        <v>2</v>
      </c>
      <c r="BM593">
        <v>730681200000</v>
      </c>
      <c r="BN593" t="s">
        <v>2450</v>
      </c>
    </row>
    <row r="594" spans="1:66" x14ac:dyDescent="0.2">
      <c r="A594" t="s">
        <v>2452</v>
      </c>
      <c r="C594" t="s">
        <v>142</v>
      </c>
      <c r="D594" t="s">
        <v>143</v>
      </c>
      <c r="E594" t="s">
        <v>162</v>
      </c>
      <c r="F594" t="b">
        <v>0</v>
      </c>
      <c r="G594" t="s">
        <v>2825</v>
      </c>
      <c r="H594" t="s">
        <v>2826</v>
      </c>
      <c r="I594" t="s">
        <v>2833</v>
      </c>
      <c r="J594" t="s">
        <v>2453</v>
      </c>
      <c r="K594" t="s">
        <v>2834</v>
      </c>
      <c r="L594" t="s">
        <v>2829</v>
      </c>
      <c r="M594" t="s">
        <v>2830</v>
      </c>
      <c r="N594">
        <v>36000000</v>
      </c>
      <c r="O594" t="s">
        <v>2831</v>
      </c>
      <c r="P594" t="b">
        <v>0</v>
      </c>
      <c r="Q594">
        <v>0.119999886</v>
      </c>
      <c r="R594">
        <v>4.8979545</v>
      </c>
      <c r="S594">
        <v>1589523038</v>
      </c>
      <c r="T594">
        <v>2.57</v>
      </c>
      <c r="U594">
        <v>2.57</v>
      </c>
      <c r="V594" t="s">
        <v>3733</v>
      </c>
      <c r="W594">
        <v>2.4900000000000002</v>
      </c>
      <c r="X594">
        <v>9728910</v>
      </c>
      <c r="Y594">
        <v>2.4500000000000002</v>
      </c>
      <c r="Z594">
        <v>2.95</v>
      </c>
      <c r="AA594">
        <v>2.42</v>
      </c>
      <c r="AB594">
        <v>0</v>
      </c>
      <c r="AC594">
        <v>0</v>
      </c>
      <c r="AD594" t="s">
        <v>2826</v>
      </c>
      <c r="AE594" t="s">
        <v>2825</v>
      </c>
      <c r="AF594">
        <v>2.5</v>
      </c>
      <c r="AG594">
        <v>5762674</v>
      </c>
      <c r="AH594">
        <v>5149265</v>
      </c>
      <c r="AI594">
        <v>0.33999990000000002</v>
      </c>
      <c r="AJ594">
        <v>0.15246633000000001</v>
      </c>
      <c r="AK594" t="s">
        <v>2835</v>
      </c>
      <c r="AL594">
        <v>-0.89000009999999996</v>
      </c>
      <c r="AM594">
        <v>-0.25722545000000002</v>
      </c>
      <c r="AN594">
        <v>2.23</v>
      </c>
      <c r="AO594">
        <v>3.46</v>
      </c>
      <c r="AQ594">
        <v>1581474600</v>
      </c>
      <c r="AR594">
        <v>1597285800</v>
      </c>
      <c r="AS594">
        <v>1597631400</v>
      </c>
      <c r="AT594">
        <v>0.13</v>
      </c>
      <c r="AU594">
        <v>21.596637999999999</v>
      </c>
      <c r="AV594">
        <v>5.3061219999999999E-2</v>
      </c>
      <c r="AW594" t="s">
        <v>563</v>
      </c>
      <c r="AX594">
        <v>0.11899999999999999</v>
      </c>
      <c r="AY594">
        <v>1206680064</v>
      </c>
      <c r="AZ594">
        <v>1.3129999999999999</v>
      </c>
      <c r="BA594">
        <v>2.5038887999999999</v>
      </c>
      <c r="BB594">
        <v>6.6111089999999997E-2</v>
      </c>
      <c r="BC594">
        <v>2.6403363999999999E-2</v>
      </c>
      <c r="BD594">
        <v>2.9179168</v>
      </c>
      <c r="BE594">
        <v>-0.34791684</v>
      </c>
      <c r="BF594">
        <v>-0.119234666</v>
      </c>
      <c r="BG594">
        <v>3101167616</v>
      </c>
      <c r="BH594">
        <v>1.9573495000000001</v>
      </c>
      <c r="BI594">
        <v>20</v>
      </c>
      <c r="BJ594">
        <v>0</v>
      </c>
      <c r="BK594" t="b">
        <v>0</v>
      </c>
      <c r="BL594">
        <v>4</v>
      </c>
      <c r="BM594">
        <v>1387321200000</v>
      </c>
      <c r="BN594" t="s">
        <v>2452</v>
      </c>
    </row>
    <row r="595" spans="1:66" x14ac:dyDescent="0.2">
      <c r="A595" t="s">
        <v>2454</v>
      </c>
      <c r="C595" t="s">
        <v>142</v>
      </c>
      <c r="D595" t="s">
        <v>143</v>
      </c>
      <c r="E595" t="s">
        <v>162</v>
      </c>
      <c r="F595" t="b">
        <v>0</v>
      </c>
      <c r="G595" t="s">
        <v>2825</v>
      </c>
      <c r="H595" t="s">
        <v>2826</v>
      </c>
      <c r="I595" t="s">
        <v>2836</v>
      </c>
      <c r="J595" t="s">
        <v>2455</v>
      </c>
      <c r="K595" t="s">
        <v>2837</v>
      </c>
      <c r="L595" t="s">
        <v>2829</v>
      </c>
      <c r="M595" t="s">
        <v>2830</v>
      </c>
      <c r="N595">
        <v>36000000</v>
      </c>
      <c r="O595" t="s">
        <v>2831</v>
      </c>
      <c r="P595" t="b">
        <v>0</v>
      </c>
      <c r="Q595">
        <v>3.9999960000000001E-2</v>
      </c>
      <c r="R595">
        <v>0.88495489999999999</v>
      </c>
      <c r="S595">
        <v>1589523029</v>
      </c>
      <c r="T595">
        <v>4.5599999999999996</v>
      </c>
      <c r="U595">
        <v>4.58</v>
      </c>
      <c r="V595" t="s">
        <v>3109</v>
      </c>
      <c r="W595">
        <v>4.47</v>
      </c>
      <c r="X595">
        <v>3399398</v>
      </c>
      <c r="Y595">
        <v>4.5199999999999996</v>
      </c>
      <c r="Z595">
        <v>5.68</v>
      </c>
      <c r="AA595">
        <v>4.09</v>
      </c>
      <c r="AB595">
        <v>0</v>
      </c>
      <c r="AC595">
        <v>0</v>
      </c>
      <c r="AD595" t="s">
        <v>2826</v>
      </c>
      <c r="AE595" t="s">
        <v>2825</v>
      </c>
      <c r="AF595">
        <v>4.53</v>
      </c>
      <c r="AG595">
        <v>11902480</v>
      </c>
      <c r="AH595">
        <v>5984056</v>
      </c>
      <c r="AI595">
        <v>1.1799998</v>
      </c>
      <c r="AJ595">
        <v>0.34911236000000001</v>
      </c>
      <c r="AK595" t="s">
        <v>2838</v>
      </c>
      <c r="AL595">
        <v>-1.5500001999999999</v>
      </c>
      <c r="AM595">
        <v>-0.25368252000000002</v>
      </c>
      <c r="AN595">
        <v>3.38</v>
      </c>
      <c r="AO595">
        <v>6.11</v>
      </c>
      <c r="AQ595">
        <v>1597071540</v>
      </c>
      <c r="AR595">
        <v>1597071540</v>
      </c>
      <c r="AS595">
        <v>1597071540</v>
      </c>
      <c r="AT595">
        <v>0.26100000000000001</v>
      </c>
      <c r="AU595">
        <v>15</v>
      </c>
      <c r="AV595">
        <v>5.7743362999999999E-2</v>
      </c>
      <c r="AW595" t="s">
        <v>563</v>
      </c>
      <c r="AX595">
        <v>0.30399999999999999</v>
      </c>
      <c r="AY595">
        <v>1952969984</v>
      </c>
      <c r="AZ595">
        <v>2.3359999999999999</v>
      </c>
      <c r="BA595">
        <v>4.5161110000000004</v>
      </c>
      <c r="BB595">
        <v>4.3889046000000001E-2</v>
      </c>
      <c r="BC595">
        <v>9.718328E-3</v>
      </c>
      <c r="BD595">
        <v>5.1229167000000002</v>
      </c>
      <c r="BE595">
        <v>-0.56291676000000002</v>
      </c>
      <c r="BF595">
        <v>-0.10988207999999999</v>
      </c>
      <c r="BG595">
        <v>8905497600</v>
      </c>
      <c r="BH595">
        <v>1.9520549</v>
      </c>
      <c r="BI595">
        <v>20</v>
      </c>
      <c r="BJ595">
        <v>0</v>
      </c>
      <c r="BK595" t="b">
        <v>0</v>
      </c>
      <c r="BL595">
        <v>4</v>
      </c>
      <c r="BM595">
        <v>1290380400000</v>
      </c>
      <c r="BN595" t="s">
        <v>2454</v>
      </c>
    </row>
    <row r="596" spans="1:66" x14ac:dyDescent="0.2">
      <c r="A596" t="s">
        <v>2456</v>
      </c>
      <c r="C596" t="s">
        <v>142</v>
      </c>
      <c r="D596" t="s">
        <v>143</v>
      </c>
      <c r="E596" t="s">
        <v>162</v>
      </c>
      <c r="F596" t="b">
        <v>0</v>
      </c>
      <c r="G596" t="s">
        <v>2825</v>
      </c>
      <c r="H596" t="s">
        <v>2826</v>
      </c>
      <c r="I596" t="s">
        <v>2839</v>
      </c>
      <c r="J596" t="s">
        <v>2457</v>
      </c>
      <c r="K596" t="s">
        <v>2840</v>
      </c>
      <c r="L596" t="s">
        <v>2829</v>
      </c>
      <c r="M596" t="s">
        <v>2830</v>
      </c>
      <c r="N596">
        <v>36000000</v>
      </c>
      <c r="O596" t="s">
        <v>2831</v>
      </c>
      <c r="P596" t="b">
        <v>0</v>
      </c>
      <c r="Q596">
        <v>0.13000107</v>
      </c>
      <c r="R596">
        <v>0.37303033000000002</v>
      </c>
      <c r="S596">
        <v>1589523031</v>
      </c>
      <c r="T596">
        <v>34.979999999999997</v>
      </c>
      <c r="U596">
        <v>35.69</v>
      </c>
      <c r="V596" t="s">
        <v>3110</v>
      </c>
      <c r="W596">
        <v>34.72</v>
      </c>
      <c r="X596">
        <v>451399</v>
      </c>
      <c r="Y596">
        <v>34.85</v>
      </c>
      <c r="Z596">
        <v>34.909999999999997</v>
      </c>
      <c r="AA596">
        <v>34.85</v>
      </c>
      <c r="AB596">
        <v>0</v>
      </c>
      <c r="AC596">
        <v>0</v>
      </c>
      <c r="AD596" t="s">
        <v>2826</v>
      </c>
      <c r="AE596" t="s">
        <v>48</v>
      </c>
      <c r="AF596">
        <v>34.96</v>
      </c>
      <c r="AG596">
        <v>1187430</v>
      </c>
      <c r="AH596">
        <v>846155</v>
      </c>
      <c r="AI596">
        <v>11.869999</v>
      </c>
      <c r="AJ596">
        <v>0.51363040000000004</v>
      </c>
      <c r="AK596" t="s">
        <v>2841</v>
      </c>
      <c r="AL596">
        <v>-7.7799990000000001</v>
      </c>
      <c r="AM596">
        <v>-0.18194573</v>
      </c>
      <c r="AN596">
        <v>23.11</v>
      </c>
      <c r="AO596">
        <v>42.76</v>
      </c>
      <c r="AQ596">
        <v>1581933600</v>
      </c>
      <c r="AR596">
        <v>1581933600</v>
      </c>
      <c r="AS596">
        <v>1581933600</v>
      </c>
      <c r="AT596">
        <v>0.26600000000000001</v>
      </c>
      <c r="AU596">
        <v>87.45</v>
      </c>
      <c r="AV596">
        <v>7.6327119999999998E-3</v>
      </c>
      <c r="AW596" t="s">
        <v>563</v>
      </c>
      <c r="AX596">
        <v>0.4</v>
      </c>
      <c r="AY596">
        <v>130966000</v>
      </c>
      <c r="AZ596">
        <v>1.472</v>
      </c>
      <c r="BA596">
        <v>31.778888999999999</v>
      </c>
      <c r="BB596">
        <v>3.2011107999999999</v>
      </c>
      <c r="BC596">
        <v>0.10073073</v>
      </c>
      <c r="BD596">
        <v>33.893543000000001</v>
      </c>
      <c r="BE596">
        <v>1.0864563</v>
      </c>
      <c r="BF596">
        <v>3.2054963999999998E-2</v>
      </c>
      <c r="BG596">
        <v>4581190656</v>
      </c>
      <c r="BH596">
        <v>23.763586</v>
      </c>
      <c r="BI596">
        <v>20</v>
      </c>
      <c r="BJ596">
        <v>0</v>
      </c>
      <c r="BK596" t="b">
        <v>0</v>
      </c>
      <c r="BL596">
        <v>2</v>
      </c>
      <c r="BM596">
        <v>933638400000</v>
      </c>
      <c r="BN596" t="s">
        <v>2456</v>
      </c>
    </row>
    <row r="597" spans="1:66" x14ac:dyDescent="0.2">
      <c r="A597" t="s">
        <v>2458</v>
      </c>
      <c r="C597" t="s">
        <v>142</v>
      </c>
      <c r="D597" t="s">
        <v>143</v>
      </c>
      <c r="E597" t="s">
        <v>162</v>
      </c>
      <c r="F597" t="b">
        <v>0</v>
      </c>
      <c r="G597" t="s">
        <v>2825</v>
      </c>
      <c r="H597" t="s">
        <v>2826</v>
      </c>
      <c r="I597" t="s">
        <v>2842</v>
      </c>
      <c r="J597" t="s">
        <v>2459</v>
      </c>
      <c r="K597" t="s">
        <v>2843</v>
      </c>
      <c r="L597" t="s">
        <v>2829</v>
      </c>
      <c r="M597" t="s">
        <v>2830</v>
      </c>
      <c r="N597">
        <v>36000000</v>
      </c>
      <c r="O597" t="s">
        <v>2831</v>
      </c>
      <c r="P597" t="b">
        <v>0</v>
      </c>
      <c r="Q597">
        <v>0.11000013</v>
      </c>
      <c r="R597">
        <v>1.5089182000000001</v>
      </c>
      <c r="S597">
        <v>1589523035</v>
      </c>
      <c r="T597">
        <v>7.4</v>
      </c>
      <c r="U597">
        <v>7.55</v>
      </c>
      <c r="V597" t="s">
        <v>3111</v>
      </c>
      <c r="W597">
        <v>7.31</v>
      </c>
      <c r="X597">
        <v>456434</v>
      </c>
      <c r="Y597">
        <v>7.29</v>
      </c>
      <c r="Z597">
        <v>9.26</v>
      </c>
      <c r="AA597">
        <v>6.68</v>
      </c>
      <c r="AB597">
        <v>0</v>
      </c>
      <c r="AC597">
        <v>0</v>
      </c>
      <c r="AD597" t="s">
        <v>2826</v>
      </c>
      <c r="AE597" t="s">
        <v>2825</v>
      </c>
      <c r="AF597">
        <v>7.47</v>
      </c>
      <c r="AG597">
        <v>1100283</v>
      </c>
      <c r="AH597">
        <v>753934</v>
      </c>
      <c r="AI597">
        <v>1.3899999000000001</v>
      </c>
      <c r="AJ597">
        <v>0.23128116000000001</v>
      </c>
      <c r="AK597" t="s">
        <v>2844</v>
      </c>
      <c r="AL597">
        <v>-2.94</v>
      </c>
      <c r="AM597">
        <v>-0.28433269999999999</v>
      </c>
      <c r="AN597">
        <v>6.01</v>
      </c>
      <c r="AO597">
        <v>10.34</v>
      </c>
      <c r="AQ597">
        <v>1581550200</v>
      </c>
      <c r="AR597">
        <v>1581550200</v>
      </c>
      <c r="AS597">
        <v>1581550200</v>
      </c>
      <c r="AT597">
        <v>0.26500000000000001</v>
      </c>
      <c r="AU597">
        <v>26.909089999999999</v>
      </c>
      <c r="AV597">
        <v>3.6351162999999999E-2</v>
      </c>
      <c r="AW597" t="s">
        <v>563</v>
      </c>
      <c r="AX597">
        <v>0.27500000000000002</v>
      </c>
      <c r="AY597">
        <v>213740992</v>
      </c>
      <c r="AZ597">
        <v>1.968</v>
      </c>
      <c r="BA597">
        <v>7.3525</v>
      </c>
      <c r="BB597">
        <v>4.7500133999999999E-2</v>
      </c>
      <c r="BC597">
        <v>6.4604060000000001E-3</v>
      </c>
      <c r="BD597">
        <v>8.1872919999999993</v>
      </c>
      <c r="BE597">
        <v>-0.78729199999999999</v>
      </c>
      <c r="BF597">
        <v>-9.6160239999999994E-2</v>
      </c>
      <c r="BG597">
        <v>1581683328</v>
      </c>
      <c r="BH597">
        <v>3.7601626000000001</v>
      </c>
      <c r="BI597">
        <v>20</v>
      </c>
      <c r="BJ597">
        <v>0</v>
      </c>
      <c r="BK597" t="b">
        <v>0</v>
      </c>
      <c r="BL597">
        <v>2</v>
      </c>
      <c r="BM597">
        <v>1416351600000</v>
      </c>
      <c r="BN597" t="s">
        <v>2458</v>
      </c>
    </row>
    <row r="598" spans="1:66" x14ac:dyDescent="0.2">
      <c r="A598" t="s">
        <v>2460</v>
      </c>
      <c r="C598" t="s">
        <v>142</v>
      </c>
      <c r="D598" t="s">
        <v>143</v>
      </c>
      <c r="E598" t="s">
        <v>162</v>
      </c>
      <c r="F598" t="b">
        <v>0</v>
      </c>
      <c r="G598" t="s">
        <v>2825</v>
      </c>
      <c r="H598" t="s">
        <v>2826</v>
      </c>
      <c r="I598" t="s">
        <v>2845</v>
      </c>
      <c r="J598" t="s">
        <v>2461</v>
      </c>
      <c r="K598" t="s">
        <v>2846</v>
      </c>
      <c r="L598" t="s">
        <v>2829</v>
      </c>
      <c r="M598" t="s">
        <v>2830</v>
      </c>
      <c r="N598">
        <v>36000000</v>
      </c>
      <c r="O598" t="s">
        <v>2831</v>
      </c>
      <c r="P598" t="b">
        <v>0</v>
      </c>
      <c r="Q598">
        <v>3.9999960000000001E-2</v>
      </c>
      <c r="R598">
        <v>1.4336903999999999</v>
      </c>
      <c r="S598">
        <v>1589523041</v>
      </c>
      <c r="T598">
        <v>2.83</v>
      </c>
      <c r="U598">
        <v>2.85</v>
      </c>
      <c r="V598" t="s">
        <v>3112</v>
      </c>
      <c r="W598">
        <v>2.77</v>
      </c>
      <c r="X598">
        <v>5189105</v>
      </c>
      <c r="Y598">
        <v>2.79</v>
      </c>
      <c r="Z598">
        <v>3.12</v>
      </c>
      <c r="AA598">
        <v>2.52</v>
      </c>
      <c r="AB598">
        <v>0</v>
      </c>
      <c r="AC598">
        <v>0</v>
      </c>
      <c r="AD598" t="s">
        <v>2826</v>
      </c>
      <c r="AE598" t="s">
        <v>2825</v>
      </c>
      <c r="AF598">
        <v>2.82</v>
      </c>
      <c r="AG598">
        <v>6286863</v>
      </c>
      <c r="AH598">
        <v>6650532</v>
      </c>
      <c r="AI598">
        <v>0.50499989999999995</v>
      </c>
      <c r="AJ598">
        <v>0.21720423999999999</v>
      </c>
      <c r="AK598" t="s">
        <v>2847</v>
      </c>
      <c r="AL598">
        <v>-2.04</v>
      </c>
      <c r="AM598">
        <v>-0.41889115999999998</v>
      </c>
      <c r="AN598">
        <v>2.3250000000000002</v>
      </c>
      <c r="AO598">
        <v>4.87</v>
      </c>
      <c r="AQ598">
        <v>1582842173</v>
      </c>
      <c r="AR598">
        <v>1582842173</v>
      </c>
      <c r="AS598">
        <v>1582842173</v>
      </c>
      <c r="AT598">
        <v>0.21</v>
      </c>
      <c r="AU598">
        <v>8.6018240000000006</v>
      </c>
      <c r="AV598">
        <v>7.5268810000000005E-2</v>
      </c>
      <c r="AW598" t="s">
        <v>563</v>
      </c>
      <c r="AX598">
        <v>0.32900000000000001</v>
      </c>
      <c r="AY598">
        <v>1246009984</v>
      </c>
      <c r="AZ598">
        <v>2.61</v>
      </c>
      <c r="BA598">
        <v>2.8169444000000001</v>
      </c>
      <c r="BB598">
        <v>1.3055562999999999E-2</v>
      </c>
      <c r="BC598">
        <v>4.6346540000000002E-3</v>
      </c>
      <c r="BD598">
        <v>3.7911112</v>
      </c>
      <c r="BE598">
        <v>-0.9611113</v>
      </c>
      <c r="BF598">
        <v>-0.25351702999999998</v>
      </c>
      <c r="BG598">
        <v>3526208256</v>
      </c>
      <c r="BH598">
        <v>1.0842912</v>
      </c>
      <c r="BI598">
        <v>20</v>
      </c>
      <c r="BJ598">
        <v>0</v>
      </c>
      <c r="BK598" t="b">
        <v>0</v>
      </c>
      <c r="BL598">
        <v>4</v>
      </c>
      <c r="BM598">
        <v>570409200000</v>
      </c>
      <c r="BN598" t="s">
        <v>2460</v>
      </c>
    </row>
    <row r="599" spans="1:66" x14ac:dyDescent="0.2">
      <c r="A599" t="s">
        <v>2462</v>
      </c>
      <c r="C599" t="s">
        <v>142</v>
      </c>
      <c r="D599" t="s">
        <v>143</v>
      </c>
      <c r="E599" t="s">
        <v>162</v>
      </c>
      <c r="F599" t="b">
        <v>0</v>
      </c>
      <c r="G599" t="s">
        <v>2825</v>
      </c>
      <c r="H599" t="s">
        <v>2826</v>
      </c>
      <c r="I599" t="s">
        <v>2848</v>
      </c>
      <c r="J599" t="s">
        <v>2463</v>
      </c>
      <c r="K599" t="s">
        <v>2849</v>
      </c>
      <c r="L599" t="s">
        <v>2829</v>
      </c>
      <c r="M599" t="s">
        <v>2830</v>
      </c>
      <c r="N599">
        <v>36000000</v>
      </c>
      <c r="O599" t="s">
        <v>2831</v>
      </c>
      <c r="P599" t="b">
        <v>0</v>
      </c>
      <c r="Q599">
        <v>2.9999733000000001E-2</v>
      </c>
      <c r="R599">
        <v>0.55761579999999999</v>
      </c>
      <c r="S599">
        <v>1589523034</v>
      </c>
      <c r="T599">
        <v>5.41</v>
      </c>
      <c r="U599">
        <v>5.43</v>
      </c>
      <c r="V599" t="s">
        <v>3113</v>
      </c>
      <c r="W599">
        <v>5.35</v>
      </c>
      <c r="X599">
        <v>2846007</v>
      </c>
      <c r="Y599">
        <v>5.38</v>
      </c>
      <c r="Z599">
        <v>6.13</v>
      </c>
      <c r="AA599">
        <v>4.8600000000000003</v>
      </c>
      <c r="AB599">
        <v>0</v>
      </c>
      <c r="AC599">
        <v>0</v>
      </c>
      <c r="AD599" t="s">
        <v>2826</v>
      </c>
      <c r="AE599" t="s">
        <v>2825</v>
      </c>
      <c r="AF599">
        <v>5.43</v>
      </c>
      <c r="AG599">
        <v>9004352</v>
      </c>
      <c r="AH599">
        <v>6236547</v>
      </c>
      <c r="AI599">
        <v>0.40999985</v>
      </c>
      <c r="AJ599">
        <v>8.1999970000000005E-2</v>
      </c>
      <c r="AK599" t="s">
        <v>2850</v>
      </c>
      <c r="AL599">
        <v>-3.33</v>
      </c>
      <c r="AM599">
        <v>-0.38100687</v>
      </c>
      <c r="AN599">
        <v>5</v>
      </c>
      <c r="AO599">
        <v>8.74</v>
      </c>
      <c r="AQ599">
        <v>1596812340</v>
      </c>
      <c r="AR599">
        <v>1596812340</v>
      </c>
      <c r="AS599">
        <v>1596812340</v>
      </c>
      <c r="AT599">
        <v>0.3</v>
      </c>
      <c r="AU599">
        <v>14.944751999999999</v>
      </c>
      <c r="AV599">
        <v>5.5762081999999998E-2</v>
      </c>
      <c r="AW599" t="s">
        <v>563</v>
      </c>
      <c r="AX599">
        <v>0.36199999999999999</v>
      </c>
      <c r="AY599">
        <v>2311049984</v>
      </c>
      <c r="AZ599">
        <v>2.68</v>
      </c>
      <c r="BA599">
        <v>5.8922223999999996</v>
      </c>
      <c r="BB599">
        <v>-0.48222256000000002</v>
      </c>
      <c r="BC599">
        <v>-8.184052E-2</v>
      </c>
      <c r="BD599">
        <v>6.9586806000000001</v>
      </c>
      <c r="BE599">
        <v>-1.5486808000000001</v>
      </c>
      <c r="BF599">
        <v>-0.22255379</v>
      </c>
      <c r="BG599">
        <v>12502779904</v>
      </c>
      <c r="BH599">
        <v>2.0186565000000001</v>
      </c>
      <c r="BI599">
        <v>20</v>
      </c>
      <c r="BJ599">
        <v>0</v>
      </c>
      <c r="BK599" t="b">
        <v>0</v>
      </c>
      <c r="BL599">
        <v>2</v>
      </c>
      <c r="BM599">
        <v>965606400000</v>
      </c>
      <c r="BN599" t="s">
        <v>2462</v>
      </c>
    </row>
    <row r="600" spans="1:66" x14ac:dyDescent="0.2">
      <c r="A600" t="s">
        <v>2464</v>
      </c>
      <c r="C600" t="s">
        <v>142</v>
      </c>
      <c r="D600" t="s">
        <v>143</v>
      </c>
      <c r="E600" t="s">
        <v>162</v>
      </c>
      <c r="F600" t="b">
        <v>0</v>
      </c>
      <c r="G600" t="s">
        <v>2825</v>
      </c>
      <c r="H600" t="s">
        <v>2826</v>
      </c>
      <c r="I600" t="s">
        <v>2851</v>
      </c>
      <c r="J600" t="s">
        <v>2465</v>
      </c>
      <c r="K600" t="s">
        <v>2852</v>
      </c>
      <c r="L600" t="s">
        <v>2829</v>
      </c>
      <c r="M600" t="s">
        <v>2830</v>
      </c>
      <c r="N600">
        <v>36000000</v>
      </c>
      <c r="O600" t="s">
        <v>2831</v>
      </c>
      <c r="P600" t="b">
        <v>0</v>
      </c>
      <c r="Q600">
        <v>7.9999920000000002E-2</v>
      </c>
      <c r="R600">
        <v>0.7611791</v>
      </c>
      <c r="S600">
        <v>1589523044</v>
      </c>
      <c r="T600">
        <v>10.59</v>
      </c>
      <c r="U600">
        <v>10.75</v>
      </c>
      <c r="V600" t="s">
        <v>3114</v>
      </c>
      <c r="W600">
        <v>10.42</v>
      </c>
      <c r="X600">
        <v>470704</v>
      </c>
      <c r="Y600">
        <v>10.51</v>
      </c>
      <c r="Z600">
        <v>11.62</v>
      </c>
      <c r="AA600">
        <v>10.57</v>
      </c>
      <c r="AB600">
        <v>0</v>
      </c>
      <c r="AC600">
        <v>0</v>
      </c>
      <c r="AD600" t="s">
        <v>2826</v>
      </c>
      <c r="AE600" t="s">
        <v>2825</v>
      </c>
      <c r="AF600">
        <v>10.52</v>
      </c>
      <c r="AG600">
        <v>899056</v>
      </c>
      <c r="AH600">
        <v>553598</v>
      </c>
      <c r="AI600">
        <v>2.3000001999999999</v>
      </c>
      <c r="AJ600">
        <v>0.27744271999999998</v>
      </c>
      <c r="AK600" t="s">
        <v>2853</v>
      </c>
      <c r="AL600">
        <v>-4.1499996000000001</v>
      </c>
      <c r="AM600">
        <v>-0.28154679999999999</v>
      </c>
      <c r="AN600">
        <v>8.2899999999999991</v>
      </c>
      <c r="AO600">
        <v>14.74</v>
      </c>
      <c r="AQ600">
        <v>1582151400</v>
      </c>
      <c r="AR600">
        <v>1582151400</v>
      </c>
      <c r="AS600">
        <v>1582151400</v>
      </c>
      <c r="AT600">
        <v>0.46</v>
      </c>
      <c r="AU600">
        <v>28.164894</v>
      </c>
      <c r="AV600">
        <v>4.3767840000000002E-2</v>
      </c>
      <c r="AW600" t="s">
        <v>563</v>
      </c>
      <c r="AX600">
        <v>0.376</v>
      </c>
      <c r="AY600">
        <v>175923008</v>
      </c>
      <c r="AZ600">
        <v>2.5209999999999999</v>
      </c>
      <c r="BA600">
        <v>10.4975</v>
      </c>
      <c r="BB600">
        <v>9.2499730000000002E-2</v>
      </c>
      <c r="BC600">
        <v>8.8115959999999997E-3</v>
      </c>
      <c r="BD600">
        <v>12.182917</v>
      </c>
      <c r="BE600">
        <v>-1.5929165000000001</v>
      </c>
      <c r="BF600">
        <v>-0.13075001999999999</v>
      </c>
      <c r="BG600">
        <v>1863024640</v>
      </c>
      <c r="BH600">
        <v>4.2007139999999996</v>
      </c>
      <c r="BI600">
        <v>20</v>
      </c>
      <c r="BJ600">
        <v>0</v>
      </c>
      <c r="BK600" t="b">
        <v>0</v>
      </c>
      <c r="BL600">
        <v>2</v>
      </c>
      <c r="BM600">
        <v>973119600000</v>
      </c>
      <c r="BN600" t="s">
        <v>2464</v>
      </c>
    </row>
    <row r="601" spans="1:66" x14ac:dyDescent="0.2">
      <c r="A601" t="s">
        <v>2466</v>
      </c>
      <c r="C601" t="s">
        <v>142</v>
      </c>
      <c r="D601" t="s">
        <v>143</v>
      </c>
      <c r="E601" t="s">
        <v>162</v>
      </c>
      <c r="F601" t="b">
        <v>0</v>
      </c>
      <c r="G601" t="s">
        <v>2825</v>
      </c>
      <c r="H601" t="s">
        <v>2826</v>
      </c>
      <c r="I601" t="s">
        <v>2854</v>
      </c>
      <c r="J601" t="s">
        <v>2467</v>
      </c>
      <c r="K601" t="s">
        <v>2855</v>
      </c>
      <c r="L601" t="s">
        <v>2829</v>
      </c>
      <c r="M601" t="s">
        <v>2830</v>
      </c>
      <c r="N601">
        <v>36000000</v>
      </c>
      <c r="O601" t="s">
        <v>2831</v>
      </c>
      <c r="P601" t="b">
        <v>0</v>
      </c>
      <c r="Q601">
        <v>0.119999886</v>
      </c>
      <c r="R601">
        <v>0.92664002999999995</v>
      </c>
      <c r="S601">
        <v>1589523029</v>
      </c>
      <c r="T601">
        <v>13.07</v>
      </c>
      <c r="U601">
        <v>13.16</v>
      </c>
      <c r="V601" t="s">
        <v>3115</v>
      </c>
      <c r="W601">
        <v>12.92</v>
      </c>
      <c r="X601">
        <v>259923</v>
      </c>
      <c r="Y601">
        <v>12.95</v>
      </c>
      <c r="Z601">
        <v>13.06</v>
      </c>
      <c r="AA601">
        <v>12.2</v>
      </c>
      <c r="AB601">
        <v>0</v>
      </c>
      <c r="AC601">
        <v>0</v>
      </c>
      <c r="AD601" t="s">
        <v>2826</v>
      </c>
      <c r="AE601" t="s">
        <v>2825</v>
      </c>
      <c r="AF601">
        <v>13.01</v>
      </c>
      <c r="AG601">
        <v>455158</v>
      </c>
      <c r="AH601">
        <v>389461</v>
      </c>
      <c r="AI601">
        <v>1.3099995</v>
      </c>
      <c r="AJ601">
        <v>0.11139451</v>
      </c>
      <c r="AK601" t="s">
        <v>2856</v>
      </c>
      <c r="AL601">
        <v>-7.6800002999999997</v>
      </c>
      <c r="AM601">
        <v>-0.37012050000000002</v>
      </c>
      <c r="AN601">
        <v>11.76</v>
      </c>
      <c r="AO601">
        <v>20.75</v>
      </c>
      <c r="AQ601">
        <v>1585171773</v>
      </c>
      <c r="AR601">
        <v>1585171773</v>
      </c>
      <c r="AS601">
        <v>1585171773</v>
      </c>
      <c r="AT601">
        <v>0.57999999999999996</v>
      </c>
      <c r="AU601">
        <v>19.923779</v>
      </c>
      <c r="AV601">
        <v>4.4787645000000001E-2</v>
      </c>
      <c r="AW601" t="s">
        <v>563</v>
      </c>
      <c r="AX601">
        <v>0.65600000000000003</v>
      </c>
      <c r="AY601">
        <v>149938000</v>
      </c>
      <c r="AZ601">
        <v>14.659000000000001</v>
      </c>
      <c r="BA601">
        <v>13.152778</v>
      </c>
      <c r="BB601">
        <v>-8.2777980000000001E-2</v>
      </c>
      <c r="BC601">
        <v>-6.2935739999999997E-3</v>
      </c>
      <c r="BD601">
        <v>17.223541000000001</v>
      </c>
      <c r="BE601">
        <v>-4.1535415999999996</v>
      </c>
      <c r="BF601">
        <v>-0.24115491</v>
      </c>
      <c r="BG601">
        <v>1959689600</v>
      </c>
      <c r="BH601">
        <v>0.89160240000000002</v>
      </c>
      <c r="BI601">
        <v>20</v>
      </c>
      <c r="BJ601">
        <v>0</v>
      </c>
      <c r="BK601" t="b">
        <v>0</v>
      </c>
      <c r="BL601">
        <v>2</v>
      </c>
      <c r="BM601">
        <v>570409200000</v>
      </c>
      <c r="BN601" t="s">
        <v>2466</v>
      </c>
    </row>
    <row r="602" spans="1:66" x14ac:dyDescent="0.2">
      <c r="A602" t="s">
        <v>2468</v>
      </c>
      <c r="C602" t="s">
        <v>142</v>
      </c>
      <c r="D602" t="s">
        <v>143</v>
      </c>
      <c r="E602" t="s">
        <v>162</v>
      </c>
      <c r="F602" t="b">
        <v>0</v>
      </c>
      <c r="G602" t="s">
        <v>2825</v>
      </c>
      <c r="H602" t="s">
        <v>2826</v>
      </c>
      <c r="I602" t="s">
        <v>2857</v>
      </c>
      <c r="J602" t="s">
        <v>2469</v>
      </c>
      <c r="K602" t="s">
        <v>2858</v>
      </c>
      <c r="L602" t="s">
        <v>2829</v>
      </c>
      <c r="M602" t="s">
        <v>2830</v>
      </c>
      <c r="N602">
        <v>36000000</v>
      </c>
      <c r="O602" t="s">
        <v>2831</v>
      </c>
      <c r="P602" t="b">
        <v>0</v>
      </c>
      <c r="Q602">
        <v>5.9999943E-2</v>
      </c>
      <c r="R602">
        <v>2.9268265000000002</v>
      </c>
      <c r="S602">
        <v>1589523030</v>
      </c>
      <c r="T602">
        <v>2.11</v>
      </c>
      <c r="U602">
        <v>2.12</v>
      </c>
      <c r="V602" t="s">
        <v>3116</v>
      </c>
      <c r="W602">
        <v>2.06</v>
      </c>
      <c r="X602">
        <v>1519198</v>
      </c>
      <c r="Y602">
        <v>2.0499999999999998</v>
      </c>
      <c r="Z602">
        <v>2.62</v>
      </c>
      <c r="AA602">
        <v>1.9650000000000001</v>
      </c>
      <c r="AB602">
        <v>0</v>
      </c>
      <c r="AC602">
        <v>0</v>
      </c>
      <c r="AD602" t="s">
        <v>2826</v>
      </c>
      <c r="AE602" t="s">
        <v>2825</v>
      </c>
      <c r="AF602">
        <v>2.0699999999999998</v>
      </c>
      <c r="AG602">
        <v>3770212</v>
      </c>
      <c r="AH602">
        <v>2602208</v>
      </c>
      <c r="AI602">
        <v>0.63999987000000003</v>
      </c>
      <c r="AJ602">
        <v>0.43537405000000001</v>
      </c>
      <c r="AK602" t="s">
        <v>2859</v>
      </c>
      <c r="AL602">
        <v>-1.3600000999999999</v>
      </c>
      <c r="AM602">
        <v>-0.39193087999999998</v>
      </c>
      <c r="AN602">
        <v>1.47</v>
      </c>
      <c r="AO602">
        <v>3.47</v>
      </c>
      <c r="AQ602">
        <v>1582153200</v>
      </c>
      <c r="AR602">
        <v>1582153200</v>
      </c>
      <c r="AS602">
        <v>1582153200</v>
      </c>
      <c r="AT602">
        <v>4.2000000000000003E-2</v>
      </c>
      <c r="AU602">
        <v>28.513511999999999</v>
      </c>
      <c r="AV602">
        <v>2.0487806000000001E-2</v>
      </c>
      <c r="AW602" t="s">
        <v>563</v>
      </c>
      <c r="AX602">
        <v>7.3999999999999996E-2</v>
      </c>
      <c r="AY602">
        <v>653811008</v>
      </c>
      <c r="AZ602">
        <v>1.2889999999999999</v>
      </c>
      <c r="BA602">
        <v>2.0620832</v>
      </c>
      <c r="BB602">
        <v>4.7916649999999998E-2</v>
      </c>
      <c r="BC602">
        <v>2.3237009999999999E-2</v>
      </c>
      <c r="BD602">
        <v>2.6002429999999999</v>
      </c>
      <c r="BE602">
        <v>-0.49024319999999999</v>
      </c>
      <c r="BF602">
        <v>-0.18853745</v>
      </c>
      <c r="BG602">
        <v>1379541120</v>
      </c>
      <c r="BH602">
        <v>1.6369277</v>
      </c>
      <c r="BI602">
        <v>20</v>
      </c>
      <c r="BJ602">
        <v>0</v>
      </c>
      <c r="BK602" t="b">
        <v>0</v>
      </c>
      <c r="BL602">
        <v>4</v>
      </c>
      <c r="BM602">
        <v>1493769600000</v>
      </c>
      <c r="BN602" t="s">
        <v>2468</v>
      </c>
    </row>
    <row r="603" spans="1:66" x14ac:dyDescent="0.2">
      <c r="A603" t="s">
        <v>2470</v>
      </c>
      <c r="C603" t="s">
        <v>142</v>
      </c>
      <c r="D603" t="s">
        <v>143</v>
      </c>
      <c r="E603" t="s">
        <v>162</v>
      </c>
      <c r="F603" t="b">
        <v>0</v>
      </c>
      <c r="G603" t="s">
        <v>2825</v>
      </c>
      <c r="H603" t="s">
        <v>2826</v>
      </c>
      <c r="I603" t="s">
        <v>2860</v>
      </c>
      <c r="J603" t="s">
        <v>2471</v>
      </c>
      <c r="K603" t="s">
        <v>2861</v>
      </c>
      <c r="L603" t="s">
        <v>2829</v>
      </c>
      <c r="M603" t="s">
        <v>2830</v>
      </c>
      <c r="N603">
        <v>36000000</v>
      </c>
      <c r="O603" t="s">
        <v>2831</v>
      </c>
      <c r="P603" t="b">
        <v>0</v>
      </c>
      <c r="Q603">
        <v>4.9999952E-2</v>
      </c>
      <c r="R603">
        <v>1.6666650999999999</v>
      </c>
      <c r="S603">
        <v>1589523032</v>
      </c>
      <c r="T603">
        <v>3.05</v>
      </c>
      <c r="U603">
        <v>3.06</v>
      </c>
      <c r="V603" t="s">
        <v>3117</v>
      </c>
      <c r="W603">
        <v>2.98</v>
      </c>
      <c r="X603">
        <v>2809788</v>
      </c>
      <c r="Y603">
        <v>3</v>
      </c>
      <c r="Z603">
        <v>3.37</v>
      </c>
      <c r="AA603">
        <v>2.7</v>
      </c>
      <c r="AB603">
        <v>0</v>
      </c>
      <c r="AC603">
        <v>0</v>
      </c>
      <c r="AD603" t="s">
        <v>2826</v>
      </c>
      <c r="AE603" t="s">
        <v>2825</v>
      </c>
      <c r="AF603">
        <v>3.02</v>
      </c>
      <c r="AG603">
        <v>3080034</v>
      </c>
      <c r="AH603">
        <v>4252272</v>
      </c>
      <c r="AI603">
        <v>0.36999989999999999</v>
      </c>
      <c r="AJ603">
        <v>0.13805966</v>
      </c>
      <c r="AK603" t="s">
        <v>2862</v>
      </c>
      <c r="AL603">
        <v>-2.0099999999999998</v>
      </c>
      <c r="AM603">
        <v>-0.39723322</v>
      </c>
      <c r="AN603">
        <v>2.68</v>
      </c>
      <c r="AO603">
        <v>5.0599999999999996</v>
      </c>
      <c r="AQ603">
        <v>1582150270</v>
      </c>
      <c r="AR603">
        <v>1582150270</v>
      </c>
      <c r="AS603">
        <v>1582150270</v>
      </c>
      <c r="AT603">
        <v>0.28999999999999998</v>
      </c>
      <c r="AU603">
        <v>20.469797</v>
      </c>
      <c r="AV603">
        <v>9.6666663999999999E-2</v>
      </c>
      <c r="AW603" t="s">
        <v>563</v>
      </c>
      <c r="AX603">
        <v>0.14899999999999999</v>
      </c>
      <c r="AY603">
        <v>466060000</v>
      </c>
      <c r="AZ603">
        <v>4.09</v>
      </c>
      <c r="BA603">
        <v>3.1472223000000001</v>
      </c>
      <c r="BB603">
        <v>-9.7222329999999996E-2</v>
      </c>
      <c r="BC603">
        <v>-3.0891472E-2</v>
      </c>
      <c r="BD603">
        <v>4.1534724000000001</v>
      </c>
      <c r="BE603">
        <v>-1.1034725000000001</v>
      </c>
      <c r="BF603">
        <v>-0.26567468</v>
      </c>
      <c r="BG603">
        <v>1349750016</v>
      </c>
      <c r="BH603">
        <v>0.74572119999999997</v>
      </c>
      <c r="BI603">
        <v>20</v>
      </c>
      <c r="BJ603">
        <v>0</v>
      </c>
      <c r="BK603" t="b">
        <v>0</v>
      </c>
      <c r="BL603">
        <v>4</v>
      </c>
      <c r="BM603">
        <v>849222000000</v>
      </c>
      <c r="BN603" t="s">
        <v>2470</v>
      </c>
    </row>
    <row r="604" spans="1:66" x14ac:dyDescent="0.2">
      <c r="A604" t="s">
        <v>2472</v>
      </c>
      <c r="C604" t="s">
        <v>142</v>
      </c>
      <c r="D604" t="s">
        <v>143</v>
      </c>
      <c r="E604" t="s">
        <v>162</v>
      </c>
      <c r="F604" t="b">
        <v>0</v>
      </c>
      <c r="G604" t="s">
        <v>2825</v>
      </c>
      <c r="H604" t="s">
        <v>2826</v>
      </c>
      <c r="I604" t="s">
        <v>2863</v>
      </c>
      <c r="J604" t="s">
        <v>2473</v>
      </c>
      <c r="K604" t="s">
        <v>2864</v>
      </c>
      <c r="L604" t="s">
        <v>2829</v>
      </c>
      <c r="M604" t="s">
        <v>2830</v>
      </c>
      <c r="N604">
        <v>36000000</v>
      </c>
      <c r="O604" t="s">
        <v>2831</v>
      </c>
      <c r="P604" t="b">
        <v>0</v>
      </c>
      <c r="Q604">
        <v>0.25999928</v>
      </c>
      <c r="R604">
        <v>2.6395864000000002</v>
      </c>
      <c r="S604">
        <v>1589523050</v>
      </c>
      <c r="T604">
        <v>10.11</v>
      </c>
      <c r="U604">
        <v>10.11</v>
      </c>
      <c r="V604" t="s">
        <v>3118</v>
      </c>
      <c r="W604">
        <v>9.85</v>
      </c>
      <c r="X604">
        <v>978535</v>
      </c>
      <c r="Y604">
        <v>9.85</v>
      </c>
      <c r="Z604">
        <v>10.09</v>
      </c>
      <c r="AA604">
        <v>10.19</v>
      </c>
      <c r="AB604">
        <v>0</v>
      </c>
      <c r="AC604">
        <v>0</v>
      </c>
      <c r="AD604" t="s">
        <v>2826</v>
      </c>
      <c r="AE604" t="s">
        <v>2825</v>
      </c>
      <c r="AF604">
        <v>9.89</v>
      </c>
      <c r="AG604">
        <v>1679275</v>
      </c>
      <c r="AH604">
        <v>1391173</v>
      </c>
      <c r="AI604">
        <v>3.7499994999999999</v>
      </c>
      <c r="AJ604">
        <v>0.58962256000000002</v>
      </c>
      <c r="AK604" t="s">
        <v>2865</v>
      </c>
      <c r="AL604">
        <v>-0.15000057</v>
      </c>
      <c r="AM604">
        <v>-1.4619938000000001E-2</v>
      </c>
      <c r="AN604">
        <v>6.36</v>
      </c>
      <c r="AO604">
        <v>10.26</v>
      </c>
      <c r="AQ604">
        <v>1589900340</v>
      </c>
      <c r="AR604">
        <v>1589900340</v>
      </c>
      <c r="AS604">
        <v>1589900340</v>
      </c>
      <c r="AT604">
        <v>0.12</v>
      </c>
      <c r="AU604">
        <v>55.245899999999999</v>
      </c>
      <c r="AV604">
        <v>1.2182740500000001E-2</v>
      </c>
      <c r="AW604" t="s">
        <v>563</v>
      </c>
      <c r="AX604">
        <v>0.183</v>
      </c>
      <c r="AY604">
        <v>318671008</v>
      </c>
      <c r="AZ604">
        <v>0.33600000000000002</v>
      </c>
      <c r="BA604">
        <v>8.8302770000000006</v>
      </c>
      <c r="BB604">
        <v>1.2797221999999999</v>
      </c>
      <c r="BC604">
        <v>0.14492434000000001</v>
      </c>
      <c r="BD604">
        <v>8.4454860000000007</v>
      </c>
      <c r="BE604">
        <v>1.6645136</v>
      </c>
      <c r="BF604">
        <v>0.19708914</v>
      </c>
      <c r="BG604">
        <v>3221763840</v>
      </c>
      <c r="BH604">
        <v>30.089285</v>
      </c>
      <c r="BI604">
        <v>20</v>
      </c>
      <c r="BJ604">
        <v>0</v>
      </c>
      <c r="BK604" t="b">
        <v>0</v>
      </c>
      <c r="BL604">
        <v>2</v>
      </c>
      <c r="BM604">
        <v>944607600000</v>
      </c>
      <c r="BN604" t="s">
        <v>2472</v>
      </c>
    </row>
    <row r="605" spans="1:66" x14ac:dyDescent="0.2">
      <c r="A605" t="s">
        <v>2474</v>
      </c>
      <c r="C605" t="s">
        <v>142</v>
      </c>
      <c r="D605" t="s">
        <v>143</v>
      </c>
      <c r="E605" t="s">
        <v>162</v>
      </c>
      <c r="F605" t="b">
        <v>0</v>
      </c>
      <c r="G605" t="s">
        <v>2825</v>
      </c>
      <c r="H605" t="s">
        <v>2826</v>
      </c>
      <c r="I605" t="s">
        <v>2866</v>
      </c>
      <c r="J605" t="s">
        <v>2475</v>
      </c>
      <c r="K605" t="s">
        <v>2867</v>
      </c>
      <c r="L605" t="s">
        <v>2829</v>
      </c>
      <c r="M605" t="s">
        <v>2830</v>
      </c>
      <c r="N605">
        <v>36000000</v>
      </c>
      <c r="O605" t="s">
        <v>2831</v>
      </c>
      <c r="P605" t="b">
        <v>0</v>
      </c>
      <c r="Q605">
        <v>-0.13000487999999999</v>
      </c>
      <c r="R605">
        <v>-0.14363592999999999</v>
      </c>
      <c r="S605">
        <v>1589523044</v>
      </c>
      <c r="T605">
        <v>90.38</v>
      </c>
      <c r="U605">
        <v>91.5</v>
      </c>
      <c r="V605" t="s">
        <v>3119</v>
      </c>
      <c r="W605">
        <v>89.31</v>
      </c>
      <c r="X605">
        <v>215983</v>
      </c>
      <c r="Y605">
        <v>90.51</v>
      </c>
      <c r="Z605">
        <v>90.14</v>
      </c>
      <c r="AA605">
        <v>81</v>
      </c>
      <c r="AB605">
        <v>0</v>
      </c>
      <c r="AC605">
        <v>0</v>
      </c>
      <c r="AD605" t="s">
        <v>2826</v>
      </c>
      <c r="AE605" t="s">
        <v>2825</v>
      </c>
      <c r="AF605">
        <v>91</v>
      </c>
      <c r="AG605">
        <v>394494</v>
      </c>
      <c r="AH605">
        <v>302199</v>
      </c>
      <c r="AI605">
        <v>28.329998</v>
      </c>
      <c r="AJ605">
        <v>0.45656725999999997</v>
      </c>
      <c r="AK605" t="s">
        <v>2868</v>
      </c>
      <c r="AL605">
        <v>-26.920006000000001</v>
      </c>
      <c r="AM605">
        <v>-0.22949706</v>
      </c>
      <c r="AN605">
        <v>62.05</v>
      </c>
      <c r="AO605">
        <v>117.3</v>
      </c>
      <c r="AQ605">
        <v>1588949940</v>
      </c>
      <c r="AR605">
        <v>1596767400</v>
      </c>
      <c r="AS605">
        <v>1597113000</v>
      </c>
      <c r="AT605">
        <v>1.18</v>
      </c>
      <c r="AU605">
        <v>48.100050000000003</v>
      </c>
      <c r="AV605">
        <v>1.3037233000000001E-2</v>
      </c>
      <c r="AW605" t="s">
        <v>563</v>
      </c>
      <c r="AX605">
        <v>1.879</v>
      </c>
      <c r="AY605">
        <v>131715000</v>
      </c>
      <c r="AZ605">
        <v>7.43</v>
      </c>
      <c r="BA605">
        <v>84.113050000000001</v>
      </c>
      <c r="BB605">
        <v>6.2669449999999998</v>
      </c>
      <c r="BC605">
        <v>7.4506210000000003E-2</v>
      </c>
      <c r="BD605">
        <v>99.356803999999997</v>
      </c>
      <c r="BE605">
        <v>-8.9768070000000009</v>
      </c>
      <c r="BF605">
        <v>-9.0349189999999996E-2</v>
      </c>
      <c r="BG605">
        <v>11904401408</v>
      </c>
      <c r="BH605">
        <v>12.164199</v>
      </c>
      <c r="BI605">
        <v>20</v>
      </c>
      <c r="BJ605">
        <v>0</v>
      </c>
      <c r="BK605" t="b">
        <v>0</v>
      </c>
      <c r="BL605">
        <v>2</v>
      </c>
      <c r="BM605">
        <v>944002800000</v>
      </c>
      <c r="BN605" t="s">
        <v>2474</v>
      </c>
    </row>
    <row r="606" spans="1:66" x14ac:dyDescent="0.2">
      <c r="A606" t="s">
        <v>2476</v>
      </c>
      <c r="C606" t="s">
        <v>142</v>
      </c>
      <c r="D606" t="s">
        <v>143</v>
      </c>
      <c r="E606" t="s">
        <v>162</v>
      </c>
      <c r="F606" t="b">
        <v>0</v>
      </c>
      <c r="G606" t="s">
        <v>2825</v>
      </c>
      <c r="H606" t="s">
        <v>2826</v>
      </c>
      <c r="I606" t="s">
        <v>2869</v>
      </c>
      <c r="J606" t="s">
        <v>2477</v>
      </c>
      <c r="K606" t="s">
        <v>2870</v>
      </c>
      <c r="L606" t="s">
        <v>2829</v>
      </c>
      <c r="M606" t="s">
        <v>2830</v>
      </c>
      <c r="N606">
        <v>36000000</v>
      </c>
      <c r="O606" t="s">
        <v>2831</v>
      </c>
      <c r="P606" t="b">
        <v>0</v>
      </c>
      <c r="Q606">
        <v>0.15999985</v>
      </c>
      <c r="R606">
        <v>2.2315179999999999</v>
      </c>
      <c r="S606">
        <v>1589523051</v>
      </c>
      <c r="T606">
        <v>7.33</v>
      </c>
      <c r="U606">
        <v>7.33</v>
      </c>
      <c r="V606" t="s">
        <v>3734</v>
      </c>
      <c r="W606">
        <v>7.12</v>
      </c>
      <c r="X606">
        <v>976884</v>
      </c>
      <c r="Y606">
        <v>7.17</v>
      </c>
      <c r="Z606">
        <v>7.1</v>
      </c>
      <c r="AA606">
        <v>7.38</v>
      </c>
      <c r="AD606" t="s">
        <v>2826</v>
      </c>
      <c r="AE606" t="s">
        <v>2825</v>
      </c>
      <c r="AF606">
        <v>7.14</v>
      </c>
      <c r="AG606">
        <v>1476559</v>
      </c>
      <c r="AH606">
        <v>864257</v>
      </c>
      <c r="AI606">
        <v>1.29</v>
      </c>
      <c r="AJ606">
        <v>0.21357614999999999</v>
      </c>
      <c r="AK606" t="s">
        <v>2871</v>
      </c>
      <c r="AL606">
        <v>-1.4499998000000001</v>
      </c>
      <c r="AM606">
        <v>-0.16514804999999999</v>
      </c>
      <c r="AN606">
        <v>6.04</v>
      </c>
      <c r="AO606">
        <v>8.7799999999999994</v>
      </c>
      <c r="AQ606">
        <v>1583423940</v>
      </c>
      <c r="AR606">
        <v>1583423940</v>
      </c>
      <c r="AS606">
        <v>1583423940</v>
      </c>
      <c r="AT606">
        <v>0.05</v>
      </c>
      <c r="AU606">
        <v>25.102740000000001</v>
      </c>
      <c r="AV606">
        <v>6.973501E-3</v>
      </c>
      <c r="AW606" t="s">
        <v>563</v>
      </c>
      <c r="AX606">
        <v>0.29199999999999998</v>
      </c>
      <c r="AY606">
        <v>927811968</v>
      </c>
      <c r="AZ606">
        <v>3.2309999999999999</v>
      </c>
      <c r="BA606">
        <v>7.3080553999999998</v>
      </c>
      <c r="BB606">
        <v>2.1944523000000001E-2</v>
      </c>
      <c r="BC606">
        <v>3.0027856000000002E-3</v>
      </c>
      <c r="BD606">
        <v>7.1556945000000001</v>
      </c>
      <c r="BE606">
        <v>0.17430544000000001</v>
      </c>
      <c r="BF606">
        <v>2.4358982000000001E-2</v>
      </c>
      <c r="BG606">
        <v>6800861696</v>
      </c>
      <c r="BH606">
        <v>2.2686473999999999</v>
      </c>
      <c r="BI606">
        <v>20</v>
      </c>
      <c r="BJ606">
        <v>0</v>
      </c>
      <c r="BK606" t="b">
        <v>0</v>
      </c>
      <c r="BL606">
        <v>2</v>
      </c>
      <c r="BM606">
        <v>989366400000</v>
      </c>
      <c r="BN606" t="s">
        <v>2476</v>
      </c>
    </row>
    <row r="607" spans="1:66" x14ac:dyDescent="0.2">
      <c r="A607" t="s">
        <v>2478</v>
      </c>
      <c r="C607" t="s">
        <v>142</v>
      </c>
      <c r="D607" t="s">
        <v>143</v>
      </c>
      <c r="E607" t="s">
        <v>162</v>
      </c>
      <c r="F607" t="b">
        <v>0</v>
      </c>
      <c r="G607" t="s">
        <v>2825</v>
      </c>
      <c r="H607" t="s">
        <v>2826</v>
      </c>
      <c r="I607" t="s">
        <v>2872</v>
      </c>
      <c r="J607" t="s">
        <v>2479</v>
      </c>
      <c r="K607" t="s">
        <v>2873</v>
      </c>
      <c r="L607" t="s">
        <v>2829</v>
      </c>
      <c r="M607" t="s">
        <v>2830</v>
      </c>
      <c r="N607">
        <v>36000000</v>
      </c>
      <c r="O607" t="s">
        <v>2831</v>
      </c>
      <c r="P607" t="b">
        <v>0</v>
      </c>
      <c r="Q607">
        <v>7.9999920000000002E-2</v>
      </c>
      <c r="R607">
        <v>1.2030064</v>
      </c>
      <c r="S607">
        <v>1589523048</v>
      </c>
      <c r="T607">
        <v>6.73</v>
      </c>
      <c r="U607">
        <v>6.8</v>
      </c>
      <c r="V607" t="s">
        <v>3120</v>
      </c>
      <c r="W607">
        <v>6.55</v>
      </c>
      <c r="X607">
        <v>982063</v>
      </c>
      <c r="Y607">
        <v>6.65</v>
      </c>
      <c r="Z607">
        <v>6.7</v>
      </c>
      <c r="AA607">
        <v>6.8</v>
      </c>
      <c r="AB607">
        <v>0</v>
      </c>
      <c r="AC607">
        <v>0</v>
      </c>
      <c r="AD607" t="s">
        <v>2826</v>
      </c>
      <c r="AE607" t="s">
        <v>2825</v>
      </c>
      <c r="AF607">
        <v>6.64</v>
      </c>
      <c r="AG607">
        <v>1735668</v>
      </c>
      <c r="AH607">
        <v>1137811</v>
      </c>
      <c r="AI607">
        <v>3.71</v>
      </c>
      <c r="AJ607">
        <v>1.2284769</v>
      </c>
      <c r="AK607" t="s">
        <v>2874</v>
      </c>
      <c r="AL607">
        <v>-3.81</v>
      </c>
      <c r="AM607">
        <v>-0.36148005999999999</v>
      </c>
      <c r="AN607">
        <v>3.02</v>
      </c>
      <c r="AO607">
        <v>10.54</v>
      </c>
      <c r="AQ607">
        <v>1582169400</v>
      </c>
      <c r="AR607">
        <v>1582169400</v>
      </c>
      <c r="AS607">
        <v>1582169400</v>
      </c>
      <c r="AT607">
        <v>0.28499999999999998</v>
      </c>
      <c r="AU607">
        <v>10.733653</v>
      </c>
      <c r="AV607">
        <v>4.2857140000000002E-2</v>
      </c>
      <c r="AW607" t="s">
        <v>563</v>
      </c>
      <c r="AX607">
        <v>0.627</v>
      </c>
      <c r="AY607">
        <v>197544992</v>
      </c>
      <c r="AZ607">
        <v>4.03</v>
      </c>
      <c r="BA607">
        <v>5.5988889999999998</v>
      </c>
      <c r="BB607">
        <v>1.1311111</v>
      </c>
      <c r="BC607">
        <v>0.20202422</v>
      </c>
      <c r="BD607">
        <v>8.2554864999999999</v>
      </c>
      <c r="BE607">
        <v>-1.5254865</v>
      </c>
      <c r="BF607">
        <v>-0.18478455999999999</v>
      </c>
      <c r="BG607">
        <v>1329477760</v>
      </c>
      <c r="BH607">
        <v>1.6699752000000001</v>
      </c>
      <c r="BI607">
        <v>20</v>
      </c>
      <c r="BJ607">
        <v>0</v>
      </c>
      <c r="BK607" t="b">
        <v>0</v>
      </c>
      <c r="BL607">
        <v>2</v>
      </c>
      <c r="BM607">
        <v>1085961600000</v>
      </c>
      <c r="BN607" t="s">
        <v>2478</v>
      </c>
    </row>
    <row r="608" spans="1:66" x14ac:dyDescent="0.2">
      <c r="A608" t="s">
        <v>2480</v>
      </c>
      <c r="C608" t="s">
        <v>142</v>
      </c>
      <c r="D608" t="s">
        <v>143</v>
      </c>
      <c r="E608" t="s">
        <v>162</v>
      </c>
      <c r="F608" t="b">
        <v>0</v>
      </c>
      <c r="G608" t="s">
        <v>2825</v>
      </c>
      <c r="H608" t="s">
        <v>2826</v>
      </c>
      <c r="I608" t="s">
        <v>2875</v>
      </c>
      <c r="J608" t="s">
        <v>2481</v>
      </c>
      <c r="K608" t="s">
        <v>2876</v>
      </c>
      <c r="L608" t="s">
        <v>2829</v>
      </c>
      <c r="M608" t="s">
        <v>2830</v>
      </c>
      <c r="N608">
        <v>36000000</v>
      </c>
      <c r="O608" t="s">
        <v>2831</v>
      </c>
      <c r="P608" t="b">
        <v>0</v>
      </c>
      <c r="Q608">
        <v>4.00002E-2</v>
      </c>
      <c r="R608">
        <v>1.1111165999999999</v>
      </c>
      <c r="S608">
        <v>1589523039</v>
      </c>
      <c r="T608">
        <v>3.64</v>
      </c>
      <c r="U608">
        <v>3.68</v>
      </c>
      <c r="V608" t="s">
        <v>3121</v>
      </c>
      <c r="W608">
        <v>3.55</v>
      </c>
      <c r="X608">
        <v>876036</v>
      </c>
      <c r="Y608">
        <v>3.6</v>
      </c>
      <c r="Z608">
        <v>3.61</v>
      </c>
      <c r="AA608">
        <v>3.63</v>
      </c>
      <c r="AB608">
        <v>0</v>
      </c>
      <c r="AC608">
        <v>0</v>
      </c>
      <c r="AD608" t="s">
        <v>2826</v>
      </c>
      <c r="AE608" t="s">
        <v>2825</v>
      </c>
      <c r="AF608">
        <v>3.67</v>
      </c>
      <c r="AG608">
        <v>2102701</v>
      </c>
      <c r="AH608">
        <v>1100399</v>
      </c>
      <c r="AI608">
        <v>1.01</v>
      </c>
      <c r="AJ608">
        <v>0.38403039999999999</v>
      </c>
      <c r="AK608" t="s">
        <v>2877</v>
      </c>
      <c r="AL608">
        <v>-1.49</v>
      </c>
      <c r="AM608">
        <v>-0.29044834000000003</v>
      </c>
      <c r="AN608">
        <v>2.63</v>
      </c>
      <c r="AO608">
        <v>5.13</v>
      </c>
      <c r="AQ608">
        <v>1582300740</v>
      </c>
      <c r="AR608">
        <v>1582300740</v>
      </c>
      <c r="AS608">
        <v>1582300740</v>
      </c>
      <c r="AT608">
        <v>0.27</v>
      </c>
      <c r="AU608">
        <v>13.093526000000001</v>
      </c>
      <c r="AV608">
        <v>7.4999999999999997E-2</v>
      </c>
      <c r="AW608" t="s">
        <v>563</v>
      </c>
      <c r="AX608">
        <v>0.27800000000000002</v>
      </c>
      <c r="AY608">
        <v>586678976</v>
      </c>
      <c r="AZ608">
        <v>0.55200000000000005</v>
      </c>
      <c r="BA608">
        <v>3.4083332999999998</v>
      </c>
      <c r="BB608">
        <v>0.23166680000000001</v>
      </c>
      <c r="BC608">
        <v>6.7970699999999995E-2</v>
      </c>
      <c r="BD608">
        <v>4.0721525999999999</v>
      </c>
      <c r="BE608">
        <v>-0.43215249999999999</v>
      </c>
      <c r="BF608">
        <v>-0.10612385000000001</v>
      </c>
      <c r="BG608">
        <v>2135511552</v>
      </c>
      <c r="BH608">
        <v>6.5942034999999999</v>
      </c>
      <c r="BI608">
        <v>20</v>
      </c>
      <c r="BJ608">
        <v>0</v>
      </c>
      <c r="BK608" t="b">
        <v>0</v>
      </c>
      <c r="BL608">
        <v>4</v>
      </c>
      <c r="BM608">
        <v>1179792000000</v>
      </c>
      <c r="BN608" t="s">
        <v>2480</v>
      </c>
    </row>
    <row r="609" spans="1:66" x14ac:dyDescent="0.2">
      <c r="A609" t="s">
        <v>2482</v>
      </c>
      <c r="C609" t="s">
        <v>142</v>
      </c>
      <c r="D609" t="s">
        <v>143</v>
      </c>
      <c r="E609" t="s">
        <v>162</v>
      </c>
      <c r="F609" t="b">
        <v>0</v>
      </c>
      <c r="G609" t="s">
        <v>2825</v>
      </c>
      <c r="H609" t="s">
        <v>2826</v>
      </c>
      <c r="I609" t="s">
        <v>2878</v>
      </c>
      <c r="J609" t="s">
        <v>2483</v>
      </c>
      <c r="K609" t="s">
        <v>2879</v>
      </c>
      <c r="L609" t="s">
        <v>2829</v>
      </c>
      <c r="M609" t="s">
        <v>2830</v>
      </c>
      <c r="N609">
        <v>36000000</v>
      </c>
      <c r="O609" t="s">
        <v>2831</v>
      </c>
      <c r="P609" t="b">
        <v>0</v>
      </c>
      <c r="Q609">
        <v>9.9999900000000003E-3</v>
      </c>
      <c r="R609">
        <v>0.38910470000000003</v>
      </c>
      <c r="S609">
        <v>1589523049</v>
      </c>
      <c r="T609">
        <v>2.58</v>
      </c>
      <c r="U609">
        <v>2.65</v>
      </c>
      <c r="V609" t="s">
        <v>3122</v>
      </c>
      <c r="W609">
        <v>2.54</v>
      </c>
      <c r="X609">
        <v>2534532</v>
      </c>
      <c r="Y609">
        <v>2.57</v>
      </c>
      <c r="Z609">
        <v>2.57</v>
      </c>
      <c r="AA609">
        <v>2.4500000000000002</v>
      </c>
      <c r="AB609">
        <v>0</v>
      </c>
      <c r="AC609">
        <v>0</v>
      </c>
      <c r="AD609" t="s">
        <v>2826</v>
      </c>
      <c r="AE609" t="s">
        <v>2825</v>
      </c>
      <c r="AF609">
        <v>2.59</v>
      </c>
      <c r="AG609">
        <v>6848542</v>
      </c>
      <c r="AH609">
        <v>3806349</v>
      </c>
      <c r="AI609">
        <v>1.0549999999999999</v>
      </c>
      <c r="AJ609">
        <v>0.69180330000000001</v>
      </c>
      <c r="AK609" t="s">
        <v>2880</v>
      </c>
      <c r="AL609">
        <v>-2.35</v>
      </c>
      <c r="AM609">
        <v>-0.47667342000000001</v>
      </c>
      <c r="AN609">
        <v>1.5249999999999999</v>
      </c>
      <c r="AO609">
        <v>4.93</v>
      </c>
      <c r="AQ609">
        <v>1582214340</v>
      </c>
      <c r="AR609">
        <v>1582214340</v>
      </c>
      <c r="AS609">
        <v>1582214340</v>
      </c>
      <c r="AT609">
        <v>0.20499999999999999</v>
      </c>
      <c r="AU609">
        <v>18.832117</v>
      </c>
      <c r="AV609">
        <v>7.9766539999999997E-2</v>
      </c>
      <c r="AW609" t="s">
        <v>563</v>
      </c>
      <c r="AX609">
        <v>0.13700000000000001</v>
      </c>
      <c r="AY609">
        <v>917323008</v>
      </c>
      <c r="AZ609">
        <v>4.0439999999999996</v>
      </c>
      <c r="BA609">
        <v>2.44</v>
      </c>
      <c r="BB609">
        <v>0.13999987</v>
      </c>
      <c r="BC609">
        <v>5.7376992000000002E-2</v>
      </c>
      <c r="BD609">
        <v>3.7559721000000001</v>
      </c>
      <c r="BE609">
        <v>-1.1759721999999999</v>
      </c>
      <c r="BF609">
        <v>-0.31309396</v>
      </c>
      <c r="BG609">
        <v>2366693376</v>
      </c>
      <c r="BH609">
        <v>0.63798213000000004</v>
      </c>
      <c r="BI609">
        <v>20</v>
      </c>
      <c r="BJ609">
        <v>0</v>
      </c>
      <c r="BK609" t="b">
        <v>0</v>
      </c>
      <c r="BL609">
        <v>4</v>
      </c>
      <c r="BM609">
        <v>1307059200000</v>
      </c>
      <c r="BN609" t="s">
        <v>2482</v>
      </c>
    </row>
    <row r="610" spans="1:66" x14ac:dyDescent="0.2">
      <c r="A610" t="s">
        <v>2484</v>
      </c>
      <c r="C610" t="s">
        <v>142</v>
      </c>
      <c r="D610" t="s">
        <v>143</v>
      </c>
      <c r="E610" t="s">
        <v>162</v>
      </c>
      <c r="F610" t="b">
        <v>0</v>
      </c>
      <c r="G610" t="s">
        <v>2825</v>
      </c>
      <c r="H610" t="s">
        <v>2826</v>
      </c>
      <c r="I610" t="s">
        <v>2881</v>
      </c>
      <c r="J610" t="s">
        <v>2485</v>
      </c>
      <c r="K610" t="s">
        <v>2882</v>
      </c>
      <c r="L610" t="s">
        <v>2829</v>
      </c>
      <c r="M610" t="s">
        <v>2830</v>
      </c>
      <c r="N610">
        <v>36000000</v>
      </c>
      <c r="O610" t="s">
        <v>2831</v>
      </c>
      <c r="P610" t="b">
        <v>0</v>
      </c>
      <c r="Q610">
        <v>9.9999900000000003E-3</v>
      </c>
      <c r="R610">
        <v>1.3698617</v>
      </c>
      <c r="S610">
        <v>1589523031</v>
      </c>
      <c r="T610">
        <v>0.74</v>
      </c>
      <c r="U610">
        <v>0.755</v>
      </c>
      <c r="V610" t="s">
        <v>3123</v>
      </c>
      <c r="W610">
        <v>0.73</v>
      </c>
      <c r="X610">
        <v>4039888</v>
      </c>
      <c r="Y610">
        <v>0.73</v>
      </c>
      <c r="Z610">
        <v>0.73499999999999999</v>
      </c>
      <c r="AA610">
        <v>0.66500000000000004</v>
      </c>
      <c r="AB610">
        <v>0</v>
      </c>
      <c r="AC610">
        <v>0</v>
      </c>
      <c r="AD610" t="s">
        <v>2826</v>
      </c>
      <c r="AE610" t="s">
        <v>2825</v>
      </c>
      <c r="AF610">
        <v>0.73499999999999999</v>
      </c>
      <c r="AG610">
        <v>9366556</v>
      </c>
      <c r="AH610">
        <v>5819900</v>
      </c>
      <c r="AI610">
        <v>6.5000000000000002E-2</v>
      </c>
      <c r="AJ610">
        <v>9.6296290000000007E-2</v>
      </c>
      <c r="AK610" t="s">
        <v>2883</v>
      </c>
      <c r="AL610">
        <v>-0.60499999999999998</v>
      </c>
      <c r="AM610">
        <v>-0.44981413999999997</v>
      </c>
      <c r="AN610">
        <v>0.67500000000000004</v>
      </c>
      <c r="AO610">
        <v>1.345</v>
      </c>
      <c r="AQ610">
        <v>1582757710</v>
      </c>
      <c r="AR610">
        <v>1582757710</v>
      </c>
      <c r="AS610">
        <v>1582757710</v>
      </c>
      <c r="AT610">
        <v>7.3999999999999996E-2</v>
      </c>
      <c r="AU610">
        <v>6.4912280000000004</v>
      </c>
      <c r="AV610">
        <v>0.101369865</v>
      </c>
      <c r="AW610" t="s">
        <v>563</v>
      </c>
      <c r="AX610">
        <v>0.114</v>
      </c>
      <c r="AY610">
        <v>2612869888</v>
      </c>
      <c r="AZ610">
        <v>3.4000000000000002E-2</v>
      </c>
      <c r="BA610">
        <v>0.77194446000000005</v>
      </c>
      <c r="BB610">
        <v>-3.1944453999999997E-2</v>
      </c>
      <c r="BC610">
        <v>-4.1381802000000002E-2</v>
      </c>
      <c r="BD610">
        <v>1.0833333999999999</v>
      </c>
      <c r="BE610">
        <v>-0.34333335999999998</v>
      </c>
      <c r="BF610">
        <v>-0.31692308000000002</v>
      </c>
      <c r="BG610">
        <v>1933523712</v>
      </c>
      <c r="BH610">
        <v>21.764706</v>
      </c>
      <c r="BI610">
        <v>20</v>
      </c>
      <c r="BJ610">
        <v>0</v>
      </c>
      <c r="BK610" t="b">
        <v>0</v>
      </c>
      <c r="BL610">
        <v>4</v>
      </c>
      <c r="BM610">
        <v>570409200000</v>
      </c>
      <c r="BN610" t="s">
        <v>2484</v>
      </c>
    </row>
    <row r="611" spans="1:66" x14ac:dyDescent="0.2">
      <c r="A611" t="s">
        <v>2486</v>
      </c>
      <c r="C611" t="s">
        <v>142</v>
      </c>
      <c r="D611" t="s">
        <v>143</v>
      </c>
      <c r="E611" t="s">
        <v>162</v>
      </c>
      <c r="F611" t="b">
        <v>0</v>
      </c>
      <c r="G611" t="s">
        <v>2825</v>
      </c>
      <c r="H611" t="s">
        <v>2826</v>
      </c>
      <c r="I611" t="s">
        <v>2884</v>
      </c>
      <c r="J611" t="s">
        <v>2487</v>
      </c>
      <c r="K611" t="s">
        <v>2885</v>
      </c>
      <c r="L611" t="s">
        <v>2829</v>
      </c>
      <c r="M611" t="s">
        <v>2830</v>
      </c>
      <c r="N611">
        <v>36000000</v>
      </c>
      <c r="O611" t="s">
        <v>2831</v>
      </c>
      <c r="P611" t="b">
        <v>0</v>
      </c>
      <c r="Q611">
        <v>1.9599991000000001</v>
      </c>
      <c r="R611">
        <v>2.6333456000000002</v>
      </c>
      <c r="S611">
        <v>1589523031</v>
      </c>
      <c r="T611">
        <v>76.39</v>
      </c>
      <c r="U611">
        <v>77.150000000000006</v>
      </c>
      <c r="V611" t="s">
        <v>3124</v>
      </c>
      <c r="W611">
        <v>74.3</v>
      </c>
      <c r="X611">
        <v>58177</v>
      </c>
      <c r="Y611">
        <v>74.430000000000007</v>
      </c>
      <c r="Z611">
        <v>76.27</v>
      </c>
      <c r="AA611">
        <v>76.81</v>
      </c>
      <c r="AB611">
        <v>0</v>
      </c>
      <c r="AC611">
        <v>0</v>
      </c>
      <c r="AD611" t="s">
        <v>2826</v>
      </c>
      <c r="AE611" t="s">
        <v>2825</v>
      </c>
      <c r="AF611">
        <v>74.3</v>
      </c>
      <c r="AG611">
        <v>109305</v>
      </c>
      <c r="AH611">
        <v>43254</v>
      </c>
      <c r="AI611">
        <v>16.55</v>
      </c>
      <c r="AJ611">
        <v>0.27657085999999997</v>
      </c>
      <c r="AK611" t="s">
        <v>2886</v>
      </c>
      <c r="AL611">
        <v>-22.61</v>
      </c>
      <c r="AM611">
        <v>-0.22838384</v>
      </c>
      <c r="AN611">
        <v>59.84</v>
      </c>
      <c r="AO611">
        <v>99</v>
      </c>
      <c r="AQ611">
        <v>1582646340</v>
      </c>
      <c r="AR611">
        <v>1582646340</v>
      </c>
      <c r="AS611">
        <v>1582646340</v>
      </c>
      <c r="AT611">
        <v>0.7</v>
      </c>
      <c r="AU611">
        <v>35.480719999999998</v>
      </c>
      <c r="AV611">
        <v>9.4048099999999996E-3</v>
      </c>
      <c r="AW611" t="s">
        <v>563</v>
      </c>
      <c r="AX611">
        <v>2.153</v>
      </c>
      <c r="AY611">
        <v>17395300</v>
      </c>
      <c r="AZ611">
        <v>12.422000000000001</v>
      </c>
      <c r="BA611">
        <v>74.86833</v>
      </c>
      <c r="BB611">
        <v>1.5216675</v>
      </c>
      <c r="BC611">
        <v>2.0324579999999998E-2</v>
      </c>
      <c r="BD611">
        <v>79.162710000000004</v>
      </c>
      <c r="BE611">
        <v>-2.7727127</v>
      </c>
      <c r="BF611">
        <v>-3.5025489999999999E-2</v>
      </c>
      <c r="BG611">
        <v>1328827008</v>
      </c>
      <c r="BH611">
        <v>6.1495733000000001</v>
      </c>
      <c r="BI611">
        <v>20</v>
      </c>
      <c r="BJ611">
        <v>0</v>
      </c>
      <c r="BK611" t="b">
        <v>0</v>
      </c>
      <c r="BL611">
        <v>2</v>
      </c>
      <c r="BM611">
        <v>570409200000</v>
      </c>
      <c r="BN611" t="s">
        <v>2486</v>
      </c>
    </row>
    <row r="612" spans="1:66" x14ac:dyDescent="0.2">
      <c r="A612" t="s">
        <v>2488</v>
      </c>
      <c r="C612" t="s">
        <v>142</v>
      </c>
      <c r="D612" t="s">
        <v>143</v>
      </c>
      <c r="E612" t="s">
        <v>162</v>
      </c>
      <c r="F612" t="b">
        <v>0</v>
      </c>
      <c r="G612" t="s">
        <v>2825</v>
      </c>
      <c r="H612" t="s">
        <v>2826</v>
      </c>
      <c r="I612" t="s">
        <v>2887</v>
      </c>
      <c r="J612" t="s">
        <v>2489</v>
      </c>
      <c r="K612" t="s">
        <v>2888</v>
      </c>
      <c r="L612" t="s">
        <v>2829</v>
      </c>
      <c r="M612" t="s">
        <v>2830</v>
      </c>
      <c r="N612">
        <v>36000000</v>
      </c>
      <c r="O612" t="s">
        <v>2831</v>
      </c>
      <c r="P612" t="b">
        <v>0</v>
      </c>
      <c r="Q612">
        <v>8.9999914E-2</v>
      </c>
      <c r="R612">
        <v>3.2727241999999999</v>
      </c>
      <c r="S612">
        <v>1589523037</v>
      </c>
      <c r="T612">
        <v>2.84</v>
      </c>
      <c r="U612">
        <v>2.91</v>
      </c>
      <c r="V612" t="s">
        <v>3125</v>
      </c>
      <c r="W612">
        <v>2.82</v>
      </c>
      <c r="X612">
        <v>10027113</v>
      </c>
      <c r="Y612">
        <v>2.75</v>
      </c>
      <c r="Z612">
        <v>3.55</v>
      </c>
      <c r="AA612">
        <v>2.56</v>
      </c>
      <c r="AB612">
        <v>0</v>
      </c>
      <c r="AC612">
        <v>0</v>
      </c>
      <c r="AD612" t="s">
        <v>2826</v>
      </c>
      <c r="AE612" t="s">
        <v>48</v>
      </c>
      <c r="AF612">
        <v>2.83</v>
      </c>
      <c r="AG612">
        <v>17992515</v>
      </c>
      <c r="AH612">
        <v>13348128</v>
      </c>
      <c r="AI612">
        <v>1.0325599000000001</v>
      </c>
      <c r="AJ612">
        <v>0.57128303999999996</v>
      </c>
      <c r="AK612" t="s">
        <v>2889</v>
      </c>
      <c r="AL612">
        <v>-5.0717897000000001</v>
      </c>
      <c r="AM612">
        <v>-0.641042</v>
      </c>
      <c r="AN612">
        <v>1.8074399999999999</v>
      </c>
      <c r="AO612">
        <v>7.9117899999999999</v>
      </c>
      <c r="AQ612">
        <v>1582646340</v>
      </c>
      <c r="AR612">
        <v>1582646340</v>
      </c>
      <c r="AS612">
        <v>1582646340</v>
      </c>
      <c r="AT612">
        <v>9.5000000000000001E-2</v>
      </c>
      <c r="AU612">
        <v>13.921569</v>
      </c>
      <c r="AV612">
        <v>3.4545455000000003E-2</v>
      </c>
      <c r="AW612" t="s">
        <v>563</v>
      </c>
      <c r="AX612">
        <v>0.20399999999999999</v>
      </c>
      <c r="AY612">
        <v>2038979968</v>
      </c>
      <c r="AZ612">
        <v>3.4489999999999998</v>
      </c>
      <c r="BA612">
        <v>2.6700284000000001</v>
      </c>
      <c r="BB612">
        <v>0.16997147000000001</v>
      </c>
      <c r="BC612">
        <v>6.3659049999999995E-2</v>
      </c>
      <c r="BD612">
        <v>5.4459249999999999</v>
      </c>
      <c r="BE612">
        <v>-2.6059253</v>
      </c>
      <c r="BF612">
        <v>-0.47850920000000002</v>
      </c>
      <c r="BG612">
        <v>4444230656</v>
      </c>
      <c r="BH612">
        <v>0.82342709999999997</v>
      </c>
      <c r="BI612">
        <v>20</v>
      </c>
      <c r="BJ612">
        <v>0</v>
      </c>
      <c r="BK612" t="b">
        <v>0</v>
      </c>
      <c r="BL612">
        <v>4</v>
      </c>
      <c r="BM612">
        <v>570409200000</v>
      </c>
      <c r="BN612" t="s">
        <v>2488</v>
      </c>
    </row>
    <row r="613" spans="1:66" x14ac:dyDescent="0.2">
      <c r="A613" t="s">
        <v>2490</v>
      </c>
      <c r="C613" t="s">
        <v>142</v>
      </c>
      <c r="D613" t="s">
        <v>143</v>
      </c>
      <c r="E613" t="s">
        <v>162</v>
      </c>
      <c r="F613" t="b">
        <v>0</v>
      </c>
      <c r="G613" t="s">
        <v>2825</v>
      </c>
      <c r="H613" t="s">
        <v>2826</v>
      </c>
      <c r="I613" t="s">
        <v>2890</v>
      </c>
      <c r="J613" t="s">
        <v>2491</v>
      </c>
      <c r="K613" t="s">
        <v>2891</v>
      </c>
      <c r="L613" t="s">
        <v>2829</v>
      </c>
      <c r="M613" t="s">
        <v>2830</v>
      </c>
      <c r="N613">
        <v>36000000</v>
      </c>
      <c r="O613" t="s">
        <v>2831</v>
      </c>
      <c r="P613" t="b">
        <v>0</v>
      </c>
      <c r="Q613">
        <v>0</v>
      </c>
      <c r="R613">
        <v>0</v>
      </c>
      <c r="S613">
        <v>1589523031</v>
      </c>
      <c r="T613">
        <v>3.15</v>
      </c>
      <c r="U613">
        <v>3.17</v>
      </c>
      <c r="V613" t="s">
        <v>3126</v>
      </c>
      <c r="W613">
        <v>3.11</v>
      </c>
      <c r="X613">
        <v>1054751</v>
      </c>
      <c r="Y613">
        <v>3.15</v>
      </c>
      <c r="Z613">
        <v>3.92</v>
      </c>
      <c r="AA613">
        <v>2.83</v>
      </c>
      <c r="AB613">
        <v>0</v>
      </c>
      <c r="AC613">
        <v>0</v>
      </c>
      <c r="AD613" t="s">
        <v>2826</v>
      </c>
      <c r="AE613" t="s">
        <v>2892</v>
      </c>
      <c r="AF613">
        <v>3.12</v>
      </c>
      <c r="AG613">
        <v>1466238</v>
      </c>
      <c r="AH613">
        <v>1377626</v>
      </c>
      <c r="AI613">
        <v>0.33000015999999999</v>
      </c>
      <c r="AJ613">
        <v>0.11702134</v>
      </c>
      <c r="AK613" t="s">
        <v>2893</v>
      </c>
      <c r="AL613">
        <v>-2.3600001000000002</v>
      </c>
      <c r="AM613">
        <v>-0.42831215</v>
      </c>
      <c r="AN613">
        <v>2.82</v>
      </c>
      <c r="AO613">
        <v>5.51</v>
      </c>
      <c r="AT613">
        <v>0.13</v>
      </c>
      <c r="AV613">
        <v>4.1269840000000002E-2</v>
      </c>
      <c r="AW613" t="s">
        <v>563</v>
      </c>
      <c r="AX613">
        <v>-0.17499999999999999</v>
      </c>
      <c r="AY613">
        <v>824256000</v>
      </c>
      <c r="AZ613">
        <v>3.3159999999999998</v>
      </c>
      <c r="BA613">
        <v>3.3897222999999999</v>
      </c>
      <c r="BB613">
        <v>-0.23972225</v>
      </c>
      <c r="BC613">
        <v>-7.0720320000000003E-2</v>
      </c>
      <c r="BD613">
        <v>4.4814579999999999</v>
      </c>
      <c r="BE613">
        <v>-1.3314581000000001</v>
      </c>
      <c r="BF613">
        <v>-0.29710375999999999</v>
      </c>
      <c r="BG613">
        <v>2626274816</v>
      </c>
      <c r="BH613">
        <v>0.94993970000000005</v>
      </c>
      <c r="BI613">
        <v>20</v>
      </c>
      <c r="BJ613">
        <v>0</v>
      </c>
      <c r="BK613" t="b">
        <v>0</v>
      </c>
      <c r="BL613">
        <v>4</v>
      </c>
      <c r="BM613">
        <v>932947200000</v>
      </c>
      <c r="BN613" t="s">
        <v>2490</v>
      </c>
    </row>
    <row r="614" spans="1:66" x14ac:dyDescent="0.2">
      <c r="A614" t="s">
        <v>2492</v>
      </c>
      <c r="C614" t="s">
        <v>142</v>
      </c>
      <c r="D614" t="s">
        <v>143</v>
      </c>
      <c r="E614" t="s">
        <v>162</v>
      </c>
      <c r="F614" t="b">
        <v>0</v>
      </c>
      <c r="G614" t="s">
        <v>2825</v>
      </c>
      <c r="H614" t="s">
        <v>2826</v>
      </c>
      <c r="I614" t="s">
        <v>2894</v>
      </c>
      <c r="J614" t="s">
        <v>2493</v>
      </c>
      <c r="K614" t="s">
        <v>2895</v>
      </c>
      <c r="L614" t="s">
        <v>2829</v>
      </c>
      <c r="M614" t="s">
        <v>2830</v>
      </c>
      <c r="N614">
        <v>36000000</v>
      </c>
      <c r="O614" t="s">
        <v>2831</v>
      </c>
      <c r="P614" t="b">
        <v>0</v>
      </c>
      <c r="Q614">
        <v>-3.9999960000000001E-2</v>
      </c>
      <c r="R614">
        <v>-0.39840599999999998</v>
      </c>
      <c r="S614">
        <v>1589523035</v>
      </c>
      <c r="T614">
        <v>10</v>
      </c>
      <c r="U614">
        <v>10.58</v>
      </c>
      <c r="V614" t="s">
        <v>3127</v>
      </c>
      <c r="W614">
        <v>9.85</v>
      </c>
      <c r="X614">
        <v>2791089</v>
      </c>
      <c r="Y614">
        <v>10.039999999999999</v>
      </c>
      <c r="Z614">
        <v>12.49</v>
      </c>
      <c r="AA614">
        <v>9</v>
      </c>
      <c r="AB614">
        <v>0</v>
      </c>
      <c r="AC614">
        <v>0</v>
      </c>
      <c r="AD614" t="s">
        <v>2826</v>
      </c>
      <c r="AE614" t="s">
        <v>2825</v>
      </c>
      <c r="AF614">
        <v>10.46</v>
      </c>
      <c r="AG614">
        <v>2650578</v>
      </c>
      <c r="AH614">
        <v>3922744</v>
      </c>
      <c r="AI614">
        <v>1.4399995999999999</v>
      </c>
      <c r="AJ614">
        <v>0.16822424999999999</v>
      </c>
      <c r="AK614" t="s">
        <v>2896</v>
      </c>
      <c r="AL614">
        <v>-34.235700000000001</v>
      </c>
      <c r="AM614">
        <v>-0.77393824</v>
      </c>
      <c r="AN614">
        <v>8.56</v>
      </c>
      <c r="AO614">
        <v>44.235700000000001</v>
      </c>
      <c r="AQ614">
        <v>1582753240</v>
      </c>
      <c r="AR614">
        <v>1582753240</v>
      </c>
      <c r="AS614">
        <v>1582753240</v>
      </c>
      <c r="AT614">
        <v>0.98</v>
      </c>
      <c r="AU614">
        <v>5.0530569999999999</v>
      </c>
      <c r="AV614">
        <v>9.7609564999999995E-2</v>
      </c>
      <c r="AW614" t="s">
        <v>563</v>
      </c>
      <c r="AX614">
        <v>1.9790000000000001</v>
      </c>
      <c r="AY614">
        <v>179662000</v>
      </c>
      <c r="AZ614">
        <v>13.919</v>
      </c>
      <c r="BA614">
        <v>10.0991</v>
      </c>
      <c r="BB614">
        <v>-9.9100110000000005E-2</v>
      </c>
      <c r="BC614">
        <v>-9.812767E-3</v>
      </c>
      <c r="BD614">
        <v>28.290037000000002</v>
      </c>
      <c r="BE614">
        <v>-18.290037000000002</v>
      </c>
      <c r="BF614">
        <v>-0.64651864999999997</v>
      </c>
      <c r="BG614">
        <v>1121820032</v>
      </c>
      <c r="BH614">
        <v>0.71844244000000002</v>
      </c>
      <c r="BI614">
        <v>20</v>
      </c>
      <c r="BJ614">
        <v>0</v>
      </c>
      <c r="BK614" t="b">
        <v>0</v>
      </c>
      <c r="BL614">
        <v>2</v>
      </c>
      <c r="BM614">
        <v>820191600000</v>
      </c>
      <c r="BN614" t="s">
        <v>2492</v>
      </c>
    </row>
    <row r="615" spans="1:66" x14ac:dyDescent="0.2">
      <c r="A615" t="s">
        <v>2494</v>
      </c>
      <c r="C615" t="s">
        <v>142</v>
      </c>
      <c r="D615" t="s">
        <v>143</v>
      </c>
      <c r="E615" t="s">
        <v>162</v>
      </c>
      <c r="F615" t="b">
        <v>0</v>
      </c>
      <c r="G615" t="s">
        <v>2825</v>
      </c>
      <c r="H615" t="s">
        <v>2826</v>
      </c>
      <c r="I615" t="s">
        <v>2897</v>
      </c>
      <c r="J615" t="s">
        <v>2495</v>
      </c>
      <c r="K615" t="s">
        <v>2898</v>
      </c>
      <c r="L615" t="s">
        <v>2829</v>
      </c>
      <c r="M615" t="s">
        <v>2830</v>
      </c>
      <c r="N615">
        <v>36000000</v>
      </c>
      <c r="O615" t="s">
        <v>2831</v>
      </c>
      <c r="P615" t="b">
        <v>0</v>
      </c>
      <c r="Q615">
        <v>1.2299994999999999</v>
      </c>
      <c r="R615">
        <v>4.2413780000000001</v>
      </c>
      <c r="S615">
        <v>1589523038</v>
      </c>
      <c r="T615">
        <v>30.23</v>
      </c>
      <c r="U615">
        <v>30.25</v>
      </c>
      <c r="V615" t="s">
        <v>3128</v>
      </c>
      <c r="W615">
        <v>29.63</v>
      </c>
      <c r="X615">
        <v>5371488</v>
      </c>
      <c r="Y615">
        <v>29</v>
      </c>
      <c r="Z615">
        <v>30.1</v>
      </c>
      <c r="AA615">
        <v>27.09</v>
      </c>
      <c r="AB615">
        <v>0</v>
      </c>
      <c r="AC615">
        <v>0</v>
      </c>
      <c r="AD615" t="s">
        <v>2826</v>
      </c>
      <c r="AE615" t="s">
        <v>48</v>
      </c>
      <c r="AF615">
        <v>29.72</v>
      </c>
      <c r="AG615">
        <v>5014188</v>
      </c>
      <c r="AH615">
        <v>5175752</v>
      </c>
      <c r="AI615">
        <v>9.5299990000000001</v>
      </c>
      <c r="AJ615">
        <v>0.46038639999999997</v>
      </c>
      <c r="AK615" t="s">
        <v>2899</v>
      </c>
      <c r="AL615">
        <v>-8.6399989999999995</v>
      </c>
      <c r="AM615">
        <v>-0.22227938</v>
      </c>
      <c r="AN615">
        <v>20.7</v>
      </c>
      <c r="AO615">
        <v>38.869999999999997</v>
      </c>
      <c r="AQ615">
        <v>1597417140</v>
      </c>
      <c r="AR615">
        <v>1597417140</v>
      </c>
      <c r="AS615">
        <v>1597417140</v>
      </c>
      <c r="AT615">
        <v>0.22</v>
      </c>
      <c r="AU615">
        <v>41.639119999999998</v>
      </c>
      <c r="AV615">
        <v>7.5862070000000002E-3</v>
      </c>
      <c r="AW615" t="s">
        <v>563</v>
      </c>
      <c r="AX615">
        <v>0.72599999999999998</v>
      </c>
      <c r="AY615">
        <v>808259008</v>
      </c>
      <c r="AZ615">
        <v>9.9979999999999993</v>
      </c>
      <c r="BA615">
        <v>26.881665999999999</v>
      </c>
      <c r="BB615">
        <v>3.3483334</v>
      </c>
      <c r="BC615">
        <v>0.12455825500000001</v>
      </c>
      <c r="BD615">
        <v>28.739445</v>
      </c>
      <c r="BE615">
        <v>1.4905548</v>
      </c>
      <c r="BF615">
        <v>5.1864426999999998E-2</v>
      </c>
      <c r="BG615">
        <v>24433670144</v>
      </c>
      <c r="BH615">
        <v>3.0236046000000001</v>
      </c>
      <c r="BI615">
        <v>20</v>
      </c>
      <c r="BJ615">
        <v>0</v>
      </c>
      <c r="BK615" t="b">
        <v>0</v>
      </c>
      <c r="BL615">
        <v>2</v>
      </c>
      <c r="BM615">
        <v>570409200000</v>
      </c>
      <c r="BN615" t="s">
        <v>2494</v>
      </c>
    </row>
    <row r="616" spans="1:66" x14ac:dyDescent="0.2">
      <c r="A616" t="s">
        <v>2496</v>
      </c>
      <c r="C616" t="s">
        <v>142</v>
      </c>
      <c r="D616" t="s">
        <v>143</v>
      </c>
      <c r="E616" t="s">
        <v>162</v>
      </c>
      <c r="F616" t="b">
        <v>0</v>
      </c>
      <c r="G616" t="s">
        <v>2825</v>
      </c>
      <c r="H616" t="s">
        <v>2826</v>
      </c>
      <c r="I616" t="s">
        <v>2900</v>
      </c>
      <c r="J616" t="s">
        <v>2497</v>
      </c>
      <c r="K616" t="s">
        <v>2901</v>
      </c>
      <c r="L616" t="s">
        <v>2829</v>
      </c>
      <c r="M616" t="s">
        <v>2830</v>
      </c>
      <c r="N616">
        <v>36000000</v>
      </c>
      <c r="O616" t="s">
        <v>2831</v>
      </c>
      <c r="P616" t="b">
        <v>0</v>
      </c>
      <c r="Q616">
        <v>0.109999895</v>
      </c>
      <c r="R616">
        <v>2.9490588</v>
      </c>
      <c r="S616">
        <v>1589523040</v>
      </c>
      <c r="T616">
        <v>3.84</v>
      </c>
      <c r="U616">
        <v>3.88</v>
      </c>
      <c r="V616" t="s">
        <v>3129</v>
      </c>
      <c r="W616">
        <v>3.74</v>
      </c>
      <c r="X616">
        <v>302566</v>
      </c>
      <c r="Y616">
        <v>3.73</v>
      </c>
      <c r="Z616">
        <v>3.82</v>
      </c>
      <c r="AA616">
        <v>3.45</v>
      </c>
      <c r="AB616">
        <v>0</v>
      </c>
      <c r="AC616">
        <v>0</v>
      </c>
      <c r="AD616" t="s">
        <v>2826</v>
      </c>
      <c r="AE616" t="s">
        <v>2825</v>
      </c>
      <c r="AF616">
        <v>3.78</v>
      </c>
      <c r="AG616">
        <v>1188690</v>
      </c>
      <c r="AH616">
        <v>451598</v>
      </c>
      <c r="AI616">
        <v>1.47</v>
      </c>
      <c r="AJ616">
        <v>0.62025319999999995</v>
      </c>
      <c r="AK616" t="s">
        <v>2902</v>
      </c>
      <c r="AL616">
        <v>-2.91</v>
      </c>
      <c r="AM616">
        <v>-0.43111113000000001</v>
      </c>
      <c r="AN616">
        <v>2.37</v>
      </c>
      <c r="AO616">
        <v>6.75</v>
      </c>
      <c r="AQ616">
        <v>1580940000</v>
      </c>
      <c r="AR616">
        <v>1580940000</v>
      </c>
      <c r="AS616">
        <v>1580940000</v>
      </c>
      <c r="AT616">
        <v>0.16200000000000001</v>
      </c>
      <c r="AU616">
        <v>20.104711999999999</v>
      </c>
      <c r="AV616">
        <v>4.3431636000000003E-2</v>
      </c>
      <c r="AW616" t="s">
        <v>563</v>
      </c>
      <c r="AX616">
        <v>0.191</v>
      </c>
      <c r="AY616">
        <v>185067008</v>
      </c>
      <c r="AZ616">
        <v>1.038</v>
      </c>
      <c r="BA616">
        <v>3.335</v>
      </c>
      <c r="BB616">
        <v>0.50499989999999995</v>
      </c>
      <c r="BC616">
        <v>0.15142423999999999</v>
      </c>
      <c r="BD616">
        <v>4.419028</v>
      </c>
      <c r="BE616">
        <v>-0.57902790000000004</v>
      </c>
      <c r="BF616">
        <v>-0.1310306</v>
      </c>
      <c r="BG616">
        <v>652769280</v>
      </c>
      <c r="BH616">
        <v>3.6994220000000002</v>
      </c>
      <c r="BI616">
        <v>20</v>
      </c>
      <c r="BJ616">
        <v>0</v>
      </c>
      <c r="BK616" t="b">
        <v>0</v>
      </c>
      <c r="BL616">
        <v>4</v>
      </c>
      <c r="BM616">
        <v>1182211200000</v>
      </c>
      <c r="BN616" t="s">
        <v>2496</v>
      </c>
    </row>
    <row r="617" spans="1:66" x14ac:dyDescent="0.2">
      <c r="A617" t="s">
        <v>2498</v>
      </c>
      <c r="C617" t="s">
        <v>142</v>
      </c>
      <c r="D617" t="s">
        <v>143</v>
      </c>
      <c r="E617" t="s">
        <v>162</v>
      </c>
      <c r="F617" t="b">
        <v>0</v>
      </c>
      <c r="G617" t="s">
        <v>2825</v>
      </c>
      <c r="H617" t="s">
        <v>2826</v>
      </c>
      <c r="I617" t="s">
        <v>2903</v>
      </c>
      <c r="J617" t="s">
        <v>2499</v>
      </c>
      <c r="K617" t="s">
        <v>2904</v>
      </c>
      <c r="L617" t="s">
        <v>2829</v>
      </c>
      <c r="M617" t="s">
        <v>2830</v>
      </c>
      <c r="N617">
        <v>36000000</v>
      </c>
      <c r="O617" t="s">
        <v>2831</v>
      </c>
      <c r="P617" t="b">
        <v>0</v>
      </c>
      <c r="Q617">
        <v>1.9999980000000001E-2</v>
      </c>
      <c r="R617">
        <v>5.5555500000000002</v>
      </c>
      <c r="S617">
        <v>1589523031</v>
      </c>
      <c r="T617">
        <v>0.38</v>
      </c>
      <c r="U617">
        <v>0.39</v>
      </c>
      <c r="V617" t="s">
        <v>3130</v>
      </c>
      <c r="W617">
        <v>0.36</v>
      </c>
      <c r="X617">
        <v>11405607</v>
      </c>
      <c r="Y617">
        <v>0.36</v>
      </c>
      <c r="Z617">
        <v>0.48</v>
      </c>
      <c r="AA617">
        <v>0.33500000000000002</v>
      </c>
      <c r="AD617" t="s">
        <v>2826</v>
      </c>
      <c r="AE617" t="s">
        <v>2825</v>
      </c>
      <c r="AF617">
        <v>0.36499999999999999</v>
      </c>
      <c r="AG617">
        <v>6091874</v>
      </c>
      <c r="AH617">
        <v>7227482</v>
      </c>
      <c r="AI617">
        <v>3.9999989999999999E-2</v>
      </c>
      <c r="AJ617">
        <v>0.11764703</v>
      </c>
      <c r="AK617" t="s">
        <v>2905</v>
      </c>
      <c r="AL617">
        <v>-0.30499999999999999</v>
      </c>
      <c r="AM617">
        <v>-0.44525550000000003</v>
      </c>
      <c r="AN617">
        <v>0.34</v>
      </c>
      <c r="AO617">
        <v>0.68500000000000005</v>
      </c>
      <c r="AQ617">
        <v>1582493824</v>
      </c>
      <c r="AR617">
        <v>1582493824</v>
      </c>
      <c r="AS617">
        <v>1582493824</v>
      </c>
      <c r="AU617">
        <v>94.999989999999997</v>
      </c>
      <c r="AW617" t="s">
        <v>563</v>
      </c>
      <c r="AX617">
        <v>4.0000000000000001E-3</v>
      </c>
      <c r="AY617">
        <v>1626649984</v>
      </c>
      <c r="AZ617">
        <v>0.27200000000000002</v>
      </c>
      <c r="BA617">
        <v>0.42583334</v>
      </c>
      <c r="BB617">
        <v>-4.5833350000000002E-2</v>
      </c>
      <c r="BC617">
        <v>-0.10763213000000001</v>
      </c>
      <c r="BD617">
        <v>0.51815975000000003</v>
      </c>
      <c r="BE617">
        <v>-0.13815975</v>
      </c>
      <c r="BF617">
        <v>-0.26663545</v>
      </c>
      <c r="BG617">
        <v>618126976</v>
      </c>
      <c r="BH617">
        <v>1.3970587000000001</v>
      </c>
      <c r="BI617">
        <v>20</v>
      </c>
      <c r="BJ617">
        <v>0</v>
      </c>
      <c r="BK617" t="b">
        <v>0</v>
      </c>
      <c r="BL617">
        <v>4</v>
      </c>
      <c r="BM617">
        <v>1015887600000</v>
      </c>
      <c r="BN617" t="s">
        <v>2498</v>
      </c>
    </row>
    <row r="618" spans="1:66" x14ac:dyDescent="0.2">
      <c r="A618" t="s">
        <v>2500</v>
      </c>
      <c r="C618" t="s">
        <v>142</v>
      </c>
      <c r="D618" t="s">
        <v>143</v>
      </c>
      <c r="E618" t="s">
        <v>162</v>
      </c>
      <c r="F618" t="b">
        <v>0</v>
      </c>
      <c r="G618" t="s">
        <v>2825</v>
      </c>
      <c r="H618" t="s">
        <v>2826</v>
      </c>
      <c r="I618" t="s">
        <v>2906</v>
      </c>
      <c r="J618" t="s">
        <v>2501</v>
      </c>
      <c r="K618" t="s">
        <v>2907</v>
      </c>
      <c r="L618" t="s">
        <v>2829</v>
      </c>
      <c r="M618" t="s">
        <v>2830</v>
      </c>
      <c r="N618">
        <v>36000000</v>
      </c>
      <c r="O618" t="s">
        <v>2831</v>
      </c>
      <c r="P618" t="b">
        <v>0</v>
      </c>
      <c r="Q618">
        <v>3.9999960000000001E-2</v>
      </c>
      <c r="R618">
        <v>0.40609097</v>
      </c>
      <c r="S618">
        <v>1589523035</v>
      </c>
      <c r="T618">
        <v>9.89</v>
      </c>
      <c r="U618">
        <v>10.185</v>
      </c>
      <c r="V618" t="s">
        <v>3131</v>
      </c>
      <c r="W618">
        <v>9.7200000000000006</v>
      </c>
      <c r="X618">
        <v>351400</v>
      </c>
      <c r="Y618">
        <v>9.85</v>
      </c>
      <c r="Z618">
        <v>9.73</v>
      </c>
      <c r="AA618">
        <v>9.83</v>
      </c>
      <c r="AB618">
        <v>0</v>
      </c>
      <c r="AC618">
        <v>0</v>
      </c>
      <c r="AD618" t="s">
        <v>2826</v>
      </c>
      <c r="AE618" t="s">
        <v>2825</v>
      </c>
      <c r="AF618">
        <v>10</v>
      </c>
      <c r="AG618">
        <v>627551</v>
      </c>
      <c r="AH618">
        <v>302295</v>
      </c>
      <c r="AI618">
        <v>3.9100003000000001</v>
      </c>
      <c r="AJ618">
        <v>0.65384620000000004</v>
      </c>
      <c r="AK618" t="s">
        <v>2908</v>
      </c>
      <c r="AL618">
        <v>-4.33</v>
      </c>
      <c r="AM618">
        <v>-0.30450070000000001</v>
      </c>
      <c r="AN618">
        <v>5.98</v>
      </c>
      <c r="AO618">
        <v>14.22</v>
      </c>
      <c r="AQ618">
        <v>1582588860</v>
      </c>
      <c r="AR618">
        <v>1582588860</v>
      </c>
      <c r="AS618">
        <v>1582588860</v>
      </c>
      <c r="AT618">
        <v>6.0999999999999999E-2</v>
      </c>
      <c r="AU618">
        <v>62.993630000000003</v>
      </c>
      <c r="AV618">
        <v>6.1928933000000002E-3</v>
      </c>
      <c r="AW618" t="s">
        <v>563</v>
      </c>
      <c r="AX618">
        <v>0.157</v>
      </c>
      <c r="AY618">
        <v>62846100</v>
      </c>
      <c r="AZ618">
        <v>1.137</v>
      </c>
      <c r="BA618">
        <v>9.3180549999999993</v>
      </c>
      <c r="BB618">
        <v>0.57194520000000004</v>
      </c>
      <c r="BC618">
        <v>6.1380320000000002E-2</v>
      </c>
      <c r="BD618">
        <v>10.302222</v>
      </c>
      <c r="BE618">
        <v>-0.41222189999999997</v>
      </c>
      <c r="BF618">
        <v>-4.0012909999999999E-2</v>
      </c>
      <c r="BG618">
        <v>621547968</v>
      </c>
      <c r="BH618">
        <v>8.6983300000000003</v>
      </c>
      <c r="BI618">
        <v>20</v>
      </c>
      <c r="BJ618">
        <v>0</v>
      </c>
      <c r="BK618" t="b">
        <v>0</v>
      </c>
      <c r="BL618">
        <v>2</v>
      </c>
      <c r="BM618">
        <v>1183593600000</v>
      </c>
      <c r="BN618" t="s">
        <v>2500</v>
      </c>
    </row>
    <row r="619" spans="1:66" x14ac:dyDescent="0.2">
      <c r="A619" t="s">
        <v>2502</v>
      </c>
      <c r="C619" t="s">
        <v>142</v>
      </c>
      <c r="D619" t="s">
        <v>143</v>
      </c>
      <c r="E619" t="s">
        <v>162</v>
      </c>
      <c r="F619" t="b">
        <v>0</v>
      </c>
      <c r="G619" t="s">
        <v>2825</v>
      </c>
      <c r="H619" t="s">
        <v>2826</v>
      </c>
      <c r="I619" t="s">
        <v>2909</v>
      </c>
      <c r="J619" t="s">
        <v>2503</v>
      </c>
      <c r="K619" t="s">
        <v>2910</v>
      </c>
      <c r="L619" t="s">
        <v>2829</v>
      </c>
      <c r="M619" t="s">
        <v>2830</v>
      </c>
      <c r="N619">
        <v>36000000</v>
      </c>
      <c r="O619" t="s">
        <v>2831</v>
      </c>
      <c r="P619" t="b">
        <v>0</v>
      </c>
      <c r="Q619">
        <v>-7.9999920000000002E-2</v>
      </c>
      <c r="R619">
        <v>-1.5999985000000001</v>
      </c>
      <c r="S619">
        <v>1589523028</v>
      </c>
      <c r="T619">
        <v>4.92</v>
      </c>
      <c r="U619">
        <v>5.25</v>
      </c>
      <c r="V619" t="s">
        <v>3132</v>
      </c>
      <c r="W619">
        <v>4.7699999999999996</v>
      </c>
      <c r="X619">
        <v>1113277</v>
      </c>
      <c r="Y619">
        <v>5</v>
      </c>
      <c r="Z619">
        <v>5.24</v>
      </c>
      <c r="AA619">
        <v>4.92</v>
      </c>
      <c r="AB619">
        <v>0</v>
      </c>
      <c r="AC619">
        <v>0</v>
      </c>
      <c r="AD619" t="s">
        <v>2826</v>
      </c>
      <c r="AE619" t="s">
        <v>2825</v>
      </c>
      <c r="AF619">
        <v>5.0999999999999996</v>
      </c>
      <c r="AG619">
        <v>1385376</v>
      </c>
      <c r="AH619">
        <v>1946954</v>
      </c>
      <c r="AI619">
        <v>2.42</v>
      </c>
      <c r="AJ619">
        <v>0.96800005</v>
      </c>
      <c r="AK619" t="s">
        <v>2911</v>
      </c>
      <c r="AL619">
        <v>-9.57</v>
      </c>
      <c r="AM619">
        <v>-0.66045547000000004</v>
      </c>
      <c r="AN619">
        <v>2.5</v>
      </c>
      <c r="AO619">
        <v>14.49</v>
      </c>
      <c r="AQ619">
        <v>1582756200</v>
      </c>
      <c r="AR619">
        <v>1582756200</v>
      </c>
      <c r="AS619">
        <v>1582756200</v>
      </c>
      <c r="AT619">
        <v>0.253</v>
      </c>
      <c r="AV619">
        <v>5.0599999999999999E-2</v>
      </c>
      <c r="AW619" t="s">
        <v>563</v>
      </c>
      <c r="AX619">
        <v>-0.624</v>
      </c>
      <c r="AY619">
        <v>256932992</v>
      </c>
      <c r="AZ619">
        <v>3.2349999999999999</v>
      </c>
      <c r="BA619">
        <v>4.0911109999999997</v>
      </c>
      <c r="BB619">
        <v>0.82888890000000004</v>
      </c>
      <c r="BC619">
        <v>0.20260727000000001</v>
      </c>
      <c r="BD619">
        <v>8.0542359999999995</v>
      </c>
      <c r="BE619">
        <v>-3.1342363</v>
      </c>
      <c r="BF619">
        <v>-0.38914135</v>
      </c>
      <c r="BG619">
        <v>1264110336</v>
      </c>
      <c r="BH619">
        <v>1.5208656</v>
      </c>
      <c r="BI619">
        <v>20</v>
      </c>
      <c r="BJ619">
        <v>0</v>
      </c>
      <c r="BK619" t="b">
        <v>0</v>
      </c>
      <c r="BL619">
        <v>4</v>
      </c>
      <c r="BM619">
        <v>570409200000</v>
      </c>
      <c r="BN619" t="s">
        <v>2502</v>
      </c>
    </row>
    <row r="620" spans="1:66" x14ac:dyDescent="0.2">
      <c r="A620" t="s">
        <v>2504</v>
      </c>
      <c r="C620" t="s">
        <v>142</v>
      </c>
      <c r="D620" t="s">
        <v>143</v>
      </c>
      <c r="E620" t="s">
        <v>162</v>
      </c>
      <c r="F620" t="b">
        <v>0</v>
      </c>
      <c r="G620" t="s">
        <v>2825</v>
      </c>
      <c r="H620" t="s">
        <v>2826</v>
      </c>
      <c r="I620" t="s">
        <v>2912</v>
      </c>
      <c r="J620" t="s">
        <v>2505</v>
      </c>
      <c r="K620" t="s">
        <v>2913</v>
      </c>
      <c r="L620" t="s">
        <v>2829</v>
      </c>
      <c r="M620" t="s">
        <v>2830</v>
      </c>
      <c r="N620">
        <v>36000000</v>
      </c>
      <c r="O620" t="s">
        <v>2831</v>
      </c>
      <c r="P620" t="b">
        <v>0</v>
      </c>
      <c r="Q620">
        <v>9.9999900000000003E-3</v>
      </c>
      <c r="R620">
        <v>1.1764694</v>
      </c>
      <c r="S620">
        <v>1589523042</v>
      </c>
      <c r="T620">
        <v>0.86</v>
      </c>
      <c r="U620">
        <v>0.88</v>
      </c>
      <c r="V620" t="s">
        <v>3133</v>
      </c>
      <c r="W620">
        <v>0.83</v>
      </c>
      <c r="X620">
        <v>6816050</v>
      </c>
      <c r="Y620">
        <v>0.85</v>
      </c>
      <c r="Z620">
        <v>0.97</v>
      </c>
      <c r="AA620">
        <v>0.77</v>
      </c>
      <c r="AB620">
        <v>0</v>
      </c>
      <c r="AC620">
        <v>0</v>
      </c>
      <c r="AD620" t="s">
        <v>2826</v>
      </c>
      <c r="AE620" t="s">
        <v>2825</v>
      </c>
      <c r="AF620">
        <v>0.87</v>
      </c>
      <c r="AG620">
        <v>9227116</v>
      </c>
      <c r="AH620">
        <v>10127140</v>
      </c>
      <c r="AI620">
        <v>0.42348000000000002</v>
      </c>
      <c r="AJ620">
        <v>0.97012734</v>
      </c>
      <c r="AK620" t="s">
        <v>2914</v>
      </c>
      <c r="AL620">
        <v>-2.0899299999999998</v>
      </c>
      <c r="AM620">
        <v>-0.70846766000000005</v>
      </c>
      <c r="AN620">
        <v>0.43652000000000002</v>
      </c>
      <c r="AO620">
        <v>2.9499300000000002</v>
      </c>
      <c r="AQ620">
        <v>1582559940</v>
      </c>
      <c r="AR620">
        <v>1582559940</v>
      </c>
      <c r="AS620">
        <v>1582559940</v>
      </c>
      <c r="AT620">
        <v>0.107</v>
      </c>
      <c r="AU620">
        <v>6.2773729999999999</v>
      </c>
      <c r="AV620">
        <v>0.12588236</v>
      </c>
      <c r="AW620" t="s">
        <v>563</v>
      </c>
      <c r="AX620">
        <v>0.13700000000000001</v>
      </c>
      <c r="AY620">
        <v>836696000</v>
      </c>
      <c r="AZ620">
        <v>1.825</v>
      </c>
      <c r="BA620">
        <v>0.87396669999999999</v>
      </c>
      <c r="BB620">
        <v>-1.396668E-2</v>
      </c>
      <c r="BC620">
        <v>-1.5980791000000001E-2</v>
      </c>
      <c r="BD620">
        <v>1.483176</v>
      </c>
      <c r="BE620">
        <v>-0.62317599999999995</v>
      </c>
      <c r="BF620">
        <v>-0.42016320000000001</v>
      </c>
      <c r="BG620">
        <v>719558592</v>
      </c>
      <c r="BH620">
        <v>0.47123285999999998</v>
      </c>
      <c r="BI620">
        <v>20</v>
      </c>
      <c r="BJ620">
        <v>0</v>
      </c>
      <c r="BK620" t="b">
        <v>0</v>
      </c>
      <c r="BL620">
        <v>4</v>
      </c>
      <c r="BM620">
        <v>1196809200000</v>
      </c>
      <c r="BN620" t="s">
        <v>2504</v>
      </c>
    </row>
    <row r="621" spans="1:66" x14ac:dyDescent="0.2">
      <c r="A621" t="s">
        <v>2506</v>
      </c>
      <c r="C621" t="s">
        <v>142</v>
      </c>
      <c r="D621" t="s">
        <v>143</v>
      </c>
      <c r="E621" t="s">
        <v>162</v>
      </c>
      <c r="F621" t="b">
        <v>0</v>
      </c>
      <c r="G621" t="s">
        <v>2825</v>
      </c>
      <c r="H621" t="s">
        <v>2826</v>
      </c>
      <c r="I621" t="s">
        <v>2915</v>
      </c>
      <c r="J621" t="s">
        <v>2507</v>
      </c>
      <c r="K621" t="s">
        <v>2916</v>
      </c>
      <c r="L621" t="s">
        <v>2829</v>
      </c>
      <c r="M621" t="s">
        <v>2830</v>
      </c>
      <c r="N621">
        <v>36000000</v>
      </c>
      <c r="O621" t="s">
        <v>2831</v>
      </c>
      <c r="P621" t="b">
        <v>0</v>
      </c>
      <c r="Q621">
        <v>1.9999980000000001E-2</v>
      </c>
      <c r="R621">
        <v>0.60060005999999999</v>
      </c>
      <c r="S621">
        <v>1589523038</v>
      </c>
      <c r="T621">
        <v>3.35</v>
      </c>
      <c r="U621">
        <v>3.43</v>
      </c>
      <c r="V621" t="s">
        <v>3134</v>
      </c>
      <c r="W621">
        <v>3.29</v>
      </c>
      <c r="X621">
        <v>10058916</v>
      </c>
      <c r="Y621">
        <v>3.33</v>
      </c>
      <c r="Z621">
        <v>4.1900000000000004</v>
      </c>
      <c r="AA621">
        <v>3.02</v>
      </c>
      <c r="AB621">
        <v>0</v>
      </c>
      <c r="AC621">
        <v>0</v>
      </c>
      <c r="AD621" t="s">
        <v>2826</v>
      </c>
      <c r="AE621" t="s">
        <v>2825</v>
      </c>
      <c r="AF621">
        <v>3.4</v>
      </c>
      <c r="AG621">
        <v>19112068</v>
      </c>
      <c r="AH621">
        <v>13567794</v>
      </c>
      <c r="AI621">
        <v>1.3199999</v>
      </c>
      <c r="AJ621">
        <v>0.65024625999999996</v>
      </c>
      <c r="AK621" t="s">
        <v>2917</v>
      </c>
      <c r="AL621">
        <v>-4.1100000000000003</v>
      </c>
      <c r="AM621">
        <v>-0.55093837000000001</v>
      </c>
      <c r="AN621">
        <v>2.0299999999999998</v>
      </c>
      <c r="AO621">
        <v>7.46</v>
      </c>
      <c r="AQ621">
        <v>1582214340</v>
      </c>
      <c r="AR621">
        <v>1582214340</v>
      </c>
      <c r="AS621">
        <v>1582214340</v>
      </c>
      <c r="AT621">
        <v>0.26500000000000001</v>
      </c>
      <c r="AU621">
        <v>6.0578659999999998</v>
      </c>
      <c r="AV621">
        <v>7.9579579999999997E-2</v>
      </c>
      <c r="AW621" t="s">
        <v>563</v>
      </c>
      <c r="AX621">
        <v>0.55300000000000005</v>
      </c>
      <c r="AY621">
        <v>1490790016</v>
      </c>
      <c r="AZ621">
        <v>1.7709999999999999</v>
      </c>
      <c r="BA621">
        <v>3.4430556000000001</v>
      </c>
      <c r="BB621">
        <v>-9.3055725000000006E-2</v>
      </c>
      <c r="BC621">
        <v>-2.7027076000000001E-2</v>
      </c>
      <c r="BD621">
        <v>5.5977779999999999</v>
      </c>
      <c r="BE621">
        <v>-2.2477779999999998</v>
      </c>
      <c r="BF621">
        <v>-0.40154826999999998</v>
      </c>
      <c r="BG621">
        <v>4994146304</v>
      </c>
      <c r="BH621">
        <v>1.8915865000000001</v>
      </c>
      <c r="BI621">
        <v>20</v>
      </c>
      <c r="BJ621">
        <v>0</v>
      </c>
      <c r="BK621" t="b">
        <v>0</v>
      </c>
      <c r="BL621">
        <v>4</v>
      </c>
      <c r="BM621">
        <v>807148800000</v>
      </c>
      <c r="BN621" t="s">
        <v>2506</v>
      </c>
    </row>
    <row r="622" spans="1:66" x14ac:dyDescent="0.2">
      <c r="A622" t="s">
        <v>2508</v>
      </c>
      <c r="C622" t="s">
        <v>142</v>
      </c>
      <c r="D622" t="s">
        <v>143</v>
      </c>
      <c r="E622" t="s">
        <v>162</v>
      </c>
      <c r="F622" t="b">
        <v>0</v>
      </c>
      <c r="G622" t="s">
        <v>2825</v>
      </c>
      <c r="H622" t="s">
        <v>2826</v>
      </c>
      <c r="I622" t="s">
        <v>2918</v>
      </c>
      <c r="J622" t="s">
        <v>2509</v>
      </c>
      <c r="K622" t="s">
        <v>2919</v>
      </c>
      <c r="L622" t="s">
        <v>2829</v>
      </c>
      <c r="M622" t="s">
        <v>2830</v>
      </c>
      <c r="N622">
        <v>36000000</v>
      </c>
      <c r="O622" t="s">
        <v>2831</v>
      </c>
      <c r="P622" t="b">
        <v>0</v>
      </c>
      <c r="Q622">
        <v>6.5000059999999998E-2</v>
      </c>
      <c r="R622">
        <v>4.2763194999999996</v>
      </c>
      <c r="S622">
        <v>1589523046</v>
      </c>
      <c r="T622">
        <v>1.585</v>
      </c>
      <c r="U622">
        <v>1.585</v>
      </c>
      <c r="V622" t="s">
        <v>3135</v>
      </c>
      <c r="W622">
        <v>1.5049999999999999</v>
      </c>
      <c r="X622">
        <v>4351614</v>
      </c>
      <c r="Y622">
        <v>1.52</v>
      </c>
      <c r="Z622">
        <v>1.57</v>
      </c>
      <c r="AA622">
        <v>1.58</v>
      </c>
      <c r="AB622">
        <v>0</v>
      </c>
      <c r="AC622">
        <v>0</v>
      </c>
      <c r="AD622" t="s">
        <v>2826</v>
      </c>
      <c r="AE622" t="s">
        <v>2825</v>
      </c>
      <c r="AF622">
        <v>1.5649999999999999</v>
      </c>
      <c r="AG622">
        <v>6367052</v>
      </c>
      <c r="AH622">
        <v>4966805</v>
      </c>
      <c r="AI622">
        <v>0.75500005000000003</v>
      </c>
      <c r="AJ622">
        <v>0.90963864000000005</v>
      </c>
      <c r="AK622" t="s">
        <v>2920</v>
      </c>
      <c r="AL622">
        <v>-2.7050000000000001</v>
      </c>
      <c r="AM622">
        <v>-0.63053614000000002</v>
      </c>
      <c r="AN622">
        <v>0.83</v>
      </c>
      <c r="AO622">
        <v>4.29</v>
      </c>
      <c r="AQ622">
        <v>1582065000</v>
      </c>
      <c r="AR622">
        <v>1582065000</v>
      </c>
      <c r="AS622">
        <v>1582065000</v>
      </c>
      <c r="AW622" t="s">
        <v>563</v>
      </c>
      <c r="AX622">
        <v>-7.0000000000000007E-2</v>
      </c>
      <c r="AY622">
        <v>453523008</v>
      </c>
      <c r="AZ622">
        <v>0.158</v>
      </c>
      <c r="BA622">
        <v>1.3251389</v>
      </c>
      <c r="BB622">
        <v>0.25986110000000001</v>
      </c>
      <c r="BC622">
        <v>0.19610104</v>
      </c>
      <c r="BD622">
        <v>2.0125693999999998</v>
      </c>
      <c r="BE622">
        <v>-0.42756939999999999</v>
      </c>
      <c r="BF622">
        <v>-0.21244950000000001</v>
      </c>
      <c r="BG622">
        <v>718833984</v>
      </c>
      <c r="BH622">
        <v>10.031646</v>
      </c>
      <c r="BI622">
        <v>20</v>
      </c>
      <c r="BJ622">
        <v>0</v>
      </c>
      <c r="BK622" t="b">
        <v>0</v>
      </c>
      <c r="BL622">
        <v>4</v>
      </c>
      <c r="BM622">
        <v>976057200000</v>
      </c>
      <c r="BN622" t="s">
        <v>2508</v>
      </c>
    </row>
    <row r="623" spans="1:66" x14ac:dyDescent="0.2">
      <c r="A623" t="s">
        <v>2922</v>
      </c>
      <c r="C623" t="s">
        <v>142</v>
      </c>
      <c r="D623" t="s">
        <v>143</v>
      </c>
      <c r="E623" t="s">
        <v>162</v>
      </c>
      <c r="F623" t="b">
        <v>1</v>
      </c>
      <c r="G623" t="s">
        <v>48</v>
      </c>
      <c r="H623" t="s">
        <v>163</v>
      </c>
      <c r="I623" t="s">
        <v>3136</v>
      </c>
      <c r="J623" t="s">
        <v>221</v>
      </c>
      <c r="K623" t="s">
        <v>324</v>
      </c>
      <c r="L623" t="s">
        <v>146</v>
      </c>
      <c r="M623" t="s">
        <v>147</v>
      </c>
      <c r="N623">
        <v>-14400000</v>
      </c>
      <c r="O623" t="s">
        <v>148</v>
      </c>
      <c r="P623" t="b">
        <v>0</v>
      </c>
      <c r="Q623">
        <v>-0.37999916</v>
      </c>
      <c r="R623">
        <v>-1.4757248999999999</v>
      </c>
      <c r="S623">
        <v>1589486401</v>
      </c>
      <c r="T623">
        <v>25.37</v>
      </c>
      <c r="U623">
        <v>25.6</v>
      </c>
      <c r="V623" t="s">
        <v>3137</v>
      </c>
      <c r="W623">
        <v>25.02</v>
      </c>
      <c r="X623">
        <v>196690</v>
      </c>
      <c r="Y623">
        <v>25.75</v>
      </c>
      <c r="Z623">
        <v>17.989999999999998</v>
      </c>
      <c r="AA623">
        <v>25.48</v>
      </c>
      <c r="AB623">
        <v>9</v>
      </c>
      <c r="AC623">
        <v>18</v>
      </c>
      <c r="AD623" t="s">
        <v>164</v>
      </c>
      <c r="AE623" t="s">
        <v>48</v>
      </c>
      <c r="AF623">
        <v>25.6</v>
      </c>
      <c r="AG623">
        <v>115663</v>
      </c>
      <c r="AH623">
        <v>59475</v>
      </c>
      <c r="AI623">
        <v>8.0864010000000004</v>
      </c>
      <c r="AJ623">
        <v>0.46786556000000001</v>
      </c>
      <c r="AK623" t="s">
        <v>3138</v>
      </c>
      <c r="AL623">
        <v>-1.7799988</v>
      </c>
      <c r="AM623">
        <v>-6.5561649999999999E-2</v>
      </c>
      <c r="AN623">
        <v>17.2836</v>
      </c>
      <c r="AO623">
        <v>27.15</v>
      </c>
      <c r="AP623">
        <v>1584316800</v>
      </c>
      <c r="AT623">
        <v>1.98</v>
      </c>
      <c r="AU623">
        <v>8.7785460000000004</v>
      </c>
      <c r="AV623">
        <v>7.6893199999999995E-2</v>
      </c>
      <c r="AW623" t="s">
        <v>6313</v>
      </c>
      <c r="AX623">
        <v>2.89</v>
      </c>
      <c r="AY623">
        <v>4707239936</v>
      </c>
      <c r="AZ623">
        <v>39.671999999999997</v>
      </c>
      <c r="BA623">
        <v>25.409165999999999</v>
      </c>
      <c r="BB623">
        <v>-3.9165497000000001E-2</v>
      </c>
      <c r="BC623">
        <v>-1.5413924000000001E-3</v>
      </c>
      <c r="BD623">
        <v>25.852419999999999</v>
      </c>
      <c r="BE623">
        <v>-0.48241996999999998</v>
      </c>
      <c r="BF623">
        <v>-1.8660533999999999E-2</v>
      </c>
      <c r="BG623">
        <v>207155200000</v>
      </c>
      <c r="BH623">
        <v>0.63949389999999995</v>
      </c>
      <c r="BI623">
        <v>15</v>
      </c>
      <c r="BJ623">
        <v>0</v>
      </c>
      <c r="BK623" t="b">
        <v>0</v>
      </c>
      <c r="BL623">
        <v>2</v>
      </c>
      <c r="BM623">
        <v>1492608600000</v>
      </c>
      <c r="BN623" t="s">
        <v>2922</v>
      </c>
    </row>
    <row r="624" spans="1:66" x14ac:dyDescent="0.2">
      <c r="A624" t="s">
        <v>2923</v>
      </c>
      <c r="C624" t="s">
        <v>142</v>
      </c>
      <c r="D624" t="s">
        <v>143</v>
      </c>
      <c r="E624" t="s">
        <v>162</v>
      </c>
      <c r="F624" t="b">
        <v>1</v>
      </c>
      <c r="G624" t="s">
        <v>48</v>
      </c>
      <c r="H624" t="s">
        <v>163</v>
      </c>
      <c r="I624" t="s">
        <v>2924</v>
      </c>
      <c r="J624" t="s">
        <v>2924</v>
      </c>
      <c r="K624" t="s">
        <v>3139</v>
      </c>
      <c r="L624" t="s">
        <v>146</v>
      </c>
      <c r="M624" t="s">
        <v>147</v>
      </c>
      <c r="N624">
        <v>-14400000</v>
      </c>
      <c r="O624" t="s">
        <v>148</v>
      </c>
      <c r="P624" t="b">
        <v>0</v>
      </c>
      <c r="Q624">
        <v>3.4500122000000002</v>
      </c>
      <c r="R624">
        <v>1.9059788</v>
      </c>
      <c r="S624">
        <v>1589486401</v>
      </c>
      <c r="T624">
        <v>184.46</v>
      </c>
      <c r="U624">
        <v>184.4</v>
      </c>
      <c r="V624" t="s">
        <v>6596</v>
      </c>
      <c r="W624">
        <v>176.52099999999999</v>
      </c>
      <c r="X624">
        <v>1487817</v>
      </c>
      <c r="Y624">
        <v>181.01</v>
      </c>
      <c r="Z624">
        <v>176.61</v>
      </c>
      <c r="AA624">
        <v>184.99</v>
      </c>
      <c r="AB624">
        <v>10</v>
      </c>
      <c r="AC624">
        <v>11</v>
      </c>
      <c r="AD624" t="s">
        <v>164</v>
      </c>
      <c r="AE624" t="s">
        <v>48</v>
      </c>
      <c r="AF624">
        <v>179.68</v>
      </c>
      <c r="AG624">
        <v>2861677</v>
      </c>
      <c r="AH624">
        <v>1424262</v>
      </c>
      <c r="AI624">
        <v>65.960009999999997</v>
      </c>
      <c r="AJ624">
        <v>0.55662453000000001</v>
      </c>
      <c r="AK624" t="s">
        <v>3140</v>
      </c>
      <c r="AL624">
        <v>-40.179993000000003</v>
      </c>
      <c r="AM624">
        <v>-0.17886393</v>
      </c>
      <c r="AN624">
        <v>118.5</v>
      </c>
      <c r="AO624">
        <v>224.64</v>
      </c>
      <c r="AP624">
        <v>1586390400</v>
      </c>
      <c r="AQ624">
        <v>1596126600</v>
      </c>
      <c r="AR624">
        <v>1596126600</v>
      </c>
      <c r="AS624">
        <v>1596126600</v>
      </c>
      <c r="AT624">
        <v>0.04</v>
      </c>
      <c r="AU624">
        <v>14.158735</v>
      </c>
      <c r="AV624">
        <v>2.2098227E-4</v>
      </c>
      <c r="AW624" t="s">
        <v>6313</v>
      </c>
      <c r="AX624">
        <v>13.028</v>
      </c>
      <c r="AY624">
        <v>368980992</v>
      </c>
      <c r="AZ624">
        <v>122.099</v>
      </c>
      <c r="BA624">
        <v>182.98857000000001</v>
      </c>
      <c r="BB624">
        <v>1.4714354999999999</v>
      </c>
      <c r="BC624">
        <v>8.0411330000000007E-3</v>
      </c>
      <c r="BD624">
        <v>191.84616</v>
      </c>
      <c r="BE624">
        <v>-7.3861540000000003</v>
      </c>
      <c r="BF624">
        <v>-3.8500402000000003E-2</v>
      </c>
      <c r="BG624">
        <v>68062236672</v>
      </c>
      <c r="BH624">
        <v>1.5107413999999999</v>
      </c>
      <c r="BI624">
        <v>15</v>
      </c>
      <c r="BJ624">
        <v>0</v>
      </c>
      <c r="BK624" t="b">
        <v>0</v>
      </c>
      <c r="BL624">
        <v>2</v>
      </c>
      <c r="BM624">
        <v>386433000000</v>
      </c>
      <c r="BN624" t="s">
        <v>2923</v>
      </c>
    </row>
    <row r="625" spans="1:66" x14ac:dyDescent="0.2">
      <c r="A625" t="s">
        <v>2925</v>
      </c>
      <c r="C625" t="s">
        <v>142</v>
      </c>
      <c r="D625" t="s">
        <v>143</v>
      </c>
      <c r="E625" t="s">
        <v>162</v>
      </c>
      <c r="F625" t="b">
        <v>1</v>
      </c>
      <c r="G625" t="s">
        <v>48</v>
      </c>
      <c r="H625" t="s">
        <v>163</v>
      </c>
      <c r="I625" t="s">
        <v>3141</v>
      </c>
      <c r="J625" t="s">
        <v>2926</v>
      </c>
      <c r="K625" t="s">
        <v>3142</v>
      </c>
      <c r="L625" t="s">
        <v>146</v>
      </c>
      <c r="M625" t="s">
        <v>147</v>
      </c>
      <c r="N625">
        <v>-14400000</v>
      </c>
      <c r="O625" t="s">
        <v>148</v>
      </c>
      <c r="P625" t="b">
        <v>0</v>
      </c>
      <c r="Q625">
        <v>-0.17000198</v>
      </c>
      <c r="R625">
        <v>-0.43826237000000001</v>
      </c>
      <c r="S625">
        <v>1589486401</v>
      </c>
      <c r="T625">
        <v>38.619999999999997</v>
      </c>
      <c r="U625">
        <v>39.06</v>
      </c>
      <c r="V625" t="s">
        <v>3143</v>
      </c>
      <c r="W625">
        <v>37.75</v>
      </c>
      <c r="X625">
        <v>282995</v>
      </c>
      <c r="Y625">
        <v>38.79</v>
      </c>
      <c r="Z625">
        <v>37.659999999999997</v>
      </c>
      <c r="AA625">
        <v>0</v>
      </c>
      <c r="AB625">
        <v>8</v>
      </c>
      <c r="AC625">
        <v>8</v>
      </c>
      <c r="AD625" t="s">
        <v>164</v>
      </c>
      <c r="AE625" t="s">
        <v>3144</v>
      </c>
      <c r="AF625">
        <v>38.130000000000003</v>
      </c>
      <c r="AG625">
        <v>203072</v>
      </c>
      <c r="AH625">
        <v>244562</v>
      </c>
      <c r="AI625">
        <v>0.8899994</v>
      </c>
      <c r="AJ625">
        <v>2.3588640000000001E-2</v>
      </c>
      <c r="AK625" t="s">
        <v>3145</v>
      </c>
      <c r="AL625">
        <v>-26.960003</v>
      </c>
      <c r="AM625">
        <v>-0.41110098</v>
      </c>
      <c r="AN625">
        <v>37.729999999999997</v>
      </c>
      <c r="AO625">
        <v>65.58</v>
      </c>
      <c r="AP625">
        <v>1589500800</v>
      </c>
      <c r="AT625">
        <v>1.681</v>
      </c>
      <c r="AV625">
        <v>4.3335909999999998E-2</v>
      </c>
      <c r="AW625" t="s">
        <v>6313</v>
      </c>
      <c r="AX625">
        <v>-3.5449999999999999</v>
      </c>
      <c r="AY625">
        <v>1680669952</v>
      </c>
      <c r="AZ625">
        <v>27.507999999999999</v>
      </c>
      <c r="BA625">
        <v>40.382286000000001</v>
      </c>
      <c r="BB625">
        <v>-1.7622871</v>
      </c>
      <c r="BC625">
        <v>-4.3640103E-2</v>
      </c>
      <c r="BD625">
        <v>53.446739999999998</v>
      </c>
      <c r="BE625">
        <v>-14.826739999999999</v>
      </c>
      <c r="BF625">
        <v>-0.27741149999999998</v>
      </c>
      <c r="BG625">
        <v>65111384064</v>
      </c>
      <c r="BH625">
        <v>1.4039552</v>
      </c>
      <c r="BI625">
        <v>15</v>
      </c>
      <c r="BJ625">
        <v>0</v>
      </c>
      <c r="BK625" t="b">
        <v>0</v>
      </c>
      <c r="BL625">
        <v>2</v>
      </c>
      <c r="BM625">
        <v>748013400000</v>
      </c>
      <c r="BN625" t="s">
        <v>2925</v>
      </c>
    </row>
    <row r="626" spans="1:66" x14ac:dyDescent="0.2">
      <c r="A626" t="s">
        <v>2927</v>
      </c>
      <c r="C626" t="s">
        <v>142</v>
      </c>
      <c r="D626" t="s">
        <v>143</v>
      </c>
      <c r="E626" t="s">
        <v>162</v>
      </c>
      <c r="F626" t="b">
        <v>1</v>
      </c>
      <c r="G626" t="s">
        <v>48</v>
      </c>
      <c r="H626" t="s">
        <v>163</v>
      </c>
      <c r="I626" t="s">
        <v>3146</v>
      </c>
      <c r="J626" t="s">
        <v>2928</v>
      </c>
      <c r="K626" t="s">
        <v>3147</v>
      </c>
      <c r="L626" t="s">
        <v>146</v>
      </c>
      <c r="M626" t="s">
        <v>147</v>
      </c>
      <c r="N626">
        <v>-14400000</v>
      </c>
      <c r="O626" t="s">
        <v>148</v>
      </c>
      <c r="P626" t="b">
        <v>0</v>
      </c>
      <c r="Q626">
        <v>-0.8899994</v>
      </c>
      <c r="R626">
        <v>-1.5638717</v>
      </c>
      <c r="S626">
        <v>1589486401</v>
      </c>
      <c r="T626">
        <v>56.02</v>
      </c>
      <c r="U626">
        <v>56.282600000000002</v>
      </c>
      <c r="V626" t="s">
        <v>3148</v>
      </c>
      <c r="W626">
        <v>55.15</v>
      </c>
      <c r="X626">
        <v>384470</v>
      </c>
      <c r="Y626">
        <v>56.91</v>
      </c>
      <c r="Z626">
        <v>56.21</v>
      </c>
      <c r="AA626">
        <v>0</v>
      </c>
      <c r="AB626">
        <v>8</v>
      </c>
      <c r="AC626">
        <v>10</v>
      </c>
      <c r="AD626" t="s">
        <v>164</v>
      </c>
      <c r="AE626" t="s">
        <v>50</v>
      </c>
      <c r="AF626">
        <v>56.14</v>
      </c>
      <c r="AG626">
        <v>768320</v>
      </c>
      <c r="AH626">
        <v>370900</v>
      </c>
      <c r="AI626">
        <v>11.73</v>
      </c>
      <c r="AJ626">
        <v>0.26484530000000001</v>
      </c>
      <c r="AK626" t="s">
        <v>3149</v>
      </c>
      <c r="AL626">
        <v>-13.060001</v>
      </c>
      <c r="AM626">
        <v>-0.18905619000000001</v>
      </c>
      <c r="AN626">
        <v>44.29</v>
      </c>
      <c r="AO626">
        <v>69.08</v>
      </c>
      <c r="AP626">
        <v>1579046400</v>
      </c>
      <c r="AT626">
        <v>0.61499999999999999</v>
      </c>
      <c r="AU626">
        <v>8.6987579999999998</v>
      </c>
      <c r="AV626">
        <v>1.0806537E-2</v>
      </c>
      <c r="AW626" t="s">
        <v>6313</v>
      </c>
      <c r="AX626">
        <v>6.44</v>
      </c>
      <c r="AY626">
        <v>701964032</v>
      </c>
      <c r="AZ626">
        <v>37.92</v>
      </c>
      <c r="BA626">
        <v>56.631714000000002</v>
      </c>
      <c r="BB626">
        <v>-0.61171339999999996</v>
      </c>
      <c r="BC626">
        <v>-1.0801605000000001E-2</v>
      </c>
      <c r="BD626">
        <v>59.994636999999997</v>
      </c>
      <c r="BE626">
        <v>-3.9746359999999998</v>
      </c>
      <c r="BF626">
        <v>-6.6249854999999996E-2</v>
      </c>
      <c r="BG626">
        <v>39906914304</v>
      </c>
      <c r="BH626">
        <v>1.4773208</v>
      </c>
      <c r="BI626">
        <v>15</v>
      </c>
      <c r="BJ626">
        <v>0</v>
      </c>
      <c r="BK626" t="b">
        <v>0</v>
      </c>
      <c r="BL626">
        <v>2</v>
      </c>
      <c r="BM626">
        <v>1123680600000</v>
      </c>
      <c r="BN626" t="s">
        <v>2927</v>
      </c>
    </row>
    <row r="627" spans="1:66" x14ac:dyDescent="0.2">
      <c r="A627" t="s">
        <v>2929</v>
      </c>
      <c r="C627" t="s">
        <v>142</v>
      </c>
      <c r="D627" t="s">
        <v>143</v>
      </c>
      <c r="E627" t="s">
        <v>162</v>
      </c>
      <c r="F627" t="b">
        <v>1</v>
      </c>
      <c r="G627" t="s">
        <v>48</v>
      </c>
      <c r="H627" t="s">
        <v>163</v>
      </c>
      <c r="I627" t="s">
        <v>3150</v>
      </c>
      <c r="J627" t="s">
        <v>2930</v>
      </c>
      <c r="K627" t="s">
        <v>3151</v>
      </c>
      <c r="L627" t="s">
        <v>146</v>
      </c>
      <c r="M627" t="s">
        <v>147</v>
      </c>
      <c r="N627">
        <v>-14400000</v>
      </c>
      <c r="O627" t="s">
        <v>148</v>
      </c>
      <c r="P627" t="b">
        <v>0</v>
      </c>
      <c r="Q627">
        <v>-0.14999962</v>
      </c>
      <c r="R627">
        <v>-0.58823376999999999</v>
      </c>
      <c r="S627">
        <v>1589486399</v>
      </c>
      <c r="T627">
        <v>25.35</v>
      </c>
      <c r="U627">
        <v>25.555</v>
      </c>
      <c r="V627" t="s">
        <v>3152</v>
      </c>
      <c r="W627">
        <v>25.11</v>
      </c>
      <c r="X627">
        <v>16811</v>
      </c>
      <c r="Y627">
        <v>25.5</v>
      </c>
      <c r="Z627">
        <v>25.27</v>
      </c>
      <c r="AA627">
        <v>25.38</v>
      </c>
      <c r="AB627">
        <v>14</v>
      </c>
      <c r="AC627">
        <v>10</v>
      </c>
      <c r="AD627" t="s">
        <v>164</v>
      </c>
      <c r="AE627" t="s">
        <v>48</v>
      </c>
      <c r="AF627">
        <v>25.46</v>
      </c>
      <c r="AG627">
        <v>30864</v>
      </c>
      <c r="AH627">
        <v>15955</v>
      </c>
      <c r="AI627">
        <v>6.4390010000000002</v>
      </c>
      <c r="AJ627">
        <v>0.34048974999999998</v>
      </c>
      <c r="AK627" t="s">
        <v>3153</v>
      </c>
      <c r="AL627">
        <v>-1.4899998000000001</v>
      </c>
      <c r="AM627">
        <v>-5.5514149999999998E-2</v>
      </c>
      <c r="AN627">
        <v>18.911000000000001</v>
      </c>
      <c r="AO627">
        <v>26.84</v>
      </c>
      <c r="AP627">
        <v>1585612800</v>
      </c>
      <c r="AT627">
        <v>4.3600000000000003</v>
      </c>
      <c r="AU627">
        <v>9.0438810000000007</v>
      </c>
      <c r="AV627">
        <v>0.1709804</v>
      </c>
      <c r="AW627" t="s">
        <v>6313</v>
      </c>
      <c r="AX627">
        <v>2.8029999999999999</v>
      </c>
      <c r="AY627">
        <v>0</v>
      </c>
      <c r="AZ627">
        <v>57.003</v>
      </c>
      <c r="BA627">
        <v>24.862521999999998</v>
      </c>
      <c r="BB627">
        <v>0.48747826</v>
      </c>
      <c r="BC627">
        <v>1.9606952E-2</v>
      </c>
      <c r="BD627">
        <v>25.339195</v>
      </c>
      <c r="BE627">
        <v>1.080513E-2</v>
      </c>
      <c r="BF627">
        <v>4.2641963000000001E-4</v>
      </c>
      <c r="BG627">
        <v>27183058944</v>
      </c>
      <c r="BH627">
        <v>0.44471344000000002</v>
      </c>
      <c r="BI627">
        <v>15</v>
      </c>
      <c r="BJ627">
        <v>0</v>
      </c>
      <c r="BK627" t="b">
        <v>0</v>
      </c>
      <c r="BL627">
        <v>2</v>
      </c>
      <c r="BM627">
        <v>1501853400000</v>
      </c>
      <c r="BN627" t="s">
        <v>2929</v>
      </c>
    </row>
    <row r="628" spans="1:66" x14ac:dyDescent="0.2">
      <c r="A628" t="s">
        <v>2931</v>
      </c>
      <c r="C628" t="s">
        <v>142</v>
      </c>
      <c r="D628" t="s">
        <v>143</v>
      </c>
      <c r="E628" t="s">
        <v>162</v>
      </c>
      <c r="F628" t="b">
        <v>1</v>
      </c>
      <c r="G628" t="s">
        <v>48</v>
      </c>
      <c r="H628" t="s">
        <v>163</v>
      </c>
      <c r="I628" t="s">
        <v>2932</v>
      </c>
      <c r="J628" t="s">
        <v>2932</v>
      </c>
      <c r="K628" t="s">
        <v>3154</v>
      </c>
      <c r="L628" t="s">
        <v>146</v>
      </c>
      <c r="M628" t="s">
        <v>147</v>
      </c>
      <c r="N628">
        <v>-14400000</v>
      </c>
      <c r="O628" t="s">
        <v>148</v>
      </c>
      <c r="P628" t="b">
        <v>0</v>
      </c>
      <c r="Q628">
        <v>0.34000015</v>
      </c>
      <c r="R628">
        <v>1.0429453</v>
      </c>
      <c r="S628">
        <v>1589486401</v>
      </c>
      <c r="T628">
        <v>32.94</v>
      </c>
      <c r="U628">
        <v>33.39</v>
      </c>
      <c r="V628" t="s">
        <v>3155</v>
      </c>
      <c r="W628">
        <v>31.375</v>
      </c>
      <c r="X628">
        <v>1290089</v>
      </c>
      <c r="Y628">
        <v>32.6</v>
      </c>
      <c r="Z628">
        <v>0</v>
      </c>
      <c r="AA628">
        <v>0</v>
      </c>
      <c r="AB628">
        <v>9</v>
      </c>
      <c r="AC628">
        <v>9</v>
      </c>
      <c r="AD628" t="s">
        <v>164</v>
      </c>
      <c r="AE628" t="s">
        <v>48</v>
      </c>
      <c r="AF628">
        <v>31.85</v>
      </c>
      <c r="AG628">
        <v>1002848</v>
      </c>
      <c r="AH628">
        <v>780325</v>
      </c>
      <c r="AI628">
        <v>9.5099979999999995</v>
      </c>
      <c r="AJ628">
        <v>0.40588980000000002</v>
      </c>
      <c r="AK628" t="s">
        <v>3156</v>
      </c>
      <c r="AL628">
        <v>-11.880001</v>
      </c>
      <c r="AM628">
        <v>-0.26506027999999998</v>
      </c>
      <c r="AN628">
        <v>23.43</v>
      </c>
      <c r="AO628">
        <v>44.82</v>
      </c>
      <c r="AP628">
        <v>1590451200</v>
      </c>
      <c r="AQ628">
        <v>1587772800</v>
      </c>
      <c r="AR628">
        <v>1595376000</v>
      </c>
      <c r="AS628">
        <v>1595894400</v>
      </c>
      <c r="AT628">
        <v>1.6</v>
      </c>
      <c r="AU628">
        <v>19.399294000000001</v>
      </c>
      <c r="AV628">
        <v>4.9079757000000002E-2</v>
      </c>
      <c r="AW628" t="s">
        <v>6313</v>
      </c>
      <c r="AX628">
        <v>1.698</v>
      </c>
      <c r="AY628">
        <v>773059008</v>
      </c>
      <c r="AZ628">
        <v>8.6880000000000006</v>
      </c>
      <c r="BA628">
        <v>30.633141999999999</v>
      </c>
      <c r="BB628">
        <v>2.3068561999999999</v>
      </c>
      <c r="BC628">
        <v>7.5305893999999998E-2</v>
      </c>
      <c r="BD628">
        <v>35.965580000000003</v>
      </c>
      <c r="BE628">
        <v>-3.0255814000000001</v>
      </c>
      <c r="BF628">
        <v>-8.4124359999999995E-2</v>
      </c>
      <c r="BG628">
        <v>25464561664</v>
      </c>
      <c r="BH628">
        <v>3.7914363999999998</v>
      </c>
      <c r="BI628">
        <v>15</v>
      </c>
      <c r="BJ628">
        <v>0</v>
      </c>
      <c r="BK628" t="b">
        <v>0</v>
      </c>
      <c r="BL628">
        <v>2</v>
      </c>
      <c r="BM628">
        <v>820852200000</v>
      </c>
      <c r="BN628" t="s">
        <v>2931</v>
      </c>
    </row>
    <row r="629" spans="1:66" x14ac:dyDescent="0.2">
      <c r="A629" t="s">
        <v>2933</v>
      </c>
      <c r="C629" t="s">
        <v>142</v>
      </c>
      <c r="D629" t="s">
        <v>143</v>
      </c>
      <c r="E629" t="s">
        <v>162</v>
      </c>
      <c r="F629" t="b">
        <v>1</v>
      </c>
      <c r="G629" t="s">
        <v>48</v>
      </c>
      <c r="H629" t="s">
        <v>163</v>
      </c>
      <c r="I629" t="s">
        <v>3157</v>
      </c>
      <c r="J629" t="s">
        <v>2934</v>
      </c>
      <c r="K629" t="s">
        <v>3158</v>
      </c>
      <c r="L629" t="s">
        <v>146</v>
      </c>
      <c r="M629" t="s">
        <v>147</v>
      </c>
      <c r="N629">
        <v>-14400000</v>
      </c>
      <c r="O629" t="s">
        <v>148</v>
      </c>
      <c r="P629" t="b">
        <v>0</v>
      </c>
      <c r="Q629">
        <v>-0.11000061</v>
      </c>
      <c r="R629">
        <v>-0.42952210000000002</v>
      </c>
      <c r="S629">
        <v>1589486401</v>
      </c>
      <c r="T629">
        <v>25.5</v>
      </c>
      <c r="U629">
        <v>25.54</v>
      </c>
      <c r="V629" t="s">
        <v>3159</v>
      </c>
      <c r="W629">
        <v>25.15</v>
      </c>
      <c r="X629">
        <v>8327</v>
      </c>
      <c r="Y629">
        <v>25.61</v>
      </c>
      <c r="Z629">
        <v>0</v>
      </c>
      <c r="AA629">
        <v>0</v>
      </c>
      <c r="AB629">
        <v>11</v>
      </c>
      <c r="AC629">
        <v>8</v>
      </c>
      <c r="AD629" t="s">
        <v>164</v>
      </c>
      <c r="AE629" t="s">
        <v>48</v>
      </c>
      <c r="AF629">
        <v>25.33</v>
      </c>
      <c r="AG629">
        <v>17033</v>
      </c>
      <c r="AH629">
        <v>17226</v>
      </c>
      <c r="AI629">
        <v>10.393000000000001</v>
      </c>
      <c r="AJ629">
        <v>0.68795919999999999</v>
      </c>
      <c r="AK629" t="s">
        <v>3160</v>
      </c>
      <c r="AL629">
        <v>-2.0660992</v>
      </c>
      <c r="AM629">
        <v>-7.4950724999999996E-2</v>
      </c>
      <c r="AN629">
        <v>15.106999999999999</v>
      </c>
      <c r="AO629">
        <v>27.566099999999999</v>
      </c>
      <c r="AP629">
        <v>1585526400</v>
      </c>
      <c r="AT629">
        <v>0.77</v>
      </c>
      <c r="AU629">
        <v>4.9620547000000004</v>
      </c>
      <c r="AV629">
        <v>3.0066378000000001E-2</v>
      </c>
      <c r="AW629" t="s">
        <v>6313</v>
      </c>
      <c r="AX629">
        <v>5.1390000000000002</v>
      </c>
      <c r="AY629">
        <v>164780992</v>
      </c>
      <c r="AZ629">
        <v>53.762999999999998</v>
      </c>
      <c r="BA629">
        <v>24.51098</v>
      </c>
      <c r="BB629">
        <v>0.98901939999999999</v>
      </c>
      <c r="BC629">
        <v>4.0350052999999997E-2</v>
      </c>
      <c r="BD629">
        <v>25.424475000000001</v>
      </c>
      <c r="BE629">
        <v>7.5525283999999998E-2</v>
      </c>
      <c r="BF629">
        <v>2.9705740000000001E-3</v>
      </c>
      <c r="BG629">
        <v>16426334208</v>
      </c>
      <c r="BH629">
        <v>0.47430387000000002</v>
      </c>
      <c r="BI629">
        <v>15</v>
      </c>
      <c r="BJ629">
        <v>0</v>
      </c>
      <c r="BK629" t="b">
        <v>0</v>
      </c>
      <c r="BL629">
        <v>2</v>
      </c>
      <c r="BM629">
        <v>1496323800000</v>
      </c>
      <c r="BN629" t="s">
        <v>2933</v>
      </c>
    </row>
    <row r="630" spans="1:66" x14ac:dyDescent="0.2">
      <c r="A630" t="s">
        <v>2935</v>
      </c>
      <c r="C630" t="s">
        <v>142</v>
      </c>
      <c r="D630" t="s">
        <v>143</v>
      </c>
      <c r="E630" t="s">
        <v>162</v>
      </c>
      <c r="F630" t="b">
        <v>1</v>
      </c>
      <c r="G630" t="s">
        <v>48</v>
      </c>
      <c r="H630" t="s">
        <v>145</v>
      </c>
      <c r="I630" t="s">
        <v>2936</v>
      </c>
      <c r="J630" t="s">
        <v>2936</v>
      </c>
      <c r="K630" t="s">
        <v>3161</v>
      </c>
      <c r="L630" t="s">
        <v>146</v>
      </c>
      <c r="M630" t="s">
        <v>147</v>
      </c>
      <c r="N630">
        <v>-14400000</v>
      </c>
      <c r="O630" t="s">
        <v>148</v>
      </c>
      <c r="P630" t="b">
        <v>0</v>
      </c>
      <c r="Q630">
        <v>1.25</v>
      </c>
      <c r="R630">
        <v>5.0978794000000001</v>
      </c>
      <c r="S630">
        <v>1589486402</v>
      </c>
      <c r="T630">
        <v>25.77</v>
      </c>
      <c r="U630">
        <v>25.83</v>
      </c>
      <c r="V630" t="s">
        <v>3162</v>
      </c>
      <c r="W630">
        <v>23.77</v>
      </c>
      <c r="X630">
        <v>4823678</v>
      </c>
      <c r="Y630">
        <v>25.355</v>
      </c>
      <c r="Z630">
        <v>0</v>
      </c>
      <c r="AA630">
        <v>0</v>
      </c>
      <c r="AB630">
        <v>13</v>
      </c>
      <c r="AC630">
        <v>29</v>
      </c>
      <c r="AD630" t="s">
        <v>149</v>
      </c>
      <c r="AE630" t="s">
        <v>48</v>
      </c>
      <c r="AF630">
        <v>24.12</v>
      </c>
      <c r="AG630">
        <v>5306690</v>
      </c>
      <c r="AH630">
        <v>5347712</v>
      </c>
      <c r="AI630">
        <v>5.9600010000000001</v>
      </c>
      <c r="AJ630">
        <v>0.30085820000000002</v>
      </c>
      <c r="AK630" t="s">
        <v>3163</v>
      </c>
      <c r="AL630">
        <v>-13.965</v>
      </c>
      <c r="AM630">
        <v>-0.35145335999999999</v>
      </c>
      <c r="AN630">
        <v>19.809999999999999</v>
      </c>
      <c r="AO630">
        <v>39.734999999999999</v>
      </c>
      <c r="AP630">
        <v>1585699200</v>
      </c>
      <c r="AQ630">
        <v>1588795537</v>
      </c>
      <c r="AR630">
        <v>1596639540</v>
      </c>
      <c r="AS630">
        <v>1597075200</v>
      </c>
      <c r="AT630">
        <v>0.69</v>
      </c>
      <c r="AU630">
        <v>11.991625000000001</v>
      </c>
      <c r="AV630">
        <v>2.7213568E-2</v>
      </c>
      <c r="AW630" t="s">
        <v>6313</v>
      </c>
      <c r="AX630">
        <v>2.149</v>
      </c>
      <c r="AY630">
        <v>342641984</v>
      </c>
      <c r="AZ630">
        <v>16.753</v>
      </c>
      <c r="BA630">
        <v>25.197714000000001</v>
      </c>
      <c r="BB630">
        <v>0.57228659999999998</v>
      </c>
      <c r="BC630">
        <v>2.2711847E-2</v>
      </c>
      <c r="BD630">
        <v>32.019710000000003</v>
      </c>
      <c r="BE630">
        <v>-6.2497100000000003</v>
      </c>
      <c r="BF630">
        <v>-0.19518321999999999</v>
      </c>
      <c r="BG630">
        <v>15388168192</v>
      </c>
      <c r="BH630">
        <v>1.538232</v>
      </c>
      <c r="BI630">
        <v>15</v>
      </c>
      <c r="BJ630">
        <v>0</v>
      </c>
      <c r="BK630" t="b">
        <v>0</v>
      </c>
      <c r="BL630">
        <v>2</v>
      </c>
      <c r="BM630">
        <v>1552397400000</v>
      </c>
      <c r="BN630" t="s">
        <v>2935</v>
      </c>
    </row>
    <row r="631" spans="1:66" x14ac:dyDescent="0.2">
      <c r="A631" t="s">
        <v>2937</v>
      </c>
      <c r="C631" t="s">
        <v>142</v>
      </c>
      <c r="D631" t="s">
        <v>143</v>
      </c>
      <c r="E631" t="s">
        <v>162</v>
      </c>
      <c r="F631" t="b">
        <v>1</v>
      </c>
      <c r="G631" t="s">
        <v>48</v>
      </c>
      <c r="H631" t="s">
        <v>163</v>
      </c>
      <c r="I631" t="s">
        <v>3164</v>
      </c>
      <c r="J631" t="s">
        <v>2938</v>
      </c>
      <c r="K631" t="s">
        <v>3165</v>
      </c>
      <c r="L631" t="s">
        <v>146</v>
      </c>
      <c r="M631" t="s">
        <v>147</v>
      </c>
      <c r="N631">
        <v>-14400000</v>
      </c>
      <c r="O631" t="s">
        <v>148</v>
      </c>
      <c r="P631" t="b">
        <v>0</v>
      </c>
      <c r="Q631">
        <v>-7.9999920000000002E-2</v>
      </c>
      <c r="R631">
        <v>-0.72398119999999999</v>
      </c>
      <c r="S631">
        <v>1589486401</v>
      </c>
      <c r="T631">
        <v>10.97</v>
      </c>
      <c r="U631">
        <v>11.02</v>
      </c>
      <c r="V631" t="s">
        <v>6597</v>
      </c>
      <c r="W631">
        <v>10.55</v>
      </c>
      <c r="X631">
        <v>11480166</v>
      </c>
      <c r="Y631">
        <v>11.05</v>
      </c>
      <c r="Z631">
        <v>11.06</v>
      </c>
      <c r="AA631">
        <v>11.12</v>
      </c>
      <c r="AB631">
        <v>8</v>
      </c>
      <c r="AC631">
        <v>31</v>
      </c>
      <c r="AD631" t="s">
        <v>164</v>
      </c>
      <c r="AE631" t="s">
        <v>48</v>
      </c>
      <c r="AF631">
        <v>11.01</v>
      </c>
      <c r="AG631">
        <v>19569956</v>
      </c>
      <c r="AH631">
        <v>15799762</v>
      </c>
      <c r="AI631">
        <v>4.9000000000000004</v>
      </c>
      <c r="AJ631">
        <v>0.80724879999999999</v>
      </c>
      <c r="AK631" t="s">
        <v>3166</v>
      </c>
      <c r="AL631">
        <v>-2.79</v>
      </c>
      <c r="AM631">
        <v>-0.20276162</v>
      </c>
      <c r="AN631">
        <v>6.07</v>
      </c>
      <c r="AO631">
        <v>13.76</v>
      </c>
      <c r="AP631">
        <v>1513036800</v>
      </c>
      <c r="AT631">
        <v>0</v>
      </c>
      <c r="AV631">
        <v>0</v>
      </c>
      <c r="AW631" t="s">
        <v>6313</v>
      </c>
      <c r="AX631">
        <v>-0.75600000000000001</v>
      </c>
      <c r="AY631">
        <v>1095520000</v>
      </c>
      <c r="AZ631">
        <v>12.38</v>
      </c>
      <c r="BA631">
        <v>10.013142999999999</v>
      </c>
      <c r="BB631">
        <v>0.95685770000000003</v>
      </c>
      <c r="BC631">
        <v>9.5560179999999995E-2</v>
      </c>
      <c r="BD631">
        <v>10.046522</v>
      </c>
      <c r="BE631">
        <v>0.92347809999999997</v>
      </c>
      <c r="BF631">
        <v>9.1920180000000004E-2</v>
      </c>
      <c r="BG631">
        <v>11720896512</v>
      </c>
      <c r="BH631">
        <v>0.88610659999999997</v>
      </c>
      <c r="BI631">
        <v>15</v>
      </c>
      <c r="BJ631">
        <v>0</v>
      </c>
      <c r="BK631" t="b">
        <v>0</v>
      </c>
      <c r="BL631">
        <v>2</v>
      </c>
      <c r="BM631">
        <v>382717800000</v>
      </c>
      <c r="BN631" t="s">
        <v>2937</v>
      </c>
    </row>
    <row r="632" spans="1:66" x14ac:dyDescent="0.2">
      <c r="A632" t="s">
        <v>2939</v>
      </c>
      <c r="C632" t="s">
        <v>142</v>
      </c>
      <c r="D632" t="s">
        <v>143</v>
      </c>
      <c r="E632" t="s">
        <v>162</v>
      </c>
      <c r="F632" t="b">
        <v>1</v>
      </c>
      <c r="G632" t="s">
        <v>48</v>
      </c>
      <c r="H632" t="s">
        <v>163</v>
      </c>
      <c r="I632" t="s">
        <v>3167</v>
      </c>
      <c r="J632" t="s">
        <v>3168</v>
      </c>
      <c r="K632" t="s">
        <v>976</v>
      </c>
      <c r="L632" t="s">
        <v>146</v>
      </c>
      <c r="M632" t="s">
        <v>147</v>
      </c>
      <c r="N632">
        <v>-14400000</v>
      </c>
      <c r="O632" t="s">
        <v>148</v>
      </c>
      <c r="P632" t="b">
        <v>0</v>
      </c>
      <c r="Q632">
        <v>2.4700012</v>
      </c>
      <c r="R632">
        <v>3.3141034</v>
      </c>
      <c r="S632">
        <v>1589486401</v>
      </c>
      <c r="T632">
        <v>77</v>
      </c>
      <c r="U632">
        <v>76.25</v>
      </c>
      <c r="V632" t="s">
        <v>6598</v>
      </c>
      <c r="W632">
        <v>71.53</v>
      </c>
      <c r="X632">
        <v>340125</v>
      </c>
      <c r="Y632">
        <v>74.53</v>
      </c>
      <c r="Z632">
        <v>76.5</v>
      </c>
      <c r="AA632">
        <v>76.14</v>
      </c>
      <c r="AB632">
        <v>22</v>
      </c>
      <c r="AC632">
        <v>9</v>
      </c>
      <c r="AD632" t="s">
        <v>164</v>
      </c>
      <c r="AE632" t="s">
        <v>48</v>
      </c>
      <c r="AF632">
        <v>73.239999999999995</v>
      </c>
      <c r="AG632">
        <v>188319</v>
      </c>
      <c r="AH632">
        <v>434487</v>
      </c>
      <c r="AI632">
        <v>26.099997999999999</v>
      </c>
      <c r="AJ632">
        <v>0.51277010000000001</v>
      </c>
      <c r="AK632" t="s">
        <v>3169</v>
      </c>
      <c r="AL632">
        <v>-35.050002999999997</v>
      </c>
      <c r="AM632">
        <v>-0.31280680999999999</v>
      </c>
      <c r="AN632">
        <v>50.9</v>
      </c>
      <c r="AO632">
        <v>112.05</v>
      </c>
      <c r="AP632">
        <v>1589500800</v>
      </c>
      <c r="AT632">
        <v>2.4700000000000002</v>
      </c>
      <c r="AU632">
        <v>11.75393</v>
      </c>
      <c r="AV632">
        <v>3.3141017000000002E-2</v>
      </c>
      <c r="AW632" t="s">
        <v>6313</v>
      </c>
      <c r="AX632">
        <v>6.5510000000000002</v>
      </c>
      <c r="AY632">
        <v>153152992</v>
      </c>
      <c r="AZ632">
        <v>49.83</v>
      </c>
      <c r="BA632">
        <v>78.795424999999994</v>
      </c>
      <c r="BB632">
        <v>-1.7954254000000001</v>
      </c>
      <c r="BC632">
        <v>-2.2785909999999999E-2</v>
      </c>
      <c r="BD632">
        <v>95.648840000000007</v>
      </c>
      <c r="BE632">
        <v>-18.648841999999998</v>
      </c>
      <c r="BF632">
        <v>-0.19497196</v>
      </c>
      <c r="BG632">
        <v>11792780288</v>
      </c>
      <c r="BH632">
        <v>1.5452538</v>
      </c>
      <c r="BI632">
        <v>15</v>
      </c>
      <c r="BJ632">
        <v>0</v>
      </c>
      <c r="BK632" t="b">
        <v>0</v>
      </c>
      <c r="BL632">
        <v>2</v>
      </c>
      <c r="BM632">
        <v>1494595800000</v>
      </c>
      <c r="BN632" t="s">
        <v>2939</v>
      </c>
    </row>
    <row r="633" spans="1:66" x14ac:dyDescent="0.2">
      <c r="A633" t="s">
        <v>2940</v>
      </c>
      <c r="C633" t="s">
        <v>142</v>
      </c>
      <c r="D633" t="s">
        <v>143</v>
      </c>
      <c r="E633" t="s">
        <v>162</v>
      </c>
      <c r="F633" t="b">
        <v>1</v>
      </c>
      <c r="G633" t="s">
        <v>48</v>
      </c>
      <c r="H633" t="s">
        <v>163</v>
      </c>
      <c r="I633" t="s">
        <v>2941</v>
      </c>
      <c r="J633" t="s">
        <v>2941</v>
      </c>
      <c r="K633" t="s">
        <v>3170</v>
      </c>
      <c r="L633" t="s">
        <v>146</v>
      </c>
      <c r="M633" t="s">
        <v>147</v>
      </c>
      <c r="N633">
        <v>-14400000</v>
      </c>
      <c r="O633" t="s">
        <v>148</v>
      </c>
      <c r="P633" t="b">
        <v>0</v>
      </c>
      <c r="Q633">
        <v>0.87999724999999995</v>
      </c>
      <c r="R633">
        <v>1.6305304</v>
      </c>
      <c r="S633">
        <v>1589486401</v>
      </c>
      <c r="T633">
        <v>54.85</v>
      </c>
      <c r="U633">
        <v>55.62</v>
      </c>
      <c r="V633" t="s">
        <v>3171</v>
      </c>
      <c r="W633">
        <v>51.66</v>
      </c>
      <c r="X633">
        <v>1341027</v>
      </c>
      <c r="Y633">
        <v>53.97</v>
      </c>
      <c r="Z633">
        <v>48.25</v>
      </c>
      <c r="AA633">
        <v>60.25</v>
      </c>
      <c r="AB633">
        <v>8</v>
      </c>
      <c r="AC633">
        <v>8</v>
      </c>
      <c r="AD633" t="s">
        <v>164</v>
      </c>
      <c r="AE633" t="s">
        <v>48</v>
      </c>
      <c r="AF633">
        <v>53.08</v>
      </c>
      <c r="AG633">
        <v>3067290</v>
      </c>
      <c r="AH633">
        <v>1873025</v>
      </c>
      <c r="AI633">
        <v>21.719996999999999</v>
      </c>
      <c r="AJ633">
        <v>0.65559906000000001</v>
      </c>
      <c r="AK633" t="s">
        <v>3172</v>
      </c>
      <c r="AL633">
        <v>-62.07</v>
      </c>
      <c r="AM633">
        <v>-0.53087580000000001</v>
      </c>
      <c r="AN633">
        <v>33.130000000000003</v>
      </c>
      <c r="AO633">
        <v>116.92</v>
      </c>
      <c r="AP633">
        <v>1593129600</v>
      </c>
      <c r="AQ633">
        <v>1588276920</v>
      </c>
      <c r="AR633">
        <v>1596034740</v>
      </c>
      <c r="AS633">
        <v>1596470400</v>
      </c>
      <c r="AT633">
        <v>0.57499999999999996</v>
      </c>
      <c r="AV633">
        <v>1.0654067E-2</v>
      </c>
      <c r="AW633" t="s">
        <v>6313</v>
      </c>
      <c r="AX633">
        <v>-46.902000000000001</v>
      </c>
      <c r="AY633">
        <v>196702000</v>
      </c>
      <c r="AZ633">
        <v>42.921999999999997</v>
      </c>
      <c r="BA633">
        <v>51.724857</v>
      </c>
      <c r="BB633">
        <v>3.1251411</v>
      </c>
      <c r="BC633">
        <v>6.0418553999999999E-2</v>
      </c>
      <c r="BD633">
        <v>67.735793999999999</v>
      </c>
      <c r="BE633">
        <v>-12.885795999999999</v>
      </c>
      <c r="BF633">
        <v>-0.19023614</v>
      </c>
      <c r="BG633">
        <v>10789104640</v>
      </c>
      <c r="BH633">
        <v>1.2778993999999999</v>
      </c>
      <c r="BI633">
        <v>15</v>
      </c>
      <c r="BJ633">
        <v>0</v>
      </c>
      <c r="BK633" t="b">
        <v>0</v>
      </c>
      <c r="BL633">
        <v>2</v>
      </c>
      <c r="BM633">
        <v>1186147800000</v>
      </c>
      <c r="BN633" t="s">
        <v>2940</v>
      </c>
    </row>
    <row r="634" spans="1:66" x14ac:dyDescent="0.2">
      <c r="A634" t="s">
        <v>2942</v>
      </c>
      <c r="C634" t="s">
        <v>142</v>
      </c>
      <c r="D634" t="s">
        <v>143</v>
      </c>
      <c r="E634" t="s">
        <v>162</v>
      </c>
      <c r="F634" t="b">
        <v>1</v>
      </c>
      <c r="G634" t="s">
        <v>48</v>
      </c>
      <c r="H634" t="s">
        <v>163</v>
      </c>
      <c r="I634" t="s">
        <v>3173</v>
      </c>
      <c r="J634" t="s">
        <v>2943</v>
      </c>
      <c r="K634" t="s">
        <v>3174</v>
      </c>
      <c r="L634" t="s">
        <v>146</v>
      </c>
      <c r="M634" t="s">
        <v>147</v>
      </c>
      <c r="N634">
        <v>-14400000</v>
      </c>
      <c r="O634" t="s">
        <v>148</v>
      </c>
      <c r="P634" t="b">
        <v>0</v>
      </c>
      <c r="Q634">
        <v>0.46000050999999997</v>
      </c>
      <c r="R634">
        <v>5.7716503000000001</v>
      </c>
      <c r="S634">
        <v>1589486401</v>
      </c>
      <c r="T634">
        <v>8.43</v>
      </c>
      <c r="U634">
        <v>8.5399999999999991</v>
      </c>
      <c r="V634" t="s">
        <v>3175</v>
      </c>
      <c r="W634">
        <v>7.58</v>
      </c>
      <c r="X634">
        <v>20752696</v>
      </c>
      <c r="Y634">
        <v>7.97</v>
      </c>
      <c r="Z634">
        <v>8.57</v>
      </c>
      <c r="AA634">
        <v>8.58</v>
      </c>
      <c r="AB634">
        <v>29</v>
      </c>
      <c r="AC634">
        <v>29</v>
      </c>
      <c r="AD634" t="s">
        <v>164</v>
      </c>
      <c r="AE634" t="s">
        <v>48</v>
      </c>
      <c r="AF634">
        <v>7.74</v>
      </c>
      <c r="AG634">
        <v>5523282</v>
      </c>
      <c r="AH634">
        <v>14730362</v>
      </c>
      <c r="AI634">
        <v>1.7900004</v>
      </c>
      <c r="AJ634">
        <v>0.2695784</v>
      </c>
      <c r="AK634" t="s">
        <v>3176</v>
      </c>
      <c r="AL634">
        <v>-10.459999</v>
      </c>
      <c r="AM634">
        <v>-0.55373209999999995</v>
      </c>
      <c r="AN634">
        <v>6.64</v>
      </c>
      <c r="AO634">
        <v>18.89</v>
      </c>
      <c r="AP634">
        <v>1560384000</v>
      </c>
      <c r="AR634">
        <v>1487692740</v>
      </c>
      <c r="AS634">
        <v>1488214800</v>
      </c>
      <c r="AT634">
        <v>0.3</v>
      </c>
      <c r="AV634">
        <v>3.7641156000000002E-2</v>
      </c>
      <c r="AW634" t="s">
        <v>6313</v>
      </c>
      <c r="AX634">
        <v>-3.9420000000000002</v>
      </c>
      <c r="AY634">
        <v>1010099968</v>
      </c>
      <c r="AZ634">
        <v>33.843000000000004</v>
      </c>
      <c r="BA634">
        <v>9.7448569999999997</v>
      </c>
      <c r="BB634">
        <v>-1.3148565000000001</v>
      </c>
      <c r="BC634">
        <v>-0.13492825999999999</v>
      </c>
      <c r="BD634">
        <v>14.074058000000001</v>
      </c>
      <c r="BE634">
        <v>-5.6440573000000001</v>
      </c>
      <c r="BF634">
        <v>-0.40102559999999998</v>
      </c>
      <c r="BG634">
        <v>8302041088</v>
      </c>
      <c r="BH634">
        <v>0.24909142000000001</v>
      </c>
      <c r="BI634">
        <v>15</v>
      </c>
      <c r="BJ634">
        <v>0</v>
      </c>
      <c r="BK634" t="b">
        <v>0</v>
      </c>
      <c r="BL634">
        <v>2</v>
      </c>
      <c r="BM634">
        <v>870960600000</v>
      </c>
      <c r="BN634" t="s">
        <v>2942</v>
      </c>
    </row>
    <row r="635" spans="1:66" x14ac:dyDescent="0.2">
      <c r="A635" t="s">
        <v>2944</v>
      </c>
      <c r="C635" t="s">
        <v>142</v>
      </c>
      <c r="D635" t="s">
        <v>143</v>
      </c>
      <c r="E635" t="s">
        <v>162</v>
      </c>
      <c r="F635" t="b">
        <v>1</v>
      </c>
      <c r="G635" t="s">
        <v>48</v>
      </c>
      <c r="H635" t="s">
        <v>163</v>
      </c>
      <c r="I635" t="s">
        <v>3177</v>
      </c>
      <c r="J635" t="s">
        <v>2945</v>
      </c>
      <c r="K635" t="s">
        <v>3178</v>
      </c>
      <c r="L635" t="s">
        <v>146</v>
      </c>
      <c r="M635" t="s">
        <v>147</v>
      </c>
      <c r="N635">
        <v>-14400000</v>
      </c>
      <c r="O635" t="s">
        <v>148</v>
      </c>
      <c r="P635" t="b">
        <v>0</v>
      </c>
      <c r="Q635">
        <v>0.18999958</v>
      </c>
      <c r="R635">
        <v>2.2458580000000001</v>
      </c>
      <c r="S635">
        <v>1589486401</v>
      </c>
      <c r="T635">
        <v>8.65</v>
      </c>
      <c r="U635">
        <v>8.66</v>
      </c>
      <c r="V635" t="s">
        <v>3179</v>
      </c>
      <c r="W635">
        <v>8.41</v>
      </c>
      <c r="X635">
        <v>4531223</v>
      </c>
      <c r="Y635">
        <v>8.4600000000000009</v>
      </c>
      <c r="Z635">
        <v>8.6999999999999993</v>
      </c>
      <c r="AA635">
        <v>8.73</v>
      </c>
      <c r="AB635">
        <v>31</v>
      </c>
      <c r="AC635">
        <v>18</v>
      </c>
      <c r="AD635" t="s">
        <v>164</v>
      </c>
      <c r="AE635" t="s">
        <v>3180</v>
      </c>
      <c r="AF635">
        <v>8.4499999999999993</v>
      </c>
      <c r="AG635">
        <v>4111062</v>
      </c>
      <c r="AH635">
        <v>2948712</v>
      </c>
      <c r="AI635">
        <v>2.4499998000000001</v>
      </c>
      <c r="AJ635">
        <v>0.39516127000000001</v>
      </c>
      <c r="AK635" t="s">
        <v>3181</v>
      </c>
      <c r="AL635">
        <v>-2.3500003999999999</v>
      </c>
      <c r="AM635">
        <v>-0.2136364</v>
      </c>
      <c r="AN635">
        <v>6.2</v>
      </c>
      <c r="AO635">
        <v>11</v>
      </c>
      <c r="AP635">
        <v>1580774400</v>
      </c>
      <c r="AT635">
        <v>1.6759999999999999</v>
      </c>
      <c r="AU635">
        <v>71.4876</v>
      </c>
      <c r="AV635">
        <v>0.19810875</v>
      </c>
      <c r="AW635" t="s">
        <v>6313</v>
      </c>
      <c r="AX635">
        <v>0.121</v>
      </c>
      <c r="AY635">
        <v>895337024</v>
      </c>
      <c r="AZ635">
        <v>2.0529999999999999</v>
      </c>
      <c r="BA635">
        <v>8.1657139999999995</v>
      </c>
      <c r="BB635">
        <v>0.48428535</v>
      </c>
      <c r="BC635">
        <v>5.9307165000000002E-2</v>
      </c>
      <c r="BD635">
        <v>9.2507249999999992</v>
      </c>
      <c r="BE635">
        <v>-0.60072519999999996</v>
      </c>
      <c r="BF635">
        <v>-6.4938170000000003E-2</v>
      </c>
      <c r="BG635">
        <v>7583419904</v>
      </c>
      <c r="BH635">
        <v>4.2133459999999996</v>
      </c>
      <c r="BI635">
        <v>15</v>
      </c>
      <c r="BJ635">
        <v>0</v>
      </c>
      <c r="BK635" t="b">
        <v>0</v>
      </c>
      <c r="BL635">
        <v>2</v>
      </c>
      <c r="BM635">
        <v>962371800000</v>
      </c>
      <c r="BN635" t="s">
        <v>2944</v>
      </c>
    </row>
    <row r="636" spans="1:66" x14ac:dyDescent="0.2">
      <c r="A636" t="s">
        <v>2946</v>
      </c>
      <c r="C636" t="s">
        <v>142</v>
      </c>
      <c r="D636" t="s">
        <v>143</v>
      </c>
      <c r="E636" t="s">
        <v>162</v>
      </c>
      <c r="F636" t="b">
        <v>1</v>
      </c>
      <c r="G636" t="s">
        <v>48</v>
      </c>
      <c r="H636" t="s">
        <v>163</v>
      </c>
      <c r="I636" t="s">
        <v>2947</v>
      </c>
      <c r="J636" t="s">
        <v>2947</v>
      </c>
      <c r="K636" t="s">
        <v>3182</v>
      </c>
      <c r="L636" t="s">
        <v>146</v>
      </c>
      <c r="M636" t="s">
        <v>147</v>
      </c>
      <c r="N636">
        <v>-14400000</v>
      </c>
      <c r="O636" t="s">
        <v>148</v>
      </c>
      <c r="P636" t="b">
        <v>0</v>
      </c>
      <c r="Q636">
        <v>-0.12000084</v>
      </c>
      <c r="R636">
        <v>-0.63932250000000002</v>
      </c>
      <c r="S636">
        <v>1589486401</v>
      </c>
      <c r="T636">
        <v>18.649999999999999</v>
      </c>
      <c r="U636">
        <v>18.989999999999998</v>
      </c>
      <c r="V636" t="s">
        <v>3183</v>
      </c>
      <c r="W636">
        <v>18.2</v>
      </c>
      <c r="X636">
        <v>5372245</v>
      </c>
      <c r="Y636">
        <v>18.77</v>
      </c>
      <c r="Z636">
        <v>0</v>
      </c>
      <c r="AA636">
        <v>19.98</v>
      </c>
      <c r="AB636">
        <v>11</v>
      </c>
      <c r="AC636">
        <v>12</v>
      </c>
      <c r="AD636" t="s">
        <v>164</v>
      </c>
      <c r="AE636" t="s">
        <v>48</v>
      </c>
      <c r="AF636">
        <v>18.52</v>
      </c>
      <c r="AG636">
        <v>10596625</v>
      </c>
      <c r="AH636">
        <v>4971987</v>
      </c>
      <c r="AI636">
        <v>5.5899989999999997</v>
      </c>
      <c r="AJ636">
        <v>0.42802444000000001</v>
      </c>
      <c r="AK636" t="s">
        <v>3184</v>
      </c>
      <c r="AL636">
        <v>-8.77</v>
      </c>
      <c r="AM636">
        <v>-0.31983953999999998</v>
      </c>
      <c r="AN636">
        <v>13.06</v>
      </c>
      <c r="AO636">
        <v>27.42</v>
      </c>
      <c r="AP636">
        <v>1590624000</v>
      </c>
      <c r="AQ636">
        <v>1588277403</v>
      </c>
      <c r="AR636">
        <v>1595608200</v>
      </c>
      <c r="AS636">
        <v>1595953800</v>
      </c>
      <c r="AT636">
        <v>0.38</v>
      </c>
      <c r="AU636">
        <v>16.359649999999998</v>
      </c>
      <c r="AV636">
        <v>2.0245071999999999E-2</v>
      </c>
      <c r="AW636" t="s">
        <v>6313</v>
      </c>
      <c r="AX636">
        <v>1.1399999999999999</v>
      </c>
      <c r="AY636">
        <v>398576000</v>
      </c>
      <c r="AZ636">
        <v>5.44</v>
      </c>
      <c r="BA636">
        <v>19.326000000000001</v>
      </c>
      <c r="BB636">
        <v>-0.67600059999999995</v>
      </c>
      <c r="BC636">
        <v>-3.4978813999999997E-2</v>
      </c>
      <c r="BD636">
        <v>17.109493000000001</v>
      </c>
      <c r="BE636">
        <v>1.5405063999999999</v>
      </c>
      <c r="BF636">
        <v>9.0038106000000007E-2</v>
      </c>
      <c r="BG636">
        <v>7433442304</v>
      </c>
      <c r="BH636">
        <v>3.4283087000000001</v>
      </c>
      <c r="BI636">
        <v>15</v>
      </c>
      <c r="BJ636">
        <v>0</v>
      </c>
      <c r="BK636" t="b">
        <v>0</v>
      </c>
      <c r="BL636">
        <v>2</v>
      </c>
      <c r="BM636">
        <v>634487400000</v>
      </c>
      <c r="BN636" t="s">
        <v>2946</v>
      </c>
    </row>
    <row r="637" spans="1:66" x14ac:dyDescent="0.2">
      <c r="A637" t="s">
        <v>2948</v>
      </c>
      <c r="C637" t="s">
        <v>142</v>
      </c>
      <c r="D637" t="s">
        <v>143</v>
      </c>
      <c r="E637" t="s">
        <v>162</v>
      </c>
      <c r="F637" t="b">
        <v>1</v>
      </c>
      <c r="G637" t="s">
        <v>48</v>
      </c>
      <c r="H637" t="s">
        <v>163</v>
      </c>
      <c r="I637" t="s">
        <v>3185</v>
      </c>
      <c r="J637" t="s">
        <v>2949</v>
      </c>
      <c r="K637" t="s">
        <v>3186</v>
      </c>
      <c r="L637" t="s">
        <v>146</v>
      </c>
      <c r="M637" t="s">
        <v>147</v>
      </c>
      <c r="N637">
        <v>-14400000</v>
      </c>
      <c r="O637" t="s">
        <v>148</v>
      </c>
      <c r="P637" t="b">
        <v>0</v>
      </c>
      <c r="Q637">
        <v>-0.47440146999999999</v>
      </c>
      <c r="R637">
        <v>-2.0748476999999999</v>
      </c>
      <c r="S637">
        <v>1589485821</v>
      </c>
      <c r="T637">
        <v>22.39</v>
      </c>
      <c r="U637">
        <v>22.719899999999999</v>
      </c>
      <c r="V637" t="s">
        <v>3187</v>
      </c>
      <c r="W637">
        <v>22.19</v>
      </c>
      <c r="X637">
        <v>11257</v>
      </c>
      <c r="Y637">
        <v>22.8644</v>
      </c>
      <c r="Z637">
        <v>0</v>
      </c>
      <c r="AA637">
        <v>22.72</v>
      </c>
      <c r="AB637">
        <v>8</v>
      </c>
      <c r="AC637">
        <v>9</v>
      </c>
      <c r="AD637" t="s">
        <v>164</v>
      </c>
      <c r="AE637" t="s">
        <v>48</v>
      </c>
      <c r="AF637">
        <v>23.11</v>
      </c>
      <c r="AG637">
        <v>32194</v>
      </c>
      <c r="AH637">
        <v>18169</v>
      </c>
      <c r="AI637">
        <v>6.2199992999999996</v>
      </c>
      <c r="AJ637">
        <v>0.38466293000000001</v>
      </c>
      <c r="AK637" t="s">
        <v>3188</v>
      </c>
      <c r="AL637">
        <v>-4.6650010000000002</v>
      </c>
      <c r="AM637">
        <v>-0.17242657</v>
      </c>
      <c r="AN637">
        <v>16.170000000000002</v>
      </c>
      <c r="AO637">
        <v>27.055</v>
      </c>
      <c r="AP637">
        <v>1594771200</v>
      </c>
      <c r="AT637">
        <v>0.84</v>
      </c>
      <c r="AU637">
        <v>29.853332999999999</v>
      </c>
      <c r="AV637">
        <v>3.6738331999999999E-2</v>
      </c>
      <c r="AW637" t="s">
        <v>6313</v>
      </c>
      <c r="AX637">
        <v>0.75</v>
      </c>
      <c r="AY637">
        <v>0</v>
      </c>
      <c r="AZ637">
        <v>11.192</v>
      </c>
      <c r="BA637">
        <v>22.538461999999999</v>
      </c>
      <c r="BB637">
        <v>-0.14846229999999999</v>
      </c>
      <c r="BC637">
        <v>-6.5870644000000002E-3</v>
      </c>
      <c r="BD637">
        <v>24.674188999999998</v>
      </c>
      <c r="BE637">
        <v>-2.2841892000000001</v>
      </c>
      <c r="BF637">
        <v>-9.2574039999999996E-2</v>
      </c>
      <c r="BG637">
        <v>7309842432</v>
      </c>
      <c r="BH637">
        <v>2.0005359999999999</v>
      </c>
      <c r="BI637">
        <v>15</v>
      </c>
      <c r="BJ637">
        <v>0</v>
      </c>
      <c r="BK637" t="b">
        <v>0</v>
      </c>
      <c r="BL637">
        <v>2</v>
      </c>
      <c r="BM637">
        <v>1502285400000</v>
      </c>
      <c r="BN637" t="s">
        <v>2948</v>
      </c>
    </row>
    <row r="638" spans="1:66" x14ac:dyDescent="0.2">
      <c r="A638" t="s">
        <v>2950</v>
      </c>
      <c r="C638" t="s">
        <v>142</v>
      </c>
      <c r="D638" t="s">
        <v>143</v>
      </c>
      <c r="E638" t="s">
        <v>162</v>
      </c>
      <c r="F638" t="b">
        <v>1</v>
      </c>
      <c r="G638" t="s">
        <v>48</v>
      </c>
      <c r="H638" t="s">
        <v>163</v>
      </c>
      <c r="I638" t="s">
        <v>3189</v>
      </c>
      <c r="J638" t="s">
        <v>2951</v>
      </c>
      <c r="K638" t="s">
        <v>3190</v>
      </c>
      <c r="L638" t="s">
        <v>146</v>
      </c>
      <c r="M638" t="s">
        <v>147</v>
      </c>
      <c r="N638">
        <v>-14400000</v>
      </c>
      <c r="O638" t="s">
        <v>148</v>
      </c>
      <c r="P638" t="b">
        <v>0</v>
      </c>
      <c r="Q638">
        <v>1.0700035000000001</v>
      </c>
      <c r="R638">
        <v>2.7966638000000001</v>
      </c>
      <c r="S638">
        <v>1589486401</v>
      </c>
      <c r="T638">
        <v>39.33</v>
      </c>
      <c r="U638">
        <v>39.380000000000003</v>
      </c>
      <c r="V638" t="s">
        <v>6276</v>
      </c>
      <c r="W638">
        <v>36.549999999999997</v>
      </c>
      <c r="X638">
        <v>589900</v>
      </c>
      <c r="Y638">
        <v>38.26</v>
      </c>
      <c r="Z638">
        <v>39.17</v>
      </c>
      <c r="AA638">
        <v>39.24</v>
      </c>
      <c r="AB638">
        <v>8</v>
      </c>
      <c r="AC638">
        <v>10</v>
      </c>
      <c r="AD638" t="s">
        <v>164</v>
      </c>
      <c r="AE638" t="s">
        <v>48</v>
      </c>
      <c r="AF638">
        <v>36.880000000000003</v>
      </c>
      <c r="AG638">
        <v>549506</v>
      </c>
      <c r="AH638">
        <v>418162</v>
      </c>
      <c r="AI638">
        <v>13.940002</v>
      </c>
      <c r="AJ638">
        <v>0.54903519999999995</v>
      </c>
      <c r="AK638" t="s">
        <v>3191</v>
      </c>
      <c r="AL638">
        <v>-31.689995</v>
      </c>
      <c r="AM638">
        <v>-0.44621230000000001</v>
      </c>
      <c r="AN638">
        <v>25.39</v>
      </c>
      <c r="AO638">
        <v>71.02</v>
      </c>
      <c r="AP638">
        <v>1589414400</v>
      </c>
      <c r="AT638">
        <v>0.39900000000000002</v>
      </c>
      <c r="AU638">
        <v>18.800191999999999</v>
      </c>
      <c r="AV638">
        <v>1.0428646999999999E-2</v>
      </c>
      <c r="AW638" t="s">
        <v>6313</v>
      </c>
      <c r="AX638">
        <v>2.0920000000000001</v>
      </c>
      <c r="AY638">
        <v>182656000</v>
      </c>
      <c r="AZ638">
        <v>-8.0990000000000002</v>
      </c>
      <c r="BA638">
        <v>42.431713000000002</v>
      </c>
      <c r="BB638">
        <v>-3.1017112999999998</v>
      </c>
      <c r="BC638">
        <v>-7.309889E-2</v>
      </c>
      <c r="BD638">
        <v>55.402755999999997</v>
      </c>
      <c r="BE638">
        <v>-16.072754</v>
      </c>
      <c r="BF638">
        <v>-0.29010750000000002</v>
      </c>
      <c r="BG638">
        <v>7250840064</v>
      </c>
      <c r="BH638">
        <v>-4.8561553999999996</v>
      </c>
      <c r="BI638">
        <v>15</v>
      </c>
      <c r="BJ638">
        <v>0</v>
      </c>
      <c r="BK638" t="b">
        <v>0</v>
      </c>
      <c r="BL638">
        <v>2</v>
      </c>
      <c r="BM638">
        <v>1049981400000</v>
      </c>
      <c r="BN638" t="s">
        <v>2950</v>
      </c>
    </row>
    <row r="639" spans="1:66" x14ac:dyDescent="0.2">
      <c r="A639" t="s">
        <v>2952</v>
      </c>
      <c r="C639" t="s">
        <v>142</v>
      </c>
      <c r="D639" t="s">
        <v>143</v>
      </c>
      <c r="E639" t="s">
        <v>162</v>
      </c>
      <c r="F639" t="b">
        <v>1</v>
      </c>
      <c r="G639" t="s">
        <v>48</v>
      </c>
      <c r="H639" t="s">
        <v>163</v>
      </c>
      <c r="I639" t="s">
        <v>3192</v>
      </c>
      <c r="J639" t="s">
        <v>2953</v>
      </c>
      <c r="K639" t="s">
        <v>3193</v>
      </c>
      <c r="L639" t="s">
        <v>146</v>
      </c>
      <c r="M639" t="s">
        <v>147</v>
      </c>
      <c r="N639">
        <v>-14400000</v>
      </c>
      <c r="O639" t="s">
        <v>148</v>
      </c>
      <c r="P639" t="b">
        <v>0</v>
      </c>
      <c r="Q639">
        <v>1.0699997000000001</v>
      </c>
      <c r="R639">
        <v>4.4288069999999999</v>
      </c>
      <c r="S639">
        <v>1589486401</v>
      </c>
      <c r="T639">
        <v>25.23</v>
      </c>
      <c r="U639">
        <v>25.25</v>
      </c>
      <c r="V639" t="s">
        <v>6599</v>
      </c>
      <c r="W639">
        <v>23.22</v>
      </c>
      <c r="X639">
        <v>3291430</v>
      </c>
      <c r="Y639">
        <v>24.16</v>
      </c>
      <c r="Z639">
        <v>25.07</v>
      </c>
      <c r="AA639">
        <v>25.4</v>
      </c>
      <c r="AB639">
        <v>11</v>
      </c>
      <c r="AC639">
        <v>8</v>
      </c>
      <c r="AD639" t="s">
        <v>164</v>
      </c>
      <c r="AE639" t="s">
        <v>48</v>
      </c>
      <c r="AF639">
        <v>23.84</v>
      </c>
      <c r="AG639">
        <v>3398766</v>
      </c>
      <c r="AH639">
        <v>4436137</v>
      </c>
      <c r="AI639">
        <v>3.7299994999999999</v>
      </c>
      <c r="AJ639">
        <v>0.17348835000000001</v>
      </c>
      <c r="AK639" t="s">
        <v>3194</v>
      </c>
      <c r="AL639">
        <v>-19.16</v>
      </c>
      <c r="AM639">
        <v>-0.43162873000000002</v>
      </c>
      <c r="AN639">
        <v>21.5</v>
      </c>
      <c r="AO639">
        <v>44.39</v>
      </c>
      <c r="AP639">
        <v>1590624000</v>
      </c>
      <c r="AQ639">
        <v>1588674600</v>
      </c>
      <c r="AR639">
        <v>1596126600</v>
      </c>
      <c r="AS639">
        <v>1596472200</v>
      </c>
      <c r="AT639">
        <v>1.84</v>
      </c>
      <c r="AU639">
        <v>7.6967660000000002</v>
      </c>
      <c r="AV639">
        <v>7.6158939999999994E-2</v>
      </c>
      <c r="AW639" t="s">
        <v>6313</v>
      </c>
      <c r="AX639">
        <v>3.278</v>
      </c>
      <c r="AY639">
        <v>259255008</v>
      </c>
      <c r="AZ639">
        <v>44.298999999999999</v>
      </c>
      <c r="BA639">
        <v>28.74</v>
      </c>
      <c r="BB639">
        <v>-3.5100001999999999</v>
      </c>
      <c r="BC639">
        <v>-0.12212945</v>
      </c>
      <c r="BD639">
        <v>35.774419999999999</v>
      </c>
      <c r="BE639">
        <v>-10.544422000000001</v>
      </c>
      <c r="BF639">
        <v>-0.29474752999999998</v>
      </c>
      <c r="BG639">
        <v>6541003776</v>
      </c>
      <c r="BH639">
        <v>0.56953883000000005</v>
      </c>
      <c r="BI639">
        <v>15</v>
      </c>
      <c r="BJ639">
        <v>0</v>
      </c>
      <c r="BK639" t="b">
        <v>0</v>
      </c>
      <c r="BL639">
        <v>2</v>
      </c>
      <c r="BM639">
        <v>1435152600000</v>
      </c>
      <c r="BN639" t="s">
        <v>2952</v>
      </c>
    </row>
    <row r="640" spans="1:66" x14ac:dyDescent="0.2">
      <c r="A640" t="s">
        <v>2954</v>
      </c>
      <c r="C640" t="s">
        <v>142</v>
      </c>
      <c r="D640" t="s">
        <v>143</v>
      </c>
      <c r="E640" t="s">
        <v>162</v>
      </c>
      <c r="F640" t="b">
        <v>1</v>
      </c>
      <c r="G640" t="s">
        <v>48</v>
      </c>
      <c r="H640" t="s">
        <v>163</v>
      </c>
      <c r="I640" t="s">
        <v>3195</v>
      </c>
      <c r="J640" t="s">
        <v>2955</v>
      </c>
      <c r="K640" t="s">
        <v>3196</v>
      </c>
      <c r="L640" t="s">
        <v>146</v>
      </c>
      <c r="M640" t="s">
        <v>147</v>
      </c>
      <c r="N640">
        <v>-14400000</v>
      </c>
      <c r="O640" t="s">
        <v>148</v>
      </c>
      <c r="P640" t="b">
        <v>0</v>
      </c>
      <c r="Q640">
        <v>0.38000107</v>
      </c>
      <c r="R640">
        <v>1.7343727</v>
      </c>
      <c r="S640">
        <v>1589486401</v>
      </c>
      <c r="T640">
        <v>22.29</v>
      </c>
      <c r="U640">
        <v>22.4</v>
      </c>
      <c r="V640" t="s">
        <v>3197</v>
      </c>
      <c r="W640">
        <v>20.5</v>
      </c>
      <c r="X640">
        <v>861730</v>
      </c>
      <c r="Y640">
        <v>21.91</v>
      </c>
      <c r="Z640">
        <v>0</v>
      </c>
      <c r="AA640">
        <v>25</v>
      </c>
      <c r="AB640">
        <v>8</v>
      </c>
      <c r="AC640">
        <v>8</v>
      </c>
      <c r="AD640" t="s">
        <v>164</v>
      </c>
      <c r="AE640" t="s">
        <v>48</v>
      </c>
      <c r="AF640">
        <v>21.56</v>
      </c>
      <c r="AG640">
        <v>1119204</v>
      </c>
      <c r="AH640">
        <v>698000</v>
      </c>
      <c r="AI640">
        <v>7.090001</v>
      </c>
      <c r="AJ640">
        <v>0.46644743999999999</v>
      </c>
      <c r="AK640" t="s">
        <v>3735</v>
      </c>
      <c r="AL640">
        <v>-11.379996999999999</v>
      </c>
      <c r="AM640">
        <v>-0.33798625999999998</v>
      </c>
      <c r="AN640">
        <v>15.2</v>
      </c>
      <c r="AO640">
        <v>33.67</v>
      </c>
      <c r="AP640">
        <v>1589760000</v>
      </c>
      <c r="AT640">
        <v>1.0569999999999999</v>
      </c>
      <c r="AU640">
        <v>21.087983999999999</v>
      </c>
      <c r="AV640">
        <v>4.8242815000000001E-2</v>
      </c>
      <c r="AW640" t="s">
        <v>6313</v>
      </c>
      <c r="AX640">
        <v>1.0569999999999999</v>
      </c>
      <c r="AY640">
        <v>263196992</v>
      </c>
      <c r="AZ640">
        <v>7.9269999999999996</v>
      </c>
      <c r="BA640">
        <v>22.200285000000001</v>
      </c>
      <c r="BB640">
        <v>8.9715959999999997E-2</v>
      </c>
      <c r="BC640">
        <v>4.0412075000000004E-3</v>
      </c>
      <c r="BD640">
        <v>25.555508</v>
      </c>
      <c r="BE640">
        <v>-3.2655067</v>
      </c>
      <c r="BF640">
        <v>-0.12778094000000001</v>
      </c>
      <c r="BG640">
        <v>5866661376</v>
      </c>
      <c r="BH640">
        <v>2.8119087</v>
      </c>
      <c r="BI640">
        <v>15</v>
      </c>
      <c r="BJ640">
        <v>0</v>
      </c>
      <c r="BK640" t="b">
        <v>0</v>
      </c>
      <c r="BL640">
        <v>2</v>
      </c>
      <c r="BM640">
        <v>748618200000</v>
      </c>
      <c r="BN640" t="s">
        <v>2954</v>
      </c>
    </row>
    <row r="641" spans="1:66" x14ac:dyDescent="0.2">
      <c r="A641" t="s">
        <v>2956</v>
      </c>
      <c r="C641" t="s">
        <v>142</v>
      </c>
      <c r="D641" t="s">
        <v>143</v>
      </c>
      <c r="E641" t="s">
        <v>162</v>
      </c>
      <c r="F641" t="b">
        <v>1</v>
      </c>
      <c r="G641" t="s">
        <v>48</v>
      </c>
      <c r="H641" t="s">
        <v>163</v>
      </c>
      <c r="I641" t="s">
        <v>2957</v>
      </c>
      <c r="J641" t="s">
        <v>2957</v>
      </c>
      <c r="K641" t="s">
        <v>3198</v>
      </c>
      <c r="L641" t="s">
        <v>146</v>
      </c>
      <c r="M641" t="s">
        <v>147</v>
      </c>
      <c r="N641">
        <v>-14400000</v>
      </c>
      <c r="O641" t="s">
        <v>148</v>
      </c>
      <c r="P641" t="b">
        <v>0</v>
      </c>
      <c r="Q641">
        <v>-0.42000103</v>
      </c>
      <c r="R641">
        <v>-2.5656750000000001</v>
      </c>
      <c r="S641">
        <v>1589486401</v>
      </c>
      <c r="T641">
        <v>15.95</v>
      </c>
      <c r="U641">
        <v>16.215</v>
      </c>
      <c r="V641" t="s">
        <v>3199</v>
      </c>
      <c r="W641">
        <v>15.5</v>
      </c>
      <c r="X641">
        <v>6068640</v>
      </c>
      <c r="Y641">
        <v>16.37</v>
      </c>
      <c r="Z641">
        <v>0</v>
      </c>
      <c r="AA641">
        <v>18.5</v>
      </c>
      <c r="AB641">
        <v>9</v>
      </c>
      <c r="AC641">
        <v>8</v>
      </c>
      <c r="AD641" t="s">
        <v>164</v>
      </c>
      <c r="AE641" t="s">
        <v>48</v>
      </c>
      <c r="AF641">
        <v>17.27</v>
      </c>
      <c r="AG641">
        <v>6571504</v>
      </c>
      <c r="AH641">
        <v>8399737</v>
      </c>
      <c r="AI641">
        <v>4.8</v>
      </c>
      <c r="AJ641">
        <v>0.43049330000000002</v>
      </c>
      <c r="AK641" t="s">
        <v>3200</v>
      </c>
      <c r="AL641">
        <v>-16.02</v>
      </c>
      <c r="AM641">
        <v>-0.50109479999999995</v>
      </c>
      <c r="AN641">
        <v>11.15</v>
      </c>
      <c r="AO641">
        <v>31.97</v>
      </c>
      <c r="AW641" t="s">
        <v>6313</v>
      </c>
      <c r="AX641">
        <v>-5.3570000000000002</v>
      </c>
      <c r="AY641">
        <v>354727008</v>
      </c>
      <c r="AZ641">
        <v>3.0150000000000001</v>
      </c>
      <c r="BA641">
        <v>16.416285999999999</v>
      </c>
      <c r="BB641">
        <v>-0.46628666000000002</v>
      </c>
      <c r="BC641">
        <v>-2.8403906E-2</v>
      </c>
      <c r="BD641">
        <v>23.722536000000002</v>
      </c>
      <c r="BE641">
        <v>-7.7725362999999996</v>
      </c>
      <c r="BF641">
        <v>-0.32764357</v>
      </c>
      <c r="BG641">
        <v>5653094400</v>
      </c>
      <c r="BH641">
        <v>5.2902155000000004</v>
      </c>
      <c r="BI641">
        <v>15</v>
      </c>
      <c r="BJ641">
        <v>0</v>
      </c>
      <c r="BK641" t="b">
        <v>0</v>
      </c>
      <c r="BL641">
        <v>2</v>
      </c>
      <c r="BM641">
        <v>764951400000</v>
      </c>
      <c r="BN641" t="s">
        <v>2956</v>
      </c>
    </row>
    <row r="642" spans="1:66" x14ac:dyDescent="0.2">
      <c r="A642" t="s">
        <v>2958</v>
      </c>
      <c r="C642" t="s">
        <v>142</v>
      </c>
      <c r="D642" t="s">
        <v>143</v>
      </c>
      <c r="E642" t="s">
        <v>162</v>
      </c>
      <c r="F642" t="b">
        <v>1</v>
      </c>
      <c r="G642" t="s">
        <v>48</v>
      </c>
      <c r="H642" t="s">
        <v>163</v>
      </c>
      <c r="I642" t="s">
        <v>3201</v>
      </c>
      <c r="J642" t="s">
        <v>2959</v>
      </c>
      <c r="K642" t="s">
        <v>3202</v>
      </c>
      <c r="L642" t="s">
        <v>146</v>
      </c>
      <c r="M642" t="s">
        <v>147</v>
      </c>
      <c r="N642">
        <v>-14400000</v>
      </c>
      <c r="O642" t="s">
        <v>148</v>
      </c>
      <c r="P642" t="b">
        <v>0</v>
      </c>
      <c r="Q642">
        <v>-7.9999920000000002E-2</v>
      </c>
      <c r="R642">
        <v>-0.35460960000000002</v>
      </c>
      <c r="S642">
        <v>1589486401</v>
      </c>
      <c r="T642">
        <v>22.48</v>
      </c>
      <c r="U642">
        <v>22.64</v>
      </c>
      <c r="V642" t="s">
        <v>3203</v>
      </c>
      <c r="W642">
        <v>21.54</v>
      </c>
      <c r="X642">
        <v>824991</v>
      </c>
      <c r="Y642">
        <v>22.56</v>
      </c>
      <c r="Z642">
        <v>0</v>
      </c>
      <c r="AA642">
        <v>22.51</v>
      </c>
      <c r="AB642">
        <v>8</v>
      </c>
      <c r="AC642">
        <v>8</v>
      </c>
      <c r="AD642" t="s">
        <v>164</v>
      </c>
      <c r="AE642" t="s">
        <v>3204</v>
      </c>
      <c r="AF642">
        <v>22.03</v>
      </c>
      <c r="AG642">
        <v>715808</v>
      </c>
      <c r="AH642">
        <v>793250</v>
      </c>
      <c r="AI642">
        <v>6.2099989999999998</v>
      </c>
      <c r="AJ642">
        <v>0.38168400000000002</v>
      </c>
      <c r="AK642" t="s">
        <v>3205</v>
      </c>
      <c r="AL642">
        <v>-33.619999999999997</v>
      </c>
      <c r="AM642">
        <v>-0.59928700000000001</v>
      </c>
      <c r="AN642">
        <v>16.27</v>
      </c>
      <c r="AO642">
        <v>56.1</v>
      </c>
      <c r="AP642">
        <v>1586736000</v>
      </c>
      <c r="AW642" t="s">
        <v>6313</v>
      </c>
      <c r="AY642">
        <v>240456992</v>
      </c>
      <c r="BA642">
        <v>25.332000000000001</v>
      </c>
      <c r="BB642">
        <v>-2.8520012000000001</v>
      </c>
      <c r="BC642">
        <v>-0.11258492</v>
      </c>
      <c r="BD642">
        <v>43.02261</v>
      </c>
      <c r="BE642">
        <v>-20.54261</v>
      </c>
      <c r="BF642">
        <v>-0.47748404999999999</v>
      </c>
      <c r="BG642">
        <v>5405473280</v>
      </c>
      <c r="BI642">
        <v>15</v>
      </c>
      <c r="BJ642">
        <v>0</v>
      </c>
      <c r="BK642" t="b">
        <v>0</v>
      </c>
      <c r="BL642">
        <v>2</v>
      </c>
      <c r="BM642">
        <v>806765400000</v>
      </c>
      <c r="BN642" t="s">
        <v>2958</v>
      </c>
    </row>
    <row r="643" spans="1:66" x14ac:dyDescent="0.2">
      <c r="A643" t="s">
        <v>2960</v>
      </c>
      <c r="C643" t="s">
        <v>142</v>
      </c>
      <c r="D643" t="s">
        <v>143</v>
      </c>
      <c r="E643" t="s">
        <v>162</v>
      </c>
      <c r="F643" t="b">
        <v>1</v>
      </c>
      <c r="G643" t="s">
        <v>48</v>
      </c>
      <c r="H643" t="s">
        <v>163</v>
      </c>
      <c r="I643" t="s">
        <v>2961</v>
      </c>
      <c r="J643" t="s">
        <v>2961</v>
      </c>
      <c r="K643" t="s">
        <v>3206</v>
      </c>
      <c r="L643" t="s">
        <v>146</v>
      </c>
      <c r="M643" t="s">
        <v>147</v>
      </c>
      <c r="N643">
        <v>-14400000</v>
      </c>
      <c r="O643" t="s">
        <v>148</v>
      </c>
      <c r="P643" t="b">
        <v>0</v>
      </c>
      <c r="Q643">
        <v>0.33999825</v>
      </c>
      <c r="R643">
        <v>1.3997457</v>
      </c>
      <c r="S643">
        <v>1589486401</v>
      </c>
      <c r="T643">
        <v>24.63</v>
      </c>
      <c r="U643">
        <v>24.65</v>
      </c>
      <c r="V643" t="s">
        <v>3207</v>
      </c>
      <c r="W643">
        <v>23.05</v>
      </c>
      <c r="X643">
        <v>5643921</v>
      </c>
      <c r="Y643">
        <v>24.29</v>
      </c>
      <c r="Z643">
        <v>22.5</v>
      </c>
      <c r="AA643">
        <v>24.88</v>
      </c>
      <c r="AB643">
        <v>8</v>
      </c>
      <c r="AC643">
        <v>9</v>
      </c>
      <c r="AD643" t="s">
        <v>164</v>
      </c>
      <c r="AE643" t="s">
        <v>48</v>
      </c>
      <c r="AF643">
        <v>23.71</v>
      </c>
      <c r="AG643">
        <v>3544325</v>
      </c>
      <c r="AH643">
        <v>2829512</v>
      </c>
      <c r="AI643">
        <v>4.8999996000000001</v>
      </c>
      <c r="AJ643">
        <v>0.24835275000000001</v>
      </c>
      <c r="AK643" t="s">
        <v>3208</v>
      </c>
      <c r="AL643">
        <v>-30.520002000000002</v>
      </c>
      <c r="AM643">
        <v>-0.55339985999999997</v>
      </c>
      <c r="AN643">
        <v>19.73</v>
      </c>
      <c r="AO643">
        <v>55.15</v>
      </c>
      <c r="AP643">
        <v>1590710400</v>
      </c>
      <c r="AQ643">
        <v>1588797000</v>
      </c>
      <c r="AR643">
        <v>1596034740</v>
      </c>
      <c r="AS643">
        <v>1596470400</v>
      </c>
      <c r="AT643">
        <v>1.2</v>
      </c>
      <c r="AU643">
        <v>11.471821</v>
      </c>
      <c r="AV643">
        <v>4.9403045E-2</v>
      </c>
      <c r="AW643" t="s">
        <v>6313</v>
      </c>
      <c r="AX643">
        <v>2.1469999999999998</v>
      </c>
      <c r="AY643">
        <v>213796992</v>
      </c>
      <c r="AZ643">
        <v>12.76</v>
      </c>
      <c r="BA643">
        <v>27.481144</v>
      </c>
      <c r="BB643">
        <v>-2.8511448000000001</v>
      </c>
      <c r="BC643">
        <v>-0.10374912999999999</v>
      </c>
      <c r="BD643">
        <v>37.959710000000001</v>
      </c>
      <c r="BE643">
        <v>-13.32971</v>
      </c>
      <c r="BF643">
        <v>-0.35115417999999998</v>
      </c>
      <c r="BG643">
        <v>5265819648</v>
      </c>
      <c r="BH643">
        <v>1.9302505999999999</v>
      </c>
      <c r="BI643">
        <v>15</v>
      </c>
      <c r="BJ643">
        <v>0</v>
      </c>
      <c r="BK643" t="b">
        <v>0</v>
      </c>
      <c r="BL643">
        <v>2</v>
      </c>
      <c r="BM643">
        <v>1123767000000</v>
      </c>
      <c r="BN643" t="s">
        <v>2960</v>
      </c>
    </row>
    <row r="644" spans="1:66" x14ac:dyDescent="0.2">
      <c r="A644" t="s">
        <v>2962</v>
      </c>
      <c r="C644" t="s">
        <v>142</v>
      </c>
      <c r="D644" t="s">
        <v>143</v>
      </c>
      <c r="E644" t="s">
        <v>162</v>
      </c>
      <c r="F644" t="b">
        <v>1</v>
      </c>
      <c r="G644" t="s">
        <v>48</v>
      </c>
      <c r="H644" t="s">
        <v>163</v>
      </c>
      <c r="I644" t="s">
        <v>2963</v>
      </c>
      <c r="J644" t="s">
        <v>2963</v>
      </c>
      <c r="K644" t="s">
        <v>3209</v>
      </c>
      <c r="L644" t="s">
        <v>146</v>
      </c>
      <c r="M644" t="s">
        <v>147</v>
      </c>
      <c r="N644">
        <v>-14400000</v>
      </c>
      <c r="O644" t="s">
        <v>148</v>
      </c>
      <c r="P644" t="b">
        <v>0</v>
      </c>
      <c r="Q644">
        <v>0.34000015</v>
      </c>
      <c r="R644">
        <v>2.6920044000000001</v>
      </c>
      <c r="S644">
        <v>1589486401</v>
      </c>
      <c r="T644">
        <v>12.97</v>
      </c>
      <c r="U644">
        <v>13.4</v>
      </c>
      <c r="V644" t="s">
        <v>3210</v>
      </c>
      <c r="W644">
        <v>11.96</v>
      </c>
      <c r="X644">
        <v>4574423</v>
      </c>
      <c r="Y644">
        <v>12.63</v>
      </c>
      <c r="Z644">
        <v>11.97</v>
      </c>
      <c r="AA644">
        <v>14.8</v>
      </c>
      <c r="AB644">
        <v>8</v>
      </c>
      <c r="AC644">
        <v>13</v>
      </c>
      <c r="AD644" t="s">
        <v>164</v>
      </c>
      <c r="AE644" t="s">
        <v>48</v>
      </c>
      <c r="AF644">
        <v>12.28</v>
      </c>
      <c r="AG644">
        <v>7598414</v>
      </c>
      <c r="AH644">
        <v>5024725</v>
      </c>
      <c r="AI644">
        <v>6.07</v>
      </c>
      <c r="AJ644">
        <v>0.87971014000000003</v>
      </c>
      <c r="AK644" t="s">
        <v>3211</v>
      </c>
      <c r="AL644">
        <v>-30.8</v>
      </c>
      <c r="AM644">
        <v>-0.70367829999999998</v>
      </c>
      <c r="AN644">
        <v>6.9</v>
      </c>
      <c r="AO644">
        <v>43.77</v>
      </c>
      <c r="AP644">
        <v>1582243200</v>
      </c>
      <c r="AQ644">
        <v>1589193002</v>
      </c>
      <c r="AR644">
        <v>1596466740</v>
      </c>
      <c r="AS644">
        <v>1596816000</v>
      </c>
      <c r="AT644">
        <v>0.05</v>
      </c>
      <c r="AU644">
        <v>6.2355770000000001</v>
      </c>
      <c r="AV644">
        <v>3.9588282999999998E-3</v>
      </c>
      <c r="AW644" t="s">
        <v>6313</v>
      </c>
      <c r="AX644">
        <v>2.08</v>
      </c>
      <c r="AY644">
        <v>365152992</v>
      </c>
      <c r="AZ644">
        <v>18.338999999999999</v>
      </c>
      <c r="BA644">
        <v>11.872571000000001</v>
      </c>
      <c r="BB644">
        <v>1.0974292999999999</v>
      </c>
      <c r="BC644">
        <v>9.2434004E-2</v>
      </c>
      <c r="BD644">
        <v>23.245578999999999</v>
      </c>
      <c r="BE644">
        <v>-10.2755785</v>
      </c>
      <c r="BF644">
        <v>-0.44204443999999998</v>
      </c>
      <c r="BG644">
        <v>4736034304</v>
      </c>
      <c r="BH644">
        <v>0.70723592999999996</v>
      </c>
      <c r="BI644">
        <v>15</v>
      </c>
      <c r="BJ644">
        <v>0</v>
      </c>
      <c r="BK644" t="b">
        <v>0</v>
      </c>
      <c r="BL644">
        <v>2</v>
      </c>
      <c r="BM644">
        <v>1179235800000</v>
      </c>
      <c r="BN644" t="s">
        <v>2962</v>
      </c>
    </row>
    <row r="645" spans="1:66" x14ac:dyDescent="0.2">
      <c r="A645" t="s">
        <v>2964</v>
      </c>
      <c r="C645" t="s">
        <v>142</v>
      </c>
      <c r="D645" t="s">
        <v>143</v>
      </c>
      <c r="E645" t="s">
        <v>162</v>
      </c>
      <c r="F645" t="b">
        <v>1</v>
      </c>
      <c r="G645" t="s">
        <v>48</v>
      </c>
      <c r="H645" t="s">
        <v>145</v>
      </c>
      <c r="I645" t="s">
        <v>3212</v>
      </c>
      <c r="J645" t="s">
        <v>2965</v>
      </c>
      <c r="K645" t="s">
        <v>3213</v>
      </c>
      <c r="L645" t="s">
        <v>146</v>
      </c>
      <c r="M645" t="s">
        <v>147</v>
      </c>
      <c r="N645">
        <v>-14400000</v>
      </c>
      <c r="O645" t="s">
        <v>148</v>
      </c>
      <c r="P645" t="b">
        <v>0</v>
      </c>
      <c r="Q645">
        <v>1.2300013999999999</v>
      </c>
      <c r="R645">
        <v>4.6750340000000001</v>
      </c>
      <c r="S645">
        <v>1589486402</v>
      </c>
      <c r="T645">
        <v>27.54</v>
      </c>
      <c r="U645">
        <v>27.684999999999999</v>
      </c>
      <c r="V645" t="s">
        <v>3214</v>
      </c>
      <c r="W645">
        <v>25.07</v>
      </c>
      <c r="X645">
        <v>3819787</v>
      </c>
      <c r="Y645">
        <v>26.31</v>
      </c>
      <c r="Z645">
        <v>0</v>
      </c>
      <c r="AA645">
        <v>0</v>
      </c>
      <c r="AB645">
        <v>30</v>
      </c>
      <c r="AC645">
        <v>8</v>
      </c>
      <c r="AD645" t="s">
        <v>149</v>
      </c>
      <c r="AE645" t="s">
        <v>48</v>
      </c>
      <c r="AF645">
        <v>25.61</v>
      </c>
      <c r="AG645">
        <v>4208787</v>
      </c>
      <c r="AH645">
        <v>2884300</v>
      </c>
      <c r="AI645">
        <v>3.9600010000000001</v>
      </c>
      <c r="AJ645">
        <v>0.16793897999999999</v>
      </c>
      <c r="AK645" t="s">
        <v>3215</v>
      </c>
      <c r="AL645">
        <v>-24.939999</v>
      </c>
      <c r="AM645">
        <v>-0.47522863999999998</v>
      </c>
      <c r="AN645">
        <v>23.58</v>
      </c>
      <c r="AO645">
        <v>52.48</v>
      </c>
      <c r="AP645">
        <v>1590019200</v>
      </c>
      <c r="AQ645">
        <v>1563840000</v>
      </c>
      <c r="AR645">
        <v>1571702400</v>
      </c>
      <c r="AS645">
        <v>1572048000</v>
      </c>
      <c r="AT645">
        <v>1.32</v>
      </c>
      <c r="AU645">
        <v>8.5955060000000003</v>
      </c>
      <c r="AV645">
        <v>5.017104E-2</v>
      </c>
      <c r="AW645" t="s">
        <v>6313</v>
      </c>
      <c r="AX645">
        <v>3.2040000000000002</v>
      </c>
      <c r="AY645">
        <v>163862000</v>
      </c>
      <c r="AZ645">
        <v>42.148000000000003</v>
      </c>
      <c r="BA645">
        <v>28.795142999999999</v>
      </c>
      <c r="BB645">
        <v>-1.2551422000000001</v>
      </c>
      <c r="BC645">
        <v>-4.3588679999999998E-2</v>
      </c>
      <c r="BD645">
        <v>41.397537</v>
      </c>
      <c r="BE645">
        <v>-13.857536</v>
      </c>
      <c r="BF645">
        <v>-0.33474302</v>
      </c>
      <c r="BG645">
        <v>4512759808</v>
      </c>
      <c r="BH645">
        <v>0.65341179999999999</v>
      </c>
      <c r="BI645">
        <v>15</v>
      </c>
      <c r="BJ645">
        <v>0</v>
      </c>
      <c r="BK645" t="b">
        <v>0</v>
      </c>
      <c r="BL645">
        <v>2</v>
      </c>
      <c r="BM645">
        <v>322151400000</v>
      </c>
      <c r="BN645" t="s">
        <v>2964</v>
      </c>
    </row>
    <row r="646" spans="1:66" x14ac:dyDescent="0.2">
      <c r="A646" t="s">
        <v>2966</v>
      </c>
      <c r="C646" t="s">
        <v>142</v>
      </c>
      <c r="D646" t="s">
        <v>143</v>
      </c>
      <c r="E646" t="s">
        <v>162</v>
      </c>
      <c r="F646" t="b">
        <v>1</v>
      </c>
      <c r="G646" t="s">
        <v>48</v>
      </c>
      <c r="H646" t="s">
        <v>163</v>
      </c>
      <c r="I646" t="s">
        <v>3216</v>
      </c>
      <c r="J646" t="s">
        <v>2967</v>
      </c>
      <c r="K646" t="s">
        <v>3217</v>
      </c>
      <c r="L646" t="s">
        <v>146</v>
      </c>
      <c r="M646" t="s">
        <v>147</v>
      </c>
      <c r="N646">
        <v>-14400000</v>
      </c>
      <c r="O646" t="s">
        <v>148</v>
      </c>
      <c r="P646" t="b">
        <v>0</v>
      </c>
      <c r="Q646">
        <v>-9.0000150000000001E-2</v>
      </c>
      <c r="R646">
        <v>-2.3195915</v>
      </c>
      <c r="S646">
        <v>1589486401</v>
      </c>
      <c r="T646">
        <v>3.79</v>
      </c>
      <c r="U646">
        <v>3.93</v>
      </c>
      <c r="V646" t="s">
        <v>3218</v>
      </c>
      <c r="W646">
        <v>3.76</v>
      </c>
      <c r="X646">
        <v>440458</v>
      </c>
      <c r="Y646">
        <v>3.88</v>
      </c>
      <c r="Z646">
        <v>0</v>
      </c>
      <c r="AA646">
        <v>0</v>
      </c>
      <c r="AB646">
        <v>12</v>
      </c>
      <c r="AC646">
        <v>10</v>
      </c>
      <c r="AD646" t="s">
        <v>164</v>
      </c>
      <c r="AE646" t="s">
        <v>3204</v>
      </c>
      <c r="AF646">
        <v>3.83</v>
      </c>
      <c r="AG646">
        <v>346141</v>
      </c>
      <c r="AH646">
        <v>541625</v>
      </c>
      <c r="AI646">
        <v>0.47000003000000001</v>
      </c>
      <c r="AJ646">
        <v>0.14156627999999999</v>
      </c>
      <c r="AK646" t="s">
        <v>3219</v>
      </c>
      <c r="AL646">
        <v>-5.1330004000000002</v>
      </c>
      <c r="AM646">
        <v>-0.57525499999999996</v>
      </c>
      <c r="AN646">
        <v>3.32</v>
      </c>
      <c r="AO646">
        <v>8.923</v>
      </c>
      <c r="AP646">
        <v>1599696000</v>
      </c>
      <c r="AT646">
        <v>1.6E-2</v>
      </c>
      <c r="AU646">
        <v>4.9868420000000002</v>
      </c>
      <c r="AV646">
        <v>4.1237115000000001E-3</v>
      </c>
      <c r="AW646" t="s">
        <v>6313</v>
      </c>
      <c r="AX646">
        <v>0.76</v>
      </c>
      <c r="AY646">
        <v>1114050048</v>
      </c>
      <c r="AZ646">
        <v>5.16</v>
      </c>
      <c r="BA646">
        <v>4.3339999999999996</v>
      </c>
      <c r="BB646">
        <v>-0.54400015000000002</v>
      </c>
      <c r="BC646">
        <v>-0.12551919</v>
      </c>
      <c r="BD646">
        <v>7.0446377</v>
      </c>
      <c r="BE646">
        <v>-3.2546377</v>
      </c>
      <c r="BF646">
        <v>-0.46200216</v>
      </c>
      <c r="BG646">
        <v>4222249728</v>
      </c>
      <c r="BH646">
        <v>0.73449609999999999</v>
      </c>
      <c r="BI646">
        <v>15</v>
      </c>
      <c r="BJ646">
        <v>0</v>
      </c>
      <c r="BK646" t="b">
        <v>0</v>
      </c>
      <c r="BL646">
        <v>4</v>
      </c>
      <c r="BM646">
        <v>1411479000000</v>
      </c>
      <c r="BN646" t="s">
        <v>2966</v>
      </c>
    </row>
    <row r="647" spans="1:66" x14ac:dyDescent="0.2">
      <c r="A647" t="s">
        <v>2968</v>
      </c>
      <c r="C647" t="s">
        <v>142</v>
      </c>
      <c r="D647" t="s">
        <v>143</v>
      </c>
      <c r="E647" t="s">
        <v>162</v>
      </c>
      <c r="F647" t="b">
        <v>1</v>
      </c>
      <c r="G647" t="s">
        <v>48</v>
      </c>
      <c r="H647" t="s">
        <v>163</v>
      </c>
      <c r="I647" t="s">
        <v>3220</v>
      </c>
      <c r="J647" t="s">
        <v>2969</v>
      </c>
      <c r="K647" t="s">
        <v>3221</v>
      </c>
      <c r="L647" t="s">
        <v>146</v>
      </c>
      <c r="M647" t="s">
        <v>147</v>
      </c>
      <c r="N647">
        <v>-14400000</v>
      </c>
      <c r="O647" t="s">
        <v>148</v>
      </c>
      <c r="P647" t="b">
        <v>0</v>
      </c>
      <c r="Q647">
        <v>-0.20000076</v>
      </c>
      <c r="R647">
        <v>-0.84388505999999996</v>
      </c>
      <c r="S647">
        <v>1589486397</v>
      </c>
      <c r="T647">
        <v>23.5</v>
      </c>
      <c r="U647">
        <v>24.033000000000001</v>
      </c>
      <c r="V647" t="s">
        <v>3222</v>
      </c>
      <c r="W647">
        <v>22.7</v>
      </c>
      <c r="X647">
        <v>39217</v>
      </c>
      <c r="Y647">
        <v>23.7</v>
      </c>
      <c r="Z647">
        <v>22.5</v>
      </c>
      <c r="AA647">
        <v>30</v>
      </c>
      <c r="AB647">
        <v>11</v>
      </c>
      <c r="AC647">
        <v>11</v>
      </c>
      <c r="AD647" t="s">
        <v>164</v>
      </c>
      <c r="AE647" t="s">
        <v>48</v>
      </c>
      <c r="AF647">
        <v>23.65</v>
      </c>
      <c r="AG647">
        <v>53468</v>
      </c>
      <c r="AH647">
        <v>40929</v>
      </c>
      <c r="AI647">
        <v>11.289199999999999</v>
      </c>
      <c r="AJ647">
        <v>0.92452579999999995</v>
      </c>
      <c r="AK647" t="s">
        <v>3223</v>
      </c>
      <c r="AL647">
        <v>-6.91</v>
      </c>
      <c r="AM647">
        <v>-0.22722787999999999</v>
      </c>
      <c r="AN647">
        <v>12.210800000000001</v>
      </c>
      <c r="AO647">
        <v>30.41</v>
      </c>
      <c r="AP647">
        <v>1584403200</v>
      </c>
      <c r="AT647">
        <v>0.68</v>
      </c>
      <c r="AU647">
        <v>30.322582000000001</v>
      </c>
      <c r="AV647">
        <v>2.8691983000000001E-2</v>
      </c>
      <c r="AW647" t="s">
        <v>6313</v>
      </c>
      <c r="AX647">
        <v>0.77500000000000002</v>
      </c>
      <c r="AY647">
        <v>490340000</v>
      </c>
      <c r="AZ647">
        <v>13.154</v>
      </c>
      <c r="BA647">
        <v>23.530944999999999</v>
      </c>
      <c r="BB647">
        <v>-3.0944823999999999E-2</v>
      </c>
      <c r="BC647">
        <v>-1.3150694E-3</v>
      </c>
      <c r="BD647">
        <v>26.269154</v>
      </c>
      <c r="BE647">
        <v>-2.7691536000000001</v>
      </c>
      <c r="BF647">
        <v>-0.10541465</v>
      </c>
      <c r="BG647">
        <v>4017747968</v>
      </c>
      <c r="BH647">
        <v>1.7865287999999999</v>
      </c>
      <c r="BI647">
        <v>15</v>
      </c>
      <c r="BJ647">
        <v>0</v>
      </c>
      <c r="BK647" t="b">
        <v>0</v>
      </c>
      <c r="BL647">
        <v>2</v>
      </c>
      <c r="BM647">
        <v>1489411800000</v>
      </c>
      <c r="BN647" t="s">
        <v>2968</v>
      </c>
    </row>
    <row r="648" spans="1:66" x14ac:dyDescent="0.2">
      <c r="A648" t="s">
        <v>2970</v>
      </c>
      <c r="C648" t="s">
        <v>142</v>
      </c>
      <c r="D648" t="s">
        <v>143</v>
      </c>
      <c r="E648" t="s">
        <v>162</v>
      </c>
      <c r="F648" t="b">
        <v>1</v>
      </c>
      <c r="G648" t="s">
        <v>48</v>
      </c>
      <c r="H648" t="s">
        <v>163</v>
      </c>
      <c r="I648" t="s">
        <v>2971</v>
      </c>
      <c r="J648" t="s">
        <v>2971</v>
      </c>
      <c r="K648" t="s">
        <v>3224</v>
      </c>
      <c r="L648" t="s">
        <v>146</v>
      </c>
      <c r="M648" t="s">
        <v>147</v>
      </c>
      <c r="N648">
        <v>-14400000</v>
      </c>
      <c r="O648" t="s">
        <v>148</v>
      </c>
      <c r="P648" t="b">
        <v>0</v>
      </c>
      <c r="Q648">
        <v>2.0000457999999999E-2</v>
      </c>
      <c r="R648">
        <v>0.13012660000000001</v>
      </c>
      <c r="S648">
        <v>1589486401</v>
      </c>
      <c r="T648">
        <v>15.39</v>
      </c>
      <c r="U648">
        <v>15.4</v>
      </c>
      <c r="V648" t="s">
        <v>3225</v>
      </c>
      <c r="W648">
        <v>14.22</v>
      </c>
      <c r="X648">
        <v>3109053</v>
      </c>
      <c r="Y648">
        <v>15.37</v>
      </c>
      <c r="Z648">
        <v>15.5</v>
      </c>
      <c r="AA648">
        <v>15.39</v>
      </c>
      <c r="AB648">
        <v>8</v>
      </c>
      <c r="AC648">
        <v>9</v>
      </c>
      <c r="AD648" t="s">
        <v>164</v>
      </c>
      <c r="AE648" t="s">
        <v>48</v>
      </c>
      <c r="AF648">
        <v>14.96</v>
      </c>
      <c r="AG648">
        <v>3336545</v>
      </c>
      <c r="AH648">
        <v>2352612</v>
      </c>
      <c r="AI648">
        <v>1.1700001</v>
      </c>
      <c r="AJ648">
        <v>8.2278480000000001E-2</v>
      </c>
      <c r="AK648" t="s">
        <v>3226</v>
      </c>
      <c r="AL648">
        <v>-24.080002</v>
      </c>
      <c r="AM648">
        <v>-0.61008364000000004</v>
      </c>
      <c r="AN648">
        <v>14.22</v>
      </c>
      <c r="AO648">
        <v>39.47</v>
      </c>
      <c r="AP648">
        <v>1588204800</v>
      </c>
      <c r="AQ648">
        <v>1588091400</v>
      </c>
      <c r="AR648">
        <v>1595932200</v>
      </c>
      <c r="AS648">
        <v>1596465000</v>
      </c>
      <c r="AT648">
        <v>1</v>
      </c>
      <c r="AU648">
        <v>2.8831023999999998</v>
      </c>
      <c r="AV648">
        <v>6.5061809999999998E-2</v>
      </c>
      <c r="AW648" t="s">
        <v>6313</v>
      </c>
      <c r="AX648">
        <v>5.3380000000000001</v>
      </c>
      <c r="AY648">
        <v>212935008</v>
      </c>
      <c r="AZ648">
        <v>25.338999999999999</v>
      </c>
      <c r="BA648">
        <v>17.745714</v>
      </c>
      <c r="BB648">
        <v>-2.3557138000000002</v>
      </c>
      <c r="BC648">
        <v>-0.13274832</v>
      </c>
      <c r="BD648">
        <v>30.376957000000001</v>
      </c>
      <c r="BE648">
        <v>-14.986957</v>
      </c>
      <c r="BF648">
        <v>-0.49336596999999999</v>
      </c>
      <c r="BG648">
        <v>3277069824</v>
      </c>
      <c r="BH648">
        <v>0.60736409999999996</v>
      </c>
      <c r="BI648">
        <v>15</v>
      </c>
      <c r="BJ648">
        <v>0</v>
      </c>
      <c r="BK648" t="b">
        <v>0</v>
      </c>
      <c r="BL648">
        <v>2</v>
      </c>
      <c r="BM648">
        <v>221149800000</v>
      </c>
      <c r="BN648" t="s">
        <v>2970</v>
      </c>
    </row>
    <row r="649" spans="1:66" x14ac:dyDescent="0.2">
      <c r="A649" t="s">
        <v>2972</v>
      </c>
      <c r="C649" t="s">
        <v>142</v>
      </c>
      <c r="D649" t="s">
        <v>143</v>
      </c>
      <c r="E649" t="s">
        <v>162</v>
      </c>
      <c r="F649" t="b">
        <v>1</v>
      </c>
      <c r="G649" t="s">
        <v>48</v>
      </c>
      <c r="H649" t="s">
        <v>163</v>
      </c>
      <c r="I649" t="s">
        <v>2973</v>
      </c>
      <c r="J649" t="s">
        <v>2973</v>
      </c>
      <c r="K649" t="s">
        <v>3227</v>
      </c>
      <c r="L649" t="s">
        <v>146</v>
      </c>
      <c r="M649" t="s">
        <v>147</v>
      </c>
      <c r="N649">
        <v>-14400000</v>
      </c>
      <c r="O649" t="s">
        <v>148</v>
      </c>
      <c r="P649" t="b">
        <v>0</v>
      </c>
      <c r="Q649">
        <v>-7.9999920000000002E-2</v>
      </c>
      <c r="R649">
        <v>-1.4897566</v>
      </c>
      <c r="S649">
        <v>1589486401</v>
      </c>
      <c r="T649">
        <v>5.29</v>
      </c>
      <c r="U649">
        <v>5.5149999999999997</v>
      </c>
      <c r="V649" t="s">
        <v>3228</v>
      </c>
      <c r="W649">
        <v>5</v>
      </c>
      <c r="X649">
        <v>11790179</v>
      </c>
      <c r="Y649">
        <v>5.37</v>
      </c>
      <c r="Z649">
        <v>5.28</v>
      </c>
      <c r="AA649">
        <v>6.09</v>
      </c>
      <c r="AB649">
        <v>22</v>
      </c>
      <c r="AC649">
        <v>18</v>
      </c>
      <c r="AD649" t="s">
        <v>164</v>
      </c>
      <c r="AE649" t="s">
        <v>48</v>
      </c>
      <c r="AF649">
        <v>5.2</v>
      </c>
      <c r="AG649">
        <v>15560562</v>
      </c>
      <c r="AH649">
        <v>13367425</v>
      </c>
      <c r="AI649">
        <v>3.35</v>
      </c>
      <c r="AJ649">
        <v>1.726804</v>
      </c>
      <c r="AK649" t="s">
        <v>3229</v>
      </c>
      <c r="AL649">
        <v>-9.14</v>
      </c>
      <c r="AM649">
        <v>-0.63340264999999996</v>
      </c>
      <c r="AN649">
        <v>1.94</v>
      </c>
      <c r="AO649">
        <v>14.43</v>
      </c>
      <c r="AQ649">
        <v>1588796100</v>
      </c>
      <c r="AR649">
        <v>1596466740</v>
      </c>
      <c r="AS649">
        <v>1596816000</v>
      </c>
      <c r="AW649" t="s">
        <v>6313</v>
      </c>
      <c r="AX649">
        <v>-0.20699999999999999</v>
      </c>
      <c r="AY649">
        <v>559403008</v>
      </c>
      <c r="AZ649">
        <v>9.0809999999999995</v>
      </c>
      <c r="BA649">
        <v>4.5857143000000002</v>
      </c>
      <c r="BB649">
        <v>0.70428559999999996</v>
      </c>
      <c r="BC649">
        <v>0.15358252999999999</v>
      </c>
      <c r="BD649">
        <v>8.8901450000000004</v>
      </c>
      <c r="BE649">
        <v>-3.6001452999999999</v>
      </c>
      <c r="BF649">
        <v>-0.40495910000000002</v>
      </c>
      <c r="BG649">
        <v>2959241984</v>
      </c>
      <c r="BH649">
        <v>0.58253489999999997</v>
      </c>
      <c r="BI649">
        <v>15</v>
      </c>
      <c r="BJ649">
        <v>0</v>
      </c>
      <c r="BK649" t="b">
        <v>0</v>
      </c>
      <c r="BL649">
        <v>2</v>
      </c>
      <c r="BM649">
        <v>1323700200000</v>
      </c>
      <c r="BN649" t="s">
        <v>2972</v>
      </c>
    </row>
    <row r="650" spans="1:66" x14ac:dyDescent="0.2">
      <c r="A650" t="s">
        <v>2974</v>
      </c>
      <c r="C650" t="s">
        <v>142</v>
      </c>
      <c r="D650" t="s">
        <v>143</v>
      </c>
      <c r="E650" t="s">
        <v>162</v>
      </c>
      <c r="F650" t="b">
        <v>1</v>
      </c>
      <c r="G650" t="s">
        <v>48</v>
      </c>
      <c r="H650" t="s">
        <v>145</v>
      </c>
      <c r="I650" t="s">
        <v>2975</v>
      </c>
      <c r="J650" t="s">
        <v>2975</v>
      </c>
      <c r="K650" t="s">
        <v>3230</v>
      </c>
      <c r="L650" t="s">
        <v>146</v>
      </c>
      <c r="M650" t="s">
        <v>147</v>
      </c>
      <c r="N650">
        <v>-14400000</v>
      </c>
      <c r="O650" t="s">
        <v>148</v>
      </c>
      <c r="P650" t="b">
        <v>0</v>
      </c>
      <c r="Q650">
        <v>-1.9999980000000001E-2</v>
      </c>
      <c r="R650">
        <v>-1.3422806</v>
      </c>
      <c r="S650">
        <v>1589486402</v>
      </c>
      <c r="T650">
        <v>1.47</v>
      </c>
      <c r="U650">
        <v>1.49</v>
      </c>
      <c r="V650" t="s">
        <v>3231</v>
      </c>
      <c r="W650">
        <v>1.43</v>
      </c>
      <c r="X650">
        <v>2817003</v>
      </c>
      <c r="Y650">
        <v>1.49</v>
      </c>
      <c r="Z650">
        <v>1.45</v>
      </c>
      <c r="AA650">
        <v>1.48</v>
      </c>
      <c r="AB650">
        <v>394</v>
      </c>
      <c r="AC650">
        <v>388</v>
      </c>
      <c r="AD650" t="s">
        <v>149</v>
      </c>
      <c r="AE650" t="s">
        <v>48</v>
      </c>
      <c r="AF650">
        <v>1.53</v>
      </c>
      <c r="AG650">
        <v>7069387</v>
      </c>
      <c r="AH650">
        <v>5581375</v>
      </c>
      <c r="AI650">
        <v>0.22000003000000001</v>
      </c>
      <c r="AJ650">
        <v>0.17600003</v>
      </c>
      <c r="AK650" t="s">
        <v>3232</v>
      </c>
      <c r="AL650">
        <v>-1.81</v>
      </c>
      <c r="AM650">
        <v>-0.55182929999999997</v>
      </c>
      <c r="AN650">
        <v>1.25</v>
      </c>
      <c r="AO650">
        <v>3.28</v>
      </c>
      <c r="AP650">
        <v>1583366400</v>
      </c>
      <c r="AT650">
        <v>0.28000000000000003</v>
      </c>
      <c r="AU650">
        <v>11.052631</v>
      </c>
      <c r="AV650">
        <v>0.18791947000000001</v>
      </c>
      <c r="AW650" t="s">
        <v>6313</v>
      </c>
      <c r="AX650">
        <v>0.13300000000000001</v>
      </c>
      <c r="AY650">
        <v>1749129984</v>
      </c>
      <c r="AZ650">
        <v>0.30199999999999999</v>
      </c>
      <c r="BA650">
        <v>1.5628572000000001</v>
      </c>
      <c r="BB650">
        <v>-9.2857120000000001E-2</v>
      </c>
      <c r="BC650">
        <v>-5.9414979999999999E-2</v>
      </c>
      <c r="BD650">
        <v>2.1539855000000001</v>
      </c>
      <c r="BE650">
        <v>-0.68398550000000002</v>
      </c>
      <c r="BF650">
        <v>-0.31754412999999998</v>
      </c>
      <c r="BG650">
        <v>2571221248</v>
      </c>
      <c r="BH650">
        <v>4.8675499999999996</v>
      </c>
      <c r="BI650">
        <v>15</v>
      </c>
      <c r="BJ650">
        <v>0</v>
      </c>
      <c r="BK650" t="b">
        <v>0</v>
      </c>
      <c r="BL650">
        <v>4</v>
      </c>
      <c r="BM650">
        <v>848068200000</v>
      </c>
      <c r="BN650" t="s">
        <v>2974</v>
      </c>
    </row>
    <row r="651" spans="1:66" x14ac:dyDescent="0.2">
      <c r="A651" t="s">
        <v>2976</v>
      </c>
      <c r="C651" t="s">
        <v>142</v>
      </c>
      <c r="D651" t="s">
        <v>143</v>
      </c>
      <c r="E651" t="s">
        <v>162</v>
      </c>
      <c r="F651" t="b">
        <v>1</v>
      </c>
      <c r="G651" t="s">
        <v>48</v>
      </c>
      <c r="H651" t="s">
        <v>163</v>
      </c>
      <c r="I651" t="s">
        <v>3233</v>
      </c>
      <c r="J651" t="s">
        <v>2977</v>
      </c>
      <c r="K651" t="s">
        <v>3234</v>
      </c>
      <c r="L651" t="s">
        <v>146</v>
      </c>
      <c r="M651" t="s">
        <v>147</v>
      </c>
      <c r="N651">
        <v>-14400000</v>
      </c>
      <c r="O651" t="s">
        <v>148</v>
      </c>
      <c r="P651" t="b">
        <v>0</v>
      </c>
      <c r="Q651">
        <v>0.51000020000000001</v>
      </c>
      <c r="R651">
        <v>2.2231920000000001</v>
      </c>
      <c r="S651">
        <v>1589486401</v>
      </c>
      <c r="T651">
        <v>23.45</v>
      </c>
      <c r="U651">
        <v>23.99</v>
      </c>
      <c r="V651" t="s">
        <v>3235</v>
      </c>
      <c r="W651">
        <v>21.65</v>
      </c>
      <c r="X651">
        <v>1637682</v>
      </c>
      <c r="Y651">
        <v>22.94</v>
      </c>
      <c r="Z651">
        <v>23.45</v>
      </c>
      <c r="AA651">
        <v>30</v>
      </c>
      <c r="AB651">
        <v>30</v>
      </c>
      <c r="AC651">
        <v>8</v>
      </c>
      <c r="AD651" t="s">
        <v>164</v>
      </c>
      <c r="AE651" t="s">
        <v>48</v>
      </c>
      <c r="AF651">
        <v>22.38</v>
      </c>
      <c r="AG651">
        <v>3788133</v>
      </c>
      <c r="AH651">
        <v>2256562</v>
      </c>
      <c r="AI651">
        <v>11.300001</v>
      </c>
      <c r="AJ651">
        <v>0.93004125000000004</v>
      </c>
      <c r="AK651" t="s">
        <v>3236</v>
      </c>
      <c r="AL651">
        <v>-48.13</v>
      </c>
      <c r="AM651">
        <v>-0.67239450000000001</v>
      </c>
      <c r="AN651">
        <v>12.15</v>
      </c>
      <c r="AO651">
        <v>71.58</v>
      </c>
      <c r="AP651">
        <v>1598918400</v>
      </c>
      <c r="AQ651">
        <v>1588795268</v>
      </c>
      <c r="AR651">
        <v>1596466740</v>
      </c>
      <c r="AS651">
        <v>1596816000</v>
      </c>
      <c r="AT651">
        <v>0.82</v>
      </c>
      <c r="AV651">
        <v>3.5745422999999998E-2</v>
      </c>
      <c r="AW651" t="s">
        <v>6313</v>
      </c>
      <c r="AX651">
        <v>-9.343</v>
      </c>
      <c r="AY651">
        <v>102101000</v>
      </c>
      <c r="AZ651">
        <v>27.952000000000002</v>
      </c>
      <c r="BA651">
        <v>20.545712999999999</v>
      </c>
      <c r="BB651">
        <v>2.9042873</v>
      </c>
      <c r="BC651">
        <v>0.14135733</v>
      </c>
      <c r="BD651">
        <v>36.330359999999999</v>
      </c>
      <c r="BE651">
        <v>-12.88036</v>
      </c>
      <c r="BF651">
        <v>-0.35453433000000001</v>
      </c>
      <c r="BG651">
        <v>2394268416</v>
      </c>
      <c r="BH651">
        <v>0.83893823999999995</v>
      </c>
      <c r="BI651">
        <v>15</v>
      </c>
      <c r="BJ651">
        <v>0</v>
      </c>
      <c r="BK651" t="b">
        <v>0</v>
      </c>
      <c r="BL651">
        <v>2</v>
      </c>
      <c r="BM651">
        <v>1032960600000</v>
      </c>
      <c r="BN651" t="s">
        <v>2976</v>
      </c>
    </row>
    <row r="652" spans="1:66" x14ac:dyDescent="0.2">
      <c r="A652" t="s">
        <v>2978</v>
      </c>
      <c r="C652" t="s">
        <v>142</v>
      </c>
      <c r="D652" t="s">
        <v>143</v>
      </c>
      <c r="E652" t="s">
        <v>162</v>
      </c>
      <c r="F652" t="b">
        <v>1</v>
      </c>
      <c r="G652" t="s">
        <v>48</v>
      </c>
      <c r="H652" t="s">
        <v>163</v>
      </c>
      <c r="I652" t="s">
        <v>3237</v>
      </c>
      <c r="J652" t="s">
        <v>3238</v>
      </c>
      <c r="K652" t="s">
        <v>3239</v>
      </c>
      <c r="L652" t="s">
        <v>146</v>
      </c>
      <c r="M652" t="s">
        <v>147</v>
      </c>
      <c r="N652">
        <v>-14400000</v>
      </c>
      <c r="O652" t="s">
        <v>148</v>
      </c>
      <c r="P652" t="b">
        <v>0</v>
      </c>
      <c r="Q652">
        <v>0.1600008</v>
      </c>
      <c r="R652">
        <v>1.5640353</v>
      </c>
      <c r="S652">
        <v>1589486401</v>
      </c>
      <c r="T652">
        <v>10.39</v>
      </c>
      <c r="U652">
        <v>10.44</v>
      </c>
      <c r="V652" t="s">
        <v>3240</v>
      </c>
      <c r="W652">
        <v>9.66</v>
      </c>
      <c r="X652">
        <v>1660920</v>
      </c>
      <c r="Y652">
        <v>10.23</v>
      </c>
      <c r="Z652">
        <v>0</v>
      </c>
      <c r="AA652">
        <v>10.73</v>
      </c>
      <c r="AB652">
        <v>22</v>
      </c>
      <c r="AC652">
        <v>10</v>
      </c>
      <c r="AD652" t="s">
        <v>164</v>
      </c>
      <c r="AE652" t="s">
        <v>48</v>
      </c>
      <c r="AF652">
        <v>10.02</v>
      </c>
      <c r="AG652">
        <v>3915811</v>
      </c>
      <c r="AH652">
        <v>3733375</v>
      </c>
      <c r="AI652">
        <v>0.78000069999999999</v>
      </c>
      <c r="AJ652">
        <v>8.116553E-2</v>
      </c>
      <c r="AK652" t="s">
        <v>3241</v>
      </c>
      <c r="AL652">
        <v>-7.9199989999999998</v>
      </c>
      <c r="AM652">
        <v>-0.4325505</v>
      </c>
      <c r="AN652">
        <v>9.61</v>
      </c>
      <c r="AO652">
        <v>18.309999999999999</v>
      </c>
      <c r="AP652">
        <v>1593561600</v>
      </c>
      <c r="AQ652">
        <v>1588852800</v>
      </c>
      <c r="AR652">
        <v>1596558600</v>
      </c>
      <c r="AS652">
        <v>1597077000</v>
      </c>
      <c r="AT652">
        <v>0.28000000000000003</v>
      </c>
      <c r="AU652">
        <v>7.6397060000000003</v>
      </c>
      <c r="AV652">
        <v>2.7370479999999999E-2</v>
      </c>
      <c r="AW652" t="s">
        <v>6313</v>
      </c>
      <c r="AX652">
        <v>1.36</v>
      </c>
      <c r="AY652">
        <v>218530000</v>
      </c>
      <c r="AZ652">
        <v>7.3129999999999997</v>
      </c>
      <c r="BA652">
        <v>10.913714000000001</v>
      </c>
      <c r="BB652">
        <v>-0.52371407000000003</v>
      </c>
      <c r="BC652">
        <v>-4.7986782999999998E-2</v>
      </c>
      <c r="BD652">
        <v>14.72471</v>
      </c>
      <c r="BE652">
        <v>-4.3347100000000003</v>
      </c>
      <c r="BF652">
        <v>-0.29438337999999997</v>
      </c>
      <c r="BG652">
        <v>2270526720</v>
      </c>
      <c r="BH652">
        <v>1.4207574999999999</v>
      </c>
      <c r="BI652">
        <v>15</v>
      </c>
      <c r="BJ652">
        <v>0</v>
      </c>
      <c r="BK652" t="b">
        <v>0</v>
      </c>
      <c r="BL652">
        <v>2</v>
      </c>
      <c r="BM652">
        <v>322151400000</v>
      </c>
      <c r="BN652" t="s">
        <v>2978</v>
      </c>
    </row>
    <row r="653" spans="1:66" x14ac:dyDescent="0.2">
      <c r="A653" t="s">
        <v>639</v>
      </c>
      <c r="C653" t="s">
        <v>142</v>
      </c>
      <c r="D653" t="s">
        <v>143</v>
      </c>
      <c r="E653" t="s">
        <v>162</v>
      </c>
      <c r="F653" t="b">
        <v>1</v>
      </c>
      <c r="G653" t="s">
        <v>48</v>
      </c>
      <c r="H653" t="s">
        <v>163</v>
      </c>
      <c r="I653" t="s">
        <v>840</v>
      </c>
      <c r="J653" t="s">
        <v>840</v>
      </c>
      <c r="K653" t="s">
        <v>841</v>
      </c>
      <c r="L653" t="s">
        <v>146</v>
      </c>
      <c r="M653" t="s">
        <v>147</v>
      </c>
      <c r="N653">
        <v>-14400000</v>
      </c>
      <c r="O653" t="s">
        <v>148</v>
      </c>
      <c r="P653" t="b">
        <v>0</v>
      </c>
      <c r="Q653">
        <v>0.50999450000000002</v>
      </c>
      <c r="R653">
        <v>0.34662850000000001</v>
      </c>
      <c r="S653">
        <v>1589486401</v>
      </c>
      <c r="T653">
        <v>147.63999999999999</v>
      </c>
      <c r="U653">
        <v>147.76</v>
      </c>
      <c r="V653" t="s">
        <v>3036</v>
      </c>
      <c r="W653">
        <v>144.25700000000001</v>
      </c>
      <c r="X653">
        <v>5301807</v>
      </c>
      <c r="Y653">
        <v>147.13</v>
      </c>
      <c r="Z653">
        <v>146.46</v>
      </c>
      <c r="AA653">
        <v>150</v>
      </c>
      <c r="AB653">
        <v>8</v>
      </c>
      <c r="AC653">
        <v>10</v>
      </c>
      <c r="AD653" t="s">
        <v>164</v>
      </c>
      <c r="AE653" t="s">
        <v>48</v>
      </c>
      <c r="AF653">
        <v>145.38999999999999</v>
      </c>
      <c r="AG653">
        <v>12045419</v>
      </c>
      <c r="AH653">
        <v>6225475</v>
      </c>
      <c r="AI653">
        <v>38.479996</v>
      </c>
      <c r="AJ653">
        <v>0.35251004000000002</v>
      </c>
      <c r="AK653" t="s">
        <v>842</v>
      </c>
      <c r="AL653">
        <v>-9.3600010000000005</v>
      </c>
      <c r="AM653">
        <v>-5.9617839999999998E-2</v>
      </c>
      <c r="AN653">
        <v>109.16</v>
      </c>
      <c r="AO653">
        <v>157</v>
      </c>
      <c r="AP653">
        <v>1591660800</v>
      </c>
      <c r="AQ653">
        <v>1594917000</v>
      </c>
      <c r="AR653">
        <v>1594917000</v>
      </c>
      <c r="AS653">
        <v>1594917000</v>
      </c>
      <c r="AT653">
        <v>3.8</v>
      </c>
      <c r="AU653">
        <v>23.039950000000001</v>
      </c>
      <c r="AV653">
        <v>2.58275E-2</v>
      </c>
      <c r="AW653" t="s">
        <v>6313</v>
      </c>
      <c r="AX653">
        <v>6.4080000000000004</v>
      </c>
      <c r="AY653">
        <v>2636349952</v>
      </c>
      <c r="AZ653">
        <v>23.285</v>
      </c>
      <c r="BA653">
        <v>144.54285999999999</v>
      </c>
      <c r="BB653">
        <v>3.0971375000000001</v>
      </c>
      <c r="BC653">
        <v>2.1427121E-2</v>
      </c>
      <c r="BD653">
        <v>141.55833000000001</v>
      </c>
      <c r="BE653">
        <v>6.0816650000000001</v>
      </c>
      <c r="BF653">
        <v>4.2962252999999999E-2</v>
      </c>
      <c r="BG653">
        <v>389230690304</v>
      </c>
      <c r="BH653">
        <v>6.3405630000000004</v>
      </c>
      <c r="BI653">
        <v>15</v>
      </c>
      <c r="BJ653">
        <v>0</v>
      </c>
      <c r="BK653" t="b">
        <v>0</v>
      </c>
      <c r="BL653">
        <v>2</v>
      </c>
      <c r="BM653">
        <v>-252322200000</v>
      </c>
      <c r="BN653" t="s">
        <v>639</v>
      </c>
    </row>
    <row r="654" spans="1:66" x14ac:dyDescent="0.2">
      <c r="A654" t="s">
        <v>2019</v>
      </c>
      <c r="C654" t="s">
        <v>142</v>
      </c>
      <c r="D654" t="s">
        <v>143</v>
      </c>
      <c r="E654" t="s">
        <v>162</v>
      </c>
      <c r="F654" t="b">
        <v>1</v>
      </c>
      <c r="G654" t="s">
        <v>48</v>
      </c>
      <c r="H654" t="s">
        <v>163</v>
      </c>
      <c r="I654" t="s">
        <v>2066</v>
      </c>
      <c r="J654" t="s">
        <v>2067</v>
      </c>
      <c r="K654" t="s">
        <v>2068</v>
      </c>
      <c r="L654" t="s">
        <v>146</v>
      </c>
      <c r="M654" t="s">
        <v>147</v>
      </c>
      <c r="N654">
        <v>-14400000</v>
      </c>
      <c r="O654" t="s">
        <v>148</v>
      </c>
      <c r="P654" t="b">
        <v>0</v>
      </c>
      <c r="Q654">
        <v>0.86999892999999995</v>
      </c>
      <c r="R654">
        <v>2.3481752999999999</v>
      </c>
      <c r="S654">
        <v>1589486401</v>
      </c>
      <c r="T654">
        <v>37.92</v>
      </c>
      <c r="U654">
        <v>37.96</v>
      </c>
      <c r="V654" t="s">
        <v>3088</v>
      </c>
      <c r="W654">
        <v>36.78</v>
      </c>
      <c r="X654">
        <v>20248279</v>
      </c>
      <c r="Y654">
        <v>37.049999999999997</v>
      </c>
      <c r="Z654">
        <v>37.630000000000003</v>
      </c>
      <c r="AA654">
        <v>38.090000000000003</v>
      </c>
      <c r="AB654">
        <v>29</v>
      </c>
      <c r="AC654">
        <v>12</v>
      </c>
      <c r="AD654" t="s">
        <v>164</v>
      </c>
      <c r="AE654" t="s">
        <v>48</v>
      </c>
      <c r="AF654">
        <v>36.799999999999997</v>
      </c>
      <c r="AG654">
        <v>32893988</v>
      </c>
      <c r="AH654">
        <v>22948762</v>
      </c>
      <c r="AI654">
        <v>10.039999</v>
      </c>
      <c r="AJ654">
        <v>0.36011474999999998</v>
      </c>
      <c r="AK654" t="s">
        <v>2069</v>
      </c>
      <c r="AL654">
        <v>-6.6400030000000001</v>
      </c>
      <c r="AM654">
        <v>-0.14901264</v>
      </c>
      <c r="AN654">
        <v>27.88</v>
      </c>
      <c r="AO654">
        <v>44.56</v>
      </c>
      <c r="AP654">
        <v>1591315200</v>
      </c>
      <c r="AQ654">
        <v>1588070700</v>
      </c>
      <c r="AR654">
        <v>1595847000</v>
      </c>
      <c r="AS654">
        <v>1596207000</v>
      </c>
      <c r="AT654">
        <v>1.46</v>
      </c>
      <c r="AU654">
        <v>13.547694999999999</v>
      </c>
      <c r="AV654">
        <v>3.9406209999999997E-2</v>
      </c>
      <c r="AW654" t="s">
        <v>6313</v>
      </c>
      <c r="AX654">
        <v>2.7989999999999999</v>
      </c>
      <c r="AY654">
        <v>5554829824</v>
      </c>
      <c r="AZ654">
        <v>11.709</v>
      </c>
      <c r="BA654">
        <v>35.896000000000001</v>
      </c>
      <c r="BB654">
        <v>2.0239983000000001</v>
      </c>
      <c r="BC654">
        <v>5.6385062999999999E-2</v>
      </c>
      <c r="BD654">
        <v>36.757973</v>
      </c>
      <c r="BE654">
        <v>1.1620254999999999</v>
      </c>
      <c r="BF654">
        <v>3.1612880000000003E-2</v>
      </c>
      <c r="BG654">
        <v>210639142912</v>
      </c>
      <c r="BH654">
        <v>3.2385345000000001</v>
      </c>
      <c r="BI654">
        <v>15</v>
      </c>
      <c r="BJ654">
        <v>0</v>
      </c>
      <c r="BK654" t="b">
        <v>0</v>
      </c>
      <c r="BL654">
        <v>2</v>
      </c>
      <c r="BM654">
        <v>76253400000</v>
      </c>
      <c r="BN654" t="s">
        <v>2019</v>
      </c>
    </row>
    <row r="655" spans="1:66" x14ac:dyDescent="0.2">
      <c r="A655" t="s">
        <v>3242</v>
      </c>
      <c r="C655" t="s">
        <v>142</v>
      </c>
      <c r="D655" t="s">
        <v>143</v>
      </c>
      <c r="E655" t="s">
        <v>162</v>
      </c>
      <c r="F655" t="b">
        <v>1</v>
      </c>
      <c r="G655" t="s">
        <v>48</v>
      </c>
      <c r="H655" t="s">
        <v>163</v>
      </c>
      <c r="I655" t="s">
        <v>3243</v>
      </c>
      <c r="J655" t="s">
        <v>3243</v>
      </c>
      <c r="K655" t="s">
        <v>3278</v>
      </c>
      <c r="L655" t="s">
        <v>146</v>
      </c>
      <c r="M655" t="s">
        <v>147</v>
      </c>
      <c r="N655">
        <v>-14400000</v>
      </c>
      <c r="O655" t="s">
        <v>148</v>
      </c>
      <c r="P655" t="b">
        <v>0</v>
      </c>
      <c r="Q655">
        <v>1.0699997000000001</v>
      </c>
      <c r="R655">
        <v>1.2040055000000001</v>
      </c>
      <c r="S655">
        <v>1589486401</v>
      </c>
      <c r="T655">
        <v>89.94</v>
      </c>
      <c r="U655">
        <v>90.48</v>
      </c>
      <c r="V655" t="s">
        <v>3279</v>
      </c>
      <c r="W655">
        <v>87.427599999999998</v>
      </c>
      <c r="X655">
        <v>12550338</v>
      </c>
      <c r="Y655">
        <v>88.87</v>
      </c>
      <c r="Z655">
        <v>88.84</v>
      </c>
      <c r="AA655">
        <v>91.76</v>
      </c>
      <c r="AB655">
        <v>10</v>
      </c>
      <c r="AC655">
        <v>10</v>
      </c>
      <c r="AD655" t="s">
        <v>164</v>
      </c>
      <c r="AE655" t="s">
        <v>48</v>
      </c>
      <c r="AF655">
        <v>87.62</v>
      </c>
      <c r="AG655">
        <v>13299745</v>
      </c>
      <c r="AH655">
        <v>17467637</v>
      </c>
      <c r="AI655">
        <v>27.390003</v>
      </c>
      <c r="AJ655">
        <v>0.43788975000000002</v>
      </c>
      <c r="AK655" t="s">
        <v>3280</v>
      </c>
      <c r="AL655">
        <v>-7.9199979999999996</v>
      </c>
      <c r="AM655">
        <v>-8.0931924000000002E-2</v>
      </c>
      <c r="AN655">
        <v>62.55</v>
      </c>
      <c r="AO655">
        <v>97.86</v>
      </c>
      <c r="AP655">
        <v>1589500800</v>
      </c>
      <c r="AQ655">
        <v>1588333383</v>
      </c>
      <c r="AR655">
        <v>1595608200</v>
      </c>
      <c r="AS655">
        <v>1595953800</v>
      </c>
      <c r="AT655">
        <v>4.5</v>
      </c>
      <c r="AU655">
        <v>15.918583999999999</v>
      </c>
      <c r="AV655">
        <v>5.0635760000000002E-2</v>
      </c>
      <c r="AW655" t="s">
        <v>6313</v>
      </c>
      <c r="AX655">
        <v>5.65</v>
      </c>
      <c r="AY655">
        <v>1476739968</v>
      </c>
      <c r="AZ655">
        <v>-5.5259999999999998</v>
      </c>
      <c r="BA655">
        <v>81.272570000000002</v>
      </c>
      <c r="BB655">
        <v>8.6674349999999993</v>
      </c>
      <c r="BC655">
        <v>0.10664650000000001</v>
      </c>
      <c r="BD655">
        <v>84.904274000000001</v>
      </c>
      <c r="BE655">
        <v>5.0357285000000003</v>
      </c>
      <c r="BF655">
        <v>5.9310660000000001E-2</v>
      </c>
      <c r="BG655">
        <v>158504861696</v>
      </c>
      <c r="BH655">
        <v>-16.275787000000001</v>
      </c>
      <c r="BI655">
        <v>15</v>
      </c>
      <c r="BJ655">
        <v>0</v>
      </c>
      <c r="BK655" t="b">
        <v>0</v>
      </c>
      <c r="BL655">
        <v>2</v>
      </c>
      <c r="BM655">
        <v>1357137000000</v>
      </c>
      <c r="BN655" t="s">
        <v>3242</v>
      </c>
    </row>
    <row r="656" spans="1:66" x14ac:dyDescent="0.2">
      <c r="A656" t="s">
        <v>3244</v>
      </c>
      <c r="C656" t="s">
        <v>142</v>
      </c>
      <c r="D656" t="s">
        <v>143</v>
      </c>
      <c r="E656" t="s">
        <v>162</v>
      </c>
      <c r="F656" t="b">
        <v>1</v>
      </c>
      <c r="G656" t="s">
        <v>48</v>
      </c>
      <c r="H656" t="s">
        <v>145</v>
      </c>
      <c r="I656" t="s">
        <v>2365</v>
      </c>
      <c r="J656" t="s">
        <v>2365</v>
      </c>
      <c r="K656" t="s">
        <v>2695</v>
      </c>
      <c r="L656" t="s">
        <v>146</v>
      </c>
      <c r="M656" t="s">
        <v>147</v>
      </c>
      <c r="N656">
        <v>-14400000</v>
      </c>
      <c r="O656" t="s">
        <v>148</v>
      </c>
      <c r="P656" t="b">
        <v>0</v>
      </c>
      <c r="Q656">
        <v>-0.64000319999999999</v>
      </c>
      <c r="R656">
        <v>-1.324784</v>
      </c>
      <c r="S656">
        <v>1589486402</v>
      </c>
      <c r="T656">
        <v>47.67</v>
      </c>
      <c r="U656">
        <v>47.83</v>
      </c>
      <c r="V656" t="s">
        <v>3281</v>
      </c>
      <c r="W656">
        <v>47.22</v>
      </c>
      <c r="X656">
        <v>1367807</v>
      </c>
      <c r="Y656">
        <v>48.31</v>
      </c>
      <c r="Z656">
        <v>0</v>
      </c>
      <c r="AA656">
        <v>47.48</v>
      </c>
      <c r="AB656">
        <v>12</v>
      </c>
      <c r="AC656">
        <v>10</v>
      </c>
      <c r="AD656" t="s">
        <v>149</v>
      </c>
      <c r="AE656" t="s">
        <v>49</v>
      </c>
      <c r="AF656">
        <v>47.32</v>
      </c>
      <c r="AG656">
        <v>2862869</v>
      </c>
      <c r="AH656">
        <v>1311375</v>
      </c>
      <c r="AI656">
        <v>10.049999</v>
      </c>
      <c r="AJ656">
        <v>0.26714513000000001</v>
      </c>
      <c r="AK656" t="s">
        <v>3282</v>
      </c>
      <c r="AL656">
        <v>-4.1700020000000002</v>
      </c>
      <c r="AM656">
        <v>-8.0439849999999993E-2</v>
      </c>
      <c r="AN656">
        <v>37.619999999999997</v>
      </c>
      <c r="AO656">
        <v>51.84</v>
      </c>
      <c r="AP656">
        <v>1590451200</v>
      </c>
      <c r="AT656">
        <v>3.53</v>
      </c>
      <c r="AU656">
        <v>24.572163</v>
      </c>
      <c r="AV656">
        <v>7.3069759999999997E-2</v>
      </c>
      <c r="AW656" t="s">
        <v>6313</v>
      </c>
      <c r="AX656">
        <v>1.94</v>
      </c>
      <c r="AY656">
        <v>2504189952</v>
      </c>
      <c r="AZ656">
        <v>26.248999999999999</v>
      </c>
      <c r="BA656">
        <v>46.798000000000002</v>
      </c>
      <c r="BB656">
        <v>0.87199782999999997</v>
      </c>
      <c r="BC656">
        <v>1.8633228000000002E-2</v>
      </c>
      <c r="BD656">
        <v>47.578479999999999</v>
      </c>
      <c r="BE656">
        <v>9.15184E-2</v>
      </c>
      <c r="BF656">
        <v>1.9235251E-3</v>
      </c>
      <c r="BG656">
        <v>119481032704</v>
      </c>
      <c r="BH656">
        <v>1.8160691</v>
      </c>
      <c r="BI656">
        <v>15</v>
      </c>
      <c r="BJ656">
        <v>0</v>
      </c>
      <c r="BK656" t="b">
        <v>0</v>
      </c>
      <c r="BL656">
        <v>2</v>
      </c>
      <c r="BM656">
        <v>1025530200000</v>
      </c>
      <c r="BN656" t="s">
        <v>3244</v>
      </c>
    </row>
    <row r="657" spans="1:66" x14ac:dyDescent="0.2">
      <c r="A657" t="s">
        <v>3245</v>
      </c>
      <c r="C657" t="s">
        <v>142</v>
      </c>
      <c r="D657" t="s">
        <v>143</v>
      </c>
      <c r="E657" t="s">
        <v>162</v>
      </c>
      <c r="F657" t="b">
        <v>1</v>
      </c>
      <c r="G657" t="s">
        <v>48</v>
      </c>
      <c r="H657" t="s">
        <v>163</v>
      </c>
      <c r="I657" t="s">
        <v>3283</v>
      </c>
      <c r="J657" t="s">
        <v>3246</v>
      </c>
      <c r="K657" t="s">
        <v>3284</v>
      </c>
      <c r="L657" t="s">
        <v>146</v>
      </c>
      <c r="M657" t="s">
        <v>147</v>
      </c>
      <c r="N657">
        <v>-14400000</v>
      </c>
      <c r="O657" t="s">
        <v>148</v>
      </c>
      <c r="P657" t="b">
        <v>0</v>
      </c>
      <c r="Q657">
        <v>-1.4079628</v>
      </c>
      <c r="R657">
        <v>-3.3310401000000001</v>
      </c>
      <c r="S657">
        <v>1589486402</v>
      </c>
      <c r="T657">
        <v>40.86</v>
      </c>
      <c r="U657">
        <v>41.24</v>
      </c>
      <c r="V657" t="s">
        <v>3285</v>
      </c>
      <c r="W657">
        <v>40.5</v>
      </c>
      <c r="X657">
        <v>4793868</v>
      </c>
      <c r="Y657">
        <v>42.268000000000001</v>
      </c>
      <c r="Z657">
        <v>40.89</v>
      </c>
      <c r="AA657">
        <v>40.98</v>
      </c>
      <c r="AB657">
        <v>31</v>
      </c>
      <c r="AC657">
        <v>10</v>
      </c>
      <c r="AD657" t="s">
        <v>164</v>
      </c>
      <c r="AE657" t="s">
        <v>50</v>
      </c>
      <c r="AF657">
        <v>40.93</v>
      </c>
      <c r="AG657">
        <v>5308754</v>
      </c>
      <c r="AH657">
        <v>3630412</v>
      </c>
      <c r="AI657">
        <v>9.43</v>
      </c>
      <c r="AJ657">
        <v>0.30003180000000002</v>
      </c>
      <c r="AK657" t="s">
        <v>3286</v>
      </c>
      <c r="AL657">
        <v>-7.3899993999999998</v>
      </c>
      <c r="AM657">
        <v>-0.15316060000000001</v>
      </c>
      <c r="AN657">
        <v>31.43</v>
      </c>
      <c r="AO657">
        <v>48.25</v>
      </c>
      <c r="AP657">
        <v>1594252800</v>
      </c>
      <c r="AR657">
        <v>1485964740</v>
      </c>
      <c r="AS657">
        <v>1486400400</v>
      </c>
      <c r="AT657">
        <v>1.0580000000000001</v>
      </c>
      <c r="AU657">
        <v>41.189518</v>
      </c>
      <c r="AV657">
        <v>2.5030754999999998E-2</v>
      </c>
      <c r="AW657" t="s">
        <v>6313</v>
      </c>
      <c r="AX657">
        <v>0.99199999999999999</v>
      </c>
      <c r="AY657">
        <v>2508539904</v>
      </c>
      <c r="AZ657">
        <v>2.4060000000000001</v>
      </c>
      <c r="BA657">
        <v>40.401713999999998</v>
      </c>
      <c r="BB657">
        <v>0.45828629999999998</v>
      </c>
      <c r="BC657">
        <v>1.1343239E-2</v>
      </c>
      <c r="BD657">
        <v>43.137970000000003</v>
      </c>
      <c r="BE657">
        <v>-2.2779693999999999</v>
      </c>
      <c r="BF657">
        <v>-5.2806596999999997E-2</v>
      </c>
      <c r="BG657">
        <v>102376775680</v>
      </c>
      <c r="BH657">
        <v>16.982544000000001</v>
      </c>
      <c r="BI657">
        <v>15</v>
      </c>
      <c r="BJ657">
        <v>0</v>
      </c>
      <c r="BK657" t="b">
        <v>0</v>
      </c>
      <c r="BL657">
        <v>2</v>
      </c>
      <c r="BM657">
        <v>323101800000</v>
      </c>
      <c r="BN657" t="s">
        <v>3245</v>
      </c>
    </row>
    <row r="658" spans="1:66" x14ac:dyDescent="0.2">
      <c r="A658" t="s">
        <v>3247</v>
      </c>
      <c r="C658" t="s">
        <v>142</v>
      </c>
      <c r="D658" t="s">
        <v>143</v>
      </c>
      <c r="E658" t="s">
        <v>162</v>
      </c>
      <c r="F658" t="b">
        <v>1</v>
      </c>
      <c r="G658" t="s">
        <v>48</v>
      </c>
      <c r="H658" t="s">
        <v>145</v>
      </c>
      <c r="I658" t="s">
        <v>3248</v>
      </c>
      <c r="J658" t="s">
        <v>3248</v>
      </c>
      <c r="K658" t="s">
        <v>3287</v>
      </c>
      <c r="L658" t="s">
        <v>146</v>
      </c>
      <c r="M658" t="s">
        <v>147</v>
      </c>
      <c r="N658">
        <v>-14400000</v>
      </c>
      <c r="O658" t="s">
        <v>148</v>
      </c>
      <c r="P658" t="b">
        <v>0</v>
      </c>
      <c r="Q658">
        <v>0.17000580000000001</v>
      </c>
      <c r="R658">
        <v>0.22061485</v>
      </c>
      <c r="S658">
        <v>1589486402</v>
      </c>
      <c r="T658">
        <v>77.23</v>
      </c>
      <c r="U658">
        <v>77.8</v>
      </c>
      <c r="V658" t="s">
        <v>3288</v>
      </c>
      <c r="W658">
        <v>75.83</v>
      </c>
      <c r="X658">
        <v>9211811</v>
      </c>
      <c r="Y658">
        <v>77.06</v>
      </c>
      <c r="Z658">
        <v>77.2</v>
      </c>
      <c r="AA658">
        <v>77.489999999999995</v>
      </c>
      <c r="AB658">
        <v>8</v>
      </c>
      <c r="AC658">
        <v>12</v>
      </c>
      <c r="AD658" t="s">
        <v>149</v>
      </c>
      <c r="AE658" t="s">
        <v>48</v>
      </c>
      <c r="AF658">
        <v>79.3</v>
      </c>
      <c r="AG658">
        <v>25102506</v>
      </c>
      <c r="AH658">
        <v>12361812</v>
      </c>
      <c r="AI658">
        <v>16.340004</v>
      </c>
      <c r="AJ658">
        <v>0.26835283999999998</v>
      </c>
      <c r="AK658" t="s">
        <v>3289</v>
      </c>
      <c r="AL658">
        <v>-8.7399979999999999</v>
      </c>
      <c r="AM658">
        <v>-0.10166334</v>
      </c>
      <c r="AN658">
        <v>60.89</v>
      </c>
      <c r="AO658">
        <v>85.97</v>
      </c>
      <c r="AP658">
        <v>1593388800</v>
      </c>
      <c r="AQ658">
        <v>1588276860</v>
      </c>
      <c r="AR658">
        <v>1595948340</v>
      </c>
      <c r="AS658">
        <v>1596470400</v>
      </c>
      <c r="AT658">
        <v>2.57</v>
      </c>
      <c r="AU658">
        <v>19.822897000000001</v>
      </c>
      <c r="AV658">
        <v>3.3350634999999997E-2</v>
      </c>
      <c r="AW658" t="s">
        <v>6313</v>
      </c>
      <c r="AX658">
        <v>3.8959999999999999</v>
      </c>
      <c r="AY658">
        <v>1254370048</v>
      </c>
      <c r="AZ658">
        <v>17.597000000000001</v>
      </c>
      <c r="BA658">
        <v>77.810569999999998</v>
      </c>
      <c r="BB658">
        <v>-0.58056640000000004</v>
      </c>
      <c r="BC658">
        <v>-7.4612795999999997E-3</v>
      </c>
      <c r="BD658">
        <v>70.016450000000006</v>
      </c>
      <c r="BE658">
        <v>7.2135543999999996</v>
      </c>
      <c r="BF658">
        <v>0.10302657</v>
      </c>
      <c r="BG658">
        <v>96875003904</v>
      </c>
      <c r="BH658">
        <v>4.3888163999999996</v>
      </c>
      <c r="BI658">
        <v>15</v>
      </c>
      <c r="BJ658">
        <v>0</v>
      </c>
      <c r="BK658" t="b">
        <v>0</v>
      </c>
      <c r="BL658">
        <v>2</v>
      </c>
      <c r="BM658">
        <v>696090600000</v>
      </c>
      <c r="BN658" t="s">
        <v>3247</v>
      </c>
    </row>
    <row r="659" spans="1:66" x14ac:dyDescent="0.2">
      <c r="A659" t="s">
        <v>3249</v>
      </c>
      <c r="C659" t="s">
        <v>142</v>
      </c>
      <c r="D659" t="s">
        <v>143</v>
      </c>
      <c r="E659" t="s">
        <v>162</v>
      </c>
      <c r="F659" t="b">
        <v>1</v>
      </c>
      <c r="G659" t="s">
        <v>48</v>
      </c>
      <c r="H659" t="s">
        <v>145</v>
      </c>
      <c r="I659" t="s">
        <v>3250</v>
      </c>
      <c r="J659" t="s">
        <v>3250</v>
      </c>
      <c r="K659" t="s">
        <v>3290</v>
      </c>
      <c r="L659" t="s">
        <v>146</v>
      </c>
      <c r="M659" t="s">
        <v>147</v>
      </c>
      <c r="N659">
        <v>-14400000</v>
      </c>
      <c r="O659" t="s">
        <v>148</v>
      </c>
      <c r="P659" t="b">
        <v>0</v>
      </c>
      <c r="Q659">
        <v>-6.2600100000000003</v>
      </c>
      <c r="R659">
        <v>-1.0846981</v>
      </c>
      <c r="S659">
        <v>1589486401</v>
      </c>
      <c r="T659">
        <v>570.86</v>
      </c>
      <c r="U659">
        <v>580.77</v>
      </c>
      <c r="V659" t="s">
        <v>3291</v>
      </c>
      <c r="W659">
        <v>565.6</v>
      </c>
      <c r="X659">
        <v>702427</v>
      </c>
      <c r="Y659">
        <v>577.12</v>
      </c>
      <c r="Z659">
        <v>565.71</v>
      </c>
      <c r="AA659">
        <v>588.77</v>
      </c>
      <c r="AB659">
        <v>10</v>
      </c>
      <c r="AC659">
        <v>22</v>
      </c>
      <c r="AD659" t="s">
        <v>149</v>
      </c>
      <c r="AE659" t="s">
        <v>48</v>
      </c>
      <c r="AF659">
        <v>577.17999999999995</v>
      </c>
      <c r="AG659">
        <v>1399156</v>
      </c>
      <c r="AH659">
        <v>1126075</v>
      </c>
      <c r="AI659">
        <v>299.49</v>
      </c>
      <c r="AJ659">
        <v>1.1036223000000001</v>
      </c>
      <c r="AK659" t="s">
        <v>3292</v>
      </c>
      <c r="AL659">
        <v>-10.920044000000001</v>
      </c>
      <c r="AM659">
        <v>-1.8770056E-2</v>
      </c>
      <c r="AN659">
        <v>271.37</v>
      </c>
      <c r="AO659">
        <v>581.78</v>
      </c>
      <c r="AQ659">
        <v>1588674610</v>
      </c>
      <c r="AR659">
        <v>1596558600</v>
      </c>
      <c r="AS659">
        <v>1597077000</v>
      </c>
      <c r="AU659">
        <v>28.672024</v>
      </c>
      <c r="AW659" t="s">
        <v>6313</v>
      </c>
      <c r="AX659">
        <v>19.91</v>
      </c>
      <c r="AY659">
        <v>110673000</v>
      </c>
      <c r="AZ659">
        <v>109.277</v>
      </c>
      <c r="BA659">
        <v>530.38969999999995</v>
      </c>
      <c r="BB659">
        <v>40.470275999999998</v>
      </c>
      <c r="BC659">
        <v>7.6302910000000002E-2</v>
      </c>
      <c r="BD659">
        <v>421.79079999999999</v>
      </c>
      <c r="BE659">
        <v>149.06917999999999</v>
      </c>
      <c r="BF659">
        <v>0.35341971999999999</v>
      </c>
      <c r="BG659">
        <v>64234307584</v>
      </c>
      <c r="BH659">
        <v>5.2239719999999998</v>
      </c>
      <c r="BI659">
        <v>15</v>
      </c>
      <c r="BJ659">
        <v>0</v>
      </c>
      <c r="BK659" t="b">
        <v>0</v>
      </c>
      <c r="BL659">
        <v>2</v>
      </c>
      <c r="BM659">
        <v>670602600000</v>
      </c>
      <c r="BN659" t="s">
        <v>3249</v>
      </c>
    </row>
    <row r="660" spans="1:66" x14ac:dyDescent="0.2">
      <c r="A660" t="s">
        <v>3251</v>
      </c>
      <c r="C660" t="s">
        <v>142</v>
      </c>
      <c r="D660" t="s">
        <v>143</v>
      </c>
      <c r="E660" t="s">
        <v>162</v>
      </c>
      <c r="F660" t="b">
        <v>1</v>
      </c>
      <c r="G660" t="s">
        <v>48</v>
      </c>
      <c r="H660" t="s">
        <v>163</v>
      </c>
      <c r="I660" t="s">
        <v>3293</v>
      </c>
      <c r="J660" t="s">
        <v>3252</v>
      </c>
      <c r="K660" t="s">
        <v>3294</v>
      </c>
      <c r="L660" t="s">
        <v>146</v>
      </c>
      <c r="M660" t="s">
        <v>147</v>
      </c>
      <c r="N660">
        <v>-14400000</v>
      </c>
      <c r="O660" t="s">
        <v>148</v>
      </c>
      <c r="P660" t="b">
        <v>0</v>
      </c>
      <c r="Q660">
        <v>-9.0000150000000001E-2</v>
      </c>
      <c r="R660">
        <v>-0.47974494000000001</v>
      </c>
      <c r="S660">
        <v>1589486401</v>
      </c>
      <c r="T660">
        <v>18.670000000000002</v>
      </c>
      <c r="U660">
        <v>18.8</v>
      </c>
      <c r="V660" t="s">
        <v>3295</v>
      </c>
      <c r="W660">
        <v>18.43</v>
      </c>
      <c r="X660">
        <v>2440810</v>
      </c>
      <c r="Y660">
        <v>18.760000000000002</v>
      </c>
      <c r="Z660">
        <v>18.45</v>
      </c>
      <c r="AA660">
        <v>20.6</v>
      </c>
      <c r="AB660">
        <v>10</v>
      </c>
      <c r="AC660">
        <v>11</v>
      </c>
      <c r="AD660" t="s">
        <v>164</v>
      </c>
      <c r="AE660" t="s">
        <v>3296</v>
      </c>
      <c r="AF660">
        <v>18.8</v>
      </c>
      <c r="AG660">
        <v>1659738</v>
      </c>
      <c r="AH660">
        <v>1176337</v>
      </c>
      <c r="AI660">
        <v>6.24</v>
      </c>
      <c r="AJ660">
        <v>0.50201123999999997</v>
      </c>
      <c r="AK660" t="s">
        <v>3297</v>
      </c>
      <c r="AL660">
        <v>-2.2600001999999999</v>
      </c>
      <c r="AM660">
        <v>-0.107978985</v>
      </c>
      <c r="AN660">
        <v>12.43</v>
      </c>
      <c r="AO660">
        <v>20.93</v>
      </c>
      <c r="AP660">
        <v>1260835200</v>
      </c>
      <c r="AT660">
        <v>1.635</v>
      </c>
      <c r="AU660">
        <v>23.006777</v>
      </c>
      <c r="AV660">
        <v>8.7153519999999998E-2</v>
      </c>
      <c r="AW660" t="s">
        <v>6313</v>
      </c>
      <c r="AX660">
        <v>0.8115</v>
      </c>
      <c r="AY660">
        <v>3115529984</v>
      </c>
      <c r="AZ660">
        <v>12.5505</v>
      </c>
      <c r="BA660">
        <v>16.879715000000001</v>
      </c>
      <c r="BB660">
        <v>1.7902851</v>
      </c>
      <c r="BC660">
        <v>0.10606133</v>
      </c>
      <c r="BD660">
        <v>18.465434999999999</v>
      </c>
      <c r="BE660">
        <v>0.20456505</v>
      </c>
      <c r="BF660">
        <v>1.1078268E-2</v>
      </c>
      <c r="BG660">
        <v>58668236800</v>
      </c>
      <c r="BH660">
        <v>1.4875902000000001</v>
      </c>
      <c r="BI660">
        <v>15</v>
      </c>
      <c r="BJ660">
        <v>0</v>
      </c>
      <c r="BK660" t="b">
        <v>0</v>
      </c>
      <c r="BL660">
        <v>2</v>
      </c>
      <c r="BM660">
        <v>1262701800000</v>
      </c>
      <c r="BN660" t="s">
        <v>3251</v>
      </c>
    </row>
    <row r="661" spans="1:66" x14ac:dyDescent="0.2">
      <c r="A661" t="s">
        <v>3253</v>
      </c>
      <c r="C661" t="s">
        <v>142</v>
      </c>
      <c r="D661" t="s">
        <v>143</v>
      </c>
      <c r="E661" t="s">
        <v>162</v>
      </c>
      <c r="F661" t="b">
        <v>1</v>
      </c>
      <c r="G661" t="s">
        <v>48</v>
      </c>
      <c r="H661" t="s">
        <v>145</v>
      </c>
      <c r="I661" t="s">
        <v>3254</v>
      </c>
      <c r="J661" t="s">
        <v>3254</v>
      </c>
      <c r="K661" t="s">
        <v>3298</v>
      </c>
      <c r="L661" t="s">
        <v>146</v>
      </c>
      <c r="M661" t="s">
        <v>147</v>
      </c>
      <c r="N661">
        <v>-14400000</v>
      </c>
      <c r="O661" t="s">
        <v>148</v>
      </c>
      <c r="P661" t="b">
        <v>0</v>
      </c>
      <c r="Q661">
        <v>-0.62000275000000005</v>
      </c>
      <c r="R661">
        <v>-0.95121619999999996</v>
      </c>
      <c r="S661">
        <v>1589486402</v>
      </c>
      <c r="T661">
        <v>64.56</v>
      </c>
      <c r="U661">
        <v>65.39</v>
      </c>
      <c r="V661" t="s">
        <v>3299</v>
      </c>
      <c r="W661">
        <v>61.44</v>
      </c>
      <c r="X661">
        <v>11957776</v>
      </c>
      <c r="Y661">
        <v>65.180000000000007</v>
      </c>
      <c r="Z661">
        <v>62.64</v>
      </c>
      <c r="AA661">
        <v>64.33</v>
      </c>
      <c r="AB661">
        <v>13</v>
      </c>
      <c r="AC661">
        <v>9</v>
      </c>
      <c r="AD661" t="s">
        <v>149</v>
      </c>
      <c r="AE661" t="s">
        <v>48</v>
      </c>
      <c r="AF661">
        <v>64.790000000000006</v>
      </c>
      <c r="AG661">
        <v>18806751</v>
      </c>
      <c r="AH661">
        <v>20995712</v>
      </c>
      <c r="AI661">
        <v>53.019996999999996</v>
      </c>
      <c r="AJ661">
        <v>4.5944539999999998</v>
      </c>
      <c r="AK661" t="s">
        <v>3300</v>
      </c>
      <c r="AL661">
        <v>-3.9300003000000001</v>
      </c>
      <c r="AM661">
        <v>-5.7380646E-2</v>
      </c>
      <c r="AN661">
        <v>11.54</v>
      </c>
      <c r="AO661">
        <v>68.489999999999995</v>
      </c>
      <c r="AQ661">
        <v>1588849201</v>
      </c>
      <c r="AR661">
        <v>1596645000</v>
      </c>
      <c r="AS661">
        <v>1597077000</v>
      </c>
      <c r="AW661" t="s">
        <v>6313</v>
      </c>
      <c r="AX661">
        <v>-1.5009999999999999</v>
      </c>
      <c r="AY661">
        <v>371224000</v>
      </c>
      <c r="AZ661">
        <v>4.4340000000000002</v>
      </c>
      <c r="BA661">
        <v>44.167427000000004</v>
      </c>
      <c r="BB661">
        <v>20.392569999999999</v>
      </c>
      <c r="BC661">
        <v>0.46171063000000001</v>
      </c>
      <c r="BD661">
        <v>26.826485000000002</v>
      </c>
      <c r="BE661">
        <v>37.733513000000002</v>
      </c>
      <c r="BF661">
        <v>1.4065768999999999</v>
      </c>
      <c r="BG661">
        <v>23966220288</v>
      </c>
      <c r="BH661">
        <v>14.560216</v>
      </c>
      <c r="BI661">
        <v>15</v>
      </c>
      <c r="BJ661">
        <v>0</v>
      </c>
      <c r="BK661" t="b">
        <v>0</v>
      </c>
      <c r="BL661">
        <v>2</v>
      </c>
      <c r="BM661">
        <v>1544193000000</v>
      </c>
      <c r="BN661" t="s">
        <v>3253</v>
      </c>
    </row>
    <row r="662" spans="1:66" x14ac:dyDescent="0.2">
      <c r="A662" t="s">
        <v>3255</v>
      </c>
      <c r="C662" t="s">
        <v>142</v>
      </c>
      <c r="D662" t="s">
        <v>143</v>
      </c>
      <c r="E662" t="s">
        <v>162</v>
      </c>
      <c r="F662" t="b">
        <v>1</v>
      </c>
      <c r="G662" t="s">
        <v>48</v>
      </c>
      <c r="H662" t="s">
        <v>145</v>
      </c>
      <c r="I662" t="s">
        <v>3256</v>
      </c>
      <c r="J662" t="s">
        <v>3256</v>
      </c>
      <c r="K662" t="s">
        <v>3301</v>
      </c>
      <c r="L662" t="s">
        <v>146</v>
      </c>
      <c r="M662" t="s">
        <v>147</v>
      </c>
      <c r="N662">
        <v>-14400000</v>
      </c>
      <c r="O662" t="s">
        <v>148</v>
      </c>
      <c r="P662" t="b">
        <v>0</v>
      </c>
      <c r="Q662">
        <v>0.16999817</v>
      </c>
      <c r="R662">
        <v>0.35058397000000002</v>
      </c>
      <c r="S662">
        <v>1589486401</v>
      </c>
      <c r="T662">
        <v>48.66</v>
      </c>
      <c r="U662">
        <v>49.08</v>
      </c>
      <c r="V662" t="s">
        <v>3302</v>
      </c>
      <c r="W662">
        <v>45.085999999999999</v>
      </c>
      <c r="X662">
        <v>1094437</v>
      </c>
      <c r="Y662">
        <v>48.49</v>
      </c>
      <c r="Z662">
        <v>47.87</v>
      </c>
      <c r="AA662">
        <v>49.47</v>
      </c>
      <c r="AB662">
        <v>8</v>
      </c>
      <c r="AC662">
        <v>10</v>
      </c>
      <c r="AD662" t="s">
        <v>149</v>
      </c>
      <c r="AE662" t="s">
        <v>49</v>
      </c>
      <c r="AF662">
        <v>48.56</v>
      </c>
      <c r="AG662">
        <v>1054129</v>
      </c>
      <c r="AH662">
        <v>1421275</v>
      </c>
      <c r="AI662">
        <v>36.135002</v>
      </c>
      <c r="AJ662">
        <v>2.8850302999999999</v>
      </c>
      <c r="AK662" t="s">
        <v>3303</v>
      </c>
      <c r="AL662">
        <v>-56.34</v>
      </c>
      <c r="AM662">
        <v>-0.53657144000000001</v>
      </c>
      <c r="AN662">
        <v>12.525</v>
      </c>
      <c r="AO662">
        <v>105</v>
      </c>
      <c r="AQ662">
        <v>1589284800</v>
      </c>
      <c r="AR662">
        <v>1589284800</v>
      </c>
      <c r="AS662">
        <v>1589284800</v>
      </c>
      <c r="AW662" t="s">
        <v>6313</v>
      </c>
      <c r="AY662">
        <v>226780000</v>
      </c>
      <c r="BA662">
        <v>48.449142000000002</v>
      </c>
      <c r="BB662">
        <v>0.21085739000000001</v>
      </c>
      <c r="BC662">
        <v>4.3521389999999997E-3</v>
      </c>
      <c r="BD662">
        <v>36.022826999999999</v>
      </c>
      <c r="BE662">
        <v>12.637173000000001</v>
      </c>
      <c r="BF662">
        <v>0.35081013999999999</v>
      </c>
      <c r="BG662">
        <v>11035114496</v>
      </c>
      <c r="BI662">
        <v>15</v>
      </c>
      <c r="BJ662">
        <v>0</v>
      </c>
      <c r="BK662" t="b">
        <v>0</v>
      </c>
      <c r="BL662">
        <v>2</v>
      </c>
      <c r="BM662">
        <v>1570714200000</v>
      </c>
      <c r="BN662" t="s">
        <v>3255</v>
      </c>
    </row>
    <row r="663" spans="1:66" x14ac:dyDescent="0.2">
      <c r="A663" t="s">
        <v>3257</v>
      </c>
      <c r="C663" t="s">
        <v>142</v>
      </c>
      <c r="D663" t="s">
        <v>143</v>
      </c>
      <c r="E663" t="s">
        <v>162</v>
      </c>
      <c r="F663" t="b">
        <v>1</v>
      </c>
      <c r="G663" t="s">
        <v>48</v>
      </c>
      <c r="H663" t="s">
        <v>145</v>
      </c>
      <c r="I663" t="s">
        <v>3258</v>
      </c>
      <c r="J663" t="s">
        <v>3258</v>
      </c>
      <c r="K663" t="s">
        <v>3304</v>
      </c>
      <c r="L663" t="s">
        <v>146</v>
      </c>
      <c r="M663" t="s">
        <v>147</v>
      </c>
      <c r="N663">
        <v>-14400000</v>
      </c>
      <c r="O663" t="s">
        <v>148</v>
      </c>
      <c r="P663" t="b">
        <v>0</v>
      </c>
      <c r="Q663">
        <v>0.44000053</v>
      </c>
      <c r="R663">
        <v>1.4327599</v>
      </c>
      <c r="S663">
        <v>1589486402</v>
      </c>
      <c r="T663">
        <v>31.15</v>
      </c>
      <c r="U663">
        <v>31.38</v>
      </c>
      <c r="V663" t="s">
        <v>3305</v>
      </c>
      <c r="W663">
        <v>29.170100000000001</v>
      </c>
      <c r="X663">
        <v>1146509</v>
      </c>
      <c r="Y663">
        <v>30.71</v>
      </c>
      <c r="Z663">
        <v>0</v>
      </c>
      <c r="AA663">
        <v>32.08</v>
      </c>
      <c r="AB663">
        <v>8</v>
      </c>
      <c r="AC663">
        <v>8</v>
      </c>
      <c r="AD663" t="s">
        <v>149</v>
      </c>
      <c r="AE663" t="s">
        <v>48</v>
      </c>
      <c r="AF663">
        <v>30.81</v>
      </c>
      <c r="AG663">
        <v>1203903</v>
      </c>
      <c r="AH663">
        <v>815075</v>
      </c>
      <c r="AI663">
        <v>19.5</v>
      </c>
      <c r="AJ663">
        <v>1.6738198</v>
      </c>
      <c r="AK663" t="s">
        <v>3306</v>
      </c>
      <c r="AL663">
        <v>-43.85</v>
      </c>
      <c r="AM663">
        <v>-0.58466667000000005</v>
      </c>
      <c r="AN663">
        <v>11.65</v>
      </c>
      <c r="AO663">
        <v>75</v>
      </c>
      <c r="AQ663">
        <v>1589328000</v>
      </c>
      <c r="AR663">
        <v>1589328000</v>
      </c>
      <c r="AS663">
        <v>1589328000</v>
      </c>
      <c r="AW663" t="s">
        <v>6313</v>
      </c>
      <c r="AX663">
        <v>-14.641999999999999</v>
      </c>
      <c r="AY663">
        <v>117902000</v>
      </c>
      <c r="AZ663">
        <v>-23.942</v>
      </c>
      <c r="BA663">
        <v>30.901142</v>
      </c>
      <c r="BB663">
        <v>0.24885750000000001</v>
      </c>
      <c r="BC663">
        <v>8.0533429999999993E-3</v>
      </c>
      <c r="BD663">
        <v>23.225508000000001</v>
      </c>
      <c r="BE663">
        <v>7.9244919999999999</v>
      </c>
      <c r="BF663">
        <v>0.3411978</v>
      </c>
      <c r="BG663">
        <v>3672647168</v>
      </c>
      <c r="BH663">
        <v>-1.3010609</v>
      </c>
      <c r="BI663">
        <v>15</v>
      </c>
      <c r="BJ663">
        <v>0</v>
      </c>
      <c r="BK663" t="b">
        <v>0</v>
      </c>
      <c r="BL663">
        <v>2</v>
      </c>
      <c r="BM663">
        <v>1570800600000</v>
      </c>
      <c r="BN663" t="s">
        <v>3257</v>
      </c>
    </row>
    <row r="664" spans="1:66" x14ac:dyDescent="0.2">
      <c r="A664" t="s">
        <v>3259</v>
      </c>
      <c r="C664" t="s">
        <v>142</v>
      </c>
      <c r="D664" t="s">
        <v>143</v>
      </c>
      <c r="E664" t="s">
        <v>162</v>
      </c>
      <c r="F664" t="b">
        <v>1</v>
      </c>
      <c r="G664" t="s">
        <v>48</v>
      </c>
      <c r="H664" t="s">
        <v>145</v>
      </c>
      <c r="I664" t="s">
        <v>3260</v>
      </c>
      <c r="J664" t="s">
        <v>3260</v>
      </c>
      <c r="K664" t="s">
        <v>3307</v>
      </c>
      <c r="L664" t="s">
        <v>146</v>
      </c>
      <c r="M664" t="s">
        <v>147</v>
      </c>
      <c r="N664">
        <v>-14400000</v>
      </c>
      <c r="O664" t="s">
        <v>148</v>
      </c>
      <c r="P664" t="b">
        <v>0</v>
      </c>
      <c r="Q664">
        <v>-2.369999</v>
      </c>
      <c r="R664">
        <v>-5.8273890000000002</v>
      </c>
      <c r="S664">
        <v>1589486401</v>
      </c>
      <c r="T664">
        <v>38.299999999999997</v>
      </c>
      <c r="U664">
        <v>40.25</v>
      </c>
      <c r="V664" t="s">
        <v>3308</v>
      </c>
      <c r="W664">
        <v>37.369999999999997</v>
      </c>
      <c r="X664">
        <v>7646427</v>
      </c>
      <c r="Y664">
        <v>40.67</v>
      </c>
      <c r="Z664">
        <v>37.5</v>
      </c>
      <c r="AA664">
        <v>39</v>
      </c>
      <c r="AB664">
        <v>11</v>
      </c>
      <c r="AC664">
        <v>11</v>
      </c>
      <c r="AD664" t="s">
        <v>149</v>
      </c>
      <c r="AE664" t="s">
        <v>48</v>
      </c>
      <c r="AF664">
        <v>39.229999999999997</v>
      </c>
      <c r="AG664">
        <v>9835461</v>
      </c>
      <c r="AH664">
        <v>17843625</v>
      </c>
      <c r="AI664">
        <v>34.76</v>
      </c>
      <c r="AJ664">
        <v>9.8192090000000007</v>
      </c>
      <c r="AK664" t="s">
        <v>3309</v>
      </c>
      <c r="AL664">
        <v>-6.6399993999999998</v>
      </c>
      <c r="AM664">
        <v>-0.14775255000000001</v>
      </c>
      <c r="AN664">
        <v>3.54</v>
      </c>
      <c r="AO664">
        <v>44.94</v>
      </c>
      <c r="AQ664">
        <v>1589241600</v>
      </c>
      <c r="AR664">
        <v>1589241600</v>
      </c>
      <c r="AS664">
        <v>1589241600</v>
      </c>
      <c r="AW664" t="s">
        <v>6313</v>
      </c>
      <c r="AX664">
        <v>-5.5060000000000002</v>
      </c>
      <c r="AY664">
        <v>57958600</v>
      </c>
      <c r="AZ664">
        <v>-5.75</v>
      </c>
      <c r="BA664">
        <v>19.664000000000001</v>
      </c>
      <c r="BB664">
        <v>18.635999999999999</v>
      </c>
      <c r="BC664">
        <v>0.9477217</v>
      </c>
      <c r="BD664">
        <v>9.7690579999999994</v>
      </c>
      <c r="BE664">
        <v>28.530940999999999</v>
      </c>
      <c r="BF664">
        <v>2.9205415000000001</v>
      </c>
      <c r="BG664">
        <v>2219814400</v>
      </c>
      <c r="BH664">
        <v>-6.6608695999999998</v>
      </c>
      <c r="BI664">
        <v>15</v>
      </c>
      <c r="BJ664">
        <v>0</v>
      </c>
      <c r="BK664" t="b">
        <v>0</v>
      </c>
      <c r="BL664">
        <v>2</v>
      </c>
      <c r="BM664">
        <v>818173800000</v>
      </c>
      <c r="BN664" t="s">
        <v>3259</v>
      </c>
    </row>
    <row r="665" spans="1:66" x14ac:dyDescent="0.2">
      <c r="A665" t="s">
        <v>3261</v>
      </c>
      <c r="C665" t="s">
        <v>142</v>
      </c>
      <c r="D665" t="s">
        <v>143</v>
      </c>
      <c r="E665" t="s">
        <v>162</v>
      </c>
      <c r="F665" t="b">
        <v>1</v>
      </c>
      <c r="G665" t="s">
        <v>48</v>
      </c>
      <c r="H665" t="s">
        <v>145</v>
      </c>
      <c r="I665" t="s">
        <v>3310</v>
      </c>
      <c r="J665" t="s">
        <v>3310</v>
      </c>
      <c r="K665" t="s">
        <v>3311</v>
      </c>
      <c r="L665" t="s">
        <v>146</v>
      </c>
      <c r="M665" t="s">
        <v>147</v>
      </c>
      <c r="N665">
        <v>-14400000</v>
      </c>
      <c r="O665" t="s">
        <v>148</v>
      </c>
      <c r="P665" t="b">
        <v>0</v>
      </c>
      <c r="Q665">
        <v>0.27999973</v>
      </c>
      <c r="R665">
        <v>2.0942387999999998</v>
      </c>
      <c r="S665">
        <v>1589486402</v>
      </c>
      <c r="T665">
        <v>13.65</v>
      </c>
      <c r="U665">
        <v>14.09</v>
      </c>
      <c r="V665" t="s">
        <v>3312</v>
      </c>
      <c r="W665">
        <v>12.785</v>
      </c>
      <c r="X665">
        <v>29566386</v>
      </c>
      <c r="Y665">
        <v>13.37</v>
      </c>
      <c r="Z665">
        <v>13.51</v>
      </c>
      <c r="AA665">
        <v>0</v>
      </c>
      <c r="AB665">
        <v>11</v>
      </c>
      <c r="AC665">
        <v>11</v>
      </c>
      <c r="AD665" t="s">
        <v>149</v>
      </c>
      <c r="AE665" t="s">
        <v>48</v>
      </c>
      <c r="AF665">
        <v>13.68</v>
      </c>
      <c r="AG665">
        <v>41540850</v>
      </c>
      <c r="AH665">
        <v>28434262</v>
      </c>
      <c r="AI665">
        <v>11.73</v>
      </c>
      <c r="AJ665">
        <v>6.109375</v>
      </c>
      <c r="AK665" t="s">
        <v>3313</v>
      </c>
      <c r="AL665">
        <v>-5.7100010000000001</v>
      </c>
      <c r="AM665">
        <v>-0.29493806</v>
      </c>
      <c r="AN665">
        <v>1.92</v>
      </c>
      <c r="AO665">
        <v>19.36</v>
      </c>
      <c r="AQ665">
        <v>1589241600</v>
      </c>
      <c r="AR665">
        <v>1589241600</v>
      </c>
      <c r="AS665">
        <v>1589241600</v>
      </c>
      <c r="AW665" t="s">
        <v>6313</v>
      </c>
      <c r="AX665">
        <v>-1.21</v>
      </c>
      <c r="AY665">
        <v>158096000</v>
      </c>
      <c r="AZ665">
        <v>3.4000000000000002E-2</v>
      </c>
      <c r="BA665">
        <v>10.058</v>
      </c>
      <c r="BB665">
        <v>3.5920000000000001</v>
      </c>
      <c r="BC665">
        <v>0.35712867999999998</v>
      </c>
      <c r="BD665">
        <v>5.4952173000000002</v>
      </c>
      <c r="BE665">
        <v>8.1547820000000009</v>
      </c>
      <c r="BF665">
        <v>1.4839781999999999</v>
      </c>
      <c r="BG665">
        <v>2158010368</v>
      </c>
      <c r="BH665">
        <v>401.47055</v>
      </c>
      <c r="BI665">
        <v>15</v>
      </c>
      <c r="BJ665">
        <v>0</v>
      </c>
      <c r="BK665" t="b">
        <v>0</v>
      </c>
      <c r="BL665">
        <v>2</v>
      </c>
      <c r="BM665">
        <v>913127400000</v>
      </c>
      <c r="BN665" t="s">
        <v>3261</v>
      </c>
    </row>
    <row r="666" spans="1:66" x14ac:dyDescent="0.2">
      <c r="A666" t="s">
        <v>651</v>
      </c>
      <c r="C666" t="s">
        <v>142</v>
      </c>
      <c r="D666" t="s">
        <v>143</v>
      </c>
      <c r="E666" t="s">
        <v>162</v>
      </c>
      <c r="F666" t="b">
        <v>1</v>
      </c>
      <c r="G666" t="s">
        <v>48</v>
      </c>
      <c r="H666" t="s">
        <v>163</v>
      </c>
      <c r="I666" t="s">
        <v>878</v>
      </c>
      <c r="J666" t="s">
        <v>878</v>
      </c>
      <c r="K666" t="s">
        <v>879</v>
      </c>
      <c r="L666" t="s">
        <v>146</v>
      </c>
      <c r="M666" t="s">
        <v>147</v>
      </c>
      <c r="N666">
        <v>-14400000</v>
      </c>
      <c r="O666" t="s">
        <v>148</v>
      </c>
      <c r="P666" t="b">
        <v>0</v>
      </c>
      <c r="Q666">
        <v>-0.12998962</v>
      </c>
      <c r="R666">
        <v>-9.5496349999999994E-2</v>
      </c>
      <c r="S666">
        <v>1589486401</v>
      </c>
      <c r="T666">
        <v>135.99</v>
      </c>
      <c r="U666">
        <v>136.15</v>
      </c>
      <c r="V666" t="s">
        <v>3044</v>
      </c>
      <c r="W666">
        <v>131.12</v>
      </c>
      <c r="X666">
        <v>5817128</v>
      </c>
      <c r="Y666">
        <v>136.12</v>
      </c>
      <c r="Z666">
        <v>136.37</v>
      </c>
      <c r="AA666">
        <v>137.41999999999999</v>
      </c>
      <c r="AB666">
        <v>13</v>
      </c>
      <c r="AC666">
        <v>8</v>
      </c>
      <c r="AD666" t="s">
        <v>164</v>
      </c>
      <c r="AE666" t="s">
        <v>48</v>
      </c>
      <c r="AF666">
        <v>135</v>
      </c>
      <c r="AG666">
        <v>4964601</v>
      </c>
      <c r="AH666">
        <v>3271675</v>
      </c>
      <c r="AI666">
        <v>21.950005000000001</v>
      </c>
      <c r="AJ666">
        <v>0.19247636000000001</v>
      </c>
      <c r="AK666" t="s">
        <v>880</v>
      </c>
      <c r="AL666">
        <v>-51.729996</v>
      </c>
      <c r="AM666">
        <v>-0.27556997999999999</v>
      </c>
      <c r="AN666">
        <v>114.04</v>
      </c>
      <c r="AO666">
        <v>187.72</v>
      </c>
      <c r="AP666">
        <v>1583971200</v>
      </c>
      <c r="AQ666">
        <v>1595953800</v>
      </c>
      <c r="AR666">
        <v>1595953800</v>
      </c>
      <c r="AS666">
        <v>1595953800</v>
      </c>
      <c r="AT666">
        <v>5.79</v>
      </c>
      <c r="AU666">
        <v>15.95565</v>
      </c>
      <c r="AV666">
        <v>4.2535997999999998E-2</v>
      </c>
      <c r="AW666" t="s">
        <v>6313</v>
      </c>
      <c r="AX666">
        <v>8.5229999999999997</v>
      </c>
      <c r="AY666">
        <v>575196032</v>
      </c>
      <c r="AZ666">
        <v>17.640999999999998</v>
      </c>
      <c r="BA666">
        <v>144.21600000000001</v>
      </c>
      <c r="BB666">
        <v>-8.2259980000000006</v>
      </c>
      <c r="BC666">
        <v>-5.7039424999999998E-2</v>
      </c>
      <c r="BD666">
        <v>159.03122999999999</v>
      </c>
      <c r="BE666">
        <v>-23.041229999999999</v>
      </c>
      <c r="BF666">
        <v>-0.14488493</v>
      </c>
      <c r="BG666">
        <v>78220910592</v>
      </c>
      <c r="BH666">
        <v>7.7087463999999999</v>
      </c>
      <c r="BI666">
        <v>15</v>
      </c>
      <c r="BJ666">
        <v>0</v>
      </c>
      <c r="BK666" t="b">
        <v>0</v>
      </c>
      <c r="BL666">
        <v>2</v>
      </c>
      <c r="BM666">
        <v>138600000</v>
      </c>
      <c r="BN666" t="s">
        <v>651</v>
      </c>
    </row>
    <row r="667" spans="1:66" x14ac:dyDescent="0.2">
      <c r="A667" t="s">
        <v>561</v>
      </c>
      <c r="C667" t="s">
        <v>142</v>
      </c>
      <c r="D667" t="s">
        <v>143</v>
      </c>
      <c r="E667" t="s">
        <v>162</v>
      </c>
      <c r="F667" t="b">
        <v>1</v>
      </c>
      <c r="G667" t="s">
        <v>48</v>
      </c>
      <c r="H667" t="s">
        <v>163</v>
      </c>
      <c r="I667" t="s">
        <v>584</v>
      </c>
      <c r="J667" t="s">
        <v>585</v>
      </c>
      <c r="K667" t="s">
        <v>586</v>
      </c>
      <c r="L667" t="s">
        <v>146</v>
      </c>
      <c r="M667" t="s">
        <v>147</v>
      </c>
      <c r="N667">
        <v>-14400000</v>
      </c>
      <c r="O667" t="s">
        <v>148</v>
      </c>
      <c r="P667" t="b">
        <v>0</v>
      </c>
      <c r="Q667">
        <v>0.29999924</v>
      </c>
      <c r="R667">
        <v>0.75037330000000002</v>
      </c>
      <c r="S667">
        <v>1589486401</v>
      </c>
      <c r="T667">
        <v>40.28</v>
      </c>
      <c r="U667">
        <v>40.35</v>
      </c>
      <c r="V667" t="s">
        <v>3006</v>
      </c>
      <c r="W667">
        <v>38.51</v>
      </c>
      <c r="X667">
        <v>1435308</v>
      </c>
      <c r="Y667">
        <v>39.979999999999997</v>
      </c>
      <c r="Z667">
        <v>0</v>
      </c>
      <c r="AA667">
        <v>50.98</v>
      </c>
      <c r="AB667">
        <v>8</v>
      </c>
      <c r="AC667">
        <v>8</v>
      </c>
      <c r="AD667" t="s">
        <v>164</v>
      </c>
      <c r="AE667" t="s">
        <v>48</v>
      </c>
      <c r="AF667">
        <v>39.54</v>
      </c>
      <c r="AG667">
        <v>2338119</v>
      </c>
      <c r="AH667">
        <v>1393775</v>
      </c>
      <c r="AI667">
        <v>6.4699973999999996</v>
      </c>
      <c r="AJ667">
        <v>0.19136342000000001</v>
      </c>
      <c r="AK667" t="s">
        <v>587</v>
      </c>
      <c r="AL667">
        <v>-12.330002</v>
      </c>
      <c r="AM667">
        <v>-0.23436612000000001</v>
      </c>
      <c r="AN667">
        <v>33.81</v>
      </c>
      <c r="AO667">
        <v>52.61</v>
      </c>
      <c r="AP667">
        <v>1589500800</v>
      </c>
      <c r="AQ667">
        <v>1588676103</v>
      </c>
      <c r="AR667">
        <v>1595953800</v>
      </c>
      <c r="AS667">
        <v>1596472200</v>
      </c>
      <c r="AT667">
        <v>0.92</v>
      </c>
      <c r="AU667">
        <v>20</v>
      </c>
      <c r="AV667">
        <v>2.3011506000000001E-2</v>
      </c>
      <c r="AW667" t="s">
        <v>6313</v>
      </c>
      <c r="AX667">
        <v>2.0139999999999998</v>
      </c>
      <c r="AY667">
        <v>135096000</v>
      </c>
      <c r="AZ667">
        <v>10.029999999999999</v>
      </c>
      <c r="BA667">
        <v>40.332859999999997</v>
      </c>
      <c r="BB667">
        <v>-5.2860259999999999E-2</v>
      </c>
      <c r="BC667">
        <v>-1.3106003E-3</v>
      </c>
      <c r="BD667">
        <v>44.142029999999998</v>
      </c>
      <c r="BE667">
        <v>-3.8620299999999999</v>
      </c>
      <c r="BF667">
        <v>-8.7490999999999999E-2</v>
      </c>
      <c r="BG667">
        <v>6490719232</v>
      </c>
      <c r="BH667">
        <v>4.0159520000000004</v>
      </c>
      <c r="BI667">
        <v>15</v>
      </c>
      <c r="BJ667">
        <v>0</v>
      </c>
      <c r="BK667" t="b">
        <v>0</v>
      </c>
      <c r="BL667">
        <v>2</v>
      </c>
      <c r="BM667">
        <v>433776600000</v>
      </c>
      <c r="BN667" t="s">
        <v>561</v>
      </c>
    </row>
    <row r="668" spans="1:66" x14ac:dyDescent="0.2">
      <c r="A668" t="s">
        <v>3314</v>
      </c>
      <c r="C668" t="s">
        <v>142</v>
      </c>
      <c r="D668" t="s">
        <v>143</v>
      </c>
      <c r="E668" t="s">
        <v>162</v>
      </c>
      <c r="F668" t="b">
        <v>1</v>
      </c>
      <c r="G668" t="s">
        <v>48</v>
      </c>
      <c r="H668" t="s">
        <v>163</v>
      </c>
      <c r="I668" t="s">
        <v>3736</v>
      </c>
      <c r="J668" t="s">
        <v>3736</v>
      </c>
      <c r="K668" t="s">
        <v>3737</v>
      </c>
      <c r="L668" t="s">
        <v>146</v>
      </c>
      <c r="M668" t="s">
        <v>147</v>
      </c>
      <c r="N668">
        <v>-14400000</v>
      </c>
      <c r="O668" t="s">
        <v>148</v>
      </c>
      <c r="P668" t="b">
        <v>0</v>
      </c>
      <c r="Q668">
        <v>-0.38000487999999999</v>
      </c>
      <c r="R668">
        <v>-0.41233166999999998</v>
      </c>
      <c r="S668">
        <v>1589486401</v>
      </c>
      <c r="T668">
        <v>91.78</v>
      </c>
      <c r="U668">
        <v>91.78</v>
      </c>
      <c r="V668" t="s">
        <v>3738</v>
      </c>
      <c r="W668">
        <v>89.34</v>
      </c>
      <c r="X668">
        <v>7831571</v>
      </c>
      <c r="Y668">
        <v>92.16</v>
      </c>
      <c r="Z668">
        <v>88.67</v>
      </c>
      <c r="AA668">
        <v>88.84</v>
      </c>
      <c r="AB668">
        <v>9</v>
      </c>
      <c r="AC668">
        <v>11</v>
      </c>
      <c r="AD668" t="s">
        <v>164</v>
      </c>
      <c r="AE668" t="s">
        <v>48</v>
      </c>
      <c r="AF668">
        <v>90.5</v>
      </c>
      <c r="AG668">
        <v>10933162</v>
      </c>
      <c r="AH668">
        <v>7104900</v>
      </c>
      <c r="AI668">
        <v>30.169998</v>
      </c>
      <c r="AJ668">
        <v>0.4896932</v>
      </c>
      <c r="AK668" t="s">
        <v>3739</v>
      </c>
      <c r="AL668">
        <v>-8.2200009999999999</v>
      </c>
      <c r="AM668">
        <v>-8.2200010000000004E-2</v>
      </c>
      <c r="AN668">
        <v>61.61</v>
      </c>
      <c r="AO668">
        <v>100</v>
      </c>
      <c r="AP668">
        <v>1589500800</v>
      </c>
      <c r="AQ668">
        <v>1587036604</v>
      </c>
      <c r="AR668">
        <v>1594830600</v>
      </c>
      <c r="AS668">
        <v>1595262600</v>
      </c>
      <c r="AT668">
        <v>1.36</v>
      </c>
      <c r="AU668">
        <v>46.097434999999997</v>
      </c>
      <c r="AV668">
        <v>1.4756943999999999E-2</v>
      </c>
      <c r="AW668" t="s">
        <v>6313</v>
      </c>
      <c r="AX668">
        <v>1.9910000000000001</v>
      </c>
      <c r="AY668">
        <v>1768850048</v>
      </c>
      <c r="AZ668">
        <v>17.082999999999998</v>
      </c>
      <c r="BA668">
        <v>88.836290000000005</v>
      </c>
      <c r="BB668">
        <v>2.9437102999999998</v>
      </c>
      <c r="BC668">
        <v>3.3136350000000002E-2</v>
      </c>
      <c r="BD668">
        <v>85.476089999999999</v>
      </c>
      <c r="BE668">
        <v>6.3039092999999999</v>
      </c>
      <c r="BF668">
        <v>7.3750555999999995E-2</v>
      </c>
      <c r="BG668">
        <v>162345058304</v>
      </c>
      <c r="BH668">
        <v>5.3725924000000003</v>
      </c>
      <c r="BI668">
        <v>15</v>
      </c>
      <c r="BJ668">
        <v>0</v>
      </c>
      <c r="BK668" t="b">
        <v>0</v>
      </c>
      <c r="BL668">
        <v>2</v>
      </c>
      <c r="BM668">
        <v>322151400000</v>
      </c>
      <c r="BN668" t="s">
        <v>3314</v>
      </c>
    </row>
    <row r="669" spans="1:66" x14ac:dyDescent="0.2">
      <c r="A669" t="s">
        <v>3242</v>
      </c>
      <c r="C669" t="s">
        <v>142</v>
      </c>
      <c r="D669" t="s">
        <v>143</v>
      </c>
      <c r="E669" t="s">
        <v>162</v>
      </c>
      <c r="F669" t="b">
        <v>1</v>
      </c>
      <c r="G669" t="s">
        <v>48</v>
      </c>
      <c r="H669" t="s">
        <v>163</v>
      </c>
      <c r="I669" t="s">
        <v>3243</v>
      </c>
      <c r="J669" t="s">
        <v>3243</v>
      </c>
      <c r="K669" t="s">
        <v>3278</v>
      </c>
      <c r="L669" t="s">
        <v>146</v>
      </c>
      <c r="M669" t="s">
        <v>147</v>
      </c>
      <c r="N669">
        <v>-14400000</v>
      </c>
      <c r="O669" t="s">
        <v>148</v>
      </c>
      <c r="P669" t="b">
        <v>0</v>
      </c>
      <c r="Q669">
        <v>1.0699997000000001</v>
      </c>
      <c r="R669">
        <v>1.2040055000000001</v>
      </c>
      <c r="S669">
        <v>1589486401</v>
      </c>
      <c r="T669">
        <v>89.94</v>
      </c>
      <c r="U669">
        <v>90.48</v>
      </c>
      <c r="V669" t="s">
        <v>3279</v>
      </c>
      <c r="W669">
        <v>87.427599999999998</v>
      </c>
      <c r="X669">
        <v>12550338</v>
      </c>
      <c r="Y669">
        <v>88.87</v>
      </c>
      <c r="Z669">
        <v>88.84</v>
      </c>
      <c r="AA669">
        <v>91.76</v>
      </c>
      <c r="AB669">
        <v>10</v>
      </c>
      <c r="AC669">
        <v>10</v>
      </c>
      <c r="AD669" t="s">
        <v>164</v>
      </c>
      <c r="AE669" t="s">
        <v>48</v>
      </c>
      <c r="AF669">
        <v>87.62</v>
      </c>
      <c r="AG669">
        <v>13299745</v>
      </c>
      <c r="AH669">
        <v>17467637</v>
      </c>
      <c r="AI669">
        <v>27.390003</v>
      </c>
      <c r="AJ669">
        <v>0.43788975000000002</v>
      </c>
      <c r="AK669" t="s">
        <v>3280</v>
      </c>
      <c r="AL669">
        <v>-7.9199979999999996</v>
      </c>
      <c r="AM669">
        <v>-8.0931924000000002E-2</v>
      </c>
      <c r="AN669">
        <v>62.55</v>
      </c>
      <c r="AO669">
        <v>97.86</v>
      </c>
      <c r="AP669">
        <v>1589500800</v>
      </c>
      <c r="AQ669">
        <v>1588333383</v>
      </c>
      <c r="AR669">
        <v>1595608200</v>
      </c>
      <c r="AS669">
        <v>1595953800</v>
      </c>
      <c r="AT669">
        <v>4.5</v>
      </c>
      <c r="AU669">
        <v>15.918583999999999</v>
      </c>
      <c r="AV669">
        <v>5.0635760000000002E-2</v>
      </c>
      <c r="AW669" t="s">
        <v>6313</v>
      </c>
      <c r="AX669">
        <v>5.65</v>
      </c>
      <c r="AY669">
        <v>1476739968</v>
      </c>
      <c r="AZ669">
        <v>-5.5259999999999998</v>
      </c>
      <c r="BA669">
        <v>81.272570000000002</v>
      </c>
      <c r="BB669">
        <v>8.6674349999999993</v>
      </c>
      <c r="BC669">
        <v>0.10664650000000001</v>
      </c>
      <c r="BD669">
        <v>84.904274000000001</v>
      </c>
      <c r="BE669">
        <v>5.0357285000000003</v>
      </c>
      <c r="BF669">
        <v>5.9310660000000001E-2</v>
      </c>
      <c r="BG669">
        <v>158504861696</v>
      </c>
      <c r="BH669">
        <v>-16.275787000000001</v>
      </c>
      <c r="BI669">
        <v>15</v>
      </c>
      <c r="BJ669">
        <v>0</v>
      </c>
      <c r="BK669" t="b">
        <v>0</v>
      </c>
      <c r="BL669">
        <v>2</v>
      </c>
      <c r="BM669">
        <v>1357137000000</v>
      </c>
      <c r="BN669" t="s">
        <v>3242</v>
      </c>
    </row>
    <row r="670" spans="1:66" x14ac:dyDescent="0.2">
      <c r="A670" t="s">
        <v>3315</v>
      </c>
      <c r="C670" t="s">
        <v>142</v>
      </c>
      <c r="D670" t="s">
        <v>143</v>
      </c>
      <c r="E670" t="s">
        <v>162</v>
      </c>
      <c r="F670" t="b">
        <v>1</v>
      </c>
      <c r="G670" t="s">
        <v>48</v>
      </c>
      <c r="H670" t="s">
        <v>163</v>
      </c>
      <c r="I670" t="s">
        <v>3740</v>
      </c>
      <c r="J670" t="s">
        <v>3740</v>
      </c>
      <c r="K670" t="s">
        <v>3741</v>
      </c>
      <c r="L670" t="s">
        <v>146</v>
      </c>
      <c r="M670" t="s">
        <v>147</v>
      </c>
      <c r="N670">
        <v>-14400000</v>
      </c>
      <c r="O670" t="s">
        <v>148</v>
      </c>
      <c r="P670" t="b">
        <v>0</v>
      </c>
      <c r="Q670">
        <v>-1.0099944999999999</v>
      </c>
      <c r="R670">
        <v>-0.55800799999999995</v>
      </c>
      <c r="S670">
        <v>1589486401</v>
      </c>
      <c r="T670">
        <v>179.99</v>
      </c>
      <c r="U670">
        <v>179.98</v>
      </c>
      <c r="V670" t="s">
        <v>6600</v>
      </c>
      <c r="W670">
        <v>174.94</v>
      </c>
      <c r="X670">
        <v>2457583</v>
      </c>
      <c r="Y670">
        <v>181</v>
      </c>
      <c r="Z670">
        <v>165</v>
      </c>
      <c r="AA670">
        <v>190.99</v>
      </c>
      <c r="AB670">
        <v>11</v>
      </c>
      <c r="AC670">
        <v>9</v>
      </c>
      <c r="AD670" t="s">
        <v>164</v>
      </c>
      <c r="AE670" t="s">
        <v>48</v>
      </c>
      <c r="AF670">
        <v>178.7</v>
      </c>
      <c r="AG670">
        <v>3379553</v>
      </c>
      <c r="AH670">
        <v>2027512</v>
      </c>
      <c r="AI670">
        <v>42.840009999999999</v>
      </c>
      <c r="AJ670">
        <v>0.31235882999999998</v>
      </c>
      <c r="AK670" t="s">
        <v>3742</v>
      </c>
      <c r="AL670">
        <v>-36.399994</v>
      </c>
      <c r="AM670">
        <v>-0.16821477000000001</v>
      </c>
      <c r="AN670">
        <v>137.15</v>
      </c>
      <c r="AO670">
        <v>216.39</v>
      </c>
      <c r="AP670">
        <v>1589500800</v>
      </c>
      <c r="AQ670">
        <v>1593102600</v>
      </c>
      <c r="AR670">
        <v>1593102600</v>
      </c>
      <c r="AS670">
        <v>1593102600</v>
      </c>
      <c r="AT670">
        <v>2.4</v>
      </c>
      <c r="AU670">
        <v>23.482061000000002</v>
      </c>
      <c r="AV670">
        <v>1.3259669E-2</v>
      </c>
      <c r="AW670" t="s">
        <v>6313</v>
      </c>
      <c r="AX670">
        <v>7.665</v>
      </c>
      <c r="AY670">
        <v>637027008</v>
      </c>
      <c r="AZ670">
        <v>24.283999999999999</v>
      </c>
      <c r="BA670">
        <v>174.20913999999999</v>
      </c>
      <c r="BB670">
        <v>5.7808685000000004</v>
      </c>
      <c r="BC670">
        <v>3.3183496E-2</v>
      </c>
      <c r="BD670">
        <v>190.72774999999999</v>
      </c>
      <c r="BE670">
        <v>-10.737747000000001</v>
      </c>
      <c r="BF670">
        <v>-5.6298819999999999E-2</v>
      </c>
      <c r="BG670">
        <v>114820481024</v>
      </c>
      <c r="BH670">
        <v>7.4118760000000004</v>
      </c>
      <c r="BI670">
        <v>15</v>
      </c>
      <c r="BJ670">
        <v>0</v>
      </c>
      <c r="BK670" t="b">
        <v>0</v>
      </c>
      <c r="BL670">
        <v>2</v>
      </c>
      <c r="BM670">
        <v>995549400000</v>
      </c>
      <c r="BN670" t="s">
        <v>3315</v>
      </c>
    </row>
    <row r="671" spans="1:66" x14ac:dyDescent="0.2">
      <c r="A671" t="s">
        <v>3316</v>
      </c>
      <c r="C671" t="s">
        <v>142</v>
      </c>
      <c r="D671" t="s">
        <v>143</v>
      </c>
      <c r="E671" t="s">
        <v>162</v>
      </c>
      <c r="F671" t="b">
        <v>1</v>
      </c>
      <c r="G671" t="s">
        <v>48</v>
      </c>
      <c r="H671" t="s">
        <v>145</v>
      </c>
      <c r="I671" t="s">
        <v>3743</v>
      </c>
      <c r="J671" t="s">
        <v>3744</v>
      </c>
      <c r="K671" t="s">
        <v>3745</v>
      </c>
      <c r="L671" t="s">
        <v>146</v>
      </c>
      <c r="M671" t="s">
        <v>147</v>
      </c>
      <c r="N671">
        <v>-14400000</v>
      </c>
      <c r="O671" t="s">
        <v>148</v>
      </c>
      <c r="P671" t="b">
        <v>0</v>
      </c>
      <c r="Q671">
        <v>-0.70999909999999999</v>
      </c>
      <c r="R671">
        <v>-0.9637561</v>
      </c>
      <c r="S671">
        <v>1589486402</v>
      </c>
      <c r="T671">
        <v>72.959999999999994</v>
      </c>
      <c r="U671">
        <v>73.89</v>
      </c>
      <c r="V671" t="s">
        <v>3746</v>
      </c>
      <c r="W671">
        <v>71.62</v>
      </c>
      <c r="X671">
        <v>6749221</v>
      </c>
      <c r="Y671">
        <v>73.67</v>
      </c>
      <c r="Z671">
        <v>72.23</v>
      </c>
      <c r="AA671">
        <v>74.849999999999994</v>
      </c>
      <c r="AB671">
        <v>9</v>
      </c>
      <c r="AC671">
        <v>9</v>
      </c>
      <c r="AD671" t="s">
        <v>149</v>
      </c>
      <c r="AE671" t="s">
        <v>48</v>
      </c>
      <c r="AF671">
        <v>73.12</v>
      </c>
      <c r="AG671">
        <v>9398706</v>
      </c>
      <c r="AH671">
        <v>10708875</v>
      </c>
      <c r="AI671">
        <v>31.119999</v>
      </c>
      <c r="AJ671">
        <v>0.74378580000000005</v>
      </c>
      <c r="AK671" t="s">
        <v>3747</v>
      </c>
      <c r="AL671">
        <v>-3.0100020999999999</v>
      </c>
      <c r="AM671">
        <v>-3.9620931999999998E-2</v>
      </c>
      <c r="AN671">
        <v>41.84</v>
      </c>
      <c r="AO671">
        <v>75.97</v>
      </c>
      <c r="AP671">
        <v>1588723200</v>
      </c>
      <c r="AQ671">
        <v>1588709101</v>
      </c>
      <c r="AR671">
        <v>1596725940</v>
      </c>
      <c r="AS671">
        <v>1597075200</v>
      </c>
      <c r="AT671">
        <v>0.41</v>
      </c>
      <c r="AU671">
        <v>36.100940000000001</v>
      </c>
      <c r="AV671">
        <v>5.5653593000000003E-3</v>
      </c>
      <c r="AW671" t="s">
        <v>6313</v>
      </c>
      <c r="AX671">
        <v>2.0209999999999999</v>
      </c>
      <c r="AY671">
        <v>770484992</v>
      </c>
      <c r="AZ671">
        <v>16.902999999999999</v>
      </c>
      <c r="BA671">
        <v>65.289429999999996</v>
      </c>
      <c r="BB671">
        <v>7.6705703999999999</v>
      </c>
      <c r="BC671">
        <v>0.11748564</v>
      </c>
      <c r="BD671">
        <v>59.691375999999998</v>
      </c>
      <c r="BE671">
        <v>13.268623</v>
      </c>
      <c r="BF671">
        <v>0.22228709999999999</v>
      </c>
      <c r="BG671">
        <v>56214585344</v>
      </c>
      <c r="BH671">
        <v>4.3163933999999999</v>
      </c>
      <c r="BI671">
        <v>15</v>
      </c>
      <c r="BJ671">
        <v>0</v>
      </c>
      <c r="BK671" t="b">
        <v>0</v>
      </c>
      <c r="BL671">
        <v>2</v>
      </c>
      <c r="BM671">
        <v>751555800000</v>
      </c>
      <c r="BN671" t="s">
        <v>3316</v>
      </c>
    </row>
    <row r="672" spans="1:66" x14ac:dyDescent="0.2">
      <c r="A672" t="s">
        <v>3317</v>
      </c>
      <c r="C672" t="s">
        <v>142</v>
      </c>
      <c r="D672" t="s">
        <v>143</v>
      </c>
      <c r="E672" t="s">
        <v>162</v>
      </c>
      <c r="F672" t="b">
        <v>1</v>
      </c>
      <c r="G672" t="s">
        <v>48</v>
      </c>
      <c r="H672" t="s">
        <v>163</v>
      </c>
      <c r="I672" t="s">
        <v>3748</v>
      </c>
      <c r="J672" t="s">
        <v>3748</v>
      </c>
      <c r="K672" t="s">
        <v>3749</v>
      </c>
      <c r="L672" t="s">
        <v>146</v>
      </c>
      <c r="M672" t="s">
        <v>147</v>
      </c>
      <c r="N672">
        <v>-14400000</v>
      </c>
      <c r="O672" t="s">
        <v>148</v>
      </c>
      <c r="P672" t="b">
        <v>0</v>
      </c>
      <c r="Q672">
        <v>1.7600020999999999</v>
      </c>
      <c r="R672">
        <v>2.3627362000000001</v>
      </c>
      <c r="S672">
        <v>1589486401</v>
      </c>
      <c r="T672">
        <v>76.25</v>
      </c>
      <c r="U672">
        <v>76.38</v>
      </c>
      <c r="V672" t="s">
        <v>3750</v>
      </c>
      <c r="W672">
        <v>70.55</v>
      </c>
      <c r="X672">
        <v>439976</v>
      </c>
      <c r="Y672">
        <v>74.489999999999995</v>
      </c>
      <c r="Z672">
        <v>65</v>
      </c>
      <c r="AA672">
        <v>0</v>
      </c>
      <c r="AB672">
        <v>10</v>
      </c>
      <c r="AC672">
        <v>8</v>
      </c>
      <c r="AD672" t="s">
        <v>164</v>
      </c>
      <c r="AE672" t="s">
        <v>48</v>
      </c>
      <c r="AF672">
        <v>72.23</v>
      </c>
      <c r="AG672">
        <v>476237</v>
      </c>
      <c r="AH672">
        <v>503737</v>
      </c>
      <c r="AI672">
        <v>8.7900010000000002</v>
      </c>
      <c r="AJ672">
        <v>0.13029945000000001</v>
      </c>
      <c r="AK672" t="s">
        <v>3751</v>
      </c>
      <c r="AL672">
        <v>-67.3</v>
      </c>
      <c r="AM672">
        <v>-0.46882620000000003</v>
      </c>
      <c r="AN672">
        <v>67.459999999999994</v>
      </c>
      <c r="AO672">
        <v>143.55000000000001</v>
      </c>
      <c r="AP672">
        <v>1588291200</v>
      </c>
      <c r="AQ672">
        <v>1585831202</v>
      </c>
      <c r="AR672">
        <v>1593534600</v>
      </c>
      <c r="AS672">
        <v>1594053000</v>
      </c>
      <c r="AT672">
        <v>0.52</v>
      </c>
      <c r="AU672">
        <v>10.150426</v>
      </c>
      <c r="AV672">
        <v>6.9808029999999998E-3</v>
      </c>
      <c r="AW672" t="s">
        <v>6313</v>
      </c>
      <c r="AX672">
        <v>7.5119999999999996</v>
      </c>
      <c r="AY672">
        <v>39641500</v>
      </c>
      <c r="AZ672">
        <v>52.258000000000003</v>
      </c>
      <c r="BA672">
        <v>83.541430000000005</v>
      </c>
      <c r="BB672">
        <v>-7.2914275999999996</v>
      </c>
      <c r="BC672">
        <v>-8.7279185999999995E-2</v>
      </c>
      <c r="BD672">
        <v>110.77246</v>
      </c>
      <c r="BE672">
        <v>-34.522460000000002</v>
      </c>
      <c r="BF672">
        <v>-0.31165199999999998</v>
      </c>
      <c r="BG672">
        <v>3022664448</v>
      </c>
      <c r="BH672">
        <v>1.4591068</v>
      </c>
      <c r="BI672">
        <v>15</v>
      </c>
      <c r="BJ672">
        <v>0</v>
      </c>
      <c r="BK672" t="b">
        <v>0</v>
      </c>
      <c r="BL672">
        <v>2</v>
      </c>
      <c r="BM672">
        <v>1007389800000</v>
      </c>
      <c r="BN672" t="s">
        <v>3317</v>
      </c>
    </row>
    <row r="673" spans="1:66" x14ac:dyDescent="0.2">
      <c r="A673" t="s">
        <v>3318</v>
      </c>
      <c r="C673" t="s">
        <v>142</v>
      </c>
      <c r="D673" t="s">
        <v>143</v>
      </c>
      <c r="E673" t="s">
        <v>162</v>
      </c>
      <c r="F673" t="b">
        <v>1</v>
      </c>
      <c r="G673" t="s">
        <v>48</v>
      </c>
      <c r="H673" t="s">
        <v>145</v>
      </c>
      <c r="I673" t="s">
        <v>3752</v>
      </c>
      <c r="J673" t="s">
        <v>3752</v>
      </c>
      <c r="K673" t="s">
        <v>3753</v>
      </c>
      <c r="L673" t="s">
        <v>146</v>
      </c>
      <c r="M673" t="s">
        <v>147</v>
      </c>
      <c r="N673">
        <v>-14400000</v>
      </c>
      <c r="O673" t="s">
        <v>148</v>
      </c>
      <c r="P673" t="b">
        <v>0</v>
      </c>
      <c r="Q673">
        <v>-3.1699830000000002</v>
      </c>
      <c r="R673">
        <v>-0.88408715000000004</v>
      </c>
      <c r="S673">
        <v>1589486402</v>
      </c>
      <c r="T673">
        <v>355.39</v>
      </c>
      <c r="U673">
        <v>357</v>
      </c>
      <c r="V673" t="s">
        <v>3754</v>
      </c>
      <c r="W673">
        <v>348.01</v>
      </c>
      <c r="X673">
        <v>2363292</v>
      </c>
      <c r="Y673">
        <v>358.56</v>
      </c>
      <c r="Z673">
        <v>0</v>
      </c>
      <c r="AA673">
        <v>0</v>
      </c>
      <c r="AB673">
        <v>8</v>
      </c>
      <c r="AC673">
        <v>8</v>
      </c>
      <c r="AD673" t="s">
        <v>149</v>
      </c>
      <c r="AE673" t="s">
        <v>48</v>
      </c>
      <c r="AF673">
        <v>354</v>
      </c>
      <c r="AG673">
        <v>4173370</v>
      </c>
      <c r="AH673">
        <v>2520600</v>
      </c>
      <c r="AI673">
        <v>100.26000999999999</v>
      </c>
      <c r="AJ673">
        <v>0.39297616000000002</v>
      </c>
      <c r="AK673" t="s">
        <v>3755</v>
      </c>
      <c r="AL673">
        <v>-31.359985000000002</v>
      </c>
      <c r="AM673">
        <v>-8.1085934999999998E-2</v>
      </c>
      <c r="AN673">
        <v>255.13</v>
      </c>
      <c r="AO673">
        <v>386.75</v>
      </c>
      <c r="AQ673">
        <v>1591920000</v>
      </c>
      <c r="AR673">
        <v>1591920000</v>
      </c>
      <c r="AS673">
        <v>1591920000</v>
      </c>
      <c r="AU673">
        <v>53.855133000000002</v>
      </c>
      <c r="AW673" t="s">
        <v>6313</v>
      </c>
      <c r="AX673">
        <v>6.5990000000000002</v>
      </c>
      <c r="AY673">
        <v>483268000</v>
      </c>
      <c r="AZ673">
        <v>21.667000000000002</v>
      </c>
      <c r="BA673">
        <v>336.56740000000002</v>
      </c>
      <c r="BB673">
        <v>18.822600999999999</v>
      </c>
      <c r="BC673">
        <v>5.5925204999999999E-2</v>
      </c>
      <c r="BD673">
        <v>328.93964</v>
      </c>
      <c r="BE673">
        <v>26.450378000000001</v>
      </c>
      <c r="BF673">
        <v>8.0411040000000003E-2</v>
      </c>
      <c r="BG673">
        <v>171227267072</v>
      </c>
      <c r="BH673">
        <v>16.402365</v>
      </c>
      <c r="BI673">
        <v>15</v>
      </c>
      <c r="BJ673">
        <v>0</v>
      </c>
      <c r="BK673" t="b">
        <v>0</v>
      </c>
      <c r="BL673">
        <v>2</v>
      </c>
      <c r="BM673">
        <v>524323800000</v>
      </c>
      <c r="BN673" t="s">
        <v>3318</v>
      </c>
    </row>
    <row r="674" spans="1:66" x14ac:dyDescent="0.2">
      <c r="A674" t="s">
        <v>3319</v>
      </c>
      <c r="C674" t="s">
        <v>142</v>
      </c>
      <c r="D674" t="s">
        <v>143</v>
      </c>
      <c r="E674" t="s">
        <v>162</v>
      </c>
      <c r="F674" t="b">
        <v>1</v>
      </c>
      <c r="G674" t="s">
        <v>48</v>
      </c>
      <c r="H674" t="s">
        <v>163</v>
      </c>
      <c r="I674" t="s">
        <v>3756</v>
      </c>
      <c r="J674" t="s">
        <v>3757</v>
      </c>
      <c r="K674" t="s">
        <v>3758</v>
      </c>
      <c r="L674" t="s">
        <v>146</v>
      </c>
      <c r="M674" t="s">
        <v>147</v>
      </c>
      <c r="N674">
        <v>-14400000</v>
      </c>
      <c r="O674" t="s">
        <v>148</v>
      </c>
      <c r="P674" t="b">
        <v>0</v>
      </c>
      <c r="Q674">
        <v>1.8899994</v>
      </c>
      <c r="R674">
        <v>1.5850381</v>
      </c>
      <c r="S674">
        <v>1589486401</v>
      </c>
      <c r="T674">
        <v>121.13</v>
      </c>
      <c r="U674">
        <v>121.26</v>
      </c>
      <c r="V674" t="s">
        <v>3759</v>
      </c>
      <c r="W674">
        <v>116.76</v>
      </c>
      <c r="X674">
        <v>1329255</v>
      </c>
      <c r="Y674">
        <v>119.24</v>
      </c>
      <c r="Z674">
        <v>0</v>
      </c>
      <c r="AA674">
        <v>0</v>
      </c>
      <c r="AB674">
        <v>9</v>
      </c>
      <c r="AC674">
        <v>12</v>
      </c>
      <c r="AD674" t="s">
        <v>164</v>
      </c>
      <c r="AE674" t="s">
        <v>48</v>
      </c>
      <c r="AF674">
        <v>117.78</v>
      </c>
      <c r="AG674">
        <v>1182687</v>
      </c>
      <c r="AH674">
        <v>920737</v>
      </c>
      <c r="AI674">
        <v>49.799995000000003</v>
      </c>
      <c r="AJ674">
        <v>0.69816339999999999</v>
      </c>
      <c r="AK674" t="s">
        <v>3760</v>
      </c>
      <c r="AL674">
        <v>-50.299995000000003</v>
      </c>
      <c r="AM674">
        <v>-0.29341420000000001</v>
      </c>
      <c r="AN674">
        <v>71.33</v>
      </c>
      <c r="AO674">
        <v>171.43</v>
      </c>
      <c r="AP674">
        <v>1585872000</v>
      </c>
      <c r="AQ674">
        <v>1589905800</v>
      </c>
      <c r="AR674">
        <v>1589905800</v>
      </c>
      <c r="AS674">
        <v>1589905800</v>
      </c>
      <c r="AT674">
        <v>0.24</v>
      </c>
      <c r="AU674">
        <v>17.709064000000001</v>
      </c>
      <c r="AV674">
        <v>2.0127473000000002E-3</v>
      </c>
      <c r="AW674" t="s">
        <v>6313</v>
      </c>
      <c r="AX674">
        <v>6.84</v>
      </c>
      <c r="AY674">
        <v>69259400</v>
      </c>
      <c r="AZ674">
        <v>51.606000000000002</v>
      </c>
      <c r="BA674">
        <v>111.31828</v>
      </c>
      <c r="BB674">
        <v>9.8117140000000003</v>
      </c>
      <c r="BC674">
        <v>8.8141079999999997E-2</v>
      </c>
      <c r="BD674">
        <v>135.73072999999999</v>
      </c>
      <c r="BE674">
        <v>-14.600731</v>
      </c>
      <c r="BF674">
        <v>-0.10757130400000001</v>
      </c>
      <c r="BG674">
        <v>8368811520</v>
      </c>
      <c r="BH674">
        <v>2.3472078000000001</v>
      </c>
      <c r="BI674">
        <v>15</v>
      </c>
      <c r="BJ674">
        <v>0</v>
      </c>
      <c r="BK674" t="b">
        <v>0</v>
      </c>
      <c r="BL674">
        <v>2</v>
      </c>
      <c r="BM674">
        <v>1007044200000</v>
      </c>
      <c r="BN674" t="s">
        <v>3319</v>
      </c>
    </row>
    <row r="675" spans="1:66" x14ac:dyDescent="0.2">
      <c r="A675" t="s">
        <v>3320</v>
      </c>
      <c r="C675" t="s">
        <v>142</v>
      </c>
      <c r="D675" t="s">
        <v>143</v>
      </c>
      <c r="E675" t="s">
        <v>162</v>
      </c>
      <c r="F675" t="b">
        <v>1</v>
      </c>
      <c r="G675" t="s">
        <v>48</v>
      </c>
      <c r="H675" t="s">
        <v>145</v>
      </c>
      <c r="I675" t="s">
        <v>3761</v>
      </c>
      <c r="J675" t="s">
        <v>3761</v>
      </c>
      <c r="K675" t="s">
        <v>3762</v>
      </c>
      <c r="L675" t="s">
        <v>146</v>
      </c>
      <c r="M675" t="s">
        <v>147</v>
      </c>
      <c r="N675">
        <v>-14400000</v>
      </c>
      <c r="O675" t="s">
        <v>148</v>
      </c>
      <c r="P675" t="b">
        <v>0</v>
      </c>
      <c r="Q675">
        <v>2.3299979999999998</v>
      </c>
      <c r="R675">
        <v>4.4653086999999996</v>
      </c>
      <c r="S675">
        <v>1589486402</v>
      </c>
      <c r="T675">
        <v>54.51</v>
      </c>
      <c r="U675">
        <v>54.54</v>
      </c>
      <c r="V675" t="s">
        <v>3763</v>
      </c>
      <c r="W675">
        <v>51.61</v>
      </c>
      <c r="X675">
        <v>73813999</v>
      </c>
      <c r="Y675">
        <v>52.18</v>
      </c>
      <c r="Z675">
        <v>54.85</v>
      </c>
      <c r="AA675">
        <v>55</v>
      </c>
      <c r="AB675">
        <v>8</v>
      </c>
      <c r="AC675">
        <v>22</v>
      </c>
      <c r="AD675" t="s">
        <v>149</v>
      </c>
      <c r="AE675" t="s">
        <v>48</v>
      </c>
      <c r="AF675">
        <v>52.1</v>
      </c>
      <c r="AG675">
        <v>83420796</v>
      </c>
      <c r="AH675">
        <v>58642337</v>
      </c>
      <c r="AI675">
        <v>28.479997999999998</v>
      </c>
      <c r="AJ675">
        <v>1.094122</v>
      </c>
      <c r="AK675" t="s">
        <v>3764</v>
      </c>
      <c r="AL675">
        <v>-4.7600020000000001</v>
      </c>
      <c r="AM675">
        <v>-8.0310480000000004E-2</v>
      </c>
      <c r="AN675">
        <v>26.03</v>
      </c>
      <c r="AO675">
        <v>59.27</v>
      </c>
      <c r="AQ675">
        <v>1588105510</v>
      </c>
      <c r="AR675">
        <v>1595948340</v>
      </c>
      <c r="AS675">
        <v>1596470400</v>
      </c>
      <c r="AU675">
        <v>127.95774</v>
      </c>
      <c r="AW675" t="s">
        <v>6313</v>
      </c>
      <c r="AX675">
        <v>0.42599999999999999</v>
      </c>
      <c r="AY675">
        <v>1171190016</v>
      </c>
      <c r="AZ675">
        <v>2.5939999999999999</v>
      </c>
      <c r="BA675">
        <v>51.682285</v>
      </c>
      <c r="BB675">
        <v>2.8277130000000001</v>
      </c>
      <c r="BC675">
        <v>5.4713390000000001E-2</v>
      </c>
      <c r="BD675">
        <v>46.319201999999997</v>
      </c>
      <c r="BE675">
        <v>8.1907960000000006</v>
      </c>
      <c r="BF675">
        <v>0.17683370000000001</v>
      </c>
      <c r="BG675">
        <v>63841566720</v>
      </c>
      <c r="BH675">
        <v>21.013876</v>
      </c>
      <c r="BI675">
        <v>15</v>
      </c>
      <c r="BJ675">
        <v>0</v>
      </c>
      <c r="BK675" t="b">
        <v>0</v>
      </c>
      <c r="BL675">
        <v>2</v>
      </c>
      <c r="BM675">
        <v>322151400000</v>
      </c>
      <c r="BN675" t="s">
        <v>3320</v>
      </c>
    </row>
    <row r="676" spans="1:66" x14ac:dyDescent="0.2">
      <c r="A676" t="s">
        <v>3321</v>
      </c>
      <c r="C676" t="s">
        <v>142</v>
      </c>
      <c r="D676" t="s">
        <v>143</v>
      </c>
      <c r="E676" t="s">
        <v>162</v>
      </c>
      <c r="F676" t="b">
        <v>1</v>
      </c>
      <c r="G676" t="s">
        <v>48</v>
      </c>
      <c r="H676" t="s">
        <v>163</v>
      </c>
      <c r="I676" t="s">
        <v>3765</v>
      </c>
      <c r="J676" t="s">
        <v>3765</v>
      </c>
      <c r="K676" t="s">
        <v>3766</v>
      </c>
      <c r="L676" t="s">
        <v>146</v>
      </c>
      <c r="M676" t="s">
        <v>147</v>
      </c>
      <c r="N676">
        <v>-14400000</v>
      </c>
      <c r="O676" t="s">
        <v>148</v>
      </c>
      <c r="P676" t="b">
        <v>0</v>
      </c>
      <c r="Q676">
        <v>0.21000004</v>
      </c>
      <c r="R676">
        <v>1.8087858999999999</v>
      </c>
      <c r="S676">
        <v>1589486401</v>
      </c>
      <c r="T676">
        <v>11.82</v>
      </c>
      <c r="U676">
        <v>11.824999999999999</v>
      </c>
      <c r="V676" t="s">
        <v>3767</v>
      </c>
      <c r="W676">
        <v>11</v>
      </c>
      <c r="X676">
        <v>6976249</v>
      </c>
      <c r="Y676">
        <v>11.61</v>
      </c>
      <c r="Z676">
        <v>9.7100000000000009</v>
      </c>
      <c r="AA676">
        <v>13.39</v>
      </c>
      <c r="AB676">
        <v>14</v>
      </c>
      <c r="AC676">
        <v>18</v>
      </c>
      <c r="AD676" t="s">
        <v>164</v>
      </c>
      <c r="AE676" t="s">
        <v>48</v>
      </c>
      <c r="AF676">
        <v>11.43</v>
      </c>
      <c r="AG676">
        <v>6645440</v>
      </c>
      <c r="AH676">
        <v>7132325</v>
      </c>
      <c r="AI676">
        <v>3.71</v>
      </c>
      <c r="AJ676">
        <v>0.45745996</v>
      </c>
      <c r="AK676" t="s">
        <v>3768</v>
      </c>
      <c r="AL676">
        <v>-9.41</v>
      </c>
      <c r="AM676">
        <v>-0.44324069999999999</v>
      </c>
      <c r="AN676">
        <v>8.11</v>
      </c>
      <c r="AO676">
        <v>21.23</v>
      </c>
      <c r="AP676">
        <v>1589500800</v>
      </c>
      <c r="AQ676">
        <v>1588845908</v>
      </c>
      <c r="AR676">
        <v>1596558600</v>
      </c>
      <c r="AS676">
        <v>1597077000</v>
      </c>
      <c r="AT676">
        <v>0.55300000000000005</v>
      </c>
      <c r="AU676">
        <v>26.802720000000001</v>
      </c>
      <c r="AV676">
        <v>4.7631353000000001E-2</v>
      </c>
      <c r="AW676" t="s">
        <v>6313</v>
      </c>
      <c r="AX676">
        <v>0.441</v>
      </c>
      <c r="AY676">
        <v>664768000</v>
      </c>
      <c r="AZ676">
        <v>3.819</v>
      </c>
      <c r="BA676">
        <v>13.047143</v>
      </c>
      <c r="BB676">
        <v>-1.2271433</v>
      </c>
      <c r="BC676">
        <v>-9.4054559999999995E-2</v>
      </c>
      <c r="BD676">
        <v>17.040361000000001</v>
      </c>
      <c r="BE676">
        <v>-5.2203616999999998</v>
      </c>
      <c r="BF676">
        <v>-0.30635276</v>
      </c>
      <c r="BG676">
        <v>7859200512</v>
      </c>
      <c r="BH676">
        <v>3.0950510000000002</v>
      </c>
      <c r="BI676">
        <v>15</v>
      </c>
      <c r="BJ676">
        <v>0</v>
      </c>
      <c r="BK676" t="b">
        <v>0</v>
      </c>
      <c r="BL676">
        <v>2</v>
      </c>
      <c r="BM676">
        <v>677943000000</v>
      </c>
      <c r="BN676" t="s">
        <v>3321</v>
      </c>
    </row>
    <row r="677" spans="1:66" x14ac:dyDescent="0.2">
      <c r="A677" t="s">
        <v>3322</v>
      </c>
      <c r="C677" t="s">
        <v>142</v>
      </c>
      <c r="D677" t="s">
        <v>143</v>
      </c>
      <c r="E677" t="s">
        <v>162</v>
      </c>
      <c r="F677" t="b">
        <v>1</v>
      </c>
      <c r="G677" t="s">
        <v>48</v>
      </c>
      <c r="H677" t="s">
        <v>163</v>
      </c>
      <c r="I677" t="s">
        <v>3769</v>
      </c>
      <c r="J677" t="s">
        <v>3769</v>
      </c>
      <c r="K677" t="s">
        <v>3770</v>
      </c>
      <c r="L677" t="s">
        <v>146</v>
      </c>
      <c r="M677" t="s">
        <v>147</v>
      </c>
      <c r="N677">
        <v>-14400000</v>
      </c>
      <c r="O677" t="s">
        <v>148</v>
      </c>
      <c r="P677" t="b">
        <v>0</v>
      </c>
      <c r="Q677">
        <v>2.3499984999999999</v>
      </c>
      <c r="R677">
        <v>3.9284493999999999</v>
      </c>
      <c r="S677">
        <v>1589486401</v>
      </c>
      <c r="T677">
        <v>62.17</v>
      </c>
      <c r="U677">
        <v>62.41</v>
      </c>
      <c r="V677" t="s">
        <v>3771</v>
      </c>
      <c r="W677">
        <v>56.8</v>
      </c>
      <c r="X677">
        <v>482493</v>
      </c>
      <c r="Y677">
        <v>59.82</v>
      </c>
      <c r="Z677">
        <v>0</v>
      </c>
      <c r="AA677">
        <v>62.7</v>
      </c>
      <c r="AB677">
        <v>13</v>
      </c>
      <c r="AC677">
        <v>8</v>
      </c>
      <c r="AD677" t="s">
        <v>164</v>
      </c>
      <c r="AE677" t="s">
        <v>48</v>
      </c>
      <c r="AF677">
        <v>59.12</v>
      </c>
      <c r="AG677">
        <v>729450</v>
      </c>
      <c r="AH677">
        <v>461662</v>
      </c>
      <c r="AI677">
        <v>17.8</v>
      </c>
      <c r="AJ677">
        <v>0.40117195</v>
      </c>
      <c r="AK677" t="s">
        <v>3772</v>
      </c>
      <c r="AL677">
        <v>-31.900002000000001</v>
      </c>
      <c r="AM677">
        <v>-0.33910918000000001</v>
      </c>
      <c r="AN677">
        <v>44.37</v>
      </c>
      <c r="AO677">
        <v>94.07</v>
      </c>
      <c r="AP677">
        <v>1590019200</v>
      </c>
      <c r="AQ677">
        <v>1587985426</v>
      </c>
      <c r="AR677">
        <v>1595867400</v>
      </c>
      <c r="AS677">
        <v>1596213000</v>
      </c>
      <c r="AT677">
        <v>1.28</v>
      </c>
      <c r="AU677">
        <v>15.350616</v>
      </c>
      <c r="AV677">
        <v>2.1397525000000001E-2</v>
      </c>
      <c r="AW677" t="s">
        <v>6313</v>
      </c>
      <c r="AX677">
        <v>4.05</v>
      </c>
      <c r="AY677">
        <v>47238500</v>
      </c>
      <c r="AZ677">
        <v>63.136000000000003</v>
      </c>
      <c r="BA677">
        <v>62.387430000000002</v>
      </c>
      <c r="BB677">
        <v>-0.21743011000000001</v>
      </c>
      <c r="BC677">
        <v>-3.4851589999999998E-3</v>
      </c>
      <c r="BD677">
        <v>75.427030000000002</v>
      </c>
      <c r="BE677">
        <v>-13.257034000000001</v>
      </c>
      <c r="BF677">
        <v>-0.17575972000000001</v>
      </c>
      <c r="BG677">
        <v>2936817408</v>
      </c>
      <c r="BH677">
        <v>0.98469967000000003</v>
      </c>
      <c r="BI677">
        <v>15</v>
      </c>
      <c r="BJ677">
        <v>0</v>
      </c>
      <c r="BK677" t="b">
        <v>0</v>
      </c>
      <c r="BL677">
        <v>2</v>
      </c>
      <c r="BM677">
        <v>880122600000</v>
      </c>
      <c r="BN677" t="s">
        <v>3322</v>
      </c>
    </row>
    <row r="678" spans="1:66" x14ac:dyDescent="0.2">
      <c r="A678" t="s">
        <v>559</v>
      </c>
      <c r="C678" t="s">
        <v>142</v>
      </c>
      <c r="D678" t="s">
        <v>143</v>
      </c>
      <c r="E678" t="s">
        <v>162</v>
      </c>
      <c r="F678" t="b">
        <v>1</v>
      </c>
      <c r="G678" t="s">
        <v>48</v>
      </c>
      <c r="H678" t="s">
        <v>163</v>
      </c>
      <c r="I678" t="s">
        <v>577</v>
      </c>
      <c r="J678" t="s">
        <v>578</v>
      </c>
      <c r="K678" t="s">
        <v>579</v>
      </c>
      <c r="L678" t="s">
        <v>146</v>
      </c>
      <c r="M678" t="s">
        <v>147</v>
      </c>
      <c r="N678">
        <v>-14400000</v>
      </c>
      <c r="O678" t="s">
        <v>148</v>
      </c>
      <c r="P678" t="b">
        <v>0</v>
      </c>
      <c r="Q678">
        <v>0.76999854999999995</v>
      </c>
      <c r="R678">
        <v>2.4069976999999998</v>
      </c>
      <c r="S678">
        <v>1589486401</v>
      </c>
      <c r="T678">
        <v>32.76</v>
      </c>
      <c r="U678">
        <v>32.79</v>
      </c>
      <c r="V678" t="s">
        <v>3005</v>
      </c>
      <c r="W678">
        <v>30.32</v>
      </c>
      <c r="X678">
        <v>5125000</v>
      </c>
      <c r="Y678">
        <v>31.99</v>
      </c>
      <c r="Z678">
        <v>32.54</v>
      </c>
      <c r="AA678">
        <v>33.6</v>
      </c>
      <c r="AB678">
        <v>8</v>
      </c>
      <c r="AC678">
        <v>9</v>
      </c>
      <c r="AD678" t="s">
        <v>164</v>
      </c>
      <c r="AE678" t="s">
        <v>48</v>
      </c>
      <c r="AF678">
        <v>31.43</v>
      </c>
      <c r="AG678">
        <v>5079217</v>
      </c>
      <c r="AH678">
        <v>3660475</v>
      </c>
      <c r="AI678">
        <v>9.6899990000000003</v>
      </c>
      <c r="AJ678">
        <v>0.42002593999999999</v>
      </c>
      <c r="AK678" t="s">
        <v>580</v>
      </c>
      <c r="AL678">
        <v>-24.420002</v>
      </c>
      <c r="AM678">
        <v>-0.42707244</v>
      </c>
      <c r="AN678">
        <v>23.07</v>
      </c>
      <c r="AO678">
        <v>57.18</v>
      </c>
      <c r="AP678">
        <v>1590969600</v>
      </c>
      <c r="AQ678">
        <v>1595967300</v>
      </c>
      <c r="AR678">
        <v>1595967300</v>
      </c>
      <c r="AS678">
        <v>1595967300</v>
      </c>
      <c r="AT678">
        <v>1.0900000000000001</v>
      </c>
      <c r="AU678">
        <v>8.2249560000000006</v>
      </c>
      <c r="AV678">
        <v>3.4073147999999998E-2</v>
      </c>
      <c r="AW678" t="s">
        <v>6313</v>
      </c>
      <c r="AX678">
        <v>3.9830000000000001</v>
      </c>
      <c r="AY678">
        <v>717507968</v>
      </c>
      <c r="AZ678">
        <v>36.752000000000002</v>
      </c>
      <c r="BA678">
        <v>35.555999999999997</v>
      </c>
      <c r="BB678">
        <v>-2.7960014000000002</v>
      </c>
      <c r="BC678">
        <v>-7.8636559999999994E-2</v>
      </c>
      <c r="BD678">
        <v>45.956519999999998</v>
      </c>
      <c r="BE678">
        <v>-13.196522</v>
      </c>
      <c r="BF678">
        <v>-0.28715232000000002</v>
      </c>
      <c r="BG678">
        <v>23505559552</v>
      </c>
      <c r="BH678">
        <v>0.89138010000000001</v>
      </c>
      <c r="BI678">
        <v>15</v>
      </c>
      <c r="BJ678">
        <v>0</v>
      </c>
      <c r="BK678" t="b">
        <v>0</v>
      </c>
      <c r="BL678">
        <v>2</v>
      </c>
      <c r="BM678">
        <v>322151400000</v>
      </c>
      <c r="BN678" t="s">
        <v>559</v>
      </c>
    </row>
    <row r="679" spans="1:66" x14ac:dyDescent="0.2">
      <c r="A679" t="s">
        <v>3323</v>
      </c>
      <c r="C679" t="s">
        <v>142</v>
      </c>
      <c r="D679" t="s">
        <v>143</v>
      </c>
      <c r="E679" t="s">
        <v>162</v>
      </c>
      <c r="F679" t="b">
        <v>1</v>
      </c>
      <c r="G679" t="s">
        <v>48</v>
      </c>
      <c r="H679" t="s">
        <v>163</v>
      </c>
      <c r="I679" t="s">
        <v>3773</v>
      </c>
      <c r="J679" t="s">
        <v>3773</v>
      </c>
      <c r="K679" t="s">
        <v>3774</v>
      </c>
      <c r="L679" t="s">
        <v>146</v>
      </c>
      <c r="M679" t="s">
        <v>147</v>
      </c>
      <c r="N679">
        <v>-14400000</v>
      </c>
      <c r="O679" t="s">
        <v>148</v>
      </c>
      <c r="P679" t="b">
        <v>0</v>
      </c>
      <c r="Q679">
        <v>1.4799956999999999</v>
      </c>
      <c r="R679">
        <v>1.8463019000000001</v>
      </c>
      <c r="S679">
        <v>1589486401</v>
      </c>
      <c r="T679">
        <v>81.64</v>
      </c>
      <c r="U679">
        <v>81.66</v>
      </c>
      <c r="V679" t="s">
        <v>3775</v>
      </c>
      <c r="W679">
        <v>78.72</v>
      </c>
      <c r="X679">
        <v>2133359</v>
      </c>
      <c r="Y679">
        <v>80.16</v>
      </c>
      <c r="Z679">
        <v>0</v>
      </c>
      <c r="AA679">
        <v>83.6</v>
      </c>
      <c r="AB679">
        <v>9</v>
      </c>
      <c r="AC679">
        <v>18</v>
      </c>
      <c r="AD679" t="s">
        <v>164</v>
      </c>
      <c r="AE679" t="s">
        <v>48</v>
      </c>
      <c r="AF679">
        <v>79.290000000000006</v>
      </c>
      <c r="AG679">
        <v>2597391</v>
      </c>
      <c r="AH679">
        <v>2018325</v>
      </c>
      <c r="AI679">
        <v>20.509998</v>
      </c>
      <c r="AJ679">
        <v>0.33551446000000001</v>
      </c>
      <c r="AK679" t="s">
        <v>3776</v>
      </c>
      <c r="AL679">
        <v>-9</v>
      </c>
      <c r="AM679">
        <v>-9.9293909999999999E-2</v>
      </c>
      <c r="AN679">
        <v>61.13</v>
      </c>
      <c r="AO679">
        <v>90.64</v>
      </c>
      <c r="AP679">
        <v>1587513600</v>
      </c>
      <c r="AQ679">
        <v>1590105600</v>
      </c>
      <c r="AR679">
        <v>1590105600</v>
      </c>
      <c r="AS679">
        <v>1590105600</v>
      </c>
      <c r="AT679">
        <v>0.67200000000000004</v>
      </c>
      <c r="AU679">
        <v>33.777410000000003</v>
      </c>
      <c r="AV679">
        <v>8.3832330000000004E-3</v>
      </c>
      <c r="AW679" t="s">
        <v>6313</v>
      </c>
      <c r="AX679">
        <v>2.4169999999999998</v>
      </c>
      <c r="AY679">
        <v>309651008</v>
      </c>
      <c r="AZ679">
        <v>15.635999999999999</v>
      </c>
      <c r="BA679">
        <v>76.07714</v>
      </c>
      <c r="BB679">
        <v>5.5628586000000002</v>
      </c>
      <c r="BC679">
        <v>7.3121290000000005E-2</v>
      </c>
      <c r="BD679">
        <v>79.512100000000004</v>
      </c>
      <c r="BE679">
        <v>2.1278991999999999</v>
      </c>
      <c r="BF679">
        <v>2.6761955E-2</v>
      </c>
      <c r="BG679">
        <v>25279907840</v>
      </c>
      <c r="BH679">
        <v>5.2212844</v>
      </c>
      <c r="BI679">
        <v>15</v>
      </c>
      <c r="BJ679">
        <v>0</v>
      </c>
      <c r="BK679" t="b">
        <v>0</v>
      </c>
      <c r="BL679">
        <v>2</v>
      </c>
      <c r="BM679">
        <v>942935400000</v>
      </c>
      <c r="BN679" t="s">
        <v>3323</v>
      </c>
    </row>
    <row r="680" spans="1:66" x14ac:dyDescent="0.2">
      <c r="A680" t="s">
        <v>562</v>
      </c>
      <c r="C680" t="s">
        <v>142</v>
      </c>
      <c r="D680" t="s">
        <v>143</v>
      </c>
      <c r="E680" t="s">
        <v>162</v>
      </c>
      <c r="F680" t="b">
        <v>1</v>
      </c>
      <c r="G680" t="s">
        <v>48</v>
      </c>
      <c r="H680" t="s">
        <v>163</v>
      </c>
      <c r="I680" t="s">
        <v>588</v>
      </c>
      <c r="J680" t="s">
        <v>589</v>
      </c>
      <c r="K680" t="s">
        <v>590</v>
      </c>
      <c r="L680" t="s">
        <v>146</v>
      </c>
      <c r="M680" t="s">
        <v>147</v>
      </c>
      <c r="N680">
        <v>-14400000</v>
      </c>
      <c r="O680" t="s">
        <v>148</v>
      </c>
      <c r="P680" t="b">
        <v>0</v>
      </c>
      <c r="Q680">
        <v>-0.22000122</v>
      </c>
      <c r="R680">
        <v>-9.7414639999999997E-2</v>
      </c>
      <c r="S680">
        <v>1589486401</v>
      </c>
      <c r="T680">
        <v>225.62</v>
      </c>
      <c r="U680">
        <v>225.77</v>
      </c>
      <c r="V680" t="s">
        <v>3007</v>
      </c>
      <c r="W680">
        <v>219.52</v>
      </c>
      <c r="X680">
        <v>839536</v>
      </c>
      <c r="Y680">
        <v>225.84</v>
      </c>
      <c r="Z680">
        <v>224.79</v>
      </c>
      <c r="AA680">
        <v>232.48</v>
      </c>
      <c r="AB680">
        <v>8</v>
      </c>
      <c r="AC680">
        <v>10</v>
      </c>
      <c r="AD680" t="s">
        <v>164</v>
      </c>
      <c r="AE680" t="s">
        <v>48</v>
      </c>
      <c r="AF680">
        <v>221.71</v>
      </c>
      <c r="AG680">
        <v>1500130</v>
      </c>
      <c r="AH680">
        <v>999200</v>
      </c>
      <c r="AI680">
        <v>58.190002</v>
      </c>
      <c r="AJ680">
        <v>0.34754825</v>
      </c>
      <c r="AK680" t="s">
        <v>591</v>
      </c>
      <c r="AL680">
        <v>-31.390014999999998</v>
      </c>
      <c r="AM680">
        <v>-0.12213538</v>
      </c>
      <c r="AN680">
        <v>167.43</v>
      </c>
      <c r="AO680">
        <v>257.01</v>
      </c>
      <c r="AP680">
        <v>1589155200</v>
      </c>
      <c r="AQ680">
        <v>1587636007</v>
      </c>
      <c r="AR680">
        <v>1595521800</v>
      </c>
      <c r="AS680">
        <v>1595867400</v>
      </c>
      <c r="AT680">
        <v>4.82</v>
      </c>
      <c r="AU680">
        <v>25.773361000000001</v>
      </c>
      <c r="AV680">
        <v>2.1342544000000001E-2</v>
      </c>
      <c r="AW680" t="s">
        <v>6313</v>
      </c>
      <c r="AX680">
        <v>8.7539999999999996</v>
      </c>
      <c r="AY680">
        <v>220855008</v>
      </c>
      <c r="AZ680">
        <v>51.49</v>
      </c>
      <c r="BA680">
        <v>214.90028000000001</v>
      </c>
      <c r="BB680">
        <v>10.719711</v>
      </c>
      <c r="BC680">
        <v>4.9882259999999998E-2</v>
      </c>
      <c r="BD680">
        <v>226.44463999999999</v>
      </c>
      <c r="BE680">
        <v>-0.82464599999999999</v>
      </c>
      <c r="BF680">
        <v>-3.6417112999999998E-3</v>
      </c>
      <c r="BG680">
        <v>49829306368</v>
      </c>
      <c r="BH680">
        <v>4.3818216000000003</v>
      </c>
      <c r="BI680">
        <v>15</v>
      </c>
      <c r="BJ680">
        <v>0</v>
      </c>
      <c r="BK680" t="b">
        <v>0</v>
      </c>
      <c r="BL680">
        <v>2</v>
      </c>
      <c r="BM680">
        <v>322151400000</v>
      </c>
      <c r="BN680" t="s">
        <v>562</v>
      </c>
    </row>
    <row r="681" spans="1:66" x14ac:dyDescent="0.2">
      <c r="A681" t="s">
        <v>3324</v>
      </c>
      <c r="C681" t="s">
        <v>142</v>
      </c>
      <c r="D681" t="s">
        <v>143</v>
      </c>
      <c r="E681" t="s">
        <v>162</v>
      </c>
      <c r="F681" t="b">
        <v>1</v>
      </c>
      <c r="G681" t="s">
        <v>48</v>
      </c>
      <c r="H681" t="s">
        <v>163</v>
      </c>
      <c r="I681" t="s">
        <v>3777</v>
      </c>
      <c r="J681" t="s">
        <v>3777</v>
      </c>
      <c r="K681" t="s">
        <v>3778</v>
      </c>
      <c r="L681" t="s">
        <v>146</v>
      </c>
      <c r="M681" t="s">
        <v>147</v>
      </c>
      <c r="N681">
        <v>-14400000</v>
      </c>
      <c r="O681" t="s">
        <v>148</v>
      </c>
      <c r="P681" t="b">
        <v>0</v>
      </c>
      <c r="Q681">
        <v>0.61999892999999995</v>
      </c>
      <c r="R681">
        <v>2.4294630000000002</v>
      </c>
      <c r="S681">
        <v>1589486401</v>
      </c>
      <c r="T681">
        <v>26.14</v>
      </c>
      <c r="U681">
        <v>26.18</v>
      </c>
      <c r="V681" t="s">
        <v>3779</v>
      </c>
      <c r="W681">
        <v>23.39</v>
      </c>
      <c r="X681">
        <v>3384637</v>
      </c>
      <c r="Y681">
        <v>25.52</v>
      </c>
      <c r="Z681">
        <v>0</v>
      </c>
      <c r="AA681">
        <v>28.78</v>
      </c>
      <c r="AB681">
        <v>22</v>
      </c>
      <c r="AC681">
        <v>30</v>
      </c>
      <c r="AD681" t="s">
        <v>164</v>
      </c>
      <c r="AE681" t="s">
        <v>48</v>
      </c>
      <c r="AF681">
        <v>24.42</v>
      </c>
      <c r="AG681">
        <v>3223041</v>
      </c>
      <c r="AH681">
        <v>3194912</v>
      </c>
      <c r="AI681">
        <v>6.119999</v>
      </c>
      <c r="AJ681">
        <v>0.30569425</v>
      </c>
      <c r="AK681" t="s">
        <v>3780</v>
      </c>
      <c r="AL681">
        <v>-46.08</v>
      </c>
      <c r="AM681">
        <v>-0.63805044</v>
      </c>
      <c r="AN681">
        <v>20.02</v>
      </c>
      <c r="AO681">
        <v>72.22</v>
      </c>
      <c r="AP681">
        <v>1583366400</v>
      </c>
      <c r="AQ681">
        <v>1588680008</v>
      </c>
      <c r="AR681">
        <v>1595516340</v>
      </c>
      <c r="AS681">
        <v>1595865600</v>
      </c>
      <c r="AT681">
        <v>1.425</v>
      </c>
      <c r="AU681">
        <v>6.0748315000000002</v>
      </c>
      <c r="AV681">
        <v>5.5838554999999998E-2</v>
      </c>
      <c r="AW681" t="s">
        <v>6313</v>
      </c>
      <c r="AX681">
        <v>4.3029999999999999</v>
      </c>
      <c r="AY681">
        <v>122585000</v>
      </c>
      <c r="AZ681">
        <v>32.753</v>
      </c>
      <c r="BA681">
        <v>28.804285</v>
      </c>
      <c r="BB681">
        <v>-2.6642857000000002</v>
      </c>
      <c r="BC681">
        <v>-9.2496159999999994E-2</v>
      </c>
      <c r="BD681">
        <v>53.432755</v>
      </c>
      <c r="BE681">
        <v>-27.292755</v>
      </c>
      <c r="BF681">
        <v>-0.51078694999999996</v>
      </c>
      <c r="BG681">
        <v>3204371712</v>
      </c>
      <c r="BH681">
        <v>0.79809487000000001</v>
      </c>
      <c r="BI681">
        <v>15</v>
      </c>
      <c r="BJ681">
        <v>0</v>
      </c>
      <c r="BK681" t="b">
        <v>0</v>
      </c>
      <c r="BL681">
        <v>2</v>
      </c>
      <c r="BM681">
        <v>322151400000</v>
      </c>
      <c r="BN681" t="s">
        <v>3324</v>
      </c>
    </row>
    <row r="682" spans="1:66" x14ac:dyDescent="0.2">
      <c r="A682" t="s">
        <v>3325</v>
      </c>
      <c r="C682" t="s">
        <v>142</v>
      </c>
      <c r="D682" t="s">
        <v>143</v>
      </c>
      <c r="E682" t="s">
        <v>162</v>
      </c>
      <c r="F682" t="b">
        <v>1</v>
      </c>
      <c r="G682" t="s">
        <v>48</v>
      </c>
      <c r="H682" t="s">
        <v>145</v>
      </c>
      <c r="I682" t="s">
        <v>3781</v>
      </c>
      <c r="J682" t="s">
        <v>3781</v>
      </c>
      <c r="K682" t="s">
        <v>3782</v>
      </c>
      <c r="L682" t="s">
        <v>146</v>
      </c>
      <c r="M682" t="s">
        <v>147</v>
      </c>
      <c r="N682">
        <v>-14400000</v>
      </c>
      <c r="O682" t="s">
        <v>148</v>
      </c>
      <c r="P682" t="b">
        <v>0</v>
      </c>
      <c r="Q682">
        <v>1.8600006</v>
      </c>
      <c r="R682">
        <v>1.9502994</v>
      </c>
      <c r="S682">
        <v>1589486402</v>
      </c>
      <c r="T682">
        <v>97.23</v>
      </c>
      <c r="U682">
        <v>97.26</v>
      </c>
      <c r="V682" t="s">
        <v>3783</v>
      </c>
      <c r="W682">
        <v>94.252700000000004</v>
      </c>
      <c r="X682">
        <v>1765366</v>
      </c>
      <c r="Y682">
        <v>95.37</v>
      </c>
      <c r="Z682">
        <v>0</v>
      </c>
      <c r="AA682">
        <v>0</v>
      </c>
      <c r="AB682">
        <v>8</v>
      </c>
      <c r="AC682">
        <v>11</v>
      </c>
      <c r="AD682" t="s">
        <v>149</v>
      </c>
      <c r="AE682" t="s">
        <v>48</v>
      </c>
      <c r="AF682">
        <v>97</v>
      </c>
      <c r="AG682">
        <v>2378667</v>
      </c>
      <c r="AH682">
        <v>1859675</v>
      </c>
      <c r="AI682">
        <v>24.04</v>
      </c>
      <c r="AJ682">
        <v>0.32846019999999998</v>
      </c>
      <c r="AK682" t="s">
        <v>3784</v>
      </c>
      <c r="AL682">
        <v>-11.019997</v>
      </c>
      <c r="AM682">
        <v>-0.10180135999999999</v>
      </c>
      <c r="AN682">
        <v>73.19</v>
      </c>
      <c r="AO682">
        <v>108.25</v>
      </c>
      <c r="AQ682">
        <v>1588104065</v>
      </c>
      <c r="AR682">
        <v>1595948340</v>
      </c>
      <c r="AS682">
        <v>1596470400</v>
      </c>
      <c r="AU682">
        <v>32.409999999999997</v>
      </c>
      <c r="AW682" t="s">
        <v>6313</v>
      </c>
      <c r="AX682">
        <v>3</v>
      </c>
      <c r="AY682">
        <v>162274000</v>
      </c>
      <c r="AZ682">
        <v>22.667999999999999</v>
      </c>
      <c r="BA682">
        <v>98.489425999999995</v>
      </c>
      <c r="BB682">
        <v>-1.2594223</v>
      </c>
      <c r="BC682">
        <v>-1.2787386E-2</v>
      </c>
      <c r="BD682">
        <v>92.071740000000005</v>
      </c>
      <c r="BE682">
        <v>5.158264</v>
      </c>
      <c r="BF682">
        <v>5.6024402000000001E-2</v>
      </c>
      <c r="BG682">
        <v>15777901568</v>
      </c>
      <c r="BH682">
        <v>4.2893065999999997</v>
      </c>
      <c r="BI682">
        <v>15</v>
      </c>
      <c r="BJ682">
        <v>0</v>
      </c>
      <c r="BK682" t="b">
        <v>0</v>
      </c>
      <c r="BL682">
        <v>2</v>
      </c>
      <c r="BM682">
        <v>941203800000</v>
      </c>
      <c r="BN682" t="s">
        <v>3325</v>
      </c>
    </row>
    <row r="683" spans="1:66" x14ac:dyDescent="0.2">
      <c r="A683" t="s">
        <v>560</v>
      </c>
      <c r="C683" t="s">
        <v>142</v>
      </c>
      <c r="D683" t="s">
        <v>143</v>
      </c>
      <c r="E683" t="s">
        <v>162</v>
      </c>
      <c r="F683" t="b">
        <v>1</v>
      </c>
      <c r="G683" t="s">
        <v>48</v>
      </c>
      <c r="H683" t="s">
        <v>163</v>
      </c>
      <c r="I683" t="s">
        <v>581</v>
      </c>
      <c r="J683" t="s">
        <v>581</v>
      </c>
      <c r="K683" t="s">
        <v>582</v>
      </c>
      <c r="L683" t="s">
        <v>146</v>
      </c>
      <c r="M683" t="s">
        <v>147</v>
      </c>
      <c r="N683">
        <v>-14400000</v>
      </c>
      <c r="O683" t="s">
        <v>148</v>
      </c>
      <c r="P683" t="b">
        <v>0</v>
      </c>
      <c r="Q683">
        <v>-0.20999908</v>
      </c>
      <c r="R683">
        <v>-0.35046577000000001</v>
      </c>
      <c r="S683">
        <v>1589486401</v>
      </c>
      <c r="T683">
        <v>59.71</v>
      </c>
      <c r="U683">
        <v>59.78</v>
      </c>
      <c r="V683" t="s">
        <v>6231</v>
      </c>
      <c r="W683">
        <v>56.17</v>
      </c>
      <c r="X683">
        <v>1305903</v>
      </c>
      <c r="Y683">
        <v>59.92</v>
      </c>
      <c r="Z683">
        <v>0</v>
      </c>
      <c r="AA683">
        <v>63</v>
      </c>
      <c r="AB683">
        <v>8</v>
      </c>
      <c r="AC683">
        <v>11</v>
      </c>
      <c r="AD683" t="s">
        <v>164</v>
      </c>
      <c r="AE683" t="s">
        <v>48</v>
      </c>
      <c r="AF683">
        <v>59</v>
      </c>
      <c r="AG683">
        <v>1886887</v>
      </c>
      <c r="AH683">
        <v>1646487</v>
      </c>
      <c r="AI683">
        <v>10.82</v>
      </c>
      <c r="AJ683">
        <v>0.22131314999999999</v>
      </c>
      <c r="AK683" t="s">
        <v>583</v>
      </c>
      <c r="AL683">
        <v>-39.690002</v>
      </c>
      <c r="AM683">
        <v>-0.39929579999999998</v>
      </c>
      <c r="AN683">
        <v>48.89</v>
      </c>
      <c r="AO683">
        <v>99.4</v>
      </c>
      <c r="AP683">
        <v>1593561600</v>
      </c>
      <c r="AQ683">
        <v>1588796105</v>
      </c>
      <c r="AR683">
        <v>1596639540</v>
      </c>
      <c r="AS683">
        <v>1597075200</v>
      </c>
      <c r="AT683">
        <v>1.488</v>
      </c>
      <c r="AU683">
        <v>12.517818999999999</v>
      </c>
      <c r="AV683">
        <v>2.4833113E-2</v>
      </c>
      <c r="AW683" t="s">
        <v>6313</v>
      </c>
      <c r="AX683">
        <v>4.7699999999999996</v>
      </c>
      <c r="AY683">
        <v>106319000</v>
      </c>
      <c r="AZ683">
        <v>36.506999999999998</v>
      </c>
      <c r="BA683">
        <v>59.635714999999998</v>
      </c>
      <c r="BB683">
        <v>7.4283600000000005E-2</v>
      </c>
      <c r="BC683">
        <v>1.2456226E-3</v>
      </c>
      <c r="BD683">
        <v>69.676019999999994</v>
      </c>
      <c r="BE683">
        <v>-9.9660189999999993</v>
      </c>
      <c r="BF683">
        <v>-0.14303370000000001</v>
      </c>
      <c r="BG683">
        <v>6348307456</v>
      </c>
      <c r="BH683">
        <v>1.6355767000000001</v>
      </c>
      <c r="BI683">
        <v>15</v>
      </c>
      <c r="BJ683">
        <v>0</v>
      </c>
      <c r="BK683" t="b">
        <v>0</v>
      </c>
      <c r="BL683">
        <v>2</v>
      </c>
      <c r="BM683">
        <v>761927400000</v>
      </c>
      <c r="BN683" t="s">
        <v>560</v>
      </c>
    </row>
    <row r="684" spans="1:66" x14ac:dyDescent="0.2">
      <c r="A684" t="s">
        <v>3326</v>
      </c>
      <c r="C684" t="s">
        <v>142</v>
      </c>
      <c r="D684" t="s">
        <v>143</v>
      </c>
      <c r="E684" t="s">
        <v>162</v>
      </c>
      <c r="F684" t="b">
        <v>1</v>
      </c>
      <c r="G684" t="s">
        <v>48</v>
      </c>
      <c r="H684" t="s">
        <v>163</v>
      </c>
      <c r="I684" t="s">
        <v>3785</v>
      </c>
      <c r="J684" t="s">
        <v>3786</v>
      </c>
      <c r="K684" t="s">
        <v>3787</v>
      </c>
      <c r="L684" t="s">
        <v>146</v>
      </c>
      <c r="M684" t="s">
        <v>147</v>
      </c>
      <c r="N684">
        <v>-14400000</v>
      </c>
      <c r="O684" t="s">
        <v>148</v>
      </c>
      <c r="P684" t="b">
        <v>0</v>
      </c>
      <c r="Q684">
        <v>-2.9300079999999999</v>
      </c>
      <c r="R684">
        <v>-2.0423865000000001</v>
      </c>
      <c r="S684">
        <v>1589486401</v>
      </c>
      <c r="T684">
        <v>140.53</v>
      </c>
      <c r="U684">
        <v>143.16999999999999</v>
      </c>
      <c r="V684" t="s">
        <v>3788</v>
      </c>
      <c r="W684">
        <v>136.52000000000001</v>
      </c>
      <c r="X684">
        <v>1030439</v>
      </c>
      <c r="Y684">
        <v>143.46</v>
      </c>
      <c r="Z684">
        <v>140.54</v>
      </c>
      <c r="AA684">
        <v>160</v>
      </c>
      <c r="AB684">
        <v>8</v>
      </c>
      <c r="AC684">
        <v>8</v>
      </c>
      <c r="AD684" t="s">
        <v>164</v>
      </c>
      <c r="AE684" t="s">
        <v>48</v>
      </c>
      <c r="AF684">
        <v>140.94999999999999</v>
      </c>
      <c r="AG684">
        <v>1024901</v>
      </c>
      <c r="AH684">
        <v>781737</v>
      </c>
      <c r="AI684">
        <v>31.309998</v>
      </c>
      <c r="AJ684">
        <v>0.28666908000000002</v>
      </c>
      <c r="AK684" t="s">
        <v>3789</v>
      </c>
      <c r="AL684">
        <v>-35.210006999999997</v>
      </c>
      <c r="AM684">
        <v>-0.20035283000000001</v>
      </c>
      <c r="AN684">
        <v>109.22</v>
      </c>
      <c r="AO684">
        <v>175.74</v>
      </c>
      <c r="AP684">
        <v>1586908800</v>
      </c>
      <c r="AQ684">
        <v>1588018206</v>
      </c>
      <c r="AR684">
        <v>1595861940</v>
      </c>
      <c r="AS684">
        <v>1596211200</v>
      </c>
      <c r="AT684">
        <v>4.0599999999999996</v>
      </c>
      <c r="AU684">
        <v>66.131770000000003</v>
      </c>
      <c r="AV684">
        <v>2.8300570000000001E-2</v>
      </c>
      <c r="AW684" t="s">
        <v>6313</v>
      </c>
      <c r="AX684">
        <v>2.125</v>
      </c>
      <c r="AY684">
        <v>126195000</v>
      </c>
      <c r="AZ684">
        <v>74.984999999999999</v>
      </c>
      <c r="BA684">
        <v>147.37827999999999</v>
      </c>
      <c r="BB684">
        <v>-6.8482820000000002</v>
      </c>
      <c r="BC684">
        <v>-4.6467374999999998E-2</v>
      </c>
      <c r="BD684">
        <v>155.38274999999999</v>
      </c>
      <c r="BE684">
        <v>-14.852753</v>
      </c>
      <c r="BF684">
        <v>-9.558817E-2</v>
      </c>
      <c r="BG684">
        <v>17734182912</v>
      </c>
      <c r="BH684">
        <v>1.8741080999999999</v>
      </c>
      <c r="BI684">
        <v>15</v>
      </c>
      <c r="BJ684">
        <v>0</v>
      </c>
      <c r="BK684" t="b">
        <v>0</v>
      </c>
      <c r="BL684">
        <v>2</v>
      </c>
      <c r="BM684">
        <v>864826200000</v>
      </c>
      <c r="BN684" t="s">
        <v>3326</v>
      </c>
    </row>
    <row r="685" spans="1:66" x14ac:dyDescent="0.2">
      <c r="A685" t="s">
        <v>3327</v>
      </c>
      <c r="C685" t="s">
        <v>142</v>
      </c>
      <c r="D685" t="s">
        <v>143</v>
      </c>
      <c r="E685" t="s">
        <v>162</v>
      </c>
      <c r="F685" t="b">
        <v>1</v>
      </c>
      <c r="G685" t="s">
        <v>48</v>
      </c>
      <c r="H685" t="s">
        <v>145</v>
      </c>
      <c r="I685" t="s">
        <v>3790</v>
      </c>
      <c r="J685" t="s">
        <v>3790</v>
      </c>
      <c r="K685" t="s">
        <v>3791</v>
      </c>
      <c r="L685" t="s">
        <v>146</v>
      </c>
      <c r="M685" t="s">
        <v>147</v>
      </c>
      <c r="N685">
        <v>-14400000</v>
      </c>
      <c r="O685" t="s">
        <v>148</v>
      </c>
      <c r="P685" t="b">
        <v>0</v>
      </c>
      <c r="Q685">
        <v>-1.5299988</v>
      </c>
      <c r="R685">
        <v>-1.4934102</v>
      </c>
      <c r="S685">
        <v>1589486402</v>
      </c>
      <c r="T685">
        <v>100.92</v>
      </c>
      <c r="U685">
        <v>101.74</v>
      </c>
      <c r="V685" t="s">
        <v>3792</v>
      </c>
      <c r="W685">
        <v>98.89</v>
      </c>
      <c r="X685">
        <v>1684447</v>
      </c>
      <c r="Y685">
        <v>102.45</v>
      </c>
      <c r="Z685">
        <v>99.07</v>
      </c>
      <c r="AA685">
        <v>103.61</v>
      </c>
      <c r="AB685">
        <v>13</v>
      </c>
      <c r="AC685">
        <v>8</v>
      </c>
      <c r="AD685" t="s">
        <v>149</v>
      </c>
      <c r="AE685" t="s">
        <v>48</v>
      </c>
      <c r="AF685">
        <v>101.14</v>
      </c>
      <c r="AG685">
        <v>2775764</v>
      </c>
      <c r="AH685">
        <v>2846037</v>
      </c>
      <c r="AI685">
        <v>28.25</v>
      </c>
      <c r="AJ685">
        <v>0.38874364</v>
      </c>
      <c r="AK685" t="s">
        <v>3793</v>
      </c>
      <c r="AL685">
        <v>-33.92</v>
      </c>
      <c r="AM685">
        <v>-0.25155738</v>
      </c>
      <c r="AN685">
        <v>72.67</v>
      </c>
      <c r="AO685">
        <v>134.84</v>
      </c>
      <c r="AQ685">
        <v>1588761000</v>
      </c>
      <c r="AR685">
        <v>1595435400</v>
      </c>
      <c r="AS685">
        <v>1595867400</v>
      </c>
      <c r="AU685">
        <v>9.5279454999999995</v>
      </c>
      <c r="AW685" t="s">
        <v>6313</v>
      </c>
      <c r="AX685">
        <v>10.592000000000001</v>
      </c>
      <c r="AY685">
        <v>220827008</v>
      </c>
      <c r="AZ685">
        <v>53.133000000000003</v>
      </c>
      <c r="BA685">
        <v>98.887709999999998</v>
      </c>
      <c r="BB685">
        <v>2.0322876000000001</v>
      </c>
      <c r="BC685">
        <v>2.0551467E-2</v>
      </c>
      <c r="BD685">
        <v>102.49217</v>
      </c>
      <c r="BE685">
        <v>-1.5721741</v>
      </c>
      <c r="BF685">
        <v>-1.5339455E-2</v>
      </c>
      <c r="BG685">
        <v>22285860864</v>
      </c>
      <c r="BH685">
        <v>1.8993845</v>
      </c>
      <c r="BI685">
        <v>15</v>
      </c>
      <c r="BJ685">
        <v>0</v>
      </c>
      <c r="BK685" t="b">
        <v>0</v>
      </c>
      <c r="BL685">
        <v>2</v>
      </c>
      <c r="BM685">
        <v>825517800000</v>
      </c>
      <c r="BN685" t="s">
        <v>3327</v>
      </c>
    </row>
    <row r="686" spans="1:66" x14ac:dyDescent="0.2">
      <c r="A686" t="s">
        <v>3328</v>
      </c>
      <c r="C686" t="s">
        <v>142</v>
      </c>
      <c r="D686" t="s">
        <v>143</v>
      </c>
      <c r="E686" t="s">
        <v>162</v>
      </c>
      <c r="F686" t="b">
        <v>1</v>
      </c>
      <c r="G686" t="s">
        <v>48</v>
      </c>
      <c r="H686" t="s">
        <v>145</v>
      </c>
      <c r="I686" t="s">
        <v>3794</v>
      </c>
      <c r="J686" t="s">
        <v>3794</v>
      </c>
      <c r="K686" t="s">
        <v>3795</v>
      </c>
      <c r="L686" t="s">
        <v>146</v>
      </c>
      <c r="M686" t="s">
        <v>147</v>
      </c>
      <c r="N686">
        <v>-14400000</v>
      </c>
      <c r="O686" t="s">
        <v>148</v>
      </c>
      <c r="P686" t="b">
        <v>0</v>
      </c>
      <c r="Q686">
        <v>5.1100006000000002</v>
      </c>
      <c r="R686">
        <v>2.5425420000000001</v>
      </c>
      <c r="S686">
        <v>1589486401</v>
      </c>
      <c r="T686">
        <v>206.09</v>
      </c>
      <c r="U686">
        <v>206.26</v>
      </c>
      <c r="V686" t="s">
        <v>3796</v>
      </c>
      <c r="W686">
        <v>195.577</v>
      </c>
      <c r="X686">
        <v>874661</v>
      </c>
      <c r="Y686">
        <v>200.98</v>
      </c>
      <c r="Z686">
        <v>0</v>
      </c>
      <c r="AA686">
        <v>0</v>
      </c>
      <c r="AB686">
        <v>8</v>
      </c>
      <c r="AC686">
        <v>8</v>
      </c>
      <c r="AD686" t="s">
        <v>149</v>
      </c>
      <c r="AE686" t="s">
        <v>48</v>
      </c>
      <c r="AF686">
        <v>204.19</v>
      </c>
      <c r="AG686">
        <v>1291001</v>
      </c>
      <c r="AH686">
        <v>1079062</v>
      </c>
      <c r="AI686">
        <v>78.209999999999994</v>
      </c>
      <c r="AJ686">
        <v>0.61158900000000005</v>
      </c>
      <c r="AK686" t="s">
        <v>3797</v>
      </c>
      <c r="AL686">
        <v>-124.630005</v>
      </c>
      <c r="AM686">
        <v>-0.37684446999999999</v>
      </c>
      <c r="AN686">
        <v>127.88</v>
      </c>
      <c r="AO686">
        <v>330.72</v>
      </c>
      <c r="AQ686">
        <v>1595429940</v>
      </c>
      <c r="AR686">
        <v>1595429940</v>
      </c>
      <c r="AS686">
        <v>1595429940</v>
      </c>
      <c r="AU686">
        <v>8.6924799999999998</v>
      </c>
      <c r="AW686" t="s">
        <v>6313</v>
      </c>
      <c r="AX686">
        <v>23.709</v>
      </c>
      <c r="AY686">
        <v>78763000</v>
      </c>
      <c r="AZ686">
        <v>36.223999999999997</v>
      </c>
      <c r="BA686">
        <v>192.20686000000001</v>
      </c>
      <c r="BB686">
        <v>13.883133000000001</v>
      </c>
      <c r="BC686">
        <v>7.2230160000000002E-2</v>
      </c>
      <c r="BD686">
        <v>238.70079999999999</v>
      </c>
      <c r="BE686">
        <v>-32.610810000000001</v>
      </c>
      <c r="BF686">
        <v>-0.13661793</v>
      </c>
      <c r="BG686">
        <v>16232266752</v>
      </c>
      <c r="BH686">
        <v>5.6893219999999998</v>
      </c>
      <c r="BI686">
        <v>15</v>
      </c>
      <c r="BJ686">
        <v>0</v>
      </c>
      <c r="BK686" t="b">
        <v>0</v>
      </c>
      <c r="BL686">
        <v>2</v>
      </c>
      <c r="BM686">
        <v>980865000000</v>
      </c>
      <c r="BN686" t="s">
        <v>3328</v>
      </c>
    </row>
    <row r="687" spans="1:66" x14ac:dyDescent="0.2">
      <c r="A687" t="s">
        <v>3329</v>
      </c>
      <c r="C687" t="s">
        <v>142</v>
      </c>
      <c r="D687" t="s">
        <v>143</v>
      </c>
      <c r="E687" t="s">
        <v>162</v>
      </c>
      <c r="F687" t="b">
        <v>1</v>
      </c>
      <c r="G687" t="s">
        <v>48</v>
      </c>
      <c r="H687" t="s">
        <v>163</v>
      </c>
      <c r="I687" t="s">
        <v>3798</v>
      </c>
      <c r="J687" t="s">
        <v>3798</v>
      </c>
      <c r="K687" t="s">
        <v>3799</v>
      </c>
      <c r="L687" t="s">
        <v>146</v>
      </c>
      <c r="M687" t="s">
        <v>147</v>
      </c>
      <c r="N687">
        <v>-14400000</v>
      </c>
      <c r="O687" t="s">
        <v>148</v>
      </c>
      <c r="P687" t="b">
        <v>0</v>
      </c>
      <c r="Q687">
        <v>-9.0003970000000003E-2</v>
      </c>
      <c r="R687">
        <v>-9.6096479999999998E-2</v>
      </c>
      <c r="S687">
        <v>1589486401</v>
      </c>
      <c r="T687">
        <v>93.57</v>
      </c>
      <c r="U687">
        <v>93.62</v>
      </c>
      <c r="V687" t="s">
        <v>6601</v>
      </c>
      <c r="W687">
        <v>89.83</v>
      </c>
      <c r="X687">
        <v>1436316</v>
      </c>
      <c r="Y687">
        <v>93.66</v>
      </c>
      <c r="Z687">
        <v>0</v>
      </c>
      <c r="AA687">
        <v>105</v>
      </c>
      <c r="AB687">
        <v>8</v>
      </c>
      <c r="AC687">
        <v>10</v>
      </c>
      <c r="AD687" t="s">
        <v>164</v>
      </c>
      <c r="AE687" t="s">
        <v>48</v>
      </c>
      <c r="AF687">
        <v>92.36</v>
      </c>
      <c r="AG687">
        <v>920661</v>
      </c>
      <c r="AH687">
        <v>791250</v>
      </c>
      <c r="AI687">
        <v>16.199997</v>
      </c>
      <c r="AJ687">
        <v>0.20938343000000001</v>
      </c>
      <c r="AK687" t="s">
        <v>3800</v>
      </c>
      <c r="AL687">
        <v>-45.670006000000001</v>
      </c>
      <c r="AM687">
        <v>-0.32799485</v>
      </c>
      <c r="AN687">
        <v>77.37</v>
      </c>
      <c r="AO687">
        <v>139.24</v>
      </c>
      <c r="AP687">
        <v>1593475200</v>
      </c>
      <c r="AQ687">
        <v>1587634200</v>
      </c>
      <c r="AR687">
        <v>1595521800</v>
      </c>
      <c r="AS687">
        <v>1595867400</v>
      </c>
      <c r="AT687">
        <v>1.1299999999999999</v>
      </c>
      <c r="AU687">
        <v>27.256043999999999</v>
      </c>
      <c r="AV687">
        <v>1.2064915000000001E-2</v>
      </c>
      <c r="AW687" t="s">
        <v>6313</v>
      </c>
      <c r="AX687">
        <v>3.4329999999999998</v>
      </c>
      <c r="AY687">
        <v>92220200</v>
      </c>
      <c r="AZ687">
        <v>6.6289999999999996</v>
      </c>
      <c r="BA687">
        <v>95.327709999999996</v>
      </c>
      <c r="BB687">
        <v>-1.7577133</v>
      </c>
      <c r="BC687">
        <v>-1.8438639999999999E-2</v>
      </c>
      <c r="BD687">
        <v>114.445076</v>
      </c>
      <c r="BE687">
        <v>-20.875076</v>
      </c>
      <c r="BF687">
        <v>-0.18240257000000001</v>
      </c>
      <c r="BG687">
        <v>8629044224</v>
      </c>
      <c r="BH687">
        <v>14.115251000000001</v>
      </c>
      <c r="BI687">
        <v>15</v>
      </c>
      <c r="BJ687">
        <v>0</v>
      </c>
      <c r="BK687" t="b">
        <v>0</v>
      </c>
      <c r="BL687">
        <v>2</v>
      </c>
      <c r="BM687">
        <v>1384785000000</v>
      </c>
      <c r="BN687" t="s">
        <v>3329</v>
      </c>
    </row>
    <row r="688" spans="1:66" x14ac:dyDescent="0.2">
      <c r="A688" t="s">
        <v>3330</v>
      </c>
      <c r="C688" t="s">
        <v>142</v>
      </c>
      <c r="D688" t="s">
        <v>143</v>
      </c>
      <c r="E688" t="s">
        <v>162</v>
      </c>
      <c r="F688" t="b">
        <v>1</v>
      </c>
      <c r="G688" t="s">
        <v>48</v>
      </c>
      <c r="H688" t="s">
        <v>163</v>
      </c>
      <c r="I688" t="s">
        <v>3801</v>
      </c>
      <c r="J688" t="s">
        <v>3801</v>
      </c>
      <c r="K688" t="s">
        <v>3802</v>
      </c>
      <c r="L688" t="s">
        <v>146</v>
      </c>
      <c r="M688" t="s">
        <v>147</v>
      </c>
      <c r="N688">
        <v>-14400000</v>
      </c>
      <c r="O688" t="s">
        <v>148</v>
      </c>
      <c r="P688" t="b">
        <v>0</v>
      </c>
      <c r="Q688">
        <v>2.9998799999999999E-2</v>
      </c>
      <c r="R688">
        <v>1.5544199999999999E-2</v>
      </c>
      <c r="S688">
        <v>1588968001</v>
      </c>
      <c r="T688">
        <v>193.02</v>
      </c>
      <c r="U688">
        <v>193.3725</v>
      </c>
      <c r="V688" t="s">
        <v>3803</v>
      </c>
      <c r="W688">
        <v>191.64</v>
      </c>
      <c r="X688">
        <v>12447853</v>
      </c>
      <c r="Y688">
        <v>192.99</v>
      </c>
      <c r="Z688">
        <v>0</v>
      </c>
      <c r="AA688">
        <v>0</v>
      </c>
      <c r="AB688">
        <v>9</v>
      </c>
      <c r="AC688">
        <v>11</v>
      </c>
      <c r="AD688" t="s">
        <v>164</v>
      </c>
      <c r="AE688" t="s">
        <v>48</v>
      </c>
      <c r="AF688">
        <v>193.01</v>
      </c>
      <c r="AG688">
        <v>4640788</v>
      </c>
      <c r="AH688">
        <v>8397373</v>
      </c>
      <c r="AI688">
        <v>78.750010000000003</v>
      </c>
      <c r="AJ688">
        <v>0.68915736999999999</v>
      </c>
      <c r="AK688" t="s">
        <v>3804</v>
      </c>
      <c r="AL688">
        <v>-9.1999969999999998</v>
      </c>
      <c r="AM688">
        <v>-4.5494989999999999E-2</v>
      </c>
      <c r="AN688">
        <v>114.27</v>
      </c>
      <c r="AO688">
        <v>202.22</v>
      </c>
      <c r="AP688">
        <v>1588896000</v>
      </c>
      <c r="AQ688">
        <v>1588869000</v>
      </c>
      <c r="AR688">
        <v>1596558600</v>
      </c>
      <c r="AS688">
        <v>1597077000</v>
      </c>
      <c r="AT688">
        <v>2.96</v>
      </c>
      <c r="AV688">
        <v>1.5337582000000001E-2</v>
      </c>
      <c r="AW688" t="s">
        <v>6313</v>
      </c>
      <c r="AX688">
        <v>-7.5709999999999997</v>
      </c>
      <c r="AY688">
        <v>329806016</v>
      </c>
      <c r="AZ688">
        <v>175.911</v>
      </c>
      <c r="BA688">
        <v>184.21968000000001</v>
      </c>
      <c r="BB688">
        <v>8.8003234999999993</v>
      </c>
      <c r="BC688">
        <v>4.7770809999999997E-2</v>
      </c>
      <c r="BD688">
        <v>186.51836</v>
      </c>
      <c r="BE688">
        <v>6.5016480000000003</v>
      </c>
      <c r="BF688">
        <v>3.4857949999999999E-2</v>
      </c>
      <c r="BG688">
        <v>63659159552</v>
      </c>
      <c r="BH688">
        <v>1.0972595000000001</v>
      </c>
      <c r="BI688">
        <v>15</v>
      </c>
      <c r="BJ688">
        <v>0</v>
      </c>
      <c r="BK688" t="b">
        <v>0</v>
      </c>
      <c r="BL688">
        <v>2</v>
      </c>
      <c r="BM688">
        <v>729959400000</v>
      </c>
      <c r="BN688" t="s">
        <v>3330</v>
      </c>
    </row>
    <row r="689" spans="1:66" x14ac:dyDescent="0.2">
      <c r="A689" t="s">
        <v>3331</v>
      </c>
      <c r="C689" t="s">
        <v>142</v>
      </c>
      <c r="D689" t="s">
        <v>143</v>
      </c>
      <c r="E689" t="s">
        <v>162</v>
      </c>
      <c r="F689" t="b">
        <v>1</v>
      </c>
      <c r="G689" t="s">
        <v>48</v>
      </c>
      <c r="H689" t="s">
        <v>163</v>
      </c>
      <c r="I689" t="s">
        <v>3805</v>
      </c>
      <c r="J689" t="s">
        <v>3806</v>
      </c>
      <c r="K689" t="s">
        <v>3807</v>
      </c>
      <c r="L689" t="s">
        <v>146</v>
      </c>
      <c r="M689" t="s">
        <v>147</v>
      </c>
      <c r="N689">
        <v>-14400000</v>
      </c>
      <c r="O689" t="s">
        <v>148</v>
      </c>
      <c r="P689" t="b">
        <v>0</v>
      </c>
      <c r="Q689">
        <v>2.3199996999999999</v>
      </c>
      <c r="R689">
        <v>6.2601174999999998</v>
      </c>
      <c r="S689">
        <v>1589486401</v>
      </c>
      <c r="T689">
        <v>39.380000000000003</v>
      </c>
      <c r="U689">
        <v>40.15</v>
      </c>
      <c r="V689" t="s">
        <v>3808</v>
      </c>
      <c r="W689">
        <v>35.130000000000003</v>
      </c>
      <c r="X689">
        <v>2265290</v>
      </c>
      <c r="Y689">
        <v>37.06</v>
      </c>
      <c r="Z689">
        <v>0</v>
      </c>
      <c r="AA689">
        <v>41.2</v>
      </c>
      <c r="AB689">
        <v>22</v>
      </c>
      <c r="AC689">
        <v>8</v>
      </c>
      <c r="AD689" t="s">
        <v>164</v>
      </c>
      <c r="AE689" t="s">
        <v>48</v>
      </c>
      <c r="AF689">
        <v>35.99</v>
      </c>
      <c r="AG689">
        <v>1861730</v>
      </c>
      <c r="AH689">
        <v>1768187</v>
      </c>
      <c r="AI689">
        <v>18.87</v>
      </c>
      <c r="AJ689">
        <v>0.92003906000000002</v>
      </c>
      <c r="AK689" t="s">
        <v>3809</v>
      </c>
      <c r="AL689">
        <v>-120.03</v>
      </c>
      <c r="AM689">
        <v>-0.75296399999999997</v>
      </c>
      <c r="AN689">
        <v>20.51</v>
      </c>
      <c r="AO689">
        <v>159.41</v>
      </c>
      <c r="AP689">
        <v>1592438400</v>
      </c>
      <c r="AQ689">
        <v>1587641402</v>
      </c>
      <c r="AR689">
        <v>1594917000</v>
      </c>
      <c r="AS689">
        <v>1595262600</v>
      </c>
      <c r="AT689">
        <v>2.52</v>
      </c>
      <c r="AU689">
        <v>12.831542000000001</v>
      </c>
      <c r="AV689">
        <v>6.7997836000000006E-2</v>
      </c>
      <c r="AW689" t="s">
        <v>6313</v>
      </c>
      <c r="AX689">
        <v>3.069</v>
      </c>
      <c r="AY689">
        <v>47628000</v>
      </c>
      <c r="AZ689">
        <v>22.837</v>
      </c>
      <c r="BA689">
        <v>39.135142999999999</v>
      </c>
      <c r="BB689">
        <v>0.24485778999999999</v>
      </c>
      <c r="BC689">
        <v>6.256724E-3</v>
      </c>
      <c r="BD689">
        <v>81.914779999999993</v>
      </c>
      <c r="BE689">
        <v>-42.534779999999998</v>
      </c>
      <c r="BF689">
        <v>-0.51925650000000001</v>
      </c>
      <c r="BG689">
        <v>1875590656</v>
      </c>
      <c r="BH689">
        <v>1.7243946999999999</v>
      </c>
      <c r="BI689">
        <v>15</v>
      </c>
      <c r="BJ689">
        <v>0</v>
      </c>
      <c r="BK689" t="b">
        <v>0</v>
      </c>
      <c r="BL689">
        <v>2</v>
      </c>
      <c r="BM689">
        <v>992611800000</v>
      </c>
      <c r="BN689" t="s">
        <v>3331</v>
      </c>
    </row>
    <row r="690" spans="1:66" x14ac:dyDescent="0.2">
      <c r="A690" t="s">
        <v>3332</v>
      </c>
      <c r="C690" t="s">
        <v>142</v>
      </c>
      <c r="D690" t="s">
        <v>143</v>
      </c>
      <c r="E690" t="s">
        <v>162</v>
      </c>
      <c r="F690" t="b">
        <v>1</v>
      </c>
      <c r="G690" t="s">
        <v>48</v>
      </c>
      <c r="H690" t="s">
        <v>145</v>
      </c>
      <c r="I690" t="s">
        <v>3810</v>
      </c>
      <c r="J690" t="s">
        <v>3810</v>
      </c>
      <c r="K690" t="s">
        <v>3811</v>
      </c>
      <c r="L690" t="s">
        <v>146</v>
      </c>
      <c r="M690" t="s">
        <v>147</v>
      </c>
      <c r="N690">
        <v>-14400000</v>
      </c>
      <c r="O690" t="s">
        <v>148</v>
      </c>
      <c r="P690" t="b">
        <v>0</v>
      </c>
      <c r="Q690">
        <v>7.9998020000000003E-2</v>
      </c>
      <c r="R690">
        <v>0.17443964000000001</v>
      </c>
      <c r="S690">
        <v>1589486402</v>
      </c>
      <c r="T690">
        <v>45.94</v>
      </c>
      <c r="U690">
        <v>46.21</v>
      </c>
      <c r="V690" t="s">
        <v>3812</v>
      </c>
      <c r="W690">
        <v>44.36</v>
      </c>
      <c r="X690">
        <v>1283406</v>
      </c>
      <c r="Y690">
        <v>45.86</v>
      </c>
      <c r="Z690">
        <v>0</v>
      </c>
      <c r="AA690">
        <v>0</v>
      </c>
      <c r="AB690">
        <v>8</v>
      </c>
      <c r="AC690">
        <v>8</v>
      </c>
      <c r="AD690" t="s">
        <v>149</v>
      </c>
      <c r="AE690" t="s">
        <v>48</v>
      </c>
      <c r="AF690">
        <v>45.95</v>
      </c>
      <c r="AG690">
        <v>1976937</v>
      </c>
      <c r="AH690">
        <v>1430112</v>
      </c>
      <c r="AI690">
        <v>8.2799990000000001</v>
      </c>
      <c r="AJ690">
        <v>0.2198619</v>
      </c>
      <c r="AK690" t="s">
        <v>3813</v>
      </c>
      <c r="AL690">
        <v>-14.34</v>
      </c>
      <c r="AM690">
        <v>-0.23788986000000001</v>
      </c>
      <c r="AN690">
        <v>37.659999999999997</v>
      </c>
      <c r="AO690">
        <v>60.28</v>
      </c>
      <c r="AP690">
        <v>1589500800</v>
      </c>
      <c r="AQ690">
        <v>1588888810</v>
      </c>
      <c r="AR690">
        <v>1596153600</v>
      </c>
      <c r="AS690">
        <v>1596499200</v>
      </c>
      <c r="AT690">
        <v>1.4450000000000001</v>
      </c>
      <c r="AU690">
        <v>18.368652000000001</v>
      </c>
      <c r="AV690">
        <v>3.1508939999999999E-2</v>
      </c>
      <c r="AW690" t="s">
        <v>6313</v>
      </c>
      <c r="AX690">
        <v>2.5009999999999999</v>
      </c>
      <c r="AY690">
        <v>249504000</v>
      </c>
      <c r="AZ690">
        <v>22.053000000000001</v>
      </c>
      <c r="BA690">
        <v>48.881428</v>
      </c>
      <c r="BB690">
        <v>-2.9414291000000001</v>
      </c>
      <c r="BC690">
        <v>-6.0174777999999998E-2</v>
      </c>
      <c r="BD690">
        <v>52.900364000000003</v>
      </c>
      <c r="BE690">
        <v>-6.9603653000000003</v>
      </c>
      <c r="BF690">
        <v>-0.131575</v>
      </c>
      <c r="BG690">
        <v>11462213632</v>
      </c>
      <c r="BH690">
        <v>2.0831632999999998</v>
      </c>
      <c r="BI690">
        <v>15</v>
      </c>
      <c r="BJ690">
        <v>0</v>
      </c>
      <c r="BK690" t="b">
        <v>0</v>
      </c>
      <c r="BL690">
        <v>2</v>
      </c>
      <c r="BM690">
        <v>99153000000</v>
      </c>
      <c r="BN690" t="s">
        <v>3332</v>
      </c>
    </row>
    <row r="691" spans="1:66" x14ac:dyDescent="0.2">
      <c r="A691" t="s">
        <v>3333</v>
      </c>
      <c r="C691" t="s">
        <v>142</v>
      </c>
      <c r="D691" t="s">
        <v>143</v>
      </c>
      <c r="E691" t="s">
        <v>162</v>
      </c>
      <c r="F691" t="b">
        <v>1</v>
      </c>
      <c r="G691" t="s">
        <v>48</v>
      </c>
      <c r="H691" t="s">
        <v>163</v>
      </c>
      <c r="I691" t="s">
        <v>3814</v>
      </c>
      <c r="J691" t="s">
        <v>3815</v>
      </c>
      <c r="K691" t="s">
        <v>3816</v>
      </c>
      <c r="L691" t="s">
        <v>146</v>
      </c>
      <c r="M691" t="s">
        <v>147</v>
      </c>
      <c r="N691">
        <v>-14400000</v>
      </c>
      <c r="O691" t="s">
        <v>148</v>
      </c>
      <c r="P691" t="b">
        <v>0</v>
      </c>
      <c r="Q691">
        <v>1.8399962999999999</v>
      </c>
      <c r="R691">
        <v>1.9982584000000001</v>
      </c>
      <c r="S691">
        <v>1589486401</v>
      </c>
      <c r="T691">
        <v>93.92</v>
      </c>
      <c r="U691">
        <v>94.15</v>
      </c>
      <c r="V691" t="s">
        <v>3817</v>
      </c>
      <c r="W691">
        <v>89.51</v>
      </c>
      <c r="X691">
        <v>1646206</v>
      </c>
      <c r="Y691">
        <v>92.08</v>
      </c>
      <c r="Z691">
        <v>0</v>
      </c>
      <c r="AA691">
        <v>0</v>
      </c>
      <c r="AB691">
        <v>9</v>
      </c>
      <c r="AC691">
        <v>9</v>
      </c>
      <c r="AD691" t="s">
        <v>164</v>
      </c>
      <c r="AE691" t="s">
        <v>48</v>
      </c>
      <c r="AF691">
        <v>91.18</v>
      </c>
      <c r="AG691">
        <v>2529067</v>
      </c>
      <c r="AH691">
        <v>2163237</v>
      </c>
      <c r="AI691">
        <v>29.79</v>
      </c>
      <c r="AJ691">
        <v>0.46452522000000002</v>
      </c>
      <c r="AK691" t="s">
        <v>3818</v>
      </c>
      <c r="AL691">
        <v>-32</v>
      </c>
      <c r="AM691">
        <v>-0.25412962</v>
      </c>
      <c r="AN691">
        <v>64.13</v>
      </c>
      <c r="AO691">
        <v>125.92</v>
      </c>
      <c r="AP691">
        <v>1585699200</v>
      </c>
      <c r="AQ691">
        <v>1596585600</v>
      </c>
      <c r="AR691">
        <v>1596585600</v>
      </c>
      <c r="AS691">
        <v>1596585600</v>
      </c>
      <c r="AT691">
        <v>2.04</v>
      </c>
      <c r="AU691">
        <v>7.8811780000000002</v>
      </c>
      <c r="AV691">
        <v>2.2154647999999999E-2</v>
      </c>
      <c r="AW691" t="s">
        <v>6313</v>
      </c>
      <c r="AX691">
        <v>11.917</v>
      </c>
      <c r="AY691">
        <v>314116000</v>
      </c>
      <c r="AZ691">
        <v>70.486000000000004</v>
      </c>
      <c r="BA691">
        <v>97.664280000000005</v>
      </c>
      <c r="BB691">
        <v>-3.7442856</v>
      </c>
      <c r="BC691">
        <v>-3.8338329999999997E-2</v>
      </c>
      <c r="BD691">
        <v>106.80304</v>
      </c>
      <c r="BE691">
        <v>-12.883041</v>
      </c>
      <c r="BF691">
        <v>-0.1206243</v>
      </c>
      <c r="BG691">
        <v>29501773824</v>
      </c>
      <c r="BH691">
        <v>1.3324631</v>
      </c>
      <c r="BI691">
        <v>15</v>
      </c>
      <c r="BJ691">
        <v>0</v>
      </c>
      <c r="BK691" t="b">
        <v>0</v>
      </c>
      <c r="BL691">
        <v>2</v>
      </c>
      <c r="BM691">
        <v>739114200000</v>
      </c>
      <c r="BN691" t="s">
        <v>3333</v>
      </c>
    </row>
    <row r="692" spans="1:66" x14ac:dyDescent="0.2">
      <c r="A692" t="s">
        <v>3334</v>
      </c>
      <c r="C692" t="s">
        <v>142</v>
      </c>
      <c r="D692" t="s">
        <v>143</v>
      </c>
      <c r="E692" t="s">
        <v>162</v>
      </c>
      <c r="F692" t="b">
        <v>1</v>
      </c>
      <c r="G692" t="s">
        <v>48</v>
      </c>
      <c r="H692" t="s">
        <v>145</v>
      </c>
      <c r="I692" t="s">
        <v>3819</v>
      </c>
      <c r="J692" t="s">
        <v>3819</v>
      </c>
      <c r="K692" t="s">
        <v>3820</v>
      </c>
      <c r="L692" t="s">
        <v>146</v>
      </c>
      <c r="M692" t="s">
        <v>147</v>
      </c>
      <c r="N692">
        <v>-14400000</v>
      </c>
      <c r="O692" t="s">
        <v>148</v>
      </c>
      <c r="P692" t="b">
        <v>0</v>
      </c>
      <c r="Q692">
        <v>8.5300290000000007</v>
      </c>
      <c r="R692">
        <v>0.63263667000000001</v>
      </c>
      <c r="S692">
        <v>1589486402</v>
      </c>
      <c r="T692">
        <v>1356.86</v>
      </c>
      <c r="U692">
        <v>1356.84</v>
      </c>
      <c r="V692" t="s">
        <v>3821</v>
      </c>
      <c r="W692">
        <v>1323.3</v>
      </c>
      <c r="X692">
        <v>1436859</v>
      </c>
      <c r="Y692">
        <v>1348.33</v>
      </c>
      <c r="Z692">
        <v>1353.61</v>
      </c>
      <c r="AA692">
        <v>1368</v>
      </c>
      <c r="AB692">
        <v>9</v>
      </c>
      <c r="AC692">
        <v>11</v>
      </c>
      <c r="AD692" t="s">
        <v>149</v>
      </c>
      <c r="AE692" t="s">
        <v>48</v>
      </c>
      <c r="AF692">
        <v>1376.16</v>
      </c>
      <c r="AG692">
        <v>2793512</v>
      </c>
      <c r="AH692">
        <v>1743662</v>
      </c>
      <c r="AI692">
        <v>347.99</v>
      </c>
      <c r="AJ692">
        <v>0.34493046999999999</v>
      </c>
      <c r="AK692" t="s">
        <v>3822</v>
      </c>
      <c r="AL692">
        <v>-173.88</v>
      </c>
      <c r="AM692">
        <v>-0.113592125</v>
      </c>
      <c r="AN692">
        <v>1008.87</v>
      </c>
      <c r="AO692">
        <v>1530.74</v>
      </c>
      <c r="AQ692">
        <v>1588118400</v>
      </c>
      <c r="AR692">
        <v>1595548800</v>
      </c>
      <c r="AS692">
        <v>1595894400</v>
      </c>
      <c r="AU692">
        <v>27.371500000000001</v>
      </c>
      <c r="AW692" t="s">
        <v>6313</v>
      </c>
      <c r="AX692">
        <v>49.572000000000003</v>
      </c>
      <c r="AY692">
        <v>300049984</v>
      </c>
      <c r="AZ692">
        <v>297.75900000000001</v>
      </c>
      <c r="BA692">
        <v>1256.7438</v>
      </c>
      <c r="BB692">
        <v>100.11621</v>
      </c>
      <c r="BC692">
        <v>7.9663189999999995E-2</v>
      </c>
      <c r="BD692">
        <v>1324.0494000000001</v>
      </c>
      <c r="BE692">
        <v>32.810547</v>
      </c>
      <c r="BF692">
        <v>2.4780454E-2</v>
      </c>
      <c r="BG692">
        <v>925974134784</v>
      </c>
      <c r="BH692">
        <v>4.5569066999999999</v>
      </c>
      <c r="BI692">
        <v>15</v>
      </c>
      <c r="BJ692">
        <v>0</v>
      </c>
      <c r="BK692" t="b">
        <v>0</v>
      </c>
      <c r="BL692">
        <v>2</v>
      </c>
      <c r="BM692">
        <v>1092922200000</v>
      </c>
      <c r="BN692" t="s">
        <v>3334</v>
      </c>
    </row>
    <row r="693" spans="1:66" x14ac:dyDescent="0.2">
      <c r="A693" t="s">
        <v>3335</v>
      </c>
      <c r="C693" t="s">
        <v>142</v>
      </c>
      <c r="D693" t="s">
        <v>143</v>
      </c>
      <c r="E693" t="s">
        <v>162</v>
      </c>
      <c r="F693" t="b">
        <v>1</v>
      </c>
      <c r="G693" t="s">
        <v>48</v>
      </c>
      <c r="H693" t="s">
        <v>145</v>
      </c>
      <c r="I693" t="s">
        <v>3819</v>
      </c>
      <c r="J693" t="s">
        <v>3819</v>
      </c>
      <c r="K693" t="s">
        <v>3820</v>
      </c>
      <c r="L693" t="s">
        <v>146</v>
      </c>
      <c r="M693" t="s">
        <v>147</v>
      </c>
      <c r="N693">
        <v>-14400000</v>
      </c>
      <c r="O693" t="s">
        <v>148</v>
      </c>
      <c r="P693" t="b">
        <v>0</v>
      </c>
      <c r="Q693">
        <v>6.8000489999999996</v>
      </c>
      <c r="R693">
        <v>0.50395745000000003</v>
      </c>
      <c r="S693">
        <v>1589486402</v>
      </c>
      <c r="T693">
        <v>1356.13</v>
      </c>
      <c r="U693">
        <v>1357.41</v>
      </c>
      <c r="V693" t="s">
        <v>3823</v>
      </c>
      <c r="W693">
        <v>1323.91</v>
      </c>
      <c r="X693">
        <v>1603077</v>
      </c>
      <c r="Y693">
        <v>1349.33</v>
      </c>
      <c r="Z693">
        <v>1352.82</v>
      </c>
      <c r="AA693">
        <v>1364.87</v>
      </c>
      <c r="AB693">
        <v>8</v>
      </c>
      <c r="AC693">
        <v>8</v>
      </c>
      <c r="AD693" t="s">
        <v>149</v>
      </c>
      <c r="AE693" t="s">
        <v>48</v>
      </c>
      <c r="AF693">
        <v>1377.05</v>
      </c>
      <c r="AG693">
        <v>2457850</v>
      </c>
      <c r="AH693">
        <v>1483312</v>
      </c>
      <c r="AI693">
        <v>342.59399999999999</v>
      </c>
      <c r="AJ693">
        <v>0.33801857000000002</v>
      </c>
      <c r="AK693" t="s">
        <v>3824</v>
      </c>
      <c r="AL693">
        <v>-175.97595000000001</v>
      </c>
      <c r="AM693">
        <v>-0.114858866</v>
      </c>
      <c r="AN693">
        <v>1013.5359999999999</v>
      </c>
      <c r="AO693">
        <v>1532.106</v>
      </c>
      <c r="AU693">
        <v>27.356774999999999</v>
      </c>
      <c r="AW693" t="s">
        <v>6313</v>
      </c>
      <c r="AX693">
        <v>49.572000000000003</v>
      </c>
      <c r="AY693">
        <v>336161984</v>
      </c>
      <c r="AZ693">
        <v>297.75900000000001</v>
      </c>
      <c r="BA693">
        <v>1259.7213999999999</v>
      </c>
      <c r="BB693">
        <v>96.408569999999997</v>
      </c>
      <c r="BC693">
        <v>7.6531656000000003E-2</v>
      </c>
      <c r="BD693">
        <v>1325.7861</v>
      </c>
      <c r="BE693">
        <v>30.343872000000001</v>
      </c>
      <c r="BF693">
        <v>2.2887455000000001E-2</v>
      </c>
      <c r="BG693">
        <v>925975052288</v>
      </c>
      <c r="BH693">
        <v>4.5544552999999999</v>
      </c>
      <c r="BI693">
        <v>15</v>
      </c>
      <c r="BJ693">
        <v>0</v>
      </c>
      <c r="BK693" t="b">
        <v>0</v>
      </c>
      <c r="BL693">
        <v>2</v>
      </c>
      <c r="BM693">
        <v>1092922200000</v>
      </c>
      <c r="BN693" t="s">
        <v>3335</v>
      </c>
    </row>
    <row r="694" spans="1:66" x14ac:dyDescent="0.2">
      <c r="A694" t="s">
        <v>3336</v>
      </c>
      <c r="C694" t="s">
        <v>142</v>
      </c>
      <c r="D694" t="s">
        <v>143</v>
      </c>
      <c r="E694" t="s">
        <v>162</v>
      </c>
      <c r="F694" t="b">
        <v>1</v>
      </c>
      <c r="G694" t="s">
        <v>48</v>
      </c>
      <c r="H694" t="s">
        <v>163</v>
      </c>
      <c r="I694" t="s">
        <v>3825</v>
      </c>
      <c r="J694" t="s">
        <v>3825</v>
      </c>
      <c r="K694" t="s">
        <v>3826</v>
      </c>
      <c r="L694" t="s">
        <v>146</v>
      </c>
      <c r="M694" t="s">
        <v>147</v>
      </c>
      <c r="N694">
        <v>-14400000</v>
      </c>
      <c r="O694" t="s">
        <v>148</v>
      </c>
      <c r="P694" t="b">
        <v>0</v>
      </c>
      <c r="Q694">
        <v>-9.9998474000000004E-2</v>
      </c>
      <c r="R694">
        <v>-0.27509897999999999</v>
      </c>
      <c r="S694">
        <v>1589486401</v>
      </c>
      <c r="T694">
        <v>36.25</v>
      </c>
      <c r="U694">
        <v>36.380000000000003</v>
      </c>
      <c r="V694" t="s">
        <v>3827</v>
      </c>
      <c r="W694">
        <v>35.56</v>
      </c>
      <c r="X694">
        <v>8370542</v>
      </c>
      <c r="Y694">
        <v>36.35</v>
      </c>
      <c r="Z694">
        <v>35.94</v>
      </c>
      <c r="AA694">
        <v>36.65</v>
      </c>
      <c r="AB694">
        <v>14</v>
      </c>
      <c r="AC694">
        <v>8</v>
      </c>
      <c r="AD694" t="s">
        <v>164</v>
      </c>
      <c r="AE694" t="s">
        <v>48</v>
      </c>
      <c r="AF694">
        <v>35.85</v>
      </c>
      <c r="AG694">
        <v>13483520</v>
      </c>
      <c r="AH694">
        <v>11714312</v>
      </c>
      <c r="AI694">
        <v>5.2999989999999997</v>
      </c>
      <c r="AJ694">
        <v>0.1712439</v>
      </c>
      <c r="AK694" t="s">
        <v>3828</v>
      </c>
      <c r="AL694">
        <v>-16.86</v>
      </c>
      <c r="AM694">
        <v>-0.31745434</v>
      </c>
      <c r="AN694">
        <v>30.95</v>
      </c>
      <c r="AO694">
        <v>53.11</v>
      </c>
      <c r="AP694">
        <v>1588204800</v>
      </c>
      <c r="AQ694">
        <v>1595953800</v>
      </c>
      <c r="AR694">
        <v>1595953800</v>
      </c>
      <c r="AS694">
        <v>1595953800</v>
      </c>
      <c r="AT694">
        <v>3.32</v>
      </c>
      <c r="AV694">
        <v>9.1334250000000006E-2</v>
      </c>
      <c r="AW694" t="s">
        <v>6313</v>
      </c>
      <c r="AX694">
        <v>-0.47799999999999998</v>
      </c>
      <c r="AY694">
        <v>1858370048</v>
      </c>
      <c r="AZ694">
        <v>3.5209999999999999</v>
      </c>
      <c r="BA694">
        <v>38.28857</v>
      </c>
      <c r="BB694">
        <v>-2.0385703999999998</v>
      </c>
      <c r="BC694">
        <v>-5.3242270000000001E-2</v>
      </c>
      <c r="BD694">
        <v>44.451304999999998</v>
      </c>
      <c r="BE694">
        <v>-8.2013049999999996</v>
      </c>
      <c r="BF694">
        <v>-0.18450089</v>
      </c>
      <c r="BG694">
        <v>67365912576</v>
      </c>
      <c r="BH694">
        <v>10.295370999999999</v>
      </c>
      <c r="BI694">
        <v>15</v>
      </c>
      <c r="BJ694">
        <v>0</v>
      </c>
      <c r="BK694" t="b">
        <v>0</v>
      </c>
      <c r="BL694">
        <v>2</v>
      </c>
      <c r="BM694">
        <v>-252322200000</v>
      </c>
      <c r="BN694" t="s">
        <v>3336</v>
      </c>
    </row>
    <row r="695" spans="1:66" x14ac:dyDescent="0.2">
      <c r="A695" t="s">
        <v>76</v>
      </c>
      <c r="C695" t="s">
        <v>142</v>
      </c>
      <c r="D695" t="s">
        <v>143</v>
      </c>
      <c r="E695" t="s">
        <v>162</v>
      </c>
      <c r="F695" t="b">
        <v>1</v>
      </c>
      <c r="G695" t="s">
        <v>48</v>
      </c>
      <c r="H695" t="s">
        <v>145</v>
      </c>
      <c r="I695" t="s">
        <v>185</v>
      </c>
      <c r="J695" t="s">
        <v>185</v>
      </c>
      <c r="K695" t="s">
        <v>297</v>
      </c>
      <c r="L695" t="s">
        <v>146</v>
      </c>
      <c r="M695" t="s">
        <v>147</v>
      </c>
      <c r="N695">
        <v>-14400000</v>
      </c>
      <c r="O695" t="s">
        <v>148</v>
      </c>
      <c r="P695" t="b">
        <v>0</v>
      </c>
      <c r="Q695">
        <v>20.930175999999999</v>
      </c>
      <c r="R695">
        <v>0.88390553000000005</v>
      </c>
      <c r="S695">
        <v>1589486402</v>
      </c>
      <c r="T695">
        <v>2388.85</v>
      </c>
      <c r="U695">
        <v>2391.37</v>
      </c>
      <c r="V695" t="s">
        <v>2990</v>
      </c>
      <c r="W695">
        <v>2354.0100000000002</v>
      </c>
      <c r="X695">
        <v>3648128</v>
      </c>
      <c r="Y695">
        <v>2367.92</v>
      </c>
      <c r="Z695">
        <v>2386</v>
      </c>
      <c r="AA695">
        <v>2392</v>
      </c>
      <c r="AB695">
        <v>11</v>
      </c>
      <c r="AC695">
        <v>12</v>
      </c>
      <c r="AD695" t="s">
        <v>149</v>
      </c>
      <c r="AE695" t="s">
        <v>48</v>
      </c>
      <c r="AF695">
        <v>2361.0100000000002</v>
      </c>
      <c r="AG695">
        <v>6124395</v>
      </c>
      <c r="AH695">
        <v>3465012</v>
      </c>
      <c r="AI695">
        <v>762.82006999999999</v>
      </c>
      <c r="AJ695">
        <v>0.46913037000000002</v>
      </c>
      <c r="AK695" t="s">
        <v>184</v>
      </c>
      <c r="AL695">
        <v>-86.149900000000002</v>
      </c>
      <c r="AM695">
        <v>-3.4808039999999998E-2</v>
      </c>
      <c r="AN695">
        <v>1626.03</v>
      </c>
      <c r="AO695">
        <v>2475</v>
      </c>
      <c r="AQ695">
        <v>1588276860</v>
      </c>
      <c r="AR695">
        <v>1595516340</v>
      </c>
      <c r="AS695">
        <v>1595865600</v>
      </c>
      <c r="AU695">
        <v>114.10250000000001</v>
      </c>
      <c r="AW695" t="s">
        <v>6313</v>
      </c>
      <c r="AX695">
        <v>20.936</v>
      </c>
      <c r="AY695">
        <v>498776000</v>
      </c>
      <c r="AZ695">
        <v>130.80600000000001</v>
      </c>
      <c r="BA695">
        <v>2231.8029999999999</v>
      </c>
      <c r="BB695">
        <v>157.04712000000001</v>
      </c>
      <c r="BC695">
        <v>7.0367819999999998E-2</v>
      </c>
      <c r="BD695">
        <v>1959.7429999999999</v>
      </c>
      <c r="BE695">
        <v>429.10705999999999</v>
      </c>
      <c r="BF695">
        <v>0.21896088</v>
      </c>
      <c r="BG695">
        <v>1191501103104</v>
      </c>
      <c r="BH695">
        <v>18.262543000000001</v>
      </c>
      <c r="BI695">
        <v>15</v>
      </c>
      <c r="BJ695">
        <v>0</v>
      </c>
      <c r="BK695" t="b">
        <v>0</v>
      </c>
      <c r="BL695">
        <v>2</v>
      </c>
      <c r="BM695">
        <v>863703000000</v>
      </c>
      <c r="BN695" t="s">
        <v>76</v>
      </c>
    </row>
    <row r="696" spans="1:66" x14ac:dyDescent="0.2">
      <c r="A696" t="s">
        <v>3337</v>
      </c>
      <c r="C696" t="s">
        <v>142</v>
      </c>
      <c r="D696" t="s">
        <v>143</v>
      </c>
      <c r="E696" t="s">
        <v>162</v>
      </c>
      <c r="F696" t="b">
        <v>1</v>
      </c>
      <c r="G696" t="s">
        <v>48</v>
      </c>
      <c r="H696" t="s">
        <v>163</v>
      </c>
      <c r="I696" t="s">
        <v>3829</v>
      </c>
      <c r="J696" t="s">
        <v>3829</v>
      </c>
      <c r="K696" t="s">
        <v>3830</v>
      </c>
      <c r="L696" t="s">
        <v>146</v>
      </c>
      <c r="M696" t="s">
        <v>147</v>
      </c>
      <c r="N696">
        <v>-14400000</v>
      </c>
      <c r="O696" t="s">
        <v>148</v>
      </c>
      <c r="P696" t="b">
        <v>0</v>
      </c>
      <c r="Q696">
        <v>0.37000274999999999</v>
      </c>
      <c r="R696">
        <v>0.54133540000000002</v>
      </c>
      <c r="S696">
        <v>1589486401</v>
      </c>
      <c r="T696">
        <v>68.72</v>
      </c>
      <c r="U696">
        <v>68.87</v>
      </c>
      <c r="V696" t="s">
        <v>3831</v>
      </c>
      <c r="W696">
        <v>66.33</v>
      </c>
      <c r="X696">
        <v>1967317</v>
      </c>
      <c r="Y696">
        <v>68.349999999999994</v>
      </c>
      <c r="Z696">
        <v>0</v>
      </c>
      <c r="AA696">
        <v>0</v>
      </c>
      <c r="AB696">
        <v>8</v>
      </c>
      <c r="AC696">
        <v>8</v>
      </c>
      <c r="AD696" t="s">
        <v>164</v>
      </c>
      <c r="AE696" t="s">
        <v>48</v>
      </c>
      <c r="AF696">
        <v>67.72</v>
      </c>
      <c r="AG696">
        <v>2215430</v>
      </c>
      <c r="AH696">
        <v>2106175</v>
      </c>
      <c r="AI696">
        <v>9.98</v>
      </c>
      <c r="AJ696">
        <v>0.16990125</v>
      </c>
      <c r="AK696" t="s">
        <v>3832</v>
      </c>
      <c r="AL696">
        <v>-18.940002</v>
      </c>
      <c r="AM696">
        <v>-0.21606207999999999</v>
      </c>
      <c r="AN696">
        <v>58.74</v>
      </c>
      <c r="AO696">
        <v>87.66</v>
      </c>
      <c r="AP696">
        <v>1593475200</v>
      </c>
      <c r="AQ696">
        <v>1589228111</v>
      </c>
      <c r="AR696">
        <v>1596213000</v>
      </c>
      <c r="AS696">
        <v>1596558600</v>
      </c>
      <c r="AT696">
        <v>1.92</v>
      </c>
      <c r="AU696">
        <v>20.513432999999999</v>
      </c>
      <c r="AV696">
        <v>2.8090710000000001E-2</v>
      </c>
      <c r="AW696" t="s">
        <v>6313</v>
      </c>
      <c r="AX696">
        <v>3.35</v>
      </c>
      <c r="AY696">
        <v>246891008</v>
      </c>
      <c r="AZ696">
        <v>32.734000000000002</v>
      </c>
      <c r="BA696">
        <v>73.135999999999996</v>
      </c>
      <c r="BB696">
        <v>-4.4160003999999997</v>
      </c>
      <c r="BC696">
        <v>-6.0380664000000001E-2</v>
      </c>
      <c r="BD696">
        <v>76.607605000000007</v>
      </c>
      <c r="BE696">
        <v>-7.8876037999999999</v>
      </c>
      <c r="BF696">
        <v>-0.10296110999999999</v>
      </c>
      <c r="BG696">
        <v>16966350848</v>
      </c>
      <c r="BH696">
        <v>2.0993461999999998</v>
      </c>
      <c r="BI696">
        <v>15</v>
      </c>
      <c r="BJ696">
        <v>0</v>
      </c>
      <c r="BK696" t="b">
        <v>0</v>
      </c>
      <c r="BL696">
        <v>2</v>
      </c>
      <c r="BM696">
        <v>883751400000</v>
      </c>
      <c r="BN696" t="s">
        <v>3337</v>
      </c>
    </row>
    <row r="697" spans="1:66" x14ac:dyDescent="0.2">
      <c r="A697" t="s">
        <v>111</v>
      </c>
      <c r="C697" t="s">
        <v>142</v>
      </c>
      <c r="D697" t="s">
        <v>143</v>
      </c>
      <c r="E697" t="s">
        <v>162</v>
      </c>
      <c r="F697" t="b">
        <v>1</v>
      </c>
      <c r="G697" t="s">
        <v>48</v>
      </c>
      <c r="H697" t="s">
        <v>145</v>
      </c>
      <c r="I697" t="s">
        <v>202</v>
      </c>
      <c r="J697" t="s">
        <v>309</v>
      </c>
      <c r="K697" t="s">
        <v>310</v>
      </c>
      <c r="L697" t="s">
        <v>146</v>
      </c>
      <c r="M697" t="s">
        <v>147</v>
      </c>
      <c r="N697">
        <v>-14400000</v>
      </c>
      <c r="O697" t="s">
        <v>148</v>
      </c>
      <c r="P697" t="b">
        <v>0</v>
      </c>
      <c r="Q697">
        <v>3.9999960000000001E-2</v>
      </c>
      <c r="R697">
        <v>0.43907752999999999</v>
      </c>
      <c r="S697">
        <v>1589486402</v>
      </c>
      <c r="T697">
        <v>9.15</v>
      </c>
      <c r="U697">
        <v>9.19</v>
      </c>
      <c r="V697" t="s">
        <v>570</v>
      </c>
      <c r="W697">
        <v>8.25</v>
      </c>
      <c r="X697">
        <v>72320522</v>
      </c>
      <c r="Y697">
        <v>9.11</v>
      </c>
      <c r="Z697">
        <v>9.24</v>
      </c>
      <c r="AA697">
        <v>9.33</v>
      </c>
      <c r="AB697">
        <v>12</v>
      </c>
      <c r="AC697">
        <v>13</v>
      </c>
      <c r="AD697" t="s">
        <v>149</v>
      </c>
      <c r="AE697" t="s">
        <v>48</v>
      </c>
      <c r="AF697">
        <v>9.52</v>
      </c>
      <c r="AG697">
        <v>63978604</v>
      </c>
      <c r="AH697">
        <v>64199600</v>
      </c>
      <c r="AI697">
        <v>0.89999960000000001</v>
      </c>
      <c r="AJ697">
        <v>0.109090865</v>
      </c>
      <c r="AK697" t="s">
        <v>201</v>
      </c>
      <c r="AL697">
        <v>-25.840001999999998</v>
      </c>
      <c r="AM697">
        <v>-0.73849670000000001</v>
      </c>
      <c r="AN697">
        <v>8.25</v>
      </c>
      <c r="AO697">
        <v>34.99</v>
      </c>
      <c r="AP697">
        <v>1582070400</v>
      </c>
      <c r="AQ697">
        <v>1588246211</v>
      </c>
      <c r="AR697">
        <v>1595521800</v>
      </c>
      <c r="AS697">
        <v>1595867400</v>
      </c>
      <c r="AT697">
        <v>0.4</v>
      </c>
      <c r="AV697">
        <v>4.3907794999999999E-2</v>
      </c>
      <c r="AW697" t="s">
        <v>6313</v>
      </c>
      <c r="AX697">
        <v>-1.6970000000000001</v>
      </c>
      <c r="AY697">
        <v>422894016</v>
      </c>
      <c r="AZ697">
        <v>-6.2329999999999997</v>
      </c>
      <c r="BA697">
        <v>10.914286000000001</v>
      </c>
      <c r="BB697">
        <v>-1.764286</v>
      </c>
      <c r="BC697">
        <v>-0.16164924</v>
      </c>
      <c r="BD697">
        <v>22.052536</v>
      </c>
      <c r="BE697">
        <v>-12.902536</v>
      </c>
      <c r="BF697">
        <v>-0.58508176000000001</v>
      </c>
      <c r="BG697">
        <v>3869480192</v>
      </c>
      <c r="BH697">
        <v>-1.4679929</v>
      </c>
      <c r="BI697">
        <v>15</v>
      </c>
      <c r="BJ697">
        <v>0</v>
      </c>
      <c r="BK697" t="b">
        <v>0</v>
      </c>
      <c r="BL697">
        <v>2</v>
      </c>
      <c r="BM697">
        <v>1127827800000</v>
      </c>
      <c r="BN697" t="s">
        <v>111</v>
      </c>
    </row>
    <row r="698" spans="1:66" x14ac:dyDescent="0.2">
      <c r="A698" t="s">
        <v>3338</v>
      </c>
      <c r="C698" t="s">
        <v>142</v>
      </c>
      <c r="D698" t="s">
        <v>143</v>
      </c>
      <c r="E698" t="s">
        <v>162</v>
      </c>
      <c r="F698" t="b">
        <v>1</v>
      </c>
      <c r="G698" t="s">
        <v>48</v>
      </c>
      <c r="H698" t="s">
        <v>163</v>
      </c>
      <c r="I698" t="s">
        <v>3833</v>
      </c>
      <c r="J698" t="s">
        <v>3834</v>
      </c>
      <c r="K698" t="s">
        <v>3835</v>
      </c>
      <c r="L698" t="s">
        <v>146</v>
      </c>
      <c r="M698" t="s">
        <v>147</v>
      </c>
      <c r="N698">
        <v>-14400000</v>
      </c>
      <c r="O698" t="s">
        <v>148</v>
      </c>
      <c r="P698" t="b">
        <v>0</v>
      </c>
      <c r="Q698">
        <v>0.36999512000000001</v>
      </c>
      <c r="R698">
        <v>0.47600039999999999</v>
      </c>
      <c r="S698">
        <v>1589486401</v>
      </c>
      <c r="T698">
        <v>78.099999999999994</v>
      </c>
      <c r="U698">
        <v>78.7</v>
      </c>
      <c r="V698" t="s">
        <v>3836</v>
      </c>
      <c r="W698">
        <v>76.233500000000006</v>
      </c>
      <c r="X698">
        <v>3467009</v>
      </c>
      <c r="Y698">
        <v>77.73</v>
      </c>
      <c r="Z698">
        <v>76.41</v>
      </c>
      <c r="AA698">
        <v>79.8</v>
      </c>
      <c r="AB698">
        <v>8</v>
      </c>
      <c r="AC698">
        <v>8</v>
      </c>
      <c r="AD698" t="s">
        <v>164</v>
      </c>
      <c r="AE698" t="s">
        <v>48</v>
      </c>
      <c r="AF698">
        <v>77.290000000000006</v>
      </c>
      <c r="AG698">
        <v>3986190</v>
      </c>
      <c r="AH698">
        <v>3495187</v>
      </c>
      <c r="AI698">
        <v>12.959999</v>
      </c>
      <c r="AJ698">
        <v>0.19895609</v>
      </c>
      <c r="AK698" t="s">
        <v>3837</v>
      </c>
      <c r="AL698">
        <v>-26.870003000000001</v>
      </c>
      <c r="AM698">
        <v>-0.25597793000000002</v>
      </c>
      <c r="AN698">
        <v>65.14</v>
      </c>
      <c r="AO698">
        <v>104.97</v>
      </c>
      <c r="AP698">
        <v>1591747200</v>
      </c>
      <c r="AQ698">
        <v>1588762622</v>
      </c>
      <c r="AR698">
        <v>1595521800</v>
      </c>
      <c r="AS698">
        <v>1595867400</v>
      </c>
      <c r="AT698">
        <v>2.74</v>
      </c>
      <c r="AU698">
        <v>20.988980999999999</v>
      </c>
      <c r="AV698">
        <v>3.5250223999999997E-2</v>
      </c>
      <c r="AW698" t="s">
        <v>6313</v>
      </c>
      <c r="AX698">
        <v>3.7210000000000001</v>
      </c>
      <c r="AY698">
        <v>494832992</v>
      </c>
      <c r="AZ698">
        <v>39.838999999999999</v>
      </c>
      <c r="BA698">
        <v>81.501429999999999</v>
      </c>
      <c r="BB698">
        <v>-3.4014281999999998</v>
      </c>
      <c r="BC698">
        <v>-4.1734583999999998E-2</v>
      </c>
      <c r="BD698">
        <v>90.767899999999997</v>
      </c>
      <c r="BE698">
        <v>-12.667899999999999</v>
      </c>
      <c r="BF698">
        <v>-0.13956366000000001</v>
      </c>
      <c r="BG698">
        <v>38705033216</v>
      </c>
      <c r="BH698">
        <v>1.9603904000000001</v>
      </c>
      <c r="BI698">
        <v>15</v>
      </c>
      <c r="BJ698">
        <v>0</v>
      </c>
      <c r="BK698" t="b">
        <v>0</v>
      </c>
      <c r="BL698">
        <v>2</v>
      </c>
      <c r="BM698">
        <v>138600000</v>
      </c>
      <c r="BN698" t="s">
        <v>3338</v>
      </c>
    </row>
    <row r="699" spans="1:66" x14ac:dyDescent="0.2">
      <c r="A699" t="s">
        <v>53</v>
      </c>
      <c r="C699" t="s">
        <v>142</v>
      </c>
      <c r="D699" t="s">
        <v>143</v>
      </c>
      <c r="E699" t="s">
        <v>162</v>
      </c>
      <c r="F699" t="b">
        <v>1</v>
      </c>
      <c r="G699" t="s">
        <v>48</v>
      </c>
      <c r="H699" t="s">
        <v>163</v>
      </c>
      <c r="I699" t="s">
        <v>207</v>
      </c>
      <c r="J699" t="s">
        <v>207</v>
      </c>
      <c r="K699" t="s">
        <v>314</v>
      </c>
      <c r="L699" t="s">
        <v>146</v>
      </c>
      <c r="M699" t="s">
        <v>147</v>
      </c>
      <c r="N699">
        <v>-14400000</v>
      </c>
      <c r="O699" t="s">
        <v>148</v>
      </c>
      <c r="P699" t="b">
        <v>0</v>
      </c>
      <c r="Q699">
        <v>5.7799990000000001</v>
      </c>
      <c r="R699">
        <v>7.4074059999999999</v>
      </c>
      <c r="S699">
        <v>1589486401</v>
      </c>
      <c r="T699">
        <v>83.81</v>
      </c>
      <c r="U699">
        <v>83.9</v>
      </c>
      <c r="V699" t="s">
        <v>2995</v>
      </c>
      <c r="W699">
        <v>76</v>
      </c>
      <c r="X699">
        <v>10501923</v>
      </c>
      <c r="Y699">
        <v>78.03</v>
      </c>
      <c r="Z699">
        <v>82.88</v>
      </c>
      <c r="AA699">
        <v>85.68</v>
      </c>
      <c r="AB699">
        <v>8</v>
      </c>
      <c r="AC699">
        <v>12</v>
      </c>
      <c r="AD699" t="s">
        <v>164</v>
      </c>
      <c r="AE699" t="s">
        <v>48</v>
      </c>
      <c r="AF699">
        <v>76.92</v>
      </c>
      <c r="AG699">
        <v>8066995</v>
      </c>
      <c r="AH699">
        <v>6299025</v>
      </c>
      <c r="AI699">
        <v>16.809998</v>
      </c>
      <c r="AJ699">
        <v>0.25089549999999999</v>
      </c>
      <c r="AK699" t="s">
        <v>206</v>
      </c>
      <c r="AL699">
        <v>-54.320006999999997</v>
      </c>
      <c r="AM699">
        <v>-0.39325275999999998</v>
      </c>
      <c r="AN699">
        <v>67</v>
      </c>
      <c r="AO699">
        <v>138.13</v>
      </c>
      <c r="AP699">
        <v>1597017600</v>
      </c>
      <c r="AQ699">
        <v>1587726000</v>
      </c>
      <c r="AR699">
        <v>1595003400</v>
      </c>
      <c r="AS699">
        <v>1595349000</v>
      </c>
      <c r="AT699">
        <v>1.68</v>
      </c>
      <c r="AU699">
        <v>12.639119000000001</v>
      </c>
      <c r="AV699">
        <v>2.1530180999999999E-2</v>
      </c>
      <c r="AW699" t="s">
        <v>6313</v>
      </c>
      <c r="AX699">
        <v>6.6310000000000002</v>
      </c>
      <c r="AY699">
        <v>804972032</v>
      </c>
      <c r="AZ699">
        <v>26.094000000000001</v>
      </c>
      <c r="BA699">
        <v>85.768569999999997</v>
      </c>
      <c r="BB699">
        <v>-1.9585724</v>
      </c>
      <c r="BC699">
        <v>-2.2835549E-2</v>
      </c>
      <c r="BD699">
        <v>110.88855</v>
      </c>
      <c r="BE699">
        <v>-27.078551999999998</v>
      </c>
      <c r="BF699">
        <v>-0.2441961</v>
      </c>
      <c r="BG699">
        <v>67464704000</v>
      </c>
      <c r="BH699">
        <v>3.2118495</v>
      </c>
      <c r="BI699">
        <v>15</v>
      </c>
      <c r="BJ699">
        <v>0</v>
      </c>
      <c r="BK699" t="b">
        <v>0</v>
      </c>
      <c r="BL699">
        <v>2</v>
      </c>
      <c r="BM699">
        <v>76253400000</v>
      </c>
      <c r="BN699" t="s">
        <v>53</v>
      </c>
    </row>
    <row r="700" spans="1:66" x14ac:dyDescent="0.2">
      <c r="A700" t="s">
        <v>3339</v>
      </c>
      <c r="C700" t="s">
        <v>142</v>
      </c>
      <c r="D700" t="s">
        <v>143</v>
      </c>
      <c r="E700" t="s">
        <v>162</v>
      </c>
      <c r="F700" t="b">
        <v>1</v>
      </c>
      <c r="G700" t="s">
        <v>48</v>
      </c>
      <c r="H700" t="s">
        <v>163</v>
      </c>
      <c r="I700" t="s">
        <v>3838</v>
      </c>
      <c r="J700" t="s">
        <v>3839</v>
      </c>
      <c r="K700" t="s">
        <v>3840</v>
      </c>
      <c r="L700" t="s">
        <v>146</v>
      </c>
      <c r="M700" t="s">
        <v>147</v>
      </c>
      <c r="N700">
        <v>-14400000</v>
      </c>
      <c r="O700" t="s">
        <v>148</v>
      </c>
      <c r="P700" t="b">
        <v>0</v>
      </c>
      <c r="Q700">
        <v>0.80000114</v>
      </c>
      <c r="R700">
        <v>3.205133</v>
      </c>
      <c r="S700">
        <v>1589486401</v>
      </c>
      <c r="T700">
        <v>25.76</v>
      </c>
      <c r="U700">
        <v>25.88</v>
      </c>
      <c r="V700" t="s">
        <v>3841</v>
      </c>
      <c r="W700">
        <v>23.48</v>
      </c>
      <c r="X700">
        <v>6037329</v>
      </c>
      <c r="Y700">
        <v>24.96</v>
      </c>
      <c r="Z700">
        <v>0</v>
      </c>
      <c r="AA700">
        <v>25.9</v>
      </c>
      <c r="AB700">
        <v>10</v>
      </c>
      <c r="AC700">
        <v>10</v>
      </c>
      <c r="AD700" t="s">
        <v>164</v>
      </c>
      <c r="AE700" t="s">
        <v>48</v>
      </c>
      <c r="AF700">
        <v>24.45</v>
      </c>
      <c r="AG700">
        <v>9769085</v>
      </c>
      <c r="AH700">
        <v>7718625</v>
      </c>
      <c r="AI700">
        <v>9.6900010000000005</v>
      </c>
      <c r="AJ700">
        <v>0.60298700000000005</v>
      </c>
      <c r="AK700" t="s">
        <v>3842</v>
      </c>
      <c r="AL700">
        <v>-32.9</v>
      </c>
      <c r="AM700">
        <v>-0.5608592</v>
      </c>
      <c r="AN700">
        <v>16.07</v>
      </c>
      <c r="AO700">
        <v>58.66</v>
      </c>
      <c r="AP700">
        <v>1593388800</v>
      </c>
      <c r="AQ700">
        <v>1588623660</v>
      </c>
      <c r="AR700">
        <v>1596639540</v>
      </c>
      <c r="AS700">
        <v>1597075200</v>
      </c>
      <c r="AT700">
        <v>1.28</v>
      </c>
      <c r="AU700">
        <v>5.1956433999999998</v>
      </c>
      <c r="AV700">
        <v>5.1282052000000002E-2</v>
      </c>
      <c r="AW700" t="s">
        <v>6313</v>
      </c>
      <c r="AX700">
        <v>4.9580000000000002</v>
      </c>
      <c r="AY700">
        <v>861291008</v>
      </c>
      <c r="AZ700">
        <v>69.301000000000002</v>
      </c>
      <c r="BA700">
        <v>24.446857000000001</v>
      </c>
      <c r="BB700">
        <v>1.3131428000000001</v>
      </c>
      <c r="BC700">
        <v>5.3714175000000003E-2</v>
      </c>
      <c r="BD700">
        <v>41.899709999999999</v>
      </c>
      <c r="BE700">
        <v>-16.139710999999998</v>
      </c>
      <c r="BF700">
        <v>-0.38519861999999999</v>
      </c>
      <c r="BG700">
        <v>22186856448</v>
      </c>
      <c r="BH700">
        <v>0.37171179999999998</v>
      </c>
      <c r="BI700">
        <v>15</v>
      </c>
      <c r="BJ700">
        <v>0</v>
      </c>
      <c r="BK700" t="b">
        <v>0</v>
      </c>
      <c r="BL700">
        <v>2</v>
      </c>
      <c r="BM700">
        <v>94833000000</v>
      </c>
      <c r="BN700" t="s">
        <v>3339</v>
      </c>
    </row>
    <row r="701" spans="1:66" x14ac:dyDescent="0.2">
      <c r="A701" t="s">
        <v>3340</v>
      </c>
      <c r="C701" t="s">
        <v>142</v>
      </c>
      <c r="D701" t="s">
        <v>143</v>
      </c>
      <c r="E701" t="s">
        <v>162</v>
      </c>
      <c r="F701" t="b">
        <v>1</v>
      </c>
      <c r="G701" t="s">
        <v>48</v>
      </c>
      <c r="H701" t="s">
        <v>163</v>
      </c>
      <c r="I701" t="s">
        <v>3843</v>
      </c>
      <c r="J701" t="s">
        <v>3844</v>
      </c>
      <c r="K701" t="s">
        <v>3845</v>
      </c>
      <c r="L701" t="s">
        <v>146</v>
      </c>
      <c r="M701" t="s">
        <v>147</v>
      </c>
      <c r="N701">
        <v>-14400000</v>
      </c>
      <c r="O701" t="s">
        <v>148</v>
      </c>
      <c r="P701" t="b">
        <v>0</v>
      </c>
      <c r="Q701">
        <v>-1.5299988</v>
      </c>
      <c r="R701">
        <v>-0.66190729999999998</v>
      </c>
      <c r="S701">
        <v>1589486401</v>
      </c>
      <c r="T701">
        <v>229.62</v>
      </c>
      <c r="U701">
        <v>231</v>
      </c>
      <c r="V701" t="s">
        <v>3846</v>
      </c>
      <c r="W701">
        <v>224.76</v>
      </c>
      <c r="X701">
        <v>2018787</v>
      </c>
      <c r="Y701">
        <v>231.15</v>
      </c>
      <c r="Z701">
        <v>223.52</v>
      </c>
      <c r="AA701">
        <v>300</v>
      </c>
      <c r="AB701">
        <v>10</v>
      </c>
      <c r="AC701">
        <v>9</v>
      </c>
      <c r="AD701" t="s">
        <v>164</v>
      </c>
      <c r="AE701" t="s">
        <v>48</v>
      </c>
      <c r="AF701">
        <v>229.38</v>
      </c>
      <c r="AG701">
        <v>2790122</v>
      </c>
      <c r="AH701">
        <v>1937187</v>
      </c>
      <c r="AI701">
        <v>55.299987999999999</v>
      </c>
      <c r="AJ701">
        <v>0.31723257999999999</v>
      </c>
      <c r="AK701" t="s">
        <v>3847</v>
      </c>
      <c r="AL701">
        <v>-30.809998</v>
      </c>
      <c r="AM701">
        <v>-0.118304335</v>
      </c>
      <c r="AN701">
        <v>174.32</v>
      </c>
      <c r="AO701">
        <v>260.43</v>
      </c>
      <c r="AP701">
        <v>1588118400</v>
      </c>
      <c r="AQ701">
        <v>1588158000</v>
      </c>
      <c r="AR701">
        <v>1596020400</v>
      </c>
      <c r="AS701">
        <v>1596466800</v>
      </c>
      <c r="AT701">
        <v>3.96</v>
      </c>
      <c r="AU701">
        <v>53.649529999999999</v>
      </c>
      <c r="AV701">
        <v>1.7131733E-2</v>
      </c>
      <c r="AW701" t="s">
        <v>6313</v>
      </c>
      <c r="AX701">
        <v>4.28</v>
      </c>
      <c r="AY701">
        <v>443305984</v>
      </c>
      <c r="AZ701">
        <v>8.1980000000000004</v>
      </c>
      <c r="BA701">
        <v>237.93143000000001</v>
      </c>
      <c r="BB701">
        <v>-8.3114319999999999</v>
      </c>
      <c r="BC701">
        <v>-3.4932047000000001E-2</v>
      </c>
      <c r="BD701">
        <v>228.55008000000001</v>
      </c>
      <c r="BE701">
        <v>1.0699158</v>
      </c>
      <c r="BF701">
        <v>4.6813185E-3</v>
      </c>
      <c r="BG701">
        <v>101791916032</v>
      </c>
      <c r="BH701">
        <v>28.009270000000001</v>
      </c>
      <c r="BI701">
        <v>15</v>
      </c>
      <c r="BJ701">
        <v>0</v>
      </c>
      <c r="BK701" t="b">
        <v>0</v>
      </c>
      <c r="BL701">
        <v>2</v>
      </c>
      <c r="BM701">
        <v>888589800000</v>
      </c>
      <c r="BN701" t="s">
        <v>3340</v>
      </c>
    </row>
    <row r="702" spans="1:66" x14ac:dyDescent="0.2">
      <c r="A702" t="s">
        <v>3341</v>
      </c>
      <c r="C702" t="s">
        <v>142</v>
      </c>
      <c r="D702" t="s">
        <v>143</v>
      </c>
      <c r="E702" t="s">
        <v>162</v>
      </c>
      <c r="F702" t="b">
        <v>1</v>
      </c>
      <c r="G702" t="s">
        <v>48</v>
      </c>
      <c r="H702" t="s">
        <v>163</v>
      </c>
      <c r="I702" t="s">
        <v>3848</v>
      </c>
      <c r="J702" t="s">
        <v>3849</v>
      </c>
      <c r="K702" t="s">
        <v>3850</v>
      </c>
      <c r="L702" t="s">
        <v>146</v>
      </c>
      <c r="M702" t="s">
        <v>147</v>
      </c>
      <c r="N702">
        <v>-14400000</v>
      </c>
      <c r="O702" t="s">
        <v>148</v>
      </c>
      <c r="P702" t="b">
        <v>0</v>
      </c>
      <c r="Q702">
        <v>-0.24000550000000001</v>
      </c>
      <c r="R702">
        <v>-0.20599561999999999</v>
      </c>
      <c r="S702">
        <v>1589486401</v>
      </c>
      <c r="T702">
        <v>116.27</v>
      </c>
      <c r="U702">
        <v>116.85</v>
      </c>
      <c r="V702" t="s">
        <v>3851</v>
      </c>
      <c r="W702">
        <v>112.5</v>
      </c>
      <c r="X702">
        <v>1007579</v>
      </c>
      <c r="Y702">
        <v>116.51</v>
      </c>
      <c r="Z702">
        <v>111.53</v>
      </c>
      <c r="AA702">
        <v>117.4</v>
      </c>
      <c r="AB702">
        <v>9</v>
      </c>
      <c r="AC702">
        <v>8</v>
      </c>
      <c r="AD702" t="s">
        <v>164</v>
      </c>
      <c r="AE702" t="s">
        <v>48</v>
      </c>
      <c r="AF702">
        <v>116.99</v>
      </c>
      <c r="AG702">
        <v>1469774</v>
      </c>
      <c r="AH702">
        <v>1041600</v>
      </c>
      <c r="AI702">
        <v>24.269997</v>
      </c>
      <c r="AJ702">
        <v>0.26380431999999998</v>
      </c>
      <c r="AK702" t="s">
        <v>3852</v>
      </c>
      <c r="AL702">
        <v>-25.43</v>
      </c>
      <c r="AM702">
        <v>-0.17946365</v>
      </c>
      <c r="AN702">
        <v>92</v>
      </c>
      <c r="AO702">
        <v>141.69999999999999</v>
      </c>
      <c r="AP702">
        <v>1591056000</v>
      </c>
      <c r="AQ702">
        <v>1588797480</v>
      </c>
      <c r="AR702">
        <v>1596034740</v>
      </c>
      <c r="AS702">
        <v>1596470400</v>
      </c>
      <c r="AT702">
        <v>2</v>
      </c>
      <c r="AU702">
        <v>33.315185999999997</v>
      </c>
      <c r="AV702">
        <v>1.7165909E-2</v>
      </c>
      <c r="AW702" t="s">
        <v>6313</v>
      </c>
      <c r="AX702">
        <v>3.49</v>
      </c>
      <c r="AY702">
        <v>181023008</v>
      </c>
      <c r="AZ702">
        <v>34.488</v>
      </c>
      <c r="BA702">
        <v>122.78713999999999</v>
      </c>
      <c r="BB702">
        <v>-6.5171431999999996</v>
      </c>
      <c r="BC702">
        <v>-5.3076760000000001E-2</v>
      </c>
      <c r="BD702">
        <v>124.86601</v>
      </c>
      <c r="BE702">
        <v>-8.5960160000000005</v>
      </c>
      <c r="BF702">
        <v>-6.8841920000000001E-2</v>
      </c>
      <c r="BG702">
        <v>21047543808</v>
      </c>
      <c r="BH702">
        <v>3.3713175999999998</v>
      </c>
      <c r="BI702">
        <v>15</v>
      </c>
      <c r="BJ702">
        <v>0</v>
      </c>
      <c r="BK702" t="b">
        <v>0</v>
      </c>
      <c r="BL702">
        <v>2</v>
      </c>
      <c r="BM702">
        <v>1208957400000</v>
      </c>
      <c r="BN702" t="s">
        <v>3341</v>
      </c>
    </row>
    <row r="703" spans="1:66" x14ac:dyDescent="0.2">
      <c r="A703" t="s">
        <v>3342</v>
      </c>
      <c r="C703" t="s">
        <v>142</v>
      </c>
      <c r="D703" t="s">
        <v>143</v>
      </c>
      <c r="E703" t="s">
        <v>162</v>
      </c>
      <c r="F703" t="b">
        <v>1</v>
      </c>
      <c r="G703" t="s">
        <v>48</v>
      </c>
      <c r="H703" t="s">
        <v>163</v>
      </c>
      <c r="I703" t="s">
        <v>3853</v>
      </c>
      <c r="J703" t="s">
        <v>3853</v>
      </c>
      <c r="K703" t="s">
        <v>3854</v>
      </c>
      <c r="L703" t="s">
        <v>146</v>
      </c>
      <c r="M703" t="s">
        <v>147</v>
      </c>
      <c r="N703">
        <v>-14400000</v>
      </c>
      <c r="O703" t="s">
        <v>148</v>
      </c>
      <c r="P703" t="b">
        <v>0</v>
      </c>
      <c r="Q703">
        <v>5.2299956999999999</v>
      </c>
      <c r="R703">
        <v>4.4559902999999998</v>
      </c>
      <c r="S703">
        <v>1589486401</v>
      </c>
      <c r="T703">
        <v>122.6</v>
      </c>
      <c r="U703">
        <v>122.64</v>
      </c>
      <c r="V703" t="s">
        <v>3855</v>
      </c>
      <c r="W703">
        <v>112.32</v>
      </c>
      <c r="X703">
        <v>1345496</v>
      </c>
      <c r="Y703">
        <v>117.37</v>
      </c>
      <c r="Z703">
        <v>122.41</v>
      </c>
      <c r="AA703">
        <v>0</v>
      </c>
      <c r="AB703">
        <v>12</v>
      </c>
      <c r="AC703">
        <v>9</v>
      </c>
      <c r="AD703" t="s">
        <v>164</v>
      </c>
      <c r="AE703" t="s">
        <v>48</v>
      </c>
      <c r="AF703">
        <v>115</v>
      </c>
      <c r="AG703">
        <v>1188066</v>
      </c>
      <c r="AH703">
        <v>1118675</v>
      </c>
      <c r="AI703">
        <v>42.589995999999999</v>
      </c>
      <c r="AJ703">
        <v>0.53230840000000001</v>
      </c>
      <c r="AK703" t="s">
        <v>3856</v>
      </c>
      <c r="AL703">
        <v>-58.250008000000001</v>
      </c>
      <c r="AM703">
        <v>-0.32209015000000002</v>
      </c>
      <c r="AN703">
        <v>80.010000000000005</v>
      </c>
      <c r="AO703">
        <v>180.85</v>
      </c>
      <c r="AP703">
        <v>1590710400</v>
      </c>
      <c r="AQ703">
        <v>1588795620</v>
      </c>
      <c r="AR703">
        <v>1595429940</v>
      </c>
      <c r="AS703">
        <v>1595865600</v>
      </c>
      <c r="AT703">
        <v>2.91</v>
      </c>
      <c r="AU703">
        <v>4.2996420000000004</v>
      </c>
      <c r="AV703">
        <v>2.4793388E-2</v>
      </c>
      <c r="AW703" t="s">
        <v>6313</v>
      </c>
      <c r="AX703">
        <v>28.513999999999999</v>
      </c>
      <c r="AY703">
        <v>122337000</v>
      </c>
      <c r="AZ703">
        <v>46.223999999999997</v>
      </c>
      <c r="BA703">
        <v>110.074</v>
      </c>
      <c r="BB703">
        <v>12.526001000000001</v>
      </c>
      <c r="BC703">
        <v>0.11379618</v>
      </c>
      <c r="BD703">
        <v>144.08572000000001</v>
      </c>
      <c r="BE703">
        <v>-21.485724999999999</v>
      </c>
      <c r="BF703">
        <v>-0.14911764999999999</v>
      </c>
      <c r="BG703">
        <v>14998515712</v>
      </c>
      <c r="BH703">
        <v>2.6523018</v>
      </c>
      <c r="BI703">
        <v>15</v>
      </c>
      <c r="BJ703">
        <v>0</v>
      </c>
      <c r="BK703" t="b">
        <v>0</v>
      </c>
      <c r="BL703">
        <v>2</v>
      </c>
      <c r="BM703">
        <v>1126791000000</v>
      </c>
      <c r="BN703" t="s">
        <v>3342</v>
      </c>
    </row>
    <row r="704" spans="1:66" x14ac:dyDescent="0.2">
      <c r="A704" t="s">
        <v>3343</v>
      </c>
      <c r="C704" t="s">
        <v>142</v>
      </c>
      <c r="D704" t="s">
        <v>143</v>
      </c>
      <c r="E704" t="s">
        <v>162</v>
      </c>
      <c r="F704" t="b">
        <v>1</v>
      </c>
      <c r="G704" t="s">
        <v>48</v>
      </c>
      <c r="H704" t="s">
        <v>163</v>
      </c>
      <c r="I704" t="s">
        <v>3857</v>
      </c>
      <c r="J704" t="s">
        <v>3857</v>
      </c>
      <c r="K704" t="s">
        <v>3858</v>
      </c>
      <c r="L704" t="s">
        <v>146</v>
      </c>
      <c r="M704" t="s">
        <v>147</v>
      </c>
      <c r="N704">
        <v>-14400000</v>
      </c>
      <c r="O704" t="s">
        <v>148</v>
      </c>
      <c r="P704" t="b">
        <v>0</v>
      </c>
      <c r="Q704">
        <v>-0.12000275000000001</v>
      </c>
      <c r="R704">
        <v>-0.14260575</v>
      </c>
      <c r="S704">
        <v>1589486401</v>
      </c>
      <c r="T704">
        <v>84.03</v>
      </c>
      <c r="U704">
        <v>84.15</v>
      </c>
      <c r="V704" t="s">
        <v>6277</v>
      </c>
      <c r="W704">
        <v>81.510000000000005</v>
      </c>
      <c r="X704">
        <v>1467196</v>
      </c>
      <c r="Y704">
        <v>84.15</v>
      </c>
      <c r="Z704">
        <v>0</v>
      </c>
      <c r="AA704">
        <v>110</v>
      </c>
      <c r="AB704">
        <v>8</v>
      </c>
      <c r="AC704">
        <v>11</v>
      </c>
      <c r="AD704" t="s">
        <v>164</v>
      </c>
      <c r="AE704" t="s">
        <v>48</v>
      </c>
      <c r="AF704">
        <v>82.94</v>
      </c>
      <c r="AG704">
        <v>1971053</v>
      </c>
      <c r="AH704">
        <v>1382250</v>
      </c>
      <c r="AI704">
        <v>11.970001</v>
      </c>
      <c r="AJ704">
        <v>0.1661116</v>
      </c>
      <c r="AK704" t="s">
        <v>3859</v>
      </c>
      <c r="AL704">
        <v>-13.470001</v>
      </c>
      <c r="AM704">
        <v>-0.13815387000000001</v>
      </c>
      <c r="AN704">
        <v>72.06</v>
      </c>
      <c r="AO704">
        <v>97.5</v>
      </c>
      <c r="AP704">
        <v>1590969600</v>
      </c>
      <c r="AQ704">
        <v>1588847400</v>
      </c>
      <c r="AR704">
        <v>1596126600</v>
      </c>
      <c r="AS704">
        <v>1596472200</v>
      </c>
      <c r="AT704">
        <v>1.62</v>
      </c>
      <c r="AU704">
        <v>11.0784445</v>
      </c>
      <c r="AV704">
        <v>1.9251337E-2</v>
      </c>
      <c r="AW704" t="s">
        <v>6313</v>
      </c>
      <c r="AX704">
        <v>7.585</v>
      </c>
      <c r="AY704">
        <v>203403008</v>
      </c>
      <c r="AZ704">
        <v>17.657</v>
      </c>
      <c r="BA704">
        <v>87.135999999999996</v>
      </c>
      <c r="BB704">
        <v>-3.1060028000000002</v>
      </c>
      <c r="BC704">
        <v>-3.5645459999999997E-2</v>
      </c>
      <c r="BD704">
        <v>87.406589999999994</v>
      </c>
      <c r="BE704">
        <v>-3.3765944999999999</v>
      </c>
      <c r="BF704">
        <v>-3.8630890000000001E-2</v>
      </c>
      <c r="BG704">
        <v>17091954688</v>
      </c>
      <c r="BH704">
        <v>4.7590190000000003</v>
      </c>
      <c r="BI704">
        <v>15</v>
      </c>
      <c r="BJ704">
        <v>0</v>
      </c>
      <c r="BK704" t="b">
        <v>0</v>
      </c>
      <c r="BL704">
        <v>2</v>
      </c>
      <c r="BM704">
        <v>797002200000</v>
      </c>
      <c r="BN704" t="s">
        <v>3343</v>
      </c>
    </row>
    <row r="705" spans="1:66" x14ac:dyDescent="0.2">
      <c r="A705" t="s">
        <v>3344</v>
      </c>
      <c r="C705" t="s">
        <v>142</v>
      </c>
      <c r="D705" t="s">
        <v>143</v>
      </c>
      <c r="E705" t="s">
        <v>162</v>
      </c>
      <c r="F705" t="b">
        <v>1</v>
      </c>
      <c r="G705" t="s">
        <v>48</v>
      </c>
      <c r="H705" t="s">
        <v>163</v>
      </c>
      <c r="I705" t="s">
        <v>3860</v>
      </c>
      <c r="J705" t="s">
        <v>3860</v>
      </c>
      <c r="K705" t="s">
        <v>3861</v>
      </c>
      <c r="L705" t="s">
        <v>146</v>
      </c>
      <c r="M705" t="s">
        <v>147</v>
      </c>
      <c r="N705">
        <v>-14400000</v>
      </c>
      <c r="O705" t="s">
        <v>148</v>
      </c>
      <c r="P705" t="b">
        <v>0</v>
      </c>
      <c r="Q705">
        <v>0.77999879999999999</v>
      </c>
      <c r="R705">
        <v>1.0003831000000001</v>
      </c>
      <c r="S705">
        <v>1589486401</v>
      </c>
      <c r="T705">
        <v>78.75</v>
      </c>
      <c r="U705">
        <v>79.099999999999994</v>
      </c>
      <c r="V705" t="s">
        <v>3862</v>
      </c>
      <c r="W705">
        <v>75.22</v>
      </c>
      <c r="X705">
        <v>1713964</v>
      </c>
      <c r="Y705">
        <v>77.97</v>
      </c>
      <c r="Z705">
        <v>44.7</v>
      </c>
      <c r="AA705">
        <v>78.73</v>
      </c>
      <c r="AB705">
        <v>9</v>
      </c>
      <c r="AC705">
        <v>13</v>
      </c>
      <c r="AD705" t="s">
        <v>164</v>
      </c>
      <c r="AE705" t="s">
        <v>48</v>
      </c>
      <c r="AF705">
        <v>76.45</v>
      </c>
      <c r="AG705">
        <v>2028891</v>
      </c>
      <c r="AH705">
        <v>1465537</v>
      </c>
      <c r="AI705">
        <v>23.93</v>
      </c>
      <c r="AJ705">
        <v>0.43651952999999999</v>
      </c>
      <c r="AK705" t="s">
        <v>3863</v>
      </c>
      <c r="AL705">
        <v>-23.559998</v>
      </c>
      <c r="AM705">
        <v>-0.2302805</v>
      </c>
      <c r="AN705">
        <v>54.82</v>
      </c>
      <c r="AO705">
        <v>102.31</v>
      </c>
      <c r="AP705">
        <v>1593475200</v>
      </c>
      <c r="AQ705">
        <v>1588676102</v>
      </c>
      <c r="AR705">
        <v>1595953800</v>
      </c>
      <c r="AS705">
        <v>1596472200</v>
      </c>
      <c r="AT705">
        <v>0.6</v>
      </c>
      <c r="AU705">
        <v>19.296741000000001</v>
      </c>
      <c r="AV705">
        <v>7.6952673999999997E-3</v>
      </c>
      <c r="AW705" t="s">
        <v>6313</v>
      </c>
      <c r="AX705">
        <v>4.0810000000000004</v>
      </c>
      <c r="AY705">
        <v>229190000</v>
      </c>
      <c r="AZ705">
        <v>23.213999999999999</v>
      </c>
      <c r="BA705">
        <v>77.58914</v>
      </c>
      <c r="BB705">
        <v>1.1608582000000001</v>
      </c>
      <c r="BC705">
        <v>1.4961606000000001E-2</v>
      </c>
      <c r="BD705">
        <v>89.91283</v>
      </c>
      <c r="BE705">
        <v>-11.162827</v>
      </c>
      <c r="BF705">
        <v>-0.12415166</v>
      </c>
      <c r="BG705">
        <v>18067769344</v>
      </c>
      <c r="BH705">
        <v>3.3923492</v>
      </c>
      <c r="BI705">
        <v>15</v>
      </c>
      <c r="BJ705">
        <v>0</v>
      </c>
      <c r="BK705" t="b">
        <v>0</v>
      </c>
      <c r="BL705">
        <v>2</v>
      </c>
      <c r="BM705">
        <v>459091800000</v>
      </c>
      <c r="BN705" t="s">
        <v>3344</v>
      </c>
    </row>
    <row r="706" spans="1:66" x14ac:dyDescent="0.2">
      <c r="A706" t="s">
        <v>3345</v>
      </c>
      <c r="C706" t="s">
        <v>142</v>
      </c>
      <c r="D706" t="s">
        <v>143</v>
      </c>
      <c r="E706" t="s">
        <v>162</v>
      </c>
      <c r="F706" t="b">
        <v>1</v>
      </c>
      <c r="G706" t="s">
        <v>48</v>
      </c>
      <c r="H706" t="s">
        <v>145</v>
      </c>
      <c r="I706" t="s">
        <v>3864</v>
      </c>
      <c r="J706" t="s">
        <v>3864</v>
      </c>
      <c r="K706" t="s">
        <v>3865</v>
      </c>
      <c r="L706" t="s">
        <v>146</v>
      </c>
      <c r="M706" t="s">
        <v>147</v>
      </c>
      <c r="N706">
        <v>-14400000</v>
      </c>
      <c r="O706" t="s">
        <v>148</v>
      </c>
      <c r="P706" t="b">
        <v>0</v>
      </c>
      <c r="Q706">
        <v>1.1499938999999999</v>
      </c>
      <c r="R706">
        <v>0.4855778</v>
      </c>
      <c r="S706">
        <v>1589486402</v>
      </c>
      <c r="T706">
        <v>237.98</v>
      </c>
      <c r="U706">
        <v>238.93</v>
      </c>
      <c r="V706" t="s">
        <v>6602</v>
      </c>
      <c r="W706">
        <v>233.8</v>
      </c>
      <c r="X706">
        <v>2532085</v>
      </c>
      <c r="Y706">
        <v>236.83</v>
      </c>
      <c r="Z706">
        <v>233.05</v>
      </c>
      <c r="AA706">
        <v>241</v>
      </c>
      <c r="AB706">
        <v>22</v>
      </c>
      <c r="AC706">
        <v>8</v>
      </c>
      <c r="AD706" t="s">
        <v>149</v>
      </c>
      <c r="AE706" t="s">
        <v>48</v>
      </c>
      <c r="AF706">
        <v>235.95</v>
      </c>
      <c r="AG706">
        <v>3400045</v>
      </c>
      <c r="AH706">
        <v>2245200</v>
      </c>
      <c r="AI706">
        <v>71.3</v>
      </c>
      <c r="AJ706">
        <v>0.42776582000000002</v>
      </c>
      <c r="AK706" t="s">
        <v>3866</v>
      </c>
      <c r="AL706">
        <v>-7.0100100000000003</v>
      </c>
      <c r="AM706">
        <v>-2.8613452000000001E-2</v>
      </c>
      <c r="AN706">
        <v>166.68</v>
      </c>
      <c r="AO706">
        <v>244.99</v>
      </c>
      <c r="AP706">
        <v>1591574400</v>
      </c>
      <c r="AQ706">
        <v>1588276863</v>
      </c>
      <c r="AR706">
        <v>1595516340</v>
      </c>
      <c r="AS706">
        <v>1595865600</v>
      </c>
      <c r="AT706">
        <v>5.95</v>
      </c>
      <c r="AU706">
        <v>18.631488999999998</v>
      </c>
      <c r="AV706">
        <v>2.5123505000000001E-2</v>
      </c>
      <c r="AW706" t="s">
        <v>6313</v>
      </c>
      <c r="AX706">
        <v>12.773</v>
      </c>
      <c r="AY706">
        <v>588246976</v>
      </c>
      <c r="AZ706">
        <v>16.131</v>
      </c>
      <c r="BA706">
        <v>225.39258000000001</v>
      </c>
      <c r="BB706">
        <v>12.587418</v>
      </c>
      <c r="BC706">
        <v>5.5846640000000003E-2</v>
      </c>
      <c r="BD706">
        <v>224.17688000000001</v>
      </c>
      <c r="BE706">
        <v>13.803115999999999</v>
      </c>
      <c r="BF706">
        <v>6.1572433000000003E-2</v>
      </c>
      <c r="BG706">
        <v>139991007232</v>
      </c>
      <c r="BH706">
        <v>14.752959000000001</v>
      </c>
      <c r="BI706">
        <v>15</v>
      </c>
      <c r="BJ706">
        <v>0</v>
      </c>
      <c r="BK706" t="b">
        <v>0</v>
      </c>
      <c r="BL706">
        <v>2</v>
      </c>
      <c r="BM706">
        <v>424704600000</v>
      </c>
      <c r="BN706" t="s">
        <v>3345</v>
      </c>
    </row>
    <row r="707" spans="1:66" x14ac:dyDescent="0.2">
      <c r="A707" t="s">
        <v>3346</v>
      </c>
      <c r="C707" t="s">
        <v>142</v>
      </c>
      <c r="D707" t="s">
        <v>143</v>
      </c>
      <c r="E707" t="s">
        <v>162</v>
      </c>
      <c r="F707" t="b">
        <v>1</v>
      </c>
      <c r="G707" t="s">
        <v>48</v>
      </c>
      <c r="H707" t="s">
        <v>163</v>
      </c>
      <c r="I707" t="s">
        <v>3867</v>
      </c>
      <c r="J707" t="s">
        <v>3867</v>
      </c>
      <c r="K707" t="s">
        <v>3868</v>
      </c>
      <c r="L707" t="s">
        <v>146</v>
      </c>
      <c r="M707" t="s">
        <v>147</v>
      </c>
      <c r="N707">
        <v>-14400000</v>
      </c>
      <c r="O707" t="s">
        <v>148</v>
      </c>
      <c r="P707" t="b">
        <v>0</v>
      </c>
      <c r="Q707">
        <v>1.4599991000000001</v>
      </c>
      <c r="R707">
        <v>1.7844036999999999</v>
      </c>
      <c r="S707">
        <v>1589486401</v>
      </c>
      <c r="T707">
        <v>83.28</v>
      </c>
      <c r="U707">
        <v>83.31</v>
      </c>
      <c r="V707" t="s">
        <v>6278</v>
      </c>
      <c r="W707">
        <v>80.16</v>
      </c>
      <c r="X707">
        <v>1589288</v>
      </c>
      <c r="Y707">
        <v>81.819999999999993</v>
      </c>
      <c r="Z707">
        <v>82.8</v>
      </c>
      <c r="AA707">
        <v>83.01</v>
      </c>
      <c r="AB707">
        <v>10</v>
      </c>
      <c r="AC707">
        <v>12</v>
      </c>
      <c r="AD707" t="s">
        <v>164</v>
      </c>
      <c r="AE707" t="s">
        <v>48</v>
      </c>
      <c r="AF707">
        <v>80.459999999999994</v>
      </c>
      <c r="AG707">
        <v>2233854</v>
      </c>
      <c r="AH707">
        <v>1212275</v>
      </c>
      <c r="AI707">
        <v>20.23</v>
      </c>
      <c r="AJ707">
        <v>0.32085645000000002</v>
      </c>
      <c r="AK707" t="s">
        <v>3869</v>
      </c>
      <c r="AL707">
        <v>-26.96</v>
      </c>
      <c r="AM707">
        <v>-0.24455731999999999</v>
      </c>
      <c r="AN707">
        <v>63.05</v>
      </c>
      <c r="AO707">
        <v>110.24</v>
      </c>
      <c r="AP707">
        <v>1594166400</v>
      </c>
      <c r="AQ707">
        <v>1595435400</v>
      </c>
      <c r="AR707">
        <v>1595435400</v>
      </c>
      <c r="AS707">
        <v>1595435400</v>
      </c>
      <c r="AT707">
        <v>0.98</v>
      </c>
      <c r="AU707">
        <v>22.685917</v>
      </c>
      <c r="AV707">
        <v>1.1977511E-2</v>
      </c>
      <c r="AW707" t="s">
        <v>6313</v>
      </c>
      <c r="AX707">
        <v>3.6709999999999998</v>
      </c>
      <c r="AY707">
        <v>295894016</v>
      </c>
      <c r="AZ707">
        <v>14.821999999999999</v>
      </c>
      <c r="BA707">
        <v>81.465999999999994</v>
      </c>
      <c r="BB707">
        <v>1.8139954</v>
      </c>
      <c r="BC707">
        <v>2.2266899999999999E-2</v>
      </c>
      <c r="BD707">
        <v>95.253770000000003</v>
      </c>
      <c r="BE707">
        <v>-11.97377</v>
      </c>
      <c r="BF707">
        <v>-0.12570390000000001</v>
      </c>
      <c r="BG707">
        <v>24642054144</v>
      </c>
      <c r="BH707">
        <v>5.6186749999999996</v>
      </c>
      <c r="BI707">
        <v>15</v>
      </c>
      <c r="BJ707">
        <v>0</v>
      </c>
      <c r="BK707" t="b">
        <v>0</v>
      </c>
      <c r="BL707">
        <v>2</v>
      </c>
      <c r="BM707">
        <v>689610600000</v>
      </c>
      <c r="BN707" t="s">
        <v>3346</v>
      </c>
    </row>
    <row r="708" spans="1:66" x14ac:dyDescent="0.2">
      <c r="A708" t="s">
        <v>3347</v>
      </c>
    </row>
    <row r="709" spans="1:66" x14ac:dyDescent="0.2">
      <c r="A709" t="s">
        <v>3348</v>
      </c>
      <c r="C709" t="s">
        <v>142</v>
      </c>
      <c r="D709" t="s">
        <v>143</v>
      </c>
      <c r="E709" t="s">
        <v>162</v>
      </c>
      <c r="F709" t="b">
        <v>1</v>
      </c>
      <c r="G709" t="s">
        <v>48</v>
      </c>
      <c r="H709" t="s">
        <v>145</v>
      </c>
      <c r="I709" t="s">
        <v>3870</v>
      </c>
      <c r="J709" t="s">
        <v>3870</v>
      </c>
      <c r="K709" t="s">
        <v>3871</v>
      </c>
      <c r="L709" t="s">
        <v>146</v>
      </c>
      <c r="M709" t="s">
        <v>147</v>
      </c>
      <c r="N709">
        <v>-14400000</v>
      </c>
      <c r="O709" t="s">
        <v>148</v>
      </c>
      <c r="P709" t="b">
        <v>0</v>
      </c>
      <c r="Q709">
        <v>1.6899948</v>
      </c>
      <c r="R709">
        <v>1.628126</v>
      </c>
      <c r="S709">
        <v>1589486402</v>
      </c>
      <c r="T709">
        <v>105.49</v>
      </c>
      <c r="U709">
        <v>105.57</v>
      </c>
      <c r="V709" t="s">
        <v>3872</v>
      </c>
      <c r="W709">
        <v>100.46</v>
      </c>
      <c r="X709">
        <v>2052972</v>
      </c>
      <c r="Y709">
        <v>103.8</v>
      </c>
      <c r="Z709">
        <v>0</v>
      </c>
      <c r="AA709">
        <v>0</v>
      </c>
      <c r="AB709">
        <v>8</v>
      </c>
      <c r="AC709">
        <v>10</v>
      </c>
      <c r="AD709" t="s">
        <v>149</v>
      </c>
      <c r="AE709" t="s">
        <v>48</v>
      </c>
      <c r="AF709">
        <v>103.51</v>
      </c>
      <c r="AG709">
        <v>3324772</v>
      </c>
      <c r="AH709">
        <v>1696300</v>
      </c>
      <c r="AI709">
        <v>26.409996</v>
      </c>
      <c r="AJ709">
        <v>0.33396554000000001</v>
      </c>
      <c r="AK709" t="s">
        <v>3873</v>
      </c>
      <c r="AL709">
        <v>-21.810005</v>
      </c>
      <c r="AM709">
        <v>-0.1713276</v>
      </c>
      <c r="AN709">
        <v>79.08</v>
      </c>
      <c r="AO709">
        <v>127.3</v>
      </c>
      <c r="AP709">
        <v>1583798400</v>
      </c>
      <c r="AQ709">
        <v>1589976000</v>
      </c>
      <c r="AR709">
        <v>1589976000</v>
      </c>
      <c r="AS709">
        <v>1589976000</v>
      </c>
      <c r="AT709">
        <v>2.2400000000000002</v>
      </c>
      <c r="AU709">
        <v>32.448480000000004</v>
      </c>
      <c r="AV709">
        <v>2.1579959999999999E-2</v>
      </c>
      <c r="AW709" t="s">
        <v>6313</v>
      </c>
      <c r="AX709">
        <v>3.2509999999999999</v>
      </c>
      <c r="AY709">
        <v>368220000</v>
      </c>
      <c r="AZ709">
        <v>31.745999999999999</v>
      </c>
      <c r="BA709">
        <v>100.70856999999999</v>
      </c>
      <c r="BB709">
        <v>4.7814255000000001</v>
      </c>
      <c r="BC709">
        <v>4.747784E-2</v>
      </c>
      <c r="BD709">
        <v>109.22239</v>
      </c>
      <c r="BE709">
        <v>-3.7323914</v>
      </c>
      <c r="BF709">
        <v>-3.4172399999999999E-2</v>
      </c>
      <c r="BG709">
        <v>38843527168</v>
      </c>
      <c r="BH709">
        <v>3.3229381999999998</v>
      </c>
      <c r="BI709">
        <v>15</v>
      </c>
      <c r="BJ709">
        <v>0</v>
      </c>
      <c r="BK709" t="b">
        <v>0</v>
      </c>
      <c r="BL709">
        <v>2</v>
      </c>
      <c r="BM709">
        <v>322151400000</v>
      </c>
      <c r="BN709" t="s">
        <v>3348</v>
      </c>
    </row>
    <row r="710" spans="1:66" x14ac:dyDescent="0.2">
      <c r="A710" t="s">
        <v>3349</v>
      </c>
      <c r="C710" t="s">
        <v>142</v>
      </c>
      <c r="D710" t="s">
        <v>143</v>
      </c>
      <c r="E710" t="s">
        <v>151</v>
      </c>
      <c r="F710" t="b">
        <v>0</v>
      </c>
      <c r="H710" t="s">
        <v>152</v>
      </c>
      <c r="I710" t="s">
        <v>3874</v>
      </c>
      <c r="J710" t="s">
        <v>3874</v>
      </c>
      <c r="L710" t="s">
        <v>146</v>
      </c>
      <c r="M710" t="s">
        <v>147</v>
      </c>
      <c r="N710">
        <v>-14400000</v>
      </c>
      <c r="O710" t="s">
        <v>148</v>
      </c>
      <c r="P710" t="b">
        <v>0</v>
      </c>
      <c r="S710">
        <v>1561759658</v>
      </c>
      <c r="AD710" t="s">
        <v>152</v>
      </c>
      <c r="AQ710">
        <v>1533600000</v>
      </c>
      <c r="AR710">
        <v>1541556000</v>
      </c>
      <c r="AS710">
        <v>1542074400</v>
      </c>
      <c r="AW710" t="s">
        <v>6313</v>
      </c>
      <c r="BI710">
        <v>15</v>
      </c>
      <c r="BJ710">
        <v>0</v>
      </c>
      <c r="BK710" t="b">
        <v>0</v>
      </c>
      <c r="BL710">
        <v>2</v>
      </c>
      <c r="BM710">
        <v>76253400000</v>
      </c>
      <c r="BN710" t="s">
        <v>3349</v>
      </c>
    </row>
    <row r="711" spans="1:66" x14ac:dyDescent="0.2">
      <c r="A711" t="s">
        <v>3350</v>
      </c>
      <c r="C711" t="s">
        <v>142</v>
      </c>
      <c r="D711" t="s">
        <v>143</v>
      </c>
      <c r="E711" t="s">
        <v>162</v>
      </c>
      <c r="F711" t="b">
        <v>1</v>
      </c>
      <c r="G711" t="s">
        <v>48</v>
      </c>
      <c r="H711" t="s">
        <v>145</v>
      </c>
      <c r="I711" t="s">
        <v>3875</v>
      </c>
      <c r="J711" t="s">
        <v>3875</v>
      </c>
      <c r="K711" t="s">
        <v>3876</v>
      </c>
      <c r="L711" t="s">
        <v>146</v>
      </c>
      <c r="M711" t="s">
        <v>147</v>
      </c>
      <c r="N711">
        <v>-14400000</v>
      </c>
      <c r="O711" t="s">
        <v>148</v>
      </c>
      <c r="P711" t="b">
        <v>0</v>
      </c>
      <c r="Q711">
        <v>3.9993286000000003E-2</v>
      </c>
      <c r="R711">
        <v>1.5863427999999999E-2</v>
      </c>
      <c r="S711">
        <v>1589486401</v>
      </c>
      <c r="T711">
        <v>252.15</v>
      </c>
      <c r="U711">
        <v>252.25</v>
      </c>
      <c r="V711" t="s">
        <v>3877</v>
      </c>
      <c r="W711">
        <v>244.63</v>
      </c>
      <c r="X711">
        <v>541169</v>
      </c>
      <c r="Y711">
        <v>252.11</v>
      </c>
      <c r="Z711">
        <v>0</v>
      </c>
      <c r="AA711">
        <v>0</v>
      </c>
      <c r="AB711">
        <v>9</v>
      </c>
      <c r="AC711">
        <v>8</v>
      </c>
      <c r="AD711" t="s">
        <v>149</v>
      </c>
      <c r="AE711" t="s">
        <v>48</v>
      </c>
      <c r="AF711">
        <v>249.25</v>
      </c>
      <c r="AG711">
        <v>779030</v>
      </c>
      <c r="AH711">
        <v>597387</v>
      </c>
      <c r="AI711">
        <v>77.899994000000007</v>
      </c>
      <c r="AJ711">
        <v>0.44705879999999998</v>
      </c>
      <c r="AK711" t="s">
        <v>3878</v>
      </c>
      <c r="AL711">
        <v>-46.910004000000001</v>
      </c>
      <c r="AM711">
        <v>-0.15685818000000001</v>
      </c>
      <c r="AN711">
        <v>174.25</v>
      </c>
      <c r="AO711">
        <v>299.06</v>
      </c>
      <c r="AQ711">
        <v>1588797550</v>
      </c>
      <c r="AR711">
        <v>1596466740</v>
      </c>
      <c r="AS711">
        <v>1596816000</v>
      </c>
      <c r="AU711">
        <v>52.994956999999999</v>
      </c>
      <c r="AW711" t="s">
        <v>6313</v>
      </c>
      <c r="AX711">
        <v>4.758</v>
      </c>
      <c r="AY711">
        <v>85595400</v>
      </c>
      <c r="AZ711">
        <v>38.468000000000004</v>
      </c>
      <c r="BA711">
        <v>250.07285999999999</v>
      </c>
      <c r="BB711">
        <v>2.0771332</v>
      </c>
      <c r="BC711">
        <v>8.3061119999999992E-3</v>
      </c>
      <c r="BD711">
        <v>251.93253999999999</v>
      </c>
      <c r="BE711">
        <v>0.21745300000000001</v>
      </c>
      <c r="BF711">
        <v>8.6313980000000002E-4</v>
      </c>
      <c r="BG711">
        <v>21582878720</v>
      </c>
      <c r="BH711">
        <v>6.554799</v>
      </c>
      <c r="BI711">
        <v>15</v>
      </c>
      <c r="BJ711">
        <v>0</v>
      </c>
      <c r="BK711" t="b">
        <v>0</v>
      </c>
      <c r="BL711">
        <v>2</v>
      </c>
      <c r="BM711">
        <v>835277400000</v>
      </c>
      <c r="BN711" t="s">
        <v>3350</v>
      </c>
    </row>
    <row r="712" spans="1:66" x14ac:dyDescent="0.2">
      <c r="A712" t="s">
        <v>3351</v>
      </c>
      <c r="C712" t="s">
        <v>142</v>
      </c>
      <c r="D712" t="s">
        <v>143</v>
      </c>
      <c r="E712" t="s">
        <v>162</v>
      </c>
      <c r="F712" t="b">
        <v>1</v>
      </c>
      <c r="G712" t="s">
        <v>48</v>
      </c>
      <c r="H712" t="s">
        <v>163</v>
      </c>
      <c r="I712" t="s">
        <v>3879</v>
      </c>
      <c r="J712" t="s">
        <v>3879</v>
      </c>
      <c r="K712" t="s">
        <v>3880</v>
      </c>
      <c r="L712" t="s">
        <v>146</v>
      </c>
      <c r="M712" t="s">
        <v>147</v>
      </c>
      <c r="N712">
        <v>-14400000</v>
      </c>
      <c r="O712" t="s">
        <v>148</v>
      </c>
      <c r="P712" t="b">
        <v>0</v>
      </c>
      <c r="Q712">
        <v>5.4800110000000002</v>
      </c>
      <c r="R712">
        <v>2.0463073000000001</v>
      </c>
      <c r="S712">
        <v>1589486401</v>
      </c>
      <c r="T712">
        <v>273.27999999999997</v>
      </c>
      <c r="U712">
        <v>274.26</v>
      </c>
      <c r="V712" t="s">
        <v>3881</v>
      </c>
      <c r="W712">
        <v>263.29000000000002</v>
      </c>
      <c r="X712">
        <v>1196805</v>
      </c>
      <c r="Y712">
        <v>267.8</v>
      </c>
      <c r="Z712">
        <v>267.39999999999998</v>
      </c>
      <c r="AA712">
        <v>281.05</v>
      </c>
      <c r="AB712">
        <v>9</v>
      </c>
      <c r="AC712">
        <v>10</v>
      </c>
      <c r="AD712" t="s">
        <v>164</v>
      </c>
      <c r="AE712" t="s">
        <v>48</v>
      </c>
      <c r="AF712">
        <v>265.17</v>
      </c>
      <c r="AG712">
        <v>2292651</v>
      </c>
      <c r="AH712">
        <v>1192437</v>
      </c>
      <c r="AI712">
        <v>102.25</v>
      </c>
      <c r="AJ712">
        <v>0.59784835999999997</v>
      </c>
      <c r="AK712" t="s">
        <v>3882</v>
      </c>
      <c r="AL712">
        <v>-39.200012000000001</v>
      </c>
      <c r="AM712">
        <v>-0.12544806</v>
      </c>
      <c r="AN712">
        <v>171.03</v>
      </c>
      <c r="AO712">
        <v>312.48</v>
      </c>
      <c r="AP712">
        <v>1593043200</v>
      </c>
      <c r="AQ712">
        <v>1596016800</v>
      </c>
      <c r="AR712">
        <v>1596016800</v>
      </c>
      <c r="AS712">
        <v>1596016800</v>
      </c>
      <c r="AT712">
        <v>3.35</v>
      </c>
      <c r="AU712">
        <v>14.795885999999999</v>
      </c>
      <c r="AV712">
        <v>1.2509335999999999E-2</v>
      </c>
      <c r="AW712" t="s">
        <v>6313</v>
      </c>
      <c r="AX712">
        <v>18.47</v>
      </c>
      <c r="AY712">
        <v>252136992</v>
      </c>
      <c r="AZ712">
        <v>125.756</v>
      </c>
      <c r="BA712">
        <v>253.73456999999999</v>
      </c>
      <c r="BB712">
        <v>19.545425000000002</v>
      </c>
      <c r="BC712">
        <v>7.7030989999999994E-2</v>
      </c>
      <c r="BD712">
        <v>273.91037</v>
      </c>
      <c r="BE712">
        <v>-0.63037109999999996</v>
      </c>
      <c r="BF712">
        <v>-2.3013771999999999E-3</v>
      </c>
      <c r="BG712">
        <v>68898258944</v>
      </c>
      <c r="BH712">
        <v>2.1730971000000001</v>
      </c>
      <c r="BI712">
        <v>15</v>
      </c>
      <c r="BJ712">
        <v>0</v>
      </c>
      <c r="BK712" t="b">
        <v>0</v>
      </c>
      <c r="BL712">
        <v>2</v>
      </c>
      <c r="BM712">
        <v>1004452200000</v>
      </c>
      <c r="BN712" t="s">
        <v>3351</v>
      </c>
    </row>
    <row r="713" spans="1:66" x14ac:dyDescent="0.2">
      <c r="A713" t="s">
        <v>3352</v>
      </c>
      <c r="C713" t="s">
        <v>142</v>
      </c>
      <c r="D713" t="s">
        <v>143</v>
      </c>
      <c r="E713" t="s">
        <v>162</v>
      </c>
      <c r="F713" t="b">
        <v>1</v>
      </c>
      <c r="G713" t="s">
        <v>48</v>
      </c>
      <c r="H713" t="s">
        <v>163</v>
      </c>
      <c r="I713" t="s">
        <v>3883</v>
      </c>
      <c r="J713" t="s">
        <v>3884</v>
      </c>
      <c r="K713" t="s">
        <v>3885</v>
      </c>
      <c r="L713" t="s">
        <v>146</v>
      </c>
      <c r="M713" t="s">
        <v>147</v>
      </c>
      <c r="N713">
        <v>-14400000</v>
      </c>
      <c r="O713" t="s">
        <v>148</v>
      </c>
      <c r="P713" t="b">
        <v>0</v>
      </c>
      <c r="Q713">
        <v>3.6999970000000002</v>
      </c>
      <c r="R713">
        <v>1.9450122999999999</v>
      </c>
      <c r="S713">
        <v>1589486401</v>
      </c>
      <c r="T713">
        <v>193.93</v>
      </c>
      <c r="U713">
        <v>194.27</v>
      </c>
      <c r="V713" t="s">
        <v>3886</v>
      </c>
      <c r="W713">
        <v>186.23</v>
      </c>
      <c r="X713">
        <v>1149570</v>
      </c>
      <c r="Y713">
        <v>190.23</v>
      </c>
      <c r="Z713">
        <v>193.27</v>
      </c>
      <c r="AA713">
        <v>195.69</v>
      </c>
      <c r="AB713">
        <v>9</v>
      </c>
      <c r="AC713">
        <v>10</v>
      </c>
      <c r="AD713" t="s">
        <v>164</v>
      </c>
      <c r="AE713" t="s">
        <v>48</v>
      </c>
      <c r="AF713">
        <v>187.53</v>
      </c>
      <c r="AG713">
        <v>1962372</v>
      </c>
      <c r="AH713">
        <v>1431525</v>
      </c>
      <c r="AI713">
        <v>50</v>
      </c>
      <c r="AJ713">
        <v>0.34739110000000001</v>
      </c>
      <c r="AK713" t="s">
        <v>3887</v>
      </c>
      <c r="AL713">
        <v>-44.260010000000001</v>
      </c>
      <c r="AM713">
        <v>-0.18581808</v>
      </c>
      <c r="AN713">
        <v>143.93</v>
      </c>
      <c r="AO713">
        <v>238.19</v>
      </c>
      <c r="AP713">
        <v>1589500800</v>
      </c>
      <c r="AQ713">
        <v>1588327200</v>
      </c>
      <c r="AR713">
        <v>1595584800</v>
      </c>
      <c r="AS713">
        <v>1595944800</v>
      </c>
      <c r="AT713">
        <v>1.76</v>
      </c>
      <c r="AU713">
        <v>28.109869</v>
      </c>
      <c r="AV713">
        <v>9.2519590000000006E-3</v>
      </c>
      <c r="AW713" t="s">
        <v>6313</v>
      </c>
      <c r="AX713">
        <v>6.899</v>
      </c>
      <c r="AY713">
        <v>231084992</v>
      </c>
      <c r="AZ713">
        <v>13.714</v>
      </c>
      <c r="BA713">
        <v>178.48857000000001</v>
      </c>
      <c r="BB713">
        <v>15.441421500000001</v>
      </c>
      <c r="BC713">
        <v>8.6512099999999995E-2</v>
      </c>
      <c r="BD713">
        <v>198.01094000000001</v>
      </c>
      <c r="BE713">
        <v>-4.0809480000000002</v>
      </c>
      <c r="BF713">
        <v>-2.0609709E-2</v>
      </c>
      <c r="BG713">
        <v>44814311424</v>
      </c>
      <c r="BH713">
        <v>14.141024</v>
      </c>
      <c r="BI713">
        <v>15</v>
      </c>
      <c r="BJ713">
        <v>0</v>
      </c>
      <c r="BK713" t="b">
        <v>0</v>
      </c>
      <c r="BL713">
        <v>2</v>
      </c>
      <c r="BM713">
        <v>328800600000</v>
      </c>
      <c r="BN713" t="s">
        <v>3352</v>
      </c>
    </row>
    <row r="714" spans="1:66" x14ac:dyDescent="0.2">
      <c r="A714" t="s">
        <v>3353</v>
      </c>
      <c r="C714" t="s">
        <v>142</v>
      </c>
      <c r="D714" t="s">
        <v>143</v>
      </c>
      <c r="E714" t="s">
        <v>162</v>
      </c>
      <c r="F714" t="b">
        <v>1</v>
      </c>
      <c r="G714" t="s">
        <v>48</v>
      </c>
      <c r="H714" t="s">
        <v>163</v>
      </c>
      <c r="I714" t="s">
        <v>3888</v>
      </c>
      <c r="J714" t="s">
        <v>3888</v>
      </c>
      <c r="K714" t="s">
        <v>3889</v>
      </c>
      <c r="L714" t="s">
        <v>146</v>
      </c>
      <c r="M714" t="s">
        <v>147</v>
      </c>
      <c r="N714">
        <v>-14400000</v>
      </c>
      <c r="O714" t="s">
        <v>148</v>
      </c>
      <c r="P714" t="b">
        <v>0</v>
      </c>
      <c r="Q714">
        <v>-0.36999989999999999</v>
      </c>
      <c r="R714">
        <v>-3.4482748999999999</v>
      </c>
      <c r="S714">
        <v>1589486401</v>
      </c>
      <c r="T714">
        <v>10.36</v>
      </c>
      <c r="U714">
        <v>11.04</v>
      </c>
      <c r="V714" t="s">
        <v>3890</v>
      </c>
      <c r="W714">
        <v>9.67</v>
      </c>
      <c r="X714">
        <v>19902503</v>
      </c>
      <c r="Y714">
        <v>10.73</v>
      </c>
      <c r="Z714">
        <v>10.54</v>
      </c>
      <c r="AA714">
        <v>10.88</v>
      </c>
      <c r="AB714">
        <v>12</v>
      </c>
      <c r="AC714">
        <v>18</v>
      </c>
      <c r="AD714" t="s">
        <v>164</v>
      </c>
      <c r="AE714" t="s">
        <v>48</v>
      </c>
      <c r="AF714">
        <v>10.33</v>
      </c>
      <c r="AG714">
        <v>21719459</v>
      </c>
      <c r="AH714">
        <v>19085900</v>
      </c>
      <c r="AI714">
        <v>6.5599995</v>
      </c>
      <c r="AJ714">
        <v>1.7263156</v>
      </c>
      <c r="AK714" t="s">
        <v>3891</v>
      </c>
      <c r="AL714">
        <v>-23.41</v>
      </c>
      <c r="AM714">
        <v>-0.69321880000000002</v>
      </c>
      <c r="AN714">
        <v>3.8</v>
      </c>
      <c r="AO714">
        <v>33.770000000000003</v>
      </c>
      <c r="AP714">
        <v>1590105600</v>
      </c>
      <c r="AQ714">
        <v>1588797352</v>
      </c>
      <c r="AR714">
        <v>1596067200</v>
      </c>
      <c r="AS714">
        <v>1596499200</v>
      </c>
      <c r="AT714">
        <v>0.77500000000000002</v>
      </c>
      <c r="AV714">
        <v>7.2227399999999997E-2</v>
      </c>
      <c r="AW714" t="s">
        <v>6313</v>
      </c>
      <c r="AX714">
        <v>-21.173999999999999</v>
      </c>
      <c r="AY714">
        <v>377425984</v>
      </c>
      <c r="AZ714">
        <v>-3.3050000000000002</v>
      </c>
      <c r="BA714">
        <v>8.9279995000000003</v>
      </c>
      <c r="BB714">
        <v>1.4320002000000001</v>
      </c>
      <c r="BC714">
        <v>0.16039429999999999</v>
      </c>
      <c r="BD714">
        <v>19.577970000000001</v>
      </c>
      <c r="BE714">
        <v>-9.2179710000000004</v>
      </c>
      <c r="BF714">
        <v>-0.47083384</v>
      </c>
      <c r="BG714">
        <v>3910132992</v>
      </c>
      <c r="BH714">
        <v>-3.1346443000000002</v>
      </c>
      <c r="BI714">
        <v>15</v>
      </c>
      <c r="BJ714">
        <v>0</v>
      </c>
      <c r="BK714" t="b">
        <v>0</v>
      </c>
      <c r="BL714">
        <v>2</v>
      </c>
      <c r="BM714">
        <v>295623000000</v>
      </c>
      <c r="BN714" t="s">
        <v>3353</v>
      </c>
    </row>
    <row r="715" spans="1:66" x14ac:dyDescent="0.2">
      <c r="A715" t="s">
        <v>3354</v>
      </c>
      <c r="C715" t="s">
        <v>142</v>
      </c>
      <c r="D715" t="s">
        <v>143</v>
      </c>
      <c r="E715" t="s">
        <v>162</v>
      </c>
      <c r="F715" t="b">
        <v>1</v>
      </c>
      <c r="G715" t="s">
        <v>48</v>
      </c>
      <c r="H715" t="s">
        <v>163</v>
      </c>
      <c r="I715" t="s">
        <v>3892</v>
      </c>
      <c r="J715" t="s">
        <v>3893</v>
      </c>
      <c r="K715" t="s">
        <v>3894</v>
      </c>
      <c r="L715" t="s">
        <v>146</v>
      </c>
      <c r="M715" t="s">
        <v>147</v>
      </c>
      <c r="N715">
        <v>-14400000</v>
      </c>
      <c r="O715" t="s">
        <v>148</v>
      </c>
      <c r="P715" t="b">
        <v>0</v>
      </c>
      <c r="Q715">
        <v>-0.3199997</v>
      </c>
      <c r="R715">
        <v>-0.94478804000000005</v>
      </c>
      <c r="S715">
        <v>1589486401</v>
      </c>
      <c r="T715">
        <v>33.549999999999997</v>
      </c>
      <c r="U715">
        <v>33.6</v>
      </c>
      <c r="V715" t="s">
        <v>3895</v>
      </c>
      <c r="W715">
        <v>31.66</v>
      </c>
      <c r="X715">
        <v>1514717</v>
      </c>
      <c r="Y715">
        <v>33.869999999999997</v>
      </c>
      <c r="Z715">
        <v>0</v>
      </c>
      <c r="AA715">
        <v>54.22</v>
      </c>
      <c r="AB715">
        <v>8</v>
      </c>
      <c r="AC715">
        <v>8</v>
      </c>
      <c r="AD715" t="s">
        <v>164</v>
      </c>
      <c r="AE715" t="s">
        <v>48</v>
      </c>
      <c r="AF715">
        <v>33.200000000000003</v>
      </c>
      <c r="AG715">
        <v>1783662</v>
      </c>
      <c r="AH715">
        <v>1327612</v>
      </c>
      <c r="AI715">
        <v>9.0199990000000003</v>
      </c>
      <c r="AJ715">
        <v>0.36771293999999999</v>
      </c>
      <c r="AK715" t="s">
        <v>3896</v>
      </c>
      <c r="AL715">
        <v>-22.130001</v>
      </c>
      <c r="AM715">
        <v>-0.39744973</v>
      </c>
      <c r="AN715">
        <v>24.53</v>
      </c>
      <c r="AO715">
        <v>55.68</v>
      </c>
      <c r="AP715">
        <v>1590710400</v>
      </c>
      <c r="AQ715">
        <v>1588886040</v>
      </c>
      <c r="AR715">
        <v>1596121140</v>
      </c>
      <c r="AS715">
        <v>1596470400</v>
      </c>
      <c r="AT715">
        <v>1.6</v>
      </c>
      <c r="AU715">
        <v>24.944237000000001</v>
      </c>
      <c r="AV715">
        <v>4.7239450000000002E-2</v>
      </c>
      <c r="AW715" t="s">
        <v>6313</v>
      </c>
      <c r="AX715">
        <v>1.345</v>
      </c>
      <c r="AY715">
        <v>148864000</v>
      </c>
      <c r="AZ715">
        <v>11.564</v>
      </c>
      <c r="BA715">
        <v>35.97</v>
      </c>
      <c r="BB715">
        <v>-2.4200020000000002</v>
      </c>
      <c r="BC715">
        <v>-6.7278340000000006E-2</v>
      </c>
      <c r="BD715">
        <v>46.933697000000002</v>
      </c>
      <c r="BE715">
        <v>-13.3836975</v>
      </c>
      <c r="BF715">
        <v>-0.28516180000000002</v>
      </c>
      <c r="BG715">
        <v>4994386944</v>
      </c>
      <c r="BH715">
        <v>2.9012449999999999</v>
      </c>
      <c r="BI715">
        <v>15</v>
      </c>
      <c r="BJ715">
        <v>0</v>
      </c>
      <c r="BK715" t="b">
        <v>0</v>
      </c>
      <c r="BL715">
        <v>2</v>
      </c>
      <c r="BM715">
        <v>774883800000</v>
      </c>
      <c r="BN715" t="s">
        <v>3354</v>
      </c>
    </row>
    <row r="716" spans="1:66" x14ac:dyDescent="0.2">
      <c r="A716" t="s">
        <v>2086</v>
      </c>
      <c r="C716" t="s">
        <v>142</v>
      </c>
      <c r="D716" t="s">
        <v>143</v>
      </c>
      <c r="E716" t="s">
        <v>162</v>
      </c>
      <c r="F716" t="b">
        <v>1</v>
      </c>
      <c r="G716" t="s">
        <v>48</v>
      </c>
      <c r="H716" t="s">
        <v>145</v>
      </c>
      <c r="I716" t="s">
        <v>2087</v>
      </c>
      <c r="J716" t="s">
        <v>2087</v>
      </c>
      <c r="K716" t="s">
        <v>2088</v>
      </c>
      <c r="L716" t="s">
        <v>146</v>
      </c>
      <c r="M716" t="s">
        <v>147</v>
      </c>
      <c r="N716">
        <v>-14400000</v>
      </c>
      <c r="O716" t="s">
        <v>148</v>
      </c>
      <c r="P716" t="b">
        <v>0</v>
      </c>
      <c r="Q716">
        <v>1.8900146</v>
      </c>
      <c r="R716">
        <v>0.61433923000000001</v>
      </c>
      <c r="S716">
        <v>1589486402</v>
      </c>
      <c r="T716">
        <v>309.54000000000002</v>
      </c>
      <c r="U716">
        <v>309.79000000000002</v>
      </c>
      <c r="V716" t="s">
        <v>3080</v>
      </c>
      <c r="W716">
        <v>301.52999999999997</v>
      </c>
      <c r="X716">
        <v>36844977</v>
      </c>
      <c r="Y716">
        <v>307.64999999999998</v>
      </c>
      <c r="Z716">
        <v>310.2</v>
      </c>
      <c r="AA716">
        <v>310.75</v>
      </c>
      <c r="AB716">
        <v>11</v>
      </c>
      <c r="AC716">
        <v>10</v>
      </c>
      <c r="AD716" t="s">
        <v>149</v>
      </c>
      <c r="AE716" t="s">
        <v>48</v>
      </c>
      <c r="AF716">
        <v>304.51</v>
      </c>
      <c r="AG716">
        <v>52427085</v>
      </c>
      <c r="AH716">
        <v>37702737</v>
      </c>
      <c r="AI716">
        <v>139.27000000000001</v>
      </c>
      <c r="AJ716">
        <v>0.81793623999999998</v>
      </c>
      <c r="AK716" t="s">
        <v>2089</v>
      </c>
      <c r="AL716">
        <v>-18.309998</v>
      </c>
      <c r="AM716">
        <v>-5.5848703E-2</v>
      </c>
      <c r="AN716">
        <v>170.27</v>
      </c>
      <c r="AO716">
        <v>327.85</v>
      </c>
      <c r="AP716">
        <v>1589414400</v>
      </c>
      <c r="AQ716">
        <v>1588278600</v>
      </c>
      <c r="AR716">
        <v>1595948340</v>
      </c>
      <c r="AS716">
        <v>1596470400</v>
      </c>
      <c r="AT716">
        <v>3.08</v>
      </c>
      <c r="AU716">
        <v>24.319613</v>
      </c>
      <c r="AV716">
        <v>1.0011377E-2</v>
      </c>
      <c r="AW716" t="s">
        <v>6313</v>
      </c>
      <c r="AX716">
        <v>12.728</v>
      </c>
      <c r="AY716">
        <v>4334329856</v>
      </c>
      <c r="AZ716">
        <v>18.137</v>
      </c>
      <c r="BA716">
        <v>279.23685</v>
      </c>
      <c r="BB716">
        <v>30.303162</v>
      </c>
      <c r="BC716">
        <v>0.10852136</v>
      </c>
      <c r="BD716">
        <v>282.88385</v>
      </c>
      <c r="BE716">
        <v>26.656158000000001</v>
      </c>
      <c r="BF716">
        <v>9.4230049999999996E-2</v>
      </c>
      <c r="BG716">
        <v>1341648535552</v>
      </c>
      <c r="BH716">
        <v>17.066770000000002</v>
      </c>
      <c r="BI716">
        <v>15</v>
      </c>
      <c r="BJ716">
        <v>0</v>
      </c>
      <c r="BK716" t="b">
        <v>0</v>
      </c>
      <c r="BL716">
        <v>2</v>
      </c>
      <c r="BM716">
        <v>345479400000</v>
      </c>
      <c r="BN716" t="s">
        <v>2086</v>
      </c>
    </row>
    <row r="717" spans="1:66" x14ac:dyDescent="0.2">
      <c r="A717" t="s">
        <v>3355</v>
      </c>
      <c r="C717" t="s">
        <v>142</v>
      </c>
      <c r="D717" t="s">
        <v>143</v>
      </c>
      <c r="E717" t="s">
        <v>162</v>
      </c>
      <c r="F717" t="b">
        <v>1</v>
      </c>
      <c r="G717" t="s">
        <v>48</v>
      </c>
      <c r="H717" t="s">
        <v>145</v>
      </c>
      <c r="I717" t="s">
        <v>3897</v>
      </c>
      <c r="J717" t="s">
        <v>3897</v>
      </c>
      <c r="K717" t="s">
        <v>3898</v>
      </c>
      <c r="L717" t="s">
        <v>146</v>
      </c>
      <c r="M717" t="s">
        <v>147</v>
      </c>
      <c r="N717">
        <v>-14400000</v>
      </c>
      <c r="O717" t="s">
        <v>148</v>
      </c>
      <c r="P717" t="b">
        <v>0</v>
      </c>
      <c r="Q717">
        <v>2.9399986</v>
      </c>
      <c r="R717">
        <v>5.7098436000000001</v>
      </c>
      <c r="S717">
        <v>1589486402</v>
      </c>
      <c r="T717">
        <v>54.43</v>
      </c>
      <c r="U717">
        <v>54.62</v>
      </c>
      <c r="V717" t="s">
        <v>3899</v>
      </c>
      <c r="W717">
        <v>49.66</v>
      </c>
      <c r="X717">
        <v>15838955</v>
      </c>
      <c r="Y717">
        <v>51.49</v>
      </c>
      <c r="Z717">
        <v>56.68</v>
      </c>
      <c r="AA717">
        <v>56.95</v>
      </c>
      <c r="AB717">
        <v>8</v>
      </c>
      <c r="AC717">
        <v>9</v>
      </c>
      <c r="AD717" t="s">
        <v>149</v>
      </c>
      <c r="AE717" t="s">
        <v>48</v>
      </c>
      <c r="AF717">
        <v>50.75</v>
      </c>
      <c r="AG717">
        <v>10765793</v>
      </c>
      <c r="AH717">
        <v>8950525</v>
      </c>
      <c r="AI717">
        <v>17.79</v>
      </c>
      <c r="AJ717">
        <v>0.48553497000000001</v>
      </c>
      <c r="AK717" t="s">
        <v>3900</v>
      </c>
      <c r="AL717">
        <v>-15.010002</v>
      </c>
      <c r="AM717">
        <v>-0.21615785000000001</v>
      </c>
      <c r="AN717">
        <v>36.64</v>
      </c>
      <c r="AO717">
        <v>69.44</v>
      </c>
      <c r="AP717">
        <v>1591833600</v>
      </c>
      <c r="AQ717">
        <v>1597363200</v>
      </c>
      <c r="AR717">
        <v>1597363200</v>
      </c>
      <c r="AS717">
        <v>1597363200</v>
      </c>
      <c r="AT717">
        <v>0.84</v>
      </c>
      <c r="AU717">
        <v>18.053068</v>
      </c>
      <c r="AV717">
        <v>1.6313846999999999E-2</v>
      </c>
      <c r="AW717" t="s">
        <v>6313</v>
      </c>
      <c r="AX717">
        <v>3.0150000000000001</v>
      </c>
      <c r="AY717">
        <v>918305024</v>
      </c>
      <c r="AZ717">
        <v>9.43</v>
      </c>
      <c r="BA717">
        <v>49.697716</v>
      </c>
      <c r="BB717">
        <v>4.7322844999999996</v>
      </c>
      <c r="BC717">
        <v>9.522137E-2</v>
      </c>
      <c r="BD717">
        <v>56.017899999999997</v>
      </c>
      <c r="BE717">
        <v>-1.5878983</v>
      </c>
      <c r="BF717">
        <v>-2.8346267000000001E-2</v>
      </c>
      <c r="BG717">
        <v>49983344640</v>
      </c>
      <c r="BH717">
        <v>5.7720039999999999</v>
      </c>
      <c r="BI717">
        <v>15</v>
      </c>
      <c r="BJ717">
        <v>0</v>
      </c>
      <c r="BK717" t="b">
        <v>0</v>
      </c>
      <c r="BL717">
        <v>2</v>
      </c>
      <c r="BM717">
        <v>322151400000</v>
      </c>
      <c r="BN717" t="s">
        <v>3355</v>
      </c>
    </row>
    <row r="718" spans="1:66" x14ac:dyDescent="0.2">
      <c r="A718" t="s">
        <v>3356</v>
      </c>
      <c r="C718" t="s">
        <v>142</v>
      </c>
      <c r="D718" t="s">
        <v>143</v>
      </c>
      <c r="E718" t="s">
        <v>162</v>
      </c>
      <c r="F718" t="b">
        <v>1</v>
      </c>
      <c r="G718" t="s">
        <v>48</v>
      </c>
      <c r="H718" t="s">
        <v>163</v>
      </c>
      <c r="I718" t="s">
        <v>3901</v>
      </c>
      <c r="J718" t="s">
        <v>3901</v>
      </c>
      <c r="K718" t="s">
        <v>3902</v>
      </c>
      <c r="L718" t="s">
        <v>146</v>
      </c>
      <c r="M718" t="s">
        <v>147</v>
      </c>
      <c r="N718">
        <v>-14400000</v>
      </c>
      <c r="O718" t="s">
        <v>148</v>
      </c>
      <c r="P718" t="b">
        <v>0</v>
      </c>
      <c r="Q718">
        <v>2.3600005999999998</v>
      </c>
      <c r="R718">
        <v>3.8822184000000002</v>
      </c>
      <c r="S718">
        <v>1589486401</v>
      </c>
      <c r="T718">
        <v>63.15</v>
      </c>
      <c r="U718">
        <v>63.19</v>
      </c>
      <c r="V718" t="s">
        <v>3903</v>
      </c>
      <c r="W718">
        <v>57.26</v>
      </c>
      <c r="X718">
        <v>1510036</v>
      </c>
      <c r="Y718">
        <v>60.79</v>
      </c>
      <c r="Z718">
        <v>0</v>
      </c>
      <c r="AA718">
        <v>69.989999999999995</v>
      </c>
      <c r="AB718">
        <v>9</v>
      </c>
      <c r="AC718">
        <v>13</v>
      </c>
      <c r="AD718" t="s">
        <v>164</v>
      </c>
      <c r="AE718" t="s">
        <v>48</v>
      </c>
      <c r="AF718">
        <v>58.85</v>
      </c>
      <c r="AG718">
        <v>2433887</v>
      </c>
      <c r="AH718">
        <v>1502350</v>
      </c>
      <c r="AI718">
        <v>33.93</v>
      </c>
      <c r="AJ718">
        <v>1.1611910000000001</v>
      </c>
      <c r="AK718" t="s">
        <v>3904</v>
      </c>
      <c r="AL718">
        <v>-35.89</v>
      </c>
      <c r="AM718">
        <v>-0.36237883999999998</v>
      </c>
      <c r="AN718">
        <v>29.22</v>
      </c>
      <c r="AO718">
        <v>99.04</v>
      </c>
      <c r="AP718">
        <v>1582070400</v>
      </c>
      <c r="AQ718">
        <v>1588675504</v>
      </c>
      <c r="AR718">
        <v>1596040200</v>
      </c>
      <c r="AS718">
        <v>1596472200</v>
      </c>
      <c r="AT718">
        <v>0.88</v>
      </c>
      <c r="AU718">
        <v>6.9717383000000002</v>
      </c>
      <c r="AV718">
        <v>1.4476065E-2</v>
      </c>
      <c r="AW718" t="s">
        <v>6313</v>
      </c>
      <c r="AX718">
        <v>9.0579999999999998</v>
      </c>
      <c r="AY718">
        <v>254876000</v>
      </c>
      <c r="AZ718">
        <v>19.504999999999999</v>
      </c>
      <c r="BA718">
        <v>59.963141999999998</v>
      </c>
      <c r="BB718">
        <v>3.1868590999999999</v>
      </c>
      <c r="BC718">
        <v>5.3146965999999997E-2</v>
      </c>
      <c r="BD718">
        <v>79.559420000000003</v>
      </c>
      <c r="BE718">
        <v>-16.409416</v>
      </c>
      <c r="BF718">
        <v>-0.20625360000000001</v>
      </c>
      <c r="BG718">
        <v>16095419392</v>
      </c>
      <c r="BH718">
        <v>3.2376315999999998</v>
      </c>
      <c r="BI718">
        <v>15</v>
      </c>
      <c r="BJ718">
        <v>0</v>
      </c>
      <c r="BK718" t="b">
        <v>0</v>
      </c>
      <c r="BL718">
        <v>2</v>
      </c>
      <c r="BM718">
        <v>1321540200000</v>
      </c>
      <c r="BN718" t="s">
        <v>3356</v>
      </c>
    </row>
    <row r="719" spans="1:66" x14ac:dyDescent="0.2">
      <c r="A719" t="s">
        <v>557</v>
      </c>
      <c r="C719" t="s">
        <v>142</v>
      </c>
      <c r="D719" t="s">
        <v>143</v>
      </c>
      <c r="E719" t="s">
        <v>162</v>
      </c>
      <c r="F719" t="b">
        <v>1</v>
      </c>
      <c r="G719" t="s">
        <v>48</v>
      </c>
      <c r="H719" t="s">
        <v>163</v>
      </c>
      <c r="I719" t="s">
        <v>571</v>
      </c>
      <c r="J719" t="s">
        <v>571</v>
      </c>
      <c r="K719" t="s">
        <v>572</v>
      </c>
      <c r="L719" t="s">
        <v>146</v>
      </c>
      <c r="M719" t="s">
        <v>147</v>
      </c>
      <c r="N719">
        <v>-14400000</v>
      </c>
      <c r="O719" t="s">
        <v>148</v>
      </c>
      <c r="P719" t="b">
        <v>0</v>
      </c>
      <c r="Q719">
        <v>0.3199997</v>
      </c>
      <c r="R719">
        <v>0.94562553999999999</v>
      </c>
      <c r="S719">
        <v>1589486401</v>
      </c>
      <c r="T719">
        <v>34.159999999999997</v>
      </c>
      <c r="U719">
        <v>34.216000000000001</v>
      </c>
      <c r="V719" t="s">
        <v>3003</v>
      </c>
      <c r="W719">
        <v>33.01</v>
      </c>
      <c r="X719">
        <v>2391200</v>
      </c>
      <c r="Y719">
        <v>33.840000000000003</v>
      </c>
      <c r="Z719">
        <v>33.549999999999997</v>
      </c>
      <c r="AA719">
        <v>34.700000000000003</v>
      </c>
      <c r="AB719">
        <v>8</v>
      </c>
      <c r="AC719">
        <v>8</v>
      </c>
      <c r="AD719" t="s">
        <v>164</v>
      </c>
      <c r="AE719" t="s">
        <v>48</v>
      </c>
      <c r="AF719">
        <v>33.42</v>
      </c>
      <c r="AG719">
        <v>3717496</v>
      </c>
      <c r="AH719">
        <v>2707612</v>
      </c>
      <c r="AI719">
        <v>5.24</v>
      </c>
      <c r="AJ719">
        <v>0.18118948000000001</v>
      </c>
      <c r="AK719" t="s">
        <v>573</v>
      </c>
      <c r="AL719">
        <v>-13.040001</v>
      </c>
      <c r="AM719">
        <v>-0.27627119999999999</v>
      </c>
      <c r="AN719">
        <v>28.92</v>
      </c>
      <c r="AO719">
        <v>47.2</v>
      </c>
      <c r="AP719">
        <v>1591747200</v>
      </c>
      <c r="AQ719">
        <v>1588190700</v>
      </c>
      <c r="AR719">
        <v>1596126600</v>
      </c>
      <c r="AS719">
        <v>1596472200</v>
      </c>
      <c r="AT719">
        <v>1.41</v>
      </c>
      <c r="AU719">
        <v>12.558824</v>
      </c>
      <c r="AV719">
        <v>4.1666663999999999E-2</v>
      </c>
      <c r="AW719" t="s">
        <v>6313</v>
      </c>
      <c r="AX719">
        <v>2.72</v>
      </c>
      <c r="AY719">
        <v>555496000</v>
      </c>
      <c r="AZ719">
        <v>34.148000000000003</v>
      </c>
      <c r="BA719">
        <v>35.588000000000001</v>
      </c>
      <c r="BB719">
        <v>-1.4280014000000001</v>
      </c>
      <c r="BC719">
        <v>-4.0125920000000002E-2</v>
      </c>
      <c r="BD719">
        <v>40.658912999999998</v>
      </c>
      <c r="BE719">
        <v>-6.4989129999999999</v>
      </c>
      <c r="BF719">
        <v>-0.15983981</v>
      </c>
      <c r="BG719">
        <v>18975744000</v>
      </c>
      <c r="BH719">
        <v>1.0003514</v>
      </c>
      <c r="BI719">
        <v>15</v>
      </c>
      <c r="BJ719">
        <v>0</v>
      </c>
      <c r="BK719" t="b">
        <v>0</v>
      </c>
      <c r="BL719">
        <v>2</v>
      </c>
      <c r="BM719">
        <v>322151400000</v>
      </c>
      <c r="BN719" t="s">
        <v>557</v>
      </c>
    </row>
    <row r="720" spans="1:66" x14ac:dyDescent="0.2">
      <c r="A720" t="s">
        <v>3357</v>
      </c>
      <c r="C720" t="s">
        <v>142</v>
      </c>
      <c r="D720" t="s">
        <v>143</v>
      </c>
      <c r="E720" t="s">
        <v>162</v>
      </c>
      <c r="F720" t="b">
        <v>1</v>
      </c>
      <c r="G720" t="s">
        <v>48</v>
      </c>
      <c r="H720" t="s">
        <v>163</v>
      </c>
      <c r="I720" t="s">
        <v>3905</v>
      </c>
      <c r="J720" t="s">
        <v>3905</v>
      </c>
      <c r="K720" t="s">
        <v>3906</v>
      </c>
      <c r="L720" t="s">
        <v>146</v>
      </c>
      <c r="M720" t="s">
        <v>147</v>
      </c>
      <c r="N720">
        <v>-14400000</v>
      </c>
      <c r="O720" t="s">
        <v>148</v>
      </c>
      <c r="P720" t="b">
        <v>0</v>
      </c>
      <c r="Q720">
        <v>2.9999733000000001E-2</v>
      </c>
      <c r="R720">
        <v>0.36144257000000002</v>
      </c>
      <c r="S720">
        <v>1589486401</v>
      </c>
      <c r="T720">
        <v>8.33</v>
      </c>
      <c r="U720">
        <v>8.4600000000000009</v>
      </c>
      <c r="V720" t="s">
        <v>3907</v>
      </c>
      <c r="W720">
        <v>7.79</v>
      </c>
      <c r="X720">
        <v>2246276</v>
      </c>
      <c r="Y720">
        <v>8.3000000000000007</v>
      </c>
      <c r="Z720">
        <v>8.1</v>
      </c>
      <c r="AA720">
        <v>9</v>
      </c>
      <c r="AB720">
        <v>13</v>
      </c>
      <c r="AC720">
        <v>8</v>
      </c>
      <c r="AD720" t="s">
        <v>164</v>
      </c>
      <c r="AE720" t="s">
        <v>48</v>
      </c>
      <c r="AF720">
        <v>8.1300000000000008</v>
      </c>
      <c r="AG720">
        <v>5229095</v>
      </c>
      <c r="AH720">
        <v>1679975</v>
      </c>
      <c r="AI720">
        <v>2.5299996999999999</v>
      </c>
      <c r="AJ720">
        <v>0.43620684999999998</v>
      </c>
      <c r="AK720" t="s">
        <v>3908</v>
      </c>
      <c r="AL720">
        <v>-25.94</v>
      </c>
      <c r="AM720">
        <v>-0.75693029999999994</v>
      </c>
      <c r="AN720">
        <v>5.8</v>
      </c>
      <c r="AO720">
        <v>34.270000000000003</v>
      </c>
      <c r="AP720">
        <v>1582588800</v>
      </c>
      <c r="AQ720">
        <v>1580140740</v>
      </c>
      <c r="AR720">
        <v>1580140740</v>
      </c>
      <c r="AS720">
        <v>1580140740</v>
      </c>
      <c r="AT720">
        <v>0.12</v>
      </c>
      <c r="AU720">
        <v>4.0358530000000004</v>
      </c>
      <c r="AV720">
        <v>1.445783E-2</v>
      </c>
      <c r="AW720" t="s">
        <v>6313</v>
      </c>
      <c r="AX720">
        <v>2.0640000000000001</v>
      </c>
      <c r="AY720">
        <v>109021000</v>
      </c>
      <c r="AZ720">
        <v>24.893999999999998</v>
      </c>
      <c r="BA720">
        <v>9.2713090000000005</v>
      </c>
      <c r="BB720">
        <v>-0.94130899999999995</v>
      </c>
      <c r="BC720">
        <v>-0.10152924000000001</v>
      </c>
      <c r="BD720">
        <v>23.946055999999999</v>
      </c>
      <c r="BE720">
        <v>-15.616056</v>
      </c>
      <c r="BF720">
        <v>-0.65213480000000001</v>
      </c>
      <c r="BG720">
        <v>908144896</v>
      </c>
      <c r="BH720">
        <v>0.33461879999999999</v>
      </c>
      <c r="BI720">
        <v>15</v>
      </c>
      <c r="BJ720">
        <v>0</v>
      </c>
      <c r="BK720" t="b">
        <v>0</v>
      </c>
      <c r="BL720">
        <v>2</v>
      </c>
      <c r="BM720">
        <v>1585747800000</v>
      </c>
      <c r="BN720" t="s">
        <v>3357</v>
      </c>
    </row>
    <row r="721" spans="1:66" x14ac:dyDescent="0.2">
      <c r="A721" t="s">
        <v>3358</v>
      </c>
      <c r="C721" t="s">
        <v>142</v>
      </c>
      <c r="D721" t="s">
        <v>143</v>
      </c>
      <c r="E721" t="s">
        <v>162</v>
      </c>
      <c r="F721" t="b">
        <v>1</v>
      </c>
      <c r="G721" t="s">
        <v>48</v>
      </c>
      <c r="H721" t="s">
        <v>163</v>
      </c>
      <c r="I721" t="s">
        <v>3909</v>
      </c>
      <c r="J721" t="s">
        <v>3909</v>
      </c>
      <c r="K721" t="s">
        <v>3910</v>
      </c>
      <c r="L721" t="s">
        <v>146</v>
      </c>
      <c r="M721" t="s">
        <v>147</v>
      </c>
      <c r="N721">
        <v>-14400000</v>
      </c>
      <c r="O721" t="s">
        <v>148</v>
      </c>
      <c r="P721" t="b">
        <v>0</v>
      </c>
      <c r="Q721">
        <v>0.65999602999999996</v>
      </c>
      <c r="R721">
        <v>0.76895725999999998</v>
      </c>
      <c r="S721">
        <v>1589486401</v>
      </c>
      <c r="T721">
        <v>86.49</v>
      </c>
      <c r="U721">
        <v>87.14</v>
      </c>
      <c r="V721" t="s">
        <v>3911</v>
      </c>
      <c r="W721">
        <v>84.05</v>
      </c>
      <c r="X721">
        <v>1291230</v>
      </c>
      <c r="Y721">
        <v>85.83</v>
      </c>
      <c r="Z721">
        <v>0</v>
      </c>
      <c r="AA721">
        <v>86.1</v>
      </c>
      <c r="AB721">
        <v>9</v>
      </c>
      <c r="AC721">
        <v>9</v>
      </c>
      <c r="AD721" t="s">
        <v>164</v>
      </c>
      <c r="AE721" t="s">
        <v>48</v>
      </c>
      <c r="AF721">
        <v>84.8</v>
      </c>
      <c r="AG721">
        <v>1457840</v>
      </c>
      <c r="AH721">
        <v>1375900</v>
      </c>
      <c r="AI721">
        <v>21.400002000000001</v>
      </c>
      <c r="AJ721">
        <v>0.32877558000000001</v>
      </c>
      <c r="AK721" t="s">
        <v>3912</v>
      </c>
      <c r="AL721">
        <v>-22.970001</v>
      </c>
      <c r="AM721">
        <v>-0.20984836000000001</v>
      </c>
      <c r="AN721">
        <v>65.09</v>
      </c>
      <c r="AO721">
        <v>109.46</v>
      </c>
      <c r="AP721">
        <v>1592524800</v>
      </c>
      <c r="AQ721">
        <v>1588277713</v>
      </c>
      <c r="AR721">
        <v>1595516340</v>
      </c>
      <c r="AS721">
        <v>1595865600</v>
      </c>
      <c r="AT721">
        <v>1.74</v>
      </c>
      <c r="AU721">
        <v>24.274487000000001</v>
      </c>
      <c r="AV721">
        <v>2.0272630999999999E-2</v>
      </c>
      <c r="AW721" t="s">
        <v>6313</v>
      </c>
      <c r="AX721">
        <v>3.5630000000000002</v>
      </c>
      <c r="AY721">
        <v>189620992</v>
      </c>
      <c r="AZ721">
        <v>26.524000000000001</v>
      </c>
      <c r="BA721">
        <v>81.43486</v>
      </c>
      <c r="BB721">
        <v>5.0551376000000001</v>
      </c>
      <c r="BC721">
        <v>6.2075841999999999E-2</v>
      </c>
      <c r="BD721">
        <v>91.592315999999997</v>
      </c>
      <c r="BE721">
        <v>-5.1023180000000004</v>
      </c>
      <c r="BF721">
        <v>-5.5706832999999997E-2</v>
      </c>
      <c r="BG721">
        <v>16400319488</v>
      </c>
      <c r="BH721">
        <v>3.2608204000000001</v>
      </c>
      <c r="BI721">
        <v>15</v>
      </c>
      <c r="BJ721">
        <v>0</v>
      </c>
      <c r="BK721" t="b">
        <v>0</v>
      </c>
      <c r="BL721">
        <v>2</v>
      </c>
      <c r="BM721">
        <v>456586200000</v>
      </c>
      <c r="BN721" t="s">
        <v>3358</v>
      </c>
    </row>
    <row r="722" spans="1:66" x14ac:dyDescent="0.2">
      <c r="A722" t="s">
        <v>3359</v>
      </c>
      <c r="C722" t="s">
        <v>142</v>
      </c>
      <c r="D722" t="s">
        <v>143</v>
      </c>
      <c r="E722" t="s">
        <v>162</v>
      </c>
      <c r="F722" t="b">
        <v>1</v>
      </c>
      <c r="G722" t="s">
        <v>48</v>
      </c>
      <c r="H722" t="s">
        <v>163</v>
      </c>
      <c r="I722" t="s">
        <v>3913</v>
      </c>
      <c r="J722" t="s">
        <v>3913</v>
      </c>
      <c r="K722" t="s">
        <v>3914</v>
      </c>
      <c r="L722" t="s">
        <v>146</v>
      </c>
      <c r="M722" t="s">
        <v>147</v>
      </c>
      <c r="N722">
        <v>-14400000</v>
      </c>
      <c r="O722" t="s">
        <v>148</v>
      </c>
      <c r="P722" t="b">
        <v>0</v>
      </c>
      <c r="Q722">
        <v>1.2900008999999999</v>
      </c>
      <c r="R722">
        <v>1.469919</v>
      </c>
      <c r="S722">
        <v>1589486401</v>
      </c>
      <c r="T722">
        <v>89.05</v>
      </c>
      <c r="U722">
        <v>89.3</v>
      </c>
      <c r="V722" t="s">
        <v>3915</v>
      </c>
      <c r="W722">
        <v>83.89</v>
      </c>
      <c r="X722">
        <v>661229</v>
      </c>
      <c r="Y722">
        <v>87.76</v>
      </c>
      <c r="Z722">
        <v>88.6</v>
      </c>
      <c r="AA722">
        <v>0</v>
      </c>
      <c r="AB722">
        <v>9</v>
      </c>
      <c r="AC722">
        <v>14</v>
      </c>
      <c r="AD722" t="s">
        <v>164</v>
      </c>
      <c r="AE722" t="s">
        <v>48</v>
      </c>
      <c r="AF722">
        <v>86.39</v>
      </c>
      <c r="AG722">
        <v>569727</v>
      </c>
      <c r="AH722">
        <v>664762</v>
      </c>
      <c r="AI722">
        <v>12.780006</v>
      </c>
      <c r="AJ722">
        <v>0.16756270000000001</v>
      </c>
      <c r="AK722" t="s">
        <v>3916</v>
      </c>
      <c r="AL722">
        <v>-53.559998</v>
      </c>
      <c r="AM722">
        <v>-0.37556972999999999</v>
      </c>
      <c r="AN722">
        <v>76.27</v>
      </c>
      <c r="AO722">
        <v>142.61000000000001</v>
      </c>
      <c r="AP722">
        <v>1592265600</v>
      </c>
      <c r="AQ722">
        <v>1565121600</v>
      </c>
      <c r="AR722">
        <v>1565002740</v>
      </c>
      <c r="AS722">
        <v>1565352000</v>
      </c>
      <c r="AT722">
        <v>2.46</v>
      </c>
      <c r="AU722">
        <v>15.587258</v>
      </c>
      <c r="AV722">
        <v>2.8030993000000001E-2</v>
      </c>
      <c r="AW722" t="s">
        <v>6313</v>
      </c>
      <c r="AX722">
        <v>5.7130000000000001</v>
      </c>
      <c r="AY722">
        <v>59652300</v>
      </c>
      <c r="AZ722">
        <v>88.61</v>
      </c>
      <c r="BA722">
        <v>102.53171500000001</v>
      </c>
      <c r="BB722">
        <v>-13.481712</v>
      </c>
      <c r="BC722">
        <v>-0.13148821999999999</v>
      </c>
      <c r="BD722">
        <v>120.7687</v>
      </c>
      <c r="BE722">
        <v>-31.718696999999999</v>
      </c>
      <c r="BF722">
        <v>-0.26264003000000002</v>
      </c>
      <c r="BG722">
        <v>5312037376</v>
      </c>
      <c r="BH722">
        <v>1.0049657000000001</v>
      </c>
      <c r="BI722">
        <v>15</v>
      </c>
      <c r="BJ722">
        <v>0</v>
      </c>
      <c r="BK722" t="b">
        <v>0</v>
      </c>
      <c r="BL722">
        <v>2</v>
      </c>
      <c r="BM722">
        <v>1075991400000</v>
      </c>
      <c r="BN722" t="s">
        <v>3359</v>
      </c>
    </row>
    <row r="723" spans="1:66" x14ac:dyDescent="0.2">
      <c r="A723" t="s">
        <v>681</v>
      </c>
      <c r="C723" t="s">
        <v>142</v>
      </c>
      <c r="D723" t="s">
        <v>143</v>
      </c>
      <c r="E723" t="s">
        <v>162</v>
      </c>
      <c r="F723" t="b">
        <v>1</v>
      </c>
      <c r="G723" t="s">
        <v>48</v>
      </c>
      <c r="H723" t="s">
        <v>163</v>
      </c>
      <c r="I723" t="s">
        <v>981</v>
      </c>
      <c r="J723" t="s">
        <v>981</v>
      </c>
      <c r="K723" t="s">
        <v>982</v>
      </c>
      <c r="L723" t="s">
        <v>146</v>
      </c>
      <c r="M723" t="s">
        <v>147</v>
      </c>
      <c r="N723">
        <v>-14400000</v>
      </c>
      <c r="O723" t="s">
        <v>148</v>
      </c>
      <c r="P723" t="b">
        <v>0</v>
      </c>
      <c r="Q723">
        <v>0.48999977</v>
      </c>
      <c r="R723">
        <v>1.7443922000000001</v>
      </c>
      <c r="S723">
        <v>1589486401</v>
      </c>
      <c r="T723">
        <v>28.58</v>
      </c>
      <c r="U723">
        <v>28.6</v>
      </c>
      <c r="V723" t="s">
        <v>6238</v>
      </c>
      <c r="W723">
        <v>27.61</v>
      </c>
      <c r="X723">
        <v>39232840</v>
      </c>
      <c r="Y723">
        <v>28.09</v>
      </c>
      <c r="Z723">
        <v>28.72</v>
      </c>
      <c r="AA723">
        <v>28.75</v>
      </c>
      <c r="AB723">
        <v>22</v>
      </c>
      <c r="AC723">
        <v>32</v>
      </c>
      <c r="AD723" t="s">
        <v>164</v>
      </c>
      <c r="AE723" t="s">
        <v>48</v>
      </c>
      <c r="AF723">
        <v>27.98</v>
      </c>
      <c r="AG723">
        <v>48893611</v>
      </c>
      <c r="AH723">
        <v>34885725</v>
      </c>
      <c r="AI723">
        <v>2.5</v>
      </c>
      <c r="AJ723">
        <v>9.5858894E-2</v>
      </c>
      <c r="AK723" t="s">
        <v>983</v>
      </c>
      <c r="AL723">
        <v>-11.120001</v>
      </c>
      <c r="AM723">
        <v>-0.28010076</v>
      </c>
      <c r="AN723">
        <v>26.08</v>
      </c>
      <c r="AO723">
        <v>39.700000000000003</v>
      </c>
      <c r="AP723">
        <v>1588291200</v>
      </c>
      <c r="AQ723">
        <v>1595521800</v>
      </c>
      <c r="AR723">
        <v>1595521800</v>
      </c>
      <c r="AS723">
        <v>1595521800</v>
      </c>
      <c r="AT723">
        <v>2.06</v>
      </c>
      <c r="AU723">
        <v>14.514982</v>
      </c>
      <c r="AV723">
        <v>7.3335709999999998E-2</v>
      </c>
      <c r="AW723" t="s">
        <v>6313</v>
      </c>
      <c r="AX723">
        <v>1.9690000000000001</v>
      </c>
      <c r="AY723">
        <v>7125000192</v>
      </c>
      <c r="AZ723">
        <v>24.951000000000001</v>
      </c>
      <c r="BA723">
        <v>29.751429000000002</v>
      </c>
      <c r="BB723">
        <v>-1.1714287000000001</v>
      </c>
      <c r="BC723">
        <v>-3.9373863000000002E-2</v>
      </c>
      <c r="BD723">
        <v>35.486305000000002</v>
      </c>
      <c r="BE723">
        <v>-6.9063052999999996</v>
      </c>
      <c r="BF723">
        <v>-0.19461890000000001</v>
      </c>
      <c r="BG723">
        <v>203632508928</v>
      </c>
      <c r="BH723">
        <v>1.1454451000000001</v>
      </c>
      <c r="BI723">
        <v>15</v>
      </c>
      <c r="BJ723">
        <v>0</v>
      </c>
      <c r="BK723" t="b">
        <v>0</v>
      </c>
      <c r="BL723">
        <v>2</v>
      </c>
      <c r="BM723">
        <v>438273000000</v>
      </c>
      <c r="BN723" t="s">
        <v>681</v>
      </c>
    </row>
    <row r="724" spans="1:66" x14ac:dyDescent="0.2">
      <c r="A724" t="s">
        <v>3360</v>
      </c>
      <c r="C724" t="s">
        <v>142</v>
      </c>
      <c r="D724" t="s">
        <v>143</v>
      </c>
      <c r="E724" t="s">
        <v>162</v>
      </c>
      <c r="F724" t="b">
        <v>1</v>
      </c>
      <c r="G724" t="s">
        <v>48</v>
      </c>
      <c r="H724" t="s">
        <v>145</v>
      </c>
      <c r="I724" t="s">
        <v>3917</v>
      </c>
      <c r="J724" t="s">
        <v>3917</v>
      </c>
      <c r="K724" t="s">
        <v>3918</v>
      </c>
      <c r="L724" t="s">
        <v>146</v>
      </c>
      <c r="M724" t="s">
        <v>147</v>
      </c>
      <c r="N724">
        <v>-14400000</v>
      </c>
      <c r="O724" t="s">
        <v>148</v>
      </c>
      <c r="P724" t="b">
        <v>0</v>
      </c>
      <c r="Q724">
        <v>1.0099944999999999</v>
      </c>
      <c r="R724">
        <v>0.57107010000000002</v>
      </c>
      <c r="S724">
        <v>1589486402</v>
      </c>
      <c r="T724">
        <v>177.87</v>
      </c>
      <c r="U724">
        <v>177.98</v>
      </c>
      <c r="V724" t="s">
        <v>3919</v>
      </c>
      <c r="W724">
        <v>170.57</v>
      </c>
      <c r="X724">
        <v>1222797</v>
      </c>
      <c r="Y724">
        <v>176.86</v>
      </c>
      <c r="Z724">
        <v>0</v>
      </c>
      <c r="AA724">
        <v>0</v>
      </c>
      <c r="AB724">
        <v>9</v>
      </c>
      <c r="AC724">
        <v>12</v>
      </c>
      <c r="AD724" t="s">
        <v>149</v>
      </c>
      <c r="AE724" t="s">
        <v>48</v>
      </c>
      <c r="AF724">
        <v>174.53</v>
      </c>
      <c r="AG724">
        <v>2438101</v>
      </c>
      <c r="AH724">
        <v>1152350</v>
      </c>
      <c r="AI724">
        <v>52.489998</v>
      </c>
      <c r="AJ724">
        <v>0.41864731999999999</v>
      </c>
      <c r="AK724" t="s">
        <v>3920</v>
      </c>
      <c r="AL724">
        <v>-33.710006999999997</v>
      </c>
      <c r="AM724">
        <v>-0.15932510999999999</v>
      </c>
      <c r="AN724">
        <v>125.38</v>
      </c>
      <c r="AO724">
        <v>211.58</v>
      </c>
      <c r="AQ724">
        <v>1590624000</v>
      </c>
      <c r="AR724">
        <v>1590624000</v>
      </c>
      <c r="AS724">
        <v>1590624000</v>
      </c>
      <c r="AU724">
        <v>185.28125</v>
      </c>
      <c r="AW724" t="s">
        <v>6313</v>
      </c>
      <c r="AX724">
        <v>0.96</v>
      </c>
      <c r="AY724">
        <v>219520992</v>
      </c>
      <c r="AZ724">
        <v>-0.63400000000000001</v>
      </c>
      <c r="BA724">
        <v>169.31143</v>
      </c>
      <c r="BB724">
        <v>8.5585629999999995</v>
      </c>
      <c r="BC724">
        <v>5.0549234999999998E-2</v>
      </c>
      <c r="BD724">
        <v>176.09384</v>
      </c>
      <c r="BE724">
        <v>1.7761536</v>
      </c>
      <c r="BF724">
        <v>1.0086403000000001E-2</v>
      </c>
      <c r="BG724">
        <v>38986256384</v>
      </c>
      <c r="BH724">
        <v>-280.55203</v>
      </c>
      <c r="BI724">
        <v>15</v>
      </c>
      <c r="BJ724">
        <v>0</v>
      </c>
      <c r="BK724" t="b">
        <v>0</v>
      </c>
      <c r="BL724">
        <v>2</v>
      </c>
      <c r="BM724">
        <v>488813400000</v>
      </c>
      <c r="BN724" t="s">
        <v>3360</v>
      </c>
    </row>
    <row r="725" spans="1:66" x14ac:dyDescent="0.2">
      <c r="A725" t="s">
        <v>558</v>
      </c>
      <c r="C725" t="s">
        <v>142</v>
      </c>
      <c r="D725" t="s">
        <v>143</v>
      </c>
      <c r="E725" t="s">
        <v>162</v>
      </c>
      <c r="F725" t="b">
        <v>1</v>
      </c>
      <c r="G725" t="s">
        <v>48</v>
      </c>
      <c r="H725" t="s">
        <v>145</v>
      </c>
      <c r="I725" t="s">
        <v>574</v>
      </c>
      <c r="J725" t="s">
        <v>574</v>
      </c>
      <c r="K725" t="s">
        <v>575</v>
      </c>
      <c r="L725" t="s">
        <v>146</v>
      </c>
      <c r="M725" t="s">
        <v>147</v>
      </c>
      <c r="N725">
        <v>-14400000</v>
      </c>
      <c r="O725" t="s">
        <v>148</v>
      </c>
      <c r="P725" t="b">
        <v>0</v>
      </c>
      <c r="Q725">
        <v>0.36999512000000001</v>
      </c>
      <c r="R725">
        <v>0.27492577000000001</v>
      </c>
      <c r="S725">
        <v>1589486401</v>
      </c>
      <c r="T725">
        <v>134.94999999999999</v>
      </c>
      <c r="U725">
        <v>135.16</v>
      </c>
      <c r="V725" t="s">
        <v>3004</v>
      </c>
      <c r="W725">
        <v>130.63999999999999</v>
      </c>
      <c r="X725">
        <v>2164911</v>
      </c>
      <c r="Y725">
        <v>134.58000000000001</v>
      </c>
      <c r="Z725">
        <v>0</v>
      </c>
      <c r="AA725">
        <v>0</v>
      </c>
      <c r="AB725">
        <v>8</v>
      </c>
      <c r="AC725">
        <v>9</v>
      </c>
      <c r="AD725" t="s">
        <v>149</v>
      </c>
      <c r="AE725" t="s">
        <v>48</v>
      </c>
      <c r="AF725">
        <v>133.97</v>
      </c>
      <c r="AG725">
        <v>2938991</v>
      </c>
      <c r="AH725">
        <v>1999562</v>
      </c>
      <c r="AI725">
        <v>31.839995999999999</v>
      </c>
      <c r="AJ725">
        <v>0.30879640000000003</v>
      </c>
      <c r="AK725" t="s">
        <v>576</v>
      </c>
      <c r="AL725">
        <v>-47.370010000000001</v>
      </c>
      <c r="AM725">
        <v>-0.25981796000000001</v>
      </c>
      <c r="AN725">
        <v>103.11</v>
      </c>
      <c r="AO725">
        <v>182.32</v>
      </c>
      <c r="AP725">
        <v>1593561600</v>
      </c>
      <c r="AQ725">
        <v>1588158018</v>
      </c>
      <c r="AR725">
        <v>1596040200</v>
      </c>
      <c r="AS725">
        <v>1596472200</v>
      </c>
      <c r="AT725">
        <v>3.4</v>
      </c>
      <c r="AU725">
        <v>23.15943</v>
      </c>
      <c r="AV725">
        <v>2.5263784000000001E-2</v>
      </c>
      <c r="AW725" t="s">
        <v>6313</v>
      </c>
      <c r="AX725">
        <v>5.827</v>
      </c>
      <c r="AY725">
        <v>429774016</v>
      </c>
      <c r="AZ725">
        <v>12.775</v>
      </c>
      <c r="BA725">
        <v>139.41256999999999</v>
      </c>
      <c r="BB725">
        <v>-4.4625700000000004</v>
      </c>
      <c r="BC725">
        <v>-3.2009813999999998E-2</v>
      </c>
      <c r="BD725">
        <v>158.47158999999999</v>
      </c>
      <c r="BE725">
        <v>-23.521591000000001</v>
      </c>
      <c r="BF725">
        <v>-0.14842780999999999</v>
      </c>
      <c r="BG725">
        <v>57998000128</v>
      </c>
      <c r="BH725">
        <v>10.563601</v>
      </c>
      <c r="BI725">
        <v>15</v>
      </c>
      <c r="BJ725">
        <v>0</v>
      </c>
      <c r="BK725" t="b">
        <v>0</v>
      </c>
      <c r="BL725">
        <v>2</v>
      </c>
      <c r="BM725">
        <v>322151400000</v>
      </c>
      <c r="BN725" t="s">
        <v>558</v>
      </c>
    </row>
    <row r="726" spans="1:66" x14ac:dyDescent="0.2">
      <c r="A726" t="s">
        <v>3361</v>
      </c>
      <c r="C726" t="s">
        <v>142</v>
      </c>
      <c r="D726" t="s">
        <v>143</v>
      </c>
      <c r="E726" t="s">
        <v>162</v>
      </c>
      <c r="F726" t="b">
        <v>1</v>
      </c>
      <c r="G726" t="s">
        <v>48</v>
      </c>
      <c r="H726" t="s">
        <v>163</v>
      </c>
      <c r="I726" t="s">
        <v>3921</v>
      </c>
      <c r="J726" t="s">
        <v>3921</v>
      </c>
      <c r="K726" t="s">
        <v>3922</v>
      </c>
      <c r="L726" t="s">
        <v>146</v>
      </c>
      <c r="M726" t="s">
        <v>147</v>
      </c>
      <c r="N726">
        <v>-14400000</v>
      </c>
      <c r="O726" t="s">
        <v>148</v>
      </c>
      <c r="P726" t="b">
        <v>0</v>
      </c>
      <c r="Q726">
        <v>11.479979999999999</v>
      </c>
      <c r="R726">
        <v>1.0995097</v>
      </c>
      <c r="S726">
        <v>1589486401</v>
      </c>
      <c r="T726">
        <v>1055.58</v>
      </c>
      <c r="U726">
        <v>1061.6500000000001</v>
      </c>
      <c r="V726" t="s">
        <v>3923</v>
      </c>
      <c r="W726">
        <v>1023.06</v>
      </c>
      <c r="X726">
        <v>226083</v>
      </c>
      <c r="Y726">
        <v>1044.0999999999999</v>
      </c>
      <c r="Z726">
        <v>825</v>
      </c>
      <c r="AA726">
        <v>1056</v>
      </c>
      <c r="AB726">
        <v>8</v>
      </c>
      <c r="AC726">
        <v>11</v>
      </c>
      <c r="AD726" t="s">
        <v>164</v>
      </c>
      <c r="AE726" t="s">
        <v>48</v>
      </c>
      <c r="AF726">
        <v>1029.69</v>
      </c>
      <c r="AG726">
        <v>346437</v>
      </c>
      <c r="AH726">
        <v>264112</v>
      </c>
      <c r="AI726">
        <v>370.66998000000001</v>
      </c>
      <c r="AJ726">
        <v>0.54119519999999999</v>
      </c>
      <c r="AK726" t="s">
        <v>3924</v>
      </c>
      <c r="AL726">
        <v>-218.83008000000001</v>
      </c>
      <c r="AM726">
        <v>-0.1717109</v>
      </c>
      <c r="AN726">
        <v>684.91</v>
      </c>
      <c r="AO726">
        <v>1274.4100000000001</v>
      </c>
      <c r="AQ726">
        <v>1590510600</v>
      </c>
      <c r="AR726">
        <v>1590510600</v>
      </c>
      <c r="AS726">
        <v>1590510600</v>
      </c>
      <c r="AU726">
        <v>16.102695000000001</v>
      </c>
      <c r="AW726" t="s">
        <v>6313</v>
      </c>
      <c r="AX726">
        <v>65.552999999999997</v>
      </c>
      <c r="AY726">
        <v>23352400</v>
      </c>
      <c r="AZ726">
        <v>-72.850999999999999</v>
      </c>
      <c r="BA726">
        <v>966.04660000000001</v>
      </c>
      <c r="BB726">
        <v>89.533389999999997</v>
      </c>
      <c r="BC726">
        <v>9.2680189999999996E-2</v>
      </c>
      <c r="BD726">
        <v>1072.787</v>
      </c>
      <c r="BE726">
        <v>-17.207031000000001</v>
      </c>
      <c r="BF726">
        <v>-1.6039560000000001E-2</v>
      </c>
      <c r="BG726">
        <v>24650326016</v>
      </c>
      <c r="BH726">
        <v>-14.489573999999999</v>
      </c>
      <c r="BI726">
        <v>15</v>
      </c>
      <c r="BJ726">
        <v>0</v>
      </c>
      <c r="BK726" t="b">
        <v>0</v>
      </c>
      <c r="BL726">
        <v>2</v>
      </c>
      <c r="BM726">
        <v>670602600000</v>
      </c>
      <c r="BN726" t="s">
        <v>3361</v>
      </c>
    </row>
    <row r="727" spans="1:66" x14ac:dyDescent="0.2">
      <c r="A727" t="s">
        <v>3362</v>
      </c>
      <c r="C727" t="s">
        <v>142</v>
      </c>
      <c r="D727" t="s">
        <v>143</v>
      </c>
      <c r="E727" t="s">
        <v>162</v>
      </c>
      <c r="F727" t="b">
        <v>1</v>
      </c>
      <c r="G727" t="s">
        <v>48</v>
      </c>
      <c r="H727" t="s">
        <v>163</v>
      </c>
      <c r="I727" t="s">
        <v>3925</v>
      </c>
      <c r="J727" t="s">
        <v>3925</v>
      </c>
      <c r="K727" t="s">
        <v>3926</v>
      </c>
      <c r="L727" t="s">
        <v>146</v>
      </c>
      <c r="M727" t="s">
        <v>147</v>
      </c>
      <c r="N727">
        <v>-14400000</v>
      </c>
      <c r="O727" t="s">
        <v>148</v>
      </c>
      <c r="P727" t="b">
        <v>0</v>
      </c>
      <c r="Q727">
        <v>0.80000305000000005</v>
      </c>
      <c r="R727">
        <v>0.52959292999999996</v>
      </c>
      <c r="S727">
        <v>1589486401</v>
      </c>
      <c r="T727">
        <v>151.86000000000001</v>
      </c>
      <c r="U727">
        <v>151.86000000000001</v>
      </c>
      <c r="V727" t="s">
        <v>6279</v>
      </c>
      <c r="W727">
        <v>145.15</v>
      </c>
      <c r="X727">
        <v>1619745</v>
      </c>
      <c r="Y727">
        <v>151.06</v>
      </c>
      <c r="Z727">
        <v>146.78</v>
      </c>
      <c r="AA727">
        <v>177</v>
      </c>
      <c r="AB727">
        <v>9</v>
      </c>
      <c r="AC727">
        <v>8</v>
      </c>
      <c r="AD727" t="s">
        <v>164</v>
      </c>
      <c r="AE727" t="s">
        <v>48</v>
      </c>
      <c r="AF727">
        <v>148.52000000000001</v>
      </c>
      <c r="AG727">
        <v>1303800</v>
      </c>
      <c r="AH727">
        <v>1339025</v>
      </c>
      <c r="AI727">
        <v>33.690002</v>
      </c>
      <c r="AJ727">
        <v>0.28509778000000002</v>
      </c>
      <c r="AK727" t="s">
        <v>3927</v>
      </c>
      <c r="AL727">
        <v>-77.539990000000003</v>
      </c>
      <c r="AM727">
        <v>-0.33801219999999998</v>
      </c>
      <c r="AN727">
        <v>118.17</v>
      </c>
      <c r="AO727">
        <v>229.4</v>
      </c>
      <c r="AP727">
        <v>1586908800</v>
      </c>
      <c r="AQ727">
        <v>1588795800</v>
      </c>
      <c r="AR727">
        <v>1596034740</v>
      </c>
      <c r="AS727">
        <v>1596470400</v>
      </c>
      <c r="AT727">
        <v>6.15</v>
      </c>
      <c r="AU727">
        <v>27.171227999999999</v>
      </c>
      <c r="AV727">
        <v>4.07123E-2</v>
      </c>
      <c r="AW727" t="s">
        <v>6313</v>
      </c>
      <c r="AX727">
        <v>5.5890000000000004</v>
      </c>
      <c r="AY727">
        <v>140731008</v>
      </c>
      <c r="AZ727">
        <v>77.697000000000003</v>
      </c>
      <c r="BA727">
        <v>156.37257</v>
      </c>
      <c r="BB727">
        <v>-4.5125732000000003</v>
      </c>
      <c r="BC727">
        <v>-2.8857830000000001E-2</v>
      </c>
      <c r="BD727">
        <v>194.96514999999999</v>
      </c>
      <c r="BE727">
        <v>-43.105150000000002</v>
      </c>
      <c r="BF727">
        <v>-0.22109155</v>
      </c>
      <c r="BG727">
        <v>21371410432</v>
      </c>
      <c r="BH727">
        <v>1.9545157</v>
      </c>
      <c r="BI727">
        <v>15</v>
      </c>
      <c r="BJ727">
        <v>0</v>
      </c>
      <c r="BK727" t="b">
        <v>0</v>
      </c>
      <c r="BL727">
        <v>2</v>
      </c>
      <c r="BM727">
        <v>763396200000</v>
      </c>
      <c r="BN727" t="s">
        <v>3362</v>
      </c>
    </row>
    <row r="728" spans="1:66" x14ac:dyDescent="0.2">
      <c r="A728" t="s">
        <v>3363</v>
      </c>
      <c r="C728" t="s">
        <v>142</v>
      </c>
      <c r="D728" t="s">
        <v>143</v>
      </c>
      <c r="E728" t="s">
        <v>162</v>
      </c>
      <c r="F728" t="b">
        <v>1</v>
      </c>
      <c r="G728" t="s">
        <v>48</v>
      </c>
      <c r="H728" t="s">
        <v>163</v>
      </c>
      <c r="I728" t="s">
        <v>3928</v>
      </c>
      <c r="J728" t="s">
        <v>3928</v>
      </c>
      <c r="K728" t="s">
        <v>3929</v>
      </c>
      <c r="L728" t="s">
        <v>146</v>
      </c>
      <c r="M728" t="s">
        <v>147</v>
      </c>
      <c r="N728">
        <v>-14400000</v>
      </c>
      <c r="O728" t="s">
        <v>148</v>
      </c>
      <c r="P728" t="b">
        <v>0</v>
      </c>
      <c r="Q728">
        <v>-4.0000915999999997E-2</v>
      </c>
      <c r="R728">
        <v>-3.9116874000000003E-2</v>
      </c>
      <c r="S728">
        <v>1589486401</v>
      </c>
      <c r="T728">
        <v>102.22</v>
      </c>
      <c r="U728">
        <v>102.26</v>
      </c>
      <c r="V728" t="s">
        <v>3930</v>
      </c>
      <c r="W728">
        <v>98.84</v>
      </c>
      <c r="X728">
        <v>443645</v>
      </c>
      <c r="Y728">
        <v>102.26</v>
      </c>
      <c r="Z728">
        <v>98.01</v>
      </c>
      <c r="AA728">
        <v>0</v>
      </c>
      <c r="AB728">
        <v>14</v>
      </c>
      <c r="AC728">
        <v>9</v>
      </c>
      <c r="AD728" t="s">
        <v>164</v>
      </c>
      <c r="AE728" t="s">
        <v>48</v>
      </c>
      <c r="AF728">
        <v>101.23</v>
      </c>
      <c r="AG728">
        <v>680848</v>
      </c>
      <c r="AH728">
        <v>457887</v>
      </c>
      <c r="AI728">
        <v>25.260002</v>
      </c>
      <c r="AJ728">
        <v>0.32822247999999998</v>
      </c>
      <c r="AK728" t="s">
        <v>3931</v>
      </c>
      <c r="AL728">
        <v>-38.869995000000003</v>
      </c>
      <c r="AM728">
        <v>-0.27549787999999997</v>
      </c>
      <c r="AN728">
        <v>76.959999999999994</v>
      </c>
      <c r="AO728">
        <v>141.09</v>
      </c>
      <c r="AP728">
        <v>1592352000</v>
      </c>
      <c r="AQ728">
        <v>1588157100</v>
      </c>
      <c r="AR728">
        <v>1595328300</v>
      </c>
      <c r="AS728">
        <v>1595861100</v>
      </c>
      <c r="AT728">
        <v>2.3199999999999998</v>
      </c>
      <c r="AU728">
        <v>14.851082999999999</v>
      </c>
      <c r="AV728">
        <v>2.2687268E-2</v>
      </c>
      <c r="AW728" t="s">
        <v>6313</v>
      </c>
      <c r="AX728">
        <v>6.883</v>
      </c>
      <c r="AY728">
        <v>83340000</v>
      </c>
      <c r="AZ728">
        <v>14.083</v>
      </c>
      <c r="BA728">
        <v>105.86057</v>
      </c>
      <c r="BB728">
        <v>-3.6405715999999999</v>
      </c>
      <c r="BC728">
        <v>-3.4390252000000003E-2</v>
      </c>
      <c r="BD728">
        <v>121.63594000000001</v>
      </c>
      <c r="BE728">
        <v>-19.415939999999999</v>
      </c>
      <c r="BF728">
        <v>-0.15962336999999999</v>
      </c>
      <c r="BG728">
        <v>8519014912</v>
      </c>
      <c r="BH728">
        <v>7.2583966000000002</v>
      </c>
      <c r="BI728">
        <v>15</v>
      </c>
      <c r="BJ728">
        <v>0</v>
      </c>
      <c r="BK728" t="b">
        <v>0</v>
      </c>
      <c r="BL728">
        <v>2</v>
      </c>
      <c r="BM728">
        <v>99153000000</v>
      </c>
      <c r="BN728" t="s">
        <v>3363</v>
      </c>
    </row>
    <row r="729" spans="1:66" x14ac:dyDescent="0.2">
      <c r="A729" t="s">
        <v>3364</v>
      </c>
    </row>
    <row r="730" spans="1:66" x14ac:dyDescent="0.2">
      <c r="A730" t="s">
        <v>3365</v>
      </c>
      <c r="C730" t="s">
        <v>142</v>
      </c>
      <c r="D730" t="s">
        <v>143</v>
      </c>
      <c r="E730" t="s">
        <v>162</v>
      </c>
      <c r="F730" t="b">
        <v>1</v>
      </c>
      <c r="G730" t="s">
        <v>48</v>
      </c>
      <c r="H730" t="s">
        <v>163</v>
      </c>
      <c r="I730" t="s">
        <v>3932</v>
      </c>
      <c r="J730" t="s">
        <v>3932</v>
      </c>
      <c r="K730" t="s">
        <v>3933</v>
      </c>
      <c r="L730" t="s">
        <v>146</v>
      </c>
      <c r="M730" t="s">
        <v>147</v>
      </c>
      <c r="N730">
        <v>-14400000</v>
      </c>
      <c r="O730" t="s">
        <v>148</v>
      </c>
      <c r="P730" t="b">
        <v>0</v>
      </c>
      <c r="Q730">
        <v>0.87000275000000005</v>
      </c>
      <c r="R730">
        <v>1.4222703000000001</v>
      </c>
      <c r="S730">
        <v>1589486401</v>
      </c>
      <c r="T730">
        <v>62.04</v>
      </c>
      <c r="U730">
        <v>62.18</v>
      </c>
      <c r="V730" t="s">
        <v>6280</v>
      </c>
      <c r="W730">
        <v>59.79</v>
      </c>
      <c r="X730">
        <v>1396759</v>
      </c>
      <c r="Y730">
        <v>61.17</v>
      </c>
      <c r="Z730">
        <v>61.05</v>
      </c>
      <c r="AA730">
        <v>62.3</v>
      </c>
      <c r="AB730">
        <v>10</v>
      </c>
      <c r="AC730">
        <v>11</v>
      </c>
      <c r="AD730" t="s">
        <v>164</v>
      </c>
      <c r="AE730" t="s">
        <v>48</v>
      </c>
      <c r="AF730">
        <v>60.86</v>
      </c>
      <c r="AG730">
        <v>2677329</v>
      </c>
      <c r="AH730">
        <v>2281012</v>
      </c>
      <c r="AI730">
        <v>10.780003000000001</v>
      </c>
      <c r="AJ730">
        <v>0.21030049000000001</v>
      </c>
      <c r="AK730" t="s">
        <v>3934</v>
      </c>
      <c r="AL730">
        <v>-20.779999</v>
      </c>
      <c r="AM730">
        <v>-0.25090557000000002</v>
      </c>
      <c r="AN730">
        <v>51.26</v>
      </c>
      <c r="AO730">
        <v>82.82</v>
      </c>
      <c r="AP730">
        <v>1592179200</v>
      </c>
      <c r="AQ730">
        <v>1588845625</v>
      </c>
      <c r="AR730">
        <v>1596126600</v>
      </c>
      <c r="AS730">
        <v>1596472200</v>
      </c>
      <c r="AT730">
        <v>0.6</v>
      </c>
      <c r="AU730">
        <v>44.44126</v>
      </c>
      <c r="AV730">
        <v>9.8087299999999999E-3</v>
      </c>
      <c r="AW730" t="s">
        <v>6313</v>
      </c>
      <c r="AX730">
        <v>1.3959999999999999</v>
      </c>
      <c r="AY730">
        <v>326001984</v>
      </c>
      <c r="AZ730">
        <v>8.2989999999999995</v>
      </c>
      <c r="BA730">
        <v>65.68486</v>
      </c>
      <c r="BB730">
        <v>-3.6448592999999998</v>
      </c>
      <c r="BC730">
        <v>-5.5490100000000001E-2</v>
      </c>
      <c r="BD730">
        <v>67.721159999999998</v>
      </c>
      <c r="BE730">
        <v>-5.6811600000000002</v>
      </c>
      <c r="BF730">
        <v>-8.3890469999999995E-2</v>
      </c>
      <c r="BG730">
        <v>20225163264</v>
      </c>
      <c r="BH730">
        <v>7.4756</v>
      </c>
      <c r="BI730">
        <v>15</v>
      </c>
      <c r="BJ730">
        <v>0</v>
      </c>
      <c r="BK730" t="b">
        <v>0</v>
      </c>
      <c r="BL730">
        <v>2</v>
      </c>
      <c r="BM730">
        <v>99153000000</v>
      </c>
      <c r="BN730" t="s">
        <v>3365</v>
      </c>
    </row>
    <row r="731" spans="1:66" x14ac:dyDescent="0.2">
      <c r="A731" t="s">
        <v>3366</v>
      </c>
      <c r="C731" t="s">
        <v>142</v>
      </c>
      <c r="D731" t="s">
        <v>143</v>
      </c>
      <c r="E731" t="s">
        <v>162</v>
      </c>
      <c r="F731" t="b">
        <v>1</v>
      </c>
      <c r="G731" t="s">
        <v>48</v>
      </c>
      <c r="H731" t="s">
        <v>163</v>
      </c>
      <c r="I731" t="s">
        <v>3935</v>
      </c>
      <c r="J731" t="s">
        <v>3935</v>
      </c>
      <c r="K731" t="s">
        <v>3936</v>
      </c>
      <c r="L731" t="s">
        <v>146</v>
      </c>
      <c r="M731" t="s">
        <v>147</v>
      </c>
      <c r="N731">
        <v>-14400000</v>
      </c>
      <c r="O731" t="s">
        <v>148</v>
      </c>
      <c r="P731" t="b">
        <v>0</v>
      </c>
      <c r="Q731">
        <v>0.83999824999999995</v>
      </c>
      <c r="R731">
        <v>4.0249075999999997</v>
      </c>
      <c r="S731">
        <v>1589486402</v>
      </c>
      <c r="T731">
        <v>21.71</v>
      </c>
      <c r="U731">
        <v>21.79</v>
      </c>
      <c r="V731" t="s">
        <v>3937</v>
      </c>
      <c r="W731">
        <v>20.100000000000001</v>
      </c>
      <c r="X731">
        <v>88359139</v>
      </c>
      <c r="Y731">
        <v>20.87</v>
      </c>
      <c r="Z731">
        <v>21.71</v>
      </c>
      <c r="AA731">
        <v>21.77</v>
      </c>
      <c r="AB731">
        <v>31</v>
      </c>
      <c r="AC731">
        <v>31</v>
      </c>
      <c r="AD731" t="s">
        <v>164</v>
      </c>
      <c r="AE731" t="s">
        <v>48</v>
      </c>
      <c r="AF731">
        <v>20.29</v>
      </c>
      <c r="AG731">
        <v>93530175</v>
      </c>
      <c r="AH731">
        <v>66914775</v>
      </c>
      <c r="AI731">
        <v>3.7599982999999999</v>
      </c>
      <c r="AJ731">
        <v>0.20947064000000001</v>
      </c>
      <c r="AK731" t="s">
        <v>3938</v>
      </c>
      <c r="AL731">
        <v>-14.010002</v>
      </c>
      <c r="AM731">
        <v>-0.39221728</v>
      </c>
      <c r="AN731">
        <v>17.95</v>
      </c>
      <c r="AO731">
        <v>35.72</v>
      </c>
      <c r="AP731">
        <v>1593129600</v>
      </c>
      <c r="AQ731">
        <v>1594896300</v>
      </c>
      <c r="AR731">
        <v>1594896300</v>
      </c>
      <c r="AS731">
        <v>1594896300</v>
      </c>
      <c r="AT731">
        <v>0.69</v>
      </c>
      <c r="AU731">
        <v>8.8252030000000001</v>
      </c>
      <c r="AV731">
        <v>3.3061809999999997E-2</v>
      </c>
      <c r="AW731" t="s">
        <v>6313</v>
      </c>
      <c r="AX731">
        <v>2.46</v>
      </c>
      <c r="AY731">
        <v>8675609600</v>
      </c>
      <c r="AZ731">
        <v>27.835999999999999</v>
      </c>
      <c r="BA731">
        <v>22.428000000000001</v>
      </c>
      <c r="BB731">
        <v>-0.71800039999999998</v>
      </c>
      <c r="BC731">
        <v>-3.2013572999999997E-2</v>
      </c>
      <c r="BD731">
        <v>29.452100000000002</v>
      </c>
      <c r="BE731">
        <v>-7.7421017000000001</v>
      </c>
      <c r="BF731">
        <v>-0.26287094</v>
      </c>
      <c r="BG731">
        <v>188347482112</v>
      </c>
      <c r="BH731">
        <v>0.77992519999999999</v>
      </c>
      <c r="BI731">
        <v>15</v>
      </c>
      <c r="BJ731">
        <v>0</v>
      </c>
      <c r="BK731" t="b">
        <v>0</v>
      </c>
      <c r="BL731">
        <v>2</v>
      </c>
      <c r="BM731">
        <v>99153000000</v>
      </c>
      <c r="BN731" t="s">
        <v>3366</v>
      </c>
    </row>
    <row r="732" spans="1:66" x14ac:dyDescent="0.2">
      <c r="A732" t="s">
        <v>3367</v>
      </c>
      <c r="C732" t="s">
        <v>142</v>
      </c>
      <c r="D732" t="s">
        <v>143</v>
      </c>
      <c r="E732" t="s">
        <v>162</v>
      </c>
      <c r="F732" t="b">
        <v>1</v>
      </c>
      <c r="G732" t="s">
        <v>48</v>
      </c>
      <c r="H732" t="s">
        <v>163</v>
      </c>
      <c r="I732" t="s">
        <v>3939</v>
      </c>
      <c r="J732" t="s">
        <v>3939</v>
      </c>
      <c r="K732" t="s">
        <v>3940</v>
      </c>
      <c r="L732" t="s">
        <v>146</v>
      </c>
      <c r="M732" t="s">
        <v>147</v>
      </c>
      <c r="N732">
        <v>-14400000</v>
      </c>
      <c r="O732" t="s">
        <v>148</v>
      </c>
      <c r="P732" t="b">
        <v>0</v>
      </c>
      <c r="Q732">
        <v>1.3699950999999999</v>
      </c>
      <c r="R732">
        <v>1.6013968999999999</v>
      </c>
      <c r="S732">
        <v>1589486401</v>
      </c>
      <c r="T732">
        <v>86.92</v>
      </c>
      <c r="U732">
        <v>87.24</v>
      </c>
      <c r="V732" t="s">
        <v>3941</v>
      </c>
      <c r="W732">
        <v>84.29</v>
      </c>
      <c r="X732">
        <v>4190014</v>
      </c>
      <c r="Y732">
        <v>85.55</v>
      </c>
      <c r="Z732">
        <v>85.36</v>
      </c>
      <c r="AA732">
        <v>86.8</v>
      </c>
      <c r="AB732">
        <v>14</v>
      </c>
      <c r="AC732">
        <v>31</v>
      </c>
      <c r="AD732" t="s">
        <v>164</v>
      </c>
      <c r="AE732" t="s">
        <v>48</v>
      </c>
      <c r="AF732">
        <v>84.49</v>
      </c>
      <c r="AG732">
        <v>3459745</v>
      </c>
      <c r="AH732">
        <v>2470375</v>
      </c>
      <c r="AI732">
        <v>17.82</v>
      </c>
      <c r="AJ732">
        <v>0.25788713000000002</v>
      </c>
      <c r="AK732" t="s">
        <v>3942</v>
      </c>
      <c r="AL732">
        <v>-8.2700040000000001</v>
      </c>
      <c r="AM732">
        <v>-8.6878919999999998E-2</v>
      </c>
      <c r="AN732">
        <v>69.099999999999994</v>
      </c>
      <c r="AO732">
        <v>95.19</v>
      </c>
      <c r="AP732">
        <v>1593561600</v>
      </c>
      <c r="AQ732">
        <v>1588245300</v>
      </c>
      <c r="AR732">
        <v>1595521800</v>
      </c>
      <c r="AS732">
        <v>1595867400</v>
      </c>
      <c r="AT732">
        <v>0.88</v>
      </c>
      <c r="AU732">
        <v>45.555553000000003</v>
      </c>
      <c r="AV732">
        <v>1.02863815E-2</v>
      </c>
      <c r="AW732" t="s">
        <v>6313</v>
      </c>
      <c r="AX732">
        <v>1.9079999999999999</v>
      </c>
      <c r="AY732">
        <v>508836000</v>
      </c>
      <c r="AZ732">
        <v>15.144</v>
      </c>
      <c r="BA732">
        <v>87.074569999999994</v>
      </c>
      <c r="BB732">
        <v>-0.15457153000000001</v>
      </c>
      <c r="BC732">
        <v>-1.7751628000000001E-3</v>
      </c>
      <c r="BD732">
        <v>85.048119999999997</v>
      </c>
      <c r="BE732">
        <v>1.8718796</v>
      </c>
      <c r="BF732">
        <v>2.2009652000000001E-2</v>
      </c>
      <c r="BG732">
        <v>44228022272</v>
      </c>
      <c r="BH732">
        <v>5.7395670000000001</v>
      </c>
      <c r="BI732">
        <v>15</v>
      </c>
      <c r="BJ732">
        <v>0</v>
      </c>
      <c r="BK732" t="b">
        <v>0</v>
      </c>
      <c r="BL732">
        <v>2</v>
      </c>
      <c r="BM732">
        <v>373041000000</v>
      </c>
      <c r="BN732" t="s">
        <v>3367</v>
      </c>
    </row>
    <row r="733" spans="1:66" x14ac:dyDescent="0.2">
      <c r="A733" t="s">
        <v>3368</v>
      </c>
    </row>
    <row r="734" spans="1:66" x14ac:dyDescent="0.2">
      <c r="A734" t="s">
        <v>598</v>
      </c>
      <c r="C734" t="s">
        <v>142</v>
      </c>
      <c r="D734" t="s">
        <v>143</v>
      </c>
      <c r="E734" t="s">
        <v>162</v>
      </c>
      <c r="F734" t="b">
        <v>1</v>
      </c>
      <c r="G734" t="s">
        <v>48</v>
      </c>
      <c r="H734" t="s">
        <v>163</v>
      </c>
      <c r="I734" t="s">
        <v>716</v>
      </c>
      <c r="J734" t="s">
        <v>716</v>
      </c>
      <c r="K734" t="s">
        <v>717</v>
      </c>
      <c r="L734" t="s">
        <v>146</v>
      </c>
      <c r="M734" t="s">
        <v>147</v>
      </c>
      <c r="N734">
        <v>-14400000</v>
      </c>
      <c r="O734" t="s">
        <v>148</v>
      </c>
      <c r="P734" t="b">
        <v>0</v>
      </c>
      <c r="Q734">
        <v>-3.2200012</v>
      </c>
      <c r="R734">
        <v>-1.2293835</v>
      </c>
      <c r="S734">
        <v>1589486401</v>
      </c>
      <c r="T734">
        <v>258.7</v>
      </c>
      <c r="U734">
        <v>259.97000000000003</v>
      </c>
      <c r="V734" t="s">
        <v>3009</v>
      </c>
      <c r="W734">
        <v>255.04</v>
      </c>
      <c r="X734">
        <v>1248198</v>
      </c>
      <c r="Y734">
        <v>261.92</v>
      </c>
      <c r="Z734">
        <v>0</v>
      </c>
      <c r="AA734">
        <v>270</v>
      </c>
      <c r="AB734">
        <v>9</v>
      </c>
      <c r="AC734">
        <v>8</v>
      </c>
      <c r="AD734" t="s">
        <v>164</v>
      </c>
      <c r="AE734" t="s">
        <v>48</v>
      </c>
      <c r="AF734">
        <v>259.44</v>
      </c>
      <c r="AG734">
        <v>2196653</v>
      </c>
      <c r="AH734">
        <v>1233887</v>
      </c>
      <c r="AI734">
        <v>60.950012000000001</v>
      </c>
      <c r="AJ734">
        <v>0.30821749999999998</v>
      </c>
      <c r="AK734" t="s">
        <v>718</v>
      </c>
      <c r="AL734">
        <v>-28.019988999999999</v>
      </c>
      <c r="AM734">
        <v>-9.7725964999999998E-2</v>
      </c>
      <c r="AN734">
        <v>197.75</v>
      </c>
      <c r="AO734">
        <v>286.72000000000003</v>
      </c>
      <c r="AP734">
        <v>1593475200</v>
      </c>
      <c r="AQ734">
        <v>1588845608</v>
      </c>
      <c r="AR734">
        <v>1596558600</v>
      </c>
      <c r="AS734">
        <v>1597077000</v>
      </c>
      <c r="AT734">
        <v>3.12</v>
      </c>
      <c r="AU734">
        <v>76.994060000000005</v>
      </c>
      <c r="AV734">
        <v>1.1912033000000001E-2</v>
      </c>
      <c r="AW734" t="s">
        <v>6313</v>
      </c>
      <c r="AX734">
        <v>3.36</v>
      </c>
      <c r="AY734">
        <v>282876000</v>
      </c>
      <c r="AZ734">
        <v>77.081999999999994</v>
      </c>
      <c r="BA734">
        <v>250.44315</v>
      </c>
      <c r="BB734">
        <v>8.2568660000000005</v>
      </c>
      <c r="BC734">
        <v>3.2969024E-2</v>
      </c>
      <c r="BD734">
        <v>254.77593999999999</v>
      </c>
      <c r="BE734">
        <v>3.9240723000000002</v>
      </c>
      <c r="BF734">
        <v>1.5402051999999999E-2</v>
      </c>
      <c r="BG734">
        <v>73180020736</v>
      </c>
      <c r="BH734">
        <v>3.3561664000000002</v>
      </c>
      <c r="BI734">
        <v>15</v>
      </c>
      <c r="BJ734">
        <v>0</v>
      </c>
      <c r="BK734" t="b">
        <v>0</v>
      </c>
      <c r="BL734">
        <v>2</v>
      </c>
      <c r="BM734">
        <v>99153000000</v>
      </c>
      <c r="BN734" t="s">
        <v>598</v>
      </c>
    </row>
    <row r="735" spans="1:66" x14ac:dyDescent="0.2">
      <c r="A735" t="s">
        <v>3369</v>
      </c>
      <c r="C735" t="s">
        <v>142</v>
      </c>
      <c r="D735" t="s">
        <v>143</v>
      </c>
      <c r="E735" t="s">
        <v>162</v>
      </c>
      <c r="F735" t="b">
        <v>0</v>
      </c>
      <c r="P735" t="b">
        <v>0</v>
      </c>
      <c r="BK735" t="b">
        <v>0</v>
      </c>
      <c r="BL735">
        <v>2</v>
      </c>
      <c r="BN735" t="s">
        <v>3369</v>
      </c>
    </row>
    <row r="736" spans="1:66" x14ac:dyDescent="0.2">
      <c r="A736" t="s">
        <v>3370</v>
      </c>
      <c r="C736" t="s">
        <v>142</v>
      </c>
      <c r="D736" t="s">
        <v>143</v>
      </c>
      <c r="E736" t="s">
        <v>162</v>
      </c>
      <c r="F736" t="b">
        <v>1</v>
      </c>
      <c r="G736" t="s">
        <v>48</v>
      </c>
      <c r="H736" t="s">
        <v>163</v>
      </c>
      <c r="I736" t="s">
        <v>3943</v>
      </c>
      <c r="J736" t="s">
        <v>3943</v>
      </c>
      <c r="K736" t="s">
        <v>3944</v>
      </c>
      <c r="L736" t="s">
        <v>146</v>
      </c>
      <c r="M736" t="s">
        <v>147</v>
      </c>
      <c r="N736">
        <v>-14400000</v>
      </c>
      <c r="O736" t="s">
        <v>148</v>
      </c>
      <c r="P736" t="b">
        <v>0</v>
      </c>
      <c r="Q736">
        <v>2.1600036999999999</v>
      </c>
      <c r="R736">
        <v>2.8788532999999998</v>
      </c>
      <c r="S736">
        <v>1589486401</v>
      </c>
      <c r="T736">
        <v>77.19</v>
      </c>
      <c r="U736">
        <v>77.72</v>
      </c>
      <c r="V736" t="s">
        <v>3945</v>
      </c>
      <c r="W736">
        <v>73.59</v>
      </c>
      <c r="X736">
        <v>2461954</v>
      </c>
      <c r="Y736">
        <v>75.03</v>
      </c>
      <c r="Z736">
        <v>0</v>
      </c>
      <c r="AA736">
        <v>0</v>
      </c>
      <c r="AB736">
        <v>8</v>
      </c>
      <c r="AC736">
        <v>11</v>
      </c>
      <c r="AD736" t="s">
        <v>164</v>
      </c>
      <c r="AE736" t="s">
        <v>48</v>
      </c>
      <c r="AF736">
        <v>74.27</v>
      </c>
      <c r="AG736">
        <v>3038427</v>
      </c>
      <c r="AH736">
        <v>1821787</v>
      </c>
      <c r="AI736">
        <v>29.080002</v>
      </c>
      <c r="AJ736">
        <v>0.60444819999999999</v>
      </c>
      <c r="AK736" t="s">
        <v>3946</v>
      </c>
      <c r="AL736">
        <v>-14.799994999999999</v>
      </c>
      <c r="AM736">
        <v>-0.160887</v>
      </c>
      <c r="AN736">
        <v>48.11</v>
      </c>
      <c r="AO736">
        <v>91.99</v>
      </c>
      <c r="AP736">
        <v>1586390400</v>
      </c>
      <c r="AQ736">
        <v>1590058800</v>
      </c>
      <c r="AR736">
        <v>1590058800</v>
      </c>
      <c r="AS736">
        <v>1590058800</v>
      </c>
      <c r="AT736">
        <v>2.0499999999999998</v>
      </c>
      <c r="AU736">
        <v>13.424348</v>
      </c>
      <c r="AV736">
        <v>2.7322404000000002E-2</v>
      </c>
      <c r="AW736" t="s">
        <v>6313</v>
      </c>
      <c r="AX736">
        <v>5.75</v>
      </c>
      <c r="AY736">
        <v>257503008</v>
      </c>
      <c r="AZ736">
        <v>13.564</v>
      </c>
      <c r="BA736">
        <v>68.783714000000003</v>
      </c>
      <c r="BB736">
        <v>8.406288</v>
      </c>
      <c r="BC736">
        <v>0.12221335</v>
      </c>
      <c r="BD736">
        <v>77.335655000000003</v>
      </c>
      <c r="BE736">
        <v>-0.14565276999999999</v>
      </c>
      <c r="BF736">
        <v>-1.8833844E-3</v>
      </c>
      <c r="BG736">
        <v>19876657152</v>
      </c>
      <c r="BH736">
        <v>5.6907990000000002</v>
      </c>
      <c r="BI736">
        <v>15</v>
      </c>
      <c r="BJ736">
        <v>0</v>
      </c>
      <c r="BK736" t="b">
        <v>0</v>
      </c>
      <c r="BL736">
        <v>2</v>
      </c>
      <c r="BM736">
        <v>482682600000</v>
      </c>
      <c r="BN736" t="s">
        <v>3370</v>
      </c>
    </row>
    <row r="737" spans="1:66" x14ac:dyDescent="0.2">
      <c r="A737" t="s">
        <v>52</v>
      </c>
      <c r="C737" t="s">
        <v>142</v>
      </c>
      <c r="D737" t="s">
        <v>143</v>
      </c>
      <c r="E737" t="s">
        <v>162</v>
      </c>
      <c r="F737" t="b">
        <v>1</v>
      </c>
      <c r="G737" t="s">
        <v>48</v>
      </c>
      <c r="H737" t="s">
        <v>145</v>
      </c>
      <c r="I737" t="s">
        <v>205</v>
      </c>
      <c r="J737" t="s">
        <v>205</v>
      </c>
      <c r="K737" t="s">
        <v>313</v>
      </c>
      <c r="L737" t="s">
        <v>146</v>
      </c>
      <c r="M737" t="s">
        <v>147</v>
      </c>
      <c r="N737">
        <v>-14400000</v>
      </c>
      <c r="O737" t="s">
        <v>148</v>
      </c>
      <c r="P737" t="b">
        <v>0</v>
      </c>
      <c r="Q737">
        <v>0.86001587000000002</v>
      </c>
      <c r="R737">
        <v>0.27305558000000002</v>
      </c>
      <c r="S737">
        <v>1589486402</v>
      </c>
      <c r="T737">
        <v>315.82</v>
      </c>
      <c r="U737">
        <v>317.77999999999997</v>
      </c>
      <c r="V737" t="s">
        <v>1081</v>
      </c>
      <c r="W737">
        <v>311.14999999999998</v>
      </c>
      <c r="X737">
        <v>1167110</v>
      </c>
      <c r="Y737">
        <v>314.95999999999998</v>
      </c>
      <c r="Z737">
        <v>310.23</v>
      </c>
      <c r="AA737">
        <v>322.82</v>
      </c>
      <c r="AB737">
        <v>9</v>
      </c>
      <c r="AC737">
        <v>18</v>
      </c>
      <c r="AD737" t="s">
        <v>149</v>
      </c>
      <c r="AE737" t="s">
        <v>48</v>
      </c>
      <c r="AF737">
        <v>311.14999999999998</v>
      </c>
      <c r="AG737">
        <v>2102575</v>
      </c>
      <c r="AH737">
        <v>1481625</v>
      </c>
      <c r="AI737">
        <v>100.04001</v>
      </c>
      <c r="AJ737">
        <v>0.46362039999999999</v>
      </c>
      <c r="AK737" t="s">
        <v>204</v>
      </c>
      <c r="AL737">
        <v>-59.169983000000002</v>
      </c>
      <c r="AM737">
        <v>-0.15779083999999999</v>
      </c>
      <c r="AN737">
        <v>215.78</v>
      </c>
      <c r="AO737">
        <v>374.99</v>
      </c>
      <c r="AQ737">
        <v>1587573000</v>
      </c>
      <c r="AR737">
        <v>1595349000</v>
      </c>
      <c r="AS737">
        <v>1595867400</v>
      </c>
      <c r="AU737">
        <v>9.7475310000000004</v>
      </c>
      <c r="AW737" t="s">
        <v>6313</v>
      </c>
      <c r="AX737">
        <v>32.4</v>
      </c>
      <c r="AY737">
        <v>166087008</v>
      </c>
      <c r="AZ737">
        <v>74.995999999999995</v>
      </c>
      <c r="BA737">
        <v>312.04230000000001</v>
      </c>
      <c r="BB737">
        <v>3.7777099999999999</v>
      </c>
      <c r="BC737">
        <v>1.2106403999999999E-2</v>
      </c>
      <c r="BD737">
        <v>302.64224000000002</v>
      </c>
      <c r="BE737">
        <v>13.177765000000001</v>
      </c>
      <c r="BF737">
        <v>4.3542385000000003E-2</v>
      </c>
      <c r="BG737">
        <v>51537723392</v>
      </c>
      <c r="BH737">
        <v>4.2111580000000002</v>
      </c>
      <c r="BI737">
        <v>15</v>
      </c>
      <c r="BJ737">
        <v>0</v>
      </c>
      <c r="BK737" t="b">
        <v>0</v>
      </c>
      <c r="BL737">
        <v>2</v>
      </c>
      <c r="BM737">
        <v>685114200000</v>
      </c>
      <c r="BN737" t="s">
        <v>52</v>
      </c>
    </row>
    <row r="738" spans="1:66" x14ac:dyDescent="0.2">
      <c r="A738" t="s">
        <v>3371</v>
      </c>
      <c r="C738" t="s">
        <v>142</v>
      </c>
      <c r="D738" t="s">
        <v>143</v>
      </c>
      <c r="E738" t="s">
        <v>162</v>
      </c>
      <c r="F738" t="b">
        <v>1</v>
      </c>
      <c r="G738" t="s">
        <v>48</v>
      </c>
      <c r="H738" t="s">
        <v>163</v>
      </c>
      <c r="I738" t="s">
        <v>3947</v>
      </c>
      <c r="J738" t="s">
        <v>3947</v>
      </c>
      <c r="K738" t="s">
        <v>3948</v>
      </c>
      <c r="L738" t="s">
        <v>146</v>
      </c>
      <c r="M738" t="s">
        <v>147</v>
      </c>
      <c r="N738">
        <v>-14400000</v>
      </c>
      <c r="O738" t="s">
        <v>148</v>
      </c>
      <c r="P738" t="b">
        <v>0</v>
      </c>
      <c r="Q738">
        <v>12.400024</v>
      </c>
      <c r="R738">
        <v>2.5524957000000001</v>
      </c>
      <c r="S738">
        <v>1589486401</v>
      </c>
      <c r="T738">
        <v>498.2</v>
      </c>
      <c r="U738">
        <v>500.14</v>
      </c>
      <c r="V738" t="s">
        <v>3949</v>
      </c>
      <c r="W738">
        <v>471.45</v>
      </c>
      <c r="X738">
        <v>8199114</v>
      </c>
      <c r="Y738">
        <v>485.8</v>
      </c>
      <c r="Z738">
        <v>495.01</v>
      </c>
      <c r="AA738">
        <v>508.02</v>
      </c>
      <c r="AB738">
        <v>13</v>
      </c>
      <c r="AC738">
        <v>9</v>
      </c>
      <c r="AD738" t="s">
        <v>164</v>
      </c>
      <c r="AE738" t="s">
        <v>48</v>
      </c>
      <c r="AF738">
        <v>481</v>
      </c>
      <c r="AG738">
        <v>1371583</v>
      </c>
      <c r="AH738">
        <v>3461975</v>
      </c>
      <c r="AI738">
        <v>174.22</v>
      </c>
      <c r="AJ738">
        <v>0.53774922999999997</v>
      </c>
      <c r="AK738" t="s">
        <v>3950</v>
      </c>
      <c r="AL738">
        <v>-78.609984999999995</v>
      </c>
      <c r="AM738">
        <v>-0.13628402000000001</v>
      </c>
      <c r="AN738">
        <v>323.98</v>
      </c>
      <c r="AO738">
        <v>576.80999999999995</v>
      </c>
      <c r="AP738">
        <v>1584921600</v>
      </c>
      <c r="AQ738">
        <v>1587031320</v>
      </c>
      <c r="AR738">
        <v>1595003400</v>
      </c>
      <c r="AS738">
        <v>1595349000</v>
      </c>
      <c r="AT738">
        <v>13.53</v>
      </c>
      <c r="AU738">
        <v>18.46416</v>
      </c>
      <c r="AV738">
        <v>2.7850967000000001E-2</v>
      </c>
      <c r="AW738" t="s">
        <v>6313</v>
      </c>
      <c r="AX738">
        <v>26.981999999999999</v>
      </c>
      <c r="AY738">
        <v>154276000</v>
      </c>
      <c r="AZ738">
        <v>216.155</v>
      </c>
      <c r="BA738">
        <v>468.07772999999997</v>
      </c>
      <c r="BB738">
        <v>30.122284000000001</v>
      </c>
      <c r="BC738">
        <v>6.4353170000000001E-2</v>
      </c>
      <c r="BD738">
        <v>487.01434</v>
      </c>
      <c r="BE738">
        <v>11.185669000000001</v>
      </c>
      <c r="BF738">
        <v>2.2967843000000002E-2</v>
      </c>
      <c r="BG738">
        <v>77270327296</v>
      </c>
      <c r="BH738">
        <v>2.3048277000000001</v>
      </c>
      <c r="BI738">
        <v>15</v>
      </c>
      <c r="BJ738">
        <v>0</v>
      </c>
      <c r="BK738" t="b">
        <v>0</v>
      </c>
      <c r="BL738">
        <v>2</v>
      </c>
      <c r="BM738">
        <v>938784600000</v>
      </c>
      <c r="BN738" t="s">
        <v>3371</v>
      </c>
    </row>
    <row r="739" spans="1:66" x14ac:dyDescent="0.2">
      <c r="A739" t="s">
        <v>3372</v>
      </c>
      <c r="C739" t="s">
        <v>142</v>
      </c>
      <c r="D739" t="s">
        <v>143</v>
      </c>
      <c r="E739" t="s">
        <v>162</v>
      </c>
      <c r="F739" t="b">
        <v>1</v>
      </c>
      <c r="G739" t="s">
        <v>48</v>
      </c>
      <c r="H739" t="s">
        <v>163</v>
      </c>
      <c r="I739" t="s">
        <v>3951</v>
      </c>
      <c r="J739" t="s">
        <v>3951</v>
      </c>
      <c r="K739" t="s">
        <v>3952</v>
      </c>
      <c r="L739" t="s">
        <v>146</v>
      </c>
      <c r="M739" t="s">
        <v>147</v>
      </c>
      <c r="N739">
        <v>-14400000</v>
      </c>
      <c r="O739" t="s">
        <v>148</v>
      </c>
      <c r="P739" t="b">
        <v>0</v>
      </c>
      <c r="Q739">
        <v>0.65999985000000005</v>
      </c>
      <c r="R739">
        <v>4.4867425000000001</v>
      </c>
      <c r="S739">
        <v>1589486401</v>
      </c>
      <c r="T739">
        <v>15.37</v>
      </c>
      <c r="U739">
        <v>15.45</v>
      </c>
      <c r="V739" t="s">
        <v>3953</v>
      </c>
      <c r="W739">
        <v>14.11</v>
      </c>
      <c r="X739">
        <v>2131143</v>
      </c>
      <c r="Y739">
        <v>14.71</v>
      </c>
      <c r="Z739">
        <v>14.2</v>
      </c>
      <c r="AA739">
        <v>0</v>
      </c>
      <c r="AB739">
        <v>12</v>
      </c>
      <c r="AC739">
        <v>12</v>
      </c>
      <c r="AD739" t="s">
        <v>164</v>
      </c>
      <c r="AE739" t="s">
        <v>48</v>
      </c>
      <c r="AF739">
        <v>14.41</v>
      </c>
      <c r="AG739">
        <v>3765646</v>
      </c>
      <c r="AH739">
        <v>2281612</v>
      </c>
      <c r="AI739">
        <v>4.08</v>
      </c>
      <c r="AJ739">
        <v>0.36138174000000001</v>
      </c>
      <c r="AK739" t="s">
        <v>3954</v>
      </c>
      <c r="AL739">
        <v>-14.250000999999999</v>
      </c>
      <c r="AM739">
        <v>-0.48109387999999997</v>
      </c>
      <c r="AN739">
        <v>11.29</v>
      </c>
      <c r="AO739">
        <v>29.62</v>
      </c>
      <c r="AP739">
        <v>1585699200</v>
      </c>
      <c r="AQ739">
        <v>1583443210</v>
      </c>
      <c r="AR739">
        <v>1591720200</v>
      </c>
      <c r="AS739">
        <v>1592238600</v>
      </c>
      <c r="AT739">
        <v>1.03</v>
      </c>
      <c r="AU739">
        <v>7.5417069999999997</v>
      </c>
      <c r="AV739">
        <v>7.0020390000000002E-2</v>
      </c>
      <c r="AW739" t="s">
        <v>6313</v>
      </c>
      <c r="AX739">
        <v>2.0379999999999998</v>
      </c>
      <c r="AY739">
        <v>192475008</v>
      </c>
      <c r="AZ739">
        <v>-1.6539999999999999</v>
      </c>
      <c r="BA739">
        <v>14.742286</v>
      </c>
      <c r="BB739">
        <v>0.62771416000000002</v>
      </c>
      <c r="BC739">
        <v>4.2579159999999998E-2</v>
      </c>
      <c r="BD739">
        <v>20.585000000000001</v>
      </c>
      <c r="BE739">
        <v>-5.2149989999999997</v>
      </c>
      <c r="BF739">
        <v>-0.2533398</v>
      </c>
      <c r="BG739">
        <v>2958340864</v>
      </c>
      <c r="BH739">
        <v>-9.2926234999999995</v>
      </c>
      <c r="BI739">
        <v>15</v>
      </c>
      <c r="BJ739">
        <v>0</v>
      </c>
      <c r="BK739" t="b">
        <v>0</v>
      </c>
      <c r="BL739">
        <v>2</v>
      </c>
      <c r="BM739">
        <v>99153000000</v>
      </c>
      <c r="BN739" t="s">
        <v>3372</v>
      </c>
    </row>
    <row r="740" spans="1:66" x14ac:dyDescent="0.2">
      <c r="A740" t="s">
        <v>2008</v>
      </c>
      <c r="C740" t="s">
        <v>142</v>
      </c>
      <c r="D740" t="s">
        <v>143</v>
      </c>
      <c r="E740" t="s">
        <v>162</v>
      </c>
      <c r="F740" t="b">
        <v>1</v>
      </c>
      <c r="G740" t="s">
        <v>48</v>
      </c>
      <c r="H740" t="s">
        <v>163</v>
      </c>
      <c r="I740" t="s">
        <v>2025</v>
      </c>
      <c r="J740" t="s">
        <v>2026</v>
      </c>
      <c r="K740" t="s">
        <v>2027</v>
      </c>
      <c r="L740" t="s">
        <v>146</v>
      </c>
      <c r="M740" t="s">
        <v>147</v>
      </c>
      <c r="N740">
        <v>-14400000</v>
      </c>
      <c r="O740" t="s">
        <v>148</v>
      </c>
      <c r="P740" t="b">
        <v>0</v>
      </c>
      <c r="Q740">
        <v>1.0199966</v>
      </c>
      <c r="R740">
        <v>0.83950340000000001</v>
      </c>
      <c r="S740">
        <v>1589486401</v>
      </c>
      <c r="T740">
        <v>122.52</v>
      </c>
      <c r="U740">
        <v>122.61</v>
      </c>
      <c r="V740" t="s">
        <v>2028</v>
      </c>
      <c r="W740">
        <v>113.89</v>
      </c>
      <c r="X740">
        <v>37325258</v>
      </c>
      <c r="Y740">
        <v>121.5</v>
      </c>
      <c r="Z740">
        <v>122.8</v>
      </c>
      <c r="AA740">
        <v>123.15</v>
      </c>
      <c r="AB740">
        <v>14</v>
      </c>
      <c r="AC740">
        <v>8</v>
      </c>
      <c r="AD740" t="s">
        <v>164</v>
      </c>
      <c r="AE740" t="s">
        <v>48</v>
      </c>
      <c r="AF740">
        <v>118.98</v>
      </c>
      <c r="AG740">
        <v>30819096</v>
      </c>
      <c r="AH740">
        <v>27321650</v>
      </c>
      <c r="AI740">
        <v>33.519996999999996</v>
      </c>
      <c r="AJ740">
        <v>0.37662917000000001</v>
      </c>
      <c r="AK740" t="s">
        <v>2029</v>
      </c>
      <c r="AL740">
        <v>-268.48</v>
      </c>
      <c r="AM740">
        <v>-0.68664959999999997</v>
      </c>
      <c r="AN740">
        <v>89</v>
      </c>
      <c r="AO740">
        <v>391</v>
      </c>
      <c r="AP740">
        <v>1583452800</v>
      </c>
      <c r="AQ740">
        <v>1588159804</v>
      </c>
      <c r="AR740">
        <v>1595435400</v>
      </c>
      <c r="AS740">
        <v>1595867400</v>
      </c>
      <c r="AT740">
        <v>8.2200000000000006</v>
      </c>
      <c r="AV740">
        <v>6.7654329999999999E-2</v>
      </c>
      <c r="AW740" t="s">
        <v>6313</v>
      </c>
      <c r="AX740">
        <v>-6.0350000000000001</v>
      </c>
      <c r="AY740">
        <v>564324992</v>
      </c>
      <c r="AZ740">
        <v>-17.126999999999999</v>
      </c>
      <c r="BA740">
        <v>137.94371000000001</v>
      </c>
      <c r="BB740">
        <v>-15.423714</v>
      </c>
      <c r="BC740">
        <v>-0.111811645</v>
      </c>
      <c r="BD740">
        <v>267.59179999999998</v>
      </c>
      <c r="BE740">
        <v>-145.07181</v>
      </c>
      <c r="BF740">
        <v>-0.54213845999999999</v>
      </c>
      <c r="BG740">
        <v>69141094400</v>
      </c>
      <c r="BH740">
        <v>-7.1536163999999998</v>
      </c>
      <c r="BI740">
        <v>15</v>
      </c>
      <c r="BJ740">
        <v>0</v>
      </c>
      <c r="BK740" t="b">
        <v>0</v>
      </c>
      <c r="BL740">
        <v>2</v>
      </c>
      <c r="BM740">
        <v>-252322200000</v>
      </c>
      <c r="BN740" t="s">
        <v>2008</v>
      </c>
    </row>
    <row r="741" spans="1:66" x14ac:dyDescent="0.2">
      <c r="A741" t="s">
        <v>3373</v>
      </c>
      <c r="C741" t="s">
        <v>142</v>
      </c>
      <c r="D741" t="s">
        <v>143</v>
      </c>
      <c r="E741" t="s">
        <v>162</v>
      </c>
      <c r="F741" t="b">
        <v>1</v>
      </c>
      <c r="G741" t="s">
        <v>48</v>
      </c>
      <c r="H741" t="s">
        <v>145</v>
      </c>
      <c r="I741" t="s">
        <v>3955</v>
      </c>
      <c r="J741" t="s">
        <v>3956</v>
      </c>
      <c r="K741" t="s">
        <v>3957</v>
      </c>
      <c r="L741" t="s">
        <v>146</v>
      </c>
      <c r="M741" t="s">
        <v>147</v>
      </c>
      <c r="N741">
        <v>-14400000</v>
      </c>
      <c r="O741" t="s">
        <v>148</v>
      </c>
      <c r="P741" t="b">
        <v>0</v>
      </c>
      <c r="Q741">
        <v>16.440062999999999</v>
      </c>
      <c r="R741">
        <v>1.2034568999999999</v>
      </c>
      <c r="S741">
        <v>1589486402</v>
      </c>
      <c r="T741">
        <v>1382.51</v>
      </c>
      <c r="U741">
        <v>1388.61</v>
      </c>
      <c r="V741" t="s">
        <v>3958</v>
      </c>
      <c r="W741">
        <v>1303.96</v>
      </c>
      <c r="X741">
        <v>708831</v>
      </c>
      <c r="Y741">
        <v>1366.07</v>
      </c>
      <c r="Z741">
        <v>0</v>
      </c>
      <c r="AA741">
        <v>1510</v>
      </c>
      <c r="AB741">
        <v>22</v>
      </c>
      <c r="AC741">
        <v>11</v>
      </c>
      <c r="AD741" t="s">
        <v>149</v>
      </c>
      <c r="AE741" t="s">
        <v>48</v>
      </c>
      <c r="AF741">
        <v>1348.74</v>
      </c>
      <c r="AG741">
        <v>703937</v>
      </c>
      <c r="AH741">
        <v>630737</v>
      </c>
      <c r="AI741">
        <v>275.21996999999999</v>
      </c>
      <c r="AJ741">
        <v>0.24855273999999999</v>
      </c>
      <c r="AK741" t="s">
        <v>3959</v>
      </c>
      <c r="AL741">
        <v>-711.49</v>
      </c>
      <c r="AM741">
        <v>-0.33977552999999999</v>
      </c>
      <c r="AN741">
        <v>1107.29</v>
      </c>
      <c r="AO741">
        <v>2094</v>
      </c>
      <c r="AQ741">
        <v>1588896000</v>
      </c>
      <c r="AR741">
        <v>1596672000</v>
      </c>
      <c r="AS741">
        <v>1597104000</v>
      </c>
      <c r="AU741">
        <v>17.247097</v>
      </c>
      <c r="AW741" t="s">
        <v>6313</v>
      </c>
      <c r="AX741">
        <v>80.159000000000006</v>
      </c>
      <c r="AY741">
        <v>40930900</v>
      </c>
      <c r="AZ741">
        <v>93.597999999999999</v>
      </c>
      <c r="BA741">
        <v>1385.8725999999999</v>
      </c>
      <c r="BB741">
        <v>-3.3625487999999999</v>
      </c>
      <c r="BC741">
        <v>-2.4263043999999999E-3</v>
      </c>
      <c r="BD741">
        <v>1737.1611</v>
      </c>
      <c r="BE741">
        <v>-354.65111999999999</v>
      </c>
      <c r="BF741">
        <v>-0.20415556000000001</v>
      </c>
      <c r="BG741">
        <v>56587378688</v>
      </c>
      <c r="BH741">
        <v>14.770721</v>
      </c>
      <c r="BI741">
        <v>15</v>
      </c>
      <c r="BJ741">
        <v>0</v>
      </c>
      <c r="BK741" t="b">
        <v>0</v>
      </c>
      <c r="BL741">
        <v>2</v>
      </c>
      <c r="BM741">
        <v>922890600000</v>
      </c>
      <c r="BN741" t="s">
        <v>3373</v>
      </c>
    </row>
    <row r="742" spans="1:66" x14ac:dyDescent="0.2">
      <c r="A742" t="s">
        <v>3374</v>
      </c>
      <c r="C742" t="s">
        <v>142</v>
      </c>
      <c r="D742" t="s">
        <v>143</v>
      </c>
      <c r="E742" t="s">
        <v>162</v>
      </c>
      <c r="F742" t="b">
        <v>1</v>
      </c>
      <c r="G742" t="s">
        <v>48</v>
      </c>
      <c r="H742" t="s">
        <v>163</v>
      </c>
      <c r="I742" t="s">
        <v>3960</v>
      </c>
      <c r="J742" t="s">
        <v>3960</v>
      </c>
      <c r="K742" t="s">
        <v>3961</v>
      </c>
      <c r="L742" t="s">
        <v>146</v>
      </c>
      <c r="M742" t="s">
        <v>147</v>
      </c>
      <c r="N742">
        <v>-14400000</v>
      </c>
      <c r="O742" t="s">
        <v>148</v>
      </c>
      <c r="P742" t="b">
        <v>0</v>
      </c>
      <c r="Q742">
        <v>1.4699993</v>
      </c>
      <c r="R742">
        <v>5.5808629999999999</v>
      </c>
      <c r="S742">
        <v>1589486401</v>
      </c>
      <c r="T742">
        <v>27.81</v>
      </c>
      <c r="U742">
        <v>27.83</v>
      </c>
      <c r="V742" t="s">
        <v>3962</v>
      </c>
      <c r="W742">
        <v>25.17</v>
      </c>
      <c r="X742">
        <v>5843720</v>
      </c>
      <c r="Y742">
        <v>26.34</v>
      </c>
      <c r="Z742">
        <v>24.24</v>
      </c>
      <c r="AA742">
        <v>27.9</v>
      </c>
      <c r="AB742">
        <v>12</v>
      </c>
      <c r="AC742">
        <v>8</v>
      </c>
      <c r="AD742" t="s">
        <v>164</v>
      </c>
      <c r="AE742" t="s">
        <v>48</v>
      </c>
      <c r="AF742">
        <v>25.48</v>
      </c>
      <c r="AG742">
        <v>4143954</v>
      </c>
      <c r="AH742">
        <v>4990912</v>
      </c>
      <c r="AI742">
        <v>10.809998999999999</v>
      </c>
      <c r="AJ742">
        <v>0.63588230000000001</v>
      </c>
      <c r="AK742" t="s">
        <v>3963</v>
      </c>
      <c r="AL742">
        <v>-18.789999000000002</v>
      </c>
      <c r="AM742">
        <v>-0.40321887000000001</v>
      </c>
      <c r="AN742">
        <v>17</v>
      </c>
      <c r="AO742">
        <v>46.6</v>
      </c>
      <c r="AP742">
        <v>1592179200</v>
      </c>
      <c r="AQ742">
        <v>1588761009</v>
      </c>
      <c r="AR742">
        <v>1595521800</v>
      </c>
      <c r="AS742">
        <v>1595867400</v>
      </c>
      <c r="AT742">
        <v>0.68</v>
      </c>
      <c r="AU742">
        <v>8.0121000000000002</v>
      </c>
      <c r="AV742">
        <v>2.5816248999999999E-2</v>
      </c>
      <c r="AW742" t="s">
        <v>6313</v>
      </c>
      <c r="AX742">
        <v>3.4710000000000001</v>
      </c>
      <c r="AY742">
        <v>207310000</v>
      </c>
      <c r="AZ742">
        <v>22.786999999999999</v>
      </c>
      <c r="BA742">
        <v>26.304856999999998</v>
      </c>
      <c r="BB742">
        <v>1.5051422000000001</v>
      </c>
      <c r="BC742">
        <v>5.7219173999999998E-2</v>
      </c>
      <c r="BD742">
        <v>34.922606999999999</v>
      </c>
      <c r="BE742">
        <v>-7.1126079999999998</v>
      </c>
      <c r="BF742">
        <v>-0.20366772999999999</v>
      </c>
      <c r="BG742">
        <v>5765291008</v>
      </c>
      <c r="BH742">
        <v>1.2204326000000001</v>
      </c>
      <c r="BI742">
        <v>15</v>
      </c>
      <c r="BJ742">
        <v>0</v>
      </c>
      <c r="BK742" t="b">
        <v>0</v>
      </c>
      <c r="BL742">
        <v>2</v>
      </c>
      <c r="BM742">
        <v>745248600000</v>
      </c>
      <c r="BN742" t="s">
        <v>3374</v>
      </c>
    </row>
    <row r="743" spans="1:66" x14ac:dyDescent="0.2">
      <c r="A743" t="s">
        <v>3375</v>
      </c>
      <c r="C743" t="s">
        <v>142</v>
      </c>
      <c r="D743" t="s">
        <v>143</v>
      </c>
      <c r="E743" t="s">
        <v>162</v>
      </c>
      <c r="F743" t="b">
        <v>1</v>
      </c>
      <c r="G743" t="s">
        <v>48</v>
      </c>
      <c r="H743" t="s">
        <v>163</v>
      </c>
      <c r="I743" t="s">
        <v>3964</v>
      </c>
      <c r="J743" t="s">
        <v>3964</v>
      </c>
      <c r="K743" t="s">
        <v>3965</v>
      </c>
      <c r="L743" t="s">
        <v>146</v>
      </c>
      <c r="M743" t="s">
        <v>147</v>
      </c>
      <c r="N743">
        <v>-14400000</v>
      </c>
      <c r="O743" t="s">
        <v>148</v>
      </c>
      <c r="P743" t="b">
        <v>0</v>
      </c>
      <c r="Q743">
        <v>1.8999938999999999</v>
      </c>
      <c r="R743">
        <v>2.5400987000000002</v>
      </c>
      <c r="S743">
        <v>1589486401</v>
      </c>
      <c r="T743">
        <v>76.7</v>
      </c>
      <c r="U743">
        <v>76.81</v>
      </c>
      <c r="V743" t="s">
        <v>6603</v>
      </c>
      <c r="W743">
        <v>71.569999999999993</v>
      </c>
      <c r="X743">
        <v>2834898</v>
      </c>
      <c r="Y743">
        <v>74.8</v>
      </c>
      <c r="Z743">
        <v>0</v>
      </c>
      <c r="AA743">
        <v>92</v>
      </c>
      <c r="AB743">
        <v>12</v>
      </c>
      <c r="AC743">
        <v>18</v>
      </c>
      <c r="AD743" t="s">
        <v>164</v>
      </c>
      <c r="AE743" t="s">
        <v>48</v>
      </c>
      <c r="AF743">
        <v>73.44</v>
      </c>
      <c r="AG743">
        <v>1519667</v>
      </c>
      <c r="AH743">
        <v>2121312</v>
      </c>
      <c r="AI743">
        <v>5.1299973000000003</v>
      </c>
      <c r="AJ743">
        <v>7.1678039999999998E-2</v>
      </c>
      <c r="AK743" t="s">
        <v>3966</v>
      </c>
      <c r="AL743">
        <v>-71.130004999999997</v>
      </c>
      <c r="AM743">
        <v>-0.48116081999999999</v>
      </c>
      <c r="AN743">
        <v>71.569999999999993</v>
      </c>
      <c r="AO743">
        <v>147.83000000000001</v>
      </c>
      <c r="AP743">
        <v>1588204800</v>
      </c>
      <c r="AQ743">
        <v>1588106940</v>
      </c>
      <c r="AR743">
        <v>1595948340</v>
      </c>
      <c r="AS743">
        <v>1596470400</v>
      </c>
      <c r="AT743">
        <v>3.86</v>
      </c>
      <c r="AU743">
        <v>13.057541000000001</v>
      </c>
      <c r="AV743">
        <v>5.1604274999999998E-2</v>
      </c>
      <c r="AW743" t="s">
        <v>6313</v>
      </c>
      <c r="AX743">
        <v>5.8739999999999997</v>
      </c>
      <c r="AY743">
        <v>155315008</v>
      </c>
      <c r="AZ743">
        <v>37.652000000000001</v>
      </c>
      <c r="BA743">
        <v>90.980860000000007</v>
      </c>
      <c r="BB743">
        <v>-14.280861</v>
      </c>
      <c r="BC743">
        <v>-0.15696555000000001</v>
      </c>
      <c r="BD743">
        <v>122.97935</v>
      </c>
      <c r="BE743">
        <v>-46.279350000000001</v>
      </c>
      <c r="BF743">
        <v>-0.37631807</v>
      </c>
      <c r="BG743">
        <v>11912660992</v>
      </c>
      <c r="BH743">
        <v>2.0370762</v>
      </c>
      <c r="BI743">
        <v>15</v>
      </c>
      <c r="BJ743">
        <v>0</v>
      </c>
      <c r="BK743" t="b">
        <v>0</v>
      </c>
      <c r="BL743">
        <v>2</v>
      </c>
      <c r="BM743">
        <v>866640600000</v>
      </c>
      <c r="BN743" t="s">
        <v>3375</v>
      </c>
    </row>
    <row r="744" spans="1:66" x14ac:dyDescent="0.2">
      <c r="A744" t="s">
        <v>3376</v>
      </c>
      <c r="C744" t="s">
        <v>142</v>
      </c>
      <c r="D744" t="s">
        <v>143</v>
      </c>
      <c r="E744" t="s">
        <v>162</v>
      </c>
      <c r="F744" t="b">
        <v>1</v>
      </c>
      <c r="G744" t="s">
        <v>48</v>
      </c>
      <c r="H744" t="s">
        <v>163</v>
      </c>
      <c r="I744" t="s">
        <v>3967</v>
      </c>
      <c r="J744" t="s">
        <v>3967</v>
      </c>
      <c r="K744" t="s">
        <v>3968</v>
      </c>
      <c r="L744" t="s">
        <v>146</v>
      </c>
      <c r="M744" t="s">
        <v>147</v>
      </c>
      <c r="N744">
        <v>-14400000</v>
      </c>
      <c r="O744" t="s">
        <v>148</v>
      </c>
      <c r="P744" t="b">
        <v>0</v>
      </c>
      <c r="Q744">
        <v>-0.27000046</v>
      </c>
      <c r="R744">
        <v>-0.75482373999999997</v>
      </c>
      <c r="S744">
        <v>1589486401</v>
      </c>
      <c r="T744">
        <v>35.5</v>
      </c>
      <c r="U744">
        <v>35.83</v>
      </c>
      <c r="V744" t="s">
        <v>3969</v>
      </c>
      <c r="W744">
        <v>34.524999999999999</v>
      </c>
      <c r="X744">
        <v>6425113</v>
      </c>
      <c r="Y744">
        <v>35.770000000000003</v>
      </c>
      <c r="Z744">
        <v>34.01</v>
      </c>
      <c r="AA744">
        <v>37.090000000000003</v>
      </c>
      <c r="AB744">
        <v>10</v>
      </c>
      <c r="AC744">
        <v>10</v>
      </c>
      <c r="AD744" t="s">
        <v>164</v>
      </c>
      <c r="AE744" t="s">
        <v>48</v>
      </c>
      <c r="AF744">
        <v>35.32</v>
      </c>
      <c r="AG744">
        <v>12399288</v>
      </c>
      <c r="AH744">
        <v>7935937</v>
      </c>
      <c r="AI744">
        <v>11.4</v>
      </c>
      <c r="AJ744">
        <v>0.47302902000000002</v>
      </c>
      <c r="AK744" t="s">
        <v>3970</v>
      </c>
      <c r="AL744">
        <v>-11.119999</v>
      </c>
      <c r="AM744">
        <v>-0.23852423</v>
      </c>
      <c r="AN744">
        <v>24.1</v>
      </c>
      <c r="AO744">
        <v>46.62</v>
      </c>
      <c r="AQ744">
        <v>1588156212</v>
      </c>
      <c r="AR744">
        <v>1595435400</v>
      </c>
      <c r="AS744">
        <v>1595867400</v>
      </c>
      <c r="AU744">
        <v>11.685319</v>
      </c>
      <c r="AW744" t="s">
        <v>6313</v>
      </c>
      <c r="AX744">
        <v>3.0379999999999998</v>
      </c>
      <c r="AY744">
        <v>1399350016</v>
      </c>
      <c r="AZ744">
        <v>9.8650000000000002</v>
      </c>
      <c r="BA744">
        <v>35.187427999999997</v>
      </c>
      <c r="BB744">
        <v>0.31257247999999999</v>
      </c>
      <c r="BC744">
        <v>8.883073E-3</v>
      </c>
      <c r="BD744">
        <v>39.587173</v>
      </c>
      <c r="BE744">
        <v>-4.0871734999999996</v>
      </c>
      <c r="BF744">
        <v>-0.10324489000000001</v>
      </c>
      <c r="BG744">
        <v>49676926976</v>
      </c>
      <c r="BH744">
        <v>3.5985808000000001</v>
      </c>
      <c r="BI744">
        <v>15</v>
      </c>
      <c r="BJ744">
        <v>0</v>
      </c>
      <c r="BK744" t="b">
        <v>0</v>
      </c>
      <c r="BL744">
        <v>2</v>
      </c>
      <c r="BM744">
        <v>706282200000</v>
      </c>
      <c r="BN744" t="s">
        <v>3376</v>
      </c>
    </row>
    <row r="745" spans="1:66" x14ac:dyDescent="0.2">
      <c r="A745" t="s">
        <v>3377</v>
      </c>
      <c r="C745" t="s">
        <v>142</v>
      </c>
      <c r="D745" t="s">
        <v>143</v>
      </c>
      <c r="E745" t="s">
        <v>162</v>
      </c>
      <c r="F745" t="b">
        <v>1</v>
      </c>
      <c r="G745" t="s">
        <v>48</v>
      </c>
      <c r="H745" t="s">
        <v>145</v>
      </c>
      <c r="I745" t="s">
        <v>3971</v>
      </c>
      <c r="J745" t="s">
        <v>3971</v>
      </c>
      <c r="K745" t="s">
        <v>3972</v>
      </c>
      <c r="L745" t="s">
        <v>146</v>
      </c>
      <c r="M745" t="s">
        <v>147</v>
      </c>
      <c r="N745">
        <v>-14400000</v>
      </c>
      <c r="O745" t="s">
        <v>148</v>
      </c>
      <c r="P745" t="b">
        <v>0</v>
      </c>
      <c r="Q745">
        <v>1.3899994</v>
      </c>
      <c r="R745">
        <v>5.575609</v>
      </c>
      <c r="S745">
        <v>1589486402</v>
      </c>
      <c r="T745">
        <v>26.32</v>
      </c>
      <c r="U745">
        <v>26.38</v>
      </c>
      <c r="V745" t="s">
        <v>3973</v>
      </c>
      <c r="W745">
        <v>23.395</v>
      </c>
      <c r="X745">
        <v>940322</v>
      </c>
      <c r="Y745">
        <v>24.93</v>
      </c>
      <c r="Z745">
        <v>0</v>
      </c>
      <c r="AA745">
        <v>34.950000000000003</v>
      </c>
      <c r="AB745">
        <v>8</v>
      </c>
      <c r="AC745">
        <v>9</v>
      </c>
      <c r="AD745" t="s">
        <v>149</v>
      </c>
      <c r="AE745" t="s">
        <v>48</v>
      </c>
      <c r="AF745">
        <v>24.1</v>
      </c>
      <c r="AG745">
        <v>1705912</v>
      </c>
      <c r="AH745">
        <v>1556587</v>
      </c>
      <c r="AI745">
        <v>14.269999500000001</v>
      </c>
      <c r="AJ745">
        <v>1.1842324</v>
      </c>
      <c r="AK745" t="s">
        <v>3974</v>
      </c>
      <c r="AL745">
        <v>-21.93</v>
      </c>
      <c r="AM745">
        <v>-0.45450776999999998</v>
      </c>
      <c r="AN745">
        <v>12.05</v>
      </c>
      <c r="AO745">
        <v>48.25</v>
      </c>
      <c r="AQ745">
        <v>1565035200</v>
      </c>
      <c r="AW745" t="s">
        <v>6313</v>
      </c>
      <c r="AX745">
        <v>-6.7640000000000002</v>
      </c>
      <c r="AY745">
        <v>93844000</v>
      </c>
      <c r="AZ745">
        <v>152.52699999999999</v>
      </c>
      <c r="BA745">
        <v>24.172857</v>
      </c>
      <c r="BB745">
        <v>2.1471423999999999</v>
      </c>
      <c r="BC745">
        <v>8.8824520000000004E-2</v>
      </c>
      <c r="BD745">
        <v>34.432682</v>
      </c>
      <c r="BE745">
        <v>-8.1126819999999995</v>
      </c>
      <c r="BF745">
        <v>-0.23560995000000001</v>
      </c>
      <c r="BG745">
        <v>2469974016</v>
      </c>
      <c r="BH745">
        <v>0.17255962</v>
      </c>
      <c r="BI745">
        <v>15</v>
      </c>
      <c r="BJ745">
        <v>0</v>
      </c>
      <c r="BK745" t="b">
        <v>0</v>
      </c>
      <c r="BL745">
        <v>2</v>
      </c>
      <c r="BM745">
        <v>1500298200000</v>
      </c>
      <c r="BN745" t="s">
        <v>3377</v>
      </c>
    </row>
    <row r="746" spans="1:66" x14ac:dyDescent="0.2">
      <c r="A746" t="s">
        <v>3378</v>
      </c>
      <c r="C746" t="s">
        <v>142</v>
      </c>
      <c r="D746" t="s">
        <v>143</v>
      </c>
      <c r="E746" t="s">
        <v>162</v>
      </c>
      <c r="F746" t="b">
        <v>1</v>
      </c>
      <c r="G746" t="s">
        <v>48</v>
      </c>
      <c r="H746" t="s">
        <v>163</v>
      </c>
      <c r="I746" t="s">
        <v>3975</v>
      </c>
      <c r="J746" t="s">
        <v>3975</v>
      </c>
      <c r="K746" t="s">
        <v>3976</v>
      </c>
      <c r="L746" t="s">
        <v>146</v>
      </c>
      <c r="M746" t="s">
        <v>147</v>
      </c>
      <c r="N746">
        <v>-14400000</v>
      </c>
      <c r="O746" t="s">
        <v>148</v>
      </c>
      <c r="P746" t="b">
        <v>0</v>
      </c>
      <c r="Q746">
        <v>0.5</v>
      </c>
      <c r="R746">
        <v>0.79026395000000005</v>
      </c>
      <c r="S746">
        <v>1589486401</v>
      </c>
      <c r="T746">
        <v>63.77</v>
      </c>
      <c r="U746">
        <v>64.125</v>
      </c>
      <c r="V746" t="s">
        <v>3977</v>
      </c>
      <c r="W746">
        <v>62.13</v>
      </c>
      <c r="X746">
        <v>17627462</v>
      </c>
      <c r="Y746">
        <v>63.27</v>
      </c>
      <c r="Z746">
        <v>63.53</v>
      </c>
      <c r="AA746">
        <v>64.53</v>
      </c>
      <c r="AB746">
        <v>10</v>
      </c>
      <c r="AC746">
        <v>14</v>
      </c>
      <c r="AD746" t="s">
        <v>164</v>
      </c>
      <c r="AE746" t="s">
        <v>48</v>
      </c>
      <c r="AF746">
        <v>62.5</v>
      </c>
      <c r="AG746">
        <v>17007525</v>
      </c>
      <c r="AH746">
        <v>16374137</v>
      </c>
      <c r="AI746">
        <v>21.29</v>
      </c>
      <c r="AJ746">
        <v>0.50117710000000004</v>
      </c>
      <c r="AK746" t="s">
        <v>3978</v>
      </c>
      <c r="AL746">
        <v>-4.5699959999999997</v>
      </c>
      <c r="AM746">
        <v>-6.6871470000000002E-2</v>
      </c>
      <c r="AN746">
        <v>42.48</v>
      </c>
      <c r="AO746">
        <v>68.34</v>
      </c>
      <c r="AP746">
        <v>1588291200</v>
      </c>
      <c r="AQ746">
        <v>1588849140</v>
      </c>
      <c r="AR746">
        <v>1595521800</v>
      </c>
      <c r="AS746">
        <v>1595867400</v>
      </c>
      <c r="AT746">
        <v>1.72</v>
      </c>
      <c r="AU746">
        <v>124.30799</v>
      </c>
      <c r="AV746">
        <v>2.718508E-2</v>
      </c>
      <c r="AW746" t="s">
        <v>6313</v>
      </c>
      <c r="AX746">
        <v>0.51300000000000001</v>
      </c>
      <c r="AY746">
        <v>2262459904</v>
      </c>
      <c r="AZ746">
        <v>22.058</v>
      </c>
      <c r="BA746">
        <v>59.509715999999997</v>
      </c>
      <c r="BB746">
        <v>4.2602843999999997</v>
      </c>
      <c r="BC746">
        <v>7.1589730000000004E-2</v>
      </c>
      <c r="BD746">
        <v>60.404420000000002</v>
      </c>
      <c r="BE746">
        <v>3.3655814999999998</v>
      </c>
      <c r="BF746">
        <v>5.5717471999999997E-2</v>
      </c>
      <c r="BG746">
        <v>144291741696</v>
      </c>
      <c r="BH746">
        <v>2.8910146000000001</v>
      </c>
      <c r="BI746">
        <v>15</v>
      </c>
      <c r="BJ746">
        <v>0</v>
      </c>
      <c r="BK746" t="b">
        <v>0</v>
      </c>
      <c r="BL746">
        <v>2</v>
      </c>
      <c r="BM746">
        <v>76253400000</v>
      </c>
      <c r="BN746" t="s">
        <v>3378</v>
      </c>
    </row>
    <row r="747" spans="1:66" x14ac:dyDescent="0.2">
      <c r="A747" t="s">
        <v>3379</v>
      </c>
      <c r="C747" t="s">
        <v>142</v>
      </c>
      <c r="D747" t="s">
        <v>143</v>
      </c>
      <c r="E747" t="s">
        <v>162</v>
      </c>
      <c r="F747" t="b">
        <v>1</v>
      </c>
      <c r="G747" t="s">
        <v>48</v>
      </c>
      <c r="H747" t="s">
        <v>145</v>
      </c>
      <c r="I747" t="s">
        <v>3979</v>
      </c>
      <c r="J747" t="s">
        <v>3979</v>
      </c>
      <c r="K747" t="s">
        <v>3980</v>
      </c>
      <c r="L747" t="s">
        <v>146</v>
      </c>
      <c r="M747" t="s">
        <v>147</v>
      </c>
      <c r="N747">
        <v>-14400000</v>
      </c>
      <c r="O747" t="s">
        <v>148</v>
      </c>
      <c r="P747" t="b">
        <v>0</v>
      </c>
      <c r="Q747">
        <v>3.4500122000000002</v>
      </c>
      <c r="R747">
        <v>1.3110440000000001</v>
      </c>
      <c r="S747">
        <v>1589486402</v>
      </c>
      <c r="T747">
        <v>266.60000000000002</v>
      </c>
      <c r="U747">
        <v>266.95</v>
      </c>
      <c r="V747" t="s">
        <v>3981</v>
      </c>
      <c r="W747">
        <v>254.75</v>
      </c>
      <c r="X747">
        <v>1991193</v>
      </c>
      <c r="Y747">
        <v>263.14999999999998</v>
      </c>
      <c r="Z747">
        <v>0</v>
      </c>
      <c r="AA747">
        <v>274</v>
      </c>
      <c r="AB747">
        <v>11</v>
      </c>
      <c r="AC747">
        <v>8</v>
      </c>
      <c r="AD747" t="s">
        <v>149</v>
      </c>
      <c r="AE747" t="s">
        <v>48</v>
      </c>
      <c r="AF747">
        <v>260.95999999999998</v>
      </c>
      <c r="AG747">
        <v>3699417</v>
      </c>
      <c r="AH747">
        <v>2070537</v>
      </c>
      <c r="AI747">
        <v>110.93001</v>
      </c>
      <c r="AJ747">
        <v>0.71259720000000004</v>
      </c>
      <c r="AK747" t="s">
        <v>3982</v>
      </c>
      <c r="AL747">
        <v>-64.979979999999998</v>
      </c>
      <c r="AM747">
        <v>-0.19597075999999999</v>
      </c>
      <c r="AN747">
        <v>155.66999999999999</v>
      </c>
      <c r="AO747">
        <v>331.58</v>
      </c>
      <c r="AP747">
        <v>1585612800</v>
      </c>
      <c r="AQ747">
        <v>1568343600</v>
      </c>
      <c r="AR747">
        <v>1575522000</v>
      </c>
      <c r="AS747">
        <v>1575954000</v>
      </c>
      <c r="AT747">
        <v>11.8</v>
      </c>
      <c r="AU747">
        <v>44.102566000000003</v>
      </c>
      <c r="AV747">
        <v>4.4841344999999998E-2</v>
      </c>
      <c r="AW747" t="s">
        <v>6313</v>
      </c>
      <c r="AX747">
        <v>6.0449999999999999</v>
      </c>
      <c r="AY747">
        <v>399791008</v>
      </c>
      <c r="AZ747">
        <v>61.073</v>
      </c>
      <c r="BA747">
        <v>257.54683999999997</v>
      </c>
      <c r="BB747">
        <v>9.0531620000000004</v>
      </c>
      <c r="BC747">
        <v>3.5151515000000001E-2</v>
      </c>
      <c r="BD747">
        <v>287.09660000000002</v>
      </c>
      <c r="BE747">
        <v>-20.496582</v>
      </c>
      <c r="BF747">
        <v>-7.1392629999999999E-2</v>
      </c>
      <c r="BG747">
        <v>106584285184</v>
      </c>
      <c r="BH747">
        <v>4.3652677999999998</v>
      </c>
      <c r="BI747">
        <v>15</v>
      </c>
      <c r="BJ747">
        <v>0</v>
      </c>
      <c r="BK747" t="b">
        <v>0</v>
      </c>
      <c r="BL747">
        <v>2</v>
      </c>
      <c r="BM747">
        <v>1249565400000</v>
      </c>
      <c r="BN747" t="s">
        <v>3379</v>
      </c>
    </row>
    <row r="748" spans="1:66" x14ac:dyDescent="0.2">
      <c r="A748" t="s">
        <v>601</v>
      </c>
      <c r="C748" t="s">
        <v>142</v>
      </c>
      <c r="D748" t="s">
        <v>143</v>
      </c>
      <c r="E748" t="s">
        <v>151</v>
      </c>
      <c r="F748" t="b">
        <v>0</v>
      </c>
      <c r="H748" t="s">
        <v>152</v>
      </c>
      <c r="L748" t="s">
        <v>146</v>
      </c>
      <c r="M748" t="s">
        <v>147</v>
      </c>
      <c r="N748">
        <v>-14400000</v>
      </c>
      <c r="O748" t="s">
        <v>148</v>
      </c>
      <c r="P748" t="b">
        <v>0</v>
      </c>
      <c r="S748">
        <v>1561759658</v>
      </c>
      <c r="AD748" t="s">
        <v>152</v>
      </c>
      <c r="AQ748">
        <v>1528286400</v>
      </c>
      <c r="AR748">
        <v>1535457600</v>
      </c>
      <c r="AS748">
        <v>1536076800</v>
      </c>
      <c r="AW748" t="s">
        <v>6313</v>
      </c>
      <c r="BI748">
        <v>15</v>
      </c>
      <c r="BJ748">
        <v>0</v>
      </c>
      <c r="BK748" t="b">
        <v>0</v>
      </c>
      <c r="BL748">
        <v>2</v>
      </c>
      <c r="BN748" t="s">
        <v>601</v>
      </c>
    </row>
    <row r="749" spans="1:66" x14ac:dyDescent="0.2">
      <c r="A749" t="s">
        <v>3380</v>
      </c>
      <c r="C749" t="s">
        <v>142</v>
      </c>
      <c r="D749" t="s">
        <v>143</v>
      </c>
      <c r="E749" t="s">
        <v>162</v>
      </c>
      <c r="F749" t="b">
        <v>1</v>
      </c>
      <c r="G749" t="s">
        <v>48</v>
      </c>
      <c r="H749" t="s">
        <v>145</v>
      </c>
      <c r="I749" t="s">
        <v>3983</v>
      </c>
      <c r="J749" t="s">
        <v>3983</v>
      </c>
      <c r="K749" t="s">
        <v>3984</v>
      </c>
      <c r="L749" t="s">
        <v>146</v>
      </c>
      <c r="M749" t="s">
        <v>147</v>
      </c>
      <c r="N749">
        <v>-14400000</v>
      </c>
      <c r="O749" t="s">
        <v>148</v>
      </c>
      <c r="P749" t="b">
        <v>0</v>
      </c>
      <c r="Q749">
        <v>0.3899994</v>
      </c>
      <c r="R749">
        <v>0.54325025999999998</v>
      </c>
      <c r="S749">
        <v>1589486402</v>
      </c>
      <c r="T749">
        <v>72.180000000000007</v>
      </c>
      <c r="U749">
        <v>72.25</v>
      </c>
      <c r="V749" t="s">
        <v>3985</v>
      </c>
      <c r="W749">
        <v>70.42</v>
      </c>
      <c r="X749">
        <v>2013366</v>
      </c>
      <c r="Y749">
        <v>71.790000000000006</v>
      </c>
      <c r="Z749">
        <v>0</v>
      </c>
      <c r="AA749">
        <v>0</v>
      </c>
      <c r="AB749">
        <v>8</v>
      </c>
      <c r="AC749">
        <v>8</v>
      </c>
      <c r="AD749" t="s">
        <v>149</v>
      </c>
      <c r="AE749" t="s">
        <v>48</v>
      </c>
      <c r="AF749">
        <v>72.98</v>
      </c>
      <c r="AG749">
        <v>2167138</v>
      </c>
      <c r="AH749">
        <v>1661012</v>
      </c>
      <c r="AI749">
        <v>15.240002</v>
      </c>
      <c r="AJ749">
        <v>0.2676502</v>
      </c>
      <c r="AK749" t="s">
        <v>3986</v>
      </c>
      <c r="AL749">
        <v>-19.050003</v>
      </c>
      <c r="AM749">
        <v>-0.20881292000000001</v>
      </c>
      <c r="AN749">
        <v>56.94</v>
      </c>
      <c r="AO749">
        <v>91.23</v>
      </c>
      <c r="AP749">
        <v>1593475200</v>
      </c>
      <c r="AQ749">
        <v>1588104900</v>
      </c>
      <c r="AR749">
        <v>1595948340</v>
      </c>
      <c r="AS749">
        <v>1596470400</v>
      </c>
      <c r="AT749">
        <v>2.02</v>
      </c>
      <c r="AU749">
        <v>20.038868000000001</v>
      </c>
      <c r="AV749">
        <v>2.8137622000000001E-2</v>
      </c>
      <c r="AW749" t="s">
        <v>6313</v>
      </c>
      <c r="AX749">
        <v>3.6019999999999999</v>
      </c>
      <c r="AY749">
        <v>134610000</v>
      </c>
      <c r="AZ749">
        <v>11.792999999999999</v>
      </c>
      <c r="BA749">
        <v>70.92371</v>
      </c>
      <c r="BB749">
        <v>1.2562865999999999</v>
      </c>
      <c r="BC749">
        <v>1.771321E-2</v>
      </c>
      <c r="BD749">
        <v>73.559420000000003</v>
      </c>
      <c r="BE749">
        <v>-1.3794173999999999</v>
      </c>
      <c r="BF749">
        <v>-1.8752424E-2</v>
      </c>
      <c r="BG749">
        <v>9716150272</v>
      </c>
      <c r="BH749">
        <v>6.1205797000000004</v>
      </c>
      <c r="BI749">
        <v>15</v>
      </c>
      <c r="BJ749">
        <v>0</v>
      </c>
      <c r="BK749" t="b">
        <v>0</v>
      </c>
      <c r="BL749">
        <v>2</v>
      </c>
      <c r="BM749">
        <v>877008600000</v>
      </c>
      <c r="BN749" t="s">
        <v>3380</v>
      </c>
    </row>
    <row r="750" spans="1:66" x14ac:dyDescent="0.2">
      <c r="A750" t="s">
        <v>3381</v>
      </c>
      <c r="C750" t="s">
        <v>142</v>
      </c>
      <c r="D750" t="s">
        <v>143</v>
      </c>
      <c r="E750" t="s">
        <v>151</v>
      </c>
      <c r="F750" t="b">
        <v>0</v>
      </c>
      <c r="H750" t="s">
        <v>152</v>
      </c>
      <c r="I750" t="s">
        <v>3987</v>
      </c>
      <c r="J750" t="s">
        <v>3988</v>
      </c>
      <c r="L750" t="s">
        <v>146</v>
      </c>
      <c r="M750" t="s">
        <v>147</v>
      </c>
      <c r="N750">
        <v>-14400000</v>
      </c>
      <c r="O750" t="s">
        <v>148</v>
      </c>
      <c r="P750" t="b">
        <v>0</v>
      </c>
      <c r="S750">
        <v>1561759658</v>
      </c>
      <c r="AD750" t="s">
        <v>152</v>
      </c>
      <c r="AQ750">
        <v>1533585900</v>
      </c>
      <c r="AR750">
        <v>1541728800</v>
      </c>
      <c r="AS750">
        <v>1541815200</v>
      </c>
      <c r="AW750" t="s">
        <v>6313</v>
      </c>
      <c r="BI750">
        <v>15</v>
      </c>
      <c r="BJ750">
        <v>0</v>
      </c>
      <c r="BK750" t="b">
        <v>0</v>
      </c>
      <c r="BL750">
        <v>2</v>
      </c>
      <c r="BM750">
        <v>376842600000</v>
      </c>
      <c r="BN750" t="s">
        <v>3381</v>
      </c>
    </row>
    <row r="751" spans="1:66" x14ac:dyDescent="0.2">
      <c r="A751" t="s">
        <v>2946</v>
      </c>
      <c r="C751" t="s">
        <v>142</v>
      </c>
      <c r="D751" t="s">
        <v>143</v>
      </c>
      <c r="E751" t="s">
        <v>162</v>
      </c>
      <c r="F751" t="b">
        <v>1</v>
      </c>
      <c r="G751" t="s">
        <v>48</v>
      </c>
      <c r="H751" t="s">
        <v>163</v>
      </c>
      <c r="I751" t="s">
        <v>2947</v>
      </c>
      <c r="J751" t="s">
        <v>2947</v>
      </c>
      <c r="K751" t="s">
        <v>3182</v>
      </c>
      <c r="L751" t="s">
        <v>146</v>
      </c>
      <c r="M751" t="s">
        <v>147</v>
      </c>
      <c r="N751">
        <v>-14400000</v>
      </c>
      <c r="O751" t="s">
        <v>148</v>
      </c>
      <c r="P751" t="b">
        <v>0</v>
      </c>
      <c r="Q751">
        <v>-0.12000084</v>
      </c>
      <c r="R751">
        <v>-0.63932250000000002</v>
      </c>
      <c r="S751">
        <v>1589486401</v>
      </c>
      <c r="T751">
        <v>18.649999999999999</v>
      </c>
      <c r="U751">
        <v>18.989999999999998</v>
      </c>
      <c r="V751" t="s">
        <v>3183</v>
      </c>
      <c r="W751">
        <v>18.2</v>
      </c>
      <c r="X751">
        <v>5372245</v>
      </c>
      <c r="Y751">
        <v>18.77</v>
      </c>
      <c r="Z751">
        <v>0</v>
      </c>
      <c r="AA751">
        <v>19.98</v>
      </c>
      <c r="AB751">
        <v>11</v>
      </c>
      <c r="AC751">
        <v>12</v>
      </c>
      <c r="AD751" t="s">
        <v>164</v>
      </c>
      <c r="AE751" t="s">
        <v>48</v>
      </c>
      <c r="AF751">
        <v>18.52</v>
      </c>
      <c r="AG751">
        <v>10596625</v>
      </c>
      <c r="AH751">
        <v>4971987</v>
      </c>
      <c r="AI751">
        <v>5.5899989999999997</v>
      </c>
      <c r="AJ751">
        <v>0.42802444000000001</v>
      </c>
      <c r="AK751" t="s">
        <v>3184</v>
      </c>
      <c r="AL751">
        <v>-8.77</v>
      </c>
      <c r="AM751">
        <v>-0.31983953999999998</v>
      </c>
      <c r="AN751">
        <v>13.06</v>
      </c>
      <c r="AO751">
        <v>27.42</v>
      </c>
      <c r="AP751">
        <v>1590624000</v>
      </c>
      <c r="AQ751">
        <v>1588277403</v>
      </c>
      <c r="AR751">
        <v>1595608200</v>
      </c>
      <c r="AS751">
        <v>1595953800</v>
      </c>
      <c r="AT751">
        <v>0.38</v>
      </c>
      <c r="AU751">
        <v>16.359649999999998</v>
      </c>
      <c r="AV751">
        <v>2.0245071999999999E-2</v>
      </c>
      <c r="AW751" t="s">
        <v>6313</v>
      </c>
      <c r="AX751">
        <v>1.1399999999999999</v>
      </c>
      <c r="AY751">
        <v>398576000</v>
      </c>
      <c r="AZ751">
        <v>5.44</v>
      </c>
      <c r="BA751">
        <v>19.326000000000001</v>
      </c>
      <c r="BB751">
        <v>-0.67600059999999995</v>
      </c>
      <c r="BC751">
        <v>-3.4978813999999997E-2</v>
      </c>
      <c r="BD751">
        <v>17.109493000000001</v>
      </c>
      <c r="BE751">
        <v>1.5405063999999999</v>
      </c>
      <c r="BF751">
        <v>9.0038106000000007E-2</v>
      </c>
      <c r="BG751">
        <v>7433442304</v>
      </c>
      <c r="BH751">
        <v>3.4283087000000001</v>
      </c>
      <c r="BI751">
        <v>15</v>
      </c>
      <c r="BJ751">
        <v>0</v>
      </c>
      <c r="BK751" t="b">
        <v>0</v>
      </c>
      <c r="BL751">
        <v>2</v>
      </c>
      <c r="BM751">
        <v>634487400000</v>
      </c>
      <c r="BN751" t="s">
        <v>2946</v>
      </c>
    </row>
    <row r="752" spans="1:66" x14ac:dyDescent="0.2">
      <c r="A752" t="s">
        <v>3382</v>
      </c>
      <c r="C752" t="s">
        <v>142</v>
      </c>
      <c r="D752" t="s">
        <v>143</v>
      </c>
      <c r="E752" t="s">
        <v>162</v>
      </c>
      <c r="F752" t="b">
        <v>1</v>
      </c>
      <c r="G752" t="s">
        <v>48</v>
      </c>
      <c r="H752" t="s">
        <v>145</v>
      </c>
      <c r="I752" t="s">
        <v>3989</v>
      </c>
      <c r="J752" t="s">
        <v>3989</v>
      </c>
      <c r="K752" t="s">
        <v>3990</v>
      </c>
      <c r="L752" t="s">
        <v>146</v>
      </c>
      <c r="M752" t="s">
        <v>147</v>
      </c>
      <c r="N752">
        <v>-14400000</v>
      </c>
      <c r="O752" t="s">
        <v>148</v>
      </c>
      <c r="P752" t="b">
        <v>0</v>
      </c>
      <c r="Q752">
        <v>0.84999849999999999</v>
      </c>
      <c r="R752">
        <v>1.0493808</v>
      </c>
      <c r="S752">
        <v>1589486402</v>
      </c>
      <c r="T752">
        <v>81.849999999999994</v>
      </c>
      <c r="U752">
        <v>81.900000000000006</v>
      </c>
      <c r="V752" t="s">
        <v>3991</v>
      </c>
      <c r="W752">
        <v>79.680000000000007</v>
      </c>
      <c r="X752">
        <v>2077671</v>
      </c>
      <c r="Y752">
        <v>81</v>
      </c>
      <c r="Z752">
        <v>0</v>
      </c>
      <c r="AA752">
        <v>91.49</v>
      </c>
      <c r="AB752">
        <v>9</v>
      </c>
      <c r="AC752">
        <v>10</v>
      </c>
      <c r="AD752" t="s">
        <v>149</v>
      </c>
      <c r="AE752" t="s">
        <v>48</v>
      </c>
      <c r="AF752">
        <v>80.514600000000002</v>
      </c>
      <c r="AG752">
        <v>2642141</v>
      </c>
      <c r="AH752">
        <v>1902562</v>
      </c>
      <c r="AI752">
        <v>30.46</v>
      </c>
      <c r="AJ752">
        <v>0.59272230000000004</v>
      </c>
      <c r="AK752" t="s">
        <v>3992</v>
      </c>
      <c r="AL752">
        <v>-1.7300034</v>
      </c>
      <c r="AM752">
        <v>-2.0698769999999998E-2</v>
      </c>
      <c r="AN752">
        <v>51.39</v>
      </c>
      <c r="AO752">
        <v>83.58</v>
      </c>
      <c r="AQ752">
        <v>1587413100</v>
      </c>
      <c r="AR752">
        <v>1595257140</v>
      </c>
      <c r="AS752">
        <v>1595606400</v>
      </c>
      <c r="AU752">
        <v>23.108412000000001</v>
      </c>
      <c r="AW752" t="s">
        <v>6313</v>
      </c>
      <c r="AX752">
        <v>3.5419999999999998</v>
      </c>
      <c r="AY752">
        <v>279187008</v>
      </c>
      <c r="AZ752">
        <v>7.73</v>
      </c>
      <c r="BA752">
        <v>75.440285000000003</v>
      </c>
      <c r="BB752">
        <v>6.4097137000000002</v>
      </c>
      <c r="BC752">
        <v>8.4964074000000001E-2</v>
      </c>
      <c r="BD752">
        <v>70.501230000000007</v>
      </c>
      <c r="BE752">
        <v>11.34877</v>
      </c>
      <c r="BF752">
        <v>0.16097264999999999</v>
      </c>
      <c r="BG752">
        <v>22851457024</v>
      </c>
      <c r="BH752">
        <v>10.588615000000001</v>
      </c>
      <c r="BI752">
        <v>15</v>
      </c>
      <c r="BJ752">
        <v>0</v>
      </c>
      <c r="BK752" t="b">
        <v>0</v>
      </c>
      <c r="BL752">
        <v>2</v>
      </c>
      <c r="BM752">
        <v>550330200000</v>
      </c>
      <c r="BN752" t="s">
        <v>3382</v>
      </c>
    </row>
    <row r="753" spans="1:66" x14ac:dyDescent="0.2">
      <c r="A753" t="s">
        <v>3383</v>
      </c>
      <c r="C753" t="s">
        <v>142</v>
      </c>
      <c r="D753" t="s">
        <v>143</v>
      </c>
      <c r="E753" t="s">
        <v>162</v>
      </c>
      <c r="F753" t="b">
        <v>1</v>
      </c>
      <c r="G753" t="s">
        <v>48</v>
      </c>
      <c r="H753" t="s">
        <v>163</v>
      </c>
      <c r="I753" t="s">
        <v>3993</v>
      </c>
      <c r="J753" t="s">
        <v>3993</v>
      </c>
      <c r="K753" t="s">
        <v>3994</v>
      </c>
      <c r="L753" t="s">
        <v>146</v>
      </c>
      <c r="M753" t="s">
        <v>147</v>
      </c>
      <c r="N753">
        <v>-14400000</v>
      </c>
      <c r="O753" t="s">
        <v>148</v>
      </c>
      <c r="P753" t="b">
        <v>0</v>
      </c>
      <c r="Q753">
        <v>0.47000122</v>
      </c>
      <c r="R753">
        <v>0.89524040000000005</v>
      </c>
      <c r="S753">
        <v>1589486401</v>
      </c>
      <c r="T753">
        <v>52.97</v>
      </c>
      <c r="U753">
        <v>53.52</v>
      </c>
      <c r="V753" t="s">
        <v>3995</v>
      </c>
      <c r="W753">
        <v>52.59</v>
      </c>
      <c r="X753">
        <v>2040808</v>
      </c>
      <c r="Y753">
        <v>52.5</v>
      </c>
      <c r="Z753">
        <v>52.87</v>
      </c>
      <c r="AA753">
        <v>62.26</v>
      </c>
      <c r="AB753">
        <v>8</v>
      </c>
      <c r="AC753">
        <v>9</v>
      </c>
      <c r="AD753" t="s">
        <v>164</v>
      </c>
      <c r="AE753" t="s">
        <v>48</v>
      </c>
      <c r="AF753">
        <v>52.74</v>
      </c>
      <c r="AG753">
        <v>3196550</v>
      </c>
      <c r="AH753">
        <v>1623000</v>
      </c>
      <c r="AI753">
        <v>17.7</v>
      </c>
      <c r="AJ753">
        <v>0.50184289999999998</v>
      </c>
      <c r="AK753" t="s">
        <v>3996</v>
      </c>
      <c r="AL753">
        <v>-4.5699997000000003</v>
      </c>
      <c r="AM753">
        <v>-7.9422999999999994E-2</v>
      </c>
      <c r="AN753">
        <v>35.270000000000003</v>
      </c>
      <c r="AO753">
        <v>57.54</v>
      </c>
      <c r="AP753">
        <v>1587945600</v>
      </c>
      <c r="AQ753">
        <v>1583325000</v>
      </c>
      <c r="AR753">
        <v>1591201800</v>
      </c>
      <c r="AS753">
        <v>1591633800</v>
      </c>
      <c r="AT753">
        <v>1.4</v>
      </c>
      <c r="AU753">
        <v>11.056148</v>
      </c>
      <c r="AV753">
        <v>2.6666664999999999E-2</v>
      </c>
      <c r="AW753" t="s">
        <v>6313</v>
      </c>
      <c r="AX753">
        <v>4.7910000000000004</v>
      </c>
      <c r="AY753">
        <v>301744992</v>
      </c>
      <c r="AZ753">
        <v>8.2579999999999991</v>
      </c>
      <c r="BA753">
        <v>49.496569999999998</v>
      </c>
      <c r="BB753">
        <v>3.4734305999999999</v>
      </c>
      <c r="BC753">
        <v>7.0175180000000004E-2</v>
      </c>
      <c r="BD753">
        <v>48.359783</v>
      </c>
      <c r="BE753">
        <v>4.6102179999999997</v>
      </c>
      <c r="BF753">
        <v>9.5331654000000002E-2</v>
      </c>
      <c r="BG753">
        <v>15983432704</v>
      </c>
      <c r="BH753">
        <v>6.4143860000000004</v>
      </c>
      <c r="BI753">
        <v>15</v>
      </c>
      <c r="BJ753">
        <v>0</v>
      </c>
      <c r="BK753" t="b">
        <v>0</v>
      </c>
      <c r="BL753">
        <v>2</v>
      </c>
      <c r="BM753">
        <v>99153000000</v>
      </c>
      <c r="BN753" t="s">
        <v>3383</v>
      </c>
    </row>
    <row r="754" spans="1:66" x14ac:dyDescent="0.2">
      <c r="A754" t="s">
        <v>3384</v>
      </c>
      <c r="C754" t="s">
        <v>142</v>
      </c>
      <c r="D754" t="s">
        <v>143</v>
      </c>
      <c r="E754" t="s">
        <v>162</v>
      </c>
      <c r="F754" t="b">
        <v>1</v>
      </c>
      <c r="G754" t="s">
        <v>48</v>
      </c>
      <c r="H754" t="s">
        <v>163</v>
      </c>
      <c r="I754" t="s">
        <v>3997</v>
      </c>
      <c r="J754" t="s">
        <v>3998</v>
      </c>
      <c r="K754" t="s">
        <v>3999</v>
      </c>
      <c r="L754" t="s">
        <v>146</v>
      </c>
      <c r="M754" t="s">
        <v>147</v>
      </c>
      <c r="N754">
        <v>-14400000</v>
      </c>
      <c r="O754" t="s">
        <v>148</v>
      </c>
      <c r="P754" t="b">
        <v>0</v>
      </c>
      <c r="Q754">
        <v>5.1899986</v>
      </c>
      <c r="R754">
        <v>9.6164509999999996</v>
      </c>
      <c r="S754">
        <v>1589486401</v>
      </c>
      <c r="T754">
        <v>59.16</v>
      </c>
      <c r="U754">
        <v>59.16</v>
      </c>
      <c r="V754" t="s">
        <v>4000</v>
      </c>
      <c r="W754">
        <v>51.91</v>
      </c>
      <c r="X754">
        <v>8307778</v>
      </c>
      <c r="Y754">
        <v>53.97</v>
      </c>
      <c r="Z754">
        <v>0</v>
      </c>
      <c r="AA754">
        <v>60.4</v>
      </c>
      <c r="AB754">
        <v>9</v>
      </c>
      <c r="AC754">
        <v>8</v>
      </c>
      <c r="AD754" t="s">
        <v>164</v>
      </c>
      <c r="AE754" t="s">
        <v>48</v>
      </c>
      <c r="AF754">
        <v>52.6</v>
      </c>
      <c r="AG754">
        <v>5713309</v>
      </c>
      <c r="AH754">
        <v>5545625</v>
      </c>
      <c r="AI754">
        <v>21.16</v>
      </c>
      <c r="AJ754">
        <v>0.55684210000000001</v>
      </c>
      <c r="AK754" t="s">
        <v>4001</v>
      </c>
      <c r="AL754">
        <v>-48.429996000000003</v>
      </c>
      <c r="AM754">
        <v>-0.45013474999999997</v>
      </c>
      <c r="AN754">
        <v>38</v>
      </c>
      <c r="AO754">
        <v>107.59</v>
      </c>
      <c r="AP754">
        <v>1590019200</v>
      </c>
      <c r="AQ754">
        <v>1587672311</v>
      </c>
      <c r="AR754">
        <v>1594911540</v>
      </c>
      <c r="AS754">
        <v>1595260800</v>
      </c>
      <c r="AT754">
        <v>1.6</v>
      </c>
      <c r="AU754">
        <v>11.39226</v>
      </c>
      <c r="AV754">
        <v>2.9646098999999999E-2</v>
      </c>
      <c r="AW754" t="s">
        <v>6313</v>
      </c>
      <c r="AX754">
        <v>5.1929999999999996</v>
      </c>
      <c r="AY754">
        <v>455310016</v>
      </c>
      <c r="AZ754">
        <v>113.375</v>
      </c>
      <c r="BA754">
        <v>55.877429999999997</v>
      </c>
      <c r="BB754">
        <v>3.2825700000000002</v>
      </c>
      <c r="BC754">
        <v>5.8745899999999997E-2</v>
      </c>
      <c r="BD754">
        <v>84.533330000000007</v>
      </c>
      <c r="BE754">
        <v>-25.373332999999999</v>
      </c>
      <c r="BF754">
        <v>-0.30015773000000001</v>
      </c>
      <c r="BG754">
        <v>26936139776</v>
      </c>
      <c r="BH754">
        <v>0.52180815000000003</v>
      </c>
      <c r="BI754">
        <v>15</v>
      </c>
      <c r="BJ754">
        <v>0</v>
      </c>
      <c r="BK754" t="b">
        <v>0</v>
      </c>
      <c r="BL754">
        <v>2</v>
      </c>
      <c r="BM754">
        <v>784996200000</v>
      </c>
      <c r="BN754" t="s">
        <v>3384</v>
      </c>
    </row>
    <row r="755" spans="1:66" x14ac:dyDescent="0.2">
      <c r="A755" t="s">
        <v>606</v>
      </c>
      <c r="C755" t="s">
        <v>142</v>
      </c>
      <c r="D755" t="s">
        <v>143</v>
      </c>
      <c r="E755" t="s">
        <v>162</v>
      </c>
      <c r="F755" t="b">
        <v>1</v>
      </c>
      <c r="G755" t="s">
        <v>48</v>
      </c>
      <c r="H755" t="s">
        <v>163</v>
      </c>
      <c r="I755" t="s">
        <v>734</v>
      </c>
      <c r="J755" t="s">
        <v>734</v>
      </c>
      <c r="K755" t="s">
        <v>735</v>
      </c>
      <c r="L755" t="s">
        <v>146</v>
      </c>
      <c r="M755" t="s">
        <v>147</v>
      </c>
      <c r="N755">
        <v>-14400000</v>
      </c>
      <c r="O755" t="s">
        <v>148</v>
      </c>
      <c r="P755" t="b">
        <v>0</v>
      </c>
      <c r="Q755">
        <v>-0.29999924</v>
      </c>
      <c r="R755">
        <v>-0.63025050000000005</v>
      </c>
      <c r="S755">
        <v>1589486401</v>
      </c>
      <c r="T755">
        <v>47.3</v>
      </c>
      <c r="U755">
        <v>47.363700000000001</v>
      </c>
      <c r="V755" t="s">
        <v>3013</v>
      </c>
      <c r="W755">
        <v>45.76</v>
      </c>
      <c r="X755">
        <v>2320439</v>
      </c>
      <c r="Y755">
        <v>47.6</v>
      </c>
      <c r="Z755">
        <v>46</v>
      </c>
      <c r="AA755">
        <v>55</v>
      </c>
      <c r="AB755">
        <v>10</v>
      </c>
      <c r="AC755">
        <v>8</v>
      </c>
      <c r="AD755" t="s">
        <v>164</v>
      </c>
      <c r="AE755" t="s">
        <v>48</v>
      </c>
      <c r="AF755">
        <v>46.65</v>
      </c>
      <c r="AG755">
        <v>3123872</v>
      </c>
      <c r="AH755">
        <v>3041587</v>
      </c>
      <c r="AI755">
        <v>8.25</v>
      </c>
      <c r="AJ755">
        <v>0.2112676</v>
      </c>
      <c r="AK755" t="s">
        <v>736</v>
      </c>
      <c r="AL755">
        <v>-13.389999</v>
      </c>
      <c r="AM755">
        <v>-0.22062941999999999</v>
      </c>
      <c r="AN755">
        <v>39.049999999999997</v>
      </c>
      <c r="AO755">
        <v>60.69</v>
      </c>
      <c r="AP755">
        <v>1594771200</v>
      </c>
      <c r="AQ755">
        <v>1589194504</v>
      </c>
      <c r="AR755">
        <v>1596731400</v>
      </c>
      <c r="AS755">
        <v>1597077000</v>
      </c>
      <c r="AT755">
        <v>1.92</v>
      </c>
      <c r="AV755">
        <v>4.0336136000000002E-2</v>
      </c>
      <c r="AW755" t="s">
        <v>6313</v>
      </c>
      <c r="AX755">
        <v>-14.23</v>
      </c>
      <c r="AY755">
        <v>291985984</v>
      </c>
      <c r="AZ755">
        <v>3.4209999999999998</v>
      </c>
      <c r="BA755">
        <v>48.939430000000002</v>
      </c>
      <c r="BB755">
        <v>-1.6394310000000001</v>
      </c>
      <c r="BC755">
        <v>-3.3499185000000001E-2</v>
      </c>
      <c r="BD755">
        <v>51.741664999999998</v>
      </c>
      <c r="BE755">
        <v>-4.4416656000000003</v>
      </c>
      <c r="BF755">
        <v>-8.5843115999999997E-2</v>
      </c>
      <c r="BG755">
        <v>13810936832</v>
      </c>
      <c r="BH755">
        <v>13.826366</v>
      </c>
      <c r="BI755">
        <v>15</v>
      </c>
      <c r="BJ755">
        <v>0</v>
      </c>
      <c r="BK755" t="b">
        <v>0</v>
      </c>
      <c r="BL755">
        <v>2</v>
      </c>
      <c r="BM755">
        <v>428851800000</v>
      </c>
      <c r="BN755" t="s">
        <v>606</v>
      </c>
    </row>
    <row r="756" spans="1:66" x14ac:dyDescent="0.2">
      <c r="A756" t="s">
        <v>3385</v>
      </c>
      <c r="C756" t="s">
        <v>142</v>
      </c>
      <c r="D756" t="s">
        <v>143</v>
      </c>
      <c r="E756" t="s">
        <v>162</v>
      </c>
      <c r="F756" t="b">
        <v>1</v>
      </c>
      <c r="G756" t="s">
        <v>48</v>
      </c>
      <c r="H756" t="s">
        <v>163</v>
      </c>
      <c r="I756" t="s">
        <v>4002</v>
      </c>
      <c r="J756" t="s">
        <v>4003</v>
      </c>
      <c r="K756" t="s">
        <v>4004</v>
      </c>
      <c r="L756" t="s">
        <v>146</v>
      </c>
      <c r="M756" t="s">
        <v>147</v>
      </c>
      <c r="N756">
        <v>-14400000</v>
      </c>
      <c r="O756" t="s">
        <v>148</v>
      </c>
      <c r="P756" t="b">
        <v>0</v>
      </c>
      <c r="Q756">
        <v>1.2200012</v>
      </c>
      <c r="R756">
        <v>1.6497649999999999</v>
      </c>
      <c r="S756">
        <v>1589486401</v>
      </c>
      <c r="T756">
        <v>75.17</v>
      </c>
      <c r="U756">
        <v>75.245000000000005</v>
      </c>
      <c r="V756" t="s">
        <v>4005</v>
      </c>
      <c r="W756">
        <v>70.72</v>
      </c>
      <c r="X756">
        <v>1258384</v>
      </c>
      <c r="Y756">
        <v>73.95</v>
      </c>
      <c r="Z756">
        <v>73.7</v>
      </c>
      <c r="AA756">
        <v>75.17</v>
      </c>
      <c r="AB756">
        <v>8</v>
      </c>
      <c r="AC756">
        <v>8</v>
      </c>
      <c r="AD756" t="s">
        <v>164</v>
      </c>
      <c r="AE756" t="s">
        <v>48</v>
      </c>
      <c r="AF756">
        <v>71.23</v>
      </c>
      <c r="AG756">
        <v>2320795</v>
      </c>
      <c r="AH756">
        <v>1477750</v>
      </c>
      <c r="AI756">
        <v>37.579998000000003</v>
      </c>
      <c r="AJ756">
        <v>0.99973389999999995</v>
      </c>
      <c r="AK756" t="s">
        <v>4006</v>
      </c>
      <c r="AL756">
        <v>-28.010002</v>
      </c>
      <c r="AM756">
        <v>-0.27146735999999999</v>
      </c>
      <c r="AN756">
        <v>37.590000000000003</v>
      </c>
      <c r="AO756">
        <v>103.18</v>
      </c>
      <c r="AQ756">
        <v>1592584200</v>
      </c>
      <c r="AR756">
        <v>1592584200</v>
      </c>
      <c r="AS756">
        <v>1592584200</v>
      </c>
      <c r="AU756">
        <v>14.103189</v>
      </c>
      <c r="AW756" t="s">
        <v>6313</v>
      </c>
      <c r="AX756">
        <v>5.33</v>
      </c>
      <c r="AY756">
        <v>162584992</v>
      </c>
      <c r="AZ756">
        <v>23.11</v>
      </c>
      <c r="BA756">
        <v>65.87</v>
      </c>
      <c r="BB756">
        <v>9.2999949999999991</v>
      </c>
      <c r="BC756">
        <v>0.14118712</v>
      </c>
      <c r="BD756">
        <v>84.239130000000003</v>
      </c>
      <c r="BE756">
        <v>-9.0691299999999995</v>
      </c>
      <c r="BF756">
        <v>-0.107659355</v>
      </c>
      <c r="BG756">
        <v>12221513728</v>
      </c>
      <c r="BH756">
        <v>3.2527043999999998</v>
      </c>
      <c r="BI756">
        <v>15</v>
      </c>
      <c r="BJ756">
        <v>0</v>
      </c>
      <c r="BK756" t="b">
        <v>0</v>
      </c>
      <c r="BL756">
        <v>2</v>
      </c>
      <c r="BM756">
        <v>855066600000</v>
      </c>
      <c r="BN756" t="s">
        <v>3385</v>
      </c>
    </row>
    <row r="757" spans="1:66" x14ac:dyDescent="0.2">
      <c r="A757" t="s">
        <v>69</v>
      </c>
      <c r="C757" t="s">
        <v>142</v>
      </c>
      <c r="D757" t="s">
        <v>143</v>
      </c>
      <c r="E757" t="s">
        <v>162</v>
      </c>
      <c r="F757" t="b">
        <v>1</v>
      </c>
      <c r="G757" t="s">
        <v>48</v>
      </c>
      <c r="H757" t="s">
        <v>163</v>
      </c>
      <c r="I757" t="s">
        <v>176</v>
      </c>
      <c r="J757" t="s">
        <v>289</v>
      </c>
      <c r="K757" t="s">
        <v>290</v>
      </c>
      <c r="L757" t="s">
        <v>146</v>
      </c>
      <c r="M757" t="s">
        <v>147</v>
      </c>
      <c r="N757">
        <v>-14400000</v>
      </c>
      <c r="O757" t="s">
        <v>148</v>
      </c>
      <c r="P757" t="b">
        <v>0</v>
      </c>
      <c r="Q757">
        <v>1.0000228999999999E-2</v>
      </c>
      <c r="R757">
        <v>8.1567935999999994E-2</v>
      </c>
      <c r="S757">
        <v>1589486401</v>
      </c>
      <c r="T757">
        <v>12.27</v>
      </c>
      <c r="U757">
        <v>12.62</v>
      </c>
      <c r="V757" t="s">
        <v>564</v>
      </c>
      <c r="W757">
        <v>11</v>
      </c>
      <c r="X757">
        <v>55897730</v>
      </c>
      <c r="Y757">
        <v>12.26</v>
      </c>
      <c r="Z757">
        <v>12.81</v>
      </c>
      <c r="AA757">
        <v>12.63</v>
      </c>
      <c r="AB757">
        <v>8</v>
      </c>
      <c r="AC757">
        <v>8</v>
      </c>
      <c r="AD757" t="s">
        <v>164</v>
      </c>
      <c r="AE757" t="s">
        <v>48</v>
      </c>
      <c r="AF757">
        <v>11.67</v>
      </c>
      <c r="AG757">
        <v>63282946</v>
      </c>
      <c r="AH757">
        <v>50878275</v>
      </c>
      <c r="AI757">
        <v>4.4700002999999997</v>
      </c>
      <c r="AJ757">
        <v>0.57307695999999997</v>
      </c>
      <c r="AK757" t="s">
        <v>3716</v>
      </c>
      <c r="AL757">
        <v>-41.62</v>
      </c>
      <c r="AM757">
        <v>-0.77231395000000003</v>
      </c>
      <c r="AN757">
        <v>7.8</v>
      </c>
      <c r="AO757">
        <v>53.89</v>
      </c>
      <c r="AP757">
        <v>1584057600</v>
      </c>
      <c r="AQ757">
        <v>1561027500</v>
      </c>
      <c r="AR757">
        <v>1569409140</v>
      </c>
      <c r="AS757">
        <v>1569844800</v>
      </c>
      <c r="AT757">
        <v>2</v>
      </c>
      <c r="AU757">
        <v>4.5077150000000001</v>
      </c>
      <c r="AV757">
        <v>0.16313212999999999</v>
      </c>
      <c r="AW757" t="s">
        <v>6313</v>
      </c>
      <c r="AX757">
        <v>2.722</v>
      </c>
      <c r="AY757">
        <v>599692992</v>
      </c>
      <c r="AZ757">
        <v>35.46</v>
      </c>
      <c r="BA757">
        <v>12.670857</v>
      </c>
      <c r="BB757">
        <v>-0.40085696999999998</v>
      </c>
      <c r="BC757">
        <v>-3.1636138000000001E-2</v>
      </c>
      <c r="BD757">
        <v>33.69623</v>
      </c>
      <c r="BE757">
        <v>-21.426231000000001</v>
      </c>
      <c r="BF757">
        <v>-0.63586430000000005</v>
      </c>
      <c r="BG757">
        <v>9597962240</v>
      </c>
      <c r="BH757">
        <v>0.34602369999999999</v>
      </c>
      <c r="BI757">
        <v>15</v>
      </c>
      <c r="BJ757">
        <v>0</v>
      </c>
      <c r="BK757" t="b">
        <v>0</v>
      </c>
      <c r="BL757">
        <v>2</v>
      </c>
      <c r="BM757">
        <v>554131800000</v>
      </c>
      <c r="BN757" t="s">
        <v>69</v>
      </c>
    </row>
    <row r="758" spans="1:66" x14ac:dyDescent="0.2">
      <c r="A758" t="s">
        <v>2009</v>
      </c>
      <c r="C758" t="s">
        <v>142</v>
      </c>
      <c r="D758" t="s">
        <v>143</v>
      </c>
      <c r="E758" t="s">
        <v>162</v>
      </c>
      <c r="F758" t="b">
        <v>1</v>
      </c>
      <c r="G758" t="s">
        <v>48</v>
      </c>
      <c r="H758" t="s">
        <v>163</v>
      </c>
      <c r="I758" t="s">
        <v>2030</v>
      </c>
      <c r="J758" t="s">
        <v>2031</v>
      </c>
      <c r="K758" t="s">
        <v>2032</v>
      </c>
      <c r="L758" t="s">
        <v>146</v>
      </c>
      <c r="M758" t="s">
        <v>147</v>
      </c>
      <c r="N758">
        <v>-14400000</v>
      </c>
      <c r="O758" t="s">
        <v>148</v>
      </c>
      <c r="P758" t="b">
        <v>0</v>
      </c>
      <c r="Q758">
        <v>1.7099991000000001</v>
      </c>
      <c r="R758">
        <v>1.636676</v>
      </c>
      <c r="S758">
        <v>1589486401</v>
      </c>
      <c r="T758">
        <v>106.19</v>
      </c>
      <c r="U758">
        <v>106.28</v>
      </c>
      <c r="V758" t="s">
        <v>3081</v>
      </c>
      <c r="W758">
        <v>100.22</v>
      </c>
      <c r="X758">
        <v>5469506</v>
      </c>
      <c r="Y758">
        <v>104.48</v>
      </c>
      <c r="Z758">
        <v>105.57</v>
      </c>
      <c r="AA758">
        <v>107.43</v>
      </c>
      <c r="AB758">
        <v>8</v>
      </c>
      <c r="AC758">
        <v>10</v>
      </c>
      <c r="AD758" t="s">
        <v>164</v>
      </c>
      <c r="AE758" t="s">
        <v>48</v>
      </c>
      <c r="AF758">
        <v>102.5</v>
      </c>
      <c r="AG758">
        <v>5787498</v>
      </c>
      <c r="AH758">
        <v>4403725</v>
      </c>
      <c r="AI758">
        <v>18.690002</v>
      </c>
      <c r="AJ758">
        <v>0.21360002</v>
      </c>
      <c r="AK758" t="s">
        <v>2033</v>
      </c>
      <c r="AL758">
        <v>-44.36</v>
      </c>
      <c r="AM758">
        <v>-0.29465293999999997</v>
      </c>
      <c r="AN758">
        <v>87.5</v>
      </c>
      <c r="AO758">
        <v>150.55000000000001</v>
      </c>
      <c r="AP758">
        <v>1589932800</v>
      </c>
      <c r="AQ758">
        <v>1596213000</v>
      </c>
      <c r="AR758">
        <v>1596213000</v>
      </c>
      <c r="AS758">
        <v>1596213000</v>
      </c>
      <c r="AT758">
        <v>4.12</v>
      </c>
      <c r="AU758">
        <v>11.220414999999999</v>
      </c>
      <c r="AV758">
        <v>3.9433382000000003E-2</v>
      </c>
      <c r="AW758" t="s">
        <v>6313</v>
      </c>
      <c r="AX758">
        <v>9.4640000000000004</v>
      </c>
      <c r="AY758">
        <v>541238976</v>
      </c>
      <c r="AZ758">
        <v>26.196000000000002</v>
      </c>
      <c r="BA758">
        <v>113.16857</v>
      </c>
      <c r="BB758">
        <v>-6.9785690000000002</v>
      </c>
      <c r="BC758">
        <v>-6.1665256000000002E-2</v>
      </c>
      <c r="BD758">
        <v>130.06326000000001</v>
      </c>
      <c r="BE758">
        <v>-23.873259999999998</v>
      </c>
      <c r="BF758">
        <v>-0.18355115</v>
      </c>
      <c r="BG758">
        <v>57474166784</v>
      </c>
      <c r="BH758">
        <v>4.0536722999999997</v>
      </c>
      <c r="BI758">
        <v>15</v>
      </c>
      <c r="BJ758">
        <v>0</v>
      </c>
      <c r="BK758" t="b">
        <v>0</v>
      </c>
      <c r="BL758">
        <v>2</v>
      </c>
      <c r="BM758">
        <v>-252322200000</v>
      </c>
      <c r="BN758" t="s">
        <v>2009</v>
      </c>
    </row>
    <row r="759" spans="1:66" x14ac:dyDescent="0.2">
      <c r="A759" t="s">
        <v>3386</v>
      </c>
      <c r="C759" t="s">
        <v>142</v>
      </c>
      <c r="D759" t="s">
        <v>143</v>
      </c>
      <c r="E759" t="s">
        <v>162</v>
      </c>
      <c r="F759" t="b">
        <v>1</v>
      </c>
      <c r="G759" t="s">
        <v>48</v>
      </c>
      <c r="H759" t="s">
        <v>4007</v>
      </c>
      <c r="I759" t="s">
        <v>4008</v>
      </c>
      <c r="J759" t="s">
        <v>4008</v>
      </c>
      <c r="K759" t="s">
        <v>4009</v>
      </c>
      <c r="L759" t="s">
        <v>146</v>
      </c>
      <c r="M759" t="s">
        <v>147</v>
      </c>
      <c r="N759">
        <v>-14400000</v>
      </c>
      <c r="O759" t="s">
        <v>148</v>
      </c>
      <c r="P759" t="b">
        <v>0</v>
      </c>
      <c r="Q759">
        <v>1.2799988</v>
      </c>
      <c r="R759">
        <v>1.3053220000000001</v>
      </c>
      <c r="S759">
        <v>1589486402</v>
      </c>
      <c r="T759">
        <v>99.34</v>
      </c>
      <c r="U759">
        <v>99.55</v>
      </c>
      <c r="V759" t="s">
        <v>4010</v>
      </c>
      <c r="W759">
        <v>95.85</v>
      </c>
      <c r="X759">
        <v>431773</v>
      </c>
      <c r="Y759">
        <v>98.06</v>
      </c>
      <c r="Z759">
        <v>0</v>
      </c>
      <c r="AA759">
        <v>100.49</v>
      </c>
      <c r="AB759">
        <v>8</v>
      </c>
      <c r="AC759">
        <v>9</v>
      </c>
      <c r="AD759" t="s">
        <v>4011</v>
      </c>
      <c r="AE759" t="s">
        <v>48</v>
      </c>
      <c r="AF759">
        <v>98.08</v>
      </c>
      <c r="AG759">
        <v>1179754</v>
      </c>
      <c r="AH759">
        <v>697750</v>
      </c>
      <c r="AI759">
        <v>27.329993999999999</v>
      </c>
      <c r="AJ759">
        <v>0.37953051999999998</v>
      </c>
      <c r="AK759" t="s">
        <v>4012</v>
      </c>
      <c r="AL759">
        <v>-28.590004</v>
      </c>
      <c r="AM759">
        <v>-0.22348162999999999</v>
      </c>
      <c r="AN759">
        <v>72.010000000000005</v>
      </c>
      <c r="AO759">
        <v>127.93</v>
      </c>
      <c r="AP759">
        <v>1584057600</v>
      </c>
      <c r="AQ759">
        <v>1588332632</v>
      </c>
      <c r="AR759">
        <v>1596213000</v>
      </c>
      <c r="AS759">
        <v>1596558600</v>
      </c>
      <c r="AT759">
        <v>1.08</v>
      </c>
      <c r="AU759">
        <v>21.809002</v>
      </c>
      <c r="AV759">
        <v>1.1013666E-2</v>
      </c>
      <c r="AW759" t="s">
        <v>6313</v>
      </c>
      <c r="AX759">
        <v>4.5549999999999997</v>
      </c>
      <c r="AY759">
        <v>109720000</v>
      </c>
      <c r="AZ759">
        <v>28.094000000000001</v>
      </c>
      <c r="BA759">
        <v>96.476569999999995</v>
      </c>
      <c r="BB759">
        <v>2.8634262000000001</v>
      </c>
      <c r="BC759">
        <v>2.9680017E-2</v>
      </c>
      <c r="BD759">
        <v>110.59601600000001</v>
      </c>
      <c r="BE759">
        <v>-11.256019999999999</v>
      </c>
      <c r="BF759">
        <v>-0.10177600000000001</v>
      </c>
      <c r="BG759">
        <v>10899584000</v>
      </c>
      <c r="BH759">
        <v>3.5359862</v>
      </c>
      <c r="BI759">
        <v>15</v>
      </c>
      <c r="BJ759">
        <v>0</v>
      </c>
      <c r="BK759" t="b">
        <v>0</v>
      </c>
      <c r="BL759">
        <v>2</v>
      </c>
      <c r="BM759">
        <v>1276608600000</v>
      </c>
      <c r="BN759" t="s">
        <v>3386</v>
      </c>
    </row>
    <row r="760" spans="1:66" x14ac:dyDescent="0.2">
      <c r="A760" t="s">
        <v>3387</v>
      </c>
      <c r="C760" t="s">
        <v>142</v>
      </c>
      <c r="D760" t="s">
        <v>143</v>
      </c>
      <c r="E760" t="s">
        <v>162</v>
      </c>
      <c r="F760" t="b">
        <v>1</v>
      </c>
      <c r="G760" t="s">
        <v>48</v>
      </c>
      <c r="H760" t="s">
        <v>163</v>
      </c>
      <c r="I760" t="s">
        <v>4013</v>
      </c>
      <c r="J760" t="s">
        <v>4014</v>
      </c>
      <c r="K760" t="s">
        <v>4015</v>
      </c>
      <c r="L760" t="s">
        <v>146</v>
      </c>
      <c r="M760" t="s">
        <v>147</v>
      </c>
      <c r="N760">
        <v>-14400000</v>
      </c>
      <c r="O760" t="s">
        <v>148</v>
      </c>
      <c r="P760" t="b">
        <v>0</v>
      </c>
      <c r="Q760">
        <v>1.0099982999999999</v>
      </c>
      <c r="R760">
        <v>2.8989617999999999</v>
      </c>
      <c r="S760">
        <v>1589486401</v>
      </c>
      <c r="T760">
        <v>35.85</v>
      </c>
      <c r="U760">
        <v>35.909999999999997</v>
      </c>
      <c r="V760" t="s">
        <v>4016</v>
      </c>
      <c r="W760">
        <v>33.03</v>
      </c>
      <c r="X760">
        <v>2592333</v>
      </c>
      <c r="Y760">
        <v>34.840000000000003</v>
      </c>
      <c r="Z760">
        <v>32.729999999999997</v>
      </c>
      <c r="AA760">
        <v>45</v>
      </c>
      <c r="AB760">
        <v>10</v>
      </c>
      <c r="AC760">
        <v>8</v>
      </c>
      <c r="AD760" t="s">
        <v>164</v>
      </c>
      <c r="AE760" t="s">
        <v>48</v>
      </c>
      <c r="AF760">
        <v>34.06</v>
      </c>
      <c r="AG760">
        <v>2569041</v>
      </c>
      <c r="AH760">
        <v>2386687</v>
      </c>
      <c r="AI760">
        <v>6.6799983999999997</v>
      </c>
      <c r="AJ760">
        <v>0.22900234</v>
      </c>
      <c r="AK760" t="s">
        <v>4017</v>
      </c>
      <c r="AL760">
        <v>-28.900002000000001</v>
      </c>
      <c r="AM760">
        <v>-0.44633207000000003</v>
      </c>
      <c r="AN760">
        <v>29.17</v>
      </c>
      <c r="AO760">
        <v>64.75</v>
      </c>
      <c r="AQ760">
        <v>1588848900</v>
      </c>
      <c r="AR760">
        <v>1596126600</v>
      </c>
      <c r="AS760">
        <v>1596472200</v>
      </c>
      <c r="AU760">
        <v>9.4317270000000004</v>
      </c>
      <c r="AW760" t="s">
        <v>6313</v>
      </c>
      <c r="AX760">
        <v>3.8010000000000002</v>
      </c>
      <c r="AY760">
        <v>335167008</v>
      </c>
      <c r="AZ760">
        <v>18.719000000000001</v>
      </c>
      <c r="BA760">
        <v>40.494286000000002</v>
      </c>
      <c r="BB760">
        <v>-4.6442870000000003</v>
      </c>
      <c r="BC760">
        <v>-0.11468994</v>
      </c>
      <c r="BD760">
        <v>52.550939999999997</v>
      </c>
      <c r="BE760">
        <v>-16.700942999999999</v>
      </c>
      <c r="BF760">
        <v>-0.31780483999999998</v>
      </c>
      <c r="BG760">
        <v>12015736832</v>
      </c>
      <c r="BH760">
        <v>1.9151663999999999</v>
      </c>
      <c r="BI760">
        <v>15</v>
      </c>
      <c r="BJ760">
        <v>0</v>
      </c>
      <c r="BK760" t="b">
        <v>0</v>
      </c>
      <c r="BL760">
        <v>2</v>
      </c>
      <c r="BM760">
        <v>1086874200000</v>
      </c>
      <c r="BN760" t="s">
        <v>3387</v>
      </c>
    </row>
    <row r="761" spans="1:66" x14ac:dyDescent="0.2">
      <c r="A761" t="s">
        <v>3388</v>
      </c>
      <c r="C761" t="s">
        <v>142</v>
      </c>
      <c r="D761" t="s">
        <v>143</v>
      </c>
      <c r="E761" t="s">
        <v>162</v>
      </c>
      <c r="F761" t="b">
        <v>1</v>
      </c>
      <c r="G761" t="s">
        <v>48</v>
      </c>
      <c r="H761" t="s">
        <v>163</v>
      </c>
      <c r="I761" t="s">
        <v>4018</v>
      </c>
      <c r="J761" t="s">
        <v>4019</v>
      </c>
      <c r="K761" t="s">
        <v>4020</v>
      </c>
      <c r="L761" t="s">
        <v>146</v>
      </c>
      <c r="M761" t="s">
        <v>147</v>
      </c>
      <c r="N761">
        <v>-14400000</v>
      </c>
      <c r="O761" t="s">
        <v>148</v>
      </c>
      <c r="P761" t="b">
        <v>0</v>
      </c>
      <c r="Q761">
        <v>0</v>
      </c>
      <c r="R761">
        <v>3.6349800000000001</v>
      </c>
      <c r="S761">
        <v>1575493345</v>
      </c>
      <c r="T761">
        <v>0</v>
      </c>
      <c r="U761">
        <v>0</v>
      </c>
      <c r="V761" t="s">
        <v>4021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8</v>
      </c>
      <c r="AC761">
        <v>13</v>
      </c>
      <c r="AD761" t="s">
        <v>164</v>
      </c>
      <c r="AE761" t="s">
        <v>48</v>
      </c>
      <c r="AF761">
        <v>0</v>
      </c>
      <c r="AG761">
        <v>25531000</v>
      </c>
      <c r="AH761">
        <v>25531000</v>
      </c>
      <c r="AI761">
        <v>0</v>
      </c>
      <c r="AK761" t="s">
        <v>4022</v>
      </c>
      <c r="AL761">
        <v>-53.71</v>
      </c>
      <c r="AM761">
        <v>-1</v>
      </c>
      <c r="AN761">
        <v>0</v>
      </c>
      <c r="AO761">
        <v>53.71</v>
      </c>
      <c r="AP761">
        <v>1569888000</v>
      </c>
      <c r="AQ761">
        <v>1573545610</v>
      </c>
      <c r="AR761">
        <v>1581505140</v>
      </c>
      <c r="AS761">
        <v>1581940800</v>
      </c>
      <c r="AT761">
        <v>0.72</v>
      </c>
      <c r="AU761">
        <v>0</v>
      </c>
      <c r="AW761" t="s">
        <v>6313</v>
      </c>
      <c r="AX761">
        <v>7.71</v>
      </c>
      <c r="AY761">
        <v>351924992</v>
      </c>
      <c r="AZ761">
        <v>13.472</v>
      </c>
      <c r="BA761">
        <v>40.770000000000003</v>
      </c>
      <c r="BB761">
        <v>-40.770000000000003</v>
      </c>
      <c r="BC761">
        <v>-1</v>
      </c>
      <c r="BD761">
        <v>38.345554</v>
      </c>
      <c r="BE761">
        <v>-38.345554</v>
      </c>
      <c r="BF761">
        <v>-1</v>
      </c>
      <c r="BG761">
        <v>0</v>
      </c>
      <c r="BH761">
        <v>0</v>
      </c>
      <c r="BI761">
        <v>15</v>
      </c>
      <c r="BJ761">
        <v>0</v>
      </c>
      <c r="BK761" t="b">
        <v>0</v>
      </c>
      <c r="BL761">
        <v>4</v>
      </c>
      <c r="BM761">
        <v>1133793000000</v>
      </c>
      <c r="BN761" t="s">
        <v>3388</v>
      </c>
    </row>
    <row r="762" spans="1:66" x14ac:dyDescent="0.2">
      <c r="A762" t="s">
        <v>3389</v>
      </c>
    </row>
    <row r="763" spans="1:66" x14ac:dyDescent="0.2">
      <c r="A763" t="s">
        <v>3390</v>
      </c>
      <c r="C763" t="s">
        <v>142</v>
      </c>
      <c r="D763" t="s">
        <v>143</v>
      </c>
      <c r="E763" t="s">
        <v>162</v>
      </c>
      <c r="F763" t="b">
        <v>1</v>
      </c>
      <c r="G763" t="s">
        <v>48</v>
      </c>
      <c r="H763" t="s">
        <v>163</v>
      </c>
      <c r="I763" t="s">
        <v>4023</v>
      </c>
      <c r="J763" t="s">
        <v>4023</v>
      </c>
      <c r="K763" t="s">
        <v>4024</v>
      </c>
      <c r="L763" t="s">
        <v>146</v>
      </c>
      <c r="M763" t="s">
        <v>147</v>
      </c>
      <c r="N763">
        <v>-14400000</v>
      </c>
      <c r="O763" t="s">
        <v>148</v>
      </c>
      <c r="P763" t="b">
        <v>0</v>
      </c>
      <c r="Q763">
        <v>1.1499938999999999</v>
      </c>
      <c r="R763">
        <v>1.7776996</v>
      </c>
      <c r="S763">
        <v>1589486401</v>
      </c>
      <c r="T763">
        <v>65.84</v>
      </c>
      <c r="U763">
        <v>66.58</v>
      </c>
      <c r="V763" t="s">
        <v>4025</v>
      </c>
      <c r="W763">
        <v>63.87</v>
      </c>
      <c r="X763">
        <v>2445936</v>
      </c>
      <c r="Y763">
        <v>64.69</v>
      </c>
      <c r="Z763">
        <v>0</v>
      </c>
      <c r="AA763">
        <v>80</v>
      </c>
      <c r="AB763">
        <v>10</v>
      </c>
      <c r="AC763">
        <v>11</v>
      </c>
      <c r="AD763" t="s">
        <v>164</v>
      </c>
      <c r="AE763" t="s">
        <v>48</v>
      </c>
      <c r="AF763">
        <v>64.09</v>
      </c>
      <c r="AG763">
        <v>5873898</v>
      </c>
      <c r="AH763">
        <v>3114237</v>
      </c>
      <c r="AI763">
        <v>24.219996999999999</v>
      </c>
      <c r="AJ763">
        <v>0.58193170000000005</v>
      </c>
      <c r="AK763" t="s">
        <v>4026</v>
      </c>
      <c r="AL763">
        <v>-8.8600010000000005</v>
      </c>
      <c r="AM763">
        <v>-0.118607774</v>
      </c>
      <c r="AN763">
        <v>41.62</v>
      </c>
      <c r="AO763">
        <v>74.7</v>
      </c>
      <c r="AQ763">
        <v>1588068004</v>
      </c>
      <c r="AR763">
        <v>1595349000</v>
      </c>
      <c r="AS763">
        <v>1595867400</v>
      </c>
      <c r="AU763">
        <v>35.378825999999997</v>
      </c>
      <c r="AW763" t="s">
        <v>6313</v>
      </c>
      <c r="AX763">
        <v>1.861</v>
      </c>
      <c r="AY763">
        <v>579129024</v>
      </c>
      <c r="AZ763">
        <v>40.662999999999997</v>
      </c>
      <c r="BA763">
        <v>64.791719999999998</v>
      </c>
      <c r="BB763">
        <v>1.0482788000000001</v>
      </c>
      <c r="BC763">
        <v>1.6179209999999999E-2</v>
      </c>
      <c r="BD763">
        <v>60.960940000000001</v>
      </c>
      <c r="BE763">
        <v>4.8790550000000001</v>
      </c>
      <c r="BF763">
        <v>8.0035750000000003E-2</v>
      </c>
      <c r="BG763">
        <v>38129852416</v>
      </c>
      <c r="BH763">
        <v>1.6191622999999999</v>
      </c>
      <c r="BI763">
        <v>15</v>
      </c>
      <c r="BJ763">
        <v>0</v>
      </c>
      <c r="BK763" t="b">
        <v>0</v>
      </c>
      <c r="BL763">
        <v>2</v>
      </c>
      <c r="BM763">
        <v>1008253800000</v>
      </c>
      <c r="BN763" t="s">
        <v>3390</v>
      </c>
    </row>
    <row r="764" spans="1:66" x14ac:dyDescent="0.2">
      <c r="A764" t="s">
        <v>3391</v>
      </c>
      <c r="C764" t="s">
        <v>142</v>
      </c>
      <c r="D764" t="s">
        <v>143</v>
      </c>
      <c r="E764" t="s">
        <v>162</v>
      </c>
      <c r="F764" t="b">
        <v>1</v>
      </c>
      <c r="G764" t="s">
        <v>48</v>
      </c>
      <c r="H764" t="s">
        <v>163</v>
      </c>
      <c r="I764" t="s">
        <v>4027</v>
      </c>
      <c r="J764" t="s">
        <v>4028</v>
      </c>
      <c r="K764" t="s">
        <v>4029</v>
      </c>
      <c r="L764" t="s">
        <v>146</v>
      </c>
      <c r="M764" t="s">
        <v>147</v>
      </c>
      <c r="N764">
        <v>-14400000</v>
      </c>
      <c r="O764" t="s">
        <v>148</v>
      </c>
      <c r="P764" t="b">
        <v>0</v>
      </c>
      <c r="Q764">
        <v>0.38000107</v>
      </c>
      <c r="R764">
        <v>2.2485270000000002</v>
      </c>
      <c r="S764">
        <v>1589486401</v>
      </c>
      <c r="T764">
        <v>17.28</v>
      </c>
      <c r="U764">
        <v>17.329999999999998</v>
      </c>
      <c r="V764" t="s">
        <v>4030</v>
      </c>
      <c r="W764">
        <v>16.395</v>
      </c>
      <c r="X764">
        <v>14209776</v>
      </c>
      <c r="Y764">
        <v>16.899999999999999</v>
      </c>
      <c r="Z764">
        <v>0</v>
      </c>
      <c r="AA764">
        <v>17.21</v>
      </c>
      <c r="AB764">
        <v>30</v>
      </c>
      <c r="AC764">
        <v>31</v>
      </c>
      <c r="AD764" t="s">
        <v>164</v>
      </c>
      <c r="AE764" t="s">
        <v>48</v>
      </c>
      <c r="AF764">
        <v>16.66</v>
      </c>
      <c r="AG764">
        <v>9549793</v>
      </c>
      <c r="AH764">
        <v>13199412</v>
      </c>
      <c r="AI764">
        <v>5.7000010000000003</v>
      </c>
      <c r="AJ764">
        <v>0.49222806000000002</v>
      </c>
      <c r="AK764" t="s">
        <v>4031</v>
      </c>
      <c r="AL764">
        <v>-13.429997999999999</v>
      </c>
      <c r="AM764">
        <v>-0.43731680000000001</v>
      </c>
      <c r="AN764">
        <v>11.58</v>
      </c>
      <c r="AO764">
        <v>30.71</v>
      </c>
      <c r="AP764">
        <v>1591833600</v>
      </c>
      <c r="AQ764">
        <v>1588848300</v>
      </c>
      <c r="AR764">
        <v>1596645000</v>
      </c>
      <c r="AS764">
        <v>1597077000</v>
      </c>
      <c r="AT764">
        <v>1.153</v>
      </c>
      <c r="AV764">
        <v>6.8224855000000001E-2</v>
      </c>
      <c r="AW764" t="s">
        <v>6313</v>
      </c>
      <c r="AX764">
        <v>-1.3859999999999999</v>
      </c>
      <c r="AY764">
        <v>502656992</v>
      </c>
      <c r="AZ764">
        <v>10.404999999999999</v>
      </c>
      <c r="BA764">
        <v>16.422284999999999</v>
      </c>
      <c r="BB764">
        <v>0.85771560000000002</v>
      </c>
      <c r="BC764">
        <v>5.2228759999999999E-2</v>
      </c>
      <c r="BD764">
        <v>22.647247</v>
      </c>
      <c r="BE764">
        <v>-5.3672465999999996</v>
      </c>
      <c r="BF764">
        <v>-0.23699333</v>
      </c>
      <c r="BG764">
        <v>8685913088</v>
      </c>
      <c r="BH764">
        <v>1.6607400999999999</v>
      </c>
      <c r="BI764">
        <v>15</v>
      </c>
      <c r="BJ764">
        <v>0</v>
      </c>
      <c r="BK764" t="b">
        <v>0</v>
      </c>
      <c r="BL764">
        <v>2</v>
      </c>
      <c r="BM764">
        <v>138600000</v>
      </c>
      <c r="BN764" t="s">
        <v>3391</v>
      </c>
    </row>
    <row r="765" spans="1:66" x14ac:dyDescent="0.2">
      <c r="A765" t="s">
        <v>3392</v>
      </c>
      <c r="C765" t="s">
        <v>142</v>
      </c>
      <c r="D765" t="s">
        <v>143</v>
      </c>
      <c r="E765" t="s">
        <v>162</v>
      </c>
      <c r="F765" t="b">
        <v>1</v>
      </c>
      <c r="G765" t="s">
        <v>48</v>
      </c>
      <c r="H765" t="s">
        <v>163</v>
      </c>
      <c r="I765" t="s">
        <v>4032</v>
      </c>
      <c r="J765" t="s">
        <v>4032</v>
      </c>
      <c r="K765" t="s">
        <v>4033</v>
      </c>
      <c r="L765" t="s">
        <v>146</v>
      </c>
      <c r="M765" t="s">
        <v>147</v>
      </c>
      <c r="N765">
        <v>-14400000</v>
      </c>
      <c r="O765" t="s">
        <v>148</v>
      </c>
      <c r="P765" t="b">
        <v>0</v>
      </c>
      <c r="Q765">
        <v>0</v>
      </c>
      <c r="R765">
        <v>0</v>
      </c>
      <c r="S765">
        <v>1589486401</v>
      </c>
      <c r="T765">
        <v>9.19</v>
      </c>
      <c r="U765">
        <v>9.19</v>
      </c>
      <c r="V765" t="s">
        <v>4034</v>
      </c>
      <c r="W765">
        <v>8.74</v>
      </c>
      <c r="X765">
        <v>11819161</v>
      </c>
      <c r="Y765">
        <v>9.19</v>
      </c>
      <c r="Z765">
        <v>8.8000000000000007</v>
      </c>
      <c r="AA765">
        <v>9.25</v>
      </c>
      <c r="AB765">
        <v>31</v>
      </c>
      <c r="AC765">
        <v>31</v>
      </c>
      <c r="AD765" t="s">
        <v>164</v>
      </c>
      <c r="AE765" t="s">
        <v>48</v>
      </c>
      <c r="AF765">
        <v>9.0399999999999991</v>
      </c>
      <c r="AG765">
        <v>13425780</v>
      </c>
      <c r="AH765">
        <v>13620087</v>
      </c>
      <c r="AI765">
        <v>1.0299997000000001</v>
      </c>
      <c r="AJ765">
        <v>0.12622546000000001</v>
      </c>
      <c r="AK765" t="s">
        <v>4035</v>
      </c>
      <c r="AL765">
        <v>-6.1100006000000002</v>
      </c>
      <c r="AM765">
        <v>-0.39934644000000002</v>
      </c>
      <c r="AN765">
        <v>8.16</v>
      </c>
      <c r="AO765">
        <v>15.3</v>
      </c>
      <c r="AP765">
        <v>1584662400</v>
      </c>
      <c r="AQ765">
        <v>1588796110</v>
      </c>
      <c r="AR765">
        <v>1596639540</v>
      </c>
      <c r="AS765">
        <v>1597075200</v>
      </c>
      <c r="AT765">
        <v>1</v>
      </c>
      <c r="AU765">
        <v>8.1616335000000007</v>
      </c>
      <c r="AV765">
        <v>0.108813934</v>
      </c>
      <c r="AW765" t="s">
        <v>6313</v>
      </c>
      <c r="AX765">
        <v>1.1259999999999999</v>
      </c>
      <c r="AY765">
        <v>1097500032</v>
      </c>
      <c r="AZ765">
        <v>12.358000000000001</v>
      </c>
      <c r="BA765">
        <v>9.8239999999999998</v>
      </c>
      <c r="BB765">
        <v>-0.63400080000000003</v>
      </c>
      <c r="BC765">
        <v>-6.4535910000000002E-2</v>
      </c>
      <c r="BD765">
        <v>12.396521999999999</v>
      </c>
      <c r="BE765">
        <v>-3.2065220000000001</v>
      </c>
      <c r="BF765">
        <v>-0.25866303000000002</v>
      </c>
      <c r="BG765">
        <v>10086025216</v>
      </c>
      <c r="BH765">
        <v>0.74364779999999997</v>
      </c>
      <c r="BI765">
        <v>15</v>
      </c>
      <c r="BJ765">
        <v>0</v>
      </c>
      <c r="BK765" t="b">
        <v>0</v>
      </c>
      <c r="BL765">
        <v>2</v>
      </c>
      <c r="BM765">
        <v>322151400000</v>
      </c>
      <c r="BN765" t="s">
        <v>3392</v>
      </c>
    </row>
    <row r="766" spans="1:66" x14ac:dyDescent="0.2">
      <c r="A766" t="s">
        <v>3393</v>
      </c>
      <c r="C766" t="s">
        <v>142</v>
      </c>
      <c r="D766" t="s">
        <v>143</v>
      </c>
      <c r="E766" t="s">
        <v>162</v>
      </c>
      <c r="F766" t="b">
        <v>1</v>
      </c>
      <c r="G766" t="s">
        <v>48</v>
      </c>
      <c r="H766" t="s">
        <v>145</v>
      </c>
      <c r="I766" t="s">
        <v>4036</v>
      </c>
      <c r="J766" t="s">
        <v>4036</v>
      </c>
      <c r="K766" t="s">
        <v>4037</v>
      </c>
      <c r="L766" t="s">
        <v>146</v>
      </c>
      <c r="M766" t="s">
        <v>147</v>
      </c>
      <c r="N766">
        <v>-14400000</v>
      </c>
      <c r="O766" t="s">
        <v>148</v>
      </c>
      <c r="P766" t="b">
        <v>0</v>
      </c>
      <c r="Q766">
        <v>0.6399994</v>
      </c>
      <c r="R766">
        <v>0.98537249999999998</v>
      </c>
      <c r="S766">
        <v>1589486402</v>
      </c>
      <c r="T766">
        <v>65.59</v>
      </c>
      <c r="U766">
        <v>65.73</v>
      </c>
      <c r="V766" t="s">
        <v>4038</v>
      </c>
      <c r="W766">
        <v>63.11</v>
      </c>
      <c r="X766">
        <v>1852098</v>
      </c>
      <c r="Y766">
        <v>64.95</v>
      </c>
      <c r="Z766">
        <v>0</v>
      </c>
      <c r="AA766">
        <v>67.040000000000006</v>
      </c>
      <c r="AB766">
        <v>13</v>
      </c>
      <c r="AC766">
        <v>8</v>
      </c>
      <c r="AD766" t="s">
        <v>149</v>
      </c>
      <c r="AE766" t="s">
        <v>48</v>
      </c>
      <c r="AF766">
        <v>66.040000000000006</v>
      </c>
      <c r="AG766">
        <v>2812287</v>
      </c>
      <c r="AH766">
        <v>2017912</v>
      </c>
      <c r="AI766">
        <v>12.509994499999999</v>
      </c>
      <c r="AJ766">
        <v>0.23568188000000001</v>
      </c>
      <c r="AK766" t="s">
        <v>4039</v>
      </c>
      <c r="AL766">
        <v>-15.310005</v>
      </c>
      <c r="AM766">
        <v>-0.18924604</v>
      </c>
      <c r="AN766">
        <v>53.08</v>
      </c>
      <c r="AO766">
        <v>80.900000000000006</v>
      </c>
      <c r="AP766">
        <v>1587081600</v>
      </c>
      <c r="AQ766">
        <v>1588104563</v>
      </c>
      <c r="AR766">
        <v>1595429940</v>
      </c>
      <c r="AS766">
        <v>1595865600</v>
      </c>
      <c r="AT766">
        <v>0.72</v>
      </c>
      <c r="AU766">
        <v>40.840595</v>
      </c>
      <c r="AV766">
        <v>1.1085452000000001E-2</v>
      </c>
      <c r="AW766" t="s">
        <v>6313</v>
      </c>
      <c r="AX766">
        <v>1.6060000000000001</v>
      </c>
      <c r="AY766">
        <v>304348992</v>
      </c>
      <c r="AZ766">
        <v>12.696999999999999</v>
      </c>
      <c r="BA766">
        <v>67.05171</v>
      </c>
      <c r="BB766">
        <v>-1.4617157000000001</v>
      </c>
      <c r="BC766">
        <v>-2.1799827000000001E-2</v>
      </c>
      <c r="BD766">
        <v>69.990799999999993</v>
      </c>
      <c r="BE766">
        <v>-4.4008025999999996</v>
      </c>
      <c r="BF766">
        <v>-6.2876870000000001E-2</v>
      </c>
      <c r="BG766">
        <v>19962249216</v>
      </c>
      <c r="BH766">
        <v>5.1657869999999999</v>
      </c>
      <c r="BI766">
        <v>15</v>
      </c>
      <c r="BJ766">
        <v>0</v>
      </c>
      <c r="BK766" t="b">
        <v>0</v>
      </c>
      <c r="BL766">
        <v>2</v>
      </c>
      <c r="BM766">
        <v>534177000000</v>
      </c>
      <c r="BN766" t="s">
        <v>3393</v>
      </c>
    </row>
    <row r="767" spans="1:66" x14ac:dyDescent="0.2">
      <c r="A767" t="s">
        <v>2960</v>
      </c>
      <c r="C767" t="s">
        <v>142</v>
      </c>
      <c r="D767" t="s">
        <v>143</v>
      </c>
      <c r="E767" t="s">
        <v>162</v>
      </c>
      <c r="F767" t="b">
        <v>1</v>
      </c>
      <c r="G767" t="s">
        <v>48</v>
      </c>
      <c r="H767" t="s">
        <v>163</v>
      </c>
      <c r="I767" t="s">
        <v>2961</v>
      </c>
      <c r="J767" t="s">
        <v>2961</v>
      </c>
      <c r="K767" t="s">
        <v>3206</v>
      </c>
      <c r="L767" t="s">
        <v>146</v>
      </c>
      <c r="M767" t="s">
        <v>147</v>
      </c>
      <c r="N767">
        <v>-14400000</v>
      </c>
      <c r="O767" t="s">
        <v>148</v>
      </c>
      <c r="P767" t="b">
        <v>0</v>
      </c>
      <c r="Q767">
        <v>0.33999825</v>
      </c>
      <c r="R767">
        <v>1.3997457</v>
      </c>
      <c r="S767">
        <v>1589486401</v>
      </c>
      <c r="T767">
        <v>24.63</v>
      </c>
      <c r="U767">
        <v>24.65</v>
      </c>
      <c r="V767" t="s">
        <v>3207</v>
      </c>
      <c r="W767">
        <v>23.05</v>
      </c>
      <c r="X767">
        <v>5643921</v>
      </c>
      <c r="Y767">
        <v>24.29</v>
      </c>
      <c r="Z767">
        <v>22.5</v>
      </c>
      <c r="AA767">
        <v>24.88</v>
      </c>
      <c r="AB767">
        <v>8</v>
      </c>
      <c r="AC767">
        <v>9</v>
      </c>
      <c r="AD767" t="s">
        <v>164</v>
      </c>
      <c r="AE767" t="s">
        <v>48</v>
      </c>
      <c r="AF767">
        <v>23.71</v>
      </c>
      <c r="AG767">
        <v>3544325</v>
      </c>
      <c r="AH767">
        <v>2829512</v>
      </c>
      <c r="AI767">
        <v>4.8999996000000001</v>
      </c>
      <c r="AJ767">
        <v>0.24835275000000001</v>
      </c>
      <c r="AK767" t="s">
        <v>3208</v>
      </c>
      <c r="AL767">
        <v>-30.520002000000002</v>
      </c>
      <c r="AM767">
        <v>-0.55339985999999997</v>
      </c>
      <c r="AN767">
        <v>19.73</v>
      </c>
      <c r="AO767">
        <v>55.15</v>
      </c>
      <c r="AP767">
        <v>1590710400</v>
      </c>
      <c r="AQ767">
        <v>1588797000</v>
      </c>
      <c r="AR767">
        <v>1596034740</v>
      </c>
      <c r="AS767">
        <v>1596470400</v>
      </c>
      <c r="AT767">
        <v>1.2</v>
      </c>
      <c r="AU767">
        <v>11.471821</v>
      </c>
      <c r="AV767">
        <v>4.9403045E-2</v>
      </c>
      <c r="AW767" t="s">
        <v>6313</v>
      </c>
      <c r="AX767">
        <v>2.1469999999999998</v>
      </c>
      <c r="AY767">
        <v>213796992</v>
      </c>
      <c r="AZ767">
        <v>12.76</v>
      </c>
      <c r="BA767">
        <v>27.481144</v>
      </c>
      <c r="BB767">
        <v>-2.8511448000000001</v>
      </c>
      <c r="BC767">
        <v>-0.10374912999999999</v>
      </c>
      <c r="BD767">
        <v>37.959710000000001</v>
      </c>
      <c r="BE767">
        <v>-13.32971</v>
      </c>
      <c r="BF767">
        <v>-0.35115417999999998</v>
      </c>
      <c r="BG767">
        <v>5265819648</v>
      </c>
      <c r="BH767">
        <v>1.9302505999999999</v>
      </c>
      <c r="BI767">
        <v>15</v>
      </c>
      <c r="BJ767">
        <v>0</v>
      </c>
      <c r="BK767" t="b">
        <v>0</v>
      </c>
      <c r="BL767">
        <v>2</v>
      </c>
      <c r="BM767">
        <v>1123767000000</v>
      </c>
      <c r="BN767" t="s">
        <v>2960</v>
      </c>
    </row>
    <row r="768" spans="1:66" x14ac:dyDescent="0.2">
      <c r="A768" t="s">
        <v>3394</v>
      </c>
      <c r="C768" t="s">
        <v>142</v>
      </c>
      <c r="D768" t="s">
        <v>143</v>
      </c>
      <c r="E768" t="s">
        <v>162</v>
      </c>
      <c r="F768" t="b">
        <v>1</v>
      </c>
      <c r="G768" t="s">
        <v>48</v>
      </c>
      <c r="H768" t="s">
        <v>163</v>
      </c>
      <c r="I768" t="s">
        <v>4040</v>
      </c>
      <c r="J768" t="s">
        <v>4041</v>
      </c>
      <c r="K768" t="s">
        <v>4042</v>
      </c>
      <c r="L768" t="s">
        <v>146</v>
      </c>
      <c r="M768" t="s">
        <v>147</v>
      </c>
      <c r="N768">
        <v>-14400000</v>
      </c>
      <c r="O768" t="s">
        <v>148</v>
      </c>
      <c r="P768" t="b">
        <v>0</v>
      </c>
      <c r="Q768">
        <v>0.25</v>
      </c>
      <c r="R768">
        <v>0.75414777</v>
      </c>
      <c r="S768">
        <v>1589486401</v>
      </c>
      <c r="T768">
        <v>33.4</v>
      </c>
      <c r="U768">
        <v>33.5</v>
      </c>
      <c r="V768" t="s">
        <v>4043</v>
      </c>
      <c r="W768">
        <v>31.89</v>
      </c>
      <c r="X768">
        <v>9988082</v>
      </c>
      <c r="Y768">
        <v>33.15</v>
      </c>
      <c r="Z768">
        <v>31.83</v>
      </c>
      <c r="AA768">
        <v>36.72</v>
      </c>
      <c r="AB768">
        <v>14</v>
      </c>
      <c r="AC768">
        <v>10</v>
      </c>
      <c r="AD768" t="s">
        <v>164</v>
      </c>
      <c r="AE768" t="s">
        <v>48</v>
      </c>
      <c r="AF768">
        <v>32.229999999999997</v>
      </c>
      <c r="AG768">
        <v>15118758</v>
      </c>
      <c r="AH768">
        <v>9266800</v>
      </c>
      <c r="AI768">
        <v>5.4000015000000001</v>
      </c>
      <c r="AJ768">
        <v>0.19285719000000001</v>
      </c>
      <c r="AK768" t="s">
        <v>4044</v>
      </c>
      <c r="AL768">
        <v>-18.25</v>
      </c>
      <c r="AM768">
        <v>-0.35333979999999998</v>
      </c>
      <c r="AN768">
        <v>28</v>
      </c>
      <c r="AO768">
        <v>51.65</v>
      </c>
      <c r="AP768">
        <v>1590105600</v>
      </c>
      <c r="AQ768">
        <v>1586954700</v>
      </c>
      <c r="AR768">
        <v>1594744200</v>
      </c>
      <c r="AS768">
        <v>1595262600</v>
      </c>
      <c r="AT768">
        <v>0.69</v>
      </c>
      <c r="AU768">
        <v>13.046875999999999</v>
      </c>
      <c r="AV768">
        <v>2.0814478000000001E-2</v>
      </c>
      <c r="AW768" t="s">
        <v>6313</v>
      </c>
      <c r="AX768">
        <v>2.56</v>
      </c>
      <c r="AY768">
        <v>1287410048</v>
      </c>
      <c r="AZ768">
        <v>20.434999999999999</v>
      </c>
      <c r="BA768">
        <v>35.330570000000002</v>
      </c>
      <c r="BB768">
        <v>-1.9305687</v>
      </c>
      <c r="BC768">
        <v>-5.4643009999999999E-2</v>
      </c>
      <c r="BD768">
        <v>42.015000000000001</v>
      </c>
      <c r="BE768">
        <v>-8.6149979999999999</v>
      </c>
      <c r="BF768">
        <v>-0.20504576999999999</v>
      </c>
      <c r="BG768">
        <v>42999496704</v>
      </c>
      <c r="BH768">
        <v>1.6344508</v>
      </c>
      <c r="BI768">
        <v>15</v>
      </c>
      <c r="BJ768">
        <v>0</v>
      </c>
      <c r="BK768" t="b">
        <v>0</v>
      </c>
      <c r="BL768">
        <v>2</v>
      </c>
      <c r="BM768">
        <v>559315800000</v>
      </c>
      <c r="BN768" t="s">
        <v>3394</v>
      </c>
    </row>
    <row r="769" spans="1:66" x14ac:dyDescent="0.2">
      <c r="A769" t="s">
        <v>3395</v>
      </c>
      <c r="C769" t="s">
        <v>142</v>
      </c>
      <c r="D769" t="s">
        <v>143</v>
      </c>
      <c r="E769" t="s">
        <v>162</v>
      </c>
      <c r="F769" t="b">
        <v>1</v>
      </c>
      <c r="G769" t="s">
        <v>48</v>
      </c>
      <c r="H769" t="s">
        <v>145</v>
      </c>
      <c r="I769" t="s">
        <v>4045</v>
      </c>
      <c r="J769" t="s">
        <v>4045</v>
      </c>
      <c r="K769" t="s">
        <v>4046</v>
      </c>
      <c r="L769" t="s">
        <v>146</v>
      </c>
      <c r="M769" t="s">
        <v>147</v>
      </c>
      <c r="N769">
        <v>-14400000</v>
      </c>
      <c r="O769" t="s">
        <v>148</v>
      </c>
      <c r="P769" t="b">
        <v>0</v>
      </c>
      <c r="Q769">
        <v>-0.85998534999999998</v>
      </c>
      <c r="R769">
        <v>-0.17258386000000001</v>
      </c>
      <c r="S769">
        <v>1589486402</v>
      </c>
      <c r="T769">
        <v>497.44</v>
      </c>
      <c r="U769">
        <v>502.06</v>
      </c>
      <c r="V769" t="s">
        <v>4047</v>
      </c>
      <c r="W769">
        <v>489.37</v>
      </c>
      <c r="X769">
        <v>810143</v>
      </c>
      <c r="Y769">
        <v>498.3</v>
      </c>
      <c r="Z769">
        <v>0</v>
      </c>
      <c r="AA769">
        <v>508.47</v>
      </c>
      <c r="AB769">
        <v>8</v>
      </c>
      <c r="AC769">
        <v>8</v>
      </c>
      <c r="AD769" t="s">
        <v>149</v>
      </c>
      <c r="AE769" t="s">
        <v>48</v>
      </c>
      <c r="AF769">
        <v>499.09</v>
      </c>
      <c r="AG769">
        <v>1822482</v>
      </c>
      <c r="AH769">
        <v>842375</v>
      </c>
      <c r="AI769">
        <v>151.76999000000001</v>
      </c>
      <c r="AJ769">
        <v>0.43906033</v>
      </c>
      <c r="AK769" t="s">
        <v>4048</v>
      </c>
      <c r="AL769">
        <v>-49.099975999999998</v>
      </c>
      <c r="AM769">
        <v>-8.9837849999999997E-2</v>
      </c>
      <c r="AN769">
        <v>345.67</v>
      </c>
      <c r="AO769">
        <v>546.54</v>
      </c>
      <c r="AQ769">
        <v>1588330800</v>
      </c>
      <c r="AR769">
        <v>1595588400</v>
      </c>
      <c r="AS769">
        <v>1595948400</v>
      </c>
      <c r="AU769">
        <v>60.471676000000002</v>
      </c>
      <c r="AW769" t="s">
        <v>6313</v>
      </c>
      <c r="AX769">
        <v>8.2260000000000009</v>
      </c>
      <c r="AY769">
        <v>234196000</v>
      </c>
      <c r="AZ769">
        <v>126.91</v>
      </c>
      <c r="BA769">
        <v>483.91687000000002</v>
      </c>
      <c r="BB769">
        <v>13.523132</v>
      </c>
      <c r="BC769">
        <v>2.7945154999999999E-2</v>
      </c>
      <c r="BD769">
        <v>483.69260000000003</v>
      </c>
      <c r="BE769">
        <v>13.747406</v>
      </c>
      <c r="BF769">
        <v>2.8421783999999999E-2</v>
      </c>
      <c r="BG769">
        <v>102700466176</v>
      </c>
      <c r="BH769">
        <v>3.9196279999999999</v>
      </c>
      <c r="BI769">
        <v>15</v>
      </c>
      <c r="BJ769">
        <v>0</v>
      </c>
      <c r="BK769" t="b">
        <v>0</v>
      </c>
      <c r="BL769">
        <v>2</v>
      </c>
      <c r="BM769">
        <v>1262701800000</v>
      </c>
      <c r="BN769" t="s">
        <v>3395</v>
      </c>
    </row>
    <row r="770" spans="1:66" x14ac:dyDescent="0.2">
      <c r="A770" t="s">
        <v>617</v>
      </c>
      <c r="C770" t="s">
        <v>142</v>
      </c>
      <c r="D770" t="s">
        <v>143</v>
      </c>
      <c r="E770" t="s">
        <v>162</v>
      </c>
      <c r="F770" t="b">
        <v>1</v>
      </c>
      <c r="G770" t="s">
        <v>48</v>
      </c>
      <c r="H770" t="s">
        <v>163</v>
      </c>
      <c r="I770" t="s">
        <v>767</v>
      </c>
      <c r="J770" t="s">
        <v>767</v>
      </c>
      <c r="K770" t="s">
        <v>768</v>
      </c>
      <c r="L770" t="s">
        <v>146</v>
      </c>
      <c r="M770" t="s">
        <v>147</v>
      </c>
      <c r="N770">
        <v>-14400000</v>
      </c>
      <c r="O770" t="s">
        <v>148</v>
      </c>
      <c r="P770" t="b">
        <v>0</v>
      </c>
      <c r="Q770">
        <v>1.3500061000000001</v>
      </c>
      <c r="R770">
        <v>1.5219910999999999</v>
      </c>
      <c r="S770">
        <v>1589486401</v>
      </c>
      <c r="T770">
        <v>90.05</v>
      </c>
      <c r="U770">
        <v>90.93</v>
      </c>
      <c r="V770" t="s">
        <v>3022</v>
      </c>
      <c r="W770">
        <v>86.02</v>
      </c>
      <c r="X770">
        <v>10462870</v>
      </c>
      <c r="Y770">
        <v>88.7</v>
      </c>
      <c r="Z770">
        <v>89.81</v>
      </c>
      <c r="AA770">
        <v>90.65</v>
      </c>
      <c r="AB770">
        <v>8</v>
      </c>
      <c r="AC770">
        <v>10</v>
      </c>
      <c r="AD770" t="s">
        <v>164</v>
      </c>
      <c r="AE770" t="s">
        <v>48</v>
      </c>
      <c r="AF770">
        <v>87.29</v>
      </c>
      <c r="AG770">
        <v>15774582</v>
      </c>
      <c r="AH770">
        <v>10230462</v>
      </c>
      <c r="AI770">
        <v>38.450004999999997</v>
      </c>
      <c r="AJ770">
        <v>0.74515516000000004</v>
      </c>
      <c r="AK770" t="s">
        <v>769</v>
      </c>
      <c r="AL770">
        <v>-36.949997000000003</v>
      </c>
      <c r="AM770">
        <v>-0.29094483999999998</v>
      </c>
      <c r="AN770">
        <v>51.6</v>
      </c>
      <c r="AO770">
        <v>127</v>
      </c>
      <c r="AP770">
        <v>1591747200</v>
      </c>
      <c r="AQ770">
        <v>1588329900</v>
      </c>
      <c r="AR770">
        <v>1596213000</v>
      </c>
      <c r="AS770">
        <v>1596558600</v>
      </c>
      <c r="AT770">
        <v>4.8600000000000003</v>
      </c>
      <c r="AU770">
        <v>43.819949999999999</v>
      </c>
      <c r="AV770">
        <v>5.4791435999999999E-2</v>
      </c>
      <c r="AW770" t="s">
        <v>6313</v>
      </c>
      <c r="AX770">
        <v>2.0550000000000002</v>
      </c>
      <c r="AY770">
        <v>1866979968</v>
      </c>
      <c r="AZ770">
        <v>77.091999999999999</v>
      </c>
      <c r="BA770">
        <v>84.713714999999993</v>
      </c>
      <c r="BB770">
        <v>5.3362885000000002</v>
      </c>
      <c r="BC770">
        <v>6.2992030000000004E-2</v>
      </c>
      <c r="BD770">
        <v>102.53319</v>
      </c>
      <c r="BE770">
        <v>-12.483185000000001</v>
      </c>
      <c r="BF770">
        <v>-0.12174775</v>
      </c>
      <c r="BG770">
        <v>168121548800</v>
      </c>
      <c r="BH770">
        <v>1.1680849</v>
      </c>
      <c r="BI770">
        <v>15</v>
      </c>
      <c r="BJ770">
        <v>0</v>
      </c>
      <c r="BK770" t="b">
        <v>0</v>
      </c>
      <c r="BL770">
        <v>2</v>
      </c>
      <c r="BM770">
        <v>-252322200000</v>
      </c>
      <c r="BN770" t="s">
        <v>617</v>
      </c>
    </row>
    <row r="771" spans="1:66" x14ac:dyDescent="0.2">
      <c r="A771" t="s">
        <v>3396</v>
      </c>
      <c r="C771" t="s">
        <v>142</v>
      </c>
      <c r="D771" t="s">
        <v>143</v>
      </c>
      <c r="E771" t="s">
        <v>162</v>
      </c>
      <c r="F771" t="b">
        <v>1</v>
      </c>
      <c r="G771" t="s">
        <v>48</v>
      </c>
      <c r="H771" t="s">
        <v>163</v>
      </c>
      <c r="I771" t="s">
        <v>4049</v>
      </c>
      <c r="J771" t="s">
        <v>4049</v>
      </c>
      <c r="K771" t="s">
        <v>4050</v>
      </c>
      <c r="L771" t="s">
        <v>146</v>
      </c>
      <c r="M771" t="s">
        <v>147</v>
      </c>
      <c r="N771">
        <v>-14400000</v>
      </c>
      <c r="O771" t="s">
        <v>148</v>
      </c>
      <c r="P771" t="b">
        <v>0</v>
      </c>
      <c r="Q771">
        <v>29.589966</v>
      </c>
      <c r="R771">
        <v>3.2783395999999998</v>
      </c>
      <c r="S771">
        <v>1589486401</v>
      </c>
      <c r="T771">
        <v>932.18</v>
      </c>
      <c r="U771">
        <v>935.11</v>
      </c>
      <c r="V771" t="s">
        <v>4051</v>
      </c>
      <c r="W771">
        <v>897.04</v>
      </c>
      <c r="X771">
        <v>573403</v>
      </c>
      <c r="Y771">
        <v>902.59</v>
      </c>
      <c r="Z771">
        <v>932.18</v>
      </c>
      <c r="AA771">
        <v>936</v>
      </c>
      <c r="AB771">
        <v>10</v>
      </c>
      <c r="AC771">
        <v>9</v>
      </c>
      <c r="AD771" t="s">
        <v>164</v>
      </c>
      <c r="AE771" t="s">
        <v>48</v>
      </c>
      <c r="AF771">
        <v>901</v>
      </c>
      <c r="AG771">
        <v>844161</v>
      </c>
      <c r="AH771">
        <v>548925</v>
      </c>
      <c r="AI771">
        <v>517.17999999999995</v>
      </c>
      <c r="AJ771">
        <v>1.2462169000000001</v>
      </c>
      <c r="AK771" t="s">
        <v>4052</v>
      </c>
      <c r="AL771">
        <v>-33.820006999999997</v>
      </c>
      <c r="AM771">
        <v>-3.5010359999999997E-2</v>
      </c>
      <c r="AN771">
        <v>415</v>
      </c>
      <c r="AO771">
        <v>966</v>
      </c>
      <c r="AQ771">
        <v>1587499803</v>
      </c>
      <c r="AR771">
        <v>1595343540</v>
      </c>
      <c r="AS771">
        <v>1595865600</v>
      </c>
      <c r="AU771">
        <v>78.000169999999997</v>
      </c>
      <c r="AW771" t="s">
        <v>6313</v>
      </c>
      <c r="AX771">
        <v>11.951000000000001</v>
      </c>
      <c r="AY771">
        <v>27890700</v>
      </c>
      <c r="AZ771">
        <v>60.112000000000002</v>
      </c>
      <c r="BA771">
        <v>799.90110000000004</v>
      </c>
      <c r="BB771">
        <v>132.27887000000001</v>
      </c>
      <c r="BC771">
        <v>0.16536902000000001</v>
      </c>
      <c r="BD771">
        <v>798.36896000000002</v>
      </c>
      <c r="BE771">
        <v>133.81103999999999</v>
      </c>
      <c r="BF771">
        <v>0.16760549999999999</v>
      </c>
      <c r="BG771">
        <v>25999153152</v>
      </c>
      <c r="BH771">
        <v>15.507386</v>
      </c>
      <c r="BI771">
        <v>15</v>
      </c>
      <c r="BJ771">
        <v>0</v>
      </c>
      <c r="BK771" t="b">
        <v>0</v>
      </c>
      <c r="BL771">
        <v>2</v>
      </c>
      <c r="BM771">
        <v>1138285800000</v>
      </c>
      <c r="BN771" t="s">
        <v>3396</v>
      </c>
    </row>
    <row r="772" spans="1:66" x14ac:dyDescent="0.2">
      <c r="A772" t="s">
        <v>607</v>
      </c>
      <c r="C772" t="s">
        <v>142</v>
      </c>
      <c r="D772" t="s">
        <v>143</v>
      </c>
      <c r="E772" t="s">
        <v>162</v>
      </c>
      <c r="F772" t="b">
        <v>1</v>
      </c>
      <c r="G772" t="s">
        <v>48</v>
      </c>
      <c r="H772" t="s">
        <v>163</v>
      </c>
      <c r="I772" t="s">
        <v>737</v>
      </c>
      <c r="J772" t="s">
        <v>737</v>
      </c>
      <c r="K772" t="s">
        <v>738</v>
      </c>
      <c r="L772" t="s">
        <v>146</v>
      </c>
      <c r="M772" t="s">
        <v>147</v>
      </c>
      <c r="N772">
        <v>-14400000</v>
      </c>
      <c r="O772" t="s">
        <v>148</v>
      </c>
      <c r="P772" t="b">
        <v>0</v>
      </c>
      <c r="Q772">
        <v>0.33999634000000001</v>
      </c>
      <c r="R772">
        <v>0.34513890000000003</v>
      </c>
      <c r="S772">
        <v>1589486401</v>
      </c>
      <c r="T772">
        <v>98.85</v>
      </c>
      <c r="U772">
        <v>99.42</v>
      </c>
      <c r="V772" t="s">
        <v>3014</v>
      </c>
      <c r="W772">
        <v>93.094999999999999</v>
      </c>
      <c r="X772">
        <v>3651901</v>
      </c>
      <c r="Y772">
        <v>98.51</v>
      </c>
      <c r="Z772">
        <v>80</v>
      </c>
      <c r="AA772">
        <v>98.19</v>
      </c>
      <c r="AB772">
        <v>11</v>
      </c>
      <c r="AC772">
        <v>8</v>
      </c>
      <c r="AD772" t="s">
        <v>164</v>
      </c>
      <c r="AE772" t="s">
        <v>48</v>
      </c>
      <c r="AF772">
        <v>96.91</v>
      </c>
      <c r="AG772">
        <v>3185612</v>
      </c>
      <c r="AH772">
        <v>3730087</v>
      </c>
      <c r="AI772">
        <v>11.5</v>
      </c>
      <c r="AJ772">
        <v>0.13165426</v>
      </c>
      <c r="AK772" t="s">
        <v>739</v>
      </c>
      <c r="AL772">
        <v>-68.890010000000004</v>
      </c>
      <c r="AM772">
        <v>-0.41069517</v>
      </c>
      <c r="AN772">
        <v>87.35</v>
      </c>
      <c r="AO772">
        <v>167.74</v>
      </c>
      <c r="AP772">
        <v>1586476800</v>
      </c>
      <c r="AQ772">
        <v>1595980800</v>
      </c>
      <c r="AR772">
        <v>1595980800</v>
      </c>
      <c r="AS772">
        <v>1595980800</v>
      </c>
      <c r="AT772">
        <v>3</v>
      </c>
      <c r="AU772">
        <v>12.3208275</v>
      </c>
      <c r="AV772">
        <v>3.045376E-2</v>
      </c>
      <c r="AW772" t="s">
        <v>6313</v>
      </c>
      <c r="AX772">
        <v>8.0229999999999997</v>
      </c>
      <c r="AY772">
        <v>451356992</v>
      </c>
      <c r="AZ772">
        <v>115.642</v>
      </c>
      <c r="BA772">
        <v>108.04943</v>
      </c>
      <c r="BB772">
        <v>-9.1994319999999998</v>
      </c>
      <c r="BC772">
        <v>-8.5140960000000002E-2</v>
      </c>
      <c r="BD772">
        <v>138.28102000000001</v>
      </c>
      <c r="BE772">
        <v>-39.431023000000003</v>
      </c>
      <c r="BF772">
        <v>-0.28515136000000002</v>
      </c>
      <c r="BG772">
        <v>44616638464</v>
      </c>
      <c r="BH772">
        <v>0.85479324999999995</v>
      </c>
      <c r="BI772">
        <v>15</v>
      </c>
      <c r="BJ772">
        <v>0</v>
      </c>
      <c r="BK772" t="b">
        <v>0</v>
      </c>
      <c r="BL772">
        <v>2</v>
      </c>
      <c r="BM772">
        <v>733069800000</v>
      </c>
      <c r="BN772" t="s">
        <v>607</v>
      </c>
    </row>
    <row r="773" spans="1:66" x14ac:dyDescent="0.2">
      <c r="A773" t="s">
        <v>3397</v>
      </c>
      <c r="C773" t="s">
        <v>142</v>
      </c>
      <c r="D773" t="s">
        <v>143</v>
      </c>
      <c r="E773" t="s">
        <v>162</v>
      </c>
      <c r="F773" t="b">
        <v>1</v>
      </c>
      <c r="G773" t="s">
        <v>48</v>
      </c>
      <c r="H773" t="s">
        <v>163</v>
      </c>
      <c r="I773" t="s">
        <v>4053</v>
      </c>
      <c r="J773" t="s">
        <v>4054</v>
      </c>
      <c r="K773" t="s">
        <v>4055</v>
      </c>
      <c r="L773" t="s">
        <v>146</v>
      </c>
      <c r="M773" t="s">
        <v>147</v>
      </c>
      <c r="N773">
        <v>-14400000</v>
      </c>
      <c r="O773" t="s">
        <v>148</v>
      </c>
      <c r="P773" t="b">
        <v>0</v>
      </c>
      <c r="Q773">
        <v>-0.40999603000000001</v>
      </c>
      <c r="R773">
        <v>-0.56002735999999997</v>
      </c>
      <c r="S773">
        <v>1589486401</v>
      </c>
      <c r="T773">
        <v>72.8</v>
      </c>
      <c r="U773">
        <v>73.95</v>
      </c>
      <c r="V773" t="s">
        <v>4056</v>
      </c>
      <c r="W773">
        <v>71.099999999999994</v>
      </c>
      <c r="X773">
        <v>1667408</v>
      </c>
      <c r="Y773">
        <v>73.209999999999994</v>
      </c>
      <c r="Z773">
        <v>0</v>
      </c>
      <c r="AA773">
        <v>76.5</v>
      </c>
      <c r="AB773">
        <v>9</v>
      </c>
      <c r="AC773">
        <v>22</v>
      </c>
      <c r="AD773" t="s">
        <v>164</v>
      </c>
      <c r="AE773" t="s">
        <v>48</v>
      </c>
      <c r="AF773">
        <v>73.3</v>
      </c>
      <c r="AG773">
        <v>2008432</v>
      </c>
      <c r="AH773">
        <v>1431050</v>
      </c>
      <c r="AI773">
        <v>24.820004000000001</v>
      </c>
      <c r="AJ773">
        <v>0.51729893999999998</v>
      </c>
      <c r="AK773" t="s">
        <v>4057</v>
      </c>
      <c r="AL773">
        <v>-8.1899949999999997</v>
      </c>
      <c r="AM773">
        <v>-0.101123534</v>
      </c>
      <c r="AN773">
        <v>47.98</v>
      </c>
      <c r="AO773">
        <v>80.989999999999995</v>
      </c>
      <c r="AP773">
        <v>1590969600</v>
      </c>
      <c r="AQ773">
        <v>1588244100</v>
      </c>
      <c r="AR773">
        <v>1596040200</v>
      </c>
      <c r="AS773">
        <v>1596472200</v>
      </c>
      <c r="AT773">
        <v>0.92</v>
      </c>
      <c r="AU773">
        <v>27.378716000000001</v>
      </c>
      <c r="AV773">
        <v>1.2566590000000001E-2</v>
      </c>
      <c r="AW773" t="s">
        <v>6313</v>
      </c>
      <c r="AX773">
        <v>2.6589999999999998</v>
      </c>
      <c r="AY773">
        <v>245892992</v>
      </c>
      <c r="AZ773">
        <v>11.465999999999999</v>
      </c>
      <c r="BA773">
        <v>69.902000000000001</v>
      </c>
      <c r="BB773">
        <v>2.8980025999999999</v>
      </c>
      <c r="BC773">
        <v>4.1458078000000002E-2</v>
      </c>
      <c r="BD773">
        <v>70.440870000000004</v>
      </c>
      <c r="BE773">
        <v>2.3591308999999998</v>
      </c>
      <c r="BF773">
        <v>3.3490936999999998E-2</v>
      </c>
      <c r="BG773">
        <v>17901010944</v>
      </c>
      <c r="BH773">
        <v>6.3492069999999998</v>
      </c>
      <c r="BI773">
        <v>15</v>
      </c>
      <c r="BJ773">
        <v>0</v>
      </c>
      <c r="BK773" t="b">
        <v>0</v>
      </c>
      <c r="BL773">
        <v>2</v>
      </c>
      <c r="BM773">
        <v>322151400000</v>
      </c>
      <c r="BN773" t="s">
        <v>3397</v>
      </c>
    </row>
    <row r="774" spans="1:66" x14ac:dyDescent="0.2">
      <c r="A774" t="s">
        <v>2923</v>
      </c>
      <c r="C774" t="s">
        <v>142</v>
      </c>
      <c r="D774" t="s">
        <v>143</v>
      </c>
      <c r="E774" t="s">
        <v>162</v>
      </c>
      <c r="F774" t="b">
        <v>1</v>
      </c>
      <c r="G774" t="s">
        <v>48</v>
      </c>
      <c r="H774" t="s">
        <v>163</v>
      </c>
      <c r="I774" t="s">
        <v>2924</v>
      </c>
      <c r="J774" t="s">
        <v>2924</v>
      </c>
      <c r="K774" t="s">
        <v>3139</v>
      </c>
      <c r="L774" t="s">
        <v>146</v>
      </c>
      <c r="M774" t="s">
        <v>147</v>
      </c>
      <c r="N774">
        <v>-14400000</v>
      </c>
      <c r="O774" t="s">
        <v>148</v>
      </c>
      <c r="P774" t="b">
        <v>0</v>
      </c>
      <c r="Q774">
        <v>3.4500122000000002</v>
      </c>
      <c r="R774">
        <v>1.9059788</v>
      </c>
      <c r="S774">
        <v>1589486401</v>
      </c>
      <c r="T774">
        <v>184.46</v>
      </c>
      <c r="U774">
        <v>184.4</v>
      </c>
      <c r="V774" t="s">
        <v>6596</v>
      </c>
      <c r="W774">
        <v>176.52099999999999</v>
      </c>
      <c r="X774">
        <v>1487817</v>
      </c>
      <c r="Y774">
        <v>181.01</v>
      </c>
      <c r="Z774">
        <v>176.61</v>
      </c>
      <c r="AA774">
        <v>184.99</v>
      </c>
      <c r="AB774">
        <v>10</v>
      </c>
      <c r="AC774">
        <v>11</v>
      </c>
      <c r="AD774" t="s">
        <v>164</v>
      </c>
      <c r="AE774" t="s">
        <v>48</v>
      </c>
      <c r="AF774">
        <v>179.68</v>
      </c>
      <c r="AG774">
        <v>2861677</v>
      </c>
      <c r="AH774">
        <v>1424262</v>
      </c>
      <c r="AI774">
        <v>65.960009999999997</v>
      </c>
      <c r="AJ774">
        <v>0.55662453000000001</v>
      </c>
      <c r="AK774" t="s">
        <v>3140</v>
      </c>
      <c r="AL774">
        <v>-40.179993000000003</v>
      </c>
      <c r="AM774">
        <v>-0.17886393</v>
      </c>
      <c r="AN774">
        <v>118.5</v>
      </c>
      <c r="AO774">
        <v>224.64</v>
      </c>
      <c r="AP774">
        <v>1586390400</v>
      </c>
      <c r="AQ774">
        <v>1596126600</v>
      </c>
      <c r="AR774">
        <v>1596126600</v>
      </c>
      <c r="AS774">
        <v>1596126600</v>
      </c>
      <c r="AT774">
        <v>0.04</v>
      </c>
      <c r="AU774">
        <v>14.158735</v>
      </c>
      <c r="AV774">
        <v>2.2098227E-4</v>
      </c>
      <c r="AW774" t="s">
        <v>6313</v>
      </c>
      <c r="AX774">
        <v>13.028</v>
      </c>
      <c r="AY774">
        <v>368980992</v>
      </c>
      <c r="AZ774">
        <v>122.099</v>
      </c>
      <c r="BA774">
        <v>182.98857000000001</v>
      </c>
      <c r="BB774">
        <v>1.4714354999999999</v>
      </c>
      <c r="BC774">
        <v>8.0411330000000007E-3</v>
      </c>
      <c r="BD774">
        <v>191.84616</v>
      </c>
      <c r="BE774">
        <v>-7.3861540000000003</v>
      </c>
      <c r="BF774">
        <v>-3.8500402000000003E-2</v>
      </c>
      <c r="BG774">
        <v>68062236672</v>
      </c>
      <c r="BH774">
        <v>1.5107413999999999</v>
      </c>
      <c r="BI774">
        <v>15</v>
      </c>
      <c r="BJ774">
        <v>0</v>
      </c>
      <c r="BK774" t="b">
        <v>0</v>
      </c>
      <c r="BL774">
        <v>2</v>
      </c>
      <c r="BM774">
        <v>386433000000</v>
      </c>
      <c r="BN774" t="s">
        <v>2923</v>
      </c>
    </row>
    <row r="775" spans="1:66" x14ac:dyDescent="0.2">
      <c r="A775" t="s">
        <v>2976</v>
      </c>
      <c r="C775" t="s">
        <v>142</v>
      </c>
      <c r="D775" t="s">
        <v>143</v>
      </c>
      <c r="E775" t="s">
        <v>162</v>
      </c>
      <c r="F775" t="b">
        <v>1</v>
      </c>
      <c r="G775" t="s">
        <v>48</v>
      </c>
      <c r="H775" t="s">
        <v>163</v>
      </c>
      <c r="I775" t="s">
        <v>3233</v>
      </c>
      <c r="J775" t="s">
        <v>2977</v>
      </c>
      <c r="K775" t="s">
        <v>3234</v>
      </c>
      <c r="L775" t="s">
        <v>146</v>
      </c>
      <c r="M775" t="s">
        <v>147</v>
      </c>
      <c r="N775">
        <v>-14400000</v>
      </c>
      <c r="O775" t="s">
        <v>148</v>
      </c>
      <c r="P775" t="b">
        <v>0</v>
      </c>
      <c r="Q775">
        <v>0.51000020000000001</v>
      </c>
      <c r="R775">
        <v>2.2231920000000001</v>
      </c>
      <c r="S775">
        <v>1589486401</v>
      </c>
      <c r="T775">
        <v>23.45</v>
      </c>
      <c r="U775">
        <v>23.99</v>
      </c>
      <c r="V775" t="s">
        <v>3235</v>
      </c>
      <c r="W775">
        <v>21.65</v>
      </c>
      <c r="X775">
        <v>1637682</v>
      </c>
      <c r="Y775">
        <v>22.94</v>
      </c>
      <c r="Z775">
        <v>23.45</v>
      </c>
      <c r="AA775">
        <v>30</v>
      </c>
      <c r="AB775">
        <v>30</v>
      </c>
      <c r="AC775">
        <v>8</v>
      </c>
      <c r="AD775" t="s">
        <v>164</v>
      </c>
      <c r="AE775" t="s">
        <v>48</v>
      </c>
      <c r="AF775">
        <v>22.38</v>
      </c>
      <c r="AG775">
        <v>3788133</v>
      </c>
      <c r="AH775">
        <v>2256562</v>
      </c>
      <c r="AI775">
        <v>11.300001</v>
      </c>
      <c r="AJ775">
        <v>0.93004125000000004</v>
      </c>
      <c r="AK775" t="s">
        <v>3236</v>
      </c>
      <c r="AL775">
        <v>-48.13</v>
      </c>
      <c r="AM775">
        <v>-0.67239450000000001</v>
      </c>
      <c r="AN775">
        <v>12.15</v>
      </c>
      <c r="AO775">
        <v>71.58</v>
      </c>
      <c r="AP775">
        <v>1598918400</v>
      </c>
      <c r="AQ775">
        <v>1588795268</v>
      </c>
      <c r="AR775">
        <v>1596466740</v>
      </c>
      <c r="AS775">
        <v>1596816000</v>
      </c>
      <c r="AT775">
        <v>0.82</v>
      </c>
      <c r="AV775">
        <v>3.5745422999999998E-2</v>
      </c>
      <c r="AW775" t="s">
        <v>6313</v>
      </c>
      <c r="AX775">
        <v>-9.343</v>
      </c>
      <c r="AY775">
        <v>102101000</v>
      </c>
      <c r="AZ775">
        <v>27.952000000000002</v>
      </c>
      <c r="BA775">
        <v>20.545712999999999</v>
      </c>
      <c r="BB775">
        <v>2.9042873</v>
      </c>
      <c r="BC775">
        <v>0.14135733</v>
      </c>
      <c r="BD775">
        <v>36.330359999999999</v>
      </c>
      <c r="BE775">
        <v>-12.88036</v>
      </c>
      <c r="BF775">
        <v>-0.35453433000000001</v>
      </c>
      <c r="BG775">
        <v>2394268416</v>
      </c>
      <c r="BH775">
        <v>0.83893823999999995</v>
      </c>
      <c r="BI775">
        <v>15</v>
      </c>
      <c r="BJ775">
        <v>0</v>
      </c>
      <c r="BK775" t="b">
        <v>0</v>
      </c>
      <c r="BL775">
        <v>2</v>
      </c>
      <c r="BM775">
        <v>1032960600000</v>
      </c>
      <c r="BN775" t="s">
        <v>2976</v>
      </c>
    </row>
    <row r="776" spans="1:66" x14ac:dyDescent="0.2">
      <c r="A776" t="s">
        <v>611</v>
      </c>
      <c r="C776" t="s">
        <v>142</v>
      </c>
      <c r="D776" t="s">
        <v>143</v>
      </c>
      <c r="E776" t="s">
        <v>162</v>
      </c>
      <c r="F776" t="b">
        <v>1</v>
      </c>
      <c r="G776" t="s">
        <v>48</v>
      </c>
      <c r="H776" t="s">
        <v>145</v>
      </c>
      <c r="I776" t="s">
        <v>749</v>
      </c>
      <c r="J776" t="s">
        <v>750</v>
      </c>
      <c r="K776" t="s">
        <v>751</v>
      </c>
      <c r="L776" t="s">
        <v>146</v>
      </c>
      <c r="M776" t="s">
        <v>147</v>
      </c>
      <c r="N776">
        <v>-14400000</v>
      </c>
      <c r="O776" t="s">
        <v>148</v>
      </c>
      <c r="P776" t="b">
        <v>0</v>
      </c>
      <c r="Q776">
        <v>1.9399986</v>
      </c>
      <c r="R776">
        <v>3.9967008000000002</v>
      </c>
      <c r="S776">
        <v>1589486402</v>
      </c>
      <c r="T776">
        <v>50.48</v>
      </c>
      <c r="U776">
        <v>51.19</v>
      </c>
      <c r="V776" t="s">
        <v>1087</v>
      </c>
      <c r="W776">
        <v>46.13</v>
      </c>
      <c r="X776">
        <v>1718564</v>
      </c>
      <c r="Y776">
        <v>48.54</v>
      </c>
      <c r="Z776">
        <v>30.01</v>
      </c>
      <c r="AA776">
        <v>0</v>
      </c>
      <c r="AB776">
        <v>14</v>
      </c>
      <c r="AC776">
        <v>8</v>
      </c>
      <c r="AD776" t="s">
        <v>149</v>
      </c>
      <c r="AE776" t="s">
        <v>48</v>
      </c>
      <c r="AF776">
        <v>47.67</v>
      </c>
      <c r="AG776">
        <v>1273337</v>
      </c>
      <c r="AH776">
        <v>1580537</v>
      </c>
      <c r="AI776">
        <v>4.41</v>
      </c>
      <c r="AJ776">
        <v>9.5723900000000001E-2</v>
      </c>
      <c r="AK776" t="s">
        <v>3721</v>
      </c>
      <c r="AL776">
        <v>-67.710009999999997</v>
      </c>
      <c r="AM776">
        <v>-0.57289120000000004</v>
      </c>
      <c r="AN776">
        <v>46.07</v>
      </c>
      <c r="AO776">
        <v>118.19</v>
      </c>
      <c r="AP776">
        <v>1594771200</v>
      </c>
      <c r="AQ776">
        <v>1588017905</v>
      </c>
      <c r="AR776">
        <v>1595948340</v>
      </c>
      <c r="AS776">
        <v>1596470400</v>
      </c>
      <c r="AT776">
        <v>2.2799999999999998</v>
      </c>
      <c r="AU776">
        <v>108.32617999999999</v>
      </c>
      <c r="AV776">
        <v>4.6971566999999999E-2</v>
      </c>
      <c r="AW776" t="s">
        <v>6313</v>
      </c>
      <c r="AX776">
        <v>0.46600000000000003</v>
      </c>
      <c r="AY776">
        <v>160802000</v>
      </c>
      <c r="AZ776">
        <v>50.012</v>
      </c>
      <c r="BA776">
        <v>71.653999999999996</v>
      </c>
      <c r="BB776">
        <v>-21.173999999999999</v>
      </c>
      <c r="BC776">
        <v>-0.29550337999999998</v>
      </c>
      <c r="BD776">
        <v>95.570723999999998</v>
      </c>
      <c r="BE776">
        <v>-45.090724999999999</v>
      </c>
      <c r="BF776">
        <v>-0.47180480000000002</v>
      </c>
      <c r="BG776">
        <v>8117284864</v>
      </c>
      <c r="BH776">
        <v>1.0093577</v>
      </c>
      <c r="BI776">
        <v>15</v>
      </c>
      <c r="BJ776">
        <v>0</v>
      </c>
      <c r="BK776" t="b">
        <v>0</v>
      </c>
      <c r="BL776">
        <v>2</v>
      </c>
      <c r="BM776">
        <v>322151400000</v>
      </c>
      <c r="BN776" t="s">
        <v>611</v>
      </c>
    </row>
    <row r="777" spans="1:66" x14ac:dyDescent="0.2">
      <c r="A777" t="s">
        <v>615</v>
      </c>
      <c r="C777" t="s">
        <v>142</v>
      </c>
      <c r="D777" t="s">
        <v>143</v>
      </c>
      <c r="E777" t="s">
        <v>162</v>
      </c>
      <c r="F777" t="b">
        <v>1</v>
      </c>
      <c r="G777" t="s">
        <v>48</v>
      </c>
      <c r="H777" t="s">
        <v>145</v>
      </c>
      <c r="I777" t="s">
        <v>761</v>
      </c>
      <c r="J777" t="s">
        <v>761</v>
      </c>
      <c r="K777" t="s">
        <v>762</v>
      </c>
      <c r="L777" t="s">
        <v>146</v>
      </c>
      <c r="M777" t="s">
        <v>147</v>
      </c>
      <c r="N777">
        <v>-14400000</v>
      </c>
      <c r="O777" t="s">
        <v>148</v>
      </c>
      <c r="P777" t="b">
        <v>0</v>
      </c>
      <c r="Q777">
        <v>29.240005</v>
      </c>
      <c r="R777">
        <v>14.658849</v>
      </c>
      <c r="S777">
        <v>1589486402</v>
      </c>
      <c r="T777">
        <v>228.71</v>
      </c>
      <c r="U777">
        <v>229.19499999999999</v>
      </c>
      <c r="V777" t="s">
        <v>3020</v>
      </c>
      <c r="W777">
        <v>204.25</v>
      </c>
      <c r="X777">
        <v>2393051</v>
      </c>
      <c r="Y777">
        <v>199.47</v>
      </c>
      <c r="Z777">
        <v>220</v>
      </c>
      <c r="AA777">
        <v>0</v>
      </c>
      <c r="AB777">
        <v>10</v>
      </c>
      <c r="AC777">
        <v>8</v>
      </c>
      <c r="AD777" t="s">
        <v>149</v>
      </c>
      <c r="AE777" t="s">
        <v>48</v>
      </c>
      <c r="AF777">
        <v>204.91</v>
      </c>
      <c r="AG777">
        <v>1035606</v>
      </c>
      <c r="AH777">
        <v>842775</v>
      </c>
      <c r="AI777">
        <v>74.380004999999997</v>
      </c>
      <c r="AJ777">
        <v>0.48195428000000001</v>
      </c>
      <c r="AK777" t="s">
        <v>763</v>
      </c>
      <c r="AL777">
        <v>-76.099990000000005</v>
      </c>
      <c r="AM777">
        <v>-0.24966369999999999</v>
      </c>
      <c r="AN777">
        <v>154.33000000000001</v>
      </c>
      <c r="AO777">
        <v>304.81</v>
      </c>
      <c r="AP777">
        <v>1575590400</v>
      </c>
      <c r="AQ777">
        <v>1584648900</v>
      </c>
      <c r="AR777">
        <v>1594738740</v>
      </c>
      <c r="AS777">
        <v>1595260800</v>
      </c>
      <c r="AT777">
        <v>2.5499999999999998</v>
      </c>
      <c r="AU777">
        <v>25.948492000000002</v>
      </c>
      <c r="AV777">
        <v>1.2783877000000001E-2</v>
      </c>
      <c r="AW777" t="s">
        <v>6313</v>
      </c>
      <c r="AX777">
        <v>8.8140000000000001</v>
      </c>
      <c r="AY777">
        <v>104050000</v>
      </c>
      <c r="AZ777">
        <v>31.956</v>
      </c>
      <c r="BA777">
        <v>198.35057</v>
      </c>
      <c r="BB777">
        <v>30.359435999999999</v>
      </c>
      <c r="BC777">
        <v>0.15305948</v>
      </c>
      <c r="BD777">
        <v>247.85927000000001</v>
      </c>
      <c r="BE777">
        <v>-19.149260999999999</v>
      </c>
      <c r="BF777">
        <v>-7.7258610000000005E-2</v>
      </c>
      <c r="BG777">
        <v>23797276672</v>
      </c>
      <c r="BH777">
        <v>7.1570286999999997</v>
      </c>
      <c r="BI777">
        <v>15</v>
      </c>
      <c r="BJ777">
        <v>0</v>
      </c>
      <c r="BK777" t="b">
        <v>0</v>
      </c>
      <c r="BL777">
        <v>2</v>
      </c>
      <c r="BM777">
        <v>430147800000</v>
      </c>
      <c r="BN777" t="s">
        <v>615</v>
      </c>
    </row>
    <row r="778" spans="1:66" x14ac:dyDescent="0.2">
      <c r="A778" t="s">
        <v>2010</v>
      </c>
      <c r="C778" t="s">
        <v>142</v>
      </c>
      <c r="D778" t="s">
        <v>143</v>
      </c>
      <c r="E778" t="s">
        <v>162</v>
      </c>
      <c r="F778" t="b">
        <v>1</v>
      </c>
      <c r="G778" t="s">
        <v>48</v>
      </c>
      <c r="H778" t="s">
        <v>145</v>
      </c>
      <c r="I778" t="s">
        <v>2034</v>
      </c>
      <c r="J778" t="s">
        <v>2034</v>
      </c>
      <c r="K778" t="s">
        <v>2035</v>
      </c>
      <c r="L778" t="s">
        <v>146</v>
      </c>
      <c r="M778" t="s">
        <v>147</v>
      </c>
      <c r="N778">
        <v>-14400000</v>
      </c>
      <c r="O778" t="s">
        <v>148</v>
      </c>
      <c r="P778" t="b">
        <v>0</v>
      </c>
      <c r="Q778">
        <v>1.8999976999999999</v>
      </c>
      <c r="R778">
        <v>4.5291959999999998</v>
      </c>
      <c r="S778">
        <v>1589486402</v>
      </c>
      <c r="T778">
        <v>43.85</v>
      </c>
      <c r="U778">
        <v>44.578299999999999</v>
      </c>
      <c r="V778" t="s">
        <v>2036</v>
      </c>
      <c r="W778">
        <v>43.26</v>
      </c>
      <c r="X778">
        <v>47332801</v>
      </c>
      <c r="Y778">
        <v>41.95</v>
      </c>
      <c r="Z778">
        <v>44.12</v>
      </c>
      <c r="AA778">
        <v>43.97</v>
      </c>
      <c r="AB778">
        <v>10</v>
      </c>
      <c r="AC778">
        <v>13</v>
      </c>
      <c r="AD778" t="s">
        <v>149</v>
      </c>
      <c r="AE778" t="s">
        <v>48</v>
      </c>
      <c r="AF778">
        <v>43.43</v>
      </c>
      <c r="AG778">
        <v>33411590</v>
      </c>
      <c r="AH778">
        <v>26564837</v>
      </c>
      <c r="AI778">
        <v>11.449997</v>
      </c>
      <c r="AJ778">
        <v>0.35339495999999998</v>
      </c>
      <c r="AK778" t="s">
        <v>2037</v>
      </c>
      <c r="AL778">
        <v>-14.41</v>
      </c>
      <c r="AM778">
        <v>-0.24733952000000001</v>
      </c>
      <c r="AN778">
        <v>32.4</v>
      </c>
      <c r="AO778">
        <v>58.26</v>
      </c>
      <c r="AP778">
        <v>1587513600</v>
      </c>
      <c r="AQ778">
        <v>1589400304</v>
      </c>
      <c r="AR778">
        <v>1597244340</v>
      </c>
      <c r="AS778">
        <v>1597680000</v>
      </c>
      <c r="AT778">
        <v>1.4</v>
      </c>
      <c r="AU778">
        <v>17.102184000000001</v>
      </c>
      <c r="AV778">
        <v>3.3373060000000003E-2</v>
      </c>
      <c r="AW778" t="s">
        <v>6313</v>
      </c>
      <c r="AX778">
        <v>2.5640000000000001</v>
      </c>
      <c r="AY778">
        <v>4240880128</v>
      </c>
      <c r="AZ778">
        <v>8.3780000000000001</v>
      </c>
      <c r="BA778">
        <v>41.502000000000002</v>
      </c>
      <c r="BB778">
        <v>2.3479996000000001</v>
      </c>
      <c r="BC778">
        <v>5.6575578000000001E-2</v>
      </c>
      <c r="BD778">
        <v>44.184277000000002</v>
      </c>
      <c r="BE778">
        <v>-0.33427810000000002</v>
      </c>
      <c r="BF778">
        <v>-7.5655445000000002E-3</v>
      </c>
      <c r="BG778">
        <v>185962594304</v>
      </c>
      <c r="BH778">
        <v>5.2339460000000004</v>
      </c>
      <c r="BI778">
        <v>15</v>
      </c>
      <c r="BJ778">
        <v>0</v>
      </c>
      <c r="BK778" t="b">
        <v>0</v>
      </c>
      <c r="BL778">
        <v>2</v>
      </c>
      <c r="BM778">
        <v>635178600000</v>
      </c>
      <c r="BN778" t="s">
        <v>2010</v>
      </c>
    </row>
    <row r="779" spans="1:66" x14ac:dyDescent="0.2">
      <c r="A779" t="s">
        <v>3398</v>
      </c>
      <c r="C779" t="s">
        <v>142</v>
      </c>
      <c r="D779" t="s">
        <v>143</v>
      </c>
      <c r="E779" t="s">
        <v>162</v>
      </c>
      <c r="F779" t="b">
        <v>1</v>
      </c>
      <c r="G779" t="s">
        <v>48</v>
      </c>
      <c r="H779" t="s">
        <v>163</v>
      </c>
      <c r="I779" t="s">
        <v>4058</v>
      </c>
      <c r="J779" t="s">
        <v>4059</v>
      </c>
      <c r="K779" t="s">
        <v>4060</v>
      </c>
      <c r="L779" t="s">
        <v>146</v>
      </c>
      <c r="M779" t="s">
        <v>147</v>
      </c>
      <c r="N779">
        <v>-14400000</v>
      </c>
      <c r="O779" t="s">
        <v>148</v>
      </c>
      <c r="P779" t="b">
        <v>0</v>
      </c>
      <c r="Q779">
        <v>1.4600029000000001</v>
      </c>
      <c r="R779">
        <v>3.5960665000000001</v>
      </c>
      <c r="S779">
        <v>1589486401</v>
      </c>
      <c r="T779">
        <v>42.06</v>
      </c>
      <c r="U779">
        <v>42.1</v>
      </c>
      <c r="V779" t="s">
        <v>4061</v>
      </c>
      <c r="W779">
        <v>38.76</v>
      </c>
      <c r="X779">
        <v>39356724</v>
      </c>
      <c r="Y779">
        <v>40.6</v>
      </c>
      <c r="Z779">
        <v>42.16</v>
      </c>
      <c r="AA779">
        <v>42.1</v>
      </c>
      <c r="AB779">
        <v>8</v>
      </c>
      <c r="AC779">
        <v>22</v>
      </c>
      <c r="AD779" t="s">
        <v>164</v>
      </c>
      <c r="AE779" t="s">
        <v>48</v>
      </c>
      <c r="AF779">
        <v>39.99</v>
      </c>
      <c r="AG779">
        <v>31228304</v>
      </c>
      <c r="AH779">
        <v>31192162</v>
      </c>
      <c r="AI779">
        <v>10.060001</v>
      </c>
      <c r="AJ779">
        <v>0.31437503999999999</v>
      </c>
      <c r="AK779" t="s">
        <v>4062</v>
      </c>
      <c r="AL779">
        <v>-41.05</v>
      </c>
      <c r="AM779">
        <v>-0.49392370000000002</v>
      </c>
      <c r="AN779">
        <v>32</v>
      </c>
      <c r="AO779">
        <v>83.11</v>
      </c>
      <c r="AP779">
        <v>1590105600</v>
      </c>
      <c r="AQ779">
        <v>1594744200</v>
      </c>
      <c r="AR779">
        <v>1594744200</v>
      </c>
      <c r="AS779">
        <v>1594744200</v>
      </c>
      <c r="AT779">
        <v>1.98</v>
      </c>
      <c r="AU779">
        <v>5.7894015000000003</v>
      </c>
      <c r="AV779">
        <v>4.8768475999999998E-2</v>
      </c>
      <c r="AW779" t="s">
        <v>6313</v>
      </c>
      <c r="AX779">
        <v>7.2649999999999997</v>
      </c>
      <c r="AY779">
        <v>2081799936</v>
      </c>
      <c r="AZ779">
        <v>83.75</v>
      </c>
      <c r="BA779">
        <v>43.707714000000003</v>
      </c>
      <c r="BB779">
        <v>-1.6477127</v>
      </c>
      <c r="BC779">
        <v>-3.769844E-2</v>
      </c>
      <c r="BD779">
        <v>64.652969999999996</v>
      </c>
      <c r="BE779">
        <v>-22.592967999999999</v>
      </c>
      <c r="BF779">
        <v>-0.34944979999999998</v>
      </c>
      <c r="BG779">
        <v>87560511488</v>
      </c>
      <c r="BH779">
        <v>0.50220894999999999</v>
      </c>
      <c r="BI779">
        <v>15</v>
      </c>
      <c r="BJ779">
        <v>0</v>
      </c>
      <c r="BK779" t="b">
        <v>0</v>
      </c>
      <c r="BL779">
        <v>2</v>
      </c>
      <c r="BM779">
        <v>221149800000</v>
      </c>
      <c r="BN779" t="s">
        <v>3398</v>
      </c>
    </row>
    <row r="780" spans="1:66" x14ac:dyDescent="0.2">
      <c r="A780" t="s">
        <v>3399</v>
      </c>
      <c r="C780" t="s">
        <v>142</v>
      </c>
      <c r="D780" t="s">
        <v>143</v>
      </c>
      <c r="E780" t="s">
        <v>162</v>
      </c>
      <c r="F780" t="b">
        <v>1</v>
      </c>
      <c r="G780" t="s">
        <v>48</v>
      </c>
      <c r="H780" t="s">
        <v>163</v>
      </c>
      <c r="I780" t="s">
        <v>4063</v>
      </c>
      <c r="J780" t="s">
        <v>4063</v>
      </c>
      <c r="K780" t="s">
        <v>4064</v>
      </c>
      <c r="L780" t="s">
        <v>146</v>
      </c>
      <c r="M780" t="s">
        <v>147</v>
      </c>
      <c r="N780">
        <v>-14400000</v>
      </c>
      <c r="O780" t="s">
        <v>148</v>
      </c>
      <c r="P780" t="b">
        <v>0</v>
      </c>
      <c r="Q780">
        <v>0.8199997</v>
      </c>
      <c r="R780">
        <v>4.2421093000000001</v>
      </c>
      <c r="S780">
        <v>1589486401</v>
      </c>
      <c r="T780">
        <v>20.149999999999999</v>
      </c>
      <c r="U780">
        <v>20.245000000000001</v>
      </c>
      <c r="V780" t="s">
        <v>4065</v>
      </c>
      <c r="W780">
        <v>18.2</v>
      </c>
      <c r="X780">
        <v>7565858</v>
      </c>
      <c r="Y780">
        <v>19.329999999999998</v>
      </c>
      <c r="Z780">
        <v>20.190000000000001</v>
      </c>
      <c r="AA780">
        <v>20.36</v>
      </c>
      <c r="AB780">
        <v>30</v>
      </c>
      <c r="AC780">
        <v>9</v>
      </c>
      <c r="AD780" t="s">
        <v>164</v>
      </c>
      <c r="AE780" t="s">
        <v>48</v>
      </c>
      <c r="AF780">
        <v>18.739999999999998</v>
      </c>
      <c r="AG780">
        <v>7406777</v>
      </c>
      <c r="AH780">
        <v>5799912</v>
      </c>
      <c r="AI780">
        <v>6.0299997000000003</v>
      </c>
      <c r="AJ780">
        <v>0.42705379999999998</v>
      </c>
      <c r="AK780" t="s">
        <v>4066</v>
      </c>
      <c r="AL780">
        <v>-21.140001000000002</v>
      </c>
      <c r="AM780">
        <v>-0.51198840000000001</v>
      </c>
      <c r="AN780">
        <v>14.12</v>
      </c>
      <c r="AO780">
        <v>41.29</v>
      </c>
      <c r="AP780">
        <v>1589328000</v>
      </c>
      <c r="AQ780">
        <v>1595003400</v>
      </c>
      <c r="AR780">
        <v>1595003400</v>
      </c>
      <c r="AS780">
        <v>1595003400</v>
      </c>
      <c r="AT780">
        <v>1.43</v>
      </c>
      <c r="AU780">
        <v>6.830508</v>
      </c>
      <c r="AV780">
        <v>7.3978269999999999E-2</v>
      </c>
      <c r="AW780" t="s">
        <v>6313</v>
      </c>
      <c r="AX780">
        <v>2.95</v>
      </c>
      <c r="AY780">
        <v>426619008</v>
      </c>
      <c r="AZ780">
        <v>47.774999999999999</v>
      </c>
      <c r="BA780">
        <v>20.224571000000001</v>
      </c>
      <c r="BB780">
        <v>-7.4571609999999997E-2</v>
      </c>
      <c r="BC780">
        <v>-3.6871787E-3</v>
      </c>
      <c r="BD780">
        <v>31.814419999999998</v>
      </c>
      <c r="BE780">
        <v>-11.664421000000001</v>
      </c>
      <c r="BF780">
        <v>-0.36663943999999998</v>
      </c>
      <c r="BG780">
        <v>8596372480</v>
      </c>
      <c r="BH780">
        <v>0.4217687</v>
      </c>
      <c r="BI780">
        <v>15</v>
      </c>
      <c r="BJ780">
        <v>0</v>
      </c>
      <c r="BK780" t="b">
        <v>0</v>
      </c>
      <c r="BL780">
        <v>2</v>
      </c>
      <c r="BM780">
        <v>1411565400000</v>
      </c>
      <c r="BN780" t="s">
        <v>3399</v>
      </c>
    </row>
    <row r="781" spans="1:66" x14ac:dyDescent="0.2">
      <c r="A781" t="s">
        <v>3400</v>
      </c>
      <c r="C781" t="s">
        <v>142</v>
      </c>
      <c r="D781" t="s">
        <v>143</v>
      </c>
      <c r="E781" t="s">
        <v>162</v>
      </c>
      <c r="F781" t="b">
        <v>1</v>
      </c>
      <c r="G781" t="s">
        <v>48</v>
      </c>
      <c r="H781" t="s">
        <v>145</v>
      </c>
      <c r="I781" t="s">
        <v>4067</v>
      </c>
      <c r="J781" t="s">
        <v>4067</v>
      </c>
      <c r="K781" t="s">
        <v>4068</v>
      </c>
      <c r="L781" t="s">
        <v>146</v>
      </c>
      <c r="M781" t="s">
        <v>147</v>
      </c>
      <c r="N781">
        <v>-14400000</v>
      </c>
      <c r="O781" t="s">
        <v>148</v>
      </c>
      <c r="P781" t="b">
        <v>0</v>
      </c>
      <c r="Q781">
        <v>-0.44999695000000001</v>
      </c>
      <c r="R781">
        <v>-0.30714419999999998</v>
      </c>
      <c r="S781">
        <v>1589486402</v>
      </c>
      <c r="T781">
        <v>146.06</v>
      </c>
      <c r="U781">
        <v>146.96</v>
      </c>
      <c r="V781" t="s">
        <v>4069</v>
      </c>
      <c r="W781">
        <v>143.4829</v>
      </c>
      <c r="X781">
        <v>1430963</v>
      </c>
      <c r="Y781">
        <v>146.51</v>
      </c>
      <c r="Z781">
        <v>0</v>
      </c>
      <c r="AA781">
        <v>149.53</v>
      </c>
      <c r="AB781">
        <v>11</v>
      </c>
      <c r="AC781">
        <v>9</v>
      </c>
      <c r="AD781" t="s">
        <v>149</v>
      </c>
      <c r="AE781" t="s">
        <v>48</v>
      </c>
      <c r="AF781">
        <v>146.28</v>
      </c>
      <c r="AG781">
        <v>2721559</v>
      </c>
      <c r="AH781">
        <v>1621512</v>
      </c>
      <c r="AI781">
        <v>55.78</v>
      </c>
      <c r="AJ781">
        <v>0.61785555000000003</v>
      </c>
      <c r="AK781" t="s">
        <v>4070</v>
      </c>
      <c r="AL781">
        <v>-9.0400089999999995</v>
      </c>
      <c r="AM781">
        <v>-5.8285030000000002E-2</v>
      </c>
      <c r="AN781">
        <v>90.28</v>
      </c>
      <c r="AO781">
        <v>155.1</v>
      </c>
      <c r="AP781">
        <v>1592524800</v>
      </c>
      <c r="AQ781">
        <v>1587639900</v>
      </c>
      <c r="AR781">
        <v>1595429940</v>
      </c>
      <c r="AS781">
        <v>1595865600</v>
      </c>
      <c r="AT781">
        <v>1.4</v>
      </c>
      <c r="AU781">
        <v>25.638054</v>
      </c>
      <c r="AV781">
        <v>9.5556619999999995E-3</v>
      </c>
      <c r="AW781" t="s">
        <v>6313</v>
      </c>
      <c r="AX781">
        <v>5.6970000000000001</v>
      </c>
      <c r="AY781">
        <v>123451000</v>
      </c>
      <c r="AZ781">
        <v>-1.78</v>
      </c>
      <c r="BA781">
        <v>145.30914000000001</v>
      </c>
      <c r="BB781">
        <v>0.75085449999999998</v>
      </c>
      <c r="BC781">
        <v>5.1672899999999997E-3</v>
      </c>
      <c r="BD781">
        <v>122.53203000000001</v>
      </c>
      <c r="BE781">
        <v>23.52797</v>
      </c>
      <c r="BF781">
        <v>0.19201486000000001</v>
      </c>
      <c r="BG781">
        <v>18031253504</v>
      </c>
      <c r="BH781">
        <v>-82.056179999999998</v>
      </c>
      <c r="BI781">
        <v>15</v>
      </c>
      <c r="BJ781">
        <v>0</v>
      </c>
      <c r="BK781" t="b">
        <v>0</v>
      </c>
      <c r="BL781">
        <v>2</v>
      </c>
      <c r="BM781">
        <v>818433000000</v>
      </c>
      <c r="BN781" t="s">
        <v>3400</v>
      </c>
    </row>
    <row r="782" spans="1:66" x14ac:dyDescent="0.2">
      <c r="A782" t="s">
        <v>3401</v>
      </c>
      <c r="C782" t="s">
        <v>142</v>
      </c>
      <c r="D782" t="s">
        <v>143</v>
      </c>
      <c r="E782" t="s">
        <v>162</v>
      </c>
      <c r="F782" t="b">
        <v>1</v>
      </c>
      <c r="G782" t="s">
        <v>48</v>
      </c>
      <c r="H782" t="s">
        <v>145</v>
      </c>
      <c r="I782" t="s">
        <v>4071</v>
      </c>
      <c r="J782" t="s">
        <v>4071</v>
      </c>
      <c r="K782" t="s">
        <v>4072</v>
      </c>
      <c r="L782" t="s">
        <v>146</v>
      </c>
      <c r="M782" t="s">
        <v>147</v>
      </c>
      <c r="N782">
        <v>-14400000</v>
      </c>
      <c r="O782" t="s">
        <v>148</v>
      </c>
      <c r="P782" t="b">
        <v>0</v>
      </c>
      <c r="Q782">
        <v>2.5599976</v>
      </c>
      <c r="R782">
        <v>1.4385241</v>
      </c>
      <c r="S782">
        <v>1589486402</v>
      </c>
      <c r="T782">
        <v>180.52</v>
      </c>
      <c r="U782">
        <v>180.9</v>
      </c>
      <c r="V782" t="s">
        <v>4073</v>
      </c>
      <c r="W782">
        <v>175.63</v>
      </c>
      <c r="X782">
        <v>1505469</v>
      </c>
      <c r="Y782">
        <v>177.96</v>
      </c>
      <c r="Z782">
        <v>0</v>
      </c>
      <c r="AA782">
        <v>187</v>
      </c>
      <c r="AB782">
        <v>11</v>
      </c>
      <c r="AC782">
        <v>9</v>
      </c>
      <c r="AD782" t="s">
        <v>149</v>
      </c>
      <c r="AE782" t="s">
        <v>48</v>
      </c>
      <c r="AF782">
        <v>175.66</v>
      </c>
      <c r="AG782">
        <v>2649137</v>
      </c>
      <c r="AH782">
        <v>1586000</v>
      </c>
      <c r="AI782">
        <v>48.72</v>
      </c>
      <c r="AJ782">
        <v>0.36965100000000001</v>
      </c>
      <c r="AK782" t="s">
        <v>4074</v>
      </c>
      <c r="AL782">
        <v>-44.839995999999999</v>
      </c>
      <c r="AM782">
        <v>-0.19897053000000001</v>
      </c>
      <c r="AN782">
        <v>131.80000000000001</v>
      </c>
      <c r="AO782">
        <v>225.36</v>
      </c>
      <c r="AP782">
        <v>1593043200</v>
      </c>
      <c r="AQ782">
        <v>1588158004</v>
      </c>
      <c r="AR782">
        <v>1596040200</v>
      </c>
      <c r="AS782">
        <v>1596472200</v>
      </c>
      <c r="AT782">
        <v>3.1</v>
      </c>
      <c r="AU782">
        <v>27.105105999999999</v>
      </c>
      <c r="AV782">
        <v>1.7419644000000001E-2</v>
      </c>
      <c r="AW782" t="s">
        <v>6313</v>
      </c>
      <c r="AX782">
        <v>6.66</v>
      </c>
      <c r="AY782">
        <v>358584992</v>
      </c>
      <c r="AZ782">
        <v>74.278000000000006</v>
      </c>
      <c r="BA782">
        <v>179.48313999999999</v>
      </c>
      <c r="BB782">
        <v>1.0368652</v>
      </c>
      <c r="BC782">
        <v>5.7769505999999997E-3</v>
      </c>
      <c r="BD782">
        <v>196.14521999999999</v>
      </c>
      <c r="BE782">
        <v>-15.625214</v>
      </c>
      <c r="BF782">
        <v>-7.9661460000000003E-2</v>
      </c>
      <c r="BG782">
        <v>64732307456</v>
      </c>
      <c r="BH782">
        <v>2.4303292999999999</v>
      </c>
      <c r="BI782">
        <v>15</v>
      </c>
      <c r="BJ782">
        <v>0</v>
      </c>
      <c r="BK782" t="b">
        <v>0</v>
      </c>
      <c r="BL782">
        <v>2</v>
      </c>
      <c r="BM782">
        <v>1039185000000</v>
      </c>
      <c r="BN782" t="s">
        <v>3401</v>
      </c>
    </row>
    <row r="783" spans="1:66" x14ac:dyDescent="0.2">
      <c r="A783" t="s">
        <v>3402</v>
      </c>
      <c r="C783" t="s">
        <v>142</v>
      </c>
      <c r="D783" t="s">
        <v>143</v>
      </c>
      <c r="E783" t="s">
        <v>162</v>
      </c>
      <c r="F783" t="b">
        <v>1</v>
      </c>
      <c r="G783" t="s">
        <v>48</v>
      </c>
      <c r="H783" t="s">
        <v>163</v>
      </c>
      <c r="I783" t="s">
        <v>4075</v>
      </c>
      <c r="J783" t="s">
        <v>4075</v>
      </c>
      <c r="K783" t="s">
        <v>4076</v>
      </c>
      <c r="L783" t="s">
        <v>146</v>
      </c>
      <c r="M783" t="s">
        <v>147</v>
      </c>
      <c r="N783">
        <v>-14400000</v>
      </c>
      <c r="O783" t="s">
        <v>148</v>
      </c>
      <c r="P783" t="b">
        <v>0</v>
      </c>
      <c r="Q783">
        <v>0.14749908</v>
      </c>
      <c r="R783">
        <v>0.27202560999999997</v>
      </c>
      <c r="S783">
        <v>1589486401</v>
      </c>
      <c r="T783">
        <v>54.37</v>
      </c>
      <c r="U783">
        <v>54.46</v>
      </c>
      <c r="V783" t="s">
        <v>4077</v>
      </c>
      <c r="W783">
        <v>52.54</v>
      </c>
      <c r="X783">
        <v>2333024</v>
      </c>
      <c r="Y783">
        <v>54.222499999999997</v>
      </c>
      <c r="Z783">
        <v>52.32</v>
      </c>
      <c r="AA783">
        <v>60.55</v>
      </c>
      <c r="AB783">
        <v>9</v>
      </c>
      <c r="AC783">
        <v>8</v>
      </c>
      <c r="AD783" t="s">
        <v>164</v>
      </c>
      <c r="AE783" t="s">
        <v>48</v>
      </c>
      <c r="AF783">
        <v>53.78</v>
      </c>
      <c r="AG783">
        <v>2888548</v>
      </c>
      <c r="AH783">
        <v>2272662</v>
      </c>
      <c r="AI783">
        <v>8.34</v>
      </c>
      <c r="AJ783">
        <v>0.18118618</v>
      </c>
      <c r="AK783" t="s">
        <v>4078</v>
      </c>
      <c r="AL783">
        <v>-14.799999</v>
      </c>
      <c r="AM783">
        <v>-0.21396557999999999</v>
      </c>
      <c r="AN783">
        <v>46.03</v>
      </c>
      <c r="AO783">
        <v>69.17</v>
      </c>
      <c r="AP783">
        <v>1590710400</v>
      </c>
      <c r="AQ783">
        <v>1595521800</v>
      </c>
      <c r="AR783">
        <v>1595521800</v>
      </c>
      <c r="AS783">
        <v>1595521800</v>
      </c>
      <c r="AT783">
        <v>1.5549999999999999</v>
      </c>
      <c r="AU783">
        <v>21.826575999999999</v>
      </c>
      <c r="AV783">
        <v>2.867813E-2</v>
      </c>
      <c r="AW783" t="s">
        <v>6313</v>
      </c>
      <c r="AX783">
        <v>2.4910000000000001</v>
      </c>
      <c r="AY783">
        <v>286220992</v>
      </c>
      <c r="AZ783">
        <v>18.117000000000001</v>
      </c>
      <c r="BA783">
        <v>58.099429999999998</v>
      </c>
      <c r="BB783">
        <v>-3.7294312000000001</v>
      </c>
      <c r="BC783">
        <v>-6.4190490000000003E-2</v>
      </c>
      <c r="BD783">
        <v>61.881233000000002</v>
      </c>
      <c r="BE783">
        <v>-7.5112342999999999</v>
      </c>
      <c r="BF783">
        <v>-0.121381454</v>
      </c>
      <c r="BG783">
        <v>15561835520</v>
      </c>
      <c r="BH783">
        <v>3.0010485999999998</v>
      </c>
      <c r="BI783">
        <v>15</v>
      </c>
      <c r="BJ783">
        <v>0</v>
      </c>
      <c r="BK783" t="b">
        <v>0</v>
      </c>
      <c r="BL783">
        <v>2</v>
      </c>
      <c r="BM783">
        <v>99153000000</v>
      </c>
      <c r="BN783" t="s">
        <v>3402</v>
      </c>
    </row>
    <row r="784" spans="1:66" x14ac:dyDescent="0.2">
      <c r="A784" t="s">
        <v>55</v>
      </c>
      <c r="C784" t="s">
        <v>142</v>
      </c>
      <c r="D784" t="s">
        <v>143</v>
      </c>
      <c r="E784" t="s">
        <v>162</v>
      </c>
      <c r="F784" t="b">
        <v>1</v>
      </c>
      <c r="G784" t="s">
        <v>48</v>
      </c>
      <c r="H784" t="s">
        <v>163</v>
      </c>
      <c r="I784" t="s">
        <v>211</v>
      </c>
      <c r="J784" t="s">
        <v>317</v>
      </c>
      <c r="K784" t="s">
        <v>318</v>
      </c>
      <c r="L784" t="s">
        <v>146</v>
      </c>
      <c r="M784" t="s">
        <v>147</v>
      </c>
      <c r="N784">
        <v>-14400000</v>
      </c>
      <c r="O784" t="s">
        <v>148</v>
      </c>
      <c r="P784" t="b">
        <v>0</v>
      </c>
      <c r="Q784">
        <v>-0.23999786000000001</v>
      </c>
      <c r="R784">
        <v>-0.54619450000000003</v>
      </c>
      <c r="S784">
        <v>1589486401</v>
      </c>
      <c r="T784">
        <v>43.7</v>
      </c>
      <c r="U784">
        <v>44.06</v>
      </c>
      <c r="V784" t="s">
        <v>1082</v>
      </c>
      <c r="W784">
        <v>43.23</v>
      </c>
      <c r="X784">
        <v>15866709</v>
      </c>
      <c r="Y784">
        <v>43.94</v>
      </c>
      <c r="Z784">
        <v>43.82</v>
      </c>
      <c r="AA784">
        <v>43.9</v>
      </c>
      <c r="AB784">
        <v>30</v>
      </c>
      <c r="AC784">
        <v>8</v>
      </c>
      <c r="AD784" t="s">
        <v>164</v>
      </c>
      <c r="AE784" t="s">
        <v>48</v>
      </c>
      <c r="AF784">
        <v>43.38</v>
      </c>
      <c r="AG784">
        <v>22337904</v>
      </c>
      <c r="AH784">
        <v>14232837</v>
      </c>
      <c r="AI784">
        <v>7.4300002999999997</v>
      </c>
      <c r="AJ784">
        <v>0.20485249999999999</v>
      </c>
      <c r="AK784" t="s">
        <v>210</v>
      </c>
      <c r="AL784">
        <v>-16.43</v>
      </c>
      <c r="AM784">
        <v>-0.27324130000000002</v>
      </c>
      <c r="AN784">
        <v>36.270000000000003</v>
      </c>
      <c r="AO784">
        <v>60.13</v>
      </c>
      <c r="AP784">
        <v>1593561600</v>
      </c>
      <c r="AQ784">
        <v>1587462900</v>
      </c>
      <c r="AR784">
        <v>1595349000</v>
      </c>
      <c r="AS784">
        <v>1595867400</v>
      </c>
      <c r="AT784">
        <v>1.61</v>
      </c>
      <c r="AU784">
        <v>18.836207999999999</v>
      </c>
      <c r="AV784">
        <v>3.6640875000000003E-2</v>
      </c>
      <c r="AW784" t="s">
        <v>6313</v>
      </c>
      <c r="AX784">
        <v>2.3199999999999998</v>
      </c>
      <c r="AY784">
        <v>4294889984</v>
      </c>
      <c r="AZ784">
        <v>4.2290000000000001</v>
      </c>
      <c r="BA784">
        <v>45.688285999999998</v>
      </c>
      <c r="BB784">
        <v>-1.9882850999999999</v>
      </c>
      <c r="BC784">
        <v>-4.3518487000000002E-2</v>
      </c>
      <c r="BD784">
        <v>52.085940000000001</v>
      </c>
      <c r="BE784">
        <v>-8.3859410000000008</v>
      </c>
      <c r="BF784">
        <v>-0.16100200000000001</v>
      </c>
      <c r="BG784">
        <v>187686699008</v>
      </c>
      <c r="BH784">
        <v>10.333411999999999</v>
      </c>
      <c r="BI784">
        <v>15</v>
      </c>
      <c r="BJ784">
        <v>0</v>
      </c>
      <c r="BK784" t="b">
        <v>0</v>
      </c>
      <c r="BL784">
        <v>2</v>
      </c>
      <c r="BM784">
        <v>-252322200000</v>
      </c>
      <c r="BN784" t="s">
        <v>55</v>
      </c>
    </row>
    <row r="785" spans="1:66" x14ac:dyDescent="0.2">
      <c r="A785" t="s">
        <v>3403</v>
      </c>
      <c r="C785" t="s">
        <v>142</v>
      </c>
      <c r="D785" t="s">
        <v>143</v>
      </c>
      <c r="E785" t="s">
        <v>162</v>
      </c>
      <c r="F785" t="b">
        <v>1</v>
      </c>
      <c r="G785" t="s">
        <v>48</v>
      </c>
      <c r="H785" t="s">
        <v>145</v>
      </c>
      <c r="I785" t="s">
        <v>4079</v>
      </c>
      <c r="J785" t="s">
        <v>4080</v>
      </c>
      <c r="K785" t="s">
        <v>4081</v>
      </c>
      <c r="L785" t="s">
        <v>146</v>
      </c>
      <c r="M785" t="s">
        <v>147</v>
      </c>
      <c r="N785">
        <v>-14400000</v>
      </c>
      <c r="O785" t="s">
        <v>148</v>
      </c>
      <c r="P785" t="b">
        <v>0</v>
      </c>
      <c r="Q785">
        <v>1.2600020999999999</v>
      </c>
      <c r="R785">
        <v>2.5464878</v>
      </c>
      <c r="S785">
        <v>1589486402</v>
      </c>
      <c r="T785">
        <v>50.74</v>
      </c>
      <c r="U785">
        <v>50.78</v>
      </c>
      <c r="V785" t="s">
        <v>4082</v>
      </c>
      <c r="W785">
        <v>47.39</v>
      </c>
      <c r="X785">
        <v>5218347</v>
      </c>
      <c r="Y785">
        <v>49.48</v>
      </c>
      <c r="Z785">
        <v>49.79</v>
      </c>
      <c r="AA785">
        <v>51.98</v>
      </c>
      <c r="AB785">
        <v>10</v>
      </c>
      <c r="AC785">
        <v>8</v>
      </c>
      <c r="AD785" t="s">
        <v>149</v>
      </c>
      <c r="AE785" t="s">
        <v>48</v>
      </c>
      <c r="AF785">
        <v>49.14</v>
      </c>
      <c r="AG785">
        <v>4973451</v>
      </c>
      <c r="AH785">
        <v>4662225</v>
      </c>
      <c r="AI785">
        <v>10.730003</v>
      </c>
      <c r="AJ785">
        <v>0.26818304999999998</v>
      </c>
      <c r="AK785" t="s">
        <v>4083</v>
      </c>
      <c r="AL785">
        <v>-20.740002</v>
      </c>
      <c r="AM785">
        <v>-0.2901511</v>
      </c>
      <c r="AN785">
        <v>40.01</v>
      </c>
      <c r="AO785">
        <v>71.48</v>
      </c>
      <c r="AP785">
        <v>1590710400</v>
      </c>
      <c r="AQ785">
        <v>1588881666</v>
      </c>
      <c r="AR785">
        <v>1596034740</v>
      </c>
      <c r="AS785">
        <v>1596470400</v>
      </c>
      <c r="AT785">
        <v>0.82</v>
      </c>
      <c r="AU785">
        <v>15.886037</v>
      </c>
      <c r="AV785">
        <v>1.6572351999999999E-2</v>
      </c>
      <c r="AW785" t="s">
        <v>6313</v>
      </c>
      <c r="AX785">
        <v>3.194</v>
      </c>
      <c r="AY785">
        <v>540579968</v>
      </c>
      <c r="AZ785">
        <v>19.617000000000001</v>
      </c>
      <c r="BA785">
        <v>52.314857000000003</v>
      </c>
      <c r="BB785">
        <v>-1.5748557999999999</v>
      </c>
      <c r="BC785">
        <v>-3.0103412999999999E-2</v>
      </c>
      <c r="BD785">
        <v>59.00855</v>
      </c>
      <c r="BE785">
        <v>-8.2685469999999999</v>
      </c>
      <c r="BF785">
        <v>-0.14012456000000001</v>
      </c>
      <c r="BG785">
        <v>27429027840</v>
      </c>
      <c r="BH785">
        <v>2.5865320000000001</v>
      </c>
      <c r="BI785">
        <v>15</v>
      </c>
      <c r="BJ785">
        <v>0</v>
      </c>
      <c r="BK785" t="b">
        <v>0</v>
      </c>
      <c r="BL785">
        <v>2</v>
      </c>
      <c r="BM785">
        <v>898263000000</v>
      </c>
      <c r="BN785" t="s">
        <v>3403</v>
      </c>
    </row>
    <row r="786" spans="1:66" x14ac:dyDescent="0.2">
      <c r="A786" t="s">
        <v>612</v>
      </c>
      <c r="C786" t="s">
        <v>142</v>
      </c>
      <c r="D786" t="s">
        <v>143</v>
      </c>
      <c r="E786" t="s">
        <v>162</v>
      </c>
      <c r="F786" t="b">
        <v>1</v>
      </c>
      <c r="G786" t="s">
        <v>48</v>
      </c>
      <c r="H786" t="s">
        <v>163</v>
      </c>
      <c r="I786" t="s">
        <v>752</v>
      </c>
      <c r="J786" t="s">
        <v>752</v>
      </c>
      <c r="K786" t="s">
        <v>753</v>
      </c>
      <c r="L786" t="s">
        <v>146</v>
      </c>
      <c r="M786" t="s">
        <v>147</v>
      </c>
      <c r="N786">
        <v>-14400000</v>
      </c>
      <c r="O786" t="s">
        <v>148</v>
      </c>
      <c r="P786" t="b">
        <v>0</v>
      </c>
      <c r="Q786">
        <v>-1.2400055000000001</v>
      </c>
      <c r="R786">
        <v>-1.8155277000000001</v>
      </c>
      <c r="S786">
        <v>1589486401</v>
      </c>
      <c r="T786">
        <v>67.06</v>
      </c>
      <c r="U786">
        <v>68.290000000000006</v>
      </c>
      <c r="V786" t="s">
        <v>3017</v>
      </c>
      <c r="W786">
        <v>65.540000000000006</v>
      </c>
      <c r="X786">
        <v>4971457</v>
      </c>
      <c r="Y786">
        <v>68.3</v>
      </c>
      <c r="Z786">
        <v>66.52</v>
      </c>
      <c r="AA786">
        <v>68.2</v>
      </c>
      <c r="AB786">
        <v>9</v>
      </c>
      <c r="AC786">
        <v>8</v>
      </c>
      <c r="AD786" t="s">
        <v>164</v>
      </c>
      <c r="AE786" t="s">
        <v>48</v>
      </c>
      <c r="AF786">
        <v>68.11</v>
      </c>
      <c r="AG786">
        <v>5725811</v>
      </c>
      <c r="AH786">
        <v>3819550</v>
      </c>
      <c r="AI786">
        <v>8.5699959999999997</v>
      </c>
      <c r="AJ786">
        <v>0.1465207</v>
      </c>
      <c r="AK786" t="s">
        <v>754</v>
      </c>
      <c r="AL786">
        <v>-10.350006</v>
      </c>
      <c r="AM786">
        <v>-0.13370372</v>
      </c>
      <c r="AN786">
        <v>58.49</v>
      </c>
      <c r="AO786">
        <v>77.41</v>
      </c>
      <c r="AP786">
        <v>1589500800</v>
      </c>
      <c r="AQ786">
        <v>1588330500</v>
      </c>
      <c r="AR786">
        <v>1595608200</v>
      </c>
      <c r="AS786">
        <v>1595953800</v>
      </c>
      <c r="AT786">
        <v>1.72</v>
      </c>
      <c r="AU786">
        <v>22.887371000000002</v>
      </c>
      <c r="AV786">
        <v>2.5183015E-2</v>
      </c>
      <c r="AW786" t="s">
        <v>6313</v>
      </c>
      <c r="AX786">
        <v>2.93</v>
      </c>
      <c r="AY786">
        <v>856528000</v>
      </c>
      <c r="AZ786">
        <v>-0.13200000000000001</v>
      </c>
      <c r="BA786">
        <v>69.449430000000007</v>
      </c>
      <c r="BB786">
        <v>-2.3894348000000001</v>
      </c>
      <c r="BC786">
        <v>-3.4405390000000001E-2</v>
      </c>
      <c r="BD786">
        <v>69.449780000000004</v>
      </c>
      <c r="BE786">
        <v>-2.3897857999999998</v>
      </c>
      <c r="BF786">
        <v>-3.4410268000000001E-2</v>
      </c>
      <c r="BG786">
        <v>57438765056</v>
      </c>
      <c r="BH786">
        <v>-508.03026999999997</v>
      </c>
      <c r="BI786">
        <v>15</v>
      </c>
      <c r="BJ786">
        <v>0</v>
      </c>
      <c r="BK786" t="b">
        <v>0</v>
      </c>
      <c r="BL786">
        <v>2</v>
      </c>
      <c r="BM786">
        <v>105197400000</v>
      </c>
      <c r="BN786" t="s">
        <v>612</v>
      </c>
    </row>
    <row r="787" spans="1:66" x14ac:dyDescent="0.2">
      <c r="A787" t="s">
        <v>3404</v>
      </c>
      <c r="C787" t="s">
        <v>142</v>
      </c>
      <c r="D787" t="s">
        <v>143</v>
      </c>
      <c r="E787" t="s">
        <v>162</v>
      </c>
      <c r="F787" t="b">
        <v>1</v>
      </c>
      <c r="G787" t="s">
        <v>48</v>
      </c>
      <c r="H787" t="s">
        <v>145</v>
      </c>
      <c r="I787" t="s">
        <v>4084</v>
      </c>
      <c r="J787" t="s">
        <v>4084</v>
      </c>
      <c r="K787" t="s">
        <v>4085</v>
      </c>
      <c r="L787" t="s">
        <v>146</v>
      </c>
      <c r="M787" t="s">
        <v>147</v>
      </c>
      <c r="N787">
        <v>-14400000</v>
      </c>
      <c r="O787" t="s">
        <v>148</v>
      </c>
      <c r="P787" t="b">
        <v>0</v>
      </c>
      <c r="Q787">
        <v>0.78999710000000001</v>
      </c>
      <c r="R787">
        <v>2.2590709000000002</v>
      </c>
      <c r="S787">
        <v>1589486402</v>
      </c>
      <c r="T787">
        <v>35.76</v>
      </c>
      <c r="U787">
        <v>35.835000000000001</v>
      </c>
      <c r="V787" t="s">
        <v>4086</v>
      </c>
      <c r="W787">
        <v>34.164999999999999</v>
      </c>
      <c r="X787">
        <v>24334887</v>
      </c>
      <c r="Y787">
        <v>34.97</v>
      </c>
      <c r="Z787">
        <v>35.21</v>
      </c>
      <c r="AA787">
        <v>0</v>
      </c>
      <c r="AB787">
        <v>14</v>
      </c>
      <c r="AC787">
        <v>30</v>
      </c>
      <c r="AD787" t="s">
        <v>149</v>
      </c>
      <c r="AE787" t="s">
        <v>48</v>
      </c>
      <c r="AF787">
        <v>35.170400000000001</v>
      </c>
      <c r="AG787">
        <v>29582879</v>
      </c>
      <c r="AH787">
        <v>20434900</v>
      </c>
      <c r="AI787">
        <v>4.0499989999999997</v>
      </c>
      <c r="AJ787">
        <v>0.12771994</v>
      </c>
      <c r="AK787" t="s">
        <v>4087</v>
      </c>
      <c r="AL787">
        <v>-11.980003</v>
      </c>
      <c r="AM787">
        <v>-0.25094267999999997</v>
      </c>
      <c r="AN787">
        <v>31.71</v>
      </c>
      <c r="AO787">
        <v>47.74</v>
      </c>
      <c r="AP787">
        <v>1587513600</v>
      </c>
      <c r="AQ787">
        <v>1588244400</v>
      </c>
      <c r="AR787">
        <v>1595521800</v>
      </c>
      <c r="AS787">
        <v>1595867400</v>
      </c>
      <c r="AT787">
        <v>0.86</v>
      </c>
      <c r="AU787">
        <v>14.190474999999999</v>
      </c>
      <c r="AV787">
        <v>2.4592507999999999E-2</v>
      </c>
      <c r="AW787" t="s">
        <v>6313</v>
      </c>
      <c r="AX787">
        <v>2.52</v>
      </c>
      <c r="AY787">
        <v>4554710016</v>
      </c>
      <c r="AZ787">
        <v>17.858000000000001</v>
      </c>
      <c r="BA787">
        <v>36.374572999999998</v>
      </c>
      <c r="BB787">
        <v>-0.61457443</v>
      </c>
      <c r="BC787">
        <v>-1.6895714999999999E-2</v>
      </c>
      <c r="BD787">
        <v>41.592827</v>
      </c>
      <c r="BE787">
        <v>-5.8328284999999997</v>
      </c>
      <c r="BF787">
        <v>-0.14023641000000001</v>
      </c>
      <c r="BG787">
        <v>163214360576</v>
      </c>
      <c r="BH787">
        <v>2.0024638000000001</v>
      </c>
      <c r="BI787">
        <v>15</v>
      </c>
      <c r="BJ787">
        <v>0</v>
      </c>
      <c r="BK787" t="b">
        <v>0</v>
      </c>
      <c r="BL787">
        <v>2</v>
      </c>
      <c r="BM787">
        <v>322151400000</v>
      </c>
      <c r="BN787" t="s">
        <v>3404</v>
      </c>
    </row>
    <row r="788" spans="1:66" x14ac:dyDescent="0.2">
      <c r="A788" t="s">
        <v>3405</v>
      </c>
      <c r="C788" t="s">
        <v>142</v>
      </c>
      <c r="D788" t="s">
        <v>143</v>
      </c>
      <c r="E788" t="s">
        <v>162</v>
      </c>
      <c r="F788" t="b">
        <v>1</v>
      </c>
      <c r="G788" t="s">
        <v>48</v>
      </c>
      <c r="H788" t="s">
        <v>163</v>
      </c>
      <c r="I788" t="s">
        <v>4088</v>
      </c>
      <c r="J788" t="s">
        <v>4088</v>
      </c>
      <c r="K788" t="s">
        <v>4089</v>
      </c>
      <c r="L788" t="s">
        <v>146</v>
      </c>
      <c r="M788" t="s">
        <v>147</v>
      </c>
      <c r="N788">
        <v>-14400000</v>
      </c>
      <c r="O788" t="s">
        <v>148</v>
      </c>
      <c r="P788" t="b">
        <v>0</v>
      </c>
      <c r="Q788">
        <v>2.33</v>
      </c>
      <c r="R788">
        <v>7.9712624999999999</v>
      </c>
      <c r="S788">
        <v>1589486401</v>
      </c>
      <c r="T788">
        <v>31.56</v>
      </c>
      <c r="U788">
        <v>31.79</v>
      </c>
      <c r="V788" t="s">
        <v>4090</v>
      </c>
      <c r="W788">
        <v>27.84</v>
      </c>
      <c r="X788">
        <v>3091640</v>
      </c>
      <c r="Y788">
        <v>29.23</v>
      </c>
      <c r="Z788">
        <v>27.01</v>
      </c>
      <c r="AA788">
        <v>32.299999999999997</v>
      </c>
      <c r="AB788">
        <v>8</v>
      </c>
      <c r="AC788">
        <v>8</v>
      </c>
      <c r="AD788" t="s">
        <v>164</v>
      </c>
      <c r="AE788" t="s">
        <v>48</v>
      </c>
      <c r="AF788">
        <v>28.34</v>
      </c>
      <c r="AG788">
        <v>3122293</v>
      </c>
      <c r="AH788">
        <v>2222550</v>
      </c>
      <c r="AI788">
        <v>7.2799990000000001</v>
      </c>
      <c r="AJ788">
        <v>0.29983520000000002</v>
      </c>
      <c r="AK788" t="s">
        <v>4091</v>
      </c>
      <c r="AL788">
        <v>-42.980003000000004</v>
      </c>
      <c r="AM788">
        <v>-0.57660323000000002</v>
      </c>
      <c r="AN788">
        <v>24.28</v>
      </c>
      <c r="AO788">
        <v>74.540000000000006</v>
      </c>
      <c r="AP788">
        <v>1593561600</v>
      </c>
      <c r="AQ788">
        <v>1587465474</v>
      </c>
      <c r="AR788">
        <v>1594830600</v>
      </c>
      <c r="AS788">
        <v>1595262600</v>
      </c>
      <c r="AT788">
        <v>2.69</v>
      </c>
      <c r="AU788">
        <v>5.8727201999999998</v>
      </c>
      <c r="AV788">
        <v>9.2028744999999995E-2</v>
      </c>
      <c r="AW788" t="s">
        <v>6313</v>
      </c>
      <c r="AX788">
        <v>5.3739999999999997</v>
      </c>
      <c r="AY788">
        <v>139035008</v>
      </c>
      <c r="AZ788">
        <v>53.237000000000002</v>
      </c>
      <c r="BA788">
        <v>31.361715</v>
      </c>
      <c r="BB788">
        <v>0.19828414999999999</v>
      </c>
      <c r="BC788">
        <v>6.3224904999999998E-3</v>
      </c>
      <c r="BD788">
        <v>54.362971999999999</v>
      </c>
      <c r="BE788">
        <v>-22.802973000000001</v>
      </c>
      <c r="BF788">
        <v>-0.41945779999999999</v>
      </c>
      <c r="BG788">
        <v>4387944960</v>
      </c>
      <c r="BH788">
        <v>0.59282075999999995</v>
      </c>
      <c r="BI788">
        <v>15</v>
      </c>
      <c r="BJ788">
        <v>0</v>
      </c>
      <c r="BK788" t="b">
        <v>0</v>
      </c>
      <c r="BL788">
        <v>2</v>
      </c>
      <c r="BM788">
        <v>322151400000</v>
      </c>
      <c r="BN788" t="s">
        <v>3405</v>
      </c>
    </row>
    <row r="789" spans="1:66" x14ac:dyDescent="0.2">
      <c r="A789" t="s">
        <v>3406</v>
      </c>
      <c r="C789" t="s">
        <v>142</v>
      </c>
      <c r="D789" t="s">
        <v>143</v>
      </c>
      <c r="E789" t="s">
        <v>162</v>
      </c>
      <c r="F789" t="b">
        <v>1</v>
      </c>
      <c r="G789" t="s">
        <v>48</v>
      </c>
      <c r="H789" t="s">
        <v>163</v>
      </c>
      <c r="I789" t="s">
        <v>4092</v>
      </c>
      <c r="J789" t="s">
        <v>4093</v>
      </c>
      <c r="K789" t="s">
        <v>4094</v>
      </c>
      <c r="L789" t="s">
        <v>146</v>
      </c>
      <c r="M789" t="s">
        <v>147</v>
      </c>
      <c r="N789">
        <v>-14400000</v>
      </c>
      <c r="O789" t="s">
        <v>148</v>
      </c>
      <c r="P789" t="b">
        <v>0</v>
      </c>
      <c r="Q789">
        <v>-0.21999740000000001</v>
      </c>
      <c r="R789">
        <v>-0.64610106</v>
      </c>
      <c r="S789">
        <v>1589486401</v>
      </c>
      <c r="T789">
        <v>33.83</v>
      </c>
      <c r="U789">
        <v>34.26</v>
      </c>
      <c r="V789" t="s">
        <v>4095</v>
      </c>
      <c r="W789">
        <v>33.475000000000001</v>
      </c>
      <c r="X789">
        <v>2003899</v>
      </c>
      <c r="Y789">
        <v>34.049999999999997</v>
      </c>
      <c r="Z789">
        <v>33</v>
      </c>
      <c r="AA789">
        <v>34.6</v>
      </c>
      <c r="AB789">
        <v>10</v>
      </c>
      <c r="AC789">
        <v>9</v>
      </c>
      <c r="AD789" t="s">
        <v>164</v>
      </c>
      <c r="AE789" t="s">
        <v>48</v>
      </c>
      <c r="AF789">
        <v>34.11</v>
      </c>
      <c r="AG789">
        <v>5252640</v>
      </c>
      <c r="AH789">
        <v>2300262</v>
      </c>
      <c r="AI789">
        <v>11.000002</v>
      </c>
      <c r="AJ789">
        <v>0.48182225000000001</v>
      </c>
      <c r="AK789" t="s">
        <v>4096</v>
      </c>
      <c r="AL789">
        <v>-1.7599982999999999</v>
      </c>
      <c r="AM789">
        <v>-4.9452044000000001E-2</v>
      </c>
      <c r="AN789">
        <v>22.83</v>
      </c>
      <c r="AO789">
        <v>35.590000000000003</v>
      </c>
      <c r="AP789">
        <v>1591142400</v>
      </c>
      <c r="AQ789">
        <v>1585654086</v>
      </c>
      <c r="AR789">
        <v>1593102600</v>
      </c>
      <c r="AS789">
        <v>1593448200</v>
      </c>
      <c r="AT789">
        <v>0.85</v>
      </c>
      <c r="AU789">
        <v>21.479365999999999</v>
      </c>
      <c r="AV789">
        <v>2.4963290999999999E-2</v>
      </c>
      <c r="AW789" t="s">
        <v>6313</v>
      </c>
      <c r="AX789">
        <v>1.575</v>
      </c>
      <c r="AY789">
        <v>487076000</v>
      </c>
      <c r="AZ789">
        <v>15.983000000000001</v>
      </c>
      <c r="BA789">
        <v>32.502856999999999</v>
      </c>
      <c r="BB789">
        <v>1.3271446</v>
      </c>
      <c r="BC789">
        <v>4.0831630000000001E-2</v>
      </c>
      <c r="BD789">
        <v>30.565943000000001</v>
      </c>
      <c r="BE789">
        <v>3.264059</v>
      </c>
      <c r="BF789">
        <v>0.10678745000000001</v>
      </c>
      <c r="BG789">
        <v>16477782016</v>
      </c>
      <c r="BH789">
        <v>2.1166239999999998</v>
      </c>
      <c r="BI789">
        <v>15</v>
      </c>
      <c r="BJ789">
        <v>0</v>
      </c>
      <c r="BK789" t="b">
        <v>0</v>
      </c>
      <c r="BL789">
        <v>2</v>
      </c>
      <c r="BM789">
        <v>322151400000</v>
      </c>
      <c r="BN789" t="s">
        <v>3406</v>
      </c>
    </row>
    <row r="790" spans="1:66" x14ac:dyDescent="0.2">
      <c r="A790" t="s">
        <v>2940</v>
      </c>
      <c r="C790" t="s">
        <v>142</v>
      </c>
      <c r="D790" t="s">
        <v>143</v>
      </c>
      <c r="E790" t="s">
        <v>162</v>
      </c>
      <c r="F790" t="b">
        <v>1</v>
      </c>
      <c r="G790" t="s">
        <v>48</v>
      </c>
      <c r="H790" t="s">
        <v>163</v>
      </c>
      <c r="I790" t="s">
        <v>2941</v>
      </c>
      <c r="J790" t="s">
        <v>2941</v>
      </c>
      <c r="K790" t="s">
        <v>3170</v>
      </c>
      <c r="L790" t="s">
        <v>146</v>
      </c>
      <c r="M790" t="s">
        <v>147</v>
      </c>
      <c r="N790">
        <v>-14400000</v>
      </c>
      <c r="O790" t="s">
        <v>148</v>
      </c>
      <c r="P790" t="b">
        <v>0</v>
      </c>
      <c r="Q790">
        <v>0.87999724999999995</v>
      </c>
      <c r="R790">
        <v>1.6305304</v>
      </c>
      <c r="S790">
        <v>1589486401</v>
      </c>
      <c r="T790">
        <v>54.85</v>
      </c>
      <c r="U790">
        <v>55.62</v>
      </c>
      <c r="V790" t="s">
        <v>3171</v>
      </c>
      <c r="W790">
        <v>51.66</v>
      </c>
      <c r="X790">
        <v>1341027</v>
      </c>
      <c r="Y790">
        <v>53.97</v>
      </c>
      <c r="Z790">
        <v>48.25</v>
      </c>
      <c r="AA790">
        <v>60.25</v>
      </c>
      <c r="AB790">
        <v>8</v>
      </c>
      <c r="AC790">
        <v>8</v>
      </c>
      <c r="AD790" t="s">
        <v>164</v>
      </c>
      <c r="AE790" t="s">
        <v>48</v>
      </c>
      <c r="AF790">
        <v>53.08</v>
      </c>
      <c r="AG790">
        <v>3067290</v>
      </c>
      <c r="AH790">
        <v>1873025</v>
      </c>
      <c r="AI790">
        <v>21.719996999999999</v>
      </c>
      <c r="AJ790">
        <v>0.65559906000000001</v>
      </c>
      <c r="AK790" t="s">
        <v>3172</v>
      </c>
      <c r="AL790">
        <v>-62.07</v>
      </c>
      <c r="AM790">
        <v>-0.53087580000000001</v>
      </c>
      <c r="AN790">
        <v>33.130000000000003</v>
      </c>
      <c r="AO790">
        <v>116.92</v>
      </c>
      <c r="AP790">
        <v>1593129600</v>
      </c>
      <c r="AQ790">
        <v>1588276920</v>
      </c>
      <c r="AR790">
        <v>1596034740</v>
      </c>
      <c r="AS790">
        <v>1596470400</v>
      </c>
      <c r="AT790">
        <v>0.57499999999999996</v>
      </c>
      <c r="AV790">
        <v>1.0654067E-2</v>
      </c>
      <c r="AW790" t="s">
        <v>6313</v>
      </c>
      <c r="AX790">
        <v>-46.902000000000001</v>
      </c>
      <c r="AY790">
        <v>196702000</v>
      </c>
      <c r="AZ790">
        <v>42.921999999999997</v>
      </c>
      <c r="BA790">
        <v>51.724857</v>
      </c>
      <c r="BB790">
        <v>3.1251411</v>
      </c>
      <c r="BC790">
        <v>6.0418553999999999E-2</v>
      </c>
      <c r="BD790">
        <v>67.735793999999999</v>
      </c>
      <c r="BE790">
        <v>-12.885795999999999</v>
      </c>
      <c r="BF790">
        <v>-0.19023614</v>
      </c>
      <c r="BG790">
        <v>10789104640</v>
      </c>
      <c r="BH790">
        <v>1.2778993999999999</v>
      </c>
      <c r="BI790">
        <v>15</v>
      </c>
      <c r="BJ790">
        <v>0</v>
      </c>
      <c r="BK790" t="b">
        <v>0</v>
      </c>
      <c r="BL790">
        <v>2</v>
      </c>
      <c r="BM790">
        <v>1186147800000</v>
      </c>
      <c r="BN790" t="s">
        <v>2940</v>
      </c>
    </row>
    <row r="791" spans="1:66" x14ac:dyDescent="0.2">
      <c r="A791" t="s">
        <v>3204</v>
      </c>
      <c r="C791" t="s">
        <v>142</v>
      </c>
      <c r="D791" t="s">
        <v>143</v>
      </c>
      <c r="E791" t="s">
        <v>162</v>
      </c>
      <c r="F791" t="b">
        <v>1</v>
      </c>
      <c r="G791" t="s">
        <v>48</v>
      </c>
      <c r="H791" t="s">
        <v>163</v>
      </c>
      <c r="I791" t="s">
        <v>4097</v>
      </c>
      <c r="J791" t="s">
        <v>4097</v>
      </c>
      <c r="K791" t="s">
        <v>4098</v>
      </c>
      <c r="L791" t="s">
        <v>146</v>
      </c>
      <c r="M791" t="s">
        <v>147</v>
      </c>
      <c r="N791">
        <v>-14400000</v>
      </c>
      <c r="O791" t="s">
        <v>148</v>
      </c>
      <c r="P791" t="b">
        <v>0</v>
      </c>
      <c r="Q791">
        <v>4.0000915999999997E-2</v>
      </c>
      <c r="R791">
        <v>0.10027806</v>
      </c>
      <c r="S791">
        <v>1589486401</v>
      </c>
      <c r="T791">
        <v>39.93</v>
      </c>
      <c r="U791">
        <v>40.46</v>
      </c>
      <c r="V791" t="s">
        <v>4099</v>
      </c>
      <c r="W791">
        <v>37.78</v>
      </c>
      <c r="X791">
        <v>6552165</v>
      </c>
      <c r="Y791">
        <v>39.89</v>
      </c>
      <c r="Z791">
        <v>40.01</v>
      </c>
      <c r="AA791">
        <v>42.14</v>
      </c>
      <c r="AB791">
        <v>14</v>
      </c>
      <c r="AC791">
        <v>8</v>
      </c>
      <c r="AD791" t="s">
        <v>164</v>
      </c>
      <c r="AE791" t="s">
        <v>48</v>
      </c>
      <c r="AF791">
        <v>38.93</v>
      </c>
      <c r="AG791">
        <v>12199241</v>
      </c>
      <c r="AH791">
        <v>7955312</v>
      </c>
      <c r="AI791">
        <v>19.09</v>
      </c>
      <c r="AJ791">
        <v>0.91602689999999998</v>
      </c>
      <c r="AK791" t="s">
        <v>4100</v>
      </c>
      <c r="AL791">
        <v>-27.199997</v>
      </c>
      <c r="AM791">
        <v>-0.40518394000000002</v>
      </c>
      <c r="AN791">
        <v>20.84</v>
      </c>
      <c r="AO791">
        <v>67.13</v>
      </c>
      <c r="AP791">
        <v>1590969600</v>
      </c>
      <c r="AQ791">
        <v>1588244400</v>
      </c>
      <c r="AR791">
        <v>1595953800</v>
      </c>
      <c r="AS791">
        <v>1596472200</v>
      </c>
      <c r="AT791">
        <v>1.4450000000000001</v>
      </c>
      <c r="AU791">
        <v>12.218483000000001</v>
      </c>
      <c r="AV791">
        <v>3.6224619999999999E-2</v>
      </c>
      <c r="AW791" t="s">
        <v>6313</v>
      </c>
      <c r="AX791">
        <v>3.2679999999999998</v>
      </c>
      <c r="AY791">
        <v>1072430016</v>
      </c>
      <c r="AZ791">
        <v>29.2</v>
      </c>
      <c r="BA791">
        <v>36.178288000000002</v>
      </c>
      <c r="BB791">
        <v>3.7517128</v>
      </c>
      <c r="BC791">
        <v>0.10370067500000001</v>
      </c>
      <c r="BD791">
        <v>50.830505000000002</v>
      </c>
      <c r="BE791">
        <v>-10.900505000000001</v>
      </c>
      <c r="BF791">
        <v>-0.2144481</v>
      </c>
      <c r="BG791">
        <v>42822131712</v>
      </c>
      <c r="BH791">
        <v>1.3674656999999999</v>
      </c>
      <c r="BI791">
        <v>15</v>
      </c>
      <c r="BJ791">
        <v>0</v>
      </c>
      <c r="BK791" t="b">
        <v>0</v>
      </c>
      <c r="BL791">
        <v>2</v>
      </c>
      <c r="BM791">
        <v>378657000000</v>
      </c>
      <c r="BN791" t="s">
        <v>3204</v>
      </c>
    </row>
    <row r="792" spans="1:66" x14ac:dyDescent="0.2">
      <c r="A792" t="s">
        <v>623</v>
      </c>
      <c r="C792" t="s">
        <v>142</v>
      </c>
      <c r="D792" t="s">
        <v>143</v>
      </c>
      <c r="E792" t="s">
        <v>162</v>
      </c>
      <c r="F792" t="b">
        <v>1</v>
      </c>
      <c r="G792" t="s">
        <v>48</v>
      </c>
      <c r="H792" t="s">
        <v>163</v>
      </c>
      <c r="I792" t="s">
        <v>786</v>
      </c>
      <c r="J792" t="s">
        <v>786</v>
      </c>
      <c r="K792" t="s">
        <v>787</v>
      </c>
      <c r="L792" t="s">
        <v>146</v>
      </c>
      <c r="M792" t="s">
        <v>147</v>
      </c>
      <c r="N792">
        <v>-14400000</v>
      </c>
      <c r="O792" t="s">
        <v>148</v>
      </c>
      <c r="P792" t="b">
        <v>0</v>
      </c>
      <c r="Q792">
        <v>0.1800003</v>
      </c>
      <c r="R792">
        <v>0.25188959999999999</v>
      </c>
      <c r="S792">
        <v>1589486401</v>
      </c>
      <c r="T792">
        <v>71.64</v>
      </c>
      <c r="U792">
        <v>72.180000000000007</v>
      </c>
      <c r="V792" t="s">
        <v>1283</v>
      </c>
      <c r="W792">
        <v>69.25</v>
      </c>
      <c r="X792">
        <v>2076869</v>
      </c>
      <c r="Y792">
        <v>71.459999999999994</v>
      </c>
      <c r="Z792">
        <v>70.510000000000005</v>
      </c>
      <c r="AA792">
        <v>76.86</v>
      </c>
      <c r="AB792">
        <v>14</v>
      </c>
      <c r="AC792">
        <v>10</v>
      </c>
      <c r="AD792" t="s">
        <v>164</v>
      </c>
      <c r="AE792" t="s">
        <v>48</v>
      </c>
      <c r="AF792">
        <v>70.87</v>
      </c>
      <c r="AG792">
        <v>2903485</v>
      </c>
      <c r="AH792">
        <v>2205812</v>
      </c>
      <c r="AI792">
        <v>9.6100010000000005</v>
      </c>
      <c r="AJ792">
        <v>0.15492505000000001</v>
      </c>
      <c r="AK792" t="s">
        <v>788</v>
      </c>
      <c r="AL792">
        <v>-23.46</v>
      </c>
      <c r="AM792">
        <v>-0.24668770000000001</v>
      </c>
      <c r="AN792">
        <v>62.03</v>
      </c>
      <c r="AO792">
        <v>95.1</v>
      </c>
      <c r="AP792">
        <v>1592179200</v>
      </c>
      <c r="AQ792">
        <v>1588884103</v>
      </c>
      <c r="AR792">
        <v>1596121140</v>
      </c>
      <c r="AS792">
        <v>1596470400</v>
      </c>
      <c r="AT792">
        <v>2.96</v>
      </c>
      <c r="AU792">
        <v>18.378655999999999</v>
      </c>
      <c r="AV792">
        <v>4.1421775000000001E-2</v>
      </c>
      <c r="AW792" t="s">
        <v>6313</v>
      </c>
      <c r="AX792">
        <v>3.8980000000000001</v>
      </c>
      <c r="AY792">
        <v>334102016</v>
      </c>
      <c r="AZ792">
        <v>54.738999999999997</v>
      </c>
      <c r="BA792">
        <v>80.113429999999994</v>
      </c>
      <c r="BB792">
        <v>-8.4734269999999992</v>
      </c>
      <c r="BC792">
        <v>-0.105767876</v>
      </c>
      <c r="BD792">
        <v>86.225139999999996</v>
      </c>
      <c r="BE792">
        <v>-14.585144</v>
      </c>
      <c r="BF792">
        <v>-0.16915187000000001</v>
      </c>
      <c r="BG792">
        <v>23935068160</v>
      </c>
      <c r="BH792">
        <v>1.3087561000000001</v>
      </c>
      <c r="BI792">
        <v>15</v>
      </c>
      <c r="BJ792">
        <v>0</v>
      </c>
      <c r="BK792" t="b">
        <v>0</v>
      </c>
      <c r="BL792">
        <v>2</v>
      </c>
      <c r="BM792">
        <v>-252322200000</v>
      </c>
      <c r="BN792" t="s">
        <v>623</v>
      </c>
    </row>
    <row r="793" spans="1:66" x14ac:dyDescent="0.2">
      <c r="A793" t="s">
        <v>3407</v>
      </c>
      <c r="C793" t="s">
        <v>142</v>
      </c>
      <c r="D793" t="s">
        <v>143</v>
      </c>
      <c r="E793" t="s">
        <v>162</v>
      </c>
      <c r="F793" t="b">
        <v>1</v>
      </c>
      <c r="G793" t="s">
        <v>48</v>
      </c>
      <c r="H793" t="s">
        <v>163</v>
      </c>
      <c r="I793" t="s">
        <v>4101</v>
      </c>
      <c r="J793" t="s">
        <v>4101</v>
      </c>
      <c r="K793" t="s">
        <v>4102</v>
      </c>
      <c r="L793" t="s">
        <v>146</v>
      </c>
      <c r="M793" t="s">
        <v>147</v>
      </c>
      <c r="N793">
        <v>-14400000</v>
      </c>
      <c r="O793" t="s">
        <v>148</v>
      </c>
      <c r="P793" t="b">
        <v>0</v>
      </c>
      <c r="Q793">
        <v>2.6399994000000002</v>
      </c>
      <c r="R793">
        <v>1.6997161999999999</v>
      </c>
      <c r="S793">
        <v>1589486401</v>
      </c>
      <c r="T793">
        <v>157.96</v>
      </c>
      <c r="U793">
        <v>158.27500000000001</v>
      </c>
      <c r="V793" t="s">
        <v>4103</v>
      </c>
      <c r="W793">
        <v>151.53270000000001</v>
      </c>
      <c r="X793">
        <v>1310264</v>
      </c>
      <c r="Y793">
        <v>155.32</v>
      </c>
      <c r="Z793">
        <v>156.1</v>
      </c>
      <c r="AA793">
        <v>186.74</v>
      </c>
      <c r="AB793">
        <v>8</v>
      </c>
      <c r="AC793">
        <v>9</v>
      </c>
      <c r="AD793" t="s">
        <v>164</v>
      </c>
      <c r="AE793" t="s">
        <v>48</v>
      </c>
      <c r="AF793">
        <v>152.77000000000001</v>
      </c>
      <c r="AG793">
        <v>2032016</v>
      </c>
      <c r="AH793">
        <v>1150262</v>
      </c>
      <c r="AI793">
        <v>53.680008000000001</v>
      </c>
      <c r="AJ793">
        <v>0.514768</v>
      </c>
      <c r="AK793" t="s">
        <v>4104</v>
      </c>
      <c r="AL793">
        <v>-54.039993000000003</v>
      </c>
      <c r="AM793">
        <v>-0.25490563999999999</v>
      </c>
      <c r="AN793">
        <v>104.28</v>
      </c>
      <c r="AO793">
        <v>212</v>
      </c>
      <c r="AP793">
        <v>1589846400</v>
      </c>
      <c r="AQ793">
        <v>1585913410</v>
      </c>
      <c r="AR793">
        <v>1593189000</v>
      </c>
      <c r="AS793">
        <v>1593534600</v>
      </c>
      <c r="AT793">
        <v>3</v>
      </c>
      <c r="AV793">
        <v>1.9314962000000001E-2</v>
      </c>
      <c r="AW793" t="s">
        <v>6313</v>
      </c>
      <c r="AX793">
        <v>-6.2E-2</v>
      </c>
      <c r="AY793">
        <v>167512992</v>
      </c>
      <c r="AZ793">
        <v>63.475000000000001</v>
      </c>
      <c r="BA793">
        <v>156.20972</v>
      </c>
      <c r="BB793">
        <v>1.7502899000000001</v>
      </c>
      <c r="BC793">
        <v>1.1204744000000001E-2</v>
      </c>
      <c r="BD793">
        <v>175.31630000000001</v>
      </c>
      <c r="BE793">
        <v>-17.356293000000001</v>
      </c>
      <c r="BF793">
        <v>-9.8999879999999998E-2</v>
      </c>
      <c r="BG793">
        <v>30645979136</v>
      </c>
      <c r="BH793">
        <v>2.4885389999999998</v>
      </c>
      <c r="BI793">
        <v>15</v>
      </c>
      <c r="BJ793">
        <v>0</v>
      </c>
      <c r="BK793" t="b">
        <v>0</v>
      </c>
      <c r="BL793">
        <v>2</v>
      </c>
      <c r="BM793">
        <v>700842600000</v>
      </c>
      <c r="BN793" t="s">
        <v>3407</v>
      </c>
    </row>
    <row r="794" spans="1:66" x14ac:dyDescent="0.2">
      <c r="A794" t="s">
        <v>3408</v>
      </c>
      <c r="C794" t="s">
        <v>142</v>
      </c>
      <c r="D794" t="s">
        <v>143</v>
      </c>
      <c r="E794" t="s">
        <v>162</v>
      </c>
      <c r="F794" t="b">
        <v>1</v>
      </c>
      <c r="G794" t="s">
        <v>48</v>
      </c>
      <c r="H794" t="s">
        <v>163</v>
      </c>
      <c r="I794" t="s">
        <v>4105</v>
      </c>
      <c r="J794" t="s">
        <v>4105</v>
      </c>
      <c r="K794" t="s">
        <v>4106</v>
      </c>
      <c r="L794" t="s">
        <v>146</v>
      </c>
      <c r="M794" t="s">
        <v>147</v>
      </c>
      <c r="N794">
        <v>-14400000</v>
      </c>
      <c r="O794" t="s">
        <v>148</v>
      </c>
      <c r="P794" t="b">
        <v>0</v>
      </c>
      <c r="Q794">
        <v>0.31000137</v>
      </c>
      <c r="R794">
        <v>1.5792226</v>
      </c>
      <c r="S794">
        <v>1589486401</v>
      </c>
      <c r="T794">
        <v>19.940000000000001</v>
      </c>
      <c r="U794">
        <v>19.96</v>
      </c>
      <c r="V794" t="s">
        <v>4107</v>
      </c>
      <c r="W794">
        <v>18.82</v>
      </c>
      <c r="X794">
        <v>4194903</v>
      </c>
      <c r="Y794">
        <v>19.63</v>
      </c>
      <c r="Z794">
        <v>19.63</v>
      </c>
      <c r="AA794">
        <v>20.64</v>
      </c>
      <c r="AB794">
        <v>10</v>
      </c>
      <c r="AC794">
        <v>13</v>
      </c>
      <c r="AD794" t="s">
        <v>164</v>
      </c>
      <c r="AE794" t="s">
        <v>48</v>
      </c>
      <c r="AF794">
        <v>19.350000000000001</v>
      </c>
      <c r="AG794">
        <v>6884440</v>
      </c>
      <c r="AH794">
        <v>4168075</v>
      </c>
      <c r="AI794">
        <v>2.5</v>
      </c>
      <c r="AJ794">
        <v>0.14334862000000001</v>
      </c>
      <c r="AK794" t="s">
        <v>4108</v>
      </c>
      <c r="AL794">
        <v>-14.319998</v>
      </c>
      <c r="AM794">
        <v>-0.41798010000000002</v>
      </c>
      <c r="AN794">
        <v>17.440000000000001</v>
      </c>
      <c r="AO794">
        <v>34.26</v>
      </c>
      <c r="AP794">
        <v>1593475200</v>
      </c>
      <c r="AQ794">
        <v>1588072510</v>
      </c>
      <c r="AR794">
        <v>1595953800</v>
      </c>
      <c r="AS794">
        <v>1596472200</v>
      </c>
      <c r="AT794">
        <v>0.82</v>
      </c>
      <c r="AU794">
        <v>57.463977999999997</v>
      </c>
      <c r="AV794">
        <v>4.1772798E-2</v>
      </c>
      <c r="AW794" t="s">
        <v>6313</v>
      </c>
      <c r="AX794">
        <v>0.34699999999999998</v>
      </c>
      <c r="AY794">
        <v>760947968</v>
      </c>
      <c r="AZ794">
        <v>13.041</v>
      </c>
      <c r="BA794">
        <v>20.517143000000001</v>
      </c>
      <c r="BB794">
        <v>-0.57714270000000001</v>
      </c>
      <c r="BC794">
        <v>-2.8129779000000001E-2</v>
      </c>
      <c r="BD794">
        <v>25.796666999999999</v>
      </c>
      <c r="BE794">
        <v>-5.8566665999999996</v>
      </c>
      <c r="BF794">
        <v>-0.22703190000000001</v>
      </c>
      <c r="BG794">
        <v>15173303296</v>
      </c>
      <c r="BH794">
        <v>1.5290239000000001</v>
      </c>
      <c r="BI794">
        <v>15</v>
      </c>
      <c r="BJ794">
        <v>0</v>
      </c>
      <c r="BK794" t="b">
        <v>0</v>
      </c>
      <c r="BL794">
        <v>2</v>
      </c>
      <c r="BM794">
        <v>378657000000</v>
      </c>
      <c r="BN794" t="s">
        <v>3408</v>
      </c>
    </row>
    <row r="795" spans="1:66" x14ac:dyDescent="0.2">
      <c r="A795" t="s">
        <v>3409</v>
      </c>
      <c r="C795" t="s">
        <v>142</v>
      </c>
      <c r="D795" t="s">
        <v>143</v>
      </c>
      <c r="E795" t="s">
        <v>162</v>
      </c>
      <c r="F795" t="b">
        <v>1</v>
      </c>
      <c r="G795" t="s">
        <v>48</v>
      </c>
      <c r="H795" t="s">
        <v>145</v>
      </c>
      <c r="I795" t="s">
        <v>4109</v>
      </c>
      <c r="J795" t="s">
        <v>4109</v>
      </c>
      <c r="K795" t="s">
        <v>4110</v>
      </c>
      <c r="L795" t="s">
        <v>146</v>
      </c>
      <c r="M795" t="s">
        <v>147</v>
      </c>
      <c r="N795">
        <v>-14400000</v>
      </c>
      <c r="O795" t="s">
        <v>148</v>
      </c>
      <c r="P795" t="b">
        <v>0</v>
      </c>
      <c r="Q795">
        <v>-2.4000243999999999</v>
      </c>
      <c r="R795">
        <v>-0.79434179999999999</v>
      </c>
      <c r="S795">
        <v>1589486402</v>
      </c>
      <c r="T795">
        <v>299.74</v>
      </c>
      <c r="U795">
        <v>302.88</v>
      </c>
      <c r="V795" t="s">
        <v>4111</v>
      </c>
      <c r="W795">
        <v>294.53500000000003</v>
      </c>
      <c r="X795">
        <v>3718907</v>
      </c>
      <c r="Y795">
        <v>302.14</v>
      </c>
      <c r="Z795">
        <v>0</v>
      </c>
      <c r="AA795">
        <v>305</v>
      </c>
      <c r="AB795">
        <v>14</v>
      </c>
      <c r="AC795">
        <v>9</v>
      </c>
      <c r="AD795" t="s">
        <v>149</v>
      </c>
      <c r="AE795" t="s">
        <v>48</v>
      </c>
      <c r="AF795">
        <v>301.01</v>
      </c>
      <c r="AG795">
        <v>4036653</v>
      </c>
      <c r="AH795">
        <v>2576325</v>
      </c>
      <c r="AI795">
        <v>66.689989999999995</v>
      </c>
      <c r="AJ795">
        <v>0.28616172000000001</v>
      </c>
      <c r="AK795" t="s">
        <v>4112</v>
      </c>
      <c r="AL795">
        <v>-25.520019999999999</v>
      </c>
      <c r="AM795">
        <v>-7.8460366000000004E-2</v>
      </c>
      <c r="AN795">
        <v>233.05</v>
      </c>
      <c r="AO795">
        <v>325.26</v>
      </c>
      <c r="AP795">
        <v>1589500800</v>
      </c>
      <c r="AQ795">
        <v>1590696900</v>
      </c>
      <c r="AR795">
        <v>1590696900</v>
      </c>
      <c r="AS795">
        <v>1590696900</v>
      </c>
      <c r="AT795">
        <v>2.6</v>
      </c>
      <c r="AU795">
        <v>35.18488</v>
      </c>
      <c r="AV795">
        <v>8.6052820000000006E-3</v>
      </c>
      <c r="AW795" t="s">
        <v>6313</v>
      </c>
      <c r="AX795">
        <v>8.5190000000000001</v>
      </c>
      <c r="AY795">
        <v>441580000</v>
      </c>
      <c r="AZ795">
        <v>37.619999999999997</v>
      </c>
      <c r="BA795">
        <v>303.19542999999999</v>
      </c>
      <c r="BB795">
        <v>-3.4554442999999999</v>
      </c>
      <c r="BC795">
        <v>-1.1396755E-2</v>
      </c>
      <c r="BD795">
        <v>301.99020000000002</v>
      </c>
      <c r="BE795">
        <v>-2.2502135999999999</v>
      </c>
      <c r="BF795">
        <v>-7.4512800000000002E-3</v>
      </c>
      <c r="BG795">
        <v>132359184384</v>
      </c>
      <c r="BH795">
        <v>7.9675703000000002</v>
      </c>
      <c r="BI795">
        <v>15</v>
      </c>
      <c r="BJ795">
        <v>0</v>
      </c>
      <c r="BK795" t="b">
        <v>0</v>
      </c>
      <c r="BL795">
        <v>2</v>
      </c>
      <c r="BM795">
        <v>521299800000</v>
      </c>
      <c r="BN795" t="s">
        <v>3409</v>
      </c>
    </row>
    <row r="796" spans="1:66" x14ac:dyDescent="0.2">
      <c r="A796" t="s">
        <v>3410</v>
      </c>
      <c r="C796" t="s">
        <v>142</v>
      </c>
      <c r="D796" t="s">
        <v>143</v>
      </c>
      <c r="E796" t="s">
        <v>162</v>
      </c>
      <c r="F796" t="b">
        <v>1</v>
      </c>
      <c r="G796" t="s">
        <v>48</v>
      </c>
      <c r="H796" t="s">
        <v>163</v>
      </c>
      <c r="I796" t="s">
        <v>4113</v>
      </c>
      <c r="J796" t="s">
        <v>4113</v>
      </c>
      <c r="K796" t="s">
        <v>4114</v>
      </c>
      <c r="L796" t="s">
        <v>146</v>
      </c>
      <c r="M796" t="s">
        <v>147</v>
      </c>
      <c r="N796">
        <v>-14400000</v>
      </c>
      <c r="O796" t="s">
        <v>148</v>
      </c>
      <c r="P796" t="b">
        <v>0</v>
      </c>
      <c r="Q796">
        <v>-0.30000019999999999</v>
      </c>
      <c r="R796">
        <v>-8.1967269999999992</v>
      </c>
      <c r="S796">
        <v>1589486401</v>
      </c>
      <c r="T796">
        <v>3.36</v>
      </c>
      <c r="U796">
        <v>3.72</v>
      </c>
      <c r="V796" t="s">
        <v>4115</v>
      </c>
      <c r="W796">
        <v>3.35</v>
      </c>
      <c r="X796">
        <v>21726713</v>
      </c>
      <c r="Y796">
        <v>3.66</v>
      </c>
      <c r="Z796">
        <v>3.37</v>
      </c>
      <c r="AA796">
        <v>4.72</v>
      </c>
      <c r="AB796">
        <v>31</v>
      </c>
      <c r="AC796">
        <v>418</v>
      </c>
      <c r="AD796" t="s">
        <v>164</v>
      </c>
      <c r="AE796" t="s">
        <v>48</v>
      </c>
      <c r="AF796">
        <v>3.72</v>
      </c>
      <c r="AG796">
        <v>9202761</v>
      </c>
      <c r="AH796">
        <v>14872825</v>
      </c>
      <c r="AI796">
        <v>0.33999990000000002</v>
      </c>
      <c r="AJ796">
        <v>0.11258275</v>
      </c>
      <c r="AK796" t="s">
        <v>4116</v>
      </c>
      <c r="AL796">
        <v>-10.780001</v>
      </c>
      <c r="AM796">
        <v>-0.76237624999999998</v>
      </c>
      <c r="AN796">
        <v>3.02</v>
      </c>
      <c r="AO796">
        <v>14.14</v>
      </c>
      <c r="AP796">
        <v>1585267200</v>
      </c>
      <c r="AQ796">
        <v>1589193000</v>
      </c>
      <c r="AR796">
        <v>1589193000</v>
      </c>
      <c r="AS796">
        <v>1589193000</v>
      </c>
      <c r="AT796">
        <v>0.5</v>
      </c>
      <c r="AV796">
        <v>0.13661201000000001</v>
      </c>
      <c r="AW796" t="s">
        <v>6313</v>
      </c>
      <c r="AX796">
        <v>-3.6890000000000001</v>
      </c>
      <c r="AY796">
        <v>763092992</v>
      </c>
      <c r="AZ796">
        <v>5.88</v>
      </c>
      <c r="BA796">
        <v>5.3445716000000001</v>
      </c>
      <c r="BB796">
        <v>-1.9845717</v>
      </c>
      <c r="BC796">
        <v>-0.37132474999999998</v>
      </c>
      <c r="BD796">
        <v>9.2108699999999999</v>
      </c>
      <c r="BE796">
        <v>-5.8508699999999996</v>
      </c>
      <c r="BF796">
        <v>-0.63521360000000004</v>
      </c>
      <c r="BG796">
        <v>2563992320</v>
      </c>
      <c r="BH796">
        <v>0.57142853999999998</v>
      </c>
      <c r="BI796">
        <v>15</v>
      </c>
      <c r="BJ796">
        <v>0</v>
      </c>
      <c r="BK796" t="b">
        <v>0</v>
      </c>
      <c r="BL796">
        <v>4</v>
      </c>
      <c r="BM796">
        <v>1371130200000</v>
      </c>
      <c r="BN796" t="s">
        <v>3410</v>
      </c>
    </row>
    <row r="797" spans="1:66" x14ac:dyDescent="0.2">
      <c r="A797" t="s">
        <v>3411</v>
      </c>
      <c r="C797" t="s">
        <v>142</v>
      </c>
      <c r="D797" t="s">
        <v>143</v>
      </c>
      <c r="E797" t="s">
        <v>162</v>
      </c>
      <c r="F797" t="b">
        <v>1</v>
      </c>
      <c r="G797" t="s">
        <v>48</v>
      </c>
      <c r="H797" t="s">
        <v>163</v>
      </c>
      <c r="I797" t="s">
        <v>4117</v>
      </c>
      <c r="J797" t="s">
        <v>4118</v>
      </c>
      <c r="K797" t="s">
        <v>4119</v>
      </c>
      <c r="L797" t="s">
        <v>146</v>
      </c>
      <c r="M797" t="s">
        <v>147</v>
      </c>
      <c r="N797">
        <v>-14400000</v>
      </c>
      <c r="O797" t="s">
        <v>148</v>
      </c>
      <c r="P797" t="b">
        <v>0</v>
      </c>
      <c r="Q797">
        <v>-1.1500092</v>
      </c>
      <c r="R797">
        <v>-0.75070769999999998</v>
      </c>
      <c r="S797">
        <v>1589486401</v>
      </c>
      <c r="T797">
        <v>152.04</v>
      </c>
      <c r="U797">
        <v>152.81</v>
      </c>
      <c r="V797" t="s">
        <v>4120</v>
      </c>
      <c r="W797">
        <v>149.52000000000001</v>
      </c>
      <c r="X797">
        <v>1533965</v>
      </c>
      <c r="Y797">
        <v>153.19</v>
      </c>
      <c r="Z797">
        <v>152</v>
      </c>
      <c r="AA797">
        <v>165</v>
      </c>
      <c r="AB797">
        <v>14</v>
      </c>
      <c r="AC797">
        <v>10</v>
      </c>
      <c r="AD797" t="s">
        <v>164</v>
      </c>
      <c r="AE797" t="s">
        <v>48</v>
      </c>
      <c r="AF797">
        <v>152.76</v>
      </c>
      <c r="AG797">
        <v>2827458</v>
      </c>
      <c r="AH797">
        <v>1796687</v>
      </c>
      <c r="AI797">
        <v>37.859993000000003</v>
      </c>
      <c r="AJ797">
        <v>0.33158165000000001</v>
      </c>
      <c r="AK797" t="s">
        <v>4121</v>
      </c>
      <c r="AL797">
        <v>-16.710007000000001</v>
      </c>
      <c r="AM797">
        <v>-9.9022260000000001E-2</v>
      </c>
      <c r="AN797">
        <v>114.18</v>
      </c>
      <c r="AO797">
        <v>168.75</v>
      </c>
      <c r="AP797">
        <v>1585612800</v>
      </c>
      <c r="AQ797">
        <v>1596067200</v>
      </c>
      <c r="AR797">
        <v>1596067200</v>
      </c>
      <c r="AS797">
        <v>1596067200</v>
      </c>
      <c r="AT797">
        <v>4.6500000000000004</v>
      </c>
      <c r="AU797">
        <v>85.898300000000006</v>
      </c>
      <c r="AV797">
        <v>3.0354463000000002E-2</v>
      </c>
      <c r="AW797" t="s">
        <v>6313</v>
      </c>
      <c r="AX797">
        <v>1.77</v>
      </c>
      <c r="AY797">
        <v>416748992</v>
      </c>
      <c r="AZ797">
        <v>24.271000000000001</v>
      </c>
      <c r="BA797">
        <v>155.40342999999999</v>
      </c>
      <c r="BB797">
        <v>-3.3634338000000001</v>
      </c>
      <c r="BC797">
        <v>-2.1643242E-2</v>
      </c>
      <c r="BD797">
        <v>146.45565999999999</v>
      </c>
      <c r="BE797">
        <v>5.5843353000000002</v>
      </c>
      <c r="BF797">
        <v>3.8129870000000003E-2</v>
      </c>
      <c r="BG797">
        <v>63362514944</v>
      </c>
      <c r="BH797">
        <v>6.2642654999999996</v>
      </c>
      <c r="BI797">
        <v>15</v>
      </c>
      <c r="BJ797">
        <v>0</v>
      </c>
      <c r="BK797" t="b">
        <v>0</v>
      </c>
      <c r="BL797">
        <v>2</v>
      </c>
      <c r="BM797">
        <v>903447000000</v>
      </c>
      <c r="BN797" t="s">
        <v>3411</v>
      </c>
    </row>
    <row r="798" spans="1:66" x14ac:dyDescent="0.2">
      <c r="A798" t="s">
        <v>3412</v>
      </c>
      <c r="C798" t="s">
        <v>142</v>
      </c>
      <c r="D798" t="s">
        <v>143</v>
      </c>
      <c r="E798" t="s">
        <v>151</v>
      </c>
      <c r="F798" t="b">
        <v>0</v>
      </c>
      <c r="H798" t="s">
        <v>152</v>
      </c>
      <c r="I798" t="s">
        <v>4122</v>
      </c>
      <c r="L798" t="s">
        <v>146</v>
      </c>
      <c r="M798" t="s">
        <v>147</v>
      </c>
      <c r="N798">
        <v>-14400000</v>
      </c>
      <c r="O798" t="s">
        <v>148</v>
      </c>
      <c r="P798" t="b">
        <v>0</v>
      </c>
      <c r="S798">
        <v>1561759658</v>
      </c>
      <c r="AD798" t="s">
        <v>152</v>
      </c>
      <c r="AW798" t="s">
        <v>6313</v>
      </c>
      <c r="BI798">
        <v>15</v>
      </c>
      <c r="BJ798">
        <v>0</v>
      </c>
      <c r="BK798" t="b">
        <v>0</v>
      </c>
      <c r="BL798">
        <v>2</v>
      </c>
      <c r="BM798">
        <v>1447684200000</v>
      </c>
      <c r="BN798" t="s">
        <v>3412</v>
      </c>
    </row>
    <row r="799" spans="1:66" x14ac:dyDescent="0.2">
      <c r="A799" t="s">
        <v>3413</v>
      </c>
      <c r="C799" t="s">
        <v>142</v>
      </c>
      <c r="D799" t="s">
        <v>143</v>
      </c>
      <c r="E799" t="s">
        <v>162</v>
      </c>
      <c r="F799" t="b">
        <v>1</v>
      </c>
      <c r="G799" t="s">
        <v>48</v>
      </c>
      <c r="H799" t="s">
        <v>145</v>
      </c>
      <c r="I799" t="s">
        <v>4123</v>
      </c>
      <c r="J799" t="s">
        <v>4123</v>
      </c>
      <c r="K799" t="s">
        <v>4124</v>
      </c>
      <c r="L799" t="s">
        <v>146</v>
      </c>
      <c r="M799" t="s">
        <v>147</v>
      </c>
      <c r="N799">
        <v>-14400000</v>
      </c>
      <c r="O799" t="s">
        <v>148</v>
      </c>
      <c r="P799" t="b">
        <v>0</v>
      </c>
      <c r="Q799">
        <v>0.6399994</v>
      </c>
      <c r="R799">
        <v>1.0267918</v>
      </c>
      <c r="S799">
        <v>1589486402</v>
      </c>
      <c r="T799">
        <v>62.97</v>
      </c>
      <c r="U799">
        <v>63.09</v>
      </c>
      <c r="V799" t="s">
        <v>4125</v>
      </c>
      <c r="W799">
        <v>60</v>
      </c>
      <c r="X799">
        <v>3893345</v>
      </c>
      <c r="Y799">
        <v>62.33</v>
      </c>
      <c r="Z799">
        <v>62.08</v>
      </c>
      <c r="AA799">
        <v>64.400000000000006</v>
      </c>
      <c r="AB799">
        <v>11</v>
      </c>
      <c r="AC799">
        <v>8</v>
      </c>
      <c r="AD799" t="s">
        <v>149</v>
      </c>
      <c r="AE799" t="s">
        <v>48</v>
      </c>
      <c r="AF799">
        <v>61.92</v>
      </c>
      <c r="AG799">
        <v>6124140</v>
      </c>
      <c r="AH799">
        <v>3737350</v>
      </c>
      <c r="AI799">
        <v>16.16</v>
      </c>
      <c r="AJ799">
        <v>0.34522535999999998</v>
      </c>
      <c r="AK799" t="s">
        <v>4126</v>
      </c>
      <c r="AL799">
        <v>-17.650002000000001</v>
      </c>
      <c r="AM799">
        <v>-0.21892832000000001</v>
      </c>
      <c r="AN799">
        <v>46.81</v>
      </c>
      <c r="AO799">
        <v>80.62</v>
      </c>
      <c r="AP799">
        <v>1592179200</v>
      </c>
      <c r="AQ799">
        <v>1587585730</v>
      </c>
      <c r="AR799">
        <v>1594738740</v>
      </c>
      <c r="AS799">
        <v>1595260800</v>
      </c>
      <c r="AT799">
        <v>0.98</v>
      </c>
      <c r="AU799">
        <v>15.166185</v>
      </c>
      <c r="AV799">
        <v>1.5722766999999999E-2</v>
      </c>
      <c r="AW799" t="s">
        <v>6313</v>
      </c>
      <c r="AX799">
        <v>4.1520000000000001</v>
      </c>
      <c r="AY799">
        <v>765465984</v>
      </c>
      <c r="AZ799">
        <v>15.507999999999999</v>
      </c>
      <c r="BA799">
        <v>62.052855999999998</v>
      </c>
      <c r="BB799">
        <v>0.91714479999999998</v>
      </c>
      <c r="BC799">
        <v>1.4780058E-2</v>
      </c>
      <c r="BD799">
        <v>68.984343999999993</v>
      </c>
      <c r="BE799">
        <v>-6.0143433000000002</v>
      </c>
      <c r="BF799">
        <v>-8.7184176000000002E-2</v>
      </c>
      <c r="BG799">
        <v>48201392128</v>
      </c>
      <c r="BH799">
        <v>4.0604849999999999</v>
      </c>
      <c r="BI799">
        <v>15</v>
      </c>
      <c r="BJ799">
        <v>0</v>
      </c>
      <c r="BK799" t="b">
        <v>0</v>
      </c>
      <c r="BL799">
        <v>2</v>
      </c>
      <c r="BM799">
        <v>342109800000</v>
      </c>
      <c r="BN799" t="s">
        <v>3413</v>
      </c>
    </row>
    <row r="800" spans="1:66" x14ac:dyDescent="0.2">
      <c r="A800" t="s">
        <v>3414</v>
      </c>
      <c r="C800" t="s">
        <v>142</v>
      </c>
      <c r="D800" t="s">
        <v>143</v>
      </c>
      <c r="E800" t="s">
        <v>162</v>
      </c>
      <c r="F800" t="b">
        <v>1</v>
      </c>
      <c r="G800" t="s">
        <v>48</v>
      </c>
      <c r="H800" t="s">
        <v>163</v>
      </c>
      <c r="I800" t="s">
        <v>4127</v>
      </c>
      <c r="J800" t="s">
        <v>4127</v>
      </c>
      <c r="K800" t="s">
        <v>4128</v>
      </c>
      <c r="L800" t="s">
        <v>146</v>
      </c>
      <c r="M800" t="s">
        <v>147</v>
      </c>
      <c r="N800">
        <v>-14400000</v>
      </c>
      <c r="O800" t="s">
        <v>148</v>
      </c>
      <c r="P800" t="b">
        <v>0</v>
      </c>
      <c r="Q800">
        <v>7.8300020000000004</v>
      </c>
      <c r="R800">
        <v>5.3020060000000004</v>
      </c>
      <c r="S800">
        <v>1589486401</v>
      </c>
      <c r="T800">
        <v>155.51</v>
      </c>
      <c r="U800">
        <v>155.82</v>
      </c>
      <c r="V800" t="s">
        <v>4129</v>
      </c>
      <c r="W800">
        <v>143.32</v>
      </c>
      <c r="X800">
        <v>1822724</v>
      </c>
      <c r="Y800">
        <v>147.68</v>
      </c>
      <c r="Z800">
        <v>151.99</v>
      </c>
      <c r="AA800">
        <v>0</v>
      </c>
      <c r="AB800">
        <v>9</v>
      </c>
      <c r="AC800">
        <v>10</v>
      </c>
      <c r="AD800" t="s">
        <v>164</v>
      </c>
      <c r="AE800" t="s">
        <v>48</v>
      </c>
      <c r="AF800">
        <v>145.32</v>
      </c>
      <c r="AG800">
        <v>1552211</v>
      </c>
      <c r="AH800">
        <v>1164487</v>
      </c>
      <c r="AI800">
        <v>54.479996</v>
      </c>
      <c r="AJ800">
        <v>0.53924570000000005</v>
      </c>
      <c r="AK800" t="s">
        <v>4130</v>
      </c>
      <c r="AL800">
        <v>-31.220001</v>
      </c>
      <c r="AM800">
        <v>-0.16719328</v>
      </c>
      <c r="AN800">
        <v>101.03</v>
      </c>
      <c r="AO800">
        <v>186.73</v>
      </c>
      <c r="AP800">
        <v>1583366400</v>
      </c>
      <c r="AQ800">
        <v>1588073400</v>
      </c>
      <c r="AR800">
        <v>1595953800</v>
      </c>
      <c r="AS800">
        <v>1596472200</v>
      </c>
      <c r="AT800">
        <v>5.0730000000000004</v>
      </c>
      <c r="AU800">
        <v>11.366028</v>
      </c>
      <c r="AV800">
        <v>3.4351300000000001E-2</v>
      </c>
      <c r="AW800" t="s">
        <v>6313</v>
      </c>
      <c r="AX800">
        <v>13.682</v>
      </c>
      <c r="AY800">
        <v>147526000</v>
      </c>
      <c r="AZ800">
        <v>47.942999999999998</v>
      </c>
      <c r="BA800">
        <v>147.90428</v>
      </c>
      <c r="BB800">
        <v>7.6057129999999997</v>
      </c>
      <c r="BC800">
        <v>5.1423209999999997E-2</v>
      </c>
      <c r="BD800">
        <v>162.70296999999999</v>
      </c>
      <c r="BE800">
        <v>-7.1929780000000001</v>
      </c>
      <c r="BF800">
        <v>-4.420926E-2</v>
      </c>
      <c r="BG800">
        <v>22941767680</v>
      </c>
      <c r="BH800">
        <v>3.2436433</v>
      </c>
      <c r="BI800">
        <v>15</v>
      </c>
      <c r="BJ800">
        <v>0</v>
      </c>
      <c r="BK800" t="b">
        <v>0</v>
      </c>
      <c r="BL800">
        <v>2</v>
      </c>
      <c r="BM800">
        <v>99153000000</v>
      </c>
      <c r="BN800" t="s">
        <v>3414</v>
      </c>
    </row>
    <row r="801" spans="1:66" x14ac:dyDescent="0.2">
      <c r="A801" t="s">
        <v>3415</v>
      </c>
      <c r="C801" t="s">
        <v>142</v>
      </c>
      <c r="D801" t="s">
        <v>143</v>
      </c>
      <c r="E801" t="s">
        <v>162</v>
      </c>
      <c r="F801" t="b">
        <v>1</v>
      </c>
      <c r="G801" t="s">
        <v>48</v>
      </c>
      <c r="H801" t="s">
        <v>163</v>
      </c>
      <c r="I801" t="s">
        <v>4131</v>
      </c>
      <c r="J801" t="s">
        <v>4131</v>
      </c>
      <c r="K801" t="s">
        <v>4132</v>
      </c>
      <c r="L801" t="s">
        <v>146</v>
      </c>
      <c r="M801" t="s">
        <v>147</v>
      </c>
      <c r="N801">
        <v>-14400000</v>
      </c>
      <c r="O801" t="s">
        <v>148</v>
      </c>
      <c r="P801" t="b">
        <v>0</v>
      </c>
      <c r="Q801">
        <v>1.1599998</v>
      </c>
      <c r="R801">
        <v>1.8969742999999999</v>
      </c>
      <c r="S801">
        <v>1589486401</v>
      </c>
      <c r="T801">
        <v>62.31</v>
      </c>
      <c r="U801">
        <v>62.41</v>
      </c>
      <c r="V801" t="s">
        <v>4133</v>
      </c>
      <c r="W801">
        <v>60.34</v>
      </c>
      <c r="X801">
        <v>8716918</v>
      </c>
      <c r="Y801">
        <v>61.15</v>
      </c>
      <c r="Z801">
        <v>60.56</v>
      </c>
      <c r="AA801">
        <v>62.79</v>
      </c>
      <c r="AB801">
        <v>12</v>
      </c>
      <c r="AC801">
        <v>12</v>
      </c>
      <c r="AD801" t="s">
        <v>164</v>
      </c>
      <c r="AE801" t="s">
        <v>48</v>
      </c>
      <c r="AF801">
        <v>63.28</v>
      </c>
      <c r="AG801">
        <v>11671551</v>
      </c>
      <c r="AH801">
        <v>9851062</v>
      </c>
      <c r="AI801">
        <v>10.59</v>
      </c>
      <c r="AJ801">
        <v>0.20475637999999999</v>
      </c>
      <c r="AK801" t="s">
        <v>4134</v>
      </c>
      <c r="AL801">
        <v>-14.719996999999999</v>
      </c>
      <c r="AM801">
        <v>-0.19109435</v>
      </c>
      <c r="AN801">
        <v>51.72</v>
      </c>
      <c r="AO801">
        <v>77.03</v>
      </c>
      <c r="AP801">
        <v>1588550400</v>
      </c>
      <c r="AQ801">
        <v>1588761008</v>
      </c>
      <c r="AR801">
        <v>1596645000</v>
      </c>
      <c r="AS801">
        <v>1597077000</v>
      </c>
      <c r="AT801">
        <v>2</v>
      </c>
      <c r="AU801">
        <v>11.288043999999999</v>
      </c>
      <c r="AV801">
        <v>3.2706458000000001E-2</v>
      </c>
      <c r="AW801" t="s">
        <v>6313</v>
      </c>
      <c r="AX801">
        <v>5.52</v>
      </c>
      <c r="AY801">
        <v>1307090048</v>
      </c>
      <c r="AZ801">
        <v>49.915999999999997</v>
      </c>
      <c r="BA801">
        <v>60.550857999999998</v>
      </c>
      <c r="BB801">
        <v>1.7591437999999999</v>
      </c>
      <c r="BC801">
        <v>2.9052336000000002E-2</v>
      </c>
      <c r="BD801">
        <v>67.440359999999998</v>
      </c>
      <c r="BE801">
        <v>-5.1303596000000002</v>
      </c>
      <c r="BF801">
        <v>-7.6072544000000006E-2</v>
      </c>
      <c r="BG801">
        <v>81444782080</v>
      </c>
      <c r="BH801">
        <v>1.2482972000000001</v>
      </c>
      <c r="BI801">
        <v>15</v>
      </c>
      <c r="BJ801">
        <v>0</v>
      </c>
      <c r="BK801" t="b">
        <v>0</v>
      </c>
      <c r="BL801">
        <v>2</v>
      </c>
      <c r="BM801">
        <v>99153000000</v>
      </c>
      <c r="BN801" t="s">
        <v>3415</v>
      </c>
    </row>
    <row r="802" spans="1:66" x14ac:dyDescent="0.2">
      <c r="A802" t="s">
        <v>3416</v>
      </c>
      <c r="C802" t="s">
        <v>142</v>
      </c>
      <c r="D802" t="s">
        <v>143</v>
      </c>
      <c r="E802" t="s">
        <v>162</v>
      </c>
      <c r="F802" t="b">
        <v>1</v>
      </c>
      <c r="G802" t="s">
        <v>48</v>
      </c>
      <c r="H802" t="s">
        <v>163</v>
      </c>
      <c r="I802" t="s">
        <v>4135</v>
      </c>
      <c r="J802" t="s">
        <v>4135</v>
      </c>
      <c r="K802" t="s">
        <v>4136</v>
      </c>
      <c r="L802" t="s">
        <v>146</v>
      </c>
      <c r="M802" t="s">
        <v>147</v>
      </c>
      <c r="N802">
        <v>-14400000</v>
      </c>
      <c r="O802" t="s">
        <v>148</v>
      </c>
      <c r="P802" t="b">
        <v>0</v>
      </c>
      <c r="Q802">
        <v>0.47000122</v>
      </c>
      <c r="R802">
        <v>1.0286740999999999</v>
      </c>
      <c r="S802">
        <v>1589486401</v>
      </c>
      <c r="T802">
        <v>46.16</v>
      </c>
      <c r="U802">
        <v>46.21</v>
      </c>
      <c r="V802" t="s">
        <v>6281</v>
      </c>
      <c r="W802">
        <v>43.82</v>
      </c>
      <c r="X802">
        <v>3335528</v>
      </c>
      <c r="Y802">
        <v>45.69</v>
      </c>
      <c r="Z802">
        <v>46.05</v>
      </c>
      <c r="AA802">
        <v>46.5</v>
      </c>
      <c r="AB802">
        <v>8</v>
      </c>
      <c r="AC802">
        <v>8</v>
      </c>
      <c r="AD802" t="s">
        <v>164</v>
      </c>
      <c r="AE802" t="s">
        <v>48</v>
      </c>
      <c r="AF802">
        <v>44.61</v>
      </c>
      <c r="AG802">
        <v>5702085</v>
      </c>
      <c r="AH802">
        <v>3756075</v>
      </c>
      <c r="AI802">
        <v>20.65</v>
      </c>
      <c r="AJ802">
        <v>0.80948644999999997</v>
      </c>
      <c r="AK802" t="s">
        <v>4137</v>
      </c>
      <c r="AL802">
        <v>-16.380001</v>
      </c>
      <c r="AM802">
        <v>-0.26191238</v>
      </c>
      <c r="AN802">
        <v>25.51</v>
      </c>
      <c r="AO802">
        <v>62.54</v>
      </c>
      <c r="AP802">
        <v>1590019200</v>
      </c>
      <c r="AQ802">
        <v>1588069800</v>
      </c>
      <c r="AR802">
        <v>1595953800</v>
      </c>
      <c r="AS802">
        <v>1596472200</v>
      </c>
      <c r="AT802">
        <v>0.65</v>
      </c>
      <c r="AU802">
        <v>9.0955670000000008</v>
      </c>
      <c r="AV802">
        <v>1.4226308E-2</v>
      </c>
      <c r="AW802" t="s">
        <v>6313</v>
      </c>
      <c r="AX802">
        <v>5.0750000000000002</v>
      </c>
      <c r="AY802">
        <v>363537984</v>
      </c>
      <c r="AZ802">
        <v>28.766999999999999</v>
      </c>
      <c r="BA802">
        <v>41.293430000000001</v>
      </c>
      <c r="BB802">
        <v>4.8665694999999998</v>
      </c>
      <c r="BC802">
        <v>0.11785336</v>
      </c>
      <c r="BD802">
        <v>50.237102999999998</v>
      </c>
      <c r="BE802">
        <v>-4.0771027000000002</v>
      </c>
      <c r="BF802">
        <v>-8.1157199999999999E-2</v>
      </c>
      <c r="BG802">
        <v>16780913664</v>
      </c>
      <c r="BH802">
        <v>1.6046164000000001</v>
      </c>
      <c r="BI802">
        <v>15</v>
      </c>
      <c r="BJ802">
        <v>0</v>
      </c>
      <c r="BK802" t="b">
        <v>0</v>
      </c>
      <c r="BL802">
        <v>2</v>
      </c>
      <c r="BM802">
        <v>707751000000</v>
      </c>
      <c r="BN802" t="s">
        <v>3416</v>
      </c>
    </row>
    <row r="803" spans="1:66" x14ac:dyDescent="0.2">
      <c r="A803" t="s">
        <v>3417</v>
      </c>
      <c r="C803" t="s">
        <v>142</v>
      </c>
      <c r="D803" t="s">
        <v>143</v>
      </c>
      <c r="E803" t="s">
        <v>162</v>
      </c>
      <c r="F803" t="b">
        <v>1</v>
      </c>
      <c r="G803" t="s">
        <v>48</v>
      </c>
      <c r="H803" t="s">
        <v>163</v>
      </c>
      <c r="I803" t="s">
        <v>4138</v>
      </c>
      <c r="J803" t="s">
        <v>4138</v>
      </c>
      <c r="K803" t="s">
        <v>4139</v>
      </c>
      <c r="L803" t="s">
        <v>146</v>
      </c>
      <c r="M803" t="s">
        <v>147</v>
      </c>
      <c r="N803">
        <v>-14400000</v>
      </c>
      <c r="O803" t="s">
        <v>148</v>
      </c>
      <c r="P803" t="b">
        <v>0</v>
      </c>
      <c r="Q803">
        <v>1.8300018</v>
      </c>
      <c r="R803">
        <v>1.1445380000000001</v>
      </c>
      <c r="S803">
        <v>1589486401</v>
      </c>
      <c r="T803">
        <v>161.72</v>
      </c>
      <c r="U803">
        <v>161.80000000000001</v>
      </c>
      <c r="V803" t="s">
        <v>4140</v>
      </c>
      <c r="W803">
        <v>157.595</v>
      </c>
      <c r="X803">
        <v>2590319</v>
      </c>
      <c r="Y803">
        <v>159.88999999999999</v>
      </c>
      <c r="Z803">
        <v>158.62</v>
      </c>
      <c r="AA803">
        <v>164.98</v>
      </c>
      <c r="AB803">
        <v>8</v>
      </c>
      <c r="AC803">
        <v>8</v>
      </c>
      <c r="AD803" t="s">
        <v>164</v>
      </c>
      <c r="AE803" t="s">
        <v>48</v>
      </c>
      <c r="AF803">
        <v>158.11000000000001</v>
      </c>
      <c r="AG803">
        <v>4149722</v>
      </c>
      <c r="AH803">
        <v>4577250</v>
      </c>
      <c r="AI803">
        <v>42.120002999999997</v>
      </c>
      <c r="AJ803">
        <v>0.35217395000000001</v>
      </c>
      <c r="AK803" t="s">
        <v>4141</v>
      </c>
      <c r="AL803">
        <v>-8.9199979999999996</v>
      </c>
      <c r="AM803">
        <v>-5.2273783999999997E-2</v>
      </c>
      <c r="AN803">
        <v>119.6</v>
      </c>
      <c r="AO803">
        <v>170.64</v>
      </c>
      <c r="AP803">
        <v>1596153600</v>
      </c>
      <c r="AQ803">
        <v>1588795807</v>
      </c>
      <c r="AR803">
        <v>1594893600</v>
      </c>
      <c r="AS803">
        <v>1595253600</v>
      </c>
      <c r="AT803">
        <v>0.69</v>
      </c>
      <c r="AU803">
        <v>36.654575000000001</v>
      </c>
      <c r="AV803">
        <v>4.3154669999999999E-3</v>
      </c>
      <c r="AW803" t="s">
        <v>6313</v>
      </c>
      <c r="AX803">
        <v>4.4119999999999999</v>
      </c>
      <c r="AY803">
        <v>707020032</v>
      </c>
      <c r="AZ803">
        <v>42.26</v>
      </c>
      <c r="BA803">
        <v>153.36743000000001</v>
      </c>
      <c r="BB803">
        <v>8.3525700000000001</v>
      </c>
      <c r="BC803">
        <v>5.4461170000000003E-2</v>
      </c>
      <c r="BD803">
        <v>150.24629999999999</v>
      </c>
      <c r="BE803">
        <v>11.473694</v>
      </c>
      <c r="BF803">
        <v>7.6365896000000003E-2</v>
      </c>
      <c r="BG803">
        <v>114339282944</v>
      </c>
      <c r="BH803">
        <v>3.8267867999999998</v>
      </c>
      <c r="BI803">
        <v>15</v>
      </c>
      <c r="BJ803">
        <v>0</v>
      </c>
      <c r="BK803" t="b">
        <v>0</v>
      </c>
      <c r="BL803">
        <v>2</v>
      </c>
      <c r="BM803">
        <v>283789800000</v>
      </c>
      <c r="BN803" t="s">
        <v>3417</v>
      </c>
    </row>
    <row r="804" spans="1:66" x14ac:dyDescent="0.2">
      <c r="A804" t="s">
        <v>3418</v>
      </c>
      <c r="C804" t="s">
        <v>142</v>
      </c>
      <c r="D804" t="s">
        <v>143</v>
      </c>
      <c r="E804" t="s">
        <v>162</v>
      </c>
      <c r="F804" t="b">
        <v>1</v>
      </c>
      <c r="G804" t="s">
        <v>48</v>
      </c>
      <c r="H804" t="s">
        <v>163</v>
      </c>
      <c r="I804" t="s">
        <v>4142</v>
      </c>
      <c r="J804" t="s">
        <v>4142</v>
      </c>
      <c r="K804" t="s">
        <v>4143</v>
      </c>
      <c r="L804" t="s">
        <v>146</v>
      </c>
      <c r="M804" t="s">
        <v>147</v>
      </c>
      <c r="N804">
        <v>-14400000</v>
      </c>
      <c r="O804" t="s">
        <v>148</v>
      </c>
      <c r="P804" t="b">
        <v>0</v>
      </c>
      <c r="Q804">
        <v>0.78000639999999999</v>
      </c>
      <c r="R804">
        <v>1.1839805999999999</v>
      </c>
      <c r="S804">
        <v>1589486401</v>
      </c>
      <c r="T804">
        <v>66.66</v>
      </c>
      <c r="U804">
        <v>67.23</v>
      </c>
      <c r="V804" t="s">
        <v>4144</v>
      </c>
      <c r="W804">
        <v>61.21</v>
      </c>
      <c r="X804">
        <v>3645493</v>
      </c>
      <c r="Y804">
        <v>65.88</v>
      </c>
      <c r="Z804">
        <v>0</v>
      </c>
      <c r="AA804">
        <v>119.5</v>
      </c>
      <c r="AB804">
        <v>9</v>
      </c>
      <c r="AC804">
        <v>8</v>
      </c>
      <c r="AD804" t="s">
        <v>164</v>
      </c>
      <c r="AE804" t="s">
        <v>48</v>
      </c>
      <c r="AF804">
        <v>69.569999999999993</v>
      </c>
      <c r="AG804">
        <v>4037746</v>
      </c>
      <c r="AH804">
        <v>3044062</v>
      </c>
      <c r="AI804">
        <v>40.510002</v>
      </c>
      <c r="AJ804">
        <v>1.5491397</v>
      </c>
      <c r="AK804" t="s">
        <v>4145</v>
      </c>
      <c r="AL804">
        <v>-61.75</v>
      </c>
      <c r="AM804">
        <v>-0.48088154</v>
      </c>
      <c r="AN804">
        <v>26.15</v>
      </c>
      <c r="AO804">
        <v>128.41</v>
      </c>
      <c r="AP804">
        <v>1580688000</v>
      </c>
      <c r="AQ804">
        <v>1584615604</v>
      </c>
      <c r="AR804">
        <v>1592497800</v>
      </c>
      <c r="AS804">
        <v>1592843400</v>
      </c>
      <c r="AT804">
        <v>3.39</v>
      </c>
      <c r="AU804">
        <v>13.0042925</v>
      </c>
      <c r="AV804">
        <v>5.1457200000000002E-2</v>
      </c>
      <c r="AW804" t="s">
        <v>6313</v>
      </c>
      <c r="AX804">
        <v>5.1260000000000003</v>
      </c>
      <c r="AY804">
        <v>129823000</v>
      </c>
      <c r="AZ804">
        <v>19.376999999999999</v>
      </c>
      <c r="BA804">
        <v>63.765143999999999</v>
      </c>
      <c r="BB804">
        <v>2.8948592999999998</v>
      </c>
      <c r="BC804">
        <v>4.5398769999999998E-2</v>
      </c>
      <c r="BD804">
        <v>95.412679999999995</v>
      </c>
      <c r="BE804">
        <v>-28.752678</v>
      </c>
      <c r="BF804">
        <v>-0.30135067999999998</v>
      </c>
      <c r="BG804">
        <v>8654001152</v>
      </c>
      <c r="BH804">
        <v>3.4401609999999998</v>
      </c>
      <c r="BI804">
        <v>15</v>
      </c>
      <c r="BJ804">
        <v>0</v>
      </c>
      <c r="BK804" t="b">
        <v>0</v>
      </c>
      <c r="BL804">
        <v>2</v>
      </c>
      <c r="BM804">
        <v>800026200000</v>
      </c>
      <c r="BN804" t="s">
        <v>3418</v>
      </c>
    </row>
    <row r="805" spans="1:66" x14ac:dyDescent="0.2">
      <c r="A805" t="s">
        <v>3419</v>
      </c>
      <c r="C805" t="s">
        <v>142</v>
      </c>
      <c r="D805" t="s">
        <v>143</v>
      </c>
      <c r="E805" t="s">
        <v>162</v>
      </c>
      <c r="F805" t="b">
        <v>1</v>
      </c>
      <c r="G805" t="s">
        <v>48</v>
      </c>
      <c r="H805" t="s">
        <v>163</v>
      </c>
      <c r="I805" t="s">
        <v>4146</v>
      </c>
      <c r="J805" t="s">
        <v>4146</v>
      </c>
      <c r="K805" t="s">
        <v>4147</v>
      </c>
      <c r="L805" t="s">
        <v>146</v>
      </c>
      <c r="M805" t="s">
        <v>147</v>
      </c>
      <c r="N805">
        <v>-14400000</v>
      </c>
      <c r="O805" t="s">
        <v>148</v>
      </c>
      <c r="P805" t="b">
        <v>0</v>
      </c>
      <c r="Q805">
        <v>-0.84999849999999999</v>
      </c>
      <c r="R805">
        <v>-1.0760837000000001</v>
      </c>
      <c r="S805">
        <v>1589486401</v>
      </c>
      <c r="T805">
        <v>78.14</v>
      </c>
      <c r="U805">
        <v>78.349999999999994</v>
      </c>
      <c r="V805" t="s">
        <v>4148</v>
      </c>
      <c r="W805">
        <v>76.319999999999993</v>
      </c>
      <c r="X805">
        <v>943305</v>
      </c>
      <c r="Y805">
        <v>78.989999999999995</v>
      </c>
      <c r="Z805">
        <v>76.209999999999994</v>
      </c>
      <c r="AA805">
        <v>78.900000000000006</v>
      </c>
      <c r="AB805">
        <v>14</v>
      </c>
      <c r="AC805">
        <v>13</v>
      </c>
      <c r="AD805" t="s">
        <v>164</v>
      </c>
      <c r="AE805" t="s">
        <v>48</v>
      </c>
      <c r="AF805">
        <v>78.349999999999994</v>
      </c>
      <c r="AG805">
        <v>1652319</v>
      </c>
      <c r="AH805">
        <v>1304237</v>
      </c>
      <c r="AI805">
        <v>34.739998</v>
      </c>
      <c r="AJ805">
        <v>0.80046075999999999</v>
      </c>
      <c r="AK805" t="s">
        <v>4149</v>
      </c>
      <c r="AL805">
        <v>-12.010002</v>
      </c>
      <c r="AM805">
        <v>-0.13322243</v>
      </c>
      <c r="AN805">
        <v>43.4</v>
      </c>
      <c r="AO805">
        <v>90.15</v>
      </c>
      <c r="AQ805">
        <v>1588708867</v>
      </c>
      <c r="AR805">
        <v>1596121140</v>
      </c>
      <c r="AS805">
        <v>1596470400</v>
      </c>
      <c r="AU805">
        <v>12.490409</v>
      </c>
      <c r="AW805" t="s">
        <v>6313</v>
      </c>
      <c r="AX805">
        <v>6.2560000000000002</v>
      </c>
      <c r="AY805">
        <v>121800000</v>
      </c>
      <c r="AZ805">
        <v>15.992000000000001</v>
      </c>
      <c r="BA805">
        <v>76.082570000000004</v>
      </c>
      <c r="BB805">
        <v>2.0574265</v>
      </c>
      <c r="BC805">
        <v>2.704202E-2</v>
      </c>
      <c r="BD805">
        <v>75.378333999999995</v>
      </c>
      <c r="BE805">
        <v>2.7616653000000002</v>
      </c>
      <c r="BF805">
        <v>3.6637389999999999E-2</v>
      </c>
      <c r="BG805">
        <v>9517452288</v>
      </c>
      <c r="BH805">
        <v>4.8861933000000004</v>
      </c>
      <c r="BI805">
        <v>15</v>
      </c>
      <c r="BJ805">
        <v>0</v>
      </c>
      <c r="BK805" t="b">
        <v>0</v>
      </c>
      <c r="BL805">
        <v>2</v>
      </c>
      <c r="BM805">
        <v>815149800000</v>
      </c>
      <c r="BN805" t="s">
        <v>3419</v>
      </c>
    </row>
    <row r="806" spans="1:66" x14ac:dyDescent="0.2">
      <c r="A806" t="s">
        <v>3420</v>
      </c>
      <c r="C806" t="s">
        <v>142</v>
      </c>
      <c r="D806" t="s">
        <v>143</v>
      </c>
      <c r="E806" t="s">
        <v>162</v>
      </c>
      <c r="F806" t="b">
        <v>1</v>
      </c>
      <c r="G806" t="s">
        <v>48</v>
      </c>
      <c r="H806" t="s">
        <v>163</v>
      </c>
      <c r="I806" t="s">
        <v>4150</v>
      </c>
      <c r="J806" t="s">
        <v>4150</v>
      </c>
      <c r="K806" t="s">
        <v>4151</v>
      </c>
      <c r="L806" t="s">
        <v>146</v>
      </c>
      <c r="M806" t="s">
        <v>147</v>
      </c>
      <c r="N806">
        <v>-14400000</v>
      </c>
      <c r="O806" t="s">
        <v>148</v>
      </c>
      <c r="P806" t="b">
        <v>0</v>
      </c>
      <c r="Q806">
        <v>0.98000335999999999</v>
      </c>
      <c r="R806">
        <v>0.77889319999999995</v>
      </c>
      <c r="S806">
        <v>1589486401</v>
      </c>
      <c r="T806">
        <v>126.8</v>
      </c>
      <c r="U806">
        <v>126.96</v>
      </c>
      <c r="V806" t="s">
        <v>4152</v>
      </c>
      <c r="W806">
        <v>117.85</v>
      </c>
      <c r="X806">
        <v>2618157</v>
      </c>
      <c r="Y806">
        <v>125.82</v>
      </c>
      <c r="Z806">
        <v>126.69</v>
      </c>
      <c r="AA806">
        <v>130.54</v>
      </c>
      <c r="AB806">
        <v>8</v>
      </c>
      <c r="AC806">
        <v>9</v>
      </c>
      <c r="AD806" t="s">
        <v>164</v>
      </c>
      <c r="AE806" t="s">
        <v>48</v>
      </c>
      <c r="AF806">
        <v>123</v>
      </c>
      <c r="AG806">
        <v>2302145</v>
      </c>
      <c r="AH806">
        <v>1570200</v>
      </c>
      <c r="AI806">
        <v>20.660004000000001</v>
      </c>
      <c r="AJ806">
        <v>0.19464861</v>
      </c>
      <c r="AK806" t="s">
        <v>4153</v>
      </c>
      <c r="AL806">
        <v>-55.190002</v>
      </c>
      <c r="AM806">
        <v>-0.30325841999999997</v>
      </c>
      <c r="AN806">
        <v>106.14</v>
      </c>
      <c r="AO806">
        <v>181.99</v>
      </c>
      <c r="AP806">
        <v>1588896000</v>
      </c>
      <c r="AQ806">
        <v>1590165000</v>
      </c>
      <c r="AR806">
        <v>1590165000</v>
      </c>
      <c r="AS806">
        <v>1590165000</v>
      </c>
      <c r="AT806">
        <v>3.04</v>
      </c>
      <c r="AU806">
        <v>12.362289000000001</v>
      </c>
      <c r="AV806">
        <v>2.4161499999999999E-2</v>
      </c>
      <c r="AW806" t="s">
        <v>6313</v>
      </c>
      <c r="AX806">
        <v>10.257</v>
      </c>
      <c r="AY806">
        <v>313620000</v>
      </c>
      <c r="AZ806">
        <v>38.027000000000001</v>
      </c>
      <c r="BA806">
        <v>137.38114999999999</v>
      </c>
      <c r="BB806">
        <v>-10.581146</v>
      </c>
      <c r="BC806">
        <v>-7.7020359999999996E-2</v>
      </c>
      <c r="BD806">
        <v>158.39877000000001</v>
      </c>
      <c r="BE806">
        <v>-31.598769999999998</v>
      </c>
      <c r="BF806">
        <v>-0.19948873</v>
      </c>
      <c r="BG806">
        <v>39767015424</v>
      </c>
      <c r="BH806">
        <v>3.334473</v>
      </c>
      <c r="BI806">
        <v>15</v>
      </c>
      <c r="BJ806">
        <v>0</v>
      </c>
      <c r="BK806" t="b">
        <v>0</v>
      </c>
      <c r="BL806">
        <v>2</v>
      </c>
      <c r="BM806">
        <v>76253400000</v>
      </c>
      <c r="BN806" t="s">
        <v>3420</v>
      </c>
    </row>
    <row r="807" spans="1:66" x14ac:dyDescent="0.2">
      <c r="A807" t="s">
        <v>107</v>
      </c>
      <c r="C807" t="s">
        <v>142</v>
      </c>
      <c r="D807" t="s">
        <v>143</v>
      </c>
      <c r="E807" t="s">
        <v>162</v>
      </c>
      <c r="F807" t="b">
        <v>1</v>
      </c>
      <c r="G807" t="s">
        <v>48</v>
      </c>
      <c r="H807" t="s">
        <v>163</v>
      </c>
      <c r="I807" t="s">
        <v>198</v>
      </c>
      <c r="J807" t="s">
        <v>198</v>
      </c>
      <c r="K807" t="s">
        <v>306</v>
      </c>
      <c r="L807" t="s">
        <v>146</v>
      </c>
      <c r="M807" t="s">
        <v>147</v>
      </c>
      <c r="N807">
        <v>-14400000</v>
      </c>
      <c r="O807" t="s">
        <v>148</v>
      </c>
      <c r="P807" t="b">
        <v>0</v>
      </c>
      <c r="Q807">
        <v>-3.0000687000000002E-2</v>
      </c>
      <c r="R807">
        <v>-0.15456304000000001</v>
      </c>
      <c r="S807">
        <v>1589486401</v>
      </c>
      <c r="T807">
        <v>19.38</v>
      </c>
      <c r="U807">
        <v>19.54</v>
      </c>
      <c r="V807" t="s">
        <v>568</v>
      </c>
      <c r="W807">
        <v>17.510000000000002</v>
      </c>
      <c r="X807">
        <v>87667299</v>
      </c>
      <c r="Y807">
        <v>19.41</v>
      </c>
      <c r="Z807">
        <v>19.61</v>
      </c>
      <c r="AA807">
        <v>19.66</v>
      </c>
      <c r="AB807">
        <v>8</v>
      </c>
      <c r="AC807">
        <v>29</v>
      </c>
      <c r="AD807" t="s">
        <v>164</v>
      </c>
      <c r="AE807" t="s">
        <v>48</v>
      </c>
      <c r="AF807">
        <v>18.8</v>
      </c>
      <c r="AG807">
        <v>46101819</v>
      </c>
      <c r="AH807">
        <v>54115262</v>
      </c>
      <c r="AI807">
        <v>1.8699988999999999</v>
      </c>
      <c r="AJ807">
        <v>0.106796056</v>
      </c>
      <c r="AK807" t="s">
        <v>197</v>
      </c>
      <c r="AL807">
        <v>-44.059998</v>
      </c>
      <c r="AM807">
        <v>-0.69451445000000001</v>
      </c>
      <c r="AN807">
        <v>17.510000000000002</v>
      </c>
      <c r="AO807">
        <v>63.44</v>
      </c>
      <c r="AP807">
        <v>1583971200</v>
      </c>
      <c r="AQ807">
        <v>1587553209</v>
      </c>
      <c r="AR807">
        <v>1594312200</v>
      </c>
      <c r="AS807">
        <v>1594657800</v>
      </c>
      <c r="AT807">
        <v>1.5580000000000001</v>
      </c>
      <c r="AU807">
        <v>3.5690607999999999</v>
      </c>
      <c r="AV807">
        <v>8.0267900000000003E-2</v>
      </c>
      <c r="AW807" t="s">
        <v>6313</v>
      </c>
      <c r="AX807">
        <v>5.43</v>
      </c>
      <c r="AY807">
        <v>637825984</v>
      </c>
      <c r="AZ807">
        <v>22.524999999999999</v>
      </c>
      <c r="BA807">
        <v>23.666285999999999</v>
      </c>
      <c r="BB807">
        <v>-4.2862872999999997</v>
      </c>
      <c r="BC807">
        <v>-0.18111364999999999</v>
      </c>
      <c r="BD807">
        <v>46.011738000000001</v>
      </c>
      <c r="BE807">
        <v>-26.631739</v>
      </c>
      <c r="BF807">
        <v>-0.57880310000000001</v>
      </c>
      <c r="BG807">
        <v>12361067520</v>
      </c>
      <c r="BH807">
        <v>0.86037730000000001</v>
      </c>
      <c r="BI807">
        <v>15</v>
      </c>
      <c r="BJ807">
        <v>0</v>
      </c>
      <c r="BK807" t="b">
        <v>0</v>
      </c>
      <c r="BL807">
        <v>2</v>
      </c>
      <c r="BM807">
        <v>1178199000000</v>
      </c>
      <c r="BN807" t="s">
        <v>107</v>
      </c>
    </row>
    <row r="808" spans="1:66" x14ac:dyDescent="0.2">
      <c r="A808" t="s">
        <v>3421</v>
      </c>
      <c r="C808" t="s">
        <v>142</v>
      </c>
      <c r="D808" t="s">
        <v>143</v>
      </c>
      <c r="E808" t="s">
        <v>162</v>
      </c>
      <c r="F808" t="b">
        <v>1</v>
      </c>
      <c r="G808" t="s">
        <v>48</v>
      </c>
      <c r="H808" t="s">
        <v>145</v>
      </c>
      <c r="I808" t="s">
        <v>4154</v>
      </c>
      <c r="J808" t="s">
        <v>4154</v>
      </c>
      <c r="K808" t="s">
        <v>4155</v>
      </c>
      <c r="L808" t="s">
        <v>146</v>
      </c>
      <c r="M808" t="s">
        <v>147</v>
      </c>
      <c r="N808">
        <v>-14400000</v>
      </c>
      <c r="O808" t="s">
        <v>148</v>
      </c>
      <c r="P808" t="b">
        <v>0</v>
      </c>
      <c r="Q808">
        <v>0.54000090000000001</v>
      </c>
      <c r="R808">
        <v>1.4461727</v>
      </c>
      <c r="S808">
        <v>1589486402</v>
      </c>
      <c r="T808">
        <v>37.880000000000003</v>
      </c>
      <c r="U808">
        <v>37.880000000000003</v>
      </c>
      <c r="V808" t="s">
        <v>4156</v>
      </c>
      <c r="W808">
        <v>36.119999999999997</v>
      </c>
      <c r="X808">
        <v>2929799</v>
      </c>
      <c r="Y808">
        <v>37.340000000000003</v>
      </c>
      <c r="Z808">
        <v>0</v>
      </c>
      <c r="AA808">
        <v>38.6</v>
      </c>
      <c r="AB808">
        <v>10</v>
      </c>
      <c r="AC808">
        <v>8</v>
      </c>
      <c r="AD808" t="s">
        <v>149</v>
      </c>
      <c r="AE808" t="s">
        <v>48</v>
      </c>
      <c r="AF808">
        <v>36.86</v>
      </c>
      <c r="AG808">
        <v>2975059</v>
      </c>
      <c r="AH808">
        <v>2963275</v>
      </c>
      <c r="AI808">
        <v>6.300001</v>
      </c>
      <c r="AJ808">
        <v>0.19949339999999999</v>
      </c>
      <c r="AK808" t="s">
        <v>4157</v>
      </c>
      <c r="AL808">
        <v>-22.989998</v>
      </c>
      <c r="AM808">
        <v>-0.37769014000000001</v>
      </c>
      <c r="AN808">
        <v>31.58</v>
      </c>
      <c r="AO808">
        <v>60.87</v>
      </c>
      <c r="AP808">
        <v>1586476800</v>
      </c>
      <c r="AQ808">
        <v>1588932013</v>
      </c>
      <c r="AR808">
        <v>1596213000</v>
      </c>
      <c r="AS808">
        <v>1596558600</v>
      </c>
      <c r="AT808">
        <v>0.28699999999999998</v>
      </c>
      <c r="AU808">
        <v>100.47745500000001</v>
      </c>
      <c r="AV808">
        <v>7.6861274000000002E-3</v>
      </c>
      <c r="AW808" t="s">
        <v>6313</v>
      </c>
      <c r="AX808">
        <v>0.377</v>
      </c>
      <c r="AY808">
        <v>219026000</v>
      </c>
      <c r="AZ808">
        <v>21.231999999999999</v>
      </c>
      <c r="BA808">
        <v>39.631428</v>
      </c>
      <c r="BB808">
        <v>-1.7514266999999999</v>
      </c>
      <c r="BC808">
        <v>-4.4192873000000001E-2</v>
      </c>
      <c r="BD808">
        <v>50.274203999999997</v>
      </c>
      <c r="BE808">
        <v>-12.394202999999999</v>
      </c>
      <c r="BF808">
        <v>-0.24653206999999999</v>
      </c>
      <c r="BG808">
        <v>8298750464</v>
      </c>
      <c r="BH808">
        <v>1.7840994999999999</v>
      </c>
      <c r="BI808">
        <v>15</v>
      </c>
      <c r="BJ808">
        <v>0</v>
      </c>
      <c r="BK808" t="b">
        <v>0</v>
      </c>
      <c r="BL808">
        <v>2</v>
      </c>
      <c r="BM808">
        <v>555773400000</v>
      </c>
      <c r="BN808" t="s">
        <v>3421</v>
      </c>
    </row>
    <row r="809" spans="1:66" x14ac:dyDescent="0.2">
      <c r="A809" t="s">
        <v>3422</v>
      </c>
      <c r="C809" t="s">
        <v>142</v>
      </c>
      <c r="D809" t="s">
        <v>143</v>
      </c>
      <c r="E809" t="s">
        <v>162</v>
      </c>
      <c r="F809" t="b">
        <v>1</v>
      </c>
      <c r="G809" t="s">
        <v>48</v>
      </c>
      <c r="H809" t="s">
        <v>163</v>
      </c>
      <c r="I809" t="s">
        <v>4158</v>
      </c>
      <c r="J809" t="s">
        <v>4158</v>
      </c>
      <c r="K809" t="s">
        <v>4159</v>
      </c>
      <c r="L809" t="s">
        <v>146</v>
      </c>
      <c r="M809" t="s">
        <v>147</v>
      </c>
      <c r="N809">
        <v>-14400000</v>
      </c>
      <c r="O809" t="s">
        <v>148</v>
      </c>
      <c r="P809" t="b">
        <v>0</v>
      </c>
      <c r="Q809">
        <v>0.13000011</v>
      </c>
      <c r="R809">
        <v>1.1274945000000001</v>
      </c>
      <c r="S809">
        <v>1589486401</v>
      </c>
      <c r="T809">
        <v>11.66</v>
      </c>
      <c r="U809">
        <v>12.055</v>
      </c>
      <c r="V809" t="s">
        <v>4160</v>
      </c>
      <c r="W809">
        <v>10.79</v>
      </c>
      <c r="X809">
        <v>7651531</v>
      </c>
      <c r="Y809">
        <v>11.53</v>
      </c>
      <c r="Z809">
        <v>10.66</v>
      </c>
      <c r="AA809">
        <v>0</v>
      </c>
      <c r="AB809">
        <v>22</v>
      </c>
      <c r="AC809">
        <v>9</v>
      </c>
      <c r="AD809" t="s">
        <v>164</v>
      </c>
      <c r="AE809" t="s">
        <v>48</v>
      </c>
      <c r="AF809">
        <v>11.21</v>
      </c>
      <c r="AG809">
        <v>12622319</v>
      </c>
      <c r="AH809">
        <v>8820025</v>
      </c>
      <c r="AI809">
        <v>6.96</v>
      </c>
      <c r="AJ809">
        <v>1.4808512</v>
      </c>
      <c r="AK809" t="s">
        <v>4161</v>
      </c>
      <c r="AL809">
        <v>-19.62</v>
      </c>
      <c r="AM809">
        <v>-0.62723786000000004</v>
      </c>
      <c r="AN809">
        <v>4.7</v>
      </c>
      <c r="AO809">
        <v>31.28</v>
      </c>
      <c r="AP809">
        <v>1593475200</v>
      </c>
      <c r="AQ809">
        <v>1588723200</v>
      </c>
      <c r="AR809">
        <v>1596553140</v>
      </c>
      <c r="AS809">
        <v>1597075200</v>
      </c>
      <c r="AT809">
        <v>0.36</v>
      </c>
      <c r="AV809">
        <v>3.1222898999999998E-2</v>
      </c>
      <c r="AW809" t="s">
        <v>6313</v>
      </c>
      <c r="AX809">
        <v>-4.7830000000000004</v>
      </c>
      <c r="AY809">
        <v>382700000</v>
      </c>
      <c r="AZ809">
        <v>10.231999999999999</v>
      </c>
      <c r="BA809">
        <v>9.8608569999999993</v>
      </c>
      <c r="BB809">
        <v>1.7991428</v>
      </c>
      <c r="BC809">
        <v>0.18245299000000001</v>
      </c>
      <c r="BD809">
        <v>17.938623</v>
      </c>
      <c r="BE809">
        <v>-6.2786236000000004</v>
      </c>
      <c r="BF809">
        <v>-0.35000587</v>
      </c>
      <c r="BG809">
        <v>4462281728</v>
      </c>
      <c r="BH809">
        <v>1.1395621</v>
      </c>
      <c r="BI809">
        <v>15</v>
      </c>
      <c r="BJ809">
        <v>0</v>
      </c>
      <c r="BK809" t="b">
        <v>0</v>
      </c>
      <c r="BL809">
        <v>2</v>
      </c>
      <c r="BM809">
        <v>490887000000</v>
      </c>
      <c r="BN809" t="s">
        <v>3422</v>
      </c>
    </row>
    <row r="810" spans="1:66" x14ac:dyDescent="0.2">
      <c r="A810" t="s">
        <v>3423</v>
      </c>
      <c r="C810" t="s">
        <v>142</v>
      </c>
      <c r="D810" t="s">
        <v>143</v>
      </c>
      <c r="E810" t="s">
        <v>162</v>
      </c>
      <c r="F810" t="b">
        <v>1</v>
      </c>
      <c r="G810" t="s">
        <v>48</v>
      </c>
      <c r="H810" t="s">
        <v>163</v>
      </c>
      <c r="I810" t="s">
        <v>2930</v>
      </c>
      <c r="J810" t="s">
        <v>2930</v>
      </c>
      <c r="K810" t="s">
        <v>3151</v>
      </c>
      <c r="L810" t="s">
        <v>146</v>
      </c>
      <c r="M810" t="s">
        <v>147</v>
      </c>
      <c r="N810">
        <v>-14400000</v>
      </c>
      <c r="O810" t="s">
        <v>148</v>
      </c>
      <c r="P810" t="b">
        <v>0</v>
      </c>
      <c r="Q810">
        <v>-0.69999694999999995</v>
      </c>
      <c r="R810">
        <v>-0.52465669999999998</v>
      </c>
      <c r="S810">
        <v>1589486401</v>
      </c>
      <c r="T810">
        <v>132.72</v>
      </c>
      <c r="U810">
        <v>134.44</v>
      </c>
      <c r="V810" t="s">
        <v>4162</v>
      </c>
      <c r="W810">
        <v>130.1</v>
      </c>
      <c r="X810">
        <v>2598094</v>
      </c>
      <c r="Y810">
        <v>133.41999999999999</v>
      </c>
      <c r="Z810">
        <v>130.01</v>
      </c>
      <c r="AA810">
        <v>136.58000000000001</v>
      </c>
      <c r="AB810">
        <v>13</v>
      </c>
      <c r="AC810">
        <v>9</v>
      </c>
      <c r="AD810" t="s">
        <v>164</v>
      </c>
      <c r="AE810" t="s">
        <v>48</v>
      </c>
      <c r="AF810">
        <v>132</v>
      </c>
      <c r="AG810">
        <v>3966572</v>
      </c>
      <c r="AH810">
        <v>2110650</v>
      </c>
      <c r="AI810">
        <v>27.720001</v>
      </c>
      <c r="AJ810">
        <v>0.26400000000000001</v>
      </c>
      <c r="AK810" t="s">
        <v>4163</v>
      </c>
      <c r="AL810">
        <v>-25.64</v>
      </c>
      <c r="AM810">
        <v>-0.16190957</v>
      </c>
      <c r="AN810">
        <v>105</v>
      </c>
      <c r="AO810">
        <v>158.36000000000001</v>
      </c>
      <c r="AP810">
        <v>1585612800</v>
      </c>
      <c r="AQ810">
        <v>1588881920</v>
      </c>
      <c r="AR810">
        <v>1595948340</v>
      </c>
      <c r="AS810">
        <v>1596470400</v>
      </c>
      <c r="AT810">
        <v>4.3600000000000003</v>
      </c>
      <c r="AU810">
        <v>47.349269999999997</v>
      </c>
      <c r="AV810">
        <v>3.2678760000000001E-2</v>
      </c>
      <c r="AW810" t="s">
        <v>6313</v>
      </c>
      <c r="AX810">
        <v>2.8029999999999999</v>
      </c>
      <c r="AY810">
        <v>268312992</v>
      </c>
      <c r="AZ810">
        <v>57.003</v>
      </c>
      <c r="BA810">
        <v>143.2277</v>
      </c>
      <c r="BB810">
        <v>-10.507706000000001</v>
      </c>
      <c r="BC810">
        <v>-7.3363639999999994E-2</v>
      </c>
      <c r="BD810">
        <v>128.52701999999999</v>
      </c>
      <c r="BE810">
        <v>4.1929780000000001</v>
      </c>
      <c r="BF810">
        <v>3.2623316999999999E-2</v>
      </c>
      <c r="BG810">
        <v>35610501120</v>
      </c>
      <c r="BH810">
        <v>2.3282986000000001</v>
      </c>
      <c r="BI810">
        <v>15</v>
      </c>
      <c r="BJ810">
        <v>0</v>
      </c>
      <c r="BK810" t="b">
        <v>0</v>
      </c>
      <c r="BL810">
        <v>2</v>
      </c>
      <c r="BM810">
        <v>1099056600000</v>
      </c>
      <c r="BN810" t="s">
        <v>3423</v>
      </c>
    </row>
    <row r="811" spans="1:66" x14ac:dyDescent="0.2">
      <c r="A811" t="s">
        <v>3424</v>
      </c>
      <c r="C811" t="s">
        <v>142</v>
      </c>
      <c r="D811" t="s">
        <v>143</v>
      </c>
      <c r="E811" t="s">
        <v>162</v>
      </c>
      <c r="F811" t="b">
        <v>1</v>
      </c>
      <c r="G811" t="s">
        <v>48</v>
      </c>
      <c r="H811" t="s">
        <v>163</v>
      </c>
      <c r="I811" t="s">
        <v>4164</v>
      </c>
      <c r="J811" t="s">
        <v>4164</v>
      </c>
      <c r="K811" t="s">
        <v>4165</v>
      </c>
      <c r="L811" t="s">
        <v>146</v>
      </c>
      <c r="M811" t="s">
        <v>147</v>
      </c>
      <c r="N811">
        <v>-14400000</v>
      </c>
      <c r="O811" t="s">
        <v>148</v>
      </c>
      <c r="P811" t="b">
        <v>0</v>
      </c>
      <c r="Q811">
        <v>2.8400002</v>
      </c>
      <c r="R811">
        <v>7.8043423000000001</v>
      </c>
      <c r="S811">
        <v>1589486401</v>
      </c>
      <c r="T811">
        <v>39.229999999999997</v>
      </c>
      <c r="U811">
        <v>39.54</v>
      </c>
      <c r="V811" t="s">
        <v>4166</v>
      </c>
      <c r="W811">
        <v>35.049999999999997</v>
      </c>
      <c r="X811">
        <v>6278726</v>
      </c>
      <c r="Y811">
        <v>36.39</v>
      </c>
      <c r="Z811">
        <v>0</v>
      </c>
      <c r="AA811">
        <v>40.4</v>
      </c>
      <c r="AB811">
        <v>9</v>
      </c>
      <c r="AC811">
        <v>10</v>
      </c>
      <c r="AD811" t="s">
        <v>164</v>
      </c>
      <c r="AE811" t="s">
        <v>48</v>
      </c>
      <c r="AF811">
        <v>35.86</v>
      </c>
      <c r="AG811">
        <v>5269830</v>
      </c>
      <c r="AH811">
        <v>4895137</v>
      </c>
      <c r="AI811">
        <v>15.98</v>
      </c>
      <c r="AJ811">
        <v>0.68731180000000003</v>
      </c>
      <c r="AK811" t="s">
        <v>4167</v>
      </c>
      <c r="AL811">
        <v>-53.750003999999997</v>
      </c>
      <c r="AM811">
        <v>-0.57808130000000002</v>
      </c>
      <c r="AN811">
        <v>23.25</v>
      </c>
      <c r="AO811">
        <v>92.98</v>
      </c>
      <c r="AP811">
        <v>1591228800</v>
      </c>
      <c r="AQ811">
        <v>1587591300</v>
      </c>
      <c r="AR811">
        <v>1595343540</v>
      </c>
      <c r="AS811">
        <v>1595865600</v>
      </c>
      <c r="AT811">
        <v>1.72</v>
      </c>
      <c r="AU811">
        <v>5.8196110000000001</v>
      </c>
      <c r="AV811">
        <v>4.7265735000000003E-2</v>
      </c>
      <c r="AW811" t="s">
        <v>6313</v>
      </c>
      <c r="AX811">
        <v>6.7409999999999997</v>
      </c>
      <c r="AY811">
        <v>306300992</v>
      </c>
      <c r="AZ811">
        <v>29.716000000000001</v>
      </c>
      <c r="BA811">
        <v>37.265712999999998</v>
      </c>
      <c r="BB811">
        <v>1.9642868</v>
      </c>
      <c r="BC811">
        <v>5.2710300000000002E-2</v>
      </c>
      <c r="BD811">
        <v>65.568770000000001</v>
      </c>
      <c r="BE811">
        <v>-26.338771999999999</v>
      </c>
      <c r="BF811">
        <v>-0.40169690000000002</v>
      </c>
      <c r="BG811">
        <v>12016187392</v>
      </c>
      <c r="BH811">
        <v>1.3201642</v>
      </c>
      <c r="BI811">
        <v>15</v>
      </c>
      <c r="BJ811">
        <v>0</v>
      </c>
      <c r="BK811" t="b">
        <v>0</v>
      </c>
      <c r="BL811">
        <v>2</v>
      </c>
      <c r="BM811">
        <v>1181827800000</v>
      </c>
      <c r="BN811" t="s">
        <v>3424</v>
      </c>
    </row>
    <row r="812" spans="1:66" x14ac:dyDescent="0.2">
      <c r="A812" t="s">
        <v>3425</v>
      </c>
      <c r="C812" t="s">
        <v>142</v>
      </c>
      <c r="D812" t="s">
        <v>143</v>
      </c>
      <c r="E812" t="s">
        <v>162</v>
      </c>
      <c r="F812" t="b">
        <v>1</v>
      </c>
      <c r="G812" t="s">
        <v>48</v>
      </c>
      <c r="H812" t="s">
        <v>145</v>
      </c>
      <c r="I812" t="s">
        <v>4168</v>
      </c>
      <c r="J812" t="s">
        <v>4169</v>
      </c>
      <c r="K812" t="s">
        <v>4170</v>
      </c>
      <c r="L812" t="s">
        <v>146</v>
      </c>
      <c r="M812" t="s">
        <v>147</v>
      </c>
      <c r="N812">
        <v>-14400000</v>
      </c>
      <c r="O812" t="s">
        <v>148</v>
      </c>
      <c r="P812" t="b">
        <v>0</v>
      </c>
      <c r="Q812">
        <v>1.4100018000000001</v>
      </c>
      <c r="R812">
        <v>7.3706316999999997</v>
      </c>
      <c r="S812">
        <v>1589486402</v>
      </c>
      <c r="T812">
        <v>20.54</v>
      </c>
      <c r="U812">
        <v>20.555</v>
      </c>
      <c r="V812" t="s">
        <v>4171</v>
      </c>
      <c r="W812">
        <v>18.559999999999999</v>
      </c>
      <c r="X812">
        <v>11468852</v>
      </c>
      <c r="Y812">
        <v>19.13</v>
      </c>
      <c r="Z812">
        <v>19</v>
      </c>
      <c r="AA812">
        <v>0</v>
      </c>
      <c r="AB812">
        <v>11</v>
      </c>
      <c r="AC812">
        <v>14</v>
      </c>
      <c r="AD812" t="s">
        <v>149</v>
      </c>
      <c r="AE812" t="s">
        <v>48</v>
      </c>
      <c r="AF812">
        <v>19.71</v>
      </c>
      <c r="AG812">
        <v>6318788</v>
      </c>
      <c r="AH812">
        <v>8188225</v>
      </c>
      <c r="AI812">
        <v>3.42</v>
      </c>
      <c r="AJ812">
        <v>0.19976635000000001</v>
      </c>
      <c r="AK812" t="s">
        <v>4172</v>
      </c>
      <c r="AL812">
        <v>-13.119999</v>
      </c>
      <c r="AM812">
        <v>-0.38978013</v>
      </c>
      <c r="AN812">
        <v>17.12</v>
      </c>
      <c r="AO812">
        <v>33.659999999999997</v>
      </c>
      <c r="AQ812">
        <v>1565074800</v>
      </c>
      <c r="AR812">
        <v>1564988400</v>
      </c>
      <c r="AS812">
        <v>1565348400</v>
      </c>
      <c r="AU812">
        <v>8.1800090000000001</v>
      </c>
      <c r="AW812" t="s">
        <v>6313</v>
      </c>
      <c r="AX812">
        <v>2.5110000000000001</v>
      </c>
      <c r="AY812">
        <v>160020000</v>
      </c>
      <c r="AZ812">
        <v>14.05</v>
      </c>
      <c r="BA812">
        <v>20.971143999999999</v>
      </c>
      <c r="BB812">
        <v>-0.43114279999999999</v>
      </c>
      <c r="BC812">
        <v>-2.0558860000000002E-2</v>
      </c>
      <c r="BD812">
        <v>27.266159999999999</v>
      </c>
      <c r="BE812">
        <v>-6.7261579999999999</v>
      </c>
      <c r="BF812">
        <v>-0.24668519999999999</v>
      </c>
      <c r="BG812">
        <v>9830588416</v>
      </c>
      <c r="BH812">
        <v>1.4619218</v>
      </c>
      <c r="BI812">
        <v>15</v>
      </c>
      <c r="BJ812">
        <v>0</v>
      </c>
      <c r="BK812" t="b">
        <v>0</v>
      </c>
      <c r="BL812">
        <v>2</v>
      </c>
      <c r="BM812">
        <v>1120829400000</v>
      </c>
      <c r="BN812" t="s">
        <v>3425</v>
      </c>
    </row>
    <row r="813" spans="1:66" x14ac:dyDescent="0.2">
      <c r="A813" t="s">
        <v>3426</v>
      </c>
      <c r="C813" t="s">
        <v>142</v>
      </c>
      <c r="D813" t="s">
        <v>143</v>
      </c>
      <c r="E813" t="s">
        <v>162</v>
      </c>
      <c r="F813" t="b">
        <v>1</v>
      </c>
      <c r="G813" t="s">
        <v>48</v>
      </c>
      <c r="H813" t="s">
        <v>145</v>
      </c>
      <c r="I813" t="s">
        <v>4173</v>
      </c>
      <c r="J813" t="s">
        <v>4169</v>
      </c>
      <c r="K813" t="s">
        <v>4170</v>
      </c>
      <c r="L813" t="s">
        <v>146</v>
      </c>
      <c r="M813" t="s">
        <v>147</v>
      </c>
      <c r="N813">
        <v>-14400000</v>
      </c>
      <c r="O813" t="s">
        <v>148</v>
      </c>
      <c r="P813" t="b">
        <v>0</v>
      </c>
      <c r="Q813">
        <v>1.1599998</v>
      </c>
      <c r="R813">
        <v>6.6897339999999996</v>
      </c>
      <c r="S813">
        <v>1589486402</v>
      </c>
      <c r="T813">
        <v>18.5</v>
      </c>
      <c r="U813">
        <v>18.5169</v>
      </c>
      <c r="V813" t="s">
        <v>4174</v>
      </c>
      <c r="W813">
        <v>16.8</v>
      </c>
      <c r="X813">
        <v>3368008</v>
      </c>
      <c r="Y813">
        <v>17.34</v>
      </c>
      <c r="Z813">
        <v>0</v>
      </c>
      <c r="AA813">
        <v>19</v>
      </c>
      <c r="AB813">
        <v>29</v>
      </c>
      <c r="AC813">
        <v>29</v>
      </c>
      <c r="AD813" t="s">
        <v>149</v>
      </c>
      <c r="AE813" t="s">
        <v>48</v>
      </c>
      <c r="AF813">
        <v>17.05</v>
      </c>
      <c r="AG813">
        <v>3901633</v>
      </c>
      <c r="AH813">
        <v>2750387</v>
      </c>
      <c r="AI813">
        <v>3.0699996999999999</v>
      </c>
      <c r="AJ813">
        <v>0.19896303000000001</v>
      </c>
      <c r="AK813" t="s">
        <v>4175</v>
      </c>
      <c r="AL813">
        <v>-12.700001</v>
      </c>
      <c r="AM813">
        <v>-0.4070513</v>
      </c>
      <c r="AN813">
        <v>15.43</v>
      </c>
      <c r="AO813">
        <v>31.2</v>
      </c>
      <c r="AQ813">
        <v>1588762800</v>
      </c>
      <c r="AR813">
        <v>1596538800</v>
      </c>
      <c r="AS813">
        <v>1597071600</v>
      </c>
      <c r="AU813">
        <v>7.3675829999999998</v>
      </c>
      <c r="AW813" t="s">
        <v>6313</v>
      </c>
      <c r="AX813">
        <v>2.5110000000000001</v>
      </c>
      <c r="AY813">
        <v>340161984</v>
      </c>
      <c r="AZ813">
        <v>14.05</v>
      </c>
      <c r="BA813">
        <v>19.052855999999998</v>
      </c>
      <c r="BB813">
        <v>-0.55285645000000005</v>
      </c>
      <c r="BC813">
        <v>-2.9016984999999999E-2</v>
      </c>
      <c r="BD813">
        <v>25.392681</v>
      </c>
      <c r="BE813">
        <v>-6.8926809999999996</v>
      </c>
      <c r="BF813">
        <v>-0.27144360000000001</v>
      </c>
      <c r="BG813">
        <v>9830585344</v>
      </c>
      <c r="BH813">
        <v>1.3167260000000001</v>
      </c>
      <c r="BI813">
        <v>15</v>
      </c>
      <c r="BJ813">
        <v>0</v>
      </c>
      <c r="BK813" t="b">
        <v>0</v>
      </c>
      <c r="BL813">
        <v>2</v>
      </c>
      <c r="BM813">
        <v>1221744600000</v>
      </c>
      <c r="BN813" t="s">
        <v>3426</v>
      </c>
    </row>
    <row r="814" spans="1:66" x14ac:dyDescent="0.2">
      <c r="A814" t="s">
        <v>3427</v>
      </c>
      <c r="C814" t="s">
        <v>142</v>
      </c>
      <c r="D814" t="s">
        <v>143</v>
      </c>
      <c r="E814" t="s">
        <v>162</v>
      </c>
      <c r="F814" t="b">
        <v>1</v>
      </c>
      <c r="G814" t="s">
        <v>48</v>
      </c>
      <c r="H814" t="s">
        <v>145</v>
      </c>
      <c r="I814" t="s">
        <v>4176</v>
      </c>
      <c r="J814" t="s">
        <v>4176</v>
      </c>
      <c r="K814" t="s">
        <v>4177</v>
      </c>
      <c r="L814" t="s">
        <v>146</v>
      </c>
      <c r="M814" t="s">
        <v>147</v>
      </c>
      <c r="N814">
        <v>-14400000</v>
      </c>
      <c r="O814" t="s">
        <v>148</v>
      </c>
      <c r="P814" t="b">
        <v>0</v>
      </c>
      <c r="Q814">
        <v>0.90000150000000001</v>
      </c>
      <c r="R814">
        <v>3.794273</v>
      </c>
      <c r="S814">
        <v>1589486401</v>
      </c>
      <c r="T814">
        <v>24.62</v>
      </c>
      <c r="U814">
        <v>24.68</v>
      </c>
      <c r="V814" t="s">
        <v>4178</v>
      </c>
      <c r="W814">
        <v>22.535</v>
      </c>
      <c r="X814">
        <v>2993562</v>
      </c>
      <c r="Y814">
        <v>23.72</v>
      </c>
      <c r="Z814">
        <v>0</v>
      </c>
      <c r="AA814">
        <v>0</v>
      </c>
      <c r="AB814">
        <v>11</v>
      </c>
      <c r="AC814">
        <v>14</v>
      </c>
      <c r="AD814" t="s">
        <v>149</v>
      </c>
      <c r="AE814" t="s">
        <v>48</v>
      </c>
      <c r="AF814">
        <v>24.9</v>
      </c>
      <c r="AG814">
        <v>3929222</v>
      </c>
      <c r="AH814">
        <v>3229025</v>
      </c>
      <c r="AI814">
        <v>7.5300007000000004</v>
      </c>
      <c r="AJ814">
        <v>0.44060860000000002</v>
      </c>
      <c r="AK814" t="s">
        <v>4179</v>
      </c>
      <c r="AL814">
        <v>-20.039999000000002</v>
      </c>
      <c r="AM814">
        <v>-0.44872367000000002</v>
      </c>
      <c r="AN814">
        <v>17.09</v>
      </c>
      <c r="AO814">
        <v>44.66</v>
      </c>
      <c r="AP814">
        <v>1356652800</v>
      </c>
      <c r="AQ814">
        <v>1588845903</v>
      </c>
      <c r="AR814">
        <v>1595880060</v>
      </c>
      <c r="AS814">
        <v>1596240060</v>
      </c>
      <c r="AU814">
        <v>11.998051</v>
      </c>
      <c r="AW814" t="s">
        <v>6313</v>
      </c>
      <c r="AX814">
        <v>2.052</v>
      </c>
      <c r="AY814">
        <v>285723008</v>
      </c>
      <c r="AZ814">
        <v>22.279</v>
      </c>
      <c r="BA814">
        <v>22.624856999999999</v>
      </c>
      <c r="BB814">
        <v>1.9951439</v>
      </c>
      <c r="BC814">
        <v>8.8183715999999995E-2</v>
      </c>
      <c r="BD814">
        <v>31.09442</v>
      </c>
      <c r="BE814">
        <v>-6.4744185999999999</v>
      </c>
      <c r="BF814">
        <v>-0.20821802</v>
      </c>
      <c r="BG814">
        <v>12904770560</v>
      </c>
      <c r="BH814">
        <v>1.1050766000000001</v>
      </c>
      <c r="BI814">
        <v>15</v>
      </c>
      <c r="BJ814">
        <v>0</v>
      </c>
      <c r="BK814" t="b">
        <v>0</v>
      </c>
      <c r="BL814">
        <v>2</v>
      </c>
      <c r="BM814">
        <v>803741400000</v>
      </c>
      <c r="BN814" t="s">
        <v>3427</v>
      </c>
    </row>
    <row r="815" spans="1:66" x14ac:dyDescent="0.2">
      <c r="A815" t="s">
        <v>3428</v>
      </c>
      <c r="C815" t="s">
        <v>142</v>
      </c>
      <c r="D815" t="s">
        <v>143</v>
      </c>
      <c r="E815" t="s">
        <v>162</v>
      </c>
      <c r="F815" t="b">
        <v>1</v>
      </c>
      <c r="G815" t="s">
        <v>48</v>
      </c>
      <c r="H815" t="s">
        <v>163</v>
      </c>
      <c r="I815" t="s">
        <v>4180</v>
      </c>
      <c r="J815" t="s">
        <v>4180</v>
      </c>
      <c r="K815" t="s">
        <v>4181</v>
      </c>
      <c r="L815" t="s">
        <v>146</v>
      </c>
      <c r="M815" t="s">
        <v>147</v>
      </c>
      <c r="N815">
        <v>-14400000</v>
      </c>
      <c r="O815" t="s">
        <v>148</v>
      </c>
      <c r="P815" t="b">
        <v>0</v>
      </c>
      <c r="Q815">
        <v>-7.0007323999999996E-2</v>
      </c>
      <c r="R815">
        <v>-3.8556658000000001E-2</v>
      </c>
      <c r="S815">
        <v>1589486401</v>
      </c>
      <c r="T815">
        <v>181.5</v>
      </c>
      <c r="U815">
        <v>182.5</v>
      </c>
      <c r="V815" t="s">
        <v>4182</v>
      </c>
      <c r="W815">
        <v>178.78</v>
      </c>
      <c r="X815">
        <v>1479029</v>
      </c>
      <c r="Y815">
        <v>181.57</v>
      </c>
      <c r="Z815">
        <v>179.01</v>
      </c>
      <c r="AA815">
        <v>193.41</v>
      </c>
      <c r="AB815">
        <v>9</v>
      </c>
      <c r="AC815">
        <v>8</v>
      </c>
      <c r="AD815" t="s">
        <v>164</v>
      </c>
      <c r="AE815" t="s">
        <v>48</v>
      </c>
      <c r="AF815">
        <v>180.32</v>
      </c>
      <c r="AG815">
        <v>2784377</v>
      </c>
      <c r="AH815">
        <v>1739450</v>
      </c>
      <c r="AI815">
        <v>63.300002999999997</v>
      </c>
      <c r="AJ815">
        <v>0.53553300000000004</v>
      </c>
      <c r="AK815" t="s">
        <v>4183</v>
      </c>
      <c r="AL815">
        <v>-3.4499970000000002</v>
      </c>
      <c r="AM815">
        <v>-1.8653673999999999E-2</v>
      </c>
      <c r="AN815">
        <v>118.2</v>
      </c>
      <c r="AO815">
        <v>184.95</v>
      </c>
      <c r="AP815">
        <v>1587427200</v>
      </c>
      <c r="AQ815">
        <v>1590683400</v>
      </c>
      <c r="AR815">
        <v>1590683400</v>
      </c>
      <c r="AS815">
        <v>1590683400</v>
      </c>
      <c r="AT815">
        <v>1.28</v>
      </c>
      <c r="AU815">
        <v>27.334337000000001</v>
      </c>
      <c r="AV815">
        <v>7.0496224999999999E-3</v>
      </c>
      <c r="AW815" t="s">
        <v>6313</v>
      </c>
      <c r="AX815">
        <v>6.64</v>
      </c>
      <c r="AY815">
        <v>251515008</v>
      </c>
      <c r="AZ815">
        <v>26.603999999999999</v>
      </c>
      <c r="BA815">
        <v>171.34743</v>
      </c>
      <c r="BB815">
        <v>10.152573</v>
      </c>
      <c r="BC815">
        <v>5.9251387000000003E-2</v>
      </c>
      <c r="BD815">
        <v>159.91609</v>
      </c>
      <c r="BE815">
        <v>21.583908000000001</v>
      </c>
      <c r="BF815">
        <v>0.13497020000000001</v>
      </c>
      <c r="BG815">
        <v>45649973248</v>
      </c>
      <c r="BH815">
        <v>6.8222823000000004</v>
      </c>
      <c r="BI815">
        <v>15</v>
      </c>
      <c r="BJ815">
        <v>0</v>
      </c>
      <c r="BK815" t="b">
        <v>0</v>
      </c>
      <c r="BL815">
        <v>2</v>
      </c>
      <c r="BM815">
        <v>1258122600000</v>
      </c>
      <c r="BN815" t="s">
        <v>3428</v>
      </c>
    </row>
    <row r="816" spans="1:66" x14ac:dyDescent="0.2">
      <c r="A816" t="s">
        <v>3429</v>
      </c>
      <c r="C816" t="s">
        <v>142</v>
      </c>
      <c r="D816" t="s">
        <v>143</v>
      </c>
      <c r="E816" t="s">
        <v>162</v>
      </c>
      <c r="F816" t="b">
        <v>1</v>
      </c>
      <c r="G816" t="s">
        <v>48</v>
      </c>
      <c r="H816" t="s">
        <v>145</v>
      </c>
      <c r="I816" t="s">
        <v>4184</v>
      </c>
      <c r="J816" t="s">
        <v>4184</v>
      </c>
      <c r="K816" t="s">
        <v>4185</v>
      </c>
      <c r="L816" t="s">
        <v>146</v>
      </c>
      <c r="M816" t="s">
        <v>147</v>
      </c>
      <c r="N816">
        <v>-14400000</v>
      </c>
      <c r="O816" t="s">
        <v>148</v>
      </c>
      <c r="P816" t="b">
        <v>0</v>
      </c>
      <c r="Q816">
        <v>1.0699997000000001</v>
      </c>
      <c r="R816">
        <v>1.4370128</v>
      </c>
      <c r="S816">
        <v>1589486402</v>
      </c>
      <c r="T816">
        <v>75.53</v>
      </c>
      <c r="U816">
        <v>75.56</v>
      </c>
      <c r="V816" t="s">
        <v>4186</v>
      </c>
      <c r="W816">
        <v>72.12</v>
      </c>
      <c r="X816">
        <v>2061196</v>
      </c>
      <c r="Y816">
        <v>74.459999999999994</v>
      </c>
      <c r="Z816">
        <v>73.849999999999994</v>
      </c>
      <c r="AA816">
        <v>77.41</v>
      </c>
      <c r="AB816">
        <v>11</v>
      </c>
      <c r="AC816">
        <v>8</v>
      </c>
      <c r="AD816" t="s">
        <v>149</v>
      </c>
      <c r="AE816" t="s">
        <v>48</v>
      </c>
      <c r="AF816">
        <v>76.09</v>
      </c>
      <c r="AG816">
        <v>3207553</v>
      </c>
      <c r="AH816">
        <v>2037137</v>
      </c>
      <c r="AI816">
        <v>15.329998</v>
      </c>
      <c r="AJ816">
        <v>0.25465113</v>
      </c>
      <c r="AK816" t="s">
        <v>4187</v>
      </c>
      <c r="AL816">
        <v>-44.18</v>
      </c>
      <c r="AM816">
        <v>-0.36905854999999999</v>
      </c>
      <c r="AN816">
        <v>60.2</v>
      </c>
      <c r="AO816">
        <v>119.71</v>
      </c>
      <c r="AQ816">
        <v>1590683400</v>
      </c>
      <c r="AR816">
        <v>1590683400</v>
      </c>
      <c r="AS816">
        <v>1590683400</v>
      </c>
      <c r="AU816">
        <v>21.766570000000002</v>
      </c>
      <c r="AW816" t="s">
        <v>6313</v>
      </c>
      <c r="AX816">
        <v>3.47</v>
      </c>
      <c r="AY816">
        <v>237231008</v>
      </c>
      <c r="AZ816">
        <v>26.422000000000001</v>
      </c>
      <c r="BA816">
        <v>77.125145000000003</v>
      </c>
      <c r="BB816">
        <v>-1.5951462000000001</v>
      </c>
      <c r="BC816">
        <v>-2.0682570000000001E-2</v>
      </c>
      <c r="BD816">
        <v>88.413330000000002</v>
      </c>
      <c r="BE816">
        <v>-12.883331</v>
      </c>
      <c r="BF816">
        <v>-0.14571707</v>
      </c>
      <c r="BG816">
        <v>17918058496</v>
      </c>
      <c r="BH816">
        <v>2.8586024999999999</v>
      </c>
      <c r="BI816">
        <v>15</v>
      </c>
      <c r="BJ816">
        <v>0</v>
      </c>
      <c r="BK816" t="b">
        <v>0</v>
      </c>
      <c r="BL816">
        <v>2</v>
      </c>
      <c r="BM816">
        <v>794586600000</v>
      </c>
      <c r="BN816" t="s">
        <v>3429</v>
      </c>
    </row>
    <row r="817" spans="1:66" x14ac:dyDescent="0.2">
      <c r="A817" t="s">
        <v>3430</v>
      </c>
      <c r="C817" t="s">
        <v>142</v>
      </c>
      <c r="D817" t="s">
        <v>143</v>
      </c>
      <c r="E817" t="s">
        <v>162</v>
      </c>
      <c r="F817" t="b">
        <v>1</v>
      </c>
      <c r="G817" t="s">
        <v>48</v>
      </c>
      <c r="H817" t="s">
        <v>163</v>
      </c>
      <c r="I817" t="s">
        <v>4188</v>
      </c>
      <c r="J817" t="s">
        <v>4188</v>
      </c>
      <c r="K817" t="s">
        <v>4189</v>
      </c>
      <c r="L817" t="s">
        <v>146</v>
      </c>
      <c r="M817" t="s">
        <v>147</v>
      </c>
      <c r="N817">
        <v>-14400000</v>
      </c>
      <c r="O817" t="s">
        <v>148</v>
      </c>
      <c r="P817" t="b">
        <v>0</v>
      </c>
      <c r="Q817">
        <v>0.61999510000000002</v>
      </c>
      <c r="R817">
        <v>0.78470457000000005</v>
      </c>
      <c r="S817">
        <v>1589486401</v>
      </c>
      <c r="T817">
        <v>79.63</v>
      </c>
      <c r="U817">
        <v>80.38</v>
      </c>
      <c r="V817" t="s">
        <v>4190</v>
      </c>
      <c r="W817">
        <v>76.734999999999999</v>
      </c>
      <c r="X817">
        <v>3932487</v>
      </c>
      <c r="Y817">
        <v>79.010000000000005</v>
      </c>
      <c r="Z817">
        <v>78.010000000000005</v>
      </c>
      <c r="AA817">
        <v>81.099999999999994</v>
      </c>
      <c r="AB817">
        <v>10</v>
      </c>
      <c r="AC817">
        <v>8</v>
      </c>
      <c r="AD817" t="s">
        <v>164</v>
      </c>
      <c r="AE817" t="s">
        <v>48</v>
      </c>
      <c r="AF817">
        <v>78.540000000000006</v>
      </c>
      <c r="AG817">
        <v>4463079</v>
      </c>
      <c r="AH817">
        <v>4032825</v>
      </c>
      <c r="AI817">
        <v>21.839995999999999</v>
      </c>
      <c r="AJ817">
        <v>0.37791996999999999</v>
      </c>
      <c r="AK817" t="s">
        <v>4191</v>
      </c>
      <c r="AL817">
        <v>-11.260002</v>
      </c>
      <c r="AM817">
        <v>-0.12388604</v>
      </c>
      <c r="AN817">
        <v>57.79</v>
      </c>
      <c r="AO817">
        <v>90.89</v>
      </c>
      <c r="AP817">
        <v>1592611200</v>
      </c>
      <c r="AQ817">
        <v>1588696200</v>
      </c>
      <c r="AR817">
        <v>1588696200</v>
      </c>
      <c r="AS817">
        <v>1588696200</v>
      </c>
      <c r="AT817">
        <v>3.6920000000000002</v>
      </c>
      <c r="AU817">
        <v>38.191845000000001</v>
      </c>
      <c r="AV817">
        <v>4.6728260000000001E-2</v>
      </c>
      <c r="AW817" t="s">
        <v>6313</v>
      </c>
      <c r="AX817">
        <v>2.085</v>
      </c>
      <c r="AY817">
        <v>839251008</v>
      </c>
      <c r="AZ817">
        <v>33.777000000000001</v>
      </c>
      <c r="BA817">
        <v>77.046289999999999</v>
      </c>
      <c r="BB817">
        <v>2.5837097</v>
      </c>
      <c r="BC817">
        <v>3.3534512000000002E-2</v>
      </c>
      <c r="BD817">
        <v>80.747100000000003</v>
      </c>
      <c r="BE817">
        <v>-1.1171036000000001</v>
      </c>
      <c r="BF817">
        <v>-1.3834597000000001E-2</v>
      </c>
      <c r="BG817">
        <v>66829553664</v>
      </c>
      <c r="BH817">
        <v>2.3575213000000002</v>
      </c>
      <c r="BI817">
        <v>15</v>
      </c>
      <c r="BJ817">
        <v>0</v>
      </c>
      <c r="BK817" t="b">
        <v>0</v>
      </c>
      <c r="BL817">
        <v>2</v>
      </c>
      <c r="BM817">
        <v>322151400000</v>
      </c>
      <c r="BN817" t="s">
        <v>3430</v>
      </c>
    </row>
    <row r="818" spans="1:66" x14ac:dyDescent="0.2">
      <c r="A818" t="s">
        <v>621</v>
      </c>
      <c r="C818" t="s">
        <v>142</v>
      </c>
      <c r="D818" t="s">
        <v>143</v>
      </c>
      <c r="E818" t="s">
        <v>162</v>
      </c>
      <c r="F818" t="b">
        <v>1</v>
      </c>
      <c r="G818" t="s">
        <v>48</v>
      </c>
      <c r="H818" t="s">
        <v>163</v>
      </c>
      <c r="I818" t="s">
        <v>780</v>
      </c>
      <c r="J818" t="s">
        <v>780</v>
      </c>
      <c r="K818" t="s">
        <v>781</v>
      </c>
      <c r="L818" t="s">
        <v>146</v>
      </c>
      <c r="M818" t="s">
        <v>147</v>
      </c>
      <c r="N818">
        <v>-14400000</v>
      </c>
      <c r="O818" t="s">
        <v>148</v>
      </c>
      <c r="P818" t="b">
        <v>0</v>
      </c>
      <c r="Q818">
        <v>2.0799941999999998</v>
      </c>
      <c r="R818">
        <v>2.4936988000000002</v>
      </c>
      <c r="S818">
        <v>1589486401</v>
      </c>
      <c r="T818">
        <v>85.49</v>
      </c>
      <c r="U818">
        <v>85.79</v>
      </c>
      <c r="V818" t="s">
        <v>3026</v>
      </c>
      <c r="W818">
        <v>79.87</v>
      </c>
      <c r="X818">
        <v>837472</v>
      </c>
      <c r="Y818">
        <v>83.41</v>
      </c>
      <c r="Z818">
        <v>84.96</v>
      </c>
      <c r="AA818">
        <v>119.43</v>
      </c>
      <c r="AB818">
        <v>9</v>
      </c>
      <c r="AC818">
        <v>18</v>
      </c>
      <c r="AD818" t="s">
        <v>164</v>
      </c>
      <c r="AE818" t="s">
        <v>48</v>
      </c>
      <c r="AF818">
        <v>81.96</v>
      </c>
      <c r="AG818">
        <v>1266033</v>
      </c>
      <c r="AH818">
        <v>724350</v>
      </c>
      <c r="AI818">
        <v>22.539997</v>
      </c>
      <c r="AJ818">
        <v>0.35806189999999999</v>
      </c>
      <c r="AK818" t="s">
        <v>782</v>
      </c>
      <c r="AL818">
        <v>-34.770004</v>
      </c>
      <c r="AM818">
        <v>-0.28912359999999998</v>
      </c>
      <c r="AN818">
        <v>62.95</v>
      </c>
      <c r="AO818">
        <v>120.26</v>
      </c>
      <c r="AP818">
        <v>1592179200</v>
      </c>
      <c r="AQ818">
        <v>1587466800</v>
      </c>
      <c r="AR818">
        <v>1594897200</v>
      </c>
      <c r="AS818">
        <v>1595257200</v>
      </c>
      <c r="AT818">
        <v>1.95</v>
      </c>
      <c r="AU818">
        <v>16.762744999999999</v>
      </c>
      <c r="AV818">
        <v>2.3378491000000001E-2</v>
      </c>
      <c r="AW818" t="s">
        <v>6313</v>
      </c>
      <c r="AX818">
        <v>5.0999999999999996</v>
      </c>
      <c r="AY818">
        <v>143947008</v>
      </c>
      <c r="AZ818">
        <v>20.707000000000001</v>
      </c>
      <c r="BA818">
        <v>87.494575999999995</v>
      </c>
      <c r="BB818">
        <v>-2.0045776000000002</v>
      </c>
      <c r="BC818">
        <v>-2.2910880000000002E-2</v>
      </c>
      <c r="BD818">
        <v>103.57717</v>
      </c>
      <c r="BE818">
        <v>-18.087173</v>
      </c>
      <c r="BF818">
        <v>-0.17462510000000001</v>
      </c>
      <c r="BG818">
        <v>12306029568</v>
      </c>
      <c r="BH818">
        <v>4.1285553000000004</v>
      </c>
      <c r="BI818">
        <v>15</v>
      </c>
      <c r="BJ818">
        <v>0</v>
      </c>
      <c r="BK818" t="b">
        <v>0</v>
      </c>
      <c r="BL818">
        <v>2</v>
      </c>
      <c r="BM818">
        <v>322151400000</v>
      </c>
      <c r="BN818" t="s">
        <v>621</v>
      </c>
    </row>
    <row r="819" spans="1:66" x14ac:dyDescent="0.2">
      <c r="A819" t="s">
        <v>3431</v>
      </c>
    </row>
    <row r="820" spans="1:66" x14ac:dyDescent="0.2">
      <c r="A820" t="s">
        <v>3432</v>
      </c>
      <c r="C820" t="s">
        <v>142</v>
      </c>
      <c r="D820" t="s">
        <v>143</v>
      </c>
      <c r="E820" t="s">
        <v>151</v>
      </c>
      <c r="F820" t="b">
        <v>0</v>
      </c>
      <c r="H820" t="s">
        <v>152</v>
      </c>
      <c r="I820" t="s">
        <v>4192</v>
      </c>
      <c r="J820" t="s">
        <v>4193</v>
      </c>
      <c r="L820" t="s">
        <v>146</v>
      </c>
      <c r="M820" t="s">
        <v>147</v>
      </c>
      <c r="N820">
        <v>-14400000</v>
      </c>
      <c r="O820" t="s">
        <v>148</v>
      </c>
      <c r="P820" t="b">
        <v>0</v>
      </c>
      <c r="S820">
        <v>1561759658</v>
      </c>
      <c r="AD820" t="s">
        <v>152</v>
      </c>
      <c r="AW820" t="s">
        <v>6313</v>
      </c>
      <c r="BI820">
        <v>15</v>
      </c>
      <c r="BJ820">
        <v>0</v>
      </c>
      <c r="BK820" t="b">
        <v>0</v>
      </c>
      <c r="BL820">
        <v>2</v>
      </c>
      <c r="BN820" t="s">
        <v>3432</v>
      </c>
    </row>
    <row r="821" spans="1:66" x14ac:dyDescent="0.2">
      <c r="A821" t="s">
        <v>3433</v>
      </c>
      <c r="C821" t="s">
        <v>142</v>
      </c>
      <c r="D821" t="s">
        <v>143</v>
      </c>
      <c r="E821" t="s">
        <v>162</v>
      </c>
      <c r="F821" t="b">
        <v>1</v>
      </c>
      <c r="G821" t="s">
        <v>48</v>
      </c>
      <c r="H821" t="s">
        <v>163</v>
      </c>
      <c r="I821" t="s">
        <v>4194</v>
      </c>
      <c r="J821" t="s">
        <v>4194</v>
      </c>
      <c r="K821" t="s">
        <v>4195</v>
      </c>
      <c r="L821" t="s">
        <v>146</v>
      </c>
      <c r="M821" t="s">
        <v>147</v>
      </c>
      <c r="N821">
        <v>-14400000</v>
      </c>
      <c r="O821" t="s">
        <v>148</v>
      </c>
      <c r="P821" t="b">
        <v>0</v>
      </c>
      <c r="Q821">
        <v>2.0400010000000002</v>
      </c>
      <c r="R821">
        <v>2.1258867000000001</v>
      </c>
      <c r="S821">
        <v>1589486401</v>
      </c>
      <c r="T821">
        <v>98</v>
      </c>
      <c r="U821">
        <v>98.09</v>
      </c>
      <c r="V821" t="s">
        <v>4196</v>
      </c>
      <c r="W821">
        <v>92.39</v>
      </c>
      <c r="X821">
        <v>1446495</v>
      </c>
      <c r="Y821">
        <v>95.96</v>
      </c>
      <c r="Z821">
        <v>92.64</v>
      </c>
      <c r="AA821">
        <v>0</v>
      </c>
      <c r="AB821">
        <v>10</v>
      </c>
      <c r="AC821">
        <v>8</v>
      </c>
      <c r="AD821" t="s">
        <v>164</v>
      </c>
      <c r="AE821" t="s">
        <v>48</v>
      </c>
      <c r="AF821">
        <v>94.7</v>
      </c>
      <c r="AG821">
        <v>1808845</v>
      </c>
      <c r="AH821">
        <v>1409725</v>
      </c>
      <c r="AI821">
        <v>26.79</v>
      </c>
      <c r="AJ821">
        <v>0.37621123000000001</v>
      </c>
      <c r="AK821" t="s">
        <v>4197</v>
      </c>
      <c r="AL821">
        <v>-37.67</v>
      </c>
      <c r="AM821">
        <v>-0.27765902999999997</v>
      </c>
      <c r="AN821">
        <v>71.209999999999994</v>
      </c>
      <c r="AO821">
        <v>135.66999999999999</v>
      </c>
      <c r="AP821">
        <v>1594771200</v>
      </c>
      <c r="AQ821">
        <v>1563971400</v>
      </c>
      <c r="AR821">
        <v>1571761800</v>
      </c>
      <c r="AS821">
        <v>1572280200</v>
      </c>
      <c r="AT821">
        <v>3.91</v>
      </c>
      <c r="AU821">
        <v>16.635546000000001</v>
      </c>
      <c r="AV821">
        <v>4.0746144999999998E-2</v>
      </c>
      <c r="AW821" t="s">
        <v>6313</v>
      </c>
      <c r="AX821">
        <v>5.891</v>
      </c>
      <c r="AY821">
        <v>192612000</v>
      </c>
      <c r="AZ821">
        <v>61.377000000000002</v>
      </c>
      <c r="BA821">
        <v>100.42143</v>
      </c>
      <c r="BB821">
        <v>-2.4214324999999999</v>
      </c>
      <c r="BC821">
        <v>-2.4112707000000001E-2</v>
      </c>
      <c r="BD821">
        <v>117.10587</v>
      </c>
      <c r="BE821">
        <v>-19.105872999999999</v>
      </c>
      <c r="BF821">
        <v>-0.16315043000000001</v>
      </c>
      <c r="BG821">
        <v>18875975680</v>
      </c>
      <c r="BH821">
        <v>1.5966893</v>
      </c>
      <c r="BI821">
        <v>15</v>
      </c>
      <c r="BJ821">
        <v>0</v>
      </c>
      <c r="BK821" t="b">
        <v>0</v>
      </c>
      <c r="BL821">
        <v>2</v>
      </c>
      <c r="BM821">
        <v>-252322200000</v>
      </c>
      <c r="BN821" t="s">
        <v>3433</v>
      </c>
    </row>
    <row r="822" spans="1:66" x14ac:dyDescent="0.2">
      <c r="A822" t="s">
        <v>3434</v>
      </c>
      <c r="C822" t="s">
        <v>142</v>
      </c>
      <c r="D822" t="s">
        <v>143</v>
      </c>
      <c r="E822" t="s">
        <v>162</v>
      </c>
      <c r="F822" t="b">
        <v>1</v>
      </c>
      <c r="G822" t="s">
        <v>48</v>
      </c>
      <c r="H822" t="s">
        <v>163</v>
      </c>
      <c r="I822" t="s">
        <v>4198</v>
      </c>
      <c r="J822" t="s">
        <v>4199</v>
      </c>
      <c r="K822" t="s">
        <v>4200</v>
      </c>
      <c r="L822" t="s">
        <v>146</v>
      </c>
      <c r="M822" t="s">
        <v>147</v>
      </c>
      <c r="N822">
        <v>-14400000</v>
      </c>
      <c r="O822" t="s">
        <v>148</v>
      </c>
      <c r="P822" t="b">
        <v>0</v>
      </c>
      <c r="Q822">
        <v>1.3550034</v>
      </c>
      <c r="R822">
        <v>1.6739804</v>
      </c>
      <c r="S822">
        <v>1589486401</v>
      </c>
      <c r="T822">
        <v>82.3</v>
      </c>
      <c r="U822">
        <v>82.39</v>
      </c>
      <c r="V822" t="s">
        <v>4201</v>
      </c>
      <c r="W822">
        <v>79.72</v>
      </c>
      <c r="X822">
        <v>3582643</v>
      </c>
      <c r="Y822">
        <v>80.944999999999993</v>
      </c>
      <c r="Z822">
        <v>82.05</v>
      </c>
      <c r="AA822">
        <v>82.7</v>
      </c>
      <c r="AB822">
        <v>8</v>
      </c>
      <c r="AC822">
        <v>18</v>
      </c>
      <c r="AD822" t="s">
        <v>164</v>
      </c>
      <c r="AE822" t="s">
        <v>48</v>
      </c>
      <c r="AF822">
        <v>80</v>
      </c>
      <c r="AG822">
        <v>4659003</v>
      </c>
      <c r="AH822">
        <v>3469912</v>
      </c>
      <c r="AI822">
        <v>20.170002</v>
      </c>
      <c r="AJ822">
        <v>0.32464189999999998</v>
      </c>
      <c r="AK822" t="s">
        <v>4202</v>
      </c>
      <c r="AL822">
        <v>-21.489998</v>
      </c>
      <c r="AM822">
        <v>-0.20705267999999999</v>
      </c>
      <c r="AN822">
        <v>62.13</v>
      </c>
      <c r="AO822">
        <v>103.79</v>
      </c>
      <c r="AP822">
        <v>1592265600</v>
      </c>
      <c r="AQ822">
        <v>1589281200</v>
      </c>
      <c r="AR822">
        <v>1596538800</v>
      </c>
      <c r="AS822">
        <v>1597071600</v>
      </c>
      <c r="AT822">
        <v>3.7450000000000001</v>
      </c>
      <c r="AU822">
        <v>16.271253999999999</v>
      </c>
      <c r="AV822">
        <v>4.6265981999999997E-2</v>
      </c>
      <c r="AW822" t="s">
        <v>6313</v>
      </c>
      <c r="AX822">
        <v>5.0579999999999998</v>
      </c>
      <c r="AY822">
        <v>734852992</v>
      </c>
      <c r="AZ822">
        <v>61.201000000000001</v>
      </c>
      <c r="BA822">
        <v>83.797139999999999</v>
      </c>
      <c r="BB822">
        <v>-1.497139</v>
      </c>
      <c r="BC822">
        <v>-1.786623E-2</v>
      </c>
      <c r="BD822">
        <v>89.498189999999994</v>
      </c>
      <c r="BE822">
        <v>-7.1981890000000002</v>
      </c>
      <c r="BF822">
        <v>-8.0428319999999998E-2</v>
      </c>
      <c r="BG822">
        <v>60478402560</v>
      </c>
      <c r="BH822">
        <v>1.3447492999999999</v>
      </c>
      <c r="BI822">
        <v>15</v>
      </c>
      <c r="BJ822">
        <v>0</v>
      </c>
      <c r="BK822" t="b">
        <v>0</v>
      </c>
      <c r="BL822">
        <v>2</v>
      </c>
      <c r="BM822">
        <v>322151400000</v>
      </c>
      <c r="BN822" t="s">
        <v>3434</v>
      </c>
    </row>
    <row r="823" spans="1:66" x14ac:dyDescent="0.2">
      <c r="A823" t="s">
        <v>3435</v>
      </c>
      <c r="C823" t="s">
        <v>142</v>
      </c>
      <c r="D823" t="s">
        <v>143</v>
      </c>
      <c r="E823" t="s">
        <v>162</v>
      </c>
      <c r="F823" t="b">
        <v>1</v>
      </c>
      <c r="G823" t="s">
        <v>48</v>
      </c>
      <c r="H823" t="s">
        <v>163</v>
      </c>
      <c r="I823" t="s">
        <v>4203</v>
      </c>
      <c r="J823" t="s">
        <v>4203</v>
      </c>
      <c r="K823" t="s">
        <v>4204</v>
      </c>
      <c r="L823" t="s">
        <v>146</v>
      </c>
      <c r="M823" t="s">
        <v>147</v>
      </c>
      <c r="N823">
        <v>-14400000</v>
      </c>
      <c r="O823" t="s">
        <v>148</v>
      </c>
      <c r="P823" t="b">
        <v>0</v>
      </c>
      <c r="Q823">
        <v>7.9999920000000002E-2</v>
      </c>
      <c r="R823">
        <v>0.26307111999999999</v>
      </c>
      <c r="S823">
        <v>1589486401</v>
      </c>
      <c r="T823">
        <v>30.49</v>
      </c>
      <c r="U823">
        <v>30.49</v>
      </c>
      <c r="V823" t="s">
        <v>6282</v>
      </c>
      <c r="W823">
        <v>28.8</v>
      </c>
      <c r="X823">
        <v>3350732</v>
      </c>
      <c r="Y823">
        <v>30.41</v>
      </c>
      <c r="Z823">
        <v>0</v>
      </c>
      <c r="AA823">
        <v>34.22</v>
      </c>
      <c r="AB823">
        <v>9</v>
      </c>
      <c r="AC823">
        <v>12</v>
      </c>
      <c r="AD823" t="s">
        <v>164</v>
      </c>
      <c r="AE823" t="s">
        <v>48</v>
      </c>
      <c r="AF823">
        <v>29.88</v>
      </c>
      <c r="AG823">
        <v>3049146</v>
      </c>
      <c r="AH823">
        <v>2480550</v>
      </c>
      <c r="AI823">
        <v>5.2999989999999997</v>
      </c>
      <c r="AJ823">
        <v>0.21040091999999999</v>
      </c>
      <c r="AK823" t="s">
        <v>4205</v>
      </c>
      <c r="AL823">
        <v>-8.3900009999999998</v>
      </c>
      <c r="AM823">
        <v>-0.21579221000000001</v>
      </c>
      <c r="AN823">
        <v>25.19</v>
      </c>
      <c r="AO823">
        <v>38.880000000000003</v>
      </c>
      <c r="AP823">
        <v>1590710400</v>
      </c>
      <c r="AQ823">
        <v>1588190962</v>
      </c>
      <c r="AR823">
        <v>1596034740</v>
      </c>
      <c r="AS823">
        <v>1596470400</v>
      </c>
      <c r="AT823">
        <v>0.92</v>
      </c>
      <c r="AU823">
        <v>27.667877000000001</v>
      </c>
      <c r="AV823">
        <v>3.0253207000000001E-2</v>
      </c>
      <c r="AW823" t="s">
        <v>6313</v>
      </c>
      <c r="AX823">
        <v>1.1020000000000001</v>
      </c>
      <c r="AY823">
        <v>368343008</v>
      </c>
      <c r="AZ823">
        <v>13.464</v>
      </c>
      <c r="BA823">
        <v>33.129429999999999</v>
      </c>
      <c r="BB823">
        <v>-2.6394289999999998</v>
      </c>
      <c r="BC823">
        <v>-7.9670229999999995E-2</v>
      </c>
      <c r="BD823">
        <v>34.219709999999999</v>
      </c>
      <c r="BE823">
        <v>-3.7297115000000001</v>
      </c>
      <c r="BF823">
        <v>-0.10899307599999999</v>
      </c>
      <c r="BG823">
        <v>11230778368</v>
      </c>
      <c r="BH823">
        <v>2.2645574000000002</v>
      </c>
      <c r="BI823">
        <v>15</v>
      </c>
      <c r="BJ823">
        <v>0</v>
      </c>
      <c r="BK823" t="b">
        <v>0</v>
      </c>
      <c r="BL823">
        <v>2</v>
      </c>
      <c r="BM823">
        <v>508084200000</v>
      </c>
      <c r="BN823" t="s">
        <v>3435</v>
      </c>
    </row>
    <row r="824" spans="1:66" x14ac:dyDescent="0.2">
      <c r="A824" t="s">
        <v>3436</v>
      </c>
      <c r="C824" t="s">
        <v>142</v>
      </c>
      <c r="D824" t="s">
        <v>143</v>
      </c>
      <c r="E824" t="s">
        <v>162</v>
      </c>
      <c r="F824" t="b">
        <v>1</v>
      </c>
      <c r="G824" t="s">
        <v>48</v>
      </c>
      <c r="H824" t="s">
        <v>163</v>
      </c>
      <c r="I824" t="s">
        <v>4206</v>
      </c>
      <c r="J824" t="s">
        <v>4206</v>
      </c>
      <c r="K824" t="s">
        <v>4207</v>
      </c>
      <c r="L824" t="s">
        <v>146</v>
      </c>
      <c r="M824" t="s">
        <v>147</v>
      </c>
      <c r="N824">
        <v>-14400000</v>
      </c>
      <c r="O824" t="s">
        <v>148</v>
      </c>
      <c r="P824" t="b">
        <v>0</v>
      </c>
      <c r="Q824">
        <v>0.48999977</v>
      </c>
      <c r="R824">
        <v>3.3424268000000001</v>
      </c>
      <c r="S824">
        <v>1589486401</v>
      </c>
      <c r="T824">
        <v>15.15</v>
      </c>
      <c r="U824">
        <v>15.22</v>
      </c>
      <c r="V824" t="s">
        <v>4208</v>
      </c>
      <c r="W824">
        <v>13.65</v>
      </c>
      <c r="X824">
        <v>2807972</v>
      </c>
      <c r="Y824">
        <v>14.66</v>
      </c>
      <c r="Z824">
        <v>14.94</v>
      </c>
      <c r="AA824">
        <v>17.100000000000001</v>
      </c>
      <c r="AB824">
        <v>18</v>
      </c>
      <c r="AC824">
        <v>13</v>
      </c>
      <c r="AD824" t="s">
        <v>164</v>
      </c>
      <c r="AE824" t="s">
        <v>48</v>
      </c>
      <c r="AF824">
        <v>14.21</v>
      </c>
      <c r="AG824">
        <v>5435514</v>
      </c>
      <c r="AH824">
        <v>3304237</v>
      </c>
      <c r="AI824">
        <v>7.2499995000000004</v>
      </c>
      <c r="AJ824">
        <v>0.91772145000000005</v>
      </c>
      <c r="AK824" t="s">
        <v>4209</v>
      </c>
      <c r="AL824">
        <v>-43.059998</v>
      </c>
      <c r="AM824">
        <v>-0.73973540000000004</v>
      </c>
      <c r="AN824">
        <v>7.9</v>
      </c>
      <c r="AO824">
        <v>58.21</v>
      </c>
      <c r="AP824">
        <v>1586822400</v>
      </c>
      <c r="AQ824">
        <v>1590710400</v>
      </c>
      <c r="AR824">
        <v>1590710400</v>
      </c>
      <c r="AS824">
        <v>1590710400</v>
      </c>
      <c r="AT824">
        <v>0.84</v>
      </c>
      <c r="AV824">
        <v>5.7298771999999998E-2</v>
      </c>
      <c r="AW824" t="s">
        <v>6313</v>
      </c>
      <c r="AX824">
        <v>-6.0979999999999999</v>
      </c>
      <c r="AY824">
        <v>253720992</v>
      </c>
      <c r="AZ824">
        <v>34.517000000000003</v>
      </c>
      <c r="BA824">
        <v>15.353999999999999</v>
      </c>
      <c r="BB824">
        <v>-0.20400046999999999</v>
      </c>
      <c r="BC824">
        <v>-1.328647E-2</v>
      </c>
      <c r="BD824">
        <v>26.706232</v>
      </c>
      <c r="BE824">
        <v>-11.556232</v>
      </c>
      <c r="BF824">
        <v>-0.43271670000000001</v>
      </c>
      <c r="BG824">
        <v>3843873024</v>
      </c>
      <c r="BH824">
        <v>0.43891417999999999</v>
      </c>
      <c r="BI824">
        <v>15</v>
      </c>
      <c r="BJ824">
        <v>0</v>
      </c>
      <c r="BK824" t="b">
        <v>0</v>
      </c>
      <c r="BL824">
        <v>2</v>
      </c>
      <c r="BM824">
        <v>378657000000</v>
      </c>
      <c r="BN824" t="s">
        <v>3436</v>
      </c>
    </row>
    <row r="825" spans="1:66" x14ac:dyDescent="0.2">
      <c r="A825" t="s">
        <v>3437</v>
      </c>
      <c r="C825" t="s">
        <v>142</v>
      </c>
      <c r="D825" t="s">
        <v>143</v>
      </c>
      <c r="E825" t="s">
        <v>162</v>
      </c>
      <c r="F825" t="b">
        <v>1</v>
      </c>
      <c r="G825" t="s">
        <v>48</v>
      </c>
      <c r="H825" t="s">
        <v>145</v>
      </c>
      <c r="I825" t="s">
        <v>4210</v>
      </c>
      <c r="J825" t="s">
        <v>4210</v>
      </c>
      <c r="K825" t="s">
        <v>4211</v>
      </c>
      <c r="L825" t="s">
        <v>146</v>
      </c>
      <c r="M825" t="s">
        <v>147</v>
      </c>
      <c r="N825">
        <v>-14400000</v>
      </c>
      <c r="O825" t="s">
        <v>148</v>
      </c>
      <c r="P825" t="b">
        <v>0</v>
      </c>
      <c r="Q825">
        <v>0.90999985000000005</v>
      </c>
      <c r="R825">
        <v>2.4016888000000001</v>
      </c>
      <c r="S825">
        <v>1589486402</v>
      </c>
      <c r="T825">
        <v>38.799999999999997</v>
      </c>
      <c r="U825">
        <v>38.92</v>
      </c>
      <c r="V825" t="s">
        <v>4212</v>
      </c>
      <c r="W825">
        <v>36.42</v>
      </c>
      <c r="X825">
        <v>1872302</v>
      </c>
      <c r="Y825">
        <v>37.89</v>
      </c>
      <c r="Z825">
        <v>31.5</v>
      </c>
      <c r="AA825">
        <v>0</v>
      </c>
      <c r="AB825">
        <v>10</v>
      </c>
      <c r="AC825">
        <v>8</v>
      </c>
      <c r="AD825" t="s">
        <v>149</v>
      </c>
      <c r="AE825" t="s">
        <v>48</v>
      </c>
      <c r="AF825">
        <v>37.03</v>
      </c>
      <c r="AG825">
        <v>6352948</v>
      </c>
      <c r="AH825">
        <v>2675737</v>
      </c>
      <c r="AI825">
        <v>13.039999</v>
      </c>
      <c r="AJ825">
        <v>0.50621115999999999</v>
      </c>
      <c r="AK825" t="s">
        <v>4213</v>
      </c>
      <c r="AL825">
        <v>-18.5</v>
      </c>
      <c r="AM825">
        <v>-0.32286215000000001</v>
      </c>
      <c r="AN825">
        <v>25.76</v>
      </c>
      <c r="AO825">
        <v>57.3</v>
      </c>
      <c r="AP825">
        <v>1589846400</v>
      </c>
      <c r="AQ825">
        <v>1587672300</v>
      </c>
      <c r="AR825">
        <v>1594911540</v>
      </c>
      <c r="AS825">
        <v>1595260800</v>
      </c>
      <c r="AT825">
        <v>0.56000000000000005</v>
      </c>
      <c r="AU825">
        <v>11.146222</v>
      </c>
      <c r="AV825">
        <v>1.4779624999999999E-2</v>
      </c>
      <c r="AW825" t="s">
        <v>6313</v>
      </c>
      <c r="AX825">
        <v>3.4809999999999999</v>
      </c>
      <c r="AY825">
        <v>221046000</v>
      </c>
      <c r="AZ825">
        <v>26.606000000000002</v>
      </c>
      <c r="BA825">
        <v>38.438000000000002</v>
      </c>
      <c r="BB825">
        <v>0.36199949999999997</v>
      </c>
      <c r="BC825">
        <v>9.4177510000000002E-3</v>
      </c>
      <c r="BD825">
        <v>42.200870000000002</v>
      </c>
      <c r="BE825">
        <v>-3.4008712999999999</v>
      </c>
      <c r="BF825">
        <v>-8.0587710000000007E-2</v>
      </c>
      <c r="BG825">
        <v>8576584704</v>
      </c>
      <c r="BH825">
        <v>1.4583176</v>
      </c>
      <c r="BI825">
        <v>15</v>
      </c>
      <c r="BJ825">
        <v>0</v>
      </c>
      <c r="BK825" t="b">
        <v>0</v>
      </c>
      <c r="BL825">
        <v>2</v>
      </c>
      <c r="BM825">
        <v>840202200000</v>
      </c>
      <c r="BN825" t="s">
        <v>3437</v>
      </c>
    </row>
    <row r="826" spans="1:66" x14ac:dyDescent="0.2">
      <c r="A826" t="s">
        <v>3438</v>
      </c>
      <c r="C826" t="s">
        <v>142</v>
      </c>
      <c r="D826" t="s">
        <v>143</v>
      </c>
      <c r="E826" t="s">
        <v>162</v>
      </c>
      <c r="F826" t="b">
        <v>1</v>
      </c>
      <c r="G826" t="s">
        <v>48</v>
      </c>
      <c r="H826" t="s">
        <v>163</v>
      </c>
      <c r="I826" t="s">
        <v>4214</v>
      </c>
      <c r="J826" t="s">
        <v>4214</v>
      </c>
      <c r="K826" t="s">
        <v>4215</v>
      </c>
      <c r="L826" t="s">
        <v>146</v>
      </c>
      <c r="M826" t="s">
        <v>147</v>
      </c>
      <c r="N826">
        <v>-14400000</v>
      </c>
      <c r="O826" t="s">
        <v>148</v>
      </c>
      <c r="P826" t="b">
        <v>0</v>
      </c>
      <c r="Q826">
        <v>0.42000198</v>
      </c>
      <c r="R826">
        <v>0.70234450000000004</v>
      </c>
      <c r="S826">
        <v>1589486401</v>
      </c>
      <c r="T826">
        <v>60.22</v>
      </c>
      <c r="U826">
        <v>60.26</v>
      </c>
      <c r="V826" t="s">
        <v>6604</v>
      </c>
      <c r="W826">
        <v>57.3</v>
      </c>
      <c r="X826">
        <v>1387784</v>
      </c>
      <c r="Y826">
        <v>59.8</v>
      </c>
      <c r="Z826">
        <v>48.2</v>
      </c>
      <c r="AA826">
        <v>60.13</v>
      </c>
      <c r="AB826">
        <v>8</v>
      </c>
      <c r="AC826">
        <v>8</v>
      </c>
      <c r="AD826" t="s">
        <v>164</v>
      </c>
      <c r="AE826" t="s">
        <v>48</v>
      </c>
      <c r="AF826">
        <v>57.92</v>
      </c>
      <c r="AG826">
        <v>1665816</v>
      </c>
      <c r="AH826">
        <v>1246087</v>
      </c>
      <c r="AI826">
        <v>25.780003000000001</v>
      </c>
      <c r="AJ826">
        <v>0.74854830000000006</v>
      </c>
      <c r="AK826" t="s">
        <v>4216</v>
      </c>
      <c r="AL826">
        <v>-23.769997</v>
      </c>
      <c r="AM826">
        <v>-0.28300986</v>
      </c>
      <c r="AN826">
        <v>34.44</v>
      </c>
      <c r="AO826">
        <v>83.99</v>
      </c>
      <c r="AP826">
        <v>1594339200</v>
      </c>
      <c r="AQ826">
        <v>1588280110</v>
      </c>
      <c r="AR826">
        <v>1595516340</v>
      </c>
      <c r="AS826">
        <v>1595865600</v>
      </c>
      <c r="AT826">
        <v>2.56</v>
      </c>
      <c r="AU826">
        <v>10.251958</v>
      </c>
      <c r="AV826">
        <v>4.2809363000000003E-2</v>
      </c>
      <c r="AW826" t="s">
        <v>6313</v>
      </c>
      <c r="AX826">
        <v>5.8739999999999997</v>
      </c>
      <c r="AY826">
        <v>135894000</v>
      </c>
      <c r="AZ826">
        <v>43.826999999999998</v>
      </c>
      <c r="BA826">
        <v>55.472859999999997</v>
      </c>
      <c r="BB826">
        <v>4.7471430000000003</v>
      </c>
      <c r="BC826">
        <v>8.5575949999999998E-2</v>
      </c>
      <c r="BD826">
        <v>67.271010000000004</v>
      </c>
      <c r="BE826">
        <v>-7.0510099999999998</v>
      </c>
      <c r="BF826">
        <v>-0.104814984</v>
      </c>
      <c r="BG826">
        <v>8183536640</v>
      </c>
      <c r="BH826">
        <v>1.3740387999999999</v>
      </c>
      <c r="BI826">
        <v>15</v>
      </c>
      <c r="BJ826">
        <v>0</v>
      </c>
      <c r="BK826" t="b">
        <v>0</v>
      </c>
      <c r="BL826">
        <v>2</v>
      </c>
      <c r="BM826">
        <v>755879400000</v>
      </c>
      <c r="BN826" t="s">
        <v>3438</v>
      </c>
    </row>
    <row r="827" spans="1:66" x14ac:dyDescent="0.2">
      <c r="A827" t="s">
        <v>3439</v>
      </c>
      <c r="C827" t="s">
        <v>142</v>
      </c>
      <c r="D827" t="s">
        <v>143</v>
      </c>
      <c r="E827" t="s">
        <v>162</v>
      </c>
      <c r="F827" t="b">
        <v>1</v>
      </c>
      <c r="G827" t="s">
        <v>48</v>
      </c>
      <c r="H827" t="s">
        <v>163</v>
      </c>
      <c r="I827" t="s">
        <v>4217</v>
      </c>
      <c r="J827" t="s">
        <v>4218</v>
      </c>
      <c r="K827" t="s">
        <v>4219</v>
      </c>
      <c r="L827" t="s">
        <v>146</v>
      </c>
      <c r="M827" t="s">
        <v>147</v>
      </c>
      <c r="N827">
        <v>-14400000</v>
      </c>
      <c r="O827" t="s">
        <v>148</v>
      </c>
      <c r="P827" t="b">
        <v>0</v>
      </c>
      <c r="Q827">
        <v>1.0400008999999999</v>
      </c>
      <c r="R827">
        <v>1.40788</v>
      </c>
      <c r="S827">
        <v>1589486401</v>
      </c>
      <c r="T827">
        <v>74.91</v>
      </c>
      <c r="U827">
        <v>74.989999999999995</v>
      </c>
      <c r="V827" t="s">
        <v>4220</v>
      </c>
      <c r="W827">
        <v>70.540000000000006</v>
      </c>
      <c r="X827">
        <v>2667723</v>
      </c>
      <c r="Y827">
        <v>73.87</v>
      </c>
      <c r="Z827">
        <v>74.45</v>
      </c>
      <c r="AA827">
        <v>77.8</v>
      </c>
      <c r="AB827">
        <v>10</v>
      </c>
      <c r="AC827">
        <v>10</v>
      </c>
      <c r="AD827" t="s">
        <v>164</v>
      </c>
      <c r="AE827" t="s">
        <v>48</v>
      </c>
      <c r="AF827">
        <v>71.91</v>
      </c>
      <c r="AG827">
        <v>3520962</v>
      </c>
      <c r="AH827">
        <v>2089200</v>
      </c>
      <c r="AI827">
        <v>18.490005</v>
      </c>
      <c r="AJ827">
        <v>0.32772076</v>
      </c>
      <c r="AK827" t="s">
        <v>4221</v>
      </c>
      <c r="AL827">
        <v>-30.869994999999999</v>
      </c>
      <c r="AM827">
        <v>-0.29183206</v>
      </c>
      <c r="AN827">
        <v>56.42</v>
      </c>
      <c r="AO827">
        <v>105.78</v>
      </c>
      <c r="AP827">
        <v>1590710400</v>
      </c>
      <c r="AQ827">
        <v>1588242600</v>
      </c>
      <c r="AR827">
        <v>1595953800</v>
      </c>
      <c r="AS827">
        <v>1596472200</v>
      </c>
      <c r="AT827">
        <v>2.86</v>
      </c>
      <c r="AU827">
        <v>14.702650999999999</v>
      </c>
      <c r="AV827">
        <v>3.8716662999999998E-2</v>
      </c>
      <c r="AW827" t="s">
        <v>6313</v>
      </c>
      <c r="AX827">
        <v>5.0949999999999998</v>
      </c>
      <c r="AY827">
        <v>400000000</v>
      </c>
      <c r="AZ827">
        <v>35.612000000000002</v>
      </c>
      <c r="BA827">
        <v>78.494</v>
      </c>
      <c r="BB827">
        <v>-3.5839995999999998</v>
      </c>
      <c r="BC827">
        <v>-4.5659535000000001E-2</v>
      </c>
      <c r="BD827">
        <v>88.878839999999997</v>
      </c>
      <c r="BE827">
        <v>-13.968833999999999</v>
      </c>
      <c r="BF827">
        <v>-0.15716715000000001</v>
      </c>
      <c r="BG827">
        <v>29964001280</v>
      </c>
      <c r="BH827">
        <v>2.1035046999999998</v>
      </c>
      <c r="BI827">
        <v>15</v>
      </c>
      <c r="BJ827">
        <v>0</v>
      </c>
      <c r="BK827" t="b">
        <v>0</v>
      </c>
      <c r="BL827">
        <v>2</v>
      </c>
      <c r="BM827">
        <v>76253400000</v>
      </c>
      <c r="BN827" t="s">
        <v>3439</v>
      </c>
    </row>
    <row r="828" spans="1:66" x14ac:dyDescent="0.2">
      <c r="A828" t="s">
        <v>3440</v>
      </c>
      <c r="C828" t="s">
        <v>142</v>
      </c>
      <c r="D828" t="s">
        <v>143</v>
      </c>
      <c r="E828" t="s">
        <v>162</v>
      </c>
      <c r="F828" t="b">
        <v>1</v>
      </c>
      <c r="G828" t="s">
        <v>48</v>
      </c>
      <c r="H828" t="s">
        <v>145</v>
      </c>
      <c r="I828" t="s">
        <v>4222</v>
      </c>
      <c r="J828" t="s">
        <v>4222</v>
      </c>
      <c r="K828" t="s">
        <v>4223</v>
      </c>
      <c r="L828" t="s">
        <v>146</v>
      </c>
      <c r="M828" t="s">
        <v>147</v>
      </c>
      <c r="N828">
        <v>-14400000</v>
      </c>
      <c r="O828" t="s">
        <v>148</v>
      </c>
      <c r="P828" t="b">
        <v>0</v>
      </c>
      <c r="Q828">
        <v>0.45499802</v>
      </c>
      <c r="R828">
        <v>1.0942712999999999</v>
      </c>
      <c r="S828">
        <v>1589486402</v>
      </c>
      <c r="T828">
        <v>42.034999999999997</v>
      </c>
      <c r="U828">
        <v>42.08</v>
      </c>
      <c r="V828" t="s">
        <v>6283</v>
      </c>
      <c r="W828">
        <v>40.81</v>
      </c>
      <c r="X828">
        <v>10983339</v>
      </c>
      <c r="Y828">
        <v>41.58</v>
      </c>
      <c r="Z828">
        <v>0</v>
      </c>
      <c r="AA828">
        <v>42.5</v>
      </c>
      <c r="AB828">
        <v>31</v>
      </c>
      <c r="AC828">
        <v>29</v>
      </c>
      <c r="AD828" t="s">
        <v>149</v>
      </c>
      <c r="AE828" t="s">
        <v>48</v>
      </c>
      <c r="AF828">
        <v>41.31</v>
      </c>
      <c r="AG828">
        <v>14413666</v>
      </c>
      <c r="AH828">
        <v>11307750</v>
      </c>
      <c r="AI828">
        <v>16.015000000000001</v>
      </c>
      <c r="AJ828">
        <v>0.61548804999999995</v>
      </c>
      <c r="AK828" t="s">
        <v>4224</v>
      </c>
      <c r="AL828">
        <v>-0.82500076</v>
      </c>
      <c r="AM828">
        <v>-1.9248734999999999E-2</v>
      </c>
      <c r="AN828">
        <v>26.02</v>
      </c>
      <c r="AO828">
        <v>42.86</v>
      </c>
      <c r="AP828">
        <v>1592524800</v>
      </c>
      <c r="AQ828">
        <v>1588191305</v>
      </c>
      <c r="AR828">
        <v>1594825140</v>
      </c>
      <c r="AS828">
        <v>1595260800</v>
      </c>
      <c r="AT828">
        <v>0.57999999999999996</v>
      </c>
      <c r="AU828">
        <v>7.3436409999999999</v>
      </c>
      <c r="AV828">
        <v>1.3949013E-2</v>
      </c>
      <c r="AW828" t="s">
        <v>6313</v>
      </c>
      <c r="AX828">
        <v>5.7240000000000002</v>
      </c>
      <c r="AY828">
        <v>700852992</v>
      </c>
      <c r="AZ828">
        <v>3.0179999999999998</v>
      </c>
      <c r="BA828">
        <v>36.569426999999997</v>
      </c>
      <c r="BB828">
        <v>5.4655724000000001</v>
      </c>
      <c r="BC828">
        <v>0.14945742000000001</v>
      </c>
      <c r="BD828">
        <v>35.587389999999999</v>
      </c>
      <c r="BE828">
        <v>6.4476089999999999</v>
      </c>
      <c r="BF828">
        <v>0.18117678000000001</v>
      </c>
      <c r="BG828">
        <v>29460355072</v>
      </c>
      <c r="BH828">
        <v>13.928099</v>
      </c>
      <c r="BI828">
        <v>15</v>
      </c>
      <c r="BJ828">
        <v>0</v>
      </c>
      <c r="BK828" t="b">
        <v>0</v>
      </c>
      <c r="BL828">
        <v>2</v>
      </c>
      <c r="BM828">
        <v>906643800000</v>
      </c>
      <c r="BN828" t="s">
        <v>3440</v>
      </c>
    </row>
    <row r="829" spans="1:66" x14ac:dyDescent="0.2">
      <c r="A829" t="s">
        <v>622</v>
      </c>
      <c r="C829" t="s">
        <v>142</v>
      </c>
      <c r="D829" t="s">
        <v>143</v>
      </c>
      <c r="E829" t="s">
        <v>162</v>
      </c>
      <c r="F829" t="b">
        <v>1</v>
      </c>
      <c r="G829" t="s">
        <v>48</v>
      </c>
      <c r="H829" t="s">
        <v>163</v>
      </c>
      <c r="I829" t="s">
        <v>783</v>
      </c>
      <c r="J829" t="s">
        <v>783</v>
      </c>
      <c r="K829" t="s">
        <v>784</v>
      </c>
      <c r="L829" t="s">
        <v>146</v>
      </c>
      <c r="M829" t="s">
        <v>147</v>
      </c>
      <c r="N829">
        <v>-14400000</v>
      </c>
      <c r="O829" t="s">
        <v>148</v>
      </c>
      <c r="P829" t="b">
        <v>0</v>
      </c>
      <c r="Q829">
        <v>0.47000122</v>
      </c>
      <c r="R829">
        <v>0.24483055000000001</v>
      </c>
      <c r="S829">
        <v>1589486401</v>
      </c>
      <c r="T829">
        <v>192.44</v>
      </c>
      <c r="U829">
        <v>192.65</v>
      </c>
      <c r="V829" t="s">
        <v>3027</v>
      </c>
      <c r="W829">
        <v>186.23</v>
      </c>
      <c r="X829">
        <v>1654306</v>
      </c>
      <c r="Y829">
        <v>191.97</v>
      </c>
      <c r="Z829">
        <v>188.76</v>
      </c>
      <c r="AA829">
        <v>201.63</v>
      </c>
      <c r="AB829">
        <v>12</v>
      </c>
      <c r="AC829">
        <v>10</v>
      </c>
      <c r="AD829" t="s">
        <v>164</v>
      </c>
      <c r="AE829" t="s">
        <v>48</v>
      </c>
      <c r="AF829">
        <v>189.7</v>
      </c>
      <c r="AG829">
        <v>1803022</v>
      </c>
      <c r="AH829">
        <v>1204875</v>
      </c>
      <c r="AI829">
        <v>67.840003999999993</v>
      </c>
      <c r="AJ829">
        <v>0.54446229999999995</v>
      </c>
      <c r="AK829" t="s">
        <v>785</v>
      </c>
      <c r="AL829">
        <v>-18.800003</v>
      </c>
      <c r="AM829">
        <v>-8.8998309999999997E-2</v>
      </c>
      <c r="AN829">
        <v>124.6</v>
      </c>
      <c r="AO829">
        <v>211.24</v>
      </c>
      <c r="AP829">
        <v>1594771200</v>
      </c>
      <c r="AQ829">
        <v>1588077000</v>
      </c>
      <c r="AR829">
        <v>1595953800</v>
      </c>
      <c r="AS829">
        <v>1596472200</v>
      </c>
      <c r="AT829">
        <v>1.86</v>
      </c>
      <c r="AU829">
        <v>36.378070000000001</v>
      </c>
      <c r="AV829">
        <v>9.6890134999999995E-3</v>
      </c>
      <c r="AW829" t="s">
        <v>6313</v>
      </c>
      <c r="AX829">
        <v>5.29</v>
      </c>
      <c r="AY829">
        <v>289166016</v>
      </c>
      <c r="AZ829">
        <v>30.547000000000001</v>
      </c>
      <c r="BA829">
        <v>177.56172000000001</v>
      </c>
      <c r="BB829">
        <v>14.878280999999999</v>
      </c>
      <c r="BC829">
        <v>8.3792165000000002E-2</v>
      </c>
      <c r="BD829">
        <v>186.37152</v>
      </c>
      <c r="BE829">
        <v>6.0684813999999996</v>
      </c>
      <c r="BF829">
        <v>3.2561205000000003E-2</v>
      </c>
      <c r="BG829">
        <v>55654031360</v>
      </c>
      <c r="BH829">
        <v>6.2998003999999996</v>
      </c>
      <c r="BI829">
        <v>15</v>
      </c>
      <c r="BJ829">
        <v>0</v>
      </c>
      <c r="BK829" t="b">
        <v>0</v>
      </c>
      <c r="BL829">
        <v>2</v>
      </c>
      <c r="BM829">
        <v>99153000000</v>
      </c>
      <c r="BN829" t="s">
        <v>622</v>
      </c>
    </row>
    <row r="830" spans="1:66" x14ac:dyDescent="0.2">
      <c r="A830" t="s">
        <v>3441</v>
      </c>
      <c r="C830" t="s">
        <v>142</v>
      </c>
      <c r="D830" t="s">
        <v>143</v>
      </c>
      <c r="E830" t="s">
        <v>162</v>
      </c>
      <c r="F830" t="b">
        <v>1</v>
      </c>
      <c r="G830" t="s">
        <v>48</v>
      </c>
      <c r="H830" t="s">
        <v>163</v>
      </c>
      <c r="I830" t="s">
        <v>4225</v>
      </c>
      <c r="J830" t="s">
        <v>4225</v>
      </c>
      <c r="K830" t="s">
        <v>4226</v>
      </c>
      <c r="L830" t="s">
        <v>146</v>
      </c>
      <c r="M830" t="s">
        <v>147</v>
      </c>
      <c r="N830">
        <v>-14400000</v>
      </c>
      <c r="O830" t="s">
        <v>148</v>
      </c>
      <c r="P830" t="b">
        <v>0</v>
      </c>
      <c r="Q830">
        <v>0.11000061</v>
      </c>
      <c r="R830">
        <v>0.19160531</v>
      </c>
      <c r="S830">
        <v>1589486401</v>
      </c>
      <c r="T830">
        <v>57.52</v>
      </c>
      <c r="U830">
        <v>57.66</v>
      </c>
      <c r="V830" t="s">
        <v>6605</v>
      </c>
      <c r="W830">
        <v>55.35</v>
      </c>
      <c r="X830">
        <v>2447449</v>
      </c>
      <c r="Y830">
        <v>57.41</v>
      </c>
      <c r="Z830">
        <v>57.54</v>
      </c>
      <c r="AA830">
        <v>57.55</v>
      </c>
      <c r="AB830">
        <v>8</v>
      </c>
      <c r="AC830">
        <v>14</v>
      </c>
      <c r="AD830" t="s">
        <v>164</v>
      </c>
      <c r="AE830" t="s">
        <v>48</v>
      </c>
      <c r="AF830">
        <v>56.41</v>
      </c>
      <c r="AG830">
        <v>2855491</v>
      </c>
      <c r="AH830">
        <v>2187025</v>
      </c>
      <c r="AI830">
        <v>13.889999</v>
      </c>
      <c r="AJ830">
        <v>0.3183589</v>
      </c>
      <c r="AK830" t="s">
        <v>4227</v>
      </c>
      <c r="AL830">
        <v>-21.41</v>
      </c>
      <c r="AM830">
        <v>-0.27125302000000001</v>
      </c>
      <c r="AN830">
        <v>43.63</v>
      </c>
      <c r="AO830">
        <v>78.930000000000007</v>
      </c>
      <c r="AP830">
        <v>1588204800</v>
      </c>
      <c r="AQ830">
        <v>1588277100</v>
      </c>
      <c r="AR830">
        <v>1595516340</v>
      </c>
      <c r="AS830">
        <v>1595865600</v>
      </c>
      <c r="AT830">
        <v>2.5</v>
      </c>
      <c r="AU830">
        <v>16.937574000000001</v>
      </c>
      <c r="AV830">
        <v>4.3546420000000002E-2</v>
      </c>
      <c r="AW830" t="s">
        <v>6313</v>
      </c>
      <c r="AX830">
        <v>3.3959999999999999</v>
      </c>
      <c r="AY830">
        <v>363760000</v>
      </c>
      <c r="AZ830">
        <v>36.731000000000002</v>
      </c>
      <c r="BA830">
        <v>57.122284000000001</v>
      </c>
      <c r="BB830">
        <v>0.39771652000000002</v>
      </c>
      <c r="BC830">
        <v>6.9625457000000003E-3</v>
      </c>
      <c r="BD830">
        <v>66.876884000000004</v>
      </c>
      <c r="BE830">
        <v>-9.3568840000000009</v>
      </c>
      <c r="BF830">
        <v>-0.13991207999999999</v>
      </c>
      <c r="BG830">
        <v>20923475968</v>
      </c>
      <c r="BH830">
        <v>1.5659797</v>
      </c>
      <c r="BI830">
        <v>15</v>
      </c>
      <c r="BJ830">
        <v>0</v>
      </c>
      <c r="BK830" t="b">
        <v>0</v>
      </c>
      <c r="BL830">
        <v>2</v>
      </c>
      <c r="BM830">
        <v>105283800000</v>
      </c>
      <c r="BN830" t="s">
        <v>3441</v>
      </c>
    </row>
    <row r="831" spans="1:66" x14ac:dyDescent="0.2">
      <c r="A831" t="s">
        <v>3442</v>
      </c>
      <c r="C831" t="s">
        <v>142</v>
      </c>
      <c r="D831" t="s">
        <v>143</v>
      </c>
      <c r="E831" t="s">
        <v>162</v>
      </c>
      <c r="F831" t="b">
        <v>1</v>
      </c>
      <c r="G831" t="s">
        <v>48</v>
      </c>
      <c r="H831" t="s">
        <v>163</v>
      </c>
      <c r="I831" t="s">
        <v>4228</v>
      </c>
      <c r="J831" t="s">
        <v>4229</v>
      </c>
      <c r="K831" t="s">
        <v>4230</v>
      </c>
      <c r="L831" t="s">
        <v>146</v>
      </c>
      <c r="M831" t="s">
        <v>147</v>
      </c>
      <c r="N831">
        <v>-14400000</v>
      </c>
      <c r="O831" t="s">
        <v>148</v>
      </c>
      <c r="P831" t="b">
        <v>0</v>
      </c>
      <c r="Q831">
        <v>3.3399963000000001</v>
      </c>
      <c r="R831">
        <v>1.5599441999999999</v>
      </c>
      <c r="S831">
        <v>1589486401</v>
      </c>
      <c r="T831">
        <v>217.45</v>
      </c>
      <c r="U831">
        <v>217.58</v>
      </c>
      <c r="V831" t="s">
        <v>6284</v>
      </c>
      <c r="W831">
        <v>209</v>
      </c>
      <c r="X831">
        <v>782214</v>
      </c>
      <c r="Y831">
        <v>214.11</v>
      </c>
      <c r="Z831">
        <v>216.27</v>
      </c>
      <c r="AA831">
        <v>300</v>
      </c>
      <c r="AB831">
        <v>18</v>
      </c>
      <c r="AC831">
        <v>8</v>
      </c>
      <c r="AD831" t="s">
        <v>164</v>
      </c>
      <c r="AE831" t="s">
        <v>48</v>
      </c>
      <c r="AF831">
        <v>212.69</v>
      </c>
      <c r="AG831">
        <v>1682662</v>
      </c>
      <c r="AH831">
        <v>1013887</v>
      </c>
      <c r="AI831">
        <v>62.929993000000003</v>
      </c>
      <c r="AJ831">
        <v>0.40726113000000003</v>
      </c>
      <c r="AK831" t="s">
        <v>4231</v>
      </c>
      <c r="AL831">
        <v>-30.190002</v>
      </c>
      <c r="AM831">
        <v>-0.12191085</v>
      </c>
      <c r="AN831">
        <v>154.52000000000001</v>
      </c>
      <c r="AO831">
        <v>247.64</v>
      </c>
      <c r="AQ831">
        <v>1587672906</v>
      </c>
      <c r="AR831">
        <v>1595343540</v>
      </c>
      <c r="AS831">
        <v>1595865600</v>
      </c>
      <c r="AU831">
        <v>41.657089999999997</v>
      </c>
      <c r="AW831" t="s">
        <v>6313</v>
      </c>
      <c r="AX831">
        <v>5.22</v>
      </c>
      <c r="AY831">
        <v>212000000</v>
      </c>
      <c r="AZ831">
        <v>18.891999999999999</v>
      </c>
      <c r="BA831">
        <v>210.03113999999999</v>
      </c>
      <c r="BB831">
        <v>7.4188537999999999</v>
      </c>
      <c r="BC831">
        <v>3.5322635999999998E-2</v>
      </c>
      <c r="BD831">
        <v>222.47949</v>
      </c>
      <c r="BE831">
        <v>-5.0294952000000004</v>
      </c>
      <c r="BF831">
        <v>-2.2606556999999999E-2</v>
      </c>
      <c r="BG831">
        <v>46099398656</v>
      </c>
      <c r="BH831">
        <v>11.510161999999999</v>
      </c>
      <c r="BI831">
        <v>15</v>
      </c>
      <c r="BJ831">
        <v>0</v>
      </c>
      <c r="BK831" t="b">
        <v>0</v>
      </c>
      <c r="BL831">
        <v>2</v>
      </c>
      <c r="BM831">
        <v>954167400000</v>
      </c>
      <c r="BN831" t="s">
        <v>3442</v>
      </c>
    </row>
    <row r="832" spans="1:66" x14ac:dyDescent="0.2">
      <c r="A832" t="s">
        <v>3443</v>
      </c>
      <c r="C832" t="s">
        <v>142</v>
      </c>
      <c r="D832" t="s">
        <v>143</v>
      </c>
      <c r="E832" t="s">
        <v>162</v>
      </c>
      <c r="F832" t="b">
        <v>1</v>
      </c>
      <c r="G832" t="s">
        <v>48</v>
      </c>
      <c r="H832" t="s">
        <v>145</v>
      </c>
      <c r="I832" t="s">
        <v>4232</v>
      </c>
      <c r="J832" t="s">
        <v>4232</v>
      </c>
      <c r="K832" t="s">
        <v>4233</v>
      </c>
      <c r="L832" t="s">
        <v>146</v>
      </c>
      <c r="M832" t="s">
        <v>147</v>
      </c>
      <c r="N832">
        <v>-14400000</v>
      </c>
      <c r="O832" t="s">
        <v>148</v>
      </c>
      <c r="P832" t="b">
        <v>0</v>
      </c>
      <c r="Q832">
        <v>0.22000122</v>
      </c>
      <c r="R832">
        <v>0.18819607999999999</v>
      </c>
      <c r="S832">
        <v>1589486402</v>
      </c>
      <c r="T832">
        <v>117.12</v>
      </c>
      <c r="U832">
        <v>117.26</v>
      </c>
      <c r="V832" t="s">
        <v>4234</v>
      </c>
      <c r="W832">
        <v>114.46</v>
      </c>
      <c r="X832">
        <v>2802788</v>
      </c>
      <c r="Y832">
        <v>116.9</v>
      </c>
      <c r="Z832">
        <v>115.48</v>
      </c>
      <c r="AA832">
        <v>119.21</v>
      </c>
      <c r="AB832">
        <v>8</v>
      </c>
      <c r="AC832">
        <v>10</v>
      </c>
      <c r="AD832" t="s">
        <v>149</v>
      </c>
      <c r="AE832" t="s">
        <v>48</v>
      </c>
      <c r="AF832">
        <v>116.5</v>
      </c>
      <c r="AG832">
        <v>4136946</v>
      </c>
      <c r="AH832">
        <v>3746187</v>
      </c>
      <c r="AI832">
        <v>31.43</v>
      </c>
      <c r="AJ832">
        <v>0.36678725000000001</v>
      </c>
      <c r="AK832" t="s">
        <v>4235</v>
      </c>
      <c r="AL832">
        <v>-3.0699996999999999</v>
      </c>
      <c r="AM832">
        <v>-2.5542887E-2</v>
      </c>
      <c r="AN832">
        <v>85.69</v>
      </c>
      <c r="AO832">
        <v>120.19</v>
      </c>
      <c r="AQ832">
        <v>1596153600</v>
      </c>
      <c r="AR832">
        <v>1596153600</v>
      </c>
      <c r="AS832">
        <v>1596153600</v>
      </c>
      <c r="AU832">
        <v>11.370873</v>
      </c>
      <c r="AW832" t="s">
        <v>6313</v>
      </c>
      <c r="AX832">
        <v>10.3</v>
      </c>
      <c r="AY832">
        <v>289673984</v>
      </c>
      <c r="AZ832">
        <v>25.728000000000002</v>
      </c>
      <c r="BA832">
        <v>110.949715</v>
      </c>
      <c r="BB832">
        <v>6.1702880000000002</v>
      </c>
      <c r="BC832">
        <v>5.5613375999999999E-2</v>
      </c>
      <c r="BD832">
        <v>105.55565</v>
      </c>
      <c r="BE832">
        <v>11.564354</v>
      </c>
      <c r="BF832">
        <v>0.10955694000000001</v>
      </c>
      <c r="BG832">
        <v>33926617088</v>
      </c>
      <c r="BH832">
        <v>4.5522390000000001</v>
      </c>
      <c r="BI832">
        <v>15</v>
      </c>
      <c r="BJ832">
        <v>0</v>
      </c>
      <c r="BK832" t="b">
        <v>0</v>
      </c>
      <c r="BL832">
        <v>2</v>
      </c>
      <c r="BM832">
        <v>622301400000</v>
      </c>
      <c r="BN832" t="s">
        <v>3443</v>
      </c>
    </row>
    <row r="833" spans="1:66" x14ac:dyDescent="0.2">
      <c r="A833" t="s">
        <v>624</v>
      </c>
      <c r="C833" t="s">
        <v>142</v>
      </c>
      <c r="D833" t="s">
        <v>143</v>
      </c>
      <c r="E833" t="s">
        <v>162</v>
      </c>
      <c r="F833" t="b">
        <v>1</v>
      </c>
      <c r="G833" t="s">
        <v>48</v>
      </c>
      <c r="H833" t="s">
        <v>163</v>
      </c>
      <c r="I833" t="s">
        <v>789</v>
      </c>
      <c r="J833" t="s">
        <v>790</v>
      </c>
      <c r="K833" t="s">
        <v>791</v>
      </c>
      <c r="L833" t="s">
        <v>146</v>
      </c>
      <c r="M833" t="s">
        <v>147</v>
      </c>
      <c r="N833">
        <v>-14400000</v>
      </c>
      <c r="O833" t="s">
        <v>148</v>
      </c>
      <c r="P833" t="b">
        <v>0</v>
      </c>
      <c r="Q833">
        <v>1.9799994999999999</v>
      </c>
      <c r="R833">
        <v>3.8521390000000002</v>
      </c>
      <c r="S833">
        <v>1589486401</v>
      </c>
      <c r="T833">
        <v>53.38</v>
      </c>
      <c r="U833">
        <v>53.43</v>
      </c>
      <c r="V833" t="s">
        <v>3028</v>
      </c>
      <c r="W833">
        <v>50.03</v>
      </c>
      <c r="X833">
        <v>4665688</v>
      </c>
      <c r="Y833">
        <v>51.4</v>
      </c>
      <c r="Z833">
        <v>52.59</v>
      </c>
      <c r="AA833">
        <v>54.62</v>
      </c>
      <c r="AB833">
        <v>11</v>
      </c>
      <c r="AC833">
        <v>8</v>
      </c>
      <c r="AD833" t="s">
        <v>164</v>
      </c>
      <c r="AE833" t="s">
        <v>48</v>
      </c>
      <c r="AF833">
        <v>50.2</v>
      </c>
      <c r="AG833">
        <v>5385077</v>
      </c>
      <c r="AH833">
        <v>3418250</v>
      </c>
      <c r="AI833">
        <v>15.630001</v>
      </c>
      <c r="AJ833">
        <v>0.41403975999999998</v>
      </c>
      <c r="AK833" t="s">
        <v>792</v>
      </c>
      <c r="AL833">
        <v>-24.999995999999999</v>
      </c>
      <c r="AM833">
        <v>-0.31895888</v>
      </c>
      <c r="AN833">
        <v>37.75</v>
      </c>
      <c r="AO833">
        <v>78.38</v>
      </c>
      <c r="AP833">
        <v>1591747200</v>
      </c>
      <c r="AQ833">
        <v>1596558600</v>
      </c>
      <c r="AR833">
        <v>1596558600</v>
      </c>
      <c r="AS833">
        <v>1596558600</v>
      </c>
      <c r="AT833">
        <v>1.98</v>
      </c>
      <c r="AU833">
        <v>15.225327999999999</v>
      </c>
      <c r="AV833">
        <v>3.8521399999999997E-2</v>
      </c>
      <c r="AW833" t="s">
        <v>6313</v>
      </c>
      <c r="AX833">
        <v>3.5059999999999998</v>
      </c>
      <c r="AY833">
        <v>597475008</v>
      </c>
      <c r="AZ833">
        <v>12.581</v>
      </c>
      <c r="BA833">
        <v>51.786284999999999</v>
      </c>
      <c r="BB833">
        <v>1.5937157</v>
      </c>
      <c r="BC833">
        <v>3.0774860000000001E-2</v>
      </c>
      <c r="BD833">
        <v>65.556449999999998</v>
      </c>
      <c r="BE833">
        <v>-12.176449</v>
      </c>
      <c r="BF833">
        <v>-0.18573990000000001</v>
      </c>
      <c r="BG833">
        <v>31893217280</v>
      </c>
      <c r="BH833">
        <v>4.2429059999999996</v>
      </c>
      <c r="BI833">
        <v>15</v>
      </c>
      <c r="BJ833">
        <v>0</v>
      </c>
      <c r="BK833" t="b">
        <v>0</v>
      </c>
      <c r="BL833">
        <v>2</v>
      </c>
      <c r="BM833">
        <v>76253400000</v>
      </c>
      <c r="BN833" t="s">
        <v>624</v>
      </c>
    </row>
    <row r="834" spans="1:66" x14ac:dyDescent="0.2">
      <c r="A834" t="s">
        <v>3444</v>
      </c>
      <c r="C834" t="s">
        <v>142</v>
      </c>
      <c r="D834" t="s">
        <v>143</v>
      </c>
      <c r="E834" t="s">
        <v>162</v>
      </c>
      <c r="F834" t="b">
        <v>1</v>
      </c>
      <c r="G834" t="s">
        <v>48</v>
      </c>
      <c r="H834" t="s">
        <v>163</v>
      </c>
      <c r="I834" t="s">
        <v>4236</v>
      </c>
      <c r="J834" t="s">
        <v>4236</v>
      </c>
      <c r="K834" t="s">
        <v>4237</v>
      </c>
      <c r="L834" t="s">
        <v>146</v>
      </c>
      <c r="M834" t="s">
        <v>147</v>
      </c>
      <c r="N834">
        <v>-14400000</v>
      </c>
      <c r="O834" t="s">
        <v>148</v>
      </c>
      <c r="P834" t="b">
        <v>0</v>
      </c>
      <c r="Q834">
        <v>0.83000183000000005</v>
      </c>
      <c r="R834">
        <v>0.88194859999999997</v>
      </c>
      <c r="S834">
        <v>1589486401</v>
      </c>
      <c r="T834">
        <v>94.94</v>
      </c>
      <c r="U834">
        <v>95.18</v>
      </c>
      <c r="V834" t="s">
        <v>4238</v>
      </c>
      <c r="W834">
        <v>90.99</v>
      </c>
      <c r="X834">
        <v>1200214</v>
      </c>
      <c r="Y834">
        <v>94.11</v>
      </c>
      <c r="Z834">
        <v>0</v>
      </c>
      <c r="AA834">
        <v>94.83</v>
      </c>
      <c r="AB834">
        <v>12</v>
      </c>
      <c r="AC834">
        <v>9</v>
      </c>
      <c r="AD834" t="s">
        <v>164</v>
      </c>
      <c r="AE834" t="s">
        <v>48</v>
      </c>
      <c r="AF834">
        <v>92.94</v>
      </c>
      <c r="AG834">
        <v>1915846</v>
      </c>
      <c r="AH834">
        <v>1773775</v>
      </c>
      <c r="AI834">
        <v>19.75</v>
      </c>
      <c r="AJ834">
        <v>0.26266790000000001</v>
      </c>
      <c r="AK834" t="s">
        <v>4239</v>
      </c>
      <c r="AL834">
        <v>-40.61</v>
      </c>
      <c r="AM834">
        <v>-0.29959425000000001</v>
      </c>
      <c r="AN834">
        <v>75.19</v>
      </c>
      <c r="AO834">
        <v>135.55000000000001</v>
      </c>
      <c r="AP834">
        <v>1590969600</v>
      </c>
      <c r="AQ834">
        <v>1589193013</v>
      </c>
      <c r="AR834">
        <v>1596040200</v>
      </c>
      <c r="AS834">
        <v>1596472200</v>
      </c>
      <c r="AT834">
        <v>3.66</v>
      </c>
      <c r="AU834">
        <v>15.069841</v>
      </c>
      <c r="AV834">
        <v>3.8890660000000001E-2</v>
      </c>
      <c r="AW834" t="s">
        <v>6313</v>
      </c>
      <c r="AX834">
        <v>6.3</v>
      </c>
      <c r="AY834">
        <v>200162000</v>
      </c>
      <c r="AZ834">
        <v>51.337000000000003</v>
      </c>
      <c r="BA834">
        <v>95.915430000000001</v>
      </c>
      <c r="BB834">
        <v>-0.97542569999999995</v>
      </c>
      <c r="BC834">
        <v>-1.0169644E-2</v>
      </c>
      <c r="BD834">
        <v>113.15224499999999</v>
      </c>
      <c r="BE834">
        <v>-18.212242</v>
      </c>
      <c r="BF834">
        <v>-0.16095343000000001</v>
      </c>
      <c r="BG834">
        <v>19003381760</v>
      </c>
      <c r="BH834">
        <v>1.8493484</v>
      </c>
      <c r="BI834">
        <v>15</v>
      </c>
      <c r="BJ834">
        <v>0</v>
      </c>
      <c r="BK834" t="b">
        <v>0</v>
      </c>
      <c r="BL834">
        <v>2</v>
      </c>
      <c r="BM834">
        <v>76253400000</v>
      </c>
      <c r="BN834" t="s">
        <v>3444</v>
      </c>
    </row>
    <row r="835" spans="1:66" x14ac:dyDescent="0.2">
      <c r="A835" t="s">
        <v>3445</v>
      </c>
      <c r="C835" t="s">
        <v>142</v>
      </c>
      <c r="D835" t="s">
        <v>143</v>
      </c>
      <c r="E835" t="s">
        <v>151</v>
      </c>
      <c r="F835" t="b">
        <v>0</v>
      </c>
      <c r="H835" t="s">
        <v>152</v>
      </c>
      <c r="J835" t="s">
        <v>4240</v>
      </c>
      <c r="L835" t="s">
        <v>146</v>
      </c>
      <c r="M835" t="s">
        <v>147</v>
      </c>
      <c r="N835">
        <v>-14400000</v>
      </c>
      <c r="O835" t="s">
        <v>148</v>
      </c>
      <c r="P835" t="b">
        <v>0</v>
      </c>
      <c r="S835">
        <v>1561759658</v>
      </c>
      <c r="AD835" t="s">
        <v>152</v>
      </c>
      <c r="AQ835">
        <v>1533586500</v>
      </c>
      <c r="AR835">
        <v>1540825140</v>
      </c>
      <c r="AS835">
        <v>1541174400</v>
      </c>
      <c r="AW835" t="s">
        <v>6313</v>
      </c>
      <c r="BI835">
        <v>15</v>
      </c>
      <c r="BJ835">
        <v>0</v>
      </c>
      <c r="BK835" t="b">
        <v>0</v>
      </c>
      <c r="BL835">
        <v>2</v>
      </c>
      <c r="BM835">
        <v>1376487000000</v>
      </c>
      <c r="BN835" t="s">
        <v>3445</v>
      </c>
    </row>
    <row r="836" spans="1:66" x14ac:dyDescent="0.2">
      <c r="A836" t="s">
        <v>3446</v>
      </c>
      <c r="C836" t="s">
        <v>142</v>
      </c>
      <c r="D836" t="s">
        <v>143</v>
      </c>
      <c r="E836" t="s">
        <v>162</v>
      </c>
      <c r="F836" t="b">
        <v>1</v>
      </c>
      <c r="G836" t="s">
        <v>48</v>
      </c>
      <c r="H836" t="s">
        <v>163</v>
      </c>
      <c r="I836" t="s">
        <v>4241</v>
      </c>
      <c r="J836" t="s">
        <v>4241</v>
      </c>
      <c r="K836" t="s">
        <v>4242</v>
      </c>
      <c r="L836" t="s">
        <v>146</v>
      </c>
      <c r="M836" t="s">
        <v>147</v>
      </c>
      <c r="N836">
        <v>-14400000</v>
      </c>
      <c r="O836" t="s">
        <v>148</v>
      </c>
      <c r="P836" t="b">
        <v>0</v>
      </c>
      <c r="Q836">
        <v>-0.6399994</v>
      </c>
      <c r="R836">
        <v>-1.3277996000000001</v>
      </c>
      <c r="S836">
        <v>1589486401</v>
      </c>
      <c r="T836">
        <v>47.56</v>
      </c>
      <c r="U836">
        <v>48.96</v>
      </c>
      <c r="V836" t="s">
        <v>4243</v>
      </c>
      <c r="W836">
        <v>45.91</v>
      </c>
      <c r="X836">
        <v>5314633</v>
      </c>
      <c r="Y836">
        <v>48.2</v>
      </c>
      <c r="Z836">
        <v>43.18</v>
      </c>
      <c r="AA836">
        <v>48.14</v>
      </c>
      <c r="AB836">
        <v>14</v>
      </c>
      <c r="AC836">
        <v>9</v>
      </c>
      <c r="AD836" t="s">
        <v>164</v>
      </c>
      <c r="AE836" t="s">
        <v>48</v>
      </c>
      <c r="AF836">
        <v>47.14</v>
      </c>
      <c r="AG836">
        <v>7759270</v>
      </c>
      <c r="AH836">
        <v>5732362</v>
      </c>
      <c r="AI836">
        <v>20.560001</v>
      </c>
      <c r="AJ836">
        <v>0.76148150000000003</v>
      </c>
      <c r="AK836" t="s">
        <v>4244</v>
      </c>
      <c r="AL836">
        <v>-48.38</v>
      </c>
      <c r="AM836">
        <v>-0.50427350000000004</v>
      </c>
      <c r="AN836">
        <v>27</v>
      </c>
      <c r="AO836">
        <v>95.94</v>
      </c>
      <c r="AP836">
        <v>1596153600</v>
      </c>
      <c r="AQ836">
        <v>1588882514</v>
      </c>
      <c r="AR836">
        <v>1596121140</v>
      </c>
      <c r="AS836">
        <v>1596470400</v>
      </c>
      <c r="AT836">
        <v>1.083</v>
      </c>
      <c r="AU836">
        <v>13.098319999999999</v>
      </c>
      <c r="AV836">
        <v>2.2468878000000001E-2</v>
      </c>
      <c r="AW836" t="s">
        <v>6313</v>
      </c>
      <c r="AX836">
        <v>3.6309999999999998</v>
      </c>
      <c r="AY836">
        <v>582046016</v>
      </c>
      <c r="AZ836">
        <v>36.889000000000003</v>
      </c>
      <c r="BA836">
        <v>43.122570000000003</v>
      </c>
      <c r="BB836">
        <v>4.4374313000000001</v>
      </c>
      <c r="BC836">
        <v>0.102902755</v>
      </c>
      <c r="BD836">
        <v>63.497753000000003</v>
      </c>
      <c r="BE836">
        <v>-15.937752</v>
      </c>
      <c r="BF836">
        <v>-0.25099709999999997</v>
      </c>
      <c r="BG836">
        <v>27682109440</v>
      </c>
      <c r="BH836">
        <v>1.2892733000000001</v>
      </c>
      <c r="BI836">
        <v>15</v>
      </c>
      <c r="BJ836">
        <v>0</v>
      </c>
      <c r="BK836" t="b">
        <v>0</v>
      </c>
      <c r="BL836">
        <v>2</v>
      </c>
      <c r="BM836">
        <v>623511000000</v>
      </c>
      <c r="BN836" t="s">
        <v>3446</v>
      </c>
    </row>
    <row r="837" spans="1:66" x14ac:dyDescent="0.2">
      <c r="A837" t="s">
        <v>3447</v>
      </c>
      <c r="C837" t="s">
        <v>142</v>
      </c>
      <c r="D837" t="s">
        <v>143</v>
      </c>
      <c r="E837" t="s">
        <v>162</v>
      </c>
      <c r="F837" t="b">
        <v>1</v>
      </c>
      <c r="G837" t="s">
        <v>48</v>
      </c>
      <c r="H837" t="s">
        <v>163</v>
      </c>
      <c r="I837" t="s">
        <v>4245</v>
      </c>
      <c r="J837" t="s">
        <v>4245</v>
      </c>
      <c r="K837" t="s">
        <v>4246</v>
      </c>
      <c r="L837" t="s">
        <v>146</v>
      </c>
      <c r="M837" t="s">
        <v>147</v>
      </c>
      <c r="N837">
        <v>-14400000</v>
      </c>
      <c r="O837" t="s">
        <v>148</v>
      </c>
      <c r="P837" t="b">
        <v>0</v>
      </c>
      <c r="Q837">
        <v>0.10000038</v>
      </c>
      <c r="R837">
        <v>0.80386159999999995</v>
      </c>
      <c r="S837">
        <v>1589486401</v>
      </c>
      <c r="T837">
        <v>12.54</v>
      </c>
      <c r="U837">
        <v>13.13</v>
      </c>
      <c r="V837" t="s">
        <v>4247</v>
      </c>
      <c r="W837">
        <v>11.94</v>
      </c>
      <c r="X837">
        <v>6108994</v>
      </c>
      <c r="Y837">
        <v>12.44</v>
      </c>
      <c r="Z837">
        <v>0</v>
      </c>
      <c r="AA837">
        <v>16.29</v>
      </c>
      <c r="AB837">
        <v>11</v>
      </c>
      <c r="AC837">
        <v>8</v>
      </c>
      <c r="AD837" t="s">
        <v>164</v>
      </c>
      <c r="AE837" t="s">
        <v>48</v>
      </c>
      <c r="AF837">
        <v>12.27</v>
      </c>
      <c r="AG837">
        <v>11209872</v>
      </c>
      <c r="AH837">
        <v>6747475</v>
      </c>
      <c r="AI837">
        <v>8.33</v>
      </c>
      <c r="AJ837">
        <v>1.9786223000000001</v>
      </c>
      <c r="AK837" t="s">
        <v>4248</v>
      </c>
      <c r="AL837">
        <v>-8.9299990000000005</v>
      </c>
      <c r="AM837">
        <v>-0.4159292</v>
      </c>
      <c r="AN837">
        <v>4.21</v>
      </c>
      <c r="AO837">
        <v>21.47</v>
      </c>
      <c r="AP837">
        <v>1583020800</v>
      </c>
      <c r="AQ837">
        <v>1588847404</v>
      </c>
      <c r="AR837">
        <v>1595521800</v>
      </c>
      <c r="AS837">
        <v>1595867400</v>
      </c>
      <c r="AT837">
        <v>0.09</v>
      </c>
      <c r="AV837">
        <v>7.2347269999999998E-3</v>
      </c>
      <c r="AW837" t="s">
        <v>6313</v>
      </c>
      <c r="AX837">
        <v>-6.1879999999999997</v>
      </c>
      <c r="AY837">
        <v>255524000</v>
      </c>
      <c r="AZ837">
        <v>38.42</v>
      </c>
      <c r="BA837">
        <v>12.035429000000001</v>
      </c>
      <c r="BB837">
        <v>0.50457096000000001</v>
      </c>
      <c r="BC837">
        <v>4.1923802000000003E-2</v>
      </c>
      <c r="BD837">
        <v>9.2192749999999997</v>
      </c>
      <c r="BE837">
        <v>3.3207244999999999</v>
      </c>
      <c r="BF837">
        <v>0.36019363999999998</v>
      </c>
      <c r="BG837">
        <v>3204270848</v>
      </c>
      <c r="BH837">
        <v>0.32639253000000001</v>
      </c>
      <c r="BI837">
        <v>15</v>
      </c>
      <c r="BJ837">
        <v>0</v>
      </c>
      <c r="BK837" t="b">
        <v>0</v>
      </c>
      <c r="BL837">
        <v>2</v>
      </c>
      <c r="BM837">
        <v>322151400000</v>
      </c>
      <c r="BN837" t="s">
        <v>3447</v>
      </c>
    </row>
    <row r="838" spans="1:66" x14ac:dyDescent="0.2">
      <c r="A838" t="s">
        <v>3448</v>
      </c>
      <c r="C838" t="s">
        <v>142</v>
      </c>
      <c r="D838" t="s">
        <v>143</v>
      </c>
      <c r="E838" t="s">
        <v>162</v>
      </c>
      <c r="F838" t="b">
        <v>1</v>
      </c>
      <c r="G838" t="s">
        <v>48</v>
      </c>
      <c r="H838" t="s">
        <v>163</v>
      </c>
      <c r="I838" t="s">
        <v>4249</v>
      </c>
      <c r="J838" t="s">
        <v>4250</v>
      </c>
      <c r="K838" t="s">
        <v>4251</v>
      </c>
      <c r="L838" t="s">
        <v>146</v>
      </c>
      <c r="M838" t="s">
        <v>147</v>
      </c>
      <c r="N838">
        <v>-14400000</v>
      </c>
      <c r="O838" t="s">
        <v>148</v>
      </c>
      <c r="P838" t="b">
        <v>0</v>
      </c>
      <c r="Q838">
        <v>2.1399994000000002</v>
      </c>
      <c r="R838">
        <v>1.4975503999999999</v>
      </c>
      <c r="S838">
        <v>1589486401</v>
      </c>
      <c r="T838">
        <v>145.04</v>
      </c>
      <c r="U838">
        <v>145.16999999999999</v>
      </c>
      <c r="V838" t="s">
        <v>6606</v>
      </c>
      <c r="W838">
        <v>140.79</v>
      </c>
      <c r="X838">
        <v>737576</v>
      </c>
      <c r="Y838">
        <v>142.9</v>
      </c>
      <c r="Z838">
        <v>104.6</v>
      </c>
      <c r="AA838">
        <v>144.69</v>
      </c>
      <c r="AB838">
        <v>10</v>
      </c>
      <c r="AC838">
        <v>11</v>
      </c>
      <c r="AD838" t="s">
        <v>164</v>
      </c>
      <c r="AE838" t="s">
        <v>48</v>
      </c>
      <c r="AF838">
        <v>141.47999999999999</v>
      </c>
      <c r="AG838">
        <v>1141670</v>
      </c>
      <c r="AH838">
        <v>845887</v>
      </c>
      <c r="AI838">
        <v>42.029989999999998</v>
      </c>
      <c r="AJ838">
        <v>0.40801855999999997</v>
      </c>
      <c r="AK838" t="s">
        <v>4252</v>
      </c>
      <c r="AL838">
        <v>-19.730011000000001</v>
      </c>
      <c r="AM838">
        <v>-0.119742736</v>
      </c>
      <c r="AN838">
        <v>103.01</v>
      </c>
      <c r="AO838">
        <v>164.77</v>
      </c>
      <c r="AP838">
        <v>1591920000</v>
      </c>
      <c r="AQ838">
        <v>1587417882</v>
      </c>
      <c r="AR838">
        <v>1595429940</v>
      </c>
      <c r="AS838">
        <v>1595865600</v>
      </c>
      <c r="AT838">
        <v>1.56</v>
      </c>
      <c r="AU838">
        <v>65.215829999999997</v>
      </c>
      <c r="AV838">
        <v>1.0916725E-2</v>
      </c>
      <c r="AW838" t="s">
        <v>6313</v>
      </c>
      <c r="AX838">
        <v>2.2240000000000002</v>
      </c>
      <c r="AY838">
        <v>121385000</v>
      </c>
      <c r="AZ838">
        <v>19.658000000000001</v>
      </c>
      <c r="BA838">
        <v>130.79857000000001</v>
      </c>
      <c r="BB838">
        <v>14.241425</v>
      </c>
      <c r="BC838">
        <v>0.10888059</v>
      </c>
      <c r="BD838">
        <v>139.91478000000001</v>
      </c>
      <c r="BE838">
        <v>5.1252136000000004</v>
      </c>
      <c r="BF838">
        <v>3.6630966000000001E-2</v>
      </c>
      <c r="BG838">
        <v>17605679104</v>
      </c>
      <c r="BH838">
        <v>7.3781657000000003</v>
      </c>
      <c r="BI838">
        <v>15</v>
      </c>
      <c r="BJ838">
        <v>0</v>
      </c>
      <c r="BK838" t="b">
        <v>0</v>
      </c>
      <c r="BL838">
        <v>2</v>
      </c>
      <c r="BM838">
        <v>322151400000</v>
      </c>
      <c r="BN838" t="s">
        <v>3448</v>
      </c>
    </row>
    <row r="839" spans="1:66" x14ac:dyDescent="0.2">
      <c r="A839" t="s">
        <v>3449</v>
      </c>
      <c r="C839" t="s">
        <v>142</v>
      </c>
      <c r="D839" t="s">
        <v>143</v>
      </c>
      <c r="E839" t="s">
        <v>162</v>
      </c>
      <c r="F839" t="b">
        <v>1</v>
      </c>
      <c r="G839" t="s">
        <v>48</v>
      </c>
      <c r="H839" t="s">
        <v>145</v>
      </c>
      <c r="I839" t="s">
        <v>4253</v>
      </c>
      <c r="J839" t="s">
        <v>4254</v>
      </c>
      <c r="K839" t="s">
        <v>4255</v>
      </c>
      <c r="L839" t="s">
        <v>146</v>
      </c>
      <c r="M839" t="s">
        <v>147</v>
      </c>
      <c r="N839">
        <v>-14400000</v>
      </c>
      <c r="O839" t="s">
        <v>148</v>
      </c>
      <c r="P839" t="b">
        <v>0</v>
      </c>
      <c r="Q839">
        <v>-19.539978000000001</v>
      </c>
      <c r="R839">
        <v>-2.878606</v>
      </c>
      <c r="S839">
        <v>1589486402</v>
      </c>
      <c r="T839">
        <v>659.26</v>
      </c>
      <c r="U839">
        <v>682.17</v>
      </c>
      <c r="V839" t="s">
        <v>4256</v>
      </c>
      <c r="W839">
        <v>645.9</v>
      </c>
      <c r="X839">
        <v>680691</v>
      </c>
      <c r="Y839">
        <v>678.8</v>
      </c>
      <c r="Z839">
        <v>0</v>
      </c>
      <c r="AA839">
        <v>0</v>
      </c>
      <c r="AB839">
        <v>10</v>
      </c>
      <c r="AC839">
        <v>12</v>
      </c>
      <c r="AD839" t="s">
        <v>149</v>
      </c>
      <c r="AE839" t="s">
        <v>48</v>
      </c>
      <c r="AF839">
        <v>679.62</v>
      </c>
      <c r="AG839">
        <v>695791</v>
      </c>
      <c r="AH839">
        <v>783887</v>
      </c>
      <c r="AI839">
        <v>187.46001999999999</v>
      </c>
      <c r="AJ839">
        <v>0.39732941999999999</v>
      </c>
      <c r="AK839" t="s">
        <v>4257</v>
      </c>
      <c r="AL839">
        <v>-56.489989999999999</v>
      </c>
      <c r="AM839">
        <v>-7.8924194000000003E-2</v>
      </c>
      <c r="AN839">
        <v>471.8</v>
      </c>
      <c r="AO839">
        <v>715.75</v>
      </c>
      <c r="AP839">
        <v>1592352000</v>
      </c>
      <c r="AQ839">
        <v>1588795535</v>
      </c>
      <c r="AR839">
        <v>1596034740</v>
      </c>
      <c r="AS839">
        <v>1596470400</v>
      </c>
      <c r="AT839">
        <v>10.039999999999999</v>
      </c>
      <c r="AU839">
        <v>111.22996500000001</v>
      </c>
      <c r="AV839">
        <v>1.4790808000000001E-2</v>
      </c>
      <c r="AW839" t="s">
        <v>6313</v>
      </c>
      <c r="AX839">
        <v>5.9269999999999996</v>
      </c>
      <c r="AY839">
        <v>85927000</v>
      </c>
      <c r="AZ839">
        <v>100.892</v>
      </c>
      <c r="BA839">
        <v>663.23284999999998</v>
      </c>
      <c r="BB839">
        <v>-3.9728393999999998</v>
      </c>
      <c r="BC839">
        <v>-5.9901127000000004E-3</v>
      </c>
      <c r="BD839">
        <v>601.23900000000003</v>
      </c>
      <c r="BE839">
        <v>58.020995999999997</v>
      </c>
      <c r="BF839">
        <v>9.6502379999999999E-2</v>
      </c>
      <c r="BG839">
        <v>56648232960</v>
      </c>
      <c r="BH839">
        <v>6.5343140000000002</v>
      </c>
      <c r="BI839">
        <v>15</v>
      </c>
      <c r="BJ839">
        <v>0</v>
      </c>
      <c r="BK839" t="b">
        <v>0</v>
      </c>
      <c r="BL839">
        <v>2</v>
      </c>
      <c r="BM839">
        <v>966000600000</v>
      </c>
      <c r="BN839" t="s">
        <v>3449</v>
      </c>
    </row>
    <row r="840" spans="1:66" x14ac:dyDescent="0.2">
      <c r="A840" t="s">
        <v>3450</v>
      </c>
      <c r="C840" t="s">
        <v>142</v>
      </c>
      <c r="D840" t="s">
        <v>143</v>
      </c>
      <c r="E840" t="s">
        <v>162</v>
      </c>
      <c r="F840" t="b">
        <v>1</v>
      </c>
      <c r="G840" t="s">
        <v>48</v>
      </c>
      <c r="H840" t="s">
        <v>163</v>
      </c>
      <c r="I840" t="s">
        <v>4258</v>
      </c>
      <c r="J840" t="s">
        <v>4258</v>
      </c>
      <c r="K840" t="s">
        <v>4259</v>
      </c>
      <c r="L840" t="s">
        <v>146</v>
      </c>
      <c r="M840" t="s">
        <v>147</v>
      </c>
      <c r="N840">
        <v>-14400000</v>
      </c>
      <c r="O840" t="s">
        <v>148</v>
      </c>
      <c r="P840" t="b">
        <v>0</v>
      </c>
      <c r="Q840">
        <v>-1.0999985000000001</v>
      </c>
      <c r="R840">
        <v>-1.8764901</v>
      </c>
      <c r="S840">
        <v>1589486401</v>
      </c>
      <c r="T840">
        <v>57.52</v>
      </c>
      <c r="U840">
        <v>57.87</v>
      </c>
      <c r="V840" t="s">
        <v>4260</v>
      </c>
      <c r="W840">
        <v>55.8</v>
      </c>
      <c r="X840">
        <v>3245749</v>
      </c>
      <c r="Y840">
        <v>58.62</v>
      </c>
      <c r="Z840">
        <v>54.93</v>
      </c>
      <c r="AA840">
        <v>0</v>
      </c>
      <c r="AB840">
        <v>8</v>
      </c>
      <c r="AC840">
        <v>10</v>
      </c>
      <c r="AD840" t="s">
        <v>164</v>
      </c>
      <c r="AE840" t="s">
        <v>48</v>
      </c>
      <c r="AF840">
        <v>59.62</v>
      </c>
      <c r="AG840">
        <v>2739043</v>
      </c>
      <c r="AH840">
        <v>3238100</v>
      </c>
      <c r="AI840">
        <v>7.9000015000000001</v>
      </c>
      <c r="AJ840">
        <v>0.15921003</v>
      </c>
      <c r="AK840" t="s">
        <v>4261</v>
      </c>
      <c r="AL840">
        <v>-32.030003000000001</v>
      </c>
      <c r="AM840">
        <v>-0.35767727999999999</v>
      </c>
      <c r="AN840">
        <v>49.62</v>
      </c>
      <c r="AO840">
        <v>89.55</v>
      </c>
      <c r="AP840">
        <v>1586736000</v>
      </c>
      <c r="AQ840">
        <v>1588710300</v>
      </c>
      <c r="AR840">
        <v>1595948340</v>
      </c>
      <c r="AS840">
        <v>1596470400</v>
      </c>
      <c r="AT840">
        <v>2.3050000000000002</v>
      </c>
      <c r="AU840">
        <v>18.312639999999998</v>
      </c>
      <c r="AV840">
        <v>3.9321054000000001E-2</v>
      </c>
      <c r="AW840" t="s">
        <v>6313</v>
      </c>
      <c r="AX840">
        <v>3.141</v>
      </c>
      <c r="AY840">
        <v>372126016</v>
      </c>
      <c r="AZ840">
        <v>28.199000000000002</v>
      </c>
      <c r="BA840">
        <v>62.966285999999997</v>
      </c>
      <c r="BB840">
        <v>-5.4462852000000002</v>
      </c>
      <c r="BC840">
        <v>-8.6495260000000004E-2</v>
      </c>
      <c r="BD840">
        <v>76.32253</v>
      </c>
      <c r="BE840">
        <v>-18.802531999999999</v>
      </c>
      <c r="BF840">
        <v>-0.24635623000000001</v>
      </c>
      <c r="BG840">
        <v>21404688384</v>
      </c>
      <c r="BH840">
        <v>2.0397886999999999</v>
      </c>
      <c r="BI840">
        <v>15</v>
      </c>
      <c r="BJ840">
        <v>0</v>
      </c>
      <c r="BK840" t="b">
        <v>0</v>
      </c>
      <c r="BL840">
        <v>2</v>
      </c>
      <c r="BM840">
        <v>745162200000</v>
      </c>
      <c r="BN840" t="s">
        <v>3450</v>
      </c>
    </row>
    <row r="841" spans="1:66" x14ac:dyDescent="0.2">
      <c r="A841" t="s">
        <v>626</v>
      </c>
      <c r="C841" t="s">
        <v>142</v>
      </c>
      <c r="D841" t="s">
        <v>143</v>
      </c>
      <c r="E841" t="s">
        <v>162</v>
      </c>
      <c r="F841" t="b">
        <v>1</v>
      </c>
      <c r="G841" t="s">
        <v>48</v>
      </c>
      <c r="H841" t="s">
        <v>163</v>
      </c>
      <c r="I841" t="s">
        <v>796</v>
      </c>
      <c r="J841" t="s">
        <v>796</v>
      </c>
      <c r="K841" t="s">
        <v>797</v>
      </c>
      <c r="L841" t="s">
        <v>146</v>
      </c>
      <c r="M841" t="s">
        <v>147</v>
      </c>
      <c r="N841">
        <v>-14400000</v>
      </c>
      <c r="O841" t="s">
        <v>148</v>
      </c>
      <c r="P841" t="b">
        <v>0</v>
      </c>
      <c r="Q841">
        <v>-5.7700043000000001</v>
      </c>
      <c r="R841">
        <v>-2.5002186000000002</v>
      </c>
      <c r="S841">
        <v>1589486401</v>
      </c>
      <c r="T841">
        <v>225.01</v>
      </c>
      <c r="U841">
        <v>228.6</v>
      </c>
      <c r="V841" t="s">
        <v>3030</v>
      </c>
      <c r="W841">
        <v>219.16</v>
      </c>
      <c r="X841">
        <v>461271</v>
      </c>
      <c r="Y841">
        <v>230.78</v>
      </c>
      <c r="Z841">
        <v>223.73</v>
      </c>
      <c r="AA841">
        <v>302.01</v>
      </c>
      <c r="AB841">
        <v>8</v>
      </c>
      <c r="AC841">
        <v>8</v>
      </c>
      <c r="AD841" t="s">
        <v>164</v>
      </c>
      <c r="AE841" t="s">
        <v>48</v>
      </c>
      <c r="AF841">
        <v>227.52</v>
      </c>
      <c r="AG841">
        <v>598664</v>
      </c>
      <c r="AH841">
        <v>496587</v>
      </c>
      <c r="AI841">
        <v>49.199997000000003</v>
      </c>
      <c r="AJ841">
        <v>0.27984756</v>
      </c>
      <c r="AK841" t="s">
        <v>798</v>
      </c>
      <c r="AL841">
        <v>-109.16002</v>
      </c>
      <c r="AM841">
        <v>-0.32666012999999999</v>
      </c>
      <c r="AN841">
        <v>175.81</v>
      </c>
      <c r="AO841">
        <v>334.17</v>
      </c>
      <c r="AP841">
        <v>1586908800</v>
      </c>
      <c r="AQ841">
        <v>1588796100</v>
      </c>
      <c r="AR841">
        <v>1595429940</v>
      </c>
      <c r="AS841">
        <v>1595865600</v>
      </c>
      <c r="AT841">
        <v>7.9279999999999999</v>
      </c>
      <c r="AU841">
        <v>23.392242</v>
      </c>
      <c r="AV841">
        <v>3.4353063000000003E-2</v>
      </c>
      <c r="AW841" t="s">
        <v>6313</v>
      </c>
      <c r="AX841">
        <v>9.6189999999999998</v>
      </c>
      <c r="AY841">
        <v>65417400</v>
      </c>
      <c r="AZ841">
        <v>95.213999999999999</v>
      </c>
      <c r="BA841">
        <v>234.91884999999999</v>
      </c>
      <c r="BB841">
        <v>-9.9088589999999996</v>
      </c>
      <c r="BC841">
        <v>-4.2179924000000001E-2</v>
      </c>
      <c r="BD841">
        <v>283.47913</v>
      </c>
      <c r="BE841">
        <v>-58.46913</v>
      </c>
      <c r="BF841">
        <v>-0.20625551</v>
      </c>
      <c r="BG841">
        <v>14719568896</v>
      </c>
      <c r="BH841">
        <v>2.3632027999999998</v>
      </c>
      <c r="BI841">
        <v>15</v>
      </c>
      <c r="BJ841">
        <v>0</v>
      </c>
      <c r="BK841" t="b">
        <v>0</v>
      </c>
      <c r="BL841">
        <v>2</v>
      </c>
      <c r="BM841">
        <v>770995800000</v>
      </c>
      <c r="BN841" t="s">
        <v>626</v>
      </c>
    </row>
    <row r="842" spans="1:66" x14ac:dyDescent="0.2">
      <c r="A842" t="s">
        <v>3451</v>
      </c>
      <c r="C842" t="s">
        <v>142</v>
      </c>
      <c r="D842" t="s">
        <v>143</v>
      </c>
      <c r="E842" t="s">
        <v>162</v>
      </c>
      <c r="F842" t="b">
        <v>1</v>
      </c>
      <c r="G842" t="s">
        <v>48</v>
      </c>
      <c r="H842" t="s">
        <v>163</v>
      </c>
      <c r="I842" t="s">
        <v>4262</v>
      </c>
      <c r="J842" t="s">
        <v>4263</v>
      </c>
      <c r="K842" t="s">
        <v>4264</v>
      </c>
      <c r="L842" t="s">
        <v>146</v>
      </c>
      <c r="M842" t="s">
        <v>147</v>
      </c>
      <c r="N842">
        <v>-14400000</v>
      </c>
      <c r="O842" t="s">
        <v>148</v>
      </c>
      <c r="P842" t="b">
        <v>0</v>
      </c>
      <c r="Q842">
        <v>1.4300079000000001</v>
      </c>
      <c r="R842">
        <v>0.87859916999999998</v>
      </c>
      <c r="S842">
        <v>1589486401</v>
      </c>
      <c r="T842">
        <v>164.19</v>
      </c>
      <c r="U842">
        <v>164.685</v>
      </c>
      <c r="V842" t="s">
        <v>4265</v>
      </c>
      <c r="W842">
        <v>158.25</v>
      </c>
      <c r="X842">
        <v>1591980</v>
      </c>
      <c r="Y842">
        <v>162.76</v>
      </c>
      <c r="Z842">
        <v>163.09</v>
      </c>
      <c r="AA842">
        <v>238</v>
      </c>
      <c r="AB842">
        <v>8</v>
      </c>
      <c r="AC842">
        <v>8</v>
      </c>
      <c r="AD842" t="s">
        <v>164</v>
      </c>
      <c r="AE842" t="s">
        <v>48</v>
      </c>
      <c r="AF842">
        <v>160</v>
      </c>
      <c r="AG842">
        <v>2446651</v>
      </c>
      <c r="AH842">
        <v>1457775</v>
      </c>
      <c r="AI842">
        <v>27.180008000000001</v>
      </c>
      <c r="AJ842">
        <v>0.19837974</v>
      </c>
      <c r="AK842" t="s">
        <v>4266</v>
      </c>
      <c r="AL842">
        <v>-56.229996</v>
      </c>
      <c r="AM842">
        <v>-0.25510389999999999</v>
      </c>
      <c r="AN842">
        <v>137.01</v>
      </c>
      <c r="AO842">
        <v>220.42</v>
      </c>
      <c r="AP842">
        <v>1584316800</v>
      </c>
      <c r="AQ842">
        <v>1588329900</v>
      </c>
      <c r="AR842">
        <v>1588329900</v>
      </c>
      <c r="AS842">
        <v>1588329900</v>
      </c>
      <c r="AT842">
        <v>1.82</v>
      </c>
      <c r="AU842">
        <v>46.329009999999997</v>
      </c>
      <c r="AV842">
        <v>1.1182109000000001E-2</v>
      </c>
      <c r="AW842" t="s">
        <v>6313</v>
      </c>
      <c r="AX842">
        <v>3.544</v>
      </c>
      <c r="AY842">
        <v>224763008</v>
      </c>
      <c r="AZ842">
        <v>12.025</v>
      </c>
      <c r="BA842">
        <v>165.67457999999999</v>
      </c>
      <c r="BB842">
        <v>-1.4845733999999999</v>
      </c>
      <c r="BC842">
        <v>-8.9607799999999998E-3</v>
      </c>
      <c r="BD842">
        <v>187.77014</v>
      </c>
      <c r="BE842">
        <v>-23.58014</v>
      </c>
      <c r="BF842">
        <v>-0.12557982000000001</v>
      </c>
      <c r="BG842">
        <v>59108237312</v>
      </c>
      <c r="BH842">
        <v>13.654055</v>
      </c>
      <c r="BI842">
        <v>15</v>
      </c>
      <c r="BJ842">
        <v>0</v>
      </c>
      <c r="BK842" t="b">
        <v>0</v>
      </c>
      <c r="BL842">
        <v>2</v>
      </c>
      <c r="BM842">
        <v>816618600000</v>
      </c>
      <c r="BN842" t="s">
        <v>3451</v>
      </c>
    </row>
    <row r="843" spans="1:66" x14ac:dyDescent="0.2">
      <c r="A843" t="s">
        <v>3452</v>
      </c>
      <c r="C843" t="s">
        <v>142</v>
      </c>
      <c r="D843" t="s">
        <v>143</v>
      </c>
      <c r="E843" t="s">
        <v>162</v>
      </c>
      <c r="F843" t="b">
        <v>1</v>
      </c>
      <c r="G843" t="s">
        <v>48</v>
      </c>
      <c r="H843" t="s">
        <v>163</v>
      </c>
      <c r="I843" t="s">
        <v>4267</v>
      </c>
      <c r="J843" t="s">
        <v>4267</v>
      </c>
      <c r="K843" t="s">
        <v>4268</v>
      </c>
      <c r="L843" t="s">
        <v>146</v>
      </c>
      <c r="M843" t="s">
        <v>147</v>
      </c>
      <c r="N843">
        <v>-14400000</v>
      </c>
      <c r="O843" t="s">
        <v>148</v>
      </c>
      <c r="P843" t="b">
        <v>0</v>
      </c>
      <c r="Q843">
        <v>-2.5</v>
      </c>
      <c r="R843">
        <v>-1.522348</v>
      </c>
      <c r="S843">
        <v>1589486401</v>
      </c>
      <c r="T843">
        <v>161.72</v>
      </c>
      <c r="U843">
        <v>164</v>
      </c>
      <c r="V843" t="s">
        <v>4269</v>
      </c>
      <c r="W843">
        <v>157.32</v>
      </c>
      <c r="X843">
        <v>467569</v>
      </c>
      <c r="Y843">
        <v>164.22</v>
      </c>
      <c r="Z843">
        <v>161.71</v>
      </c>
      <c r="AA843">
        <v>161.09</v>
      </c>
      <c r="AB843">
        <v>9</v>
      </c>
      <c r="AC843">
        <v>9</v>
      </c>
      <c r="AD843" t="s">
        <v>164</v>
      </c>
      <c r="AE843" t="s">
        <v>48</v>
      </c>
      <c r="AF843">
        <v>160.88</v>
      </c>
      <c r="AG843">
        <v>443995</v>
      </c>
      <c r="AH843">
        <v>481262</v>
      </c>
      <c r="AI843">
        <v>4.3999940000000004</v>
      </c>
      <c r="AJ843">
        <v>2.7968429999999999E-2</v>
      </c>
      <c r="AK843" t="s">
        <v>4270</v>
      </c>
      <c r="AL843">
        <v>-132.59</v>
      </c>
      <c r="AM843">
        <v>-0.45051137000000002</v>
      </c>
      <c r="AN843">
        <v>157.32</v>
      </c>
      <c r="AO843">
        <v>294.31</v>
      </c>
      <c r="AP843">
        <v>1585526400</v>
      </c>
      <c r="AQ843">
        <v>1588796100</v>
      </c>
      <c r="AR843">
        <v>1595861940</v>
      </c>
      <c r="AS843">
        <v>1596211200</v>
      </c>
      <c r="AT843">
        <v>5.9</v>
      </c>
      <c r="AU843">
        <v>9.8748240000000003</v>
      </c>
      <c r="AV843">
        <v>3.5927414999999997E-2</v>
      </c>
      <c r="AW843" t="s">
        <v>6313</v>
      </c>
      <c r="AX843">
        <v>16.376999999999999</v>
      </c>
      <c r="AY843">
        <v>39987000</v>
      </c>
      <c r="AZ843">
        <v>214.58799999999999</v>
      </c>
      <c r="BA843">
        <v>182.61313999999999</v>
      </c>
      <c r="BB843">
        <v>-20.893142999999998</v>
      </c>
      <c r="BC843">
        <v>-0.11441204000000001</v>
      </c>
      <c r="BD843">
        <v>242.97883999999999</v>
      </c>
      <c r="BE843">
        <v>-81.258835000000005</v>
      </c>
      <c r="BF843">
        <v>-0.33442761999999998</v>
      </c>
      <c r="BG843">
        <v>6466697728</v>
      </c>
      <c r="BH843">
        <v>0.75363020000000003</v>
      </c>
      <c r="BI843">
        <v>15</v>
      </c>
      <c r="BJ843">
        <v>0</v>
      </c>
      <c r="BK843" t="b">
        <v>0</v>
      </c>
      <c r="BL843">
        <v>2</v>
      </c>
      <c r="BM843">
        <v>812727000000</v>
      </c>
      <c r="BN843" t="s">
        <v>3452</v>
      </c>
    </row>
    <row r="844" spans="1:66" x14ac:dyDescent="0.2">
      <c r="A844" t="s">
        <v>3453</v>
      </c>
      <c r="C844" t="s">
        <v>142</v>
      </c>
      <c r="D844" t="s">
        <v>143</v>
      </c>
      <c r="E844" t="s">
        <v>162</v>
      </c>
      <c r="F844" t="b">
        <v>1</v>
      </c>
      <c r="G844" t="s">
        <v>48</v>
      </c>
      <c r="H844" t="s">
        <v>163</v>
      </c>
      <c r="I844" t="s">
        <v>4271</v>
      </c>
      <c r="J844" t="s">
        <v>4272</v>
      </c>
      <c r="K844" t="s">
        <v>4273</v>
      </c>
      <c r="L844" t="s">
        <v>146</v>
      </c>
      <c r="M844" t="s">
        <v>147</v>
      </c>
      <c r="N844">
        <v>-14400000</v>
      </c>
      <c r="O844" t="s">
        <v>148</v>
      </c>
      <c r="P844" t="b">
        <v>0</v>
      </c>
      <c r="Q844">
        <v>0.6800003</v>
      </c>
      <c r="R844">
        <v>0.88726556000000001</v>
      </c>
      <c r="S844">
        <v>1589486402</v>
      </c>
      <c r="T844">
        <v>77.319999999999993</v>
      </c>
      <c r="U844">
        <v>77.405000000000001</v>
      </c>
      <c r="V844" t="s">
        <v>4274</v>
      </c>
      <c r="W844">
        <v>73.66</v>
      </c>
      <c r="X844">
        <v>1788698</v>
      </c>
      <c r="Y844">
        <v>76.64</v>
      </c>
      <c r="Z844">
        <v>0</v>
      </c>
      <c r="AA844">
        <v>0</v>
      </c>
      <c r="AB844">
        <v>14</v>
      </c>
      <c r="AC844">
        <v>10</v>
      </c>
      <c r="AD844" t="s">
        <v>164</v>
      </c>
      <c r="AE844" t="s">
        <v>48</v>
      </c>
      <c r="AF844">
        <v>76.069999999999993</v>
      </c>
      <c r="AG844">
        <v>2450129</v>
      </c>
      <c r="AH844">
        <v>1779062</v>
      </c>
      <c r="AI844">
        <v>16.630001</v>
      </c>
      <c r="AJ844">
        <v>0.27401552000000001</v>
      </c>
      <c r="AK844" t="s">
        <v>4275</v>
      </c>
      <c r="AL844">
        <v>-22.099997999999999</v>
      </c>
      <c r="AM844">
        <v>-0.22228925999999999</v>
      </c>
      <c r="AN844">
        <v>60.69</v>
      </c>
      <c r="AO844">
        <v>99.42</v>
      </c>
      <c r="AP844">
        <v>1593475200</v>
      </c>
      <c r="AQ844">
        <v>1588795800</v>
      </c>
      <c r="AR844">
        <v>1596034740</v>
      </c>
      <c r="AS844">
        <v>1596470400</v>
      </c>
      <c r="AT844">
        <v>2.1720000000000002</v>
      </c>
      <c r="AU844">
        <v>27.006637999999999</v>
      </c>
      <c r="AV844">
        <v>2.8340291E-2</v>
      </c>
      <c r="AW844" t="s">
        <v>6313</v>
      </c>
      <c r="AX844">
        <v>2.863</v>
      </c>
      <c r="AY844">
        <v>336443008</v>
      </c>
      <c r="AZ844">
        <v>39.314999999999998</v>
      </c>
      <c r="BA844">
        <v>82.500854000000004</v>
      </c>
      <c r="BB844">
        <v>-5.1808550000000002</v>
      </c>
      <c r="BC844">
        <v>-6.279759E-2</v>
      </c>
      <c r="BD844">
        <v>84.825220000000002</v>
      </c>
      <c r="BE844">
        <v>-7.5052184999999998</v>
      </c>
      <c r="BF844">
        <v>-8.8478625000000005E-2</v>
      </c>
      <c r="BG844">
        <v>26013773824</v>
      </c>
      <c r="BH844">
        <v>1.9666794999999999</v>
      </c>
      <c r="BI844">
        <v>15</v>
      </c>
      <c r="BJ844">
        <v>0</v>
      </c>
      <c r="BK844" t="b">
        <v>0</v>
      </c>
      <c r="BL844">
        <v>2</v>
      </c>
      <c r="BM844">
        <v>99153000000</v>
      </c>
      <c r="BN844" t="s">
        <v>3453</v>
      </c>
    </row>
    <row r="845" spans="1:66" x14ac:dyDescent="0.2">
      <c r="A845" t="s">
        <v>3454</v>
      </c>
      <c r="C845" t="s">
        <v>142</v>
      </c>
      <c r="D845" t="s">
        <v>143</v>
      </c>
      <c r="E845" t="s">
        <v>162</v>
      </c>
      <c r="F845" t="b">
        <v>1</v>
      </c>
      <c r="G845" t="s">
        <v>48</v>
      </c>
      <c r="H845" t="s">
        <v>145</v>
      </c>
      <c r="I845" t="s">
        <v>4276</v>
      </c>
      <c r="J845" t="s">
        <v>4276</v>
      </c>
      <c r="K845" t="s">
        <v>4277</v>
      </c>
      <c r="L845" t="s">
        <v>146</v>
      </c>
      <c r="M845" t="s">
        <v>147</v>
      </c>
      <c r="N845">
        <v>-14400000</v>
      </c>
      <c r="O845" t="s">
        <v>148</v>
      </c>
      <c r="P845" t="b">
        <v>0</v>
      </c>
      <c r="Q845">
        <v>0.80249786000000001</v>
      </c>
      <c r="R845">
        <v>2.2735259999999999</v>
      </c>
      <c r="S845">
        <v>1589486402</v>
      </c>
      <c r="T845">
        <v>36.1</v>
      </c>
      <c r="U845">
        <v>36.344999999999999</v>
      </c>
      <c r="V845" t="s">
        <v>4278</v>
      </c>
      <c r="W845">
        <v>34.67</v>
      </c>
      <c r="X845">
        <v>6312472</v>
      </c>
      <c r="Y845">
        <v>35.297499999999999</v>
      </c>
      <c r="Z845">
        <v>0</v>
      </c>
      <c r="AA845">
        <v>36.5</v>
      </c>
      <c r="AB845">
        <v>11</v>
      </c>
      <c r="AC845">
        <v>10</v>
      </c>
      <c r="AD845" t="s">
        <v>149</v>
      </c>
      <c r="AE845" t="s">
        <v>48</v>
      </c>
      <c r="AF845">
        <v>35.29</v>
      </c>
      <c r="AG845">
        <v>7474700</v>
      </c>
      <c r="AH845">
        <v>6618862</v>
      </c>
      <c r="AI845">
        <v>6.819998</v>
      </c>
      <c r="AJ845">
        <v>0.23292341999999999</v>
      </c>
      <c r="AK845" t="s">
        <v>4279</v>
      </c>
      <c r="AL845">
        <v>-15.080002</v>
      </c>
      <c r="AM845">
        <v>-0.29464637999999999</v>
      </c>
      <c r="AN845">
        <v>29.28</v>
      </c>
      <c r="AO845">
        <v>51.18</v>
      </c>
      <c r="AP845">
        <v>1591747200</v>
      </c>
      <c r="AQ845">
        <v>1588935600</v>
      </c>
      <c r="AR845">
        <v>1596126600</v>
      </c>
      <c r="AS845">
        <v>1596472200</v>
      </c>
      <c r="AT845">
        <v>1.087</v>
      </c>
      <c r="AU845">
        <v>13.470148</v>
      </c>
      <c r="AV845">
        <v>3.0795382E-2</v>
      </c>
      <c r="AW845" t="s">
        <v>6313</v>
      </c>
      <c r="AX845">
        <v>2.68</v>
      </c>
      <c r="AY845">
        <v>974408000</v>
      </c>
      <c r="AZ845">
        <v>33.118000000000002</v>
      </c>
      <c r="BA845">
        <v>36.548000000000002</v>
      </c>
      <c r="BB845">
        <v>-0.44800185999999997</v>
      </c>
      <c r="BC845">
        <v>-1.2257904E-2</v>
      </c>
      <c r="BD845">
        <v>42.648262000000003</v>
      </c>
      <c r="BE845">
        <v>-6.5482635</v>
      </c>
      <c r="BF845">
        <v>-0.15354116000000001</v>
      </c>
      <c r="BG845">
        <v>35176128512</v>
      </c>
      <c r="BH845">
        <v>1.0900415999999999</v>
      </c>
      <c r="BI845">
        <v>15</v>
      </c>
      <c r="BJ845">
        <v>0</v>
      </c>
      <c r="BK845" t="b">
        <v>0</v>
      </c>
      <c r="BL845">
        <v>2</v>
      </c>
      <c r="BM845">
        <v>105197400000</v>
      </c>
      <c r="BN845" t="s">
        <v>3454</v>
      </c>
    </row>
    <row r="846" spans="1:66" x14ac:dyDescent="0.2">
      <c r="A846" t="s">
        <v>3455</v>
      </c>
      <c r="C846" t="s">
        <v>142</v>
      </c>
      <c r="D846" t="s">
        <v>143</v>
      </c>
      <c r="E846" t="s">
        <v>162</v>
      </c>
      <c r="F846" t="b">
        <v>1</v>
      </c>
      <c r="G846" t="s">
        <v>48</v>
      </c>
      <c r="H846" t="s">
        <v>145</v>
      </c>
      <c r="I846" t="s">
        <v>4280</v>
      </c>
      <c r="J846" t="s">
        <v>4280</v>
      </c>
      <c r="K846" t="s">
        <v>4281</v>
      </c>
      <c r="L846" t="s">
        <v>146</v>
      </c>
      <c r="M846" t="s">
        <v>147</v>
      </c>
      <c r="N846">
        <v>-14400000</v>
      </c>
      <c r="O846" t="s">
        <v>148</v>
      </c>
      <c r="P846" t="b">
        <v>0</v>
      </c>
      <c r="Q846">
        <v>2.3600043999999998</v>
      </c>
      <c r="R846">
        <v>3.8058450000000001</v>
      </c>
      <c r="S846">
        <v>1589486402</v>
      </c>
      <c r="T846">
        <v>64.37</v>
      </c>
      <c r="U846">
        <v>64.489999999999995</v>
      </c>
      <c r="V846" t="s">
        <v>4282</v>
      </c>
      <c r="W846">
        <v>58.388399999999997</v>
      </c>
      <c r="X846">
        <v>3616102</v>
      </c>
      <c r="Y846">
        <v>62.01</v>
      </c>
      <c r="Z846">
        <v>63.28</v>
      </c>
      <c r="AA846">
        <v>65.7</v>
      </c>
      <c r="AB846">
        <v>9</v>
      </c>
      <c r="AC846">
        <v>11</v>
      </c>
      <c r="AD846" t="s">
        <v>149</v>
      </c>
      <c r="AE846" t="s">
        <v>48</v>
      </c>
      <c r="AF846">
        <v>64.64</v>
      </c>
      <c r="AG846">
        <v>4765770</v>
      </c>
      <c r="AH846">
        <v>3331087</v>
      </c>
      <c r="AI846">
        <v>23.610004</v>
      </c>
      <c r="AJ846">
        <v>0.57924450000000005</v>
      </c>
      <c r="AK846" t="s">
        <v>4283</v>
      </c>
      <c r="AL846">
        <v>-79.63</v>
      </c>
      <c r="AM846">
        <v>-0.55298610000000004</v>
      </c>
      <c r="AN846">
        <v>40.76</v>
      </c>
      <c r="AO846">
        <v>144</v>
      </c>
      <c r="AP846">
        <v>1585180800</v>
      </c>
      <c r="AQ846">
        <v>1590019200</v>
      </c>
      <c r="AR846">
        <v>1590019200</v>
      </c>
      <c r="AS846">
        <v>1590019200</v>
      </c>
      <c r="AT846">
        <v>1.32</v>
      </c>
      <c r="AU846">
        <v>17.074272000000001</v>
      </c>
      <c r="AV846">
        <v>2.1286889999999999E-2</v>
      </c>
      <c r="AW846" t="s">
        <v>6313</v>
      </c>
      <c r="AX846">
        <v>3.77</v>
      </c>
      <c r="AY846">
        <v>135458000</v>
      </c>
      <c r="AZ846">
        <v>27.818999999999999</v>
      </c>
      <c r="BA846">
        <v>62.091427000000003</v>
      </c>
      <c r="BB846">
        <v>2.2785760000000002</v>
      </c>
      <c r="BC846">
        <v>3.6697109999999998E-2</v>
      </c>
      <c r="BD846">
        <v>92.917969999999997</v>
      </c>
      <c r="BE846">
        <v>-28.547965999999999</v>
      </c>
      <c r="BF846">
        <v>-0.30723836999999998</v>
      </c>
      <c r="BG846">
        <v>9075011584</v>
      </c>
      <c r="BH846">
        <v>2.3138861999999998</v>
      </c>
      <c r="BI846">
        <v>15</v>
      </c>
      <c r="BJ846">
        <v>0</v>
      </c>
      <c r="BK846" t="b">
        <v>0</v>
      </c>
      <c r="BL846">
        <v>2</v>
      </c>
      <c r="BM846">
        <v>1121952600000</v>
      </c>
      <c r="BN846" t="s">
        <v>3455</v>
      </c>
    </row>
    <row r="847" spans="1:66" x14ac:dyDescent="0.2">
      <c r="A847" t="s">
        <v>628</v>
      </c>
      <c r="C847" t="s">
        <v>142</v>
      </c>
      <c r="D847" t="s">
        <v>143</v>
      </c>
      <c r="E847" t="s">
        <v>162</v>
      </c>
      <c r="F847" t="b">
        <v>1</v>
      </c>
      <c r="G847" t="s">
        <v>48</v>
      </c>
      <c r="H847" t="s">
        <v>145</v>
      </c>
      <c r="I847" t="s">
        <v>803</v>
      </c>
      <c r="J847" t="s">
        <v>804</v>
      </c>
      <c r="K847" t="s">
        <v>805</v>
      </c>
      <c r="L847" t="s">
        <v>146</v>
      </c>
      <c r="M847" t="s">
        <v>147</v>
      </c>
      <c r="N847">
        <v>-14400000</v>
      </c>
      <c r="O847" t="s">
        <v>148</v>
      </c>
      <c r="P847" t="b">
        <v>0</v>
      </c>
      <c r="Q847">
        <v>-0.3199997</v>
      </c>
      <c r="R847">
        <v>-0.43656163999999997</v>
      </c>
      <c r="S847">
        <v>1589486402</v>
      </c>
      <c r="T847">
        <v>72.98</v>
      </c>
      <c r="U847">
        <v>73</v>
      </c>
      <c r="V847" t="s">
        <v>3032</v>
      </c>
      <c r="W847">
        <v>71.09</v>
      </c>
      <c r="X847">
        <v>1292665</v>
      </c>
      <c r="Y847">
        <v>73.3</v>
      </c>
      <c r="Z847">
        <v>0</v>
      </c>
      <c r="AA847">
        <v>0</v>
      </c>
      <c r="AB847">
        <v>9</v>
      </c>
      <c r="AC847">
        <v>14</v>
      </c>
      <c r="AD847" t="s">
        <v>149</v>
      </c>
      <c r="AE847" t="s">
        <v>48</v>
      </c>
      <c r="AF847">
        <v>72.540000000000006</v>
      </c>
      <c r="AG847">
        <v>1960916</v>
      </c>
      <c r="AH847">
        <v>1283112</v>
      </c>
      <c r="AI847">
        <v>20.430004</v>
      </c>
      <c r="AJ847">
        <v>0.38877270000000003</v>
      </c>
      <c r="AK847" t="s">
        <v>806</v>
      </c>
      <c r="AL847">
        <v>-8.6599959999999996</v>
      </c>
      <c r="AM847">
        <v>-0.106075406</v>
      </c>
      <c r="AN847">
        <v>52.55</v>
      </c>
      <c r="AO847">
        <v>81.64</v>
      </c>
      <c r="AP847">
        <v>1592179200</v>
      </c>
      <c r="AQ847">
        <v>1596558600</v>
      </c>
      <c r="AR847">
        <v>1596558600</v>
      </c>
      <c r="AS847">
        <v>1596558600</v>
      </c>
      <c r="AT847">
        <v>1</v>
      </c>
      <c r="AU847">
        <v>22.101756999999999</v>
      </c>
      <c r="AV847">
        <v>1.3642563999999999E-2</v>
      </c>
      <c r="AW847" t="s">
        <v>6313</v>
      </c>
      <c r="AX847">
        <v>3.302</v>
      </c>
      <c r="AY847">
        <v>166426000</v>
      </c>
      <c r="AZ847">
        <v>12.244</v>
      </c>
      <c r="BA847">
        <v>70.67</v>
      </c>
      <c r="BB847">
        <v>2.3100052</v>
      </c>
      <c r="BC847">
        <v>3.2687213E-2</v>
      </c>
      <c r="BD847">
        <v>72.734129999999993</v>
      </c>
      <c r="BE847">
        <v>0.24587249999999999</v>
      </c>
      <c r="BF847">
        <v>3.380428E-3</v>
      </c>
      <c r="BG847">
        <v>12145770496</v>
      </c>
      <c r="BH847">
        <v>5.9604707000000001</v>
      </c>
      <c r="BI847">
        <v>15</v>
      </c>
      <c r="BJ847">
        <v>0</v>
      </c>
      <c r="BK847" t="b">
        <v>0</v>
      </c>
      <c r="BL847">
        <v>2</v>
      </c>
      <c r="BM847">
        <v>465053400000</v>
      </c>
      <c r="BN847" t="s">
        <v>628</v>
      </c>
    </row>
    <row r="848" spans="1:66" x14ac:dyDescent="0.2">
      <c r="A848" t="s">
        <v>3456</v>
      </c>
      <c r="C848" t="s">
        <v>142</v>
      </c>
      <c r="D848" t="s">
        <v>143</v>
      </c>
      <c r="E848" t="s">
        <v>151</v>
      </c>
      <c r="F848" t="b">
        <v>0</v>
      </c>
      <c r="H848" t="s">
        <v>152</v>
      </c>
      <c r="I848" t="s">
        <v>4284</v>
      </c>
      <c r="J848" t="s">
        <v>4285</v>
      </c>
      <c r="L848" t="s">
        <v>146</v>
      </c>
      <c r="M848" t="s">
        <v>147</v>
      </c>
      <c r="N848">
        <v>-14400000</v>
      </c>
      <c r="O848" t="s">
        <v>148</v>
      </c>
      <c r="P848" t="b">
        <v>0</v>
      </c>
      <c r="S848">
        <v>1561759658</v>
      </c>
      <c r="AD848" t="s">
        <v>152</v>
      </c>
      <c r="AQ848">
        <v>1541016696</v>
      </c>
      <c r="AR848">
        <v>1551146400</v>
      </c>
      <c r="AS848">
        <v>1551492000</v>
      </c>
      <c r="AW848" t="s">
        <v>6313</v>
      </c>
      <c r="BI848">
        <v>15</v>
      </c>
      <c r="BJ848">
        <v>0</v>
      </c>
      <c r="BK848" t="b">
        <v>0</v>
      </c>
      <c r="BL848">
        <v>2</v>
      </c>
      <c r="BM848">
        <v>708096600000</v>
      </c>
      <c r="BN848" t="s">
        <v>3456</v>
      </c>
    </row>
    <row r="849" spans="1:66" x14ac:dyDescent="0.2">
      <c r="A849" t="s">
        <v>3457</v>
      </c>
      <c r="C849" t="s">
        <v>142</v>
      </c>
      <c r="D849" t="s">
        <v>143</v>
      </c>
      <c r="E849" t="s">
        <v>162</v>
      </c>
      <c r="F849" t="b">
        <v>1</v>
      </c>
      <c r="G849" t="s">
        <v>48</v>
      </c>
      <c r="H849" t="s">
        <v>163</v>
      </c>
      <c r="I849" t="s">
        <v>4286</v>
      </c>
      <c r="J849" t="s">
        <v>4287</v>
      </c>
      <c r="K849" t="s">
        <v>4288</v>
      </c>
      <c r="L849" t="s">
        <v>146</v>
      </c>
      <c r="M849" t="s">
        <v>147</v>
      </c>
      <c r="N849">
        <v>-14400000</v>
      </c>
      <c r="O849" t="s">
        <v>148</v>
      </c>
      <c r="P849" t="b">
        <v>0</v>
      </c>
      <c r="Q849">
        <v>-0.19000243999999999</v>
      </c>
      <c r="R849">
        <v>-0.22514804999999999</v>
      </c>
      <c r="S849">
        <v>1589486401</v>
      </c>
      <c r="T849">
        <v>84.2</v>
      </c>
      <c r="U849">
        <v>84.37</v>
      </c>
      <c r="V849" t="s">
        <v>4289</v>
      </c>
      <c r="W849">
        <v>81.03</v>
      </c>
      <c r="X849">
        <v>776049</v>
      </c>
      <c r="Y849">
        <v>84.39</v>
      </c>
      <c r="Z849">
        <v>83.97</v>
      </c>
      <c r="AA849">
        <v>98.23</v>
      </c>
      <c r="AB849">
        <v>8</v>
      </c>
      <c r="AC849">
        <v>14</v>
      </c>
      <c r="AD849" t="s">
        <v>164</v>
      </c>
      <c r="AE849" t="s">
        <v>48</v>
      </c>
      <c r="AF849">
        <v>83.63</v>
      </c>
      <c r="AG849">
        <v>1453785</v>
      </c>
      <c r="AH849">
        <v>951750</v>
      </c>
      <c r="AI849">
        <v>11.5</v>
      </c>
      <c r="AJ849">
        <v>0.15818431999999999</v>
      </c>
      <c r="AK849" t="s">
        <v>4290</v>
      </c>
      <c r="AL849">
        <v>-40.260002</v>
      </c>
      <c r="AM849">
        <v>-0.32347745</v>
      </c>
      <c r="AN849">
        <v>72.7</v>
      </c>
      <c r="AO849">
        <v>124.46</v>
      </c>
      <c r="AP849">
        <v>1585612800</v>
      </c>
      <c r="AQ849">
        <v>1588795536</v>
      </c>
      <c r="AR849">
        <v>1595948340</v>
      </c>
      <c r="AS849">
        <v>1596470400</v>
      </c>
      <c r="AT849">
        <v>3.6</v>
      </c>
      <c r="AU849">
        <v>25.330926999999999</v>
      </c>
      <c r="AV849">
        <v>4.2659080000000002E-2</v>
      </c>
      <c r="AW849" t="s">
        <v>6313</v>
      </c>
      <c r="AX849">
        <v>3.3239999999999998</v>
      </c>
      <c r="AY849">
        <v>129087000</v>
      </c>
      <c r="AZ849">
        <v>18.584</v>
      </c>
      <c r="BA849">
        <v>91.687139999999999</v>
      </c>
      <c r="BB849">
        <v>-7.4871445000000003</v>
      </c>
      <c r="BC849">
        <v>-8.1659700000000002E-2</v>
      </c>
      <c r="BD849">
        <v>101.95014</v>
      </c>
      <c r="BE849">
        <v>-17.750145</v>
      </c>
      <c r="BF849">
        <v>-0.17410613999999999</v>
      </c>
      <c r="BG849">
        <v>10869125120</v>
      </c>
      <c r="BH849">
        <v>4.5307789999999999</v>
      </c>
      <c r="BI849">
        <v>15</v>
      </c>
      <c r="BJ849">
        <v>0</v>
      </c>
      <c r="BK849" t="b">
        <v>0</v>
      </c>
      <c r="BL849">
        <v>2</v>
      </c>
      <c r="BM849">
        <v>1092663000000</v>
      </c>
      <c r="BN849" t="s">
        <v>3457</v>
      </c>
    </row>
    <row r="850" spans="1:66" x14ac:dyDescent="0.2">
      <c r="A850" t="s">
        <v>68</v>
      </c>
      <c r="C850" t="s">
        <v>142</v>
      </c>
      <c r="D850" t="s">
        <v>143</v>
      </c>
      <c r="E850" t="s">
        <v>162</v>
      </c>
      <c r="F850" t="b">
        <v>1</v>
      </c>
      <c r="G850" t="s">
        <v>48</v>
      </c>
      <c r="H850" t="s">
        <v>163</v>
      </c>
      <c r="I850" t="s">
        <v>175</v>
      </c>
      <c r="J850" t="s">
        <v>175</v>
      </c>
      <c r="K850" t="s">
        <v>288</v>
      </c>
      <c r="L850" t="s">
        <v>146</v>
      </c>
      <c r="M850" t="s">
        <v>147</v>
      </c>
      <c r="N850">
        <v>-14400000</v>
      </c>
      <c r="O850" t="s">
        <v>148</v>
      </c>
      <c r="P850" t="b">
        <v>0</v>
      </c>
      <c r="Q850">
        <v>0.40000152999999999</v>
      </c>
      <c r="R850">
        <v>0.95397454999999998</v>
      </c>
      <c r="S850">
        <v>1589486406</v>
      </c>
      <c r="T850">
        <v>42.33</v>
      </c>
      <c r="U850">
        <v>42.55</v>
      </c>
      <c r="V850" t="s">
        <v>1080</v>
      </c>
      <c r="W850">
        <v>40.200000000000003</v>
      </c>
      <c r="X850">
        <v>24856521</v>
      </c>
      <c r="Y850">
        <v>41.93</v>
      </c>
      <c r="Z850">
        <v>42.61</v>
      </c>
      <c r="AA850">
        <v>42.69</v>
      </c>
      <c r="AB850">
        <v>10</v>
      </c>
      <c r="AC850">
        <v>8</v>
      </c>
      <c r="AD850" t="s">
        <v>164</v>
      </c>
      <c r="AE850" t="s">
        <v>48</v>
      </c>
      <c r="AF850">
        <v>41.07</v>
      </c>
      <c r="AG850">
        <v>40306374</v>
      </c>
      <c r="AH850">
        <v>24676675</v>
      </c>
      <c r="AI850">
        <v>12.220001</v>
      </c>
      <c r="AJ850">
        <v>0.40584524999999999</v>
      </c>
      <c r="AK850" t="s">
        <v>174</v>
      </c>
      <c r="AL850">
        <v>-35.6</v>
      </c>
      <c r="AM850">
        <v>-0.45682020000000001</v>
      </c>
      <c r="AN850">
        <v>30.11</v>
      </c>
      <c r="AO850">
        <v>77.930000000000007</v>
      </c>
      <c r="AP850">
        <v>1591747200</v>
      </c>
      <c r="AQ850">
        <v>1588332600</v>
      </c>
      <c r="AR850">
        <v>1596195000</v>
      </c>
      <c r="AS850">
        <v>1596555000</v>
      </c>
      <c r="AT850">
        <v>3.48</v>
      </c>
      <c r="AU850">
        <v>15.883678</v>
      </c>
      <c r="AV850">
        <v>8.2995470000000002E-2</v>
      </c>
      <c r="AW850" t="s">
        <v>6313</v>
      </c>
      <c r="AX850">
        <v>2.665</v>
      </c>
      <c r="AY850">
        <v>4230429952</v>
      </c>
      <c r="AZ850">
        <v>43.063000000000002</v>
      </c>
      <c r="BA850">
        <v>42.307144000000001</v>
      </c>
      <c r="BB850">
        <v>2.2857665999999999E-2</v>
      </c>
      <c r="BC850">
        <v>5.4027909999999999E-4</v>
      </c>
      <c r="BD850">
        <v>57.083840000000002</v>
      </c>
      <c r="BE850">
        <v>-14.753838</v>
      </c>
      <c r="BF850">
        <v>-0.2584591</v>
      </c>
      <c r="BG850">
        <v>179074105344</v>
      </c>
      <c r="BH850">
        <v>0.98297846</v>
      </c>
      <c r="BI850">
        <v>15</v>
      </c>
      <c r="BJ850">
        <v>0</v>
      </c>
      <c r="BK850" t="b">
        <v>0</v>
      </c>
      <c r="BL850">
        <v>2</v>
      </c>
      <c r="BM850">
        <v>-252322200000</v>
      </c>
      <c r="BN850" t="s">
        <v>68</v>
      </c>
    </row>
    <row r="851" spans="1:66" x14ac:dyDescent="0.2">
      <c r="A851" t="s">
        <v>3458</v>
      </c>
      <c r="C851" t="s">
        <v>142</v>
      </c>
      <c r="D851" t="s">
        <v>143</v>
      </c>
      <c r="E851" t="s">
        <v>162</v>
      </c>
      <c r="F851" t="b">
        <v>1</v>
      </c>
      <c r="G851" t="s">
        <v>48</v>
      </c>
      <c r="H851" t="s">
        <v>145</v>
      </c>
      <c r="I851" t="s">
        <v>4291</v>
      </c>
      <c r="J851" t="s">
        <v>4291</v>
      </c>
      <c r="K851" t="s">
        <v>4292</v>
      </c>
      <c r="L851" t="s">
        <v>146</v>
      </c>
      <c r="M851" t="s">
        <v>147</v>
      </c>
      <c r="N851">
        <v>-14400000</v>
      </c>
      <c r="O851" t="s">
        <v>148</v>
      </c>
      <c r="P851" t="b">
        <v>0</v>
      </c>
      <c r="Q851">
        <v>8.9996339999999994E-2</v>
      </c>
      <c r="R851">
        <v>6.5676375999999995E-2</v>
      </c>
      <c r="S851">
        <v>1589486402</v>
      </c>
      <c r="T851">
        <v>137.12</v>
      </c>
      <c r="U851">
        <v>137.97</v>
      </c>
      <c r="V851" t="s">
        <v>4293</v>
      </c>
      <c r="W851">
        <v>135.06</v>
      </c>
      <c r="X851">
        <v>675838</v>
      </c>
      <c r="Y851">
        <v>137.03</v>
      </c>
      <c r="Z851">
        <v>0</v>
      </c>
      <c r="AA851">
        <v>0</v>
      </c>
      <c r="AB851">
        <v>8</v>
      </c>
      <c r="AC851">
        <v>9</v>
      </c>
      <c r="AD851" t="s">
        <v>149</v>
      </c>
      <c r="AE851" t="s">
        <v>48</v>
      </c>
      <c r="AF851">
        <v>136</v>
      </c>
      <c r="AG851">
        <v>1012853</v>
      </c>
      <c r="AH851">
        <v>805687</v>
      </c>
      <c r="AI851">
        <v>57.339995999999999</v>
      </c>
      <c r="AJ851">
        <v>0.71872645999999996</v>
      </c>
      <c r="AK851" t="s">
        <v>4294</v>
      </c>
      <c r="AL851">
        <v>-16.870010000000001</v>
      </c>
      <c r="AM851">
        <v>-0.10955263</v>
      </c>
      <c r="AN851">
        <v>79.78</v>
      </c>
      <c r="AO851">
        <v>153.99</v>
      </c>
      <c r="AQ851">
        <v>1588042800</v>
      </c>
      <c r="AR851">
        <v>1595449800</v>
      </c>
      <c r="AS851">
        <v>1595896200</v>
      </c>
      <c r="AU851">
        <v>24.442066000000001</v>
      </c>
      <c r="AW851" t="s">
        <v>6313</v>
      </c>
      <c r="AX851">
        <v>5.61</v>
      </c>
      <c r="AY851">
        <v>60896500</v>
      </c>
      <c r="AZ851">
        <v>32.957999999999998</v>
      </c>
      <c r="BA851">
        <v>126.29343</v>
      </c>
      <c r="BB851">
        <v>10.826568999999999</v>
      </c>
      <c r="BC851">
        <v>8.5725510000000005E-2</v>
      </c>
      <c r="BD851">
        <v>130.38840999999999</v>
      </c>
      <c r="BE851">
        <v>6.7315826000000003</v>
      </c>
      <c r="BF851">
        <v>5.1627155000000001E-2</v>
      </c>
      <c r="BG851">
        <v>8350127616</v>
      </c>
      <c r="BH851">
        <v>4.1604466000000002</v>
      </c>
      <c r="BI851">
        <v>15</v>
      </c>
      <c r="BJ851">
        <v>0</v>
      </c>
      <c r="BK851" t="b">
        <v>0</v>
      </c>
      <c r="BL851">
        <v>2</v>
      </c>
      <c r="BM851">
        <v>928503000000</v>
      </c>
      <c r="BN851" t="s">
        <v>3458</v>
      </c>
    </row>
    <row r="852" spans="1:66" x14ac:dyDescent="0.2">
      <c r="A852" t="s">
        <v>3459</v>
      </c>
      <c r="C852" t="s">
        <v>142</v>
      </c>
      <c r="D852" t="s">
        <v>143</v>
      </c>
      <c r="E852" t="s">
        <v>162</v>
      </c>
      <c r="F852" t="b">
        <v>1</v>
      </c>
      <c r="G852" t="s">
        <v>48</v>
      </c>
      <c r="H852" t="s">
        <v>145</v>
      </c>
      <c r="I852" t="s">
        <v>4295</v>
      </c>
      <c r="J852" t="s">
        <v>4295</v>
      </c>
      <c r="K852" t="s">
        <v>4296</v>
      </c>
      <c r="L852" t="s">
        <v>146</v>
      </c>
      <c r="M852" t="s">
        <v>147</v>
      </c>
      <c r="N852">
        <v>-14400000</v>
      </c>
      <c r="O852" t="s">
        <v>148</v>
      </c>
      <c r="P852" t="b">
        <v>0</v>
      </c>
      <c r="Q852">
        <v>1.7099915000000001</v>
      </c>
      <c r="R852">
        <v>0.83373547000000003</v>
      </c>
      <c r="S852">
        <v>1589486402</v>
      </c>
      <c r="T852">
        <v>206.81</v>
      </c>
      <c r="U852">
        <v>206.93</v>
      </c>
      <c r="V852" t="s">
        <v>4297</v>
      </c>
      <c r="W852">
        <v>200.69</v>
      </c>
      <c r="X852">
        <v>17178947</v>
      </c>
      <c r="Y852">
        <v>205.1</v>
      </c>
      <c r="Z852">
        <v>0</v>
      </c>
      <c r="AA852">
        <v>208.17</v>
      </c>
      <c r="AB852">
        <v>11</v>
      </c>
      <c r="AC852">
        <v>10</v>
      </c>
      <c r="AD852" t="s">
        <v>149</v>
      </c>
      <c r="AE852" t="s">
        <v>48</v>
      </c>
      <c r="AF852">
        <v>202.56</v>
      </c>
      <c r="AG852">
        <v>24950882</v>
      </c>
      <c r="AH852">
        <v>17003962</v>
      </c>
      <c r="AI852">
        <v>69.709990000000005</v>
      </c>
      <c r="AJ852">
        <v>0.50846089999999999</v>
      </c>
      <c r="AK852" t="s">
        <v>4298</v>
      </c>
      <c r="AL852">
        <v>-17.39</v>
      </c>
      <c r="AM852">
        <v>-7.7564670000000002E-2</v>
      </c>
      <c r="AN852">
        <v>137.1</v>
      </c>
      <c r="AO852">
        <v>224.2</v>
      </c>
      <c r="AQ852">
        <v>1588190704</v>
      </c>
      <c r="AR852">
        <v>1595429940</v>
      </c>
      <c r="AS852">
        <v>1595865600</v>
      </c>
      <c r="AU852">
        <v>28.376783</v>
      </c>
      <c r="AW852" t="s">
        <v>6313</v>
      </c>
      <c r="AX852">
        <v>7.2880000000000003</v>
      </c>
      <c r="AY852">
        <v>2404549888</v>
      </c>
      <c r="AZ852">
        <v>36.936</v>
      </c>
      <c r="BA852">
        <v>184.33771999999999</v>
      </c>
      <c r="BB852">
        <v>22.472275</v>
      </c>
      <c r="BC852">
        <v>0.12190817</v>
      </c>
      <c r="BD852">
        <v>194.57587000000001</v>
      </c>
      <c r="BE852">
        <v>12.234131</v>
      </c>
      <c r="BF852">
        <v>6.2875890000000004E-2</v>
      </c>
      <c r="BG852">
        <v>589222379520</v>
      </c>
      <c r="BH852">
        <v>5.5991445000000004</v>
      </c>
      <c r="BI852">
        <v>15</v>
      </c>
      <c r="BJ852">
        <v>0</v>
      </c>
      <c r="BK852" t="b">
        <v>0</v>
      </c>
      <c r="BL852">
        <v>2</v>
      </c>
      <c r="BM852">
        <v>1337347800000</v>
      </c>
      <c r="BN852" t="s">
        <v>3459</v>
      </c>
    </row>
    <row r="853" spans="1:66" x14ac:dyDescent="0.2">
      <c r="A853" t="s">
        <v>3460</v>
      </c>
      <c r="C853" t="s">
        <v>142</v>
      </c>
      <c r="D853" t="s">
        <v>143</v>
      </c>
      <c r="E853" t="s">
        <v>162</v>
      </c>
      <c r="F853" t="b">
        <v>1</v>
      </c>
      <c r="G853" t="s">
        <v>48</v>
      </c>
      <c r="H853" t="s">
        <v>145</v>
      </c>
      <c r="I853" t="s">
        <v>4299</v>
      </c>
      <c r="J853" t="s">
        <v>4299</v>
      </c>
      <c r="K853" t="s">
        <v>4300</v>
      </c>
      <c r="L853" t="s">
        <v>146</v>
      </c>
      <c r="M853" t="s">
        <v>147</v>
      </c>
      <c r="N853">
        <v>-14400000</v>
      </c>
      <c r="O853" t="s">
        <v>148</v>
      </c>
      <c r="P853" t="b">
        <v>0</v>
      </c>
      <c r="Q853">
        <v>0.34000015</v>
      </c>
      <c r="R853">
        <v>0.88680270000000005</v>
      </c>
      <c r="S853">
        <v>1589486402</v>
      </c>
      <c r="T853">
        <v>38.68</v>
      </c>
      <c r="U853">
        <v>38.72</v>
      </c>
      <c r="V853" t="s">
        <v>6607</v>
      </c>
      <c r="W853">
        <v>37.715000000000003</v>
      </c>
      <c r="X853">
        <v>4000569</v>
      </c>
      <c r="Y853">
        <v>38.340000000000003</v>
      </c>
      <c r="Z853">
        <v>0</v>
      </c>
      <c r="AA853">
        <v>39.4</v>
      </c>
      <c r="AB853">
        <v>8</v>
      </c>
      <c r="AC853">
        <v>8</v>
      </c>
      <c r="AD853" t="s">
        <v>149</v>
      </c>
      <c r="AE853" t="s">
        <v>48</v>
      </c>
      <c r="AF853">
        <v>38.1</v>
      </c>
      <c r="AG853">
        <v>5942216</v>
      </c>
      <c r="AH853">
        <v>4147550</v>
      </c>
      <c r="AI853">
        <v>11.960001</v>
      </c>
      <c r="AJ853">
        <v>0.44760484</v>
      </c>
      <c r="AK853" t="s">
        <v>4301</v>
      </c>
      <c r="AL853">
        <v>-1.2799988</v>
      </c>
      <c r="AM853">
        <v>-3.2031999999999998E-2</v>
      </c>
      <c r="AN853">
        <v>26.72</v>
      </c>
      <c r="AO853">
        <v>39.96</v>
      </c>
      <c r="AP853">
        <v>1590451200</v>
      </c>
      <c r="AQ853">
        <v>1594723800</v>
      </c>
      <c r="AR853">
        <v>1594723800</v>
      </c>
      <c r="AS853">
        <v>1594723800</v>
      </c>
      <c r="AT853">
        <v>0.90500000000000003</v>
      </c>
      <c r="AU853">
        <v>27.82734</v>
      </c>
      <c r="AV853">
        <v>2.3604590000000002E-2</v>
      </c>
      <c r="AW853" t="s">
        <v>6313</v>
      </c>
      <c r="AX853">
        <v>1.39</v>
      </c>
      <c r="AY853">
        <v>572819008</v>
      </c>
      <c r="AZ853">
        <v>4.6379999999999999</v>
      </c>
      <c r="BA853">
        <v>34.903713000000003</v>
      </c>
      <c r="BB853">
        <v>3.7762869999999999</v>
      </c>
      <c r="BC853">
        <v>0.10819156000000001</v>
      </c>
      <c r="BD853">
        <v>35.622970000000002</v>
      </c>
      <c r="BE853">
        <v>3.0570297000000002</v>
      </c>
      <c r="BF853">
        <v>8.5816249999999997E-2</v>
      </c>
      <c r="BG853">
        <v>22156640256</v>
      </c>
      <c r="BH853">
        <v>8.3398020000000006</v>
      </c>
      <c r="BI853">
        <v>15</v>
      </c>
      <c r="BJ853">
        <v>0</v>
      </c>
      <c r="BK853" t="b">
        <v>0</v>
      </c>
      <c r="BL853">
        <v>2</v>
      </c>
      <c r="BM853">
        <v>556464600000</v>
      </c>
      <c r="BN853" t="s">
        <v>3460</v>
      </c>
    </row>
    <row r="854" spans="1:66" x14ac:dyDescent="0.2">
      <c r="A854" t="s">
        <v>630</v>
      </c>
      <c r="C854" t="s">
        <v>142</v>
      </c>
      <c r="D854" t="s">
        <v>143</v>
      </c>
      <c r="E854" t="s">
        <v>162</v>
      </c>
      <c r="F854" t="b">
        <v>1</v>
      </c>
      <c r="G854" t="s">
        <v>48</v>
      </c>
      <c r="H854" t="s">
        <v>163</v>
      </c>
      <c r="I854" t="s">
        <v>810</v>
      </c>
      <c r="J854" t="s">
        <v>810</v>
      </c>
      <c r="K854" t="s">
        <v>811</v>
      </c>
      <c r="L854" t="s">
        <v>146</v>
      </c>
      <c r="M854" t="s">
        <v>147</v>
      </c>
      <c r="N854">
        <v>-14400000</v>
      </c>
      <c r="O854" t="s">
        <v>148</v>
      </c>
      <c r="P854" t="b">
        <v>0</v>
      </c>
      <c r="Q854">
        <v>1.8099976</v>
      </c>
      <c r="R854">
        <v>2.6535663999999999</v>
      </c>
      <c r="S854">
        <v>1589486401</v>
      </c>
      <c r="T854">
        <v>70.02</v>
      </c>
      <c r="U854">
        <v>70.866</v>
      </c>
      <c r="V854" t="s">
        <v>1088</v>
      </c>
      <c r="W854">
        <v>64.11</v>
      </c>
      <c r="X854">
        <v>1205011</v>
      </c>
      <c r="Y854">
        <v>68.209999999999994</v>
      </c>
      <c r="Z854">
        <v>65.77</v>
      </c>
      <c r="AA854">
        <v>81.459999999999994</v>
      </c>
      <c r="AB854">
        <v>8</v>
      </c>
      <c r="AC854">
        <v>8</v>
      </c>
      <c r="AD854" t="s">
        <v>164</v>
      </c>
      <c r="AE854" t="s">
        <v>48</v>
      </c>
      <c r="AF854">
        <v>66.92</v>
      </c>
      <c r="AG854">
        <v>943677</v>
      </c>
      <c r="AH854">
        <v>926487</v>
      </c>
      <c r="AI854">
        <v>5.9099959999999996</v>
      </c>
      <c r="AJ854">
        <v>9.2185244E-2</v>
      </c>
      <c r="AK854" t="s">
        <v>812</v>
      </c>
      <c r="AL854">
        <v>-71.330010000000001</v>
      </c>
      <c r="AM854">
        <v>-0.50463389999999997</v>
      </c>
      <c r="AN854">
        <v>64.11</v>
      </c>
      <c r="AO854">
        <v>141.35</v>
      </c>
      <c r="AP854">
        <v>1594771200</v>
      </c>
      <c r="AQ854">
        <v>1588795539</v>
      </c>
      <c r="AR854">
        <v>1596121140</v>
      </c>
      <c r="AS854">
        <v>1596470400</v>
      </c>
      <c r="AT854">
        <v>4.17</v>
      </c>
      <c r="AU854">
        <v>15.484299</v>
      </c>
      <c r="AV854">
        <v>6.1134732999999997E-2</v>
      </c>
      <c r="AW854" t="s">
        <v>6313</v>
      </c>
      <c r="AX854">
        <v>4.5220000000000002</v>
      </c>
      <c r="AY854">
        <v>75633000</v>
      </c>
      <c r="AZ854">
        <v>30.971</v>
      </c>
      <c r="BA854">
        <v>75.074569999999994</v>
      </c>
      <c r="BB854">
        <v>-5.0545730000000004</v>
      </c>
      <c r="BC854">
        <v>-6.7327365E-2</v>
      </c>
      <c r="BD854">
        <v>111.322464</v>
      </c>
      <c r="BE854">
        <v>-41.302467</v>
      </c>
      <c r="BF854">
        <v>-0.37101646999999999</v>
      </c>
      <c r="BG854">
        <v>5295822336</v>
      </c>
      <c r="BH854">
        <v>2.2608244000000002</v>
      </c>
      <c r="BI854">
        <v>15</v>
      </c>
      <c r="BJ854">
        <v>0</v>
      </c>
      <c r="BK854" t="b">
        <v>0</v>
      </c>
      <c r="BL854">
        <v>2</v>
      </c>
      <c r="BM854">
        <v>105283800000</v>
      </c>
      <c r="BN854" t="s">
        <v>630</v>
      </c>
    </row>
    <row r="855" spans="1:66" x14ac:dyDescent="0.2">
      <c r="A855" t="s">
        <v>3461</v>
      </c>
      <c r="C855" t="s">
        <v>142</v>
      </c>
      <c r="D855" t="s">
        <v>143</v>
      </c>
      <c r="E855" t="s">
        <v>162</v>
      </c>
      <c r="F855" t="b">
        <v>1</v>
      </c>
      <c r="G855" t="s">
        <v>48</v>
      </c>
      <c r="H855" t="s">
        <v>163</v>
      </c>
      <c r="I855" t="s">
        <v>4302</v>
      </c>
      <c r="J855" t="s">
        <v>4302</v>
      </c>
      <c r="K855" t="s">
        <v>4303</v>
      </c>
      <c r="L855" t="s">
        <v>146</v>
      </c>
      <c r="M855" t="s">
        <v>147</v>
      </c>
      <c r="N855">
        <v>-14400000</v>
      </c>
      <c r="O855" t="s">
        <v>148</v>
      </c>
      <c r="P855" t="b">
        <v>0</v>
      </c>
      <c r="Q855">
        <v>-0.22999573000000001</v>
      </c>
      <c r="R855">
        <v>-0.21034913</v>
      </c>
      <c r="S855">
        <v>1589486401</v>
      </c>
      <c r="T855">
        <v>109.11</v>
      </c>
      <c r="U855">
        <v>109.18</v>
      </c>
      <c r="V855" t="s">
        <v>4304</v>
      </c>
      <c r="W855">
        <v>103.40009999999999</v>
      </c>
      <c r="X855">
        <v>3032249</v>
      </c>
      <c r="Y855">
        <v>109.34</v>
      </c>
      <c r="Z855">
        <v>0</v>
      </c>
      <c r="AA855">
        <v>109.3</v>
      </c>
      <c r="AB855">
        <v>9</v>
      </c>
      <c r="AC855">
        <v>8</v>
      </c>
      <c r="AD855" t="s">
        <v>164</v>
      </c>
      <c r="AE855" t="s">
        <v>48</v>
      </c>
      <c r="AF855">
        <v>107.36</v>
      </c>
      <c r="AG855">
        <v>3139283</v>
      </c>
      <c r="AH855">
        <v>2154362</v>
      </c>
      <c r="AI855">
        <v>20.419998</v>
      </c>
      <c r="AJ855">
        <v>0.23024014000000001</v>
      </c>
      <c r="AK855" t="s">
        <v>4305</v>
      </c>
      <c r="AL855">
        <v>-69.39</v>
      </c>
      <c r="AM855">
        <v>-0.38873950000000002</v>
      </c>
      <c r="AN855">
        <v>88.69</v>
      </c>
      <c r="AO855">
        <v>178.5</v>
      </c>
      <c r="AP855">
        <v>1585699200</v>
      </c>
      <c r="AQ855">
        <v>1592943300</v>
      </c>
      <c r="AR855">
        <v>1592943300</v>
      </c>
      <c r="AS855">
        <v>1592943300</v>
      </c>
      <c r="AT855">
        <v>2.6</v>
      </c>
      <c r="AV855">
        <v>2.3779037999999999E-2</v>
      </c>
      <c r="AW855" t="s">
        <v>6313</v>
      </c>
      <c r="AX855">
        <v>-1.34</v>
      </c>
      <c r="AY855">
        <v>261250000</v>
      </c>
      <c r="AZ855">
        <v>72.08</v>
      </c>
      <c r="BA855">
        <v>119.89657</v>
      </c>
      <c r="BB855">
        <v>-10.786568000000001</v>
      </c>
      <c r="BC855">
        <v>-8.9965610000000001E-2</v>
      </c>
      <c r="BD855">
        <v>141.30196000000001</v>
      </c>
      <c r="BE855">
        <v>-32.191955999999998</v>
      </c>
      <c r="BF855">
        <v>-0.22782384999999999</v>
      </c>
      <c r="BG855">
        <v>28504987648</v>
      </c>
      <c r="BH855">
        <v>1.5137347000000001</v>
      </c>
      <c r="BI855">
        <v>15</v>
      </c>
      <c r="BJ855">
        <v>0</v>
      </c>
      <c r="BK855" t="b">
        <v>0</v>
      </c>
      <c r="BL855">
        <v>2</v>
      </c>
      <c r="BM855">
        <v>261239400000</v>
      </c>
      <c r="BN855" t="s">
        <v>3461</v>
      </c>
    </row>
    <row r="856" spans="1:66" x14ac:dyDescent="0.2">
      <c r="A856" t="s">
        <v>3462</v>
      </c>
      <c r="C856" t="s">
        <v>142</v>
      </c>
      <c r="D856" t="s">
        <v>143</v>
      </c>
      <c r="E856" t="s">
        <v>162</v>
      </c>
      <c r="F856" t="b">
        <v>1</v>
      </c>
      <c r="G856" t="s">
        <v>48</v>
      </c>
      <c r="H856" t="s">
        <v>163</v>
      </c>
      <c r="I856" t="s">
        <v>4306</v>
      </c>
      <c r="J856" t="s">
        <v>4307</v>
      </c>
      <c r="K856" t="s">
        <v>4308</v>
      </c>
      <c r="L856" t="s">
        <v>146</v>
      </c>
      <c r="M856" t="s">
        <v>147</v>
      </c>
      <c r="N856">
        <v>-14400000</v>
      </c>
      <c r="O856" t="s">
        <v>148</v>
      </c>
      <c r="P856" t="b">
        <v>0</v>
      </c>
      <c r="Q856">
        <v>2.2800064</v>
      </c>
      <c r="R856">
        <v>1.7883806</v>
      </c>
      <c r="S856">
        <v>1589486401</v>
      </c>
      <c r="T856">
        <v>129.77000000000001</v>
      </c>
      <c r="U856">
        <v>130.19999999999999</v>
      </c>
      <c r="V856" t="s">
        <v>4309</v>
      </c>
      <c r="W856">
        <v>125.58</v>
      </c>
      <c r="X856">
        <v>3736927</v>
      </c>
      <c r="Y856">
        <v>127.49</v>
      </c>
      <c r="Z856">
        <v>124.01</v>
      </c>
      <c r="AA856">
        <v>133.99</v>
      </c>
      <c r="AB856">
        <v>9</v>
      </c>
      <c r="AC856">
        <v>13</v>
      </c>
      <c r="AD856" t="s">
        <v>164</v>
      </c>
      <c r="AE856" t="s">
        <v>48</v>
      </c>
      <c r="AF856">
        <v>125.94</v>
      </c>
      <c r="AG856">
        <v>5076709</v>
      </c>
      <c r="AH856">
        <v>4633112</v>
      </c>
      <c r="AI856">
        <v>38.090004</v>
      </c>
      <c r="AJ856">
        <v>0.41546686999999999</v>
      </c>
      <c r="AK856" t="s">
        <v>4310</v>
      </c>
      <c r="AL856">
        <v>-28.440002</v>
      </c>
      <c r="AM856">
        <v>-0.17976107999999999</v>
      </c>
      <c r="AN856">
        <v>91.68</v>
      </c>
      <c r="AO856">
        <v>158.21</v>
      </c>
      <c r="AP856">
        <v>1593129600</v>
      </c>
      <c r="AQ856">
        <v>1588849200</v>
      </c>
      <c r="AR856">
        <v>1596558600</v>
      </c>
      <c r="AS856">
        <v>1597077000</v>
      </c>
      <c r="AT856">
        <v>1.4</v>
      </c>
      <c r="AU856">
        <v>417.26690000000002</v>
      </c>
      <c r="AV856">
        <v>1.0981253E-2</v>
      </c>
      <c r="AW856" t="s">
        <v>6313</v>
      </c>
      <c r="AX856">
        <v>0.311</v>
      </c>
      <c r="AY856">
        <v>617833984</v>
      </c>
      <c r="AZ856">
        <v>79.816999999999993</v>
      </c>
      <c r="BA856">
        <v>124.98343</v>
      </c>
      <c r="BB856">
        <v>4.7865753</v>
      </c>
      <c r="BC856">
        <v>3.8297680000000001E-2</v>
      </c>
      <c r="BD856">
        <v>134.79942</v>
      </c>
      <c r="BE856">
        <v>-5.0294189999999999</v>
      </c>
      <c r="BF856">
        <v>-3.7310388E-2</v>
      </c>
      <c r="BG856">
        <v>80176316416</v>
      </c>
      <c r="BH856">
        <v>1.6258440999999999</v>
      </c>
      <c r="BI856">
        <v>15</v>
      </c>
      <c r="BJ856">
        <v>0</v>
      </c>
      <c r="BK856" t="b">
        <v>0</v>
      </c>
      <c r="BL856">
        <v>2</v>
      </c>
      <c r="BM856">
        <v>993043800000</v>
      </c>
      <c r="BN856" t="s">
        <v>3462</v>
      </c>
    </row>
    <row r="857" spans="1:66" x14ac:dyDescent="0.2">
      <c r="A857" t="s">
        <v>3463</v>
      </c>
      <c r="C857" t="s">
        <v>142</v>
      </c>
      <c r="D857" t="s">
        <v>143</v>
      </c>
      <c r="E857" t="s">
        <v>162</v>
      </c>
      <c r="F857" t="b">
        <v>1</v>
      </c>
      <c r="G857" t="s">
        <v>48</v>
      </c>
      <c r="H857" t="s">
        <v>145</v>
      </c>
      <c r="I857" t="s">
        <v>4311</v>
      </c>
      <c r="J857" t="s">
        <v>4311</v>
      </c>
      <c r="K857" t="s">
        <v>4312</v>
      </c>
      <c r="L857" t="s">
        <v>146</v>
      </c>
      <c r="M857" t="s">
        <v>147</v>
      </c>
      <c r="N857">
        <v>-14400000</v>
      </c>
      <c r="O857" t="s">
        <v>148</v>
      </c>
      <c r="P857" t="b">
        <v>0</v>
      </c>
      <c r="Q857">
        <v>0.63000009999999995</v>
      </c>
      <c r="R857">
        <v>4.0127397</v>
      </c>
      <c r="S857">
        <v>1589486401</v>
      </c>
      <c r="T857">
        <v>16.329999999999998</v>
      </c>
      <c r="U857">
        <v>16.355</v>
      </c>
      <c r="V857" t="s">
        <v>4313</v>
      </c>
      <c r="W857">
        <v>14.89</v>
      </c>
      <c r="X857">
        <v>8555219</v>
      </c>
      <c r="Y857">
        <v>15.7</v>
      </c>
      <c r="Z857">
        <v>15.5</v>
      </c>
      <c r="AA857">
        <v>0</v>
      </c>
      <c r="AB857">
        <v>40</v>
      </c>
      <c r="AC857">
        <v>14</v>
      </c>
      <c r="AD857" t="s">
        <v>149</v>
      </c>
      <c r="AE857" t="s">
        <v>48</v>
      </c>
      <c r="AF857">
        <v>15.28</v>
      </c>
      <c r="AG857">
        <v>9088998</v>
      </c>
      <c r="AH857">
        <v>7603050</v>
      </c>
      <c r="AI857">
        <v>5.2299994999999999</v>
      </c>
      <c r="AJ857">
        <v>0.47117110000000001</v>
      </c>
      <c r="AK857" t="s">
        <v>4314</v>
      </c>
      <c r="AL857">
        <v>-15.309998999999999</v>
      </c>
      <c r="AM857">
        <v>-0.48388114999999998</v>
      </c>
      <c r="AN857">
        <v>11.1</v>
      </c>
      <c r="AO857">
        <v>31.64</v>
      </c>
      <c r="AP857">
        <v>1586822400</v>
      </c>
      <c r="AQ857">
        <v>1571761800</v>
      </c>
      <c r="AR857">
        <v>1555914600</v>
      </c>
      <c r="AS857">
        <v>1556274600</v>
      </c>
      <c r="AT857">
        <v>0.99</v>
      </c>
      <c r="AU857">
        <v>7.1403590000000001</v>
      </c>
      <c r="AV857">
        <v>6.3057325999999997E-2</v>
      </c>
      <c r="AW857" t="s">
        <v>6313</v>
      </c>
      <c r="AX857">
        <v>2.2869999999999999</v>
      </c>
      <c r="AY857">
        <v>711912000</v>
      </c>
      <c r="AZ857">
        <v>28.262</v>
      </c>
      <c r="BA857">
        <v>16.659714000000001</v>
      </c>
      <c r="BB857">
        <v>-0.32971381999999999</v>
      </c>
      <c r="BC857">
        <v>-1.9791085E-2</v>
      </c>
      <c r="BD857">
        <v>24.834349</v>
      </c>
      <c r="BE857">
        <v>-8.5043489999999995</v>
      </c>
      <c r="BF857">
        <v>-0.342443</v>
      </c>
      <c r="BG857">
        <v>11625523200</v>
      </c>
      <c r="BH857">
        <v>0.57780765999999995</v>
      </c>
      <c r="BI857">
        <v>15</v>
      </c>
      <c r="BJ857">
        <v>0</v>
      </c>
      <c r="BK857" t="b">
        <v>0</v>
      </c>
      <c r="BL857">
        <v>2</v>
      </c>
      <c r="BM857">
        <v>322151400000</v>
      </c>
      <c r="BN857" t="s">
        <v>3463</v>
      </c>
    </row>
    <row r="858" spans="1:66" x14ac:dyDescent="0.2">
      <c r="A858" t="s">
        <v>3464</v>
      </c>
      <c r="C858" t="s">
        <v>142</v>
      </c>
      <c r="D858" t="s">
        <v>143</v>
      </c>
      <c r="E858" t="s">
        <v>162</v>
      </c>
      <c r="F858" t="b">
        <v>1</v>
      </c>
      <c r="G858" t="s">
        <v>48</v>
      </c>
      <c r="H858" t="s">
        <v>163</v>
      </c>
      <c r="I858" t="s">
        <v>4315</v>
      </c>
      <c r="J858" t="s">
        <v>4315</v>
      </c>
      <c r="K858" t="s">
        <v>4316</v>
      </c>
      <c r="L858" t="s">
        <v>146</v>
      </c>
      <c r="M858" t="s">
        <v>147</v>
      </c>
      <c r="N858">
        <v>-14400000</v>
      </c>
      <c r="O858" t="s">
        <v>148</v>
      </c>
      <c r="P858" t="b">
        <v>0</v>
      </c>
      <c r="Q858">
        <v>0.90999985000000005</v>
      </c>
      <c r="R858">
        <v>2.3303454000000001</v>
      </c>
      <c r="S858">
        <v>1589486401</v>
      </c>
      <c r="T858">
        <v>39.96</v>
      </c>
      <c r="U858">
        <v>40.130000000000003</v>
      </c>
      <c r="V858" t="s">
        <v>4317</v>
      </c>
      <c r="W858">
        <v>38.140999999999998</v>
      </c>
      <c r="X858">
        <v>3669313</v>
      </c>
      <c r="Y858">
        <v>39.049999999999997</v>
      </c>
      <c r="Z858">
        <v>38.909999999999997</v>
      </c>
      <c r="AA858">
        <v>40.700000000000003</v>
      </c>
      <c r="AB858">
        <v>8</v>
      </c>
      <c r="AC858">
        <v>11</v>
      </c>
      <c r="AD858" t="s">
        <v>164</v>
      </c>
      <c r="AE858" t="s">
        <v>48</v>
      </c>
      <c r="AF858">
        <v>38.65</v>
      </c>
      <c r="AG858">
        <v>4910700</v>
      </c>
      <c r="AH858">
        <v>3428850</v>
      </c>
      <c r="AI858">
        <v>7.9599989999999998</v>
      </c>
      <c r="AJ858">
        <v>0.24874996999999999</v>
      </c>
      <c r="AK858" t="s">
        <v>4318</v>
      </c>
      <c r="AL858">
        <v>-12.560001</v>
      </c>
      <c r="AM858">
        <v>-0.23914701999999999</v>
      </c>
      <c r="AN858">
        <v>32</v>
      </c>
      <c r="AO858">
        <v>52.52</v>
      </c>
      <c r="AP858">
        <v>1590969600</v>
      </c>
      <c r="AQ858">
        <v>1587673201</v>
      </c>
      <c r="AR858">
        <v>1595343540</v>
      </c>
      <c r="AS858">
        <v>1595865600</v>
      </c>
      <c r="AT858">
        <v>1.54</v>
      </c>
      <c r="AU858">
        <v>32.303959999999996</v>
      </c>
      <c r="AV858">
        <v>3.9436619999999999E-2</v>
      </c>
      <c r="AW858" t="s">
        <v>6313</v>
      </c>
      <c r="AX858">
        <v>1.2370000000000001</v>
      </c>
      <c r="AY858">
        <v>541753984</v>
      </c>
      <c r="AZ858">
        <v>12.577999999999999</v>
      </c>
      <c r="BA858">
        <v>41.698569999999997</v>
      </c>
      <c r="BB858">
        <v>-1.7385712</v>
      </c>
      <c r="BC858">
        <v>-4.1693783999999998E-2</v>
      </c>
      <c r="BD858">
        <v>45.869346999999998</v>
      </c>
      <c r="BE858">
        <v>-5.9093475</v>
      </c>
      <c r="BF858">
        <v>-0.12882999000000001</v>
      </c>
      <c r="BG858">
        <v>21648488448</v>
      </c>
      <c r="BH858">
        <v>3.1769755000000002</v>
      </c>
      <c r="BI858">
        <v>15</v>
      </c>
      <c r="BJ858">
        <v>0</v>
      </c>
      <c r="BK858" t="b">
        <v>0</v>
      </c>
      <c r="BL858">
        <v>2</v>
      </c>
      <c r="BM858">
        <v>879172200000</v>
      </c>
      <c r="BN858" t="s">
        <v>3464</v>
      </c>
    </row>
    <row r="859" spans="1:66" x14ac:dyDescent="0.2">
      <c r="A859" t="s">
        <v>3465</v>
      </c>
      <c r="C859" t="s">
        <v>142</v>
      </c>
      <c r="D859" t="s">
        <v>143</v>
      </c>
      <c r="E859" t="s">
        <v>162</v>
      </c>
      <c r="F859" t="b">
        <v>1</v>
      </c>
      <c r="G859" t="s">
        <v>48</v>
      </c>
      <c r="H859" t="s">
        <v>145</v>
      </c>
      <c r="I859" t="s">
        <v>4319</v>
      </c>
      <c r="J859" t="s">
        <v>4319</v>
      </c>
      <c r="K859" t="s">
        <v>4320</v>
      </c>
      <c r="L859" t="s">
        <v>146</v>
      </c>
      <c r="M859" t="s">
        <v>147</v>
      </c>
      <c r="N859">
        <v>-14400000</v>
      </c>
      <c r="O859" t="s">
        <v>148</v>
      </c>
      <c r="P859" t="b">
        <v>0</v>
      </c>
      <c r="Q859">
        <v>0.45999908</v>
      </c>
      <c r="R859">
        <v>0.46530354000000002</v>
      </c>
      <c r="S859">
        <v>1589486402</v>
      </c>
      <c r="T859">
        <v>99.32</v>
      </c>
      <c r="U859">
        <v>99.87</v>
      </c>
      <c r="V859" t="s">
        <v>4321</v>
      </c>
      <c r="W859">
        <v>96.99</v>
      </c>
      <c r="X859">
        <v>5112017</v>
      </c>
      <c r="Y859">
        <v>98.86</v>
      </c>
      <c r="Z859">
        <v>0</v>
      </c>
      <c r="AA859">
        <v>102.39</v>
      </c>
      <c r="AB859">
        <v>11</v>
      </c>
      <c r="AC859">
        <v>14</v>
      </c>
      <c r="AD859" t="s">
        <v>149</v>
      </c>
      <c r="AE859" t="s">
        <v>48</v>
      </c>
      <c r="AF859">
        <v>99.69</v>
      </c>
      <c r="AG859">
        <v>5572340</v>
      </c>
      <c r="AH859">
        <v>5691125</v>
      </c>
      <c r="AI859">
        <v>25.82</v>
      </c>
      <c r="AJ859">
        <v>0.35129252</v>
      </c>
      <c r="AK859" t="s">
        <v>4322</v>
      </c>
      <c r="AL859">
        <v>-25.730003</v>
      </c>
      <c r="AM859">
        <v>-0.20575772000000001</v>
      </c>
      <c r="AN859">
        <v>73.5</v>
      </c>
      <c r="AO859">
        <v>125.05</v>
      </c>
      <c r="AQ859">
        <v>1588881840</v>
      </c>
      <c r="AR859">
        <v>1595516340</v>
      </c>
      <c r="AS859">
        <v>1595865600</v>
      </c>
      <c r="AU859">
        <v>55.579185000000003</v>
      </c>
      <c r="AW859" t="s">
        <v>6313</v>
      </c>
      <c r="AX859">
        <v>1.7869999999999999</v>
      </c>
      <c r="AY859">
        <v>669484032</v>
      </c>
      <c r="AZ859">
        <v>46.069000000000003</v>
      </c>
      <c r="BA859">
        <v>97.864570000000001</v>
      </c>
      <c r="BB859">
        <v>1.4554290999999999</v>
      </c>
      <c r="BC859">
        <v>1.4871868999999999E-2</v>
      </c>
      <c r="BD859">
        <v>108.79492999999999</v>
      </c>
      <c r="BE859">
        <v>-9.4749300000000005</v>
      </c>
      <c r="BF859">
        <v>-8.7089814000000002E-2</v>
      </c>
      <c r="BG859">
        <v>66493153280</v>
      </c>
      <c r="BH859">
        <v>2.1558967</v>
      </c>
      <c r="BI859">
        <v>15</v>
      </c>
      <c r="BJ859">
        <v>0</v>
      </c>
      <c r="BK859" t="b">
        <v>0</v>
      </c>
      <c r="BL859">
        <v>2</v>
      </c>
      <c r="BM859">
        <v>528039000000</v>
      </c>
      <c r="BN859" t="s">
        <v>3465</v>
      </c>
    </row>
    <row r="860" spans="1:66" x14ac:dyDescent="0.2">
      <c r="A860" t="s">
        <v>3466</v>
      </c>
      <c r="C860" t="s">
        <v>142</v>
      </c>
      <c r="D860" t="s">
        <v>143</v>
      </c>
      <c r="E860" t="s">
        <v>162</v>
      </c>
      <c r="F860" t="b">
        <v>1</v>
      </c>
      <c r="G860" t="s">
        <v>48</v>
      </c>
      <c r="H860" t="s">
        <v>145</v>
      </c>
      <c r="I860" t="s">
        <v>4323</v>
      </c>
      <c r="J860" t="s">
        <v>4323</v>
      </c>
      <c r="K860" t="s">
        <v>4324</v>
      </c>
      <c r="L860" t="s">
        <v>146</v>
      </c>
      <c r="M860" t="s">
        <v>147</v>
      </c>
      <c r="N860">
        <v>-14400000</v>
      </c>
      <c r="O860" t="s">
        <v>148</v>
      </c>
      <c r="P860" t="b">
        <v>0</v>
      </c>
      <c r="Q860">
        <v>-0.72999954</v>
      </c>
      <c r="R860">
        <v>-1.6132586</v>
      </c>
      <c r="S860">
        <v>1589486402</v>
      </c>
      <c r="T860">
        <v>44.52</v>
      </c>
      <c r="U860">
        <v>44.667000000000002</v>
      </c>
      <c r="V860" t="s">
        <v>4325</v>
      </c>
      <c r="W860">
        <v>43.26</v>
      </c>
      <c r="X860">
        <v>2416336</v>
      </c>
      <c r="Y860">
        <v>45.25</v>
      </c>
      <c r="Z860">
        <v>43.78</v>
      </c>
      <c r="AA860">
        <v>45.55</v>
      </c>
      <c r="AB860">
        <v>13</v>
      </c>
      <c r="AC860">
        <v>8</v>
      </c>
      <c r="AD860" t="s">
        <v>149</v>
      </c>
      <c r="AE860" t="s">
        <v>48</v>
      </c>
      <c r="AF860">
        <v>44.66</v>
      </c>
      <c r="AG860">
        <v>2332037</v>
      </c>
      <c r="AH860">
        <v>3430900</v>
      </c>
      <c r="AI860">
        <v>20.67</v>
      </c>
      <c r="AJ860">
        <v>0.86666670000000001</v>
      </c>
      <c r="AK860" t="s">
        <v>4326</v>
      </c>
      <c r="AL860">
        <v>-14.919998</v>
      </c>
      <c r="AM860">
        <v>-0.25100939999999999</v>
      </c>
      <c r="AN860">
        <v>23.85</v>
      </c>
      <c r="AO860">
        <v>59.44</v>
      </c>
      <c r="AP860">
        <v>1591315200</v>
      </c>
      <c r="AQ860">
        <v>1588768200</v>
      </c>
      <c r="AR860">
        <v>1595435400</v>
      </c>
      <c r="AS860">
        <v>1595867400</v>
      </c>
      <c r="AT860">
        <v>0.68</v>
      </c>
      <c r="AU860">
        <v>48.338763999999998</v>
      </c>
      <c r="AV860">
        <v>1.5027624999999999E-2</v>
      </c>
      <c r="AW860" t="s">
        <v>6313</v>
      </c>
      <c r="AX860">
        <v>0.92100000000000004</v>
      </c>
      <c r="AY860">
        <v>130842000</v>
      </c>
      <c r="AZ860">
        <v>13.074999999999999</v>
      </c>
      <c r="BA860">
        <v>38.779713000000001</v>
      </c>
      <c r="BB860">
        <v>5.7402879999999996</v>
      </c>
      <c r="BC860">
        <v>0.14802296000000001</v>
      </c>
      <c r="BD860">
        <v>47.319201999999997</v>
      </c>
      <c r="BE860">
        <v>-2.7992020000000002</v>
      </c>
      <c r="BF860">
        <v>-5.9155729999999997E-2</v>
      </c>
      <c r="BG860">
        <v>5825085952</v>
      </c>
      <c r="BH860">
        <v>3.4049714</v>
      </c>
      <c r="BI860">
        <v>15</v>
      </c>
      <c r="BJ860">
        <v>0</v>
      </c>
      <c r="BK860" t="b">
        <v>0</v>
      </c>
      <c r="BL860">
        <v>2</v>
      </c>
      <c r="BM860">
        <v>740755800000</v>
      </c>
      <c r="BN860" t="s">
        <v>3466</v>
      </c>
    </row>
    <row r="861" spans="1:66" x14ac:dyDescent="0.2">
      <c r="A861" t="s">
        <v>3467</v>
      </c>
      <c r="C861" t="s">
        <v>142</v>
      </c>
      <c r="D861" t="s">
        <v>143</v>
      </c>
      <c r="E861" t="s">
        <v>162</v>
      </c>
      <c r="F861" t="b">
        <v>1</v>
      </c>
      <c r="G861" t="s">
        <v>48</v>
      </c>
      <c r="H861" t="s">
        <v>163</v>
      </c>
      <c r="I861" t="s">
        <v>4327</v>
      </c>
      <c r="J861" t="s">
        <v>4327</v>
      </c>
      <c r="K861" t="s">
        <v>4328</v>
      </c>
      <c r="L861" t="s">
        <v>146</v>
      </c>
      <c r="M861" t="s">
        <v>147</v>
      </c>
      <c r="N861">
        <v>-14400000</v>
      </c>
      <c r="O861" t="s">
        <v>148</v>
      </c>
      <c r="P861" t="b">
        <v>0</v>
      </c>
      <c r="Q861">
        <v>0.78999900000000001</v>
      </c>
      <c r="R861">
        <v>3.5601577999999998</v>
      </c>
      <c r="S861">
        <v>1589486401</v>
      </c>
      <c r="T861">
        <v>22.98</v>
      </c>
      <c r="U861">
        <v>23.2</v>
      </c>
      <c r="V861" t="s">
        <v>4329</v>
      </c>
      <c r="W861">
        <v>21.05</v>
      </c>
      <c r="X861">
        <v>1773919</v>
      </c>
      <c r="Y861">
        <v>22.19</v>
      </c>
      <c r="Z861">
        <v>0</v>
      </c>
      <c r="AA861">
        <v>22.93</v>
      </c>
      <c r="AB861">
        <v>8</v>
      </c>
      <c r="AC861">
        <v>10</v>
      </c>
      <c r="AD861" t="s">
        <v>164</v>
      </c>
      <c r="AE861" t="s">
        <v>48</v>
      </c>
      <c r="AF861">
        <v>21.7</v>
      </c>
      <c r="AG861">
        <v>1727708</v>
      </c>
      <c r="AH861">
        <v>1657462</v>
      </c>
      <c r="AI861">
        <v>4</v>
      </c>
      <c r="AJ861">
        <v>0.21074817000000001</v>
      </c>
      <c r="AK861" t="s">
        <v>4330</v>
      </c>
      <c r="AL861">
        <v>-31</v>
      </c>
      <c r="AM861">
        <v>-0.57428676000000001</v>
      </c>
      <c r="AN861">
        <v>18.98</v>
      </c>
      <c r="AO861">
        <v>53.98</v>
      </c>
      <c r="AP861">
        <v>1586390400</v>
      </c>
      <c r="AQ861">
        <v>1588881960</v>
      </c>
      <c r="AR861">
        <v>1596034740</v>
      </c>
      <c r="AS861">
        <v>1596470400</v>
      </c>
      <c r="AT861">
        <v>0.76</v>
      </c>
      <c r="AU861">
        <v>15.228628</v>
      </c>
      <c r="AV861">
        <v>3.4249660000000001E-2</v>
      </c>
      <c r="AW861" t="s">
        <v>6313</v>
      </c>
      <c r="AX861">
        <v>1.5089999999999999</v>
      </c>
      <c r="AY861">
        <v>130126000</v>
      </c>
      <c r="AZ861">
        <v>12.785</v>
      </c>
      <c r="BA861">
        <v>25.353999999999999</v>
      </c>
      <c r="BB861">
        <v>-2.3740005000000002</v>
      </c>
      <c r="BC861">
        <v>-9.3634159999999994E-2</v>
      </c>
      <c r="BD861">
        <v>39.824492999999997</v>
      </c>
      <c r="BE861">
        <v>-16.844494000000001</v>
      </c>
      <c r="BF861">
        <v>-0.42296818000000003</v>
      </c>
      <c r="BG861">
        <v>2990295296</v>
      </c>
      <c r="BH861">
        <v>1.7974188</v>
      </c>
      <c r="BI861">
        <v>15</v>
      </c>
      <c r="BJ861">
        <v>0</v>
      </c>
      <c r="BK861" t="b">
        <v>0</v>
      </c>
      <c r="BL861">
        <v>2</v>
      </c>
      <c r="BM861">
        <v>322151400000</v>
      </c>
      <c r="BN861" t="s">
        <v>3467</v>
      </c>
    </row>
    <row r="862" spans="1:66" x14ac:dyDescent="0.2">
      <c r="A862" t="s">
        <v>3468</v>
      </c>
      <c r="C862" t="s">
        <v>142</v>
      </c>
      <c r="D862" t="s">
        <v>143</v>
      </c>
      <c r="E862" t="s">
        <v>162</v>
      </c>
      <c r="F862" t="b">
        <v>1</v>
      </c>
      <c r="G862" t="s">
        <v>48</v>
      </c>
      <c r="H862" t="s">
        <v>163</v>
      </c>
      <c r="I862" t="s">
        <v>4331</v>
      </c>
      <c r="J862" t="s">
        <v>4331</v>
      </c>
      <c r="K862" t="s">
        <v>4332</v>
      </c>
      <c r="L862" t="s">
        <v>146</v>
      </c>
      <c r="M862" t="s">
        <v>147</v>
      </c>
      <c r="N862">
        <v>-14400000</v>
      </c>
      <c r="O862" t="s">
        <v>148</v>
      </c>
      <c r="P862" t="b">
        <v>0</v>
      </c>
      <c r="Q862">
        <v>0.65999985000000005</v>
      </c>
      <c r="R862">
        <v>8.2499979999999997</v>
      </c>
      <c r="S862">
        <v>1589486401</v>
      </c>
      <c r="T862">
        <v>8.66</v>
      </c>
      <c r="U862">
        <v>8.85</v>
      </c>
      <c r="V862" t="s">
        <v>4333</v>
      </c>
      <c r="W862">
        <v>7.43</v>
      </c>
      <c r="X862">
        <v>3942243</v>
      </c>
      <c r="Y862">
        <v>8</v>
      </c>
      <c r="Z862">
        <v>8.58</v>
      </c>
      <c r="AA862">
        <v>10.73</v>
      </c>
      <c r="AB862">
        <v>18</v>
      </c>
      <c r="AC862">
        <v>11</v>
      </c>
      <c r="AD862" t="s">
        <v>164</v>
      </c>
      <c r="AE862" t="s">
        <v>48</v>
      </c>
      <c r="AF862">
        <v>7.78</v>
      </c>
      <c r="AG862">
        <v>4382783</v>
      </c>
      <c r="AH862">
        <v>3305012</v>
      </c>
      <c r="AI862">
        <v>5.81</v>
      </c>
      <c r="AJ862">
        <v>2.0385966</v>
      </c>
      <c r="AK862" t="s">
        <v>4334</v>
      </c>
      <c r="AL862">
        <v>-25.77</v>
      </c>
      <c r="AM862">
        <v>-0.74847520000000001</v>
      </c>
      <c r="AN862">
        <v>2.85</v>
      </c>
      <c r="AO862">
        <v>34.43</v>
      </c>
      <c r="AP862">
        <v>1585785600</v>
      </c>
      <c r="AQ862">
        <v>1582026600</v>
      </c>
      <c r="AR862">
        <v>1589560200</v>
      </c>
      <c r="AS862">
        <v>1589905800</v>
      </c>
      <c r="AT862">
        <v>0.84</v>
      </c>
      <c r="AV862">
        <v>0.105</v>
      </c>
      <c r="AW862" t="s">
        <v>6313</v>
      </c>
      <c r="AX862">
        <v>-9.3170000000000002</v>
      </c>
      <c r="AY862">
        <v>140174000</v>
      </c>
      <c r="AZ862">
        <v>11.125</v>
      </c>
      <c r="BA862">
        <v>8.3808570000000007</v>
      </c>
      <c r="BB862">
        <v>0.27914238000000002</v>
      </c>
      <c r="BC862">
        <v>3.3307139999999999E-2</v>
      </c>
      <c r="BD862">
        <v>14.049928</v>
      </c>
      <c r="BE862">
        <v>-5.3899280000000003</v>
      </c>
      <c r="BF862">
        <v>-0.38362673000000003</v>
      </c>
      <c r="BG862">
        <v>1213906816</v>
      </c>
      <c r="BH862">
        <v>0.77842694999999995</v>
      </c>
      <c r="BI862">
        <v>15</v>
      </c>
      <c r="BJ862">
        <v>0</v>
      </c>
      <c r="BK862" t="b">
        <v>0</v>
      </c>
      <c r="BL862">
        <v>2</v>
      </c>
      <c r="BM862">
        <v>975681000000</v>
      </c>
      <c r="BN862" t="s">
        <v>3468</v>
      </c>
    </row>
    <row r="863" spans="1:66" x14ac:dyDescent="0.2">
      <c r="A863" t="s">
        <v>3469</v>
      </c>
      <c r="C863" t="s">
        <v>142</v>
      </c>
      <c r="D863" t="s">
        <v>143</v>
      </c>
      <c r="E863" t="s">
        <v>162</v>
      </c>
      <c r="F863" t="b">
        <v>1</v>
      </c>
      <c r="G863" t="s">
        <v>48</v>
      </c>
      <c r="H863" t="s">
        <v>163</v>
      </c>
      <c r="I863" t="s">
        <v>4335</v>
      </c>
      <c r="J863" t="s">
        <v>4335</v>
      </c>
      <c r="K863" t="s">
        <v>4336</v>
      </c>
      <c r="L863" t="s">
        <v>146</v>
      </c>
      <c r="M863" t="s">
        <v>147</v>
      </c>
      <c r="N863">
        <v>-14400000</v>
      </c>
      <c r="O863" t="s">
        <v>148</v>
      </c>
      <c r="P863" t="b">
        <v>0</v>
      </c>
      <c r="Q863">
        <v>-0.15999603000000001</v>
      </c>
      <c r="R863">
        <v>-0.18023660999999999</v>
      </c>
      <c r="S863">
        <v>1589486401</v>
      </c>
      <c r="T863">
        <v>88.61</v>
      </c>
      <c r="U863">
        <v>89.07</v>
      </c>
      <c r="V863" t="s">
        <v>4337</v>
      </c>
      <c r="W863">
        <v>85.58</v>
      </c>
      <c r="X863">
        <v>828471</v>
      </c>
      <c r="Y863">
        <v>88.77</v>
      </c>
      <c r="Z863">
        <v>60.16</v>
      </c>
      <c r="AA863">
        <v>88.57</v>
      </c>
      <c r="AB863">
        <v>11</v>
      </c>
      <c r="AC863">
        <v>10</v>
      </c>
      <c r="AD863" t="s">
        <v>164</v>
      </c>
      <c r="AE863" t="s">
        <v>48</v>
      </c>
      <c r="AF863">
        <v>87.38</v>
      </c>
      <c r="AG863">
        <v>1144795</v>
      </c>
      <c r="AH863">
        <v>950925</v>
      </c>
      <c r="AI863">
        <v>31.84</v>
      </c>
      <c r="AJ863">
        <v>0.56085960000000001</v>
      </c>
      <c r="AK863" t="s">
        <v>4338</v>
      </c>
      <c r="AL863">
        <v>-20.159996</v>
      </c>
      <c r="AM863">
        <v>-0.18534518999999999</v>
      </c>
      <c r="AN863">
        <v>56.77</v>
      </c>
      <c r="AO863">
        <v>108.77</v>
      </c>
      <c r="AP863">
        <v>1594857600</v>
      </c>
      <c r="AQ863">
        <v>1588710603</v>
      </c>
      <c r="AR863">
        <v>1595948340</v>
      </c>
      <c r="AS863">
        <v>1596470400</v>
      </c>
      <c r="AT863">
        <v>1.68</v>
      </c>
      <c r="AU863">
        <v>24.848569999999999</v>
      </c>
      <c r="AV863">
        <v>1.8925312999999999E-2</v>
      </c>
      <c r="AW863" t="s">
        <v>6313</v>
      </c>
      <c r="AX863">
        <v>3.5659999999999998</v>
      </c>
      <c r="AY863">
        <v>129447000</v>
      </c>
      <c r="AZ863">
        <v>20.667999999999999</v>
      </c>
      <c r="BA863">
        <v>85.799139999999994</v>
      </c>
      <c r="BB863">
        <v>2.8108597</v>
      </c>
      <c r="BC863">
        <v>3.2760930000000001E-2</v>
      </c>
      <c r="BD863">
        <v>92.901306000000005</v>
      </c>
      <c r="BE863">
        <v>-4.2913055</v>
      </c>
      <c r="BF863">
        <v>-4.6192089999999998E-2</v>
      </c>
      <c r="BG863">
        <v>11470299136</v>
      </c>
      <c r="BH863">
        <v>4.2873044</v>
      </c>
      <c r="BI863">
        <v>15</v>
      </c>
      <c r="BJ863">
        <v>0</v>
      </c>
      <c r="BK863" t="b">
        <v>0</v>
      </c>
      <c r="BL863">
        <v>2</v>
      </c>
      <c r="BM863">
        <v>322151400000</v>
      </c>
      <c r="BN863" t="s">
        <v>3469</v>
      </c>
    </row>
    <row r="864" spans="1:66" x14ac:dyDescent="0.2">
      <c r="A864" t="s">
        <v>3470</v>
      </c>
      <c r="C864" t="s">
        <v>142</v>
      </c>
      <c r="D864" t="s">
        <v>143</v>
      </c>
      <c r="E864" t="s">
        <v>162</v>
      </c>
      <c r="F864" t="b">
        <v>1</v>
      </c>
      <c r="G864" t="s">
        <v>48</v>
      </c>
      <c r="H864" t="s">
        <v>163</v>
      </c>
      <c r="I864" t="s">
        <v>4339</v>
      </c>
      <c r="J864" t="s">
        <v>4339</v>
      </c>
      <c r="K864" t="s">
        <v>4340</v>
      </c>
      <c r="L864" t="s">
        <v>146</v>
      </c>
      <c r="M864" t="s">
        <v>147</v>
      </c>
      <c r="N864">
        <v>-14400000</v>
      </c>
      <c r="O864" t="s">
        <v>148</v>
      </c>
      <c r="P864" t="b">
        <v>0</v>
      </c>
      <c r="Q864">
        <v>1.1099987</v>
      </c>
      <c r="R864">
        <v>4.7354893999999996</v>
      </c>
      <c r="S864">
        <v>1589486401</v>
      </c>
      <c r="T864">
        <v>24.55</v>
      </c>
      <c r="U864">
        <v>24.64</v>
      </c>
      <c r="V864" t="s">
        <v>4341</v>
      </c>
      <c r="W864">
        <v>22.33</v>
      </c>
      <c r="X864">
        <v>2425737</v>
      </c>
      <c r="Y864">
        <v>23.44</v>
      </c>
      <c r="Z864">
        <v>0</v>
      </c>
      <c r="AA864">
        <v>26.43</v>
      </c>
      <c r="AB864">
        <v>8</v>
      </c>
      <c r="AC864">
        <v>8</v>
      </c>
      <c r="AD864" t="s">
        <v>164</v>
      </c>
      <c r="AE864" t="s">
        <v>48</v>
      </c>
      <c r="AF864">
        <v>22.77</v>
      </c>
      <c r="AG864">
        <v>3431432</v>
      </c>
      <c r="AH864">
        <v>2175162</v>
      </c>
      <c r="AI864">
        <v>7.09</v>
      </c>
      <c r="AJ864">
        <v>0.40607103999999999</v>
      </c>
      <c r="AK864" t="s">
        <v>4342</v>
      </c>
      <c r="AL864">
        <v>-32.11</v>
      </c>
      <c r="AM864">
        <v>-0.56671375000000002</v>
      </c>
      <c r="AN864">
        <v>17.46</v>
      </c>
      <c r="AO864">
        <v>56.66</v>
      </c>
      <c r="AP864">
        <v>1588291200</v>
      </c>
      <c r="AQ864">
        <v>1590165000</v>
      </c>
      <c r="AR864">
        <v>1590165000</v>
      </c>
      <c r="AS864">
        <v>1590165000</v>
      </c>
      <c r="AT864">
        <v>1.52</v>
      </c>
      <c r="AU864">
        <v>5.4555553999999997</v>
      </c>
      <c r="AV864">
        <v>6.4846409999999993E-2</v>
      </c>
      <c r="AW864" t="s">
        <v>6313</v>
      </c>
      <c r="AX864">
        <v>4.5</v>
      </c>
      <c r="AY864">
        <v>104191000</v>
      </c>
      <c r="AZ864">
        <v>23.736000000000001</v>
      </c>
      <c r="BA864">
        <v>23.157429</v>
      </c>
      <c r="BB864">
        <v>1.3925704999999999</v>
      </c>
      <c r="BC864">
        <v>6.0134936E-2</v>
      </c>
      <c r="BD864">
        <v>34.093623999999998</v>
      </c>
      <c r="BE864">
        <v>-9.5436250000000005</v>
      </c>
      <c r="BF864">
        <v>-0.27992403999999999</v>
      </c>
      <c r="BG864">
        <v>2557889024</v>
      </c>
      <c r="BH864">
        <v>1.0342939</v>
      </c>
      <c r="BI864">
        <v>15</v>
      </c>
      <c r="BJ864">
        <v>0</v>
      </c>
      <c r="BK864" t="b">
        <v>0</v>
      </c>
      <c r="BL864">
        <v>2</v>
      </c>
      <c r="BM864">
        <v>-252322200000</v>
      </c>
      <c r="BN864" t="s">
        <v>3470</v>
      </c>
    </row>
    <row r="865" spans="1:66" x14ac:dyDescent="0.2">
      <c r="A865" t="s">
        <v>3471</v>
      </c>
      <c r="C865" t="s">
        <v>142</v>
      </c>
      <c r="D865" t="s">
        <v>143</v>
      </c>
      <c r="E865" t="s">
        <v>162</v>
      </c>
      <c r="F865" t="b">
        <v>1</v>
      </c>
      <c r="G865" t="s">
        <v>48</v>
      </c>
      <c r="H865" t="s">
        <v>163</v>
      </c>
      <c r="I865" t="s">
        <v>4343</v>
      </c>
      <c r="J865" t="s">
        <v>4343</v>
      </c>
      <c r="K865" t="s">
        <v>4344</v>
      </c>
      <c r="L865" t="s">
        <v>146</v>
      </c>
      <c r="M865" t="s">
        <v>147</v>
      </c>
      <c r="N865">
        <v>-14400000</v>
      </c>
      <c r="O865" t="s">
        <v>148</v>
      </c>
      <c r="P865" t="b">
        <v>0</v>
      </c>
      <c r="Q865">
        <v>0.17000008</v>
      </c>
      <c r="R865">
        <v>3.6016967000000002</v>
      </c>
      <c r="S865">
        <v>1589486401</v>
      </c>
      <c r="T865">
        <v>4.8899999999999997</v>
      </c>
      <c r="U865">
        <v>4.92</v>
      </c>
      <c r="V865" t="s">
        <v>4345</v>
      </c>
      <c r="W865">
        <v>4.5199999999999996</v>
      </c>
      <c r="X865">
        <v>106321673</v>
      </c>
      <c r="Y865">
        <v>4.72</v>
      </c>
      <c r="Z865">
        <v>4.8600000000000003</v>
      </c>
      <c r="AA865">
        <v>4.93</v>
      </c>
      <c r="AB865">
        <v>388</v>
      </c>
      <c r="AC865">
        <v>451</v>
      </c>
      <c r="AD865" t="s">
        <v>164</v>
      </c>
      <c r="AE865" t="s">
        <v>48</v>
      </c>
      <c r="AF865">
        <v>4.6449999999999996</v>
      </c>
      <c r="AG865">
        <v>100738304</v>
      </c>
      <c r="AH865">
        <v>88616462</v>
      </c>
      <c r="AI865">
        <v>0.92999980000000004</v>
      </c>
      <c r="AJ865">
        <v>0.23484843999999999</v>
      </c>
      <c r="AK865" t="s">
        <v>4346</v>
      </c>
      <c r="AL865">
        <v>-5.6700005999999998</v>
      </c>
      <c r="AM865">
        <v>-0.53693190000000002</v>
      </c>
      <c r="AN865">
        <v>3.96</v>
      </c>
      <c r="AO865">
        <v>10.56</v>
      </c>
      <c r="AP865">
        <v>1583107200</v>
      </c>
      <c r="AQ865">
        <v>1595980800</v>
      </c>
      <c r="AR865">
        <v>1595980800</v>
      </c>
      <c r="AS865">
        <v>1595980800</v>
      </c>
      <c r="AT865">
        <v>0.6</v>
      </c>
      <c r="AV865">
        <v>0.12711865999999999</v>
      </c>
      <c r="AW865" t="s">
        <v>6313</v>
      </c>
      <c r="AX865">
        <v>-0.78100000000000003</v>
      </c>
      <c r="AY865">
        <v>3906190080</v>
      </c>
      <c r="AZ865">
        <v>7.4550000000000001</v>
      </c>
      <c r="BA865">
        <v>4.9457145000000002</v>
      </c>
      <c r="BB865">
        <v>-5.5714606999999999E-2</v>
      </c>
      <c r="BC865">
        <v>-1.1265229E-2</v>
      </c>
      <c r="BD865">
        <v>7.4254346</v>
      </c>
      <c r="BE865">
        <v>-2.5354347000000002</v>
      </c>
      <c r="BF865">
        <v>-0.34145271999999999</v>
      </c>
      <c r="BG865">
        <v>19447724032</v>
      </c>
      <c r="BH865">
        <v>0.65593559999999995</v>
      </c>
      <c r="BI865">
        <v>15</v>
      </c>
      <c r="BJ865">
        <v>0</v>
      </c>
      <c r="BK865" t="b">
        <v>0</v>
      </c>
      <c r="BL865">
        <v>4</v>
      </c>
      <c r="BM865">
        <v>76253400000</v>
      </c>
      <c r="BN865" t="s">
        <v>3471</v>
      </c>
    </row>
    <row r="866" spans="1:66" x14ac:dyDescent="0.2">
      <c r="A866" t="s">
        <v>3472</v>
      </c>
      <c r="C866" t="s">
        <v>142</v>
      </c>
      <c r="D866" t="s">
        <v>143</v>
      </c>
      <c r="E866" t="s">
        <v>162</v>
      </c>
      <c r="F866" t="b">
        <v>1</v>
      </c>
      <c r="G866" t="s">
        <v>48</v>
      </c>
      <c r="H866" t="s">
        <v>163</v>
      </c>
      <c r="I866" t="s">
        <v>4347</v>
      </c>
      <c r="J866" t="s">
        <v>4347</v>
      </c>
      <c r="K866" t="s">
        <v>4348</v>
      </c>
      <c r="L866" t="s">
        <v>146</v>
      </c>
      <c r="M866" t="s">
        <v>147</v>
      </c>
      <c r="N866">
        <v>-14400000</v>
      </c>
      <c r="O866" t="s">
        <v>148</v>
      </c>
      <c r="P866" t="b">
        <v>0</v>
      </c>
      <c r="Q866">
        <v>1.2999992</v>
      </c>
      <c r="R866">
        <v>2.3870716000000001</v>
      </c>
      <c r="S866">
        <v>1589486401</v>
      </c>
      <c r="T866">
        <v>55.76</v>
      </c>
      <c r="U866">
        <v>55.8</v>
      </c>
      <c r="V866" t="s">
        <v>4349</v>
      </c>
      <c r="W866">
        <v>52.46</v>
      </c>
      <c r="X866">
        <v>1860546</v>
      </c>
      <c r="Y866">
        <v>54.46</v>
      </c>
      <c r="Z866">
        <v>55.61</v>
      </c>
      <c r="AA866">
        <v>55.52</v>
      </c>
      <c r="AB866">
        <v>8</v>
      </c>
      <c r="AC866">
        <v>10</v>
      </c>
      <c r="AD866" t="s">
        <v>164</v>
      </c>
      <c r="AE866" t="s">
        <v>48</v>
      </c>
      <c r="AF866">
        <v>53.67</v>
      </c>
      <c r="AG866">
        <v>2809929</v>
      </c>
      <c r="AH866">
        <v>2573987</v>
      </c>
      <c r="AI866">
        <v>18.449997</v>
      </c>
      <c r="AJ866">
        <v>0.49450539999999998</v>
      </c>
      <c r="AK866" t="s">
        <v>4350</v>
      </c>
      <c r="AL866">
        <v>-27.420002</v>
      </c>
      <c r="AM866">
        <v>-0.32964655999999998</v>
      </c>
      <c r="AN866">
        <v>37.31</v>
      </c>
      <c r="AO866">
        <v>83.18</v>
      </c>
      <c r="AP866">
        <v>1593129600</v>
      </c>
      <c r="AQ866">
        <v>1588277700</v>
      </c>
      <c r="AR866">
        <v>1595516340</v>
      </c>
      <c r="AS866">
        <v>1595865600</v>
      </c>
      <c r="AT866">
        <v>0.28000000000000003</v>
      </c>
      <c r="AU866">
        <v>34.698193000000003</v>
      </c>
      <c r="AV866">
        <v>5.1413880000000002E-3</v>
      </c>
      <c r="AW866" t="s">
        <v>6313</v>
      </c>
      <c r="AX866">
        <v>1.607</v>
      </c>
      <c r="AY866">
        <v>336856000</v>
      </c>
      <c r="AZ866">
        <v>21.503</v>
      </c>
      <c r="BA866">
        <v>58.171714999999999</v>
      </c>
      <c r="BB866">
        <v>-2.4117164999999998</v>
      </c>
      <c r="BC866">
        <v>-4.1458577000000003E-2</v>
      </c>
      <c r="BD866">
        <v>68.202539999999999</v>
      </c>
      <c r="BE866">
        <v>-12.442539</v>
      </c>
      <c r="BF866">
        <v>-0.18243514</v>
      </c>
      <c r="BG866">
        <v>18783090688</v>
      </c>
      <c r="BH866">
        <v>2.5931264999999999</v>
      </c>
      <c r="BI866">
        <v>15</v>
      </c>
      <c r="BJ866">
        <v>0</v>
      </c>
      <c r="BK866" t="b">
        <v>0</v>
      </c>
      <c r="BL866">
        <v>2</v>
      </c>
      <c r="BM866">
        <v>1467725400000</v>
      </c>
      <c r="BN866" t="s">
        <v>3472</v>
      </c>
    </row>
    <row r="867" spans="1:66" x14ac:dyDescent="0.2">
      <c r="A867" t="s">
        <v>3473</v>
      </c>
      <c r="C867" t="s">
        <v>142</v>
      </c>
      <c r="D867" t="s">
        <v>143</v>
      </c>
      <c r="E867" t="s">
        <v>162</v>
      </c>
      <c r="F867" t="b">
        <v>1</v>
      </c>
      <c r="G867" t="s">
        <v>48</v>
      </c>
      <c r="H867" t="s">
        <v>163</v>
      </c>
      <c r="I867" t="s">
        <v>4351</v>
      </c>
      <c r="J867" t="s">
        <v>4352</v>
      </c>
      <c r="K867" t="s">
        <v>4353</v>
      </c>
      <c r="L867" t="s">
        <v>146</v>
      </c>
      <c r="M867" t="s">
        <v>147</v>
      </c>
      <c r="N867">
        <v>-14400000</v>
      </c>
      <c r="O867" t="s">
        <v>148</v>
      </c>
      <c r="P867" t="b">
        <v>0</v>
      </c>
      <c r="Q867">
        <v>2.0099982999999999</v>
      </c>
      <c r="R867">
        <v>4.0499663000000004</v>
      </c>
      <c r="S867">
        <v>1589486401</v>
      </c>
      <c r="T867">
        <v>51.64</v>
      </c>
      <c r="U867">
        <v>51.64</v>
      </c>
      <c r="V867" t="s">
        <v>6608</v>
      </c>
      <c r="W867">
        <v>47.5</v>
      </c>
      <c r="X867">
        <v>1086643</v>
      </c>
      <c r="Y867">
        <v>49.63</v>
      </c>
      <c r="Z867">
        <v>0</v>
      </c>
      <c r="AA867">
        <v>0</v>
      </c>
      <c r="AB867">
        <v>8</v>
      </c>
      <c r="AC867">
        <v>9</v>
      </c>
      <c r="AD867" t="s">
        <v>164</v>
      </c>
      <c r="AE867" t="s">
        <v>48</v>
      </c>
      <c r="AF867">
        <v>48.59</v>
      </c>
      <c r="AG867">
        <v>1674001</v>
      </c>
      <c r="AH867">
        <v>1169350</v>
      </c>
      <c r="AI867">
        <v>17.739998</v>
      </c>
      <c r="AJ867">
        <v>0.52330374999999996</v>
      </c>
      <c r="AK867" t="s">
        <v>4354</v>
      </c>
      <c r="AL867">
        <v>-21.64</v>
      </c>
      <c r="AM867">
        <v>-0.29530567000000002</v>
      </c>
      <c r="AN867">
        <v>33.9</v>
      </c>
      <c r="AO867">
        <v>73.28</v>
      </c>
      <c r="AP867">
        <v>1592352000</v>
      </c>
      <c r="AQ867">
        <v>1588277100</v>
      </c>
      <c r="AR867">
        <v>1596121140</v>
      </c>
      <c r="AS867">
        <v>1596470400</v>
      </c>
      <c r="AT867">
        <v>0.9</v>
      </c>
      <c r="AU867">
        <v>15.982668</v>
      </c>
      <c r="AV867">
        <v>1.8134192E-2</v>
      </c>
      <c r="AW867" t="s">
        <v>6313</v>
      </c>
      <c r="AX867">
        <v>3.2309999999999999</v>
      </c>
      <c r="AY867">
        <v>137947008</v>
      </c>
      <c r="AZ867">
        <v>17.085999999999999</v>
      </c>
      <c r="BA867">
        <v>46.738857000000003</v>
      </c>
      <c r="BB867">
        <v>4.9011420000000001</v>
      </c>
      <c r="BC867">
        <v>0.10486226</v>
      </c>
      <c r="BD867">
        <v>59.037680000000002</v>
      </c>
      <c r="BE867">
        <v>-7.3976819999999996</v>
      </c>
      <c r="BF867">
        <v>-0.12530442</v>
      </c>
      <c r="BG867">
        <v>7123583488</v>
      </c>
      <c r="BH867">
        <v>3.0223575</v>
      </c>
      <c r="BI867">
        <v>15</v>
      </c>
      <c r="BJ867">
        <v>0</v>
      </c>
      <c r="BK867" t="b">
        <v>0</v>
      </c>
      <c r="BL867">
        <v>2</v>
      </c>
      <c r="BM867">
        <v>1316179800000</v>
      </c>
      <c r="BN867" t="s">
        <v>3473</v>
      </c>
    </row>
    <row r="868" spans="1:66" x14ac:dyDescent="0.2">
      <c r="A868" t="s">
        <v>599</v>
      </c>
      <c r="C868" t="s">
        <v>142</v>
      </c>
      <c r="D868" t="s">
        <v>143</v>
      </c>
      <c r="E868" t="s">
        <v>162</v>
      </c>
      <c r="F868" t="b">
        <v>1</v>
      </c>
      <c r="G868" t="s">
        <v>48</v>
      </c>
      <c r="H868" t="s">
        <v>163</v>
      </c>
      <c r="I868" t="s">
        <v>719</v>
      </c>
      <c r="J868" t="s">
        <v>719</v>
      </c>
      <c r="K868" t="s">
        <v>720</v>
      </c>
      <c r="L868" t="s">
        <v>146</v>
      </c>
      <c r="M868" t="s">
        <v>147</v>
      </c>
      <c r="N868">
        <v>-14400000</v>
      </c>
      <c r="O868" t="s">
        <v>148</v>
      </c>
      <c r="P868" t="b">
        <v>0</v>
      </c>
      <c r="Q868">
        <v>0.70000076</v>
      </c>
      <c r="R868">
        <v>4.0392427</v>
      </c>
      <c r="S868">
        <v>1589486401</v>
      </c>
      <c r="T868">
        <v>18.03</v>
      </c>
      <c r="U868">
        <v>18.074999999999999</v>
      </c>
      <c r="V868" t="s">
        <v>3010</v>
      </c>
      <c r="W868">
        <v>16.41</v>
      </c>
      <c r="X868">
        <v>5109464</v>
      </c>
      <c r="Y868">
        <v>17.329999999999998</v>
      </c>
      <c r="Z868">
        <v>16.02</v>
      </c>
      <c r="AA868">
        <v>20.03</v>
      </c>
      <c r="AB868">
        <v>8</v>
      </c>
      <c r="AC868">
        <v>9</v>
      </c>
      <c r="AD868" t="s">
        <v>164</v>
      </c>
      <c r="AE868" t="s">
        <v>48</v>
      </c>
      <c r="AF868">
        <v>16.98</v>
      </c>
      <c r="AG868">
        <v>6146380</v>
      </c>
      <c r="AH868">
        <v>3934362</v>
      </c>
      <c r="AI868">
        <v>3.1200008000000001</v>
      </c>
      <c r="AJ868">
        <v>0.20925558999999999</v>
      </c>
      <c r="AK868" t="s">
        <v>721</v>
      </c>
      <c r="AL868">
        <v>-17.739999999999998</v>
      </c>
      <c r="AM868">
        <v>-0.49594632</v>
      </c>
      <c r="AN868">
        <v>14.91</v>
      </c>
      <c r="AO868">
        <v>35.770000000000003</v>
      </c>
      <c r="AP868">
        <v>1586736000</v>
      </c>
      <c r="AQ868">
        <v>1588249800</v>
      </c>
      <c r="AR868">
        <v>1595953800</v>
      </c>
      <c r="AS868">
        <v>1596472200</v>
      </c>
      <c r="AT868">
        <v>1.06</v>
      </c>
      <c r="AU868">
        <v>9.2130810000000007</v>
      </c>
      <c r="AV868">
        <v>6.1165604999999998E-2</v>
      </c>
      <c r="AW868" t="s">
        <v>6313</v>
      </c>
      <c r="AX868">
        <v>1.9570000000000001</v>
      </c>
      <c r="AY868">
        <v>495305984</v>
      </c>
      <c r="AZ868">
        <v>19.995000000000001</v>
      </c>
      <c r="BA868">
        <v>17.100000000000001</v>
      </c>
      <c r="BB868">
        <v>0.9300003</v>
      </c>
      <c r="BC868">
        <v>5.4385981999999999E-2</v>
      </c>
      <c r="BD868">
        <v>22.997679999999999</v>
      </c>
      <c r="BE868">
        <v>-4.9676799999999997</v>
      </c>
      <c r="BF868">
        <v>-0.21600786999999999</v>
      </c>
      <c r="BG868">
        <v>8930367488</v>
      </c>
      <c r="BH868">
        <v>0.90172540000000001</v>
      </c>
      <c r="BI868">
        <v>15</v>
      </c>
      <c r="BJ868">
        <v>0</v>
      </c>
      <c r="BK868" t="b">
        <v>0</v>
      </c>
      <c r="BL868">
        <v>2</v>
      </c>
      <c r="BM868">
        <v>433171800000</v>
      </c>
      <c r="BN868" t="s">
        <v>599</v>
      </c>
    </row>
    <row r="869" spans="1:66" x14ac:dyDescent="0.2">
      <c r="A869" t="s">
        <v>3474</v>
      </c>
      <c r="C869" t="s">
        <v>142</v>
      </c>
      <c r="D869" t="s">
        <v>143</v>
      </c>
      <c r="E869" t="s">
        <v>162</v>
      </c>
      <c r="F869" t="b">
        <v>1</v>
      </c>
      <c r="G869" t="s">
        <v>48</v>
      </c>
      <c r="H869" t="s">
        <v>163</v>
      </c>
      <c r="I869" t="s">
        <v>4355</v>
      </c>
      <c r="J869" t="s">
        <v>4356</v>
      </c>
      <c r="K869" t="s">
        <v>4357</v>
      </c>
      <c r="L869" t="s">
        <v>146</v>
      </c>
      <c r="M869" t="s">
        <v>147</v>
      </c>
      <c r="N869">
        <v>-14400000</v>
      </c>
      <c r="O869" t="s">
        <v>148</v>
      </c>
      <c r="P869" t="b">
        <v>0</v>
      </c>
      <c r="Q869">
        <v>-0.10999966</v>
      </c>
      <c r="R869">
        <v>-1.3095197999999999</v>
      </c>
      <c r="S869">
        <v>1589486401</v>
      </c>
      <c r="T869">
        <v>8.2899999999999991</v>
      </c>
      <c r="U869">
        <v>8.59</v>
      </c>
      <c r="V869" t="s">
        <v>4358</v>
      </c>
      <c r="W869">
        <v>7.8049999999999997</v>
      </c>
      <c r="X869">
        <v>33672134</v>
      </c>
      <c r="Y869">
        <v>8.4</v>
      </c>
      <c r="Z869">
        <v>8.4</v>
      </c>
      <c r="AA869">
        <v>8.66</v>
      </c>
      <c r="AB869">
        <v>31</v>
      </c>
      <c r="AC869">
        <v>423</v>
      </c>
      <c r="AD869" t="s">
        <v>164</v>
      </c>
      <c r="AE869" t="s">
        <v>48</v>
      </c>
      <c r="AF869">
        <v>8.11</v>
      </c>
      <c r="AG869">
        <v>29995109</v>
      </c>
      <c r="AH869">
        <v>19927250</v>
      </c>
      <c r="AI869">
        <v>3.4699998000000001</v>
      </c>
      <c r="AJ869">
        <v>0.71991693999999995</v>
      </c>
      <c r="AK869" t="s">
        <v>4359</v>
      </c>
      <c r="AL869">
        <v>-5.3500003999999999</v>
      </c>
      <c r="AM869">
        <v>-0.39222875000000001</v>
      </c>
      <c r="AN869">
        <v>4.82</v>
      </c>
      <c r="AO869">
        <v>13.64</v>
      </c>
      <c r="AP869">
        <v>1580688000</v>
      </c>
      <c r="AQ869">
        <v>1587727800</v>
      </c>
      <c r="AR869">
        <v>1595435400</v>
      </c>
      <c r="AS869">
        <v>1595867400</v>
      </c>
      <c r="AT869">
        <v>0.15</v>
      </c>
      <c r="AV869">
        <v>1.7857143999999998E-2</v>
      </c>
      <c r="AW869" t="s">
        <v>6313</v>
      </c>
      <c r="AX869">
        <v>-0.52900000000000003</v>
      </c>
      <c r="AY869">
        <v>1451970048</v>
      </c>
      <c r="AZ869">
        <v>6.0979999999999999</v>
      </c>
      <c r="BA869">
        <v>7.9628572000000002</v>
      </c>
      <c r="BB869">
        <v>0.32714272</v>
      </c>
      <c r="BC869">
        <v>4.1083584999999999E-2</v>
      </c>
      <c r="BD869">
        <v>10.338115999999999</v>
      </c>
      <c r="BE869">
        <v>-2.0481156999999999</v>
      </c>
      <c r="BF869">
        <v>-0.19811305000000001</v>
      </c>
      <c r="BG869">
        <v>12036831232</v>
      </c>
      <c r="BH869">
        <v>1.3594621</v>
      </c>
      <c r="BI869">
        <v>15</v>
      </c>
      <c r="BJ869">
        <v>0</v>
      </c>
      <c r="BK869" t="b">
        <v>0</v>
      </c>
      <c r="BL869">
        <v>2</v>
      </c>
      <c r="BM869">
        <v>805383000000</v>
      </c>
      <c r="BN869" t="s">
        <v>3474</v>
      </c>
    </row>
    <row r="870" spans="1:66" x14ac:dyDescent="0.2">
      <c r="A870" t="s">
        <v>3475</v>
      </c>
      <c r="C870" t="s">
        <v>142</v>
      </c>
      <c r="D870" t="s">
        <v>143</v>
      </c>
      <c r="E870" t="s">
        <v>162</v>
      </c>
      <c r="F870" t="b">
        <v>1</v>
      </c>
      <c r="G870" t="s">
        <v>48</v>
      </c>
      <c r="H870" t="s">
        <v>163</v>
      </c>
      <c r="I870" t="s">
        <v>4360</v>
      </c>
      <c r="J870" t="s">
        <v>4361</v>
      </c>
      <c r="K870" t="s">
        <v>4362</v>
      </c>
      <c r="L870" t="s">
        <v>146</v>
      </c>
      <c r="M870" t="s">
        <v>147</v>
      </c>
      <c r="N870">
        <v>-14400000</v>
      </c>
      <c r="O870" t="s">
        <v>148</v>
      </c>
      <c r="P870" t="b">
        <v>0</v>
      </c>
      <c r="Q870">
        <v>0.23000002</v>
      </c>
      <c r="R870">
        <v>3.3141212000000002</v>
      </c>
      <c r="S870">
        <v>1589486401</v>
      </c>
      <c r="T870">
        <v>7.17</v>
      </c>
      <c r="U870">
        <v>7.49</v>
      </c>
      <c r="V870" t="s">
        <v>4363</v>
      </c>
      <c r="W870">
        <v>6.5350000000000001</v>
      </c>
      <c r="X870">
        <v>12873824</v>
      </c>
      <c r="Y870">
        <v>6.94</v>
      </c>
      <c r="Z870">
        <v>7.1</v>
      </c>
      <c r="AA870">
        <v>7.18</v>
      </c>
      <c r="AB870">
        <v>29</v>
      </c>
      <c r="AC870">
        <v>29</v>
      </c>
      <c r="AD870" t="s">
        <v>164</v>
      </c>
      <c r="AE870" t="s">
        <v>48</v>
      </c>
      <c r="AF870">
        <v>6.71</v>
      </c>
      <c r="AG870">
        <v>11223772</v>
      </c>
      <c r="AH870">
        <v>10588537</v>
      </c>
      <c r="AI870">
        <v>1.9099998</v>
      </c>
      <c r="AJ870">
        <v>0.36311779999999999</v>
      </c>
      <c r="AK870" t="s">
        <v>4364</v>
      </c>
      <c r="AL870">
        <v>-15.370001</v>
      </c>
      <c r="AM870">
        <v>-0.68189882999999996</v>
      </c>
      <c r="AN870">
        <v>5.26</v>
      </c>
      <c r="AO870">
        <v>22.54</v>
      </c>
      <c r="AP870">
        <v>1619568000</v>
      </c>
      <c r="AQ870">
        <v>1584044100</v>
      </c>
      <c r="AR870">
        <v>1590696900</v>
      </c>
      <c r="AS870">
        <v>1591056900</v>
      </c>
      <c r="AT870">
        <v>0.97</v>
      </c>
      <c r="AU870">
        <v>7.7096770000000001</v>
      </c>
      <c r="AV870">
        <v>0.13976944999999999</v>
      </c>
      <c r="AW870" t="s">
        <v>6313</v>
      </c>
      <c r="AX870">
        <v>0.93</v>
      </c>
      <c r="AY870">
        <v>372639008</v>
      </c>
      <c r="AZ870">
        <v>8.9380000000000006</v>
      </c>
      <c r="BA870">
        <v>7.5365715</v>
      </c>
      <c r="BB870">
        <v>-0.36657142999999998</v>
      </c>
      <c r="BC870">
        <v>-4.8639017999999999E-2</v>
      </c>
      <c r="BD870">
        <v>13.910435</v>
      </c>
      <c r="BE870">
        <v>-6.7404346000000004</v>
      </c>
      <c r="BF870">
        <v>-0.48455959999999998</v>
      </c>
      <c r="BG870">
        <v>2671821824</v>
      </c>
      <c r="BH870">
        <v>0.80219289999999999</v>
      </c>
      <c r="BI870">
        <v>15</v>
      </c>
      <c r="BJ870">
        <v>0</v>
      </c>
      <c r="BK870" t="b">
        <v>0</v>
      </c>
      <c r="BL870">
        <v>2</v>
      </c>
      <c r="BM870">
        <v>322151400000</v>
      </c>
      <c r="BN870" t="s">
        <v>3475</v>
      </c>
    </row>
    <row r="871" spans="1:66" x14ac:dyDescent="0.2">
      <c r="A871" t="s">
        <v>3476</v>
      </c>
      <c r="C871" t="s">
        <v>142</v>
      </c>
      <c r="D871" t="s">
        <v>143</v>
      </c>
      <c r="E871" t="s">
        <v>162</v>
      </c>
      <c r="F871" t="b">
        <v>1</v>
      </c>
      <c r="G871" t="s">
        <v>48</v>
      </c>
      <c r="H871" t="s">
        <v>145</v>
      </c>
      <c r="I871" t="s">
        <v>4365</v>
      </c>
      <c r="J871" t="s">
        <v>4365</v>
      </c>
      <c r="K871" t="s">
        <v>4366</v>
      </c>
      <c r="L871" t="s">
        <v>146</v>
      </c>
      <c r="M871" t="s">
        <v>147</v>
      </c>
      <c r="N871">
        <v>-14400000</v>
      </c>
      <c r="O871" t="s">
        <v>148</v>
      </c>
      <c r="P871" t="b">
        <v>0</v>
      </c>
      <c r="Q871">
        <v>-0.86999510000000002</v>
      </c>
      <c r="R871">
        <v>-1.1129526999999999</v>
      </c>
      <c r="S871">
        <v>1589486401</v>
      </c>
      <c r="T871">
        <v>77.3</v>
      </c>
      <c r="U871">
        <v>77.59</v>
      </c>
      <c r="V871" t="s">
        <v>4367</v>
      </c>
      <c r="W871">
        <v>76.02</v>
      </c>
      <c r="X871">
        <v>960784</v>
      </c>
      <c r="Y871">
        <v>79.42</v>
      </c>
      <c r="Z871">
        <v>0</v>
      </c>
      <c r="AA871">
        <v>0</v>
      </c>
      <c r="AB871">
        <v>12</v>
      </c>
      <c r="AC871">
        <v>8</v>
      </c>
      <c r="AD871" t="s">
        <v>149</v>
      </c>
      <c r="AE871" t="s">
        <v>48</v>
      </c>
      <c r="AF871">
        <v>78.98</v>
      </c>
      <c r="AG871">
        <v>1247795</v>
      </c>
      <c r="AH871">
        <v>904900</v>
      </c>
      <c r="AI871">
        <v>16.260002</v>
      </c>
      <c r="AJ871">
        <v>0.26638272000000002</v>
      </c>
      <c r="AK871" t="s">
        <v>4368</v>
      </c>
      <c r="AL871">
        <v>-28.279999</v>
      </c>
      <c r="AM871">
        <v>-0.26785374000000001</v>
      </c>
      <c r="AN871">
        <v>61.04</v>
      </c>
      <c r="AO871">
        <v>105.58</v>
      </c>
      <c r="AP871">
        <v>1585612800</v>
      </c>
      <c r="AQ871">
        <v>1588158000</v>
      </c>
      <c r="AR871">
        <v>1596040200</v>
      </c>
      <c r="AS871">
        <v>1596472200</v>
      </c>
      <c r="AT871">
        <v>0</v>
      </c>
      <c r="AU871">
        <v>15.195598</v>
      </c>
      <c r="AV871">
        <v>0</v>
      </c>
      <c r="AW871" t="s">
        <v>6313</v>
      </c>
      <c r="AX871">
        <v>5.0869999999999997</v>
      </c>
      <c r="AY871">
        <v>191018000</v>
      </c>
      <c r="AZ871">
        <v>25.832000000000001</v>
      </c>
      <c r="BA871">
        <v>78.218000000000004</v>
      </c>
      <c r="BB871">
        <v>-0.91799927000000003</v>
      </c>
      <c r="BC871">
        <v>-1.1736419E-2</v>
      </c>
      <c r="BD871">
        <v>89.742320000000007</v>
      </c>
      <c r="BE871">
        <v>-12.442314</v>
      </c>
      <c r="BF871">
        <v>-0.13864488999999999</v>
      </c>
      <c r="BG871">
        <v>14765691904</v>
      </c>
      <c r="BH871">
        <v>2.9924126000000002</v>
      </c>
      <c r="BI871">
        <v>15</v>
      </c>
      <c r="BJ871">
        <v>0</v>
      </c>
      <c r="BK871" t="b">
        <v>0</v>
      </c>
      <c r="BL871">
        <v>2</v>
      </c>
      <c r="BM871">
        <v>976285800000</v>
      </c>
      <c r="BN871" t="s">
        <v>3476</v>
      </c>
    </row>
    <row r="872" spans="1:66" x14ac:dyDescent="0.2">
      <c r="A872" t="s">
        <v>3477</v>
      </c>
      <c r="C872" t="s">
        <v>142</v>
      </c>
      <c r="D872" t="s">
        <v>143</v>
      </c>
      <c r="E872" t="s">
        <v>162</v>
      </c>
      <c r="F872" t="b">
        <v>1</v>
      </c>
      <c r="G872" t="s">
        <v>48</v>
      </c>
      <c r="H872" t="s">
        <v>163</v>
      </c>
      <c r="I872" t="s">
        <v>4369</v>
      </c>
      <c r="J872" t="s">
        <v>4369</v>
      </c>
      <c r="K872" t="s">
        <v>4370</v>
      </c>
      <c r="L872" t="s">
        <v>146</v>
      </c>
      <c r="M872" t="s">
        <v>147</v>
      </c>
      <c r="N872">
        <v>-14400000</v>
      </c>
      <c r="O872" t="s">
        <v>148</v>
      </c>
      <c r="P872" t="b">
        <v>0</v>
      </c>
      <c r="Q872">
        <v>0.72000120000000001</v>
      </c>
      <c r="R872">
        <v>0.65502300000000002</v>
      </c>
      <c r="S872">
        <v>1589486401</v>
      </c>
      <c r="T872">
        <v>110.64</v>
      </c>
      <c r="U872">
        <v>111.26</v>
      </c>
      <c r="V872" t="s">
        <v>4371</v>
      </c>
      <c r="W872">
        <v>106.6</v>
      </c>
      <c r="X872">
        <v>487634</v>
      </c>
      <c r="Y872">
        <v>109.92</v>
      </c>
      <c r="Z872">
        <v>110.03</v>
      </c>
      <c r="AA872">
        <v>0</v>
      </c>
      <c r="AB872">
        <v>8</v>
      </c>
      <c r="AC872">
        <v>8</v>
      </c>
      <c r="AD872" t="s">
        <v>164</v>
      </c>
      <c r="AE872" t="s">
        <v>48</v>
      </c>
      <c r="AF872">
        <v>108.31</v>
      </c>
      <c r="AG872">
        <v>1016990</v>
      </c>
      <c r="AH872">
        <v>698812</v>
      </c>
      <c r="AI872">
        <v>33.729996</v>
      </c>
      <c r="AJ872">
        <v>0.43856447999999998</v>
      </c>
      <c r="AK872" t="s">
        <v>4372</v>
      </c>
      <c r="AL872">
        <v>-61.14</v>
      </c>
      <c r="AM872">
        <v>-0.35592036999999999</v>
      </c>
      <c r="AN872">
        <v>76.91</v>
      </c>
      <c r="AO872">
        <v>171.78</v>
      </c>
      <c r="AQ872">
        <v>1588845600</v>
      </c>
      <c r="AR872">
        <v>1595953800</v>
      </c>
      <c r="AS872">
        <v>1596472200</v>
      </c>
      <c r="AU872">
        <v>35.012656999999997</v>
      </c>
      <c r="AW872" t="s">
        <v>6313</v>
      </c>
      <c r="AX872">
        <v>3.16</v>
      </c>
      <c r="AY872">
        <v>89175104</v>
      </c>
      <c r="AZ872">
        <v>9.9700000000000006</v>
      </c>
      <c r="BA872">
        <v>108.291145</v>
      </c>
      <c r="BB872">
        <v>2.3488540000000002</v>
      </c>
      <c r="BC872">
        <v>2.1690177000000001E-2</v>
      </c>
      <c r="BD872">
        <v>137.07623000000001</v>
      </c>
      <c r="BE872">
        <v>-26.436233999999999</v>
      </c>
      <c r="BF872">
        <v>-0.19285789</v>
      </c>
      <c r="BG872">
        <v>9866333184</v>
      </c>
      <c r="BH872">
        <v>11.097291999999999</v>
      </c>
      <c r="BI872">
        <v>15</v>
      </c>
      <c r="BJ872">
        <v>0</v>
      </c>
      <c r="BK872" t="b">
        <v>0</v>
      </c>
      <c r="BL872">
        <v>2</v>
      </c>
      <c r="BM872">
        <v>749827800000</v>
      </c>
      <c r="BN872" t="s">
        <v>3477</v>
      </c>
    </row>
    <row r="873" spans="1:66" x14ac:dyDescent="0.2">
      <c r="A873" t="s">
        <v>3478</v>
      </c>
      <c r="C873" t="s">
        <v>142</v>
      </c>
      <c r="D873" t="s">
        <v>143</v>
      </c>
      <c r="E873" t="s">
        <v>162</v>
      </c>
      <c r="F873" t="b">
        <v>1</v>
      </c>
      <c r="G873" t="s">
        <v>48</v>
      </c>
      <c r="H873" t="s">
        <v>163</v>
      </c>
      <c r="I873" t="s">
        <v>4373</v>
      </c>
      <c r="J873" t="s">
        <v>4373</v>
      </c>
      <c r="K873" t="s">
        <v>4374</v>
      </c>
      <c r="L873" t="s">
        <v>146</v>
      </c>
      <c r="M873" t="s">
        <v>147</v>
      </c>
      <c r="N873">
        <v>-14400000</v>
      </c>
      <c r="O873" t="s">
        <v>148</v>
      </c>
      <c r="P873" t="b">
        <v>0</v>
      </c>
      <c r="Q873">
        <v>1.4100037000000001</v>
      </c>
      <c r="R873">
        <v>1.0722461000000001</v>
      </c>
      <c r="S873">
        <v>1589486401</v>
      </c>
      <c r="T873">
        <v>132.91</v>
      </c>
      <c r="U873">
        <v>134.31</v>
      </c>
      <c r="V873" t="s">
        <v>4375</v>
      </c>
      <c r="W873">
        <v>129.11000000000001</v>
      </c>
      <c r="X873">
        <v>2526139</v>
      </c>
      <c r="Y873">
        <v>131.5</v>
      </c>
      <c r="Z873">
        <v>129.33000000000001</v>
      </c>
      <c r="AA873">
        <v>148.9</v>
      </c>
      <c r="AB873">
        <v>11</v>
      </c>
      <c r="AC873">
        <v>8</v>
      </c>
      <c r="AD873" t="s">
        <v>164</v>
      </c>
      <c r="AE873" t="s">
        <v>48</v>
      </c>
      <c r="AF873">
        <v>130</v>
      </c>
      <c r="AG873">
        <v>2475895</v>
      </c>
      <c r="AH873">
        <v>2699825</v>
      </c>
      <c r="AI873">
        <v>32.36</v>
      </c>
      <c r="AJ873">
        <v>0.32182993999999998</v>
      </c>
      <c r="AK873" t="s">
        <v>4376</v>
      </c>
      <c r="AL873">
        <v>-60.849989999999998</v>
      </c>
      <c r="AM873">
        <v>-0.31404826000000002</v>
      </c>
      <c r="AN873">
        <v>100.55</v>
      </c>
      <c r="AO873">
        <v>193.76</v>
      </c>
      <c r="AP873">
        <v>1588896000</v>
      </c>
      <c r="AQ873">
        <v>1588158010</v>
      </c>
      <c r="AR873">
        <v>1595435400</v>
      </c>
      <c r="AS873">
        <v>1595867400</v>
      </c>
      <c r="AT873">
        <v>4.16</v>
      </c>
      <c r="AU873">
        <v>11.214141</v>
      </c>
      <c r="AV873">
        <v>3.163498E-2</v>
      </c>
      <c r="AW873" t="s">
        <v>6313</v>
      </c>
      <c r="AX873">
        <v>11.852</v>
      </c>
      <c r="AY873">
        <v>286864992</v>
      </c>
      <c r="AZ873">
        <v>46.12</v>
      </c>
      <c r="BA873">
        <v>132.23686000000001</v>
      </c>
      <c r="BB873">
        <v>0.67314149999999995</v>
      </c>
      <c r="BC873">
        <v>5.0904225000000004E-3</v>
      </c>
      <c r="BD873">
        <v>163.28391999999999</v>
      </c>
      <c r="BE873">
        <v>-30.373916999999999</v>
      </c>
      <c r="BF873">
        <v>-0.18601903</v>
      </c>
      <c r="BG873">
        <v>38127226880</v>
      </c>
      <c r="BH873">
        <v>2.8818302</v>
      </c>
      <c r="BI873">
        <v>15</v>
      </c>
      <c r="BJ873">
        <v>0</v>
      </c>
      <c r="BK873" t="b">
        <v>0</v>
      </c>
      <c r="BL873">
        <v>2</v>
      </c>
      <c r="BM873">
        <v>221149800000</v>
      </c>
      <c r="BN873" t="s">
        <v>3478</v>
      </c>
    </row>
    <row r="874" spans="1:66" x14ac:dyDescent="0.2">
      <c r="A874" t="s">
        <v>3479</v>
      </c>
      <c r="C874" t="s">
        <v>142</v>
      </c>
      <c r="D874" t="s">
        <v>143</v>
      </c>
      <c r="E874" t="s">
        <v>162</v>
      </c>
      <c r="F874" t="b">
        <v>1</v>
      </c>
      <c r="G874" t="s">
        <v>48</v>
      </c>
      <c r="H874" t="s">
        <v>163</v>
      </c>
      <c r="I874" t="s">
        <v>4377</v>
      </c>
      <c r="J874" t="s">
        <v>4377</v>
      </c>
      <c r="K874" t="s">
        <v>4378</v>
      </c>
      <c r="L874" t="s">
        <v>146</v>
      </c>
      <c r="M874" t="s">
        <v>147</v>
      </c>
      <c r="N874">
        <v>-14400000</v>
      </c>
      <c r="O874" t="s">
        <v>148</v>
      </c>
      <c r="P874" t="b">
        <v>0</v>
      </c>
      <c r="Q874">
        <v>-9.0000150000000001E-2</v>
      </c>
      <c r="R874">
        <v>-1.5544068</v>
      </c>
      <c r="S874">
        <v>1589486401</v>
      </c>
      <c r="T874">
        <v>5.7</v>
      </c>
      <c r="U874">
        <v>5.9</v>
      </c>
      <c r="V874" t="s">
        <v>4379</v>
      </c>
      <c r="W874">
        <v>5.48</v>
      </c>
      <c r="X874">
        <v>138772808</v>
      </c>
      <c r="Y874">
        <v>5.79</v>
      </c>
      <c r="Z874">
        <v>5.72</v>
      </c>
      <c r="AA874">
        <v>5.82</v>
      </c>
      <c r="AB874">
        <v>394</v>
      </c>
      <c r="AC874">
        <v>270</v>
      </c>
      <c r="AD874" t="s">
        <v>164</v>
      </c>
      <c r="AE874" t="s">
        <v>48</v>
      </c>
      <c r="AF874">
        <v>5.62</v>
      </c>
      <c r="AG874">
        <v>112539196</v>
      </c>
      <c r="AH874">
        <v>121507525</v>
      </c>
      <c r="AI874">
        <v>0.21999979</v>
      </c>
      <c r="AJ874">
        <v>4.014595E-2</v>
      </c>
      <c r="AK874" t="s">
        <v>4380</v>
      </c>
      <c r="AL874">
        <v>-7.5600003999999998</v>
      </c>
      <c r="AM874">
        <v>-0.57013579999999997</v>
      </c>
      <c r="AN874">
        <v>5.48</v>
      </c>
      <c r="AO874">
        <v>13.26</v>
      </c>
      <c r="AP874">
        <v>1587945600</v>
      </c>
      <c r="AQ874">
        <v>1596040200</v>
      </c>
      <c r="AR874">
        <v>1596040200</v>
      </c>
      <c r="AS874">
        <v>1596040200</v>
      </c>
      <c r="AT874">
        <v>0.04</v>
      </c>
      <c r="AV874">
        <v>6.9084630000000001E-3</v>
      </c>
      <c r="AW874" t="s">
        <v>6313</v>
      </c>
      <c r="AX874">
        <v>-0.32500000000000001</v>
      </c>
      <c r="AY874">
        <v>8747089920</v>
      </c>
      <c r="AZ874">
        <v>4.0330000000000004</v>
      </c>
      <c r="BA874">
        <v>6.6928573</v>
      </c>
      <c r="BB874">
        <v>-0.99285745999999997</v>
      </c>
      <c r="BC874">
        <v>-0.14834583000000001</v>
      </c>
      <c r="BD874">
        <v>9.8770290000000003</v>
      </c>
      <c r="BE874">
        <v>-4.1770296</v>
      </c>
      <c r="BF874">
        <v>-0.42290341999999997</v>
      </c>
      <c r="BG874">
        <v>49858412544</v>
      </c>
      <c r="BH874">
        <v>1.4133399</v>
      </c>
      <c r="BI874">
        <v>15</v>
      </c>
      <c r="BJ874">
        <v>0</v>
      </c>
      <c r="BK874" t="b">
        <v>0</v>
      </c>
      <c r="BL874">
        <v>2</v>
      </c>
      <c r="BM874">
        <v>-252322200000</v>
      </c>
      <c r="BN874" t="s">
        <v>3479</v>
      </c>
    </row>
    <row r="875" spans="1:66" x14ac:dyDescent="0.2">
      <c r="A875" t="s">
        <v>3480</v>
      </c>
      <c r="C875" t="s">
        <v>142</v>
      </c>
      <c r="D875" t="s">
        <v>143</v>
      </c>
      <c r="E875" t="s">
        <v>151</v>
      </c>
      <c r="F875" t="b">
        <v>0</v>
      </c>
      <c r="G875" t="s">
        <v>4381</v>
      </c>
      <c r="H875" t="s">
        <v>152</v>
      </c>
      <c r="I875" t="s">
        <v>4382</v>
      </c>
      <c r="J875" t="s">
        <v>4383</v>
      </c>
      <c r="L875" t="s">
        <v>146</v>
      </c>
      <c r="M875" t="s">
        <v>147</v>
      </c>
      <c r="N875">
        <v>-14400000</v>
      </c>
      <c r="O875" t="s">
        <v>148</v>
      </c>
      <c r="P875" t="b">
        <v>0</v>
      </c>
      <c r="S875">
        <v>1561759658</v>
      </c>
      <c r="AD875" t="s">
        <v>152</v>
      </c>
      <c r="AQ875">
        <v>1525345200</v>
      </c>
      <c r="AR875">
        <v>1540830600</v>
      </c>
      <c r="AS875">
        <v>1541176200</v>
      </c>
      <c r="AW875" t="s">
        <v>6313</v>
      </c>
      <c r="BI875">
        <v>15</v>
      </c>
      <c r="BJ875">
        <v>0</v>
      </c>
      <c r="BK875" t="b">
        <v>0</v>
      </c>
      <c r="BL875">
        <v>2</v>
      </c>
      <c r="BN875" t="s">
        <v>3480</v>
      </c>
    </row>
    <row r="876" spans="1:66" x14ac:dyDescent="0.2">
      <c r="A876" t="s">
        <v>3481</v>
      </c>
      <c r="C876" t="s">
        <v>142</v>
      </c>
      <c r="D876" t="s">
        <v>143</v>
      </c>
      <c r="E876" t="s">
        <v>162</v>
      </c>
      <c r="F876" t="b">
        <v>1</v>
      </c>
      <c r="G876" t="s">
        <v>48</v>
      </c>
      <c r="H876" t="s">
        <v>163</v>
      </c>
      <c r="I876" t="s">
        <v>4384</v>
      </c>
      <c r="J876" t="s">
        <v>4384</v>
      </c>
      <c r="K876" t="s">
        <v>4385</v>
      </c>
      <c r="L876" t="s">
        <v>146</v>
      </c>
      <c r="M876" t="s">
        <v>147</v>
      </c>
      <c r="N876">
        <v>-14400000</v>
      </c>
      <c r="O876" t="s">
        <v>148</v>
      </c>
      <c r="P876" t="b">
        <v>0</v>
      </c>
      <c r="Q876">
        <v>-1.3500023000000001</v>
      </c>
      <c r="R876">
        <v>-2.1239810000000001</v>
      </c>
      <c r="S876">
        <v>1589486401</v>
      </c>
      <c r="T876">
        <v>62.21</v>
      </c>
      <c r="U876">
        <v>64.31</v>
      </c>
      <c r="V876" t="s">
        <v>4386</v>
      </c>
      <c r="W876">
        <v>61.58</v>
      </c>
      <c r="X876">
        <v>3754120</v>
      </c>
      <c r="Y876">
        <v>63.56</v>
      </c>
      <c r="Z876">
        <v>61.37</v>
      </c>
      <c r="AA876">
        <v>63.45</v>
      </c>
      <c r="AB876">
        <v>10</v>
      </c>
      <c r="AC876">
        <v>8</v>
      </c>
      <c r="AD876" t="s">
        <v>164</v>
      </c>
      <c r="AE876" t="s">
        <v>48</v>
      </c>
      <c r="AF876">
        <v>63.73</v>
      </c>
      <c r="AG876">
        <v>5593937</v>
      </c>
      <c r="AH876">
        <v>3360362</v>
      </c>
      <c r="AI876">
        <v>15.619999</v>
      </c>
      <c r="AJ876">
        <v>0.33526504000000001</v>
      </c>
      <c r="AK876" t="s">
        <v>4387</v>
      </c>
      <c r="AL876">
        <v>-2.0999984999999999</v>
      </c>
      <c r="AM876">
        <v>-3.2654308E-2</v>
      </c>
      <c r="AN876">
        <v>46.59</v>
      </c>
      <c r="AO876">
        <v>64.31</v>
      </c>
      <c r="AP876">
        <v>1588291200</v>
      </c>
      <c r="AQ876">
        <v>1584529200</v>
      </c>
      <c r="AR876">
        <v>1593016200</v>
      </c>
      <c r="AS876">
        <v>1593448200</v>
      </c>
      <c r="AT876">
        <v>1.96</v>
      </c>
      <c r="AU876">
        <v>17.886717000000001</v>
      </c>
      <c r="AV876">
        <v>3.0837005000000001E-2</v>
      </c>
      <c r="AW876" t="s">
        <v>6313</v>
      </c>
      <c r="AX876">
        <v>3.4780000000000002</v>
      </c>
      <c r="AY876">
        <v>606139008</v>
      </c>
      <c r="AZ876">
        <v>12.504</v>
      </c>
      <c r="BA876">
        <v>58.438858000000003</v>
      </c>
      <c r="BB876">
        <v>3.7711410000000001</v>
      </c>
      <c r="BC876">
        <v>6.4531389999999994E-2</v>
      </c>
      <c r="BD876">
        <v>54.157319999999999</v>
      </c>
      <c r="BE876">
        <v>8.0526809999999998</v>
      </c>
      <c r="BF876">
        <v>0.14869054000000001</v>
      </c>
      <c r="BG876">
        <v>37707907072</v>
      </c>
      <c r="BH876">
        <v>4.9752080000000003</v>
      </c>
      <c r="BI876">
        <v>15</v>
      </c>
      <c r="BJ876">
        <v>0</v>
      </c>
      <c r="BK876" t="b">
        <v>0</v>
      </c>
      <c r="BL876">
        <v>2</v>
      </c>
      <c r="BM876">
        <v>322151400000</v>
      </c>
      <c r="BN876" t="s">
        <v>3481</v>
      </c>
    </row>
    <row r="877" spans="1:66" x14ac:dyDescent="0.2">
      <c r="A877" t="s">
        <v>3482</v>
      </c>
      <c r="C877" t="s">
        <v>142</v>
      </c>
      <c r="D877" t="s">
        <v>143</v>
      </c>
      <c r="E877" t="s">
        <v>162</v>
      </c>
      <c r="F877" t="b">
        <v>1</v>
      </c>
      <c r="G877" t="s">
        <v>48</v>
      </c>
      <c r="H877" t="s">
        <v>163</v>
      </c>
      <c r="I877" t="s">
        <v>4388</v>
      </c>
      <c r="J877" t="s">
        <v>4388</v>
      </c>
      <c r="K877" t="s">
        <v>4389</v>
      </c>
      <c r="L877" t="s">
        <v>146</v>
      </c>
      <c r="M877" t="s">
        <v>147</v>
      </c>
      <c r="N877">
        <v>-14400000</v>
      </c>
      <c r="O877" t="s">
        <v>148</v>
      </c>
      <c r="P877" t="b">
        <v>0</v>
      </c>
      <c r="Q877">
        <v>0.85000039999999999</v>
      </c>
      <c r="R877">
        <v>3.9608593000000001</v>
      </c>
      <c r="S877">
        <v>1589486401</v>
      </c>
      <c r="T877">
        <v>22.31</v>
      </c>
      <c r="U877">
        <v>22.34</v>
      </c>
      <c r="V877" t="s">
        <v>4390</v>
      </c>
      <c r="W877">
        <v>20.49</v>
      </c>
      <c r="X877">
        <v>15424328</v>
      </c>
      <c r="Y877">
        <v>21.46</v>
      </c>
      <c r="Z877">
        <v>22.25</v>
      </c>
      <c r="AA877">
        <v>22.61</v>
      </c>
      <c r="AB877">
        <v>18</v>
      </c>
      <c r="AC877">
        <v>13</v>
      </c>
      <c r="AD877" t="s">
        <v>164</v>
      </c>
      <c r="AE877" t="s">
        <v>48</v>
      </c>
      <c r="AF877">
        <v>20.66</v>
      </c>
      <c r="AG877">
        <v>18552738</v>
      </c>
      <c r="AH877">
        <v>18393837</v>
      </c>
      <c r="AI877">
        <v>7.9799994999999999</v>
      </c>
      <c r="AJ877">
        <v>0.55687370000000003</v>
      </c>
      <c r="AK877" t="s">
        <v>4391</v>
      </c>
      <c r="AL877">
        <v>-19.590001999999998</v>
      </c>
      <c r="AM877">
        <v>-0.46754178000000002</v>
      </c>
      <c r="AN877">
        <v>14.33</v>
      </c>
      <c r="AO877">
        <v>41.9</v>
      </c>
      <c r="AP877">
        <v>1584662400</v>
      </c>
      <c r="AQ877">
        <v>1596040200</v>
      </c>
      <c r="AR877">
        <v>1596040200</v>
      </c>
      <c r="AS877">
        <v>1596040200</v>
      </c>
      <c r="AT877">
        <v>1.52</v>
      </c>
      <c r="AU877">
        <v>6.8414598</v>
      </c>
      <c r="AV877">
        <v>7.0829450000000002E-2</v>
      </c>
      <c r="AW877" t="s">
        <v>6313</v>
      </c>
      <c r="AX877">
        <v>3.2610000000000001</v>
      </c>
      <c r="AY877">
        <v>1431079936</v>
      </c>
      <c r="AZ877">
        <v>28.652000000000001</v>
      </c>
      <c r="BA877">
        <v>21.713142000000001</v>
      </c>
      <c r="BB877">
        <v>0.59685710000000003</v>
      </c>
      <c r="BC877">
        <v>2.7488286000000001E-2</v>
      </c>
      <c r="BD877">
        <v>30.556087000000002</v>
      </c>
      <c r="BE877">
        <v>-8.2460880000000003</v>
      </c>
      <c r="BF877">
        <v>-0.26986726999999999</v>
      </c>
      <c r="BG877">
        <v>31927392256</v>
      </c>
      <c r="BH877">
        <v>0.77865415999999998</v>
      </c>
      <c r="BI877">
        <v>15</v>
      </c>
      <c r="BJ877">
        <v>0</v>
      </c>
      <c r="BK877" t="b">
        <v>0</v>
      </c>
      <c r="BL877">
        <v>2</v>
      </c>
      <c r="BM877">
        <v>1290090600000</v>
      </c>
      <c r="BN877" t="s">
        <v>3482</v>
      </c>
    </row>
    <row r="878" spans="1:66" x14ac:dyDescent="0.2">
      <c r="A878" t="s">
        <v>632</v>
      </c>
      <c r="C878" t="s">
        <v>142</v>
      </c>
      <c r="D878" t="s">
        <v>143</v>
      </c>
      <c r="E878" t="s">
        <v>162</v>
      </c>
      <c r="F878" t="b">
        <v>1</v>
      </c>
      <c r="G878" t="s">
        <v>48</v>
      </c>
      <c r="H878" t="s">
        <v>163</v>
      </c>
      <c r="I878" t="s">
        <v>817</v>
      </c>
      <c r="J878" t="s">
        <v>817</v>
      </c>
      <c r="K878" t="s">
        <v>818</v>
      </c>
      <c r="L878" t="s">
        <v>146</v>
      </c>
      <c r="M878" t="s">
        <v>147</v>
      </c>
      <c r="N878">
        <v>-14400000</v>
      </c>
      <c r="O878" t="s">
        <v>148</v>
      </c>
      <c r="P878" t="b">
        <v>0</v>
      </c>
      <c r="Q878">
        <v>0.37000274999999999</v>
      </c>
      <c r="R878">
        <v>0.52386063000000005</v>
      </c>
      <c r="S878">
        <v>1589486401</v>
      </c>
      <c r="T878">
        <v>71</v>
      </c>
      <c r="U878">
        <v>71</v>
      </c>
      <c r="V878" t="s">
        <v>6343</v>
      </c>
      <c r="W878">
        <v>67.12</v>
      </c>
      <c r="X878">
        <v>1146557</v>
      </c>
      <c r="Y878">
        <v>70.63</v>
      </c>
      <c r="Z878">
        <v>68.44</v>
      </c>
      <c r="AA878">
        <v>103</v>
      </c>
      <c r="AB878">
        <v>10</v>
      </c>
      <c r="AC878">
        <v>10</v>
      </c>
      <c r="AD878" t="s">
        <v>164</v>
      </c>
      <c r="AE878" t="s">
        <v>48</v>
      </c>
      <c r="AF878">
        <v>69.25</v>
      </c>
      <c r="AG878">
        <v>1305324</v>
      </c>
      <c r="AH878">
        <v>993650</v>
      </c>
      <c r="AI878">
        <v>21.32</v>
      </c>
      <c r="AJ878">
        <v>0.42914653000000003</v>
      </c>
      <c r="AK878" t="s">
        <v>819</v>
      </c>
      <c r="AL878">
        <v>-37.58</v>
      </c>
      <c r="AM878">
        <v>-0.34610426</v>
      </c>
      <c r="AN878">
        <v>49.68</v>
      </c>
      <c r="AO878">
        <v>108.58</v>
      </c>
      <c r="AP878">
        <v>1593561600</v>
      </c>
      <c r="AQ878">
        <v>1588768205</v>
      </c>
      <c r="AR878">
        <v>1594917000</v>
      </c>
      <c r="AS878">
        <v>1595262600</v>
      </c>
      <c r="AT878">
        <v>3.0779999999999998</v>
      </c>
      <c r="AU878">
        <v>17.359413</v>
      </c>
      <c r="AV878">
        <v>4.3579217000000003E-2</v>
      </c>
      <c r="AW878" t="s">
        <v>6313</v>
      </c>
      <c r="AX878">
        <v>4.09</v>
      </c>
      <c r="AY878">
        <v>144260000</v>
      </c>
      <c r="AZ878">
        <v>23.588999999999999</v>
      </c>
      <c r="BA878">
        <v>71.976290000000006</v>
      </c>
      <c r="BB878">
        <v>-0.97628784000000002</v>
      </c>
      <c r="BC878">
        <v>-1.356402E-2</v>
      </c>
      <c r="BD878">
        <v>90.510580000000004</v>
      </c>
      <c r="BE878">
        <v>-19.510581999999999</v>
      </c>
      <c r="BF878">
        <v>-0.21556133</v>
      </c>
      <c r="BG878">
        <v>10242459648</v>
      </c>
      <c r="BH878">
        <v>3.0098774000000001</v>
      </c>
      <c r="BI878">
        <v>15</v>
      </c>
      <c r="BJ878">
        <v>0</v>
      </c>
      <c r="BK878" t="b">
        <v>0</v>
      </c>
      <c r="BL878">
        <v>2</v>
      </c>
      <c r="BM878">
        <v>322151400000</v>
      </c>
      <c r="BN878" t="s">
        <v>632</v>
      </c>
    </row>
    <row r="879" spans="1:66" x14ac:dyDescent="0.2">
      <c r="A879" t="s">
        <v>3247</v>
      </c>
      <c r="C879" t="s">
        <v>142</v>
      </c>
      <c r="D879" t="s">
        <v>143</v>
      </c>
      <c r="E879" t="s">
        <v>162</v>
      </c>
      <c r="F879" t="b">
        <v>1</v>
      </c>
      <c r="G879" t="s">
        <v>48</v>
      </c>
      <c r="H879" t="s">
        <v>145</v>
      </c>
      <c r="I879" t="s">
        <v>3248</v>
      </c>
      <c r="J879" t="s">
        <v>3248</v>
      </c>
      <c r="K879" t="s">
        <v>3287</v>
      </c>
      <c r="L879" t="s">
        <v>146</v>
      </c>
      <c r="M879" t="s">
        <v>147</v>
      </c>
      <c r="N879">
        <v>-14400000</v>
      </c>
      <c r="O879" t="s">
        <v>148</v>
      </c>
      <c r="P879" t="b">
        <v>0</v>
      </c>
      <c r="Q879">
        <v>0.17000580000000001</v>
      </c>
      <c r="R879">
        <v>0.22061485</v>
      </c>
      <c r="S879">
        <v>1589486402</v>
      </c>
      <c r="T879">
        <v>77.23</v>
      </c>
      <c r="U879">
        <v>77.8</v>
      </c>
      <c r="V879" t="s">
        <v>3288</v>
      </c>
      <c r="W879">
        <v>75.83</v>
      </c>
      <c r="X879">
        <v>9211811</v>
      </c>
      <c r="Y879">
        <v>77.06</v>
      </c>
      <c r="Z879">
        <v>77.2</v>
      </c>
      <c r="AA879">
        <v>77.489999999999995</v>
      </c>
      <c r="AB879">
        <v>8</v>
      </c>
      <c r="AC879">
        <v>12</v>
      </c>
      <c r="AD879" t="s">
        <v>149</v>
      </c>
      <c r="AE879" t="s">
        <v>48</v>
      </c>
      <c r="AF879">
        <v>79.3</v>
      </c>
      <c r="AG879">
        <v>25102506</v>
      </c>
      <c r="AH879">
        <v>12361812</v>
      </c>
      <c r="AI879">
        <v>16.340004</v>
      </c>
      <c r="AJ879">
        <v>0.26835283999999998</v>
      </c>
      <c r="AK879" t="s">
        <v>3289</v>
      </c>
      <c r="AL879">
        <v>-8.7399979999999999</v>
      </c>
      <c r="AM879">
        <v>-0.10166334</v>
      </c>
      <c r="AN879">
        <v>60.89</v>
      </c>
      <c r="AO879">
        <v>85.97</v>
      </c>
      <c r="AP879">
        <v>1593388800</v>
      </c>
      <c r="AQ879">
        <v>1588276860</v>
      </c>
      <c r="AR879">
        <v>1595948340</v>
      </c>
      <c r="AS879">
        <v>1596470400</v>
      </c>
      <c r="AT879">
        <v>2.57</v>
      </c>
      <c r="AU879">
        <v>19.822897000000001</v>
      </c>
      <c r="AV879">
        <v>3.3350634999999997E-2</v>
      </c>
      <c r="AW879" t="s">
        <v>6313</v>
      </c>
      <c r="AX879">
        <v>3.8959999999999999</v>
      </c>
      <c r="AY879">
        <v>1254370048</v>
      </c>
      <c r="AZ879">
        <v>17.597000000000001</v>
      </c>
      <c r="BA879">
        <v>77.810569999999998</v>
      </c>
      <c r="BB879">
        <v>-0.58056640000000004</v>
      </c>
      <c r="BC879">
        <v>-7.4612795999999997E-3</v>
      </c>
      <c r="BD879">
        <v>70.016450000000006</v>
      </c>
      <c r="BE879">
        <v>7.2135543999999996</v>
      </c>
      <c r="BF879">
        <v>0.10302657</v>
      </c>
      <c r="BG879">
        <v>96875003904</v>
      </c>
      <c r="BH879">
        <v>4.3888163999999996</v>
      </c>
      <c r="BI879">
        <v>15</v>
      </c>
      <c r="BJ879">
        <v>0</v>
      </c>
      <c r="BK879" t="b">
        <v>0</v>
      </c>
      <c r="BL879">
        <v>2</v>
      </c>
      <c r="BM879">
        <v>696090600000</v>
      </c>
      <c r="BN879" t="s">
        <v>3247</v>
      </c>
    </row>
    <row r="880" spans="1:66" x14ac:dyDescent="0.2">
      <c r="A880" t="s">
        <v>3483</v>
      </c>
      <c r="C880" t="s">
        <v>142</v>
      </c>
      <c r="D880" t="s">
        <v>143</v>
      </c>
      <c r="E880" t="s">
        <v>162</v>
      </c>
      <c r="F880" t="b">
        <v>1</v>
      </c>
      <c r="G880" t="s">
        <v>48</v>
      </c>
      <c r="H880" t="s">
        <v>163</v>
      </c>
      <c r="I880" t="s">
        <v>4392</v>
      </c>
      <c r="J880" t="s">
        <v>4392</v>
      </c>
      <c r="K880" t="s">
        <v>4393</v>
      </c>
      <c r="L880" t="s">
        <v>146</v>
      </c>
      <c r="M880" t="s">
        <v>147</v>
      </c>
      <c r="N880">
        <v>-14400000</v>
      </c>
      <c r="O880" t="s">
        <v>148</v>
      </c>
      <c r="P880" t="b">
        <v>0</v>
      </c>
      <c r="Q880">
        <v>1.3499908</v>
      </c>
      <c r="R880">
        <v>0.82841849999999995</v>
      </c>
      <c r="S880">
        <v>1589486401</v>
      </c>
      <c r="T880">
        <v>164.31</v>
      </c>
      <c r="U880">
        <v>164.28</v>
      </c>
      <c r="V880" t="s">
        <v>6609</v>
      </c>
      <c r="W880">
        <v>158.08000000000001</v>
      </c>
      <c r="X880">
        <v>1411596</v>
      </c>
      <c r="Y880">
        <v>162.96</v>
      </c>
      <c r="Z880">
        <v>158.62</v>
      </c>
      <c r="AA880">
        <v>209</v>
      </c>
      <c r="AB880">
        <v>9</v>
      </c>
      <c r="AC880">
        <v>10</v>
      </c>
      <c r="AD880" t="s">
        <v>164</v>
      </c>
      <c r="AE880" t="s">
        <v>48</v>
      </c>
      <c r="AF880">
        <v>160.80000000000001</v>
      </c>
      <c r="AG880">
        <v>2655064</v>
      </c>
      <c r="AH880">
        <v>1735612</v>
      </c>
      <c r="AI880">
        <v>58.769996999999996</v>
      </c>
      <c r="AJ880">
        <v>0.55685043000000001</v>
      </c>
      <c r="AK880" t="s">
        <v>4394</v>
      </c>
      <c r="AL880">
        <v>-45.309998</v>
      </c>
      <c r="AM880">
        <v>-0.21615303</v>
      </c>
      <c r="AN880">
        <v>105.54</v>
      </c>
      <c r="AO880">
        <v>209.62</v>
      </c>
      <c r="AP880">
        <v>1593129600</v>
      </c>
      <c r="AQ880">
        <v>1588762500</v>
      </c>
      <c r="AR880">
        <v>1595953800</v>
      </c>
      <c r="AS880">
        <v>1596472200</v>
      </c>
      <c r="AT880">
        <v>0.59499999999999997</v>
      </c>
      <c r="AU880">
        <v>83.448449999999994</v>
      </c>
      <c r="AV880">
        <v>3.651203E-3</v>
      </c>
      <c r="AW880" t="s">
        <v>6313</v>
      </c>
      <c r="AX880">
        <v>1.9690000000000001</v>
      </c>
      <c r="AY880">
        <v>299009984</v>
      </c>
      <c r="AZ880">
        <v>91.370999999999995</v>
      </c>
      <c r="BA880">
        <v>153.37827999999999</v>
      </c>
      <c r="BB880">
        <v>10.931717000000001</v>
      </c>
      <c r="BC880">
        <v>7.1272920000000003E-2</v>
      </c>
      <c r="BD880">
        <v>174.21921</v>
      </c>
      <c r="BE880">
        <v>-9.9092099999999999</v>
      </c>
      <c r="BF880">
        <v>-5.6877829999999997E-2</v>
      </c>
      <c r="BG880">
        <v>49146101760</v>
      </c>
      <c r="BH880">
        <v>1.7982727999999999</v>
      </c>
      <c r="BI880">
        <v>15</v>
      </c>
      <c r="BJ880">
        <v>0</v>
      </c>
      <c r="BK880" t="b">
        <v>0</v>
      </c>
      <c r="BL880">
        <v>2</v>
      </c>
      <c r="BM880">
        <v>979655400000</v>
      </c>
      <c r="BN880" t="s">
        <v>3483</v>
      </c>
    </row>
    <row r="881" spans="1:66" x14ac:dyDescent="0.2">
      <c r="A881" t="s">
        <v>2012</v>
      </c>
      <c r="C881" t="s">
        <v>142</v>
      </c>
      <c r="D881" t="s">
        <v>143</v>
      </c>
      <c r="E881" t="s">
        <v>162</v>
      </c>
      <c r="F881" t="b">
        <v>1</v>
      </c>
      <c r="G881" t="s">
        <v>48</v>
      </c>
      <c r="H881" t="s">
        <v>163</v>
      </c>
      <c r="I881" t="s">
        <v>2041</v>
      </c>
      <c r="J881" t="s">
        <v>2042</v>
      </c>
      <c r="K881" t="s">
        <v>2043</v>
      </c>
      <c r="L881" t="s">
        <v>146</v>
      </c>
      <c r="M881" t="s">
        <v>147</v>
      </c>
      <c r="N881">
        <v>-14400000</v>
      </c>
      <c r="O881" t="s">
        <v>148</v>
      </c>
      <c r="P881" t="b">
        <v>0</v>
      </c>
      <c r="Q881">
        <v>2.649994</v>
      </c>
      <c r="R881">
        <v>1.5424876999999999</v>
      </c>
      <c r="S881">
        <v>1589486401</v>
      </c>
      <c r="T881">
        <v>174.45</v>
      </c>
      <c r="U881">
        <v>174.78</v>
      </c>
      <c r="V881" t="s">
        <v>3083</v>
      </c>
      <c r="W881">
        <v>165.36</v>
      </c>
      <c r="X881">
        <v>4147608</v>
      </c>
      <c r="Y881">
        <v>171.8</v>
      </c>
      <c r="Z881">
        <v>175</v>
      </c>
      <c r="AA881">
        <v>175.9</v>
      </c>
      <c r="AB881">
        <v>10</v>
      </c>
      <c r="AC881">
        <v>8</v>
      </c>
      <c r="AD881" t="s">
        <v>164</v>
      </c>
      <c r="AE881" t="s">
        <v>48</v>
      </c>
      <c r="AF881">
        <v>169.04</v>
      </c>
      <c r="AG881">
        <v>4608469</v>
      </c>
      <c r="AH881">
        <v>2978362</v>
      </c>
      <c r="AI881">
        <v>43.599989999999998</v>
      </c>
      <c r="AJ881">
        <v>0.33320588000000001</v>
      </c>
      <c r="AK881" t="s">
        <v>2044</v>
      </c>
      <c r="AL881">
        <v>-76.010009999999994</v>
      </c>
      <c r="AM881">
        <v>-0.30348164</v>
      </c>
      <c r="AN881">
        <v>130.85</v>
      </c>
      <c r="AO881">
        <v>250.46</v>
      </c>
      <c r="AP881">
        <v>1593388800</v>
      </c>
      <c r="AQ881">
        <v>1594830600</v>
      </c>
      <c r="AR881">
        <v>1594830600</v>
      </c>
      <c r="AS881">
        <v>1594830600</v>
      </c>
      <c r="AT881">
        <v>4.5999999999999996</v>
      </c>
      <c r="AU881">
        <v>9.4440229999999996</v>
      </c>
      <c r="AV881">
        <v>2.6775319999999998E-2</v>
      </c>
      <c r="AW881" t="s">
        <v>6313</v>
      </c>
      <c r="AX881">
        <v>18.472000000000001</v>
      </c>
      <c r="AY881">
        <v>343887008</v>
      </c>
      <c r="AZ881">
        <v>226.39699999999999</v>
      </c>
      <c r="BA881">
        <v>173.46686</v>
      </c>
      <c r="BB881">
        <v>0.98313903999999996</v>
      </c>
      <c r="BC881">
        <v>5.6675900000000001E-3</v>
      </c>
      <c r="BD881">
        <v>207.21449999999999</v>
      </c>
      <c r="BE881">
        <v>-32.764496000000001</v>
      </c>
      <c r="BF881">
        <v>-0.15811874000000001</v>
      </c>
      <c r="BG881">
        <v>59991089152</v>
      </c>
      <c r="BH881">
        <v>0.77054906000000001</v>
      </c>
      <c r="BI881">
        <v>15</v>
      </c>
      <c r="BJ881">
        <v>0</v>
      </c>
      <c r="BK881" t="b">
        <v>0</v>
      </c>
      <c r="BL881">
        <v>2</v>
      </c>
      <c r="BM881">
        <v>925824600000</v>
      </c>
      <c r="BN881" t="s">
        <v>2012</v>
      </c>
    </row>
    <row r="882" spans="1:66" x14ac:dyDescent="0.2">
      <c r="A882" t="s">
        <v>3484</v>
      </c>
      <c r="C882" t="s">
        <v>142</v>
      </c>
      <c r="D882" t="s">
        <v>143</v>
      </c>
      <c r="E882" t="s">
        <v>162</v>
      </c>
      <c r="F882" t="b">
        <v>1</v>
      </c>
      <c r="G882" t="s">
        <v>48</v>
      </c>
      <c r="H882" t="s">
        <v>145</v>
      </c>
      <c r="I882" t="s">
        <v>4395</v>
      </c>
      <c r="J882" t="s">
        <v>4396</v>
      </c>
      <c r="K882" t="s">
        <v>4397</v>
      </c>
      <c r="L882" t="s">
        <v>146</v>
      </c>
      <c r="M882" t="s">
        <v>147</v>
      </c>
      <c r="N882">
        <v>-14400000</v>
      </c>
      <c r="O882" t="s">
        <v>148</v>
      </c>
      <c r="P882" t="b">
        <v>0</v>
      </c>
      <c r="Q882">
        <v>0.28999996</v>
      </c>
      <c r="R882">
        <v>4.7231263999999999</v>
      </c>
      <c r="S882">
        <v>1589486402</v>
      </c>
      <c r="T882">
        <v>6.43</v>
      </c>
      <c r="U882">
        <v>6.45</v>
      </c>
      <c r="V882" t="s">
        <v>4398</v>
      </c>
      <c r="W882">
        <v>5.73</v>
      </c>
      <c r="X882">
        <v>6599403</v>
      </c>
      <c r="Y882">
        <v>6.14</v>
      </c>
      <c r="Z882">
        <v>0</v>
      </c>
      <c r="AA882">
        <v>6.49</v>
      </c>
      <c r="AB882">
        <v>32</v>
      </c>
      <c r="AC882">
        <v>407</v>
      </c>
      <c r="AD882" t="s">
        <v>149</v>
      </c>
      <c r="AE882" t="s">
        <v>48</v>
      </c>
      <c r="AF882">
        <v>6</v>
      </c>
      <c r="AG882">
        <v>6961662</v>
      </c>
      <c r="AH882">
        <v>6479087</v>
      </c>
      <c r="AI882">
        <v>2.3399996999999999</v>
      </c>
      <c r="AJ882">
        <v>0.57212704000000003</v>
      </c>
      <c r="AK882" t="s">
        <v>4399</v>
      </c>
      <c r="AL882">
        <v>-10.77</v>
      </c>
      <c r="AM882">
        <v>-0.62616276999999998</v>
      </c>
      <c r="AN882">
        <v>4.09</v>
      </c>
      <c r="AO882">
        <v>17.2</v>
      </c>
      <c r="AP882">
        <v>1583107200</v>
      </c>
      <c r="AQ882">
        <v>1588245303</v>
      </c>
      <c r="AR882">
        <v>1595608200</v>
      </c>
      <c r="AS882">
        <v>1595953800</v>
      </c>
      <c r="AT882">
        <v>0.64</v>
      </c>
      <c r="AV882">
        <v>0.104234524</v>
      </c>
      <c r="AW882" t="s">
        <v>6313</v>
      </c>
      <c r="AX882">
        <v>-3.7240000000000002</v>
      </c>
      <c r="AY882">
        <v>232998000</v>
      </c>
      <c r="AZ882">
        <v>15.065</v>
      </c>
      <c r="BA882">
        <v>6.6557145000000002</v>
      </c>
      <c r="BB882">
        <v>-0.22571468</v>
      </c>
      <c r="BC882">
        <v>-3.3912916000000001E-2</v>
      </c>
      <c r="BD882">
        <v>11.662971000000001</v>
      </c>
      <c r="BE882">
        <v>-5.2329707000000001</v>
      </c>
      <c r="BF882">
        <v>-0.44868249999999998</v>
      </c>
      <c r="BG882">
        <v>1498177152</v>
      </c>
      <c r="BH882">
        <v>0.42681711999999999</v>
      </c>
      <c r="BI882">
        <v>15</v>
      </c>
      <c r="BJ882">
        <v>0</v>
      </c>
      <c r="BK882" t="b">
        <v>0</v>
      </c>
      <c r="BL882">
        <v>2</v>
      </c>
      <c r="BM882">
        <v>-252322200000</v>
      </c>
      <c r="BN882" t="s">
        <v>3484</v>
      </c>
    </row>
    <row r="883" spans="1:66" x14ac:dyDescent="0.2">
      <c r="A883" t="s">
        <v>634</v>
      </c>
      <c r="C883" t="s">
        <v>142</v>
      </c>
      <c r="D883" t="s">
        <v>143</v>
      </c>
      <c r="E883" t="s">
        <v>162</v>
      </c>
      <c r="F883" t="b">
        <v>1</v>
      </c>
      <c r="G883" t="s">
        <v>48</v>
      </c>
      <c r="H883" t="s">
        <v>163</v>
      </c>
      <c r="I883" t="s">
        <v>824</v>
      </c>
      <c r="J883" t="s">
        <v>824</v>
      </c>
      <c r="K883" t="s">
        <v>825</v>
      </c>
      <c r="L883" t="s">
        <v>146</v>
      </c>
      <c r="M883" t="s">
        <v>147</v>
      </c>
      <c r="N883">
        <v>-14400000</v>
      </c>
      <c r="O883" t="s">
        <v>148</v>
      </c>
      <c r="P883" t="b">
        <v>0</v>
      </c>
      <c r="Q883">
        <v>3.9499816999999999</v>
      </c>
      <c r="R883">
        <v>1.4465087999999999</v>
      </c>
      <c r="S883">
        <v>1589486401</v>
      </c>
      <c r="T883">
        <v>277.02</v>
      </c>
      <c r="U883">
        <v>276.97000000000003</v>
      </c>
      <c r="V883" t="s">
        <v>6345</v>
      </c>
      <c r="W883">
        <v>263.83</v>
      </c>
      <c r="X883">
        <v>239977</v>
      </c>
      <c r="Y883">
        <v>273.07</v>
      </c>
      <c r="Z883">
        <v>274.45999999999998</v>
      </c>
      <c r="AA883">
        <v>274.8</v>
      </c>
      <c r="AB883">
        <v>8</v>
      </c>
      <c r="AC883">
        <v>8</v>
      </c>
      <c r="AD883" t="s">
        <v>164</v>
      </c>
      <c r="AE883" t="s">
        <v>48</v>
      </c>
      <c r="AF883">
        <v>268.20999999999998</v>
      </c>
      <c r="AG883">
        <v>416150</v>
      </c>
      <c r="AH883">
        <v>273950</v>
      </c>
      <c r="AI883">
        <v>76.409989999999993</v>
      </c>
      <c r="AJ883">
        <v>0.38088822</v>
      </c>
      <c r="AK883" t="s">
        <v>826</v>
      </c>
      <c r="AL883">
        <v>-69.580020000000005</v>
      </c>
      <c r="AM883">
        <v>-0.20075019</v>
      </c>
      <c r="AN883">
        <v>200.61</v>
      </c>
      <c r="AO883">
        <v>346.6</v>
      </c>
      <c r="AP883">
        <v>1590969600</v>
      </c>
      <c r="AQ883">
        <v>1595505600</v>
      </c>
      <c r="AR883">
        <v>1595505600</v>
      </c>
      <c r="AS883">
        <v>1595505600</v>
      </c>
      <c r="AT883">
        <v>5.76</v>
      </c>
      <c r="AU883">
        <v>19.760324000000001</v>
      </c>
      <c r="AV883">
        <v>2.1093493000000001E-2</v>
      </c>
      <c r="AW883" t="s">
        <v>6313</v>
      </c>
      <c r="AX883">
        <v>14.019</v>
      </c>
      <c r="AY883">
        <v>53673100</v>
      </c>
      <c r="AZ883">
        <v>33.851999999999997</v>
      </c>
      <c r="BA883">
        <v>269.25112999999999</v>
      </c>
      <c r="BB883">
        <v>7.7688600000000001</v>
      </c>
      <c r="BC883">
        <v>2.8853584000000002E-2</v>
      </c>
      <c r="BD883">
        <v>299.56637999999998</v>
      </c>
      <c r="BE883">
        <v>-22.546386999999999</v>
      </c>
      <c r="BF883">
        <v>-7.5263410000000003E-2</v>
      </c>
      <c r="BG883">
        <v>14811676672</v>
      </c>
      <c r="BH883">
        <v>8.183268</v>
      </c>
      <c r="BI883">
        <v>15</v>
      </c>
      <c r="BJ883">
        <v>0</v>
      </c>
      <c r="BK883" t="b">
        <v>0</v>
      </c>
      <c r="BL883">
        <v>2</v>
      </c>
      <c r="BM883">
        <v>99153000000</v>
      </c>
      <c r="BN883" t="s">
        <v>634</v>
      </c>
    </row>
    <row r="884" spans="1:66" x14ac:dyDescent="0.2">
      <c r="A884" t="s">
        <v>66</v>
      </c>
      <c r="C884" t="s">
        <v>142</v>
      </c>
      <c r="D884" t="s">
        <v>143</v>
      </c>
      <c r="E884" t="s">
        <v>162</v>
      </c>
      <c r="F884" t="b">
        <v>1</v>
      </c>
      <c r="G884" t="s">
        <v>48</v>
      </c>
      <c r="H884" t="s">
        <v>163</v>
      </c>
      <c r="I884" t="s">
        <v>171</v>
      </c>
      <c r="J884" t="s">
        <v>171</v>
      </c>
      <c r="K884" t="s">
        <v>286</v>
      </c>
      <c r="L884" t="s">
        <v>146</v>
      </c>
      <c r="M884" t="s">
        <v>147</v>
      </c>
      <c r="N884">
        <v>-14400000</v>
      </c>
      <c r="O884" t="s">
        <v>148</v>
      </c>
      <c r="P884" t="b">
        <v>0</v>
      </c>
      <c r="Q884">
        <v>0.40999985</v>
      </c>
      <c r="R884">
        <v>4.2976922999999996</v>
      </c>
      <c r="S884">
        <v>1589486401</v>
      </c>
      <c r="T884">
        <v>9.9499999999999993</v>
      </c>
      <c r="U884">
        <v>10.14</v>
      </c>
      <c r="V884" t="s">
        <v>2987</v>
      </c>
      <c r="W884">
        <v>9.1199999999999992</v>
      </c>
      <c r="X884">
        <v>22128845</v>
      </c>
      <c r="Y884">
        <v>9.5399999999999991</v>
      </c>
      <c r="Z884">
        <v>0</v>
      </c>
      <c r="AA884">
        <v>10.25</v>
      </c>
      <c r="AB884">
        <v>18</v>
      </c>
      <c r="AC884">
        <v>32</v>
      </c>
      <c r="AD884" t="s">
        <v>164</v>
      </c>
      <c r="AE884" t="s">
        <v>48</v>
      </c>
      <c r="AF884">
        <v>9.25</v>
      </c>
      <c r="AG884">
        <v>32392048</v>
      </c>
      <c r="AH884">
        <v>22206600</v>
      </c>
      <c r="AI884">
        <v>5.7</v>
      </c>
      <c r="AJ884">
        <v>1.3411763999999999</v>
      </c>
      <c r="AK884" t="s">
        <v>3715</v>
      </c>
      <c r="AL884">
        <v>-15.849999</v>
      </c>
      <c r="AM884">
        <v>-0.61434109999999997</v>
      </c>
      <c r="AN884">
        <v>4.25</v>
      </c>
      <c r="AO884">
        <v>25.8</v>
      </c>
      <c r="AP884">
        <v>1585094400</v>
      </c>
      <c r="AQ884">
        <v>1587379500</v>
      </c>
      <c r="AR884">
        <v>1595262600</v>
      </c>
      <c r="AS884">
        <v>1595608200</v>
      </c>
      <c r="AT884">
        <v>0.72</v>
      </c>
      <c r="AV884">
        <v>7.5471700000000003E-2</v>
      </c>
      <c r="AW884" t="s">
        <v>6313</v>
      </c>
      <c r="AX884">
        <v>-2.625</v>
      </c>
      <c r="AY884">
        <v>877278016</v>
      </c>
      <c r="AZ884">
        <v>7.8150000000000004</v>
      </c>
      <c r="BA884">
        <v>8.5574279999999998</v>
      </c>
      <c r="BB884">
        <v>1.3925714</v>
      </c>
      <c r="BC884">
        <v>0.16273246999999999</v>
      </c>
      <c r="BD884">
        <v>16.972245999999998</v>
      </c>
      <c r="BE884">
        <v>-7.0222464000000002</v>
      </c>
      <c r="BF884">
        <v>-0.41374880000000003</v>
      </c>
      <c r="BG884">
        <v>8728915968</v>
      </c>
      <c r="BH884">
        <v>1.2731924999999999</v>
      </c>
      <c r="BI884">
        <v>15</v>
      </c>
      <c r="BJ884">
        <v>0</v>
      </c>
      <c r="BK884" t="b">
        <v>0</v>
      </c>
      <c r="BL884">
        <v>2</v>
      </c>
      <c r="BM884">
        <v>76253400000</v>
      </c>
      <c r="BN884" t="s">
        <v>66</v>
      </c>
    </row>
    <row r="885" spans="1:66" x14ac:dyDescent="0.2">
      <c r="A885" t="s">
        <v>3485</v>
      </c>
      <c r="C885" t="s">
        <v>142</v>
      </c>
      <c r="D885" t="s">
        <v>143</v>
      </c>
      <c r="E885" t="s">
        <v>162</v>
      </c>
      <c r="F885" t="b">
        <v>1</v>
      </c>
      <c r="G885" t="s">
        <v>48</v>
      </c>
      <c r="H885" t="s">
        <v>163</v>
      </c>
      <c r="I885" t="s">
        <v>4400</v>
      </c>
      <c r="J885" t="s">
        <v>4400</v>
      </c>
      <c r="K885" t="s">
        <v>4401</v>
      </c>
      <c r="L885" t="s">
        <v>146</v>
      </c>
      <c r="M885" t="s">
        <v>147</v>
      </c>
      <c r="N885">
        <v>-14400000</v>
      </c>
      <c r="O885" t="s">
        <v>148</v>
      </c>
      <c r="P885" t="b">
        <v>0</v>
      </c>
      <c r="Q885">
        <v>0.27999973</v>
      </c>
      <c r="R885">
        <v>3.3939362000000002</v>
      </c>
      <c r="S885">
        <v>1589486401</v>
      </c>
      <c r="T885">
        <v>8.5299999999999994</v>
      </c>
      <c r="U885">
        <v>8.5500000000000007</v>
      </c>
      <c r="V885" t="s">
        <v>4402</v>
      </c>
      <c r="W885">
        <v>7.71</v>
      </c>
      <c r="X885">
        <v>8901195</v>
      </c>
      <c r="Y885">
        <v>8.25</v>
      </c>
      <c r="Z885">
        <v>8</v>
      </c>
      <c r="AA885">
        <v>8.76</v>
      </c>
      <c r="AB885">
        <v>10</v>
      </c>
      <c r="AC885">
        <v>12</v>
      </c>
      <c r="AD885" t="s">
        <v>164</v>
      </c>
      <c r="AE885" t="s">
        <v>48</v>
      </c>
      <c r="AF885">
        <v>8.0299999999999994</v>
      </c>
      <c r="AG885">
        <v>9514924</v>
      </c>
      <c r="AH885">
        <v>8345525</v>
      </c>
      <c r="AI885">
        <v>1.5699997000000001</v>
      </c>
      <c r="AJ885">
        <v>0.22557467</v>
      </c>
      <c r="AK885" t="s">
        <v>4403</v>
      </c>
      <c r="AL885">
        <v>-9.1600009999999994</v>
      </c>
      <c r="AM885">
        <v>-0.51780669999999995</v>
      </c>
      <c r="AN885">
        <v>6.96</v>
      </c>
      <c r="AO885">
        <v>17.690000000000001</v>
      </c>
      <c r="AP885">
        <v>1591660800</v>
      </c>
      <c r="AQ885">
        <v>1588242600</v>
      </c>
      <c r="AR885">
        <v>1596126600</v>
      </c>
      <c r="AS885">
        <v>1596472200</v>
      </c>
      <c r="AT885">
        <v>0.6</v>
      </c>
      <c r="AU885">
        <v>6.0625442999999999</v>
      </c>
      <c r="AV885">
        <v>7.2727280000000005E-2</v>
      </c>
      <c r="AW885" t="s">
        <v>6313</v>
      </c>
      <c r="AX885">
        <v>1.407</v>
      </c>
      <c r="AY885">
        <v>348035008</v>
      </c>
      <c r="AZ885">
        <v>2.5099999999999998</v>
      </c>
      <c r="BA885">
        <v>8.8405710000000006</v>
      </c>
      <c r="BB885">
        <v>-0.31057167000000002</v>
      </c>
      <c r="BC885">
        <v>-3.5130269999999998E-2</v>
      </c>
      <c r="BD885">
        <v>12.646376999999999</v>
      </c>
      <c r="BE885">
        <v>-4.116377</v>
      </c>
      <c r="BF885">
        <v>-0.32549852000000001</v>
      </c>
      <c r="BG885">
        <v>2968738560</v>
      </c>
      <c r="BH885">
        <v>3.3984063</v>
      </c>
      <c r="BI885">
        <v>15</v>
      </c>
      <c r="BJ885">
        <v>0</v>
      </c>
      <c r="BK885" t="b">
        <v>0</v>
      </c>
      <c r="BL885">
        <v>2</v>
      </c>
      <c r="BM885">
        <v>1157549400000</v>
      </c>
      <c r="BN885" t="s">
        <v>3485</v>
      </c>
    </row>
    <row r="886" spans="1:66" x14ac:dyDescent="0.2">
      <c r="A886" t="s">
        <v>3486</v>
      </c>
      <c r="C886" t="s">
        <v>142</v>
      </c>
      <c r="D886" t="s">
        <v>143</v>
      </c>
      <c r="E886" t="s">
        <v>162</v>
      </c>
      <c r="F886" t="b">
        <v>1</v>
      </c>
      <c r="G886" t="s">
        <v>48</v>
      </c>
      <c r="H886" t="s">
        <v>163</v>
      </c>
      <c r="I886" t="s">
        <v>4404</v>
      </c>
      <c r="J886" t="s">
        <v>4404</v>
      </c>
      <c r="K886" t="s">
        <v>4405</v>
      </c>
      <c r="L886" t="s">
        <v>146</v>
      </c>
      <c r="M886" t="s">
        <v>147</v>
      </c>
      <c r="N886">
        <v>-14400000</v>
      </c>
      <c r="O886" t="s">
        <v>148</v>
      </c>
      <c r="P886" t="b">
        <v>0</v>
      </c>
      <c r="Q886">
        <v>0.42000008</v>
      </c>
      <c r="R886">
        <v>2.1955049999999998</v>
      </c>
      <c r="S886">
        <v>1589486401</v>
      </c>
      <c r="T886">
        <v>19.55</v>
      </c>
      <c r="U886">
        <v>19.600000000000001</v>
      </c>
      <c r="V886" t="s">
        <v>4406</v>
      </c>
      <c r="W886">
        <v>17.795000000000002</v>
      </c>
      <c r="X886">
        <v>3726844</v>
      </c>
      <c r="Y886">
        <v>19.13</v>
      </c>
      <c r="Z886">
        <v>18.510000000000002</v>
      </c>
      <c r="AA886">
        <v>19.52</v>
      </c>
      <c r="AB886">
        <v>8</v>
      </c>
      <c r="AC886">
        <v>11</v>
      </c>
      <c r="AD886" t="s">
        <v>164</v>
      </c>
      <c r="AE886" t="s">
        <v>48</v>
      </c>
      <c r="AF886">
        <v>18.329999999999998</v>
      </c>
      <c r="AG886">
        <v>3640387</v>
      </c>
      <c r="AH886">
        <v>3985825</v>
      </c>
      <c r="AI886">
        <v>5.2399990000000001</v>
      </c>
      <c r="AJ886">
        <v>0.36617739999999999</v>
      </c>
      <c r="AK886" t="s">
        <v>4407</v>
      </c>
      <c r="AL886">
        <v>-21.34</v>
      </c>
      <c r="AM886">
        <v>-0.52188800000000002</v>
      </c>
      <c r="AN886">
        <v>14.31</v>
      </c>
      <c r="AO886">
        <v>40.89</v>
      </c>
      <c r="AP886">
        <v>1591920000</v>
      </c>
      <c r="AQ886">
        <v>1588071004</v>
      </c>
      <c r="AR886">
        <v>1595349000</v>
      </c>
      <c r="AS886">
        <v>1595867400</v>
      </c>
      <c r="AT886">
        <v>1.5049999999999999</v>
      </c>
      <c r="AU886">
        <v>8.3905580000000004</v>
      </c>
      <c r="AV886">
        <v>7.8672245000000002E-2</v>
      </c>
      <c r="AW886" t="s">
        <v>6313</v>
      </c>
      <c r="AX886">
        <v>2.33</v>
      </c>
      <c r="AY886">
        <v>153172992</v>
      </c>
      <c r="AZ886">
        <v>11.058</v>
      </c>
      <c r="BA886">
        <v>19.235143999999998</v>
      </c>
      <c r="BB886">
        <v>0.31485558000000002</v>
      </c>
      <c r="BC886">
        <v>1.6368766999999999E-2</v>
      </c>
      <c r="BD886">
        <v>30.21913</v>
      </c>
      <c r="BE886">
        <v>-10.669129999999999</v>
      </c>
      <c r="BF886">
        <v>-0.35305882</v>
      </c>
      <c r="BG886">
        <v>2994531840</v>
      </c>
      <c r="BH886">
        <v>1.7679507999999999</v>
      </c>
      <c r="BI886">
        <v>15</v>
      </c>
      <c r="BJ886">
        <v>0</v>
      </c>
      <c r="BK886" t="b">
        <v>0</v>
      </c>
      <c r="BL886">
        <v>2</v>
      </c>
      <c r="BM886">
        <v>521213400000</v>
      </c>
      <c r="BN886" t="s">
        <v>3486</v>
      </c>
    </row>
    <row r="887" spans="1:66" x14ac:dyDescent="0.2">
      <c r="A887" t="s">
        <v>3487</v>
      </c>
    </row>
    <row r="888" spans="1:66" x14ac:dyDescent="0.2">
      <c r="A888" t="s">
        <v>3488</v>
      </c>
      <c r="C888" t="s">
        <v>142</v>
      </c>
      <c r="D888" t="s">
        <v>143</v>
      </c>
      <c r="E888" t="s">
        <v>162</v>
      </c>
      <c r="F888" t="b">
        <v>1</v>
      </c>
      <c r="G888" t="s">
        <v>48</v>
      </c>
      <c r="H888" t="s">
        <v>163</v>
      </c>
      <c r="I888" t="s">
        <v>4408</v>
      </c>
      <c r="J888" t="s">
        <v>4409</v>
      </c>
      <c r="K888" t="s">
        <v>4410</v>
      </c>
      <c r="L888" t="s">
        <v>146</v>
      </c>
      <c r="M888" t="s">
        <v>147</v>
      </c>
      <c r="N888">
        <v>-14400000</v>
      </c>
      <c r="O888" t="s">
        <v>148</v>
      </c>
      <c r="P888" t="b">
        <v>0</v>
      </c>
      <c r="Q888">
        <v>1.2200012</v>
      </c>
      <c r="R888">
        <v>3.8041822999999999</v>
      </c>
      <c r="S888">
        <v>1589486401</v>
      </c>
      <c r="T888">
        <v>33.29</v>
      </c>
      <c r="U888">
        <v>33.340000000000003</v>
      </c>
      <c r="V888" t="s">
        <v>4411</v>
      </c>
      <c r="W888">
        <v>30.265000000000001</v>
      </c>
      <c r="X888">
        <v>3599216</v>
      </c>
      <c r="Y888">
        <v>32.07</v>
      </c>
      <c r="Z888">
        <v>32.200000000000003</v>
      </c>
      <c r="AA888">
        <v>34.6</v>
      </c>
      <c r="AB888">
        <v>8</v>
      </c>
      <c r="AC888">
        <v>9</v>
      </c>
      <c r="AD888" t="s">
        <v>164</v>
      </c>
      <c r="AE888" t="s">
        <v>48</v>
      </c>
      <c r="AF888">
        <v>31.57</v>
      </c>
      <c r="AG888">
        <v>3721856</v>
      </c>
      <c r="AH888">
        <v>2933137</v>
      </c>
      <c r="AI888">
        <v>14.25</v>
      </c>
      <c r="AJ888">
        <v>0.74842434999999996</v>
      </c>
      <c r="AK888" t="s">
        <v>4412</v>
      </c>
      <c r="AL888">
        <v>-29.46</v>
      </c>
      <c r="AM888">
        <v>-0.46948205999999998</v>
      </c>
      <c r="AN888">
        <v>19.04</v>
      </c>
      <c r="AO888">
        <v>62.75</v>
      </c>
      <c r="AP888">
        <v>1585785600</v>
      </c>
      <c r="AQ888">
        <v>1588191300</v>
      </c>
      <c r="AR888">
        <v>1596121140</v>
      </c>
      <c r="AS888">
        <v>1596470400</v>
      </c>
      <c r="AT888">
        <v>1.2250000000000001</v>
      </c>
      <c r="AU888">
        <v>7.090522</v>
      </c>
      <c r="AV888">
        <v>3.8197691999999998E-2</v>
      </c>
      <c r="AW888" t="s">
        <v>6313</v>
      </c>
      <c r="AX888">
        <v>4.6950000000000003</v>
      </c>
      <c r="AY888">
        <v>358075008</v>
      </c>
      <c r="AZ888">
        <v>41.716999999999999</v>
      </c>
      <c r="BA888">
        <v>36.423999999999999</v>
      </c>
      <c r="BB888">
        <v>-3.1339988999999999</v>
      </c>
      <c r="BC888">
        <v>-8.6042136000000005E-2</v>
      </c>
      <c r="BD888">
        <v>51.394419999999997</v>
      </c>
      <c r="BE888">
        <v>-18.104420000000001</v>
      </c>
      <c r="BF888">
        <v>-0.35226429999999997</v>
      </c>
      <c r="BG888">
        <v>11920317440</v>
      </c>
      <c r="BH888">
        <v>0.79799604000000002</v>
      </c>
      <c r="BI888">
        <v>15</v>
      </c>
      <c r="BJ888">
        <v>0</v>
      </c>
      <c r="BK888" t="b">
        <v>0</v>
      </c>
      <c r="BL888">
        <v>2</v>
      </c>
      <c r="BM888">
        <v>819037800000</v>
      </c>
      <c r="BN888" t="s">
        <v>3488</v>
      </c>
    </row>
    <row r="889" spans="1:66" x14ac:dyDescent="0.2">
      <c r="A889" t="s">
        <v>3489</v>
      </c>
      <c r="C889" t="s">
        <v>142</v>
      </c>
      <c r="D889" t="s">
        <v>143</v>
      </c>
      <c r="E889" t="s">
        <v>162</v>
      </c>
      <c r="F889" t="b">
        <v>1</v>
      </c>
      <c r="G889" t="s">
        <v>48</v>
      </c>
      <c r="H889" t="s">
        <v>145</v>
      </c>
      <c r="I889" t="s">
        <v>4413</v>
      </c>
      <c r="J889" t="s">
        <v>4413</v>
      </c>
      <c r="K889" t="s">
        <v>4414</v>
      </c>
      <c r="L889" t="s">
        <v>146</v>
      </c>
      <c r="M889" t="s">
        <v>147</v>
      </c>
      <c r="N889">
        <v>-14400000</v>
      </c>
      <c r="O889" t="s">
        <v>148</v>
      </c>
      <c r="P889" t="b">
        <v>0</v>
      </c>
      <c r="Q889">
        <v>1.7800026</v>
      </c>
      <c r="R889">
        <v>2.8325949000000001</v>
      </c>
      <c r="S889">
        <v>1589486402</v>
      </c>
      <c r="T889">
        <v>64.62</v>
      </c>
      <c r="U889">
        <v>64.83</v>
      </c>
      <c r="V889" t="s">
        <v>4415</v>
      </c>
      <c r="W889">
        <v>60.2</v>
      </c>
      <c r="X889">
        <v>1064990</v>
      </c>
      <c r="Y889">
        <v>62.84</v>
      </c>
      <c r="Z889">
        <v>0</v>
      </c>
      <c r="AA889">
        <v>66.38</v>
      </c>
      <c r="AB889">
        <v>14</v>
      </c>
      <c r="AC889">
        <v>9</v>
      </c>
      <c r="AD889" t="s">
        <v>149</v>
      </c>
      <c r="AE889" t="s">
        <v>48</v>
      </c>
      <c r="AF889">
        <v>65.8</v>
      </c>
      <c r="AG889">
        <v>1832440</v>
      </c>
      <c r="AH889">
        <v>974275</v>
      </c>
      <c r="AI889">
        <v>23.29</v>
      </c>
      <c r="AJ889">
        <v>0.56351315999999996</v>
      </c>
      <c r="AK889" t="s">
        <v>4416</v>
      </c>
      <c r="AL889">
        <v>-62.25</v>
      </c>
      <c r="AM889">
        <v>-0.49065969999999998</v>
      </c>
      <c r="AN889">
        <v>41.33</v>
      </c>
      <c r="AO889">
        <v>126.87</v>
      </c>
      <c r="AP889">
        <v>1589500800</v>
      </c>
      <c r="AQ889">
        <v>1588154400</v>
      </c>
      <c r="AR889">
        <v>1595349000</v>
      </c>
      <c r="AS889">
        <v>1595867400</v>
      </c>
      <c r="AT889">
        <v>2.72</v>
      </c>
      <c r="AU889">
        <v>19.987628999999998</v>
      </c>
      <c r="AV889">
        <v>4.3284530000000002E-2</v>
      </c>
      <c r="AW889" t="s">
        <v>6313</v>
      </c>
      <c r="AX889">
        <v>3.2330000000000001</v>
      </c>
      <c r="AY889">
        <v>137011008</v>
      </c>
      <c r="AZ889">
        <v>19.920000000000002</v>
      </c>
      <c r="BA889">
        <v>71.102289999999996</v>
      </c>
      <c r="BB889">
        <v>-6.4822844999999996</v>
      </c>
      <c r="BC889">
        <v>-9.1168440000000003E-2</v>
      </c>
      <c r="BD889">
        <v>87.363913999999994</v>
      </c>
      <c r="BE889">
        <v>-22.743912000000002</v>
      </c>
      <c r="BF889">
        <v>-0.26033529999999999</v>
      </c>
      <c r="BG889">
        <v>8853651456</v>
      </c>
      <c r="BH889">
        <v>3.243976</v>
      </c>
      <c r="BI889">
        <v>15</v>
      </c>
      <c r="BJ889">
        <v>0</v>
      </c>
      <c r="BK889" t="b">
        <v>0</v>
      </c>
      <c r="BL889">
        <v>2</v>
      </c>
      <c r="BM889">
        <v>322151400000</v>
      </c>
      <c r="BN889" t="s">
        <v>3489</v>
      </c>
    </row>
    <row r="890" spans="1:66" x14ac:dyDescent="0.2">
      <c r="A890" t="s">
        <v>3490</v>
      </c>
      <c r="C890" t="s">
        <v>142</v>
      </c>
      <c r="D890" t="s">
        <v>143</v>
      </c>
      <c r="E890" t="s">
        <v>162</v>
      </c>
      <c r="F890" t="b">
        <v>1</v>
      </c>
      <c r="G890" t="s">
        <v>48</v>
      </c>
      <c r="H890" t="s">
        <v>163</v>
      </c>
      <c r="I890" t="s">
        <v>4417</v>
      </c>
      <c r="J890" t="s">
        <v>4417</v>
      </c>
      <c r="K890" t="s">
        <v>4418</v>
      </c>
      <c r="L890" t="s">
        <v>146</v>
      </c>
      <c r="M890" t="s">
        <v>147</v>
      </c>
      <c r="N890">
        <v>-14400000</v>
      </c>
      <c r="O890" t="s">
        <v>148</v>
      </c>
      <c r="P890" t="b">
        <v>0</v>
      </c>
      <c r="Q890">
        <v>-1.1399994</v>
      </c>
      <c r="R890">
        <v>-1.1364764000000001</v>
      </c>
      <c r="S890">
        <v>1589486401</v>
      </c>
      <c r="T890">
        <v>99.17</v>
      </c>
      <c r="U890">
        <v>99.42</v>
      </c>
      <c r="V890" t="s">
        <v>4419</v>
      </c>
      <c r="W890">
        <v>95.86</v>
      </c>
      <c r="X890">
        <v>3752144</v>
      </c>
      <c r="Y890">
        <v>100.31</v>
      </c>
      <c r="Z890">
        <v>86.66</v>
      </c>
      <c r="AA890">
        <v>100</v>
      </c>
      <c r="AB890">
        <v>11</v>
      </c>
      <c r="AC890">
        <v>8</v>
      </c>
      <c r="AD890" t="s">
        <v>164</v>
      </c>
      <c r="AE890" t="s">
        <v>48</v>
      </c>
      <c r="AF890">
        <v>98.67</v>
      </c>
      <c r="AG890">
        <v>3328614</v>
      </c>
      <c r="AH890">
        <v>2817375</v>
      </c>
      <c r="AI890">
        <v>40.789997</v>
      </c>
      <c r="AJ890">
        <v>0.69869809999999999</v>
      </c>
      <c r="AK890" t="s">
        <v>4420</v>
      </c>
      <c r="AL890">
        <v>-52.800002999999997</v>
      </c>
      <c r="AM890">
        <v>-0.34743701999999999</v>
      </c>
      <c r="AN890">
        <v>58.38</v>
      </c>
      <c r="AO890">
        <v>151.97</v>
      </c>
      <c r="AP890">
        <v>1585612800</v>
      </c>
      <c r="AQ890">
        <v>1587472200</v>
      </c>
      <c r="AR890">
        <v>1595953800</v>
      </c>
      <c r="AS890">
        <v>1596472200</v>
      </c>
      <c r="AT890">
        <v>1.63</v>
      </c>
      <c r="AU890">
        <v>11.280855000000001</v>
      </c>
      <c r="AV890">
        <v>1.6249626999999999E-2</v>
      </c>
      <c r="AW890" t="s">
        <v>6313</v>
      </c>
      <c r="AX890">
        <v>8.7910000000000004</v>
      </c>
      <c r="AY890">
        <v>337619008</v>
      </c>
      <c r="AZ890">
        <v>-8.7739999999999991</v>
      </c>
      <c r="BA890">
        <v>102.12428</v>
      </c>
      <c r="BB890">
        <v>-2.9542847000000001</v>
      </c>
      <c r="BC890">
        <v>-2.8928326000000001E-2</v>
      </c>
      <c r="BD890">
        <v>127.11725</v>
      </c>
      <c r="BE890">
        <v>-27.94725</v>
      </c>
      <c r="BF890">
        <v>-0.21985411999999999</v>
      </c>
      <c r="BG890">
        <v>33481676800</v>
      </c>
      <c r="BH890">
        <v>-11.302712</v>
      </c>
      <c r="BI890">
        <v>15</v>
      </c>
      <c r="BJ890">
        <v>0</v>
      </c>
      <c r="BK890" t="b">
        <v>0</v>
      </c>
      <c r="BL890">
        <v>2</v>
      </c>
      <c r="BM890">
        <v>1299767400000</v>
      </c>
      <c r="BN890" t="s">
        <v>3490</v>
      </c>
    </row>
    <row r="891" spans="1:66" x14ac:dyDescent="0.2">
      <c r="A891" t="s">
        <v>3491</v>
      </c>
    </row>
    <row r="892" spans="1:66" x14ac:dyDescent="0.2">
      <c r="A892" t="s">
        <v>636</v>
      </c>
      <c r="C892" t="s">
        <v>142</v>
      </c>
      <c r="D892" t="s">
        <v>143</v>
      </c>
      <c r="E892" t="s">
        <v>162</v>
      </c>
      <c r="F892" t="b">
        <v>1</v>
      </c>
      <c r="G892" t="s">
        <v>48</v>
      </c>
      <c r="H892" t="s">
        <v>163</v>
      </c>
      <c r="I892" t="s">
        <v>831</v>
      </c>
      <c r="J892" t="s">
        <v>831</v>
      </c>
      <c r="K892" t="s">
        <v>832</v>
      </c>
      <c r="L892" t="s">
        <v>146</v>
      </c>
      <c r="M892" t="s">
        <v>147</v>
      </c>
      <c r="N892">
        <v>-14400000</v>
      </c>
      <c r="O892" t="s">
        <v>148</v>
      </c>
      <c r="P892" t="b">
        <v>0</v>
      </c>
      <c r="Q892">
        <v>-0.27999878</v>
      </c>
      <c r="R892">
        <v>-1.5881951000000001</v>
      </c>
      <c r="S892">
        <v>1589486401</v>
      </c>
      <c r="T892">
        <v>17.350000000000001</v>
      </c>
      <c r="U892">
        <v>18.22</v>
      </c>
      <c r="V892" t="s">
        <v>833</v>
      </c>
      <c r="W892">
        <v>16.53</v>
      </c>
      <c r="X892">
        <v>2515393</v>
      </c>
      <c r="Y892">
        <v>17.63</v>
      </c>
      <c r="Z892">
        <v>0</v>
      </c>
      <c r="AA892">
        <v>19</v>
      </c>
      <c r="AB892">
        <v>10</v>
      </c>
      <c r="AC892">
        <v>10</v>
      </c>
      <c r="AD892" t="s">
        <v>164</v>
      </c>
      <c r="AE892" t="s">
        <v>48</v>
      </c>
      <c r="AF892">
        <v>17.100000000000001</v>
      </c>
      <c r="AG892">
        <v>3447477</v>
      </c>
      <c r="AH892">
        <v>2931275</v>
      </c>
      <c r="AI892">
        <v>4.9500010000000003</v>
      </c>
      <c r="AJ892">
        <v>0.39919359999999998</v>
      </c>
      <c r="AK892" t="s">
        <v>3722</v>
      </c>
      <c r="AL892">
        <v>-40.309998</v>
      </c>
      <c r="AM892">
        <v>-0.69909809999999994</v>
      </c>
      <c r="AN892">
        <v>12.4</v>
      </c>
      <c r="AO892">
        <v>57.66</v>
      </c>
      <c r="AP892">
        <v>1590969600</v>
      </c>
      <c r="AQ892">
        <v>1588279380</v>
      </c>
      <c r="AR892">
        <v>1595429940</v>
      </c>
      <c r="AS892">
        <v>1595865600</v>
      </c>
      <c r="AT892">
        <v>2.84</v>
      </c>
      <c r="AV892">
        <v>0.16108906000000001</v>
      </c>
      <c r="AW892" t="s">
        <v>6313</v>
      </c>
      <c r="AX892">
        <v>-4.6639999999999997</v>
      </c>
      <c r="AY892">
        <v>107418000</v>
      </c>
      <c r="AZ892">
        <v>32.22</v>
      </c>
      <c r="BA892">
        <v>17.568284999999999</v>
      </c>
      <c r="BB892">
        <v>-0.2182846</v>
      </c>
      <c r="BC892">
        <v>-1.2424924E-2</v>
      </c>
      <c r="BD892">
        <v>33.159492</v>
      </c>
      <c r="BE892">
        <v>-15.809492000000001</v>
      </c>
      <c r="BF892">
        <v>-0.47677123999999999</v>
      </c>
      <c r="BG892">
        <v>1863702400</v>
      </c>
      <c r="BH892">
        <v>0.5384854</v>
      </c>
      <c r="BI892">
        <v>15</v>
      </c>
      <c r="BJ892">
        <v>0</v>
      </c>
      <c r="BK892" t="b">
        <v>0</v>
      </c>
      <c r="BL892">
        <v>2</v>
      </c>
      <c r="BM892">
        <v>340464600000</v>
      </c>
      <c r="BN892" t="s">
        <v>636</v>
      </c>
    </row>
    <row r="893" spans="1:66" x14ac:dyDescent="0.2">
      <c r="A893" t="s">
        <v>3492</v>
      </c>
      <c r="C893" t="s">
        <v>142</v>
      </c>
      <c r="D893" t="s">
        <v>143</v>
      </c>
      <c r="E893" t="s">
        <v>162</v>
      </c>
      <c r="F893" t="b">
        <v>1</v>
      </c>
      <c r="G893" t="s">
        <v>48</v>
      </c>
      <c r="H893" t="s">
        <v>145</v>
      </c>
      <c r="I893" t="s">
        <v>4421</v>
      </c>
      <c r="J893" t="s">
        <v>4421</v>
      </c>
      <c r="K893" t="s">
        <v>4422</v>
      </c>
      <c r="L893" t="s">
        <v>146</v>
      </c>
      <c r="M893" t="s">
        <v>147</v>
      </c>
      <c r="N893">
        <v>-14400000</v>
      </c>
      <c r="O893" t="s">
        <v>148</v>
      </c>
      <c r="P893" t="b">
        <v>0</v>
      </c>
      <c r="Q893">
        <v>0.86999892999999995</v>
      </c>
      <c r="R893">
        <v>1.701543</v>
      </c>
      <c r="S893">
        <v>1589486402</v>
      </c>
      <c r="T893">
        <v>52</v>
      </c>
      <c r="U893">
        <v>52.185000000000002</v>
      </c>
      <c r="V893" t="s">
        <v>4423</v>
      </c>
      <c r="W893">
        <v>49.83</v>
      </c>
      <c r="X893">
        <v>1716942</v>
      </c>
      <c r="Y893">
        <v>51.13</v>
      </c>
      <c r="Z893">
        <v>51.13</v>
      </c>
      <c r="AA893">
        <v>53.08</v>
      </c>
      <c r="AB893">
        <v>10</v>
      </c>
      <c r="AC893">
        <v>8</v>
      </c>
      <c r="AD893" t="s">
        <v>149</v>
      </c>
      <c r="AE893" t="s">
        <v>48</v>
      </c>
      <c r="AF893">
        <v>50.1</v>
      </c>
      <c r="AG893">
        <v>2230459</v>
      </c>
      <c r="AH893">
        <v>1998512</v>
      </c>
      <c r="AI893">
        <v>10.150002000000001</v>
      </c>
      <c r="AJ893">
        <v>0.2425329</v>
      </c>
      <c r="AK893" t="s">
        <v>4424</v>
      </c>
      <c r="AL893">
        <v>-21.989998</v>
      </c>
      <c r="AM893">
        <v>-0.29720232000000002</v>
      </c>
      <c r="AN893">
        <v>41.85</v>
      </c>
      <c r="AO893">
        <v>73.989999999999995</v>
      </c>
      <c r="AQ893">
        <v>1588676401</v>
      </c>
      <c r="AR893">
        <v>1596558600</v>
      </c>
      <c r="AS893">
        <v>1597077000</v>
      </c>
      <c r="AU893">
        <v>10.712814</v>
      </c>
      <c r="AW893" t="s">
        <v>6313</v>
      </c>
      <c r="AX893">
        <v>4.8540000000000001</v>
      </c>
      <c r="AY893">
        <v>142756000</v>
      </c>
      <c r="AZ893">
        <v>20.884</v>
      </c>
      <c r="BA893">
        <v>52.210856999999997</v>
      </c>
      <c r="BB893">
        <v>-0.21085739000000001</v>
      </c>
      <c r="BC893">
        <v>-4.0385737E-3</v>
      </c>
      <c r="BD893">
        <v>62.320942000000002</v>
      </c>
      <c r="BE893">
        <v>-10.320942000000001</v>
      </c>
      <c r="BF893">
        <v>-0.16560952000000001</v>
      </c>
      <c r="BG893">
        <v>7423311872</v>
      </c>
      <c r="BH893">
        <v>2.4899445</v>
      </c>
      <c r="BI893">
        <v>15</v>
      </c>
      <c r="BJ893">
        <v>0</v>
      </c>
      <c r="BK893" t="b">
        <v>0</v>
      </c>
      <c r="BL893">
        <v>2</v>
      </c>
      <c r="BM893">
        <v>815409000000</v>
      </c>
      <c r="BN893" t="s">
        <v>3492</v>
      </c>
    </row>
    <row r="894" spans="1:66" x14ac:dyDescent="0.2">
      <c r="A894" t="s">
        <v>3493</v>
      </c>
      <c r="C894" t="s">
        <v>142</v>
      </c>
      <c r="D894" t="s">
        <v>143</v>
      </c>
      <c r="E894" t="s">
        <v>162</v>
      </c>
      <c r="F894" t="b">
        <v>1</v>
      </c>
      <c r="G894" t="s">
        <v>48</v>
      </c>
      <c r="H894" t="s">
        <v>163</v>
      </c>
      <c r="I894" t="s">
        <v>4425</v>
      </c>
      <c r="J894" t="s">
        <v>4425</v>
      </c>
      <c r="K894" t="s">
        <v>4426</v>
      </c>
      <c r="L894" t="s">
        <v>146</v>
      </c>
      <c r="M894" t="s">
        <v>147</v>
      </c>
      <c r="N894">
        <v>-14400000</v>
      </c>
      <c r="O894" t="s">
        <v>148</v>
      </c>
      <c r="P894" t="b">
        <v>0</v>
      </c>
      <c r="Q894">
        <v>0.40999985</v>
      </c>
      <c r="R894">
        <v>0.96789384000000001</v>
      </c>
      <c r="S894">
        <v>1589486401</v>
      </c>
      <c r="T894">
        <v>42.77</v>
      </c>
      <c r="U894">
        <v>43.89</v>
      </c>
      <c r="V894" t="s">
        <v>4427</v>
      </c>
      <c r="W894">
        <v>40.299999999999997</v>
      </c>
      <c r="X894">
        <v>2786594</v>
      </c>
      <c r="Y894">
        <v>42.36</v>
      </c>
      <c r="Z894">
        <v>42.75</v>
      </c>
      <c r="AA894">
        <v>42.53</v>
      </c>
      <c r="AB894">
        <v>8</v>
      </c>
      <c r="AC894">
        <v>8</v>
      </c>
      <c r="AD894" t="s">
        <v>164</v>
      </c>
      <c r="AE894" t="s">
        <v>48</v>
      </c>
      <c r="AF894">
        <v>41.54</v>
      </c>
      <c r="AG894">
        <v>4524211</v>
      </c>
      <c r="AH894">
        <v>2580600</v>
      </c>
      <c r="AI894">
        <v>16.710000999999998</v>
      </c>
      <c r="AJ894">
        <v>0.64121264</v>
      </c>
      <c r="AK894" t="s">
        <v>4428</v>
      </c>
      <c r="AL894">
        <v>-31.34</v>
      </c>
      <c r="AM894">
        <v>-0.42288490000000001</v>
      </c>
      <c r="AN894">
        <v>26.06</v>
      </c>
      <c r="AO894">
        <v>74.11</v>
      </c>
      <c r="AP894">
        <v>1585526400</v>
      </c>
      <c r="AQ894">
        <v>1588851000</v>
      </c>
      <c r="AR894">
        <v>1596040200</v>
      </c>
      <c r="AS894">
        <v>1596472200</v>
      </c>
      <c r="AT894">
        <v>1</v>
      </c>
      <c r="AV894">
        <v>2.3607176000000001E-2</v>
      </c>
      <c r="AW894" t="s">
        <v>6313</v>
      </c>
      <c r="AX894">
        <v>-9.5050000000000008</v>
      </c>
      <c r="AY894">
        <v>307144000</v>
      </c>
      <c r="AZ894">
        <v>23.684000000000001</v>
      </c>
      <c r="BA894">
        <v>40.142283999999997</v>
      </c>
      <c r="BB894">
        <v>2.6277159999999999</v>
      </c>
      <c r="BC894">
        <v>6.5460056000000003E-2</v>
      </c>
      <c r="BD894">
        <v>54.942028000000001</v>
      </c>
      <c r="BE894">
        <v>-12.172027999999999</v>
      </c>
      <c r="BF894">
        <v>-0.22154309999999999</v>
      </c>
      <c r="BG894">
        <v>13136548864</v>
      </c>
      <c r="BH894">
        <v>1.8058605000000001</v>
      </c>
      <c r="BI894">
        <v>15</v>
      </c>
      <c r="BJ894">
        <v>0</v>
      </c>
      <c r="BK894" t="b">
        <v>0</v>
      </c>
      <c r="BL894">
        <v>2</v>
      </c>
      <c r="BM894">
        <v>322151400000</v>
      </c>
      <c r="BN894" t="s">
        <v>3493</v>
      </c>
    </row>
    <row r="895" spans="1:66" x14ac:dyDescent="0.2">
      <c r="A895" t="s">
        <v>3494</v>
      </c>
      <c r="C895" t="s">
        <v>142</v>
      </c>
      <c r="D895" t="s">
        <v>143</v>
      </c>
      <c r="E895" t="s">
        <v>162</v>
      </c>
      <c r="F895" t="b">
        <v>1</v>
      </c>
      <c r="G895" t="s">
        <v>48</v>
      </c>
      <c r="H895" t="s">
        <v>163</v>
      </c>
      <c r="I895" t="s">
        <v>4429</v>
      </c>
      <c r="J895" t="s">
        <v>4430</v>
      </c>
      <c r="K895" t="s">
        <v>4431</v>
      </c>
      <c r="L895" t="s">
        <v>146</v>
      </c>
      <c r="M895" t="s">
        <v>147</v>
      </c>
      <c r="N895">
        <v>-14400000</v>
      </c>
      <c r="O895" t="s">
        <v>148</v>
      </c>
      <c r="P895" t="b">
        <v>0</v>
      </c>
      <c r="Q895">
        <v>9.0000150000000001E-2</v>
      </c>
      <c r="R895">
        <v>0.99119109999999999</v>
      </c>
      <c r="S895">
        <v>1589486401</v>
      </c>
      <c r="T895">
        <v>9.17</v>
      </c>
      <c r="U895">
        <v>9.1999999999999993</v>
      </c>
      <c r="V895" t="s">
        <v>4432</v>
      </c>
      <c r="W895">
        <v>8.6199999999999992</v>
      </c>
      <c r="X895">
        <v>7975950</v>
      </c>
      <c r="Y895">
        <v>9.08</v>
      </c>
      <c r="Z895">
        <v>8.9700000000000006</v>
      </c>
      <c r="AA895">
        <v>9.98</v>
      </c>
      <c r="AB895">
        <v>9</v>
      </c>
      <c r="AC895">
        <v>14</v>
      </c>
      <c r="AD895" t="s">
        <v>164</v>
      </c>
      <c r="AE895" t="s">
        <v>48</v>
      </c>
      <c r="AF895">
        <v>8.9600000000000009</v>
      </c>
      <c r="AG895">
        <v>11535688</v>
      </c>
      <c r="AH895">
        <v>7883212</v>
      </c>
      <c r="AI895">
        <v>1.7400002000000001</v>
      </c>
      <c r="AJ895">
        <v>0.23418576999999999</v>
      </c>
      <c r="AK895" t="s">
        <v>4433</v>
      </c>
      <c r="AL895">
        <v>-8.42</v>
      </c>
      <c r="AM895">
        <v>-0.47868105999999999</v>
      </c>
      <c r="AN895">
        <v>7.43</v>
      </c>
      <c r="AO895">
        <v>17.59</v>
      </c>
      <c r="AP895">
        <v>1593561600</v>
      </c>
      <c r="AQ895">
        <v>1590105600</v>
      </c>
      <c r="AR895">
        <v>1590105600</v>
      </c>
      <c r="AS895">
        <v>1590105600</v>
      </c>
      <c r="AT895">
        <v>0.45800000000000002</v>
      </c>
      <c r="AU895">
        <v>10.280269000000001</v>
      </c>
      <c r="AV895">
        <v>5.0440529999999997E-2</v>
      </c>
      <c r="AW895" t="s">
        <v>6313</v>
      </c>
      <c r="AX895">
        <v>0.89200000000000002</v>
      </c>
      <c r="AY895">
        <v>1288339968</v>
      </c>
      <c r="AZ895">
        <v>13.295</v>
      </c>
      <c r="BA895">
        <v>9.6820000000000004</v>
      </c>
      <c r="BB895">
        <v>-0.51200009999999996</v>
      </c>
      <c r="BC895">
        <v>-5.2881642999999999E-2</v>
      </c>
      <c r="BD895">
        <v>13.398406</v>
      </c>
      <c r="BE895">
        <v>-4.2284059999999997</v>
      </c>
      <c r="BF895">
        <v>-0.31559023000000003</v>
      </c>
      <c r="BG895">
        <v>11814077440</v>
      </c>
      <c r="BH895">
        <v>0.68973297</v>
      </c>
      <c r="BI895">
        <v>15</v>
      </c>
      <c r="BJ895">
        <v>0</v>
      </c>
      <c r="BK895" t="b">
        <v>0</v>
      </c>
      <c r="BL895">
        <v>2</v>
      </c>
      <c r="BM895">
        <v>1445261400000</v>
      </c>
      <c r="BN895" t="s">
        <v>3494</v>
      </c>
    </row>
    <row r="896" spans="1:66" x14ac:dyDescent="0.2">
      <c r="A896" t="s">
        <v>3495</v>
      </c>
      <c r="C896" t="s">
        <v>142</v>
      </c>
      <c r="D896" t="s">
        <v>143</v>
      </c>
      <c r="E896" t="s">
        <v>162</v>
      </c>
      <c r="F896" t="b">
        <v>1</v>
      </c>
      <c r="G896" t="s">
        <v>48</v>
      </c>
      <c r="H896" t="s">
        <v>163</v>
      </c>
      <c r="I896" t="s">
        <v>4434</v>
      </c>
      <c r="J896" t="s">
        <v>4434</v>
      </c>
      <c r="K896" t="s">
        <v>4435</v>
      </c>
      <c r="L896" t="s">
        <v>146</v>
      </c>
      <c r="M896" t="s">
        <v>147</v>
      </c>
      <c r="N896">
        <v>-14400000</v>
      </c>
      <c r="O896" t="s">
        <v>148</v>
      </c>
      <c r="P896" t="b">
        <v>0</v>
      </c>
      <c r="Q896">
        <v>3.3199996999999999</v>
      </c>
      <c r="R896">
        <v>5.1195063999999997</v>
      </c>
      <c r="S896">
        <v>1589486401</v>
      </c>
      <c r="T896">
        <v>68.17</v>
      </c>
      <c r="U896">
        <v>68.209999999999994</v>
      </c>
      <c r="V896" t="s">
        <v>4436</v>
      </c>
      <c r="W896">
        <v>62.47</v>
      </c>
      <c r="X896">
        <v>5965442</v>
      </c>
      <c r="Y896">
        <v>64.849999999999994</v>
      </c>
      <c r="Z896">
        <v>66.53</v>
      </c>
      <c r="AA896">
        <v>68.89</v>
      </c>
      <c r="AB896">
        <v>10</v>
      </c>
      <c r="AC896">
        <v>8</v>
      </c>
      <c r="AD896" t="s">
        <v>164</v>
      </c>
      <c r="AE896" t="s">
        <v>48</v>
      </c>
      <c r="AF896">
        <v>63.36</v>
      </c>
      <c r="AG896">
        <v>6191822</v>
      </c>
      <c r="AH896">
        <v>4977425</v>
      </c>
      <c r="AI896">
        <v>23.869999</v>
      </c>
      <c r="AJ896">
        <v>0.53882616999999999</v>
      </c>
      <c r="AK896" t="s">
        <v>4437</v>
      </c>
      <c r="AL896">
        <v>-47.310004999999997</v>
      </c>
      <c r="AM896">
        <v>-0.40968135</v>
      </c>
      <c r="AN896">
        <v>44.3</v>
      </c>
      <c r="AO896">
        <v>115.48</v>
      </c>
      <c r="AP896">
        <v>1585612800</v>
      </c>
      <c r="AQ896">
        <v>1588845600</v>
      </c>
      <c r="AR896">
        <v>1595435400</v>
      </c>
      <c r="AS896">
        <v>1595867400</v>
      </c>
      <c r="AT896">
        <v>0.6</v>
      </c>
      <c r="AU896">
        <v>26.402014000000001</v>
      </c>
      <c r="AV896">
        <v>9.2521210000000003E-3</v>
      </c>
      <c r="AW896" t="s">
        <v>6313</v>
      </c>
      <c r="AX896">
        <v>2.5819999999999999</v>
      </c>
      <c r="AY896">
        <v>277260992</v>
      </c>
      <c r="AZ896">
        <v>-3.298</v>
      </c>
      <c r="BA896">
        <v>69.674570000000003</v>
      </c>
      <c r="BB896">
        <v>-1.50457</v>
      </c>
      <c r="BC896">
        <v>-2.1594248999999999E-2</v>
      </c>
      <c r="BD896">
        <v>93.188699999999997</v>
      </c>
      <c r="BE896">
        <v>-25.018699999999999</v>
      </c>
      <c r="BF896">
        <v>-0.26847354000000001</v>
      </c>
      <c r="BG896">
        <v>18900881408</v>
      </c>
      <c r="BH896">
        <v>-20.670100999999999</v>
      </c>
      <c r="BI896">
        <v>15</v>
      </c>
      <c r="BJ896">
        <v>0</v>
      </c>
      <c r="BK896" t="b">
        <v>0</v>
      </c>
      <c r="BL896">
        <v>2</v>
      </c>
      <c r="BM896">
        <v>1386858600000</v>
      </c>
      <c r="BN896" t="s">
        <v>3495</v>
      </c>
    </row>
    <row r="897" spans="1:66" x14ac:dyDescent="0.2">
      <c r="A897" t="s">
        <v>3496</v>
      </c>
      <c r="C897" t="s">
        <v>142</v>
      </c>
      <c r="D897" t="s">
        <v>143</v>
      </c>
      <c r="E897" t="s">
        <v>162</v>
      </c>
      <c r="F897" t="b">
        <v>1</v>
      </c>
      <c r="G897" t="s">
        <v>48</v>
      </c>
      <c r="H897" t="s">
        <v>145</v>
      </c>
      <c r="I897" t="s">
        <v>4438</v>
      </c>
      <c r="J897" t="s">
        <v>4438</v>
      </c>
      <c r="K897" t="s">
        <v>4439</v>
      </c>
      <c r="L897" t="s">
        <v>146</v>
      </c>
      <c r="M897" t="s">
        <v>147</v>
      </c>
      <c r="N897">
        <v>-14400000</v>
      </c>
      <c r="O897" t="s">
        <v>148</v>
      </c>
      <c r="P897" t="b">
        <v>0</v>
      </c>
      <c r="Q897">
        <v>6.0001372999999997E-2</v>
      </c>
      <c r="R897">
        <v>0.11684786</v>
      </c>
      <c r="S897">
        <v>1589486402</v>
      </c>
      <c r="T897">
        <v>51.41</v>
      </c>
      <c r="U897">
        <v>51.51</v>
      </c>
      <c r="V897" t="s">
        <v>4440</v>
      </c>
      <c r="W897">
        <v>49.911299999999997</v>
      </c>
      <c r="X897">
        <v>2127663</v>
      </c>
      <c r="Y897">
        <v>51.35</v>
      </c>
      <c r="Z897">
        <v>50.69</v>
      </c>
      <c r="AA897">
        <v>52.48</v>
      </c>
      <c r="AB897">
        <v>11</v>
      </c>
      <c r="AC897">
        <v>8</v>
      </c>
      <c r="AD897" t="s">
        <v>149</v>
      </c>
      <c r="AE897" t="s">
        <v>48</v>
      </c>
      <c r="AF897">
        <v>50.48</v>
      </c>
      <c r="AG897">
        <v>3181882</v>
      </c>
      <c r="AH897">
        <v>2406225</v>
      </c>
      <c r="AI897">
        <v>24.92</v>
      </c>
      <c r="AJ897">
        <v>0.94073236000000005</v>
      </c>
      <c r="AK897" t="s">
        <v>4441</v>
      </c>
      <c r="AL897">
        <v>-3.8400002</v>
      </c>
      <c r="AM897">
        <v>-6.9502263999999994E-2</v>
      </c>
      <c r="AN897">
        <v>26.49</v>
      </c>
      <c r="AO897">
        <v>55.25</v>
      </c>
      <c r="AQ897">
        <v>1588190460</v>
      </c>
      <c r="AR897">
        <v>1596034740</v>
      </c>
      <c r="AS897">
        <v>1596470400</v>
      </c>
      <c r="AU897">
        <v>30.528503000000001</v>
      </c>
      <c r="AW897" t="s">
        <v>6313</v>
      </c>
      <c r="AX897">
        <v>1.6839999999999999</v>
      </c>
      <c r="AY897">
        <v>258206000</v>
      </c>
      <c r="AZ897">
        <v>8.0790000000000006</v>
      </c>
      <c r="BA897">
        <v>43.795715000000001</v>
      </c>
      <c r="BB897">
        <v>7.6142845000000001</v>
      </c>
      <c r="BC897">
        <v>0.17385912000000001</v>
      </c>
      <c r="BD897">
        <v>47.884779999999999</v>
      </c>
      <c r="BE897">
        <v>3.5252189999999999</v>
      </c>
      <c r="BF897">
        <v>7.3618779999999995E-2</v>
      </c>
      <c r="BG897">
        <v>13274370048</v>
      </c>
      <c r="BH897">
        <v>6.3634110000000002</v>
      </c>
      <c r="BI897">
        <v>15</v>
      </c>
      <c r="BJ897">
        <v>0</v>
      </c>
      <c r="BK897" t="b">
        <v>0</v>
      </c>
      <c r="BL897">
        <v>2</v>
      </c>
      <c r="BM897">
        <v>636301800000</v>
      </c>
      <c r="BN897" t="s">
        <v>3496</v>
      </c>
    </row>
    <row r="898" spans="1:66" x14ac:dyDescent="0.2">
      <c r="A898" t="s">
        <v>2013</v>
      </c>
      <c r="C898" t="s">
        <v>142</v>
      </c>
      <c r="D898" t="s">
        <v>143</v>
      </c>
      <c r="E898" t="s">
        <v>162</v>
      </c>
      <c r="F898" t="b">
        <v>1</v>
      </c>
      <c r="G898" t="s">
        <v>48</v>
      </c>
      <c r="H898" t="s">
        <v>163</v>
      </c>
      <c r="I898" t="s">
        <v>2045</v>
      </c>
      <c r="J898" t="s">
        <v>2046</v>
      </c>
      <c r="K898" t="s">
        <v>2047</v>
      </c>
      <c r="L898" t="s">
        <v>146</v>
      </c>
      <c r="M898" t="s">
        <v>147</v>
      </c>
      <c r="N898">
        <v>-14400000</v>
      </c>
      <c r="O898" t="s">
        <v>148</v>
      </c>
      <c r="P898" t="b">
        <v>0</v>
      </c>
      <c r="Q898">
        <v>4.3799896</v>
      </c>
      <c r="R898">
        <v>1.9035157</v>
      </c>
      <c r="S898">
        <v>1589486402</v>
      </c>
      <c r="T898">
        <v>234.48</v>
      </c>
      <c r="U898">
        <v>234.66</v>
      </c>
      <c r="V898" t="s">
        <v>3084</v>
      </c>
      <c r="W898">
        <v>226.2</v>
      </c>
      <c r="X898">
        <v>6300992</v>
      </c>
      <c r="Y898">
        <v>230.1</v>
      </c>
      <c r="Z898">
        <v>230.92</v>
      </c>
      <c r="AA898">
        <v>237</v>
      </c>
      <c r="AB898">
        <v>10</v>
      </c>
      <c r="AC898">
        <v>8</v>
      </c>
      <c r="AD898" t="s">
        <v>164</v>
      </c>
      <c r="AE898" t="s">
        <v>48</v>
      </c>
      <c r="AF898">
        <v>226.37</v>
      </c>
      <c r="AG898">
        <v>7120524</v>
      </c>
      <c r="AH898">
        <v>4786162</v>
      </c>
      <c r="AI898">
        <v>93.849990000000005</v>
      </c>
      <c r="AJ898">
        <v>0.667354</v>
      </c>
      <c r="AK898" t="s">
        <v>2048</v>
      </c>
      <c r="AL898">
        <v>-12.880005000000001</v>
      </c>
      <c r="AM898">
        <v>-5.2069876000000001E-2</v>
      </c>
      <c r="AN898">
        <v>140.63</v>
      </c>
      <c r="AO898">
        <v>247.36</v>
      </c>
      <c r="AP898">
        <v>1585180800</v>
      </c>
      <c r="AQ898">
        <v>1589905800</v>
      </c>
      <c r="AR898">
        <v>1589905800</v>
      </c>
      <c r="AS898">
        <v>1589905800</v>
      </c>
      <c r="AT898">
        <v>5.58</v>
      </c>
      <c r="AU898">
        <v>22.876097000000001</v>
      </c>
      <c r="AV898">
        <v>2.4250325E-2</v>
      </c>
      <c r="AW898" t="s">
        <v>6313</v>
      </c>
      <c r="AX898">
        <v>10.25</v>
      </c>
      <c r="AY898">
        <v>1090829952</v>
      </c>
      <c r="AZ898">
        <v>-2.8929999999999998</v>
      </c>
      <c r="BA898">
        <v>208.31743</v>
      </c>
      <c r="BB898">
        <v>26.162566999999999</v>
      </c>
      <c r="BC898">
        <v>0.1255899</v>
      </c>
      <c r="BD898">
        <v>218.91419999999999</v>
      </c>
      <c r="BE898">
        <v>15.565796000000001</v>
      </c>
      <c r="BF898">
        <v>7.1104550000000002E-2</v>
      </c>
      <c r="BG898">
        <v>251859632128</v>
      </c>
      <c r="BH898">
        <v>-81.050809999999998</v>
      </c>
      <c r="BI898">
        <v>15</v>
      </c>
      <c r="BJ898">
        <v>0</v>
      </c>
      <c r="BK898" t="b">
        <v>0</v>
      </c>
      <c r="BL898">
        <v>2</v>
      </c>
      <c r="BM898">
        <v>370013400000</v>
      </c>
      <c r="BN898" t="s">
        <v>2013</v>
      </c>
    </row>
    <row r="899" spans="1:66" x14ac:dyDescent="0.2">
      <c r="A899" t="s">
        <v>3497</v>
      </c>
      <c r="C899" t="s">
        <v>142</v>
      </c>
      <c r="D899" t="s">
        <v>143</v>
      </c>
      <c r="E899" t="s">
        <v>162</v>
      </c>
      <c r="F899" t="b">
        <v>1</v>
      </c>
      <c r="G899" t="s">
        <v>48</v>
      </c>
      <c r="H899" t="s">
        <v>163</v>
      </c>
      <c r="I899" t="s">
        <v>4442</v>
      </c>
      <c r="J899" t="s">
        <v>4442</v>
      </c>
      <c r="K899" t="s">
        <v>4443</v>
      </c>
      <c r="L899" t="s">
        <v>146</v>
      </c>
      <c r="M899" t="s">
        <v>147</v>
      </c>
      <c r="N899">
        <v>-14400000</v>
      </c>
      <c r="O899" t="s">
        <v>148</v>
      </c>
      <c r="P899" t="b">
        <v>0</v>
      </c>
      <c r="Q899">
        <v>4.9800034000000002</v>
      </c>
      <c r="R899">
        <v>4.0796294</v>
      </c>
      <c r="S899">
        <v>1589486401</v>
      </c>
      <c r="T899">
        <v>127.05</v>
      </c>
      <c r="U899">
        <v>127.26</v>
      </c>
      <c r="V899" t="s">
        <v>4444</v>
      </c>
      <c r="W899">
        <v>117.11</v>
      </c>
      <c r="X899">
        <v>5182513</v>
      </c>
      <c r="Y899">
        <v>122.07</v>
      </c>
      <c r="Z899">
        <v>125.08</v>
      </c>
      <c r="AA899">
        <v>130.62</v>
      </c>
      <c r="AB899">
        <v>8</v>
      </c>
      <c r="AC899">
        <v>18</v>
      </c>
      <c r="AD899" t="s">
        <v>164</v>
      </c>
      <c r="AE899" t="s">
        <v>48</v>
      </c>
      <c r="AF899">
        <v>120.27</v>
      </c>
      <c r="AG899">
        <v>4493580</v>
      </c>
      <c r="AH899">
        <v>3693425</v>
      </c>
      <c r="AI899">
        <v>25.970001</v>
      </c>
      <c r="AJ899">
        <v>0.25692523</v>
      </c>
      <c r="AK899" t="s">
        <v>4445</v>
      </c>
      <c r="AL899">
        <v>-57.009995000000004</v>
      </c>
      <c r="AM899">
        <v>-0.30973592</v>
      </c>
      <c r="AN899">
        <v>101.08</v>
      </c>
      <c r="AO899">
        <v>184.06</v>
      </c>
      <c r="AP899">
        <v>1591315200</v>
      </c>
      <c r="AQ899">
        <v>1588329007</v>
      </c>
      <c r="AR899">
        <v>1594917000</v>
      </c>
      <c r="AS899">
        <v>1595262600</v>
      </c>
      <c r="AT899">
        <v>3.44</v>
      </c>
      <c r="AU899">
        <v>14.600092999999999</v>
      </c>
      <c r="AV899">
        <v>2.8180553000000001E-2</v>
      </c>
      <c r="AW899" t="s">
        <v>6313</v>
      </c>
      <c r="AX899">
        <v>8.702</v>
      </c>
      <c r="AY899">
        <v>701848000</v>
      </c>
      <c r="AZ899">
        <v>25.138999999999999</v>
      </c>
      <c r="BA899">
        <v>134.96286000000001</v>
      </c>
      <c r="BB899">
        <v>-7.9128569999999998</v>
      </c>
      <c r="BC899">
        <v>-5.8629885E-2</v>
      </c>
      <c r="BD899">
        <v>161.75</v>
      </c>
      <c r="BE899">
        <v>-34.699997000000003</v>
      </c>
      <c r="BF899">
        <v>-0.21452858</v>
      </c>
      <c r="BG899">
        <v>89169788928</v>
      </c>
      <c r="BH899">
        <v>5.0539002000000002</v>
      </c>
      <c r="BI899">
        <v>15</v>
      </c>
      <c r="BJ899">
        <v>0</v>
      </c>
      <c r="BK899" t="b">
        <v>0</v>
      </c>
      <c r="BL899">
        <v>2</v>
      </c>
      <c r="BM899">
        <v>138600000</v>
      </c>
      <c r="BN899" t="s">
        <v>3497</v>
      </c>
    </row>
    <row r="900" spans="1:66" x14ac:dyDescent="0.2">
      <c r="A900" t="s">
        <v>637</v>
      </c>
      <c r="C900" t="s">
        <v>142</v>
      </c>
      <c r="D900" t="s">
        <v>143</v>
      </c>
      <c r="E900" t="s">
        <v>162</v>
      </c>
      <c r="F900" t="b">
        <v>1</v>
      </c>
      <c r="G900" t="s">
        <v>48</v>
      </c>
      <c r="H900" t="s">
        <v>163</v>
      </c>
      <c r="I900" t="s">
        <v>834</v>
      </c>
      <c r="J900" t="s">
        <v>834</v>
      </c>
      <c r="K900" t="s">
        <v>835</v>
      </c>
      <c r="L900" t="s">
        <v>146</v>
      </c>
      <c r="M900" t="s">
        <v>147</v>
      </c>
      <c r="N900">
        <v>-14400000</v>
      </c>
      <c r="O900" t="s">
        <v>148</v>
      </c>
      <c r="P900" t="b">
        <v>0</v>
      </c>
      <c r="Q900">
        <v>-1.0099982999999999</v>
      </c>
      <c r="R900">
        <v>-2.0786134999999999</v>
      </c>
      <c r="S900">
        <v>1589486401</v>
      </c>
      <c r="T900">
        <v>47.58</v>
      </c>
      <c r="U900">
        <v>48.93</v>
      </c>
      <c r="V900" t="s">
        <v>3034</v>
      </c>
      <c r="W900">
        <v>46.9</v>
      </c>
      <c r="X900">
        <v>1808661</v>
      </c>
      <c r="Y900">
        <v>48.59</v>
      </c>
      <c r="Z900">
        <v>46</v>
      </c>
      <c r="AA900">
        <v>0</v>
      </c>
      <c r="AB900">
        <v>18</v>
      </c>
      <c r="AC900">
        <v>8</v>
      </c>
      <c r="AD900" t="s">
        <v>164</v>
      </c>
      <c r="AE900" t="s">
        <v>48</v>
      </c>
      <c r="AF900">
        <v>48.64</v>
      </c>
      <c r="AG900">
        <v>3284882</v>
      </c>
      <c r="AH900">
        <v>1783862</v>
      </c>
      <c r="AI900">
        <v>10.580002</v>
      </c>
      <c r="AJ900">
        <v>0.28594597999999999</v>
      </c>
      <c r="AK900" t="s">
        <v>836</v>
      </c>
      <c r="AL900">
        <v>-3.9499970000000002</v>
      </c>
      <c r="AM900">
        <v>-7.6654315000000001E-2</v>
      </c>
      <c r="AN900">
        <v>37</v>
      </c>
      <c r="AO900">
        <v>51.53</v>
      </c>
      <c r="AP900">
        <v>1589500800</v>
      </c>
      <c r="AQ900">
        <v>1590078600</v>
      </c>
      <c r="AR900">
        <v>1590078600</v>
      </c>
      <c r="AS900">
        <v>1590078600</v>
      </c>
      <c r="AT900">
        <v>0.86299999999999999</v>
      </c>
      <c r="AU900">
        <v>26.287293999999999</v>
      </c>
      <c r="AV900">
        <v>1.7760855999999998E-2</v>
      </c>
      <c r="AW900" t="s">
        <v>6313</v>
      </c>
      <c r="AX900">
        <v>1.81</v>
      </c>
      <c r="AY900">
        <v>537776000</v>
      </c>
      <c r="AZ900">
        <v>11.335000000000001</v>
      </c>
      <c r="BA900">
        <v>47.536000000000001</v>
      </c>
      <c r="BB900">
        <v>4.4002533000000003E-2</v>
      </c>
      <c r="BC900">
        <v>9.2566760000000001E-4</v>
      </c>
      <c r="BD900">
        <v>45.376812000000001</v>
      </c>
      <c r="BE900">
        <v>2.2031898000000001</v>
      </c>
      <c r="BF900">
        <v>4.8553209999999999E-2</v>
      </c>
      <c r="BG900">
        <v>25587382272</v>
      </c>
      <c r="BH900">
        <v>4.1976180000000003</v>
      </c>
      <c r="BI900">
        <v>15</v>
      </c>
      <c r="BJ900">
        <v>0</v>
      </c>
      <c r="BK900" t="b">
        <v>0</v>
      </c>
      <c r="BL900">
        <v>2</v>
      </c>
      <c r="BM900">
        <v>322151400000</v>
      </c>
      <c r="BN900" t="s">
        <v>637</v>
      </c>
    </row>
    <row r="901" spans="1:66" x14ac:dyDescent="0.2">
      <c r="A901" t="s">
        <v>3498</v>
      </c>
      <c r="C901" t="s">
        <v>142</v>
      </c>
      <c r="D901" t="s">
        <v>143</v>
      </c>
      <c r="E901" t="s">
        <v>162</v>
      </c>
      <c r="F901" t="b">
        <v>1</v>
      </c>
      <c r="G901" t="s">
        <v>48</v>
      </c>
      <c r="H901" t="s">
        <v>163</v>
      </c>
      <c r="I901" t="s">
        <v>4446</v>
      </c>
      <c r="J901" t="s">
        <v>4446</v>
      </c>
      <c r="K901" t="s">
        <v>4447</v>
      </c>
      <c r="L901" t="s">
        <v>146</v>
      </c>
      <c r="M901" t="s">
        <v>147</v>
      </c>
      <c r="N901">
        <v>-14400000</v>
      </c>
      <c r="O901" t="s">
        <v>148</v>
      </c>
      <c r="P901" t="b">
        <v>0</v>
      </c>
      <c r="Q901">
        <v>0.59000014999999995</v>
      </c>
      <c r="R901">
        <v>6.2433880000000004</v>
      </c>
      <c r="S901">
        <v>1589486401</v>
      </c>
      <c r="T901">
        <v>10.039999999999999</v>
      </c>
      <c r="U901">
        <v>10.050000000000001</v>
      </c>
      <c r="V901" t="s">
        <v>4448</v>
      </c>
      <c r="W901">
        <v>9.06</v>
      </c>
      <c r="X901">
        <v>13352455</v>
      </c>
      <c r="Y901">
        <v>9.4499999999999993</v>
      </c>
      <c r="Z901">
        <v>9.1999999999999993</v>
      </c>
      <c r="AA901">
        <v>10.62</v>
      </c>
      <c r="AB901">
        <v>32</v>
      </c>
      <c r="AC901">
        <v>14</v>
      </c>
      <c r="AD901" t="s">
        <v>164</v>
      </c>
      <c r="AE901" t="s">
        <v>48</v>
      </c>
      <c r="AF901">
        <v>9.1300000000000008</v>
      </c>
      <c r="AG901">
        <v>14587035</v>
      </c>
      <c r="AH901">
        <v>12842712</v>
      </c>
      <c r="AI901">
        <v>2.1799998</v>
      </c>
      <c r="AJ901">
        <v>0.27735367</v>
      </c>
      <c r="AK901" t="s">
        <v>4449</v>
      </c>
      <c r="AL901">
        <v>-9.39</v>
      </c>
      <c r="AM901">
        <v>-0.48327330000000002</v>
      </c>
      <c r="AN901">
        <v>7.86</v>
      </c>
      <c r="AO901">
        <v>19.43</v>
      </c>
      <c r="AP901">
        <v>1586908800</v>
      </c>
      <c r="AQ901">
        <v>1588883470</v>
      </c>
      <c r="AR901">
        <v>1596553140</v>
      </c>
      <c r="AS901">
        <v>1597075200</v>
      </c>
      <c r="AT901">
        <v>0.8</v>
      </c>
      <c r="AU901">
        <v>9.9209490000000002</v>
      </c>
      <c r="AV901">
        <v>8.4656090000000003E-2</v>
      </c>
      <c r="AW901" t="s">
        <v>6313</v>
      </c>
      <c r="AX901">
        <v>1.012</v>
      </c>
      <c r="AY901">
        <v>704958976</v>
      </c>
      <c r="AZ901">
        <v>9.9760000000000009</v>
      </c>
      <c r="BA901">
        <v>10.958285</v>
      </c>
      <c r="BB901">
        <v>-0.91828536999999999</v>
      </c>
      <c r="BC901">
        <v>-8.3798274000000006E-2</v>
      </c>
      <c r="BD901">
        <v>14.964492999999999</v>
      </c>
      <c r="BE901">
        <v>-4.924493</v>
      </c>
      <c r="BF901">
        <v>-0.3290785</v>
      </c>
      <c r="BG901">
        <v>7077788160</v>
      </c>
      <c r="BH901">
        <v>1.0064154000000001</v>
      </c>
      <c r="BI901">
        <v>15</v>
      </c>
      <c r="BJ901">
        <v>0</v>
      </c>
      <c r="BK901" t="b">
        <v>0</v>
      </c>
      <c r="BL901">
        <v>2</v>
      </c>
      <c r="BM901">
        <v>322151400000</v>
      </c>
      <c r="BN901" t="s">
        <v>3498</v>
      </c>
    </row>
    <row r="902" spans="1:66" x14ac:dyDescent="0.2">
      <c r="A902" t="s">
        <v>3499</v>
      </c>
      <c r="C902" t="s">
        <v>142</v>
      </c>
      <c r="D902" t="s">
        <v>143</v>
      </c>
      <c r="E902" t="s">
        <v>162</v>
      </c>
      <c r="F902" t="b">
        <v>1</v>
      </c>
      <c r="G902" t="s">
        <v>48</v>
      </c>
      <c r="H902" t="s">
        <v>163</v>
      </c>
      <c r="I902" t="s">
        <v>4450</v>
      </c>
      <c r="J902" t="s">
        <v>4450</v>
      </c>
      <c r="K902" t="s">
        <v>4451</v>
      </c>
      <c r="L902" t="s">
        <v>146</v>
      </c>
      <c r="M902" t="s">
        <v>147</v>
      </c>
      <c r="N902">
        <v>-14400000</v>
      </c>
      <c r="O902" t="s">
        <v>148</v>
      </c>
      <c r="P902" t="b">
        <v>0</v>
      </c>
      <c r="Q902">
        <v>0.44999980000000001</v>
      </c>
      <c r="R902">
        <v>3.2005675</v>
      </c>
      <c r="S902">
        <v>1589486401</v>
      </c>
      <c r="T902">
        <v>14.51</v>
      </c>
      <c r="U902">
        <v>14.52</v>
      </c>
      <c r="V902" t="s">
        <v>6610</v>
      </c>
      <c r="W902">
        <v>13.39</v>
      </c>
      <c r="X902">
        <v>13853197</v>
      </c>
      <c r="Y902">
        <v>14.06</v>
      </c>
      <c r="Z902">
        <v>14.5</v>
      </c>
      <c r="AA902">
        <v>14.69</v>
      </c>
      <c r="AB902">
        <v>40</v>
      </c>
      <c r="AC902">
        <v>18</v>
      </c>
      <c r="AD902" t="s">
        <v>164</v>
      </c>
      <c r="AE902" t="s">
        <v>48</v>
      </c>
      <c r="AF902">
        <v>13.81</v>
      </c>
      <c r="AG902">
        <v>15302880</v>
      </c>
      <c r="AH902">
        <v>10951475</v>
      </c>
      <c r="AI902">
        <v>1.9700002999999999</v>
      </c>
      <c r="AJ902">
        <v>0.15709730999999999</v>
      </c>
      <c r="AK902" t="s">
        <v>4452</v>
      </c>
      <c r="AL902">
        <v>-9.42</v>
      </c>
      <c r="AM902">
        <v>-0.39364814999999997</v>
      </c>
      <c r="AN902">
        <v>12.54</v>
      </c>
      <c r="AO902">
        <v>23.93</v>
      </c>
      <c r="AP902">
        <v>1585699200</v>
      </c>
      <c r="AQ902">
        <v>1590624000</v>
      </c>
      <c r="AR902">
        <v>1590624000</v>
      </c>
      <c r="AS902">
        <v>1590624000</v>
      </c>
      <c r="AT902">
        <v>0.65700000000000003</v>
      </c>
      <c r="AU902">
        <v>7.1760630000000001</v>
      </c>
      <c r="AV902">
        <v>4.6728305999999997E-2</v>
      </c>
      <c r="AW902" t="s">
        <v>6313</v>
      </c>
      <c r="AX902">
        <v>2.0219999999999998</v>
      </c>
      <c r="AY902">
        <v>1429760000</v>
      </c>
      <c r="AZ902">
        <v>-1.1399999999999999</v>
      </c>
      <c r="BA902">
        <v>15.397715</v>
      </c>
      <c r="BB902">
        <v>-0.88771440000000001</v>
      </c>
      <c r="BC902">
        <v>-5.7652347E-2</v>
      </c>
      <c r="BD902">
        <v>18.929203000000001</v>
      </c>
      <c r="BE902">
        <v>-4.4192030000000004</v>
      </c>
      <c r="BF902">
        <v>-0.23345953</v>
      </c>
      <c r="BG902">
        <v>20745818112</v>
      </c>
      <c r="BH902">
        <v>-12.728070000000001</v>
      </c>
      <c r="BI902">
        <v>15</v>
      </c>
      <c r="BJ902">
        <v>0</v>
      </c>
      <c r="BK902" t="b">
        <v>0</v>
      </c>
      <c r="BL902">
        <v>2</v>
      </c>
      <c r="BM902">
        <v>-252322200000</v>
      </c>
      <c r="BN902" t="s">
        <v>3499</v>
      </c>
    </row>
    <row r="903" spans="1:66" x14ac:dyDescent="0.2">
      <c r="A903" t="s">
        <v>3500</v>
      </c>
      <c r="C903" t="s">
        <v>142</v>
      </c>
      <c r="D903" t="s">
        <v>143</v>
      </c>
      <c r="E903" t="s">
        <v>162</v>
      </c>
      <c r="F903" t="b">
        <v>1</v>
      </c>
      <c r="G903" t="s">
        <v>48</v>
      </c>
      <c r="H903" t="s">
        <v>163</v>
      </c>
      <c r="I903" t="s">
        <v>4453</v>
      </c>
      <c r="J903" t="s">
        <v>4453</v>
      </c>
      <c r="K903" t="s">
        <v>4454</v>
      </c>
      <c r="L903" t="s">
        <v>146</v>
      </c>
      <c r="M903" t="s">
        <v>147</v>
      </c>
      <c r="N903">
        <v>-14400000</v>
      </c>
      <c r="O903" t="s">
        <v>148</v>
      </c>
      <c r="P903" t="b">
        <v>0</v>
      </c>
      <c r="Q903">
        <v>8.3899840000000001</v>
      </c>
      <c r="R903">
        <v>2.2229833999999999</v>
      </c>
      <c r="S903">
        <v>1589486401</v>
      </c>
      <c r="T903">
        <v>385.81</v>
      </c>
      <c r="U903">
        <v>387.8725</v>
      </c>
      <c r="V903" t="s">
        <v>4455</v>
      </c>
      <c r="W903">
        <v>373.01</v>
      </c>
      <c r="X903">
        <v>725473</v>
      </c>
      <c r="Y903">
        <v>377.42</v>
      </c>
      <c r="Z903">
        <v>385.19</v>
      </c>
      <c r="AA903">
        <v>384.87</v>
      </c>
      <c r="AB903">
        <v>11</v>
      </c>
      <c r="AC903">
        <v>8</v>
      </c>
      <c r="AD903" t="s">
        <v>164</v>
      </c>
      <c r="AE903" t="s">
        <v>48</v>
      </c>
      <c r="AF903">
        <v>373.07</v>
      </c>
      <c r="AG903">
        <v>1639270</v>
      </c>
      <c r="AH903">
        <v>850650</v>
      </c>
      <c r="AI903">
        <v>177.56</v>
      </c>
      <c r="AJ903">
        <v>0.85262906999999999</v>
      </c>
      <c r="AK903" t="s">
        <v>4456</v>
      </c>
      <c r="AL903">
        <v>-7.8399963000000001</v>
      </c>
      <c r="AM903">
        <v>-1.9916159999999999E-2</v>
      </c>
      <c r="AN903">
        <v>208.25</v>
      </c>
      <c r="AO903">
        <v>393.65</v>
      </c>
      <c r="AP903">
        <v>1596153600</v>
      </c>
      <c r="AQ903">
        <v>1596623400</v>
      </c>
      <c r="AR903">
        <v>1596623400</v>
      </c>
      <c r="AS903">
        <v>1596623400</v>
      </c>
      <c r="AT903">
        <v>2.2749999999999999</v>
      </c>
      <c r="AU903">
        <v>19.759796000000001</v>
      </c>
      <c r="AV903">
        <v>6.0277674E-3</v>
      </c>
      <c r="AW903" t="s">
        <v>6313</v>
      </c>
      <c r="AX903">
        <v>19.524999999999999</v>
      </c>
      <c r="AY903">
        <v>132206000</v>
      </c>
      <c r="AZ903">
        <v>93.453000000000003</v>
      </c>
      <c r="BA903">
        <v>353.08627000000001</v>
      </c>
      <c r="BB903">
        <v>32.723723999999997</v>
      </c>
      <c r="BC903">
        <v>9.2679120000000004E-2</v>
      </c>
      <c r="BD903">
        <v>342.0222</v>
      </c>
      <c r="BE903">
        <v>43.78781</v>
      </c>
      <c r="BF903">
        <v>0.12802622999999999</v>
      </c>
      <c r="BG903">
        <v>51006398464</v>
      </c>
      <c r="BH903">
        <v>4.1283849999999997</v>
      </c>
      <c r="BI903">
        <v>15</v>
      </c>
      <c r="BJ903">
        <v>0</v>
      </c>
      <c r="BK903" t="b">
        <v>0</v>
      </c>
      <c r="BL903">
        <v>2</v>
      </c>
      <c r="BM903">
        <v>378657000000</v>
      </c>
      <c r="BN903" t="s">
        <v>3500</v>
      </c>
    </row>
    <row r="904" spans="1:66" x14ac:dyDescent="0.2">
      <c r="A904" t="s">
        <v>3501</v>
      </c>
      <c r="C904" t="s">
        <v>142</v>
      </c>
      <c r="D904" t="s">
        <v>143</v>
      </c>
      <c r="E904" t="s">
        <v>162</v>
      </c>
      <c r="F904" t="b">
        <v>1</v>
      </c>
      <c r="G904" t="s">
        <v>48</v>
      </c>
      <c r="H904" t="s">
        <v>145</v>
      </c>
      <c r="I904" t="s">
        <v>4457</v>
      </c>
      <c r="J904" t="s">
        <v>4458</v>
      </c>
      <c r="K904" t="s">
        <v>4459</v>
      </c>
      <c r="L904" t="s">
        <v>146</v>
      </c>
      <c r="M904" t="s">
        <v>147</v>
      </c>
      <c r="N904">
        <v>-14400000</v>
      </c>
      <c r="O904" t="s">
        <v>148</v>
      </c>
      <c r="P904" t="b">
        <v>0</v>
      </c>
      <c r="Q904">
        <v>0.32000016999999997</v>
      </c>
      <c r="R904">
        <v>4.3301783</v>
      </c>
      <c r="S904">
        <v>1589486402</v>
      </c>
      <c r="T904">
        <v>7.71</v>
      </c>
      <c r="U904">
        <v>7.78</v>
      </c>
      <c r="V904" t="s">
        <v>4460</v>
      </c>
      <c r="W904">
        <v>6.9850000000000003</v>
      </c>
      <c r="X904">
        <v>13099652</v>
      </c>
      <c r="Y904">
        <v>7.39</v>
      </c>
      <c r="Z904">
        <v>0</v>
      </c>
      <c r="AA904">
        <v>12</v>
      </c>
      <c r="AB904">
        <v>40</v>
      </c>
      <c r="AC904">
        <v>22</v>
      </c>
      <c r="AD904" t="s">
        <v>149</v>
      </c>
      <c r="AE904" t="s">
        <v>48</v>
      </c>
      <c r="AF904">
        <v>7.81</v>
      </c>
      <c r="AG904">
        <v>14904183</v>
      </c>
      <c r="AH904">
        <v>10012225</v>
      </c>
      <c r="AI904">
        <v>0.88999987000000003</v>
      </c>
      <c r="AJ904">
        <v>0.13049851000000001</v>
      </c>
      <c r="AK904" t="s">
        <v>4461</v>
      </c>
      <c r="AL904">
        <v>-7.92</v>
      </c>
      <c r="AM904">
        <v>-0.50671785999999996</v>
      </c>
      <c r="AN904">
        <v>6.82</v>
      </c>
      <c r="AO904">
        <v>15.63</v>
      </c>
      <c r="AP904">
        <v>1593561600</v>
      </c>
      <c r="AQ904">
        <v>1564072200</v>
      </c>
      <c r="AR904">
        <v>1571675400</v>
      </c>
      <c r="AS904">
        <v>1572021000</v>
      </c>
      <c r="AT904">
        <v>0.59</v>
      </c>
      <c r="AU904">
        <v>7.8353659999999996</v>
      </c>
      <c r="AV904">
        <v>7.9837610000000003E-2</v>
      </c>
      <c r="AW904" t="s">
        <v>6313</v>
      </c>
      <c r="AX904">
        <v>0.98399999999999999</v>
      </c>
      <c r="AY904">
        <v>1014220032</v>
      </c>
      <c r="AZ904">
        <v>10.417999999999999</v>
      </c>
      <c r="BA904">
        <v>8.2051429999999996</v>
      </c>
      <c r="BB904">
        <v>-0.49514293999999998</v>
      </c>
      <c r="BC904">
        <v>-6.0345437000000002E-2</v>
      </c>
      <c r="BD904">
        <v>12.231884000000001</v>
      </c>
      <c r="BE904">
        <v>-4.521884</v>
      </c>
      <c r="BF904">
        <v>-0.36968008000000002</v>
      </c>
      <c r="BG904">
        <v>7819636736</v>
      </c>
      <c r="BH904">
        <v>0.74006530000000004</v>
      </c>
      <c r="BI904">
        <v>15</v>
      </c>
      <c r="BJ904">
        <v>0</v>
      </c>
      <c r="BK904" t="b">
        <v>0</v>
      </c>
      <c r="BL904">
        <v>2</v>
      </c>
      <c r="BM904">
        <v>322151400000</v>
      </c>
      <c r="BN904" t="s">
        <v>3501</v>
      </c>
    </row>
    <row r="905" spans="1:66" x14ac:dyDescent="0.2">
      <c r="A905" t="s">
        <v>3502</v>
      </c>
      <c r="C905" t="s">
        <v>142</v>
      </c>
      <c r="D905" t="s">
        <v>143</v>
      </c>
      <c r="E905" t="s">
        <v>162</v>
      </c>
      <c r="F905" t="b">
        <v>1</v>
      </c>
      <c r="G905" t="s">
        <v>48</v>
      </c>
      <c r="H905" t="s">
        <v>163</v>
      </c>
      <c r="I905" t="s">
        <v>4462</v>
      </c>
      <c r="J905" t="s">
        <v>4463</v>
      </c>
      <c r="K905" t="s">
        <v>4464</v>
      </c>
      <c r="L905" t="s">
        <v>146</v>
      </c>
      <c r="M905" t="s">
        <v>147</v>
      </c>
      <c r="N905">
        <v>-14400000</v>
      </c>
      <c r="O905" t="s">
        <v>148</v>
      </c>
      <c r="P905" t="b">
        <v>0</v>
      </c>
      <c r="Q905">
        <v>1.9600067000000001</v>
      </c>
      <c r="R905">
        <v>1.1511845999999999</v>
      </c>
      <c r="S905">
        <v>1589486401</v>
      </c>
      <c r="T905">
        <v>172.22</v>
      </c>
      <c r="U905">
        <v>172.3</v>
      </c>
      <c r="V905" t="s">
        <v>4465</v>
      </c>
      <c r="W905">
        <v>165.46</v>
      </c>
      <c r="X905">
        <v>306318</v>
      </c>
      <c r="Y905">
        <v>170.26</v>
      </c>
      <c r="Z905">
        <v>153.01</v>
      </c>
      <c r="AA905">
        <v>171.81</v>
      </c>
      <c r="AB905">
        <v>12</v>
      </c>
      <c r="AC905">
        <v>9</v>
      </c>
      <c r="AD905" t="s">
        <v>164</v>
      </c>
      <c r="AE905" t="s">
        <v>48</v>
      </c>
      <c r="AF905">
        <v>167.84</v>
      </c>
      <c r="AG905">
        <v>445611</v>
      </c>
      <c r="AH905">
        <v>410462</v>
      </c>
      <c r="AI905">
        <v>25.080002</v>
      </c>
      <c r="AJ905">
        <v>0.17044993</v>
      </c>
      <c r="AK905" t="s">
        <v>4466</v>
      </c>
      <c r="AL905">
        <v>-107.48999000000001</v>
      </c>
      <c r="AM905">
        <v>-0.38429084000000002</v>
      </c>
      <c r="AN905">
        <v>147.13999999999999</v>
      </c>
      <c r="AO905">
        <v>279.70999999999998</v>
      </c>
      <c r="AP905">
        <v>1591920000</v>
      </c>
      <c r="AQ905">
        <v>1588850110</v>
      </c>
      <c r="AR905">
        <v>1596126600</v>
      </c>
      <c r="AS905">
        <v>1596472200</v>
      </c>
      <c r="AT905">
        <v>3.78</v>
      </c>
      <c r="AU905">
        <v>11.7741165</v>
      </c>
      <c r="AV905">
        <v>2.2201339E-2</v>
      </c>
      <c r="AW905" t="s">
        <v>6313</v>
      </c>
      <c r="AX905">
        <v>14.627000000000001</v>
      </c>
      <c r="AY905">
        <v>40474300</v>
      </c>
      <c r="AZ905">
        <v>40.567999999999998</v>
      </c>
      <c r="BA905">
        <v>185.92657</v>
      </c>
      <c r="BB905">
        <v>-13.706573499999999</v>
      </c>
      <c r="BC905">
        <v>-7.3720359999999999E-2</v>
      </c>
      <c r="BD905">
        <v>227.34558000000001</v>
      </c>
      <c r="BE905">
        <v>-55.125579999999999</v>
      </c>
      <c r="BF905">
        <v>-0.24247482000000001</v>
      </c>
      <c r="BG905">
        <v>6970484224</v>
      </c>
      <c r="BH905">
        <v>4.2452180000000004</v>
      </c>
      <c r="BI905">
        <v>15</v>
      </c>
      <c r="BJ905">
        <v>0</v>
      </c>
      <c r="BK905" t="b">
        <v>0</v>
      </c>
      <c r="BL905">
        <v>2</v>
      </c>
      <c r="BM905">
        <v>1300800600000</v>
      </c>
      <c r="BN905" t="s">
        <v>3502</v>
      </c>
    </row>
    <row r="906" spans="1:66" x14ac:dyDescent="0.2">
      <c r="A906" t="s">
        <v>3503</v>
      </c>
      <c r="C906" t="s">
        <v>142</v>
      </c>
      <c r="D906" t="s">
        <v>143</v>
      </c>
      <c r="E906" t="s">
        <v>162</v>
      </c>
      <c r="F906" t="b">
        <v>1</v>
      </c>
      <c r="G906" t="s">
        <v>48</v>
      </c>
      <c r="H906" t="s">
        <v>145</v>
      </c>
      <c r="I906" t="s">
        <v>4467</v>
      </c>
      <c r="J906" t="s">
        <v>4467</v>
      </c>
      <c r="K906" t="s">
        <v>4468</v>
      </c>
      <c r="L906" t="s">
        <v>146</v>
      </c>
      <c r="M906" t="s">
        <v>147</v>
      </c>
      <c r="N906">
        <v>-14400000</v>
      </c>
      <c r="O906" t="s">
        <v>148</v>
      </c>
      <c r="P906" t="b">
        <v>0</v>
      </c>
      <c r="Q906">
        <v>9</v>
      </c>
      <c r="R906">
        <v>3.1469634000000002</v>
      </c>
      <c r="S906">
        <v>1589486402</v>
      </c>
      <c r="T906">
        <v>294.99</v>
      </c>
      <c r="U906">
        <v>295.77999999999997</v>
      </c>
      <c r="V906" t="s">
        <v>4469</v>
      </c>
      <c r="W906">
        <v>280.53100000000001</v>
      </c>
      <c r="X906">
        <v>594326</v>
      </c>
      <c r="Y906">
        <v>285.99</v>
      </c>
      <c r="Z906">
        <v>0</v>
      </c>
      <c r="AA906">
        <v>301.58</v>
      </c>
      <c r="AB906">
        <v>13</v>
      </c>
      <c r="AC906">
        <v>8</v>
      </c>
      <c r="AD906" t="s">
        <v>149</v>
      </c>
      <c r="AE906" t="s">
        <v>48</v>
      </c>
      <c r="AF906">
        <v>281.55</v>
      </c>
      <c r="AG906">
        <v>757109</v>
      </c>
      <c r="AH906">
        <v>547850</v>
      </c>
      <c r="AI906">
        <v>126.34</v>
      </c>
      <c r="AJ906">
        <v>0.74912540000000005</v>
      </c>
      <c r="AK906" t="s">
        <v>4470</v>
      </c>
      <c r="AL906">
        <v>-5.5899963000000001</v>
      </c>
      <c r="AM906">
        <v>-1.8597366000000001E-2</v>
      </c>
      <c r="AN906">
        <v>168.65</v>
      </c>
      <c r="AO906">
        <v>300.58</v>
      </c>
      <c r="AQ906">
        <v>1588242605</v>
      </c>
      <c r="AR906">
        <v>1596126600</v>
      </c>
      <c r="AS906">
        <v>1596472200</v>
      </c>
      <c r="AU906">
        <v>58.880234000000002</v>
      </c>
      <c r="AW906" t="s">
        <v>6313</v>
      </c>
      <c r="AX906">
        <v>5.01</v>
      </c>
      <c r="AY906">
        <v>84933000</v>
      </c>
      <c r="AZ906">
        <v>1.268</v>
      </c>
      <c r="BA906">
        <v>264.52972</v>
      </c>
      <c r="BB906">
        <v>30.460266000000001</v>
      </c>
      <c r="BC906">
        <v>0.115148745</v>
      </c>
      <c r="BD906">
        <v>262.00400000000002</v>
      </c>
      <c r="BE906">
        <v>32.985992000000003</v>
      </c>
      <c r="BF906">
        <v>0.12589881</v>
      </c>
      <c r="BG906">
        <v>25054384128</v>
      </c>
      <c r="BH906">
        <v>232.64195000000001</v>
      </c>
      <c r="BI906">
        <v>15</v>
      </c>
      <c r="BJ906">
        <v>0</v>
      </c>
      <c r="BK906" t="b">
        <v>0</v>
      </c>
      <c r="BL906">
        <v>2</v>
      </c>
      <c r="BM906">
        <v>677511000000</v>
      </c>
      <c r="BN906" t="s">
        <v>3503</v>
      </c>
    </row>
    <row r="907" spans="1:66" x14ac:dyDescent="0.2">
      <c r="A907" t="s">
        <v>3504</v>
      </c>
      <c r="C907" t="s">
        <v>142</v>
      </c>
      <c r="D907" t="s">
        <v>143</v>
      </c>
      <c r="E907" t="s">
        <v>162</v>
      </c>
      <c r="F907" t="b">
        <v>1</v>
      </c>
      <c r="G907" t="s">
        <v>48</v>
      </c>
      <c r="H907" t="s">
        <v>163</v>
      </c>
      <c r="I907" t="s">
        <v>4471</v>
      </c>
      <c r="J907" t="s">
        <v>4471</v>
      </c>
      <c r="K907" t="s">
        <v>4472</v>
      </c>
      <c r="L907" t="s">
        <v>146</v>
      </c>
      <c r="M907" t="s">
        <v>147</v>
      </c>
      <c r="N907">
        <v>-14400000</v>
      </c>
      <c r="O907" t="s">
        <v>148</v>
      </c>
      <c r="P907" t="b">
        <v>0</v>
      </c>
      <c r="Q907">
        <v>-0.58000183000000005</v>
      </c>
      <c r="R907">
        <v>-0.87587106000000003</v>
      </c>
      <c r="S907">
        <v>1589486402</v>
      </c>
      <c r="T907">
        <v>65.64</v>
      </c>
      <c r="U907">
        <v>65.7</v>
      </c>
      <c r="V907" t="s">
        <v>4473</v>
      </c>
      <c r="W907">
        <v>63.95</v>
      </c>
      <c r="X907">
        <v>2348626</v>
      </c>
      <c r="Y907">
        <v>66.22</v>
      </c>
      <c r="Z907">
        <v>0</v>
      </c>
      <c r="AA907">
        <v>0</v>
      </c>
      <c r="AB907">
        <v>14</v>
      </c>
      <c r="AC907">
        <v>8</v>
      </c>
      <c r="AD907" t="s">
        <v>164</v>
      </c>
      <c r="AE907" t="s">
        <v>48</v>
      </c>
      <c r="AF907">
        <v>65.39</v>
      </c>
      <c r="AG907">
        <v>3278948</v>
      </c>
      <c r="AH907">
        <v>1857850</v>
      </c>
      <c r="AI907">
        <v>20.829998</v>
      </c>
      <c r="AJ907">
        <v>0.46485153000000001</v>
      </c>
      <c r="AK907" t="s">
        <v>4474</v>
      </c>
      <c r="AL907">
        <v>-16.010002</v>
      </c>
      <c r="AM907">
        <v>-0.19608085</v>
      </c>
      <c r="AN907">
        <v>44.81</v>
      </c>
      <c r="AO907">
        <v>81.650000000000006</v>
      </c>
      <c r="AP907">
        <v>1589500800</v>
      </c>
      <c r="AQ907">
        <v>1585044000</v>
      </c>
      <c r="AR907">
        <v>1593016200</v>
      </c>
      <c r="AS907">
        <v>1593448200</v>
      </c>
      <c r="AT907">
        <v>0.17</v>
      </c>
      <c r="AU907">
        <v>30.516038999999999</v>
      </c>
      <c r="AV907">
        <v>2.5672002E-3</v>
      </c>
      <c r="AW907" t="s">
        <v>6313</v>
      </c>
      <c r="AX907">
        <v>2.1509999999999998</v>
      </c>
      <c r="AY907">
        <v>398916000</v>
      </c>
      <c r="AZ907">
        <v>20.978999999999999</v>
      </c>
      <c r="BA907">
        <v>64.562290000000004</v>
      </c>
      <c r="BB907">
        <v>1.0777129999999999</v>
      </c>
      <c r="BC907">
        <v>1.6692609000000001E-2</v>
      </c>
      <c r="BD907">
        <v>70.564279999999997</v>
      </c>
      <c r="BE907">
        <v>-4.9242783000000001</v>
      </c>
      <c r="BF907">
        <v>-6.9784289999999999E-2</v>
      </c>
      <c r="BG907">
        <v>26184845312</v>
      </c>
      <c r="BH907">
        <v>3.1288429999999998</v>
      </c>
      <c r="BI907">
        <v>15</v>
      </c>
      <c r="BJ907">
        <v>0</v>
      </c>
      <c r="BK907" t="b">
        <v>0</v>
      </c>
      <c r="BL907">
        <v>2</v>
      </c>
      <c r="BM907">
        <v>1403184600000</v>
      </c>
      <c r="BN907" t="s">
        <v>3504</v>
      </c>
    </row>
    <row r="908" spans="1:66" x14ac:dyDescent="0.2">
      <c r="A908" t="s">
        <v>638</v>
      </c>
      <c r="C908" t="s">
        <v>142</v>
      </c>
      <c r="D908" t="s">
        <v>143</v>
      </c>
      <c r="E908" t="s">
        <v>162</v>
      </c>
      <c r="F908" t="b">
        <v>1</v>
      </c>
      <c r="G908" t="s">
        <v>48</v>
      </c>
      <c r="H908" t="s">
        <v>163</v>
      </c>
      <c r="I908" t="s">
        <v>837</v>
      </c>
      <c r="J908" t="s">
        <v>837</v>
      </c>
      <c r="K908" t="s">
        <v>838</v>
      </c>
      <c r="L908" t="s">
        <v>146</v>
      </c>
      <c r="M908" t="s">
        <v>147</v>
      </c>
      <c r="N908">
        <v>-14400000</v>
      </c>
      <c r="O908" t="s">
        <v>148</v>
      </c>
      <c r="P908" t="b">
        <v>0</v>
      </c>
      <c r="Q908">
        <v>2.3600005999999998</v>
      </c>
      <c r="R908">
        <v>1.5476428</v>
      </c>
      <c r="S908">
        <v>1589486401</v>
      </c>
      <c r="T908">
        <v>154.85</v>
      </c>
      <c r="U908">
        <v>154.96</v>
      </c>
      <c r="V908" t="s">
        <v>3035</v>
      </c>
      <c r="W908">
        <v>148.66</v>
      </c>
      <c r="X908">
        <v>1699991</v>
      </c>
      <c r="Y908">
        <v>152.49</v>
      </c>
      <c r="Z908">
        <v>125</v>
      </c>
      <c r="AA908">
        <v>153.78</v>
      </c>
      <c r="AB908">
        <v>31</v>
      </c>
      <c r="AC908">
        <v>8</v>
      </c>
      <c r="AD908" t="s">
        <v>164</v>
      </c>
      <c r="AE908" t="s">
        <v>48</v>
      </c>
      <c r="AF908">
        <v>150.38</v>
      </c>
      <c r="AG908">
        <v>1945493</v>
      </c>
      <c r="AH908">
        <v>1407025</v>
      </c>
      <c r="AI908">
        <v>38.910004000000001</v>
      </c>
      <c r="AJ908">
        <v>0.33560464000000001</v>
      </c>
      <c r="AK908" t="s">
        <v>839</v>
      </c>
      <c r="AL908">
        <v>-36</v>
      </c>
      <c r="AM908">
        <v>-0.18862979999999999</v>
      </c>
      <c r="AN908">
        <v>115.94</v>
      </c>
      <c r="AO908">
        <v>190.85</v>
      </c>
      <c r="AP908">
        <v>1594771200</v>
      </c>
      <c r="AQ908">
        <v>1588680000</v>
      </c>
      <c r="AR908">
        <v>1595592000</v>
      </c>
      <c r="AS908">
        <v>1595952000</v>
      </c>
      <c r="AT908">
        <v>4.21</v>
      </c>
      <c r="AU908">
        <v>20.099948999999999</v>
      </c>
      <c r="AV908">
        <v>2.7608367000000002E-2</v>
      </c>
      <c r="AW908" t="s">
        <v>6313</v>
      </c>
      <c r="AX908">
        <v>7.7039999999999997</v>
      </c>
      <c r="AY908">
        <v>315932000</v>
      </c>
      <c r="AZ908">
        <v>7.1719999999999997</v>
      </c>
      <c r="BA908">
        <v>154.43628000000001</v>
      </c>
      <c r="BB908">
        <v>0.41372680000000001</v>
      </c>
      <c r="BC908">
        <v>2.6789482000000001E-3</v>
      </c>
      <c r="BD908">
        <v>168.54499999999999</v>
      </c>
      <c r="BE908">
        <v>-13.694991999999999</v>
      </c>
      <c r="BF908">
        <v>-8.1254220000000002E-2</v>
      </c>
      <c r="BG908">
        <v>48922071040</v>
      </c>
      <c r="BH908">
        <v>21.590910000000001</v>
      </c>
      <c r="BI908">
        <v>15</v>
      </c>
      <c r="BJ908">
        <v>0</v>
      </c>
      <c r="BK908" t="b">
        <v>0</v>
      </c>
      <c r="BL908">
        <v>2</v>
      </c>
      <c r="BM908">
        <v>100881000000</v>
      </c>
      <c r="BN908" t="s">
        <v>638</v>
      </c>
    </row>
    <row r="909" spans="1:66" x14ac:dyDescent="0.2">
      <c r="A909" t="s">
        <v>3505</v>
      </c>
      <c r="C909" t="s">
        <v>142</v>
      </c>
      <c r="D909" t="s">
        <v>143</v>
      </c>
      <c r="E909" t="s">
        <v>162</v>
      </c>
      <c r="F909" t="b">
        <v>1</v>
      </c>
      <c r="G909" t="s">
        <v>48</v>
      </c>
      <c r="H909" t="s">
        <v>145</v>
      </c>
      <c r="I909" t="s">
        <v>4475</v>
      </c>
      <c r="J909" t="s">
        <v>4475</v>
      </c>
      <c r="K909" t="s">
        <v>4476</v>
      </c>
      <c r="L909" t="s">
        <v>146</v>
      </c>
      <c r="M909" t="s">
        <v>147</v>
      </c>
      <c r="N909">
        <v>-14400000</v>
      </c>
      <c r="O909" t="s">
        <v>148</v>
      </c>
      <c r="P909" t="b">
        <v>0</v>
      </c>
      <c r="Q909">
        <v>-0.4000244</v>
      </c>
      <c r="R909">
        <v>-0.12369721</v>
      </c>
      <c r="S909">
        <v>1589486401</v>
      </c>
      <c r="T909">
        <v>322.99</v>
      </c>
      <c r="U909">
        <v>325.43</v>
      </c>
      <c r="V909" t="s">
        <v>4477</v>
      </c>
      <c r="W909">
        <v>319.99</v>
      </c>
      <c r="X909">
        <v>907146</v>
      </c>
      <c r="Y909">
        <v>323.39</v>
      </c>
      <c r="Z909">
        <v>0</v>
      </c>
      <c r="AA909">
        <v>329.35</v>
      </c>
      <c r="AB909">
        <v>9</v>
      </c>
      <c r="AC909">
        <v>8</v>
      </c>
      <c r="AD909" t="s">
        <v>149</v>
      </c>
      <c r="AE909" t="s">
        <v>48</v>
      </c>
      <c r="AF909">
        <v>323.49</v>
      </c>
      <c r="AG909">
        <v>1378622</v>
      </c>
      <c r="AH909">
        <v>890375</v>
      </c>
      <c r="AI909">
        <v>126.20999</v>
      </c>
      <c r="AJ909">
        <v>0.64137613999999998</v>
      </c>
      <c r="AK909" t="s">
        <v>4478</v>
      </c>
      <c r="AL909">
        <v>-57.770020000000002</v>
      </c>
      <c r="AM909">
        <v>-0.15172292000000001</v>
      </c>
      <c r="AN909">
        <v>196.78</v>
      </c>
      <c r="AO909">
        <v>380.76</v>
      </c>
      <c r="AQ909">
        <v>1588277100</v>
      </c>
      <c r="AR909">
        <v>1588277100</v>
      </c>
      <c r="AS909">
        <v>1588277100</v>
      </c>
      <c r="AU909">
        <v>50.920699999999997</v>
      </c>
      <c r="AW909" t="s">
        <v>6313</v>
      </c>
      <c r="AX909">
        <v>6.343</v>
      </c>
      <c r="AY909">
        <v>147000000</v>
      </c>
      <c r="AZ909">
        <v>31.530999999999999</v>
      </c>
      <c r="BA909">
        <v>299.90915000000001</v>
      </c>
      <c r="BB909">
        <v>23.080840999999999</v>
      </c>
      <c r="BC909">
        <v>7.6959446000000001E-2</v>
      </c>
      <c r="BD909">
        <v>300.01587000000001</v>
      </c>
      <c r="BE909">
        <v>22.974121</v>
      </c>
      <c r="BF909">
        <v>7.6576350000000001E-2</v>
      </c>
      <c r="BG909">
        <v>47479529472</v>
      </c>
      <c r="BH909">
        <v>10.243569000000001</v>
      </c>
      <c r="BI909">
        <v>15</v>
      </c>
      <c r="BJ909">
        <v>0</v>
      </c>
      <c r="BK909" t="b">
        <v>0</v>
      </c>
      <c r="BL909">
        <v>2</v>
      </c>
      <c r="BM909">
        <v>964791000000</v>
      </c>
      <c r="BN909" t="s">
        <v>3505</v>
      </c>
    </row>
    <row r="910" spans="1:66" x14ac:dyDescent="0.2">
      <c r="A910" t="s">
        <v>3506</v>
      </c>
      <c r="C910" t="s">
        <v>142</v>
      </c>
      <c r="D910" t="s">
        <v>143</v>
      </c>
      <c r="E910" t="s">
        <v>162</v>
      </c>
      <c r="F910" t="b">
        <v>1</v>
      </c>
      <c r="G910" t="s">
        <v>48</v>
      </c>
      <c r="H910" t="s">
        <v>145</v>
      </c>
      <c r="I910" t="s">
        <v>4479</v>
      </c>
      <c r="J910" t="s">
        <v>4479</v>
      </c>
      <c r="K910" t="s">
        <v>4480</v>
      </c>
      <c r="L910" t="s">
        <v>146</v>
      </c>
      <c r="M910" t="s">
        <v>147</v>
      </c>
      <c r="N910">
        <v>-14400000</v>
      </c>
      <c r="O910" t="s">
        <v>148</v>
      </c>
      <c r="P910" t="b">
        <v>0</v>
      </c>
      <c r="Q910">
        <v>-1.6199950999999999</v>
      </c>
      <c r="R910">
        <v>-1.6796217</v>
      </c>
      <c r="S910">
        <v>1589486402</v>
      </c>
      <c r="T910">
        <v>94.83</v>
      </c>
      <c r="U910">
        <v>96.45</v>
      </c>
      <c r="V910" t="s">
        <v>4481</v>
      </c>
      <c r="W910">
        <v>93.860799999999998</v>
      </c>
      <c r="X910">
        <v>1085544</v>
      </c>
      <c r="Y910">
        <v>96.45</v>
      </c>
      <c r="Z910">
        <v>92.96</v>
      </c>
      <c r="AA910">
        <v>97.11</v>
      </c>
      <c r="AB910">
        <v>8</v>
      </c>
      <c r="AC910">
        <v>10</v>
      </c>
      <c r="AD910" t="s">
        <v>149</v>
      </c>
      <c r="AE910" t="s">
        <v>48</v>
      </c>
      <c r="AF910">
        <v>95.85</v>
      </c>
      <c r="AG910">
        <v>2099496</v>
      </c>
      <c r="AH910">
        <v>1477475</v>
      </c>
      <c r="AI910">
        <v>32.350002000000003</v>
      </c>
      <c r="AJ910">
        <v>0.5177657</v>
      </c>
      <c r="AK910" t="s">
        <v>4482</v>
      </c>
      <c r="AL910">
        <v>-9.9799959999999999</v>
      </c>
      <c r="AM910">
        <v>-9.5219880000000007E-2</v>
      </c>
      <c r="AN910">
        <v>62.48</v>
      </c>
      <c r="AO910">
        <v>104.81</v>
      </c>
      <c r="AQ910">
        <v>1588676400</v>
      </c>
      <c r="AR910">
        <v>1595934000</v>
      </c>
      <c r="AS910">
        <v>1596466800</v>
      </c>
      <c r="AW910" t="s">
        <v>6313</v>
      </c>
      <c r="AX910">
        <v>-1.7509999999999999</v>
      </c>
      <c r="AY910">
        <v>217372992</v>
      </c>
      <c r="AZ910">
        <v>8.9320000000000004</v>
      </c>
      <c r="BA910">
        <v>91.533714000000003</v>
      </c>
      <c r="BB910">
        <v>3.2962875</v>
      </c>
      <c r="BC910">
        <v>3.6011732999999997E-2</v>
      </c>
      <c r="BD910">
        <v>84.165360000000007</v>
      </c>
      <c r="BE910">
        <v>10.664642000000001</v>
      </c>
      <c r="BF910">
        <v>0.12671060000000001</v>
      </c>
      <c r="BG910">
        <v>20613480448</v>
      </c>
      <c r="BH910">
        <v>10.616883</v>
      </c>
      <c r="BI910">
        <v>15</v>
      </c>
      <c r="BJ910">
        <v>0</v>
      </c>
      <c r="BK910" t="b">
        <v>0</v>
      </c>
      <c r="BL910">
        <v>2</v>
      </c>
      <c r="BM910">
        <v>752423400000</v>
      </c>
      <c r="BN910" t="s">
        <v>3506</v>
      </c>
    </row>
    <row r="911" spans="1:66" x14ac:dyDescent="0.2">
      <c r="A911" t="s">
        <v>3507</v>
      </c>
      <c r="C911" t="s">
        <v>142</v>
      </c>
      <c r="D911" t="s">
        <v>143</v>
      </c>
      <c r="E911" t="s">
        <v>162</v>
      </c>
      <c r="F911" t="b">
        <v>1</v>
      </c>
      <c r="G911" t="s">
        <v>48</v>
      </c>
      <c r="H911" t="s">
        <v>163</v>
      </c>
      <c r="I911" t="s">
        <v>4483</v>
      </c>
      <c r="J911" t="s">
        <v>4483</v>
      </c>
      <c r="K911" t="s">
        <v>4484</v>
      </c>
      <c r="L911" t="s">
        <v>146</v>
      </c>
      <c r="M911" t="s">
        <v>147</v>
      </c>
      <c r="N911">
        <v>-14400000</v>
      </c>
      <c r="O911" t="s">
        <v>148</v>
      </c>
      <c r="P911" t="b">
        <v>0</v>
      </c>
      <c r="Q911">
        <v>0.78999900000000001</v>
      </c>
      <c r="R911">
        <v>3.0478356</v>
      </c>
      <c r="S911">
        <v>1589486401</v>
      </c>
      <c r="T911">
        <v>26.71</v>
      </c>
      <c r="U911">
        <v>27.14</v>
      </c>
      <c r="V911" t="s">
        <v>4485</v>
      </c>
      <c r="W911">
        <v>24.81</v>
      </c>
      <c r="X911">
        <v>2886764</v>
      </c>
      <c r="Y911">
        <v>25.92</v>
      </c>
      <c r="Z911">
        <v>19.010000000000002</v>
      </c>
      <c r="AA911">
        <v>0</v>
      </c>
      <c r="AB911">
        <v>13</v>
      </c>
      <c r="AC911">
        <v>8</v>
      </c>
      <c r="AD911" t="s">
        <v>164</v>
      </c>
      <c r="AE911" t="s">
        <v>48</v>
      </c>
      <c r="AF911">
        <v>25.42</v>
      </c>
      <c r="AG911">
        <v>5979987</v>
      </c>
      <c r="AH911">
        <v>2977700</v>
      </c>
      <c r="AI911">
        <v>9.699999</v>
      </c>
      <c r="AJ911">
        <v>0.57025269999999995</v>
      </c>
      <c r="AK911" t="s">
        <v>4486</v>
      </c>
      <c r="AL911">
        <v>-12.25</v>
      </c>
      <c r="AM911">
        <v>-0.31442504999999998</v>
      </c>
      <c r="AN911">
        <v>17.010000000000002</v>
      </c>
      <c r="AO911">
        <v>38.96</v>
      </c>
      <c r="AP911">
        <v>1585612800</v>
      </c>
      <c r="AQ911">
        <v>1589279400</v>
      </c>
      <c r="AR911">
        <v>1596067200</v>
      </c>
      <c r="AS911">
        <v>1596499200</v>
      </c>
      <c r="AT911">
        <v>2.12</v>
      </c>
      <c r="AU911">
        <v>35.144736999999999</v>
      </c>
      <c r="AV911">
        <v>8.1790119999999994E-2</v>
      </c>
      <c r="AW911" t="s">
        <v>6313</v>
      </c>
      <c r="AX911">
        <v>0.76</v>
      </c>
      <c r="AY911">
        <v>416560992</v>
      </c>
      <c r="AZ911">
        <v>9.1189999999999998</v>
      </c>
      <c r="BA911">
        <v>26.41</v>
      </c>
      <c r="BB911">
        <v>0.29999924</v>
      </c>
      <c r="BC911">
        <v>1.1359305E-2</v>
      </c>
      <c r="BD911">
        <v>31.450726</v>
      </c>
      <c r="BE911">
        <v>-4.7407265000000001</v>
      </c>
      <c r="BF911">
        <v>-0.15073505000000001</v>
      </c>
      <c r="BG911">
        <v>11126343680</v>
      </c>
      <c r="BH911">
        <v>2.929049</v>
      </c>
      <c r="BI911">
        <v>15</v>
      </c>
      <c r="BJ911">
        <v>0</v>
      </c>
      <c r="BK911" t="b">
        <v>0</v>
      </c>
      <c r="BL911">
        <v>2</v>
      </c>
      <c r="BM911">
        <v>1494595800000</v>
      </c>
      <c r="BN911" t="s">
        <v>3507</v>
      </c>
    </row>
    <row r="912" spans="1:66" x14ac:dyDescent="0.2">
      <c r="A912" t="s">
        <v>2014</v>
      </c>
      <c r="C912" t="s">
        <v>142</v>
      </c>
      <c r="D912" t="s">
        <v>143</v>
      </c>
      <c r="E912" t="s">
        <v>162</v>
      </c>
      <c r="F912" t="b">
        <v>1</v>
      </c>
      <c r="G912" t="s">
        <v>48</v>
      </c>
      <c r="H912" t="s">
        <v>145</v>
      </c>
      <c r="I912" t="s">
        <v>2049</v>
      </c>
      <c r="J912" t="s">
        <v>2049</v>
      </c>
      <c r="K912" t="s">
        <v>2050</v>
      </c>
      <c r="L912" t="s">
        <v>146</v>
      </c>
      <c r="M912" t="s">
        <v>147</v>
      </c>
      <c r="N912">
        <v>-14400000</v>
      </c>
      <c r="O912" t="s">
        <v>148</v>
      </c>
      <c r="P912" t="b">
        <v>0</v>
      </c>
      <c r="Q912">
        <v>1.3400002</v>
      </c>
      <c r="R912">
        <v>2.3207483</v>
      </c>
      <c r="S912">
        <v>1589486402</v>
      </c>
      <c r="T912">
        <v>59.08</v>
      </c>
      <c r="U912">
        <v>59.15</v>
      </c>
      <c r="V912" t="s">
        <v>3085</v>
      </c>
      <c r="W912">
        <v>56.1</v>
      </c>
      <c r="X912">
        <v>21569352</v>
      </c>
      <c r="Y912">
        <v>57.74</v>
      </c>
      <c r="Z912">
        <v>59.1</v>
      </c>
      <c r="AA912">
        <v>59.28</v>
      </c>
      <c r="AB912">
        <v>14</v>
      </c>
      <c r="AC912">
        <v>13</v>
      </c>
      <c r="AD912" t="s">
        <v>149</v>
      </c>
      <c r="AE912" t="s">
        <v>48</v>
      </c>
      <c r="AF912">
        <v>57.32</v>
      </c>
      <c r="AG912">
        <v>32762188</v>
      </c>
      <c r="AH912">
        <v>18535750</v>
      </c>
      <c r="AI912">
        <v>16.220001</v>
      </c>
      <c r="AJ912">
        <v>0.37844145000000001</v>
      </c>
      <c r="AK912" t="s">
        <v>2051</v>
      </c>
      <c r="AL912">
        <v>-10.209999</v>
      </c>
      <c r="AM912">
        <v>-0.1473517</v>
      </c>
      <c r="AN912">
        <v>42.86</v>
      </c>
      <c r="AO912">
        <v>69.290000000000006</v>
      </c>
      <c r="AP912">
        <v>1590969600</v>
      </c>
      <c r="AQ912">
        <v>1587686400</v>
      </c>
      <c r="AR912">
        <v>1595548800</v>
      </c>
      <c r="AS912">
        <v>1595894400</v>
      </c>
      <c r="AT912">
        <v>1.2749999999999999</v>
      </c>
      <c r="AU912">
        <v>11.454052000000001</v>
      </c>
      <c r="AV912">
        <v>2.2081744E-2</v>
      </c>
      <c r="AW912" t="s">
        <v>6313</v>
      </c>
      <c r="AX912">
        <v>5.1580000000000004</v>
      </c>
      <c r="AY912">
        <v>4233999872</v>
      </c>
      <c r="AZ912">
        <v>18.033999999999999</v>
      </c>
      <c r="BA912">
        <v>58.049145000000003</v>
      </c>
      <c r="BB912">
        <v>1.0308571</v>
      </c>
      <c r="BC912">
        <v>1.7758349999999999E-2</v>
      </c>
      <c r="BD912">
        <v>58.578262000000002</v>
      </c>
      <c r="BE912">
        <v>0.5017395</v>
      </c>
      <c r="BF912">
        <v>8.5652850000000006E-3</v>
      </c>
      <c r="BG912">
        <v>250144718848</v>
      </c>
      <c r="BH912">
        <v>3.2760340000000001</v>
      </c>
      <c r="BI912">
        <v>15</v>
      </c>
      <c r="BJ912">
        <v>0</v>
      </c>
      <c r="BK912" t="b">
        <v>0</v>
      </c>
      <c r="BL912">
        <v>2</v>
      </c>
      <c r="BM912">
        <v>322151400000</v>
      </c>
      <c r="BN912" t="s">
        <v>2014</v>
      </c>
    </row>
    <row r="913" spans="1:66" x14ac:dyDescent="0.2">
      <c r="A913" t="s">
        <v>3508</v>
      </c>
      <c r="C913" t="s">
        <v>142</v>
      </c>
      <c r="D913" t="s">
        <v>143</v>
      </c>
      <c r="E913" t="s">
        <v>162</v>
      </c>
      <c r="F913" t="b">
        <v>1</v>
      </c>
      <c r="G913" t="s">
        <v>48</v>
      </c>
      <c r="H913" t="s">
        <v>163</v>
      </c>
      <c r="I913" t="s">
        <v>4487</v>
      </c>
      <c r="J913" t="s">
        <v>4488</v>
      </c>
      <c r="K913" t="s">
        <v>4489</v>
      </c>
      <c r="L913" t="s">
        <v>146</v>
      </c>
      <c r="M913" t="s">
        <v>147</v>
      </c>
      <c r="N913">
        <v>-14400000</v>
      </c>
      <c r="O913" t="s">
        <v>148</v>
      </c>
      <c r="P913" t="b">
        <v>0</v>
      </c>
      <c r="Q913">
        <v>-5.000305E-2</v>
      </c>
      <c r="R913">
        <v>-5.3593836999999998E-2</v>
      </c>
      <c r="S913">
        <v>1589486401</v>
      </c>
      <c r="T913">
        <v>93.25</v>
      </c>
      <c r="U913">
        <v>93.27</v>
      </c>
      <c r="V913" t="s">
        <v>6611</v>
      </c>
      <c r="W913">
        <v>91.01</v>
      </c>
      <c r="X913">
        <v>2204686</v>
      </c>
      <c r="Y913">
        <v>93.3</v>
      </c>
      <c r="Z913">
        <v>91.01</v>
      </c>
      <c r="AA913">
        <v>94.2</v>
      </c>
      <c r="AB913">
        <v>8</v>
      </c>
      <c r="AC913">
        <v>10</v>
      </c>
      <c r="AD913" t="s">
        <v>164</v>
      </c>
      <c r="AE913" t="s">
        <v>48</v>
      </c>
      <c r="AF913">
        <v>91.77</v>
      </c>
      <c r="AG913">
        <v>4073606</v>
      </c>
      <c r="AH913">
        <v>2584425</v>
      </c>
      <c r="AI913">
        <v>29.740002</v>
      </c>
      <c r="AJ913">
        <v>0.46827275000000002</v>
      </c>
      <c r="AK913" t="s">
        <v>4490</v>
      </c>
      <c r="AL913">
        <v>-8.68</v>
      </c>
      <c r="AM913">
        <v>-8.5156485000000004E-2</v>
      </c>
      <c r="AN913">
        <v>63.51</v>
      </c>
      <c r="AO913">
        <v>101.93</v>
      </c>
      <c r="AP913">
        <v>1609372800</v>
      </c>
      <c r="AQ913">
        <v>1596126600</v>
      </c>
      <c r="AR913">
        <v>1596126600</v>
      </c>
      <c r="AS913">
        <v>1596126600</v>
      </c>
      <c r="AT913">
        <v>1.125</v>
      </c>
      <c r="AU913">
        <v>24.95317</v>
      </c>
      <c r="AV913">
        <v>1.2057877E-2</v>
      </c>
      <c r="AW913" t="s">
        <v>6313</v>
      </c>
      <c r="AX913">
        <v>3.7370000000000001</v>
      </c>
      <c r="AY913">
        <v>547222016</v>
      </c>
      <c r="AZ913">
        <v>30.911000000000001</v>
      </c>
      <c r="BA913">
        <v>87.789709999999999</v>
      </c>
      <c r="BB913">
        <v>5.4602890000000004</v>
      </c>
      <c r="BC913">
        <v>6.2197370000000002E-2</v>
      </c>
      <c r="BD913">
        <v>90.830214999999995</v>
      </c>
      <c r="BE913">
        <v>2.4197845</v>
      </c>
      <c r="BF913">
        <v>2.6640745E-2</v>
      </c>
      <c r="BG913">
        <v>51028451328</v>
      </c>
      <c r="BH913">
        <v>3.0167255000000002</v>
      </c>
      <c r="BI913">
        <v>15</v>
      </c>
      <c r="BJ913">
        <v>0</v>
      </c>
      <c r="BK913" t="b">
        <v>0</v>
      </c>
      <c r="BL913">
        <v>2</v>
      </c>
      <c r="BM913">
        <v>1132151400000</v>
      </c>
      <c r="BN913" t="s">
        <v>3508</v>
      </c>
    </row>
    <row r="914" spans="1:66" x14ac:dyDescent="0.2">
      <c r="A914" t="s">
        <v>75</v>
      </c>
      <c r="C914" t="s">
        <v>142</v>
      </c>
      <c r="D914" t="s">
        <v>143</v>
      </c>
      <c r="E914" t="s">
        <v>162</v>
      </c>
      <c r="F914" t="b">
        <v>1</v>
      </c>
      <c r="G914" t="s">
        <v>48</v>
      </c>
      <c r="H914" t="s">
        <v>163</v>
      </c>
      <c r="I914" t="s">
        <v>183</v>
      </c>
      <c r="J914" t="s">
        <v>295</v>
      </c>
      <c r="K914" t="s">
        <v>296</v>
      </c>
      <c r="L914" t="s">
        <v>146</v>
      </c>
      <c r="M914" t="s">
        <v>147</v>
      </c>
      <c r="N914">
        <v>-14400000</v>
      </c>
      <c r="O914" t="s">
        <v>148</v>
      </c>
      <c r="P914" t="b">
        <v>0</v>
      </c>
      <c r="Q914">
        <v>1.2199936</v>
      </c>
      <c r="R914">
        <v>1.0541723000000001</v>
      </c>
      <c r="S914">
        <v>1589486401</v>
      </c>
      <c r="T914">
        <v>116.95</v>
      </c>
      <c r="U914">
        <v>117.09</v>
      </c>
      <c r="V914" t="s">
        <v>2989</v>
      </c>
      <c r="W914">
        <v>111.81</v>
      </c>
      <c r="X914">
        <v>5140818</v>
      </c>
      <c r="Y914">
        <v>115.73</v>
      </c>
      <c r="Z914">
        <v>116.96</v>
      </c>
      <c r="AA914">
        <v>0</v>
      </c>
      <c r="AB914">
        <v>9</v>
      </c>
      <c r="AC914">
        <v>8</v>
      </c>
      <c r="AD914" t="s">
        <v>164</v>
      </c>
      <c r="AE914" t="s">
        <v>48</v>
      </c>
      <c r="AF914">
        <v>114.57</v>
      </c>
      <c r="AG914">
        <v>6731506</v>
      </c>
      <c r="AH914">
        <v>4579737</v>
      </c>
      <c r="AI914">
        <v>26.39</v>
      </c>
      <c r="AJ914">
        <v>0.29140902000000002</v>
      </c>
      <c r="AK914" t="s">
        <v>182</v>
      </c>
      <c r="AL914">
        <v>-41.800002999999997</v>
      </c>
      <c r="AM914">
        <v>-0.26330710000000002</v>
      </c>
      <c r="AN914">
        <v>90.56</v>
      </c>
      <c r="AO914">
        <v>158.75</v>
      </c>
      <c r="AP914">
        <v>1591747200</v>
      </c>
      <c r="AQ914">
        <v>1595289600</v>
      </c>
      <c r="AR914">
        <v>1595289600</v>
      </c>
      <c r="AS914">
        <v>1595289600</v>
      </c>
      <c r="AT914">
        <v>6.48</v>
      </c>
      <c r="AU914">
        <v>11.583796</v>
      </c>
      <c r="AV914">
        <v>5.5992395E-2</v>
      </c>
      <c r="AW914" t="s">
        <v>6313</v>
      </c>
      <c r="AX914">
        <v>10.096</v>
      </c>
      <c r="AY914">
        <v>887891968</v>
      </c>
      <c r="AZ914">
        <v>22.524000000000001</v>
      </c>
      <c r="BA914">
        <v>118.69857</v>
      </c>
      <c r="BB914">
        <v>-1.7485733000000001</v>
      </c>
      <c r="BC914">
        <v>-1.4731208000000001E-2</v>
      </c>
      <c r="BD914">
        <v>130.23138</v>
      </c>
      <c r="BE914">
        <v>-13.281387</v>
      </c>
      <c r="BF914">
        <v>-0.101983</v>
      </c>
      <c r="BG914">
        <v>103838965760</v>
      </c>
      <c r="BH914">
        <v>5.1922392999999998</v>
      </c>
      <c r="BI914">
        <v>15</v>
      </c>
      <c r="BJ914">
        <v>0</v>
      </c>
      <c r="BK914" t="b">
        <v>0</v>
      </c>
      <c r="BL914">
        <v>2</v>
      </c>
      <c r="BM914">
        <v>-252322200000</v>
      </c>
      <c r="BN914" t="s">
        <v>75</v>
      </c>
    </row>
    <row r="915" spans="1:66" x14ac:dyDescent="0.2">
      <c r="A915" t="s">
        <v>3509</v>
      </c>
      <c r="C915" t="s">
        <v>142</v>
      </c>
      <c r="D915" t="s">
        <v>143</v>
      </c>
      <c r="E915" t="s">
        <v>162</v>
      </c>
      <c r="F915" t="b">
        <v>1</v>
      </c>
      <c r="G915" t="s">
        <v>48</v>
      </c>
      <c r="H915" t="s">
        <v>163</v>
      </c>
      <c r="I915" t="s">
        <v>4491</v>
      </c>
      <c r="J915" t="s">
        <v>4491</v>
      </c>
      <c r="K915" t="s">
        <v>4492</v>
      </c>
      <c r="L915" t="s">
        <v>146</v>
      </c>
      <c r="M915" t="s">
        <v>147</v>
      </c>
      <c r="N915">
        <v>-14400000</v>
      </c>
      <c r="O915" t="s">
        <v>148</v>
      </c>
      <c r="P915" t="b">
        <v>0</v>
      </c>
      <c r="Q915">
        <v>0.71999930000000001</v>
      </c>
      <c r="R915">
        <v>2.3338714</v>
      </c>
      <c r="S915">
        <v>1589486402</v>
      </c>
      <c r="T915">
        <v>31.57</v>
      </c>
      <c r="U915">
        <v>31.6</v>
      </c>
      <c r="V915" t="s">
        <v>4493</v>
      </c>
      <c r="W915">
        <v>29.76</v>
      </c>
      <c r="X915">
        <v>2890133</v>
      </c>
      <c r="Y915">
        <v>30.85</v>
      </c>
      <c r="Z915">
        <v>0</v>
      </c>
      <c r="AA915">
        <v>32.450000000000003</v>
      </c>
      <c r="AB915">
        <v>9</v>
      </c>
      <c r="AC915">
        <v>8</v>
      </c>
      <c r="AD915" t="s">
        <v>164</v>
      </c>
      <c r="AE915" t="s">
        <v>48</v>
      </c>
      <c r="AF915">
        <v>30.48</v>
      </c>
      <c r="AG915">
        <v>3999306</v>
      </c>
      <c r="AH915">
        <v>2720212</v>
      </c>
      <c r="AI915">
        <v>5.1900005</v>
      </c>
      <c r="AJ915">
        <v>0.19673999</v>
      </c>
      <c r="AK915" t="s">
        <v>4494</v>
      </c>
      <c r="AL915">
        <v>-16.07</v>
      </c>
      <c r="AM915">
        <v>-0.33732158000000001</v>
      </c>
      <c r="AN915">
        <v>26.38</v>
      </c>
      <c r="AO915">
        <v>47.64</v>
      </c>
      <c r="AP915">
        <v>1584316800</v>
      </c>
      <c r="AQ915">
        <v>1596126600</v>
      </c>
      <c r="AR915">
        <v>1596126600</v>
      </c>
      <c r="AS915">
        <v>1596126600</v>
      </c>
      <c r="AT915">
        <v>2.0249999999999999</v>
      </c>
      <c r="AU915">
        <v>18.96096</v>
      </c>
      <c r="AV915">
        <v>6.5640195999999998E-2</v>
      </c>
      <c r="AW915" t="s">
        <v>6313</v>
      </c>
      <c r="AX915">
        <v>1.665</v>
      </c>
      <c r="AY915">
        <v>393040992</v>
      </c>
      <c r="AZ915">
        <v>17.457000000000001</v>
      </c>
      <c r="BA915">
        <v>32.139713</v>
      </c>
      <c r="BB915">
        <v>-0.56971360000000004</v>
      </c>
      <c r="BC915">
        <v>-1.7726156999999999E-2</v>
      </c>
      <c r="BD915">
        <v>39.764564999999997</v>
      </c>
      <c r="BE915">
        <v>-8.1945650000000008</v>
      </c>
      <c r="BF915">
        <v>-0.20607707</v>
      </c>
      <c r="BG915">
        <v>12408303616</v>
      </c>
      <c r="BH915">
        <v>1.8084435000000001</v>
      </c>
      <c r="BI915">
        <v>15</v>
      </c>
      <c r="BJ915">
        <v>0</v>
      </c>
      <c r="BK915" t="b">
        <v>0</v>
      </c>
      <c r="BL915">
        <v>2</v>
      </c>
      <c r="BM915">
        <v>-252322200000</v>
      </c>
      <c r="BN915" t="s">
        <v>3509</v>
      </c>
    </row>
    <row r="916" spans="1:66" x14ac:dyDescent="0.2">
      <c r="A916" t="s">
        <v>3510</v>
      </c>
      <c r="C916" t="s">
        <v>142</v>
      </c>
      <c r="D916" t="s">
        <v>143</v>
      </c>
      <c r="E916" t="s">
        <v>162</v>
      </c>
      <c r="F916" t="b">
        <v>1</v>
      </c>
      <c r="G916" t="s">
        <v>48</v>
      </c>
      <c r="H916" t="s">
        <v>163</v>
      </c>
      <c r="I916" t="s">
        <v>4495</v>
      </c>
      <c r="J916" t="s">
        <v>4496</v>
      </c>
      <c r="K916" t="s">
        <v>4497</v>
      </c>
      <c r="L916" t="s">
        <v>146</v>
      </c>
      <c r="M916" t="s">
        <v>147</v>
      </c>
      <c r="N916">
        <v>-14400000</v>
      </c>
      <c r="O916" t="s">
        <v>148</v>
      </c>
      <c r="P916" t="b">
        <v>0</v>
      </c>
      <c r="Q916">
        <v>0.22999954</v>
      </c>
      <c r="R916">
        <v>1.5201555</v>
      </c>
      <c r="S916">
        <v>1589486401</v>
      </c>
      <c r="T916">
        <v>15.36</v>
      </c>
      <c r="U916">
        <v>15.607799999999999</v>
      </c>
      <c r="V916" t="s">
        <v>4498</v>
      </c>
      <c r="W916">
        <v>14.345000000000001</v>
      </c>
      <c r="X916">
        <v>7470612</v>
      </c>
      <c r="Y916">
        <v>15.13</v>
      </c>
      <c r="Z916">
        <v>10.29</v>
      </c>
      <c r="AA916">
        <v>16.440000000000001</v>
      </c>
      <c r="AB916">
        <v>10</v>
      </c>
      <c r="AC916">
        <v>8</v>
      </c>
      <c r="AD916" t="s">
        <v>164</v>
      </c>
      <c r="AE916" t="s">
        <v>48</v>
      </c>
      <c r="AF916">
        <v>14.93</v>
      </c>
      <c r="AG916">
        <v>6162925</v>
      </c>
      <c r="AH916">
        <v>4830912</v>
      </c>
      <c r="AI916">
        <v>3.7299994999999999</v>
      </c>
      <c r="AJ916">
        <v>0.32072222</v>
      </c>
      <c r="AK916" t="s">
        <v>4499</v>
      </c>
      <c r="AL916">
        <v>-9.8400010000000009</v>
      </c>
      <c r="AM916">
        <v>-0.39047622999999998</v>
      </c>
      <c r="AN916">
        <v>11.63</v>
      </c>
      <c r="AO916">
        <v>25.2</v>
      </c>
      <c r="AP916">
        <v>1584316800</v>
      </c>
      <c r="AQ916">
        <v>1587553210</v>
      </c>
      <c r="AR916">
        <v>1595349000</v>
      </c>
      <c r="AS916">
        <v>1595867400</v>
      </c>
      <c r="AT916">
        <v>0.96</v>
      </c>
      <c r="AU916">
        <v>9.0246759999999995</v>
      </c>
      <c r="AV916">
        <v>6.3450099999999995E-2</v>
      </c>
      <c r="AW916" t="s">
        <v>6313</v>
      </c>
      <c r="AX916">
        <v>1.702</v>
      </c>
      <c r="AY916">
        <v>389614016</v>
      </c>
      <c r="AZ916">
        <v>6.5019999999999998</v>
      </c>
      <c r="BA916">
        <v>15.611713999999999</v>
      </c>
      <c r="BB916">
        <v>-0.25171470000000001</v>
      </c>
      <c r="BC916">
        <v>-1.6123451E-2</v>
      </c>
      <c r="BD916">
        <v>20.318404999999998</v>
      </c>
      <c r="BE916">
        <v>-4.9584054999999996</v>
      </c>
      <c r="BF916">
        <v>-0.24403517</v>
      </c>
      <c r="BG916">
        <v>5984471040</v>
      </c>
      <c r="BH916">
        <v>2.3623500000000002</v>
      </c>
      <c r="BI916">
        <v>15</v>
      </c>
      <c r="BJ916">
        <v>0</v>
      </c>
      <c r="BK916" t="b">
        <v>0</v>
      </c>
      <c r="BL916">
        <v>2</v>
      </c>
      <c r="BM916">
        <v>322151400000</v>
      </c>
      <c r="BN916" t="s">
        <v>3510</v>
      </c>
    </row>
    <row r="917" spans="1:66" x14ac:dyDescent="0.2">
      <c r="A917" t="s">
        <v>3511</v>
      </c>
      <c r="C917" t="s">
        <v>142</v>
      </c>
      <c r="D917" t="s">
        <v>143</v>
      </c>
      <c r="E917" t="s">
        <v>162</v>
      </c>
      <c r="F917" t="b">
        <v>1</v>
      </c>
      <c r="G917" t="s">
        <v>48</v>
      </c>
      <c r="H917" t="s">
        <v>163</v>
      </c>
      <c r="I917" t="s">
        <v>4500</v>
      </c>
      <c r="J917" t="s">
        <v>4501</v>
      </c>
      <c r="K917" t="s">
        <v>4502</v>
      </c>
      <c r="L917" t="s">
        <v>146</v>
      </c>
      <c r="M917" t="s">
        <v>147</v>
      </c>
      <c r="N917">
        <v>-14400000</v>
      </c>
      <c r="O917" t="s">
        <v>148</v>
      </c>
      <c r="P917" t="b">
        <v>0</v>
      </c>
      <c r="Q917">
        <v>-3.2899932999999999</v>
      </c>
      <c r="R917">
        <v>-2.5436782999999998</v>
      </c>
      <c r="S917">
        <v>1589486401</v>
      </c>
      <c r="T917">
        <v>126.05</v>
      </c>
      <c r="U917">
        <v>127.69</v>
      </c>
      <c r="V917" t="s">
        <v>4503</v>
      </c>
      <c r="W917">
        <v>122.7028</v>
      </c>
      <c r="X917">
        <v>1335294</v>
      </c>
      <c r="Y917">
        <v>129.34</v>
      </c>
      <c r="Z917">
        <v>125</v>
      </c>
      <c r="AA917">
        <v>0</v>
      </c>
      <c r="AB917">
        <v>10</v>
      </c>
      <c r="AC917">
        <v>8</v>
      </c>
      <c r="AD917" t="s">
        <v>164</v>
      </c>
      <c r="AE917" t="s">
        <v>48</v>
      </c>
      <c r="AF917">
        <v>132.1</v>
      </c>
      <c r="AG917">
        <v>1372222</v>
      </c>
      <c r="AH917">
        <v>1158737</v>
      </c>
      <c r="AI917">
        <v>33.910004000000001</v>
      </c>
      <c r="AJ917">
        <v>0.36802697000000001</v>
      </c>
      <c r="AK917" t="s">
        <v>4504</v>
      </c>
      <c r="AL917">
        <v>-26.899994</v>
      </c>
      <c r="AM917">
        <v>-0.17587443</v>
      </c>
      <c r="AN917">
        <v>92.14</v>
      </c>
      <c r="AO917">
        <v>152.94999999999999</v>
      </c>
      <c r="AP917">
        <v>1593993600</v>
      </c>
      <c r="AQ917">
        <v>1589228100</v>
      </c>
      <c r="AR917">
        <v>1596466740</v>
      </c>
      <c r="AS917">
        <v>1596816000</v>
      </c>
      <c r="AT917">
        <v>2.96</v>
      </c>
      <c r="AU917">
        <v>31.512499999999999</v>
      </c>
      <c r="AV917">
        <v>2.288542E-2</v>
      </c>
      <c r="AW917" t="s">
        <v>6313</v>
      </c>
      <c r="AX917">
        <v>4</v>
      </c>
      <c r="AY917">
        <v>106851000</v>
      </c>
      <c r="AZ917">
        <v>58.220999999999997</v>
      </c>
      <c r="BA917">
        <v>121.54886</v>
      </c>
      <c r="BB917">
        <v>4.5011444000000003</v>
      </c>
      <c r="BC917">
        <v>3.7031565000000002E-2</v>
      </c>
      <c r="BD917">
        <v>126.56238999999999</v>
      </c>
      <c r="BE917">
        <v>-0.51239014000000005</v>
      </c>
      <c r="BF917">
        <v>-4.0485180000000001E-3</v>
      </c>
      <c r="BG917">
        <v>13468568576</v>
      </c>
      <c r="BH917">
        <v>2.1650263999999999</v>
      </c>
      <c r="BI917">
        <v>15</v>
      </c>
      <c r="BJ917">
        <v>0</v>
      </c>
      <c r="BK917" t="b">
        <v>0</v>
      </c>
      <c r="BL917">
        <v>2</v>
      </c>
      <c r="BM917">
        <v>156522600000</v>
      </c>
      <c r="BN917" t="s">
        <v>3511</v>
      </c>
    </row>
    <row r="918" spans="1:66" x14ac:dyDescent="0.2">
      <c r="A918" t="s">
        <v>3512</v>
      </c>
      <c r="C918" t="s">
        <v>142</v>
      </c>
      <c r="D918" t="s">
        <v>143</v>
      </c>
      <c r="E918" t="s">
        <v>162</v>
      </c>
      <c r="F918" t="b">
        <v>1</v>
      </c>
      <c r="G918" t="s">
        <v>48</v>
      </c>
      <c r="H918" t="s">
        <v>145</v>
      </c>
      <c r="I918" t="s">
        <v>4505</v>
      </c>
      <c r="J918" t="s">
        <v>4505</v>
      </c>
      <c r="K918" t="s">
        <v>4506</v>
      </c>
      <c r="L918" t="s">
        <v>146</v>
      </c>
      <c r="M918" t="s">
        <v>147</v>
      </c>
      <c r="N918">
        <v>-14400000</v>
      </c>
      <c r="O918" t="s">
        <v>148</v>
      </c>
      <c r="P918" t="b">
        <v>0</v>
      </c>
      <c r="Q918">
        <v>3.1099853999999998</v>
      </c>
      <c r="R918">
        <v>1.1220901999999999</v>
      </c>
      <c r="S918">
        <v>1589486401</v>
      </c>
      <c r="T918">
        <v>280.27</v>
      </c>
      <c r="U918">
        <v>280.52</v>
      </c>
      <c r="V918" t="s">
        <v>4507</v>
      </c>
      <c r="W918">
        <v>270.91000000000003</v>
      </c>
      <c r="X918">
        <v>912891</v>
      </c>
      <c r="Y918">
        <v>277.16000000000003</v>
      </c>
      <c r="Z918">
        <v>0</v>
      </c>
      <c r="AA918">
        <v>288.18</v>
      </c>
      <c r="AB918">
        <v>9</v>
      </c>
      <c r="AC918">
        <v>8</v>
      </c>
      <c r="AD918" t="s">
        <v>149</v>
      </c>
      <c r="AE918" t="s">
        <v>48</v>
      </c>
      <c r="AF918">
        <v>274.94</v>
      </c>
      <c r="AG918">
        <v>1785540</v>
      </c>
      <c r="AH918">
        <v>957075</v>
      </c>
      <c r="AI918">
        <v>92.59</v>
      </c>
      <c r="AJ918">
        <v>0.49333971999999998</v>
      </c>
      <c r="AK918" t="s">
        <v>4508</v>
      </c>
      <c r="AL918">
        <v>-26.620025999999999</v>
      </c>
      <c r="AM918">
        <v>-8.6741254000000004E-2</v>
      </c>
      <c r="AN918">
        <v>187.68</v>
      </c>
      <c r="AO918">
        <v>306.89</v>
      </c>
      <c r="AP918">
        <v>1587340800</v>
      </c>
      <c r="AQ918">
        <v>1590105600</v>
      </c>
      <c r="AR918">
        <v>1590105600</v>
      </c>
      <c r="AS918">
        <v>1590105600</v>
      </c>
      <c r="AT918">
        <v>2</v>
      </c>
      <c r="AU918">
        <v>45.351129999999998</v>
      </c>
      <c r="AV918">
        <v>7.2160484000000002E-3</v>
      </c>
      <c r="AW918" t="s">
        <v>6313</v>
      </c>
      <c r="AX918">
        <v>6.18</v>
      </c>
      <c r="AY918">
        <v>260488992</v>
      </c>
      <c r="AZ918">
        <v>14.305999999999999</v>
      </c>
      <c r="BA918">
        <v>257.69742000000002</v>
      </c>
      <c r="BB918">
        <v>22.572569999999999</v>
      </c>
      <c r="BC918">
        <v>8.7593320000000002E-2</v>
      </c>
      <c r="BD918">
        <v>265.09456999999998</v>
      </c>
      <c r="BE918">
        <v>15.175414999999999</v>
      </c>
      <c r="BF918">
        <v>5.7245287999999998E-2</v>
      </c>
      <c r="BG918">
        <v>73056575488</v>
      </c>
      <c r="BH918">
        <v>19.591080000000002</v>
      </c>
      <c r="BI918">
        <v>15</v>
      </c>
      <c r="BJ918">
        <v>0</v>
      </c>
      <c r="BK918" t="b">
        <v>0</v>
      </c>
      <c r="BL918">
        <v>2</v>
      </c>
      <c r="BM918">
        <v>731946600000</v>
      </c>
      <c r="BN918" t="s">
        <v>3512</v>
      </c>
    </row>
    <row r="919" spans="1:66" x14ac:dyDescent="0.2">
      <c r="A919" t="s">
        <v>3513</v>
      </c>
      <c r="C919" t="s">
        <v>142</v>
      </c>
      <c r="D919" t="s">
        <v>143</v>
      </c>
      <c r="E919" t="s">
        <v>162</v>
      </c>
      <c r="F919" t="b">
        <v>1</v>
      </c>
      <c r="G919" t="s">
        <v>48</v>
      </c>
      <c r="H919" t="s">
        <v>145</v>
      </c>
      <c r="I919" t="s">
        <v>4509</v>
      </c>
      <c r="J919" t="s">
        <v>4509</v>
      </c>
      <c r="K919" t="s">
        <v>4510</v>
      </c>
      <c r="L919" t="s">
        <v>146</v>
      </c>
      <c r="M919" t="s">
        <v>147</v>
      </c>
      <c r="N919">
        <v>-14400000</v>
      </c>
      <c r="O919" t="s">
        <v>148</v>
      </c>
      <c r="P919" t="b">
        <v>0</v>
      </c>
      <c r="Q919">
        <v>8.3400269999999992</v>
      </c>
      <c r="R919">
        <v>1.6387376</v>
      </c>
      <c r="S919">
        <v>1589486402</v>
      </c>
      <c r="T919">
        <v>517.27</v>
      </c>
      <c r="U919">
        <v>518.33000000000004</v>
      </c>
      <c r="V919" t="s">
        <v>4511</v>
      </c>
      <c r="W919">
        <v>501.13</v>
      </c>
      <c r="X919">
        <v>535199</v>
      </c>
      <c r="Y919">
        <v>508.93</v>
      </c>
      <c r="Z919">
        <v>509.62</v>
      </c>
      <c r="AA919">
        <v>527.55999999999995</v>
      </c>
      <c r="AB919">
        <v>12</v>
      </c>
      <c r="AC919">
        <v>9</v>
      </c>
      <c r="AD919" t="s">
        <v>149</v>
      </c>
      <c r="AE919" t="s">
        <v>48</v>
      </c>
      <c r="AF919">
        <v>522.24</v>
      </c>
      <c r="AG919">
        <v>1054670</v>
      </c>
      <c r="AH919">
        <v>679200</v>
      </c>
      <c r="AI919">
        <v>156.77001999999999</v>
      </c>
      <c r="AJ919">
        <v>0.43486829999999999</v>
      </c>
      <c r="AK919" t="s">
        <v>4512</v>
      </c>
      <c r="AL919">
        <v>-101.72998</v>
      </c>
      <c r="AM919">
        <v>-0.16434567999999999</v>
      </c>
      <c r="AN919">
        <v>360.5</v>
      </c>
      <c r="AO919">
        <v>619</v>
      </c>
      <c r="AQ919">
        <v>1595376000</v>
      </c>
      <c r="AR919">
        <v>1595376000</v>
      </c>
      <c r="AS919">
        <v>1595376000</v>
      </c>
      <c r="AU919">
        <v>44.592243000000003</v>
      </c>
      <c r="AW919" t="s">
        <v>6313</v>
      </c>
      <c r="AX919">
        <v>11.6</v>
      </c>
      <c r="AY919">
        <v>116618000</v>
      </c>
      <c r="AZ919">
        <v>72.956000000000003</v>
      </c>
      <c r="BA919">
        <v>506.524</v>
      </c>
      <c r="BB919">
        <v>10.746033000000001</v>
      </c>
      <c r="BC919">
        <v>2.1215248999999999E-2</v>
      </c>
      <c r="BD919">
        <v>548.38499999999999</v>
      </c>
      <c r="BE919">
        <v>-31.114989999999999</v>
      </c>
      <c r="BF919">
        <v>-5.6739314999999999E-2</v>
      </c>
      <c r="BG919">
        <v>60322996224</v>
      </c>
      <c r="BH919">
        <v>7.0901639999999997</v>
      </c>
      <c r="BI919">
        <v>15</v>
      </c>
      <c r="BJ919">
        <v>0</v>
      </c>
      <c r="BK919" t="b">
        <v>0</v>
      </c>
      <c r="BL919">
        <v>2</v>
      </c>
      <c r="BM919">
        <v>961162200000</v>
      </c>
      <c r="BN919" t="s">
        <v>3513</v>
      </c>
    </row>
    <row r="920" spans="1:66" x14ac:dyDescent="0.2">
      <c r="A920" t="s">
        <v>3514</v>
      </c>
      <c r="C920" t="s">
        <v>142</v>
      </c>
      <c r="D920" t="s">
        <v>143</v>
      </c>
      <c r="E920" t="s">
        <v>162</v>
      </c>
      <c r="F920" t="b">
        <v>1</v>
      </c>
      <c r="G920" t="s">
        <v>48</v>
      </c>
      <c r="H920" t="s">
        <v>163</v>
      </c>
      <c r="I920" t="s">
        <v>4513</v>
      </c>
      <c r="J920" t="s">
        <v>4514</v>
      </c>
      <c r="K920" t="s">
        <v>4515</v>
      </c>
      <c r="L920" t="s">
        <v>146</v>
      </c>
      <c r="M920" t="s">
        <v>147</v>
      </c>
      <c r="N920">
        <v>-14400000</v>
      </c>
      <c r="O920" t="s">
        <v>148</v>
      </c>
      <c r="P920" t="b">
        <v>0</v>
      </c>
      <c r="Q920">
        <v>0.21999979</v>
      </c>
      <c r="R920">
        <v>3.2496276000000002</v>
      </c>
      <c r="S920">
        <v>1589486401</v>
      </c>
      <c r="T920">
        <v>6.99</v>
      </c>
      <c r="U920">
        <v>7.13</v>
      </c>
      <c r="V920" t="s">
        <v>4516</v>
      </c>
      <c r="W920">
        <v>6.375</v>
      </c>
      <c r="X920">
        <v>10068628</v>
      </c>
      <c r="Y920">
        <v>6.77</v>
      </c>
      <c r="Z920">
        <v>6.7</v>
      </c>
      <c r="AA920">
        <v>0</v>
      </c>
      <c r="AB920">
        <v>14</v>
      </c>
      <c r="AC920">
        <v>40</v>
      </c>
      <c r="AD920" t="s">
        <v>164</v>
      </c>
      <c r="AE920" t="s">
        <v>48</v>
      </c>
      <c r="AF920">
        <v>6.57</v>
      </c>
      <c r="AG920">
        <v>8539166</v>
      </c>
      <c r="AH920">
        <v>7901400</v>
      </c>
      <c r="AI920">
        <v>0.61499979999999999</v>
      </c>
      <c r="AJ920">
        <v>9.6470550000000002E-2</v>
      </c>
      <c r="AK920" t="s">
        <v>4517</v>
      </c>
      <c r="AL920">
        <v>-14.110001</v>
      </c>
      <c r="AM920">
        <v>-0.66872039999999999</v>
      </c>
      <c r="AN920">
        <v>6.375</v>
      </c>
      <c r="AO920">
        <v>21.1</v>
      </c>
      <c r="AP920">
        <v>1591142400</v>
      </c>
      <c r="AQ920">
        <v>1587639300</v>
      </c>
      <c r="AR920">
        <v>1595501700</v>
      </c>
      <c r="AS920">
        <v>1595861700</v>
      </c>
      <c r="AT920">
        <v>1.085</v>
      </c>
      <c r="AU920">
        <v>6.766699</v>
      </c>
      <c r="AV920">
        <v>0.16026588</v>
      </c>
      <c r="AW920" t="s">
        <v>6313</v>
      </c>
      <c r="AX920">
        <v>1.0329999999999999</v>
      </c>
      <c r="AY920">
        <v>458896000</v>
      </c>
      <c r="AZ920">
        <v>20.677</v>
      </c>
      <c r="BA920">
        <v>8.4965720000000005</v>
      </c>
      <c r="BB920">
        <v>-1.5065717999999999</v>
      </c>
      <c r="BC920">
        <v>-0.17731525000000001</v>
      </c>
      <c r="BD920">
        <v>14.422318000000001</v>
      </c>
      <c r="BE920">
        <v>-7.4323186999999997</v>
      </c>
      <c r="BF920">
        <v>-0.51533454999999995</v>
      </c>
      <c r="BG920">
        <v>3207682816</v>
      </c>
      <c r="BH920">
        <v>0.33805677000000001</v>
      </c>
      <c r="BI920">
        <v>15</v>
      </c>
      <c r="BJ920">
        <v>0</v>
      </c>
      <c r="BK920" t="b">
        <v>0</v>
      </c>
      <c r="BL920">
        <v>2</v>
      </c>
      <c r="BM920">
        <v>809357400000</v>
      </c>
      <c r="BN920" t="s">
        <v>3514</v>
      </c>
    </row>
    <row r="921" spans="1:66" x14ac:dyDescent="0.2">
      <c r="A921" t="s">
        <v>3515</v>
      </c>
      <c r="C921" t="s">
        <v>142</v>
      </c>
      <c r="D921" t="s">
        <v>143</v>
      </c>
      <c r="E921" t="s">
        <v>162</v>
      </c>
      <c r="F921" t="b">
        <v>1</v>
      </c>
      <c r="G921" t="s">
        <v>48</v>
      </c>
      <c r="H921" t="s">
        <v>145</v>
      </c>
      <c r="I921" t="s">
        <v>4518</v>
      </c>
      <c r="J921" t="s">
        <v>4518</v>
      </c>
      <c r="K921" t="s">
        <v>4519</v>
      </c>
      <c r="L921" t="s">
        <v>146</v>
      </c>
      <c r="M921" t="s">
        <v>147</v>
      </c>
      <c r="N921">
        <v>-14400000</v>
      </c>
      <c r="O921" t="s">
        <v>148</v>
      </c>
      <c r="P921" t="b">
        <v>0</v>
      </c>
      <c r="Q921">
        <v>0.80999756000000001</v>
      </c>
      <c r="R921">
        <v>0.55781113999999998</v>
      </c>
      <c r="S921">
        <v>1589486402</v>
      </c>
      <c r="T921">
        <v>146.02000000000001</v>
      </c>
      <c r="U921">
        <v>146.19</v>
      </c>
      <c r="V921" t="s">
        <v>4520</v>
      </c>
      <c r="W921">
        <v>139.69999999999999</v>
      </c>
      <c r="X921">
        <v>438448</v>
      </c>
      <c r="Y921">
        <v>145.21</v>
      </c>
      <c r="Z921">
        <v>0</v>
      </c>
      <c r="AA921">
        <v>0</v>
      </c>
      <c r="AB921">
        <v>10</v>
      </c>
      <c r="AC921">
        <v>9</v>
      </c>
      <c r="AD921" t="s">
        <v>149</v>
      </c>
      <c r="AE921" t="s">
        <v>48</v>
      </c>
      <c r="AF921">
        <v>143.21</v>
      </c>
      <c r="AG921">
        <v>530372</v>
      </c>
      <c r="AH921">
        <v>659987</v>
      </c>
      <c r="AI921">
        <v>47.980003000000004</v>
      </c>
      <c r="AJ921">
        <v>0.4893921</v>
      </c>
      <c r="AK921" t="s">
        <v>4521</v>
      </c>
      <c r="AL921">
        <v>-20.470001</v>
      </c>
      <c r="AM921">
        <v>-0.12295033</v>
      </c>
      <c r="AN921">
        <v>98.04</v>
      </c>
      <c r="AO921">
        <v>166.49</v>
      </c>
      <c r="AP921">
        <v>1356652800</v>
      </c>
      <c r="AQ921">
        <v>1588680012</v>
      </c>
      <c r="AR921">
        <v>1595953800</v>
      </c>
      <c r="AS921">
        <v>1596472200</v>
      </c>
      <c r="AU921">
        <v>48.511629999999997</v>
      </c>
      <c r="AW921" t="s">
        <v>6313</v>
      </c>
      <c r="AX921">
        <v>3.01</v>
      </c>
      <c r="AY921">
        <v>53027600</v>
      </c>
      <c r="AZ921">
        <v>44.329000000000001</v>
      </c>
      <c r="BA921">
        <v>123.82486</v>
      </c>
      <c r="BB921">
        <v>22.195145</v>
      </c>
      <c r="BC921">
        <v>0.17924628000000001</v>
      </c>
      <c r="BD921">
        <v>133.20522</v>
      </c>
      <c r="BE921">
        <v>12.814788999999999</v>
      </c>
      <c r="BF921">
        <v>9.6203360000000002E-2</v>
      </c>
      <c r="BG921">
        <v>7743090176</v>
      </c>
      <c r="BH921">
        <v>3.2940062999999999</v>
      </c>
      <c r="BI921">
        <v>15</v>
      </c>
      <c r="BJ921">
        <v>0</v>
      </c>
      <c r="BK921" t="b">
        <v>0</v>
      </c>
      <c r="BL921">
        <v>2</v>
      </c>
      <c r="BM921">
        <v>1166020200000</v>
      </c>
      <c r="BN921" t="s">
        <v>3515</v>
      </c>
    </row>
    <row r="922" spans="1:66" x14ac:dyDescent="0.2">
      <c r="A922" t="s">
        <v>3516</v>
      </c>
      <c r="C922" t="s">
        <v>142</v>
      </c>
      <c r="D922" t="s">
        <v>143</v>
      </c>
      <c r="E922" t="s">
        <v>162</v>
      </c>
      <c r="F922" t="b">
        <v>1</v>
      </c>
      <c r="G922" t="s">
        <v>48</v>
      </c>
      <c r="H922" t="s">
        <v>163</v>
      </c>
      <c r="I922" t="s">
        <v>4522</v>
      </c>
      <c r="J922" t="s">
        <v>4523</v>
      </c>
      <c r="K922" t="s">
        <v>4524</v>
      </c>
      <c r="L922" t="s">
        <v>146</v>
      </c>
      <c r="M922" t="s">
        <v>147</v>
      </c>
      <c r="N922">
        <v>-14400000</v>
      </c>
      <c r="O922" t="s">
        <v>148</v>
      </c>
      <c r="P922" t="b">
        <v>0</v>
      </c>
      <c r="Q922">
        <v>-0.1000061</v>
      </c>
      <c r="R922">
        <v>-7.5493395000000005E-2</v>
      </c>
      <c r="S922">
        <v>1589486401</v>
      </c>
      <c r="T922">
        <v>132.37</v>
      </c>
      <c r="U922">
        <v>132.97</v>
      </c>
      <c r="V922" t="s">
        <v>4525</v>
      </c>
      <c r="W922">
        <v>128.52000000000001</v>
      </c>
      <c r="X922">
        <v>1047529</v>
      </c>
      <c r="Y922">
        <v>132.47</v>
      </c>
      <c r="Z922">
        <v>131.61000000000001</v>
      </c>
      <c r="AA922">
        <v>148.29</v>
      </c>
      <c r="AB922">
        <v>8</v>
      </c>
      <c r="AC922">
        <v>8</v>
      </c>
      <c r="AD922" t="s">
        <v>164</v>
      </c>
      <c r="AE922" t="s">
        <v>48</v>
      </c>
      <c r="AF922">
        <v>130.59</v>
      </c>
      <c r="AG922">
        <v>1954658</v>
      </c>
      <c r="AH922">
        <v>886550</v>
      </c>
      <c r="AI922">
        <v>50.579993999999999</v>
      </c>
      <c r="AJ922">
        <v>0.61841290000000004</v>
      </c>
      <c r="AK922" t="s">
        <v>4526</v>
      </c>
      <c r="AL922">
        <v>-36.770004</v>
      </c>
      <c r="AM922">
        <v>-0.2173939</v>
      </c>
      <c r="AN922">
        <v>81.790000000000006</v>
      </c>
      <c r="AO922">
        <v>169.14</v>
      </c>
      <c r="AQ922">
        <v>1588071600</v>
      </c>
      <c r="AR922">
        <v>1595435400</v>
      </c>
      <c r="AS922">
        <v>1595867400</v>
      </c>
      <c r="AU922">
        <v>121.77552</v>
      </c>
      <c r="AW922" t="s">
        <v>6313</v>
      </c>
      <c r="AX922">
        <v>1.087</v>
      </c>
      <c r="AY922">
        <v>190964000</v>
      </c>
      <c r="AZ922">
        <v>29.015999999999998</v>
      </c>
      <c r="BA922">
        <v>125.92</v>
      </c>
      <c r="BB922">
        <v>6.4499969999999998</v>
      </c>
      <c r="BC922">
        <v>5.1222976000000003E-2</v>
      </c>
      <c r="BD922">
        <v>140.64877000000001</v>
      </c>
      <c r="BE922">
        <v>-8.2787780000000009</v>
      </c>
      <c r="BF922">
        <v>-5.8861360000000001E-2</v>
      </c>
      <c r="BG922">
        <v>25277902848</v>
      </c>
      <c r="BH922">
        <v>4.5619655000000003</v>
      </c>
      <c r="BI922">
        <v>15</v>
      </c>
      <c r="BJ922">
        <v>0</v>
      </c>
      <c r="BK922" t="b">
        <v>0</v>
      </c>
      <c r="BL922">
        <v>2</v>
      </c>
      <c r="BM922">
        <v>1368106200000</v>
      </c>
      <c r="BN922" t="s">
        <v>3516</v>
      </c>
    </row>
    <row r="923" spans="1:66" x14ac:dyDescent="0.2">
      <c r="A923" t="s">
        <v>3517</v>
      </c>
      <c r="C923" t="s">
        <v>142</v>
      </c>
      <c r="D923" t="s">
        <v>143</v>
      </c>
      <c r="E923" t="s">
        <v>162</v>
      </c>
      <c r="F923" t="b">
        <v>1</v>
      </c>
      <c r="G923" t="s">
        <v>48</v>
      </c>
      <c r="H923" t="s">
        <v>163</v>
      </c>
      <c r="I923" t="s">
        <v>4527</v>
      </c>
      <c r="J923" t="s">
        <v>4528</v>
      </c>
      <c r="K923" t="s">
        <v>4529</v>
      </c>
      <c r="L923" t="s">
        <v>146</v>
      </c>
      <c r="M923" t="s">
        <v>147</v>
      </c>
      <c r="N923">
        <v>-14400000</v>
      </c>
      <c r="O923" t="s">
        <v>148</v>
      </c>
      <c r="P923" t="b">
        <v>0</v>
      </c>
      <c r="Q923">
        <v>-0.1800003</v>
      </c>
      <c r="R923">
        <v>-0.78878313</v>
      </c>
      <c r="S923">
        <v>1589486401</v>
      </c>
      <c r="T923">
        <v>22.64</v>
      </c>
      <c r="U923">
        <v>22.67</v>
      </c>
      <c r="V923" t="s">
        <v>4530</v>
      </c>
      <c r="W923">
        <v>21.54</v>
      </c>
      <c r="X923">
        <v>3305166</v>
      </c>
      <c r="Y923">
        <v>22.82</v>
      </c>
      <c r="Z923">
        <v>0</v>
      </c>
      <c r="AA923">
        <v>24.42</v>
      </c>
      <c r="AB923">
        <v>9</v>
      </c>
      <c r="AC923">
        <v>9</v>
      </c>
      <c r="AD923" t="s">
        <v>164</v>
      </c>
      <c r="AE923" t="s">
        <v>48</v>
      </c>
      <c r="AF923">
        <v>22.03</v>
      </c>
      <c r="AG923">
        <v>3976850</v>
      </c>
      <c r="AH923">
        <v>4099112</v>
      </c>
      <c r="AI923">
        <v>1.6399994</v>
      </c>
      <c r="AJ923">
        <v>7.8095209999999998E-2</v>
      </c>
      <c r="AK923" t="s">
        <v>4531</v>
      </c>
      <c r="AL923">
        <v>-11.850002</v>
      </c>
      <c r="AM923">
        <v>-0.34357789999999999</v>
      </c>
      <c r="AN923">
        <v>21</v>
      </c>
      <c r="AO923">
        <v>34.49</v>
      </c>
      <c r="AP923">
        <v>1593648000</v>
      </c>
      <c r="AQ923">
        <v>1588845611</v>
      </c>
      <c r="AR923">
        <v>1596103200</v>
      </c>
      <c r="AS923">
        <v>1596463200</v>
      </c>
      <c r="AT923">
        <v>2.4590000000000001</v>
      </c>
      <c r="AU923">
        <v>21.561904999999999</v>
      </c>
      <c r="AV923">
        <v>0.10775636</v>
      </c>
      <c r="AW923" t="s">
        <v>6313</v>
      </c>
      <c r="AX923">
        <v>1.05</v>
      </c>
      <c r="AY923">
        <v>287883008</v>
      </c>
      <c r="AZ923">
        <v>3.903</v>
      </c>
      <c r="BA923">
        <v>24.141714</v>
      </c>
      <c r="BB923">
        <v>-1.5017147</v>
      </c>
      <c r="BC923">
        <v>-6.2204145000000002E-2</v>
      </c>
      <c r="BD923">
        <v>29.688839999999999</v>
      </c>
      <c r="BE923">
        <v>-7.0488415</v>
      </c>
      <c r="BF923">
        <v>-0.23742394</v>
      </c>
      <c r="BG923">
        <v>6517670912</v>
      </c>
      <c r="BH923">
        <v>5.8006659999999997</v>
      </c>
      <c r="BI923">
        <v>15</v>
      </c>
      <c r="BJ923">
        <v>0</v>
      </c>
      <c r="BK923" t="b">
        <v>0</v>
      </c>
      <c r="BL923">
        <v>2</v>
      </c>
      <c r="BM923">
        <v>823185000000</v>
      </c>
      <c r="BN923" t="s">
        <v>3517</v>
      </c>
    </row>
    <row r="924" spans="1:66" x14ac:dyDescent="0.2">
      <c r="A924" t="s">
        <v>3518</v>
      </c>
      <c r="C924" t="s">
        <v>142</v>
      </c>
      <c r="D924" t="s">
        <v>143</v>
      </c>
      <c r="E924" t="s">
        <v>162</v>
      </c>
      <c r="F924" t="b">
        <v>1</v>
      </c>
      <c r="G924" t="s">
        <v>48</v>
      </c>
      <c r="H924" t="s">
        <v>145</v>
      </c>
      <c r="I924" t="s">
        <v>4532</v>
      </c>
      <c r="J924" t="s">
        <v>4533</v>
      </c>
      <c r="K924" t="s">
        <v>4534</v>
      </c>
      <c r="L924" t="s">
        <v>146</v>
      </c>
      <c r="M924" t="s">
        <v>147</v>
      </c>
      <c r="N924">
        <v>-14400000</v>
      </c>
      <c r="O924" t="s">
        <v>148</v>
      </c>
      <c r="P924" t="b">
        <v>0</v>
      </c>
      <c r="Q924">
        <v>0.72000120000000001</v>
      </c>
      <c r="R924">
        <v>0.73492009999999997</v>
      </c>
      <c r="S924">
        <v>1589486402</v>
      </c>
      <c r="T924">
        <v>98.69</v>
      </c>
      <c r="U924">
        <v>98.75</v>
      </c>
      <c r="V924" t="s">
        <v>6612</v>
      </c>
      <c r="W924">
        <v>95.3</v>
      </c>
      <c r="X924">
        <v>657904</v>
      </c>
      <c r="Y924">
        <v>97.97</v>
      </c>
      <c r="Z924">
        <v>0</v>
      </c>
      <c r="AA924">
        <v>100.46</v>
      </c>
      <c r="AB924">
        <v>11</v>
      </c>
      <c r="AC924">
        <v>8</v>
      </c>
      <c r="AD924" t="s">
        <v>149</v>
      </c>
      <c r="AE924" t="s">
        <v>48</v>
      </c>
      <c r="AF924">
        <v>99.91</v>
      </c>
      <c r="AG924">
        <v>942546</v>
      </c>
      <c r="AH924">
        <v>564075</v>
      </c>
      <c r="AI924">
        <v>23.400002000000001</v>
      </c>
      <c r="AJ924">
        <v>0.31079825999999999</v>
      </c>
      <c r="AK924" t="s">
        <v>4535</v>
      </c>
      <c r="AL924">
        <v>-23.599997999999999</v>
      </c>
      <c r="AM924">
        <v>-0.19298388</v>
      </c>
      <c r="AN924">
        <v>75.290000000000006</v>
      </c>
      <c r="AO924">
        <v>122.29</v>
      </c>
      <c r="AP924">
        <v>1590105600</v>
      </c>
      <c r="AQ924">
        <v>1586894700</v>
      </c>
      <c r="AR924">
        <v>1594652340</v>
      </c>
      <c r="AS924">
        <v>1595001600</v>
      </c>
      <c r="AT924">
        <v>1.05</v>
      </c>
      <c r="AU924">
        <v>21.164486</v>
      </c>
      <c r="AV924">
        <v>1.0717566E-2</v>
      </c>
      <c r="AW924" t="s">
        <v>6313</v>
      </c>
      <c r="AX924">
        <v>4.6630000000000003</v>
      </c>
      <c r="AY924">
        <v>105461000</v>
      </c>
      <c r="AZ924">
        <v>21.641999999999999</v>
      </c>
      <c r="BA924">
        <v>98.988</v>
      </c>
      <c r="BB924">
        <v>-0.29799651999999999</v>
      </c>
      <c r="BC924">
        <v>-3.0104308E-3</v>
      </c>
      <c r="BD924">
        <v>107.06645</v>
      </c>
      <c r="BE924">
        <v>-8.3764500000000002</v>
      </c>
      <c r="BF924">
        <v>-7.8235983999999995E-2</v>
      </c>
      <c r="BG924">
        <v>10407946240</v>
      </c>
      <c r="BH924">
        <v>4.5601149999999997</v>
      </c>
      <c r="BI924">
        <v>15</v>
      </c>
      <c r="BJ924">
        <v>0</v>
      </c>
      <c r="BK924" t="b">
        <v>0</v>
      </c>
      <c r="BL924">
        <v>2</v>
      </c>
      <c r="BM924">
        <v>438359400000</v>
      </c>
      <c r="BN924" t="s">
        <v>3518</v>
      </c>
    </row>
    <row r="925" spans="1:66" x14ac:dyDescent="0.2">
      <c r="A925" t="s">
        <v>3519</v>
      </c>
      <c r="C925" t="s">
        <v>142</v>
      </c>
      <c r="D925" t="s">
        <v>143</v>
      </c>
      <c r="E925" t="s">
        <v>162</v>
      </c>
      <c r="F925" t="b">
        <v>1</v>
      </c>
      <c r="G925" t="s">
        <v>48</v>
      </c>
      <c r="H925" t="s">
        <v>163</v>
      </c>
      <c r="I925" t="s">
        <v>4536</v>
      </c>
      <c r="J925" t="s">
        <v>4536</v>
      </c>
      <c r="K925" t="s">
        <v>4537</v>
      </c>
      <c r="L925" t="s">
        <v>146</v>
      </c>
      <c r="M925" t="s">
        <v>147</v>
      </c>
      <c r="N925">
        <v>-14400000</v>
      </c>
      <c r="O925" t="s">
        <v>148</v>
      </c>
      <c r="P925" t="b">
        <v>0</v>
      </c>
      <c r="Q925">
        <v>0.82</v>
      </c>
      <c r="R925">
        <v>0.96447899999999998</v>
      </c>
      <c r="S925">
        <v>1575925397</v>
      </c>
      <c r="T925">
        <v>85.84</v>
      </c>
      <c r="U925">
        <v>85.85</v>
      </c>
      <c r="V925" t="s">
        <v>4538</v>
      </c>
      <c r="W925">
        <v>84.65</v>
      </c>
      <c r="X925">
        <v>768063</v>
      </c>
      <c r="Y925">
        <v>85.02</v>
      </c>
      <c r="Z925">
        <v>0</v>
      </c>
      <c r="AA925">
        <v>0</v>
      </c>
      <c r="AB925">
        <v>9</v>
      </c>
      <c r="AC925">
        <v>8</v>
      </c>
      <c r="AD925" t="s">
        <v>164</v>
      </c>
      <c r="AE925" t="s">
        <v>48</v>
      </c>
      <c r="AF925">
        <v>84.79</v>
      </c>
      <c r="AG925">
        <v>1619503</v>
      </c>
      <c r="AH925">
        <v>1619503</v>
      </c>
      <c r="AI925">
        <v>12.759994499999999</v>
      </c>
      <c r="AJ925">
        <v>0.17460308999999999</v>
      </c>
      <c r="AK925" t="s">
        <v>4539</v>
      </c>
      <c r="AL925">
        <v>-12.240005500000001</v>
      </c>
      <c r="AM925">
        <v>-0.12479614</v>
      </c>
      <c r="AN925">
        <v>73.08</v>
      </c>
      <c r="AO925">
        <v>98.08</v>
      </c>
      <c r="AP925">
        <v>1572566400</v>
      </c>
      <c r="AQ925">
        <v>1574643606</v>
      </c>
      <c r="AR925">
        <v>1580823000</v>
      </c>
      <c r="AS925">
        <v>1581341400</v>
      </c>
      <c r="AT925">
        <v>0.66</v>
      </c>
      <c r="AU925">
        <v>14.092923000000001</v>
      </c>
      <c r="AV925">
        <v>7.7628799999999998E-3</v>
      </c>
      <c r="AW925" t="s">
        <v>6313</v>
      </c>
      <c r="AX925">
        <v>6.0910000000000002</v>
      </c>
      <c r="AY925">
        <v>133249000</v>
      </c>
      <c r="AZ925">
        <v>43.006999999999998</v>
      </c>
      <c r="BA925">
        <v>90.03</v>
      </c>
      <c r="BB925">
        <v>-4.1900024</v>
      </c>
      <c r="BC925">
        <v>-4.6540070000000003E-2</v>
      </c>
      <c r="BD925">
        <v>92.328530000000001</v>
      </c>
      <c r="BE925">
        <v>-6.4885330000000003</v>
      </c>
      <c r="BF925">
        <v>-7.0276580000000005E-2</v>
      </c>
      <c r="BG925">
        <v>11438093312</v>
      </c>
      <c r="BH925">
        <v>1.995954</v>
      </c>
      <c r="BI925">
        <v>15</v>
      </c>
      <c r="BJ925">
        <v>0</v>
      </c>
      <c r="BK925" t="b">
        <v>0</v>
      </c>
      <c r="BL925">
        <v>2</v>
      </c>
      <c r="BM925">
        <v>322151400000</v>
      </c>
      <c r="BN925" t="s">
        <v>3519</v>
      </c>
    </row>
    <row r="926" spans="1:66" x14ac:dyDescent="0.2">
      <c r="A926" t="s">
        <v>3520</v>
      </c>
      <c r="C926" t="s">
        <v>142</v>
      </c>
      <c r="D926" t="s">
        <v>143</v>
      </c>
      <c r="E926" t="s">
        <v>162</v>
      </c>
      <c r="F926" t="b">
        <v>1</v>
      </c>
      <c r="G926" t="s">
        <v>48</v>
      </c>
      <c r="H926" t="s">
        <v>163</v>
      </c>
      <c r="I926" t="s">
        <v>4540</v>
      </c>
      <c r="J926" t="s">
        <v>4541</v>
      </c>
      <c r="K926" t="s">
        <v>4542</v>
      </c>
      <c r="L926" t="s">
        <v>146</v>
      </c>
      <c r="M926" t="s">
        <v>147</v>
      </c>
      <c r="N926">
        <v>-14400000</v>
      </c>
      <c r="O926" t="s">
        <v>148</v>
      </c>
      <c r="P926" t="b">
        <v>0</v>
      </c>
      <c r="Q926">
        <v>-3.2399979000000001</v>
      </c>
      <c r="R926">
        <v>-2.7619112000000001</v>
      </c>
      <c r="S926">
        <v>1589486401</v>
      </c>
      <c r="T926">
        <v>114.07</v>
      </c>
      <c r="U926">
        <v>118.27</v>
      </c>
      <c r="V926" t="s">
        <v>4543</v>
      </c>
      <c r="W926">
        <v>113.17</v>
      </c>
      <c r="X926">
        <v>1088819</v>
      </c>
      <c r="Y926">
        <v>117.31</v>
      </c>
      <c r="Z926">
        <v>113.22</v>
      </c>
      <c r="AA926">
        <v>0</v>
      </c>
      <c r="AB926">
        <v>8</v>
      </c>
      <c r="AC926">
        <v>10</v>
      </c>
      <c r="AD926" t="s">
        <v>164</v>
      </c>
      <c r="AE926" t="s">
        <v>48</v>
      </c>
      <c r="AF926">
        <v>117.53</v>
      </c>
      <c r="AG926">
        <v>1247469</v>
      </c>
      <c r="AH926">
        <v>937100</v>
      </c>
      <c r="AI926">
        <v>22.190002</v>
      </c>
      <c r="AJ926">
        <v>0.24151069999999999</v>
      </c>
      <c r="AK926" t="s">
        <v>4544</v>
      </c>
      <c r="AL926">
        <v>-14.359992999999999</v>
      </c>
      <c r="AM926">
        <v>-0.11181183</v>
      </c>
      <c r="AN926">
        <v>91.88</v>
      </c>
      <c r="AO926">
        <v>128.43</v>
      </c>
      <c r="AP926">
        <v>1590969600</v>
      </c>
      <c r="AQ926">
        <v>1591268400</v>
      </c>
      <c r="AR926">
        <v>1591268400</v>
      </c>
      <c r="AS926">
        <v>1591268400</v>
      </c>
      <c r="AT926">
        <v>3.49</v>
      </c>
      <c r="AU926">
        <v>20.8081</v>
      </c>
      <c r="AV926">
        <v>2.9750235E-2</v>
      </c>
      <c r="AW926" t="s">
        <v>6313</v>
      </c>
      <c r="AX926">
        <v>5.4820000000000002</v>
      </c>
      <c r="AY926">
        <v>114038000</v>
      </c>
      <c r="AZ926">
        <v>71.644000000000005</v>
      </c>
      <c r="BA926">
        <v>114.73829000000001</v>
      </c>
      <c r="BB926">
        <v>-0.66828920000000003</v>
      </c>
      <c r="BC926">
        <v>-5.8244652999999997E-3</v>
      </c>
      <c r="BD926">
        <v>108.33355</v>
      </c>
      <c r="BE926">
        <v>5.7364499999999996</v>
      </c>
      <c r="BF926">
        <v>5.2951742000000003E-2</v>
      </c>
      <c r="BG926">
        <v>13008314368</v>
      </c>
      <c r="BH926">
        <v>1.5921780999999999</v>
      </c>
      <c r="BI926">
        <v>15</v>
      </c>
      <c r="BJ926">
        <v>0</v>
      </c>
      <c r="BK926" t="b">
        <v>0</v>
      </c>
      <c r="BL926">
        <v>2</v>
      </c>
      <c r="BM926">
        <v>783613800000</v>
      </c>
      <c r="BN926" t="s">
        <v>3520</v>
      </c>
    </row>
    <row r="927" spans="1:66" x14ac:dyDescent="0.2">
      <c r="A927" t="s">
        <v>639</v>
      </c>
      <c r="C927" t="s">
        <v>142</v>
      </c>
      <c r="D927" t="s">
        <v>143</v>
      </c>
      <c r="E927" t="s">
        <v>162</v>
      </c>
      <c r="F927" t="b">
        <v>1</v>
      </c>
      <c r="G927" t="s">
        <v>48</v>
      </c>
      <c r="H927" t="s">
        <v>163</v>
      </c>
      <c r="I927" t="s">
        <v>840</v>
      </c>
      <c r="J927" t="s">
        <v>840</v>
      </c>
      <c r="K927" t="s">
        <v>841</v>
      </c>
      <c r="L927" t="s">
        <v>146</v>
      </c>
      <c r="M927" t="s">
        <v>147</v>
      </c>
      <c r="N927">
        <v>-14400000</v>
      </c>
      <c r="O927" t="s">
        <v>148</v>
      </c>
      <c r="P927" t="b">
        <v>0</v>
      </c>
      <c r="Q927">
        <v>0.50999450000000002</v>
      </c>
      <c r="R927">
        <v>0.34662850000000001</v>
      </c>
      <c r="S927">
        <v>1589486401</v>
      </c>
      <c r="T927">
        <v>147.63999999999999</v>
      </c>
      <c r="U927">
        <v>147.76</v>
      </c>
      <c r="V927" t="s">
        <v>3036</v>
      </c>
      <c r="W927">
        <v>144.25700000000001</v>
      </c>
      <c r="X927">
        <v>5301807</v>
      </c>
      <c r="Y927">
        <v>147.13</v>
      </c>
      <c r="Z927">
        <v>146.46</v>
      </c>
      <c r="AA927">
        <v>150</v>
      </c>
      <c r="AB927">
        <v>8</v>
      </c>
      <c r="AC927">
        <v>10</v>
      </c>
      <c r="AD927" t="s">
        <v>164</v>
      </c>
      <c r="AE927" t="s">
        <v>48</v>
      </c>
      <c r="AF927">
        <v>145.38999999999999</v>
      </c>
      <c r="AG927">
        <v>12045419</v>
      </c>
      <c r="AH927">
        <v>6225475</v>
      </c>
      <c r="AI927">
        <v>38.479996</v>
      </c>
      <c r="AJ927">
        <v>0.35251004000000002</v>
      </c>
      <c r="AK927" t="s">
        <v>842</v>
      </c>
      <c r="AL927">
        <v>-9.3600010000000005</v>
      </c>
      <c r="AM927">
        <v>-5.9617839999999998E-2</v>
      </c>
      <c r="AN927">
        <v>109.16</v>
      </c>
      <c r="AO927">
        <v>157</v>
      </c>
      <c r="AP927">
        <v>1591660800</v>
      </c>
      <c r="AQ927">
        <v>1594917000</v>
      </c>
      <c r="AR927">
        <v>1594917000</v>
      </c>
      <c r="AS927">
        <v>1594917000</v>
      </c>
      <c r="AT927">
        <v>3.8</v>
      </c>
      <c r="AU927">
        <v>23.039950000000001</v>
      </c>
      <c r="AV927">
        <v>2.58275E-2</v>
      </c>
      <c r="AW927" t="s">
        <v>6313</v>
      </c>
      <c r="AX927">
        <v>6.4080000000000004</v>
      </c>
      <c r="AY927">
        <v>2636349952</v>
      </c>
      <c r="AZ927">
        <v>23.285</v>
      </c>
      <c r="BA927">
        <v>144.54285999999999</v>
      </c>
      <c r="BB927">
        <v>3.0971375000000001</v>
      </c>
      <c r="BC927">
        <v>2.1427121E-2</v>
      </c>
      <c r="BD927">
        <v>141.55833000000001</v>
      </c>
      <c r="BE927">
        <v>6.0816650000000001</v>
      </c>
      <c r="BF927">
        <v>4.2962252999999999E-2</v>
      </c>
      <c r="BG927">
        <v>389230690304</v>
      </c>
      <c r="BH927">
        <v>6.3405630000000004</v>
      </c>
      <c r="BI927">
        <v>15</v>
      </c>
      <c r="BJ927">
        <v>0</v>
      </c>
      <c r="BK927" t="b">
        <v>0</v>
      </c>
      <c r="BL927">
        <v>2</v>
      </c>
      <c r="BM927">
        <v>-252322200000</v>
      </c>
      <c r="BN927" t="s">
        <v>639</v>
      </c>
    </row>
    <row r="928" spans="1:66" x14ac:dyDescent="0.2">
      <c r="A928" t="s">
        <v>3521</v>
      </c>
      <c r="C928" t="s">
        <v>142</v>
      </c>
      <c r="D928" t="s">
        <v>143</v>
      </c>
      <c r="E928" t="s">
        <v>162</v>
      </c>
      <c r="F928" t="b">
        <v>1</v>
      </c>
      <c r="G928" t="s">
        <v>48</v>
      </c>
      <c r="H928" t="s">
        <v>163</v>
      </c>
      <c r="I928" t="s">
        <v>4545</v>
      </c>
      <c r="J928" t="s">
        <v>4546</v>
      </c>
      <c r="K928" t="s">
        <v>4547</v>
      </c>
      <c r="L928" t="s">
        <v>146</v>
      </c>
      <c r="M928" t="s">
        <v>147</v>
      </c>
      <c r="N928">
        <v>-14400000</v>
      </c>
      <c r="O928" t="s">
        <v>148</v>
      </c>
      <c r="P928" t="b">
        <v>0</v>
      </c>
      <c r="Q928">
        <v>1.3700007999999999</v>
      </c>
      <c r="R928">
        <v>5.033067</v>
      </c>
      <c r="S928">
        <v>1589486401</v>
      </c>
      <c r="T928">
        <v>28.59</v>
      </c>
      <c r="U928">
        <v>28.66</v>
      </c>
      <c r="V928" t="s">
        <v>4548</v>
      </c>
      <c r="W928">
        <v>26.225000000000001</v>
      </c>
      <c r="X928">
        <v>4909738</v>
      </c>
      <c r="Y928">
        <v>27.22</v>
      </c>
      <c r="Z928">
        <v>28.59</v>
      </c>
      <c r="AA928">
        <v>28.9</v>
      </c>
      <c r="AB928">
        <v>14</v>
      </c>
      <c r="AC928">
        <v>8</v>
      </c>
      <c r="AD928" t="s">
        <v>164</v>
      </c>
      <c r="AE928" t="s">
        <v>48</v>
      </c>
      <c r="AF928">
        <v>27.26</v>
      </c>
      <c r="AG928">
        <v>7451217</v>
      </c>
      <c r="AH928">
        <v>5272825</v>
      </c>
      <c r="AI928">
        <v>5.8099995</v>
      </c>
      <c r="AJ928">
        <v>0.25504824999999998</v>
      </c>
      <c r="AK928" t="s">
        <v>4549</v>
      </c>
      <c r="AL928">
        <v>-16.23</v>
      </c>
      <c r="AM928">
        <v>-0.36211511000000002</v>
      </c>
      <c r="AN928">
        <v>22.78</v>
      </c>
      <c r="AO928">
        <v>44.82</v>
      </c>
      <c r="AP928">
        <v>1586476800</v>
      </c>
      <c r="AQ928">
        <v>1588327209</v>
      </c>
      <c r="AR928">
        <v>1596040200</v>
      </c>
      <c r="AS928">
        <v>1596472200</v>
      </c>
      <c r="AT928">
        <v>1.04</v>
      </c>
      <c r="AU928">
        <v>4.4120369999999998</v>
      </c>
      <c r="AV928">
        <v>3.8207199999999997E-2</v>
      </c>
      <c r="AW928" t="s">
        <v>6313</v>
      </c>
      <c r="AX928">
        <v>6.48</v>
      </c>
      <c r="AY928">
        <v>743862016</v>
      </c>
      <c r="AZ928">
        <v>24.311</v>
      </c>
      <c r="BA928">
        <v>28.228570000000001</v>
      </c>
      <c r="BB928">
        <v>0.36142920000000001</v>
      </c>
      <c r="BC928">
        <v>1.2803666E-2</v>
      </c>
      <c r="BD928">
        <v>36.882537999999997</v>
      </c>
      <c r="BE928">
        <v>-8.2925380000000004</v>
      </c>
      <c r="BF928">
        <v>-0.22483642000000001</v>
      </c>
      <c r="BG928">
        <v>21267015680</v>
      </c>
      <c r="BH928">
        <v>1.1760108</v>
      </c>
      <c r="BI928">
        <v>15</v>
      </c>
      <c r="BJ928">
        <v>0</v>
      </c>
      <c r="BK928" t="b">
        <v>0</v>
      </c>
      <c r="BL928">
        <v>2</v>
      </c>
      <c r="BM928">
        <v>559834200000</v>
      </c>
      <c r="BN928" t="s">
        <v>3521</v>
      </c>
    </row>
    <row r="929" spans="1:66" x14ac:dyDescent="0.2">
      <c r="A929" t="s">
        <v>54</v>
      </c>
      <c r="C929" t="s">
        <v>142</v>
      </c>
      <c r="D929" t="s">
        <v>143</v>
      </c>
      <c r="E929" t="s">
        <v>162</v>
      </c>
      <c r="F929" t="b">
        <v>1</v>
      </c>
      <c r="G929" t="s">
        <v>48</v>
      </c>
      <c r="H929" t="s">
        <v>163</v>
      </c>
      <c r="I929" t="s">
        <v>209</v>
      </c>
      <c r="J929" t="s">
        <v>315</v>
      </c>
      <c r="K929" t="s">
        <v>316</v>
      </c>
      <c r="L929" t="s">
        <v>146</v>
      </c>
      <c r="M929" t="s">
        <v>147</v>
      </c>
      <c r="N929">
        <v>-14400000</v>
      </c>
      <c r="O929" t="s">
        <v>148</v>
      </c>
      <c r="P929" t="b">
        <v>0</v>
      </c>
      <c r="Q929">
        <v>3.4899979000000001</v>
      </c>
      <c r="R929">
        <v>4.153276</v>
      </c>
      <c r="S929">
        <v>1589486401</v>
      </c>
      <c r="T929">
        <v>87.52</v>
      </c>
      <c r="U929">
        <v>88.11</v>
      </c>
      <c r="V929" t="s">
        <v>2996</v>
      </c>
      <c r="W929">
        <v>82.4</v>
      </c>
      <c r="X929">
        <v>31049342</v>
      </c>
      <c r="Y929">
        <v>84.03</v>
      </c>
      <c r="Z929">
        <v>88.1</v>
      </c>
      <c r="AA929">
        <v>88.5</v>
      </c>
      <c r="AB929">
        <v>8</v>
      </c>
      <c r="AC929">
        <v>9</v>
      </c>
      <c r="AD929" t="s">
        <v>164</v>
      </c>
      <c r="AE929" t="s">
        <v>48</v>
      </c>
      <c r="AF929">
        <v>82.72</v>
      </c>
      <c r="AG929">
        <v>26916274</v>
      </c>
      <c r="AH929">
        <v>25841937</v>
      </c>
      <c r="AI929">
        <v>10.609992999999999</v>
      </c>
      <c r="AJ929">
        <v>0.13795336</v>
      </c>
      <c r="AK929" t="s">
        <v>208</v>
      </c>
      <c r="AL929">
        <v>-53.580010000000001</v>
      </c>
      <c r="AM929">
        <v>-0.37973073000000002</v>
      </c>
      <c r="AN929">
        <v>76.91</v>
      </c>
      <c r="AO929">
        <v>141.1</v>
      </c>
      <c r="AP929">
        <v>1588204800</v>
      </c>
      <c r="AQ929">
        <v>1594744200</v>
      </c>
      <c r="AR929">
        <v>1594744200</v>
      </c>
      <c r="AS929">
        <v>1594744200</v>
      </c>
      <c r="AT929">
        <v>3.5</v>
      </c>
      <c r="AU929">
        <v>9.8359179999999995</v>
      </c>
      <c r="AV929">
        <v>4.1651792999999999E-2</v>
      </c>
      <c r="AW929" t="s">
        <v>6313</v>
      </c>
      <c r="AX929">
        <v>8.8979999999999997</v>
      </c>
      <c r="AY929">
        <v>3047020032</v>
      </c>
      <c r="AZ929">
        <v>75.878</v>
      </c>
      <c r="BA929">
        <v>91.62</v>
      </c>
      <c r="BB929">
        <v>-4.1000059999999996</v>
      </c>
      <c r="BC929">
        <v>-4.4750119999999997E-2</v>
      </c>
      <c r="BD929">
        <v>118.32239</v>
      </c>
      <c r="BE929">
        <v>-30.802391</v>
      </c>
      <c r="BF929">
        <v>-0.26032597000000002</v>
      </c>
      <c r="BG929">
        <v>266675175424</v>
      </c>
      <c r="BH929">
        <v>1.1534305</v>
      </c>
      <c r="BI929">
        <v>15</v>
      </c>
      <c r="BJ929">
        <v>0</v>
      </c>
      <c r="BK929" t="b">
        <v>0</v>
      </c>
      <c r="BL929">
        <v>2</v>
      </c>
      <c r="BM929">
        <v>322151400000</v>
      </c>
      <c r="BN929" t="s">
        <v>54</v>
      </c>
    </row>
    <row r="930" spans="1:66" x14ac:dyDescent="0.2">
      <c r="A930" t="s">
        <v>3522</v>
      </c>
      <c r="C930" t="s">
        <v>142</v>
      </c>
      <c r="D930" t="s">
        <v>143</v>
      </c>
      <c r="E930" t="s">
        <v>162</v>
      </c>
      <c r="F930" t="b">
        <v>1</v>
      </c>
      <c r="G930" t="s">
        <v>48</v>
      </c>
      <c r="H930" t="s">
        <v>163</v>
      </c>
      <c r="I930" t="s">
        <v>4550</v>
      </c>
      <c r="J930" t="s">
        <v>4550</v>
      </c>
      <c r="K930" t="s">
        <v>4551</v>
      </c>
      <c r="L930" t="s">
        <v>146</v>
      </c>
      <c r="M930" t="s">
        <v>147</v>
      </c>
      <c r="N930">
        <v>-14400000</v>
      </c>
      <c r="O930" t="s">
        <v>148</v>
      </c>
      <c r="P930" t="b">
        <v>0</v>
      </c>
      <c r="Q930">
        <v>0.10000038</v>
      </c>
      <c r="R930">
        <v>0.43821377</v>
      </c>
      <c r="S930">
        <v>1589486401</v>
      </c>
      <c r="T930">
        <v>22.92</v>
      </c>
      <c r="U930">
        <v>23.15</v>
      </c>
      <c r="V930" t="s">
        <v>4552</v>
      </c>
      <c r="W930">
        <v>22.59</v>
      </c>
      <c r="X930">
        <v>3004658</v>
      </c>
      <c r="Y930">
        <v>22.82</v>
      </c>
      <c r="Z930">
        <v>22.6</v>
      </c>
      <c r="AA930">
        <v>23.44</v>
      </c>
      <c r="AB930">
        <v>11</v>
      </c>
      <c r="AC930">
        <v>8</v>
      </c>
      <c r="AD930" t="s">
        <v>164</v>
      </c>
      <c r="AE930" t="s">
        <v>48</v>
      </c>
      <c r="AF930">
        <v>22.62</v>
      </c>
      <c r="AG930">
        <v>4564630</v>
      </c>
      <c r="AH930">
        <v>4347437</v>
      </c>
      <c r="AI930">
        <v>7.7200002999999997</v>
      </c>
      <c r="AJ930">
        <v>0.50789474999999995</v>
      </c>
      <c r="AK930" t="s">
        <v>4553</v>
      </c>
      <c r="AL930">
        <v>-4.6499996000000001</v>
      </c>
      <c r="AM930">
        <v>-0.16866158000000001</v>
      </c>
      <c r="AN930">
        <v>15.2</v>
      </c>
      <c r="AO930">
        <v>27.57</v>
      </c>
      <c r="AP930">
        <v>1592784000</v>
      </c>
      <c r="AQ930">
        <v>1588104910</v>
      </c>
      <c r="AR930">
        <v>1595516340</v>
      </c>
      <c r="AS930">
        <v>1595865600</v>
      </c>
      <c r="AT930">
        <v>0.77</v>
      </c>
      <c r="AU930">
        <v>23.653251999999998</v>
      </c>
      <c r="AV930">
        <v>3.3742330000000001E-2</v>
      </c>
      <c r="AW930" t="s">
        <v>6313</v>
      </c>
      <c r="AX930">
        <v>0.96899999999999997</v>
      </c>
      <c r="AY930">
        <v>331352000</v>
      </c>
      <c r="AZ930">
        <v>13.265000000000001</v>
      </c>
      <c r="BA930">
        <v>22.058857</v>
      </c>
      <c r="BB930">
        <v>0.86114310000000005</v>
      </c>
      <c r="BC930">
        <v>3.9038427000000001E-2</v>
      </c>
      <c r="BD930">
        <v>23.221304</v>
      </c>
      <c r="BE930">
        <v>-0.30130385999999998</v>
      </c>
      <c r="BF930">
        <v>-1.297532E-2</v>
      </c>
      <c r="BG930">
        <v>7594587648</v>
      </c>
      <c r="BH930">
        <v>1.7278552</v>
      </c>
      <c r="BI930">
        <v>15</v>
      </c>
      <c r="BJ930">
        <v>0</v>
      </c>
      <c r="BK930" t="b">
        <v>0</v>
      </c>
      <c r="BL930">
        <v>2</v>
      </c>
      <c r="BM930">
        <v>930317400000</v>
      </c>
      <c r="BN930" t="s">
        <v>3522</v>
      </c>
    </row>
    <row r="931" spans="1:66" x14ac:dyDescent="0.2">
      <c r="A931" t="s">
        <v>3523</v>
      </c>
      <c r="C931" t="s">
        <v>142</v>
      </c>
      <c r="D931" t="s">
        <v>143</v>
      </c>
      <c r="E931" t="s">
        <v>162</v>
      </c>
      <c r="F931" t="b">
        <v>1</v>
      </c>
      <c r="G931" t="s">
        <v>48</v>
      </c>
      <c r="H931" t="s">
        <v>163</v>
      </c>
      <c r="I931" t="s">
        <v>4554</v>
      </c>
      <c r="J931" t="s">
        <v>4554</v>
      </c>
      <c r="K931" t="s">
        <v>4555</v>
      </c>
      <c r="L931" t="s">
        <v>146</v>
      </c>
      <c r="M931" t="s">
        <v>147</v>
      </c>
      <c r="N931">
        <v>-14400000</v>
      </c>
      <c r="O931" t="s">
        <v>148</v>
      </c>
      <c r="P931" t="b">
        <v>0</v>
      </c>
      <c r="Q931">
        <v>-0.83999634000000001</v>
      </c>
      <c r="R931">
        <v>-0.62245004999999998</v>
      </c>
      <c r="S931">
        <v>1589486401</v>
      </c>
      <c r="T931">
        <v>134.11000000000001</v>
      </c>
      <c r="U931">
        <v>134.21</v>
      </c>
      <c r="V931" t="s">
        <v>4556</v>
      </c>
      <c r="W931">
        <v>128.80000000000001</v>
      </c>
      <c r="X931">
        <v>920087</v>
      </c>
      <c r="Y931">
        <v>134.94999999999999</v>
      </c>
      <c r="Z931">
        <v>0</v>
      </c>
      <c r="AA931">
        <v>132.96</v>
      </c>
      <c r="AB931">
        <v>10</v>
      </c>
      <c r="AC931">
        <v>9</v>
      </c>
      <c r="AD931" t="s">
        <v>164</v>
      </c>
      <c r="AE931" t="s">
        <v>48</v>
      </c>
      <c r="AF931">
        <v>132.88</v>
      </c>
      <c r="AG931">
        <v>1553695</v>
      </c>
      <c r="AH931">
        <v>1229575</v>
      </c>
      <c r="AI931">
        <v>41.25</v>
      </c>
      <c r="AJ931">
        <v>0.44421709999999998</v>
      </c>
      <c r="AK931" t="s">
        <v>4557</v>
      </c>
      <c r="AL931">
        <v>-44.479996</v>
      </c>
      <c r="AM931">
        <v>-0.24906207999999999</v>
      </c>
      <c r="AN931">
        <v>92.86</v>
      </c>
      <c r="AO931">
        <v>178.59</v>
      </c>
      <c r="AP931">
        <v>1586304000</v>
      </c>
      <c r="AQ931">
        <v>1587124800</v>
      </c>
      <c r="AR931">
        <v>1595003400</v>
      </c>
      <c r="AS931">
        <v>1595349000</v>
      </c>
      <c r="AT931">
        <v>1.52</v>
      </c>
      <c r="AU931">
        <v>22.494129999999998</v>
      </c>
      <c r="AV931">
        <v>1.1263431000000001E-2</v>
      </c>
      <c r="AW931" t="s">
        <v>6313</v>
      </c>
      <c r="AX931">
        <v>5.9619999999999997</v>
      </c>
      <c r="AY931">
        <v>95020200</v>
      </c>
      <c r="AZ931">
        <v>46.651000000000003</v>
      </c>
      <c r="BA931">
        <v>131.696</v>
      </c>
      <c r="BB931">
        <v>2.4140014999999999</v>
      </c>
      <c r="BC931">
        <v>1.8330104999999999E-2</v>
      </c>
      <c r="BD931">
        <v>147.65964</v>
      </c>
      <c r="BE931">
        <v>-13.549637000000001</v>
      </c>
      <c r="BF931">
        <v>-9.1762629999999998E-2</v>
      </c>
      <c r="BG931">
        <v>12743158784</v>
      </c>
      <c r="BH931">
        <v>2.8747509</v>
      </c>
      <c r="BI931">
        <v>15</v>
      </c>
      <c r="BJ931">
        <v>0</v>
      </c>
      <c r="BK931" t="b">
        <v>0</v>
      </c>
      <c r="BL931">
        <v>2</v>
      </c>
      <c r="BM931">
        <v>322151400000</v>
      </c>
      <c r="BN931" t="s">
        <v>3523</v>
      </c>
    </row>
    <row r="932" spans="1:66" x14ac:dyDescent="0.2">
      <c r="A932" t="s">
        <v>3524</v>
      </c>
      <c r="C932" t="s">
        <v>142</v>
      </c>
      <c r="D932" t="s">
        <v>143</v>
      </c>
      <c r="E932" t="s">
        <v>162</v>
      </c>
      <c r="F932" t="b">
        <v>1</v>
      </c>
      <c r="G932" t="s">
        <v>48</v>
      </c>
      <c r="H932" t="s">
        <v>163</v>
      </c>
      <c r="I932" t="s">
        <v>4558</v>
      </c>
      <c r="J932" t="s">
        <v>4558</v>
      </c>
      <c r="K932" t="s">
        <v>4559</v>
      </c>
      <c r="L932" t="s">
        <v>146</v>
      </c>
      <c r="M932" t="s">
        <v>147</v>
      </c>
      <c r="N932">
        <v>-14400000</v>
      </c>
      <c r="O932" t="s">
        <v>148</v>
      </c>
      <c r="P932" t="b">
        <v>0</v>
      </c>
      <c r="Q932">
        <v>-0.51999664000000001</v>
      </c>
      <c r="R932">
        <v>-0.81034229999999996</v>
      </c>
      <c r="S932">
        <v>1589486401</v>
      </c>
      <c r="T932">
        <v>63.65</v>
      </c>
      <c r="U932">
        <v>64.94</v>
      </c>
      <c r="V932" t="s">
        <v>4560</v>
      </c>
      <c r="W932">
        <v>62.83</v>
      </c>
      <c r="X932">
        <v>1930728</v>
      </c>
      <c r="Y932">
        <v>64.17</v>
      </c>
      <c r="Z932">
        <v>63.6</v>
      </c>
      <c r="AA932">
        <v>65.5</v>
      </c>
      <c r="AB932">
        <v>8</v>
      </c>
      <c r="AC932">
        <v>14</v>
      </c>
      <c r="AD932" t="s">
        <v>164</v>
      </c>
      <c r="AE932" t="s">
        <v>48</v>
      </c>
      <c r="AF932">
        <v>64.41</v>
      </c>
      <c r="AG932">
        <v>2484617</v>
      </c>
      <c r="AH932">
        <v>1658212</v>
      </c>
      <c r="AI932">
        <v>12.310001</v>
      </c>
      <c r="AJ932">
        <v>0.23977408</v>
      </c>
      <c r="AK932" t="s">
        <v>4561</v>
      </c>
      <c r="AL932">
        <v>-7.4000015000000001</v>
      </c>
      <c r="AM932">
        <v>-0.104152024</v>
      </c>
      <c r="AN932">
        <v>51.34</v>
      </c>
      <c r="AO932">
        <v>71.05</v>
      </c>
      <c r="AP932">
        <v>1592179200</v>
      </c>
      <c r="AQ932">
        <v>1588248008</v>
      </c>
      <c r="AR932">
        <v>1596126600</v>
      </c>
      <c r="AS932">
        <v>1596472200</v>
      </c>
      <c r="AT932">
        <v>2.27</v>
      </c>
      <c r="AU932">
        <v>21.28051</v>
      </c>
      <c r="AV932">
        <v>3.5374786999999998E-2</v>
      </c>
      <c r="AW932" t="s">
        <v>6313</v>
      </c>
      <c r="AX932">
        <v>2.9910000000000001</v>
      </c>
      <c r="AY932">
        <v>342670016</v>
      </c>
      <c r="AZ932">
        <v>7.8029999999999999</v>
      </c>
      <c r="BA932">
        <v>63.344284000000002</v>
      </c>
      <c r="BB932">
        <v>0.30571746999999999</v>
      </c>
      <c r="BC932">
        <v>4.8262835000000004E-3</v>
      </c>
      <c r="BD932">
        <v>65.039565999999994</v>
      </c>
      <c r="BE932">
        <v>-1.3895645000000001</v>
      </c>
      <c r="BF932">
        <v>-2.1364910000000001E-2</v>
      </c>
      <c r="BG932">
        <v>21810946048</v>
      </c>
      <c r="BH932">
        <v>8.1571200000000008</v>
      </c>
      <c r="BI932">
        <v>15</v>
      </c>
      <c r="BJ932">
        <v>0</v>
      </c>
      <c r="BK932" t="b">
        <v>0</v>
      </c>
      <c r="BL932">
        <v>2</v>
      </c>
      <c r="BM932">
        <v>99153000000</v>
      </c>
      <c r="BN932" t="s">
        <v>3524</v>
      </c>
    </row>
    <row r="933" spans="1:66" x14ac:dyDescent="0.2">
      <c r="A933" t="s">
        <v>3525</v>
      </c>
      <c r="C933" t="s">
        <v>142</v>
      </c>
      <c r="D933" t="s">
        <v>143</v>
      </c>
      <c r="E933" t="s">
        <v>162</v>
      </c>
      <c r="F933" t="b">
        <v>1</v>
      </c>
      <c r="G933" t="s">
        <v>48</v>
      </c>
      <c r="H933" t="s">
        <v>163</v>
      </c>
      <c r="I933" t="s">
        <v>4562</v>
      </c>
      <c r="J933" t="s">
        <v>4562</v>
      </c>
      <c r="K933" t="s">
        <v>4563</v>
      </c>
      <c r="L933" t="s">
        <v>146</v>
      </c>
      <c r="M933" t="s">
        <v>147</v>
      </c>
      <c r="N933">
        <v>-14400000</v>
      </c>
      <c r="O933" t="s">
        <v>148</v>
      </c>
      <c r="P933" t="b">
        <v>0</v>
      </c>
      <c r="Q933">
        <v>0.26000023</v>
      </c>
      <c r="R933">
        <v>2.6915138000000001</v>
      </c>
      <c r="S933">
        <v>1589486401</v>
      </c>
      <c r="T933">
        <v>9.92</v>
      </c>
      <c r="U933">
        <v>10.005000000000001</v>
      </c>
      <c r="V933" t="s">
        <v>4564</v>
      </c>
      <c r="W933">
        <v>9.0449999999999999</v>
      </c>
      <c r="X933">
        <v>18391030</v>
      </c>
      <c r="Y933">
        <v>9.66</v>
      </c>
      <c r="Z933">
        <v>0</v>
      </c>
      <c r="AA933">
        <v>10.1</v>
      </c>
      <c r="AB933">
        <v>12</v>
      </c>
      <c r="AC933">
        <v>14</v>
      </c>
      <c r="AD933" t="s">
        <v>164</v>
      </c>
      <c r="AE933" t="s">
        <v>48</v>
      </c>
      <c r="AF933">
        <v>9.3800000000000008</v>
      </c>
      <c r="AG933">
        <v>14908422</v>
      </c>
      <c r="AH933">
        <v>12243225</v>
      </c>
      <c r="AI933">
        <v>2.4700003000000001</v>
      </c>
      <c r="AJ933">
        <v>0.33154365000000002</v>
      </c>
      <c r="AK933" t="s">
        <v>4565</v>
      </c>
      <c r="AL933">
        <v>-10.610001</v>
      </c>
      <c r="AM933">
        <v>-0.51680470000000001</v>
      </c>
      <c r="AN933">
        <v>7.45</v>
      </c>
      <c r="AO933">
        <v>20.53</v>
      </c>
      <c r="AP933">
        <v>1584057600</v>
      </c>
      <c r="AQ933">
        <v>1595435400</v>
      </c>
      <c r="AR933">
        <v>1595435400</v>
      </c>
      <c r="AS933">
        <v>1595435400</v>
      </c>
      <c r="AT933">
        <v>0.72499999999999998</v>
      </c>
      <c r="AU933">
        <v>7.2727275000000002</v>
      </c>
      <c r="AV933">
        <v>7.5051759999999995E-2</v>
      </c>
      <c r="AW933" t="s">
        <v>6313</v>
      </c>
      <c r="AX933">
        <v>1.3640000000000001</v>
      </c>
      <c r="AY933">
        <v>975406016</v>
      </c>
      <c r="AZ933">
        <v>15.904</v>
      </c>
      <c r="BA933">
        <v>10.706284999999999</v>
      </c>
      <c r="BB933">
        <v>-0.78628540000000002</v>
      </c>
      <c r="BC933">
        <v>-7.3441476000000006E-2</v>
      </c>
      <c r="BD933">
        <v>16.206593999999999</v>
      </c>
      <c r="BE933">
        <v>-6.2865944000000002</v>
      </c>
      <c r="BF933">
        <v>-0.38790348000000002</v>
      </c>
      <c r="BG933">
        <v>9676027904</v>
      </c>
      <c r="BH933">
        <v>0.62374246</v>
      </c>
      <c r="BI933">
        <v>15</v>
      </c>
      <c r="BJ933">
        <v>0</v>
      </c>
      <c r="BK933" t="b">
        <v>0</v>
      </c>
      <c r="BL933">
        <v>2</v>
      </c>
      <c r="BM933">
        <v>563121000000</v>
      </c>
      <c r="BN933" t="s">
        <v>3525</v>
      </c>
    </row>
    <row r="934" spans="1:66" x14ac:dyDescent="0.2">
      <c r="A934" t="s">
        <v>3526</v>
      </c>
      <c r="C934" t="s">
        <v>142</v>
      </c>
      <c r="D934" t="s">
        <v>143</v>
      </c>
      <c r="E934" t="s">
        <v>162</v>
      </c>
      <c r="F934" t="b">
        <v>1</v>
      </c>
      <c r="G934" t="s">
        <v>48</v>
      </c>
      <c r="H934" t="s">
        <v>163</v>
      </c>
      <c r="I934" t="s">
        <v>4566</v>
      </c>
      <c r="J934" t="s">
        <v>4566</v>
      </c>
      <c r="K934" t="s">
        <v>4567</v>
      </c>
      <c r="L934" t="s">
        <v>146</v>
      </c>
      <c r="M934" t="s">
        <v>147</v>
      </c>
      <c r="N934">
        <v>-14400000</v>
      </c>
      <c r="O934" t="s">
        <v>148</v>
      </c>
      <c r="P934" t="b">
        <v>0</v>
      </c>
      <c r="Q934">
        <v>-0.41999817</v>
      </c>
      <c r="R934">
        <v>-0.30654564000000001</v>
      </c>
      <c r="S934">
        <v>1589486401</v>
      </c>
      <c r="T934">
        <v>136.59</v>
      </c>
      <c r="U934">
        <v>137.66</v>
      </c>
      <c r="V934" t="s">
        <v>4568</v>
      </c>
      <c r="W934">
        <v>134.215</v>
      </c>
      <c r="X934">
        <v>1345581</v>
      </c>
      <c r="Y934">
        <v>137.01</v>
      </c>
      <c r="Z934">
        <v>124.3</v>
      </c>
      <c r="AA934">
        <v>0</v>
      </c>
      <c r="AB934">
        <v>8</v>
      </c>
      <c r="AC934">
        <v>9</v>
      </c>
      <c r="AD934" t="s">
        <v>164</v>
      </c>
      <c r="AE934" t="s">
        <v>48</v>
      </c>
      <c r="AF934">
        <v>136.94</v>
      </c>
      <c r="AG934">
        <v>2484266</v>
      </c>
      <c r="AH934">
        <v>1522062</v>
      </c>
      <c r="AI934">
        <v>25.929993</v>
      </c>
      <c r="AJ934">
        <v>0.23432127</v>
      </c>
      <c r="AK934" t="s">
        <v>4569</v>
      </c>
      <c r="AL934">
        <v>-12.639999</v>
      </c>
      <c r="AM934">
        <v>-8.4701460000000006E-2</v>
      </c>
      <c r="AN934">
        <v>110.66</v>
      </c>
      <c r="AO934">
        <v>149.22999999999999</v>
      </c>
      <c r="AP934">
        <v>1593648000</v>
      </c>
      <c r="AQ934">
        <v>1595525400</v>
      </c>
      <c r="AR934">
        <v>1595525400</v>
      </c>
      <c r="AS934">
        <v>1595525400</v>
      </c>
      <c r="AT934">
        <v>4.16</v>
      </c>
      <c r="AU934">
        <v>19.940145000000001</v>
      </c>
      <c r="AV934">
        <v>3.0362747999999998E-2</v>
      </c>
      <c r="AW934" t="s">
        <v>6313</v>
      </c>
      <c r="AX934">
        <v>6.85</v>
      </c>
      <c r="AY934">
        <v>340547008</v>
      </c>
      <c r="AZ934">
        <v>-0.49</v>
      </c>
      <c r="BA934">
        <v>135.63686000000001</v>
      </c>
      <c r="BB934">
        <v>0.95314025999999996</v>
      </c>
      <c r="BC934">
        <v>7.0271480000000004E-3</v>
      </c>
      <c r="BD934">
        <v>136.73659000000001</v>
      </c>
      <c r="BE934">
        <v>-0.14659119000000001</v>
      </c>
      <c r="BF934">
        <v>-1.0720700000000001E-3</v>
      </c>
      <c r="BG934">
        <v>46515314688</v>
      </c>
      <c r="BH934">
        <v>-278.75510000000003</v>
      </c>
      <c r="BI934">
        <v>15</v>
      </c>
      <c r="BJ934">
        <v>0</v>
      </c>
      <c r="BK934" t="b">
        <v>0</v>
      </c>
      <c r="BL934">
        <v>2</v>
      </c>
      <c r="BM934">
        <v>322151400000</v>
      </c>
      <c r="BN934" t="s">
        <v>3526</v>
      </c>
    </row>
    <row r="935" spans="1:66" x14ac:dyDescent="0.2">
      <c r="A935" t="s">
        <v>3527</v>
      </c>
      <c r="C935" t="s">
        <v>142</v>
      </c>
      <c r="D935" t="s">
        <v>143</v>
      </c>
      <c r="E935" t="s">
        <v>162</v>
      </c>
      <c r="F935" t="b">
        <v>1</v>
      </c>
      <c r="G935" t="s">
        <v>48</v>
      </c>
      <c r="H935" t="s">
        <v>163</v>
      </c>
      <c r="I935" t="s">
        <v>2949</v>
      </c>
      <c r="J935" t="s">
        <v>2949</v>
      </c>
      <c r="K935" t="s">
        <v>3186</v>
      </c>
      <c r="L935" t="s">
        <v>146</v>
      </c>
      <c r="M935" t="s">
        <v>147</v>
      </c>
      <c r="N935">
        <v>-14400000</v>
      </c>
      <c r="O935" t="s">
        <v>148</v>
      </c>
      <c r="P935" t="b">
        <v>0</v>
      </c>
      <c r="Q935">
        <v>0.46000004</v>
      </c>
      <c r="R935">
        <v>5.2511419999999998</v>
      </c>
      <c r="S935">
        <v>1589486401</v>
      </c>
      <c r="T935">
        <v>9.2200000000000006</v>
      </c>
      <c r="U935">
        <v>9.25</v>
      </c>
      <c r="V935" t="s">
        <v>4570</v>
      </c>
      <c r="W935">
        <v>8.35</v>
      </c>
      <c r="X935">
        <v>9543290</v>
      </c>
      <c r="Y935">
        <v>8.76</v>
      </c>
      <c r="Z935">
        <v>8.74</v>
      </c>
      <c r="AA935">
        <v>9.7799999999999994</v>
      </c>
      <c r="AB935">
        <v>40</v>
      </c>
      <c r="AC935">
        <v>9</v>
      </c>
      <c r="AD935" t="s">
        <v>164</v>
      </c>
      <c r="AE935" t="s">
        <v>48</v>
      </c>
      <c r="AF935">
        <v>8.5399999999999991</v>
      </c>
      <c r="AG935">
        <v>7526309</v>
      </c>
      <c r="AH935">
        <v>8569437</v>
      </c>
      <c r="AI935">
        <v>1.7700005000000001</v>
      </c>
      <c r="AJ935">
        <v>0.23758397000000001</v>
      </c>
      <c r="AK935" t="s">
        <v>4571</v>
      </c>
      <c r="AL935">
        <v>-12.64</v>
      </c>
      <c r="AM935">
        <v>-0.57822510000000005</v>
      </c>
      <c r="AN935">
        <v>7.45</v>
      </c>
      <c r="AO935">
        <v>21.86</v>
      </c>
      <c r="AP935">
        <v>1586908800</v>
      </c>
      <c r="AQ935">
        <v>1588935600</v>
      </c>
      <c r="AR935">
        <v>1595521800</v>
      </c>
      <c r="AS935">
        <v>1595867400</v>
      </c>
      <c r="AT935">
        <v>0.84</v>
      </c>
      <c r="AU935">
        <v>12.293334</v>
      </c>
      <c r="AV935">
        <v>9.5890400000000001E-2</v>
      </c>
      <c r="AW935" t="s">
        <v>6313</v>
      </c>
      <c r="AX935">
        <v>0.75</v>
      </c>
      <c r="AY935">
        <v>432524992</v>
      </c>
      <c r="AZ935">
        <v>11.192</v>
      </c>
      <c r="BA935">
        <v>9.5868570000000002</v>
      </c>
      <c r="BB935">
        <v>-0.36685657999999999</v>
      </c>
      <c r="BC935">
        <v>-3.8266618000000002E-2</v>
      </c>
      <c r="BD935">
        <v>16.718333999999999</v>
      </c>
      <c r="BE935">
        <v>-7.4983339999999998</v>
      </c>
      <c r="BF935">
        <v>-0.44850962999999999</v>
      </c>
      <c r="BG935">
        <v>3987880448</v>
      </c>
      <c r="BH935">
        <v>0.8238027</v>
      </c>
      <c r="BI935">
        <v>15</v>
      </c>
      <c r="BJ935">
        <v>0</v>
      </c>
      <c r="BK935" t="b">
        <v>0</v>
      </c>
      <c r="BL935">
        <v>2</v>
      </c>
      <c r="BM935">
        <v>690820200000</v>
      </c>
      <c r="BN935" t="s">
        <v>3527</v>
      </c>
    </row>
    <row r="936" spans="1:66" x14ac:dyDescent="0.2">
      <c r="A936" t="s">
        <v>3528</v>
      </c>
      <c r="C936" t="s">
        <v>142</v>
      </c>
      <c r="D936" t="s">
        <v>143</v>
      </c>
      <c r="E936" t="s">
        <v>162</v>
      </c>
      <c r="F936" t="b">
        <v>1</v>
      </c>
      <c r="G936" t="s">
        <v>48</v>
      </c>
      <c r="H936" t="s">
        <v>163</v>
      </c>
      <c r="I936" t="s">
        <v>4572</v>
      </c>
      <c r="J936" t="s">
        <v>4572</v>
      </c>
      <c r="K936" t="s">
        <v>4573</v>
      </c>
      <c r="L936" t="s">
        <v>146</v>
      </c>
      <c r="M936" t="s">
        <v>147</v>
      </c>
      <c r="N936">
        <v>-14400000</v>
      </c>
      <c r="O936" t="s">
        <v>148</v>
      </c>
      <c r="P936" t="b">
        <v>0</v>
      </c>
      <c r="Q936">
        <v>0.11000061</v>
      </c>
      <c r="R936">
        <v>0.74677943999999996</v>
      </c>
      <c r="S936">
        <v>1589486401</v>
      </c>
      <c r="T936">
        <v>14.84</v>
      </c>
      <c r="U936">
        <v>14.89</v>
      </c>
      <c r="V936" t="s">
        <v>4574</v>
      </c>
      <c r="W936">
        <v>14.16</v>
      </c>
      <c r="X936">
        <v>12614388</v>
      </c>
      <c r="Y936">
        <v>14.73</v>
      </c>
      <c r="Z936">
        <v>14.58</v>
      </c>
      <c r="AA936">
        <v>15.23</v>
      </c>
      <c r="AB936">
        <v>40</v>
      </c>
      <c r="AC936">
        <v>32</v>
      </c>
      <c r="AD936" t="s">
        <v>164</v>
      </c>
      <c r="AE936" t="s">
        <v>48</v>
      </c>
      <c r="AF936">
        <v>14.47</v>
      </c>
      <c r="AG936">
        <v>21035954</v>
      </c>
      <c r="AH936">
        <v>11794362</v>
      </c>
      <c r="AI936">
        <v>5.42</v>
      </c>
      <c r="AJ936">
        <v>0.57537156</v>
      </c>
      <c r="AK936" t="s">
        <v>4575</v>
      </c>
      <c r="AL936">
        <v>-7.74</v>
      </c>
      <c r="AM936">
        <v>-0.34278122</v>
      </c>
      <c r="AN936">
        <v>9.42</v>
      </c>
      <c r="AO936">
        <v>22.58</v>
      </c>
      <c r="AP936">
        <v>1589500800</v>
      </c>
      <c r="AQ936">
        <v>1587600000</v>
      </c>
      <c r="AR936">
        <v>1594825140</v>
      </c>
      <c r="AS936">
        <v>1595260800</v>
      </c>
      <c r="AT936">
        <v>1.012</v>
      </c>
      <c r="AU936">
        <v>25.542169999999999</v>
      </c>
      <c r="AV936">
        <v>6.8703319999999998E-2</v>
      </c>
      <c r="AW936" t="s">
        <v>6313</v>
      </c>
      <c r="AX936">
        <v>0.58099999999999996</v>
      </c>
      <c r="AY936">
        <v>2261489920</v>
      </c>
      <c r="AZ936">
        <v>14.638999999999999</v>
      </c>
      <c r="BA936">
        <v>14.565143000000001</v>
      </c>
      <c r="BB936">
        <v>0.27485752000000002</v>
      </c>
      <c r="BC936">
        <v>1.8870912E-2</v>
      </c>
      <c r="BD936">
        <v>18.442969999999999</v>
      </c>
      <c r="BE936">
        <v>-3.6029700999999998</v>
      </c>
      <c r="BF936">
        <v>-0.19535737</v>
      </c>
      <c r="BG936">
        <v>33560510464</v>
      </c>
      <c r="BH936">
        <v>1.0137304</v>
      </c>
      <c r="BI936">
        <v>15</v>
      </c>
      <c r="BJ936">
        <v>0</v>
      </c>
      <c r="BK936" t="b">
        <v>0</v>
      </c>
      <c r="BL936">
        <v>2</v>
      </c>
      <c r="BM936">
        <v>1297434600000</v>
      </c>
      <c r="BN936" t="s">
        <v>3528</v>
      </c>
    </row>
    <row r="937" spans="1:66" x14ac:dyDescent="0.2">
      <c r="A937" t="s">
        <v>3529</v>
      </c>
      <c r="C937" t="s">
        <v>142</v>
      </c>
      <c r="D937" t="s">
        <v>143</v>
      </c>
      <c r="E937" t="s">
        <v>162</v>
      </c>
      <c r="F937" t="b">
        <v>1</v>
      </c>
      <c r="G937" t="s">
        <v>48</v>
      </c>
      <c r="H937" t="s">
        <v>145</v>
      </c>
      <c r="I937" t="s">
        <v>4576</v>
      </c>
      <c r="J937" t="s">
        <v>4576</v>
      </c>
      <c r="K937" t="s">
        <v>4577</v>
      </c>
      <c r="L937" t="s">
        <v>146</v>
      </c>
      <c r="M937" t="s">
        <v>147</v>
      </c>
      <c r="N937">
        <v>-14400000</v>
      </c>
      <c r="O937" t="s">
        <v>148</v>
      </c>
      <c r="P937" t="b">
        <v>0</v>
      </c>
      <c r="Q937">
        <v>12.679993</v>
      </c>
      <c r="R937">
        <v>7.7284036</v>
      </c>
      <c r="S937">
        <v>1589486402</v>
      </c>
      <c r="T937">
        <v>176.75</v>
      </c>
      <c r="U937">
        <v>176.93</v>
      </c>
      <c r="V937" t="s">
        <v>4578</v>
      </c>
      <c r="W937">
        <v>158.88999999999999</v>
      </c>
      <c r="X937">
        <v>2683539</v>
      </c>
      <c r="Y937">
        <v>164.07</v>
      </c>
      <c r="Z937">
        <v>177.22</v>
      </c>
      <c r="AA937">
        <v>183.5</v>
      </c>
      <c r="AB937">
        <v>9</v>
      </c>
      <c r="AC937">
        <v>8</v>
      </c>
      <c r="AD937" t="s">
        <v>149</v>
      </c>
      <c r="AE937" t="s">
        <v>48</v>
      </c>
      <c r="AF937">
        <v>162.55000000000001</v>
      </c>
      <c r="AG937">
        <v>1894556</v>
      </c>
      <c r="AH937">
        <v>1729450</v>
      </c>
      <c r="AI937">
        <v>75.41</v>
      </c>
      <c r="AJ937">
        <v>0.74412875999999994</v>
      </c>
      <c r="AK937" t="s">
        <v>4579</v>
      </c>
      <c r="AL937">
        <v>-7.75</v>
      </c>
      <c r="AM937">
        <v>-4.2005420000000002E-2</v>
      </c>
      <c r="AN937">
        <v>101.34</v>
      </c>
      <c r="AO937">
        <v>184.5</v>
      </c>
      <c r="AP937">
        <v>1591056000</v>
      </c>
      <c r="AQ937">
        <v>1588709108</v>
      </c>
      <c r="AR937">
        <v>1596466740</v>
      </c>
      <c r="AS937">
        <v>1596816000</v>
      </c>
      <c r="AT937">
        <v>3.2</v>
      </c>
      <c r="AU937">
        <v>27.544025000000001</v>
      </c>
      <c r="AV937">
        <v>1.950387E-2</v>
      </c>
      <c r="AW937" t="s">
        <v>6313</v>
      </c>
      <c r="AX937">
        <v>6.4169999999999998</v>
      </c>
      <c r="AY937">
        <v>155048992</v>
      </c>
      <c r="AZ937">
        <v>14.882</v>
      </c>
      <c r="BA937">
        <v>155.79657</v>
      </c>
      <c r="BB937">
        <v>20.953430000000001</v>
      </c>
      <c r="BC937">
        <v>0.13449225000000001</v>
      </c>
      <c r="BD937">
        <v>163.32463000000001</v>
      </c>
      <c r="BE937">
        <v>13.425369</v>
      </c>
      <c r="BF937">
        <v>8.2200519999999999E-2</v>
      </c>
      <c r="BG937">
        <v>27404908544</v>
      </c>
      <c r="BH937">
        <v>11.876764</v>
      </c>
      <c r="BI937">
        <v>15</v>
      </c>
      <c r="BJ937">
        <v>0</v>
      </c>
      <c r="BK937" t="b">
        <v>0</v>
      </c>
      <c r="BL937">
        <v>2</v>
      </c>
      <c r="BM937">
        <v>339859800000</v>
      </c>
      <c r="BN937" t="s">
        <v>3529</v>
      </c>
    </row>
    <row r="938" spans="1:66" x14ac:dyDescent="0.2">
      <c r="A938" t="s">
        <v>3530</v>
      </c>
      <c r="C938" t="s">
        <v>142</v>
      </c>
      <c r="D938" t="s">
        <v>143</v>
      </c>
      <c r="E938" t="s">
        <v>162</v>
      </c>
      <c r="F938" t="b">
        <v>1</v>
      </c>
      <c r="G938" t="s">
        <v>48</v>
      </c>
      <c r="H938" t="s">
        <v>163</v>
      </c>
      <c r="I938" t="s">
        <v>4580</v>
      </c>
      <c r="J938" t="s">
        <v>4580</v>
      </c>
      <c r="K938" t="s">
        <v>4581</v>
      </c>
      <c r="L938" t="s">
        <v>146</v>
      </c>
      <c r="M938" t="s">
        <v>147</v>
      </c>
      <c r="N938">
        <v>-14400000</v>
      </c>
      <c r="O938" t="s">
        <v>148</v>
      </c>
      <c r="P938" t="b">
        <v>0</v>
      </c>
      <c r="Q938">
        <v>0.3600006</v>
      </c>
      <c r="R938">
        <v>2.2045352</v>
      </c>
      <c r="S938">
        <v>1589486401</v>
      </c>
      <c r="T938">
        <v>16.690000000000001</v>
      </c>
      <c r="U938">
        <v>17.3</v>
      </c>
      <c r="V938" t="s">
        <v>4582</v>
      </c>
      <c r="W938">
        <v>15.31</v>
      </c>
      <c r="X938">
        <v>7723318</v>
      </c>
      <c r="Y938">
        <v>16.329999999999998</v>
      </c>
      <c r="Z938">
        <v>16.75</v>
      </c>
      <c r="AA938">
        <v>17.25</v>
      </c>
      <c r="AB938">
        <v>8</v>
      </c>
      <c r="AC938">
        <v>14</v>
      </c>
      <c r="AD938" t="s">
        <v>164</v>
      </c>
      <c r="AE938" t="s">
        <v>48</v>
      </c>
      <c r="AF938">
        <v>15.82</v>
      </c>
      <c r="AG938">
        <v>9043553</v>
      </c>
      <c r="AH938">
        <v>8093725</v>
      </c>
      <c r="AI938">
        <v>5.8</v>
      </c>
      <c r="AJ938">
        <v>0.53259873000000002</v>
      </c>
      <c r="AK938" t="s">
        <v>4583</v>
      </c>
      <c r="AL938">
        <v>-47.939995000000003</v>
      </c>
      <c r="AM938">
        <v>-0.74176072999999998</v>
      </c>
      <c r="AN938">
        <v>10.89</v>
      </c>
      <c r="AO938">
        <v>64.63</v>
      </c>
      <c r="AP938">
        <v>1585699200</v>
      </c>
      <c r="AQ938">
        <v>1589905800</v>
      </c>
      <c r="AR938">
        <v>1589905800</v>
      </c>
      <c r="AS938">
        <v>1589905800</v>
      </c>
      <c r="AT938">
        <v>2.68</v>
      </c>
      <c r="AU938">
        <v>3.8192222</v>
      </c>
      <c r="AV938">
        <v>0.16411513</v>
      </c>
      <c r="AW938" t="s">
        <v>6313</v>
      </c>
      <c r="AX938">
        <v>4.37</v>
      </c>
      <c r="AY938">
        <v>155246000</v>
      </c>
      <c r="AZ938">
        <v>35.015999999999998</v>
      </c>
      <c r="BA938">
        <v>16.936</v>
      </c>
      <c r="BB938">
        <v>-0.24600029000000001</v>
      </c>
      <c r="BC938">
        <v>-1.4525288000000001E-2</v>
      </c>
      <c r="BD938">
        <v>37.308190000000003</v>
      </c>
      <c r="BE938">
        <v>-20.618189000000001</v>
      </c>
      <c r="BF938">
        <v>-0.55264515000000003</v>
      </c>
      <c r="BG938">
        <v>2591055872</v>
      </c>
      <c r="BH938">
        <v>0.47663927</v>
      </c>
      <c r="BI938">
        <v>15</v>
      </c>
      <c r="BJ938">
        <v>0</v>
      </c>
      <c r="BK938" t="b">
        <v>0</v>
      </c>
      <c r="BL938">
        <v>2</v>
      </c>
      <c r="BM938">
        <v>706282200000</v>
      </c>
      <c r="BN938" t="s">
        <v>3530</v>
      </c>
    </row>
    <row r="939" spans="1:66" x14ac:dyDescent="0.2">
      <c r="A939" t="s">
        <v>3531</v>
      </c>
      <c r="C939" t="s">
        <v>142</v>
      </c>
      <c r="D939" t="s">
        <v>143</v>
      </c>
      <c r="E939" t="s">
        <v>162</v>
      </c>
      <c r="F939" t="b">
        <v>1</v>
      </c>
      <c r="G939" t="s">
        <v>48</v>
      </c>
      <c r="H939" t="s">
        <v>145</v>
      </c>
      <c r="I939" t="s">
        <v>4584</v>
      </c>
      <c r="J939" t="s">
        <v>4584</v>
      </c>
      <c r="K939" t="s">
        <v>4585</v>
      </c>
      <c r="L939" t="s">
        <v>146</v>
      </c>
      <c r="M939" t="s">
        <v>147</v>
      </c>
      <c r="N939">
        <v>-14400000</v>
      </c>
      <c r="O939" t="s">
        <v>148</v>
      </c>
      <c r="P939" t="b">
        <v>0</v>
      </c>
      <c r="Q939">
        <v>3.9999010000000002E-2</v>
      </c>
      <c r="R939">
        <v>0.1390786</v>
      </c>
      <c r="S939">
        <v>1589486402</v>
      </c>
      <c r="T939">
        <v>28.8</v>
      </c>
      <c r="U939">
        <v>28.934999999999999</v>
      </c>
      <c r="V939" t="s">
        <v>4586</v>
      </c>
      <c r="W939">
        <v>28.12</v>
      </c>
      <c r="X939">
        <v>4866676</v>
      </c>
      <c r="Y939">
        <v>28.76</v>
      </c>
      <c r="Z939">
        <v>28.82</v>
      </c>
      <c r="AA939">
        <v>28.99</v>
      </c>
      <c r="AB939">
        <v>12</v>
      </c>
      <c r="AC939">
        <v>10</v>
      </c>
      <c r="AD939" t="s">
        <v>149</v>
      </c>
      <c r="AE939" t="s">
        <v>48</v>
      </c>
      <c r="AF939">
        <v>28.5</v>
      </c>
      <c r="AG939">
        <v>9512570</v>
      </c>
      <c r="AH939">
        <v>5489387</v>
      </c>
      <c r="AI939">
        <v>8.8099989999999995</v>
      </c>
      <c r="AJ939">
        <v>0.44072034999999998</v>
      </c>
      <c r="AK939" t="s">
        <v>4587</v>
      </c>
      <c r="AL939">
        <v>-4.630001</v>
      </c>
      <c r="AM939">
        <v>-0.13849838</v>
      </c>
      <c r="AN939">
        <v>19.989999999999998</v>
      </c>
      <c r="AO939">
        <v>33.43</v>
      </c>
      <c r="AP939">
        <v>1593129600</v>
      </c>
      <c r="AQ939">
        <v>1588244700</v>
      </c>
      <c r="AR939">
        <v>1596731400</v>
      </c>
      <c r="AS939">
        <v>1597077000</v>
      </c>
      <c r="AT939">
        <v>1.6</v>
      </c>
      <c r="AU939">
        <v>18.461538000000001</v>
      </c>
      <c r="AV939">
        <v>5.5632821999999998E-2</v>
      </c>
      <c r="AW939" t="s">
        <v>6313</v>
      </c>
      <c r="AX939">
        <v>1.56</v>
      </c>
      <c r="AY939">
        <v>1221830016</v>
      </c>
      <c r="AZ939">
        <v>41.741999999999997</v>
      </c>
      <c r="BA939">
        <v>28.012857</v>
      </c>
      <c r="BB939">
        <v>0.7871418</v>
      </c>
      <c r="BC939">
        <v>2.8099303999999999E-2</v>
      </c>
      <c r="BD939">
        <v>28.980433999999999</v>
      </c>
      <c r="BE939">
        <v>-0.18043518</v>
      </c>
      <c r="BF939">
        <v>-6.2261032999999999E-3</v>
      </c>
      <c r="BG939">
        <v>35188703232</v>
      </c>
      <c r="BH939">
        <v>0.68995255</v>
      </c>
      <c r="BI939">
        <v>15</v>
      </c>
      <c r="BJ939">
        <v>0</v>
      </c>
      <c r="BK939" t="b">
        <v>0</v>
      </c>
      <c r="BL939">
        <v>2</v>
      </c>
      <c r="BM939">
        <v>1436189400000</v>
      </c>
      <c r="BN939" t="s">
        <v>3531</v>
      </c>
    </row>
    <row r="940" spans="1:66" x14ac:dyDescent="0.2">
      <c r="A940" t="s">
        <v>3532</v>
      </c>
      <c r="C940" t="s">
        <v>142</v>
      </c>
      <c r="D940" t="s">
        <v>143</v>
      </c>
      <c r="E940" t="s">
        <v>162</v>
      </c>
      <c r="F940" t="b">
        <v>1</v>
      </c>
      <c r="G940" t="s">
        <v>48</v>
      </c>
      <c r="H940" t="s">
        <v>163</v>
      </c>
      <c r="I940" t="s">
        <v>4588</v>
      </c>
      <c r="J940" t="s">
        <v>4589</v>
      </c>
      <c r="K940" t="s">
        <v>4590</v>
      </c>
      <c r="L940" t="s">
        <v>146</v>
      </c>
      <c r="M940" t="s">
        <v>147</v>
      </c>
      <c r="N940">
        <v>-14400000</v>
      </c>
      <c r="O940" t="s">
        <v>148</v>
      </c>
      <c r="P940" t="b">
        <v>0</v>
      </c>
      <c r="Q940">
        <v>-1.1599998</v>
      </c>
      <c r="R940">
        <v>-3.4177960000000001</v>
      </c>
      <c r="S940">
        <v>1589486401</v>
      </c>
      <c r="T940">
        <v>32.78</v>
      </c>
      <c r="U940">
        <v>34.229999999999997</v>
      </c>
      <c r="V940" t="s">
        <v>4591</v>
      </c>
      <c r="W940">
        <v>32.369999999999997</v>
      </c>
      <c r="X940">
        <v>10893668</v>
      </c>
      <c r="Y940">
        <v>33.94</v>
      </c>
      <c r="Z940">
        <v>32.83</v>
      </c>
      <c r="AA940">
        <v>0</v>
      </c>
      <c r="AB940">
        <v>10</v>
      </c>
      <c r="AC940">
        <v>12</v>
      </c>
      <c r="AD940" t="s">
        <v>164</v>
      </c>
      <c r="AE940" t="s">
        <v>48</v>
      </c>
      <c r="AF940">
        <v>33.880000000000003</v>
      </c>
      <c r="AG940">
        <v>13472427</v>
      </c>
      <c r="AH940">
        <v>8017075</v>
      </c>
      <c r="AI940">
        <v>12.079998</v>
      </c>
      <c r="AJ940">
        <v>0.58357479999999995</v>
      </c>
      <c r="AK940" t="s">
        <v>4592</v>
      </c>
      <c r="AL940">
        <v>-4.0600014</v>
      </c>
      <c r="AM940">
        <v>-0.110206336</v>
      </c>
      <c r="AN940">
        <v>20.7</v>
      </c>
      <c r="AO940">
        <v>36.840000000000003</v>
      </c>
      <c r="AP940">
        <v>1590969600</v>
      </c>
      <c r="AQ940">
        <v>1583415009</v>
      </c>
      <c r="AR940">
        <v>1592497800</v>
      </c>
      <c r="AS940">
        <v>1592843400</v>
      </c>
      <c r="AT940">
        <v>0.62</v>
      </c>
      <c r="AU940">
        <v>16.068625999999998</v>
      </c>
      <c r="AV940">
        <v>1.8267531E-2</v>
      </c>
      <c r="AW940" t="s">
        <v>6313</v>
      </c>
      <c r="AX940">
        <v>2.04</v>
      </c>
      <c r="AY940">
        <v>786188032</v>
      </c>
      <c r="AZ940">
        <v>10.916</v>
      </c>
      <c r="BA940">
        <v>31.984857999999999</v>
      </c>
      <c r="BB940">
        <v>0.79514119999999999</v>
      </c>
      <c r="BC940">
        <v>2.4859928E-2</v>
      </c>
      <c r="BD940">
        <v>29.349347999999999</v>
      </c>
      <c r="BE940">
        <v>3.4306507000000002</v>
      </c>
      <c r="BF940">
        <v>0.11689018499999999</v>
      </c>
      <c r="BG940">
        <v>25771243520</v>
      </c>
      <c r="BH940">
        <v>3.0029314</v>
      </c>
      <c r="BI940">
        <v>15</v>
      </c>
      <c r="BJ940">
        <v>0</v>
      </c>
      <c r="BK940" t="b">
        <v>0</v>
      </c>
      <c r="BL940">
        <v>2</v>
      </c>
      <c r="BM940">
        <v>221149800000</v>
      </c>
      <c r="BN940" t="s">
        <v>3532</v>
      </c>
    </row>
    <row r="941" spans="1:66" x14ac:dyDescent="0.2">
      <c r="A941" t="s">
        <v>3533</v>
      </c>
      <c r="C941" t="s">
        <v>142</v>
      </c>
      <c r="D941" t="s">
        <v>143</v>
      </c>
      <c r="E941" t="s">
        <v>162</v>
      </c>
      <c r="F941" t="b">
        <v>1</v>
      </c>
      <c r="G941" t="s">
        <v>48</v>
      </c>
      <c r="H941" t="s">
        <v>163</v>
      </c>
      <c r="I941" t="s">
        <v>4593</v>
      </c>
      <c r="J941" t="s">
        <v>4593</v>
      </c>
      <c r="K941" t="s">
        <v>4594</v>
      </c>
      <c r="L941" t="s">
        <v>146</v>
      </c>
      <c r="M941" t="s">
        <v>147</v>
      </c>
      <c r="N941">
        <v>-14400000</v>
      </c>
      <c r="O941" t="s">
        <v>148</v>
      </c>
      <c r="P941" t="b">
        <v>0</v>
      </c>
      <c r="Q941">
        <v>-0.12000084</v>
      </c>
      <c r="R941">
        <v>-1.1320832999999999</v>
      </c>
      <c r="S941">
        <v>1589486401</v>
      </c>
      <c r="T941">
        <v>10.48</v>
      </c>
      <c r="U941">
        <v>11.315</v>
      </c>
      <c r="V941" t="s">
        <v>4595</v>
      </c>
      <c r="W941">
        <v>10.029999999999999</v>
      </c>
      <c r="X941">
        <v>9536677</v>
      </c>
      <c r="Y941">
        <v>10.6</v>
      </c>
      <c r="Z941">
        <v>10.5</v>
      </c>
      <c r="AA941">
        <v>0</v>
      </c>
      <c r="AB941">
        <v>13</v>
      </c>
      <c r="AC941">
        <v>13</v>
      </c>
      <c r="AD941" t="s">
        <v>164</v>
      </c>
      <c r="AE941" t="s">
        <v>48</v>
      </c>
      <c r="AF941">
        <v>10.24</v>
      </c>
      <c r="AG941">
        <v>11369761</v>
      </c>
      <c r="AH941">
        <v>9019987</v>
      </c>
      <c r="AI941">
        <v>2.4799994999999999</v>
      </c>
      <c r="AJ941">
        <v>0.30999993999999997</v>
      </c>
      <c r="AK941" t="s">
        <v>4596</v>
      </c>
      <c r="AL941">
        <v>-17.54</v>
      </c>
      <c r="AM941">
        <v>-0.62598145000000005</v>
      </c>
      <c r="AN941">
        <v>8</v>
      </c>
      <c r="AO941">
        <v>28.02</v>
      </c>
      <c r="AP941">
        <v>1583452800</v>
      </c>
      <c r="AQ941">
        <v>1590019200</v>
      </c>
      <c r="AR941">
        <v>1590019200</v>
      </c>
      <c r="AS941">
        <v>1590019200</v>
      </c>
      <c r="AT941">
        <v>1.2</v>
      </c>
      <c r="AV941">
        <v>0.11320755</v>
      </c>
      <c r="AW941" t="s">
        <v>6313</v>
      </c>
      <c r="AX941">
        <v>-1.33</v>
      </c>
      <c r="AY941">
        <v>276532992</v>
      </c>
      <c r="AZ941">
        <v>-5.4119999999999999</v>
      </c>
      <c r="BA941">
        <v>12.025714000000001</v>
      </c>
      <c r="BB941">
        <v>-1.5457144</v>
      </c>
      <c r="BC941">
        <v>-0.12853411000000001</v>
      </c>
      <c r="BD941">
        <v>17.358188999999999</v>
      </c>
      <c r="BE941">
        <v>-6.8781889999999999</v>
      </c>
      <c r="BF941">
        <v>-0.3962504</v>
      </c>
      <c r="BG941">
        <v>2898065664</v>
      </c>
      <c r="BH941">
        <v>-1.9364374</v>
      </c>
      <c r="BI941">
        <v>15</v>
      </c>
      <c r="BJ941">
        <v>0</v>
      </c>
      <c r="BK941" t="b">
        <v>0</v>
      </c>
      <c r="BL941">
        <v>2</v>
      </c>
      <c r="BM941">
        <v>386519400000</v>
      </c>
      <c r="BN941" t="s">
        <v>3533</v>
      </c>
    </row>
    <row r="942" spans="1:66" x14ac:dyDescent="0.2">
      <c r="A942" t="s">
        <v>3534</v>
      </c>
    </row>
    <row r="943" spans="1:66" x14ac:dyDescent="0.2">
      <c r="A943" t="s">
        <v>3535</v>
      </c>
      <c r="C943" t="s">
        <v>142</v>
      </c>
      <c r="D943" t="s">
        <v>143</v>
      </c>
      <c r="E943" t="s">
        <v>162</v>
      </c>
      <c r="F943" t="b">
        <v>1</v>
      </c>
      <c r="G943" t="s">
        <v>48</v>
      </c>
      <c r="H943" t="s">
        <v>163</v>
      </c>
      <c r="I943" t="s">
        <v>4598</v>
      </c>
      <c r="J943" t="s">
        <v>4599</v>
      </c>
      <c r="K943" t="s">
        <v>4600</v>
      </c>
      <c r="L943" t="s">
        <v>146</v>
      </c>
      <c r="M943" t="s">
        <v>147</v>
      </c>
      <c r="N943">
        <v>-14400000</v>
      </c>
      <c r="O943" t="s">
        <v>148</v>
      </c>
      <c r="P943" t="b">
        <v>0</v>
      </c>
      <c r="Q943">
        <v>5.0599976</v>
      </c>
      <c r="R943">
        <v>3.1886049999999999</v>
      </c>
      <c r="S943">
        <v>1589486401</v>
      </c>
      <c r="T943">
        <v>163.75</v>
      </c>
      <c r="U943">
        <v>164</v>
      </c>
      <c r="V943" t="s">
        <v>4601</v>
      </c>
      <c r="W943">
        <v>155.191</v>
      </c>
      <c r="X943">
        <v>1039026</v>
      </c>
      <c r="Y943">
        <v>158.69</v>
      </c>
      <c r="Z943">
        <v>152.80000000000001</v>
      </c>
      <c r="AA943">
        <v>0</v>
      </c>
      <c r="AB943">
        <v>11</v>
      </c>
      <c r="AC943">
        <v>8</v>
      </c>
      <c r="AD943" t="s">
        <v>164</v>
      </c>
      <c r="AE943" t="s">
        <v>48</v>
      </c>
      <c r="AF943">
        <v>155.93</v>
      </c>
      <c r="AG943">
        <v>1289891</v>
      </c>
      <c r="AH943">
        <v>916225</v>
      </c>
      <c r="AI943">
        <v>65.73</v>
      </c>
      <c r="AJ943">
        <v>0.67057747000000001</v>
      </c>
      <c r="AK943" t="s">
        <v>4602</v>
      </c>
      <c r="AL943">
        <v>-32.61</v>
      </c>
      <c r="AM943">
        <v>-0.16607252</v>
      </c>
      <c r="AN943">
        <v>98.02</v>
      </c>
      <c r="AO943">
        <v>196.36</v>
      </c>
      <c r="AQ943">
        <v>1588157580</v>
      </c>
      <c r="AR943">
        <v>1595521800</v>
      </c>
      <c r="AS943">
        <v>1595867400</v>
      </c>
      <c r="AU943">
        <v>50.091769999999997</v>
      </c>
      <c r="AW943" t="s">
        <v>6313</v>
      </c>
      <c r="AX943">
        <v>3.2690000000000001</v>
      </c>
      <c r="AY943">
        <v>97200000</v>
      </c>
      <c r="AZ943">
        <v>72.298000000000002</v>
      </c>
      <c r="BA943">
        <v>149.01057</v>
      </c>
      <c r="BB943">
        <v>14.739426</v>
      </c>
      <c r="BC943">
        <v>9.8915299999999998E-2</v>
      </c>
      <c r="BD943">
        <v>164.33933999999999</v>
      </c>
      <c r="BE943">
        <v>-0.58934019999999998</v>
      </c>
      <c r="BF943">
        <v>-3.5861176E-3</v>
      </c>
      <c r="BG943">
        <v>15916499968</v>
      </c>
      <c r="BH943">
        <v>2.2649314</v>
      </c>
      <c r="BI943">
        <v>15</v>
      </c>
      <c r="BJ943">
        <v>0</v>
      </c>
      <c r="BK943" t="b">
        <v>0</v>
      </c>
      <c r="BL943">
        <v>2</v>
      </c>
      <c r="BM943">
        <v>638721000000</v>
      </c>
      <c r="BN943" t="s">
        <v>3535</v>
      </c>
    </row>
    <row r="944" spans="1:66" x14ac:dyDescent="0.2">
      <c r="A944" t="s">
        <v>3536</v>
      </c>
      <c r="C944" t="s">
        <v>142</v>
      </c>
      <c r="D944" t="s">
        <v>143</v>
      </c>
      <c r="E944" t="s">
        <v>162</v>
      </c>
      <c r="F944" t="b">
        <v>1</v>
      </c>
      <c r="G944" t="s">
        <v>48</v>
      </c>
      <c r="H944" t="s">
        <v>145</v>
      </c>
      <c r="I944" t="s">
        <v>4603</v>
      </c>
      <c r="J944" t="s">
        <v>4603</v>
      </c>
      <c r="K944" t="s">
        <v>4604</v>
      </c>
      <c r="L944" t="s">
        <v>146</v>
      </c>
      <c r="M944" t="s">
        <v>147</v>
      </c>
      <c r="N944">
        <v>-14400000</v>
      </c>
      <c r="O944" t="s">
        <v>148</v>
      </c>
      <c r="P944" t="b">
        <v>0</v>
      </c>
      <c r="Q944">
        <v>20.809998</v>
      </c>
      <c r="R944">
        <v>8.3847050000000003</v>
      </c>
      <c r="S944">
        <v>1589486402</v>
      </c>
      <c r="T944">
        <v>269</v>
      </c>
      <c r="U944">
        <v>269.95999999999998</v>
      </c>
      <c r="V944" t="s">
        <v>4605</v>
      </c>
      <c r="W944">
        <v>240.44499999999999</v>
      </c>
      <c r="X944">
        <v>3311073</v>
      </c>
      <c r="Y944">
        <v>248.19</v>
      </c>
      <c r="Z944">
        <v>0</v>
      </c>
      <c r="AA944">
        <v>274.77</v>
      </c>
      <c r="AB944">
        <v>8</v>
      </c>
      <c r="AC944">
        <v>8</v>
      </c>
      <c r="AD944" t="s">
        <v>149</v>
      </c>
      <c r="AE944" t="s">
        <v>48</v>
      </c>
      <c r="AF944">
        <v>255.96</v>
      </c>
      <c r="AG944">
        <v>2575833</v>
      </c>
      <c r="AH944">
        <v>2330075</v>
      </c>
      <c r="AI944">
        <v>97.960009999999997</v>
      </c>
      <c r="AJ944">
        <v>0.57273160000000001</v>
      </c>
      <c r="AK944" t="s">
        <v>4606</v>
      </c>
      <c r="AL944">
        <v>-75.320009999999996</v>
      </c>
      <c r="AM944">
        <v>-0.21875000999999999</v>
      </c>
      <c r="AN944">
        <v>171.04</v>
      </c>
      <c r="AO944">
        <v>344.32</v>
      </c>
      <c r="AP944">
        <v>1586304000</v>
      </c>
      <c r="AQ944">
        <v>1587585911</v>
      </c>
      <c r="AR944">
        <v>1596034740</v>
      </c>
      <c r="AS944">
        <v>1596470400</v>
      </c>
      <c r="AT944">
        <v>4.55</v>
      </c>
      <c r="AU944">
        <v>19.360873999999999</v>
      </c>
      <c r="AV944">
        <v>1.8332729999999998E-2</v>
      </c>
      <c r="AW944" t="s">
        <v>6313</v>
      </c>
      <c r="AX944">
        <v>13.894</v>
      </c>
      <c r="AY944">
        <v>145156000</v>
      </c>
      <c r="AZ944">
        <v>31.26</v>
      </c>
      <c r="BA944">
        <v>254.69658000000001</v>
      </c>
      <c r="BB944">
        <v>14.303421</v>
      </c>
      <c r="BC944">
        <v>5.6158670000000001E-2</v>
      </c>
      <c r="BD944">
        <v>277.20060000000001</v>
      </c>
      <c r="BE944">
        <v>-8.2005920000000003</v>
      </c>
      <c r="BF944">
        <v>-2.9583601000000001E-2</v>
      </c>
      <c r="BG944">
        <v>39048577024</v>
      </c>
      <c r="BH944">
        <v>8.6052470000000003</v>
      </c>
      <c r="BI944">
        <v>15</v>
      </c>
      <c r="BJ944">
        <v>0</v>
      </c>
      <c r="BK944" t="b">
        <v>0</v>
      </c>
      <c r="BL944">
        <v>2</v>
      </c>
      <c r="BM944">
        <v>452525400000</v>
      </c>
      <c r="BN944" t="s">
        <v>3536</v>
      </c>
    </row>
    <row r="945" spans="1:66" x14ac:dyDescent="0.2">
      <c r="A945" t="s">
        <v>642</v>
      </c>
      <c r="C945" t="s">
        <v>142</v>
      </c>
      <c r="D945" t="s">
        <v>143</v>
      </c>
      <c r="E945" t="s">
        <v>162</v>
      </c>
      <c r="F945" t="b">
        <v>1</v>
      </c>
      <c r="G945" t="s">
        <v>48</v>
      </c>
      <c r="H945" t="s">
        <v>163</v>
      </c>
      <c r="I945" t="s">
        <v>849</v>
      </c>
      <c r="J945" t="s">
        <v>849</v>
      </c>
      <c r="K945" t="s">
        <v>850</v>
      </c>
      <c r="L945" t="s">
        <v>146</v>
      </c>
      <c r="M945" t="s">
        <v>147</v>
      </c>
      <c r="N945">
        <v>-14400000</v>
      </c>
      <c r="O945" t="s">
        <v>148</v>
      </c>
      <c r="P945" t="b">
        <v>0</v>
      </c>
      <c r="Q945">
        <v>2.4099998</v>
      </c>
      <c r="R945">
        <v>9.7887889999999995</v>
      </c>
      <c r="S945">
        <v>1589486401</v>
      </c>
      <c r="T945">
        <v>27.03</v>
      </c>
      <c r="U945">
        <v>27.14</v>
      </c>
      <c r="V945" t="s">
        <v>3038</v>
      </c>
      <c r="W945">
        <v>24.01</v>
      </c>
      <c r="X945">
        <v>2256198</v>
      </c>
      <c r="Y945">
        <v>24.62</v>
      </c>
      <c r="Z945">
        <v>23.49</v>
      </c>
      <c r="AA945">
        <v>29.4</v>
      </c>
      <c r="AB945">
        <v>8</v>
      </c>
      <c r="AC945">
        <v>10</v>
      </c>
      <c r="AD945" t="s">
        <v>164</v>
      </c>
      <c r="AE945" t="s">
        <v>48</v>
      </c>
      <c r="AF945">
        <v>25.07</v>
      </c>
      <c r="AG945">
        <v>1641803</v>
      </c>
      <c r="AH945">
        <v>2558500</v>
      </c>
      <c r="AI945">
        <v>5</v>
      </c>
      <c r="AJ945">
        <v>0.22696321999999999</v>
      </c>
      <c r="AK945" t="s">
        <v>851</v>
      </c>
      <c r="AL945">
        <v>-28.389997000000001</v>
      </c>
      <c r="AM945">
        <v>-0.51226989999999994</v>
      </c>
      <c r="AN945">
        <v>22.03</v>
      </c>
      <c r="AO945">
        <v>55.42</v>
      </c>
      <c r="AP945">
        <v>1586908800</v>
      </c>
      <c r="AQ945">
        <v>1588623034</v>
      </c>
      <c r="AR945">
        <v>1595861940</v>
      </c>
      <c r="AS945">
        <v>1596211200</v>
      </c>
      <c r="AT945">
        <v>1.6</v>
      </c>
      <c r="AU945">
        <v>11.467967</v>
      </c>
      <c r="AV945">
        <v>6.4987816000000004E-2</v>
      </c>
      <c r="AW945" t="s">
        <v>6313</v>
      </c>
      <c r="AX945">
        <v>2.3570000000000002</v>
      </c>
      <c r="AY945">
        <v>132277000</v>
      </c>
      <c r="AZ945">
        <v>9.3620000000000001</v>
      </c>
      <c r="BA945">
        <v>28.635714</v>
      </c>
      <c r="BB945">
        <v>-1.6057129000000001</v>
      </c>
      <c r="BC945">
        <v>-5.6073785000000001E-2</v>
      </c>
      <c r="BD945">
        <v>42.153984000000001</v>
      </c>
      <c r="BE945">
        <v>-15.123983000000001</v>
      </c>
      <c r="BF945">
        <v>-0.35877945999999999</v>
      </c>
      <c r="BG945">
        <v>3575447296</v>
      </c>
      <c r="BH945">
        <v>2.8872035</v>
      </c>
      <c r="BI945">
        <v>15</v>
      </c>
      <c r="BJ945">
        <v>0</v>
      </c>
      <c r="BK945" t="b">
        <v>0</v>
      </c>
      <c r="BL945">
        <v>2</v>
      </c>
      <c r="BM945">
        <v>322151400000</v>
      </c>
      <c r="BN945" t="s">
        <v>642</v>
      </c>
    </row>
    <row r="946" spans="1:66" x14ac:dyDescent="0.2">
      <c r="A946" t="s">
        <v>3537</v>
      </c>
      <c r="C946" t="s">
        <v>142</v>
      </c>
      <c r="D946" t="s">
        <v>143</v>
      </c>
      <c r="E946" t="s">
        <v>162</v>
      </c>
      <c r="F946" t="b">
        <v>1</v>
      </c>
      <c r="G946" t="s">
        <v>48</v>
      </c>
      <c r="H946" t="s">
        <v>163</v>
      </c>
      <c r="I946" t="s">
        <v>4607</v>
      </c>
      <c r="J946" t="s">
        <v>4607</v>
      </c>
      <c r="K946" t="s">
        <v>4608</v>
      </c>
      <c r="L946" t="s">
        <v>146</v>
      </c>
      <c r="M946" t="s">
        <v>147</v>
      </c>
      <c r="N946">
        <v>-14400000</v>
      </c>
      <c r="O946" t="s">
        <v>148</v>
      </c>
      <c r="P946" t="b">
        <v>0</v>
      </c>
      <c r="Q946">
        <v>-0.16999817</v>
      </c>
      <c r="R946">
        <v>-0.34750239999999999</v>
      </c>
      <c r="S946">
        <v>1589486401</v>
      </c>
      <c r="T946">
        <v>48.75</v>
      </c>
      <c r="U946">
        <v>48.88</v>
      </c>
      <c r="V946" t="s">
        <v>4609</v>
      </c>
      <c r="W946">
        <v>46.1</v>
      </c>
      <c r="X946">
        <v>3523688</v>
      </c>
      <c r="Y946">
        <v>48.92</v>
      </c>
      <c r="Z946">
        <v>0</v>
      </c>
      <c r="AA946">
        <v>50.4</v>
      </c>
      <c r="AB946">
        <v>13</v>
      </c>
      <c r="AC946">
        <v>8</v>
      </c>
      <c r="AD946" t="s">
        <v>164</v>
      </c>
      <c r="AE946" t="s">
        <v>48</v>
      </c>
      <c r="AF946">
        <v>47.36</v>
      </c>
      <c r="AG946">
        <v>4257359</v>
      </c>
      <c r="AH946">
        <v>3118462</v>
      </c>
      <c r="AI946">
        <v>23.33</v>
      </c>
      <c r="AJ946">
        <v>0.91778130000000002</v>
      </c>
      <c r="AK946" t="s">
        <v>4610</v>
      </c>
      <c r="AL946">
        <v>-22.629996999999999</v>
      </c>
      <c r="AM946">
        <v>-0.31703555999999999</v>
      </c>
      <c r="AN946">
        <v>25.42</v>
      </c>
      <c r="AO946">
        <v>71.38</v>
      </c>
      <c r="AP946">
        <v>1588636800</v>
      </c>
      <c r="AQ946">
        <v>1584612004</v>
      </c>
      <c r="AR946">
        <v>1592929800</v>
      </c>
      <c r="AS946">
        <v>1593448200</v>
      </c>
      <c r="AT946">
        <v>0.245</v>
      </c>
      <c r="AU946">
        <v>7.7528625</v>
      </c>
      <c r="AV946">
        <v>5.0081769999999999E-3</v>
      </c>
      <c r="AW946" t="s">
        <v>6313</v>
      </c>
      <c r="AX946">
        <v>6.2880000000000003</v>
      </c>
      <c r="AY946">
        <v>274617984</v>
      </c>
      <c r="AZ946">
        <v>51.384999999999998</v>
      </c>
      <c r="BA946">
        <v>44.228855000000003</v>
      </c>
      <c r="BB946">
        <v>4.5211449999999997</v>
      </c>
      <c r="BC946">
        <v>0.102221616</v>
      </c>
      <c r="BD946">
        <v>55.412610000000001</v>
      </c>
      <c r="BE946">
        <v>-6.6626089999999998</v>
      </c>
      <c r="BF946">
        <v>-0.12023634</v>
      </c>
      <c r="BG946">
        <v>14772956160</v>
      </c>
      <c r="BH946">
        <v>0.94872045999999999</v>
      </c>
      <c r="BI946">
        <v>15</v>
      </c>
      <c r="BJ946">
        <v>0</v>
      </c>
      <c r="BK946" t="b">
        <v>0</v>
      </c>
      <c r="BL946">
        <v>2</v>
      </c>
      <c r="BM946">
        <v>322151400000</v>
      </c>
      <c r="BN946" t="s">
        <v>3537</v>
      </c>
    </row>
    <row r="947" spans="1:66" x14ac:dyDescent="0.2">
      <c r="A947" t="s">
        <v>3538</v>
      </c>
      <c r="C947" t="s">
        <v>142</v>
      </c>
      <c r="D947" t="s">
        <v>143</v>
      </c>
      <c r="E947" t="s">
        <v>151</v>
      </c>
      <c r="F947" t="b">
        <v>0</v>
      </c>
      <c r="H947" t="s">
        <v>152</v>
      </c>
      <c r="I947" t="s">
        <v>4611</v>
      </c>
      <c r="L947" t="s">
        <v>146</v>
      </c>
      <c r="M947" t="s">
        <v>147</v>
      </c>
      <c r="N947">
        <v>-14400000</v>
      </c>
      <c r="O947" t="s">
        <v>148</v>
      </c>
      <c r="P947" t="b">
        <v>0</v>
      </c>
      <c r="S947">
        <v>1561759658</v>
      </c>
      <c r="AD947" t="s">
        <v>152</v>
      </c>
      <c r="AW947" t="s">
        <v>6313</v>
      </c>
      <c r="BI947">
        <v>15</v>
      </c>
      <c r="BJ947">
        <v>0</v>
      </c>
      <c r="BK947" t="b">
        <v>0</v>
      </c>
      <c r="BL947">
        <v>2</v>
      </c>
      <c r="BN947" t="s">
        <v>3538</v>
      </c>
    </row>
    <row r="948" spans="1:66" x14ac:dyDescent="0.2">
      <c r="A948" t="s">
        <v>3539</v>
      </c>
      <c r="C948" t="s">
        <v>142</v>
      </c>
      <c r="D948" t="s">
        <v>143</v>
      </c>
      <c r="E948" t="s">
        <v>162</v>
      </c>
      <c r="F948" t="b">
        <v>1</v>
      </c>
      <c r="G948" t="s">
        <v>48</v>
      </c>
      <c r="H948" t="s">
        <v>163</v>
      </c>
      <c r="I948" t="s">
        <v>4612</v>
      </c>
      <c r="J948" t="s">
        <v>4612</v>
      </c>
      <c r="K948" t="s">
        <v>4613</v>
      </c>
      <c r="L948" t="s">
        <v>146</v>
      </c>
      <c r="M948" t="s">
        <v>147</v>
      </c>
      <c r="N948">
        <v>-14400000</v>
      </c>
      <c r="O948" t="s">
        <v>148</v>
      </c>
      <c r="P948" t="b">
        <v>0</v>
      </c>
      <c r="Q948">
        <v>1.1900024</v>
      </c>
      <c r="R948">
        <v>0.75704720000000003</v>
      </c>
      <c r="S948">
        <v>1589486401</v>
      </c>
      <c r="T948">
        <v>158.38</v>
      </c>
      <c r="U948">
        <v>158.94999999999999</v>
      </c>
      <c r="V948" t="s">
        <v>4614</v>
      </c>
      <c r="W948">
        <v>153.81</v>
      </c>
      <c r="X948">
        <v>2094594</v>
      </c>
      <c r="Y948">
        <v>157.19</v>
      </c>
      <c r="Z948">
        <v>153.15</v>
      </c>
      <c r="AA948">
        <v>159</v>
      </c>
      <c r="AB948">
        <v>8</v>
      </c>
      <c r="AC948">
        <v>11</v>
      </c>
      <c r="AD948" t="s">
        <v>164</v>
      </c>
      <c r="AE948" t="s">
        <v>48</v>
      </c>
      <c r="AF948">
        <v>155.94</v>
      </c>
      <c r="AG948">
        <v>4702990</v>
      </c>
      <c r="AH948">
        <v>2461787</v>
      </c>
      <c r="AI948">
        <v>57.020004</v>
      </c>
      <c r="AJ948">
        <v>0.56254934999999995</v>
      </c>
      <c r="AK948" t="s">
        <v>4615</v>
      </c>
      <c r="AL948">
        <v>-6.5199889999999998</v>
      </c>
      <c r="AM948">
        <v>-3.9539049999999999E-2</v>
      </c>
      <c r="AN948">
        <v>101.36</v>
      </c>
      <c r="AO948">
        <v>164.9</v>
      </c>
      <c r="AP948">
        <v>1591747200</v>
      </c>
      <c r="AQ948">
        <v>1596126600</v>
      </c>
      <c r="AR948">
        <v>1596126600</v>
      </c>
      <c r="AS948">
        <v>1596126600</v>
      </c>
      <c r="AT948">
        <v>2.6749999999999998</v>
      </c>
      <c r="AU948">
        <v>26.239232999999999</v>
      </c>
      <c r="AV948">
        <v>1.7017622E-2</v>
      </c>
      <c r="AW948" t="s">
        <v>6313</v>
      </c>
      <c r="AX948">
        <v>6.0359999999999996</v>
      </c>
      <c r="AY948">
        <v>956449984</v>
      </c>
      <c r="AZ948">
        <v>3.3969999999999998</v>
      </c>
      <c r="BA948">
        <v>150.77171000000001</v>
      </c>
      <c r="BB948">
        <v>7.6082916000000003</v>
      </c>
      <c r="BC948">
        <v>5.0462328000000001E-2</v>
      </c>
      <c r="BD948">
        <v>134.86804000000001</v>
      </c>
      <c r="BE948">
        <v>23.511963000000002</v>
      </c>
      <c r="BF948">
        <v>0.17433309999999999</v>
      </c>
      <c r="BG948">
        <v>151482548224</v>
      </c>
      <c r="BH948">
        <v>46.623493000000003</v>
      </c>
      <c r="BI948">
        <v>15</v>
      </c>
      <c r="BJ948">
        <v>0</v>
      </c>
      <c r="BK948" t="b">
        <v>0</v>
      </c>
      <c r="BL948">
        <v>2</v>
      </c>
      <c r="BM948">
        <v>76253400000</v>
      </c>
      <c r="BN948" t="s">
        <v>3539</v>
      </c>
    </row>
    <row r="949" spans="1:66" x14ac:dyDescent="0.2">
      <c r="A949" t="s">
        <v>3540</v>
      </c>
      <c r="C949" t="s">
        <v>142</v>
      </c>
      <c r="D949" t="s">
        <v>143</v>
      </c>
      <c r="E949" t="s">
        <v>162</v>
      </c>
      <c r="F949" t="b">
        <v>1</v>
      </c>
      <c r="G949" t="s">
        <v>48</v>
      </c>
      <c r="H949" t="s">
        <v>163</v>
      </c>
      <c r="I949" t="s">
        <v>4616</v>
      </c>
      <c r="J949" t="s">
        <v>4616</v>
      </c>
      <c r="K949" t="s">
        <v>4617</v>
      </c>
      <c r="L949" t="s">
        <v>146</v>
      </c>
      <c r="M949" t="s">
        <v>147</v>
      </c>
      <c r="N949">
        <v>-14400000</v>
      </c>
      <c r="O949" t="s">
        <v>148</v>
      </c>
      <c r="P949" t="b">
        <v>0</v>
      </c>
      <c r="Q949">
        <v>1.7600001999999999</v>
      </c>
      <c r="R949">
        <v>5.7254399999999999</v>
      </c>
      <c r="S949">
        <v>1589486401</v>
      </c>
      <c r="T949">
        <v>32.5</v>
      </c>
      <c r="U949">
        <v>32.51</v>
      </c>
      <c r="V949" t="s">
        <v>4618</v>
      </c>
      <c r="W949">
        <v>28.53</v>
      </c>
      <c r="X949">
        <v>2500628</v>
      </c>
      <c r="Y949">
        <v>30.74</v>
      </c>
      <c r="Z949">
        <v>31.77</v>
      </c>
      <c r="AA949">
        <v>0</v>
      </c>
      <c r="AB949">
        <v>8</v>
      </c>
      <c r="AC949">
        <v>8</v>
      </c>
      <c r="AD949" t="s">
        <v>164</v>
      </c>
      <c r="AE949" t="s">
        <v>48</v>
      </c>
      <c r="AF949">
        <v>29.85</v>
      </c>
      <c r="AG949">
        <v>3286640</v>
      </c>
      <c r="AH949">
        <v>2507925</v>
      </c>
      <c r="AI949">
        <v>16.39</v>
      </c>
      <c r="AJ949">
        <v>1.0173805</v>
      </c>
      <c r="AK949" t="s">
        <v>4619</v>
      </c>
      <c r="AL949">
        <v>-34.67</v>
      </c>
      <c r="AM949">
        <v>-0.51615303999999995</v>
      </c>
      <c r="AN949">
        <v>16.11</v>
      </c>
      <c r="AO949">
        <v>67.17</v>
      </c>
      <c r="AP949">
        <v>1588291200</v>
      </c>
      <c r="AQ949">
        <v>1588796100</v>
      </c>
      <c r="AR949">
        <v>1596034740</v>
      </c>
      <c r="AS949">
        <v>1596470400</v>
      </c>
      <c r="AT949">
        <v>1.54</v>
      </c>
      <c r="AU949">
        <v>9.8009649999999997</v>
      </c>
      <c r="AV949">
        <v>5.0097592000000003E-2</v>
      </c>
      <c r="AW949" t="s">
        <v>6313</v>
      </c>
      <c r="AX949">
        <v>3.3159999999999998</v>
      </c>
      <c r="AY949">
        <v>193224000</v>
      </c>
      <c r="AZ949">
        <v>85.787999999999997</v>
      </c>
      <c r="BA949">
        <v>30.486000000000001</v>
      </c>
      <c r="BB949">
        <v>2.0139999999999998</v>
      </c>
      <c r="BC949">
        <v>6.6063105999999996E-2</v>
      </c>
      <c r="BD949">
        <v>47.542465</v>
      </c>
      <c r="BE949">
        <v>-15.042465</v>
      </c>
      <c r="BF949">
        <v>-0.31640062000000002</v>
      </c>
      <c r="BG949">
        <v>6279779840</v>
      </c>
      <c r="BH949">
        <v>0.37884086</v>
      </c>
      <c r="BI949">
        <v>15</v>
      </c>
      <c r="BJ949">
        <v>0</v>
      </c>
      <c r="BK949" t="b">
        <v>0</v>
      </c>
      <c r="BL949">
        <v>2</v>
      </c>
      <c r="BM949">
        <v>322151400000</v>
      </c>
      <c r="BN949" t="s">
        <v>3540</v>
      </c>
    </row>
    <row r="950" spans="1:66" x14ac:dyDescent="0.2">
      <c r="A950" t="s">
        <v>3541</v>
      </c>
      <c r="C950" t="s">
        <v>142</v>
      </c>
      <c r="D950" t="s">
        <v>143</v>
      </c>
      <c r="E950" t="s">
        <v>162</v>
      </c>
      <c r="F950" t="b">
        <v>1</v>
      </c>
      <c r="G950" t="s">
        <v>48</v>
      </c>
      <c r="H950" t="s">
        <v>145</v>
      </c>
      <c r="I950" t="s">
        <v>4620</v>
      </c>
      <c r="J950" t="s">
        <v>4620</v>
      </c>
      <c r="K950" t="s">
        <v>4621</v>
      </c>
      <c r="L950" t="s">
        <v>146</v>
      </c>
      <c r="M950" t="s">
        <v>147</v>
      </c>
      <c r="N950">
        <v>-14400000</v>
      </c>
      <c r="O950" t="s">
        <v>148</v>
      </c>
      <c r="P950" t="b">
        <v>0</v>
      </c>
      <c r="Q950">
        <v>0.8600006</v>
      </c>
      <c r="R950">
        <v>3.7918897</v>
      </c>
      <c r="S950">
        <v>1589486401</v>
      </c>
      <c r="T950">
        <v>23.54</v>
      </c>
      <c r="U950">
        <v>23.555</v>
      </c>
      <c r="V950" t="s">
        <v>4622</v>
      </c>
      <c r="W950">
        <v>21.43</v>
      </c>
      <c r="X950">
        <v>2052643</v>
      </c>
      <c r="Y950">
        <v>22.68</v>
      </c>
      <c r="Z950">
        <v>21.24</v>
      </c>
      <c r="AA950">
        <v>0</v>
      </c>
      <c r="AB950">
        <v>18</v>
      </c>
      <c r="AC950">
        <v>9</v>
      </c>
      <c r="AD950" t="s">
        <v>149</v>
      </c>
      <c r="AE950" t="s">
        <v>48</v>
      </c>
      <c r="AF950">
        <v>22.13</v>
      </c>
      <c r="AG950">
        <v>3308545</v>
      </c>
      <c r="AH950">
        <v>2440912</v>
      </c>
      <c r="AI950">
        <v>10.230000499999999</v>
      </c>
      <c r="AJ950">
        <v>0.76859504000000001</v>
      </c>
      <c r="AK950" t="s">
        <v>4623</v>
      </c>
      <c r="AL950">
        <v>-13.09</v>
      </c>
      <c r="AM950">
        <v>-0.35735735000000002</v>
      </c>
      <c r="AN950">
        <v>13.31</v>
      </c>
      <c r="AO950">
        <v>36.630000000000003</v>
      </c>
      <c r="AQ950">
        <v>1588240810</v>
      </c>
      <c r="AR950">
        <v>1595521800</v>
      </c>
      <c r="AS950">
        <v>1595867400</v>
      </c>
      <c r="AU950">
        <v>12.331063</v>
      </c>
      <c r="AW950" t="s">
        <v>6313</v>
      </c>
      <c r="AX950">
        <v>1.909</v>
      </c>
      <c r="AY950">
        <v>303968000</v>
      </c>
      <c r="AZ950">
        <v>16.312000000000001</v>
      </c>
      <c r="BA950">
        <v>22.164857999999999</v>
      </c>
      <c r="BB950">
        <v>1.375143</v>
      </c>
      <c r="BC950">
        <v>6.2041590000000001E-2</v>
      </c>
      <c r="BD950">
        <v>29.821304000000001</v>
      </c>
      <c r="BE950">
        <v>-6.2813033999999996</v>
      </c>
      <c r="BF950">
        <v>-0.21063142000000001</v>
      </c>
      <c r="BG950">
        <v>7155406848</v>
      </c>
      <c r="BH950">
        <v>1.4431094</v>
      </c>
      <c r="BI950">
        <v>15</v>
      </c>
      <c r="BJ950">
        <v>0</v>
      </c>
      <c r="BK950" t="b">
        <v>0</v>
      </c>
      <c r="BL950">
        <v>2</v>
      </c>
      <c r="BM950">
        <v>1065447000000</v>
      </c>
      <c r="BN950" t="s">
        <v>3541</v>
      </c>
    </row>
    <row r="951" spans="1:66" x14ac:dyDescent="0.2">
      <c r="A951" t="s">
        <v>3542</v>
      </c>
      <c r="C951" t="s">
        <v>142</v>
      </c>
      <c r="D951" t="s">
        <v>143</v>
      </c>
      <c r="E951" t="s">
        <v>162</v>
      </c>
      <c r="F951" t="b">
        <v>1</v>
      </c>
      <c r="G951" t="s">
        <v>48</v>
      </c>
      <c r="H951" t="s">
        <v>163</v>
      </c>
      <c r="I951" t="s">
        <v>4624</v>
      </c>
      <c r="J951" t="s">
        <v>4624</v>
      </c>
      <c r="K951" t="s">
        <v>4625</v>
      </c>
      <c r="L951" t="s">
        <v>146</v>
      </c>
      <c r="M951" t="s">
        <v>147</v>
      </c>
      <c r="N951">
        <v>-14400000</v>
      </c>
      <c r="O951" t="s">
        <v>148</v>
      </c>
      <c r="P951" t="b">
        <v>0</v>
      </c>
      <c r="Q951">
        <v>-7.8999940000000004</v>
      </c>
      <c r="R951">
        <v>-2.1692553000000001</v>
      </c>
      <c r="S951">
        <v>1589486401</v>
      </c>
      <c r="T951">
        <v>356.28</v>
      </c>
      <c r="U951">
        <v>361.54</v>
      </c>
      <c r="V951" t="s">
        <v>4626</v>
      </c>
      <c r="W951">
        <v>352.26</v>
      </c>
      <c r="X951">
        <v>1610572</v>
      </c>
      <c r="Y951">
        <v>364.18</v>
      </c>
      <c r="Z951">
        <v>357</v>
      </c>
      <c r="AA951">
        <v>364.76</v>
      </c>
      <c r="AB951">
        <v>10</v>
      </c>
      <c r="AC951">
        <v>13</v>
      </c>
      <c r="AD951" t="s">
        <v>164</v>
      </c>
      <c r="AE951" t="s">
        <v>48</v>
      </c>
      <c r="AF951">
        <v>360.99</v>
      </c>
      <c r="AG951">
        <v>1946588</v>
      </c>
      <c r="AH951">
        <v>1343987</v>
      </c>
      <c r="AI951">
        <v>90.170010000000005</v>
      </c>
      <c r="AJ951">
        <v>0.3388449</v>
      </c>
      <c r="AK951" t="s">
        <v>4627</v>
      </c>
      <c r="AL951">
        <v>-86.25</v>
      </c>
      <c r="AM951">
        <v>-0.19490204999999999</v>
      </c>
      <c r="AN951">
        <v>266.11</v>
      </c>
      <c r="AO951">
        <v>442.53</v>
      </c>
      <c r="AP951">
        <v>1593129600</v>
      </c>
      <c r="AQ951">
        <v>1587468610</v>
      </c>
      <c r="AR951">
        <v>1595349000</v>
      </c>
      <c r="AS951">
        <v>1595867400</v>
      </c>
      <c r="AT951">
        <v>9.1999999999999993</v>
      </c>
      <c r="AU951">
        <v>16.167355000000001</v>
      </c>
      <c r="AV951">
        <v>2.5262232999999999E-2</v>
      </c>
      <c r="AW951" t="s">
        <v>6313</v>
      </c>
      <c r="AX951">
        <v>22.036999999999999</v>
      </c>
      <c r="AY951">
        <v>280435008</v>
      </c>
      <c r="AZ951">
        <v>12.288</v>
      </c>
      <c r="BA951">
        <v>370.86487</v>
      </c>
      <c r="BB951">
        <v>-14.584868999999999</v>
      </c>
      <c r="BC951">
        <v>-3.9326640000000003E-2</v>
      </c>
      <c r="BD951">
        <v>386.43209999999999</v>
      </c>
      <c r="BE951">
        <v>-30.152100000000001</v>
      </c>
      <c r="BF951">
        <v>-7.8026905999999993E-2</v>
      </c>
      <c r="BG951">
        <v>99913383936</v>
      </c>
      <c r="BH951">
        <v>28.994140000000002</v>
      </c>
      <c r="BI951">
        <v>15</v>
      </c>
      <c r="BJ951">
        <v>0</v>
      </c>
      <c r="BK951" t="b">
        <v>0</v>
      </c>
      <c r="BL951">
        <v>2</v>
      </c>
      <c r="BM951">
        <v>221149800000</v>
      </c>
      <c r="BN951" t="s">
        <v>3542</v>
      </c>
    </row>
    <row r="952" spans="1:66" x14ac:dyDescent="0.2">
      <c r="A952" t="s">
        <v>3543</v>
      </c>
      <c r="C952" t="s">
        <v>142</v>
      </c>
      <c r="D952" t="s">
        <v>143</v>
      </c>
      <c r="E952" t="s">
        <v>162</v>
      </c>
      <c r="F952" t="b">
        <v>1</v>
      </c>
      <c r="G952" t="s">
        <v>48</v>
      </c>
      <c r="H952" t="s">
        <v>163</v>
      </c>
      <c r="I952" t="s">
        <v>4628</v>
      </c>
      <c r="J952" t="s">
        <v>4628</v>
      </c>
      <c r="K952" t="s">
        <v>4629</v>
      </c>
      <c r="L952" t="s">
        <v>146</v>
      </c>
      <c r="M952" t="s">
        <v>147</v>
      </c>
      <c r="N952">
        <v>-14400000</v>
      </c>
      <c r="O952" t="s">
        <v>148</v>
      </c>
      <c r="P952" t="b">
        <v>0</v>
      </c>
      <c r="Q952">
        <v>0.29000092</v>
      </c>
      <c r="R952">
        <v>1.0069475999999999</v>
      </c>
      <c r="S952">
        <v>1589486401</v>
      </c>
      <c r="T952">
        <v>29.09</v>
      </c>
      <c r="U952">
        <v>29.44</v>
      </c>
      <c r="V952" t="s">
        <v>4630</v>
      </c>
      <c r="W952">
        <v>27.324999999999999</v>
      </c>
      <c r="X952">
        <v>1312035</v>
      </c>
      <c r="Y952">
        <v>28.8</v>
      </c>
      <c r="Z952">
        <v>0</v>
      </c>
      <c r="AA952">
        <v>0</v>
      </c>
      <c r="AB952">
        <v>18</v>
      </c>
      <c r="AC952">
        <v>10</v>
      </c>
      <c r="AD952" t="s">
        <v>164</v>
      </c>
      <c r="AE952" t="s">
        <v>48</v>
      </c>
      <c r="AF952">
        <v>28.25</v>
      </c>
      <c r="AG952">
        <v>1677559</v>
      </c>
      <c r="AH952">
        <v>1484400</v>
      </c>
      <c r="AI952">
        <v>1.7649994</v>
      </c>
      <c r="AJ952">
        <v>6.4592839999999999E-2</v>
      </c>
      <c r="AK952" t="s">
        <v>4631</v>
      </c>
      <c r="AL952">
        <v>-27.79</v>
      </c>
      <c r="AM952">
        <v>-0.48857244999999999</v>
      </c>
      <c r="AN952">
        <v>27.324999999999999</v>
      </c>
      <c r="AO952">
        <v>56.88</v>
      </c>
      <c r="AP952">
        <v>1591660800</v>
      </c>
      <c r="AQ952">
        <v>1588586404</v>
      </c>
      <c r="AR952">
        <v>1596472200</v>
      </c>
      <c r="AS952">
        <v>1596817800</v>
      </c>
      <c r="AT952">
        <v>0.25</v>
      </c>
      <c r="AV952">
        <v>8.6805560000000007E-3</v>
      </c>
      <c r="AW952" t="s">
        <v>6313</v>
      </c>
      <c r="AX952">
        <v>-0.318</v>
      </c>
      <c r="AY952">
        <v>281430016</v>
      </c>
      <c r="AZ952">
        <v>60.284999999999997</v>
      </c>
      <c r="BA952">
        <v>33.579715999999998</v>
      </c>
      <c r="BB952">
        <v>-4.4897156000000003</v>
      </c>
      <c r="BC952">
        <v>-0.13370319999999999</v>
      </c>
      <c r="BD952">
        <v>45.163043999999999</v>
      </c>
      <c r="BE952">
        <v>-16.073043999999999</v>
      </c>
      <c r="BF952">
        <v>-0.35588930000000002</v>
      </c>
      <c r="BG952">
        <v>8186799104</v>
      </c>
      <c r="BH952">
        <v>0.48254126000000003</v>
      </c>
      <c r="BI952">
        <v>15</v>
      </c>
      <c r="BJ952">
        <v>0</v>
      </c>
      <c r="BK952" t="b">
        <v>0</v>
      </c>
      <c r="BL952">
        <v>2</v>
      </c>
      <c r="BM952">
        <v>322151400000</v>
      </c>
      <c r="BN952" t="s">
        <v>3543</v>
      </c>
    </row>
    <row r="953" spans="1:66" x14ac:dyDescent="0.2">
      <c r="A953" t="s">
        <v>643</v>
      </c>
      <c r="C953" t="s">
        <v>142</v>
      </c>
      <c r="D953" t="s">
        <v>143</v>
      </c>
      <c r="E953" t="s">
        <v>162</v>
      </c>
      <c r="F953" t="b">
        <v>1</v>
      </c>
      <c r="G953" t="s">
        <v>48</v>
      </c>
      <c r="H953" t="s">
        <v>163</v>
      </c>
      <c r="I953" t="s">
        <v>852</v>
      </c>
      <c r="J953" t="s">
        <v>852</v>
      </c>
      <c r="K953" t="s">
        <v>853</v>
      </c>
      <c r="L953" t="s">
        <v>146</v>
      </c>
      <c r="M953" t="s">
        <v>147</v>
      </c>
      <c r="N953">
        <v>-14400000</v>
      </c>
      <c r="O953" t="s">
        <v>148</v>
      </c>
      <c r="P953" t="b">
        <v>0</v>
      </c>
      <c r="Q953">
        <v>-4.0000915999999997E-2</v>
      </c>
      <c r="R953">
        <v>-3.6222869999999997E-2</v>
      </c>
      <c r="S953">
        <v>1589486401</v>
      </c>
      <c r="T953">
        <v>110.39</v>
      </c>
      <c r="U953">
        <v>110.34</v>
      </c>
      <c r="V953" t="s">
        <v>6235</v>
      </c>
      <c r="W953">
        <v>106.1972</v>
      </c>
      <c r="X953">
        <v>5265343</v>
      </c>
      <c r="Y953">
        <v>110.43</v>
      </c>
      <c r="Z953">
        <v>102.06</v>
      </c>
      <c r="AA953">
        <v>111.11</v>
      </c>
      <c r="AB953">
        <v>8</v>
      </c>
      <c r="AC953">
        <v>8</v>
      </c>
      <c r="AD953" t="s">
        <v>164</v>
      </c>
      <c r="AE953" t="s">
        <v>48</v>
      </c>
      <c r="AF953">
        <v>107.25</v>
      </c>
      <c r="AG953">
        <v>7061991</v>
      </c>
      <c r="AH953">
        <v>4639975</v>
      </c>
      <c r="AI953">
        <v>50.39</v>
      </c>
      <c r="AJ953">
        <v>0.8398333</v>
      </c>
      <c r="AK953" t="s">
        <v>854</v>
      </c>
      <c r="AL953">
        <v>-16.340004</v>
      </c>
      <c r="AM953">
        <v>-0.12893556</v>
      </c>
      <c r="AN953">
        <v>60</v>
      </c>
      <c r="AO953">
        <v>126.73</v>
      </c>
      <c r="AP953">
        <v>1588723200</v>
      </c>
      <c r="AQ953">
        <v>1589992200</v>
      </c>
      <c r="AR953">
        <v>1589992200</v>
      </c>
      <c r="AS953">
        <v>1589992200</v>
      </c>
      <c r="AT953">
        <v>2.13</v>
      </c>
      <c r="AU953">
        <v>20.107469999999999</v>
      </c>
      <c r="AV953">
        <v>1.9288237999999999E-2</v>
      </c>
      <c r="AW953" t="s">
        <v>6313</v>
      </c>
      <c r="AX953">
        <v>5.49</v>
      </c>
      <c r="AY953">
        <v>754948992</v>
      </c>
      <c r="AZ953">
        <v>2.585</v>
      </c>
      <c r="BA953">
        <v>98.251429999999999</v>
      </c>
      <c r="BB953">
        <v>12.138572999999999</v>
      </c>
      <c r="BC953">
        <v>0.12354602000000001</v>
      </c>
      <c r="BD953">
        <v>109.36572</v>
      </c>
      <c r="BE953">
        <v>1.0242766999999999</v>
      </c>
      <c r="BF953">
        <v>9.3656099999999999E-3</v>
      </c>
      <c r="BG953">
        <v>83338821632</v>
      </c>
      <c r="BH953">
        <v>42.704059999999998</v>
      </c>
      <c r="BI953">
        <v>15</v>
      </c>
      <c r="BJ953">
        <v>0</v>
      </c>
      <c r="BK953" t="b">
        <v>0</v>
      </c>
      <c r="BL953">
        <v>2</v>
      </c>
      <c r="BM953">
        <v>322151400000</v>
      </c>
      <c r="BN953" t="s">
        <v>643</v>
      </c>
    </row>
    <row r="954" spans="1:66" x14ac:dyDescent="0.2">
      <c r="A954" t="s">
        <v>3544</v>
      </c>
      <c r="C954" t="s">
        <v>142</v>
      </c>
      <c r="D954" t="s">
        <v>143</v>
      </c>
      <c r="E954" t="s">
        <v>162</v>
      </c>
      <c r="F954" t="b">
        <v>1</v>
      </c>
      <c r="G954" t="s">
        <v>48</v>
      </c>
      <c r="H954" t="s">
        <v>163</v>
      </c>
      <c r="I954" t="s">
        <v>4632</v>
      </c>
      <c r="J954" t="s">
        <v>4633</v>
      </c>
      <c r="K954" t="s">
        <v>4634</v>
      </c>
      <c r="L954" t="s">
        <v>146</v>
      </c>
      <c r="M954" t="s">
        <v>147</v>
      </c>
      <c r="N954">
        <v>-14400000</v>
      </c>
      <c r="O954" t="s">
        <v>148</v>
      </c>
      <c r="P954" t="b">
        <v>0</v>
      </c>
      <c r="Q954">
        <v>0.70000076</v>
      </c>
      <c r="R954">
        <v>1.331053</v>
      </c>
      <c r="S954">
        <v>1589486401</v>
      </c>
      <c r="T954">
        <v>53.29</v>
      </c>
      <c r="U954">
        <v>54</v>
      </c>
      <c r="V954" t="s">
        <v>4635</v>
      </c>
      <c r="W954">
        <v>50.06</v>
      </c>
      <c r="X954">
        <v>2750946</v>
      </c>
      <c r="Y954">
        <v>52.59</v>
      </c>
      <c r="Z954">
        <v>51.24</v>
      </c>
      <c r="AA954">
        <v>0</v>
      </c>
      <c r="AB954">
        <v>8</v>
      </c>
      <c r="AC954">
        <v>12</v>
      </c>
      <c r="AD954" t="s">
        <v>164</v>
      </c>
      <c r="AE954" t="s">
        <v>48</v>
      </c>
      <c r="AF954">
        <v>51.05</v>
      </c>
      <c r="AG954">
        <v>3587738</v>
      </c>
      <c r="AH954">
        <v>2311012</v>
      </c>
      <c r="AI954">
        <v>19.580002</v>
      </c>
      <c r="AJ954">
        <v>0.58083660000000004</v>
      </c>
      <c r="AK954" t="s">
        <v>4636</v>
      </c>
      <c r="AL954">
        <v>-45.620002999999997</v>
      </c>
      <c r="AM954">
        <v>-0.46122740000000001</v>
      </c>
      <c r="AN954">
        <v>33.71</v>
      </c>
      <c r="AO954">
        <v>98.91</v>
      </c>
      <c r="AP954">
        <v>1583712000</v>
      </c>
      <c r="AQ954">
        <v>1588350600</v>
      </c>
      <c r="AR954">
        <v>1596213000</v>
      </c>
      <c r="AS954">
        <v>1596558600</v>
      </c>
      <c r="AT954">
        <v>4.2</v>
      </c>
      <c r="AU954">
        <v>6.7584020000000002</v>
      </c>
      <c r="AV954">
        <v>7.9863089999999998E-2</v>
      </c>
      <c r="AW954" t="s">
        <v>6313</v>
      </c>
      <c r="AX954">
        <v>7.8849999999999998</v>
      </c>
      <c r="AY954">
        <v>333617984</v>
      </c>
      <c r="AZ954">
        <v>21.948</v>
      </c>
      <c r="BA954">
        <v>52.557713</v>
      </c>
      <c r="BB954">
        <v>0.73228835999999997</v>
      </c>
      <c r="BC954">
        <v>1.3933034E-2</v>
      </c>
      <c r="BD954">
        <v>75.534133999999995</v>
      </c>
      <c r="BE954">
        <v>-22.244133000000001</v>
      </c>
      <c r="BF954">
        <v>-0.29449113999999998</v>
      </c>
      <c r="BG954">
        <v>17778503680</v>
      </c>
      <c r="BH954">
        <v>2.4280116999999999</v>
      </c>
      <c r="BI954">
        <v>15</v>
      </c>
      <c r="BJ954">
        <v>0</v>
      </c>
      <c r="BK954" t="b">
        <v>0</v>
      </c>
      <c r="BL954">
        <v>2</v>
      </c>
      <c r="BM954">
        <v>1272461400000</v>
      </c>
      <c r="BN954" t="s">
        <v>3544</v>
      </c>
    </row>
    <row r="955" spans="1:66" x14ac:dyDescent="0.2">
      <c r="A955" t="s">
        <v>3545</v>
      </c>
      <c r="C955" t="s">
        <v>142</v>
      </c>
      <c r="D955" t="s">
        <v>143</v>
      </c>
      <c r="E955" t="s">
        <v>162</v>
      </c>
      <c r="F955" t="b">
        <v>1</v>
      </c>
      <c r="G955" t="s">
        <v>48</v>
      </c>
      <c r="H955" t="s">
        <v>163</v>
      </c>
      <c r="I955" t="s">
        <v>4637</v>
      </c>
      <c r="J955" t="s">
        <v>4637</v>
      </c>
      <c r="K955" t="s">
        <v>4638</v>
      </c>
      <c r="L955" t="s">
        <v>146</v>
      </c>
      <c r="M955" t="s">
        <v>147</v>
      </c>
      <c r="N955">
        <v>-14400000</v>
      </c>
      <c r="O955" t="s">
        <v>148</v>
      </c>
      <c r="P955" t="b">
        <v>0</v>
      </c>
      <c r="Q955">
        <v>2.899994</v>
      </c>
      <c r="R955">
        <v>3.2409408000000002</v>
      </c>
      <c r="S955">
        <v>1589486401</v>
      </c>
      <c r="T955">
        <v>92.38</v>
      </c>
      <c r="U955">
        <v>93.504999999999995</v>
      </c>
      <c r="V955" t="s">
        <v>4639</v>
      </c>
      <c r="W955">
        <v>85.09</v>
      </c>
      <c r="X955">
        <v>1146308</v>
      </c>
      <c r="Y955">
        <v>89.48</v>
      </c>
      <c r="Z955">
        <v>53</v>
      </c>
      <c r="AA955">
        <v>99.31</v>
      </c>
      <c r="AB955">
        <v>32</v>
      </c>
      <c r="AC955">
        <v>8</v>
      </c>
      <c r="AD955" t="s">
        <v>164</v>
      </c>
      <c r="AE955" t="s">
        <v>48</v>
      </c>
      <c r="AF955">
        <v>87.27</v>
      </c>
      <c r="AG955">
        <v>1073532</v>
      </c>
      <c r="AH955">
        <v>795412</v>
      </c>
      <c r="AI955">
        <v>7.2900010000000002</v>
      </c>
      <c r="AJ955">
        <v>8.5674009999999995E-2</v>
      </c>
      <c r="AK955" t="s">
        <v>4640</v>
      </c>
      <c r="AL955">
        <v>-82.549994999999996</v>
      </c>
      <c r="AM955">
        <v>-0.47190303</v>
      </c>
      <c r="AN955">
        <v>85.09</v>
      </c>
      <c r="AO955">
        <v>174.93</v>
      </c>
      <c r="AP955">
        <v>1585612800</v>
      </c>
      <c r="AQ955">
        <v>1587379061</v>
      </c>
      <c r="AR955">
        <v>1594917000</v>
      </c>
      <c r="AS955">
        <v>1595262600</v>
      </c>
      <c r="AT955">
        <v>4.2</v>
      </c>
      <c r="AU955">
        <v>7.4686712999999996</v>
      </c>
      <c r="AV955">
        <v>4.6937859999999998E-2</v>
      </c>
      <c r="AW955" t="s">
        <v>6313</v>
      </c>
      <c r="AX955">
        <v>12.369</v>
      </c>
      <c r="AY955">
        <v>128273000</v>
      </c>
      <c r="AZ955">
        <v>113.545</v>
      </c>
      <c r="BA955">
        <v>103.893715</v>
      </c>
      <c r="BB955">
        <v>-11.513718000000001</v>
      </c>
      <c r="BC955">
        <v>-0.11082208</v>
      </c>
      <c r="BD955">
        <v>143.33240000000001</v>
      </c>
      <c r="BE955">
        <v>-50.952399999999997</v>
      </c>
      <c r="BF955">
        <v>-0.35548419999999997</v>
      </c>
      <c r="BG955">
        <v>11849859072</v>
      </c>
      <c r="BH955">
        <v>0.81359809999999999</v>
      </c>
      <c r="BI955">
        <v>15</v>
      </c>
      <c r="BJ955">
        <v>0</v>
      </c>
      <c r="BK955" t="b">
        <v>0</v>
      </c>
      <c r="BL955">
        <v>2</v>
      </c>
      <c r="BM955">
        <v>322151400000</v>
      </c>
      <c r="BN955" t="s">
        <v>3545</v>
      </c>
    </row>
    <row r="956" spans="1:66" x14ac:dyDescent="0.2">
      <c r="A956" t="s">
        <v>3546</v>
      </c>
      <c r="C956" t="s">
        <v>142</v>
      </c>
      <c r="D956" t="s">
        <v>143</v>
      </c>
      <c r="E956" t="s">
        <v>162</v>
      </c>
      <c r="F956" t="b">
        <v>1</v>
      </c>
      <c r="G956" t="s">
        <v>48</v>
      </c>
      <c r="H956" t="s">
        <v>163</v>
      </c>
      <c r="I956" t="s">
        <v>4641</v>
      </c>
      <c r="J956" t="s">
        <v>4642</v>
      </c>
      <c r="K956" t="s">
        <v>4643</v>
      </c>
      <c r="L956" t="s">
        <v>146</v>
      </c>
      <c r="M956" t="s">
        <v>147</v>
      </c>
      <c r="N956">
        <v>-14400000</v>
      </c>
      <c r="O956" t="s">
        <v>148</v>
      </c>
      <c r="P956" t="b">
        <v>0</v>
      </c>
      <c r="Q956">
        <v>8.9999676000000001E-2</v>
      </c>
      <c r="R956">
        <v>1.4729897999999999</v>
      </c>
      <c r="S956">
        <v>1589486401</v>
      </c>
      <c r="T956">
        <v>6.2</v>
      </c>
      <c r="U956">
        <v>6.43</v>
      </c>
      <c r="V956" t="s">
        <v>4644</v>
      </c>
      <c r="W956">
        <v>5.61</v>
      </c>
      <c r="X956">
        <v>6251148</v>
      </c>
      <c r="Y956">
        <v>6.11</v>
      </c>
      <c r="Z956">
        <v>6.11</v>
      </c>
      <c r="AA956">
        <v>6.36</v>
      </c>
      <c r="AB956">
        <v>9</v>
      </c>
      <c r="AC956">
        <v>32</v>
      </c>
      <c r="AD956" t="s">
        <v>164</v>
      </c>
      <c r="AE956" t="s">
        <v>48</v>
      </c>
      <c r="AF956">
        <v>5.88</v>
      </c>
      <c r="AG956">
        <v>7212135</v>
      </c>
      <c r="AH956">
        <v>7794912</v>
      </c>
      <c r="AI956">
        <v>1.3899999000000001</v>
      </c>
      <c r="AJ956">
        <v>0.28898126000000002</v>
      </c>
      <c r="AK956" t="s">
        <v>4645</v>
      </c>
      <c r="AL956">
        <v>-35.85</v>
      </c>
      <c r="AM956">
        <v>-0.85255647000000001</v>
      </c>
      <c r="AN956">
        <v>4.8099999999999996</v>
      </c>
      <c r="AO956">
        <v>42.05</v>
      </c>
      <c r="AP956">
        <v>1591142400</v>
      </c>
      <c r="AQ956">
        <v>1589281206</v>
      </c>
      <c r="AR956">
        <v>1596126600</v>
      </c>
      <c r="AS956">
        <v>1596472200</v>
      </c>
      <c r="AT956">
        <v>3</v>
      </c>
      <c r="AU956">
        <v>9.1580510000000004</v>
      </c>
      <c r="AV956">
        <v>0.49099836000000002</v>
      </c>
      <c r="AW956" t="s">
        <v>6313</v>
      </c>
      <c r="AX956">
        <v>0.67700000000000005</v>
      </c>
      <c r="AY956">
        <v>141535008</v>
      </c>
      <c r="AZ956">
        <v>18.614999999999998</v>
      </c>
      <c r="BA956">
        <v>6.7168570000000001</v>
      </c>
      <c r="BB956">
        <v>-0.51685714999999999</v>
      </c>
      <c r="BC956">
        <v>-7.6949249999999997E-2</v>
      </c>
      <c r="BD956">
        <v>19.306450000000002</v>
      </c>
      <c r="BE956">
        <v>-13.106450000000001</v>
      </c>
      <c r="BF956">
        <v>-0.67886380000000002</v>
      </c>
      <c r="BG956">
        <v>877516992</v>
      </c>
      <c r="BH956">
        <v>0.33306472999999998</v>
      </c>
      <c r="BI956">
        <v>15</v>
      </c>
      <c r="BJ956">
        <v>0</v>
      </c>
      <c r="BK956" t="b">
        <v>0</v>
      </c>
      <c r="BL956">
        <v>2</v>
      </c>
      <c r="BM956">
        <v>763309800000</v>
      </c>
      <c r="BN956" t="s">
        <v>3546</v>
      </c>
    </row>
    <row r="957" spans="1:66" x14ac:dyDescent="0.2">
      <c r="A957" t="s">
        <v>101</v>
      </c>
      <c r="C957" t="s">
        <v>142</v>
      </c>
      <c r="D957" t="s">
        <v>143</v>
      </c>
      <c r="E957" t="s">
        <v>162</v>
      </c>
      <c r="F957" t="b">
        <v>1</v>
      </c>
      <c r="G957" t="s">
        <v>48</v>
      </c>
      <c r="H957" t="s">
        <v>163</v>
      </c>
      <c r="I957" t="s">
        <v>193</v>
      </c>
      <c r="J957" t="s">
        <v>301</v>
      </c>
      <c r="K957" t="s">
        <v>302</v>
      </c>
      <c r="L957" t="s">
        <v>146</v>
      </c>
      <c r="M957" t="s">
        <v>147</v>
      </c>
      <c r="N957">
        <v>-14400000</v>
      </c>
      <c r="O957" t="s">
        <v>148</v>
      </c>
      <c r="P957" t="b">
        <v>0</v>
      </c>
      <c r="Q957">
        <v>-9.9997520000000006E-3</v>
      </c>
      <c r="R957">
        <v>-0.19919824999999999</v>
      </c>
      <c r="S957">
        <v>1589486401</v>
      </c>
      <c r="T957">
        <v>5.01</v>
      </c>
      <c r="U957">
        <v>5.0999999999999996</v>
      </c>
      <c r="V957" t="s">
        <v>524</v>
      </c>
      <c r="W957">
        <v>4.6500000000000004</v>
      </c>
      <c r="X957">
        <v>33749162</v>
      </c>
      <c r="Y957">
        <v>5.0199999999999996</v>
      </c>
      <c r="Z957">
        <v>5.04</v>
      </c>
      <c r="AA957">
        <v>5.01</v>
      </c>
      <c r="AB957">
        <v>215</v>
      </c>
      <c r="AC957">
        <v>32</v>
      </c>
      <c r="AD957" t="s">
        <v>164</v>
      </c>
      <c r="AE957" t="s">
        <v>48</v>
      </c>
      <c r="AF957">
        <v>4.8499999999999996</v>
      </c>
      <c r="AG957">
        <v>30782316</v>
      </c>
      <c r="AH957">
        <v>29504337</v>
      </c>
      <c r="AI957">
        <v>0.63000009999999995</v>
      </c>
      <c r="AJ957">
        <v>0.14383562999999999</v>
      </c>
      <c r="AK957" t="s">
        <v>192</v>
      </c>
      <c r="AL957">
        <v>-18.39</v>
      </c>
      <c r="AM957">
        <v>-0.78589743000000001</v>
      </c>
      <c r="AN957">
        <v>4.38</v>
      </c>
      <c r="AO957">
        <v>23.4</v>
      </c>
      <c r="AP957">
        <v>1585699200</v>
      </c>
      <c r="AQ957">
        <v>1593615540</v>
      </c>
      <c r="AR957">
        <v>1593615540</v>
      </c>
      <c r="AS957">
        <v>1593615540</v>
      </c>
      <c r="AT957">
        <v>1.51</v>
      </c>
      <c r="AU957">
        <v>2.7679559999999999</v>
      </c>
      <c r="AV957">
        <v>0.30079679999999998</v>
      </c>
      <c r="AW957" t="s">
        <v>6313</v>
      </c>
      <c r="AX957">
        <v>1.81</v>
      </c>
      <c r="AY957">
        <v>309670016</v>
      </c>
      <c r="AZ957">
        <v>20.635000000000002</v>
      </c>
      <c r="BA957">
        <v>5.4177140000000001</v>
      </c>
      <c r="BB957">
        <v>-0.40771390000000002</v>
      </c>
      <c r="BC957">
        <v>-7.5255710000000003E-2</v>
      </c>
      <c r="BD957">
        <v>12.452537</v>
      </c>
      <c r="BE957">
        <v>-7.4425363999999998</v>
      </c>
      <c r="BF957">
        <v>-0.59767234000000002</v>
      </c>
      <c r="BG957">
        <v>1551446912</v>
      </c>
      <c r="BH957">
        <v>0.24279138</v>
      </c>
      <c r="BI957">
        <v>15</v>
      </c>
      <c r="BJ957">
        <v>0</v>
      </c>
      <c r="BK957" t="b">
        <v>0</v>
      </c>
      <c r="BL957">
        <v>2</v>
      </c>
      <c r="BM957">
        <v>697300200000</v>
      </c>
      <c r="BN957" t="s">
        <v>101</v>
      </c>
    </row>
    <row r="958" spans="1:66" x14ac:dyDescent="0.2">
      <c r="A958" t="s">
        <v>62</v>
      </c>
      <c r="C958" t="s">
        <v>142</v>
      </c>
      <c r="D958" t="s">
        <v>143</v>
      </c>
      <c r="E958" t="s">
        <v>162</v>
      </c>
      <c r="F958" t="b">
        <v>1</v>
      </c>
      <c r="G958" t="s">
        <v>48</v>
      </c>
      <c r="H958" t="s">
        <v>163</v>
      </c>
      <c r="I958" t="s">
        <v>166</v>
      </c>
      <c r="J958" t="s">
        <v>166</v>
      </c>
      <c r="K958" t="s">
        <v>281</v>
      </c>
      <c r="L958" t="s">
        <v>146</v>
      </c>
      <c r="M958" t="s">
        <v>147</v>
      </c>
      <c r="N958">
        <v>-14400000</v>
      </c>
      <c r="O958" t="s">
        <v>148</v>
      </c>
      <c r="P958" t="b">
        <v>0</v>
      </c>
      <c r="Q958">
        <v>7.9999920000000002E-2</v>
      </c>
      <c r="R958">
        <v>1.4388475000000001</v>
      </c>
      <c r="S958">
        <v>1589486401</v>
      </c>
      <c r="T958">
        <v>5.64</v>
      </c>
      <c r="U958">
        <v>5.79</v>
      </c>
      <c r="V958" t="s">
        <v>2984</v>
      </c>
      <c r="W958">
        <v>5.2</v>
      </c>
      <c r="X958">
        <v>33172621</v>
      </c>
      <c r="Y958">
        <v>5.56</v>
      </c>
      <c r="Z958">
        <v>5.3</v>
      </c>
      <c r="AA958">
        <v>5.79</v>
      </c>
      <c r="AB958">
        <v>32</v>
      </c>
      <c r="AC958">
        <v>362</v>
      </c>
      <c r="AD958" t="s">
        <v>164</v>
      </c>
      <c r="AE958" t="s">
        <v>48</v>
      </c>
      <c r="AF958">
        <v>5.43</v>
      </c>
      <c r="AG958">
        <v>45191235</v>
      </c>
      <c r="AH958">
        <v>41747625</v>
      </c>
      <c r="AI958">
        <v>2.62</v>
      </c>
      <c r="AJ958">
        <v>0.86754966</v>
      </c>
      <c r="AK958" t="s">
        <v>165</v>
      </c>
      <c r="AL958">
        <v>-10.380001</v>
      </c>
      <c r="AM958">
        <v>-0.64794010000000002</v>
      </c>
      <c r="AN958">
        <v>3.02</v>
      </c>
      <c r="AO958">
        <v>16.02</v>
      </c>
      <c r="AP958">
        <v>1583798400</v>
      </c>
      <c r="AQ958">
        <v>1596672000</v>
      </c>
      <c r="AR958">
        <v>1596672000</v>
      </c>
      <c r="AS958">
        <v>1596672000</v>
      </c>
      <c r="AT958">
        <v>0.15</v>
      </c>
      <c r="AU958">
        <v>17.570093</v>
      </c>
      <c r="AV958">
        <v>2.6978418000000001E-2</v>
      </c>
      <c r="AW958" t="s">
        <v>6313</v>
      </c>
      <c r="AX958">
        <v>0.32100000000000001</v>
      </c>
      <c r="AY958">
        <v>790312000</v>
      </c>
      <c r="AZ958">
        <v>15.118</v>
      </c>
      <c r="BA958">
        <v>4.6242856999999997</v>
      </c>
      <c r="BB958">
        <v>1.0157141999999999</v>
      </c>
      <c r="BC958">
        <v>0.2196478</v>
      </c>
      <c r="BD958">
        <v>9.2676809999999996</v>
      </c>
      <c r="BE958">
        <v>-3.6276812999999999</v>
      </c>
      <c r="BF958">
        <v>-0.39143354000000002</v>
      </c>
      <c r="BG958">
        <v>4457359360</v>
      </c>
      <c r="BH958">
        <v>0.37306519999999999</v>
      </c>
      <c r="BI958">
        <v>15</v>
      </c>
      <c r="BJ958">
        <v>0</v>
      </c>
      <c r="BK958" t="b">
        <v>0</v>
      </c>
      <c r="BL958">
        <v>2</v>
      </c>
      <c r="BM958">
        <v>138600000</v>
      </c>
      <c r="BN958" t="s">
        <v>62</v>
      </c>
    </row>
    <row r="959" spans="1:66" x14ac:dyDescent="0.2">
      <c r="A959" t="s">
        <v>3547</v>
      </c>
      <c r="C959" t="s">
        <v>142</v>
      </c>
      <c r="D959" t="s">
        <v>143</v>
      </c>
      <c r="E959" t="s">
        <v>162</v>
      </c>
      <c r="F959" t="b">
        <v>1</v>
      </c>
      <c r="G959" t="s">
        <v>48</v>
      </c>
      <c r="H959" t="s">
        <v>163</v>
      </c>
      <c r="I959" t="s">
        <v>4646</v>
      </c>
      <c r="J959" t="s">
        <v>4646</v>
      </c>
      <c r="K959" t="s">
        <v>4647</v>
      </c>
      <c r="L959" t="s">
        <v>146</v>
      </c>
      <c r="M959" t="s">
        <v>147</v>
      </c>
      <c r="N959">
        <v>-14400000</v>
      </c>
      <c r="O959" t="s">
        <v>148</v>
      </c>
      <c r="P959" t="b">
        <v>0</v>
      </c>
      <c r="Q959">
        <v>-0.15999985</v>
      </c>
      <c r="R959">
        <v>-0.51529740000000002</v>
      </c>
      <c r="S959">
        <v>1589486401</v>
      </c>
      <c r="T959">
        <v>30.89</v>
      </c>
      <c r="U959">
        <v>31.65</v>
      </c>
      <c r="V959" t="s">
        <v>4648</v>
      </c>
      <c r="W959">
        <v>28.82</v>
      </c>
      <c r="X959">
        <v>7937778</v>
      </c>
      <c r="Y959">
        <v>31.05</v>
      </c>
      <c r="Z959">
        <v>30.86</v>
      </c>
      <c r="AA959">
        <v>31.05</v>
      </c>
      <c r="AB959">
        <v>11</v>
      </c>
      <c r="AC959">
        <v>8</v>
      </c>
      <c r="AD959" t="s">
        <v>164</v>
      </c>
      <c r="AE959" t="s">
        <v>48</v>
      </c>
      <c r="AF959">
        <v>30.03</v>
      </c>
      <c r="AG959">
        <v>12074591</v>
      </c>
      <c r="AH959">
        <v>8832025</v>
      </c>
      <c r="AI959">
        <v>15.629999</v>
      </c>
      <c r="AJ959">
        <v>1.0242462999999999</v>
      </c>
      <c r="AK959" t="s">
        <v>4649</v>
      </c>
      <c r="AL959">
        <v>-38.760002</v>
      </c>
      <c r="AM959">
        <v>-0.55649680000000001</v>
      </c>
      <c r="AN959">
        <v>15.26</v>
      </c>
      <c r="AO959">
        <v>69.650000000000006</v>
      </c>
      <c r="AP959">
        <v>1591747200</v>
      </c>
      <c r="AQ959">
        <v>1588675344</v>
      </c>
      <c r="AR959">
        <v>1596126600</v>
      </c>
      <c r="AS959">
        <v>1596472200</v>
      </c>
      <c r="AT959">
        <v>2.2200000000000002</v>
      </c>
      <c r="AV959">
        <v>7.149759E-2</v>
      </c>
      <c r="AW959" t="s">
        <v>6313</v>
      </c>
      <c r="AX959">
        <v>-10.098000000000001</v>
      </c>
      <c r="AY959">
        <v>650001024</v>
      </c>
      <c r="AZ959">
        <v>37.058</v>
      </c>
      <c r="BA959">
        <v>26.62857</v>
      </c>
      <c r="BB959">
        <v>4.2614289999999997</v>
      </c>
      <c r="BC959">
        <v>0.16003220000000001</v>
      </c>
      <c r="BD959">
        <v>47.120434000000003</v>
      </c>
      <c r="BE959">
        <v>-16.230433999999999</v>
      </c>
      <c r="BF959">
        <v>-0.34444576999999998</v>
      </c>
      <c r="BG959">
        <v>20086560768</v>
      </c>
      <c r="BH959">
        <v>0.83355820000000003</v>
      </c>
      <c r="BI959">
        <v>15</v>
      </c>
      <c r="BJ959">
        <v>0</v>
      </c>
      <c r="BK959" t="b">
        <v>0</v>
      </c>
      <c r="BL959">
        <v>2</v>
      </c>
      <c r="BM959">
        <v>1308922200000</v>
      </c>
      <c r="BN959" t="s">
        <v>3547</v>
      </c>
    </row>
    <row r="960" spans="1:66" x14ac:dyDescent="0.2">
      <c r="A960" t="s">
        <v>3548</v>
      </c>
      <c r="C960" t="s">
        <v>142</v>
      </c>
      <c r="D960" t="s">
        <v>143</v>
      </c>
      <c r="E960" t="s">
        <v>162</v>
      </c>
      <c r="F960" t="b">
        <v>1</v>
      </c>
      <c r="G960" t="s">
        <v>48</v>
      </c>
      <c r="H960" t="s">
        <v>145</v>
      </c>
      <c r="I960" t="s">
        <v>4650</v>
      </c>
      <c r="J960" t="s">
        <v>4651</v>
      </c>
      <c r="K960" t="s">
        <v>4652</v>
      </c>
      <c r="L960" t="s">
        <v>146</v>
      </c>
      <c r="M960" t="s">
        <v>147</v>
      </c>
      <c r="N960">
        <v>-14400000</v>
      </c>
      <c r="O960" t="s">
        <v>148</v>
      </c>
      <c r="P960" t="b">
        <v>0</v>
      </c>
      <c r="Q960">
        <v>3.9899979000000001</v>
      </c>
      <c r="R960">
        <v>5.3016180000000004</v>
      </c>
      <c r="S960">
        <v>1589486402</v>
      </c>
      <c r="T960">
        <v>79.25</v>
      </c>
      <c r="U960">
        <v>79.28</v>
      </c>
      <c r="V960" t="s">
        <v>4653</v>
      </c>
      <c r="W960">
        <v>71.52</v>
      </c>
      <c r="X960">
        <v>4966833</v>
      </c>
      <c r="Y960">
        <v>75.260000000000005</v>
      </c>
      <c r="Z960">
        <v>79.709999999999994</v>
      </c>
      <c r="AA960">
        <v>90</v>
      </c>
      <c r="AB960">
        <v>9</v>
      </c>
      <c r="AC960">
        <v>9</v>
      </c>
      <c r="AD960" t="s">
        <v>149</v>
      </c>
      <c r="AE960" t="s">
        <v>48</v>
      </c>
      <c r="AF960">
        <v>79.064800000000005</v>
      </c>
      <c r="AG960">
        <v>6951850</v>
      </c>
      <c r="AH960">
        <v>4438387</v>
      </c>
      <c r="AI960">
        <v>32.69</v>
      </c>
      <c r="AJ960">
        <v>0.70210475000000006</v>
      </c>
      <c r="AK960" t="s">
        <v>4654</v>
      </c>
      <c r="AL960">
        <v>-74.14</v>
      </c>
      <c r="AM960">
        <v>-0.48334312000000001</v>
      </c>
      <c r="AN960">
        <v>46.56</v>
      </c>
      <c r="AO960">
        <v>153.38999999999999</v>
      </c>
      <c r="AP960">
        <v>1585612800</v>
      </c>
      <c r="AQ960">
        <v>1589194819</v>
      </c>
      <c r="AR960">
        <v>1596488400</v>
      </c>
      <c r="AS960">
        <v>1596848400</v>
      </c>
      <c r="AT960">
        <v>1.85</v>
      </c>
      <c r="AU960">
        <v>20.855263000000001</v>
      </c>
      <c r="AV960">
        <v>2.4581451000000001E-2</v>
      </c>
      <c r="AW960" t="s">
        <v>6313</v>
      </c>
      <c r="AX960">
        <v>3.8</v>
      </c>
      <c r="AY960">
        <v>324256000</v>
      </c>
      <c r="AZ960">
        <v>2.17</v>
      </c>
      <c r="BA960">
        <v>80.022284999999997</v>
      </c>
      <c r="BB960">
        <v>-0.77228545999999998</v>
      </c>
      <c r="BC960">
        <v>-9.6508800000000006E-3</v>
      </c>
      <c r="BD960">
        <v>119.385796</v>
      </c>
      <c r="BE960">
        <v>-40.135795999999999</v>
      </c>
      <c r="BF960">
        <v>-0.33618569999999998</v>
      </c>
      <c r="BG960">
        <v>25697288192</v>
      </c>
      <c r="BH960">
        <v>36.520736999999997</v>
      </c>
      <c r="BI960">
        <v>15</v>
      </c>
      <c r="BJ960">
        <v>0</v>
      </c>
      <c r="BK960" t="b">
        <v>0</v>
      </c>
      <c r="BL960">
        <v>2</v>
      </c>
      <c r="BM960">
        <v>750519000000</v>
      </c>
      <c r="BN960" t="s">
        <v>3548</v>
      </c>
    </row>
    <row r="961" spans="1:66" x14ac:dyDescent="0.2">
      <c r="A961" t="s">
        <v>3549</v>
      </c>
      <c r="C961" t="s">
        <v>142</v>
      </c>
      <c r="D961" t="s">
        <v>143</v>
      </c>
      <c r="E961" t="s">
        <v>162</v>
      </c>
      <c r="F961" t="b">
        <v>1</v>
      </c>
      <c r="G961" t="s">
        <v>48</v>
      </c>
      <c r="H961" t="s">
        <v>163</v>
      </c>
      <c r="I961" t="s">
        <v>4655</v>
      </c>
      <c r="J961" t="s">
        <v>4656</v>
      </c>
      <c r="K961" t="s">
        <v>4657</v>
      </c>
      <c r="L961" t="s">
        <v>146</v>
      </c>
      <c r="M961" t="s">
        <v>147</v>
      </c>
      <c r="N961">
        <v>-14400000</v>
      </c>
      <c r="O961" t="s">
        <v>148</v>
      </c>
      <c r="P961" t="b">
        <v>0</v>
      </c>
      <c r="Q961">
        <v>1</v>
      </c>
      <c r="R961">
        <v>0.95147479999999995</v>
      </c>
      <c r="S961">
        <v>1589486401</v>
      </c>
      <c r="T961">
        <v>106.1</v>
      </c>
      <c r="U961">
        <v>106.38</v>
      </c>
      <c r="V961" t="s">
        <v>4658</v>
      </c>
      <c r="W961">
        <v>103.5001</v>
      </c>
      <c r="X961">
        <v>4835337</v>
      </c>
      <c r="Y961">
        <v>105.1</v>
      </c>
      <c r="Z961">
        <v>102.69</v>
      </c>
      <c r="AA961">
        <v>119</v>
      </c>
      <c r="AB961">
        <v>8</v>
      </c>
      <c r="AC961">
        <v>11</v>
      </c>
      <c r="AD961" t="s">
        <v>164</v>
      </c>
      <c r="AE961" t="s">
        <v>48</v>
      </c>
      <c r="AF961">
        <v>103.75</v>
      </c>
      <c r="AG961">
        <v>3061012</v>
      </c>
      <c r="AH961">
        <v>3418487</v>
      </c>
      <c r="AI961">
        <v>31.769997</v>
      </c>
      <c r="AJ961">
        <v>0.42741820000000003</v>
      </c>
      <c r="AK961" t="s">
        <v>4659</v>
      </c>
      <c r="AL961">
        <v>-13.779999</v>
      </c>
      <c r="AM961">
        <v>-0.11494827000000001</v>
      </c>
      <c r="AN961">
        <v>74.33</v>
      </c>
      <c r="AO961">
        <v>119.88</v>
      </c>
      <c r="AP961">
        <v>1589500800</v>
      </c>
      <c r="AQ961">
        <v>1588244400</v>
      </c>
      <c r="AR961">
        <v>1595953800</v>
      </c>
      <c r="AS961">
        <v>1596472200</v>
      </c>
      <c r="AT961">
        <v>0.04</v>
      </c>
      <c r="AU961">
        <v>30.409859000000001</v>
      </c>
      <c r="AV961">
        <v>3.8058991999999998E-4</v>
      </c>
      <c r="AW961" t="s">
        <v>6313</v>
      </c>
      <c r="AX961">
        <v>3.4889999999999999</v>
      </c>
      <c r="AY961">
        <v>506119008</v>
      </c>
      <c r="AZ961">
        <v>14.419</v>
      </c>
      <c r="BA961">
        <v>94.628290000000007</v>
      </c>
      <c r="BB961">
        <v>11.47171</v>
      </c>
      <c r="BC961">
        <v>0.12122919</v>
      </c>
      <c r="BD961">
        <v>104.37811000000001</v>
      </c>
      <c r="BE961">
        <v>1.7218857000000001</v>
      </c>
      <c r="BF961">
        <v>1.6496614999999999E-2</v>
      </c>
      <c r="BG961">
        <v>53699227648</v>
      </c>
      <c r="BH961">
        <v>7.3583464999999997</v>
      </c>
      <c r="BI961">
        <v>15</v>
      </c>
      <c r="BJ961">
        <v>0</v>
      </c>
      <c r="BK961" t="b">
        <v>0</v>
      </c>
      <c r="BL961">
        <v>2</v>
      </c>
      <c r="BM961">
        <v>99153000000</v>
      </c>
      <c r="BN961" t="s">
        <v>3549</v>
      </c>
    </row>
    <row r="962" spans="1:66" x14ac:dyDescent="0.2">
      <c r="A962" t="s">
        <v>3550</v>
      </c>
      <c r="C962" t="s">
        <v>142</v>
      </c>
      <c r="D962" t="s">
        <v>143</v>
      </c>
      <c r="E962" t="s">
        <v>162</v>
      </c>
      <c r="F962" t="b">
        <v>1</v>
      </c>
      <c r="G962" t="s">
        <v>48</v>
      </c>
      <c r="H962" t="s">
        <v>163</v>
      </c>
      <c r="I962" t="s">
        <v>4660</v>
      </c>
      <c r="J962" t="s">
        <v>4660</v>
      </c>
      <c r="K962" t="s">
        <v>4661</v>
      </c>
      <c r="L962" t="s">
        <v>146</v>
      </c>
      <c r="M962" t="s">
        <v>147</v>
      </c>
      <c r="N962">
        <v>-14400000</v>
      </c>
      <c r="O962" t="s">
        <v>148</v>
      </c>
      <c r="P962" t="b">
        <v>0</v>
      </c>
      <c r="Q962">
        <v>8.3799899999999994</v>
      </c>
      <c r="R962">
        <v>5.216952</v>
      </c>
      <c r="S962">
        <v>1589486401</v>
      </c>
      <c r="T962">
        <v>169.01</v>
      </c>
      <c r="U962">
        <v>170.56</v>
      </c>
      <c r="V962" t="s">
        <v>4662</v>
      </c>
      <c r="W962">
        <v>151.94</v>
      </c>
      <c r="X962">
        <v>720406</v>
      </c>
      <c r="Y962">
        <v>160.63</v>
      </c>
      <c r="Z962">
        <v>169.08</v>
      </c>
      <c r="AA962">
        <v>0</v>
      </c>
      <c r="AB962">
        <v>9</v>
      </c>
      <c r="AC962">
        <v>9</v>
      </c>
      <c r="AD962" t="s">
        <v>164</v>
      </c>
      <c r="AE962" t="s">
        <v>48</v>
      </c>
      <c r="AF962">
        <v>157.88999999999999</v>
      </c>
      <c r="AG962">
        <v>897151</v>
      </c>
      <c r="AH962">
        <v>806100</v>
      </c>
      <c r="AI962">
        <v>33.929993000000003</v>
      </c>
      <c r="AJ962">
        <v>0.25118443000000001</v>
      </c>
      <c r="AK962" t="s">
        <v>4663</v>
      </c>
      <c r="AL962">
        <v>-112.81001000000001</v>
      </c>
      <c r="AM962">
        <v>-0.40029100000000001</v>
      </c>
      <c r="AN962">
        <v>135.08000000000001</v>
      </c>
      <c r="AO962">
        <v>281.82</v>
      </c>
      <c r="AP962">
        <v>1585612800</v>
      </c>
      <c r="AQ962">
        <v>1588676050</v>
      </c>
      <c r="AR962">
        <v>1595953800</v>
      </c>
      <c r="AS962">
        <v>1596472200</v>
      </c>
      <c r="AT962">
        <v>2.13</v>
      </c>
      <c r="AU962">
        <v>17.829939</v>
      </c>
      <c r="AV962">
        <v>1.3260288E-2</v>
      </c>
      <c r="AW962" t="s">
        <v>6313</v>
      </c>
      <c r="AX962">
        <v>9.4789999999999992</v>
      </c>
      <c r="AY962">
        <v>62241400</v>
      </c>
      <c r="AZ962">
        <v>85.159000000000006</v>
      </c>
      <c r="BA962">
        <v>184.22255999999999</v>
      </c>
      <c r="BB962">
        <v>-15.212569999999999</v>
      </c>
      <c r="BC962">
        <v>-8.2577124000000002E-2</v>
      </c>
      <c r="BD962">
        <v>235.91797</v>
      </c>
      <c r="BE962">
        <v>-66.907973999999996</v>
      </c>
      <c r="BF962">
        <v>-0.28360695000000002</v>
      </c>
      <c r="BG962">
        <v>10519418880</v>
      </c>
      <c r="BH962">
        <v>1.9846405</v>
      </c>
      <c r="BI962">
        <v>15</v>
      </c>
      <c r="BJ962">
        <v>0</v>
      </c>
      <c r="BK962" t="b">
        <v>0</v>
      </c>
      <c r="BL962">
        <v>2</v>
      </c>
      <c r="BM962">
        <v>761495400000</v>
      </c>
      <c r="BN962" t="s">
        <v>3550</v>
      </c>
    </row>
    <row r="963" spans="1:66" x14ac:dyDescent="0.2">
      <c r="A963" t="s">
        <v>3551</v>
      </c>
      <c r="C963" t="s">
        <v>142</v>
      </c>
      <c r="D963" t="s">
        <v>143</v>
      </c>
      <c r="E963" t="s">
        <v>162</v>
      </c>
      <c r="F963" t="b">
        <v>1</v>
      </c>
      <c r="G963" t="s">
        <v>48</v>
      </c>
      <c r="H963" t="s">
        <v>163</v>
      </c>
      <c r="I963" t="s">
        <v>4664</v>
      </c>
      <c r="J963" t="s">
        <v>4664</v>
      </c>
      <c r="K963" t="s">
        <v>4665</v>
      </c>
      <c r="L963" t="s">
        <v>146</v>
      </c>
      <c r="M963" t="s">
        <v>147</v>
      </c>
      <c r="N963">
        <v>-14400000</v>
      </c>
      <c r="O963" t="s">
        <v>148</v>
      </c>
      <c r="P963" t="b">
        <v>0</v>
      </c>
      <c r="Q963">
        <v>1.5299988</v>
      </c>
      <c r="R963">
        <v>3.8384314000000002</v>
      </c>
      <c r="S963">
        <v>1589486401</v>
      </c>
      <c r="T963">
        <v>41.39</v>
      </c>
      <c r="U963">
        <v>41.43</v>
      </c>
      <c r="V963" t="s">
        <v>4666</v>
      </c>
      <c r="W963">
        <v>38.979999999999997</v>
      </c>
      <c r="X963">
        <v>3368212</v>
      </c>
      <c r="Y963">
        <v>39.86</v>
      </c>
      <c r="Z963">
        <v>40.28</v>
      </c>
      <c r="AA963">
        <v>0</v>
      </c>
      <c r="AB963">
        <v>8</v>
      </c>
      <c r="AC963">
        <v>14</v>
      </c>
      <c r="AD963" t="s">
        <v>164</v>
      </c>
      <c r="AE963" t="s">
        <v>48</v>
      </c>
      <c r="AF963">
        <v>39.340000000000003</v>
      </c>
      <c r="AG963">
        <v>4281577</v>
      </c>
      <c r="AH963">
        <v>3218025</v>
      </c>
      <c r="AI963">
        <v>14.349997999999999</v>
      </c>
      <c r="AJ963">
        <v>0.53069520000000003</v>
      </c>
      <c r="AK963" t="s">
        <v>4667</v>
      </c>
      <c r="AL963">
        <v>-8.6700020000000002</v>
      </c>
      <c r="AM963">
        <v>-0.17319219999999999</v>
      </c>
      <c r="AN963">
        <v>27.04</v>
      </c>
      <c r="AO963">
        <v>50.06</v>
      </c>
      <c r="AP963">
        <v>1589155200</v>
      </c>
      <c r="AQ963">
        <v>1588158000</v>
      </c>
      <c r="AR963">
        <v>1595502000</v>
      </c>
      <c r="AS963">
        <v>1595862000</v>
      </c>
      <c r="AT963">
        <v>0.39</v>
      </c>
      <c r="AU963">
        <v>8.7357530000000008</v>
      </c>
      <c r="AV963">
        <v>9.7842439999999992E-3</v>
      </c>
      <c r="AW963" t="s">
        <v>6313</v>
      </c>
      <c r="AX963">
        <v>4.7380000000000004</v>
      </c>
      <c r="AY963">
        <v>263755008</v>
      </c>
      <c r="AZ963">
        <v>-1.319</v>
      </c>
      <c r="BA963">
        <v>38.823999999999998</v>
      </c>
      <c r="BB963">
        <v>2.565998</v>
      </c>
      <c r="BC963">
        <v>6.6093089999999993E-2</v>
      </c>
      <c r="BD963">
        <v>43.628770000000003</v>
      </c>
      <c r="BE963">
        <v>-2.2387695000000001</v>
      </c>
      <c r="BF963">
        <v>-5.1314066999999998E-2</v>
      </c>
      <c r="BG963">
        <v>10916819968</v>
      </c>
      <c r="BH963">
        <v>-31.379833000000001</v>
      </c>
      <c r="BI963">
        <v>15</v>
      </c>
      <c r="BJ963">
        <v>0</v>
      </c>
      <c r="BK963" t="b">
        <v>0</v>
      </c>
      <c r="BL963">
        <v>2</v>
      </c>
      <c r="BM963">
        <v>322151400000</v>
      </c>
      <c r="BN963" t="s">
        <v>3551</v>
      </c>
    </row>
    <row r="964" spans="1:66" x14ac:dyDescent="0.2">
      <c r="A964" t="s">
        <v>56</v>
      </c>
      <c r="C964" t="s">
        <v>142</v>
      </c>
      <c r="D964" t="s">
        <v>143</v>
      </c>
      <c r="E964" t="s">
        <v>162</v>
      </c>
      <c r="F964" t="b">
        <v>1</v>
      </c>
      <c r="G964" t="s">
        <v>48</v>
      </c>
      <c r="H964" t="s">
        <v>163</v>
      </c>
      <c r="I964" t="s">
        <v>213</v>
      </c>
      <c r="J964" t="s">
        <v>213</v>
      </c>
      <c r="K964" t="s">
        <v>319</v>
      </c>
      <c r="L964" t="s">
        <v>146</v>
      </c>
      <c r="M964" t="s">
        <v>147</v>
      </c>
      <c r="N964">
        <v>-14400000</v>
      </c>
      <c r="O964" t="s">
        <v>148</v>
      </c>
      <c r="P964" t="b">
        <v>0</v>
      </c>
      <c r="Q964">
        <v>8.1499939999999995</v>
      </c>
      <c r="R964">
        <v>3.0279365</v>
      </c>
      <c r="S964">
        <v>1589486401</v>
      </c>
      <c r="T964">
        <v>277.31</v>
      </c>
      <c r="U964">
        <v>277.56</v>
      </c>
      <c r="V964" t="s">
        <v>2997</v>
      </c>
      <c r="W964">
        <v>263.95999999999998</v>
      </c>
      <c r="X964">
        <v>5460571</v>
      </c>
      <c r="Y964">
        <v>269.16000000000003</v>
      </c>
      <c r="Z964">
        <v>275.98</v>
      </c>
      <c r="AA964">
        <v>278.61</v>
      </c>
      <c r="AB964">
        <v>10</v>
      </c>
      <c r="AC964">
        <v>8</v>
      </c>
      <c r="AD964" t="s">
        <v>164</v>
      </c>
      <c r="AE964" t="s">
        <v>48</v>
      </c>
      <c r="AF964">
        <v>270.2</v>
      </c>
      <c r="AG964">
        <v>7568408</v>
      </c>
      <c r="AH964">
        <v>4244850</v>
      </c>
      <c r="AI964">
        <v>77.319990000000004</v>
      </c>
      <c r="AJ964">
        <v>0.38661927000000001</v>
      </c>
      <c r="AK964" t="s">
        <v>212</v>
      </c>
      <c r="AL964">
        <v>-69.94</v>
      </c>
      <c r="AM964">
        <v>-0.20141110000000001</v>
      </c>
      <c r="AN964">
        <v>199.99</v>
      </c>
      <c r="AO964">
        <v>347.25</v>
      </c>
      <c r="AP964">
        <v>1588896000</v>
      </c>
      <c r="AQ964">
        <v>1588161601</v>
      </c>
      <c r="AR964">
        <v>1595953800</v>
      </c>
      <c r="AS964">
        <v>1596472200</v>
      </c>
      <c r="AT964">
        <v>1.46</v>
      </c>
      <c r="AU964">
        <v>35.438975999999997</v>
      </c>
      <c r="AV964">
        <v>5.4242830000000002E-3</v>
      </c>
      <c r="AW964" t="s">
        <v>6313</v>
      </c>
      <c r="AX964">
        <v>7.8250000000000002</v>
      </c>
      <c r="AY964">
        <v>993124992</v>
      </c>
      <c r="AZ964">
        <v>5.3760000000000003</v>
      </c>
      <c r="BA964">
        <v>262.15973000000002</v>
      </c>
      <c r="BB964">
        <v>15.150269</v>
      </c>
      <c r="BC964">
        <v>5.7790220000000003E-2</v>
      </c>
      <c r="BD964">
        <v>286.18268</v>
      </c>
      <c r="BE964">
        <v>-8.872681</v>
      </c>
      <c r="BF964">
        <v>-3.1003554999999999E-2</v>
      </c>
      <c r="BG964">
        <v>278347153408</v>
      </c>
      <c r="BH964">
        <v>51.582962000000002</v>
      </c>
      <c r="BI964">
        <v>15</v>
      </c>
      <c r="BJ964">
        <v>0</v>
      </c>
      <c r="BK964" t="b">
        <v>0</v>
      </c>
      <c r="BL964">
        <v>2</v>
      </c>
      <c r="BM964">
        <v>1148563800000</v>
      </c>
      <c r="BN964" t="s">
        <v>56</v>
      </c>
    </row>
    <row r="965" spans="1:66" x14ac:dyDescent="0.2">
      <c r="A965" t="s">
        <v>3552</v>
      </c>
      <c r="C965" t="s">
        <v>142</v>
      </c>
      <c r="D965" t="s">
        <v>143</v>
      </c>
      <c r="E965" t="s">
        <v>162</v>
      </c>
      <c r="F965" t="b">
        <v>1</v>
      </c>
      <c r="G965" t="s">
        <v>48</v>
      </c>
      <c r="H965" t="s">
        <v>145</v>
      </c>
      <c r="I965" t="s">
        <v>4668</v>
      </c>
      <c r="J965" t="s">
        <v>4668</v>
      </c>
      <c r="K965" t="s">
        <v>4669</v>
      </c>
      <c r="L965" t="s">
        <v>146</v>
      </c>
      <c r="M965" t="s">
        <v>147</v>
      </c>
      <c r="N965">
        <v>-14400000</v>
      </c>
      <c r="O965" t="s">
        <v>148</v>
      </c>
      <c r="P965" t="b">
        <v>0</v>
      </c>
      <c r="Q965">
        <v>0.10000038</v>
      </c>
      <c r="R965">
        <v>1.2500047999999999</v>
      </c>
      <c r="S965">
        <v>1589486402</v>
      </c>
      <c r="T965">
        <v>8.1</v>
      </c>
      <c r="U965">
        <v>8.1150000000000002</v>
      </c>
      <c r="V965" t="s">
        <v>4670</v>
      </c>
      <c r="W965">
        <v>7.54</v>
      </c>
      <c r="X965">
        <v>4317759</v>
      </c>
      <c r="Y965">
        <v>8</v>
      </c>
      <c r="Z965">
        <v>7.93</v>
      </c>
      <c r="AA965">
        <v>8.35</v>
      </c>
      <c r="AB965">
        <v>40</v>
      </c>
      <c r="AC965">
        <v>10</v>
      </c>
      <c r="AD965" t="s">
        <v>149</v>
      </c>
      <c r="AE965" t="s">
        <v>48</v>
      </c>
      <c r="AF965">
        <v>8.2799999999999994</v>
      </c>
      <c r="AG965">
        <v>6110879</v>
      </c>
      <c r="AH965">
        <v>6228100</v>
      </c>
      <c r="AI965">
        <v>1.5700002</v>
      </c>
      <c r="AJ965">
        <v>0.2404288</v>
      </c>
      <c r="AK965" t="s">
        <v>4671</v>
      </c>
      <c r="AL965">
        <v>-6.7299994999999999</v>
      </c>
      <c r="AM965">
        <v>-0.45380983000000003</v>
      </c>
      <c r="AN965">
        <v>6.53</v>
      </c>
      <c r="AO965">
        <v>14.83</v>
      </c>
      <c r="AP965">
        <v>1505433600</v>
      </c>
      <c r="AQ965">
        <v>1588709100</v>
      </c>
      <c r="AR965">
        <v>1595516340</v>
      </c>
      <c r="AS965">
        <v>1595865600</v>
      </c>
      <c r="AT965">
        <v>0</v>
      </c>
      <c r="AV965">
        <v>0</v>
      </c>
      <c r="AW965" t="s">
        <v>6313</v>
      </c>
      <c r="AX965">
        <v>-0.72099999999999997</v>
      </c>
      <c r="AY965">
        <v>346900000</v>
      </c>
      <c r="AZ965">
        <v>0.45500000000000002</v>
      </c>
      <c r="BA965">
        <v>8.6465709999999998</v>
      </c>
      <c r="BB965">
        <v>-0.54657080000000002</v>
      </c>
      <c r="BC965">
        <v>-6.321243E-2</v>
      </c>
      <c r="BD965">
        <v>11.434131000000001</v>
      </c>
      <c r="BE965">
        <v>-3.3341303</v>
      </c>
      <c r="BF965">
        <v>-0.29159456</v>
      </c>
      <c r="BG965">
        <v>2809873920</v>
      </c>
      <c r="BH965">
        <v>17.802198000000001</v>
      </c>
      <c r="BI965">
        <v>15</v>
      </c>
      <c r="BJ965">
        <v>0</v>
      </c>
      <c r="BK965" t="b">
        <v>0</v>
      </c>
      <c r="BL965">
        <v>2</v>
      </c>
      <c r="BM965">
        <v>203866200000</v>
      </c>
      <c r="BN965" t="s">
        <v>3552</v>
      </c>
    </row>
    <row r="966" spans="1:66" x14ac:dyDescent="0.2">
      <c r="A966" t="s">
        <v>650</v>
      </c>
      <c r="C966" t="s">
        <v>142</v>
      </c>
      <c r="D966" t="s">
        <v>143</v>
      </c>
      <c r="E966" t="s">
        <v>162</v>
      </c>
      <c r="F966" t="b">
        <v>1</v>
      </c>
      <c r="G966" t="s">
        <v>48</v>
      </c>
      <c r="H966" t="s">
        <v>163</v>
      </c>
      <c r="I966" t="s">
        <v>875</v>
      </c>
      <c r="J966" t="s">
        <v>876</v>
      </c>
      <c r="K966" t="s">
        <v>877</v>
      </c>
      <c r="L966" t="s">
        <v>146</v>
      </c>
      <c r="M966" t="s">
        <v>147</v>
      </c>
      <c r="N966">
        <v>-14400000</v>
      </c>
      <c r="O966" t="s">
        <v>148</v>
      </c>
      <c r="P966" t="b">
        <v>0</v>
      </c>
      <c r="Q966">
        <v>7</v>
      </c>
      <c r="R966">
        <v>4.1538095000000004</v>
      </c>
      <c r="S966">
        <v>1589486401</v>
      </c>
      <c r="T966">
        <v>175.52</v>
      </c>
      <c r="U966">
        <v>176.5881</v>
      </c>
      <c r="V966" t="s">
        <v>3043</v>
      </c>
      <c r="W966">
        <v>171.42009999999999</v>
      </c>
      <c r="X966">
        <v>1090210</v>
      </c>
      <c r="Y966">
        <v>168.52</v>
      </c>
      <c r="Z966">
        <v>0</v>
      </c>
      <c r="AA966">
        <v>0</v>
      </c>
      <c r="AB966">
        <v>9</v>
      </c>
      <c r="AC966">
        <v>8</v>
      </c>
      <c r="AD966" t="s">
        <v>164</v>
      </c>
      <c r="AE966" t="s">
        <v>48</v>
      </c>
      <c r="AF966">
        <v>173.28</v>
      </c>
      <c r="AG966">
        <v>1077459</v>
      </c>
      <c r="AH966">
        <v>824325</v>
      </c>
      <c r="AI966">
        <v>63.29</v>
      </c>
      <c r="AJ966">
        <v>0.56393119999999997</v>
      </c>
      <c r="AK966" t="s">
        <v>3724</v>
      </c>
      <c r="AL966">
        <v>-1.0699920999999999</v>
      </c>
      <c r="AM966">
        <v>-6.0591884000000002E-3</v>
      </c>
      <c r="AN966">
        <v>112.23</v>
      </c>
      <c r="AO966">
        <v>176.59</v>
      </c>
      <c r="AP966">
        <v>1587945600</v>
      </c>
      <c r="AQ966">
        <v>1585650604</v>
      </c>
      <c r="AR966">
        <v>1593102600</v>
      </c>
      <c r="AS966">
        <v>1593448200</v>
      </c>
      <c r="AT966">
        <v>2.33</v>
      </c>
      <c r="AU966">
        <v>33.695526000000001</v>
      </c>
      <c r="AV966">
        <v>1.3826250999999999E-2</v>
      </c>
      <c r="AW966" t="s">
        <v>6313</v>
      </c>
      <c r="AX966">
        <v>5.2089999999999996</v>
      </c>
      <c r="AY966">
        <v>123641000</v>
      </c>
      <c r="AZ966">
        <v>26.800999999999998</v>
      </c>
      <c r="BA966">
        <v>153.70058</v>
      </c>
      <c r="BB966">
        <v>21.819427000000001</v>
      </c>
      <c r="BC966">
        <v>0.14196059999999999</v>
      </c>
      <c r="BD966">
        <v>158.94841</v>
      </c>
      <c r="BE966">
        <v>16.571594000000001</v>
      </c>
      <c r="BF966">
        <v>0.10425769</v>
      </c>
      <c r="BG966">
        <v>23317481472</v>
      </c>
      <c r="BH966">
        <v>6.5490092999999998</v>
      </c>
      <c r="BI966">
        <v>15</v>
      </c>
      <c r="BJ966">
        <v>0</v>
      </c>
      <c r="BK966" t="b">
        <v>0</v>
      </c>
      <c r="BL966">
        <v>2</v>
      </c>
      <c r="BM966">
        <v>99153000000</v>
      </c>
      <c r="BN966" t="s">
        <v>650</v>
      </c>
    </row>
    <row r="967" spans="1:66" x14ac:dyDescent="0.2">
      <c r="A967" t="s">
        <v>2015</v>
      </c>
      <c r="C967" t="s">
        <v>142</v>
      </c>
      <c r="D967" t="s">
        <v>143</v>
      </c>
      <c r="E967" t="s">
        <v>162</v>
      </c>
      <c r="F967" t="b">
        <v>1</v>
      </c>
      <c r="G967" t="s">
        <v>48</v>
      </c>
      <c r="H967" t="s">
        <v>163</v>
      </c>
      <c r="I967" t="s">
        <v>2052</v>
      </c>
      <c r="J967" t="s">
        <v>2052</v>
      </c>
      <c r="K967" t="s">
        <v>2053</v>
      </c>
      <c r="L967" t="s">
        <v>146</v>
      </c>
      <c r="M967" t="s">
        <v>147</v>
      </c>
      <c r="N967">
        <v>-14400000</v>
      </c>
      <c r="O967" t="s">
        <v>148</v>
      </c>
      <c r="P967" t="b">
        <v>0</v>
      </c>
      <c r="Q967">
        <v>2.5899963000000001</v>
      </c>
      <c r="R967">
        <v>1.498667</v>
      </c>
      <c r="S967">
        <v>1589486401</v>
      </c>
      <c r="T967">
        <v>175.41</v>
      </c>
      <c r="U967">
        <v>175.66</v>
      </c>
      <c r="V967" t="s">
        <v>6499</v>
      </c>
      <c r="W967">
        <v>167.85</v>
      </c>
      <c r="X967">
        <v>4669185</v>
      </c>
      <c r="Y967">
        <v>172.82</v>
      </c>
      <c r="Z967">
        <v>175.82</v>
      </c>
      <c r="AA967">
        <v>176.49</v>
      </c>
      <c r="AB967">
        <v>9</v>
      </c>
      <c r="AC967">
        <v>9</v>
      </c>
      <c r="AD967" t="s">
        <v>164</v>
      </c>
      <c r="AE967" t="s">
        <v>48</v>
      </c>
      <c r="AF967">
        <v>170.2</v>
      </c>
      <c r="AG967">
        <v>5902009</v>
      </c>
      <c r="AH967">
        <v>3754062</v>
      </c>
      <c r="AI967">
        <v>51.18</v>
      </c>
      <c r="AJ967">
        <v>0.41197777000000002</v>
      </c>
      <c r="AK967" t="s">
        <v>2054</v>
      </c>
      <c r="AL967">
        <v>-46.51999</v>
      </c>
      <c r="AM967">
        <v>-0.20961560000000001</v>
      </c>
      <c r="AN967">
        <v>124.23</v>
      </c>
      <c r="AO967">
        <v>221.93</v>
      </c>
      <c r="AP967">
        <v>1584316800</v>
      </c>
      <c r="AQ967">
        <v>1588244282</v>
      </c>
      <c r="AR967">
        <v>1595608200</v>
      </c>
      <c r="AS967">
        <v>1595953800</v>
      </c>
      <c r="AT967">
        <v>4.82</v>
      </c>
      <c r="AU967">
        <v>22.959425</v>
      </c>
      <c r="AV967">
        <v>2.7890291000000001E-2</v>
      </c>
      <c r="AW967" t="s">
        <v>6313</v>
      </c>
      <c r="AX967">
        <v>7.64</v>
      </c>
      <c r="AY967">
        <v>743515008</v>
      </c>
      <c r="AZ967">
        <v>-12.499000000000001</v>
      </c>
      <c r="BA967">
        <v>177.54057</v>
      </c>
      <c r="BB967">
        <v>-2.1305695</v>
      </c>
      <c r="BC967">
        <v>-1.2000465E-2</v>
      </c>
      <c r="BD967">
        <v>192.23375999999999</v>
      </c>
      <c r="BE967">
        <v>-16.823761000000001</v>
      </c>
      <c r="BF967">
        <v>-8.7517200000000003E-2</v>
      </c>
      <c r="BG967">
        <v>130427158528</v>
      </c>
      <c r="BH967">
        <v>-14.033923</v>
      </c>
      <c r="BI967">
        <v>15</v>
      </c>
      <c r="BJ967">
        <v>0</v>
      </c>
      <c r="BK967" t="b">
        <v>0</v>
      </c>
      <c r="BL967">
        <v>2</v>
      </c>
      <c r="BM967">
        <v>-110197800000</v>
      </c>
      <c r="BN967" t="s">
        <v>2015</v>
      </c>
    </row>
    <row r="968" spans="1:66" x14ac:dyDescent="0.2">
      <c r="A968" t="s">
        <v>3553</v>
      </c>
      <c r="C968" t="s">
        <v>142</v>
      </c>
      <c r="D968" t="s">
        <v>143</v>
      </c>
      <c r="E968" t="s">
        <v>162</v>
      </c>
      <c r="F968" t="b">
        <v>1</v>
      </c>
      <c r="G968" t="s">
        <v>48</v>
      </c>
      <c r="H968" t="s">
        <v>163</v>
      </c>
      <c r="I968" t="s">
        <v>4672</v>
      </c>
      <c r="J968" t="s">
        <v>4672</v>
      </c>
      <c r="K968" t="s">
        <v>4673</v>
      </c>
      <c r="L968" t="s">
        <v>146</v>
      </c>
      <c r="M968" t="s">
        <v>147</v>
      </c>
      <c r="N968">
        <v>-14400000</v>
      </c>
      <c r="O968" t="s">
        <v>148</v>
      </c>
      <c r="P968" t="b">
        <v>0</v>
      </c>
      <c r="Q968">
        <v>-0.21000671000000001</v>
      </c>
      <c r="R968">
        <v>-0.16200471</v>
      </c>
      <c r="S968">
        <v>1589486401</v>
      </c>
      <c r="T968">
        <v>129.41999999999999</v>
      </c>
      <c r="U968">
        <v>129.93</v>
      </c>
      <c r="V968" t="s">
        <v>4674</v>
      </c>
      <c r="W968">
        <v>125.65</v>
      </c>
      <c r="X968">
        <v>1429535</v>
      </c>
      <c r="Y968">
        <v>129.63</v>
      </c>
      <c r="Z968">
        <v>125.54</v>
      </c>
      <c r="AA968">
        <v>130.99</v>
      </c>
      <c r="AB968">
        <v>9</v>
      </c>
      <c r="AC968">
        <v>8</v>
      </c>
      <c r="AD968" t="s">
        <v>164</v>
      </c>
      <c r="AE968" t="s">
        <v>48</v>
      </c>
      <c r="AF968">
        <v>127.99</v>
      </c>
      <c r="AG968">
        <v>5126743</v>
      </c>
      <c r="AH968">
        <v>1542187</v>
      </c>
      <c r="AI968">
        <v>16.82</v>
      </c>
      <c r="AJ968">
        <v>0.14937833</v>
      </c>
      <c r="AK968" t="s">
        <v>4675</v>
      </c>
      <c r="AL968">
        <v>-42.759995000000004</v>
      </c>
      <c r="AM968">
        <v>-0.24834473000000001</v>
      </c>
      <c r="AN968">
        <v>112.6</v>
      </c>
      <c r="AO968">
        <v>172.18</v>
      </c>
      <c r="AP968">
        <v>1593561600</v>
      </c>
      <c r="AQ968">
        <v>1589992200</v>
      </c>
      <c r="AR968">
        <v>1589992200</v>
      </c>
      <c r="AS968">
        <v>1589992200</v>
      </c>
      <c r="AT968">
        <v>1.6</v>
      </c>
      <c r="AV968">
        <v>1.2342822E-2</v>
      </c>
      <c r="AW968" t="s">
        <v>6313</v>
      </c>
      <c r="AX968">
        <v>-4.97</v>
      </c>
      <c r="AY968">
        <v>161504000</v>
      </c>
      <c r="AZ968">
        <v>34.895000000000003</v>
      </c>
      <c r="BA968">
        <v>135.06172000000001</v>
      </c>
      <c r="BB968">
        <v>-5.6417235999999997</v>
      </c>
      <c r="BC968">
        <v>-4.1771450000000002E-2</v>
      </c>
      <c r="BD968">
        <v>142.63195999999999</v>
      </c>
      <c r="BE968">
        <v>-13.211959999999999</v>
      </c>
      <c r="BF968">
        <v>-9.2629729999999993E-2</v>
      </c>
      <c r="BG968">
        <v>20901847040</v>
      </c>
      <c r="BH968">
        <v>3.7088405999999998</v>
      </c>
      <c r="BI968">
        <v>15</v>
      </c>
      <c r="BJ968">
        <v>0</v>
      </c>
      <c r="BK968" t="b">
        <v>0</v>
      </c>
      <c r="BL968">
        <v>2</v>
      </c>
      <c r="BM968">
        <v>784477800000</v>
      </c>
      <c r="BN968" t="s">
        <v>3553</v>
      </c>
    </row>
    <row r="969" spans="1:66" x14ac:dyDescent="0.2">
      <c r="A969" t="s">
        <v>646</v>
      </c>
      <c r="C969" t="s">
        <v>142</v>
      </c>
      <c r="D969" t="s">
        <v>143</v>
      </c>
      <c r="E969" t="s">
        <v>162</v>
      </c>
      <c r="F969" t="b">
        <v>1</v>
      </c>
      <c r="G969" t="s">
        <v>48</v>
      </c>
      <c r="H969" t="s">
        <v>163</v>
      </c>
      <c r="I969" t="s">
        <v>861</v>
      </c>
      <c r="J969" t="s">
        <v>862</v>
      </c>
      <c r="K969" t="s">
        <v>863</v>
      </c>
      <c r="L969" t="s">
        <v>146</v>
      </c>
      <c r="M969" t="s">
        <v>147</v>
      </c>
      <c r="N969">
        <v>-14400000</v>
      </c>
      <c r="O969" t="s">
        <v>148</v>
      </c>
      <c r="P969" t="b">
        <v>0</v>
      </c>
      <c r="Q969">
        <v>0.54000090000000001</v>
      </c>
      <c r="R969">
        <v>0.57890319999999995</v>
      </c>
      <c r="S969">
        <v>1589486401</v>
      </c>
      <c r="T969">
        <v>93.82</v>
      </c>
      <c r="U969">
        <v>93.88</v>
      </c>
      <c r="V969" t="s">
        <v>3040</v>
      </c>
      <c r="W969">
        <v>89.65</v>
      </c>
      <c r="X969">
        <v>5630112</v>
      </c>
      <c r="Y969">
        <v>93.28</v>
      </c>
      <c r="Z969">
        <v>94.07</v>
      </c>
      <c r="AA969">
        <v>94.61</v>
      </c>
      <c r="AB969">
        <v>9</v>
      </c>
      <c r="AC969">
        <v>8</v>
      </c>
      <c r="AD969" t="s">
        <v>164</v>
      </c>
      <c r="AE969" t="s">
        <v>48</v>
      </c>
      <c r="AF969">
        <v>92.2</v>
      </c>
      <c r="AG969">
        <v>7690051</v>
      </c>
      <c r="AH969">
        <v>4732012</v>
      </c>
      <c r="AI969">
        <v>21.690002</v>
      </c>
      <c r="AJ969">
        <v>0.3007071</v>
      </c>
      <c r="AK969" t="s">
        <v>864</v>
      </c>
      <c r="AL969">
        <v>-28.330002</v>
      </c>
      <c r="AM969">
        <v>-0.23192798000000001</v>
      </c>
      <c r="AN969">
        <v>72.13</v>
      </c>
      <c r="AO969">
        <v>122.15</v>
      </c>
      <c r="AP969">
        <v>1587081600</v>
      </c>
      <c r="AQ969">
        <v>1590057900</v>
      </c>
      <c r="AR969">
        <v>1590057900</v>
      </c>
      <c r="AS969">
        <v>1590057900</v>
      </c>
      <c r="AT969">
        <v>2.12</v>
      </c>
      <c r="AU969">
        <v>23.396507</v>
      </c>
      <c r="AV969">
        <v>2.2727272E-2</v>
      </c>
      <c r="AW969" t="s">
        <v>6313</v>
      </c>
      <c r="AX969">
        <v>4.01</v>
      </c>
      <c r="AY969">
        <v>1340169984</v>
      </c>
      <c r="AZ969">
        <v>38.64</v>
      </c>
      <c r="BA969">
        <v>95.900570000000002</v>
      </c>
      <c r="BB969">
        <v>-2.0805739999999999</v>
      </c>
      <c r="BC969">
        <v>-2.1695117E-2</v>
      </c>
      <c r="BD969">
        <v>105.649925</v>
      </c>
      <c r="BE969">
        <v>-11.829926</v>
      </c>
      <c r="BF969">
        <v>-0.11197287</v>
      </c>
      <c r="BG969">
        <v>125734748160</v>
      </c>
      <c r="BH969">
        <v>2.4280539000000001</v>
      </c>
      <c r="BI969">
        <v>15</v>
      </c>
      <c r="BJ969">
        <v>0</v>
      </c>
      <c r="BK969" t="b">
        <v>0</v>
      </c>
      <c r="BL969">
        <v>2</v>
      </c>
      <c r="BM969">
        <v>105197400000</v>
      </c>
      <c r="BN969" t="s">
        <v>646</v>
      </c>
    </row>
    <row r="970" spans="1:66" x14ac:dyDescent="0.2">
      <c r="A970" t="s">
        <v>2016</v>
      </c>
      <c r="C970" t="s">
        <v>142</v>
      </c>
      <c r="D970" t="s">
        <v>143</v>
      </c>
      <c r="E970" t="s">
        <v>162</v>
      </c>
      <c r="F970" t="b">
        <v>1</v>
      </c>
      <c r="G970" t="s">
        <v>48</v>
      </c>
      <c r="H970" t="s">
        <v>163</v>
      </c>
      <c r="I970" t="s">
        <v>2055</v>
      </c>
      <c r="J970" t="s">
        <v>2056</v>
      </c>
      <c r="K970" t="s">
        <v>2057</v>
      </c>
      <c r="L970" t="s">
        <v>146</v>
      </c>
      <c r="M970" t="s">
        <v>147</v>
      </c>
      <c r="N970">
        <v>-14400000</v>
      </c>
      <c r="O970" t="s">
        <v>148</v>
      </c>
      <c r="P970" t="b">
        <v>0</v>
      </c>
      <c r="Q970">
        <v>2.1600036999999999</v>
      </c>
      <c r="R970">
        <v>2.7731463999999999</v>
      </c>
      <c r="S970">
        <v>1589486401</v>
      </c>
      <c r="T970">
        <v>80.05</v>
      </c>
      <c r="U970">
        <v>80.13</v>
      </c>
      <c r="V970" t="s">
        <v>3086</v>
      </c>
      <c r="W970">
        <v>77.260000000000005</v>
      </c>
      <c r="X970">
        <v>10659813</v>
      </c>
      <c r="Y970">
        <v>77.89</v>
      </c>
      <c r="Z970">
        <v>79.739999999999995</v>
      </c>
      <c r="AA970">
        <v>80.5</v>
      </c>
      <c r="AB970">
        <v>9</v>
      </c>
      <c r="AC970">
        <v>12</v>
      </c>
      <c r="AD970" t="s">
        <v>164</v>
      </c>
      <c r="AE970" t="s">
        <v>48</v>
      </c>
      <c r="AF970">
        <v>77.28</v>
      </c>
      <c r="AG970">
        <v>13746072</v>
      </c>
      <c r="AH970">
        <v>9985362</v>
      </c>
      <c r="AI970">
        <v>14.800003</v>
      </c>
      <c r="AJ970">
        <v>0.22681998</v>
      </c>
      <c r="AK970" t="s">
        <v>2058</v>
      </c>
      <c r="AL970">
        <v>-12.589995999999999</v>
      </c>
      <c r="AM970">
        <v>-0.13590236999999999</v>
      </c>
      <c r="AN970">
        <v>65.25</v>
      </c>
      <c r="AO970">
        <v>92.64</v>
      </c>
      <c r="AP970">
        <v>1586217600</v>
      </c>
      <c r="AQ970">
        <v>1596213000</v>
      </c>
      <c r="AR970">
        <v>1596213000</v>
      </c>
      <c r="AS970">
        <v>1596213000</v>
      </c>
      <c r="AT970">
        <v>2.2599999999999998</v>
      </c>
      <c r="AU970">
        <v>20.291509999999999</v>
      </c>
      <c r="AV970">
        <v>2.9015277999999999E-2</v>
      </c>
      <c r="AW970" t="s">
        <v>6313</v>
      </c>
      <c r="AX970">
        <v>3.9449999999999998</v>
      </c>
      <c r="AY970">
        <v>2524100096</v>
      </c>
      <c r="AZ970">
        <v>10.382</v>
      </c>
      <c r="BA970">
        <v>78.996573999999995</v>
      </c>
      <c r="BB970">
        <v>1.0534285999999999</v>
      </c>
      <c r="BC970">
        <v>1.3335118E-2</v>
      </c>
      <c r="BD970">
        <v>83.276955000000001</v>
      </c>
      <c r="BE970">
        <v>-3.2269516</v>
      </c>
      <c r="BF970">
        <v>-3.8749634999999998E-2</v>
      </c>
      <c r="BG970">
        <v>202054221824</v>
      </c>
      <c r="BH970">
        <v>7.7104606999999996</v>
      </c>
      <c r="BI970">
        <v>15</v>
      </c>
      <c r="BJ970">
        <v>0</v>
      </c>
      <c r="BK970" t="b">
        <v>0</v>
      </c>
      <c r="BL970">
        <v>2</v>
      </c>
      <c r="BM970">
        <v>138600000</v>
      </c>
      <c r="BN970" t="s">
        <v>2016</v>
      </c>
    </row>
    <row r="971" spans="1:66" x14ac:dyDescent="0.2">
      <c r="A971" t="s">
        <v>3554</v>
      </c>
      <c r="C971" t="s">
        <v>142</v>
      </c>
      <c r="D971" t="s">
        <v>143</v>
      </c>
      <c r="E971" t="s">
        <v>162</v>
      </c>
      <c r="F971" t="b">
        <v>1</v>
      </c>
      <c r="G971" t="s">
        <v>48</v>
      </c>
      <c r="H971" t="s">
        <v>163</v>
      </c>
      <c r="I971" t="s">
        <v>4676</v>
      </c>
      <c r="J971" t="s">
        <v>4676</v>
      </c>
      <c r="K971" t="s">
        <v>4677</v>
      </c>
      <c r="L971" t="s">
        <v>146</v>
      </c>
      <c r="M971" t="s">
        <v>147</v>
      </c>
      <c r="N971">
        <v>-14400000</v>
      </c>
      <c r="O971" t="s">
        <v>148</v>
      </c>
      <c r="P971" t="b">
        <v>0</v>
      </c>
      <c r="Q971">
        <v>1.0599995</v>
      </c>
      <c r="R971">
        <v>3.4449122000000001</v>
      </c>
      <c r="S971">
        <v>1589486401</v>
      </c>
      <c r="T971">
        <v>31.83</v>
      </c>
      <c r="U971">
        <v>31.795000000000002</v>
      </c>
      <c r="V971" t="s">
        <v>6613</v>
      </c>
      <c r="W971">
        <v>29.18</v>
      </c>
      <c r="X971">
        <v>5072183</v>
      </c>
      <c r="Y971">
        <v>30.77</v>
      </c>
      <c r="Z971">
        <v>30.37</v>
      </c>
      <c r="AA971">
        <v>32.29</v>
      </c>
      <c r="AB971">
        <v>11</v>
      </c>
      <c r="AC971">
        <v>12</v>
      </c>
      <c r="AD971" t="s">
        <v>164</v>
      </c>
      <c r="AE971" t="s">
        <v>48</v>
      </c>
      <c r="AF971">
        <v>30.06</v>
      </c>
      <c r="AG971">
        <v>8733937</v>
      </c>
      <c r="AH971">
        <v>6846125</v>
      </c>
      <c r="AI971">
        <v>8.98</v>
      </c>
      <c r="AJ971">
        <v>0.39299777000000002</v>
      </c>
      <c r="AK971" t="s">
        <v>4678</v>
      </c>
      <c r="AL971">
        <v>-21.449998999999998</v>
      </c>
      <c r="AM971">
        <v>-0.40259007000000002</v>
      </c>
      <c r="AN971">
        <v>22.85</v>
      </c>
      <c r="AO971">
        <v>53.28</v>
      </c>
      <c r="AP971">
        <v>1591920000</v>
      </c>
      <c r="AQ971">
        <v>1588796100</v>
      </c>
      <c r="AR971">
        <v>1596034740</v>
      </c>
      <c r="AS971">
        <v>1596470400</v>
      </c>
      <c r="AT971">
        <v>1.76</v>
      </c>
      <c r="AU971">
        <v>3.3980999999999999</v>
      </c>
      <c r="AV971">
        <v>5.7198569999999997E-2</v>
      </c>
      <c r="AW971" t="s">
        <v>6313</v>
      </c>
      <c r="AX971">
        <v>9.3670000000000009</v>
      </c>
      <c r="AY971">
        <v>907588992</v>
      </c>
      <c r="AZ971">
        <v>77.37</v>
      </c>
      <c r="BA971">
        <v>32.710569999999997</v>
      </c>
      <c r="BB971">
        <v>-0.88057136999999996</v>
      </c>
      <c r="BC971">
        <v>-2.6920085999999999E-2</v>
      </c>
      <c r="BD971">
        <v>43.413986000000001</v>
      </c>
      <c r="BE971">
        <v>-11.583985999999999</v>
      </c>
      <c r="BF971">
        <v>-0.26682614999999998</v>
      </c>
      <c r="BG971">
        <v>28888557568</v>
      </c>
      <c r="BH971">
        <v>0.41139975000000001</v>
      </c>
      <c r="BI971">
        <v>15</v>
      </c>
      <c r="BJ971">
        <v>0</v>
      </c>
      <c r="BK971" t="b">
        <v>0</v>
      </c>
      <c r="BL971">
        <v>2</v>
      </c>
      <c r="BM971">
        <v>954941400000</v>
      </c>
      <c r="BN971" t="s">
        <v>3554</v>
      </c>
    </row>
    <row r="972" spans="1:66" x14ac:dyDescent="0.2">
      <c r="A972" t="s">
        <v>3555</v>
      </c>
      <c r="C972" t="s">
        <v>142</v>
      </c>
      <c r="D972" t="s">
        <v>143</v>
      </c>
      <c r="E972" t="s">
        <v>162</v>
      </c>
      <c r="F972" t="b">
        <v>1</v>
      </c>
      <c r="G972" t="s">
        <v>48</v>
      </c>
      <c r="H972" t="s">
        <v>163</v>
      </c>
      <c r="I972" t="s">
        <v>4679</v>
      </c>
      <c r="J972" t="s">
        <v>4680</v>
      </c>
      <c r="K972" t="s">
        <v>4681</v>
      </c>
      <c r="L972" t="s">
        <v>146</v>
      </c>
      <c r="M972" t="s">
        <v>147</v>
      </c>
      <c r="N972">
        <v>-14400000</v>
      </c>
      <c r="O972" t="s">
        <v>148</v>
      </c>
      <c r="P972" t="b">
        <v>0</v>
      </c>
      <c r="Q972">
        <v>-1.3499756000000001</v>
      </c>
      <c r="R972">
        <v>-0.19539943000000001</v>
      </c>
      <c r="S972">
        <v>1589486401</v>
      </c>
      <c r="T972">
        <v>689.53</v>
      </c>
      <c r="U972">
        <v>689.62</v>
      </c>
      <c r="V972" t="s">
        <v>4682</v>
      </c>
      <c r="W972">
        <v>661.32</v>
      </c>
      <c r="X972">
        <v>127711</v>
      </c>
      <c r="Y972">
        <v>690.88</v>
      </c>
      <c r="Z972">
        <v>660</v>
      </c>
      <c r="AA972">
        <v>688.03</v>
      </c>
      <c r="AB972">
        <v>10</v>
      </c>
      <c r="AC972">
        <v>11</v>
      </c>
      <c r="AD972" t="s">
        <v>164</v>
      </c>
      <c r="AE972" t="s">
        <v>48</v>
      </c>
      <c r="AF972">
        <v>675.74</v>
      </c>
      <c r="AG972">
        <v>196324</v>
      </c>
      <c r="AH972">
        <v>145450</v>
      </c>
      <c r="AI972">
        <v>110.130005</v>
      </c>
      <c r="AJ972">
        <v>0.19007593</v>
      </c>
      <c r="AK972" t="s">
        <v>4683</v>
      </c>
      <c r="AL972">
        <v>-183.97998000000001</v>
      </c>
      <c r="AM972">
        <v>-0.21062148999999999</v>
      </c>
      <c r="AN972">
        <v>579.4</v>
      </c>
      <c r="AO972">
        <v>873.51</v>
      </c>
      <c r="AQ972">
        <v>1588882206</v>
      </c>
      <c r="AR972">
        <v>1596121140</v>
      </c>
      <c r="AS972">
        <v>1596470400</v>
      </c>
      <c r="AU972">
        <v>31.155342000000001</v>
      </c>
      <c r="AW972" t="s">
        <v>6313</v>
      </c>
      <c r="AX972">
        <v>22.132000000000001</v>
      </c>
      <c r="AY972">
        <v>23907500</v>
      </c>
      <c r="AZ972">
        <v>12.752000000000001</v>
      </c>
      <c r="BA972">
        <v>699.42740000000003</v>
      </c>
      <c r="BB972">
        <v>-9.8973999999999993</v>
      </c>
      <c r="BC972">
        <v>-1.4150717E-2</v>
      </c>
      <c r="BD972">
        <v>734.40679999999998</v>
      </c>
      <c r="BE972">
        <v>-44.87677</v>
      </c>
      <c r="BF972">
        <v>-6.1106149999999998E-2</v>
      </c>
      <c r="BG972">
        <v>16484938752</v>
      </c>
      <c r="BH972">
        <v>54.072304000000003</v>
      </c>
      <c r="BI972">
        <v>15</v>
      </c>
      <c r="BJ972">
        <v>0</v>
      </c>
      <c r="BK972" t="b">
        <v>0</v>
      </c>
      <c r="BL972">
        <v>2</v>
      </c>
      <c r="BM972">
        <v>879517800000</v>
      </c>
      <c r="BN972" t="s">
        <v>3555</v>
      </c>
    </row>
    <row r="973" spans="1:66" x14ac:dyDescent="0.2">
      <c r="A973" t="s">
        <v>98</v>
      </c>
      <c r="C973" t="s">
        <v>142</v>
      </c>
      <c r="D973" t="s">
        <v>143</v>
      </c>
      <c r="E973" t="s">
        <v>162</v>
      </c>
      <c r="F973" t="b">
        <v>1</v>
      </c>
      <c r="G973" t="s">
        <v>48</v>
      </c>
      <c r="H973" t="s">
        <v>163</v>
      </c>
      <c r="I973" t="s">
        <v>189</v>
      </c>
      <c r="J973" t="s">
        <v>189</v>
      </c>
      <c r="K973" t="s">
        <v>299</v>
      </c>
      <c r="L973" t="s">
        <v>146</v>
      </c>
      <c r="M973" t="s">
        <v>147</v>
      </c>
      <c r="N973">
        <v>-14400000</v>
      </c>
      <c r="O973" t="s">
        <v>148</v>
      </c>
      <c r="P973" t="b">
        <v>0</v>
      </c>
      <c r="Q973">
        <v>0.84000014999999995</v>
      </c>
      <c r="R973">
        <v>6.6246065999999999</v>
      </c>
      <c r="S973">
        <v>1589486401</v>
      </c>
      <c r="T973">
        <v>13.52</v>
      </c>
      <c r="U973">
        <v>13.57</v>
      </c>
      <c r="V973" t="s">
        <v>2992</v>
      </c>
      <c r="W973">
        <v>11.77</v>
      </c>
      <c r="X973">
        <v>32901107</v>
      </c>
      <c r="Y973">
        <v>12.68</v>
      </c>
      <c r="Z973">
        <v>13.9</v>
      </c>
      <c r="AA973">
        <v>13.99</v>
      </c>
      <c r="AB973">
        <v>9</v>
      </c>
      <c r="AC973">
        <v>12</v>
      </c>
      <c r="AD973" t="s">
        <v>164</v>
      </c>
      <c r="AE973" t="s">
        <v>48</v>
      </c>
      <c r="AF973">
        <v>12.23</v>
      </c>
      <c r="AG973">
        <v>27674791</v>
      </c>
      <c r="AH973">
        <v>25586112</v>
      </c>
      <c r="AI973">
        <v>7.6200004000000003</v>
      </c>
      <c r="AJ973">
        <v>1.2915255000000001</v>
      </c>
      <c r="AK973" t="s">
        <v>188</v>
      </c>
      <c r="AL973">
        <v>-21.119999</v>
      </c>
      <c r="AM973">
        <v>-0.60969969999999996</v>
      </c>
      <c r="AN973">
        <v>5.9</v>
      </c>
      <c r="AO973">
        <v>34.64</v>
      </c>
      <c r="AP973">
        <v>1592179200</v>
      </c>
      <c r="AQ973">
        <v>1588277706</v>
      </c>
      <c r="AR973">
        <v>1595516340</v>
      </c>
      <c r="AS973">
        <v>1595865600</v>
      </c>
      <c r="AT973">
        <v>0.54</v>
      </c>
      <c r="AU973">
        <v>2.4689554999999999</v>
      </c>
      <c r="AV973">
        <v>4.258675E-2</v>
      </c>
      <c r="AW973" t="s">
        <v>6313</v>
      </c>
      <c r="AX973">
        <v>5.476</v>
      </c>
      <c r="AY973">
        <v>492691008</v>
      </c>
      <c r="AZ973">
        <v>16.574999999999999</v>
      </c>
      <c r="BA973">
        <v>13.898</v>
      </c>
      <c r="BB973">
        <v>-0.37799929999999998</v>
      </c>
      <c r="BC973">
        <v>-2.7198107999999999E-2</v>
      </c>
      <c r="BD973">
        <v>25.059201999999999</v>
      </c>
      <c r="BE973">
        <v>-11.539202</v>
      </c>
      <c r="BF973">
        <v>-0.46047761999999998</v>
      </c>
      <c r="BG973">
        <v>6668307456</v>
      </c>
      <c r="BH973">
        <v>0.81568629999999998</v>
      </c>
      <c r="BI973">
        <v>15</v>
      </c>
      <c r="BJ973">
        <v>0</v>
      </c>
      <c r="BK973" t="b">
        <v>0</v>
      </c>
      <c r="BL973">
        <v>2</v>
      </c>
      <c r="BM973">
        <v>578583000000</v>
      </c>
      <c r="BN973" t="s">
        <v>98</v>
      </c>
    </row>
    <row r="974" spans="1:66" x14ac:dyDescent="0.2">
      <c r="A974" t="s">
        <v>3556</v>
      </c>
      <c r="C974" t="s">
        <v>142</v>
      </c>
      <c r="D974" t="s">
        <v>143</v>
      </c>
      <c r="E974" t="s">
        <v>151</v>
      </c>
      <c r="F974" t="b">
        <v>0</v>
      </c>
      <c r="H974" t="s">
        <v>152</v>
      </c>
      <c r="I974" t="s">
        <v>4684</v>
      </c>
      <c r="J974" t="s">
        <v>4685</v>
      </c>
      <c r="L974" t="s">
        <v>146</v>
      </c>
      <c r="M974" t="s">
        <v>147</v>
      </c>
      <c r="N974">
        <v>-14400000</v>
      </c>
      <c r="O974" t="s">
        <v>148</v>
      </c>
      <c r="P974" t="b">
        <v>0</v>
      </c>
      <c r="S974">
        <v>1561759658</v>
      </c>
      <c r="AD974" t="s">
        <v>152</v>
      </c>
      <c r="AQ974">
        <v>1533724200</v>
      </c>
      <c r="AR974">
        <v>1533724200</v>
      </c>
      <c r="AS974">
        <v>1533724200</v>
      </c>
      <c r="AW974" t="s">
        <v>6313</v>
      </c>
      <c r="BI974">
        <v>15</v>
      </c>
      <c r="BJ974">
        <v>0</v>
      </c>
      <c r="BK974" t="b">
        <v>0</v>
      </c>
      <c r="BL974">
        <v>2</v>
      </c>
      <c r="BN974" t="s">
        <v>3556</v>
      </c>
    </row>
    <row r="975" spans="1:66" x14ac:dyDescent="0.2">
      <c r="A975" t="s">
        <v>3557</v>
      </c>
      <c r="C975" t="s">
        <v>142</v>
      </c>
      <c r="D975" t="s">
        <v>143</v>
      </c>
      <c r="E975" t="s">
        <v>162</v>
      </c>
      <c r="F975" t="b">
        <v>1</v>
      </c>
      <c r="G975" t="s">
        <v>48</v>
      </c>
      <c r="H975" t="s">
        <v>145</v>
      </c>
      <c r="I975" t="s">
        <v>4686</v>
      </c>
      <c r="J975" t="s">
        <v>4687</v>
      </c>
      <c r="K975" t="s">
        <v>4688</v>
      </c>
      <c r="L975" t="s">
        <v>146</v>
      </c>
      <c r="M975" t="s">
        <v>147</v>
      </c>
      <c r="N975">
        <v>-14400000</v>
      </c>
      <c r="O975" t="s">
        <v>148</v>
      </c>
      <c r="P975" t="b">
        <v>0</v>
      </c>
      <c r="Q975">
        <v>1.8500061000000001</v>
      </c>
      <c r="R975">
        <v>2.2037</v>
      </c>
      <c r="S975">
        <v>1589486402</v>
      </c>
      <c r="T975">
        <v>85.8</v>
      </c>
      <c r="U975">
        <v>85.93</v>
      </c>
      <c r="V975" t="s">
        <v>4689</v>
      </c>
      <c r="W975">
        <v>81.094899999999996</v>
      </c>
      <c r="X975">
        <v>2341674</v>
      </c>
      <c r="Y975">
        <v>83.95</v>
      </c>
      <c r="Z975">
        <v>0</v>
      </c>
      <c r="AA975">
        <v>0</v>
      </c>
      <c r="AB975">
        <v>8</v>
      </c>
      <c r="AC975">
        <v>8</v>
      </c>
      <c r="AD975" t="s">
        <v>149</v>
      </c>
      <c r="AE975" t="s">
        <v>48</v>
      </c>
      <c r="AF975">
        <v>82.786799999999999</v>
      </c>
      <c r="AG975">
        <v>4212037</v>
      </c>
      <c r="AH975">
        <v>2299850</v>
      </c>
      <c r="AI975">
        <v>32.65</v>
      </c>
      <c r="AJ975">
        <v>0.61429920000000005</v>
      </c>
      <c r="AK975" t="s">
        <v>4690</v>
      </c>
      <c r="AL975">
        <v>-26.669998</v>
      </c>
      <c r="AM975">
        <v>-0.23712987999999999</v>
      </c>
      <c r="AN975">
        <v>53.15</v>
      </c>
      <c r="AO975">
        <v>112.47</v>
      </c>
      <c r="AP975">
        <v>1591228800</v>
      </c>
      <c r="AQ975">
        <v>1588882211</v>
      </c>
      <c r="AR975">
        <v>1596553140</v>
      </c>
      <c r="AS975">
        <v>1597075200</v>
      </c>
      <c r="AT975">
        <v>1.4650000000000001</v>
      </c>
      <c r="AU975">
        <v>38.475338000000001</v>
      </c>
      <c r="AV975">
        <v>1.7450864999999999E-2</v>
      </c>
      <c r="AW975" t="s">
        <v>6313</v>
      </c>
      <c r="AX975">
        <v>2.23</v>
      </c>
      <c r="AY975">
        <v>244696000</v>
      </c>
      <c r="AZ975">
        <v>23.263000000000002</v>
      </c>
      <c r="BA975">
        <v>79.115714999999994</v>
      </c>
      <c r="BB975">
        <v>6.6842879999999996</v>
      </c>
      <c r="BC975">
        <v>8.4487489999999998E-2</v>
      </c>
      <c r="BD975">
        <v>92.174419999999998</v>
      </c>
      <c r="BE975">
        <v>-6.3744199999999998</v>
      </c>
      <c r="BF975">
        <v>-6.9156066000000002E-2</v>
      </c>
      <c r="BG975">
        <v>20994918400</v>
      </c>
      <c r="BH975">
        <v>3.6882603</v>
      </c>
      <c r="BI975">
        <v>15</v>
      </c>
      <c r="BJ975">
        <v>0</v>
      </c>
      <c r="BK975" t="b">
        <v>0</v>
      </c>
      <c r="BL975">
        <v>2</v>
      </c>
      <c r="BM975">
        <v>732551400000</v>
      </c>
      <c r="BN975" t="s">
        <v>3557</v>
      </c>
    </row>
    <row r="976" spans="1:66" x14ac:dyDescent="0.2">
      <c r="A976" t="s">
        <v>3558</v>
      </c>
      <c r="C976" t="s">
        <v>142</v>
      </c>
      <c r="D976" t="s">
        <v>143</v>
      </c>
      <c r="E976" t="s">
        <v>162</v>
      </c>
      <c r="F976" t="b">
        <v>1</v>
      </c>
      <c r="G976" t="s">
        <v>48</v>
      </c>
      <c r="H976" t="s">
        <v>145</v>
      </c>
      <c r="I976" t="s">
        <v>4691</v>
      </c>
      <c r="J976" t="s">
        <v>4691</v>
      </c>
      <c r="K976" t="s">
        <v>4692</v>
      </c>
      <c r="L976" t="s">
        <v>146</v>
      </c>
      <c r="M976" t="s">
        <v>147</v>
      </c>
      <c r="N976">
        <v>-14400000</v>
      </c>
      <c r="O976" t="s">
        <v>148</v>
      </c>
      <c r="P976" t="b">
        <v>0</v>
      </c>
      <c r="Q976">
        <v>2.2000008000000002</v>
      </c>
      <c r="R976">
        <v>5.0539874999999999</v>
      </c>
      <c r="S976">
        <v>1589486401</v>
      </c>
      <c r="T976">
        <v>45.73</v>
      </c>
      <c r="U976">
        <v>45.78</v>
      </c>
      <c r="V976" t="s">
        <v>4693</v>
      </c>
      <c r="W976">
        <v>42.51</v>
      </c>
      <c r="X976">
        <v>27543459</v>
      </c>
      <c r="Y976">
        <v>43.53</v>
      </c>
      <c r="Z976">
        <v>45.61</v>
      </c>
      <c r="AA976">
        <v>45.9</v>
      </c>
      <c r="AB976">
        <v>8</v>
      </c>
      <c r="AC976">
        <v>13</v>
      </c>
      <c r="AD976" t="s">
        <v>149</v>
      </c>
      <c r="AE976" t="s">
        <v>48</v>
      </c>
      <c r="AF976">
        <v>43.06</v>
      </c>
      <c r="AG976">
        <v>31089404</v>
      </c>
      <c r="AH976">
        <v>22937750</v>
      </c>
      <c r="AI976">
        <v>14.6</v>
      </c>
      <c r="AJ976">
        <v>0.469001</v>
      </c>
      <c r="AK976" t="s">
        <v>4694</v>
      </c>
      <c r="AL976">
        <v>-15.459999</v>
      </c>
      <c r="AM976">
        <v>-0.25265566</v>
      </c>
      <c r="AN976">
        <v>31.13</v>
      </c>
      <c r="AO976">
        <v>61.19</v>
      </c>
      <c r="AQ976">
        <v>1585166470</v>
      </c>
      <c r="AR976">
        <v>1592924340</v>
      </c>
      <c r="AS976">
        <v>1593446400</v>
      </c>
      <c r="AU976">
        <v>22.638615000000001</v>
      </c>
      <c r="AW976" t="s">
        <v>6313</v>
      </c>
      <c r="AX976">
        <v>2.02</v>
      </c>
      <c r="AY976">
        <v>1112189952</v>
      </c>
      <c r="AZ976">
        <v>33.293999999999997</v>
      </c>
      <c r="BA976">
        <v>45.136856000000002</v>
      </c>
      <c r="BB976">
        <v>0.59314345999999996</v>
      </c>
      <c r="BC976">
        <v>1.3141000999999999E-2</v>
      </c>
      <c r="BD976">
        <v>49.561596000000002</v>
      </c>
      <c r="BE976">
        <v>-3.8315964</v>
      </c>
      <c r="BF976">
        <v>-7.7309790000000003E-2</v>
      </c>
      <c r="BG976">
        <v>50860445696</v>
      </c>
      <c r="BH976">
        <v>1.3735208999999999</v>
      </c>
      <c r="BI976">
        <v>15</v>
      </c>
      <c r="BJ976">
        <v>0</v>
      </c>
      <c r="BK976" t="b">
        <v>0</v>
      </c>
      <c r="BL976">
        <v>2</v>
      </c>
      <c r="BM976">
        <v>454944600000</v>
      </c>
      <c r="BN976" t="s">
        <v>3558</v>
      </c>
    </row>
    <row r="977" spans="1:66" x14ac:dyDescent="0.2">
      <c r="A977" t="s">
        <v>2017</v>
      </c>
      <c r="C977" t="s">
        <v>142</v>
      </c>
      <c r="D977" t="s">
        <v>143</v>
      </c>
      <c r="E977" t="s">
        <v>162</v>
      </c>
      <c r="F977" t="b">
        <v>1</v>
      </c>
      <c r="G977" t="s">
        <v>48</v>
      </c>
      <c r="H977" t="s">
        <v>145</v>
      </c>
      <c r="I977" t="s">
        <v>2059</v>
      </c>
      <c r="J977" t="s">
        <v>2059</v>
      </c>
      <c r="K977" t="s">
        <v>2060</v>
      </c>
      <c r="L977" t="s">
        <v>146</v>
      </c>
      <c r="M977" t="s">
        <v>147</v>
      </c>
      <c r="N977">
        <v>-14400000</v>
      </c>
      <c r="O977" t="s">
        <v>148</v>
      </c>
      <c r="P977" t="b">
        <v>0</v>
      </c>
      <c r="Q977">
        <v>0.77999879999999999</v>
      </c>
      <c r="R977">
        <v>0.43393534</v>
      </c>
      <c r="S977">
        <v>1589486402</v>
      </c>
      <c r="T977">
        <v>180.53</v>
      </c>
      <c r="U977">
        <v>180.69</v>
      </c>
      <c r="V977" t="s">
        <v>3087</v>
      </c>
      <c r="W977">
        <v>175.68</v>
      </c>
      <c r="X977">
        <v>41873911</v>
      </c>
      <c r="Y977">
        <v>179.75</v>
      </c>
      <c r="Z977">
        <v>181.48</v>
      </c>
      <c r="AA977">
        <v>181.89</v>
      </c>
      <c r="AB977">
        <v>8</v>
      </c>
      <c r="AC977">
        <v>9</v>
      </c>
      <c r="AD977" t="s">
        <v>149</v>
      </c>
      <c r="AE977" t="s">
        <v>48</v>
      </c>
      <c r="AF977">
        <v>177.54</v>
      </c>
      <c r="AG977">
        <v>55983569</v>
      </c>
      <c r="AH977">
        <v>34708487</v>
      </c>
      <c r="AI977">
        <v>61.519996999999996</v>
      </c>
      <c r="AJ977">
        <v>0.51693129999999998</v>
      </c>
      <c r="AK977" t="s">
        <v>2061</v>
      </c>
      <c r="AL977">
        <v>-10.169998</v>
      </c>
      <c r="AM977">
        <v>-5.3329830000000002E-2</v>
      </c>
      <c r="AN977">
        <v>119.01</v>
      </c>
      <c r="AO977">
        <v>190.7</v>
      </c>
      <c r="AP977">
        <v>1591833600</v>
      </c>
      <c r="AQ977">
        <v>1588190786</v>
      </c>
      <c r="AR977">
        <v>1594911540</v>
      </c>
      <c r="AS977">
        <v>1595260800</v>
      </c>
      <c r="AT977">
        <v>1.99</v>
      </c>
      <c r="AU977">
        <v>30.078308</v>
      </c>
      <c r="AV977">
        <v>1.1070932E-2</v>
      </c>
      <c r="AW977" t="s">
        <v>6313</v>
      </c>
      <c r="AX977">
        <v>6.0019999999999998</v>
      </c>
      <c r="AY977">
        <v>7583439872</v>
      </c>
      <c r="AZ977">
        <v>15.086</v>
      </c>
      <c r="BA977">
        <v>171.08858000000001</v>
      </c>
      <c r="BB977">
        <v>9.4414215000000006</v>
      </c>
      <c r="BC977">
        <v>5.5184404999999999E-2</v>
      </c>
      <c r="BD977">
        <v>161.84688</v>
      </c>
      <c r="BE977">
        <v>18.683119999999999</v>
      </c>
      <c r="BF977">
        <v>0.115437016</v>
      </c>
      <c r="BG977">
        <v>1369038389248</v>
      </c>
      <c r="BH977">
        <v>11.966723</v>
      </c>
      <c r="BI977">
        <v>15</v>
      </c>
      <c r="BJ977">
        <v>0</v>
      </c>
      <c r="BK977" t="b">
        <v>0</v>
      </c>
      <c r="BL977">
        <v>2</v>
      </c>
      <c r="BM977">
        <v>511108200000</v>
      </c>
      <c r="BN977" t="s">
        <v>2017</v>
      </c>
    </row>
    <row r="978" spans="1:66" x14ac:dyDescent="0.2">
      <c r="A978" t="s">
        <v>3559</v>
      </c>
      <c r="C978" t="s">
        <v>142</v>
      </c>
      <c r="D978" t="s">
        <v>143</v>
      </c>
      <c r="E978" t="s">
        <v>162</v>
      </c>
      <c r="F978" t="b">
        <v>1</v>
      </c>
      <c r="G978" t="s">
        <v>48</v>
      </c>
      <c r="H978" t="s">
        <v>163</v>
      </c>
      <c r="I978" t="s">
        <v>4695</v>
      </c>
      <c r="J978" t="s">
        <v>4696</v>
      </c>
      <c r="K978" t="s">
        <v>4697</v>
      </c>
      <c r="L978" t="s">
        <v>146</v>
      </c>
      <c r="M978" t="s">
        <v>147</v>
      </c>
      <c r="N978">
        <v>-14400000</v>
      </c>
      <c r="O978" t="s">
        <v>148</v>
      </c>
      <c r="P978" t="b">
        <v>0</v>
      </c>
      <c r="Q978">
        <v>-2.5699996999999999</v>
      </c>
      <c r="R978">
        <v>-2.3776480000000002</v>
      </c>
      <c r="S978">
        <v>1589486401</v>
      </c>
      <c r="T978">
        <v>105.52</v>
      </c>
      <c r="U978">
        <v>106.72</v>
      </c>
      <c r="V978" t="s">
        <v>4698</v>
      </c>
      <c r="W978">
        <v>102.89</v>
      </c>
      <c r="X978">
        <v>988977</v>
      </c>
      <c r="Y978">
        <v>108.09</v>
      </c>
      <c r="Z978">
        <v>105.29</v>
      </c>
      <c r="AA978">
        <v>105.2</v>
      </c>
      <c r="AB978">
        <v>9</v>
      </c>
      <c r="AC978">
        <v>8</v>
      </c>
      <c r="AD978" t="s">
        <v>164</v>
      </c>
      <c r="AE978" t="s">
        <v>48</v>
      </c>
      <c r="AF978">
        <v>106.06</v>
      </c>
      <c r="AG978">
        <v>1003904</v>
      </c>
      <c r="AH978">
        <v>883175</v>
      </c>
      <c r="AI978">
        <v>23.519997</v>
      </c>
      <c r="AJ978">
        <v>0.28682922999999999</v>
      </c>
      <c r="AK978" t="s">
        <v>4699</v>
      </c>
      <c r="AL978">
        <v>-43.360010000000003</v>
      </c>
      <c r="AM978">
        <v>-0.29124132000000003</v>
      </c>
      <c r="AN978">
        <v>82</v>
      </c>
      <c r="AO978">
        <v>148.88</v>
      </c>
      <c r="AP978">
        <v>1588204800</v>
      </c>
      <c r="AQ978">
        <v>1588796528</v>
      </c>
      <c r="AR978">
        <v>1596034740</v>
      </c>
      <c r="AS978">
        <v>1596470400</v>
      </c>
      <c r="AT978">
        <v>3.88</v>
      </c>
      <c r="AU978">
        <v>37.325786999999998</v>
      </c>
      <c r="AV978">
        <v>3.5896013999999997E-2</v>
      </c>
      <c r="AW978" t="s">
        <v>6313</v>
      </c>
      <c r="AX978">
        <v>2.827</v>
      </c>
      <c r="AY978">
        <v>114351000</v>
      </c>
      <c r="AZ978">
        <v>52.48</v>
      </c>
      <c r="BA978">
        <v>108.339714</v>
      </c>
      <c r="BB978">
        <v>-2.8197174</v>
      </c>
      <c r="BC978">
        <v>-2.6026627E-2</v>
      </c>
      <c r="BD978">
        <v>126.50145000000001</v>
      </c>
      <c r="BE978">
        <v>-20.981452999999998</v>
      </c>
      <c r="BF978">
        <v>-0.16585939</v>
      </c>
      <c r="BG978">
        <v>12066317312</v>
      </c>
      <c r="BH978">
        <v>2.0106706999999999</v>
      </c>
      <c r="BI978">
        <v>15</v>
      </c>
      <c r="BJ978">
        <v>0</v>
      </c>
      <c r="BK978" t="b">
        <v>0</v>
      </c>
      <c r="BL978">
        <v>2</v>
      </c>
      <c r="BM978">
        <v>759767400000</v>
      </c>
      <c r="BN978" t="s">
        <v>3559</v>
      </c>
    </row>
    <row r="979" spans="1:66" x14ac:dyDescent="0.2">
      <c r="A979" t="s">
        <v>3560</v>
      </c>
      <c r="C979" t="s">
        <v>142</v>
      </c>
      <c r="D979" t="s">
        <v>143</v>
      </c>
      <c r="E979" t="s">
        <v>162</v>
      </c>
      <c r="F979" t="b">
        <v>1</v>
      </c>
      <c r="G979" t="s">
        <v>48</v>
      </c>
      <c r="H979" t="s">
        <v>163</v>
      </c>
      <c r="I979" t="s">
        <v>4700</v>
      </c>
      <c r="J979" t="s">
        <v>4700</v>
      </c>
      <c r="K979" t="s">
        <v>4701</v>
      </c>
      <c r="L979" t="s">
        <v>146</v>
      </c>
      <c r="M979" t="s">
        <v>147</v>
      </c>
      <c r="N979">
        <v>-14400000</v>
      </c>
      <c r="O979" t="s">
        <v>148</v>
      </c>
      <c r="P979" t="b">
        <v>0</v>
      </c>
      <c r="Q979">
        <v>2.0199965999999998</v>
      </c>
      <c r="R979">
        <v>2.7319403000000002</v>
      </c>
      <c r="S979">
        <v>1589486401</v>
      </c>
      <c r="T979">
        <v>75.959999999999994</v>
      </c>
      <c r="U979">
        <v>76.555000000000007</v>
      </c>
      <c r="V979" t="s">
        <v>4702</v>
      </c>
      <c r="W979">
        <v>69.87</v>
      </c>
      <c r="X979">
        <v>750505</v>
      </c>
      <c r="Y979">
        <v>73.94</v>
      </c>
      <c r="Z979">
        <v>59</v>
      </c>
      <c r="AA979">
        <v>76.05</v>
      </c>
      <c r="AB979">
        <v>11</v>
      </c>
      <c r="AC979">
        <v>14</v>
      </c>
      <c r="AD979" t="s">
        <v>164</v>
      </c>
      <c r="AE979" t="s">
        <v>48</v>
      </c>
      <c r="AF979">
        <v>72.290000000000006</v>
      </c>
      <c r="AG979">
        <v>1029835</v>
      </c>
      <c r="AH979">
        <v>796137</v>
      </c>
      <c r="AI979">
        <v>19.34</v>
      </c>
      <c r="AJ979">
        <v>0.34157539999999997</v>
      </c>
      <c r="AK979" t="s">
        <v>4703</v>
      </c>
      <c r="AL979">
        <v>-80.640010000000004</v>
      </c>
      <c r="AM979">
        <v>-0.51494249999999997</v>
      </c>
      <c r="AN979">
        <v>56.62</v>
      </c>
      <c r="AO979">
        <v>156.6</v>
      </c>
      <c r="AQ979">
        <v>1588623311</v>
      </c>
      <c r="AR979">
        <v>1595516340</v>
      </c>
      <c r="AS979">
        <v>1595865600</v>
      </c>
      <c r="AU979">
        <v>1.5223867</v>
      </c>
      <c r="AW979" t="s">
        <v>6313</v>
      </c>
      <c r="AX979">
        <v>49.895339999999997</v>
      </c>
      <c r="AY979">
        <v>71184496</v>
      </c>
      <c r="AZ979">
        <v>110.155</v>
      </c>
      <c r="BA979">
        <v>79.262280000000004</v>
      </c>
      <c r="BB979">
        <v>-3.3022841999999999</v>
      </c>
      <c r="BC979">
        <v>-4.1662745000000001E-2</v>
      </c>
      <c r="BD979">
        <v>116.84985</v>
      </c>
      <c r="BE979">
        <v>-40.889854</v>
      </c>
      <c r="BF979">
        <v>-0.349935</v>
      </c>
      <c r="BG979">
        <v>5407174144</v>
      </c>
      <c r="BH979">
        <v>0.68957376000000004</v>
      </c>
      <c r="BI979">
        <v>15</v>
      </c>
      <c r="BJ979">
        <v>0</v>
      </c>
      <c r="BK979" t="b">
        <v>0</v>
      </c>
      <c r="BL979">
        <v>2</v>
      </c>
      <c r="BM979">
        <v>702138600000</v>
      </c>
      <c r="BN979" t="s">
        <v>3560</v>
      </c>
    </row>
    <row r="980" spans="1:66" x14ac:dyDescent="0.2">
      <c r="A980" t="s">
        <v>3561</v>
      </c>
      <c r="C980" t="s">
        <v>142</v>
      </c>
      <c r="D980" t="s">
        <v>143</v>
      </c>
      <c r="E980" t="s">
        <v>162</v>
      </c>
      <c r="F980" t="b">
        <v>1</v>
      </c>
      <c r="G980" t="s">
        <v>48</v>
      </c>
      <c r="H980" t="s">
        <v>163</v>
      </c>
      <c r="I980" t="s">
        <v>4704</v>
      </c>
      <c r="J980" t="s">
        <v>4704</v>
      </c>
      <c r="K980" t="s">
        <v>4705</v>
      </c>
      <c r="L980" t="s">
        <v>146</v>
      </c>
      <c r="M980" t="s">
        <v>147</v>
      </c>
      <c r="N980">
        <v>-14400000</v>
      </c>
      <c r="O980" t="s">
        <v>148</v>
      </c>
      <c r="P980" t="b">
        <v>0</v>
      </c>
      <c r="Q980">
        <v>6.9999695000000001E-2</v>
      </c>
      <c r="R980">
        <v>0.19326255000000001</v>
      </c>
      <c r="S980">
        <v>1589486401</v>
      </c>
      <c r="T980">
        <v>36.29</v>
      </c>
      <c r="U980">
        <v>36.5</v>
      </c>
      <c r="V980" t="s">
        <v>4706</v>
      </c>
      <c r="W980">
        <v>34.630000000000003</v>
      </c>
      <c r="X980">
        <v>2258263</v>
      </c>
      <c r="Y980">
        <v>36.22</v>
      </c>
      <c r="Z980">
        <v>36.15</v>
      </c>
      <c r="AA980">
        <v>38.49</v>
      </c>
      <c r="AB980">
        <v>11</v>
      </c>
      <c r="AC980">
        <v>9</v>
      </c>
      <c r="AD980" t="s">
        <v>164</v>
      </c>
      <c r="AE980" t="s">
        <v>48</v>
      </c>
      <c r="AF980">
        <v>35.56</v>
      </c>
      <c r="AG980">
        <v>2493506</v>
      </c>
      <c r="AH980">
        <v>2058750</v>
      </c>
      <c r="AI980">
        <v>2.2800026</v>
      </c>
      <c r="AJ980">
        <v>6.7039184000000002E-2</v>
      </c>
      <c r="AK980" t="s">
        <v>4707</v>
      </c>
      <c r="AL980">
        <v>-25.649998</v>
      </c>
      <c r="AM980">
        <v>-0.41411039999999999</v>
      </c>
      <c r="AN980">
        <v>34.01</v>
      </c>
      <c r="AO980">
        <v>61.94</v>
      </c>
      <c r="AP980">
        <v>1584662400</v>
      </c>
      <c r="AQ980">
        <v>1596126600</v>
      </c>
      <c r="AR980">
        <v>1596126600</v>
      </c>
      <c r="AS980">
        <v>1596126600</v>
      </c>
      <c r="AT980">
        <v>2.12</v>
      </c>
      <c r="AV980">
        <v>5.8531195000000001E-2</v>
      </c>
      <c r="AW980" t="s">
        <v>6313</v>
      </c>
      <c r="AX980">
        <v>-0.13</v>
      </c>
      <c r="AY980">
        <v>196472000</v>
      </c>
      <c r="AZ980">
        <v>58.598999999999997</v>
      </c>
      <c r="BA980">
        <v>41.294285000000002</v>
      </c>
      <c r="BB980">
        <v>-5.0042840000000002</v>
      </c>
      <c r="BC980">
        <v>-0.12118587</v>
      </c>
      <c r="BD980">
        <v>49.215941999999998</v>
      </c>
      <c r="BE980">
        <v>-12.925941</v>
      </c>
      <c r="BF980">
        <v>-0.26263730000000002</v>
      </c>
      <c r="BG980">
        <v>7923341312</v>
      </c>
      <c r="BH980">
        <v>0.61929387000000002</v>
      </c>
      <c r="BI980">
        <v>15</v>
      </c>
      <c r="BJ980">
        <v>0</v>
      </c>
      <c r="BK980" t="b">
        <v>0</v>
      </c>
      <c r="BL980">
        <v>2</v>
      </c>
      <c r="BM980">
        <v>171811800000</v>
      </c>
      <c r="BN980" t="s">
        <v>3561</v>
      </c>
    </row>
    <row r="981" spans="1:66" x14ac:dyDescent="0.2">
      <c r="A981" t="s">
        <v>3562</v>
      </c>
      <c r="C981" t="s">
        <v>142</v>
      </c>
      <c r="D981" t="s">
        <v>143</v>
      </c>
      <c r="E981" t="s">
        <v>162</v>
      </c>
      <c r="F981" t="b">
        <v>1</v>
      </c>
      <c r="G981" t="s">
        <v>48</v>
      </c>
      <c r="H981" t="s">
        <v>145</v>
      </c>
      <c r="I981" t="s">
        <v>4708</v>
      </c>
      <c r="J981" t="s">
        <v>4708</v>
      </c>
      <c r="K981" t="s">
        <v>4709</v>
      </c>
      <c r="L981" t="s">
        <v>146</v>
      </c>
      <c r="M981" t="s">
        <v>147</v>
      </c>
      <c r="N981">
        <v>-14400000</v>
      </c>
      <c r="O981" t="s">
        <v>148</v>
      </c>
      <c r="P981" t="b">
        <v>0</v>
      </c>
      <c r="Q981">
        <v>-4.0000915999999997E-2</v>
      </c>
      <c r="R981">
        <v>-8.0712094999999998E-2</v>
      </c>
      <c r="S981">
        <v>1589486401</v>
      </c>
      <c r="T981">
        <v>49.52</v>
      </c>
      <c r="U981">
        <v>49.79</v>
      </c>
      <c r="V981" t="s">
        <v>4710</v>
      </c>
      <c r="W981">
        <v>48.774999999999999</v>
      </c>
      <c r="X981">
        <v>5148849</v>
      </c>
      <c r="Y981">
        <v>49.56</v>
      </c>
      <c r="Z981">
        <v>48.54</v>
      </c>
      <c r="AA981">
        <v>49.8</v>
      </c>
      <c r="AB981">
        <v>12</v>
      </c>
      <c r="AC981">
        <v>11</v>
      </c>
      <c r="AD981" t="s">
        <v>149</v>
      </c>
      <c r="AE981" t="s">
        <v>48</v>
      </c>
      <c r="AF981">
        <v>49.76</v>
      </c>
      <c r="AG981">
        <v>9510748</v>
      </c>
      <c r="AH981">
        <v>5354950</v>
      </c>
      <c r="AI981">
        <v>8.3300020000000004</v>
      </c>
      <c r="AJ981">
        <v>0.20223360000000001</v>
      </c>
      <c r="AK981" t="s">
        <v>4711</v>
      </c>
      <c r="AL981">
        <v>-10.439999</v>
      </c>
      <c r="AM981">
        <v>-0.17411605999999999</v>
      </c>
      <c r="AN981">
        <v>41.19</v>
      </c>
      <c r="AO981">
        <v>59.96</v>
      </c>
      <c r="AP981">
        <v>1586822400</v>
      </c>
      <c r="AQ981">
        <v>1588104300</v>
      </c>
      <c r="AR981">
        <v>1595966700</v>
      </c>
      <c r="AS981">
        <v>1596499500</v>
      </c>
      <c r="AT981">
        <v>1.115</v>
      </c>
      <c r="AU981">
        <v>19.488392000000001</v>
      </c>
      <c r="AV981">
        <v>2.2497982E-2</v>
      </c>
      <c r="AW981" t="s">
        <v>6313</v>
      </c>
      <c r="AX981">
        <v>2.5409999999999999</v>
      </c>
      <c r="AY981">
        <v>1427459968</v>
      </c>
      <c r="AZ981">
        <v>17.986999999999998</v>
      </c>
      <c r="BA981">
        <v>51.148000000000003</v>
      </c>
      <c r="BB981">
        <v>-1.6279984000000001</v>
      </c>
      <c r="BC981">
        <v>-3.1829169999999997E-2</v>
      </c>
      <c r="BD981">
        <v>53.216884999999998</v>
      </c>
      <c r="BE981">
        <v>-3.6968842</v>
      </c>
      <c r="BF981">
        <v>-6.9468249999999995E-2</v>
      </c>
      <c r="BG981">
        <v>70687817728</v>
      </c>
      <c r="BH981">
        <v>2.7530996999999999</v>
      </c>
      <c r="BI981">
        <v>15</v>
      </c>
      <c r="BJ981">
        <v>0</v>
      </c>
      <c r="BK981" t="b">
        <v>0</v>
      </c>
      <c r="BL981">
        <v>2</v>
      </c>
      <c r="BM981">
        <v>992439000000</v>
      </c>
      <c r="BN981" t="s">
        <v>3562</v>
      </c>
    </row>
    <row r="982" spans="1:66" x14ac:dyDescent="0.2">
      <c r="A982" t="s">
        <v>3563</v>
      </c>
      <c r="C982" t="s">
        <v>142</v>
      </c>
      <c r="D982" t="s">
        <v>143</v>
      </c>
      <c r="E982" t="s">
        <v>151</v>
      </c>
      <c r="F982" t="b">
        <v>0</v>
      </c>
      <c r="H982" t="s">
        <v>152</v>
      </c>
      <c r="I982" t="s">
        <v>4712</v>
      </c>
      <c r="L982" t="s">
        <v>146</v>
      </c>
      <c r="M982" t="s">
        <v>147</v>
      </c>
      <c r="N982">
        <v>-14400000</v>
      </c>
      <c r="O982" t="s">
        <v>148</v>
      </c>
      <c r="P982" t="b">
        <v>0</v>
      </c>
      <c r="S982">
        <v>1561759658</v>
      </c>
      <c r="AD982" t="s">
        <v>152</v>
      </c>
      <c r="AG982">
        <v>0</v>
      </c>
      <c r="AH982">
        <v>0</v>
      </c>
      <c r="AK982" t="s">
        <v>6614</v>
      </c>
      <c r="AN982">
        <v>9.5000000000000001E-2</v>
      </c>
      <c r="AO982">
        <v>9.5000000000000001E-2</v>
      </c>
      <c r="AW982" t="s">
        <v>6313</v>
      </c>
      <c r="BA982">
        <v>9.5000000000000001E-2</v>
      </c>
      <c r="BD982">
        <v>9.5000000000000001E-2</v>
      </c>
      <c r="BI982">
        <v>15</v>
      </c>
      <c r="BJ982">
        <v>0</v>
      </c>
      <c r="BK982" t="b">
        <v>0</v>
      </c>
      <c r="BL982">
        <v>2</v>
      </c>
      <c r="BM982">
        <v>971875800000</v>
      </c>
      <c r="BN982" t="s">
        <v>3563</v>
      </c>
    </row>
    <row r="983" spans="1:66" x14ac:dyDescent="0.2">
      <c r="A983" t="s">
        <v>3564</v>
      </c>
      <c r="C983" t="s">
        <v>142</v>
      </c>
      <c r="D983" t="s">
        <v>143</v>
      </c>
      <c r="E983" t="s">
        <v>162</v>
      </c>
      <c r="F983" t="b">
        <v>1</v>
      </c>
      <c r="G983" t="s">
        <v>48</v>
      </c>
      <c r="H983" t="s">
        <v>145</v>
      </c>
      <c r="I983" t="s">
        <v>4713</v>
      </c>
      <c r="J983" t="s">
        <v>4713</v>
      </c>
      <c r="K983" t="s">
        <v>4714</v>
      </c>
      <c r="L983" t="s">
        <v>146</v>
      </c>
      <c r="M983" t="s">
        <v>147</v>
      </c>
      <c r="N983">
        <v>-14400000</v>
      </c>
      <c r="O983" t="s">
        <v>148</v>
      </c>
      <c r="P983" t="b">
        <v>0</v>
      </c>
      <c r="Q983">
        <v>-0.1800003</v>
      </c>
      <c r="R983">
        <v>-0.27620119999999998</v>
      </c>
      <c r="S983">
        <v>1589486402</v>
      </c>
      <c r="T983">
        <v>64.989999999999995</v>
      </c>
      <c r="U983">
        <v>65.19</v>
      </c>
      <c r="V983" t="s">
        <v>4715</v>
      </c>
      <c r="W983">
        <v>63.9</v>
      </c>
      <c r="X983">
        <v>2014518</v>
      </c>
      <c r="Y983">
        <v>65.17</v>
      </c>
      <c r="Z983">
        <v>53.22</v>
      </c>
      <c r="AA983">
        <v>69.87</v>
      </c>
      <c r="AB983">
        <v>8</v>
      </c>
      <c r="AC983">
        <v>18</v>
      </c>
      <c r="AD983" t="s">
        <v>149</v>
      </c>
      <c r="AE983" t="s">
        <v>48</v>
      </c>
      <c r="AF983">
        <v>64.709999999999994</v>
      </c>
      <c r="AG983">
        <v>4047698</v>
      </c>
      <c r="AH983">
        <v>2400262</v>
      </c>
      <c r="AI983">
        <v>14.9299965</v>
      </c>
      <c r="AJ983">
        <v>0.29824202999999999</v>
      </c>
      <c r="AK983" t="s">
        <v>4716</v>
      </c>
      <c r="AL983">
        <v>-5.5299990000000001</v>
      </c>
      <c r="AM983">
        <v>-7.8417459999999994E-2</v>
      </c>
      <c r="AN983">
        <v>50.06</v>
      </c>
      <c r="AO983">
        <v>70.52</v>
      </c>
      <c r="AQ983">
        <v>1588882512</v>
      </c>
      <c r="AR983">
        <v>1596639540</v>
      </c>
      <c r="AS983">
        <v>1597075200</v>
      </c>
      <c r="AU983">
        <v>31.396135000000001</v>
      </c>
      <c r="AW983" t="s">
        <v>6313</v>
      </c>
      <c r="AX983">
        <v>2.0699999999999998</v>
      </c>
      <c r="AY983">
        <v>526564000</v>
      </c>
      <c r="AZ983">
        <v>7.3470000000000004</v>
      </c>
      <c r="BA983">
        <v>60.408287000000001</v>
      </c>
      <c r="BB983">
        <v>4.5817110000000003</v>
      </c>
      <c r="BC983">
        <v>7.584573E-2</v>
      </c>
      <c r="BD983">
        <v>62.052320000000002</v>
      </c>
      <c r="BE983">
        <v>2.9376793000000001</v>
      </c>
      <c r="BF983">
        <v>4.7341976000000001E-2</v>
      </c>
      <c r="BG983">
        <v>34221393920</v>
      </c>
      <c r="BH983">
        <v>8.8457869999999996</v>
      </c>
      <c r="BI983">
        <v>15</v>
      </c>
      <c r="BJ983">
        <v>0</v>
      </c>
      <c r="BK983" t="b">
        <v>0</v>
      </c>
      <c r="BL983">
        <v>2</v>
      </c>
      <c r="BM983">
        <v>502986600000</v>
      </c>
      <c r="BN983" t="s">
        <v>3564</v>
      </c>
    </row>
    <row r="984" spans="1:66" x14ac:dyDescent="0.2">
      <c r="A984" t="s">
        <v>57</v>
      </c>
      <c r="C984" t="s">
        <v>142</v>
      </c>
      <c r="D984" t="s">
        <v>143</v>
      </c>
      <c r="E984" t="s">
        <v>162</v>
      </c>
      <c r="F984" t="b">
        <v>1</v>
      </c>
      <c r="G984" t="s">
        <v>48</v>
      </c>
      <c r="H984" t="s">
        <v>163</v>
      </c>
      <c r="I984" t="s">
        <v>215</v>
      </c>
      <c r="J984" t="s">
        <v>215</v>
      </c>
      <c r="K984" t="s">
        <v>320</v>
      </c>
      <c r="L984" t="s">
        <v>146</v>
      </c>
      <c r="M984" t="s">
        <v>147</v>
      </c>
      <c r="N984">
        <v>-14400000</v>
      </c>
      <c r="O984" t="s">
        <v>148</v>
      </c>
      <c r="P984" t="b">
        <v>0</v>
      </c>
      <c r="Q984">
        <v>6.1499940000000004</v>
      </c>
      <c r="R984">
        <v>2.4826393000000002</v>
      </c>
      <c r="S984">
        <v>1589486401</v>
      </c>
      <c r="T984">
        <v>253.87</v>
      </c>
      <c r="U984">
        <v>254.32</v>
      </c>
      <c r="V984" t="s">
        <v>2998</v>
      </c>
      <c r="W984">
        <v>243.13</v>
      </c>
      <c r="X984">
        <v>1108308</v>
      </c>
      <c r="Y984">
        <v>247.72</v>
      </c>
      <c r="Z984">
        <v>253.66</v>
      </c>
      <c r="AA984">
        <v>258.36</v>
      </c>
      <c r="AB984">
        <v>11</v>
      </c>
      <c r="AC984">
        <v>9</v>
      </c>
      <c r="AD984" t="s">
        <v>164</v>
      </c>
      <c r="AE984" t="s">
        <v>48</v>
      </c>
      <c r="AF984">
        <v>244.58</v>
      </c>
      <c r="AG984">
        <v>1363914</v>
      </c>
      <c r="AH984">
        <v>813312</v>
      </c>
      <c r="AI984">
        <v>89.679990000000004</v>
      </c>
      <c r="AJ984">
        <v>0.54619640000000003</v>
      </c>
      <c r="AK984" t="s">
        <v>214</v>
      </c>
      <c r="AL984">
        <v>-33.380004999999997</v>
      </c>
      <c r="AM984">
        <v>-0.11620542</v>
      </c>
      <c r="AN984">
        <v>164.19</v>
      </c>
      <c r="AO984">
        <v>287.25</v>
      </c>
      <c r="AP984">
        <v>1591747200</v>
      </c>
      <c r="AQ984">
        <v>1588244400</v>
      </c>
      <c r="AR984">
        <v>1596040200</v>
      </c>
      <c r="AS984">
        <v>1596472200</v>
      </c>
      <c r="AT984">
        <v>2.06</v>
      </c>
      <c r="AU984">
        <v>31.517068999999999</v>
      </c>
      <c r="AV984">
        <v>8.3158399999999997E-3</v>
      </c>
      <c r="AW984" t="s">
        <v>6313</v>
      </c>
      <c r="AX984">
        <v>8.0549999999999997</v>
      </c>
      <c r="AY984">
        <v>187500000</v>
      </c>
      <c r="AZ984">
        <v>3.1040000000000001</v>
      </c>
      <c r="BA984">
        <v>236.34628000000001</v>
      </c>
      <c r="BB984">
        <v>17.523712</v>
      </c>
      <c r="BC984">
        <v>7.4144230000000005E-2</v>
      </c>
      <c r="BD984">
        <v>236.75862000000001</v>
      </c>
      <c r="BE984">
        <v>17.111374000000001</v>
      </c>
      <c r="BF984">
        <v>7.2273500000000004E-2</v>
      </c>
      <c r="BG984">
        <v>47600623616</v>
      </c>
      <c r="BH984">
        <v>81.78801</v>
      </c>
      <c r="BI984">
        <v>15</v>
      </c>
      <c r="BJ984">
        <v>0</v>
      </c>
      <c r="BK984" t="b">
        <v>0</v>
      </c>
      <c r="BL984">
        <v>2</v>
      </c>
      <c r="BM984">
        <v>783613800000</v>
      </c>
      <c r="BN984" t="s">
        <v>57</v>
      </c>
    </row>
    <row r="985" spans="1:66" x14ac:dyDescent="0.2">
      <c r="A985" t="s">
        <v>3565</v>
      </c>
      <c r="C985" t="s">
        <v>142</v>
      </c>
      <c r="D985" t="s">
        <v>143</v>
      </c>
      <c r="E985" t="s">
        <v>162</v>
      </c>
      <c r="F985" t="b">
        <v>1</v>
      </c>
      <c r="G985" t="s">
        <v>48</v>
      </c>
      <c r="H985" t="s">
        <v>163</v>
      </c>
      <c r="I985" t="s">
        <v>4717</v>
      </c>
      <c r="J985" t="s">
        <v>4717</v>
      </c>
      <c r="K985" t="s">
        <v>4718</v>
      </c>
      <c r="L985" t="s">
        <v>146</v>
      </c>
      <c r="M985" t="s">
        <v>147</v>
      </c>
      <c r="N985">
        <v>-14400000</v>
      </c>
      <c r="O985" t="s">
        <v>148</v>
      </c>
      <c r="P985" t="b">
        <v>0</v>
      </c>
      <c r="Q985">
        <v>0.8199997</v>
      </c>
      <c r="R985">
        <v>2.2168144999999999</v>
      </c>
      <c r="S985">
        <v>1589486401</v>
      </c>
      <c r="T985">
        <v>37.81</v>
      </c>
      <c r="U985">
        <v>37.965000000000003</v>
      </c>
      <c r="V985" t="s">
        <v>4719</v>
      </c>
      <c r="W985">
        <v>35.53</v>
      </c>
      <c r="X985">
        <v>14846016</v>
      </c>
      <c r="Y985">
        <v>36.99</v>
      </c>
      <c r="Z985">
        <v>37.67</v>
      </c>
      <c r="AA985">
        <v>38.56</v>
      </c>
      <c r="AB985">
        <v>22</v>
      </c>
      <c r="AC985">
        <v>32</v>
      </c>
      <c r="AD985" t="s">
        <v>164</v>
      </c>
      <c r="AE985" t="s">
        <v>48</v>
      </c>
      <c r="AF985">
        <v>36.26</v>
      </c>
      <c r="AG985">
        <v>20719385</v>
      </c>
      <c r="AH985">
        <v>11058062</v>
      </c>
      <c r="AI985">
        <v>10.610001</v>
      </c>
      <c r="AJ985">
        <v>0.39007354</v>
      </c>
      <c r="AK985" t="s">
        <v>4720</v>
      </c>
      <c r="AL985">
        <v>-19.759998</v>
      </c>
      <c r="AM985">
        <v>-0.34323429999999999</v>
      </c>
      <c r="AN985">
        <v>27.2</v>
      </c>
      <c r="AO985">
        <v>57.57</v>
      </c>
      <c r="AP985">
        <v>1589500800</v>
      </c>
      <c r="AQ985">
        <v>1587035700</v>
      </c>
      <c r="AR985">
        <v>1594917000</v>
      </c>
      <c r="AS985">
        <v>1595262600</v>
      </c>
      <c r="AT985">
        <v>1.4</v>
      </c>
      <c r="AU985">
        <v>7.8541755999999996</v>
      </c>
      <c r="AV985">
        <v>3.7848066999999999E-2</v>
      </c>
      <c r="AW985" t="s">
        <v>6313</v>
      </c>
      <c r="AX985">
        <v>4.8140000000000001</v>
      </c>
      <c r="AY985">
        <v>1575660032</v>
      </c>
      <c r="AZ985">
        <v>49.088999999999999</v>
      </c>
      <c r="BA985">
        <v>37.701427000000002</v>
      </c>
      <c r="BB985">
        <v>0.10857391</v>
      </c>
      <c r="BC985">
        <v>2.8798357000000001E-3</v>
      </c>
      <c r="BD985">
        <v>45.801450000000003</v>
      </c>
      <c r="BE985">
        <v>-7.9914474000000002</v>
      </c>
      <c r="BF985">
        <v>-0.17448022999999999</v>
      </c>
      <c r="BG985">
        <v>59575709696</v>
      </c>
      <c r="BH985">
        <v>0.77023370000000002</v>
      </c>
      <c r="BI985">
        <v>15</v>
      </c>
      <c r="BJ985">
        <v>0</v>
      </c>
      <c r="BK985" t="b">
        <v>0</v>
      </c>
      <c r="BL985">
        <v>2</v>
      </c>
      <c r="BM985">
        <v>730477800000</v>
      </c>
      <c r="BN985" t="s">
        <v>3565</v>
      </c>
    </row>
    <row r="986" spans="1:66" x14ac:dyDescent="0.2">
      <c r="A986" t="s">
        <v>3566</v>
      </c>
      <c r="C986" t="s">
        <v>142</v>
      </c>
      <c r="D986" t="s">
        <v>143</v>
      </c>
      <c r="E986" t="s">
        <v>162</v>
      </c>
      <c r="F986" t="b">
        <v>1</v>
      </c>
      <c r="G986" t="s">
        <v>48</v>
      </c>
      <c r="H986" t="s">
        <v>163</v>
      </c>
      <c r="I986" t="s">
        <v>4721</v>
      </c>
      <c r="J986" t="s">
        <v>4721</v>
      </c>
      <c r="K986" t="s">
        <v>4722</v>
      </c>
      <c r="L986" t="s">
        <v>146</v>
      </c>
      <c r="M986" t="s">
        <v>147</v>
      </c>
      <c r="N986">
        <v>-14400000</v>
      </c>
      <c r="O986" t="s">
        <v>148</v>
      </c>
      <c r="P986" t="b">
        <v>0</v>
      </c>
      <c r="Q986">
        <v>-1.0499954</v>
      </c>
      <c r="R986">
        <v>-0.81794460000000002</v>
      </c>
      <c r="S986">
        <v>1589486401</v>
      </c>
      <c r="T986">
        <v>127.32</v>
      </c>
      <c r="U986">
        <v>127.69</v>
      </c>
      <c r="V986" t="s">
        <v>4723</v>
      </c>
      <c r="W986">
        <v>124.36</v>
      </c>
      <c r="X986">
        <v>1486071</v>
      </c>
      <c r="Y986">
        <v>128.37</v>
      </c>
      <c r="Z986">
        <v>125.25</v>
      </c>
      <c r="AA986">
        <v>130.21</v>
      </c>
      <c r="AB986">
        <v>12</v>
      </c>
      <c r="AC986">
        <v>9</v>
      </c>
      <c r="AD986" t="s">
        <v>164</v>
      </c>
      <c r="AE986" t="s">
        <v>48</v>
      </c>
      <c r="AF986">
        <v>127</v>
      </c>
      <c r="AG986">
        <v>1605716</v>
      </c>
      <c r="AH986">
        <v>2363212</v>
      </c>
      <c r="AI986">
        <v>6.5500030000000002</v>
      </c>
      <c r="AJ986">
        <v>5.4235350000000002E-2</v>
      </c>
      <c r="AK986" t="s">
        <v>4724</v>
      </c>
      <c r="AL986">
        <v>-60.170006000000001</v>
      </c>
      <c r="AM986">
        <v>-0.32092379999999998</v>
      </c>
      <c r="AN986">
        <v>120.77</v>
      </c>
      <c r="AO986">
        <v>187.49</v>
      </c>
      <c r="AP986">
        <v>1594771200</v>
      </c>
      <c r="AQ986">
        <v>1588882200</v>
      </c>
      <c r="AR986">
        <v>1596121140</v>
      </c>
      <c r="AS986">
        <v>1596470400</v>
      </c>
      <c r="AT986">
        <v>2.42</v>
      </c>
      <c r="AU986">
        <v>24.451699999999999</v>
      </c>
      <c r="AV986">
        <v>1.8851757E-2</v>
      </c>
      <c r="AW986" t="s">
        <v>6313</v>
      </c>
      <c r="AX986">
        <v>5.2069999999999999</v>
      </c>
      <c r="AY986">
        <v>175696000</v>
      </c>
      <c r="AZ986">
        <v>-5.5570000000000004</v>
      </c>
      <c r="BA986">
        <v>141.91256999999999</v>
      </c>
      <c r="BB986">
        <v>-14.592567000000001</v>
      </c>
      <c r="BC986">
        <v>-0.10282788</v>
      </c>
      <c r="BD986">
        <v>160.45050000000001</v>
      </c>
      <c r="BE986">
        <v>-33.130499999999998</v>
      </c>
      <c r="BF986">
        <v>-0.20648424000000001</v>
      </c>
      <c r="BG986">
        <v>21652930560</v>
      </c>
      <c r="BH986">
        <v>-22.911642000000001</v>
      </c>
      <c r="BI986">
        <v>15</v>
      </c>
      <c r="BJ986">
        <v>0</v>
      </c>
      <c r="BK986" t="b">
        <v>0</v>
      </c>
      <c r="BL986">
        <v>2</v>
      </c>
      <c r="BM986">
        <v>221149800000</v>
      </c>
      <c r="BN986" t="s">
        <v>3566</v>
      </c>
    </row>
    <row r="987" spans="1:66" x14ac:dyDescent="0.2">
      <c r="A987" t="s">
        <v>3567</v>
      </c>
      <c r="C987" t="s">
        <v>142</v>
      </c>
      <c r="D987" t="s">
        <v>143</v>
      </c>
      <c r="E987" t="s">
        <v>162</v>
      </c>
      <c r="F987" t="b">
        <v>1</v>
      </c>
      <c r="G987" t="s">
        <v>48</v>
      </c>
      <c r="H987" t="s">
        <v>145</v>
      </c>
      <c r="I987" t="s">
        <v>4725</v>
      </c>
      <c r="J987" t="s">
        <v>4725</v>
      </c>
      <c r="K987" t="s">
        <v>4726</v>
      </c>
      <c r="L987" t="s">
        <v>146</v>
      </c>
      <c r="M987" t="s">
        <v>147</v>
      </c>
      <c r="N987">
        <v>-14400000</v>
      </c>
      <c r="O987" t="s">
        <v>148</v>
      </c>
      <c r="P987" t="b">
        <v>0</v>
      </c>
      <c r="Q987">
        <v>-0.3199997</v>
      </c>
      <c r="R987">
        <v>-2.0592000000000001</v>
      </c>
      <c r="S987">
        <v>1589486401</v>
      </c>
      <c r="T987">
        <v>15.22</v>
      </c>
      <c r="U987">
        <v>15.58</v>
      </c>
      <c r="V987" t="s">
        <v>4727</v>
      </c>
      <c r="W987">
        <v>14.92</v>
      </c>
      <c r="X987">
        <v>7518227</v>
      </c>
      <c r="Y987">
        <v>15.54</v>
      </c>
      <c r="Z987">
        <v>0</v>
      </c>
      <c r="AA987">
        <v>15.79</v>
      </c>
      <c r="AB987">
        <v>32</v>
      </c>
      <c r="AC987">
        <v>8</v>
      </c>
      <c r="AD987" t="s">
        <v>149</v>
      </c>
      <c r="AE987" t="s">
        <v>48</v>
      </c>
      <c r="AF987">
        <v>15.38</v>
      </c>
      <c r="AG987">
        <v>7919258</v>
      </c>
      <c r="AH987">
        <v>8237250</v>
      </c>
      <c r="AI987">
        <v>2.4700003000000001</v>
      </c>
      <c r="AJ987">
        <v>0.19372550999999999</v>
      </c>
      <c r="AK987" t="s">
        <v>4728</v>
      </c>
      <c r="AL987">
        <v>-7.8900002999999996</v>
      </c>
      <c r="AM987">
        <v>-0.34141063999999999</v>
      </c>
      <c r="AN987">
        <v>12.75</v>
      </c>
      <c r="AO987">
        <v>23.11</v>
      </c>
      <c r="AQ987">
        <v>1589199305</v>
      </c>
      <c r="AR987">
        <v>1595867400</v>
      </c>
      <c r="AS987">
        <v>1596213000</v>
      </c>
      <c r="AU987">
        <v>507.33334000000002</v>
      </c>
      <c r="AW987" t="s">
        <v>6313</v>
      </c>
      <c r="AX987">
        <v>0.03</v>
      </c>
      <c r="AY987">
        <v>516944000</v>
      </c>
      <c r="AZ987">
        <v>23.024000000000001</v>
      </c>
      <c r="BA987">
        <v>15.713428499999999</v>
      </c>
      <c r="BB987">
        <v>-0.49342823000000002</v>
      </c>
      <c r="BC987">
        <v>-3.1401690000000003E-2</v>
      </c>
      <c r="BD987">
        <v>18.223696</v>
      </c>
      <c r="BE987">
        <v>-3.0036955000000001</v>
      </c>
      <c r="BF987">
        <v>-0.16482362</v>
      </c>
      <c r="BG987">
        <v>7867887616</v>
      </c>
      <c r="BH987">
        <v>0.66104936999999997</v>
      </c>
      <c r="BI987">
        <v>15</v>
      </c>
      <c r="BJ987">
        <v>0</v>
      </c>
      <c r="BK987" t="b">
        <v>0</v>
      </c>
      <c r="BL987">
        <v>2</v>
      </c>
      <c r="BM987">
        <v>322151400000</v>
      </c>
      <c r="BN987" t="s">
        <v>3567</v>
      </c>
    </row>
    <row r="988" spans="1:66" x14ac:dyDescent="0.2">
      <c r="A988" t="s">
        <v>3568</v>
      </c>
      <c r="C988" t="s">
        <v>142</v>
      </c>
      <c r="D988" t="s">
        <v>143</v>
      </c>
      <c r="E988" t="s">
        <v>162</v>
      </c>
      <c r="F988" t="b">
        <v>1</v>
      </c>
      <c r="G988" t="s">
        <v>48</v>
      </c>
      <c r="H988" t="s">
        <v>145</v>
      </c>
      <c r="I988" t="s">
        <v>4729</v>
      </c>
      <c r="J988" t="s">
        <v>4729</v>
      </c>
      <c r="K988" t="s">
        <v>4730</v>
      </c>
      <c r="L988" t="s">
        <v>146</v>
      </c>
      <c r="M988" t="s">
        <v>147</v>
      </c>
      <c r="N988">
        <v>-14400000</v>
      </c>
      <c r="O988" t="s">
        <v>148</v>
      </c>
      <c r="P988" t="b">
        <v>0</v>
      </c>
      <c r="Q988">
        <v>0.59000397000000004</v>
      </c>
      <c r="R988">
        <v>0.54183482999999999</v>
      </c>
      <c r="S988">
        <v>1589486401</v>
      </c>
      <c r="T988">
        <v>109.48</v>
      </c>
      <c r="U988">
        <v>109.6</v>
      </c>
      <c r="V988" t="s">
        <v>4731</v>
      </c>
      <c r="W988">
        <v>107.25</v>
      </c>
      <c r="X988">
        <v>793188</v>
      </c>
      <c r="Y988">
        <v>108.89</v>
      </c>
      <c r="Z988">
        <v>109</v>
      </c>
      <c r="AA988">
        <v>0</v>
      </c>
      <c r="AB988">
        <v>11</v>
      </c>
      <c r="AC988">
        <v>8</v>
      </c>
      <c r="AD988" t="s">
        <v>149</v>
      </c>
      <c r="AE988" t="s">
        <v>48</v>
      </c>
      <c r="AF988">
        <v>107.35</v>
      </c>
      <c r="AG988">
        <v>1230550</v>
      </c>
      <c r="AH988">
        <v>835000</v>
      </c>
      <c r="AI988">
        <v>37.82</v>
      </c>
      <c r="AJ988">
        <v>0.52776999999999996</v>
      </c>
      <c r="AK988" t="s">
        <v>4732</v>
      </c>
      <c r="AL988">
        <v>-10.75</v>
      </c>
      <c r="AM988">
        <v>-8.9411959999999999E-2</v>
      </c>
      <c r="AN988">
        <v>71.66</v>
      </c>
      <c r="AO988">
        <v>120.23</v>
      </c>
      <c r="AP988">
        <v>1593129600</v>
      </c>
      <c r="AQ988">
        <v>1587553211</v>
      </c>
      <c r="AR988">
        <v>1595435400</v>
      </c>
      <c r="AS988">
        <v>1595867400</v>
      </c>
      <c r="AT988">
        <v>1.88</v>
      </c>
      <c r="AU988">
        <v>25.052633</v>
      </c>
      <c r="AV988">
        <v>1.726513E-2</v>
      </c>
      <c r="AW988" t="s">
        <v>6313</v>
      </c>
      <c r="AX988">
        <v>4.37</v>
      </c>
      <c r="AY988">
        <v>164071008</v>
      </c>
      <c r="AZ988">
        <v>32.835000000000001</v>
      </c>
      <c r="BA988">
        <v>104.71229</v>
      </c>
      <c r="BB988">
        <v>4.7677155000000004</v>
      </c>
      <c r="BC988">
        <v>4.5531574999999998E-2</v>
      </c>
      <c r="BD988">
        <v>105.38797</v>
      </c>
      <c r="BE988">
        <v>4.0920334</v>
      </c>
      <c r="BF988">
        <v>3.8828276000000002E-2</v>
      </c>
      <c r="BG988">
        <v>17962493952</v>
      </c>
      <c r="BH988">
        <v>3.334247</v>
      </c>
      <c r="BI988">
        <v>15</v>
      </c>
      <c r="BJ988">
        <v>0</v>
      </c>
      <c r="BK988" t="b">
        <v>0</v>
      </c>
      <c r="BL988">
        <v>2</v>
      </c>
      <c r="BM988">
        <v>1025530200000</v>
      </c>
      <c r="BN988" t="s">
        <v>3568</v>
      </c>
    </row>
    <row r="989" spans="1:66" x14ac:dyDescent="0.2">
      <c r="A989" t="s">
        <v>3569</v>
      </c>
      <c r="C989" t="s">
        <v>142</v>
      </c>
      <c r="D989" t="s">
        <v>143</v>
      </c>
      <c r="E989" t="s">
        <v>162</v>
      </c>
      <c r="F989" t="b">
        <v>1</v>
      </c>
      <c r="G989" t="s">
        <v>48</v>
      </c>
      <c r="H989" t="s">
        <v>163</v>
      </c>
      <c r="I989" t="s">
        <v>4733</v>
      </c>
      <c r="J989" t="s">
        <v>4733</v>
      </c>
      <c r="K989" t="s">
        <v>4734</v>
      </c>
      <c r="L989" t="s">
        <v>146</v>
      </c>
      <c r="M989" t="s">
        <v>147</v>
      </c>
      <c r="N989">
        <v>-14400000</v>
      </c>
      <c r="O989" t="s">
        <v>148</v>
      </c>
      <c r="P989" t="b">
        <v>0</v>
      </c>
      <c r="Q989">
        <v>0.15999985</v>
      </c>
      <c r="R989">
        <v>1.3900942000000001</v>
      </c>
      <c r="S989">
        <v>1589486401</v>
      </c>
      <c r="T989">
        <v>11.67</v>
      </c>
      <c r="U989">
        <v>11.75</v>
      </c>
      <c r="V989" t="s">
        <v>4735</v>
      </c>
      <c r="W989">
        <v>10.79</v>
      </c>
      <c r="X989">
        <v>4091353</v>
      </c>
      <c r="Y989">
        <v>11.51</v>
      </c>
      <c r="Z989">
        <v>9</v>
      </c>
      <c r="AA989">
        <v>0</v>
      </c>
      <c r="AB989">
        <v>22</v>
      </c>
      <c r="AC989">
        <v>30</v>
      </c>
      <c r="AD989" t="s">
        <v>164</v>
      </c>
      <c r="AE989" t="s">
        <v>48</v>
      </c>
      <c r="AF989">
        <v>11.16</v>
      </c>
      <c r="AG989">
        <v>5211774</v>
      </c>
      <c r="AH989">
        <v>3644887</v>
      </c>
      <c r="AI989">
        <v>3.67</v>
      </c>
      <c r="AJ989">
        <v>0.45874999999999999</v>
      </c>
      <c r="AK989" t="s">
        <v>4736</v>
      </c>
      <c r="AL989">
        <v>-14.139999</v>
      </c>
      <c r="AM989">
        <v>-0.54784966000000002</v>
      </c>
      <c r="AN989">
        <v>8</v>
      </c>
      <c r="AO989">
        <v>25.81</v>
      </c>
      <c r="AP989">
        <v>1585267200</v>
      </c>
      <c r="AQ989">
        <v>1588027500</v>
      </c>
      <c r="AR989">
        <v>1595894400</v>
      </c>
      <c r="AS989">
        <v>1596240000</v>
      </c>
      <c r="AT989">
        <v>0.2</v>
      </c>
      <c r="AV989">
        <v>1.7376194000000001E-2</v>
      </c>
      <c r="AW989" t="s">
        <v>6313</v>
      </c>
      <c r="AX989">
        <v>-21.074000000000002</v>
      </c>
      <c r="AY989">
        <v>388223008</v>
      </c>
      <c r="AZ989">
        <v>14.131</v>
      </c>
      <c r="BA989">
        <v>11.552571</v>
      </c>
      <c r="BB989">
        <v>0.11742878</v>
      </c>
      <c r="BC989">
        <v>1.0164731E-2</v>
      </c>
      <c r="BD989">
        <v>18.673262000000001</v>
      </c>
      <c r="BE989">
        <v>-7.0032616000000001</v>
      </c>
      <c r="BF989">
        <v>-0.37504222999999998</v>
      </c>
      <c r="BG989">
        <v>4530562560</v>
      </c>
      <c r="BH989">
        <v>0.82584393</v>
      </c>
      <c r="BI989">
        <v>15</v>
      </c>
      <c r="BJ989">
        <v>0</v>
      </c>
      <c r="BK989" t="b">
        <v>0</v>
      </c>
      <c r="BL989">
        <v>2</v>
      </c>
      <c r="BM989">
        <v>846599400000</v>
      </c>
      <c r="BN989" t="s">
        <v>3569</v>
      </c>
    </row>
    <row r="990" spans="1:66" x14ac:dyDescent="0.2">
      <c r="A990" t="s">
        <v>3570</v>
      </c>
      <c r="C990" t="s">
        <v>142</v>
      </c>
      <c r="D990" t="s">
        <v>143</v>
      </c>
      <c r="E990" t="s">
        <v>162</v>
      </c>
      <c r="F990" t="b">
        <v>1</v>
      </c>
      <c r="G990" t="s">
        <v>48</v>
      </c>
      <c r="H990" t="s">
        <v>145</v>
      </c>
      <c r="I990" t="s">
        <v>4737</v>
      </c>
      <c r="J990" t="s">
        <v>4737</v>
      </c>
      <c r="K990" t="s">
        <v>4738</v>
      </c>
      <c r="L990" t="s">
        <v>146</v>
      </c>
      <c r="M990" t="s">
        <v>147</v>
      </c>
      <c r="N990">
        <v>-14400000</v>
      </c>
      <c r="O990" t="s">
        <v>148</v>
      </c>
      <c r="P990" t="b">
        <v>0</v>
      </c>
      <c r="Q990">
        <v>0.38499974999999997</v>
      </c>
      <c r="R990">
        <v>5.9922136999999998</v>
      </c>
      <c r="S990">
        <v>1589486402</v>
      </c>
      <c r="T990">
        <v>6.81</v>
      </c>
      <c r="U990">
        <v>7.05</v>
      </c>
      <c r="V990" t="s">
        <v>4739</v>
      </c>
      <c r="W990">
        <v>6.1449999999999996</v>
      </c>
      <c r="X990">
        <v>1951673</v>
      </c>
      <c r="Y990">
        <v>6.4249999999999998</v>
      </c>
      <c r="Z990">
        <v>4.96</v>
      </c>
      <c r="AA990">
        <v>0</v>
      </c>
      <c r="AB990">
        <v>12</v>
      </c>
      <c r="AC990">
        <v>8</v>
      </c>
      <c r="AD990" t="s">
        <v>149</v>
      </c>
      <c r="AE990" t="s">
        <v>48</v>
      </c>
      <c r="AF990">
        <v>6.2</v>
      </c>
      <c r="AG990">
        <v>3099748</v>
      </c>
      <c r="AH990">
        <v>2296787</v>
      </c>
      <c r="AI990">
        <v>2.7399998000000001</v>
      </c>
      <c r="AJ990">
        <v>0.6732186</v>
      </c>
      <c r="AK990" t="s">
        <v>4740</v>
      </c>
      <c r="AL990">
        <v>-8.8600010000000005</v>
      </c>
      <c r="AM990">
        <v>-0.56541160000000001</v>
      </c>
      <c r="AN990">
        <v>4.07</v>
      </c>
      <c r="AO990">
        <v>15.67</v>
      </c>
      <c r="AP990">
        <v>1584662400</v>
      </c>
      <c r="AQ990">
        <v>1587500110</v>
      </c>
      <c r="AR990">
        <v>1595343540</v>
      </c>
      <c r="AS990">
        <v>1595865600</v>
      </c>
      <c r="AT990">
        <v>0.64</v>
      </c>
      <c r="AU990">
        <v>4.1625914999999996</v>
      </c>
      <c r="AV990">
        <v>9.9610889999999994E-2</v>
      </c>
      <c r="AW990" t="s">
        <v>6313</v>
      </c>
      <c r="AX990">
        <v>1.6359999999999999</v>
      </c>
      <c r="AY990">
        <v>193832000</v>
      </c>
      <c r="AZ990">
        <v>10.499000000000001</v>
      </c>
      <c r="BA990">
        <v>7.2991429999999999</v>
      </c>
      <c r="BB990">
        <v>-0.48914289999999999</v>
      </c>
      <c r="BC990">
        <v>-6.7013749999999997E-2</v>
      </c>
      <c r="BD990">
        <v>11.572971000000001</v>
      </c>
      <c r="BE990">
        <v>-4.7629713999999996</v>
      </c>
      <c r="BF990">
        <v>-0.41155994000000001</v>
      </c>
      <c r="BG990">
        <v>1319995904</v>
      </c>
      <c r="BH990">
        <v>0.64863324</v>
      </c>
      <c r="BI990">
        <v>15</v>
      </c>
      <c r="BJ990">
        <v>0</v>
      </c>
      <c r="BK990" t="b">
        <v>0</v>
      </c>
      <c r="BL990">
        <v>2</v>
      </c>
      <c r="BM990">
        <v>1397741400000</v>
      </c>
      <c r="BN990" t="s">
        <v>3570</v>
      </c>
    </row>
    <row r="991" spans="1:66" x14ac:dyDescent="0.2">
      <c r="A991" t="s">
        <v>3571</v>
      </c>
      <c r="C991" t="s">
        <v>142</v>
      </c>
      <c r="D991" t="s">
        <v>143</v>
      </c>
      <c r="E991" t="s">
        <v>162</v>
      </c>
      <c r="F991" t="b">
        <v>1</v>
      </c>
      <c r="G991" t="s">
        <v>48</v>
      </c>
      <c r="H991" t="s">
        <v>145</v>
      </c>
      <c r="I991" t="s">
        <v>4741</v>
      </c>
      <c r="J991" t="s">
        <v>4741</v>
      </c>
      <c r="K991" t="s">
        <v>4742</v>
      </c>
      <c r="L991" t="s">
        <v>146</v>
      </c>
      <c r="M991" t="s">
        <v>147</v>
      </c>
      <c r="N991">
        <v>-14400000</v>
      </c>
      <c r="O991" t="s">
        <v>148</v>
      </c>
      <c r="P991" t="b">
        <v>0</v>
      </c>
      <c r="Q991">
        <v>-0.39999962</v>
      </c>
      <c r="R991">
        <v>-1.8390787</v>
      </c>
      <c r="S991">
        <v>1589486402</v>
      </c>
      <c r="T991">
        <v>21.35</v>
      </c>
      <c r="U991">
        <v>21.55</v>
      </c>
      <c r="V991" t="s">
        <v>4743</v>
      </c>
      <c r="W991">
        <v>20.96</v>
      </c>
      <c r="X991">
        <v>1074624</v>
      </c>
      <c r="Y991">
        <v>21.75</v>
      </c>
      <c r="Z991">
        <v>17.899999999999999</v>
      </c>
      <c r="AA991">
        <v>30.51</v>
      </c>
      <c r="AB991">
        <v>8</v>
      </c>
      <c r="AC991">
        <v>12</v>
      </c>
      <c r="AD991" t="s">
        <v>149</v>
      </c>
      <c r="AE991" t="s">
        <v>48</v>
      </c>
      <c r="AF991">
        <v>21.4</v>
      </c>
      <c r="AG991">
        <v>1506745</v>
      </c>
      <c r="AH991">
        <v>1434737</v>
      </c>
      <c r="AI991">
        <v>7.7200002999999997</v>
      </c>
      <c r="AJ991">
        <v>0.56639766999999996</v>
      </c>
      <c r="AK991" t="s">
        <v>4744</v>
      </c>
      <c r="AL991">
        <v>-15.499998</v>
      </c>
      <c r="AM991">
        <v>-0.4206241</v>
      </c>
      <c r="AN991">
        <v>13.63</v>
      </c>
      <c r="AO991">
        <v>36.85</v>
      </c>
      <c r="AQ991">
        <v>1588882502</v>
      </c>
      <c r="AR991">
        <v>1596725940</v>
      </c>
      <c r="AS991">
        <v>1597075200</v>
      </c>
      <c r="AW991" t="s">
        <v>6313</v>
      </c>
      <c r="AX991">
        <v>-2.6160000000000001</v>
      </c>
      <c r="AY991">
        <v>177990000</v>
      </c>
      <c r="AZ991">
        <v>7.3170000000000002</v>
      </c>
      <c r="BA991">
        <v>19.139430000000001</v>
      </c>
      <c r="BB991">
        <v>2.2105712999999998</v>
      </c>
      <c r="BC991">
        <v>0.11549829</v>
      </c>
      <c r="BD991">
        <v>20.192463</v>
      </c>
      <c r="BE991">
        <v>1.1575375000000001</v>
      </c>
      <c r="BF991">
        <v>5.7325225E-2</v>
      </c>
      <c r="BG991">
        <v>3800086528</v>
      </c>
      <c r="BH991">
        <v>2.9178627000000001</v>
      </c>
      <c r="BI991">
        <v>15</v>
      </c>
      <c r="BJ991">
        <v>0</v>
      </c>
      <c r="BK991" t="b">
        <v>0</v>
      </c>
      <c r="BL991">
        <v>2</v>
      </c>
      <c r="BM991">
        <v>767971800000</v>
      </c>
      <c r="BN991" t="s">
        <v>3571</v>
      </c>
    </row>
    <row r="992" spans="1:66" x14ac:dyDescent="0.2">
      <c r="A992" t="s">
        <v>3572</v>
      </c>
      <c r="C992" t="s">
        <v>142</v>
      </c>
      <c r="D992" t="s">
        <v>143</v>
      </c>
      <c r="E992" t="s">
        <v>162</v>
      </c>
      <c r="F992" t="b">
        <v>1</v>
      </c>
      <c r="G992" t="s">
        <v>48</v>
      </c>
      <c r="H992" t="s">
        <v>145</v>
      </c>
      <c r="I992" t="s">
        <v>4745</v>
      </c>
      <c r="J992" t="s">
        <v>4745</v>
      </c>
      <c r="K992" t="s">
        <v>4746</v>
      </c>
      <c r="L992" t="s">
        <v>146</v>
      </c>
      <c r="M992" t="s">
        <v>147</v>
      </c>
      <c r="N992">
        <v>-14400000</v>
      </c>
      <c r="O992" t="s">
        <v>148</v>
      </c>
      <c r="P992" t="b">
        <v>0</v>
      </c>
      <c r="Q992">
        <v>0.38000107</v>
      </c>
      <c r="R992">
        <v>0.91654866999999995</v>
      </c>
      <c r="S992">
        <v>1589486402</v>
      </c>
      <c r="T992">
        <v>41.84</v>
      </c>
      <c r="U992">
        <v>41.884999999999998</v>
      </c>
      <c r="V992" t="s">
        <v>4747</v>
      </c>
      <c r="W992">
        <v>39.81</v>
      </c>
      <c r="X992">
        <v>1852481</v>
      </c>
      <c r="Y992">
        <v>41.46</v>
      </c>
      <c r="Z992">
        <v>0</v>
      </c>
      <c r="AA992">
        <v>42.77</v>
      </c>
      <c r="AB992">
        <v>8</v>
      </c>
      <c r="AC992">
        <v>11</v>
      </c>
      <c r="AD992" t="s">
        <v>149</v>
      </c>
      <c r="AE992" t="s">
        <v>48</v>
      </c>
      <c r="AF992">
        <v>40.75</v>
      </c>
      <c r="AG992">
        <v>2624687</v>
      </c>
      <c r="AH992">
        <v>1793775</v>
      </c>
      <c r="AI992">
        <v>7.1800002999999997</v>
      </c>
      <c r="AJ992">
        <v>0.20715523</v>
      </c>
      <c r="AK992" t="s">
        <v>4748</v>
      </c>
      <c r="AL992">
        <v>-28.530003000000001</v>
      </c>
      <c r="AM992">
        <v>-0.40542846999999999</v>
      </c>
      <c r="AN992">
        <v>34.659999999999997</v>
      </c>
      <c r="AO992">
        <v>70.37</v>
      </c>
      <c r="AP992">
        <v>1587513600</v>
      </c>
      <c r="AQ992">
        <v>1590624000</v>
      </c>
      <c r="AR992">
        <v>1590624000</v>
      </c>
      <c r="AS992">
        <v>1590624000</v>
      </c>
      <c r="AT992">
        <v>1.84</v>
      </c>
      <c r="AU992">
        <v>9.8146850000000008</v>
      </c>
      <c r="AV992">
        <v>4.4380129999999997E-2</v>
      </c>
      <c r="AW992" t="s">
        <v>6313</v>
      </c>
      <c r="AX992">
        <v>4.2629999999999999</v>
      </c>
      <c r="AY992">
        <v>221176992</v>
      </c>
      <c r="AZ992">
        <v>1.27</v>
      </c>
      <c r="BA992">
        <v>41.572569999999999</v>
      </c>
      <c r="BB992">
        <v>0.26742935000000001</v>
      </c>
      <c r="BC992">
        <v>6.4328318000000002E-3</v>
      </c>
      <c r="BD992">
        <v>52.344929999999998</v>
      </c>
      <c r="BE992">
        <v>-10.504929000000001</v>
      </c>
      <c r="BF992">
        <v>-0.20068664999999999</v>
      </c>
      <c r="BG992">
        <v>9254045696</v>
      </c>
      <c r="BH992">
        <v>32.944879999999998</v>
      </c>
      <c r="BI992">
        <v>15</v>
      </c>
      <c r="BJ992">
        <v>0</v>
      </c>
      <c r="BK992" t="b">
        <v>0</v>
      </c>
      <c r="BL992">
        <v>2</v>
      </c>
      <c r="BM992">
        <v>816964200000</v>
      </c>
      <c r="BN992" t="s">
        <v>3572</v>
      </c>
    </row>
    <row r="993" spans="1:66" x14ac:dyDescent="0.2">
      <c r="A993" t="s">
        <v>64</v>
      </c>
      <c r="C993" t="s">
        <v>142</v>
      </c>
      <c r="D993" t="s">
        <v>143</v>
      </c>
      <c r="E993" t="s">
        <v>162</v>
      </c>
      <c r="F993" t="b">
        <v>1</v>
      </c>
      <c r="G993" t="s">
        <v>48</v>
      </c>
      <c r="H993" t="s">
        <v>145</v>
      </c>
      <c r="I993" t="s">
        <v>168</v>
      </c>
      <c r="J993" t="s">
        <v>168</v>
      </c>
      <c r="K993" t="s">
        <v>283</v>
      </c>
      <c r="L993" t="s">
        <v>146</v>
      </c>
      <c r="M993" t="s">
        <v>147</v>
      </c>
      <c r="N993">
        <v>-14400000</v>
      </c>
      <c r="O993" t="s">
        <v>148</v>
      </c>
      <c r="P993" t="b">
        <v>0</v>
      </c>
      <c r="Q993">
        <v>3.6800231999999999</v>
      </c>
      <c r="R993">
        <v>0.83967035999999995</v>
      </c>
      <c r="S993">
        <v>1589486402</v>
      </c>
      <c r="T993">
        <v>441.95</v>
      </c>
      <c r="U993">
        <v>452.3</v>
      </c>
      <c r="V993" t="s">
        <v>1072</v>
      </c>
      <c r="W993">
        <v>432.82010000000002</v>
      </c>
      <c r="X993">
        <v>9007467</v>
      </c>
      <c r="Y993">
        <v>438.27</v>
      </c>
      <c r="Z993">
        <v>440</v>
      </c>
      <c r="AA993">
        <v>0</v>
      </c>
      <c r="AB993">
        <v>14</v>
      </c>
      <c r="AC993">
        <v>8</v>
      </c>
      <c r="AD993" t="s">
        <v>149</v>
      </c>
      <c r="AE993" t="s">
        <v>48</v>
      </c>
      <c r="AF993">
        <v>444.9</v>
      </c>
      <c r="AG993">
        <v>8960514</v>
      </c>
      <c r="AH993">
        <v>6216737</v>
      </c>
      <c r="AI993">
        <v>189.67000999999999</v>
      </c>
      <c r="AJ993">
        <v>0.75182340000000003</v>
      </c>
      <c r="AK993" t="s">
        <v>3714</v>
      </c>
      <c r="AL993">
        <v>-10.429993</v>
      </c>
      <c r="AM993">
        <v>-2.3055822E-2</v>
      </c>
      <c r="AN993">
        <v>252.28</v>
      </c>
      <c r="AO993">
        <v>452.38</v>
      </c>
      <c r="AQ993">
        <v>1587499203</v>
      </c>
      <c r="AR993">
        <v>1594843200</v>
      </c>
      <c r="AS993">
        <v>1595289600</v>
      </c>
      <c r="AU993">
        <v>89.445459999999997</v>
      </c>
      <c r="AW993" t="s">
        <v>6313</v>
      </c>
      <c r="AX993">
        <v>4.9409999999999998</v>
      </c>
      <c r="AY993">
        <v>439804000</v>
      </c>
      <c r="AZ993">
        <v>19.122</v>
      </c>
      <c r="BA993">
        <v>408.11712999999997</v>
      </c>
      <c r="BB993">
        <v>33.832886000000002</v>
      </c>
      <c r="BC993">
        <v>8.2899940000000005E-2</v>
      </c>
      <c r="BD993">
        <v>351.32492000000002</v>
      </c>
      <c r="BE993">
        <v>90.62509</v>
      </c>
      <c r="BF993">
        <v>0.25795235999999999</v>
      </c>
      <c r="BG993">
        <v>194371387392</v>
      </c>
      <c r="BH993">
        <v>23.112123</v>
      </c>
      <c r="BI993">
        <v>15</v>
      </c>
      <c r="BJ993">
        <v>0</v>
      </c>
      <c r="BK993" t="b">
        <v>0</v>
      </c>
      <c r="BL993">
        <v>2</v>
      </c>
      <c r="BM993">
        <v>1022160600000</v>
      </c>
      <c r="BN993" t="s">
        <v>64</v>
      </c>
    </row>
    <row r="994" spans="1:66" x14ac:dyDescent="0.2">
      <c r="A994" t="s">
        <v>3573</v>
      </c>
      <c r="C994" t="s">
        <v>142</v>
      </c>
      <c r="D994" t="s">
        <v>143</v>
      </c>
      <c r="E994" t="s">
        <v>162</v>
      </c>
      <c r="F994" t="b">
        <v>1</v>
      </c>
      <c r="G994" t="s">
        <v>48</v>
      </c>
      <c r="H994" t="s">
        <v>145</v>
      </c>
      <c r="I994" t="s">
        <v>4749</v>
      </c>
      <c r="J994" t="s">
        <v>4749</v>
      </c>
      <c r="K994" t="s">
        <v>4750</v>
      </c>
      <c r="L994" t="s">
        <v>146</v>
      </c>
      <c r="M994" t="s">
        <v>147</v>
      </c>
      <c r="N994">
        <v>-14400000</v>
      </c>
      <c r="O994" t="s">
        <v>148</v>
      </c>
      <c r="P994" t="b">
        <v>0</v>
      </c>
      <c r="Q994">
        <v>-0.10000038</v>
      </c>
      <c r="R994">
        <v>-0.85324555999999996</v>
      </c>
      <c r="S994">
        <v>1589486401</v>
      </c>
      <c r="T994">
        <v>11.62</v>
      </c>
      <c r="U994">
        <v>11.7</v>
      </c>
      <c r="V994" t="s">
        <v>4751</v>
      </c>
      <c r="W994">
        <v>11.05</v>
      </c>
      <c r="X994">
        <v>2778829</v>
      </c>
      <c r="Y994">
        <v>11.72</v>
      </c>
      <c r="Z994">
        <v>0</v>
      </c>
      <c r="AA994">
        <v>12</v>
      </c>
      <c r="AB994">
        <v>30</v>
      </c>
      <c r="AC994">
        <v>10</v>
      </c>
      <c r="AD994" t="s">
        <v>149</v>
      </c>
      <c r="AE994" t="s">
        <v>48</v>
      </c>
      <c r="AF994">
        <v>11.48</v>
      </c>
      <c r="AG994">
        <v>4809562</v>
      </c>
      <c r="AH994">
        <v>3617037</v>
      </c>
      <c r="AI994">
        <v>1.1800002999999999</v>
      </c>
      <c r="AJ994">
        <v>0.11302686000000001</v>
      </c>
      <c r="AK994" t="s">
        <v>4752</v>
      </c>
      <c r="AL994">
        <v>-9.3699999999999992</v>
      </c>
      <c r="AM994">
        <v>-0.44640306000000002</v>
      </c>
      <c r="AN994">
        <v>10.44</v>
      </c>
      <c r="AO994">
        <v>20.99</v>
      </c>
      <c r="AP994">
        <v>1584057600</v>
      </c>
      <c r="AQ994">
        <v>1588332600</v>
      </c>
      <c r="AR994">
        <v>1596213000</v>
      </c>
      <c r="AS994">
        <v>1596558600</v>
      </c>
      <c r="AT994">
        <v>0.92</v>
      </c>
      <c r="AV994">
        <v>7.8498299999999993E-2</v>
      </c>
      <c r="AW994" t="s">
        <v>6313</v>
      </c>
      <c r="AX994">
        <v>-2.4119999999999999</v>
      </c>
      <c r="AY994">
        <v>424100000</v>
      </c>
      <c r="AZ994">
        <v>8.1440000000000001</v>
      </c>
      <c r="BA994">
        <v>12.83</v>
      </c>
      <c r="BB994">
        <v>-1.21</v>
      </c>
      <c r="BC994">
        <v>-9.431022E-2</v>
      </c>
      <c r="BD994">
        <v>16.903406</v>
      </c>
      <c r="BE994">
        <v>-5.2834063000000002</v>
      </c>
      <c r="BF994">
        <v>-0.31256457999999998</v>
      </c>
      <c r="BG994">
        <v>4928041984</v>
      </c>
      <c r="BH994">
        <v>1.4268173</v>
      </c>
      <c r="BI994">
        <v>15</v>
      </c>
      <c r="BJ994">
        <v>0</v>
      </c>
      <c r="BK994" t="b">
        <v>0</v>
      </c>
      <c r="BL994">
        <v>2</v>
      </c>
      <c r="BM994">
        <v>322151400000</v>
      </c>
      <c r="BN994" t="s">
        <v>3573</v>
      </c>
    </row>
    <row r="995" spans="1:66" x14ac:dyDescent="0.2">
      <c r="A995" t="s">
        <v>3574</v>
      </c>
      <c r="C995" t="s">
        <v>142</v>
      </c>
      <c r="D995" t="s">
        <v>143</v>
      </c>
      <c r="E995" t="s">
        <v>151</v>
      </c>
      <c r="F995" t="b">
        <v>0</v>
      </c>
      <c r="H995" t="s">
        <v>152</v>
      </c>
      <c r="I995" t="s">
        <v>4753</v>
      </c>
      <c r="J995" t="s">
        <v>4754</v>
      </c>
      <c r="L995" t="s">
        <v>146</v>
      </c>
      <c r="M995" t="s">
        <v>147</v>
      </c>
      <c r="N995">
        <v>-14400000</v>
      </c>
      <c r="O995" t="s">
        <v>148</v>
      </c>
      <c r="P995" t="b">
        <v>0</v>
      </c>
      <c r="S995">
        <v>1561759658</v>
      </c>
      <c r="AD995" t="s">
        <v>152</v>
      </c>
      <c r="AQ995">
        <v>1541017192</v>
      </c>
      <c r="AR995">
        <v>1550541600</v>
      </c>
      <c r="AS995">
        <v>1550887200</v>
      </c>
      <c r="AW995" t="s">
        <v>6313</v>
      </c>
      <c r="BI995">
        <v>15</v>
      </c>
      <c r="BJ995">
        <v>0</v>
      </c>
      <c r="BK995" t="b">
        <v>0</v>
      </c>
      <c r="BL995">
        <v>2</v>
      </c>
      <c r="BM995">
        <v>753114600000</v>
      </c>
      <c r="BN995" t="s">
        <v>3574</v>
      </c>
    </row>
    <row r="996" spans="1:66" x14ac:dyDescent="0.2">
      <c r="A996" t="s">
        <v>3575</v>
      </c>
      <c r="C996" t="s">
        <v>142</v>
      </c>
      <c r="D996" t="s">
        <v>143</v>
      </c>
      <c r="E996" t="s">
        <v>162</v>
      </c>
      <c r="F996" t="b">
        <v>1</v>
      </c>
      <c r="G996" t="s">
        <v>48</v>
      </c>
      <c r="H996" t="s">
        <v>163</v>
      </c>
      <c r="I996" t="s">
        <v>4755</v>
      </c>
      <c r="J996" t="s">
        <v>4755</v>
      </c>
      <c r="K996" t="s">
        <v>4756</v>
      </c>
      <c r="L996" t="s">
        <v>146</v>
      </c>
      <c r="M996" t="s">
        <v>147</v>
      </c>
      <c r="N996">
        <v>-14400000</v>
      </c>
      <c r="O996" t="s">
        <v>148</v>
      </c>
      <c r="P996" t="b">
        <v>0</v>
      </c>
      <c r="Q996">
        <v>2.75</v>
      </c>
      <c r="R996">
        <v>4.3042730000000002</v>
      </c>
      <c r="S996">
        <v>1589486401</v>
      </c>
      <c r="T996">
        <v>66.64</v>
      </c>
      <c r="U996">
        <v>67.099999999999994</v>
      </c>
      <c r="V996" t="s">
        <v>4757</v>
      </c>
      <c r="W996">
        <v>64.08</v>
      </c>
      <c r="X996">
        <v>8505409</v>
      </c>
      <c r="Y996">
        <v>63.89</v>
      </c>
      <c r="Z996">
        <v>67.180000000000007</v>
      </c>
      <c r="AA996">
        <v>67.56</v>
      </c>
      <c r="AB996">
        <v>12</v>
      </c>
      <c r="AC996">
        <v>9</v>
      </c>
      <c r="AD996" t="s">
        <v>164</v>
      </c>
      <c r="AE996" t="s">
        <v>48</v>
      </c>
      <c r="AF996">
        <v>64.17</v>
      </c>
      <c r="AG996">
        <v>10149567</v>
      </c>
      <c r="AH996">
        <v>6833850</v>
      </c>
      <c r="AI996">
        <v>36.32</v>
      </c>
      <c r="AJ996">
        <v>1.1978892000000001</v>
      </c>
      <c r="AK996" t="s">
        <v>4758</v>
      </c>
      <c r="AL996">
        <v>-0.45999908</v>
      </c>
      <c r="AM996">
        <v>-6.8554263999999997E-3</v>
      </c>
      <c r="AN996">
        <v>30.32</v>
      </c>
      <c r="AO996">
        <v>67.099999999999994</v>
      </c>
      <c r="AP996">
        <v>1592438400</v>
      </c>
      <c r="AQ996">
        <v>1588674600</v>
      </c>
      <c r="AR996">
        <v>1595521800</v>
      </c>
      <c r="AS996">
        <v>1595867400</v>
      </c>
      <c r="AT996">
        <v>0.56000000000000005</v>
      </c>
      <c r="AU996">
        <v>15.124829</v>
      </c>
      <c r="AV996">
        <v>8.7650650000000007E-3</v>
      </c>
      <c r="AW996" t="s">
        <v>6313</v>
      </c>
      <c r="AX996">
        <v>4.4059999999999997</v>
      </c>
      <c r="AY996">
        <v>802585024</v>
      </c>
      <c r="AZ996">
        <v>27.19</v>
      </c>
      <c r="BA996">
        <v>57.782288000000001</v>
      </c>
      <c r="BB996">
        <v>8.8577119999999994</v>
      </c>
      <c r="BC996">
        <v>0.15329458000000001</v>
      </c>
      <c r="BD996">
        <v>46.434640000000002</v>
      </c>
      <c r="BE996">
        <v>20.205359999999999</v>
      </c>
      <c r="BF996">
        <v>0.43513550000000001</v>
      </c>
      <c r="BG996">
        <v>53484265472</v>
      </c>
      <c r="BH996">
        <v>2.450901</v>
      </c>
      <c r="BI996">
        <v>15</v>
      </c>
      <c r="BJ996">
        <v>0</v>
      </c>
      <c r="BK996" t="b">
        <v>0</v>
      </c>
      <c r="BL996">
        <v>2</v>
      </c>
      <c r="BM996">
        <v>322151400000</v>
      </c>
      <c r="BN996" t="s">
        <v>3575</v>
      </c>
    </row>
    <row r="997" spans="1:66" x14ac:dyDescent="0.2">
      <c r="A997" t="s">
        <v>3576</v>
      </c>
      <c r="C997" t="s">
        <v>142</v>
      </c>
      <c r="D997" t="s">
        <v>143</v>
      </c>
      <c r="E997" t="s">
        <v>162</v>
      </c>
      <c r="F997" t="b">
        <v>1</v>
      </c>
      <c r="G997" t="s">
        <v>48</v>
      </c>
      <c r="H997" t="s">
        <v>145</v>
      </c>
      <c r="I997" t="s">
        <v>4759</v>
      </c>
      <c r="J997" t="s">
        <v>4759</v>
      </c>
      <c r="K997" t="s">
        <v>4760</v>
      </c>
      <c r="L997" t="s">
        <v>146</v>
      </c>
      <c r="M997" t="s">
        <v>147</v>
      </c>
      <c r="N997">
        <v>-14400000</v>
      </c>
      <c r="O997" t="s">
        <v>148</v>
      </c>
      <c r="P997" t="b">
        <v>0</v>
      </c>
      <c r="Q997">
        <v>0.119999886</v>
      </c>
      <c r="R997">
        <v>1.1310074000000001</v>
      </c>
      <c r="S997">
        <v>1589486402</v>
      </c>
      <c r="T997">
        <v>10.73</v>
      </c>
      <c r="U997">
        <v>10.8</v>
      </c>
      <c r="V997" t="s">
        <v>6615</v>
      </c>
      <c r="W997">
        <v>10.07</v>
      </c>
      <c r="X997">
        <v>3912513</v>
      </c>
      <c r="Y997">
        <v>10.61</v>
      </c>
      <c r="Z997">
        <v>0</v>
      </c>
      <c r="AA997">
        <v>0</v>
      </c>
      <c r="AB997">
        <v>32</v>
      </c>
      <c r="AC997">
        <v>18</v>
      </c>
      <c r="AD997" t="s">
        <v>149</v>
      </c>
      <c r="AE997" t="s">
        <v>48</v>
      </c>
      <c r="AF997">
        <v>10.39</v>
      </c>
      <c r="AG997">
        <v>3585998</v>
      </c>
      <c r="AH997">
        <v>2795775</v>
      </c>
      <c r="AI997">
        <v>2.8299994000000002</v>
      </c>
      <c r="AJ997">
        <v>0.35822776000000001</v>
      </c>
      <c r="AK997" t="s">
        <v>4761</v>
      </c>
      <c r="AL997">
        <v>-4.34</v>
      </c>
      <c r="AM997">
        <v>-0.28798940000000001</v>
      </c>
      <c r="AN997">
        <v>7.9</v>
      </c>
      <c r="AO997">
        <v>15.07</v>
      </c>
      <c r="AP997">
        <v>1586908800</v>
      </c>
      <c r="AQ997">
        <v>1588882500</v>
      </c>
      <c r="AR997">
        <v>1596725940</v>
      </c>
      <c r="AS997">
        <v>1597075200</v>
      </c>
      <c r="AT997">
        <v>0.2</v>
      </c>
      <c r="AV997">
        <v>1.8850142E-2</v>
      </c>
      <c r="AW997" t="s">
        <v>6313</v>
      </c>
      <c r="AX997">
        <v>-1.573</v>
      </c>
      <c r="AY997">
        <v>388856992</v>
      </c>
      <c r="AZ997">
        <v>13.32</v>
      </c>
      <c r="BA997">
        <v>9.3179999999999996</v>
      </c>
      <c r="BB997">
        <v>1.4119997</v>
      </c>
      <c r="BC997">
        <v>0.15153463</v>
      </c>
      <c r="BD997">
        <v>12.140145</v>
      </c>
      <c r="BE997">
        <v>-1.4101458</v>
      </c>
      <c r="BF997">
        <v>-0.116155595</v>
      </c>
      <c r="BG997">
        <v>6379070976</v>
      </c>
      <c r="BH997">
        <v>0.80555549999999998</v>
      </c>
      <c r="BI997">
        <v>15</v>
      </c>
      <c r="BJ997">
        <v>0</v>
      </c>
      <c r="BK997" t="b">
        <v>0</v>
      </c>
      <c r="BL997">
        <v>2</v>
      </c>
      <c r="BM997">
        <v>1371648600000</v>
      </c>
      <c r="BN997" t="s">
        <v>3576</v>
      </c>
    </row>
    <row r="998" spans="1:66" x14ac:dyDescent="0.2">
      <c r="A998" t="s">
        <v>3577</v>
      </c>
      <c r="C998" t="s">
        <v>142</v>
      </c>
      <c r="D998" t="s">
        <v>143</v>
      </c>
      <c r="E998" t="s">
        <v>162</v>
      </c>
      <c r="F998" t="b">
        <v>1</v>
      </c>
      <c r="G998" t="s">
        <v>48</v>
      </c>
      <c r="H998" t="s">
        <v>145</v>
      </c>
      <c r="I998" t="s">
        <v>4759</v>
      </c>
      <c r="J998" t="s">
        <v>4759</v>
      </c>
      <c r="K998" t="s">
        <v>4760</v>
      </c>
      <c r="L998" t="s">
        <v>146</v>
      </c>
      <c r="M998" t="s">
        <v>147</v>
      </c>
      <c r="N998">
        <v>-14400000</v>
      </c>
      <c r="O998" t="s">
        <v>148</v>
      </c>
      <c r="P998" t="b">
        <v>0</v>
      </c>
      <c r="Q998">
        <v>6.9999695000000001E-2</v>
      </c>
      <c r="R998">
        <v>0.64043634999999999</v>
      </c>
      <c r="S998">
        <v>1589486402</v>
      </c>
      <c r="T998">
        <v>11</v>
      </c>
      <c r="U998">
        <v>11.01</v>
      </c>
      <c r="V998" t="s">
        <v>4762</v>
      </c>
      <c r="W998">
        <v>10.31</v>
      </c>
      <c r="X998">
        <v>571870</v>
      </c>
      <c r="Y998">
        <v>10.93</v>
      </c>
      <c r="Z998">
        <v>0</v>
      </c>
      <c r="AA998">
        <v>0</v>
      </c>
      <c r="AB998">
        <v>9</v>
      </c>
      <c r="AC998">
        <v>9</v>
      </c>
      <c r="AD998" t="s">
        <v>149</v>
      </c>
      <c r="AE998" t="s">
        <v>48</v>
      </c>
      <c r="AF998">
        <v>10.65</v>
      </c>
      <c r="AG998">
        <v>1067414</v>
      </c>
      <c r="AH998">
        <v>669787</v>
      </c>
      <c r="AI998">
        <v>3.12</v>
      </c>
      <c r="AJ998">
        <v>0.39593905000000001</v>
      </c>
      <c r="AK998" t="s">
        <v>4763</v>
      </c>
      <c r="AL998">
        <v>-4.3599997000000004</v>
      </c>
      <c r="AM998">
        <v>-0.28385416000000002</v>
      </c>
      <c r="AN998">
        <v>7.88</v>
      </c>
      <c r="AO998">
        <v>15.36</v>
      </c>
      <c r="AP998">
        <v>1586908800</v>
      </c>
      <c r="AT998">
        <v>0.2</v>
      </c>
      <c r="AV998">
        <v>1.829826E-2</v>
      </c>
      <c r="AW998" t="s">
        <v>6313</v>
      </c>
      <c r="AX998">
        <v>-1.573</v>
      </c>
      <c r="AY998">
        <v>199630000</v>
      </c>
      <c r="AZ998">
        <v>13.32</v>
      </c>
      <c r="BA998">
        <v>9.4977140000000002</v>
      </c>
      <c r="BB998">
        <v>1.502286</v>
      </c>
      <c r="BC998">
        <v>0.15817343</v>
      </c>
      <c r="BD998">
        <v>12.407463999999999</v>
      </c>
      <c r="BE998">
        <v>-1.407464</v>
      </c>
      <c r="BF998">
        <v>-0.113436885</v>
      </c>
      <c r="BG998">
        <v>6368361984</v>
      </c>
      <c r="BH998">
        <v>0.82582586999999996</v>
      </c>
      <c r="BI998">
        <v>15</v>
      </c>
      <c r="BJ998">
        <v>0</v>
      </c>
      <c r="BK998" t="b">
        <v>0</v>
      </c>
      <c r="BL998">
        <v>2</v>
      </c>
      <c r="BM998">
        <v>1371648600000</v>
      </c>
      <c r="BN998" t="s">
        <v>3577</v>
      </c>
    </row>
    <row r="999" spans="1:66" x14ac:dyDescent="0.2">
      <c r="A999" t="s">
        <v>655</v>
      </c>
      <c r="C999" t="s">
        <v>142</v>
      </c>
      <c r="D999" t="s">
        <v>143</v>
      </c>
      <c r="E999" t="s">
        <v>162</v>
      </c>
      <c r="F999" t="b">
        <v>1</v>
      </c>
      <c r="G999" t="s">
        <v>48</v>
      </c>
      <c r="H999" t="s">
        <v>163</v>
      </c>
      <c r="I999" t="s">
        <v>891</v>
      </c>
      <c r="J999" t="s">
        <v>891</v>
      </c>
      <c r="K999" t="s">
        <v>892</v>
      </c>
      <c r="L999" t="s">
        <v>146</v>
      </c>
      <c r="M999" t="s">
        <v>147</v>
      </c>
      <c r="N999">
        <v>-14400000</v>
      </c>
      <c r="O999" t="s">
        <v>148</v>
      </c>
      <c r="P999" t="b">
        <v>0</v>
      </c>
      <c r="Q999">
        <v>2.1100005999999998</v>
      </c>
      <c r="R999">
        <v>0.91691319999999998</v>
      </c>
      <c r="S999">
        <v>1589486401</v>
      </c>
      <c r="T999">
        <v>232.23</v>
      </c>
      <c r="U999">
        <v>233.32499999999999</v>
      </c>
      <c r="V999" t="s">
        <v>3047</v>
      </c>
      <c r="W999">
        <v>227.29</v>
      </c>
      <c r="X999">
        <v>2749549</v>
      </c>
      <c r="Y999">
        <v>230.12</v>
      </c>
      <c r="Z999">
        <v>231.31</v>
      </c>
      <c r="AA999">
        <v>0</v>
      </c>
      <c r="AB999">
        <v>8</v>
      </c>
      <c r="AC999">
        <v>11</v>
      </c>
      <c r="AD999" t="s">
        <v>164</v>
      </c>
      <c r="AE999" t="s">
        <v>48</v>
      </c>
      <c r="AF999">
        <v>227.77</v>
      </c>
      <c r="AG999">
        <v>3584364</v>
      </c>
      <c r="AH999">
        <v>2453512</v>
      </c>
      <c r="AI999">
        <v>57.429993000000003</v>
      </c>
      <c r="AJ999">
        <v>0.32854685</v>
      </c>
      <c r="AK999" t="s">
        <v>893</v>
      </c>
      <c r="AL999">
        <v>-51.120010000000001</v>
      </c>
      <c r="AM999">
        <v>-0.18041294999999999</v>
      </c>
      <c r="AN999">
        <v>174.8</v>
      </c>
      <c r="AO999">
        <v>283.35000000000002</v>
      </c>
      <c r="AP999">
        <v>1584316800</v>
      </c>
      <c r="AQ999">
        <v>1587573000</v>
      </c>
      <c r="AR999">
        <v>1595435400</v>
      </c>
      <c r="AS999">
        <v>1595867400</v>
      </c>
      <c r="AT999">
        <v>5.15</v>
      </c>
      <c r="AU999">
        <v>32.276580000000003</v>
      </c>
      <c r="AV999">
        <v>2.2379630000000001E-2</v>
      </c>
      <c r="AW999" t="s">
        <v>6313</v>
      </c>
      <c r="AX999">
        <v>7.1950000000000003</v>
      </c>
      <c r="AY999">
        <v>489449984</v>
      </c>
      <c r="AZ999">
        <v>74.375</v>
      </c>
      <c r="BA999">
        <v>233.97971999999999</v>
      </c>
      <c r="BB999">
        <v>-1.7497252999999999</v>
      </c>
      <c r="BC999">
        <v>-7.4781068000000003E-3</v>
      </c>
      <c r="BD999">
        <v>241.7611</v>
      </c>
      <c r="BE999">
        <v>-9.5310970000000008</v>
      </c>
      <c r="BF999">
        <v>-3.9423619999999999E-2</v>
      </c>
      <c r="BG999">
        <v>113664966656</v>
      </c>
      <c r="BH999">
        <v>3.12242</v>
      </c>
      <c r="BI999">
        <v>15</v>
      </c>
      <c r="BJ999">
        <v>0</v>
      </c>
      <c r="BK999" t="b">
        <v>0</v>
      </c>
      <c r="BL999">
        <v>2</v>
      </c>
      <c r="BM999">
        <v>99153000000</v>
      </c>
      <c r="BN999" t="s">
        <v>655</v>
      </c>
    </row>
    <row r="1000" spans="1:66" x14ac:dyDescent="0.2">
      <c r="A1000" t="s">
        <v>3578</v>
      </c>
      <c r="C1000" t="s">
        <v>142</v>
      </c>
      <c r="D1000" t="s">
        <v>143</v>
      </c>
      <c r="E1000" t="s">
        <v>162</v>
      </c>
      <c r="F1000" t="b">
        <v>1</v>
      </c>
      <c r="G1000" t="s">
        <v>48</v>
      </c>
      <c r="H1000" t="s">
        <v>163</v>
      </c>
      <c r="I1000" t="s">
        <v>4764</v>
      </c>
      <c r="J1000" t="s">
        <v>4765</v>
      </c>
      <c r="K1000" t="s">
        <v>4766</v>
      </c>
      <c r="L1000" t="s">
        <v>146</v>
      </c>
      <c r="M1000" t="s">
        <v>147</v>
      </c>
      <c r="N1000">
        <v>-14400000</v>
      </c>
      <c r="O1000" t="s">
        <v>148</v>
      </c>
      <c r="P1000" t="b">
        <v>0</v>
      </c>
      <c r="Q1000">
        <v>0.59000014999999995</v>
      </c>
      <c r="R1000">
        <v>4.8123994000000003</v>
      </c>
      <c r="S1000">
        <v>1589486402</v>
      </c>
      <c r="T1000">
        <v>12.85</v>
      </c>
      <c r="U1000">
        <v>12.89</v>
      </c>
      <c r="V1000" t="s">
        <v>4767</v>
      </c>
      <c r="W1000">
        <v>11.824999999999999</v>
      </c>
      <c r="X1000">
        <v>2547349</v>
      </c>
      <c r="Y1000">
        <v>12.26</v>
      </c>
      <c r="Z1000">
        <v>12.1</v>
      </c>
      <c r="AA1000">
        <v>14.1</v>
      </c>
      <c r="AB1000">
        <v>14</v>
      </c>
      <c r="AC1000">
        <v>12</v>
      </c>
      <c r="AD1000" t="s">
        <v>164</v>
      </c>
      <c r="AE1000" t="s">
        <v>48</v>
      </c>
      <c r="AF1000">
        <v>12.08</v>
      </c>
      <c r="AG1000">
        <v>4857500</v>
      </c>
      <c r="AH1000">
        <v>3035800</v>
      </c>
      <c r="AI1000">
        <v>1.2300005000000001</v>
      </c>
      <c r="AJ1000">
        <v>0.10585202</v>
      </c>
      <c r="AK1000" t="s">
        <v>4768</v>
      </c>
      <c r="AL1000">
        <v>-11.84</v>
      </c>
      <c r="AM1000">
        <v>-0.47954637</v>
      </c>
      <c r="AN1000">
        <v>11.62</v>
      </c>
      <c r="AO1000">
        <v>24.69</v>
      </c>
      <c r="AP1000">
        <v>1592438400</v>
      </c>
      <c r="AQ1000">
        <v>1588242612</v>
      </c>
      <c r="AR1000">
        <v>1596040200</v>
      </c>
      <c r="AS1000">
        <v>1596472200</v>
      </c>
      <c r="AT1000">
        <v>0.82</v>
      </c>
      <c r="AV1000">
        <v>6.6884175000000004E-2</v>
      </c>
      <c r="AW1000" t="s">
        <v>6313</v>
      </c>
      <c r="AX1000">
        <v>-1.339</v>
      </c>
      <c r="AY1000">
        <v>356476000</v>
      </c>
      <c r="AZ1000">
        <v>5.734</v>
      </c>
      <c r="BA1000">
        <v>13.218572</v>
      </c>
      <c r="BB1000">
        <v>-0.36857128</v>
      </c>
      <c r="BC1000">
        <v>-2.7882837000000001E-2</v>
      </c>
      <c r="BD1000">
        <v>17.957246999999999</v>
      </c>
      <c r="BE1000">
        <v>-5.1072464000000002</v>
      </c>
      <c r="BF1000">
        <v>-0.28441143000000002</v>
      </c>
      <c r="BG1000">
        <v>4580716544</v>
      </c>
      <c r="BH1000">
        <v>2.2410185</v>
      </c>
      <c r="BI1000">
        <v>15</v>
      </c>
      <c r="BJ1000">
        <v>0</v>
      </c>
      <c r="BK1000" t="b">
        <v>0</v>
      </c>
      <c r="BL1000">
        <v>2</v>
      </c>
      <c r="BM1000">
        <v>1296138600000</v>
      </c>
      <c r="BN1000" t="s">
        <v>3578</v>
      </c>
    </row>
    <row r="1001" spans="1:66" x14ac:dyDescent="0.2">
      <c r="A1001" t="s">
        <v>2018</v>
      </c>
      <c r="C1001" t="s">
        <v>142</v>
      </c>
      <c r="D1001" t="s">
        <v>143</v>
      </c>
      <c r="E1001" t="s">
        <v>162</v>
      </c>
      <c r="F1001" t="b">
        <v>1</v>
      </c>
      <c r="G1001" t="s">
        <v>48</v>
      </c>
      <c r="H1001" t="s">
        <v>163</v>
      </c>
      <c r="I1001" t="s">
        <v>2062</v>
      </c>
      <c r="J1001" t="s">
        <v>2063</v>
      </c>
      <c r="K1001" t="s">
        <v>2064</v>
      </c>
      <c r="L1001" t="s">
        <v>146</v>
      </c>
      <c r="M1001" t="s">
        <v>147</v>
      </c>
      <c r="N1001">
        <v>-14400000</v>
      </c>
      <c r="O1001" t="s">
        <v>148</v>
      </c>
      <c r="P1001" t="b">
        <v>0</v>
      </c>
      <c r="Q1001">
        <v>0.53000639999999999</v>
      </c>
      <c r="R1001">
        <v>0.61614329999999995</v>
      </c>
      <c r="S1001">
        <v>1589486401</v>
      </c>
      <c r="T1001">
        <v>86.55</v>
      </c>
      <c r="U1001">
        <v>86.58</v>
      </c>
      <c r="V1001" t="s">
        <v>6500</v>
      </c>
      <c r="W1001">
        <v>84.11</v>
      </c>
      <c r="X1001">
        <v>6839695</v>
      </c>
      <c r="Y1001">
        <v>86.02</v>
      </c>
      <c r="Z1001">
        <v>86.11</v>
      </c>
      <c r="AA1001">
        <v>86.63</v>
      </c>
      <c r="AB1001">
        <v>10</v>
      </c>
      <c r="AC1001">
        <v>13</v>
      </c>
      <c r="AD1001" t="s">
        <v>164</v>
      </c>
      <c r="AE1001" t="s">
        <v>48</v>
      </c>
      <c r="AF1001">
        <v>87.38</v>
      </c>
      <c r="AG1001">
        <v>10494206</v>
      </c>
      <c r="AH1001">
        <v>6055325</v>
      </c>
      <c r="AI1001">
        <v>26.550003</v>
      </c>
      <c r="AJ1001">
        <v>0.44250004999999998</v>
      </c>
      <c r="AK1001" t="s">
        <v>2065</v>
      </c>
      <c r="AL1001">
        <v>-19.07</v>
      </c>
      <c r="AM1001">
        <v>-0.18055291000000001</v>
      </c>
      <c r="AN1001">
        <v>60</v>
      </c>
      <c r="AO1001">
        <v>105.62</v>
      </c>
      <c r="AP1001">
        <v>1593561600</v>
      </c>
      <c r="AQ1001">
        <v>1585080900</v>
      </c>
      <c r="AR1001">
        <v>1593097140</v>
      </c>
      <c r="AS1001">
        <v>1593446400</v>
      </c>
      <c r="AT1001">
        <v>0.93</v>
      </c>
      <c r="AU1001">
        <v>31.949058999999998</v>
      </c>
      <c r="AV1001">
        <v>1.081144E-2</v>
      </c>
      <c r="AW1001" t="s">
        <v>6313</v>
      </c>
      <c r="AX1001">
        <v>2.7090000000000001</v>
      </c>
      <c r="AY1001">
        <v>1240019968</v>
      </c>
      <c r="AZ1001">
        <v>5.8170000000000002</v>
      </c>
      <c r="BA1001">
        <v>86.190285000000003</v>
      </c>
      <c r="BB1001">
        <v>0.35971831999999998</v>
      </c>
      <c r="BC1001">
        <v>4.1735369999999997E-3</v>
      </c>
      <c r="BD1001">
        <v>92.076300000000003</v>
      </c>
      <c r="BE1001">
        <v>-5.5262985000000002</v>
      </c>
      <c r="BF1001">
        <v>-6.0018685000000002E-2</v>
      </c>
      <c r="BG1001">
        <v>134587850752</v>
      </c>
      <c r="BH1001">
        <v>14.878804000000001</v>
      </c>
      <c r="BI1001">
        <v>15</v>
      </c>
      <c r="BJ1001">
        <v>0</v>
      </c>
      <c r="BK1001" t="b">
        <v>0</v>
      </c>
      <c r="BL1001">
        <v>2</v>
      </c>
      <c r="BM1001">
        <v>344615400000</v>
      </c>
      <c r="BN1001" t="s">
        <v>2018</v>
      </c>
    </row>
    <row r="1002" spans="1:66" x14ac:dyDescent="0.2">
      <c r="A1002" t="s">
        <v>3579</v>
      </c>
      <c r="C1002" t="s">
        <v>142</v>
      </c>
      <c r="D1002" t="s">
        <v>143</v>
      </c>
      <c r="E1002" t="s">
        <v>162</v>
      </c>
      <c r="F1002" t="b">
        <v>1</v>
      </c>
      <c r="G1002" t="s">
        <v>48</v>
      </c>
      <c r="H1002" t="s">
        <v>163</v>
      </c>
      <c r="I1002" t="s">
        <v>4769</v>
      </c>
      <c r="J1002" t="s">
        <v>4770</v>
      </c>
      <c r="K1002" t="s">
        <v>4771</v>
      </c>
      <c r="L1002" t="s">
        <v>146</v>
      </c>
      <c r="M1002" t="s">
        <v>147</v>
      </c>
      <c r="N1002">
        <v>-14400000</v>
      </c>
      <c r="O1002" t="s">
        <v>148</v>
      </c>
      <c r="P1002" t="b">
        <v>0</v>
      </c>
      <c r="Q1002">
        <v>7.9999920000000002E-2</v>
      </c>
      <c r="R1002">
        <v>0.35698316000000002</v>
      </c>
      <c r="S1002">
        <v>1589486401</v>
      </c>
      <c r="T1002">
        <v>22.49</v>
      </c>
      <c r="U1002">
        <v>22.58</v>
      </c>
      <c r="V1002" t="s">
        <v>4772</v>
      </c>
      <c r="W1002">
        <v>21.57</v>
      </c>
      <c r="X1002">
        <v>3401632</v>
      </c>
      <c r="Y1002">
        <v>22.41</v>
      </c>
      <c r="Z1002">
        <v>22.06</v>
      </c>
      <c r="AA1002">
        <v>23.56</v>
      </c>
      <c r="AB1002">
        <v>11</v>
      </c>
      <c r="AC1002">
        <v>9</v>
      </c>
      <c r="AD1002" t="s">
        <v>164</v>
      </c>
      <c r="AE1002" t="s">
        <v>48</v>
      </c>
      <c r="AF1002">
        <v>22.27</v>
      </c>
      <c r="AG1002">
        <v>4189156</v>
      </c>
      <c r="AH1002">
        <v>4135212</v>
      </c>
      <c r="AI1002">
        <v>2.9300003000000001</v>
      </c>
      <c r="AJ1002">
        <v>0.14979551999999999</v>
      </c>
      <c r="AK1002" t="s">
        <v>4773</v>
      </c>
      <c r="AL1002">
        <v>-8.18</v>
      </c>
      <c r="AM1002">
        <v>-0.26671015999999997</v>
      </c>
      <c r="AN1002">
        <v>19.559999999999999</v>
      </c>
      <c r="AO1002">
        <v>30.67</v>
      </c>
      <c r="AP1002">
        <v>1589932800</v>
      </c>
      <c r="AQ1002">
        <v>1588761012</v>
      </c>
      <c r="AR1002">
        <v>1596040200</v>
      </c>
      <c r="AS1002">
        <v>1596472200</v>
      </c>
      <c r="AT1002">
        <v>0.82</v>
      </c>
      <c r="AU1002">
        <v>46.659750000000003</v>
      </c>
      <c r="AV1002">
        <v>3.6590807000000003E-2</v>
      </c>
      <c r="AW1002" t="s">
        <v>6313</v>
      </c>
      <c r="AX1002">
        <v>0.48199999999999998</v>
      </c>
      <c r="AY1002">
        <v>382799008</v>
      </c>
      <c r="AZ1002">
        <v>12.702999999999999</v>
      </c>
      <c r="BA1002">
        <v>24.763999999999999</v>
      </c>
      <c r="BB1002">
        <v>-2.2740002000000001</v>
      </c>
      <c r="BC1002">
        <v>-9.1826855999999998E-2</v>
      </c>
      <c r="BD1002">
        <v>26.737970000000001</v>
      </c>
      <c r="BE1002">
        <v>-4.2479706000000004</v>
      </c>
      <c r="BF1002">
        <v>-0.15887408</v>
      </c>
      <c r="BG1002">
        <v>8609149952</v>
      </c>
      <c r="BH1002">
        <v>1.7704479</v>
      </c>
      <c r="BI1002">
        <v>15</v>
      </c>
      <c r="BJ1002">
        <v>0</v>
      </c>
      <c r="BK1002" t="b">
        <v>0</v>
      </c>
      <c r="BL1002">
        <v>2</v>
      </c>
      <c r="BM1002">
        <v>99153000000</v>
      </c>
      <c r="BN1002" t="s">
        <v>3579</v>
      </c>
    </row>
    <row r="1003" spans="1:66" x14ac:dyDescent="0.2">
      <c r="A1003" t="s">
        <v>3580</v>
      </c>
      <c r="C1003" t="s">
        <v>142</v>
      </c>
      <c r="D1003" t="s">
        <v>143</v>
      </c>
      <c r="E1003" t="s">
        <v>162</v>
      </c>
      <c r="F1003" t="b">
        <v>1</v>
      </c>
      <c r="G1003" t="s">
        <v>48</v>
      </c>
      <c r="H1003" t="s">
        <v>145</v>
      </c>
      <c r="I1003" t="s">
        <v>4774</v>
      </c>
      <c r="J1003" t="s">
        <v>4775</v>
      </c>
      <c r="K1003" t="s">
        <v>4776</v>
      </c>
      <c r="L1003" t="s">
        <v>146</v>
      </c>
      <c r="M1003" t="s">
        <v>147</v>
      </c>
      <c r="N1003">
        <v>-14400000</v>
      </c>
      <c r="O1003" t="s">
        <v>148</v>
      </c>
      <c r="P1003" t="b">
        <v>0</v>
      </c>
      <c r="Q1003">
        <v>8.5000039999999999E-2</v>
      </c>
      <c r="R1003">
        <v>1.0155320999999999</v>
      </c>
      <c r="S1003">
        <v>1589486402</v>
      </c>
      <c r="T1003">
        <v>8.4550000000000001</v>
      </c>
      <c r="U1003">
        <v>8.83</v>
      </c>
      <c r="V1003" t="s">
        <v>4777</v>
      </c>
      <c r="W1003">
        <v>7.7249999999999996</v>
      </c>
      <c r="X1003">
        <v>8537361</v>
      </c>
      <c r="Y1003">
        <v>8.3699999999999992</v>
      </c>
      <c r="Z1003">
        <v>0</v>
      </c>
      <c r="AA1003">
        <v>8.99</v>
      </c>
      <c r="AB1003">
        <v>14</v>
      </c>
      <c r="AC1003">
        <v>8</v>
      </c>
      <c r="AD1003" t="s">
        <v>149</v>
      </c>
      <c r="AE1003" t="s">
        <v>48</v>
      </c>
      <c r="AF1003">
        <v>8.09</v>
      </c>
      <c r="AG1003">
        <v>12850522</v>
      </c>
      <c r="AH1003">
        <v>9960012</v>
      </c>
      <c r="AI1003">
        <v>5.7249999999999996</v>
      </c>
      <c r="AJ1003">
        <v>2.0970694999999999</v>
      </c>
      <c r="AK1003" t="s">
        <v>4778</v>
      </c>
      <c r="AL1003">
        <v>-18.855</v>
      </c>
      <c r="AM1003">
        <v>-0.69040643999999995</v>
      </c>
      <c r="AN1003">
        <v>2.73</v>
      </c>
      <c r="AO1003">
        <v>27.31</v>
      </c>
      <c r="AP1003">
        <v>1590451200</v>
      </c>
      <c r="AQ1003">
        <v>1588934700</v>
      </c>
      <c r="AR1003">
        <v>1596216600</v>
      </c>
      <c r="AS1003">
        <v>1596562200</v>
      </c>
      <c r="AT1003">
        <v>0.36</v>
      </c>
      <c r="AV1003">
        <v>4.3010755999999997E-2</v>
      </c>
      <c r="AW1003" t="s">
        <v>6313</v>
      </c>
      <c r="AX1003">
        <v>-10.794</v>
      </c>
      <c r="AY1003">
        <v>479699008</v>
      </c>
      <c r="AZ1003">
        <v>9.18</v>
      </c>
      <c r="BA1003">
        <v>7.6277140000000001</v>
      </c>
      <c r="BB1003">
        <v>0.82728577000000003</v>
      </c>
      <c r="BC1003">
        <v>0.108457886</v>
      </c>
      <c r="BD1003">
        <v>16.042172999999998</v>
      </c>
      <c r="BE1003">
        <v>-7.5871734999999996</v>
      </c>
      <c r="BF1003">
        <v>-0.47295169999999997</v>
      </c>
      <c r="BG1003">
        <v>4055855104</v>
      </c>
      <c r="BH1003">
        <v>0.92102390000000001</v>
      </c>
      <c r="BI1003">
        <v>15</v>
      </c>
      <c r="BJ1003">
        <v>0</v>
      </c>
      <c r="BK1003" t="b">
        <v>0</v>
      </c>
      <c r="BL1003">
        <v>2</v>
      </c>
      <c r="BM1003">
        <v>322151400000</v>
      </c>
      <c r="BN1003" t="s">
        <v>3580</v>
      </c>
    </row>
    <row r="1004" spans="1:66" x14ac:dyDescent="0.2">
      <c r="A1004" t="s">
        <v>3581</v>
      </c>
      <c r="C1004" t="s">
        <v>142</v>
      </c>
      <c r="D1004" t="s">
        <v>143</v>
      </c>
      <c r="E1004" t="s">
        <v>162</v>
      </c>
      <c r="F1004" t="b">
        <v>1</v>
      </c>
      <c r="G1004" t="s">
        <v>48</v>
      </c>
      <c r="H1004" t="s">
        <v>163</v>
      </c>
      <c r="I1004" t="s">
        <v>4779</v>
      </c>
      <c r="J1004" t="s">
        <v>4779</v>
      </c>
      <c r="K1004" t="s">
        <v>4780</v>
      </c>
      <c r="L1004" t="s">
        <v>146</v>
      </c>
      <c r="M1004" t="s">
        <v>147</v>
      </c>
      <c r="N1004">
        <v>-14400000</v>
      </c>
      <c r="O1004" t="s">
        <v>148</v>
      </c>
      <c r="P1004" t="b">
        <v>0</v>
      </c>
      <c r="Q1004">
        <v>0.10999966</v>
      </c>
      <c r="R1004">
        <v>0.70967519999999995</v>
      </c>
      <c r="S1004">
        <v>1589486401</v>
      </c>
      <c r="T1004">
        <v>15.61</v>
      </c>
      <c r="U1004">
        <v>16.45</v>
      </c>
      <c r="V1004" t="s">
        <v>4781</v>
      </c>
      <c r="W1004">
        <v>14.24</v>
      </c>
      <c r="X1004">
        <v>5972878</v>
      </c>
      <c r="Y1004">
        <v>15.5</v>
      </c>
      <c r="Z1004">
        <v>14.57</v>
      </c>
      <c r="AA1004">
        <v>0</v>
      </c>
      <c r="AB1004">
        <v>8</v>
      </c>
      <c r="AC1004">
        <v>8</v>
      </c>
      <c r="AD1004" t="s">
        <v>164</v>
      </c>
      <c r="AE1004" t="s">
        <v>48</v>
      </c>
      <c r="AF1004">
        <v>15.02</v>
      </c>
      <c r="AG1004">
        <v>5777380</v>
      </c>
      <c r="AH1004">
        <v>4429900</v>
      </c>
      <c r="AI1004">
        <v>3.3399991999999998</v>
      </c>
      <c r="AJ1004">
        <v>0.27220856999999998</v>
      </c>
      <c r="AK1004" t="s">
        <v>4782</v>
      </c>
      <c r="AL1004">
        <v>-27.759998</v>
      </c>
      <c r="AM1004">
        <v>-0.64007380000000003</v>
      </c>
      <c r="AN1004">
        <v>12.27</v>
      </c>
      <c r="AO1004">
        <v>43.37</v>
      </c>
      <c r="AP1004">
        <v>1585094400</v>
      </c>
      <c r="AQ1004">
        <v>1583269500</v>
      </c>
      <c r="AR1004">
        <v>1589900340</v>
      </c>
      <c r="AS1004">
        <v>1590422400</v>
      </c>
      <c r="AT1004">
        <v>1.48</v>
      </c>
      <c r="AU1004">
        <v>4.9088050000000001</v>
      </c>
      <c r="AV1004">
        <v>9.5483869999999998E-2</v>
      </c>
      <c r="AW1004" t="s">
        <v>6313</v>
      </c>
      <c r="AX1004">
        <v>3.18</v>
      </c>
      <c r="AY1004">
        <v>156346000</v>
      </c>
      <c r="AZ1004">
        <v>6.2919999999999998</v>
      </c>
      <c r="BA1004">
        <v>17.407715</v>
      </c>
      <c r="BB1004">
        <v>-1.7977152000000001</v>
      </c>
      <c r="BC1004">
        <v>-0.10327118</v>
      </c>
      <c r="BD1004">
        <v>31.333769</v>
      </c>
      <c r="BE1004">
        <v>-15.723769000000001</v>
      </c>
      <c r="BF1004">
        <v>-0.50181544</v>
      </c>
      <c r="BG1004">
        <v>2440560896</v>
      </c>
      <c r="BH1004">
        <v>2.4809282000000001</v>
      </c>
      <c r="BI1004">
        <v>15</v>
      </c>
      <c r="BJ1004">
        <v>0</v>
      </c>
      <c r="BK1004" t="b">
        <v>0</v>
      </c>
      <c r="BL1004">
        <v>2</v>
      </c>
      <c r="BM1004">
        <v>322151400000</v>
      </c>
      <c r="BN1004" t="s">
        <v>3581</v>
      </c>
    </row>
    <row r="1005" spans="1:66" x14ac:dyDescent="0.2">
      <c r="A1005" t="s">
        <v>3582</v>
      </c>
      <c r="C1005" t="s">
        <v>142</v>
      </c>
      <c r="D1005" t="s">
        <v>143</v>
      </c>
      <c r="E1005" t="s">
        <v>162</v>
      </c>
      <c r="F1005" t="b">
        <v>1</v>
      </c>
      <c r="G1005" t="s">
        <v>48</v>
      </c>
      <c r="H1005" t="s">
        <v>163</v>
      </c>
      <c r="I1005" t="s">
        <v>4783</v>
      </c>
      <c r="J1005" t="s">
        <v>4783</v>
      </c>
      <c r="K1005" t="s">
        <v>4784</v>
      </c>
      <c r="L1005" t="s">
        <v>146</v>
      </c>
      <c r="M1005" t="s">
        <v>147</v>
      </c>
      <c r="N1005">
        <v>-14400000</v>
      </c>
      <c r="O1005" t="s">
        <v>148</v>
      </c>
      <c r="P1005" t="b">
        <v>0</v>
      </c>
      <c r="Q1005">
        <v>2.0500029999999998</v>
      </c>
      <c r="R1005">
        <v>1.2458996</v>
      </c>
      <c r="S1005">
        <v>1589486401</v>
      </c>
      <c r="T1005">
        <v>166.59</v>
      </c>
      <c r="U1005">
        <v>166.86</v>
      </c>
      <c r="V1005" t="s">
        <v>4785</v>
      </c>
      <c r="W1005">
        <v>157.47999999999999</v>
      </c>
      <c r="X1005">
        <v>1252054</v>
      </c>
      <c r="Y1005">
        <v>164.54</v>
      </c>
      <c r="Z1005">
        <v>166.57</v>
      </c>
      <c r="AA1005">
        <v>166.11</v>
      </c>
      <c r="AB1005">
        <v>10</v>
      </c>
      <c r="AC1005">
        <v>8</v>
      </c>
      <c r="AD1005" t="s">
        <v>164</v>
      </c>
      <c r="AE1005" t="s">
        <v>48</v>
      </c>
      <c r="AF1005">
        <v>162.29</v>
      </c>
      <c r="AG1005">
        <v>2023795</v>
      </c>
      <c r="AH1005">
        <v>1096550</v>
      </c>
      <c r="AI1005">
        <v>53.969994</v>
      </c>
      <c r="AJ1005">
        <v>0.47922209999999998</v>
      </c>
      <c r="AK1005" t="s">
        <v>4786</v>
      </c>
      <c r="AL1005">
        <v>-53.290010000000002</v>
      </c>
      <c r="AM1005">
        <v>-0.24235950000000001</v>
      </c>
      <c r="AN1005">
        <v>112.62</v>
      </c>
      <c r="AO1005">
        <v>219.88</v>
      </c>
      <c r="AP1005">
        <v>1591747200</v>
      </c>
      <c r="AQ1005">
        <v>1588161610</v>
      </c>
      <c r="AR1005">
        <v>1595435400</v>
      </c>
      <c r="AS1005">
        <v>1595867400</v>
      </c>
      <c r="AT1005">
        <v>3.68</v>
      </c>
      <c r="AU1005">
        <v>18.060493000000001</v>
      </c>
      <c r="AV1005">
        <v>2.2365383999999999E-2</v>
      </c>
      <c r="AW1005" t="s">
        <v>6313</v>
      </c>
      <c r="AX1005">
        <v>9.2240000000000002</v>
      </c>
      <c r="AY1005">
        <v>256179008</v>
      </c>
      <c r="AZ1005">
        <v>58.1</v>
      </c>
      <c r="BA1005">
        <v>159.208</v>
      </c>
      <c r="BB1005">
        <v>7.3820040000000002</v>
      </c>
      <c r="BC1005">
        <v>4.6367039999999998E-2</v>
      </c>
      <c r="BD1005">
        <v>181.54884000000001</v>
      </c>
      <c r="BE1005">
        <v>-14.958847</v>
      </c>
      <c r="BF1005">
        <v>-8.2395720000000006E-2</v>
      </c>
      <c r="BG1005">
        <v>42676858880</v>
      </c>
      <c r="BH1005">
        <v>2.8672979999999999</v>
      </c>
      <c r="BI1005">
        <v>15</v>
      </c>
      <c r="BJ1005">
        <v>0</v>
      </c>
      <c r="BK1005" t="b">
        <v>0</v>
      </c>
      <c r="BL1005">
        <v>2</v>
      </c>
      <c r="BM1005">
        <v>391872600000</v>
      </c>
      <c r="BN1005" t="s">
        <v>3582</v>
      </c>
    </row>
    <row r="1006" spans="1:66" x14ac:dyDescent="0.2">
      <c r="A1006" t="s">
        <v>3583</v>
      </c>
      <c r="C1006" t="s">
        <v>142</v>
      </c>
      <c r="D1006" t="s">
        <v>143</v>
      </c>
      <c r="E1006" t="s">
        <v>162</v>
      </c>
      <c r="F1006" t="b">
        <v>1</v>
      </c>
      <c r="G1006" t="s">
        <v>48</v>
      </c>
      <c r="H1006" t="s">
        <v>145</v>
      </c>
      <c r="I1006" t="s">
        <v>4787</v>
      </c>
      <c r="J1006" t="s">
        <v>4787</v>
      </c>
      <c r="K1006" t="s">
        <v>4788</v>
      </c>
      <c r="L1006" t="s">
        <v>146</v>
      </c>
      <c r="M1006" t="s">
        <v>147</v>
      </c>
      <c r="N1006">
        <v>-14400000</v>
      </c>
      <c r="O1006" t="s">
        <v>148</v>
      </c>
      <c r="P1006" t="b">
        <v>0</v>
      </c>
      <c r="Q1006">
        <v>2.0100020999999999</v>
      </c>
      <c r="R1006">
        <v>2.8612129999999998</v>
      </c>
      <c r="S1006">
        <v>1589486402</v>
      </c>
      <c r="T1006">
        <v>72.260000000000005</v>
      </c>
      <c r="U1006">
        <v>72.34</v>
      </c>
      <c r="V1006" t="s">
        <v>4789</v>
      </c>
      <c r="W1006">
        <v>67.430000000000007</v>
      </c>
      <c r="X1006">
        <v>1084718</v>
      </c>
      <c r="Y1006">
        <v>70.25</v>
      </c>
      <c r="Z1006">
        <v>0</v>
      </c>
      <c r="AA1006">
        <v>0</v>
      </c>
      <c r="AB1006">
        <v>12</v>
      </c>
      <c r="AC1006">
        <v>11</v>
      </c>
      <c r="AD1006" t="s">
        <v>149</v>
      </c>
      <c r="AE1006" t="s">
        <v>48</v>
      </c>
      <c r="AF1006">
        <v>69</v>
      </c>
      <c r="AG1006">
        <v>1883337</v>
      </c>
      <c r="AH1006">
        <v>1097900</v>
      </c>
      <c r="AI1006">
        <v>11.590004</v>
      </c>
      <c r="AJ1006">
        <v>0.19103353000000001</v>
      </c>
      <c r="AK1006" t="s">
        <v>4790</v>
      </c>
      <c r="AL1006">
        <v>-38.22</v>
      </c>
      <c r="AM1006">
        <v>-0.34594497000000002</v>
      </c>
      <c r="AN1006">
        <v>60.67</v>
      </c>
      <c r="AO1006">
        <v>110.48</v>
      </c>
      <c r="AP1006">
        <v>1593561600</v>
      </c>
      <c r="AQ1006">
        <v>1563985800</v>
      </c>
      <c r="AR1006">
        <v>1571142600</v>
      </c>
      <c r="AS1006">
        <v>1571661000</v>
      </c>
      <c r="AT1006">
        <v>2.7</v>
      </c>
      <c r="AU1006">
        <v>10.780248</v>
      </c>
      <c r="AV1006">
        <v>3.8434163E-2</v>
      </c>
      <c r="AW1006" t="s">
        <v>6313</v>
      </c>
      <c r="AX1006">
        <v>6.7030000000000003</v>
      </c>
      <c r="AY1006">
        <v>208052000</v>
      </c>
      <c r="AZ1006">
        <v>48.04</v>
      </c>
      <c r="BA1006">
        <v>77.238849999999999</v>
      </c>
      <c r="BB1006">
        <v>-4.9788512999999996</v>
      </c>
      <c r="BC1006">
        <v>-6.4460450000000002E-2</v>
      </c>
      <c r="BD1006">
        <v>93.305070000000001</v>
      </c>
      <c r="BE1006">
        <v>-21.045067</v>
      </c>
      <c r="BF1006">
        <v>-0.22555116</v>
      </c>
      <c r="BG1006">
        <v>15033837568</v>
      </c>
      <c r="BH1006">
        <v>1.5041633000000001</v>
      </c>
      <c r="BI1006">
        <v>15</v>
      </c>
      <c r="BJ1006">
        <v>0</v>
      </c>
      <c r="BK1006" t="b">
        <v>0</v>
      </c>
      <c r="BL1006">
        <v>2</v>
      </c>
      <c r="BM1006">
        <v>322151400000</v>
      </c>
      <c r="BN1006" t="s">
        <v>3583</v>
      </c>
    </row>
    <row r="1007" spans="1:66" x14ac:dyDescent="0.2">
      <c r="A1007" t="s">
        <v>3584</v>
      </c>
      <c r="C1007" t="s">
        <v>142</v>
      </c>
      <c r="D1007" t="s">
        <v>143</v>
      </c>
      <c r="E1007" t="s">
        <v>162</v>
      </c>
      <c r="F1007" t="b">
        <v>1</v>
      </c>
      <c r="G1007" t="s">
        <v>48</v>
      </c>
      <c r="H1007" t="s">
        <v>163</v>
      </c>
      <c r="I1007" t="s">
        <v>4791</v>
      </c>
      <c r="J1007" t="s">
        <v>4791</v>
      </c>
      <c r="K1007" t="s">
        <v>4792</v>
      </c>
      <c r="L1007" t="s">
        <v>146</v>
      </c>
      <c r="M1007" t="s">
        <v>147</v>
      </c>
      <c r="N1007">
        <v>-14400000</v>
      </c>
      <c r="O1007" t="s">
        <v>148</v>
      </c>
      <c r="P1007" t="b">
        <v>0</v>
      </c>
      <c r="Q1007">
        <v>-8.5299990000000001</v>
      </c>
      <c r="R1007">
        <v>-2.6617981999999998</v>
      </c>
      <c r="S1007">
        <v>1589486401</v>
      </c>
      <c r="T1007">
        <v>311.93</v>
      </c>
      <c r="U1007">
        <v>318.3</v>
      </c>
      <c r="V1007" t="s">
        <v>4793</v>
      </c>
      <c r="W1007">
        <v>307.33</v>
      </c>
      <c r="X1007">
        <v>1114042</v>
      </c>
      <c r="Y1007">
        <v>320.45999999999998</v>
      </c>
      <c r="Z1007">
        <v>308.31</v>
      </c>
      <c r="AA1007">
        <v>318.26</v>
      </c>
      <c r="AB1007">
        <v>8</v>
      </c>
      <c r="AC1007">
        <v>11</v>
      </c>
      <c r="AD1007" t="s">
        <v>164</v>
      </c>
      <c r="AE1007" t="s">
        <v>48</v>
      </c>
      <c r="AF1007">
        <v>318.26</v>
      </c>
      <c r="AG1007">
        <v>1215498</v>
      </c>
      <c r="AH1007">
        <v>782150</v>
      </c>
      <c r="AI1007">
        <v>48.619995000000003</v>
      </c>
      <c r="AJ1007">
        <v>0.18464926000000001</v>
      </c>
      <c r="AK1007" t="s">
        <v>4794</v>
      </c>
      <c r="AL1007">
        <v>-73.080020000000005</v>
      </c>
      <c r="AM1007">
        <v>-0.18981329</v>
      </c>
      <c r="AN1007">
        <v>263.31</v>
      </c>
      <c r="AO1007">
        <v>385.01</v>
      </c>
      <c r="AP1007">
        <v>1583884800</v>
      </c>
      <c r="AQ1007">
        <v>1588156803</v>
      </c>
      <c r="AR1007">
        <v>1595435400</v>
      </c>
      <c r="AS1007">
        <v>1595867400</v>
      </c>
      <c r="AT1007">
        <v>5.28</v>
      </c>
      <c r="AU1007">
        <v>23.478096000000001</v>
      </c>
      <c r="AV1007">
        <v>1.6476316000000001E-2</v>
      </c>
      <c r="AW1007" t="s">
        <v>6313</v>
      </c>
      <c r="AX1007">
        <v>13.286</v>
      </c>
      <c r="AY1007">
        <v>166703008</v>
      </c>
      <c r="AZ1007">
        <v>54.231000000000002</v>
      </c>
      <c r="BA1007">
        <v>329.40769999999998</v>
      </c>
      <c r="BB1007">
        <v>-17.477722</v>
      </c>
      <c r="BC1007">
        <v>-5.3058024000000002E-2</v>
      </c>
      <c r="BD1007">
        <v>344.16638</v>
      </c>
      <c r="BE1007">
        <v>-32.23639</v>
      </c>
      <c r="BF1007">
        <v>-9.3665129999999999E-2</v>
      </c>
      <c r="BG1007">
        <v>51999666176</v>
      </c>
      <c r="BH1007">
        <v>5.7518763999999996</v>
      </c>
      <c r="BI1007">
        <v>15</v>
      </c>
      <c r="BJ1007">
        <v>0</v>
      </c>
      <c r="BK1007" t="b">
        <v>0</v>
      </c>
      <c r="BL1007">
        <v>2</v>
      </c>
      <c r="BM1007">
        <v>378657000000</v>
      </c>
      <c r="BN1007" t="s">
        <v>3584</v>
      </c>
    </row>
    <row r="1008" spans="1:66" x14ac:dyDescent="0.2">
      <c r="A1008" t="s">
        <v>3585</v>
      </c>
      <c r="C1008" t="s">
        <v>142</v>
      </c>
      <c r="D1008" t="s">
        <v>143</v>
      </c>
      <c r="E1008" t="s">
        <v>162</v>
      </c>
      <c r="F1008" t="b">
        <v>1</v>
      </c>
      <c r="G1008" t="s">
        <v>48</v>
      </c>
      <c r="H1008" t="s">
        <v>163</v>
      </c>
      <c r="I1008" t="s">
        <v>4795</v>
      </c>
      <c r="J1008" t="s">
        <v>4796</v>
      </c>
      <c r="K1008" t="s">
        <v>4797</v>
      </c>
      <c r="L1008" t="s">
        <v>146</v>
      </c>
      <c r="M1008" t="s">
        <v>147</v>
      </c>
      <c r="N1008">
        <v>-14400000</v>
      </c>
      <c r="O1008" t="s">
        <v>148</v>
      </c>
      <c r="P1008" t="b">
        <v>0</v>
      </c>
      <c r="Q1008">
        <v>0.44999980000000001</v>
      </c>
      <c r="R1008">
        <v>4.3646919999999998</v>
      </c>
      <c r="S1008">
        <v>1589486401</v>
      </c>
      <c r="T1008">
        <v>10.76</v>
      </c>
      <c r="U1008">
        <v>11.33</v>
      </c>
      <c r="V1008" t="s">
        <v>4798</v>
      </c>
      <c r="W1008">
        <v>9.24</v>
      </c>
      <c r="X1008">
        <v>67785254</v>
      </c>
      <c r="Y1008">
        <v>10.31</v>
      </c>
      <c r="Z1008">
        <v>11</v>
      </c>
      <c r="AA1008">
        <v>11.1</v>
      </c>
      <c r="AB1008">
        <v>22</v>
      </c>
      <c r="AC1008">
        <v>40</v>
      </c>
      <c r="AD1008" t="s">
        <v>164</v>
      </c>
      <c r="AE1008" t="s">
        <v>48</v>
      </c>
      <c r="AF1008">
        <v>9.94</v>
      </c>
      <c r="AG1008">
        <v>33485093</v>
      </c>
      <c r="AH1008">
        <v>80875987</v>
      </c>
      <c r="AI1008">
        <v>3.73</v>
      </c>
      <c r="AJ1008">
        <v>0.53058320000000003</v>
      </c>
      <c r="AK1008" t="s">
        <v>4799</v>
      </c>
      <c r="AL1008">
        <v>-49.019996999999996</v>
      </c>
      <c r="AM1008">
        <v>-0.82000667000000005</v>
      </c>
      <c r="AN1008">
        <v>7.03</v>
      </c>
      <c r="AO1008">
        <v>59.78</v>
      </c>
      <c r="AQ1008">
        <v>1589454000</v>
      </c>
      <c r="AR1008">
        <v>1596711600</v>
      </c>
      <c r="AS1008">
        <v>1597071600</v>
      </c>
      <c r="AU1008">
        <v>2.5023255</v>
      </c>
      <c r="AW1008" t="s">
        <v>6313</v>
      </c>
      <c r="AX1008">
        <v>4.3</v>
      </c>
      <c r="AY1008">
        <v>256343008</v>
      </c>
      <c r="AZ1008">
        <v>30.577999999999999</v>
      </c>
      <c r="BA1008">
        <v>11.802286</v>
      </c>
      <c r="BB1008">
        <v>-1.0422859</v>
      </c>
      <c r="BC1008">
        <v>-8.8312210000000002E-2</v>
      </c>
      <c r="BD1008">
        <v>38.373913000000002</v>
      </c>
      <c r="BE1008">
        <v>-27.613913</v>
      </c>
      <c r="BF1008">
        <v>-0.71960115000000002</v>
      </c>
      <c r="BG1008">
        <v>2758250752</v>
      </c>
      <c r="BH1008">
        <v>0.35188700000000001</v>
      </c>
      <c r="BI1008">
        <v>15</v>
      </c>
      <c r="BJ1008">
        <v>0</v>
      </c>
      <c r="BK1008" t="b">
        <v>0</v>
      </c>
      <c r="BL1008">
        <v>2</v>
      </c>
      <c r="BM1008">
        <v>1358519400000</v>
      </c>
      <c r="BN1008" t="s">
        <v>3585</v>
      </c>
    </row>
    <row r="1009" spans="1:66" x14ac:dyDescent="0.2">
      <c r="A1009" t="s">
        <v>3586</v>
      </c>
      <c r="C1009" t="s">
        <v>142</v>
      </c>
      <c r="D1009" t="s">
        <v>143</v>
      </c>
      <c r="E1009" t="s">
        <v>162</v>
      </c>
      <c r="F1009" t="b">
        <v>1</v>
      </c>
      <c r="G1009" t="s">
        <v>48</v>
      </c>
      <c r="H1009" t="s">
        <v>163</v>
      </c>
      <c r="I1009" t="s">
        <v>4800</v>
      </c>
      <c r="J1009" t="s">
        <v>4800</v>
      </c>
      <c r="K1009" t="s">
        <v>4801</v>
      </c>
      <c r="L1009" t="s">
        <v>146</v>
      </c>
      <c r="M1009" t="s">
        <v>147</v>
      </c>
      <c r="N1009">
        <v>-14400000</v>
      </c>
      <c r="O1009" t="s">
        <v>148</v>
      </c>
      <c r="P1009" t="b">
        <v>0</v>
      </c>
      <c r="Q1009">
        <v>0.90000150000000001</v>
      </c>
      <c r="R1009">
        <v>2.8346505</v>
      </c>
      <c r="S1009">
        <v>1589486401</v>
      </c>
      <c r="T1009">
        <v>32.65</v>
      </c>
      <c r="U1009">
        <v>32.69</v>
      </c>
      <c r="V1009" t="s">
        <v>6616</v>
      </c>
      <c r="W1009">
        <v>30.69</v>
      </c>
      <c r="X1009">
        <v>2422376</v>
      </c>
      <c r="Y1009">
        <v>31.75</v>
      </c>
      <c r="Z1009">
        <v>30.32</v>
      </c>
      <c r="AA1009">
        <v>33.630000000000003</v>
      </c>
      <c r="AB1009">
        <v>8</v>
      </c>
      <c r="AC1009">
        <v>8</v>
      </c>
      <c r="AD1009" t="s">
        <v>164</v>
      </c>
      <c r="AE1009" t="s">
        <v>48</v>
      </c>
      <c r="AF1009">
        <v>31.29</v>
      </c>
      <c r="AG1009">
        <v>3595656</v>
      </c>
      <c r="AH1009">
        <v>3038712</v>
      </c>
      <c r="AI1009">
        <v>13.110001</v>
      </c>
      <c r="AJ1009">
        <v>0.67093139999999996</v>
      </c>
      <c r="AK1009" t="s">
        <v>4802</v>
      </c>
      <c r="AL1009">
        <v>-9.1299969999999995</v>
      </c>
      <c r="AM1009">
        <v>-0.21852553999999999</v>
      </c>
      <c r="AN1009">
        <v>19.54</v>
      </c>
      <c r="AO1009">
        <v>41.78</v>
      </c>
      <c r="AP1009">
        <v>1589500800</v>
      </c>
      <c r="AQ1009">
        <v>1588851000</v>
      </c>
      <c r="AR1009">
        <v>1596645000</v>
      </c>
      <c r="AS1009">
        <v>1597077000</v>
      </c>
      <c r="AT1009">
        <v>0.66</v>
      </c>
      <c r="AU1009">
        <v>2.0528138</v>
      </c>
      <c r="AV1009">
        <v>2.0787402999999999E-2</v>
      </c>
      <c r="AW1009" t="s">
        <v>6313</v>
      </c>
      <c r="AX1009">
        <v>15.904999999999999</v>
      </c>
      <c r="AY1009">
        <v>244087008</v>
      </c>
      <c r="AZ1009">
        <v>6.2530000000000001</v>
      </c>
      <c r="BA1009">
        <v>30.782</v>
      </c>
      <c r="BB1009">
        <v>1.8680019000000001</v>
      </c>
      <c r="BC1009">
        <v>6.0684879999999997E-2</v>
      </c>
      <c r="BD1009">
        <v>35.356304000000002</v>
      </c>
      <c r="BE1009">
        <v>-2.7063025999999999</v>
      </c>
      <c r="BF1009">
        <v>-7.6543710000000001E-2</v>
      </c>
      <c r="BG1009">
        <v>7969441280</v>
      </c>
      <c r="BH1009">
        <v>5.2214939999999999</v>
      </c>
      <c r="BI1009">
        <v>15</v>
      </c>
      <c r="BJ1009">
        <v>0</v>
      </c>
      <c r="BK1009" t="b">
        <v>0</v>
      </c>
      <c r="BL1009">
        <v>2</v>
      </c>
      <c r="BM1009">
        <v>1070375400000</v>
      </c>
      <c r="BN1009" t="s">
        <v>3586</v>
      </c>
    </row>
    <row r="1010" spans="1:66" x14ac:dyDescent="0.2">
      <c r="A1010" t="s">
        <v>661</v>
      </c>
      <c r="C1010" t="s">
        <v>142</v>
      </c>
      <c r="D1010" t="s">
        <v>143</v>
      </c>
      <c r="E1010" t="s">
        <v>162</v>
      </c>
      <c r="F1010" t="b">
        <v>1</v>
      </c>
      <c r="G1010" t="s">
        <v>48</v>
      </c>
      <c r="H1010" t="s">
        <v>163</v>
      </c>
      <c r="I1010" t="s">
        <v>915</v>
      </c>
      <c r="J1010" t="s">
        <v>915</v>
      </c>
      <c r="K1010" t="s">
        <v>916</v>
      </c>
      <c r="L1010" t="s">
        <v>146</v>
      </c>
      <c r="M1010" t="s">
        <v>147</v>
      </c>
      <c r="N1010">
        <v>-14400000</v>
      </c>
      <c r="O1010" t="s">
        <v>148</v>
      </c>
      <c r="P1010" t="b">
        <v>0</v>
      </c>
      <c r="Q1010">
        <v>0.17000198</v>
      </c>
      <c r="R1010">
        <v>0.45552515999999998</v>
      </c>
      <c r="S1010">
        <v>1589486401</v>
      </c>
      <c r="T1010">
        <v>37.49</v>
      </c>
      <c r="U1010">
        <v>37.51</v>
      </c>
      <c r="V1010" t="s">
        <v>3049</v>
      </c>
      <c r="W1010">
        <v>35.75</v>
      </c>
      <c r="X1010">
        <v>2608801</v>
      </c>
      <c r="Y1010">
        <v>37.32</v>
      </c>
      <c r="Z1010">
        <v>36</v>
      </c>
      <c r="AA1010">
        <v>42</v>
      </c>
      <c r="AB1010">
        <v>8</v>
      </c>
      <c r="AC1010">
        <v>9</v>
      </c>
      <c r="AD1010" t="s">
        <v>164</v>
      </c>
      <c r="AE1010" t="s">
        <v>48</v>
      </c>
      <c r="AF1010">
        <v>36.369999999999997</v>
      </c>
      <c r="AG1010">
        <v>3230745</v>
      </c>
      <c r="AH1010">
        <v>2190587</v>
      </c>
      <c r="AI1010">
        <v>9.9600010000000001</v>
      </c>
      <c r="AJ1010">
        <v>0.36178716999999999</v>
      </c>
      <c r="AK1010" t="s">
        <v>917</v>
      </c>
      <c r="AL1010">
        <v>-21.21</v>
      </c>
      <c r="AM1010">
        <v>-0.36132878000000002</v>
      </c>
      <c r="AN1010">
        <v>27.53</v>
      </c>
      <c r="AO1010">
        <v>58.7</v>
      </c>
      <c r="AP1010">
        <v>1589155200</v>
      </c>
      <c r="AQ1010">
        <v>1588075207</v>
      </c>
      <c r="AR1010">
        <v>1594917000</v>
      </c>
      <c r="AS1010">
        <v>1595262600</v>
      </c>
      <c r="AT1010">
        <v>1.605</v>
      </c>
      <c r="AU1010">
        <v>14.570541</v>
      </c>
      <c r="AV1010">
        <v>4.3006429999999998E-2</v>
      </c>
      <c r="AW1010" t="s">
        <v>6313</v>
      </c>
      <c r="AX1010">
        <v>2.573</v>
      </c>
      <c r="AY1010">
        <v>301135008</v>
      </c>
      <c r="AZ1010">
        <v>33.765999999999998</v>
      </c>
      <c r="BA1010">
        <v>38.122855999999999</v>
      </c>
      <c r="BB1010">
        <v>-0.63285446000000001</v>
      </c>
      <c r="BC1010">
        <v>-1.6600395E-2</v>
      </c>
      <c r="BD1010">
        <v>46.860073</v>
      </c>
      <c r="BE1010">
        <v>-9.3700709999999994</v>
      </c>
      <c r="BF1010">
        <v>-0.19995853</v>
      </c>
      <c r="BG1010">
        <v>11289551872</v>
      </c>
      <c r="BH1010">
        <v>1.1102885</v>
      </c>
      <c r="BI1010">
        <v>15</v>
      </c>
      <c r="BJ1010">
        <v>0</v>
      </c>
      <c r="BK1010" t="b">
        <v>0</v>
      </c>
      <c r="BL1010">
        <v>2</v>
      </c>
      <c r="BM1010">
        <v>322151400000</v>
      </c>
      <c r="BN1010" t="s">
        <v>661</v>
      </c>
    </row>
    <row r="1011" spans="1:66" x14ac:dyDescent="0.2">
      <c r="A1011" t="s">
        <v>3587</v>
      </c>
      <c r="C1011" t="s">
        <v>142</v>
      </c>
      <c r="D1011" t="s">
        <v>143</v>
      </c>
      <c r="E1011" t="s">
        <v>162</v>
      </c>
      <c r="F1011" t="b">
        <v>1</v>
      </c>
      <c r="G1011" t="s">
        <v>48</v>
      </c>
      <c r="H1011" t="s">
        <v>145</v>
      </c>
      <c r="I1011" t="s">
        <v>4803</v>
      </c>
      <c r="J1011" t="s">
        <v>4803</v>
      </c>
      <c r="K1011" t="s">
        <v>4804</v>
      </c>
      <c r="L1011" t="s">
        <v>146</v>
      </c>
      <c r="M1011" t="s">
        <v>147</v>
      </c>
      <c r="N1011">
        <v>-14400000</v>
      </c>
      <c r="O1011" t="s">
        <v>148</v>
      </c>
      <c r="P1011" t="b">
        <v>0</v>
      </c>
      <c r="Q1011">
        <v>10.019989000000001</v>
      </c>
      <c r="R1011">
        <v>3.2197906999999999</v>
      </c>
      <c r="S1011">
        <v>1589486402</v>
      </c>
      <c r="T1011">
        <v>321.22000000000003</v>
      </c>
      <c r="U1011">
        <v>321.44</v>
      </c>
      <c r="V1011" t="s">
        <v>4805</v>
      </c>
      <c r="W1011">
        <v>307.5</v>
      </c>
      <c r="X1011">
        <v>15057809</v>
      </c>
      <c r="Y1011">
        <v>311.2</v>
      </c>
      <c r="Z1011">
        <v>321.44</v>
      </c>
      <c r="AA1011">
        <v>323.81</v>
      </c>
      <c r="AB1011">
        <v>8</v>
      </c>
      <c r="AC1011">
        <v>12</v>
      </c>
      <c r="AD1011" t="s">
        <v>149</v>
      </c>
      <c r="AE1011" t="s">
        <v>48</v>
      </c>
      <c r="AF1011">
        <v>313.66500000000002</v>
      </c>
      <c r="AG1011">
        <v>15686506</v>
      </c>
      <c r="AH1011">
        <v>11232162</v>
      </c>
      <c r="AI1011">
        <v>188.62</v>
      </c>
      <c r="AJ1011">
        <v>1.4224734999999999</v>
      </c>
      <c r="AK1011" t="s">
        <v>4806</v>
      </c>
      <c r="AL1011">
        <v>-5.6799926999999997</v>
      </c>
      <c r="AM1011">
        <v>-1.7375321999999999E-2</v>
      </c>
      <c r="AN1011">
        <v>132.6</v>
      </c>
      <c r="AO1011">
        <v>326.89999999999998</v>
      </c>
      <c r="AP1011">
        <v>1584662400</v>
      </c>
      <c r="AQ1011">
        <v>1590105600</v>
      </c>
      <c r="AR1011">
        <v>1590105600</v>
      </c>
      <c r="AS1011">
        <v>1590105600</v>
      </c>
      <c r="AT1011">
        <v>0.64</v>
      </c>
      <c r="AU1011">
        <v>71.066376000000005</v>
      </c>
      <c r="AV1011">
        <v>2.0565550999999999E-3</v>
      </c>
      <c r="AW1011" t="s">
        <v>6313</v>
      </c>
      <c r="AX1011">
        <v>4.5199999999999996</v>
      </c>
      <c r="AY1011">
        <v>615134976</v>
      </c>
      <c r="AZ1011">
        <v>19.925000000000001</v>
      </c>
      <c r="BA1011">
        <v>283.03429999999997</v>
      </c>
      <c r="BB1011">
        <v>38.185699999999997</v>
      </c>
      <c r="BC1011">
        <v>0.13491544</v>
      </c>
      <c r="BD1011">
        <v>248.24573000000001</v>
      </c>
      <c r="BE1011">
        <v>72.974270000000004</v>
      </c>
      <c r="BF1011">
        <v>0.29395982999999998</v>
      </c>
      <c r="BG1011">
        <v>197593661440</v>
      </c>
      <c r="BH1011">
        <v>16.121455999999998</v>
      </c>
      <c r="BI1011">
        <v>15</v>
      </c>
      <c r="BJ1011">
        <v>0</v>
      </c>
      <c r="BK1011" t="b">
        <v>0</v>
      </c>
      <c r="BL1011">
        <v>2</v>
      </c>
      <c r="BM1011">
        <v>917015400000</v>
      </c>
      <c r="BN1011" t="s">
        <v>3587</v>
      </c>
    </row>
    <row r="1012" spans="1:66" x14ac:dyDescent="0.2">
      <c r="A1012" t="s">
        <v>3588</v>
      </c>
      <c r="C1012" t="s">
        <v>142</v>
      </c>
      <c r="D1012" t="s">
        <v>143</v>
      </c>
      <c r="E1012" t="s">
        <v>162</v>
      </c>
      <c r="F1012" t="b">
        <v>1</v>
      </c>
      <c r="G1012" t="s">
        <v>48</v>
      </c>
      <c r="H1012" t="s">
        <v>145</v>
      </c>
      <c r="I1012" t="s">
        <v>4807</v>
      </c>
      <c r="J1012" t="s">
        <v>4807</v>
      </c>
      <c r="K1012" t="s">
        <v>4808</v>
      </c>
      <c r="L1012" t="s">
        <v>146</v>
      </c>
      <c r="M1012" t="s">
        <v>147</v>
      </c>
      <c r="N1012">
        <v>-14400000</v>
      </c>
      <c r="O1012" t="s">
        <v>148</v>
      </c>
      <c r="P1012" t="b">
        <v>0</v>
      </c>
      <c r="Q1012">
        <v>8.7099910000000005</v>
      </c>
      <c r="R1012">
        <v>2.2339609999999999</v>
      </c>
      <c r="S1012">
        <v>1589486401</v>
      </c>
      <c r="T1012">
        <v>398.6</v>
      </c>
      <c r="U1012">
        <v>398.93</v>
      </c>
      <c r="V1012" t="s">
        <v>4809</v>
      </c>
      <c r="W1012">
        <v>377.26780000000002</v>
      </c>
      <c r="X1012">
        <v>538663</v>
      </c>
      <c r="Y1012">
        <v>389.89</v>
      </c>
      <c r="Z1012">
        <v>393.49</v>
      </c>
      <c r="AA1012">
        <v>407.46</v>
      </c>
      <c r="AB1012">
        <v>10</v>
      </c>
      <c r="AC1012">
        <v>8</v>
      </c>
      <c r="AD1012" t="s">
        <v>149</v>
      </c>
      <c r="AE1012" t="s">
        <v>48</v>
      </c>
      <c r="AF1012">
        <v>392.43</v>
      </c>
      <c r="AG1012">
        <v>1005008</v>
      </c>
      <c r="AH1012">
        <v>652675</v>
      </c>
      <c r="AI1012">
        <v>147.08000000000001</v>
      </c>
      <c r="AJ1012">
        <v>0.58476459999999997</v>
      </c>
      <c r="AK1012" t="s">
        <v>4810</v>
      </c>
      <c r="AL1012">
        <v>-55.709989999999998</v>
      </c>
      <c r="AM1012">
        <v>-0.1226255</v>
      </c>
      <c r="AN1012">
        <v>251.52</v>
      </c>
      <c r="AO1012">
        <v>454.31</v>
      </c>
      <c r="AQ1012">
        <v>1587587410</v>
      </c>
      <c r="AR1012">
        <v>1595429940</v>
      </c>
      <c r="AS1012">
        <v>1595865600</v>
      </c>
      <c r="AU1012">
        <v>22.366872999999998</v>
      </c>
      <c r="AW1012" t="s">
        <v>6313</v>
      </c>
      <c r="AX1012">
        <v>17.821000000000002</v>
      </c>
      <c r="AY1012">
        <v>74225600</v>
      </c>
      <c r="AZ1012">
        <v>1.4670000000000001</v>
      </c>
      <c r="BA1012">
        <v>360.89600000000002</v>
      </c>
      <c r="BB1012">
        <v>37.704009999999997</v>
      </c>
      <c r="BC1012">
        <v>0.10447334</v>
      </c>
      <c r="BD1012">
        <v>398.2647</v>
      </c>
      <c r="BE1012">
        <v>0.33529662999999998</v>
      </c>
      <c r="BF1012">
        <v>8.4189390000000001E-4</v>
      </c>
      <c r="BG1012">
        <v>29586325504</v>
      </c>
      <c r="BH1012">
        <v>271.71096999999997</v>
      </c>
      <c r="BI1012">
        <v>15</v>
      </c>
      <c r="BJ1012">
        <v>0</v>
      </c>
      <c r="BK1012" t="b">
        <v>0</v>
      </c>
      <c r="BL1012">
        <v>2</v>
      </c>
      <c r="BM1012">
        <v>735571800000</v>
      </c>
      <c r="BN1012" t="s">
        <v>3588</v>
      </c>
    </row>
    <row r="1013" spans="1:66" x14ac:dyDescent="0.2">
      <c r="A1013" t="s">
        <v>51</v>
      </c>
      <c r="C1013" t="s">
        <v>142</v>
      </c>
      <c r="D1013" t="s">
        <v>143</v>
      </c>
      <c r="E1013" t="s">
        <v>162</v>
      </c>
      <c r="F1013" t="b">
        <v>1</v>
      </c>
      <c r="G1013" t="s">
        <v>48</v>
      </c>
      <c r="H1013" t="s">
        <v>163</v>
      </c>
      <c r="I1013" t="s">
        <v>203</v>
      </c>
      <c r="J1013" t="s">
        <v>311</v>
      </c>
      <c r="K1013" t="s">
        <v>312</v>
      </c>
      <c r="L1013" t="s">
        <v>146</v>
      </c>
      <c r="M1013" t="s">
        <v>147</v>
      </c>
      <c r="N1013">
        <v>-14400000</v>
      </c>
      <c r="O1013" t="s">
        <v>148</v>
      </c>
      <c r="P1013" t="b">
        <v>0</v>
      </c>
      <c r="Q1013">
        <v>0.32000065</v>
      </c>
      <c r="R1013">
        <v>2.3809573999999998</v>
      </c>
      <c r="S1013">
        <v>1589486401</v>
      </c>
      <c r="T1013">
        <v>13.76</v>
      </c>
      <c r="U1013">
        <v>14.15</v>
      </c>
      <c r="V1013" t="s">
        <v>2994</v>
      </c>
      <c r="W1013">
        <v>12.75</v>
      </c>
      <c r="X1013">
        <v>31703519</v>
      </c>
      <c r="Y1013">
        <v>13.44</v>
      </c>
      <c r="Z1013">
        <v>14.05</v>
      </c>
      <c r="AA1013">
        <v>14.04</v>
      </c>
      <c r="AB1013">
        <v>29</v>
      </c>
      <c r="AC1013">
        <v>22</v>
      </c>
      <c r="AD1013" t="s">
        <v>164</v>
      </c>
      <c r="AE1013" t="s">
        <v>48</v>
      </c>
      <c r="AF1013">
        <v>13.15</v>
      </c>
      <c r="AG1013">
        <v>44019330</v>
      </c>
      <c r="AH1013">
        <v>36417887</v>
      </c>
      <c r="AI1013">
        <v>4.76</v>
      </c>
      <c r="AJ1013">
        <v>0.52888893999999997</v>
      </c>
      <c r="AK1013" t="s">
        <v>3720</v>
      </c>
      <c r="AL1013">
        <v>-40.29</v>
      </c>
      <c r="AM1013">
        <v>-0.74542092999999998</v>
      </c>
      <c r="AN1013">
        <v>9</v>
      </c>
      <c r="AO1013">
        <v>54.05</v>
      </c>
      <c r="AP1013">
        <v>1586908800</v>
      </c>
      <c r="AQ1013">
        <v>1588709710</v>
      </c>
      <c r="AR1013">
        <v>1596034740</v>
      </c>
      <c r="AS1013">
        <v>1596470400</v>
      </c>
      <c r="AT1013">
        <v>3.15</v>
      </c>
      <c r="AV1013">
        <v>0.23437500999999999</v>
      </c>
      <c r="AW1013" t="s">
        <v>6313</v>
      </c>
      <c r="AX1013">
        <v>-4.548</v>
      </c>
      <c r="AY1013">
        <v>916777024</v>
      </c>
      <c r="AZ1013">
        <v>23.925000000000001</v>
      </c>
      <c r="BA1013">
        <v>13.855143</v>
      </c>
      <c r="BB1013">
        <v>-9.5142365000000007E-2</v>
      </c>
      <c r="BC1013">
        <v>-6.8669350000000002E-3</v>
      </c>
      <c r="BD1013">
        <v>30.767609</v>
      </c>
      <c r="BE1013">
        <v>-17.007608000000001</v>
      </c>
      <c r="BF1013">
        <v>-0.55277639999999995</v>
      </c>
      <c r="BG1013">
        <v>12614851584</v>
      </c>
      <c r="BH1013">
        <v>0.57513064000000003</v>
      </c>
      <c r="BI1013">
        <v>15</v>
      </c>
      <c r="BJ1013">
        <v>0</v>
      </c>
      <c r="BK1013" t="b">
        <v>0</v>
      </c>
      <c r="BL1013">
        <v>2</v>
      </c>
      <c r="BM1013">
        <v>378657000000</v>
      </c>
      <c r="BN1013" t="s">
        <v>51</v>
      </c>
    </row>
    <row r="1014" spans="1:66" x14ac:dyDescent="0.2">
      <c r="A1014" t="s">
        <v>3589</v>
      </c>
      <c r="C1014" t="s">
        <v>142</v>
      </c>
      <c r="D1014" t="s">
        <v>143</v>
      </c>
      <c r="E1014" t="s">
        <v>162</v>
      </c>
      <c r="F1014" t="b">
        <v>1</v>
      </c>
      <c r="G1014" t="s">
        <v>48</v>
      </c>
      <c r="H1014" t="s">
        <v>163</v>
      </c>
      <c r="I1014" t="s">
        <v>4811</v>
      </c>
      <c r="J1014" t="s">
        <v>4811</v>
      </c>
      <c r="K1014" t="s">
        <v>4812</v>
      </c>
      <c r="L1014" t="s">
        <v>146</v>
      </c>
      <c r="M1014" t="s">
        <v>147</v>
      </c>
      <c r="N1014">
        <v>-14400000</v>
      </c>
      <c r="O1014" t="s">
        <v>148</v>
      </c>
      <c r="P1014" t="b">
        <v>0</v>
      </c>
      <c r="Q1014">
        <v>1.1800002999999999</v>
      </c>
      <c r="R1014">
        <v>2.4052186</v>
      </c>
      <c r="S1014">
        <v>1589486401</v>
      </c>
      <c r="T1014">
        <v>50.24</v>
      </c>
      <c r="U1014">
        <v>50.405000000000001</v>
      </c>
      <c r="V1014" t="s">
        <v>4813</v>
      </c>
      <c r="W1014">
        <v>46.63</v>
      </c>
      <c r="X1014">
        <v>3016624</v>
      </c>
      <c r="Y1014">
        <v>49.06</v>
      </c>
      <c r="Z1014">
        <v>0</v>
      </c>
      <c r="AA1014">
        <v>74.81</v>
      </c>
      <c r="AB1014">
        <v>18</v>
      </c>
      <c r="AC1014">
        <v>9</v>
      </c>
      <c r="AD1014" t="s">
        <v>164</v>
      </c>
      <c r="AE1014" t="s">
        <v>48</v>
      </c>
      <c r="AF1014">
        <v>48.39</v>
      </c>
      <c r="AG1014">
        <v>2908204</v>
      </c>
      <c r="AH1014">
        <v>2227925</v>
      </c>
      <c r="AI1014">
        <v>3.8700027000000001</v>
      </c>
      <c r="AJ1014">
        <v>8.3459190000000003E-2</v>
      </c>
      <c r="AK1014" t="s">
        <v>4814</v>
      </c>
      <c r="AL1014">
        <v>-34.81</v>
      </c>
      <c r="AM1014">
        <v>-0.40928863999999998</v>
      </c>
      <c r="AN1014">
        <v>46.37</v>
      </c>
      <c r="AO1014">
        <v>85.05</v>
      </c>
      <c r="AP1014">
        <v>1586304000</v>
      </c>
      <c r="AQ1014">
        <v>1588069502</v>
      </c>
      <c r="AR1014">
        <v>1594830600</v>
      </c>
      <c r="AS1014">
        <v>1595262600</v>
      </c>
      <c r="AT1014">
        <v>2.6</v>
      </c>
      <c r="AU1014">
        <v>8.2495899999999995</v>
      </c>
      <c r="AV1014">
        <v>5.2996326000000003E-2</v>
      </c>
      <c r="AW1014" t="s">
        <v>6313</v>
      </c>
      <c r="AX1014">
        <v>6.09</v>
      </c>
      <c r="AY1014">
        <v>214283008</v>
      </c>
      <c r="AZ1014">
        <v>11.422000000000001</v>
      </c>
      <c r="BA1014">
        <v>53.793143999999998</v>
      </c>
      <c r="BB1014">
        <v>-3.5531424999999999</v>
      </c>
      <c r="BC1014">
        <v>-6.6051960000000007E-2</v>
      </c>
      <c r="BD1014">
        <v>69.832245</v>
      </c>
      <c r="BE1014">
        <v>-19.592243</v>
      </c>
      <c r="BF1014">
        <v>-0.28056156999999998</v>
      </c>
      <c r="BG1014">
        <v>10765578240</v>
      </c>
      <c r="BH1014">
        <v>4.3985295000000004</v>
      </c>
      <c r="BI1014">
        <v>15</v>
      </c>
      <c r="BJ1014">
        <v>0</v>
      </c>
      <c r="BK1014" t="b">
        <v>0</v>
      </c>
      <c r="BL1014">
        <v>2</v>
      </c>
      <c r="BM1014">
        <v>322151400000</v>
      </c>
      <c r="BN1014" t="s">
        <v>3589</v>
      </c>
    </row>
    <row r="1015" spans="1:66" x14ac:dyDescent="0.2">
      <c r="A1015" t="s">
        <v>3590</v>
      </c>
      <c r="C1015" t="s">
        <v>142</v>
      </c>
      <c r="D1015" t="s">
        <v>143</v>
      </c>
      <c r="E1015" t="s">
        <v>162</v>
      </c>
      <c r="F1015" t="b">
        <v>1</v>
      </c>
      <c r="G1015" t="s">
        <v>48</v>
      </c>
      <c r="H1015" t="s">
        <v>163</v>
      </c>
      <c r="I1015" t="s">
        <v>4815</v>
      </c>
      <c r="J1015" t="s">
        <v>4815</v>
      </c>
      <c r="K1015" t="s">
        <v>4816</v>
      </c>
      <c r="L1015" t="s">
        <v>146</v>
      </c>
      <c r="M1015" t="s">
        <v>147</v>
      </c>
      <c r="N1015">
        <v>-14400000</v>
      </c>
      <c r="O1015" t="s">
        <v>148</v>
      </c>
      <c r="P1015" t="b">
        <v>0</v>
      </c>
      <c r="Q1015">
        <v>0.22999954</v>
      </c>
      <c r="R1015">
        <v>0.75459169999999998</v>
      </c>
      <c r="S1015">
        <v>1589486401</v>
      </c>
      <c r="T1015">
        <v>30.71</v>
      </c>
      <c r="U1015">
        <v>31.4</v>
      </c>
      <c r="V1015" t="s">
        <v>4817</v>
      </c>
      <c r="W1015">
        <v>28.81</v>
      </c>
      <c r="X1015">
        <v>5086521</v>
      </c>
      <c r="Y1015">
        <v>30.48</v>
      </c>
      <c r="Z1015">
        <v>30.94</v>
      </c>
      <c r="AA1015">
        <v>33.82</v>
      </c>
      <c r="AB1015">
        <v>29</v>
      </c>
      <c r="AC1015">
        <v>8</v>
      </c>
      <c r="AD1015" t="s">
        <v>164</v>
      </c>
      <c r="AE1015" t="s">
        <v>48</v>
      </c>
      <c r="AF1015">
        <v>29.93</v>
      </c>
      <c r="AG1015">
        <v>7658691</v>
      </c>
      <c r="AH1015">
        <v>5455062</v>
      </c>
      <c r="AI1015">
        <v>18.55</v>
      </c>
      <c r="AJ1015">
        <v>1.5254934</v>
      </c>
      <c r="AK1015" t="s">
        <v>4818</v>
      </c>
      <c r="AL1015">
        <v>-47.770004</v>
      </c>
      <c r="AM1015">
        <v>-0.60869013999999999</v>
      </c>
      <c r="AN1015">
        <v>12.16</v>
      </c>
      <c r="AO1015">
        <v>78.48</v>
      </c>
      <c r="AP1015">
        <v>1589414400</v>
      </c>
      <c r="AQ1015">
        <v>1588104906</v>
      </c>
      <c r="AR1015">
        <v>1595948340</v>
      </c>
      <c r="AS1015">
        <v>1596470400</v>
      </c>
      <c r="AT1015">
        <v>3.6749999999999998</v>
      </c>
      <c r="AU1015">
        <v>15.994792</v>
      </c>
      <c r="AV1015">
        <v>0.12057087</v>
      </c>
      <c r="AW1015" t="s">
        <v>6313</v>
      </c>
      <c r="AX1015">
        <v>1.92</v>
      </c>
      <c r="AY1015">
        <v>413907008</v>
      </c>
      <c r="AZ1015">
        <v>13.435</v>
      </c>
      <c r="BA1015">
        <v>27.332571000000002</v>
      </c>
      <c r="BB1015">
        <v>3.3774280000000001</v>
      </c>
      <c r="BC1015">
        <v>0.12356789</v>
      </c>
      <c r="BD1015">
        <v>57.176884000000001</v>
      </c>
      <c r="BE1015">
        <v>-26.466885000000001</v>
      </c>
      <c r="BF1015">
        <v>-0.46289486000000002</v>
      </c>
      <c r="BG1015">
        <v>12711084032</v>
      </c>
      <c r="BH1015">
        <v>2.2858204999999998</v>
      </c>
      <c r="BI1015">
        <v>15</v>
      </c>
      <c r="BJ1015">
        <v>0</v>
      </c>
      <c r="BK1015" t="b">
        <v>0</v>
      </c>
      <c r="BL1015">
        <v>2</v>
      </c>
      <c r="BM1015">
        <v>339255000000</v>
      </c>
      <c r="BN1015" t="s">
        <v>3590</v>
      </c>
    </row>
    <row r="1016" spans="1:66" x14ac:dyDescent="0.2">
      <c r="A1016" t="s">
        <v>3591</v>
      </c>
      <c r="C1016" t="s">
        <v>142</v>
      </c>
      <c r="D1016" t="s">
        <v>143</v>
      </c>
      <c r="E1016" t="s">
        <v>162</v>
      </c>
      <c r="F1016" t="b">
        <v>1</v>
      </c>
      <c r="G1016" t="s">
        <v>48</v>
      </c>
      <c r="H1016" t="s">
        <v>163</v>
      </c>
      <c r="I1016" t="s">
        <v>4819</v>
      </c>
      <c r="J1016" t="s">
        <v>4819</v>
      </c>
      <c r="K1016" t="s">
        <v>4820</v>
      </c>
      <c r="L1016" t="s">
        <v>146</v>
      </c>
      <c r="M1016" t="s">
        <v>147</v>
      </c>
      <c r="N1016">
        <v>-14400000</v>
      </c>
      <c r="O1016" t="s">
        <v>148</v>
      </c>
      <c r="P1016" t="b">
        <v>0</v>
      </c>
      <c r="Q1016">
        <v>1.2599982999999999</v>
      </c>
      <c r="R1016">
        <v>2.4394931999999998</v>
      </c>
      <c r="S1016">
        <v>1589486401</v>
      </c>
      <c r="T1016">
        <v>52.91</v>
      </c>
      <c r="U1016">
        <v>53.024999999999999</v>
      </c>
      <c r="V1016" t="s">
        <v>4821</v>
      </c>
      <c r="W1016">
        <v>50.86</v>
      </c>
      <c r="X1016">
        <v>12491177</v>
      </c>
      <c r="Y1016">
        <v>51.65</v>
      </c>
      <c r="Z1016">
        <v>52.51</v>
      </c>
      <c r="AA1016">
        <v>53.03</v>
      </c>
      <c r="AB1016">
        <v>12</v>
      </c>
      <c r="AC1016">
        <v>12</v>
      </c>
      <c r="AD1016" t="s">
        <v>164</v>
      </c>
      <c r="AE1016" t="s">
        <v>48</v>
      </c>
      <c r="AF1016">
        <v>51.14</v>
      </c>
      <c r="AG1016">
        <v>15446056</v>
      </c>
      <c r="AH1016">
        <v>8801662</v>
      </c>
      <c r="AI1016">
        <v>13.200001</v>
      </c>
      <c r="AJ1016">
        <v>0.33240999999999998</v>
      </c>
      <c r="AK1016" t="s">
        <v>4822</v>
      </c>
      <c r="AL1016">
        <v>-7.59</v>
      </c>
      <c r="AM1016">
        <v>-0.12545455</v>
      </c>
      <c r="AN1016">
        <v>39.71</v>
      </c>
      <c r="AO1016">
        <v>60.5</v>
      </c>
      <c r="AP1016">
        <v>1587600000</v>
      </c>
      <c r="AQ1016">
        <v>1584043325</v>
      </c>
      <c r="AR1016">
        <v>1592405940</v>
      </c>
      <c r="AS1016">
        <v>1592841600</v>
      </c>
      <c r="AT1016">
        <v>0.96</v>
      </c>
      <c r="AU1016">
        <v>16.638365</v>
      </c>
      <c r="AV1016">
        <v>1.8586640000000001E-2</v>
      </c>
      <c r="AW1016" t="s">
        <v>6313</v>
      </c>
      <c r="AX1016">
        <v>3.18</v>
      </c>
      <c r="AY1016">
        <v>3153580032</v>
      </c>
      <c r="AZ1016">
        <v>4.5030000000000001</v>
      </c>
      <c r="BA1016">
        <v>52.079715999999998</v>
      </c>
      <c r="BB1016">
        <v>0.83028409999999997</v>
      </c>
      <c r="BC1016">
        <v>1.5942562E-2</v>
      </c>
      <c r="BD1016">
        <v>52.934350000000002</v>
      </c>
      <c r="BE1016">
        <v>-2.4349213000000001E-2</v>
      </c>
      <c r="BF1016">
        <v>-4.5998890000000002E-4</v>
      </c>
      <c r="BG1016">
        <v>166855917568</v>
      </c>
      <c r="BH1016">
        <v>11.749945</v>
      </c>
      <c r="BI1016">
        <v>15</v>
      </c>
      <c r="BJ1016">
        <v>0</v>
      </c>
      <c r="BK1016" t="b">
        <v>0</v>
      </c>
      <c r="BL1016">
        <v>2</v>
      </c>
      <c r="BM1016">
        <v>511021800000</v>
      </c>
      <c r="BN1016" t="s">
        <v>3591</v>
      </c>
    </row>
    <row r="1017" spans="1:66" x14ac:dyDescent="0.2">
      <c r="A1017" t="s">
        <v>3592</v>
      </c>
      <c r="C1017" t="s">
        <v>142</v>
      </c>
      <c r="D1017" t="s">
        <v>143</v>
      </c>
      <c r="E1017" t="s">
        <v>162</v>
      </c>
      <c r="F1017" t="b">
        <v>1</v>
      </c>
      <c r="G1017" t="s">
        <v>48</v>
      </c>
      <c r="H1017" t="s">
        <v>145</v>
      </c>
      <c r="I1017" t="s">
        <v>4823</v>
      </c>
      <c r="J1017" t="s">
        <v>4824</v>
      </c>
      <c r="K1017" t="s">
        <v>4825</v>
      </c>
      <c r="L1017" t="s">
        <v>146</v>
      </c>
      <c r="M1017" t="s">
        <v>147</v>
      </c>
      <c r="N1017">
        <v>-14400000</v>
      </c>
      <c r="O1017" t="s">
        <v>148</v>
      </c>
      <c r="P1017" t="b">
        <v>0</v>
      </c>
      <c r="Q1017">
        <v>0.6100006</v>
      </c>
      <c r="R1017">
        <v>0.92424333000000003</v>
      </c>
      <c r="S1017">
        <v>1589486402</v>
      </c>
      <c r="T1017">
        <v>66.61</v>
      </c>
      <c r="U1017">
        <v>66.77</v>
      </c>
      <c r="V1017" t="s">
        <v>4826</v>
      </c>
      <c r="W1017">
        <v>64.25</v>
      </c>
      <c r="X1017">
        <v>2183395</v>
      </c>
      <c r="Y1017">
        <v>66</v>
      </c>
      <c r="Z1017">
        <v>0</v>
      </c>
      <c r="AA1017">
        <v>68.069999999999993</v>
      </c>
      <c r="AB1017">
        <v>9</v>
      </c>
      <c r="AC1017">
        <v>13</v>
      </c>
      <c r="AD1017" t="s">
        <v>149</v>
      </c>
      <c r="AE1017" t="s">
        <v>48</v>
      </c>
      <c r="AF1017">
        <v>64.849999999999994</v>
      </c>
      <c r="AG1017">
        <v>2492383</v>
      </c>
      <c r="AH1017">
        <v>2008425</v>
      </c>
      <c r="AI1017">
        <v>17.5</v>
      </c>
      <c r="AJ1017">
        <v>0.35634290000000002</v>
      </c>
      <c r="AK1017" t="s">
        <v>4827</v>
      </c>
      <c r="AL1017">
        <v>-16.800003</v>
      </c>
      <c r="AM1017">
        <v>-0.20141471999999999</v>
      </c>
      <c r="AN1017">
        <v>49.11</v>
      </c>
      <c r="AO1017">
        <v>83.41</v>
      </c>
      <c r="AP1017">
        <v>1591056000</v>
      </c>
      <c r="AQ1017">
        <v>1587472201</v>
      </c>
      <c r="AR1017">
        <v>1595349000</v>
      </c>
      <c r="AS1017">
        <v>1595867400</v>
      </c>
      <c r="AT1017">
        <v>1.28</v>
      </c>
      <c r="AU1017">
        <v>10.937602</v>
      </c>
      <c r="AV1017">
        <v>1.9393939999999998E-2</v>
      </c>
      <c r="AW1017" t="s">
        <v>6313</v>
      </c>
      <c r="AX1017">
        <v>6.09</v>
      </c>
      <c r="AY1017">
        <v>345727008</v>
      </c>
      <c r="AZ1017">
        <v>27.878</v>
      </c>
      <c r="BA1017">
        <v>66.024860000000004</v>
      </c>
      <c r="BB1017">
        <v>0.58514403999999998</v>
      </c>
      <c r="BC1017">
        <v>8.8624810000000002E-3</v>
      </c>
      <c r="BD1017">
        <v>72.781959999999998</v>
      </c>
      <c r="BE1017">
        <v>-6.1719590000000002</v>
      </c>
      <c r="BF1017">
        <v>-8.4800669999999995E-2</v>
      </c>
      <c r="BG1017">
        <v>23028875264</v>
      </c>
      <c r="BH1017">
        <v>2.3893392000000002</v>
      </c>
      <c r="BI1017">
        <v>15</v>
      </c>
      <c r="BJ1017">
        <v>0</v>
      </c>
      <c r="BK1017" t="b">
        <v>0</v>
      </c>
      <c r="BL1017">
        <v>2</v>
      </c>
      <c r="BM1017">
        <v>322151400000</v>
      </c>
      <c r="BN1017" t="s">
        <v>3592</v>
      </c>
    </row>
    <row r="1018" spans="1:66" x14ac:dyDescent="0.2">
      <c r="A1018" t="s">
        <v>3593</v>
      </c>
      <c r="C1018" t="s">
        <v>142</v>
      </c>
      <c r="D1018" t="s">
        <v>143</v>
      </c>
      <c r="E1018" t="s">
        <v>162</v>
      </c>
      <c r="F1018" t="b">
        <v>1</v>
      </c>
      <c r="G1018" t="s">
        <v>48</v>
      </c>
      <c r="H1018" t="s">
        <v>163</v>
      </c>
      <c r="I1018" t="s">
        <v>4828</v>
      </c>
      <c r="J1018" t="s">
        <v>4829</v>
      </c>
      <c r="K1018" t="s">
        <v>4830</v>
      </c>
      <c r="L1018" t="s">
        <v>146</v>
      </c>
      <c r="M1018" t="s">
        <v>147</v>
      </c>
      <c r="N1018">
        <v>-14400000</v>
      </c>
      <c r="O1018" t="s">
        <v>148</v>
      </c>
      <c r="P1018" t="b">
        <v>0</v>
      </c>
      <c r="Q1018">
        <v>3.5399932999999999</v>
      </c>
      <c r="R1018">
        <v>3.9420860000000002</v>
      </c>
      <c r="S1018">
        <v>1589486401</v>
      </c>
      <c r="T1018">
        <v>93.34</v>
      </c>
      <c r="U1018">
        <v>93.46</v>
      </c>
      <c r="V1018" t="s">
        <v>4831</v>
      </c>
      <c r="W1018">
        <v>86.924999999999997</v>
      </c>
      <c r="X1018">
        <v>612653</v>
      </c>
      <c r="Y1018">
        <v>89.8</v>
      </c>
      <c r="Z1018">
        <v>92.73</v>
      </c>
      <c r="AA1018">
        <v>98.25</v>
      </c>
      <c r="AB1018">
        <v>10</v>
      </c>
      <c r="AC1018">
        <v>8</v>
      </c>
      <c r="AD1018" t="s">
        <v>164</v>
      </c>
      <c r="AE1018" t="s">
        <v>48</v>
      </c>
      <c r="AF1018">
        <v>89.28</v>
      </c>
      <c r="AG1018">
        <v>1021054</v>
      </c>
      <c r="AH1018">
        <v>658875</v>
      </c>
      <c r="AI1018">
        <v>22.289992999999999</v>
      </c>
      <c r="AJ1018">
        <v>0.31372260000000002</v>
      </c>
      <c r="AK1018" t="s">
        <v>4832</v>
      </c>
      <c r="AL1018">
        <v>-21.440002</v>
      </c>
      <c r="AM1018">
        <v>-0.18679214999999999</v>
      </c>
      <c r="AN1018">
        <v>71.05</v>
      </c>
      <c r="AO1018">
        <v>114.78</v>
      </c>
      <c r="AP1018">
        <v>1594771200</v>
      </c>
      <c r="AQ1018">
        <v>1588021200</v>
      </c>
      <c r="AR1018">
        <v>1595429940</v>
      </c>
      <c r="AS1018">
        <v>1595865600</v>
      </c>
      <c r="AT1018">
        <v>3.16</v>
      </c>
      <c r="AU1018">
        <v>13.606413</v>
      </c>
      <c r="AV1018">
        <v>3.5189310000000001E-2</v>
      </c>
      <c r="AW1018" t="s">
        <v>6313</v>
      </c>
      <c r="AX1018">
        <v>6.86</v>
      </c>
      <c r="AY1018">
        <v>94842800</v>
      </c>
      <c r="AZ1018">
        <v>33.530999999999999</v>
      </c>
      <c r="BA1018">
        <v>89.913709999999995</v>
      </c>
      <c r="BB1018">
        <v>3.4262847999999999</v>
      </c>
      <c r="BC1018">
        <v>3.8106367000000002E-2</v>
      </c>
      <c r="BD1018">
        <v>100.37470999999999</v>
      </c>
      <c r="BE1018">
        <v>-7.0347137000000002</v>
      </c>
      <c r="BF1018">
        <v>-7.0084530000000006E-2</v>
      </c>
      <c r="BG1018">
        <v>8852626432</v>
      </c>
      <c r="BH1018">
        <v>2.7836927999999999</v>
      </c>
      <c r="BI1018">
        <v>15</v>
      </c>
      <c r="BJ1018">
        <v>0</v>
      </c>
      <c r="BK1018" t="b">
        <v>0</v>
      </c>
      <c r="BL1018">
        <v>2</v>
      </c>
      <c r="BM1018">
        <v>949069800000</v>
      </c>
      <c r="BN1018" t="s">
        <v>3593</v>
      </c>
    </row>
    <row r="1019" spans="1:66" x14ac:dyDescent="0.2">
      <c r="A1019" t="s">
        <v>3594</v>
      </c>
      <c r="C1019" t="s">
        <v>142</v>
      </c>
      <c r="D1019" t="s">
        <v>143</v>
      </c>
      <c r="E1019" t="s">
        <v>162</v>
      </c>
      <c r="F1019" t="b">
        <v>1</v>
      </c>
      <c r="G1019" t="s">
        <v>48</v>
      </c>
      <c r="H1019" t="s">
        <v>163</v>
      </c>
      <c r="I1019" t="s">
        <v>4833</v>
      </c>
      <c r="J1019" t="s">
        <v>4833</v>
      </c>
      <c r="K1019" t="s">
        <v>4834</v>
      </c>
      <c r="L1019" t="s">
        <v>146</v>
      </c>
      <c r="M1019" t="s">
        <v>147</v>
      </c>
      <c r="N1019">
        <v>-14400000</v>
      </c>
      <c r="O1019" t="s">
        <v>148</v>
      </c>
      <c r="P1019" t="b">
        <v>0</v>
      </c>
      <c r="Q1019">
        <v>4.2800140000000004</v>
      </c>
      <c r="R1019">
        <v>2.9157394999999999</v>
      </c>
      <c r="S1019">
        <v>1589486401</v>
      </c>
      <c r="T1019">
        <v>151.07</v>
      </c>
      <c r="U1019">
        <v>151.1</v>
      </c>
      <c r="V1019" t="s">
        <v>6285</v>
      </c>
      <c r="W1019">
        <v>140.01</v>
      </c>
      <c r="X1019">
        <v>1449391</v>
      </c>
      <c r="Y1019">
        <v>146.79</v>
      </c>
      <c r="Z1019">
        <v>149.80000000000001</v>
      </c>
      <c r="AA1019">
        <v>149.71</v>
      </c>
      <c r="AB1019">
        <v>8</v>
      </c>
      <c r="AC1019">
        <v>9</v>
      </c>
      <c r="AD1019" t="s">
        <v>164</v>
      </c>
      <c r="AE1019" t="s">
        <v>48</v>
      </c>
      <c r="AF1019">
        <v>143.28</v>
      </c>
      <c r="AG1019">
        <v>1757664</v>
      </c>
      <c r="AH1019">
        <v>1472800</v>
      </c>
      <c r="AI1019">
        <v>58.070006999999997</v>
      </c>
      <c r="AJ1019">
        <v>0.62440865999999995</v>
      </c>
      <c r="AK1019" t="s">
        <v>4835</v>
      </c>
      <c r="AL1019">
        <v>-64.869995000000003</v>
      </c>
      <c r="AM1019">
        <v>-0.30040749999999999</v>
      </c>
      <c r="AN1019">
        <v>93</v>
      </c>
      <c r="AO1019">
        <v>215.94</v>
      </c>
      <c r="AP1019">
        <v>1591315200</v>
      </c>
      <c r="AQ1019">
        <v>1596731400</v>
      </c>
      <c r="AR1019">
        <v>1596731400</v>
      </c>
      <c r="AS1019">
        <v>1596731400</v>
      </c>
      <c r="AT1019">
        <v>3.52</v>
      </c>
      <c r="AU1019">
        <v>14.802077000000001</v>
      </c>
      <c r="AV1019">
        <v>2.3979835000000001E-2</v>
      </c>
      <c r="AW1019" t="s">
        <v>6313</v>
      </c>
      <c r="AX1019">
        <v>10.206</v>
      </c>
      <c r="AY1019">
        <v>128217000</v>
      </c>
      <c r="AZ1019">
        <v>49.103999999999999</v>
      </c>
      <c r="BA1019">
        <v>139.98400000000001</v>
      </c>
      <c r="BB1019">
        <v>11.086014</v>
      </c>
      <c r="BC1019">
        <v>7.9194866000000003E-2</v>
      </c>
      <c r="BD1019">
        <v>178.39832999999999</v>
      </c>
      <c r="BE1019">
        <v>-27.328323000000001</v>
      </c>
      <c r="BF1019">
        <v>-0.15318709999999999</v>
      </c>
      <c r="BG1019">
        <v>19369742336</v>
      </c>
      <c r="BH1019">
        <v>3.0765316</v>
      </c>
      <c r="BI1019">
        <v>15</v>
      </c>
      <c r="BJ1019">
        <v>0</v>
      </c>
      <c r="BK1019" t="b">
        <v>0</v>
      </c>
      <c r="BL1019">
        <v>2</v>
      </c>
      <c r="BM1019">
        <v>322151400000</v>
      </c>
      <c r="BN1019" t="s">
        <v>3594</v>
      </c>
    </row>
    <row r="1020" spans="1:66" x14ac:dyDescent="0.2">
      <c r="A1020" t="s">
        <v>3595</v>
      </c>
      <c r="C1020" t="s">
        <v>142</v>
      </c>
      <c r="D1020" t="s">
        <v>143</v>
      </c>
      <c r="E1020" t="s">
        <v>162</v>
      </c>
      <c r="F1020" t="b">
        <v>1</v>
      </c>
      <c r="G1020" t="s">
        <v>48</v>
      </c>
      <c r="H1020" t="s">
        <v>145</v>
      </c>
      <c r="I1020" t="s">
        <v>4836</v>
      </c>
      <c r="J1020" t="s">
        <v>4836</v>
      </c>
      <c r="K1020" t="s">
        <v>4837</v>
      </c>
      <c r="L1020" t="s">
        <v>146</v>
      </c>
      <c r="M1020" t="s">
        <v>147</v>
      </c>
      <c r="N1020">
        <v>-14400000</v>
      </c>
      <c r="O1020" t="s">
        <v>148</v>
      </c>
      <c r="P1020" t="b">
        <v>0</v>
      </c>
      <c r="Q1020">
        <v>1.8400002</v>
      </c>
      <c r="R1020">
        <v>3.0021211999999999</v>
      </c>
      <c r="S1020">
        <v>1589486402</v>
      </c>
      <c r="T1020">
        <v>63.13</v>
      </c>
      <c r="U1020">
        <v>63.14</v>
      </c>
      <c r="V1020" t="s">
        <v>4838</v>
      </c>
      <c r="W1020">
        <v>60.15</v>
      </c>
      <c r="X1020">
        <v>2698672</v>
      </c>
      <c r="Y1020">
        <v>61.29</v>
      </c>
      <c r="Z1020">
        <v>0</v>
      </c>
      <c r="AA1020">
        <v>64.599999999999994</v>
      </c>
      <c r="AB1020">
        <v>9</v>
      </c>
      <c r="AC1020">
        <v>9</v>
      </c>
      <c r="AD1020" t="s">
        <v>149</v>
      </c>
      <c r="AE1020" t="s">
        <v>48</v>
      </c>
      <c r="AF1020">
        <v>63.94</v>
      </c>
      <c r="AG1020">
        <v>3254601</v>
      </c>
      <c r="AH1020">
        <v>2267075</v>
      </c>
      <c r="AI1020">
        <v>15.260002</v>
      </c>
      <c r="AJ1020">
        <v>0.31878010000000001</v>
      </c>
      <c r="AK1020" t="s">
        <v>4839</v>
      </c>
      <c r="AL1020">
        <v>-27.41</v>
      </c>
      <c r="AM1020">
        <v>-0.30273909999999998</v>
      </c>
      <c r="AN1020">
        <v>47.87</v>
      </c>
      <c r="AO1020">
        <v>90.54</v>
      </c>
      <c r="AP1020">
        <v>1590624000</v>
      </c>
      <c r="AQ1020">
        <v>1585138500</v>
      </c>
      <c r="AR1020">
        <v>1593016200</v>
      </c>
      <c r="AS1020">
        <v>1593448200</v>
      </c>
      <c r="AT1020">
        <v>2.48</v>
      </c>
      <c r="AU1020">
        <v>20.563518999999999</v>
      </c>
      <c r="AV1020">
        <v>4.0463369999999999E-2</v>
      </c>
      <c r="AW1020" t="s">
        <v>6313</v>
      </c>
      <c r="AX1020">
        <v>3.07</v>
      </c>
      <c r="AY1020">
        <v>358715008</v>
      </c>
      <c r="AZ1020">
        <v>7.694</v>
      </c>
      <c r="BA1020">
        <v>65.415710000000004</v>
      </c>
      <c r="BB1020">
        <v>-2.2857094</v>
      </c>
      <c r="BC1020">
        <v>-3.494129E-2</v>
      </c>
      <c r="BD1020">
        <v>78.223839999999996</v>
      </c>
      <c r="BE1020">
        <v>-15.093838</v>
      </c>
      <c r="BF1020">
        <v>-0.19295699999999999</v>
      </c>
      <c r="BG1020">
        <v>22645678080</v>
      </c>
      <c r="BH1020">
        <v>8.205095</v>
      </c>
      <c r="BI1020">
        <v>15</v>
      </c>
      <c r="BJ1020">
        <v>0</v>
      </c>
      <c r="BK1020" t="b">
        <v>0</v>
      </c>
      <c r="BL1020">
        <v>2</v>
      </c>
      <c r="BM1020">
        <v>430752600000</v>
      </c>
      <c r="BN1020" t="s">
        <v>3595</v>
      </c>
    </row>
    <row r="1021" spans="1:66" x14ac:dyDescent="0.2">
      <c r="A1021" t="s">
        <v>3596</v>
      </c>
      <c r="C1021" t="s">
        <v>142</v>
      </c>
      <c r="D1021" t="s">
        <v>143</v>
      </c>
      <c r="E1021" t="s">
        <v>162</v>
      </c>
      <c r="F1021" t="b">
        <v>1</v>
      </c>
      <c r="G1021" t="s">
        <v>48</v>
      </c>
      <c r="H1021" t="s">
        <v>145</v>
      </c>
      <c r="I1021" t="s">
        <v>4840</v>
      </c>
      <c r="J1021" t="s">
        <v>4840</v>
      </c>
      <c r="K1021" t="s">
        <v>4841</v>
      </c>
      <c r="L1021" t="s">
        <v>146</v>
      </c>
      <c r="M1021" t="s">
        <v>147</v>
      </c>
      <c r="N1021">
        <v>-14400000</v>
      </c>
      <c r="O1021" t="s">
        <v>148</v>
      </c>
      <c r="P1021" t="b">
        <v>0</v>
      </c>
      <c r="Q1021">
        <v>0.68000793000000004</v>
      </c>
      <c r="R1021">
        <v>0.47311484999999998</v>
      </c>
      <c r="S1021">
        <v>1589486402</v>
      </c>
      <c r="T1021">
        <v>144.41</v>
      </c>
      <c r="U1021">
        <v>144.69999999999999</v>
      </c>
      <c r="V1021" t="s">
        <v>4842</v>
      </c>
      <c r="W1021">
        <v>141.43</v>
      </c>
      <c r="X1021">
        <v>8417327</v>
      </c>
      <c r="Y1021">
        <v>143.72999999999999</v>
      </c>
      <c r="Z1021">
        <v>143.26</v>
      </c>
      <c r="AA1021">
        <v>145.01</v>
      </c>
      <c r="AB1021">
        <v>8</v>
      </c>
      <c r="AC1021">
        <v>10</v>
      </c>
      <c r="AD1021" t="s">
        <v>149</v>
      </c>
      <c r="AE1021" t="s">
        <v>48</v>
      </c>
      <c r="AF1021">
        <v>142.07</v>
      </c>
      <c r="AG1021">
        <v>11186595</v>
      </c>
      <c r="AH1021">
        <v>14045987</v>
      </c>
      <c r="AI1021">
        <v>62.340004</v>
      </c>
      <c r="AJ1021">
        <v>0.75959549999999998</v>
      </c>
      <c r="AK1021" t="s">
        <v>4843</v>
      </c>
      <c r="AL1021">
        <v>-2.7899932999999999</v>
      </c>
      <c r="AM1021">
        <v>-1.895376E-2</v>
      </c>
      <c r="AN1021">
        <v>82.07</v>
      </c>
      <c r="AO1021">
        <v>147.19999999999999</v>
      </c>
      <c r="AQ1021">
        <v>1588796090</v>
      </c>
      <c r="AR1021">
        <v>1595429940</v>
      </c>
      <c r="AS1021">
        <v>1595865600</v>
      </c>
      <c r="AU1021">
        <v>91.34093</v>
      </c>
      <c r="AW1021" t="s">
        <v>6313</v>
      </c>
      <c r="AX1021">
        <v>1.581</v>
      </c>
      <c r="AY1021">
        <v>1173980032</v>
      </c>
      <c r="AZ1021">
        <v>13.613</v>
      </c>
      <c r="BA1021">
        <v>115.33871499999999</v>
      </c>
      <c r="BB1021">
        <v>29.071290000000001</v>
      </c>
      <c r="BC1021">
        <v>0.25205144000000002</v>
      </c>
      <c r="BD1021">
        <v>110.395905</v>
      </c>
      <c r="BE1021">
        <v>34.014099999999999</v>
      </c>
      <c r="BF1021">
        <v>0.30811015000000003</v>
      </c>
      <c r="BG1021">
        <v>169534455808</v>
      </c>
      <c r="BH1021">
        <v>10.608242000000001</v>
      </c>
      <c r="BI1021">
        <v>15</v>
      </c>
      <c r="BJ1021">
        <v>0</v>
      </c>
      <c r="BK1021" t="b">
        <v>0</v>
      </c>
      <c r="BL1021">
        <v>2</v>
      </c>
      <c r="BM1021">
        <v>1436189400000</v>
      </c>
      <c r="BN1021" t="s">
        <v>3596</v>
      </c>
    </row>
    <row r="1022" spans="1:66" x14ac:dyDescent="0.2">
      <c r="A1022" t="s">
        <v>3597</v>
      </c>
      <c r="C1022" t="s">
        <v>142</v>
      </c>
      <c r="D1022" t="s">
        <v>143</v>
      </c>
      <c r="E1022" t="s">
        <v>162</v>
      </c>
      <c r="F1022" t="b">
        <v>1</v>
      </c>
      <c r="G1022" t="s">
        <v>48</v>
      </c>
      <c r="H1022" t="s">
        <v>163</v>
      </c>
      <c r="I1022" t="s">
        <v>4844</v>
      </c>
      <c r="J1022" t="s">
        <v>4845</v>
      </c>
      <c r="K1022" t="s">
        <v>4846</v>
      </c>
      <c r="L1022" t="s">
        <v>146</v>
      </c>
      <c r="M1022" t="s">
        <v>147</v>
      </c>
      <c r="N1022">
        <v>-14400000</v>
      </c>
      <c r="O1022" t="s">
        <v>148</v>
      </c>
      <c r="P1022" t="b">
        <v>0</v>
      </c>
      <c r="Q1022">
        <v>0.72000120000000001</v>
      </c>
      <c r="R1022">
        <v>2.2025123</v>
      </c>
      <c r="S1022">
        <v>1589486401</v>
      </c>
      <c r="T1022">
        <v>33.409999999999997</v>
      </c>
      <c r="U1022">
        <v>33.409999999999997</v>
      </c>
      <c r="V1022" t="s">
        <v>4847</v>
      </c>
      <c r="W1022">
        <v>31.495000000000001</v>
      </c>
      <c r="X1022">
        <v>1271305</v>
      </c>
      <c r="Y1022">
        <v>32.69</v>
      </c>
      <c r="Z1022">
        <v>33.07</v>
      </c>
      <c r="AA1022">
        <v>0</v>
      </c>
      <c r="AB1022">
        <v>8</v>
      </c>
      <c r="AC1022">
        <v>8</v>
      </c>
      <c r="AD1022" t="s">
        <v>164</v>
      </c>
      <c r="AE1022" t="s">
        <v>48</v>
      </c>
      <c r="AF1022">
        <v>32.01</v>
      </c>
      <c r="AG1022">
        <v>1499648</v>
      </c>
      <c r="AH1022">
        <v>975900</v>
      </c>
      <c r="AI1022">
        <v>11.4</v>
      </c>
      <c r="AJ1022">
        <v>0.51794636000000005</v>
      </c>
      <c r="AK1022" t="s">
        <v>4848</v>
      </c>
      <c r="AL1022">
        <v>-14.02</v>
      </c>
      <c r="AM1022">
        <v>-0.29559350000000001</v>
      </c>
      <c r="AN1022">
        <v>22.01</v>
      </c>
      <c r="AO1022">
        <v>47.43</v>
      </c>
      <c r="AP1022">
        <v>1596758400</v>
      </c>
      <c r="AQ1022">
        <v>1588244100</v>
      </c>
      <c r="AR1022">
        <v>1595349000</v>
      </c>
      <c r="AS1022">
        <v>1595867400</v>
      </c>
      <c r="AT1022">
        <v>0.73</v>
      </c>
      <c r="AU1022">
        <v>15.008984999999999</v>
      </c>
      <c r="AV1022">
        <v>2.2330989999999998E-2</v>
      </c>
      <c r="AW1022" t="s">
        <v>6313</v>
      </c>
      <c r="AX1022">
        <v>2.226</v>
      </c>
      <c r="AY1022">
        <v>165724992</v>
      </c>
      <c r="AZ1022">
        <v>11.42</v>
      </c>
      <c r="BA1022">
        <v>31.913143000000002</v>
      </c>
      <c r="BB1022">
        <v>1.4968566999999999</v>
      </c>
      <c r="BC1022">
        <v>4.6904082999999999E-2</v>
      </c>
      <c r="BD1022">
        <v>39.678190000000001</v>
      </c>
      <c r="BE1022">
        <v>-6.2681884999999999</v>
      </c>
      <c r="BF1022">
        <v>-0.15797567000000001</v>
      </c>
      <c r="BG1022">
        <v>5536871936</v>
      </c>
      <c r="BH1022">
        <v>2.9255689999999999</v>
      </c>
      <c r="BI1022">
        <v>15</v>
      </c>
      <c r="BJ1022">
        <v>0</v>
      </c>
      <c r="BK1022" t="b">
        <v>0</v>
      </c>
      <c r="BL1022">
        <v>2</v>
      </c>
      <c r="BM1022">
        <v>105283800000</v>
      </c>
      <c r="BN1022" t="s">
        <v>3597</v>
      </c>
    </row>
    <row r="1023" spans="1:66" x14ac:dyDescent="0.2">
      <c r="A1023" t="s">
        <v>664</v>
      </c>
      <c r="C1023" t="s">
        <v>142</v>
      </c>
      <c r="D1023" t="s">
        <v>143</v>
      </c>
      <c r="E1023" t="s">
        <v>162</v>
      </c>
      <c r="F1023" t="b">
        <v>1</v>
      </c>
      <c r="G1023" t="s">
        <v>48</v>
      </c>
      <c r="H1023" t="s">
        <v>145</v>
      </c>
      <c r="I1023" t="s">
        <v>926</v>
      </c>
      <c r="J1023" t="s">
        <v>927</v>
      </c>
      <c r="K1023" t="s">
        <v>928</v>
      </c>
      <c r="L1023" t="s">
        <v>146</v>
      </c>
      <c r="M1023" t="s">
        <v>147</v>
      </c>
      <c r="N1023">
        <v>-14400000</v>
      </c>
      <c r="O1023" t="s">
        <v>148</v>
      </c>
      <c r="P1023" t="b">
        <v>0</v>
      </c>
      <c r="Q1023">
        <v>0.40999985</v>
      </c>
      <c r="R1023">
        <v>3.9047603999999998</v>
      </c>
      <c r="S1023">
        <v>1589486402</v>
      </c>
      <c r="T1023">
        <v>10.91</v>
      </c>
      <c r="U1023">
        <v>11.03</v>
      </c>
      <c r="V1023" t="s">
        <v>1093</v>
      </c>
      <c r="W1023">
        <v>10</v>
      </c>
      <c r="X1023">
        <v>3648156</v>
      </c>
      <c r="Y1023">
        <v>10.5</v>
      </c>
      <c r="Z1023">
        <v>0</v>
      </c>
      <c r="AA1023">
        <v>17.52</v>
      </c>
      <c r="AB1023">
        <v>18</v>
      </c>
      <c r="AC1023">
        <v>11</v>
      </c>
      <c r="AD1023" t="s">
        <v>149</v>
      </c>
      <c r="AE1023" t="s">
        <v>48</v>
      </c>
      <c r="AF1023">
        <v>11</v>
      </c>
      <c r="AG1023">
        <v>5307591</v>
      </c>
      <c r="AH1023">
        <v>2777725</v>
      </c>
      <c r="AI1023">
        <v>1.54</v>
      </c>
      <c r="AJ1023">
        <v>0.16435432</v>
      </c>
      <c r="AK1023" t="s">
        <v>929</v>
      </c>
      <c r="AL1023">
        <v>-6.3099995</v>
      </c>
      <c r="AM1023">
        <v>-0.36643437000000001</v>
      </c>
      <c r="AN1023">
        <v>9.3699999999999992</v>
      </c>
      <c r="AO1023">
        <v>17.22</v>
      </c>
      <c r="AP1023">
        <v>1589500800</v>
      </c>
      <c r="AQ1023">
        <v>1571356800</v>
      </c>
      <c r="AR1023">
        <v>1563361140</v>
      </c>
      <c r="AS1023">
        <v>1563796800</v>
      </c>
      <c r="AT1023">
        <v>0.71</v>
      </c>
      <c r="AU1023">
        <v>8.604101</v>
      </c>
      <c r="AV1023">
        <v>6.761905E-2</v>
      </c>
      <c r="AW1023" t="s">
        <v>6313</v>
      </c>
      <c r="AX1023">
        <v>1.268</v>
      </c>
      <c r="AY1023">
        <v>424657984</v>
      </c>
      <c r="AZ1023">
        <v>17.664999999999999</v>
      </c>
      <c r="BA1023">
        <v>11.392571</v>
      </c>
      <c r="BB1023">
        <v>-0.48257159999999999</v>
      </c>
      <c r="BC1023">
        <v>-4.2358443000000003E-2</v>
      </c>
      <c r="BD1023">
        <v>14.648986000000001</v>
      </c>
      <c r="BE1023">
        <v>-3.7389860000000001</v>
      </c>
      <c r="BF1023">
        <v>-0.25523856</v>
      </c>
      <c r="BG1023">
        <v>4633018368</v>
      </c>
      <c r="BH1023">
        <v>0.61760539999999997</v>
      </c>
      <c r="BI1023">
        <v>15</v>
      </c>
      <c r="BJ1023">
        <v>0</v>
      </c>
      <c r="BK1023" t="b">
        <v>0</v>
      </c>
      <c r="BL1023">
        <v>2</v>
      </c>
      <c r="BM1023">
        <v>584199000000</v>
      </c>
      <c r="BN1023" t="s">
        <v>664</v>
      </c>
    </row>
    <row r="1024" spans="1:66" x14ac:dyDescent="0.2">
      <c r="A1024" t="s">
        <v>665</v>
      </c>
      <c r="C1024" t="s">
        <v>142</v>
      </c>
      <c r="D1024" t="s">
        <v>143</v>
      </c>
      <c r="E1024" t="s">
        <v>162</v>
      </c>
      <c r="F1024" t="b">
        <v>1</v>
      </c>
      <c r="G1024" t="s">
        <v>48</v>
      </c>
      <c r="H1024" t="s">
        <v>145</v>
      </c>
      <c r="I1024" t="s">
        <v>930</v>
      </c>
      <c r="J1024" t="s">
        <v>931</v>
      </c>
      <c r="K1024" t="s">
        <v>932</v>
      </c>
      <c r="L1024" t="s">
        <v>146</v>
      </c>
      <c r="M1024" t="s">
        <v>147</v>
      </c>
      <c r="N1024">
        <v>-14400000</v>
      </c>
      <c r="O1024" t="s">
        <v>148</v>
      </c>
      <c r="P1024" t="b">
        <v>0</v>
      </c>
      <c r="Q1024">
        <v>0.11999512</v>
      </c>
      <c r="R1024">
        <v>9.0249029999999994E-2</v>
      </c>
      <c r="S1024">
        <v>1589486402</v>
      </c>
      <c r="T1024">
        <v>133.08000000000001</v>
      </c>
      <c r="U1024">
        <v>133.56</v>
      </c>
      <c r="V1024" t="s">
        <v>3051</v>
      </c>
      <c r="W1024">
        <v>130.15</v>
      </c>
      <c r="X1024">
        <v>5522343</v>
      </c>
      <c r="Y1024">
        <v>132.96</v>
      </c>
      <c r="Z1024">
        <v>0</v>
      </c>
      <c r="AA1024">
        <v>134.29</v>
      </c>
      <c r="AB1024">
        <v>8</v>
      </c>
      <c r="AC1024">
        <v>13</v>
      </c>
      <c r="AD1024" t="s">
        <v>149</v>
      </c>
      <c r="AE1024" t="s">
        <v>48</v>
      </c>
      <c r="AF1024">
        <v>133.18</v>
      </c>
      <c r="AG1024">
        <v>7041419</v>
      </c>
      <c r="AH1024">
        <v>4463125</v>
      </c>
      <c r="AI1024">
        <v>31.660004000000001</v>
      </c>
      <c r="AJ1024">
        <v>0.31216726</v>
      </c>
      <c r="AK1024" t="s">
        <v>933</v>
      </c>
      <c r="AL1024">
        <v>-14.119994999999999</v>
      </c>
      <c r="AM1024">
        <v>-9.5923880000000003E-2</v>
      </c>
      <c r="AN1024">
        <v>101.42</v>
      </c>
      <c r="AO1024">
        <v>147.19999999999999</v>
      </c>
      <c r="AP1024">
        <v>1593475200</v>
      </c>
      <c r="AQ1024">
        <v>1588091400</v>
      </c>
      <c r="AR1024">
        <v>1594116000</v>
      </c>
      <c r="AS1024">
        <v>1594648800</v>
      </c>
      <c r="AT1024">
        <v>3.82</v>
      </c>
      <c r="AU1024">
        <v>25.770721000000002</v>
      </c>
      <c r="AV1024">
        <v>2.8730443000000001E-2</v>
      </c>
      <c r="AW1024" t="s">
        <v>6313</v>
      </c>
      <c r="AX1024">
        <v>5.1639999999999997</v>
      </c>
      <c r="AY1024">
        <v>1394400000</v>
      </c>
      <c r="AZ1024">
        <v>9.6940000000000008</v>
      </c>
      <c r="BA1024">
        <v>130.85915</v>
      </c>
      <c r="BB1024">
        <v>2.2208557</v>
      </c>
      <c r="BC1024">
        <v>1.6971343999999999E-2</v>
      </c>
      <c r="BD1024">
        <v>134.60875999999999</v>
      </c>
      <c r="BE1024">
        <v>-1.5287628</v>
      </c>
      <c r="BF1024">
        <v>-1.1357081999999999E-2</v>
      </c>
      <c r="BG1024">
        <v>185566756864</v>
      </c>
      <c r="BH1024">
        <v>13.728078999999999</v>
      </c>
      <c r="BI1024">
        <v>15</v>
      </c>
      <c r="BJ1024">
        <v>0</v>
      </c>
      <c r="BK1024" t="b">
        <v>0</v>
      </c>
      <c r="BL1024">
        <v>2</v>
      </c>
      <c r="BM1024">
        <v>76253400000</v>
      </c>
      <c r="BN1024" t="s">
        <v>665</v>
      </c>
    </row>
    <row r="1025" spans="1:66" x14ac:dyDescent="0.2">
      <c r="A1025" t="s">
        <v>3598</v>
      </c>
      <c r="C1025" t="s">
        <v>142</v>
      </c>
      <c r="D1025" t="s">
        <v>143</v>
      </c>
      <c r="E1025" t="s">
        <v>162</v>
      </c>
      <c r="F1025" t="b">
        <v>1</v>
      </c>
      <c r="G1025" t="s">
        <v>48</v>
      </c>
      <c r="H1025" t="s">
        <v>163</v>
      </c>
      <c r="I1025" t="s">
        <v>4849</v>
      </c>
      <c r="J1025" t="s">
        <v>4849</v>
      </c>
      <c r="K1025" t="s">
        <v>4850</v>
      </c>
      <c r="L1025" t="s">
        <v>146</v>
      </c>
      <c r="M1025" t="s">
        <v>147</v>
      </c>
      <c r="N1025">
        <v>-14400000</v>
      </c>
      <c r="O1025" t="s">
        <v>148</v>
      </c>
      <c r="P1025" t="b">
        <v>0</v>
      </c>
      <c r="Q1025">
        <v>1.7200012</v>
      </c>
      <c r="R1025">
        <v>1.9058185999999999</v>
      </c>
      <c r="S1025">
        <v>1589486401</v>
      </c>
      <c r="T1025">
        <v>91.97</v>
      </c>
      <c r="U1025">
        <v>92</v>
      </c>
      <c r="V1025" t="s">
        <v>4851</v>
      </c>
      <c r="W1025">
        <v>88.6</v>
      </c>
      <c r="X1025">
        <v>922068</v>
      </c>
      <c r="Y1025">
        <v>90.25</v>
      </c>
      <c r="Z1025">
        <v>0</v>
      </c>
      <c r="AA1025">
        <v>91.84</v>
      </c>
      <c r="AB1025">
        <v>10</v>
      </c>
      <c r="AC1025">
        <v>11</v>
      </c>
      <c r="AD1025" t="s">
        <v>164</v>
      </c>
      <c r="AE1025" t="s">
        <v>48</v>
      </c>
      <c r="AF1025">
        <v>89.27</v>
      </c>
      <c r="AG1025">
        <v>970891</v>
      </c>
      <c r="AH1025">
        <v>889612</v>
      </c>
      <c r="AI1025">
        <v>29.060001</v>
      </c>
      <c r="AJ1025">
        <v>0.46192977000000002</v>
      </c>
      <c r="AK1025" t="s">
        <v>4852</v>
      </c>
      <c r="AL1025">
        <v>-10.489998</v>
      </c>
      <c r="AM1025">
        <v>-0.1023814</v>
      </c>
      <c r="AN1025">
        <v>62.91</v>
      </c>
      <c r="AO1025">
        <v>102.46</v>
      </c>
      <c r="AP1025">
        <v>1596758400</v>
      </c>
      <c r="AQ1025">
        <v>1588709700</v>
      </c>
      <c r="AR1025">
        <v>1595861940</v>
      </c>
      <c r="AS1025">
        <v>1596211200</v>
      </c>
      <c r="AT1025">
        <v>0.28000000000000003</v>
      </c>
      <c r="AU1025">
        <v>45.574829999999999</v>
      </c>
      <c r="AV1025">
        <v>3.102493E-3</v>
      </c>
      <c r="AW1025" t="s">
        <v>6313</v>
      </c>
      <c r="AX1025">
        <v>2.0179999999999998</v>
      </c>
      <c r="AY1025">
        <v>111386000</v>
      </c>
      <c r="AZ1025">
        <v>24.719000000000001</v>
      </c>
      <c r="BA1025">
        <v>83.516570000000002</v>
      </c>
      <c r="BB1025">
        <v>8.4534300000000009</v>
      </c>
      <c r="BC1025">
        <v>0.10121859599999999</v>
      </c>
      <c r="BD1025">
        <v>88.808260000000004</v>
      </c>
      <c r="BE1025">
        <v>3.1617432000000001</v>
      </c>
      <c r="BF1025">
        <v>3.5601906000000003E-2</v>
      </c>
      <c r="BG1025">
        <v>10244170752</v>
      </c>
      <c r="BH1025">
        <v>3.7206199999999998</v>
      </c>
      <c r="BI1025">
        <v>15</v>
      </c>
      <c r="BJ1025">
        <v>0</v>
      </c>
      <c r="BK1025" t="b">
        <v>0</v>
      </c>
      <c r="BL1025">
        <v>2</v>
      </c>
      <c r="BM1025">
        <v>99153000000</v>
      </c>
      <c r="BN1025" t="s">
        <v>3598</v>
      </c>
    </row>
    <row r="1026" spans="1:66" x14ac:dyDescent="0.2">
      <c r="A1026" t="s">
        <v>3599</v>
      </c>
      <c r="C1026" t="s">
        <v>142</v>
      </c>
      <c r="D1026" t="s">
        <v>143</v>
      </c>
      <c r="E1026" t="s">
        <v>162</v>
      </c>
      <c r="F1026" t="b">
        <v>1</v>
      </c>
      <c r="G1026" t="s">
        <v>48</v>
      </c>
      <c r="H1026" t="s">
        <v>163</v>
      </c>
      <c r="I1026" t="s">
        <v>4853</v>
      </c>
      <c r="J1026" t="s">
        <v>4853</v>
      </c>
      <c r="K1026" t="s">
        <v>4854</v>
      </c>
      <c r="L1026" t="s">
        <v>146</v>
      </c>
      <c r="M1026" t="s">
        <v>147</v>
      </c>
      <c r="N1026">
        <v>-14400000</v>
      </c>
      <c r="O1026" t="s">
        <v>148</v>
      </c>
      <c r="P1026" t="b">
        <v>0</v>
      </c>
      <c r="Q1026">
        <v>-0.16999817</v>
      </c>
      <c r="R1026">
        <v>-0.32591673999999998</v>
      </c>
      <c r="S1026">
        <v>1589486401</v>
      </c>
      <c r="T1026">
        <v>51.99</v>
      </c>
      <c r="U1026">
        <v>51.99</v>
      </c>
      <c r="V1026" t="s">
        <v>6286</v>
      </c>
      <c r="W1026">
        <v>50.78</v>
      </c>
      <c r="X1026">
        <v>874542</v>
      </c>
      <c r="Y1026">
        <v>52.16</v>
      </c>
      <c r="Z1026">
        <v>51.81</v>
      </c>
      <c r="AA1026">
        <v>51.78</v>
      </c>
      <c r="AB1026">
        <v>10</v>
      </c>
      <c r="AC1026">
        <v>9</v>
      </c>
      <c r="AD1026" t="s">
        <v>164</v>
      </c>
      <c r="AE1026" t="s">
        <v>48</v>
      </c>
      <c r="AF1026">
        <v>51.91</v>
      </c>
      <c r="AG1026">
        <v>1423932</v>
      </c>
      <c r="AH1026">
        <v>778625</v>
      </c>
      <c r="AI1026">
        <v>11.980003</v>
      </c>
      <c r="AJ1026">
        <v>0.29942523999999998</v>
      </c>
      <c r="AK1026" t="s">
        <v>4855</v>
      </c>
      <c r="AL1026">
        <v>-11.869999</v>
      </c>
      <c r="AM1026">
        <v>-0.18587533000000001</v>
      </c>
      <c r="AN1026">
        <v>40.01</v>
      </c>
      <c r="AO1026">
        <v>63.86</v>
      </c>
      <c r="AP1026">
        <v>1592265600</v>
      </c>
      <c r="AQ1026">
        <v>1588242608</v>
      </c>
      <c r="AR1026">
        <v>1596731400</v>
      </c>
      <c r="AS1026">
        <v>1597077000</v>
      </c>
      <c r="AT1026">
        <v>0.85499999999999998</v>
      </c>
      <c r="AU1026">
        <v>37.865985999999999</v>
      </c>
      <c r="AV1026">
        <v>1.6391870999999999E-2</v>
      </c>
      <c r="AW1026" t="s">
        <v>6313</v>
      </c>
      <c r="AX1026">
        <v>1.373</v>
      </c>
      <c r="AY1026">
        <v>136312992</v>
      </c>
      <c r="AZ1026">
        <v>42.453000000000003</v>
      </c>
      <c r="BA1026">
        <v>50.333714000000001</v>
      </c>
      <c r="BB1026">
        <v>1.6562881</v>
      </c>
      <c r="BC1026">
        <v>3.2906137000000002E-2</v>
      </c>
      <c r="BD1026">
        <v>52.363334999999999</v>
      </c>
      <c r="BE1026">
        <v>-0.37333297999999998</v>
      </c>
      <c r="BF1026">
        <v>-7.129664E-3</v>
      </c>
      <c r="BG1026">
        <v>7086912512</v>
      </c>
      <c r="BH1026">
        <v>1.2246485</v>
      </c>
      <c r="BI1026">
        <v>15</v>
      </c>
      <c r="BJ1026">
        <v>0</v>
      </c>
      <c r="BK1026" t="b">
        <v>0</v>
      </c>
      <c r="BL1026">
        <v>2</v>
      </c>
      <c r="BM1026">
        <v>692980200000</v>
      </c>
      <c r="BN1026" t="s">
        <v>3599</v>
      </c>
    </row>
    <row r="1027" spans="1:66" x14ac:dyDescent="0.2">
      <c r="A1027" t="s">
        <v>2019</v>
      </c>
      <c r="C1027" t="s">
        <v>142</v>
      </c>
      <c r="D1027" t="s">
        <v>143</v>
      </c>
      <c r="E1027" t="s">
        <v>162</v>
      </c>
      <c r="F1027" t="b">
        <v>1</v>
      </c>
      <c r="G1027" t="s">
        <v>48</v>
      </c>
      <c r="H1027" t="s">
        <v>163</v>
      </c>
      <c r="I1027" t="s">
        <v>2066</v>
      </c>
      <c r="J1027" t="s">
        <v>2067</v>
      </c>
      <c r="K1027" t="s">
        <v>2068</v>
      </c>
      <c r="L1027" t="s">
        <v>146</v>
      </c>
      <c r="M1027" t="s">
        <v>147</v>
      </c>
      <c r="N1027">
        <v>-14400000</v>
      </c>
      <c r="O1027" t="s">
        <v>148</v>
      </c>
      <c r="P1027" t="b">
        <v>0</v>
      </c>
      <c r="Q1027">
        <v>0.86999892999999995</v>
      </c>
      <c r="R1027">
        <v>2.3481752999999999</v>
      </c>
      <c r="S1027">
        <v>1589486401</v>
      </c>
      <c r="T1027">
        <v>37.92</v>
      </c>
      <c r="U1027">
        <v>37.96</v>
      </c>
      <c r="V1027" t="s">
        <v>3088</v>
      </c>
      <c r="W1027">
        <v>36.78</v>
      </c>
      <c r="X1027">
        <v>20248279</v>
      </c>
      <c r="Y1027">
        <v>37.049999999999997</v>
      </c>
      <c r="Z1027">
        <v>37.630000000000003</v>
      </c>
      <c r="AA1027">
        <v>38.090000000000003</v>
      </c>
      <c r="AB1027">
        <v>29</v>
      </c>
      <c r="AC1027">
        <v>12</v>
      </c>
      <c r="AD1027" t="s">
        <v>164</v>
      </c>
      <c r="AE1027" t="s">
        <v>48</v>
      </c>
      <c r="AF1027">
        <v>36.799999999999997</v>
      </c>
      <c r="AG1027">
        <v>32893988</v>
      </c>
      <c r="AH1027">
        <v>22948762</v>
      </c>
      <c r="AI1027">
        <v>10.039999</v>
      </c>
      <c r="AJ1027">
        <v>0.36011474999999998</v>
      </c>
      <c r="AK1027" t="s">
        <v>2069</v>
      </c>
      <c r="AL1027">
        <v>-6.6400030000000001</v>
      </c>
      <c r="AM1027">
        <v>-0.14901264</v>
      </c>
      <c r="AN1027">
        <v>27.88</v>
      </c>
      <c r="AO1027">
        <v>44.56</v>
      </c>
      <c r="AP1027">
        <v>1591315200</v>
      </c>
      <c r="AQ1027">
        <v>1588070700</v>
      </c>
      <c r="AR1027">
        <v>1595847000</v>
      </c>
      <c r="AS1027">
        <v>1596207000</v>
      </c>
      <c r="AT1027">
        <v>1.46</v>
      </c>
      <c r="AU1027">
        <v>13.547694999999999</v>
      </c>
      <c r="AV1027">
        <v>3.9406209999999997E-2</v>
      </c>
      <c r="AW1027" t="s">
        <v>6313</v>
      </c>
      <c r="AX1027">
        <v>2.7989999999999999</v>
      </c>
      <c r="AY1027">
        <v>5554829824</v>
      </c>
      <c r="AZ1027">
        <v>11.709</v>
      </c>
      <c r="BA1027">
        <v>35.896000000000001</v>
      </c>
      <c r="BB1027">
        <v>2.0239983000000001</v>
      </c>
      <c r="BC1027">
        <v>5.6385062999999999E-2</v>
      </c>
      <c r="BD1027">
        <v>36.757973</v>
      </c>
      <c r="BE1027">
        <v>1.1620254999999999</v>
      </c>
      <c r="BF1027">
        <v>3.1612880000000003E-2</v>
      </c>
      <c r="BG1027">
        <v>210639142912</v>
      </c>
      <c r="BH1027">
        <v>3.2385345000000001</v>
      </c>
      <c r="BI1027">
        <v>15</v>
      </c>
      <c r="BJ1027">
        <v>0</v>
      </c>
      <c r="BK1027" t="b">
        <v>0</v>
      </c>
      <c r="BL1027">
        <v>2</v>
      </c>
      <c r="BM1027">
        <v>76253400000</v>
      </c>
      <c r="BN1027" t="s">
        <v>2019</v>
      </c>
    </row>
    <row r="1028" spans="1:66" x14ac:dyDescent="0.2">
      <c r="A1028" t="s">
        <v>3600</v>
      </c>
      <c r="C1028" t="s">
        <v>142</v>
      </c>
      <c r="D1028" t="s">
        <v>143</v>
      </c>
      <c r="E1028" t="s">
        <v>162</v>
      </c>
      <c r="F1028" t="b">
        <v>1</v>
      </c>
      <c r="G1028" t="s">
        <v>48</v>
      </c>
      <c r="H1028" t="s">
        <v>163</v>
      </c>
      <c r="I1028" t="s">
        <v>4856</v>
      </c>
      <c r="J1028" t="s">
        <v>4857</v>
      </c>
      <c r="K1028" t="s">
        <v>4858</v>
      </c>
      <c r="L1028" t="s">
        <v>146</v>
      </c>
      <c r="M1028" t="s">
        <v>147</v>
      </c>
      <c r="N1028">
        <v>-14400000</v>
      </c>
      <c r="O1028" t="s">
        <v>148</v>
      </c>
      <c r="P1028" t="b">
        <v>0</v>
      </c>
      <c r="Q1028">
        <v>-9.9992750000000002E-3</v>
      </c>
      <c r="R1028">
        <v>-9.0002479999999996E-2</v>
      </c>
      <c r="S1028">
        <v>1589486401</v>
      </c>
      <c r="T1028">
        <v>11.1</v>
      </c>
      <c r="U1028">
        <v>11.14</v>
      </c>
      <c r="V1028" t="s">
        <v>4859</v>
      </c>
      <c r="W1028">
        <v>10.48</v>
      </c>
      <c r="X1028">
        <v>7095544</v>
      </c>
      <c r="Y1028">
        <v>11.11</v>
      </c>
      <c r="Z1028">
        <v>11.24</v>
      </c>
      <c r="AA1028">
        <v>11.38</v>
      </c>
      <c r="AB1028">
        <v>12</v>
      </c>
      <c r="AC1028">
        <v>11</v>
      </c>
      <c r="AD1028" t="s">
        <v>164</v>
      </c>
      <c r="AE1028" t="s">
        <v>48</v>
      </c>
      <c r="AF1028">
        <v>10.9</v>
      </c>
      <c r="AG1028">
        <v>10828117</v>
      </c>
      <c r="AH1028">
        <v>7251850</v>
      </c>
      <c r="AI1028">
        <v>7.55</v>
      </c>
      <c r="AJ1028">
        <v>2.1267607000000002</v>
      </c>
      <c r="AK1028" t="s">
        <v>4860</v>
      </c>
      <c r="AL1028">
        <v>-14.09</v>
      </c>
      <c r="AM1028">
        <v>-0.55934894000000002</v>
      </c>
      <c r="AN1028">
        <v>3.55</v>
      </c>
      <c r="AO1028">
        <v>25.19</v>
      </c>
      <c r="AP1028">
        <v>1508025600</v>
      </c>
      <c r="AQ1028">
        <v>1588335660</v>
      </c>
      <c r="AR1028">
        <v>1595429940</v>
      </c>
      <c r="AS1028">
        <v>1595865600</v>
      </c>
      <c r="AT1028">
        <v>0</v>
      </c>
      <c r="AV1028">
        <v>0</v>
      </c>
      <c r="AW1028" t="s">
        <v>6313</v>
      </c>
      <c r="AX1028">
        <v>-14.035</v>
      </c>
      <c r="AY1028">
        <v>529785984</v>
      </c>
      <c r="AZ1028">
        <v>10.395</v>
      </c>
      <c r="BA1028">
        <v>10.546286</v>
      </c>
      <c r="BB1028">
        <v>0.55371475000000003</v>
      </c>
      <c r="BC1028">
        <v>5.2503294999999998E-2</v>
      </c>
      <c r="BD1028">
        <v>11.151667</v>
      </c>
      <c r="BE1028">
        <v>-5.1666259999999999E-2</v>
      </c>
      <c r="BF1028">
        <v>-4.6330527000000002E-3</v>
      </c>
      <c r="BG1028">
        <v>5880624640</v>
      </c>
      <c r="BH1028">
        <v>1.0678209999999999</v>
      </c>
      <c r="BI1028">
        <v>15</v>
      </c>
      <c r="BJ1028">
        <v>0</v>
      </c>
      <c r="BK1028" t="b">
        <v>0</v>
      </c>
      <c r="BL1028">
        <v>2</v>
      </c>
      <c r="BM1028">
        <v>76253400000</v>
      </c>
      <c r="BN1028" t="s">
        <v>3600</v>
      </c>
    </row>
    <row r="1029" spans="1:66" x14ac:dyDescent="0.2">
      <c r="A1029" t="s">
        <v>3601</v>
      </c>
      <c r="C1029" t="s">
        <v>142</v>
      </c>
      <c r="D1029" t="s">
        <v>143</v>
      </c>
      <c r="E1029" t="s">
        <v>162</v>
      </c>
      <c r="F1029" t="b">
        <v>1</v>
      </c>
      <c r="G1029" t="s">
        <v>48</v>
      </c>
      <c r="H1029" t="s">
        <v>163</v>
      </c>
      <c r="I1029" t="s">
        <v>4861</v>
      </c>
      <c r="J1029" t="s">
        <v>4862</v>
      </c>
      <c r="K1029" t="s">
        <v>4863</v>
      </c>
      <c r="L1029" t="s">
        <v>146</v>
      </c>
      <c r="M1029" t="s">
        <v>147</v>
      </c>
      <c r="N1029">
        <v>-14400000</v>
      </c>
      <c r="O1029" t="s">
        <v>148</v>
      </c>
      <c r="P1029" t="b">
        <v>0</v>
      </c>
      <c r="Q1029">
        <v>-0.83000183000000005</v>
      </c>
      <c r="R1029">
        <v>-1.2065733999999999</v>
      </c>
      <c r="S1029">
        <v>1589486401</v>
      </c>
      <c r="T1029">
        <v>67.959999999999994</v>
      </c>
      <c r="U1029">
        <v>68.569999999999993</v>
      </c>
      <c r="V1029" t="s">
        <v>4864</v>
      </c>
      <c r="W1029">
        <v>66.849999999999994</v>
      </c>
      <c r="X1029">
        <v>5734686</v>
      </c>
      <c r="Y1029">
        <v>68.790000000000006</v>
      </c>
      <c r="Z1029">
        <v>67.8</v>
      </c>
      <c r="AA1029">
        <v>0</v>
      </c>
      <c r="AB1029">
        <v>11</v>
      </c>
      <c r="AC1029">
        <v>8</v>
      </c>
      <c r="AD1029" t="s">
        <v>164</v>
      </c>
      <c r="AE1029" t="s">
        <v>48</v>
      </c>
      <c r="AF1029">
        <v>68.5</v>
      </c>
      <c r="AG1029">
        <v>7133708</v>
      </c>
      <c r="AH1029">
        <v>5315912</v>
      </c>
      <c r="AI1029">
        <v>11.950001</v>
      </c>
      <c r="AJ1029">
        <v>0.21335477999999999</v>
      </c>
      <c r="AK1029" t="s">
        <v>4865</v>
      </c>
      <c r="AL1029">
        <v>-22.21</v>
      </c>
      <c r="AM1029">
        <v>-0.24631251000000001</v>
      </c>
      <c r="AN1029">
        <v>56.01</v>
      </c>
      <c r="AO1029">
        <v>90.17</v>
      </c>
      <c r="AP1029">
        <v>1586390400</v>
      </c>
      <c r="AQ1029">
        <v>1595349000</v>
      </c>
      <c r="AR1029">
        <v>1595349000</v>
      </c>
      <c r="AS1029">
        <v>1595349000</v>
      </c>
      <c r="AT1029">
        <v>4.6500000000000004</v>
      </c>
      <c r="AU1029">
        <v>13.841141</v>
      </c>
      <c r="AV1029">
        <v>6.7597030000000002E-2</v>
      </c>
      <c r="AW1029" t="s">
        <v>6313</v>
      </c>
      <c r="AX1029">
        <v>4.91</v>
      </c>
      <c r="AY1029">
        <v>1557129984</v>
      </c>
      <c r="AZ1029">
        <v>-8.3130000000000006</v>
      </c>
      <c r="BA1029">
        <v>73.317149999999998</v>
      </c>
      <c r="BB1029">
        <v>-5.3571470000000003</v>
      </c>
      <c r="BC1029">
        <v>-7.3068134000000007E-2</v>
      </c>
      <c r="BD1029">
        <v>80.848693999999995</v>
      </c>
      <c r="BE1029">
        <v>-12.888695</v>
      </c>
      <c r="BF1029">
        <v>-0.15941748</v>
      </c>
      <c r="BG1029">
        <v>105822552064</v>
      </c>
      <c r="BH1029">
        <v>-8.1751470000000008</v>
      </c>
      <c r="BI1029">
        <v>15</v>
      </c>
      <c r="BJ1029">
        <v>0</v>
      </c>
      <c r="BK1029" t="b">
        <v>0</v>
      </c>
      <c r="BL1029">
        <v>2</v>
      </c>
      <c r="BM1029">
        <v>1205760600000</v>
      </c>
      <c r="BN1029" t="s">
        <v>3601</v>
      </c>
    </row>
    <row r="1030" spans="1:66" x14ac:dyDescent="0.2">
      <c r="A1030" t="s">
        <v>3602</v>
      </c>
      <c r="C1030" t="s">
        <v>142</v>
      </c>
      <c r="D1030" t="s">
        <v>143</v>
      </c>
      <c r="E1030" t="s">
        <v>162</v>
      </c>
      <c r="F1030" t="b">
        <v>1</v>
      </c>
      <c r="G1030" t="s">
        <v>48</v>
      </c>
      <c r="H1030" t="s">
        <v>163</v>
      </c>
      <c r="I1030" t="s">
        <v>4866</v>
      </c>
      <c r="J1030" t="s">
        <v>4866</v>
      </c>
      <c r="K1030" t="s">
        <v>4867</v>
      </c>
      <c r="L1030" t="s">
        <v>146</v>
      </c>
      <c r="M1030" t="s">
        <v>147</v>
      </c>
      <c r="N1030">
        <v>-14400000</v>
      </c>
      <c r="O1030" t="s">
        <v>148</v>
      </c>
      <c r="P1030" t="b">
        <v>0</v>
      </c>
      <c r="Q1030">
        <v>0.72000120000000001</v>
      </c>
      <c r="R1030">
        <v>1.0136578999999999</v>
      </c>
      <c r="S1030">
        <v>1589486401</v>
      </c>
      <c r="T1030">
        <v>71.75</v>
      </c>
      <c r="U1030">
        <v>72.790000000000006</v>
      </c>
      <c r="V1030" t="s">
        <v>4868</v>
      </c>
      <c r="W1030">
        <v>67.87</v>
      </c>
      <c r="X1030">
        <v>3103124</v>
      </c>
      <c r="Y1030">
        <v>71.03</v>
      </c>
      <c r="Z1030">
        <v>67</v>
      </c>
      <c r="AA1030">
        <v>72.5</v>
      </c>
      <c r="AB1030">
        <v>10</v>
      </c>
      <c r="AC1030">
        <v>9</v>
      </c>
      <c r="AD1030" t="s">
        <v>164</v>
      </c>
      <c r="AE1030" t="s">
        <v>48</v>
      </c>
      <c r="AF1030">
        <v>69.400000000000006</v>
      </c>
      <c r="AG1030">
        <v>5077498</v>
      </c>
      <c r="AH1030">
        <v>4147237</v>
      </c>
      <c r="AI1030">
        <v>31.71</v>
      </c>
      <c r="AJ1030">
        <v>0.79195800000000005</v>
      </c>
      <c r="AK1030" t="s">
        <v>4869</v>
      </c>
      <c r="AL1030">
        <v>-48.17</v>
      </c>
      <c r="AM1030">
        <v>-0.40168442999999998</v>
      </c>
      <c r="AN1030">
        <v>40.04</v>
      </c>
      <c r="AO1030">
        <v>119.92</v>
      </c>
      <c r="AP1030">
        <v>1590969600</v>
      </c>
      <c r="AQ1030">
        <v>1588330800</v>
      </c>
      <c r="AR1030">
        <v>1595608200</v>
      </c>
      <c r="AS1030">
        <v>1595953800</v>
      </c>
      <c r="AT1030">
        <v>3.6</v>
      </c>
      <c r="AU1030">
        <v>86.759370000000004</v>
      </c>
      <c r="AV1030">
        <v>5.0682810000000002E-2</v>
      </c>
      <c r="AW1030" t="s">
        <v>6313</v>
      </c>
      <c r="AX1030">
        <v>0.82699999999999996</v>
      </c>
      <c r="AY1030">
        <v>436675008</v>
      </c>
      <c r="AZ1030">
        <v>48.942999999999998</v>
      </c>
      <c r="BA1030">
        <v>62.92</v>
      </c>
      <c r="BB1030">
        <v>8.8300020000000004</v>
      </c>
      <c r="BC1030">
        <v>0.14033698</v>
      </c>
      <c r="BD1030">
        <v>88.554564999999997</v>
      </c>
      <c r="BE1030">
        <v>-16.804565</v>
      </c>
      <c r="BF1030">
        <v>-0.18976509999999999</v>
      </c>
      <c r="BG1030">
        <v>31331432448</v>
      </c>
      <c r="BH1030">
        <v>1.465991</v>
      </c>
      <c r="BI1030">
        <v>15</v>
      </c>
      <c r="BJ1030">
        <v>0</v>
      </c>
      <c r="BK1030" t="b">
        <v>0</v>
      </c>
      <c r="BL1030">
        <v>2</v>
      </c>
      <c r="BM1030">
        <v>1334237400000</v>
      </c>
      <c r="BN1030" t="s">
        <v>3602</v>
      </c>
    </row>
    <row r="1031" spans="1:66" x14ac:dyDescent="0.2">
      <c r="A1031" t="s">
        <v>3603</v>
      </c>
      <c r="C1031" t="s">
        <v>142</v>
      </c>
      <c r="D1031" t="s">
        <v>143</v>
      </c>
      <c r="E1031" t="s">
        <v>162</v>
      </c>
      <c r="F1031" t="b">
        <v>1</v>
      </c>
      <c r="G1031" t="s">
        <v>48</v>
      </c>
      <c r="H1031" t="s">
        <v>163</v>
      </c>
      <c r="I1031" t="s">
        <v>4870</v>
      </c>
      <c r="J1031" t="s">
        <v>4871</v>
      </c>
      <c r="K1031" t="s">
        <v>4872</v>
      </c>
      <c r="L1031" t="s">
        <v>146</v>
      </c>
      <c r="M1031" t="s">
        <v>147</v>
      </c>
      <c r="N1031">
        <v>-14400000</v>
      </c>
      <c r="O1031" t="s">
        <v>148</v>
      </c>
      <c r="P1031" t="b">
        <v>0</v>
      </c>
      <c r="Q1031">
        <v>-0.44000243999999999</v>
      </c>
      <c r="R1031">
        <v>-0.60723495000000005</v>
      </c>
      <c r="S1031">
        <v>1589486401</v>
      </c>
      <c r="T1031">
        <v>72.02</v>
      </c>
      <c r="U1031">
        <v>72.7</v>
      </c>
      <c r="V1031" t="s">
        <v>4873</v>
      </c>
      <c r="W1031">
        <v>70.11</v>
      </c>
      <c r="X1031">
        <v>1536883</v>
      </c>
      <c r="Y1031">
        <v>72.459999999999994</v>
      </c>
      <c r="Z1031">
        <v>0</v>
      </c>
      <c r="AA1031">
        <v>0</v>
      </c>
      <c r="AB1031">
        <v>8</v>
      </c>
      <c r="AC1031">
        <v>8</v>
      </c>
      <c r="AD1031" t="s">
        <v>164</v>
      </c>
      <c r="AE1031" t="s">
        <v>48</v>
      </c>
      <c r="AF1031">
        <v>71.47</v>
      </c>
      <c r="AG1031">
        <v>1266614</v>
      </c>
      <c r="AH1031">
        <v>1268675</v>
      </c>
      <c r="AI1031">
        <v>11.969996999999999</v>
      </c>
      <c r="AJ1031">
        <v>0.19933385000000001</v>
      </c>
      <c r="AK1031" t="s">
        <v>4874</v>
      </c>
      <c r="AL1031">
        <v>-33.490004999999996</v>
      </c>
      <c r="AM1031">
        <v>-0.31741069999999999</v>
      </c>
      <c r="AN1031">
        <v>60.05</v>
      </c>
      <c r="AO1031">
        <v>105.51</v>
      </c>
      <c r="AP1031">
        <v>1590969600</v>
      </c>
      <c r="AQ1031">
        <v>1588941600</v>
      </c>
      <c r="AR1031">
        <v>1596731400</v>
      </c>
      <c r="AS1031">
        <v>1597077000</v>
      </c>
      <c r="AT1031">
        <v>2.9950000000000001</v>
      </c>
      <c r="AU1031">
        <v>14.76122</v>
      </c>
      <c r="AV1031">
        <v>4.1333149999999999E-2</v>
      </c>
      <c r="AW1031" t="s">
        <v>6313</v>
      </c>
      <c r="AX1031">
        <v>4.8789999999999996</v>
      </c>
      <c r="AY1031">
        <v>112493000</v>
      </c>
      <c r="AZ1031">
        <v>48.621000000000002</v>
      </c>
      <c r="BA1031">
        <v>75.962000000000003</v>
      </c>
      <c r="BB1031">
        <v>-3.9420012999999998</v>
      </c>
      <c r="BC1031">
        <v>-5.1894389999999999E-2</v>
      </c>
      <c r="BD1031">
        <v>86.516234999999995</v>
      </c>
      <c r="BE1031">
        <v>-14.496238999999999</v>
      </c>
      <c r="BF1031">
        <v>-0.16755512</v>
      </c>
      <c r="BG1031">
        <v>8101745664</v>
      </c>
      <c r="BH1031">
        <v>1.4812529000000001</v>
      </c>
      <c r="BI1031">
        <v>15</v>
      </c>
      <c r="BJ1031">
        <v>0</v>
      </c>
      <c r="BK1031" t="b">
        <v>0</v>
      </c>
      <c r="BL1031">
        <v>2</v>
      </c>
      <c r="BM1031">
        <v>99153000000</v>
      </c>
      <c r="BN1031" t="s">
        <v>3603</v>
      </c>
    </row>
    <row r="1032" spans="1:66" x14ac:dyDescent="0.2">
      <c r="A1032" t="s">
        <v>3604</v>
      </c>
      <c r="C1032" t="s">
        <v>142</v>
      </c>
      <c r="D1032" t="s">
        <v>143</v>
      </c>
      <c r="E1032" t="s">
        <v>162</v>
      </c>
      <c r="F1032" t="b">
        <v>1</v>
      </c>
      <c r="G1032" t="s">
        <v>48</v>
      </c>
      <c r="H1032" t="s">
        <v>163</v>
      </c>
      <c r="I1032" t="s">
        <v>4875</v>
      </c>
      <c r="J1032" t="s">
        <v>4876</v>
      </c>
      <c r="K1032" t="s">
        <v>4877</v>
      </c>
      <c r="L1032" t="s">
        <v>146</v>
      </c>
      <c r="M1032" t="s">
        <v>147</v>
      </c>
      <c r="N1032">
        <v>-14400000</v>
      </c>
      <c r="O1032" t="s">
        <v>148</v>
      </c>
      <c r="P1032" t="b">
        <v>0</v>
      </c>
      <c r="Q1032">
        <v>2.8300017999999998</v>
      </c>
      <c r="R1032">
        <v>3.5651321</v>
      </c>
      <c r="S1032">
        <v>1589486401</v>
      </c>
      <c r="T1032">
        <v>82.21</v>
      </c>
      <c r="U1032">
        <v>84</v>
      </c>
      <c r="V1032" t="s">
        <v>4878</v>
      </c>
      <c r="W1032">
        <v>76.48</v>
      </c>
      <c r="X1032">
        <v>2668275</v>
      </c>
      <c r="Y1032">
        <v>79.38</v>
      </c>
      <c r="Z1032">
        <v>80.010000000000005</v>
      </c>
      <c r="AA1032">
        <v>84.58</v>
      </c>
      <c r="AB1032">
        <v>9</v>
      </c>
      <c r="AC1032">
        <v>8</v>
      </c>
      <c r="AD1032" t="s">
        <v>164</v>
      </c>
      <c r="AE1032" t="s">
        <v>48</v>
      </c>
      <c r="AF1032">
        <v>77.569999999999993</v>
      </c>
      <c r="AG1032">
        <v>3195306</v>
      </c>
      <c r="AH1032">
        <v>2975412</v>
      </c>
      <c r="AI1032">
        <v>33.590000000000003</v>
      </c>
      <c r="AJ1032">
        <v>0.69086795999999995</v>
      </c>
      <c r="AK1032" t="s">
        <v>4879</v>
      </c>
      <c r="AL1032">
        <v>-76.799994999999996</v>
      </c>
      <c r="AM1032">
        <v>-0.48298848</v>
      </c>
      <c r="AN1032">
        <v>48.62</v>
      </c>
      <c r="AO1032">
        <v>159.01</v>
      </c>
      <c r="AP1032">
        <v>1586822400</v>
      </c>
      <c r="AQ1032">
        <v>1588795501</v>
      </c>
      <c r="AR1032">
        <v>1596553140</v>
      </c>
      <c r="AS1032">
        <v>1597075200</v>
      </c>
      <c r="AT1032">
        <v>1.43</v>
      </c>
      <c r="AU1032">
        <v>19.743034000000002</v>
      </c>
      <c r="AV1032">
        <v>1.8014614000000002E-2</v>
      </c>
      <c r="AW1032" t="s">
        <v>6313</v>
      </c>
      <c r="AX1032">
        <v>4.1639999999999997</v>
      </c>
      <c r="AY1032">
        <v>164863008</v>
      </c>
      <c r="AZ1032">
        <v>73.56</v>
      </c>
      <c r="BA1032">
        <v>78.468284999999995</v>
      </c>
      <c r="BB1032">
        <v>3.7417145000000001</v>
      </c>
      <c r="BC1032">
        <v>4.7684416E-2</v>
      </c>
      <c r="BD1032">
        <v>115.53086999999999</v>
      </c>
      <c r="BE1032">
        <v>-33.320869999999999</v>
      </c>
      <c r="BF1032">
        <v>-0.28841528</v>
      </c>
      <c r="BG1032">
        <v>13553387520</v>
      </c>
      <c r="BH1032">
        <v>1.1175911000000001</v>
      </c>
      <c r="BI1032">
        <v>15</v>
      </c>
      <c r="BJ1032">
        <v>0</v>
      </c>
      <c r="BK1032" t="b">
        <v>0</v>
      </c>
      <c r="BL1032">
        <v>2</v>
      </c>
      <c r="BM1032">
        <v>871047000000</v>
      </c>
      <c r="BN1032" t="s">
        <v>3604</v>
      </c>
    </row>
    <row r="1033" spans="1:66" x14ac:dyDescent="0.2">
      <c r="A1033" t="s">
        <v>3605</v>
      </c>
      <c r="C1033" t="s">
        <v>142</v>
      </c>
      <c r="D1033" t="s">
        <v>143</v>
      </c>
      <c r="E1033" t="s">
        <v>162</v>
      </c>
      <c r="F1033" t="b">
        <v>1</v>
      </c>
      <c r="G1033" t="s">
        <v>48</v>
      </c>
      <c r="H1033" t="s">
        <v>163</v>
      </c>
      <c r="I1033" t="s">
        <v>4880</v>
      </c>
      <c r="J1033" t="s">
        <v>4881</v>
      </c>
      <c r="K1033" t="s">
        <v>4882</v>
      </c>
      <c r="L1033" t="s">
        <v>146</v>
      </c>
      <c r="M1033" t="s">
        <v>147</v>
      </c>
      <c r="N1033">
        <v>-14400000</v>
      </c>
      <c r="O1033" t="s">
        <v>148</v>
      </c>
      <c r="P1033" t="b">
        <v>0</v>
      </c>
      <c r="Q1033">
        <v>1.0499954</v>
      </c>
      <c r="R1033">
        <v>1.0848180999999999</v>
      </c>
      <c r="S1033">
        <v>1589486401</v>
      </c>
      <c r="T1033">
        <v>97.84</v>
      </c>
      <c r="U1033">
        <v>99</v>
      </c>
      <c r="V1033" t="s">
        <v>4883</v>
      </c>
      <c r="W1033">
        <v>93.27</v>
      </c>
      <c r="X1033">
        <v>5196182</v>
      </c>
      <c r="Y1033">
        <v>96.79</v>
      </c>
      <c r="Z1033">
        <v>98.1</v>
      </c>
      <c r="AA1033">
        <v>98.99</v>
      </c>
      <c r="AB1033">
        <v>11</v>
      </c>
      <c r="AC1033">
        <v>11</v>
      </c>
      <c r="AD1033" t="s">
        <v>164</v>
      </c>
      <c r="AE1033" t="s">
        <v>48</v>
      </c>
      <c r="AF1033">
        <v>94.45</v>
      </c>
      <c r="AG1033">
        <v>3441220</v>
      </c>
      <c r="AH1033">
        <v>3830887</v>
      </c>
      <c r="AI1033">
        <v>18.429993</v>
      </c>
      <c r="AJ1033">
        <v>0.23208654000000001</v>
      </c>
      <c r="AK1033" t="s">
        <v>4884</v>
      </c>
      <c r="AL1033">
        <v>-63.949997000000003</v>
      </c>
      <c r="AM1033">
        <v>-0.39526546000000001</v>
      </c>
      <c r="AN1033">
        <v>79.41</v>
      </c>
      <c r="AO1033">
        <v>161.79</v>
      </c>
      <c r="AP1033">
        <v>1588636800</v>
      </c>
      <c r="AQ1033">
        <v>1594830600</v>
      </c>
      <c r="AR1033">
        <v>1594830600</v>
      </c>
      <c r="AS1033">
        <v>1594830600</v>
      </c>
      <c r="AT1033">
        <v>4.4000000000000004</v>
      </c>
      <c r="AU1033">
        <v>9.0980100000000004</v>
      </c>
      <c r="AV1033">
        <v>4.5459239999999998E-2</v>
      </c>
      <c r="AW1033" t="s">
        <v>6313</v>
      </c>
      <c r="AX1033">
        <v>10.754</v>
      </c>
      <c r="AY1033">
        <v>424260000</v>
      </c>
      <c r="AZ1033">
        <v>106.767</v>
      </c>
      <c r="BA1033">
        <v>99.392290000000003</v>
      </c>
      <c r="BB1033">
        <v>-1.5522918999999999</v>
      </c>
      <c r="BC1033">
        <v>-1.5617829999999999E-2</v>
      </c>
      <c r="BD1033">
        <v>132.86166</v>
      </c>
      <c r="BE1033">
        <v>-35.021667000000001</v>
      </c>
      <c r="BF1033">
        <v>-0.26359498999999997</v>
      </c>
      <c r="BG1033">
        <v>41509597184</v>
      </c>
      <c r="BH1033">
        <v>0.91638799999999998</v>
      </c>
      <c r="BI1033">
        <v>15</v>
      </c>
      <c r="BJ1033">
        <v>0</v>
      </c>
      <c r="BK1033" t="b">
        <v>0</v>
      </c>
      <c r="BL1033">
        <v>2</v>
      </c>
      <c r="BM1033">
        <v>185466600000</v>
      </c>
      <c r="BN1033" t="s">
        <v>3605</v>
      </c>
    </row>
    <row r="1034" spans="1:66" x14ac:dyDescent="0.2">
      <c r="A1034" t="s">
        <v>3606</v>
      </c>
      <c r="C1034" t="s">
        <v>142</v>
      </c>
      <c r="D1034" t="s">
        <v>143</v>
      </c>
      <c r="E1034" t="s">
        <v>162</v>
      </c>
      <c r="F1034" t="b">
        <v>1</v>
      </c>
      <c r="G1034" t="s">
        <v>48</v>
      </c>
      <c r="H1034" t="s">
        <v>163</v>
      </c>
      <c r="I1034" t="s">
        <v>4885</v>
      </c>
      <c r="J1034" t="s">
        <v>4885</v>
      </c>
      <c r="K1034" t="s">
        <v>4886</v>
      </c>
      <c r="L1034" t="s">
        <v>146</v>
      </c>
      <c r="M1034" t="s">
        <v>147</v>
      </c>
      <c r="N1034">
        <v>-14400000</v>
      </c>
      <c r="O1034" t="s">
        <v>148</v>
      </c>
      <c r="P1034" t="b">
        <v>0</v>
      </c>
      <c r="Q1034">
        <v>1.1800002999999999</v>
      </c>
      <c r="R1034">
        <v>1.8240845000000001</v>
      </c>
      <c r="S1034">
        <v>1589486401</v>
      </c>
      <c r="T1034">
        <v>65.87</v>
      </c>
      <c r="U1034">
        <v>68.040000000000006</v>
      </c>
      <c r="V1034" t="s">
        <v>4887</v>
      </c>
      <c r="W1034">
        <v>62.37</v>
      </c>
      <c r="X1034">
        <v>1546308</v>
      </c>
      <c r="Y1034">
        <v>64.69</v>
      </c>
      <c r="Z1034">
        <v>60.26</v>
      </c>
      <c r="AA1034">
        <v>0</v>
      </c>
      <c r="AB1034">
        <v>12</v>
      </c>
      <c r="AC1034">
        <v>8</v>
      </c>
      <c r="AD1034" t="s">
        <v>164</v>
      </c>
      <c r="AE1034" t="s">
        <v>48</v>
      </c>
      <c r="AF1034">
        <v>63.32</v>
      </c>
      <c r="AG1034">
        <v>1511777</v>
      </c>
      <c r="AH1034">
        <v>1551487</v>
      </c>
      <c r="AI1034">
        <v>6.0500030000000002</v>
      </c>
      <c r="AJ1034">
        <v>0.101136796</v>
      </c>
      <c r="AK1034" t="s">
        <v>4888</v>
      </c>
      <c r="AL1034">
        <v>-62.419989999999999</v>
      </c>
      <c r="AM1034">
        <v>-0.48655385000000001</v>
      </c>
      <c r="AN1034">
        <v>59.82</v>
      </c>
      <c r="AO1034">
        <v>128.29</v>
      </c>
      <c r="AP1034">
        <v>1586476800</v>
      </c>
      <c r="AQ1034">
        <v>1590597000</v>
      </c>
      <c r="AR1034">
        <v>1590597000</v>
      </c>
      <c r="AS1034">
        <v>1590597000</v>
      </c>
      <c r="AT1034">
        <v>2.6880000000000002</v>
      </c>
      <c r="AU1034">
        <v>7.768605</v>
      </c>
      <c r="AV1034">
        <v>4.1552014999999998E-2</v>
      </c>
      <c r="AW1034" t="s">
        <v>6313</v>
      </c>
      <c r="AX1034">
        <v>8.4789999999999992</v>
      </c>
      <c r="AY1034">
        <v>48861800</v>
      </c>
      <c r="AZ1034">
        <v>42.286000000000001</v>
      </c>
      <c r="BA1034">
        <v>70.905426000000006</v>
      </c>
      <c r="BB1034">
        <v>-5.0354232999999997</v>
      </c>
      <c r="BC1034">
        <v>-7.1016049999999997E-2</v>
      </c>
      <c r="BD1034">
        <v>99.108909999999995</v>
      </c>
      <c r="BE1034">
        <v>-33.238906999999998</v>
      </c>
      <c r="BF1034">
        <v>-0.33537757000000001</v>
      </c>
      <c r="BG1034">
        <v>4857458688</v>
      </c>
      <c r="BH1034">
        <v>1.5577259999999999</v>
      </c>
      <c r="BI1034">
        <v>15</v>
      </c>
      <c r="BJ1034">
        <v>0</v>
      </c>
      <c r="BK1034" t="b">
        <v>0</v>
      </c>
      <c r="BL1034">
        <v>2</v>
      </c>
      <c r="BM1034">
        <v>866122200000</v>
      </c>
      <c r="BN1034" t="s">
        <v>3606</v>
      </c>
    </row>
    <row r="1035" spans="1:66" x14ac:dyDescent="0.2">
      <c r="A1035" t="s">
        <v>668</v>
      </c>
      <c r="C1035" t="s">
        <v>142</v>
      </c>
      <c r="D1035" t="s">
        <v>143</v>
      </c>
      <c r="E1035" t="s">
        <v>162</v>
      </c>
      <c r="F1035" t="b">
        <v>1</v>
      </c>
      <c r="G1035" t="s">
        <v>48</v>
      </c>
      <c r="H1035" t="s">
        <v>163</v>
      </c>
      <c r="I1035" t="s">
        <v>941</v>
      </c>
      <c r="J1035" t="s">
        <v>941</v>
      </c>
      <c r="K1035" t="s">
        <v>942</v>
      </c>
      <c r="L1035" t="s">
        <v>146</v>
      </c>
      <c r="M1035" t="s">
        <v>147</v>
      </c>
      <c r="N1035">
        <v>-14400000</v>
      </c>
      <c r="O1035" t="s">
        <v>148</v>
      </c>
      <c r="P1035" t="b">
        <v>0</v>
      </c>
      <c r="Q1035">
        <v>1.7300034</v>
      </c>
      <c r="R1035">
        <v>2.0536601999999999</v>
      </c>
      <c r="S1035">
        <v>1589486401</v>
      </c>
      <c r="T1035">
        <v>85.97</v>
      </c>
      <c r="U1035">
        <v>86.025000000000006</v>
      </c>
      <c r="V1035" t="s">
        <v>3054</v>
      </c>
      <c r="W1035">
        <v>81.430000000000007</v>
      </c>
      <c r="X1035">
        <v>2052799</v>
      </c>
      <c r="Y1035">
        <v>84.24</v>
      </c>
      <c r="Z1035">
        <v>0</v>
      </c>
      <c r="AA1035">
        <v>92</v>
      </c>
      <c r="AB1035">
        <v>10</v>
      </c>
      <c r="AC1035">
        <v>8</v>
      </c>
      <c r="AD1035" t="s">
        <v>164</v>
      </c>
      <c r="AE1035" t="s">
        <v>48</v>
      </c>
      <c r="AF1035">
        <v>82.89</v>
      </c>
      <c r="AG1035">
        <v>2284701</v>
      </c>
      <c r="AH1035">
        <v>1768687</v>
      </c>
      <c r="AI1035">
        <v>16.200005000000001</v>
      </c>
      <c r="AJ1035">
        <v>0.23219155999999999</v>
      </c>
      <c r="AK1035" t="s">
        <v>943</v>
      </c>
      <c r="AL1035">
        <v>-48.39</v>
      </c>
      <c r="AM1035">
        <v>-0.36015183000000001</v>
      </c>
      <c r="AN1035">
        <v>69.77</v>
      </c>
      <c r="AO1035">
        <v>134.36000000000001</v>
      </c>
      <c r="AP1035">
        <v>1591920000</v>
      </c>
      <c r="AQ1035">
        <v>1588018800</v>
      </c>
      <c r="AR1035">
        <v>1594917000</v>
      </c>
      <c r="AS1035">
        <v>1595262600</v>
      </c>
      <c r="AT1035">
        <v>2.0099999999999998</v>
      </c>
      <c r="AU1035">
        <v>17.434597</v>
      </c>
      <c r="AV1035">
        <v>2.3860399000000001E-2</v>
      </c>
      <c r="AW1035" t="s">
        <v>6313</v>
      </c>
      <c r="AX1035">
        <v>4.931</v>
      </c>
      <c r="AY1035">
        <v>235923008</v>
      </c>
      <c r="AZ1035">
        <v>20.018999999999998</v>
      </c>
      <c r="BA1035">
        <v>89.139144999999999</v>
      </c>
      <c r="BB1035">
        <v>-3.1691436999999998</v>
      </c>
      <c r="BC1035">
        <v>-3.5552774000000002E-2</v>
      </c>
      <c r="BD1035">
        <v>112.39899</v>
      </c>
      <c r="BE1035">
        <v>-26.428985999999998</v>
      </c>
      <c r="BF1035">
        <v>-0.23513544</v>
      </c>
      <c r="BG1035">
        <v>20282300416</v>
      </c>
      <c r="BH1035">
        <v>4.2944206999999999</v>
      </c>
      <c r="BI1035">
        <v>15</v>
      </c>
      <c r="BJ1035">
        <v>0</v>
      </c>
      <c r="BK1035" t="b">
        <v>0</v>
      </c>
      <c r="BL1035">
        <v>2</v>
      </c>
      <c r="BM1035">
        <v>322151400000</v>
      </c>
      <c r="BN1035" t="s">
        <v>668</v>
      </c>
    </row>
    <row r="1036" spans="1:66" x14ac:dyDescent="0.2">
      <c r="A1036" t="s">
        <v>3607</v>
      </c>
      <c r="C1036" t="s">
        <v>142</v>
      </c>
      <c r="D1036" t="s">
        <v>143</v>
      </c>
      <c r="E1036" t="s">
        <v>162</v>
      </c>
      <c r="F1036" t="b">
        <v>1</v>
      </c>
      <c r="G1036" t="s">
        <v>48</v>
      </c>
      <c r="H1036" t="s">
        <v>163</v>
      </c>
      <c r="I1036" t="s">
        <v>4889</v>
      </c>
      <c r="J1036" t="s">
        <v>4889</v>
      </c>
      <c r="K1036" t="s">
        <v>4890</v>
      </c>
      <c r="L1036" t="s">
        <v>146</v>
      </c>
      <c r="M1036" t="s">
        <v>147</v>
      </c>
      <c r="N1036">
        <v>-14400000</v>
      </c>
      <c r="O1036" t="s">
        <v>148</v>
      </c>
      <c r="P1036" t="b">
        <v>0</v>
      </c>
      <c r="Q1036">
        <v>0.69000052999999995</v>
      </c>
      <c r="R1036">
        <v>2.8105929999999999</v>
      </c>
      <c r="S1036">
        <v>1589486401</v>
      </c>
      <c r="T1036">
        <v>25.24</v>
      </c>
      <c r="U1036">
        <v>25.274999999999999</v>
      </c>
      <c r="V1036" t="s">
        <v>4891</v>
      </c>
      <c r="W1036">
        <v>23.71</v>
      </c>
      <c r="X1036">
        <v>5687109</v>
      </c>
      <c r="Y1036">
        <v>24.55</v>
      </c>
      <c r="Z1036">
        <v>25.3</v>
      </c>
      <c r="AA1036">
        <v>25.4</v>
      </c>
      <c r="AB1036">
        <v>9</v>
      </c>
      <c r="AC1036">
        <v>8</v>
      </c>
      <c r="AD1036" t="s">
        <v>164</v>
      </c>
      <c r="AE1036" t="s">
        <v>48</v>
      </c>
      <c r="AF1036">
        <v>24.24</v>
      </c>
      <c r="AG1036">
        <v>6997108</v>
      </c>
      <c r="AH1036">
        <v>5670312</v>
      </c>
      <c r="AI1036">
        <v>7.119999</v>
      </c>
      <c r="AJ1036">
        <v>0.3929359</v>
      </c>
      <c r="AK1036" t="s">
        <v>4892</v>
      </c>
      <c r="AL1036">
        <v>-11.590002</v>
      </c>
      <c r="AM1036">
        <v>-0.31468916000000002</v>
      </c>
      <c r="AN1036">
        <v>18.12</v>
      </c>
      <c r="AO1036">
        <v>36.83</v>
      </c>
      <c r="AP1036">
        <v>1585699200</v>
      </c>
      <c r="AQ1036">
        <v>1588939208</v>
      </c>
      <c r="AR1036">
        <v>1596558600</v>
      </c>
      <c r="AS1036">
        <v>1597077000</v>
      </c>
      <c r="AT1036">
        <v>1.238</v>
      </c>
      <c r="AU1036">
        <v>10.281059000000001</v>
      </c>
      <c r="AV1036">
        <v>5.0427699999999999E-2</v>
      </c>
      <c r="AW1036" t="s">
        <v>6313</v>
      </c>
      <c r="AX1036">
        <v>2.4550000000000001</v>
      </c>
      <c r="AY1036">
        <v>768764032</v>
      </c>
      <c r="AZ1036">
        <v>17.242000000000001</v>
      </c>
      <c r="BA1036">
        <v>25.065144</v>
      </c>
      <c r="BB1036">
        <v>0.17485618999999999</v>
      </c>
      <c r="BC1036">
        <v>6.9760693999999998E-3</v>
      </c>
      <c r="BD1036">
        <v>31.284420000000001</v>
      </c>
      <c r="BE1036">
        <v>-6.0444202000000002</v>
      </c>
      <c r="BF1036">
        <v>-0.19320862999999999</v>
      </c>
      <c r="BG1036">
        <v>19403603968</v>
      </c>
      <c r="BH1036">
        <v>1.4638671999999999</v>
      </c>
      <c r="BI1036">
        <v>15</v>
      </c>
      <c r="BJ1036">
        <v>0</v>
      </c>
      <c r="BK1036" t="b">
        <v>0</v>
      </c>
      <c r="BL1036">
        <v>2</v>
      </c>
      <c r="BM1036">
        <v>322151400000</v>
      </c>
      <c r="BN1036" t="s">
        <v>3607</v>
      </c>
    </row>
    <row r="1037" spans="1:66" x14ac:dyDescent="0.2">
      <c r="A1037" t="s">
        <v>3608</v>
      </c>
      <c r="C1037" t="s">
        <v>142</v>
      </c>
      <c r="D1037" t="s">
        <v>143</v>
      </c>
      <c r="E1037" t="s">
        <v>151</v>
      </c>
      <c r="F1037" t="b">
        <v>0</v>
      </c>
      <c r="H1037" t="s">
        <v>152</v>
      </c>
      <c r="I1037" t="s">
        <v>4893</v>
      </c>
      <c r="J1037" t="s">
        <v>4894</v>
      </c>
      <c r="L1037" t="s">
        <v>146</v>
      </c>
      <c r="M1037" t="s">
        <v>147</v>
      </c>
      <c r="N1037">
        <v>-14400000</v>
      </c>
      <c r="O1037" t="s">
        <v>148</v>
      </c>
      <c r="P1037" t="b">
        <v>0</v>
      </c>
      <c r="S1037">
        <v>1561759658</v>
      </c>
      <c r="AD1037" t="s">
        <v>152</v>
      </c>
      <c r="AQ1037">
        <v>1532599260</v>
      </c>
      <c r="AR1037">
        <v>1541003400</v>
      </c>
      <c r="AS1037">
        <v>1541439000</v>
      </c>
      <c r="AW1037" t="s">
        <v>6313</v>
      </c>
      <c r="BI1037">
        <v>15</v>
      </c>
      <c r="BJ1037">
        <v>0</v>
      </c>
      <c r="BK1037" t="b">
        <v>0</v>
      </c>
      <c r="BL1037">
        <v>2</v>
      </c>
      <c r="BM1037">
        <v>1555335000000</v>
      </c>
      <c r="BN1037" t="s">
        <v>3608</v>
      </c>
    </row>
    <row r="1038" spans="1:66" x14ac:dyDescent="0.2">
      <c r="A1038" t="s">
        <v>3609</v>
      </c>
      <c r="C1038" t="s">
        <v>142</v>
      </c>
      <c r="D1038" t="s">
        <v>143</v>
      </c>
      <c r="E1038" t="s">
        <v>162</v>
      </c>
      <c r="F1038" t="b">
        <v>1</v>
      </c>
      <c r="G1038" t="s">
        <v>48</v>
      </c>
      <c r="H1038" t="s">
        <v>145</v>
      </c>
      <c r="I1038" t="s">
        <v>4895</v>
      </c>
      <c r="J1038" t="s">
        <v>4896</v>
      </c>
      <c r="K1038" t="s">
        <v>4897</v>
      </c>
      <c r="L1038" t="s">
        <v>146</v>
      </c>
      <c r="M1038" t="s">
        <v>147</v>
      </c>
      <c r="N1038">
        <v>-14400000</v>
      </c>
      <c r="O1038" t="s">
        <v>148</v>
      </c>
      <c r="P1038" t="b">
        <v>0</v>
      </c>
      <c r="Q1038">
        <v>1.1100006</v>
      </c>
      <c r="R1038">
        <v>3.4143362000000002</v>
      </c>
      <c r="S1038">
        <v>1589486402</v>
      </c>
      <c r="T1038">
        <v>33.619999999999997</v>
      </c>
      <c r="U1038">
        <v>33.729399999999998</v>
      </c>
      <c r="V1038" t="s">
        <v>4898</v>
      </c>
      <c r="W1038">
        <v>30.745000000000001</v>
      </c>
      <c r="X1038">
        <v>1607391</v>
      </c>
      <c r="Y1038">
        <v>32.51</v>
      </c>
      <c r="Z1038">
        <v>0</v>
      </c>
      <c r="AA1038">
        <v>0</v>
      </c>
      <c r="AB1038">
        <v>10</v>
      </c>
      <c r="AC1038">
        <v>10</v>
      </c>
      <c r="AD1038" t="s">
        <v>149</v>
      </c>
      <c r="AE1038" t="s">
        <v>48</v>
      </c>
      <c r="AF1038">
        <v>34.020000000000003</v>
      </c>
      <c r="AG1038">
        <v>2293012</v>
      </c>
      <c r="AH1038">
        <v>1782612</v>
      </c>
      <c r="AI1038">
        <v>10.309998999999999</v>
      </c>
      <c r="AJ1038">
        <v>0.44229942999999999</v>
      </c>
      <c r="AK1038" t="s">
        <v>4899</v>
      </c>
      <c r="AL1038">
        <v>-27.190002</v>
      </c>
      <c r="AM1038">
        <v>-0.44713044000000002</v>
      </c>
      <c r="AN1038">
        <v>23.31</v>
      </c>
      <c r="AO1038">
        <v>60.81</v>
      </c>
      <c r="AP1038">
        <v>1593129600</v>
      </c>
      <c r="AQ1038">
        <v>1595880900</v>
      </c>
      <c r="AR1038">
        <v>1595880900</v>
      </c>
      <c r="AS1038">
        <v>1595880900</v>
      </c>
      <c r="AT1038">
        <v>2.2000000000000002</v>
      </c>
      <c r="AU1038">
        <v>7.5195699999999999</v>
      </c>
      <c r="AV1038">
        <v>6.7671490000000001E-2</v>
      </c>
      <c r="AW1038" t="s">
        <v>6313</v>
      </c>
      <c r="AX1038">
        <v>4.4710000000000001</v>
      </c>
      <c r="AY1038">
        <v>273868000</v>
      </c>
      <c r="AZ1038">
        <v>47.210999999999999</v>
      </c>
      <c r="BA1038">
        <v>31.984000000000002</v>
      </c>
      <c r="BB1038">
        <v>1.6359996999999999</v>
      </c>
      <c r="BC1038">
        <v>5.1150568E-2</v>
      </c>
      <c r="BD1038">
        <v>46.215290000000003</v>
      </c>
      <c r="BE1038">
        <v>-12.595291</v>
      </c>
      <c r="BF1038">
        <v>-0.27253515</v>
      </c>
      <c r="BG1038">
        <v>9207441408</v>
      </c>
      <c r="BH1038">
        <v>0.71212220000000004</v>
      </c>
      <c r="BI1038">
        <v>15</v>
      </c>
      <c r="BJ1038">
        <v>0</v>
      </c>
      <c r="BK1038" t="b">
        <v>0</v>
      </c>
      <c r="BL1038">
        <v>2</v>
      </c>
      <c r="BM1038">
        <v>1003843800000</v>
      </c>
      <c r="BN1038" t="s">
        <v>3609</v>
      </c>
    </row>
    <row r="1039" spans="1:66" x14ac:dyDescent="0.2">
      <c r="A1039" t="s">
        <v>666</v>
      </c>
      <c r="C1039" t="s">
        <v>142</v>
      </c>
      <c r="D1039" t="s">
        <v>143</v>
      </c>
      <c r="E1039" t="s">
        <v>162</v>
      </c>
      <c r="F1039" t="b">
        <v>1</v>
      </c>
      <c r="G1039" t="s">
        <v>48</v>
      </c>
      <c r="H1039" t="s">
        <v>163</v>
      </c>
      <c r="I1039" t="s">
        <v>934</v>
      </c>
      <c r="J1039" t="s">
        <v>935</v>
      </c>
      <c r="K1039" t="s">
        <v>936</v>
      </c>
      <c r="L1039" t="s">
        <v>146</v>
      </c>
      <c r="M1039" t="s">
        <v>147</v>
      </c>
      <c r="N1039">
        <v>-14400000</v>
      </c>
      <c r="O1039" t="s">
        <v>148</v>
      </c>
      <c r="P1039" t="b">
        <v>0</v>
      </c>
      <c r="Q1039">
        <v>-0.11000061</v>
      </c>
      <c r="R1039">
        <v>-9.6559524999999993E-2</v>
      </c>
      <c r="S1039">
        <v>1589486401</v>
      </c>
      <c r="T1039">
        <v>113.81</v>
      </c>
      <c r="U1039">
        <v>114.45</v>
      </c>
      <c r="V1039" t="s">
        <v>3052</v>
      </c>
      <c r="W1039">
        <v>111.25</v>
      </c>
      <c r="X1039">
        <v>9098670</v>
      </c>
      <c r="Y1039">
        <v>113.92</v>
      </c>
      <c r="Z1039">
        <v>113.81</v>
      </c>
      <c r="AA1039">
        <v>0</v>
      </c>
      <c r="AB1039">
        <v>9</v>
      </c>
      <c r="AC1039">
        <v>40</v>
      </c>
      <c r="AD1039" t="s">
        <v>164</v>
      </c>
      <c r="AE1039" t="s">
        <v>48</v>
      </c>
      <c r="AF1039">
        <v>113.54</v>
      </c>
      <c r="AG1039">
        <v>12113088</v>
      </c>
      <c r="AH1039">
        <v>7958325</v>
      </c>
      <c r="AI1039">
        <v>19.470001</v>
      </c>
      <c r="AJ1039">
        <v>0.20638119999999999</v>
      </c>
      <c r="AK1039" t="s">
        <v>937</v>
      </c>
      <c r="AL1039">
        <v>-14.279999</v>
      </c>
      <c r="AM1039">
        <v>-0.1114841</v>
      </c>
      <c r="AN1039">
        <v>94.34</v>
      </c>
      <c r="AO1039">
        <v>128.09</v>
      </c>
      <c r="AP1039">
        <v>1589500800</v>
      </c>
      <c r="AQ1039">
        <v>1587121200</v>
      </c>
      <c r="AR1039">
        <v>1595953800</v>
      </c>
      <c r="AS1039">
        <v>1596472200</v>
      </c>
      <c r="AT1039">
        <v>2.984</v>
      </c>
      <c r="AU1039">
        <v>61.320039999999999</v>
      </c>
      <c r="AV1039">
        <v>2.619382E-2</v>
      </c>
      <c r="AW1039" t="s">
        <v>6313</v>
      </c>
      <c r="AX1039">
        <v>1.8560000000000001</v>
      </c>
      <c r="AY1039">
        <v>2469449984</v>
      </c>
      <c r="AZ1039">
        <v>18.032</v>
      </c>
      <c r="BA1039">
        <v>116.01657</v>
      </c>
      <c r="BB1039">
        <v>-2.2065735000000002</v>
      </c>
      <c r="BC1039">
        <v>-1.9019468000000001E-2</v>
      </c>
      <c r="BD1039">
        <v>120.21245999999999</v>
      </c>
      <c r="BE1039">
        <v>-6.4024660000000004</v>
      </c>
      <c r="BF1039">
        <v>-5.3259584999999998E-2</v>
      </c>
      <c r="BG1039">
        <v>281752600576</v>
      </c>
      <c r="BH1039">
        <v>6.3115572999999996</v>
      </c>
      <c r="BI1039">
        <v>15</v>
      </c>
      <c r="BJ1039">
        <v>0</v>
      </c>
      <c r="BK1039" t="b">
        <v>0</v>
      </c>
      <c r="BL1039">
        <v>2</v>
      </c>
      <c r="BM1039">
        <v>-252322200000</v>
      </c>
      <c r="BN1039" t="s">
        <v>666</v>
      </c>
    </row>
    <row r="1040" spans="1:66" x14ac:dyDescent="0.2">
      <c r="A1040" t="s">
        <v>3610</v>
      </c>
      <c r="C1040" t="s">
        <v>142</v>
      </c>
      <c r="D1040" t="s">
        <v>143</v>
      </c>
      <c r="E1040" t="s">
        <v>162</v>
      </c>
      <c r="F1040" t="b">
        <v>1</v>
      </c>
      <c r="G1040" t="s">
        <v>48</v>
      </c>
      <c r="H1040" t="s">
        <v>163</v>
      </c>
      <c r="I1040" t="s">
        <v>4900</v>
      </c>
      <c r="J1040" t="s">
        <v>4901</v>
      </c>
      <c r="K1040" t="s">
        <v>4902</v>
      </c>
      <c r="L1040" t="s">
        <v>146</v>
      </c>
      <c r="M1040" t="s">
        <v>147</v>
      </c>
      <c r="N1040">
        <v>-14400000</v>
      </c>
      <c r="O1040" t="s">
        <v>148</v>
      </c>
      <c r="P1040" t="b">
        <v>0</v>
      </c>
      <c r="Q1040">
        <v>0.97999570000000003</v>
      </c>
      <c r="R1040">
        <v>1.3468880000000001</v>
      </c>
      <c r="S1040">
        <v>1589486401</v>
      </c>
      <c r="T1040">
        <v>73.739999999999995</v>
      </c>
      <c r="U1040">
        <v>73.849999999999994</v>
      </c>
      <c r="V1040" t="s">
        <v>4903</v>
      </c>
      <c r="W1040">
        <v>71.92</v>
      </c>
      <c r="X1040">
        <v>3407474</v>
      </c>
      <c r="Y1040">
        <v>72.760000000000005</v>
      </c>
      <c r="Z1040">
        <v>70</v>
      </c>
      <c r="AA1040">
        <v>76.22</v>
      </c>
      <c r="AB1040">
        <v>13</v>
      </c>
      <c r="AC1040">
        <v>8</v>
      </c>
      <c r="AD1040" t="s">
        <v>164</v>
      </c>
      <c r="AE1040" t="s">
        <v>48</v>
      </c>
      <c r="AF1040">
        <v>72.27</v>
      </c>
      <c r="AG1040">
        <v>4176346</v>
      </c>
      <c r="AH1040">
        <v>3395350</v>
      </c>
      <c r="AI1040">
        <v>11.559998</v>
      </c>
      <c r="AJ1040">
        <v>0.18591183</v>
      </c>
      <c r="AK1040" t="s">
        <v>4904</v>
      </c>
      <c r="AL1040">
        <v>-11.220001</v>
      </c>
      <c r="AM1040">
        <v>-0.13206217000000001</v>
      </c>
      <c r="AN1040">
        <v>62.18</v>
      </c>
      <c r="AO1040">
        <v>84.96</v>
      </c>
      <c r="AP1040">
        <v>1594771200</v>
      </c>
      <c r="AQ1040">
        <v>1589992200</v>
      </c>
      <c r="AR1040">
        <v>1589992200</v>
      </c>
      <c r="AS1040">
        <v>1589992200</v>
      </c>
      <c r="AT1040">
        <v>2.65</v>
      </c>
      <c r="AU1040">
        <v>12.168317</v>
      </c>
      <c r="AV1040">
        <v>3.642111E-2</v>
      </c>
      <c r="AW1040" t="s">
        <v>6313</v>
      </c>
      <c r="AX1040">
        <v>6.06</v>
      </c>
      <c r="AY1040">
        <v>585297984</v>
      </c>
      <c r="AZ1040">
        <v>23.675999999999998</v>
      </c>
      <c r="BA1040">
        <v>77.460570000000004</v>
      </c>
      <c r="BB1040">
        <v>-3.7205734000000001</v>
      </c>
      <c r="BC1040">
        <v>-4.8031837000000001E-2</v>
      </c>
      <c r="BD1040">
        <v>75.468329999999995</v>
      </c>
      <c r="BE1040">
        <v>-1.7283325</v>
      </c>
      <c r="BF1040">
        <v>-2.2901426999999999E-2</v>
      </c>
      <c r="BG1040">
        <v>43159871488</v>
      </c>
      <c r="BH1040">
        <v>3.1145463000000002</v>
      </c>
      <c r="BI1040">
        <v>15</v>
      </c>
      <c r="BJ1040">
        <v>0</v>
      </c>
      <c r="BK1040" t="b">
        <v>0</v>
      </c>
      <c r="BL1040">
        <v>2</v>
      </c>
      <c r="BM1040">
        <v>322151400000</v>
      </c>
      <c r="BN1040" t="s">
        <v>3610</v>
      </c>
    </row>
    <row r="1041" spans="1:66" x14ac:dyDescent="0.2">
      <c r="A1041" t="s">
        <v>3611</v>
      </c>
      <c r="C1041" t="s">
        <v>142</v>
      </c>
      <c r="D1041" t="s">
        <v>143</v>
      </c>
      <c r="E1041" t="s">
        <v>162</v>
      </c>
      <c r="F1041" t="b">
        <v>1</v>
      </c>
      <c r="G1041" t="s">
        <v>48</v>
      </c>
      <c r="H1041" t="s">
        <v>163</v>
      </c>
      <c r="I1041" t="s">
        <v>4905</v>
      </c>
      <c r="J1041" t="s">
        <v>4905</v>
      </c>
      <c r="K1041" t="s">
        <v>4906</v>
      </c>
      <c r="L1041" t="s">
        <v>146</v>
      </c>
      <c r="M1041" t="s">
        <v>147</v>
      </c>
      <c r="N1041">
        <v>-14400000</v>
      </c>
      <c r="O1041" t="s">
        <v>148</v>
      </c>
      <c r="P1041" t="b">
        <v>0</v>
      </c>
      <c r="Q1041">
        <v>1.2400055000000001</v>
      </c>
      <c r="R1041">
        <v>1.4968680999999999</v>
      </c>
      <c r="S1041">
        <v>1589486401</v>
      </c>
      <c r="T1041">
        <v>84.08</v>
      </c>
      <c r="U1041">
        <v>84.08</v>
      </c>
      <c r="V1041" t="s">
        <v>6287</v>
      </c>
      <c r="W1041">
        <v>80.12</v>
      </c>
      <c r="X1041">
        <v>4240405</v>
      </c>
      <c r="Y1041">
        <v>82.84</v>
      </c>
      <c r="Z1041">
        <v>0</v>
      </c>
      <c r="AA1041">
        <v>0</v>
      </c>
      <c r="AB1041">
        <v>8</v>
      </c>
      <c r="AC1041">
        <v>9</v>
      </c>
      <c r="AD1041" t="s">
        <v>164</v>
      </c>
      <c r="AE1041" t="s">
        <v>48</v>
      </c>
      <c r="AF1041">
        <v>81.650000000000006</v>
      </c>
      <c r="AG1041">
        <v>4957369</v>
      </c>
      <c r="AH1041">
        <v>3183600</v>
      </c>
      <c r="AI1041">
        <v>24.260002</v>
      </c>
      <c r="AJ1041">
        <v>0.40555003000000001</v>
      </c>
      <c r="AK1041" t="s">
        <v>4907</v>
      </c>
      <c r="AL1041">
        <v>-15.709999</v>
      </c>
      <c r="AM1041">
        <v>-0.15743059000000001</v>
      </c>
      <c r="AN1041">
        <v>59.82</v>
      </c>
      <c r="AO1041">
        <v>99.79</v>
      </c>
      <c r="AP1041">
        <v>1593475200</v>
      </c>
      <c r="AQ1041">
        <v>1587470404</v>
      </c>
      <c r="AR1041">
        <v>1594684800</v>
      </c>
      <c r="AS1041">
        <v>1595030400</v>
      </c>
      <c r="AT1041">
        <v>2.17</v>
      </c>
      <c r="AU1041">
        <v>32.128390000000003</v>
      </c>
      <c r="AV1041">
        <v>2.6195077000000001E-2</v>
      </c>
      <c r="AW1041" t="s">
        <v>6313</v>
      </c>
      <c r="AX1041">
        <v>2.617</v>
      </c>
      <c r="AY1041">
        <v>738582016</v>
      </c>
      <c r="AZ1041">
        <v>43.585000000000001</v>
      </c>
      <c r="BA1041">
        <v>85.450860000000006</v>
      </c>
      <c r="BB1041">
        <v>-1.3708572000000001</v>
      </c>
      <c r="BC1041">
        <v>-1.6042639000000001E-2</v>
      </c>
      <c r="BD1041">
        <v>87.62782</v>
      </c>
      <c r="BE1041">
        <v>-3.5478209999999999</v>
      </c>
      <c r="BF1041">
        <v>-4.0487383000000002E-2</v>
      </c>
      <c r="BG1041">
        <v>62099976192</v>
      </c>
      <c r="BH1041">
        <v>1.9291041</v>
      </c>
      <c r="BI1041">
        <v>15</v>
      </c>
      <c r="BJ1041">
        <v>0</v>
      </c>
      <c r="BK1041" t="b">
        <v>0</v>
      </c>
      <c r="BL1041">
        <v>2</v>
      </c>
      <c r="BM1041">
        <v>880122600000</v>
      </c>
      <c r="BN1041" t="s">
        <v>3611</v>
      </c>
    </row>
    <row r="1042" spans="1:66" x14ac:dyDescent="0.2">
      <c r="A1042" t="s">
        <v>3612</v>
      </c>
      <c r="C1042" t="s">
        <v>142</v>
      </c>
      <c r="D1042" t="s">
        <v>143</v>
      </c>
      <c r="E1042" t="s">
        <v>162</v>
      </c>
      <c r="F1042" t="b">
        <v>1</v>
      </c>
      <c r="G1042" t="s">
        <v>48</v>
      </c>
      <c r="H1042" t="s">
        <v>163</v>
      </c>
      <c r="I1042" t="s">
        <v>4908</v>
      </c>
      <c r="J1042" t="s">
        <v>4908</v>
      </c>
      <c r="K1042" t="s">
        <v>4909</v>
      </c>
      <c r="L1042" t="s">
        <v>146</v>
      </c>
      <c r="M1042" t="s">
        <v>147</v>
      </c>
      <c r="N1042">
        <v>-14400000</v>
      </c>
      <c r="O1042" t="s">
        <v>148</v>
      </c>
      <c r="P1042" t="b">
        <v>0</v>
      </c>
      <c r="Q1042">
        <v>2.0300026</v>
      </c>
      <c r="R1042">
        <v>3.9532669999999999</v>
      </c>
      <c r="S1042">
        <v>1589486401</v>
      </c>
      <c r="T1042">
        <v>53.38</v>
      </c>
      <c r="U1042">
        <v>53.48</v>
      </c>
      <c r="V1042" t="s">
        <v>4910</v>
      </c>
      <c r="W1042">
        <v>48.52</v>
      </c>
      <c r="X1042">
        <v>2868386</v>
      </c>
      <c r="Y1042">
        <v>51.35</v>
      </c>
      <c r="Z1042">
        <v>0</v>
      </c>
      <c r="AA1042">
        <v>0</v>
      </c>
      <c r="AB1042">
        <v>9</v>
      </c>
      <c r="AC1042">
        <v>10</v>
      </c>
      <c r="AD1042" t="s">
        <v>164</v>
      </c>
      <c r="AE1042" t="s">
        <v>48</v>
      </c>
      <c r="AF1042">
        <v>50.12</v>
      </c>
      <c r="AG1042">
        <v>4174741</v>
      </c>
      <c r="AH1042">
        <v>3002625</v>
      </c>
      <c r="AI1042">
        <v>14.760002</v>
      </c>
      <c r="AJ1042">
        <v>0.38218545999999998</v>
      </c>
      <c r="AK1042" t="s">
        <v>4911</v>
      </c>
      <c r="AL1042">
        <v>-50.179996000000003</v>
      </c>
      <c r="AM1042">
        <v>-0.48454999999999998</v>
      </c>
      <c r="AN1042">
        <v>38.619999999999997</v>
      </c>
      <c r="AO1042">
        <v>103.56</v>
      </c>
      <c r="AP1042">
        <v>1592438400</v>
      </c>
      <c r="AQ1042">
        <v>1596572100</v>
      </c>
      <c r="AR1042">
        <v>1596572100</v>
      </c>
      <c r="AS1042">
        <v>1596572100</v>
      </c>
      <c r="AT1042">
        <v>4.0999999999999996</v>
      </c>
      <c r="AU1042">
        <v>7.3536299999999999</v>
      </c>
      <c r="AV1042">
        <v>7.9844209999999999E-2</v>
      </c>
      <c r="AW1042" t="s">
        <v>6313</v>
      </c>
      <c r="AX1042">
        <v>7.2590000000000003</v>
      </c>
      <c r="AY1042">
        <v>393800000</v>
      </c>
      <c r="AZ1042">
        <v>153.49700000000001</v>
      </c>
      <c r="BA1042">
        <v>55.051715999999999</v>
      </c>
      <c r="BB1042">
        <v>-1.6717147999999999</v>
      </c>
      <c r="BC1042">
        <v>-3.0366259999999999E-2</v>
      </c>
      <c r="BD1042">
        <v>78.497680000000003</v>
      </c>
      <c r="BE1042">
        <v>-25.11768</v>
      </c>
      <c r="BF1042">
        <v>-0.31997989999999998</v>
      </c>
      <c r="BG1042">
        <v>21085100032</v>
      </c>
      <c r="BH1042">
        <v>0.34775925000000002</v>
      </c>
      <c r="BI1042">
        <v>15</v>
      </c>
      <c r="BJ1042">
        <v>0</v>
      </c>
      <c r="BK1042" t="b">
        <v>0</v>
      </c>
      <c r="BL1042">
        <v>2</v>
      </c>
      <c r="BM1042">
        <v>1008253800000</v>
      </c>
      <c r="BN1042" t="s">
        <v>3612</v>
      </c>
    </row>
    <row r="1043" spans="1:66" x14ac:dyDescent="0.2">
      <c r="A1043" t="s">
        <v>3613</v>
      </c>
      <c r="C1043" t="s">
        <v>142</v>
      </c>
      <c r="D1043" t="s">
        <v>143</v>
      </c>
      <c r="E1043" t="s">
        <v>162</v>
      </c>
      <c r="F1043" t="b">
        <v>1</v>
      </c>
      <c r="G1043" t="s">
        <v>48</v>
      </c>
      <c r="H1043" t="s">
        <v>163</v>
      </c>
      <c r="I1043" t="s">
        <v>4912</v>
      </c>
      <c r="J1043" t="s">
        <v>4913</v>
      </c>
      <c r="K1043" t="s">
        <v>4914</v>
      </c>
      <c r="L1043" t="s">
        <v>146</v>
      </c>
      <c r="M1043" t="s">
        <v>147</v>
      </c>
      <c r="N1043">
        <v>-14400000</v>
      </c>
      <c r="O1043" t="s">
        <v>148</v>
      </c>
      <c r="P1043" t="b">
        <v>0</v>
      </c>
      <c r="Q1043">
        <v>1.6200026999999999</v>
      </c>
      <c r="R1043">
        <v>3.6032090000000001</v>
      </c>
      <c r="S1043">
        <v>1589486401</v>
      </c>
      <c r="T1043">
        <v>46.58</v>
      </c>
      <c r="U1043">
        <v>46.64</v>
      </c>
      <c r="V1043" t="s">
        <v>4915</v>
      </c>
      <c r="W1043">
        <v>43.87</v>
      </c>
      <c r="X1043">
        <v>3988550</v>
      </c>
      <c r="Y1043">
        <v>44.96</v>
      </c>
      <c r="Z1043">
        <v>0</v>
      </c>
      <c r="AA1043">
        <v>46.56</v>
      </c>
      <c r="AB1043">
        <v>9</v>
      </c>
      <c r="AC1043">
        <v>8</v>
      </c>
      <c r="AD1043" t="s">
        <v>164</v>
      </c>
      <c r="AE1043" t="s">
        <v>48</v>
      </c>
      <c r="AF1043">
        <v>44.52</v>
      </c>
      <c r="AG1043">
        <v>3938453</v>
      </c>
      <c r="AH1043">
        <v>2778012</v>
      </c>
      <c r="AI1043">
        <v>11.830002</v>
      </c>
      <c r="AJ1043">
        <v>0.34043171999999999</v>
      </c>
      <c r="AK1043" t="s">
        <v>4916</v>
      </c>
      <c r="AL1043">
        <v>-17.3</v>
      </c>
      <c r="AM1043">
        <v>-0.27082025999999998</v>
      </c>
      <c r="AN1043">
        <v>34.75</v>
      </c>
      <c r="AO1043">
        <v>63.88</v>
      </c>
      <c r="AP1043">
        <v>1593475200</v>
      </c>
      <c r="AQ1043">
        <v>1588609800</v>
      </c>
      <c r="AR1043">
        <v>1595953800</v>
      </c>
      <c r="AS1043">
        <v>1596472200</v>
      </c>
      <c r="AT1043">
        <v>1.9</v>
      </c>
      <c r="AU1043">
        <v>16.459365999999999</v>
      </c>
      <c r="AV1043">
        <v>4.2259786000000001E-2</v>
      </c>
      <c r="AW1043" t="s">
        <v>6313</v>
      </c>
      <c r="AX1043">
        <v>2.83</v>
      </c>
      <c r="AY1043">
        <v>505624992</v>
      </c>
      <c r="AZ1043">
        <v>30.256</v>
      </c>
      <c r="BA1043">
        <v>48.960856999999997</v>
      </c>
      <c r="BB1043">
        <v>-2.3808555999999998</v>
      </c>
      <c r="BC1043">
        <v>-4.8627733999999999E-2</v>
      </c>
      <c r="BD1043">
        <v>54.962246</v>
      </c>
      <c r="BE1043">
        <v>-8.382244</v>
      </c>
      <c r="BF1043">
        <v>-0.15250912</v>
      </c>
      <c r="BG1043">
        <v>23552012288</v>
      </c>
      <c r="BH1043">
        <v>1.5395293999999999</v>
      </c>
      <c r="BI1043">
        <v>15</v>
      </c>
      <c r="BJ1043">
        <v>0</v>
      </c>
      <c r="BK1043" t="b">
        <v>0</v>
      </c>
      <c r="BL1043">
        <v>2</v>
      </c>
      <c r="BM1043">
        <v>315671400000</v>
      </c>
      <c r="BN1043" t="s">
        <v>3613</v>
      </c>
    </row>
    <row r="1044" spans="1:66" x14ac:dyDescent="0.2">
      <c r="A1044" t="s">
        <v>3614</v>
      </c>
      <c r="C1044" t="s">
        <v>142</v>
      </c>
      <c r="D1044" t="s">
        <v>143</v>
      </c>
      <c r="E1044" t="s">
        <v>162</v>
      </c>
      <c r="F1044" t="b">
        <v>1</v>
      </c>
      <c r="G1044" t="s">
        <v>48</v>
      </c>
      <c r="H1044" t="s">
        <v>163</v>
      </c>
      <c r="I1044" t="s">
        <v>4917</v>
      </c>
      <c r="J1044" t="s">
        <v>4917</v>
      </c>
      <c r="K1044" t="s">
        <v>4918</v>
      </c>
      <c r="L1044" t="s">
        <v>146</v>
      </c>
      <c r="M1044" t="s">
        <v>147</v>
      </c>
      <c r="N1044">
        <v>-14400000</v>
      </c>
      <c r="O1044" t="s">
        <v>148</v>
      </c>
      <c r="P1044" t="b">
        <v>0</v>
      </c>
      <c r="Q1044">
        <v>2.399994</v>
      </c>
      <c r="R1044">
        <v>1.3589998000000001</v>
      </c>
      <c r="S1044">
        <v>1589486401</v>
      </c>
      <c r="T1044">
        <v>179</v>
      </c>
      <c r="U1044">
        <v>178.98</v>
      </c>
      <c r="V1044" t="s">
        <v>4919</v>
      </c>
      <c r="W1044">
        <v>172.11</v>
      </c>
      <c r="X1044">
        <v>913765</v>
      </c>
      <c r="Y1044">
        <v>176.6</v>
      </c>
      <c r="Z1044">
        <v>156.01</v>
      </c>
      <c r="AA1044">
        <v>178.53</v>
      </c>
      <c r="AB1044">
        <v>9</v>
      </c>
      <c r="AC1044">
        <v>22</v>
      </c>
      <c r="AD1044" t="s">
        <v>164</v>
      </c>
      <c r="AE1044" t="s">
        <v>48</v>
      </c>
      <c r="AF1044">
        <v>175</v>
      </c>
      <c r="AG1044">
        <v>1408616</v>
      </c>
      <c r="AH1044">
        <v>1058787</v>
      </c>
      <c r="AI1044">
        <v>23.630005000000001</v>
      </c>
      <c r="AJ1044">
        <v>0.15208859999999999</v>
      </c>
      <c r="AK1044" t="s">
        <v>4920</v>
      </c>
      <c r="AL1044">
        <v>-87.760009999999994</v>
      </c>
      <c r="AM1044">
        <v>-0.32898490000000002</v>
      </c>
      <c r="AN1044">
        <v>155.37</v>
      </c>
      <c r="AO1044">
        <v>266.76</v>
      </c>
      <c r="AP1044">
        <v>1593475200</v>
      </c>
      <c r="AQ1044">
        <v>1588276800</v>
      </c>
      <c r="AR1044">
        <v>1595948340</v>
      </c>
      <c r="AS1044">
        <v>1596470400</v>
      </c>
      <c r="AT1044">
        <v>8</v>
      </c>
      <c r="AU1044">
        <v>24.353743000000001</v>
      </c>
      <c r="AV1044">
        <v>4.5300109999999998E-2</v>
      </c>
      <c r="AW1044" t="s">
        <v>6313</v>
      </c>
      <c r="AX1044">
        <v>7.35</v>
      </c>
      <c r="AY1044">
        <v>174792992</v>
      </c>
      <c r="AZ1044">
        <v>28.36</v>
      </c>
      <c r="BA1044">
        <v>191.07771</v>
      </c>
      <c r="BB1044">
        <v>-12.077712999999999</v>
      </c>
      <c r="BC1044">
        <v>-6.3208379999999995E-2</v>
      </c>
      <c r="BD1044">
        <v>208.47565</v>
      </c>
      <c r="BE1044">
        <v>-29.475646999999999</v>
      </c>
      <c r="BF1044">
        <v>-0.14138651999999999</v>
      </c>
      <c r="BG1044">
        <v>31287945216</v>
      </c>
      <c r="BH1044">
        <v>6.3117064999999997</v>
      </c>
      <c r="BI1044">
        <v>15</v>
      </c>
      <c r="BJ1044">
        <v>0</v>
      </c>
      <c r="BK1044" t="b">
        <v>0</v>
      </c>
      <c r="BL1044">
        <v>2</v>
      </c>
      <c r="BM1044">
        <v>343405800000</v>
      </c>
      <c r="BN1044" t="s">
        <v>3614</v>
      </c>
    </row>
    <row r="1045" spans="1:66" x14ac:dyDescent="0.2">
      <c r="A1045" t="s">
        <v>3615</v>
      </c>
      <c r="C1045" t="s">
        <v>142</v>
      </c>
      <c r="D1045" t="s">
        <v>143</v>
      </c>
      <c r="E1045" t="s">
        <v>162</v>
      </c>
      <c r="F1045" t="b">
        <v>1</v>
      </c>
      <c r="G1045" t="s">
        <v>48</v>
      </c>
      <c r="H1045" t="s">
        <v>163</v>
      </c>
      <c r="I1045" t="s">
        <v>4921</v>
      </c>
      <c r="J1045" t="s">
        <v>4921</v>
      </c>
      <c r="K1045" t="s">
        <v>4922</v>
      </c>
      <c r="L1045" t="s">
        <v>146</v>
      </c>
      <c r="M1045" t="s">
        <v>147</v>
      </c>
      <c r="N1045">
        <v>-14400000</v>
      </c>
      <c r="O1045" t="s">
        <v>148</v>
      </c>
      <c r="P1045" t="b">
        <v>0</v>
      </c>
      <c r="Q1045">
        <v>0.40999985</v>
      </c>
      <c r="R1045">
        <v>1.5084614999999999</v>
      </c>
      <c r="S1045">
        <v>1589486401</v>
      </c>
      <c r="T1045">
        <v>27.59</v>
      </c>
      <c r="U1045">
        <v>27.71</v>
      </c>
      <c r="V1045" t="s">
        <v>4923</v>
      </c>
      <c r="W1045">
        <v>26.094999999999999</v>
      </c>
      <c r="X1045">
        <v>4088947</v>
      </c>
      <c r="Y1045">
        <v>27.18</v>
      </c>
      <c r="Z1045">
        <v>26.6</v>
      </c>
      <c r="AA1045">
        <v>0</v>
      </c>
      <c r="AB1045">
        <v>8</v>
      </c>
      <c r="AC1045">
        <v>9</v>
      </c>
      <c r="AD1045" t="s">
        <v>164</v>
      </c>
      <c r="AE1045" t="s">
        <v>48</v>
      </c>
      <c r="AF1045">
        <v>26.54</v>
      </c>
      <c r="AG1045">
        <v>5324385</v>
      </c>
      <c r="AH1045">
        <v>4043250</v>
      </c>
      <c r="AI1045">
        <v>10.469999</v>
      </c>
      <c r="AJ1045">
        <v>0.61156535000000001</v>
      </c>
      <c r="AK1045" t="s">
        <v>4924</v>
      </c>
      <c r="AL1045">
        <v>-19.779999</v>
      </c>
      <c r="AM1045">
        <v>-0.41756386000000001</v>
      </c>
      <c r="AN1045">
        <v>17.12</v>
      </c>
      <c r="AO1045">
        <v>47.37</v>
      </c>
      <c r="AP1045">
        <v>1585872000</v>
      </c>
      <c r="AQ1045">
        <v>1587637800</v>
      </c>
      <c r="AR1045">
        <v>1595349000</v>
      </c>
      <c r="AS1045">
        <v>1595867400</v>
      </c>
      <c r="AT1045">
        <v>0.45</v>
      </c>
      <c r="AU1045">
        <v>7.2319789999999999</v>
      </c>
      <c r="AV1045">
        <v>1.6556290000000001E-2</v>
      </c>
      <c r="AW1045" t="s">
        <v>6313</v>
      </c>
      <c r="AX1045">
        <v>3.8149999999999999</v>
      </c>
      <c r="AY1045">
        <v>268148992</v>
      </c>
      <c r="AZ1045">
        <v>20.623999999999999</v>
      </c>
      <c r="BA1045">
        <v>25.534286000000002</v>
      </c>
      <c r="BB1045">
        <v>2.0557137000000001</v>
      </c>
      <c r="BC1045">
        <v>8.0507969999999998E-2</v>
      </c>
      <c r="BD1045">
        <v>35.947099999999999</v>
      </c>
      <c r="BE1045">
        <v>-8.3571010000000001</v>
      </c>
      <c r="BF1045">
        <v>-0.23248331</v>
      </c>
      <c r="BG1045">
        <v>7398230528</v>
      </c>
      <c r="BH1045">
        <v>1.3377618</v>
      </c>
      <c r="BI1045">
        <v>15</v>
      </c>
      <c r="BJ1045">
        <v>0</v>
      </c>
      <c r="BK1045" t="b">
        <v>0</v>
      </c>
      <c r="BL1045">
        <v>2</v>
      </c>
      <c r="BM1045">
        <v>322151400000</v>
      </c>
      <c r="BN1045" t="s">
        <v>3615</v>
      </c>
    </row>
    <row r="1046" spans="1:66" x14ac:dyDescent="0.2">
      <c r="A1046" t="s">
        <v>3616</v>
      </c>
      <c r="C1046" t="s">
        <v>142</v>
      </c>
      <c r="D1046" t="s">
        <v>143</v>
      </c>
      <c r="E1046" t="s">
        <v>162</v>
      </c>
      <c r="F1046" t="b">
        <v>1</v>
      </c>
      <c r="G1046" t="s">
        <v>48</v>
      </c>
      <c r="H1046" t="s">
        <v>163</v>
      </c>
      <c r="I1046" t="s">
        <v>4925</v>
      </c>
      <c r="J1046" t="s">
        <v>4925</v>
      </c>
      <c r="K1046" t="s">
        <v>4926</v>
      </c>
      <c r="L1046" t="s">
        <v>146</v>
      </c>
      <c r="M1046" t="s">
        <v>147</v>
      </c>
      <c r="N1046">
        <v>-14400000</v>
      </c>
      <c r="O1046" t="s">
        <v>148</v>
      </c>
      <c r="P1046" t="b">
        <v>0</v>
      </c>
      <c r="Q1046">
        <v>1.7099991000000001</v>
      </c>
      <c r="R1046">
        <v>4.3269204999999999</v>
      </c>
      <c r="S1046">
        <v>1589486401</v>
      </c>
      <c r="T1046">
        <v>41.23</v>
      </c>
      <c r="U1046">
        <v>41.24</v>
      </c>
      <c r="V1046" t="s">
        <v>4927</v>
      </c>
      <c r="W1046">
        <v>36.340000000000003</v>
      </c>
      <c r="X1046">
        <v>1709942</v>
      </c>
      <c r="Y1046">
        <v>39.520000000000003</v>
      </c>
      <c r="Z1046">
        <v>40.840000000000003</v>
      </c>
      <c r="AA1046">
        <v>44</v>
      </c>
      <c r="AB1046">
        <v>8</v>
      </c>
      <c r="AC1046">
        <v>9</v>
      </c>
      <c r="AD1046" t="s">
        <v>164</v>
      </c>
      <c r="AE1046" t="s">
        <v>48</v>
      </c>
      <c r="AF1046">
        <v>38.130000000000003</v>
      </c>
      <c r="AG1046">
        <v>1798774</v>
      </c>
      <c r="AH1046">
        <v>1572500</v>
      </c>
      <c r="AI1046">
        <v>12.83</v>
      </c>
      <c r="AJ1046">
        <v>0.45176055999999998</v>
      </c>
      <c r="AK1046" t="s">
        <v>4928</v>
      </c>
      <c r="AL1046">
        <v>-70.83</v>
      </c>
      <c r="AM1046">
        <v>-0.63207215000000005</v>
      </c>
      <c r="AN1046">
        <v>28.4</v>
      </c>
      <c r="AO1046">
        <v>112.06</v>
      </c>
      <c r="AP1046">
        <v>1585612800</v>
      </c>
      <c r="AQ1046">
        <v>1585772101</v>
      </c>
      <c r="AR1046">
        <v>1590591540</v>
      </c>
      <c r="AS1046">
        <v>1591027200</v>
      </c>
      <c r="AT1046">
        <v>0.15</v>
      </c>
      <c r="AU1046">
        <v>7.3624999999999998</v>
      </c>
      <c r="AV1046">
        <v>3.7955467000000001E-3</v>
      </c>
      <c r="AW1046" t="s">
        <v>6313</v>
      </c>
      <c r="AX1046">
        <v>5.6</v>
      </c>
      <c r="AY1046">
        <v>72958304</v>
      </c>
      <c r="AZ1046">
        <v>80.388000000000005</v>
      </c>
      <c r="BA1046">
        <v>42.475715999999998</v>
      </c>
      <c r="BB1046">
        <v>-1.2457161000000001</v>
      </c>
      <c r="BC1046">
        <v>-2.9327723999999999E-2</v>
      </c>
      <c r="BD1046">
        <v>76.294849999999997</v>
      </c>
      <c r="BE1046">
        <v>-35.064853999999997</v>
      </c>
      <c r="BF1046">
        <v>-0.45959656999999998</v>
      </c>
      <c r="BG1046">
        <v>2924736768</v>
      </c>
      <c r="BH1046">
        <v>0.51288750000000005</v>
      </c>
      <c r="BI1046">
        <v>15</v>
      </c>
      <c r="BJ1046">
        <v>0</v>
      </c>
      <c r="BK1046" t="b">
        <v>0</v>
      </c>
      <c r="BL1046">
        <v>2</v>
      </c>
      <c r="BM1046">
        <v>322151400000</v>
      </c>
      <c r="BN1046" t="s">
        <v>3616</v>
      </c>
    </row>
    <row r="1047" spans="1:66" x14ac:dyDescent="0.2">
      <c r="A1047" t="s">
        <v>3617</v>
      </c>
      <c r="C1047" t="s">
        <v>142</v>
      </c>
      <c r="D1047" t="s">
        <v>143</v>
      </c>
      <c r="E1047" t="s">
        <v>162</v>
      </c>
      <c r="F1047" t="b">
        <v>1</v>
      </c>
      <c r="G1047" t="s">
        <v>48</v>
      </c>
      <c r="H1047" t="s">
        <v>145</v>
      </c>
      <c r="I1047" t="s">
        <v>4929</v>
      </c>
      <c r="J1047" t="s">
        <v>4929</v>
      </c>
      <c r="K1047" t="s">
        <v>4930</v>
      </c>
      <c r="L1047" t="s">
        <v>146</v>
      </c>
      <c r="M1047" t="s">
        <v>147</v>
      </c>
      <c r="N1047">
        <v>-14400000</v>
      </c>
      <c r="O1047" t="s">
        <v>148</v>
      </c>
      <c r="P1047" t="b">
        <v>0</v>
      </c>
      <c r="Q1047">
        <v>1.4799956999999999</v>
      </c>
      <c r="R1047">
        <v>1.5205956</v>
      </c>
      <c r="S1047">
        <v>1589486402</v>
      </c>
      <c r="T1047">
        <v>98.81</v>
      </c>
      <c r="U1047">
        <v>98.86</v>
      </c>
      <c r="V1047" t="s">
        <v>4931</v>
      </c>
      <c r="W1047">
        <v>93.64</v>
      </c>
      <c r="X1047">
        <v>1241188</v>
      </c>
      <c r="Y1047">
        <v>97.33</v>
      </c>
      <c r="Z1047">
        <v>91.01</v>
      </c>
      <c r="AA1047">
        <v>0</v>
      </c>
      <c r="AB1047">
        <v>8</v>
      </c>
      <c r="AC1047">
        <v>9</v>
      </c>
      <c r="AD1047" t="s">
        <v>149</v>
      </c>
      <c r="AE1047" t="s">
        <v>48</v>
      </c>
      <c r="AF1047">
        <v>95.84</v>
      </c>
      <c r="AG1047">
        <v>2090456</v>
      </c>
      <c r="AH1047">
        <v>2081475</v>
      </c>
      <c r="AI1047">
        <v>40.289997</v>
      </c>
      <c r="AJ1047">
        <v>0.6884825</v>
      </c>
      <c r="AK1047" t="s">
        <v>4932</v>
      </c>
      <c r="AL1047">
        <v>-23.555</v>
      </c>
      <c r="AM1047">
        <v>-0.19249785999999999</v>
      </c>
      <c r="AN1047">
        <v>58.52</v>
      </c>
      <c r="AO1047">
        <v>122.36499999999999</v>
      </c>
      <c r="AQ1047">
        <v>1588881800</v>
      </c>
      <c r="AR1047">
        <v>1596139200</v>
      </c>
      <c r="AS1047">
        <v>1596499200</v>
      </c>
      <c r="AU1047">
        <v>35.289284000000002</v>
      </c>
      <c r="AW1047" t="s">
        <v>6313</v>
      </c>
      <c r="AX1047">
        <v>2.8</v>
      </c>
      <c r="AY1047">
        <v>115685000</v>
      </c>
      <c r="AZ1047">
        <v>36.454000000000001</v>
      </c>
      <c r="BA1047">
        <v>88.965999999999994</v>
      </c>
      <c r="BB1047">
        <v>9.8439940000000004</v>
      </c>
      <c r="BC1047">
        <v>0.110648945</v>
      </c>
      <c r="BD1047">
        <v>99.456450000000004</v>
      </c>
      <c r="BE1047">
        <v>-0.64645386000000005</v>
      </c>
      <c r="BF1047">
        <v>-6.4998683999999999E-3</v>
      </c>
      <c r="BG1047">
        <v>11430834176</v>
      </c>
      <c r="BH1047">
        <v>2.7105393000000002</v>
      </c>
      <c r="BI1047">
        <v>15</v>
      </c>
      <c r="BJ1047">
        <v>0</v>
      </c>
      <c r="BK1047" t="b">
        <v>0</v>
      </c>
      <c r="BL1047">
        <v>2</v>
      </c>
      <c r="BM1047">
        <v>1420209000000</v>
      </c>
      <c r="BN1047" t="s">
        <v>3617</v>
      </c>
    </row>
    <row r="1048" spans="1:66" x14ac:dyDescent="0.2">
      <c r="A1048" t="s">
        <v>3618</v>
      </c>
      <c r="C1048" t="s">
        <v>142</v>
      </c>
      <c r="D1048" t="s">
        <v>143</v>
      </c>
      <c r="E1048" t="s">
        <v>162</v>
      </c>
      <c r="F1048" t="b">
        <v>1</v>
      </c>
      <c r="G1048" t="s">
        <v>48</v>
      </c>
      <c r="H1048" t="s">
        <v>145</v>
      </c>
      <c r="I1048" t="s">
        <v>4933</v>
      </c>
      <c r="J1048" t="s">
        <v>4933</v>
      </c>
      <c r="K1048" t="s">
        <v>4934</v>
      </c>
      <c r="L1048" t="s">
        <v>146</v>
      </c>
      <c r="M1048" t="s">
        <v>147</v>
      </c>
      <c r="N1048">
        <v>-14400000</v>
      </c>
      <c r="O1048" t="s">
        <v>148</v>
      </c>
      <c r="P1048" t="b">
        <v>0</v>
      </c>
      <c r="Q1048">
        <v>1.8700026999999999</v>
      </c>
      <c r="R1048">
        <v>2.3974394999999999</v>
      </c>
      <c r="S1048">
        <v>1589486402</v>
      </c>
      <c r="T1048">
        <v>79.87</v>
      </c>
      <c r="U1048">
        <v>80</v>
      </c>
      <c r="V1048" t="s">
        <v>4935</v>
      </c>
      <c r="W1048">
        <v>76.47</v>
      </c>
      <c r="X1048">
        <v>9956772</v>
      </c>
      <c r="Y1048">
        <v>78</v>
      </c>
      <c r="Z1048">
        <v>79.61</v>
      </c>
      <c r="AA1048">
        <v>80.45</v>
      </c>
      <c r="AB1048">
        <v>12</v>
      </c>
      <c r="AC1048">
        <v>10</v>
      </c>
      <c r="AD1048" t="s">
        <v>149</v>
      </c>
      <c r="AE1048" t="s">
        <v>48</v>
      </c>
      <c r="AF1048">
        <v>77.5</v>
      </c>
      <c r="AG1048">
        <v>11856969</v>
      </c>
      <c r="AH1048">
        <v>8044812</v>
      </c>
      <c r="AI1048">
        <v>21.870003000000001</v>
      </c>
      <c r="AJ1048">
        <v>0.37706903000000003</v>
      </c>
      <c r="AK1048" t="s">
        <v>4936</v>
      </c>
      <c r="AL1048">
        <v>-16.299994999999999</v>
      </c>
      <c r="AM1048">
        <v>-0.16949148</v>
      </c>
      <c r="AN1048">
        <v>58</v>
      </c>
      <c r="AO1048">
        <v>96.17</v>
      </c>
      <c r="AP1048">
        <v>1593043200</v>
      </c>
      <c r="AQ1048">
        <v>1596067200</v>
      </c>
      <c r="AR1048">
        <v>1596067200</v>
      </c>
      <c r="AS1048">
        <v>1596067200</v>
      </c>
      <c r="AT1048">
        <v>2.48</v>
      </c>
      <c r="AU1048">
        <v>23.449797</v>
      </c>
      <c r="AV1048">
        <v>3.1794872000000002E-2</v>
      </c>
      <c r="AW1048" t="s">
        <v>6313</v>
      </c>
      <c r="AX1048">
        <v>3.4060000000000001</v>
      </c>
      <c r="AY1048">
        <v>1124930048</v>
      </c>
      <c r="AZ1048">
        <v>2.702</v>
      </c>
      <c r="BA1048">
        <v>74.383430000000004</v>
      </c>
      <c r="BB1048">
        <v>5.4865722999999997</v>
      </c>
      <c r="BC1048">
        <v>7.3760679999999995E-2</v>
      </c>
      <c r="BD1048">
        <v>81.940505999999999</v>
      </c>
      <c r="BE1048">
        <v>-2.0705032000000001</v>
      </c>
      <c r="BF1048">
        <v>-2.5268372000000001E-2</v>
      </c>
      <c r="BG1048">
        <v>89848168448</v>
      </c>
      <c r="BH1048">
        <v>29.559587000000001</v>
      </c>
      <c r="BI1048">
        <v>15</v>
      </c>
      <c r="BJ1048">
        <v>0</v>
      </c>
      <c r="BK1048" t="b">
        <v>0</v>
      </c>
      <c r="BL1048">
        <v>2</v>
      </c>
      <c r="BM1048">
        <v>692634600000</v>
      </c>
      <c r="BN1048" t="s">
        <v>3618</v>
      </c>
    </row>
    <row r="1049" spans="1:66" x14ac:dyDescent="0.2">
      <c r="A1049" t="s">
        <v>3619</v>
      </c>
      <c r="C1049" t="s">
        <v>142</v>
      </c>
      <c r="D1049" t="s">
        <v>143</v>
      </c>
      <c r="E1049" t="s">
        <v>162</v>
      </c>
      <c r="F1049" t="b">
        <v>1</v>
      </c>
      <c r="G1049" t="s">
        <v>48</v>
      </c>
      <c r="H1049" t="s">
        <v>163</v>
      </c>
      <c r="I1049" t="s">
        <v>4937</v>
      </c>
      <c r="J1049" t="s">
        <v>4937</v>
      </c>
      <c r="K1049" t="s">
        <v>4938</v>
      </c>
      <c r="L1049" t="s">
        <v>146</v>
      </c>
      <c r="M1049" t="s">
        <v>147</v>
      </c>
      <c r="N1049">
        <v>-14400000</v>
      </c>
      <c r="O1049" t="s">
        <v>148</v>
      </c>
      <c r="P1049" t="b">
        <v>0</v>
      </c>
      <c r="Q1049">
        <v>0.57999990000000001</v>
      </c>
      <c r="R1049">
        <v>1.9122977999999999</v>
      </c>
      <c r="S1049">
        <v>1589486401</v>
      </c>
      <c r="T1049">
        <v>30.91</v>
      </c>
      <c r="U1049">
        <v>30.96</v>
      </c>
      <c r="V1049" t="s">
        <v>4939</v>
      </c>
      <c r="W1049">
        <v>28.704999999999998</v>
      </c>
      <c r="X1049">
        <v>1626121</v>
      </c>
      <c r="Y1049">
        <v>30.33</v>
      </c>
      <c r="Z1049">
        <v>29.51</v>
      </c>
      <c r="AA1049">
        <v>31.74</v>
      </c>
      <c r="AB1049">
        <v>8</v>
      </c>
      <c r="AC1049">
        <v>9</v>
      </c>
      <c r="AD1049" t="s">
        <v>164</v>
      </c>
      <c r="AE1049" t="s">
        <v>48</v>
      </c>
      <c r="AF1049">
        <v>29.63</v>
      </c>
      <c r="AG1049">
        <v>1947341</v>
      </c>
      <c r="AH1049">
        <v>1549662</v>
      </c>
      <c r="AI1049">
        <v>7.1399993999999998</v>
      </c>
      <c r="AJ1049">
        <v>0.3003786</v>
      </c>
      <c r="AK1049" t="s">
        <v>4940</v>
      </c>
      <c r="AL1049">
        <v>-13.18</v>
      </c>
      <c r="AM1049">
        <v>-0.29893399999999998</v>
      </c>
      <c r="AN1049">
        <v>23.77</v>
      </c>
      <c r="AO1049">
        <v>44.09</v>
      </c>
      <c r="AP1049">
        <v>1586908800</v>
      </c>
      <c r="AQ1049">
        <v>1588848907</v>
      </c>
      <c r="AR1049">
        <v>1596126600</v>
      </c>
      <c r="AS1049">
        <v>1596472200</v>
      </c>
      <c r="AT1049">
        <v>0.18</v>
      </c>
      <c r="AU1049">
        <v>14.224574</v>
      </c>
      <c r="AV1049">
        <v>5.9347185E-3</v>
      </c>
      <c r="AW1049" t="s">
        <v>6313</v>
      </c>
      <c r="AX1049">
        <v>2.173</v>
      </c>
      <c r="AY1049">
        <v>137646000</v>
      </c>
      <c r="AZ1049">
        <v>26.24</v>
      </c>
      <c r="BA1049">
        <v>33.105426999999999</v>
      </c>
      <c r="BB1049">
        <v>-2.195427</v>
      </c>
      <c r="BC1049">
        <v>-6.6316225000000006E-2</v>
      </c>
      <c r="BD1049">
        <v>37.778694000000002</v>
      </c>
      <c r="BE1049">
        <v>-6.8686942999999996</v>
      </c>
      <c r="BF1049">
        <v>-0.18181396999999999</v>
      </c>
      <c r="BG1049">
        <v>4254669056</v>
      </c>
      <c r="BH1049">
        <v>1.1779725999999999</v>
      </c>
      <c r="BI1049">
        <v>15</v>
      </c>
      <c r="BJ1049">
        <v>0</v>
      </c>
      <c r="BK1049" t="b">
        <v>0</v>
      </c>
      <c r="BL1049">
        <v>2</v>
      </c>
      <c r="BM1049">
        <v>887293800000</v>
      </c>
      <c r="BN1049" t="s">
        <v>3619</v>
      </c>
    </row>
    <row r="1050" spans="1:66" x14ac:dyDescent="0.2">
      <c r="A1050" t="s">
        <v>3620</v>
      </c>
      <c r="C1050" t="s">
        <v>142</v>
      </c>
      <c r="D1050" t="s">
        <v>143</v>
      </c>
      <c r="E1050" t="s">
        <v>162</v>
      </c>
      <c r="F1050" t="b">
        <v>1</v>
      </c>
      <c r="G1050" t="s">
        <v>48</v>
      </c>
      <c r="H1050" t="s">
        <v>163</v>
      </c>
      <c r="I1050" t="s">
        <v>4941</v>
      </c>
      <c r="J1050" t="s">
        <v>4941</v>
      </c>
      <c r="K1050" t="s">
        <v>4942</v>
      </c>
      <c r="L1050" t="s">
        <v>146</v>
      </c>
      <c r="M1050" t="s">
        <v>147</v>
      </c>
      <c r="N1050">
        <v>-14400000</v>
      </c>
      <c r="O1050" t="s">
        <v>148</v>
      </c>
      <c r="P1050" t="b">
        <v>0</v>
      </c>
      <c r="Q1050">
        <v>3.3099976</v>
      </c>
      <c r="R1050">
        <v>3.0888366999999999</v>
      </c>
      <c r="S1050">
        <v>1589486401</v>
      </c>
      <c r="T1050">
        <v>110.47</v>
      </c>
      <c r="U1050">
        <v>110.77</v>
      </c>
      <c r="V1050" t="s">
        <v>4943</v>
      </c>
      <c r="W1050">
        <v>104.78</v>
      </c>
      <c r="X1050">
        <v>1755760</v>
      </c>
      <c r="Y1050">
        <v>107.16</v>
      </c>
      <c r="Z1050">
        <v>104.49</v>
      </c>
      <c r="AA1050">
        <v>112</v>
      </c>
      <c r="AB1050">
        <v>13</v>
      </c>
      <c r="AC1050">
        <v>8</v>
      </c>
      <c r="AD1050" t="s">
        <v>164</v>
      </c>
      <c r="AE1050" t="s">
        <v>48</v>
      </c>
      <c r="AF1050">
        <v>106.43</v>
      </c>
      <c r="AG1050">
        <v>2210430</v>
      </c>
      <c r="AH1050">
        <v>1419287</v>
      </c>
      <c r="AI1050">
        <v>37.450004999999997</v>
      </c>
      <c r="AJ1050">
        <v>0.51287329999999998</v>
      </c>
      <c r="AK1050" t="s">
        <v>4944</v>
      </c>
      <c r="AL1050">
        <v>-14.529999</v>
      </c>
      <c r="AM1050">
        <v>-0.11623999</v>
      </c>
      <c r="AN1050">
        <v>73.02</v>
      </c>
      <c r="AO1050">
        <v>125</v>
      </c>
      <c r="AP1050">
        <v>1587427200</v>
      </c>
      <c r="AQ1050">
        <v>1587552304</v>
      </c>
      <c r="AR1050">
        <v>1595349000</v>
      </c>
      <c r="AS1050">
        <v>1595867400</v>
      </c>
      <c r="AT1050">
        <v>2.15</v>
      </c>
      <c r="AU1050">
        <v>19.007227</v>
      </c>
      <c r="AV1050">
        <v>2.0063456E-2</v>
      </c>
      <c r="AW1050" t="s">
        <v>6313</v>
      </c>
      <c r="AX1050">
        <v>5.8120000000000003</v>
      </c>
      <c r="AY1050">
        <v>133732000</v>
      </c>
      <c r="AZ1050">
        <v>42.216000000000001</v>
      </c>
      <c r="BA1050">
        <v>96.917720000000003</v>
      </c>
      <c r="BB1050">
        <v>13.552284</v>
      </c>
      <c r="BC1050">
        <v>0.13983287999999999</v>
      </c>
      <c r="BD1050">
        <v>102.78681</v>
      </c>
      <c r="BE1050">
        <v>7.6831893999999998</v>
      </c>
      <c r="BF1050">
        <v>7.4748783999999999E-2</v>
      </c>
      <c r="BG1050">
        <v>14773373952</v>
      </c>
      <c r="BH1050">
        <v>2.6167805</v>
      </c>
      <c r="BI1050">
        <v>15</v>
      </c>
      <c r="BJ1050">
        <v>0</v>
      </c>
      <c r="BK1050" t="b">
        <v>0</v>
      </c>
      <c r="BL1050">
        <v>2</v>
      </c>
      <c r="BM1050">
        <v>850833000000</v>
      </c>
      <c r="BN1050" t="s">
        <v>3620</v>
      </c>
    </row>
    <row r="1051" spans="1:66" x14ac:dyDescent="0.2">
      <c r="A1051" t="s">
        <v>3621</v>
      </c>
      <c r="C1051" t="s">
        <v>142</v>
      </c>
      <c r="D1051" t="s">
        <v>143</v>
      </c>
      <c r="E1051" t="s">
        <v>162</v>
      </c>
      <c r="F1051" t="b">
        <v>1</v>
      </c>
      <c r="G1051" t="s">
        <v>48</v>
      </c>
      <c r="H1051" t="s">
        <v>163</v>
      </c>
      <c r="I1051" t="s">
        <v>4945</v>
      </c>
      <c r="J1051" t="s">
        <v>4945</v>
      </c>
      <c r="K1051" t="s">
        <v>4946</v>
      </c>
      <c r="L1051" t="s">
        <v>146</v>
      </c>
      <c r="M1051" t="s">
        <v>147</v>
      </c>
      <c r="N1051">
        <v>-14400000</v>
      </c>
      <c r="O1051" t="s">
        <v>148</v>
      </c>
      <c r="P1051" t="b">
        <v>0</v>
      </c>
      <c r="Q1051">
        <v>-0.30999993999999997</v>
      </c>
      <c r="R1051">
        <v>-5.7620807000000003</v>
      </c>
      <c r="S1051">
        <v>1589486401</v>
      </c>
      <c r="T1051">
        <v>5.07</v>
      </c>
      <c r="U1051">
        <v>5.2850000000000001</v>
      </c>
      <c r="V1051" t="s">
        <v>4947</v>
      </c>
      <c r="W1051">
        <v>4.93</v>
      </c>
      <c r="X1051">
        <v>8509680</v>
      </c>
      <c r="Y1051">
        <v>5.38</v>
      </c>
      <c r="Z1051">
        <v>0</v>
      </c>
      <c r="AA1051">
        <v>7.7</v>
      </c>
      <c r="AB1051">
        <v>8</v>
      </c>
      <c r="AC1051">
        <v>40</v>
      </c>
      <c r="AD1051" t="s">
        <v>164</v>
      </c>
      <c r="AE1051" t="s">
        <v>48</v>
      </c>
      <c r="AF1051">
        <v>5.23</v>
      </c>
      <c r="AG1051">
        <v>14441311</v>
      </c>
      <c r="AH1051">
        <v>8515600</v>
      </c>
      <c r="AI1051">
        <v>3.46</v>
      </c>
      <c r="AJ1051">
        <v>2.1490684</v>
      </c>
      <c r="AK1051" t="s">
        <v>4948</v>
      </c>
      <c r="AL1051">
        <v>-4.3799995999999997</v>
      </c>
      <c r="AM1051">
        <v>-0.46349203999999999</v>
      </c>
      <c r="AN1051">
        <v>1.61</v>
      </c>
      <c r="AO1051">
        <v>9.4499999999999993</v>
      </c>
      <c r="AP1051">
        <v>1577664000</v>
      </c>
      <c r="AQ1051">
        <v>1588282210</v>
      </c>
      <c r="AR1051">
        <v>1595516340</v>
      </c>
      <c r="AS1051">
        <v>1595865600</v>
      </c>
      <c r="AT1051">
        <v>0.06</v>
      </c>
      <c r="AV1051">
        <v>1.1152416E-2</v>
      </c>
      <c r="AW1051" t="s">
        <v>6313</v>
      </c>
      <c r="AX1051">
        <v>-6.3630000000000004</v>
      </c>
      <c r="AY1051">
        <v>255747008</v>
      </c>
      <c r="AZ1051">
        <v>10.579000000000001</v>
      </c>
      <c r="BA1051">
        <v>4.5685716000000003</v>
      </c>
      <c r="BB1051">
        <v>0.5014286</v>
      </c>
      <c r="BC1051">
        <v>0.10975610500000001</v>
      </c>
      <c r="BD1051">
        <v>3.8950724999999999</v>
      </c>
      <c r="BE1051">
        <v>1.1749277</v>
      </c>
      <c r="BF1051">
        <v>0.30164461999999997</v>
      </c>
      <c r="BG1051">
        <v>1296637312</v>
      </c>
      <c r="BH1051">
        <v>0.47925135000000002</v>
      </c>
      <c r="BI1051">
        <v>15</v>
      </c>
      <c r="BJ1051">
        <v>0</v>
      </c>
      <c r="BK1051" t="b">
        <v>0</v>
      </c>
      <c r="BL1051">
        <v>2</v>
      </c>
      <c r="BM1051">
        <v>330269400000</v>
      </c>
      <c r="BN1051" t="s">
        <v>3621</v>
      </c>
    </row>
    <row r="1052" spans="1:66" x14ac:dyDescent="0.2">
      <c r="A1052" t="s">
        <v>3622</v>
      </c>
      <c r="C1052" t="s">
        <v>142</v>
      </c>
      <c r="D1052" t="s">
        <v>143</v>
      </c>
      <c r="E1052" t="s">
        <v>162</v>
      </c>
      <c r="F1052" t="b">
        <v>1</v>
      </c>
      <c r="G1052" t="s">
        <v>48</v>
      </c>
      <c r="H1052" t="s">
        <v>163</v>
      </c>
      <c r="I1052" t="s">
        <v>4949</v>
      </c>
      <c r="J1052" t="s">
        <v>4949</v>
      </c>
      <c r="K1052" t="s">
        <v>4950</v>
      </c>
      <c r="L1052" t="s">
        <v>146</v>
      </c>
      <c r="M1052" t="s">
        <v>147</v>
      </c>
      <c r="N1052">
        <v>-14400000</v>
      </c>
      <c r="O1052" t="s">
        <v>148</v>
      </c>
      <c r="P1052" t="b">
        <v>0</v>
      </c>
      <c r="Q1052">
        <v>2.6500015000000001</v>
      </c>
      <c r="R1052">
        <v>4.4635363000000003</v>
      </c>
      <c r="S1052">
        <v>1589486401</v>
      </c>
      <c r="T1052">
        <v>62.02</v>
      </c>
      <c r="U1052">
        <v>62.19</v>
      </c>
      <c r="V1052" t="s">
        <v>4951</v>
      </c>
      <c r="W1052">
        <v>56.555</v>
      </c>
      <c r="X1052">
        <v>1030581</v>
      </c>
      <c r="Y1052">
        <v>59.37</v>
      </c>
      <c r="Z1052">
        <v>61.66</v>
      </c>
      <c r="AA1052">
        <v>61.84</v>
      </c>
      <c r="AB1052">
        <v>8</v>
      </c>
      <c r="AC1052">
        <v>8</v>
      </c>
      <c r="AD1052" t="s">
        <v>164</v>
      </c>
      <c r="AE1052" t="s">
        <v>48</v>
      </c>
      <c r="AF1052">
        <v>57.88</v>
      </c>
      <c r="AG1052">
        <v>1459211</v>
      </c>
      <c r="AH1052">
        <v>884837</v>
      </c>
      <c r="AI1052">
        <v>7.8100014</v>
      </c>
      <c r="AJ1052">
        <v>0.14406938999999999</v>
      </c>
      <c r="AK1052" t="s">
        <v>4952</v>
      </c>
      <c r="AL1052">
        <v>-40.429996000000003</v>
      </c>
      <c r="AM1052">
        <v>-0.39463150000000002</v>
      </c>
      <c r="AN1052">
        <v>54.21</v>
      </c>
      <c r="AO1052">
        <v>102.45</v>
      </c>
      <c r="AP1052">
        <v>1586908800</v>
      </c>
      <c r="AQ1052">
        <v>1595462400</v>
      </c>
      <c r="AR1052">
        <v>1595462400</v>
      </c>
      <c r="AS1052">
        <v>1595462400</v>
      </c>
      <c r="AT1052">
        <v>1.42</v>
      </c>
      <c r="AU1052">
        <v>9.1827070000000006</v>
      </c>
      <c r="AV1052">
        <v>2.3917804000000001E-2</v>
      </c>
      <c r="AW1052" t="s">
        <v>6313</v>
      </c>
      <c r="AX1052">
        <v>6.7539999999999996</v>
      </c>
      <c r="AY1052">
        <v>137031008</v>
      </c>
      <c r="AZ1052">
        <v>49.244999999999997</v>
      </c>
      <c r="BA1052">
        <v>63.699714999999998</v>
      </c>
      <c r="BB1052">
        <v>-1.6797142</v>
      </c>
      <c r="BC1052">
        <v>-2.6369258999999999E-2</v>
      </c>
      <c r="BD1052">
        <v>81.358549999999994</v>
      </c>
      <c r="BE1052">
        <v>-19.338550000000001</v>
      </c>
      <c r="BF1052">
        <v>-0.23769536999999999</v>
      </c>
      <c r="BG1052">
        <v>8498663424</v>
      </c>
      <c r="BH1052">
        <v>1.2594173</v>
      </c>
      <c r="BI1052">
        <v>15</v>
      </c>
      <c r="BJ1052">
        <v>0</v>
      </c>
      <c r="BK1052" t="b">
        <v>0</v>
      </c>
      <c r="BL1052">
        <v>2</v>
      </c>
      <c r="BM1052">
        <v>425914200000</v>
      </c>
      <c r="BN1052" t="s">
        <v>3622</v>
      </c>
    </row>
    <row r="1053" spans="1:66" x14ac:dyDescent="0.2">
      <c r="A1053" t="s">
        <v>3623</v>
      </c>
      <c r="C1053" t="s">
        <v>142</v>
      </c>
      <c r="D1053" t="s">
        <v>143</v>
      </c>
      <c r="E1053" t="s">
        <v>162</v>
      </c>
      <c r="F1053" t="b">
        <v>1</v>
      </c>
      <c r="G1053" t="s">
        <v>48</v>
      </c>
      <c r="H1053" t="s">
        <v>163</v>
      </c>
      <c r="I1053" t="s">
        <v>4953</v>
      </c>
      <c r="J1053" t="s">
        <v>4953</v>
      </c>
      <c r="K1053" t="s">
        <v>4954</v>
      </c>
      <c r="L1053" t="s">
        <v>146</v>
      </c>
      <c r="M1053" t="s">
        <v>147</v>
      </c>
      <c r="N1053">
        <v>-14400000</v>
      </c>
      <c r="O1053" t="s">
        <v>148</v>
      </c>
      <c r="P1053" t="b">
        <v>0</v>
      </c>
      <c r="Q1053">
        <v>0</v>
      </c>
      <c r="R1053">
        <v>0</v>
      </c>
      <c r="S1053">
        <v>1585857720</v>
      </c>
      <c r="T1053">
        <v>116.96</v>
      </c>
      <c r="U1053">
        <v>126.85</v>
      </c>
      <c r="V1053" t="s">
        <v>4955</v>
      </c>
      <c r="W1053">
        <v>115</v>
      </c>
      <c r="X1053">
        <v>9360245</v>
      </c>
      <c r="Y1053">
        <v>122.43</v>
      </c>
      <c r="Z1053">
        <v>0</v>
      </c>
      <c r="AA1053">
        <v>0</v>
      </c>
      <c r="AB1053">
        <v>12</v>
      </c>
      <c r="AC1053">
        <v>9</v>
      </c>
      <c r="AD1053" t="s">
        <v>164</v>
      </c>
      <c r="AE1053" t="s">
        <v>48</v>
      </c>
      <c r="AF1053">
        <v>120.65</v>
      </c>
      <c r="AG1053">
        <v>4378927</v>
      </c>
      <c r="AH1053">
        <v>9360245</v>
      </c>
      <c r="AI1053">
        <v>13.959999</v>
      </c>
      <c r="AJ1053">
        <v>0.13553397</v>
      </c>
      <c r="AK1053" t="s">
        <v>4956</v>
      </c>
      <c r="AL1053">
        <v>-116.52</v>
      </c>
      <c r="AM1053">
        <v>-0.49905774000000003</v>
      </c>
      <c r="AN1053">
        <v>103</v>
      </c>
      <c r="AO1053">
        <v>233.48</v>
      </c>
      <c r="AP1053">
        <v>1580342400</v>
      </c>
      <c r="AQ1053">
        <v>1580385600</v>
      </c>
      <c r="AR1053">
        <v>1595502000</v>
      </c>
      <c r="AS1053">
        <v>1595862000</v>
      </c>
      <c r="AT1053">
        <v>3.77</v>
      </c>
      <c r="AU1053">
        <v>9.8087890000000009</v>
      </c>
      <c r="AV1053">
        <v>3.0793106000000001E-2</v>
      </c>
      <c r="AW1053" t="s">
        <v>6313</v>
      </c>
      <c r="AX1053">
        <v>11.923999999999999</v>
      </c>
      <c r="AY1053">
        <v>278440992</v>
      </c>
      <c r="AZ1053">
        <v>43.904000000000003</v>
      </c>
      <c r="BA1053">
        <v>134.82834</v>
      </c>
      <c r="BB1053">
        <v>-17.86834</v>
      </c>
      <c r="BC1053">
        <v>-0.13252659</v>
      </c>
      <c r="BD1053">
        <v>204.23430999999999</v>
      </c>
      <c r="BE1053">
        <v>-87.274315000000001</v>
      </c>
      <c r="BF1053">
        <v>-0.42732444000000003</v>
      </c>
      <c r="BG1053">
        <v>32566458368</v>
      </c>
      <c r="BH1053">
        <v>2.6639940000000002</v>
      </c>
      <c r="BI1053">
        <v>15</v>
      </c>
      <c r="BJ1053">
        <v>0</v>
      </c>
      <c r="BK1053" t="b">
        <v>0</v>
      </c>
      <c r="BL1053">
        <v>2</v>
      </c>
      <c r="BM1053">
        <v>378657000000</v>
      </c>
      <c r="BN1053" t="s">
        <v>3623</v>
      </c>
    </row>
    <row r="1054" spans="1:66" x14ac:dyDescent="0.2">
      <c r="A1054" t="s">
        <v>3624</v>
      </c>
      <c r="C1054" t="s">
        <v>142</v>
      </c>
      <c r="D1054" t="s">
        <v>143</v>
      </c>
      <c r="E1054" t="s">
        <v>162</v>
      </c>
      <c r="F1054" t="b">
        <v>1</v>
      </c>
      <c r="G1054" t="s">
        <v>48</v>
      </c>
      <c r="H1054" t="s">
        <v>163</v>
      </c>
      <c r="I1054" t="s">
        <v>4957</v>
      </c>
      <c r="J1054" t="s">
        <v>4957</v>
      </c>
      <c r="K1054" t="s">
        <v>4958</v>
      </c>
      <c r="L1054" t="s">
        <v>146</v>
      </c>
      <c r="M1054" t="s">
        <v>147</v>
      </c>
      <c r="N1054">
        <v>-14400000</v>
      </c>
      <c r="O1054" t="s">
        <v>148</v>
      </c>
      <c r="P1054" t="b">
        <v>0</v>
      </c>
      <c r="Q1054">
        <v>0.15999985</v>
      </c>
      <c r="R1054">
        <v>0.31859785000000002</v>
      </c>
      <c r="S1054">
        <v>1589486401</v>
      </c>
      <c r="T1054">
        <v>50.38</v>
      </c>
      <c r="U1054">
        <v>50.46</v>
      </c>
      <c r="V1054" t="s">
        <v>4959</v>
      </c>
      <c r="W1054">
        <v>47.680100000000003</v>
      </c>
      <c r="X1054">
        <v>3179108</v>
      </c>
      <c r="Y1054">
        <v>50.22</v>
      </c>
      <c r="Z1054">
        <v>50.06</v>
      </c>
      <c r="AA1054">
        <v>50.78</v>
      </c>
      <c r="AB1054">
        <v>8</v>
      </c>
      <c r="AC1054">
        <v>10</v>
      </c>
      <c r="AD1054" t="s">
        <v>164</v>
      </c>
      <c r="AE1054" t="s">
        <v>48</v>
      </c>
      <c r="AF1054">
        <v>49.35</v>
      </c>
      <c r="AG1054">
        <v>4033425</v>
      </c>
      <c r="AH1054">
        <v>2973300</v>
      </c>
      <c r="AI1054">
        <v>12.380001</v>
      </c>
      <c r="AJ1054">
        <v>0.32578950000000001</v>
      </c>
      <c r="AK1054" t="s">
        <v>4960</v>
      </c>
      <c r="AL1054">
        <v>-34.539997</v>
      </c>
      <c r="AM1054">
        <v>-0.40673572000000002</v>
      </c>
      <c r="AN1054">
        <v>38</v>
      </c>
      <c r="AO1054">
        <v>84.92</v>
      </c>
      <c r="AP1054">
        <v>1589500800</v>
      </c>
      <c r="AQ1054">
        <v>1588622400</v>
      </c>
      <c r="AR1054">
        <v>1596466740</v>
      </c>
      <c r="AS1054">
        <v>1596816000</v>
      </c>
      <c r="AT1054">
        <v>2.738</v>
      </c>
      <c r="AU1054">
        <v>34.625430000000001</v>
      </c>
      <c r="AV1054">
        <v>5.4520107999999998E-2</v>
      </c>
      <c r="AW1054" t="s">
        <v>6313</v>
      </c>
      <c r="AX1054">
        <v>1.4550000000000001</v>
      </c>
      <c r="AY1054">
        <v>343416000</v>
      </c>
      <c r="AZ1054">
        <v>30.25</v>
      </c>
      <c r="BA1054">
        <v>51.735427999999999</v>
      </c>
      <c r="BB1054">
        <v>-1.3554268</v>
      </c>
      <c r="BC1054">
        <v>-2.6199199999999999E-2</v>
      </c>
      <c r="BD1054">
        <v>68.644710000000003</v>
      </c>
      <c r="BE1054">
        <v>-18.264706</v>
      </c>
      <c r="BF1054">
        <v>-0.26607594000000001</v>
      </c>
      <c r="BG1054">
        <v>17301299200</v>
      </c>
      <c r="BH1054">
        <v>1.6654545999999999</v>
      </c>
      <c r="BI1054">
        <v>15</v>
      </c>
      <c r="BJ1054">
        <v>0</v>
      </c>
      <c r="BK1054" t="b">
        <v>0</v>
      </c>
      <c r="BL1054">
        <v>2</v>
      </c>
      <c r="BM1054">
        <v>782487000000</v>
      </c>
      <c r="BN1054" t="s">
        <v>3624</v>
      </c>
    </row>
    <row r="1055" spans="1:66" x14ac:dyDescent="0.2">
      <c r="A1055" t="s">
        <v>3625</v>
      </c>
    </row>
    <row r="1056" spans="1:66" x14ac:dyDescent="0.2">
      <c r="A1056" t="s">
        <v>3626</v>
      </c>
      <c r="C1056" t="s">
        <v>142</v>
      </c>
      <c r="D1056" t="s">
        <v>143</v>
      </c>
      <c r="E1056" t="s">
        <v>162</v>
      </c>
      <c r="F1056" t="b">
        <v>1</v>
      </c>
      <c r="G1056" t="s">
        <v>48</v>
      </c>
      <c r="H1056" t="s">
        <v>145</v>
      </c>
      <c r="I1056" t="s">
        <v>4961</v>
      </c>
      <c r="J1056" t="s">
        <v>4961</v>
      </c>
      <c r="K1056" t="s">
        <v>4962</v>
      </c>
      <c r="L1056" t="s">
        <v>146</v>
      </c>
      <c r="M1056" t="s">
        <v>147</v>
      </c>
      <c r="N1056">
        <v>-14400000</v>
      </c>
      <c r="O1056" t="s">
        <v>148</v>
      </c>
      <c r="P1056" t="b">
        <v>0</v>
      </c>
      <c r="Q1056">
        <v>0.43999863</v>
      </c>
      <c r="R1056">
        <v>1.2198465000000001</v>
      </c>
      <c r="S1056">
        <v>1589486402</v>
      </c>
      <c r="T1056">
        <v>36.51</v>
      </c>
      <c r="U1056">
        <v>36.94</v>
      </c>
      <c r="V1056" t="s">
        <v>4963</v>
      </c>
      <c r="W1056">
        <v>33.56</v>
      </c>
      <c r="X1056">
        <v>1868733</v>
      </c>
      <c r="Y1056">
        <v>36.07</v>
      </c>
      <c r="Z1056">
        <v>0</v>
      </c>
      <c r="AA1056">
        <v>55</v>
      </c>
      <c r="AB1056">
        <v>8</v>
      </c>
      <c r="AC1056">
        <v>11</v>
      </c>
      <c r="AD1056" t="s">
        <v>149</v>
      </c>
      <c r="AE1056" t="s">
        <v>48</v>
      </c>
      <c r="AF1056">
        <v>35.35</v>
      </c>
      <c r="AG1056">
        <v>1799025</v>
      </c>
      <c r="AH1056">
        <v>1435200</v>
      </c>
      <c r="AI1056">
        <v>4.7099989999999998</v>
      </c>
      <c r="AJ1056">
        <v>0.14811318000000001</v>
      </c>
      <c r="AK1056" t="s">
        <v>4964</v>
      </c>
      <c r="AL1056">
        <v>-33.750003999999997</v>
      </c>
      <c r="AM1056">
        <v>-0.48035872000000002</v>
      </c>
      <c r="AN1056">
        <v>31.8</v>
      </c>
      <c r="AO1056">
        <v>70.260000000000005</v>
      </c>
      <c r="AP1056">
        <v>1590451200</v>
      </c>
      <c r="AQ1056">
        <v>1588882210</v>
      </c>
      <c r="AR1056">
        <v>1596121140</v>
      </c>
      <c r="AS1056">
        <v>1596470400</v>
      </c>
      <c r="AT1056">
        <v>1.7549999999999999</v>
      </c>
      <c r="AU1056">
        <v>49.337833000000003</v>
      </c>
      <c r="AV1056">
        <v>4.865539E-2</v>
      </c>
      <c r="AW1056" t="s">
        <v>6313</v>
      </c>
      <c r="AX1056">
        <v>0.74</v>
      </c>
      <c r="AY1056">
        <v>169628992</v>
      </c>
      <c r="AZ1056">
        <v>37.093000000000004</v>
      </c>
      <c r="BA1056">
        <v>38.890569999999997</v>
      </c>
      <c r="BB1056">
        <v>-2.3805733</v>
      </c>
      <c r="BC1056">
        <v>-6.1212093000000002E-2</v>
      </c>
      <c r="BD1056">
        <v>55.529345999999997</v>
      </c>
      <c r="BE1056">
        <v>-19.019348000000001</v>
      </c>
      <c r="BF1056">
        <v>-0.34250984000000001</v>
      </c>
      <c r="BG1056">
        <v>6193154048</v>
      </c>
      <c r="BH1056">
        <v>0.98428272999999999</v>
      </c>
      <c r="BI1056">
        <v>15</v>
      </c>
      <c r="BJ1056">
        <v>0</v>
      </c>
      <c r="BK1056" t="b">
        <v>0</v>
      </c>
      <c r="BL1056">
        <v>2</v>
      </c>
      <c r="BM1056">
        <v>751901400000</v>
      </c>
      <c r="BN1056" t="s">
        <v>3626</v>
      </c>
    </row>
    <row r="1057" spans="1:66" x14ac:dyDescent="0.2">
      <c r="A1057" t="s">
        <v>3249</v>
      </c>
      <c r="C1057" t="s">
        <v>142</v>
      </c>
      <c r="D1057" t="s">
        <v>143</v>
      </c>
      <c r="E1057" t="s">
        <v>162</v>
      </c>
      <c r="F1057" t="b">
        <v>1</v>
      </c>
      <c r="G1057" t="s">
        <v>48</v>
      </c>
      <c r="H1057" t="s">
        <v>145</v>
      </c>
      <c r="I1057" t="s">
        <v>3250</v>
      </c>
      <c r="J1057" t="s">
        <v>3250</v>
      </c>
      <c r="K1057" t="s">
        <v>3290</v>
      </c>
      <c r="L1057" t="s">
        <v>146</v>
      </c>
      <c r="M1057" t="s">
        <v>147</v>
      </c>
      <c r="N1057">
        <v>-14400000</v>
      </c>
      <c r="O1057" t="s">
        <v>148</v>
      </c>
      <c r="P1057" t="b">
        <v>0</v>
      </c>
      <c r="Q1057">
        <v>-6.2600100000000003</v>
      </c>
      <c r="R1057">
        <v>-1.0846981</v>
      </c>
      <c r="S1057">
        <v>1589486401</v>
      </c>
      <c r="T1057">
        <v>570.86</v>
      </c>
      <c r="U1057">
        <v>580.77</v>
      </c>
      <c r="V1057" t="s">
        <v>3291</v>
      </c>
      <c r="W1057">
        <v>565.6</v>
      </c>
      <c r="X1057">
        <v>702427</v>
      </c>
      <c r="Y1057">
        <v>577.12</v>
      </c>
      <c r="Z1057">
        <v>565.71</v>
      </c>
      <c r="AA1057">
        <v>588.77</v>
      </c>
      <c r="AB1057">
        <v>10</v>
      </c>
      <c r="AC1057">
        <v>22</v>
      </c>
      <c r="AD1057" t="s">
        <v>149</v>
      </c>
      <c r="AE1057" t="s">
        <v>48</v>
      </c>
      <c r="AF1057">
        <v>577.17999999999995</v>
      </c>
      <c r="AG1057">
        <v>1399156</v>
      </c>
      <c r="AH1057">
        <v>1126075</v>
      </c>
      <c r="AI1057">
        <v>299.49</v>
      </c>
      <c r="AJ1057">
        <v>1.1036223000000001</v>
      </c>
      <c r="AK1057" t="s">
        <v>3292</v>
      </c>
      <c r="AL1057">
        <v>-10.920044000000001</v>
      </c>
      <c r="AM1057">
        <v>-1.8770056E-2</v>
      </c>
      <c r="AN1057">
        <v>271.37</v>
      </c>
      <c r="AO1057">
        <v>581.78</v>
      </c>
      <c r="AQ1057">
        <v>1588674610</v>
      </c>
      <c r="AR1057">
        <v>1596558600</v>
      </c>
      <c r="AS1057">
        <v>1597077000</v>
      </c>
      <c r="AU1057">
        <v>28.672024</v>
      </c>
      <c r="AW1057" t="s">
        <v>6313</v>
      </c>
      <c r="AX1057">
        <v>19.91</v>
      </c>
      <c r="AY1057">
        <v>110673000</v>
      </c>
      <c r="AZ1057">
        <v>109.277</v>
      </c>
      <c r="BA1057">
        <v>530.38969999999995</v>
      </c>
      <c r="BB1057">
        <v>40.470275999999998</v>
      </c>
      <c r="BC1057">
        <v>7.6302910000000002E-2</v>
      </c>
      <c r="BD1057">
        <v>421.79079999999999</v>
      </c>
      <c r="BE1057">
        <v>149.06917999999999</v>
      </c>
      <c r="BF1057">
        <v>0.35341971999999999</v>
      </c>
      <c r="BG1057">
        <v>64234307584</v>
      </c>
      <c r="BH1057">
        <v>5.2239719999999998</v>
      </c>
      <c r="BI1057">
        <v>15</v>
      </c>
      <c r="BJ1057">
        <v>0</v>
      </c>
      <c r="BK1057" t="b">
        <v>0</v>
      </c>
      <c r="BL1057">
        <v>2</v>
      </c>
      <c r="BM1057">
        <v>670602600000</v>
      </c>
      <c r="BN1057" t="s">
        <v>3249</v>
      </c>
    </row>
    <row r="1058" spans="1:66" x14ac:dyDescent="0.2">
      <c r="A1058" t="s">
        <v>3627</v>
      </c>
      <c r="C1058" t="s">
        <v>142</v>
      </c>
      <c r="D1058" t="s">
        <v>143</v>
      </c>
      <c r="E1058" t="s">
        <v>162</v>
      </c>
      <c r="F1058" t="b">
        <v>1</v>
      </c>
      <c r="G1058" t="s">
        <v>48</v>
      </c>
      <c r="H1058" t="s">
        <v>163</v>
      </c>
      <c r="I1058" t="s">
        <v>4965</v>
      </c>
      <c r="J1058" t="s">
        <v>4965</v>
      </c>
      <c r="K1058" t="s">
        <v>4966</v>
      </c>
      <c r="L1058" t="s">
        <v>146</v>
      </c>
      <c r="M1058" t="s">
        <v>147</v>
      </c>
      <c r="N1058">
        <v>-14400000</v>
      </c>
      <c r="O1058" t="s">
        <v>148</v>
      </c>
      <c r="P1058" t="b">
        <v>0</v>
      </c>
      <c r="Q1058">
        <v>0.42000008</v>
      </c>
      <c r="R1058">
        <v>4.7085210000000002</v>
      </c>
      <c r="S1058">
        <v>1589486401</v>
      </c>
      <c r="T1058">
        <v>9.34</v>
      </c>
      <c r="U1058">
        <v>9.4749999999999996</v>
      </c>
      <c r="V1058" t="s">
        <v>4967</v>
      </c>
      <c r="W1058">
        <v>8.41</v>
      </c>
      <c r="X1058">
        <v>15459162</v>
      </c>
      <c r="Y1058">
        <v>8.92</v>
      </c>
      <c r="Z1058">
        <v>9.26</v>
      </c>
      <c r="AA1058">
        <v>0</v>
      </c>
      <c r="AB1058">
        <v>40</v>
      </c>
      <c r="AC1058">
        <v>29</v>
      </c>
      <c r="AD1058" t="s">
        <v>164</v>
      </c>
      <c r="AE1058" t="s">
        <v>48</v>
      </c>
      <c r="AF1058">
        <v>8.6300000000000008</v>
      </c>
      <c r="AG1058">
        <v>15346375</v>
      </c>
      <c r="AH1058">
        <v>10764762</v>
      </c>
      <c r="AI1058">
        <v>2.4</v>
      </c>
      <c r="AJ1058">
        <v>0.34582135000000003</v>
      </c>
      <c r="AK1058" t="s">
        <v>4968</v>
      </c>
      <c r="AL1058">
        <v>-8.2000010000000003</v>
      </c>
      <c r="AM1058">
        <v>-0.46750286000000002</v>
      </c>
      <c r="AN1058">
        <v>6.94</v>
      </c>
      <c r="AO1058">
        <v>17.54</v>
      </c>
      <c r="AP1058">
        <v>1593561600</v>
      </c>
      <c r="AQ1058">
        <v>1595003400</v>
      </c>
      <c r="AR1058">
        <v>1595003400</v>
      </c>
      <c r="AS1058">
        <v>1595003400</v>
      </c>
      <c r="AT1058">
        <v>0.60499999999999998</v>
      </c>
      <c r="AU1058">
        <v>7.3254904999999999</v>
      </c>
      <c r="AV1058">
        <v>6.7825116000000005E-2</v>
      </c>
      <c r="AW1058" t="s">
        <v>6313</v>
      </c>
      <c r="AX1058">
        <v>1.2749999999999999</v>
      </c>
      <c r="AY1058">
        <v>959680000</v>
      </c>
      <c r="AZ1058">
        <v>16.734000000000002</v>
      </c>
      <c r="BA1058">
        <v>9.6534289999999991</v>
      </c>
      <c r="BB1058">
        <v>-0.31342888000000002</v>
      </c>
      <c r="BC1058">
        <v>-3.246814E-2</v>
      </c>
      <c r="BD1058">
        <v>13.957682</v>
      </c>
      <c r="BE1058">
        <v>-4.6176814999999998</v>
      </c>
      <c r="BF1058">
        <v>-0.33083442000000002</v>
      </c>
      <c r="BG1058">
        <v>8963410944</v>
      </c>
      <c r="BH1058">
        <v>0.55814509999999995</v>
      </c>
      <c r="BI1058">
        <v>15</v>
      </c>
      <c r="BJ1058">
        <v>0</v>
      </c>
      <c r="BK1058" t="b">
        <v>0</v>
      </c>
      <c r="BL1058">
        <v>2</v>
      </c>
      <c r="BM1058">
        <v>322151400000</v>
      </c>
      <c r="BN1058" t="s">
        <v>3627</v>
      </c>
    </row>
    <row r="1059" spans="1:66" x14ac:dyDescent="0.2">
      <c r="A1059" t="s">
        <v>3628</v>
      </c>
      <c r="C1059" t="s">
        <v>142</v>
      </c>
      <c r="D1059" t="s">
        <v>143</v>
      </c>
      <c r="E1059" t="s">
        <v>162</v>
      </c>
      <c r="F1059" t="b">
        <v>1</v>
      </c>
      <c r="G1059" t="s">
        <v>48</v>
      </c>
      <c r="H1059" t="s">
        <v>163</v>
      </c>
      <c r="I1059" t="s">
        <v>4969</v>
      </c>
      <c r="J1059" t="s">
        <v>4969</v>
      </c>
      <c r="K1059" t="s">
        <v>4970</v>
      </c>
      <c r="L1059" t="s">
        <v>146</v>
      </c>
      <c r="M1059" t="s">
        <v>147</v>
      </c>
      <c r="N1059">
        <v>-14400000</v>
      </c>
      <c r="O1059" t="s">
        <v>148</v>
      </c>
      <c r="P1059" t="b">
        <v>0</v>
      </c>
      <c r="Q1059">
        <v>0.8199997</v>
      </c>
      <c r="R1059">
        <v>1.0357455</v>
      </c>
      <c r="S1059">
        <v>1589486401</v>
      </c>
      <c r="T1059">
        <v>79.989999999999995</v>
      </c>
      <c r="U1059">
        <v>80</v>
      </c>
      <c r="V1059" t="s">
        <v>4971</v>
      </c>
      <c r="W1059">
        <v>77.8</v>
      </c>
      <c r="X1059">
        <v>1396033</v>
      </c>
      <c r="Y1059">
        <v>79.17</v>
      </c>
      <c r="Z1059">
        <v>79.650000000000006</v>
      </c>
      <c r="AA1059">
        <v>80.56</v>
      </c>
      <c r="AB1059">
        <v>8</v>
      </c>
      <c r="AC1059">
        <v>8</v>
      </c>
      <c r="AD1059" t="s">
        <v>164</v>
      </c>
      <c r="AE1059" t="s">
        <v>48</v>
      </c>
      <c r="AF1059">
        <v>78.48</v>
      </c>
      <c r="AG1059">
        <v>1707409</v>
      </c>
      <c r="AH1059">
        <v>1430875</v>
      </c>
      <c r="AI1059">
        <v>14.619994999999999</v>
      </c>
      <c r="AJ1059">
        <v>0.22364990000000001</v>
      </c>
      <c r="AK1059" t="s">
        <v>4972</v>
      </c>
      <c r="AL1059">
        <v>-20.920006000000001</v>
      </c>
      <c r="AM1059">
        <v>-0.20731350000000001</v>
      </c>
      <c r="AN1059">
        <v>65.37</v>
      </c>
      <c r="AO1059">
        <v>100.91</v>
      </c>
      <c r="AP1059">
        <v>1594771200</v>
      </c>
      <c r="AQ1059">
        <v>1588709408</v>
      </c>
      <c r="AR1059">
        <v>1595516340</v>
      </c>
      <c r="AS1059">
        <v>1595865600</v>
      </c>
      <c r="AT1059">
        <v>1.59</v>
      </c>
      <c r="AU1059">
        <v>23.65868</v>
      </c>
      <c r="AV1059">
        <v>2.0083365999999998E-2</v>
      </c>
      <c r="AW1059" t="s">
        <v>6313</v>
      </c>
      <c r="AX1059">
        <v>3.3809999999999998</v>
      </c>
      <c r="AY1059">
        <v>318100000</v>
      </c>
      <c r="AZ1059">
        <v>25.518000000000001</v>
      </c>
      <c r="BA1059">
        <v>77.782859999999999</v>
      </c>
      <c r="BB1059">
        <v>2.207138</v>
      </c>
      <c r="BC1059">
        <v>2.8375635E-2</v>
      </c>
      <c r="BD1059">
        <v>86.81326</v>
      </c>
      <c r="BE1059">
        <v>-6.8232650000000001</v>
      </c>
      <c r="BF1059">
        <v>-7.8597029999999998E-2</v>
      </c>
      <c r="BG1059">
        <v>25461776384</v>
      </c>
      <c r="BH1059">
        <v>3.1346500000000002</v>
      </c>
      <c r="BI1059">
        <v>15</v>
      </c>
      <c r="BJ1059">
        <v>0</v>
      </c>
      <c r="BK1059" t="b">
        <v>0</v>
      </c>
      <c r="BL1059">
        <v>2</v>
      </c>
      <c r="BM1059">
        <v>899299800000</v>
      </c>
      <c r="BN1059" t="s">
        <v>3628</v>
      </c>
    </row>
    <row r="1060" spans="1:66" x14ac:dyDescent="0.2">
      <c r="A1060" t="s">
        <v>3629</v>
      </c>
      <c r="C1060" t="s">
        <v>142</v>
      </c>
      <c r="D1060" t="s">
        <v>143</v>
      </c>
      <c r="E1060" t="s">
        <v>162</v>
      </c>
      <c r="F1060" t="b">
        <v>1</v>
      </c>
      <c r="G1060" t="s">
        <v>48</v>
      </c>
      <c r="H1060" t="s">
        <v>163</v>
      </c>
      <c r="I1060" t="s">
        <v>4973</v>
      </c>
      <c r="J1060" t="s">
        <v>4973</v>
      </c>
      <c r="K1060" t="s">
        <v>4974</v>
      </c>
      <c r="L1060" t="s">
        <v>146</v>
      </c>
      <c r="M1060" t="s">
        <v>147</v>
      </c>
      <c r="N1060">
        <v>-14400000</v>
      </c>
      <c r="O1060" t="s">
        <v>148</v>
      </c>
      <c r="P1060" t="b">
        <v>0</v>
      </c>
      <c r="Q1060">
        <v>-1.4099884</v>
      </c>
      <c r="R1060">
        <v>-0.85781370000000001</v>
      </c>
      <c r="S1060">
        <v>1589486401</v>
      </c>
      <c r="T1060">
        <v>162.96</v>
      </c>
      <c r="U1060">
        <v>164.41</v>
      </c>
      <c r="V1060" t="s">
        <v>4975</v>
      </c>
      <c r="W1060">
        <v>158.75</v>
      </c>
      <c r="X1060">
        <v>504768</v>
      </c>
      <c r="Y1060">
        <v>164.37</v>
      </c>
      <c r="Z1060">
        <v>131.1</v>
      </c>
      <c r="AA1060">
        <v>162.96</v>
      </c>
      <c r="AB1060">
        <v>11</v>
      </c>
      <c r="AC1060">
        <v>9</v>
      </c>
      <c r="AD1060" t="s">
        <v>164</v>
      </c>
      <c r="AE1060" t="s">
        <v>48</v>
      </c>
      <c r="AF1060">
        <v>162.54</v>
      </c>
      <c r="AG1060">
        <v>875512</v>
      </c>
      <c r="AH1060">
        <v>670900</v>
      </c>
      <c r="AI1060">
        <v>54.110010000000003</v>
      </c>
      <c r="AJ1060">
        <v>0.4971062</v>
      </c>
      <c r="AK1060" t="s">
        <v>4976</v>
      </c>
      <c r="AL1060">
        <v>-15.029999</v>
      </c>
      <c r="AM1060">
        <v>-8.4442935999999996E-2</v>
      </c>
      <c r="AN1060">
        <v>108.85</v>
      </c>
      <c r="AO1060">
        <v>177.99</v>
      </c>
      <c r="AP1060">
        <v>1592438400</v>
      </c>
      <c r="AQ1060">
        <v>1588277100</v>
      </c>
      <c r="AR1060">
        <v>1595516340</v>
      </c>
      <c r="AS1060">
        <v>1595865600</v>
      </c>
      <c r="AT1060">
        <v>1.56</v>
      </c>
      <c r="AU1060">
        <v>46.256034999999997</v>
      </c>
      <c r="AV1060">
        <v>9.4907829999999992E-3</v>
      </c>
      <c r="AW1060" t="s">
        <v>6313</v>
      </c>
      <c r="AX1060">
        <v>3.5230000000000001</v>
      </c>
      <c r="AY1060">
        <v>144668000</v>
      </c>
      <c r="AZ1060">
        <v>15.598000000000001</v>
      </c>
      <c r="BA1060">
        <v>157.86086</v>
      </c>
      <c r="BB1060">
        <v>5.0991515999999999</v>
      </c>
      <c r="BC1060">
        <v>3.230156E-2</v>
      </c>
      <c r="BD1060">
        <v>156.12478999999999</v>
      </c>
      <c r="BE1060">
        <v>6.8352202999999996</v>
      </c>
      <c r="BF1060">
        <v>4.3780494000000003E-2</v>
      </c>
      <c r="BG1060">
        <v>23575097344</v>
      </c>
      <c r="BH1060">
        <v>10.447494000000001</v>
      </c>
      <c r="BI1060">
        <v>15</v>
      </c>
      <c r="BJ1060">
        <v>0</v>
      </c>
      <c r="BK1060" t="b">
        <v>0</v>
      </c>
      <c r="BL1060">
        <v>2</v>
      </c>
      <c r="BM1060">
        <v>802099800000</v>
      </c>
      <c r="BN1060" t="s">
        <v>3629</v>
      </c>
    </row>
    <row r="1061" spans="1:66" x14ac:dyDescent="0.2">
      <c r="A1061" t="s">
        <v>3630</v>
      </c>
      <c r="C1061" t="s">
        <v>142</v>
      </c>
      <c r="D1061" t="s">
        <v>143</v>
      </c>
      <c r="E1061" t="s">
        <v>162</v>
      </c>
      <c r="F1061" t="b">
        <v>1</v>
      </c>
      <c r="G1061" t="s">
        <v>48</v>
      </c>
      <c r="H1061" t="s">
        <v>163</v>
      </c>
      <c r="I1061" t="s">
        <v>4977</v>
      </c>
      <c r="J1061" t="s">
        <v>4977</v>
      </c>
      <c r="K1061" t="s">
        <v>4978</v>
      </c>
      <c r="L1061" t="s">
        <v>146</v>
      </c>
      <c r="M1061" t="s">
        <v>147</v>
      </c>
      <c r="N1061">
        <v>-14400000</v>
      </c>
      <c r="O1061" t="s">
        <v>148</v>
      </c>
      <c r="P1061" t="b">
        <v>0</v>
      </c>
      <c r="Q1061">
        <v>1.0600014</v>
      </c>
      <c r="R1061">
        <v>2.4339871</v>
      </c>
      <c r="S1061">
        <v>1589486401</v>
      </c>
      <c r="T1061">
        <v>44.61</v>
      </c>
      <c r="U1061">
        <v>44.61</v>
      </c>
      <c r="V1061" t="s">
        <v>6617</v>
      </c>
      <c r="W1061">
        <v>41.82</v>
      </c>
      <c r="X1061">
        <v>1139575</v>
      </c>
      <c r="Y1061">
        <v>43.55</v>
      </c>
      <c r="Z1061">
        <v>0</v>
      </c>
      <c r="AA1061">
        <v>0</v>
      </c>
      <c r="AB1061">
        <v>9</v>
      </c>
      <c r="AC1061">
        <v>10</v>
      </c>
      <c r="AD1061" t="s">
        <v>164</v>
      </c>
      <c r="AE1061" t="s">
        <v>48</v>
      </c>
      <c r="AF1061">
        <v>42.85</v>
      </c>
      <c r="AG1061">
        <v>1684112</v>
      </c>
      <c r="AH1061">
        <v>1173825</v>
      </c>
      <c r="AI1061">
        <v>12.23</v>
      </c>
      <c r="AJ1061">
        <v>0.37770227000000001</v>
      </c>
      <c r="AK1061" t="s">
        <v>4979</v>
      </c>
      <c r="AL1061">
        <v>-19.36</v>
      </c>
      <c r="AM1061">
        <v>-0.30264186999999998</v>
      </c>
      <c r="AN1061">
        <v>32.380000000000003</v>
      </c>
      <c r="AO1061">
        <v>63.97</v>
      </c>
      <c r="AP1061">
        <v>1592179200</v>
      </c>
      <c r="AQ1061">
        <v>1587672909</v>
      </c>
      <c r="AR1061">
        <v>1595343540</v>
      </c>
      <c r="AS1061">
        <v>1595865600</v>
      </c>
      <c r="AT1061">
        <v>1.27</v>
      </c>
      <c r="AU1061">
        <v>11.854903</v>
      </c>
      <c r="AV1061">
        <v>2.9161883999999999E-2</v>
      </c>
      <c r="AW1061" t="s">
        <v>6313</v>
      </c>
      <c r="AX1061">
        <v>3.7629999999999999</v>
      </c>
      <c r="AY1061">
        <v>114602000</v>
      </c>
      <c r="AZ1061">
        <v>10.016</v>
      </c>
      <c r="BA1061">
        <v>42.653427000000001</v>
      </c>
      <c r="BB1061">
        <v>1.9565735</v>
      </c>
      <c r="BC1061">
        <v>4.5871425E-2</v>
      </c>
      <c r="BD1061">
        <v>53.373187999999999</v>
      </c>
      <c r="BE1061">
        <v>-8.7631870000000003</v>
      </c>
      <c r="BF1061">
        <v>-0.16418706999999999</v>
      </c>
      <c r="BG1061">
        <v>5112395264</v>
      </c>
      <c r="BH1061">
        <v>4.4538739999999999</v>
      </c>
      <c r="BI1061">
        <v>15</v>
      </c>
      <c r="BJ1061">
        <v>0</v>
      </c>
      <c r="BK1061" t="b">
        <v>0</v>
      </c>
      <c r="BL1061">
        <v>2</v>
      </c>
      <c r="BM1061">
        <v>322151400000</v>
      </c>
      <c r="BN1061" t="s">
        <v>3630</v>
      </c>
    </row>
    <row r="1062" spans="1:66" x14ac:dyDescent="0.2">
      <c r="A1062" t="s">
        <v>3631</v>
      </c>
      <c r="C1062" t="s">
        <v>142</v>
      </c>
      <c r="D1062" t="s">
        <v>143</v>
      </c>
      <c r="E1062" t="s">
        <v>162</v>
      </c>
      <c r="F1062" t="b">
        <v>1</v>
      </c>
      <c r="G1062" t="s">
        <v>48</v>
      </c>
      <c r="H1062" t="s">
        <v>163</v>
      </c>
      <c r="I1062" t="s">
        <v>4980</v>
      </c>
      <c r="J1062" t="s">
        <v>4980</v>
      </c>
      <c r="K1062" t="s">
        <v>4981</v>
      </c>
      <c r="L1062" t="s">
        <v>146</v>
      </c>
      <c r="M1062" t="s">
        <v>147</v>
      </c>
      <c r="N1062">
        <v>-14400000</v>
      </c>
      <c r="O1062" t="s">
        <v>148</v>
      </c>
      <c r="P1062" t="b">
        <v>0</v>
      </c>
      <c r="Q1062">
        <v>4.1499940000000004</v>
      </c>
      <c r="R1062">
        <v>2.2209108</v>
      </c>
      <c r="S1062">
        <v>1589486401</v>
      </c>
      <c r="T1062">
        <v>191.01</v>
      </c>
      <c r="U1062">
        <v>191.315</v>
      </c>
      <c r="V1062" t="s">
        <v>4982</v>
      </c>
      <c r="W1062">
        <v>183.67</v>
      </c>
      <c r="X1062">
        <v>1480696</v>
      </c>
      <c r="Y1062">
        <v>186.86</v>
      </c>
      <c r="Z1062">
        <v>165</v>
      </c>
      <c r="AA1062">
        <v>190.09</v>
      </c>
      <c r="AB1062">
        <v>10</v>
      </c>
      <c r="AC1062">
        <v>11</v>
      </c>
      <c r="AD1062" t="s">
        <v>164</v>
      </c>
      <c r="AE1062" t="s">
        <v>48</v>
      </c>
      <c r="AF1062">
        <v>184</v>
      </c>
      <c r="AG1062">
        <v>1302125</v>
      </c>
      <c r="AH1062">
        <v>838925</v>
      </c>
      <c r="AI1062">
        <v>75.63</v>
      </c>
      <c r="AJ1062">
        <v>0.65548620000000002</v>
      </c>
      <c r="AK1062" t="s">
        <v>4983</v>
      </c>
      <c r="AL1062">
        <v>-18.600006</v>
      </c>
      <c r="AM1062">
        <v>-8.8736250000000003E-2</v>
      </c>
      <c r="AN1062">
        <v>115.38</v>
      </c>
      <c r="AO1062">
        <v>209.61</v>
      </c>
      <c r="AP1062">
        <v>1591747200</v>
      </c>
      <c r="AQ1062">
        <v>1588071720</v>
      </c>
      <c r="AR1062">
        <v>1595521800</v>
      </c>
      <c r="AS1062">
        <v>1595867400</v>
      </c>
      <c r="AT1062">
        <v>3.98</v>
      </c>
      <c r="AU1062">
        <v>31.431625</v>
      </c>
      <c r="AV1062">
        <v>2.1299367999999999E-2</v>
      </c>
      <c r="AW1062" t="s">
        <v>6313</v>
      </c>
      <c r="AX1062">
        <v>6.077</v>
      </c>
      <c r="AY1062">
        <v>115824000</v>
      </c>
      <c r="AZ1062">
        <v>5.36</v>
      </c>
      <c r="BA1062">
        <v>171.99457000000001</v>
      </c>
      <c r="BB1062">
        <v>19.015426999999999</v>
      </c>
      <c r="BC1062">
        <v>0.1105583</v>
      </c>
      <c r="BD1062">
        <v>185.78761</v>
      </c>
      <c r="BE1062">
        <v>5.2223816000000003</v>
      </c>
      <c r="BF1062">
        <v>2.8109418000000001E-2</v>
      </c>
      <c r="BG1062">
        <v>22123542528</v>
      </c>
      <c r="BH1062">
        <v>35.636192000000001</v>
      </c>
      <c r="BI1062">
        <v>15</v>
      </c>
      <c r="BJ1062">
        <v>0</v>
      </c>
      <c r="BK1062" t="b">
        <v>0</v>
      </c>
      <c r="BL1062">
        <v>2</v>
      </c>
      <c r="BM1062">
        <v>378657000000</v>
      </c>
      <c r="BN1062" t="s">
        <v>3631</v>
      </c>
    </row>
    <row r="1063" spans="1:66" x14ac:dyDescent="0.2">
      <c r="A1063" t="s">
        <v>3632</v>
      </c>
      <c r="C1063" t="s">
        <v>142</v>
      </c>
      <c r="D1063" t="s">
        <v>143</v>
      </c>
      <c r="E1063" t="s">
        <v>151</v>
      </c>
      <c r="F1063" t="b">
        <v>0</v>
      </c>
      <c r="H1063" t="s">
        <v>152</v>
      </c>
      <c r="I1063" t="s">
        <v>4984</v>
      </c>
      <c r="J1063" t="s">
        <v>4985</v>
      </c>
      <c r="L1063" t="s">
        <v>146</v>
      </c>
      <c r="M1063" t="s">
        <v>147</v>
      </c>
      <c r="N1063">
        <v>-14400000</v>
      </c>
      <c r="O1063" t="s">
        <v>148</v>
      </c>
      <c r="P1063" t="b">
        <v>0</v>
      </c>
      <c r="S1063">
        <v>1561759658</v>
      </c>
      <c r="AD1063" t="s">
        <v>152</v>
      </c>
      <c r="AQ1063">
        <v>1543247940</v>
      </c>
      <c r="AR1063">
        <v>1548345540</v>
      </c>
      <c r="AS1063">
        <v>1548694800</v>
      </c>
      <c r="AW1063" t="s">
        <v>6313</v>
      </c>
      <c r="BI1063">
        <v>15</v>
      </c>
      <c r="BJ1063">
        <v>0</v>
      </c>
      <c r="BK1063" t="b">
        <v>0</v>
      </c>
      <c r="BL1063">
        <v>2</v>
      </c>
      <c r="BM1063">
        <v>1163428200000</v>
      </c>
      <c r="BN1063" t="s">
        <v>3632</v>
      </c>
    </row>
    <row r="1064" spans="1:66" x14ac:dyDescent="0.2">
      <c r="A1064" t="s">
        <v>3633</v>
      </c>
      <c r="C1064" t="s">
        <v>142</v>
      </c>
      <c r="D1064" t="s">
        <v>143</v>
      </c>
      <c r="E1064" t="s">
        <v>162</v>
      </c>
      <c r="F1064" t="b">
        <v>1</v>
      </c>
      <c r="G1064" t="s">
        <v>48</v>
      </c>
      <c r="H1064" t="s">
        <v>163</v>
      </c>
      <c r="I1064" t="s">
        <v>4986</v>
      </c>
      <c r="J1064" t="s">
        <v>4986</v>
      </c>
      <c r="K1064" t="s">
        <v>4987</v>
      </c>
      <c r="L1064" t="s">
        <v>146</v>
      </c>
      <c r="M1064" t="s">
        <v>147</v>
      </c>
      <c r="N1064">
        <v>-14400000</v>
      </c>
      <c r="O1064" t="s">
        <v>148</v>
      </c>
      <c r="P1064" t="b">
        <v>0</v>
      </c>
      <c r="Q1064">
        <v>4.8999940000000004</v>
      </c>
      <c r="R1064">
        <v>1.3897143999999999</v>
      </c>
      <c r="S1064">
        <v>1589486401</v>
      </c>
      <c r="T1064">
        <v>357.49</v>
      </c>
      <c r="U1064">
        <v>357.73</v>
      </c>
      <c r="V1064" t="s">
        <v>6618</v>
      </c>
      <c r="W1064">
        <v>344.76</v>
      </c>
      <c r="X1064">
        <v>613023</v>
      </c>
      <c r="Y1064">
        <v>352.59</v>
      </c>
      <c r="Z1064">
        <v>356.15</v>
      </c>
      <c r="AA1064">
        <v>356.58</v>
      </c>
      <c r="AB1064">
        <v>8</v>
      </c>
      <c r="AC1064">
        <v>12</v>
      </c>
      <c r="AD1064" t="s">
        <v>164</v>
      </c>
      <c r="AE1064" t="s">
        <v>48</v>
      </c>
      <c r="AF1064">
        <v>349.93</v>
      </c>
      <c r="AG1064">
        <v>705716</v>
      </c>
      <c r="AH1064">
        <v>664025</v>
      </c>
      <c r="AI1064">
        <v>117.48999000000001</v>
      </c>
      <c r="AJ1064">
        <v>0.48954162000000001</v>
      </c>
      <c r="AK1064" t="s">
        <v>4988</v>
      </c>
      <c r="AL1064">
        <v>-37.510010000000001</v>
      </c>
      <c r="AM1064">
        <v>-9.4962050000000006E-2</v>
      </c>
      <c r="AN1064">
        <v>240</v>
      </c>
      <c r="AO1064">
        <v>395</v>
      </c>
      <c r="AP1064">
        <v>1587513600</v>
      </c>
      <c r="AQ1064">
        <v>1588071310</v>
      </c>
      <c r="AR1064">
        <v>1595521800</v>
      </c>
      <c r="AS1064">
        <v>1595867400</v>
      </c>
      <c r="AT1064">
        <v>1.95</v>
      </c>
      <c r="AU1064">
        <v>22.966080000000002</v>
      </c>
      <c r="AV1064">
        <v>5.530503E-3</v>
      </c>
      <c r="AW1064" t="s">
        <v>6313</v>
      </c>
      <c r="AX1064">
        <v>15.566000000000001</v>
      </c>
      <c r="AY1064">
        <v>104397000</v>
      </c>
      <c r="AZ1064">
        <v>91.873999999999995</v>
      </c>
      <c r="BA1064">
        <v>325.59656000000001</v>
      </c>
      <c r="BB1064">
        <v>31.893433000000002</v>
      </c>
      <c r="BC1064">
        <v>9.795384E-2</v>
      </c>
      <c r="BD1064">
        <v>346.42790000000002</v>
      </c>
      <c r="BE1064">
        <v>11.062103</v>
      </c>
      <c r="BF1064">
        <v>3.1931907000000002E-2</v>
      </c>
      <c r="BG1064">
        <v>37320884224</v>
      </c>
      <c r="BH1064">
        <v>3.8910900000000002</v>
      </c>
      <c r="BI1064">
        <v>15</v>
      </c>
      <c r="BJ1064">
        <v>0</v>
      </c>
      <c r="BK1064" t="b">
        <v>0</v>
      </c>
      <c r="BL1064">
        <v>2</v>
      </c>
      <c r="BM1064">
        <v>697991400000</v>
      </c>
      <c r="BN1064" t="s">
        <v>3633</v>
      </c>
    </row>
    <row r="1065" spans="1:66" x14ac:dyDescent="0.2">
      <c r="A1065" t="s">
        <v>3634</v>
      </c>
      <c r="C1065" t="s">
        <v>142</v>
      </c>
      <c r="D1065" t="s">
        <v>143</v>
      </c>
      <c r="E1065" t="s">
        <v>162</v>
      </c>
      <c r="F1065" t="b">
        <v>1</v>
      </c>
      <c r="G1065" t="s">
        <v>48</v>
      </c>
      <c r="H1065" t="s">
        <v>145</v>
      </c>
      <c r="I1065" t="s">
        <v>4989</v>
      </c>
      <c r="J1065" t="s">
        <v>4989</v>
      </c>
      <c r="K1065" t="s">
        <v>4990</v>
      </c>
      <c r="L1065" t="s">
        <v>146</v>
      </c>
      <c r="M1065" t="s">
        <v>147</v>
      </c>
      <c r="N1065">
        <v>-14400000</v>
      </c>
      <c r="O1065" t="s">
        <v>148</v>
      </c>
      <c r="P1065" t="b">
        <v>0</v>
      </c>
      <c r="Q1065">
        <v>0.79999540000000002</v>
      </c>
      <c r="R1065">
        <v>0.95556070000000004</v>
      </c>
      <c r="S1065">
        <v>1589486402</v>
      </c>
      <c r="T1065">
        <v>84.52</v>
      </c>
      <c r="U1065">
        <v>84.67</v>
      </c>
      <c r="V1065" t="s">
        <v>6619</v>
      </c>
      <c r="W1065">
        <v>79.86</v>
      </c>
      <c r="X1065">
        <v>1943215</v>
      </c>
      <c r="Y1065">
        <v>83.72</v>
      </c>
      <c r="Z1065">
        <v>82.98</v>
      </c>
      <c r="AA1065">
        <v>86.37</v>
      </c>
      <c r="AB1065">
        <v>8</v>
      </c>
      <c r="AC1065">
        <v>9</v>
      </c>
      <c r="AD1065" t="s">
        <v>149</v>
      </c>
      <c r="AE1065" t="s">
        <v>48</v>
      </c>
      <c r="AF1065">
        <v>85.95</v>
      </c>
      <c r="AG1065">
        <v>3716396</v>
      </c>
      <c r="AH1065">
        <v>2048937</v>
      </c>
      <c r="AI1065">
        <v>28.219996999999999</v>
      </c>
      <c r="AJ1065">
        <v>0.50124329999999995</v>
      </c>
      <c r="AK1065" t="s">
        <v>4991</v>
      </c>
      <c r="AL1065">
        <v>-39.640006999999997</v>
      </c>
      <c r="AM1065">
        <v>-0.31926549999999998</v>
      </c>
      <c r="AN1065">
        <v>56.3</v>
      </c>
      <c r="AO1065">
        <v>124.16</v>
      </c>
      <c r="AP1065">
        <v>1585612800</v>
      </c>
      <c r="AQ1065">
        <v>1590105600</v>
      </c>
      <c r="AR1065">
        <v>1590105600</v>
      </c>
      <c r="AS1065">
        <v>1590105600</v>
      </c>
      <c r="AT1065">
        <v>1.05</v>
      </c>
      <c r="AU1065">
        <v>18.373913000000002</v>
      </c>
      <c r="AV1065">
        <v>1.2541805E-2</v>
      </c>
      <c r="AW1065" t="s">
        <v>6313</v>
      </c>
      <c r="AX1065">
        <v>4.5999999999999996</v>
      </c>
      <c r="AY1065">
        <v>355387008</v>
      </c>
      <c r="AZ1065">
        <v>9.7940000000000005</v>
      </c>
      <c r="BA1065">
        <v>87.009429999999995</v>
      </c>
      <c r="BB1065">
        <v>-2.4894333</v>
      </c>
      <c r="BC1065">
        <v>-2.8611075E-2</v>
      </c>
      <c r="BD1065">
        <v>104.570145</v>
      </c>
      <c r="BE1065">
        <v>-20.050148</v>
      </c>
      <c r="BF1065">
        <v>-0.19173873999999999</v>
      </c>
      <c r="BG1065">
        <v>30037309440</v>
      </c>
      <c r="BH1065">
        <v>8.6297730000000001</v>
      </c>
      <c r="BI1065">
        <v>15</v>
      </c>
      <c r="BJ1065">
        <v>0</v>
      </c>
      <c r="BK1065" t="b">
        <v>0</v>
      </c>
      <c r="BL1065">
        <v>2</v>
      </c>
      <c r="BM1065">
        <v>492355800000</v>
      </c>
      <c r="BN1065" t="s">
        <v>3634</v>
      </c>
    </row>
    <row r="1066" spans="1:66" x14ac:dyDescent="0.2">
      <c r="A1066" t="s">
        <v>105</v>
      </c>
      <c r="C1066" t="s">
        <v>142</v>
      </c>
      <c r="D1066" t="s">
        <v>143</v>
      </c>
      <c r="E1066" t="s">
        <v>162</v>
      </c>
      <c r="F1066" t="b">
        <v>1</v>
      </c>
      <c r="G1066" t="s">
        <v>48</v>
      </c>
      <c r="H1066" t="s">
        <v>163</v>
      </c>
      <c r="I1066" t="s">
        <v>196</v>
      </c>
      <c r="J1066" t="s">
        <v>196</v>
      </c>
      <c r="K1066" t="s">
        <v>305</v>
      </c>
      <c r="L1066" t="s">
        <v>146</v>
      </c>
      <c r="M1066" t="s">
        <v>147</v>
      </c>
      <c r="N1066">
        <v>-14400000</v>
      </c>
      <c r="O1066" t="s">
        <v>148</v>
      </c>
      <c r="P1066" t="b">
        <v>0</v>
      </c>
      <c r="Q1066">
        <v>0.62000275000000005</v>
      </c>
      <c r="R1066">
        <v>1.7955481</v>
      </c>
      <c r="S1066">
        <v>1589486401</v>
      </c>
      <c r="T1066">
        <v>35.15</v>
      </c>
      <c r="U1066">
        <v>35.869500000000002</v>
      </c>
      <c r="V1066" t="s">
        <v>567</v>
      </c>
      <c r="W1066">
        <v>31.41</v>
      </c>
      <c r="X1066">
        <v>22661348</v>
      </c>
      <c r="Y1066">
        <v>34.53</v>
      </c>
      <c r="Z1066">
        <v>36.1</v>
      </c>
      <c r="AA1066">
        <v>36.24</v>
      </c>
      <c r="AB1066">
        <v>12</v>
      </c>
      <c r="AC1066">
        <v>10</v>
      </c>
      <c r="AD1066" t="s">
        <v>164</v>
      </c>
      <c r="AE1066" t="s">
        <v>48</v>
      </c>
      <c r="AF1066">
        <v>33</v>
      </c>
      <c r="AG1066">
        <v>20655793</v>
      </c>
      <c r="AH1066">
        <v>16974562</v>
      </c>
      <c r="AI1066">
        <v>15.900002000000001</v>
      </c>
      <c r="AJ1066">
        <v>0.82597410000000004</v>
      </c>
      <c r="AK1066" t="s">
        <v>195</v>
      </c>
      <c r="AL1066">
        <v>-100.170006</v>
      </c>
      <c r="AM1066">
        <v>-0.74024533999999997</v>
      </c>
      <c r="AN1066">
        <v>19.25</v>
      </c>
      <c r="AO1066">
        <v>135.32</v>
      </c>
      <c r="AP1066">
        <v>1586131200</v>
      </c>
      <c r="AQ1066">
        <v>1580821224</v>
      </c>
      <c r="AR1066">
        <v>1589560200</v>
      </c>
      <c r="AS1066">
        <v>1589819400</v>
      </c>
      <c r="AT1066">
        <v>2.96</v>
      </c>
      <c r="AU1066">
        <v>3.9273745999999998</v>
      </c>
      <c r="AV1066">
        <v>8.5722566E-2</v>
      </c>
      <c r="AW1066" t="s">
        <v>6313</v>
      </c>
      <c r="AX1066">
        <v>8.9499999999999993</v>
      </c>
      <c r="AY1066">
        <v>209116992</v>
      </c>
      <c r="AZ1066">
        <v>58.256</v>
      </c>
      <c r="BA1066">
        <v>36.083714000000001</v>
      </c>
      <c r="BB1066">
        <v>-0.93371199999999999</v>
      </c>
      <c r="BC1066">
        <v>-2.5876271999999999E-2</v>
      </c>
      <c r="BD1066">
        <v>88.551956000000004</v>
      </c>
      <c r="BE1066">
        <v>-53.401955000000001</v>
      </c>
      <c r="BF1066">
        <v>-0.60305785999999995</v>
      </c>
      <c r="BG1066">
        <v>7350462464</v>
      </c>
      <c r="BH1066">
        <v>0.60337130000000005</v>
      </c>
      <c r="BI1066">
        <v>15</v>
      </c>
      <c r="BJ1066">
        <v>0</v>
      </c>
      <c r="BK1066" t="b">
        <v>0</v>
      </c>
      <c r="BL1066">
        <v>2</v>
      </c>
      <c r="BM1066">
        <v>736003800000</v>
      </c>
      <c r="BN1066" t="s">
        <v>105</v>
      </c>
    </row>
    <row r="1067" spans="1:66" x14ac:dyDescent="0.2">
      <c r="A1067" t="s">
        <v>677</v>
      </c>
      <c r="C1067" t="s">
        <v>142</v>
      </c>
      <c r="D1067" t="s">
        <v>143</v>
      </c>
      <c r="E1067" t="s">
        <v>162</v>
      </c>
      <c r="F1067" t="b">
        <v>1</v>
      </c>
      <c r="G1067" t="s">
        <v>48</v>
      </c>
      <c r="H1067" t="s">
        <v>163</v>
      </c>
      <c r="I1067" t="s">
        <v>969</v>
      </c>
      <c r="J1067" t="s">
        <v>969</v>
      </c>
      <c r="K1067" t="s">
        <v>970</v>
      </c>
      <c r="L1067" t="s">
        <v>146</v>
      </c>
      <c r="M1067" t="s">
        <v>147</v>
      </c>
      <c r="N1067">
        <v>-14400000</v>
      </c>
      <c r="O1067" t="s">
        <v>148</v>
      </c>
      <c r="P1067" t="b">
        <v>0</v>
      </c>
      <c r="Q1067">
        <v>5.7200009999999999</v>
      </c>
      <c r="R1067">
        <v>1.9429352</v>
      </c>
      <c r="S1067">
        <v>1589486402</v>
      </c>
      <c r="T1067">
        <v>300.12</v>
      </c>
      <c r="U1067">
        <v>300.26</v>
      </c>
      <c r="V1067" t="s">
        <v>6236</v>
      </c>
      <c r="W1067">
        <v>290.08</v>
      </c>
      <c r="X1067">
        <v>1224009</v>
      </c>
      <c r="Y1067">
        <v>294.39999999999998</v>
      </c>
      <c r="Z1067">
        <v>298</v>
      </c>
      <c r="AA1067">
        <v>300.43</v>
      </c>
      <c r="AB1067">
        <v>9</v>
      </c>
      <c r="AC1067">
        <v>8</v>
      </c>
      <c r="AD1067" t="s">
        <v>164</v>
      </c>
      <c r="AE1067" t="s">
        <v>48</v>
      </c>
      <c r="AF1067">
        <v>291.41000000000003</v>
      </c>
      <c r="AG1067">
        <v>2191103</v>
      </c>
      <c r="AH1067">
        <v>1183687</v>
      </c>
      <c r="AI1067">
        <v>114.06</v>
      </c>
      <c r="AJ1067">
        <v>0.61302805000000005</v>
      </c>
      <c r="AK1067" t="s">
        <v>971</v>
      </c>
      <c r="AL1067">
        <v>-12.820007</v>
      </c>
      <c r="AM1067">
        <v>-4.0966343000000002E-2</v>
      </c>
      <c r="AN1067">
        <v>186.06</v>
      </c>
      <c r="AO1067">
        <v>312.94</v>
      </c>
      <c r="AP1067">
        <v>1583884800</v>
      </c>
      <c r="AQ1067">
        <v>1588072206</v>
      </c>
      <c r="AR1067">
        <v>1596126600</v>
      </c>
      <c r="AS1067">
        <v>1596472200</v>
      </c>
      <c r="AT1067">
        <v>2.38</v>
      </c>
      <c r="AU1067">
        <v>31.357223999999999</v>
      </c>
      <c r="AV1067">
        <v>8.084239E-3</v>
      </c>
      <c r="AW1067" t="s">
        <v>6313</v>
      </c>
      <c r="AX1067">
        <v>9.5709999999999997</v>
      </c>
      <c r="AY1067">
        <v>240900000</v>
      </c>
      <c r="AZ1067">
        <v>-1.038</v>
      </c>
      <c r="BA1067">
        <v>275.10858000000002</v>
      </c>
      <c r="BB1067">
        <v>25.011413999999998</v>
      </c>
      <c r="BC1067">
        <v>9.0914700000000001E-2</v>
      </c>
      <c r="BD1067">
        <v>272.34267999999997</v>
      </c>
      <c r="BE1067">
        <v>27.777312999999999</v>
      </c>
      <c r="BF1067">
        <v>0.10199398</v>
      </c>
      <c r="BG1067">
        <v>72298905600</v>
      </c>
      <c r="BH1067">
        <v>-289.13292999999999</v>
      </c>
      <c r="BI1067">
        <v>15</v>
      </c>
      <c r="BJ1067">
        <v>0</v>
      </c>
      <c r="BK1067" t="b">
        <v>0</v>
      </c>
      <c r="BL1067">
        <v>2</v>
      </c>
      <c r="BM1067">
        <v>99153000000</v>
      </c>
      <c r="BN1067" t="s">
        <v>677</v>
      </c>
    </row>
    <row r="1068" spans="1:66" x14ac:dyDescent="0.2">
      <c r="A1068" t="s">
        <v>3635</v>
      </c>
      <c r="C1068" t="s">
        <v>142</v>
      </c>
      <c r="D1068" t="s">
        <v>143</v>
      </c>
      <c r="E1068" t="s">
        <v>162</v>
      </c>
      <c r="F1068" t="b">
        <v>1</v>
      </c>
      <c r="G1068" t="s">
        <v>48</v>
      </c>
      <c r="H1068" t="s">
        <v>163</v>
      </c>
      <c r="I1068" t="s">
        <v>4992</v>
      </c>
      <c r="J1068" t="s">
        <v>4993</v>
      </c>
      <c r="K1068" t="s">
        <v>4994</v>
      </c>
      <c r="L1068" t="s">
        <v>146</v>
      </c>
      <c r="M1068" t="s">
        <v>147</v>
      </c>
      <c r="N1068">
        <v>-14400000</v>
      </c>
      <c r="O1068" t="s">
        <v>148</v>
      </c>
      <c r="P1068" t="b">
        <v>0</v>
      </c>
      <c r="Q1068">
        <v>-2.6399994000000002</v>
      </c>
      <c r="R1068">
        <v>-1.5562364</v>
      </c>
      <c r="S1068">
        <v>1589486401</v>
      </c>
      <c r="T1068">
        <v>167</v>
      </c>
      <c r="U1068">
        <v>168.57</v>
      </c>
      <c r="V1068" t="s">
        <v>4995</v>
      </c>
      <c r="W1068">
        <v>164.57</v>
      </c>
      <c r="X1068">
        <v>7336473</v>
      </c>
      <c r="Y1068">
        <v>169.64</v>
      </c>
      <c r="Z1068">
        <v>167.01</v>
      </c>
      <c r="AA1068">
        <v>171.49</v>
      </c>
      <c r="AB1068">
        <v>12</v>
      </c>
      <c r="AC1068">
        <v>11</v>
      </c>
      <c r="AD1068" t="s">
        <v>164</v>
      </c>
      <c r="AE1068" t="s">
        <v>48</v>
      </c>
      <c r="AF1068">
        <v>168.44</v>
      </c>
      <c r="AG1068">
        <v>8306966</v>
      </c>
      <c r="AH1068">
        <v>6977150</v>
      </c>
      <c r="AI1068">
        <v>51.71</v>
      </c>
      <c r="AJ1068">
        <v>0.44852110000000001</v>
      </c>
      <c r="AK1068" t="s">
        <v>4996</v>
      </c>
      <c r="AL1068">
        <v>-28.720001</v>
      </c>
      <c r="AM1068">
        <v>-0.14674023999999999</v>
      </c>
      <c r="AN1068">
        <v>115.29</v>
      </c>
      <c r="AO1068">
        <v>195.72</v>
      </c>
      <c r="AQ1068">
        <v>1590710400</v>
      </c>
      <c r="AR1068">
        <v>1590710400</v>
      </c>
      <c r="AS1068">
        <v>1590710400</v>
      </c>
      <c r="AU1068">
        <v>1113.3333</v>
      </c>
      <c r="AW1068" t="s">
        <v>6313</v>
      </c>
      <c r="AX1068">
        <v>0.15</v>
      </c>
      <c r="AY1068">
        <v>898884992</v>
      </c>
      <c r="AZ1068">
        <v>37.945</v>
      </c>
      <c r="BA1068">
        <v>156.46</v>
      </c>
      <c r="BB1068">
        <v>10.539993000000001</v>
      </c>
      <c r="BC1068">
        <v>6.7365414999999998E-2</v>
      </c>
      <c r="BD1068">
        <v>164.85362000000001</v>
      </c>
      <c r="BE1068">
        <v>2.1463776000000001</v>
      </c>
      <c r="BF1068">
        <v>1.3019899E-2</v>
      </c>
      <c r="BG1068">
        <v>150113796096</v>
      </c>
      <c r="BH1068">
        <v>4.4011069999999997</v>
      </c>
      <c r="BI1068">
        <v>15</v>
      </c>
      <c r="BJ1068">
        <v>0</v>
      </c>
      <c r="BK1068" t="b">
        <v>0</v>
      </c>
      <c r="BL1068">
        <v>2</v>
      </c>
      <c r="BM1068">
        <v>1087997400000</v>
      </c>
      <c r="BN1068" t="s">
        <v>3635</v>
      </c>
    </row>
    <row r="1069" spans="1:66" x14ac:dyDescent="0.2">
      <c r="A1069" t="s">
        <v>3636</v>
      </c>
      <c r="C1069" t="s">
        <v>142</v>
      </c>
      <c r="D1069" t="s">
        <v>143</v>
      </c>
      <c r="E1069" t="s">
        <v>162</v>
      </c>
      <c r="F1069" t="b">
        <v>1</v>
      </c>
      <c r="G1069" t="s">
        <v>48</v>
      </c>
      <c r="H1069" t="s">
        <v>145</v>
      </c>
      <c r="I1069" t="s">
        <v>4997</v>
      </c>
      <c r="J1069" t="s">
        <v>4997</v>
      </c>
      <c r="K1069" t="s">
        <v>4998</v>
      </c>
      <c r="L1069" t="s">
        <v>146</v>
      </c>
      <c r="M1069" t="s">
        <v>147</v>
      </c>
      <c r="N1069">
        <v>-14400000</v>
      </c>
      <c r="O1069" t="s">
        <v>148</v>
      </c>
      <c r="P1069" t="b">
        <v>0</v>
      </c>
      <c r="Q1069">
        <v>-1.1600037000000001</v>
      </c>
      <c r="R1069">
        <v>-0.40832259999999998</v>
      </c>
      <c r="S1069">
        <v>1589486402</v>
      </c>
      <c r="T1069">
        <v>282.93</v>
      </c>
      <c r="U1069">
        <v>285.14</v>
      </c>
      <c r="V1069" t="s">
        <v>4999</v>
      </c>
      <c r="W1069">
        <v>278.86</v>
      </c>
      <c r="X1069">
        <v>624454</v>
      </c>
      <c r="Y1069">
        <v>284.08999999999997</v>
      </c>
      <c r="Z1069">
        <v>0</v>
      </c>
      <c r="AA1069">
        <v>0</v>
      </c>
      <c r="AB1069">
        <v>13</v>
      </c>
      <c r="AC1069">
        <v>11</v>
      </c>
      <c r="AD1069" t="s">
        <v>149</v>
      </c>
      <c r="AE1069" t="s">
        <v>48</v>
      </c>
      <c r="AF1069">
        <v>288.73</v>
      </c>
      <c r="AG1069">
        <v>1023787</v>
      </c>
      <c r="AH1069">
        <v>784487</v>
      </c>
      <c r="AI1069">
        <v>83.709990000000005</v>
      </c>
      <c r="AJ1069">
        <v>0.42018870000000003</v>
      </c>
      <c r="AK1069" t="s">
        <v>5000</v>
      </c>
      <c r="AL1069">
        <v>-34.179993000000003</v>
      </c>
      <c r="AM1069">
        <v>-0.107785925</v>
      </c>
      <c r="AN1069">
        <v>199.22</v>
      </c>
      <c r="AO1069">
        <v>317.11</v>
      </c>
      <c r="AP1069">
        <v>1592438400</v>
      </c>
      <c r="AQ1069">
        <v>1588708860</v>
      </c>
      <c r="AR1069">
        <v>1588708860</v>
      </c>
      <c r="AS1069">
        <v>1588708860</v>
      </c>
      <c r="AT1069">
        <v>1.67</v>
      </c>
      <c r="AV1069">
        <v>5.8784186999999996E-3</v>
      </c>
      <c r="AW1069" t="s">
        <v>6313</v>
      </c>
      <c r="AX1069">
        <v>-6.3E-2</v>
      </c>
      <c r="AY1069">
        <v>111625000</v>
      </c>
      <c r="AZ1069">
        <v>-38.698999999999998</v>
      </c>
      <c r="BA1069">
        <v>290.03829999999999</v>
      </c>
      <c r="BB1069">
        <v>-7.1083069999999999</v>
      </c>
      <c r="BC1069">
        <v>-2.4508167000000001E-2</v>
      </c>
      <c r="BD1069">
        <v>261.18094000000002</v>
      </c>
      <c r="BE1069">
        <v>21.749054000000001</v>
      </c>
      <c r="BF1069">
        <v>8.3271979999999995E-2</v>
      </c>
      <c r="BG1069">
        <v>31582060544</v>
      </c>
      <c r="BH1069">
        <v>-7.3110413999999997</v>
      </c>
      <c r="BI1069">
        <v>15</v>
      </c>
      <c r="BJ1069">
        <v>0</v>
      </c>
      <c r="BK1069" t="b">
        <v>0</v>
      </c>
      <c r="BL1069">
        <v>2</v>
      </c>
      <c r="BM1069">
        <v>929539800000</v>
      </c>
      <c r="BN1069" t="s">
        <v>3636</v>
      </c>
    </row>
    <row r="1070" spans="1:66" x14ac:dyDescent="0.2">
      <c r="A1070" t="s">
        <v>3637</v>
      </c>
      <c r="C1070" t="s">
        <v>142</v>
      </c>
      <c r="D1070" t="s">
        <v>143</v>
      </c>
      <c r="E1070" t="s">
        <v>151</v>
      </c>
      <c r="F1070" t="b">
        <v>0</v>
      </c>
      <c r="H1070" t="s">
        <v>152</v>
      </c>
      <c r="I1070" t="s">
        <v>5001</v>
      </c>
      <c r="J1070" t="s">
        <v>5002</v>
      </c>
      <c r="L1070" t="s">
        <v>146</v>
      </c>
      <c r="M1070" t="s">
        <v>147</v>
      </c>
      <c r="N1070">
        <v>-14400000</v>
      </c>
      <c r="O1070" t="s">
        <v>148</v>
      </c>
      <c r="P1070" t="b">
        <v>0</v>
      </c>
      <c r="S1070">
        <v>1561759658</v>
      </c>
      <c r="AD1070" t="s">
        <v>152</v>
      </c>
      <c r="AG1070">
        <v>0</v>
      </c>
      <c r="AH1070">
        <v>0</v>
      </c>
      <c r="AK1070" t="s">
        <v>5003</v>
      </c>
      <c r="AN1070">
        <v>2.5000000000000001E-3</v>
      </c>
      <c r="AO1070">
        <v>6.3E-3</v>
      </c>
      <c r="AQ1070">
        <v>1540467004</v>
      </c>
      <c r="AR1070">
        <v>1550687400</v>
      </c>
      <c r="AS1070">
        <v>1551119400</v>
      </c>
      <c r="AW1070" t="s">
        <v>6313</v>
      </c>
      <c r="BA1070">
        <v>4.4999999999999997E-3</v>
      </c>
      <c r="BD1070">
        <v>4.4999999999999997E-3</v>
      </c>
      <c r="BI1070">
        <v>15</v>
      </c>
      <c r="BJ1070">
        <v>0</v>
      </c>
      <c r="BK1070" t="b">
        <v>0</v>
      </c>
      <c r="BL1070">
        <v>2</v>
      </c>
      <c r="BM1070">
        <v>1437053400000</v>
      </c>
      <c r="BN1070" t="s">
        <v>3637</v>
      </c>
    </row>
    <row r="1071" spans="1:66" x14ac:dyDescent="0.2">
      <c r="A1071" t="s">
        <v>65</v>
      </c>
      <c r="C1071" t="s">
        <v>142</v>
      </c>
      <c r="D1071" t="s">
        <v>143</v>
      </c>
      <c r="E1071" t="s">
        <v>162</v>
      </c>
      <c r="F1071" t="b">
        <v>1</v>
      </c>
      <c r="G1071" t="s">
        <v>48</v>
      </c>
      <c r="H1071" t="s">
        <v>163</v>
      </c>
      <c r="I1071" t="s">
        <v>170</v>
      </c>
      <c r="J1071" t="s">
        <v>284</v>
      </c>
      <c r="K1071" t="s">
        <v>285</v>
      </c>
      <c r="L1071" t="s">
        <v>146</v>
      </c>
      <c r="M1071" t="s">
        <v>147</v>
      </c>
      <c r="N1071">
        <v>-14400000</v>
      </c>
      <c r="O1071" t="s">
        <v>148</v>
      </c>
      <c r="P1071" t="b">
        <v>0</v>
      </c>
      <c r="Q1071">
        <v>0.25</v>
      </c>
      <c r="R1071">
        <v>1.5772870999999999</v>
      </c>
      <c r="S1071">
        <v>1589486401</v>
      </c>
      <c r="T1071">
        <v>16.100000000000001</v>
      </c>
      <c r="U1071">
        <v>16.53</v>
      </c>
      <c r="V1071" t="s">
        <v>522</v>
      </c>
      <c r="W1071">
        <v>15.14</v>
      </c>
      <c r="X1071">
        <v>13152182</v>
      </c>
      <c r="Y1071">
        <v>15.85</v>
      </c>
      <c r="Z1071">
        <v>16.37</v>
      </c>
      <c r="AA1071">
        <v>0</v>
      </c>
      <c r="AB1071">
        <v>22</v>
      </c>
      <c r="AC1071">
        <v>14</v>
      </c>
      <c r="AD1071" t="s">
        <v>164</v>
      </c>
      <c r="AE1071" t="s">
        <v>48</v>
      </c>
      <c r="AF1071">
        <v>15.5</v>
      </c>
      <c r="AG1071">
        <v>22866762</v>
      </c>
      <c r="AH1071">
        <v>13991575</v>
      </c>
      <c r="AI1071">
        <v>4.2300005000000001</v>
      </c>
      <c r="AJ1071">
        <v>0.35636060000000003</v>
      </c>
      <c r="AK1071" t="s">
        <v>169</v>
      </c>
      <c r="AL1071">
        <v>-25.300001000000002</v>
      </c>
      <c r="AM1071">
        <v>-0.61111110000000002</v>
      </c>
      <c r="AN1071">
        <v>11.87</v>
      </c>
      <c r="AO1071">
        <v>41.4</v>
      </c>
      <c r="AP1071">
        <v>1594252800</v>
      </c>
      <c r="AQ1071">
        <v>1587121200</v>
      </c>
      <c r="AR1071">
        <v>1594983600</v>
      </c>
      <c r="AS1071">
        <v>1595343600</v>
      </c>
      <c r="AT1071">
        <v>2</v>
      </c>
      <c r="AV1071">
        <v>0.12618296000000001</v>
      </c>
      <c r="AW1071" t="s">
        <v>6313</v>
      </c>
      <c r="AX1071">
        <v>-12.946</v>
      </c>
      <c r="AY1071">
        <v>1387810048</v>
      </c>
      <c r="AZ1071">
        <v>11.212999999999999</v>
      </c>
      <c r="BA1071">
        <v>15.673142</v>
      </c>
      <c r="BB1071">
        <v>0.42685794999999999</v>
      </c>
      <c r="BC1071">
        <v>2.7234993999999998E-2</v>
      </c>
      <c r="BD1071">
        <v>28.630724000000001</v>
      </c>
      <c r="BE1071">
        <v>-12.530723999999999</v>
      </c>
      <c r="BF1071">
        <v>-0.43766699999999997</v>
      </c>
      <c r="BG1071">
        <v>22343741440</v>
      </c>
      <c r="BH1071">
        <v>1.4358335</v>
      </c>
      <c r="BI1071">
        <v>15</v>
      </c>
      <c r="BJ1071">
        <v>0</v>
      </c>
      <c r="BK1071" t="b">
        <v>0</v>
      </c>
      <c r="BL1071">
        <v>2</v>
      </c>
      <c r="BM1071">
        <v>378657000000</v>
      </c>
      <c r="BN1071" t="s">
        <v>65</v>
      </c>
    </row>
    <row r="1072" spans="1:66" x14ac:dyDescent="0.2">
      <c r="A1072" t="s">
        <v>3638</v>
      </c>
      <c r="C1072" t="s">
        <v>142</v>
      </c>
      <c r="D1072" t="s">
        <v>143</v>
      </c>
      <c r="E1072" t="s">
        <v>162</v>
      </c>
      <c r="F1072" t="b">
        <v>1</v>
      </c>
      <c r="G1072" t="s">
        <v>48</v>
      </c>
      <c r="H1072" t="s">
        <v>145</v>
      </c>
      <c r="I1072" t="s">
        <v>5004</v>
      </c>
      <c r="J1072" t="s">
        <v>5005</v>
      </c>
      <c r="K1072" t="s">
        <v>5006</v>
      </c>
      <c r="L1072" t="s">
        <v>146</v>
      </c>
      <c r="M1072" t="s">
        <v>147</v>
      </c>
      <c r="N1072">
        <v>-14400000</v>
      </c>
      <c r="O1072" t="s">
        <v>148</v>
      </c>
      <c r="P1072" t="b">
        <v>0</v>
      </c>
      <c r="Q1072">
        <v>0.6399994</v>
      </c>
      <c r="R1072">
        <v>1.3493557</v>
      </c>
      <c r="S1072">
        <v>1589486402</v>
      </c>
      <c r="T1072">
        <v>48.07</v>
      </c>
      <c r="U1072">
        <v>48.07</v>
      </c>
      <c r="V1072" t="s">
        <v>5007</v>
      </c>
      <c r="W1072">
        <v>46.09</v>
      </c>
      <c r="X1072">
        <v>1775458</v>
      </c>
      <c r="Y1072">
        <v>47.43</v>
      </c>
      <c r="Z1072">
        <v>0</v>
      </c>
      <c r="AA1072">
        <v>51.43</v>
      </c>
      <c r="AB1072">
        <v>31</v>
      </c>
      <c r="AC1072">
        <v>13</v>
      </c>
      <c r="AD1072" t="s">
        <v>149</v>
      </c>
      <c r="AE1072" t="s">
        <v>48</v>
      </c>
      <c r="AF1072">
        <v>46.8</v>
      </c>
      <c r="AG1072">
        <v>3157559</v>
      </c>
      <c r="AH1072">
        <v>2005312</v>
      </c>
      <c r="AI1072">
        <v>9.0499989999999997</v>
      </c>
      <c r="AJ1072">
        <v>0.23193232999999999</v>
      </c>
      <c r="AK1072" t="s">
        <v>5008</v>
      </c>
      <c r="AL1072">
        <v>-16.099997999999999</v>
      </c>
      <c r="AM1072">
        <v>-0.25089603999999999</v>
      </c>
      <c r="AN1072">
        <v>39.020000000000003</v>
      </c>
      <c r="AO1072">
        <v>64.17</v>
      </c>
      <c r="AP1072">
        <v>1594166400</v>
      </c>
      <c r="AQ1072">
        <v>1587585900</v>
      </c>
      <c r="AR1072">
        <v>1596213000</v>
      </c>
      <c r="AS1072">
        <v>1596558600</v>
      </c>
      <c r="AT1072">
        <v>2.56</v>
      </c>
      <c r="AU1072">
        <v>7.084746</v>
      </c>
      <c r="AV1072">
        <v>5.3974275000000002E-2</v>
      </c>
      <c r="AW1072" t="s">
        <v>6313</v>
      </c>
      <c r="AX1072">
        <v>6.7850000000000001</v>
      </c>
      <c r="AY1072">
        <v>256624992</v>
      </c>
      <c r="AZ1072">
        <v>6.9630000000000001</v>
      </c>
      <c r="BA1072">
        <v>49.128856999999996</v>
      </c>
      <c r="BB1072">
        <v>-1.0588569999999999</v>
      </c>
      <c r="BC1072">
        <v>-2.1552648000000001E-2</v>
      </c>
      <c r="BD1072">
        <v>54.212319999999998</v>
      </c>
      <c r="BE1072">
        <v>-6.1423186999999997</v>
      </c>
      <c r="BF1072">
        <v>-0.113301165</v>
      </c>
      <c r="BG1072">
        <v>12335963136</v>
      </c>
      <c r="BH1072">
        <v>6.9036336</v>
      </c>
      <c r="BI1072">
        <v>15</v>
      </c>
      <c r="BJ1072">
        <v>0</v>
      </c>
      <c r="BK1072" t="b">
        <v>0</v>
      </c>
      <c r="BL1072">
        <v>2</v>
      </c>
      <c r="BM1072">
        <v>1039617000000</v>
      </c>
      <c r="BN1072" t="s">
        <v>3638</v>
      </c>
    </row>
    <row r="1073" spans="1:66" x14ac:dyDescent="0.2">
      <c r="A1073" t="s">
        <v>3639</v>
      </c>
      <c r="C1073" t="s">
        <v>142</v>
      </c>
      <c r="D1073" t="s">
        <v>143</v>
      </c>
      <c r="E1073" t="s">
        <v>162</v>
      </c>
      <c r="F1073" t="b">
        <v>1</v>
      </c>
      <c r="G1073" t="s">
        <v>48</v>
      </c>
      <c r="H1073" t="s">
        <v>163</v>
      </c>
      <c r="I1073" t="s">
        <v>5009</v>
      </c>
      <c r="J1073" t="s">
        <v>5009</v>
      </c>
      <c r="K1073" t="s">
        <v>5010</v>
      </c>
      <c r="L1073" t="s">
        <v>146</v>
      </c>
      <c r="M1073" t="s">
        <v>147</v>
      </c>
      <c r="N1073">
        <v>-14400000</v>
      </c>
      <c r="O1073" t="s">
        <v>148</v>
      </c>
      <c r="P1073" t="b">
        <v>0</v>
      </c>
      <c r="Q1073">
        <v>1.1600018000000001</v>
      </c>
      <c r="R1073">
        <v>4.1120234</v>
      </c>
      <c r="S1073">
        <v>1589486401</v>
      </c>
      <c r="T1073">
        <v>29.37</v>
      </c>
      <c r="U1073">
        <v>29.43</v>
      </c>
      <c r="V1073" t="s">
        <v>5011</v>
      </c>
      <c r="W1073">
        <v>27.05</v>
      </c>
      <c r="X1073">
        <v>1221389</v>
      </c>
      <c r="Y1073">
        <v>28.21</v>
      </c>
      <c r="Z1073">
        <v>29.39</v>
      </c>
      <c r="AA1073">
        <v>30.57</v>
      </c>
      <c r="AB1073">
        <v>11</v>
      </c>
      <c r="AC1073">
        <v>8</v>
      </c>
      <c r="AD1073" t="s">
        <v>164</v>
      </c>
      <c r="AE1073" t="s">
        <v>48</v>
      </c>
      <c r="AF1073">
        <v>27.89</v>
      </c>
      <c r="AG1073">
        <v>1860832</v>
      </c>
      <c r="AH1073">
        <v>1486762</v>
      </c>
      <c r="AI1073">
        <v>12.310001</v>
      </c>
      <c r="AJ1073">
        <v>0.72157099999999996</v>
      </c>
      <c r="AK1073" t="s">
        <v>5012</v>
      </c>
      <c r="AL1073">
        <v>-16.489999999999998</v>
      </c>
      <c r="AM1073">
        <v>-0.35957260000000002</v>
      </c>
      <c r="AN1073">
        <v>17.059999999999999</v>
      </c>
      <c r="AO1073">
        <v>45.86</v>
      </c>
      <c r="AP1073">
        <v>1584662400</v>
      </c>
      <c r="AQ1073">
        <v>1588676400</v>
      </c>
      <c r="AR1073">
        <v>1596193200</v>
      </c>
      <c r="AS1073">
        <v>1596553200</v>
      </c>
      <c r="AT1073">
        <v>0.64</v>
      </c>
      <c r="AU1073">
        <v>13.698694</v>
      </c>
      <c r="AV1073">
        <v>2.2686990000000001E-2</v>
      </c>
      <c r="AW1073" t="s">
        <v>6313</v>
      </c>
      <c r="AX1073">
        <v>2.1440000000000001</v>
      </c>
      <c r="AY1073">
        <v>155663008</v>
      </c>
      <c r="AZ1073">
        <v>-1.169</v>
      </c>
      <c r="BA1073">
        <v>27.882286000000001</v>
      </c>
      <c r="BB1073">
        <v>1.4877148</v>
      </c>
      <c r="BC1073">
        <v>5.3356986000000002E-2</v>
      </c>
      <c r="BD1073">
        <v>33.763767000000001</v>
      </c>
      <c r="BE1073">
        <v>-4.3937663999999996</v>
      </c>
      <c r="BF1073">
        <v>-0.13013258999999999</v>
      </c>
      <c r="BG1073">
        <v>4571822592</v>
      </c>
      <c r="BH1073">
        <v>-25.124037000000001</v>
      </c>
      <c r="BI1073">
        <v>15</v>
      </c>
      <c r="BJ1073">
        <v>0</v>
      </c>
      <c r="BK1073" t="b">
        <v>0</v>
      </c>
      <c r="BL1073">
        <v>2</v>
      </c>
      <c r="BM1073">
        <v>322151400000</v>
      </c>
      <c r="BN1073" t="s">
        <v>3639</v>
      </c>
    </row>
    <row r="1074" spans="1:66" x14ac:dyDescent="0.2">
      <c r="A1074" t="s">
        <v>3640</v>
      </c>
      <c r="C1074" t="s">
        <v>142</v>
      </c>
      <c r="D1074" t="s">
        <v>143</v>
      </c>
      <c r="E1074" t="s">
        <v>162</v>
      </c>
      <c r="F1074" t="b">
        <v>1</v>
      </c>
      <c r="G1074" t="s">
        <v>48</v>
      </c>
      <c r="H1074" t="s">
        <v>163</v>
      </c>
      <c r="I1074" t="s">
        <v>5013</v>
      </c>
      <c r="J1074" t="s">
        <v>5013</v>
      </c>
      <c r="K1074" t="s">
        <v>5014</v>
      </c>
      <c r="L1074" t="s">
        <v>146</v>
      </c>
      <c r="M1074" t="s">
        <v>147</v>
      </c>
      <c r="N1074">
        <v>-14400000</v>
      </c>
      <c r="O1074" t="s">
        <v>148</v>
      </c>
      <c r="P1074" t="b">
        <v>0</v>
      </c>
      <c r="Q1074">
        <v>2.0899963000000001</v>
      </c>
      <c r="R1074">
        <v>1.7674388000000001</v>
      </c>
      <c r="S1074">
        <v>1589486401</v>
      </c>
      <c r="T1074">
        <v>120.34</v>
      </c>
      <c r="U1074">
        <v>120.39</v>
      </c>
      <c r="V1074" t="s">
        <v>6620</v>
      </c>
      <c r="W1074">
        <v>114.33</v>
      </c>
      <c r="X1074">
        <v>1179072</v>
      </c>
      <c r="Y1074">
        <v>118.25</v>
      </c>
      <c r="Z1074">
        <v>120.2</v>
      </c>
      <c r="AA1074">
        <v>0</v>
      </c>
      <c r="AB1074">
        <v>8</v>
      </c>
      <c r="AC1074">
        <v>9</v>
      </c>
      <c r="AD1074" t="s">
        <v>164</v>
      </c>
      <c r="AE1074" t="s">
        <v>48</v>
      </c>
      <c r="AF1074">
        <v>117.1</v>
      </c>
      <c r="AG1074">
        <v>2253866</v>
      </c>
      <c r="AH1074">
        <v>1472962</v>
      </c>
      <c r="AI1074">
        <v>32.339995999999999</v>
      </c>
      <c r="AJ1074">
        <v>0.36749995000000002</v>
      </c>
      <c r="AK1074" t="s">
        <v>5015</v>
      </c>
      <c r="AL1074">
        <v>-41.53</v>
      </c>
      <c r="AM1074">
        <v>-0.25656390000000001</v>
      </c>
      <c r="AN1074">
        <v>88</v>
      </c>
      <c r="AO1074">
        <v>161.87</v>
      </c>
      <c r="AP1074">
        <v>1586908800</v>
      </c>
      <c r="AQ1074">
        <v>1588590000</v>
      </c>
      <c r="AR1074">
        <v>1596193200</v>
      </c>
      <c r="AS1074">
        <v>1596553200</v>
      </c>
      <c r="AT1074">
        <v>3.9449999999999998</v>
      </c>
      <c r="AU1074">
        <v>14.533816</v>
      </c>
      <c r="AV1074">
        <v>3.3361519999999999E-2</v>
      </c>
      <c r="AW1074" t="s">
        <v>6313</v>
      </c>
      <c r="AX1074">
        <v>8.2799999999999994</v>
      </c>
      <c r="AY1074">
        <v>292532992</v>
      </c>
      <c r="AZ1074">
        <v>61.161000000000001</v>
      </c>
      <c r="BA1074">
        <v>121.25028</v>
      </c>
      <c r="BB1074">
        <v>-0.91028595000000001</v>
      </c>
      <c r="BC1074">
        <v>-7.5074955999999997E-3</v>
      </c>
      <c r="BD1074">
        <v>138.98029</v>
      </c>
      <c r="BE1074">
        <v>-18.64029</v>
      </c>
      <c r="BF1074">
        <v>-0.13412182</v>
      </c>
      <c r="BG1074">
        <v>35203420160</v>
      </c>
      <c r="BH1074">
        <v>1.9675936999999999</v>
      </c>
      <c r="BI1074">
        <v>15</v>
      </c>
      <c r="BJ1074">
        <v>0</v>
      </c>
      <c r="BK1074" t="b">
        <v>0</v>
      </c>
      <c r="BL1074">
        <v>2</v>
      </c>
      <c r="BM1074">
        <v>899127000000</v>
      </c>
      <c r="BN1074" t="s">
        <v>3640</v>
      </c>
    </row>
    <row r="1075" spans="1:66" x14ac:dyDescent="0.2">
      <c r="A1075" t="s">
        <v>674</v>
      </c>
      <c r="C1075" t="s">
        <v>142</v>
      </c>
      <c r="D1075" t="s">
        <v>143</v>
      </c>
      <c r="E1075" t="s">
        <v>162</v>
      </c>
      <c r="F1075" t="b">
        <v>1</v>
      </c>
      <c r="G1075" t="s">
        <v>48</v>
      </c>
      <c r="H1075" t="s">
        <v>163</v>
      </c>
      <c r="I1075" t="s">
        <v>959</v>
      </c>
      <c r="J1075" t="s">
        <v>960</v>
      </c>
      <c r="K1075" t="s">
        <v>961</v>
      </c>
      <c r="L1075" t="s">
        <v>146</v>
      </c>
      <c r="M1075" t="s">
        <v>147</v>
      </c>
      <c r="N1075">
        <v>-14400000</v>
      </c>
      <c r="O1075" t="s">
        <v>148</v>
      </c>
      <c r="P1075" t="b">
        <v>0</v>
      </c>
      <c r="Q1075">
        <v>-2.7700195000000001</v>
      </c>
      <c r="R1075">
        <v>-0.50518304000000003</v>
      </c>
      <c r="S1075">
        <v>1589486401</v>
      </c>
      <c r="T1075">
        <v>545.54999999999995</v>
      </c>
      <c r="U1075">
        <v>545.62</v>
      </c>
      <c r="V1075" t="s">
        <v>6347</v>
      </c>
      <c r="W1075">
        <v>528.19000000000005</v>
      </c>
      <c r="X1075">
        <v>538302</v>
      </c>
      <c r="Y1075">
        <v>548.32000000000005</v>
      </c>
      <c r="Z1075">
        <v>0</v>
      </c>
      <c r="AA1075">
        <v>543.66999999999996</v>
      </c>
      <c r="AB1075">
        <v>8</v>
      </c>
      <c r="AC1075">
        <v>8</v>
      </c>
      <c r="AD1075" t="s">
        <v>164</v>
      </c>
      <c r="AE1075" t="s">
        <v>48</v>
      </c>
      <c r="AF1075">
        <v>540.32000000000005</v>
      </c>
      <c r="AG1075">
        <v>781006</v>
      </c>
      <c r="AH1075">
        <v>506612</v>
      </c>
      <c r="AI1075">
        <v>220.12</v>
      </c>
      <c r="AJ1075">
        <v>0.67639740000000004</v>
      </c>
      <c r="AK1075" t="s">
        <v>962</v>
      </c>
      <c r="AL1075">
        <v>-54.400024000000002</v>
      </c>
      <c r="AM1075">
        <v>-9.0674260000000007E-2</v>
      </c>
      <c r="AN1075">
        <v>325.43</v>
      </c>
      <c r="AO1075">
        <v>599.95000000000005</v>
      </c>
      <c r="AP1075">
        <v>1591315200</v>
      </c>
      <c r="AQ1075">
        <v>1588158018</v>
      </c>
      <c r="AR1075">
        <v>1595349000</v>
      </c>
      <c r="AS1075">
        <v>1595867400</v>
      </c>
      <c r="AT1075">
        <v>4.7300000000000004</v>
      </c>
      <c r="AU1075">
        <v>31.461936999999999</v>
      </c>
      <c r="AV1075">
        <v>8.6263490000000002E-3</v>
      </c>
      <c r="AW1075" t="s">
        <v>6313</v>
      </c>
      <c r="AX1075">
        <v>17.34</v>
      </c>
      <c r="AY1075">
        <v>90800000</v>
      </c>
      <c r="AZ1075">
        <v>36.113999999999997</v>
      </c>
      <c r="BA1075">
        <v>500.49115</v>
      </c>
      <c r="BB1075">
        <v>45.058838000000002</v>
      </c>
      <c r="BC1075">
        <v>9.0029239999999996E-2</v>
      </c>
      <c r="BD1075">
        <v>545.3759</v>
      </c>
      <c r="BE1075">
        <v>0.17407227</v>
      </c>
      <c r="BF1075">
        <v>3.1917849999999999E-4</v>
      </c>
      <c r="BG1075">
        <v>49535938560</v>
      </c>
      <c r="BH1075">
        <v>15.10633</v>
      </c>
      <c r="BI1075">
        <v>15</v>
      </c>
      <c r="BJ1075">
        <v>0</v>
      </c>
      <c r="BK1075" t="b">
        <v>0</v>
      </c>
      <c r="BL1075">
        <v>2</v>
      </c>
      <c r="BM1075">
        <v>322151400000</v>
      </c>
      <c r="BN1075" t="s">
        <v>674</v>
      </c>
    </row>
    <row r="1076" spans="1:66" x14ac:dyDescent="0.2">
      <c r="A1076" t="s">
        <v>3641</v>
      </c>
      <c r="C1076" t="s">
        <v>142</v>
      </c>
      <c r="D1076" t="s">
        <v>143</v>
      </c>
      <c r="E1076" t="s">
        <v>162</v>
      </c>
      <c r="F1076" t="b">
        <v>1</v>
      </c>
      <c r="G1076" t="s">
        <v>48</v>
      </c>
      <c r="H1076" t="s">
        <v>163</v>
      </c>
      <c r="I1076" t="s">
        <v>5016</v>
      </c>
      <c r="J1076" t="s">
        <v>5016</v>
      </c>
      <c r="K1076" t="s">
        <v>5017</v>
      </c>
      <c r="L1076" t="s">
        <v>146</v>
      </c>
      <c r="M1076" t="s">
        <v>147</v>
      </c>
      <c r="N1076">
        <v>-14400000</v>
      </c>
      <c r="O1076" t="s">
        <v>148</v>
      </c>
      <c r="P1076" t="b">
        <v>0</v>
      </c>
      <c r="Q1076">
        <v>0.38000107</v>
      </c>
      <c r="R1076">
        <v>0.74262475999999999</v>
      </c>
      <c r="S1076">
        <v>1589486401</v>
      </c>
      <c r="T1076">
        <v>51.55</v>
      </c>
      <c r="U1076">
        <v>53.49</v>
      </c>
      <c r="V1076" t="s">
        <v>5018</v>
      </c>
      <c r="W1076">
        <v>47.25</v>
      </c>
      <c r="X1076">
        <v>10580447</v>
      </c>
      <c r="Y1076">
        <v>51.17</v>
      </c>
      <c r="Z1076">
        <v>52.21</v>
      </c>
      <c r="AA1076">
        <v>51.8</v>
      </c>
      <c r="AB1076">
        <v>10</v>
      </c>
      <c r="AC1076">
        <v>8</v>
      </c>
      <c r="AD1076" t="s">
        <v>164</v>
      </c>
      <c r="AE1076" t="s">
        <v>48</v>
      </c>
      <c r="AF1076">
        <v>50</v>
      </c>
      <c r="AG1076">
        <v>7078629</v>
      </c>
      <c r="AH1076">
        <v>9814462</v>
      </c>
      <c r="AI1076">
        <v>9.2999989999999997</v>
      </c>
      <c r="AJ1076">
        <v>0.22011833</v>
      </c>
      <c r="AK1076" t="s">
        <v>5019</v>
      </c>
      <c r="AL1076">
        <v>-124.17</v>
      </c>
      <c r="AM1076">
        <v>-0.70663553000000001</v>
      </c>
      <c r="AN1076">
        <v>42.25</v>
      </c>
      <c r="AO1076">
        <v>175.72</v>
      </c>
      <c r="AP1076">
        <v>1582848000</v>
      </c>
      <c r="AQ1076">
        <v>1589228103</v>
      </c>
      <c r="AR1076">
        <v>1596040200</v>
      </c>
      <c r="AS1076">
        <v>1596472200</v>
      </c>
      <c r="AT1076">
        <v>8.3000000000000007</v>
      </c>
      <c r="AU1076">
        <v>7.5697502999999999</v>
      </c>
      <c r="AV1076">
        <v>0.16220443000000001</v>
      </c>
      <c r="AW1076" t="s">
        <v>6313</v>
      </c>
      <c r="AX1076">
        <v>6.81</v>
      </c>
      <c r="AY1076">
        <v>305747008</v>
      </c>
      <c r="AZ1076">
        <v>8.0950000000000006</v>
      </c>
      <c r="BA1076">
        <v>57.403427000000001</v>
      </c>
      <c r="BB1076">
        <v>-5.8534280000000001</v>
      </c>
      <c r="BC1076">
        <v>-0.10197001</v>
      </c>
      <c r="BD1076">
        <v>115.483475</v>
      </c>
      <c r="BE1076">
        <v>-63.933475000000001</v>
      </c>
      <c r="BF1076">
        <v>-0.55361579999999999</v>
      </c>
      <c r="BG1076">
        <v>15761670144</v>
      </c>
      <c r="BH1076">
        <v>6.3681283000000004</v>
      </c>
      <c r="BI1076">
        <v>15</v>
      </c>
      <c r="BJ1076">
        <v>0</v>
      </c>
      <c r="BK1076" t="b">
        <v>0</v>
      </c>
      <c r="BL1076">
        <v>2</v>
      </c>
      <c r="BM1076">
        <v>755879400000</v>
      </c>
      <c r="BN1076" t="s">
        <v>3641</v>
      </c>
    </row>
    <row r="1077" spans="1:66" x14ac:dyDescent="0.2">
      <c r="A1077" t="s">
        <v>3642</v>
      </c>
      <c r="C1077" t="s">
        <v>142</v>
      </c>
      <c r="D1077" t="s">
        <v>143</v>
      </c>
      <c r="E1077" t="s">
        <v>162</v>
      </c>
      <c r="F1077" t="b">
        <v>1</v>
      </c>
      <c r="G1077" t="s">
        <v>48</v>
      </c>
      <c r="H1077" t="s">
        <v>145</v>
      </c>
      <c r="I1077" t="s">
        <v>5020</v>
      </c>
      <c r="J1077" t="s">
        <v>5020</v>
      </c>
      <c r="K1077" t="s">
        <v>5021</v>
      </c>
      <c r="L1077" t="s">
        <v>146</v>
      </c>
      <c r="M1077" t="s">
        <v>147</v>
      </c>
      <c r="N1077">
        <v>-14400000</v>
      </c>
      <c r="O1077" t="s">
        <v>148</v>
      </c>
      <c r="P1077" t="b">
        <v>0</v>
      </c>
      <c r="Q1077">
        <v>2.1999970000000002</v>
      </c>
      <c r="R1077">
        <v>2.0725359999999999</v>
      </c>
      <c r="S1077">
        <v>1589486402</v>
      </c>
      <c r="T1077">
        <v>108.35</v>
      </c>
      <c r="U1077">
        <v>108.46</v>
      </c>
      <c r="V1077" t="s">
        <v>5022</v>
      </c>
      <c r="W1077">
        <v>102.3201</v>
      </c>
      <c r="X1077">
        <v>2142762</v>
      </c>
      <c r="Y1077">
        <v>106.15</v>
      </c>
      <c r="Z1077">
        <v>108.01</v>
      </c>
      <c r="AA1077">
        <v>110.8</v>
      </c>
      <c r="AB1077">
        <v>12</v>
      </c>
      <c r="AC1077">
        <v>9</v>
      </c>
      <c r="AD1077" t="s">
        <v>149</v>
      </c>
      <c r="AE1077" t="s">
        <v>48</v>
      </c>
      <c r="AF1077">
        <v>104.9</v>
      </c>
      <c r="AG1077">
        <v>2829420</v>
      </c>
      <c r="AH1077">
        <v>2534850</v>
      </c>
      <c r="AI1077">
        <v>42.059998</v>
      </c>
      <c r="AJ1077">
        <v>0.63448477000000003</v>
      </c>
      <c r="AK1077" t="s">
        <v>5023</v>
      </c>
      <c r="AL1077">
        <v>-20.129996999999999</v>
      </c>
      <c r="AM1077">
        <v>-0.15667807</v>
      </c>
      <c r="AN1077">
        <v>66.290000000000006</v>
      </c>
      <c r="AO1077">
        <v>128.47999999999999</v>
      </c>
      <c r="AP1077">
        <v>1591833600</v>
      </c>
      <c r="AQ1077">
        <v>1588622460</v>
      </c>
      <c r="AR1077">
        <v>1596639540</v>
      </c>
      <c r="AS1077">
        <v>1597075200</v>
      </c>
      <c r="AT1077">
        <v>1.7</v>
      </c>
      <c r="AU1077">
        <v>23.498156000000002</v>
      </c>
      <c r="AV1077">
        <v>1.6015073000000001E-2</v>
      </c>
      <c r="AW1077" t="s">
        <v>6313</v>
      </c>
      <c r="AX1077">
        <v>4.6109999999999998</v>
      </c>
      <c r="AY1077">
        <v>166836000</v>
      </c>
      <c r="AZ1077">
        <v>24.718</v>
      </c>
      <c r="BA1077">
        <v>96.266570000000002</v>
      </c>
      <c r="BB1077">
        <v>12.083427</v>
      </c>
      <c r="BC1077">
        <v>0.12552050000000001</v>
      </c>
      <c r="BD1077">
        <v>103.72036</v>
      </c>
      <c r="BE1077">
        <v>4.6296387000000001</v>
      </c>
      <c r="BF1077">
        <v>4.4635776000000002E-2</v>
      </c>
      <c r="BG1077">
        <v>18076680192</v>
      </c>
      <c r="BH1077">
        <v>4.3834453</v>
      </c>
      <c r="BI1077">
        <v>15</v>
      </c>
      <c r="BJ1077">
        <v>0</v>
      </c>
      <c r="BK1077" t="b">
        <v>0</v>
      </c>
      <c r="BL1077">
        <v>2</v>
      </c>
      <c r="BM1077">
        <v>463411800000</v>
      </c>
      <c r="BN1077" t="s">
        <v>3642</v>
      </c>
    </row>
    <row r="1078" spans="1:66" x14ac:dyDescent="0.2">
      <c r="A1078" t="s">
        <v>3643</v>
      </c>
      <c r="C1078" t="s">
        <v>142</v>
      </c>
      <c r="D1078" t="s">
        <v>143</v>
      </c>
      <c r="E1078" t="s">
        <v>162</v>
      </c>
      <c r="F1078" t="b">
        <v>1</v>
      </c>
      <c r="G1078" t="s">
        <v>48</v>
      </c>
      <c r="H1078" t="s">
        <v>163</v>
      </c>
      <c r="I1078" t="s">
        <v>5024</v>
      </c>
      <c r="J1078" t="s">
        <v>5025</v>
      </c>
      <c r="K1078" t="s">
        <v>5026</v>
      </c>
      <c r="L1078" t="s">
        <v>146</v>
      </c>
      <c r="M1078" t="s">
        <v>147</v>
      </c>
      <c r="N1078">
        <v>-14400000</v>
      </c>
      <c r="O1078" t="s">
        <v>148</v>
      </c>
      <c r="P1078" t="b">
        <v>0</v>
      </c>
      <c r="Q1078">
        <v>1.1899986</v>
      </c>
      <c r="R1078">
        <v>3.1151795</v>
      </c>
      <c r="S1078">
        <v>1589486401</v>
      </c>
      <c r="T1078">
        <v>39.39</v>
      </c>
      <c r="U1078">
        <v>40.01</v>
      </c>
      <c r="V1078" t="s">
        <v>6288</v>
      </c>
      <c r="W1078">
        <v>35.159999999999997</v>
      </c>
      <c r="X1078">
        <v>3283493</v>
      </c>
      <c r="Y1078">
        <v>38.200000000000003</v>
      </c>
      <c r="Z1078">
        <v>36</v>
      </c>
      <c r="AA1078">
        <v>0</v>
      </c>
      <c r="AB1078">
        <v>8</v>
      </c>
      <c r="AC1078">
        <v>29</v>
      </c>
      <c r="AD1078" t="s">
        <v>164</v>
      </c>
      <c r="AE1078" t="s">
        <v>48</v>
      </c>
      <c r="AF1078">
        <v>37.18</v>
      </c>
      <c r="AG1078">
        <v>1570387</v>
      </c>
      <c r="AH1078">
        <v>1812412</v>
      </c>
      <c r="AI1078">
        <v>4.2299994999999999</v>
      </c>
      <c r="AJ1078">
        <v>0.120307155</v>
      </c>
      <c r="AK1078" t="s">
        <v>5027</v>
      </c>
      <c r="AL1078">
        <v>-57</v>
      </c>
      <c r="AM1078">
        <v>-0.59134763000000001</v>
      </c>
      <c r="AN1078">
        <v>35.159999999999997</v>
      </c>
      <c r="AO1078">
        <v>96.39</v>
      </c>
      <c r="AP1078">
        <v>1589500800</v>
      </c>
      <c r="AQ1078">
        <v>1587589260</v>
      </c>
      <c r="AR1078">
        <v>1594825140</v>
      </c>
      <c r="AS1078">
        <v>1595260800</v>
      </c>
      <c r="AT1078">
        <v>2.88</v>
      </c>
      <c r="AU1078">
        <v>9.7548279999999998</v>
      </c>
      <c r="AV1078">
        <v>7.5392669999999995E-2</v>
      </c>
      <c r="AW1078" t="s">
        <v>6313</v>
      </c>
      <c r="AX1078">
        <v>4.0380000000000003</v>
      </c>
      <c r="AY1078">
        <v>76538600</v>
      </c>
      <c r="AZ1078">
        <v>65.872</v>
      </c>
      <c r="BA1078">
        <v>46.720570000000002</v>
      </c>
      <c r="BB1078">
        <v>-7.3305699999999998</v>
      </c>
      <c r="BC1078">
        <v>-0.15690241999999999</v>
      </c>
      <c r="BD1078">
        <v>74.965000000000003</v>
      </c>
      <c r="BE1078">
        <v>-35.574997000000003</v>
      </c>
      <c r="BF1078">
        <v>-0.47455478000000001</v>
      </c>
      <c r="BG1078">
        <v>3014855424</v>
      </c>
      <c r="BH1078">
        <v>0.59797789999999995</v>
      </c>
      <c r="BI1078">
        <v>15</v>
      </c>
      <c r="BJ1078">
        <v>0</v>
      </c>
      <c r="BK1078" t="b">
        <v>0</v>
      </c>
      <c r="BL1078">
        <v>2</v>
      </c>
      <c r="BM1078">
        <v>871651800000</v>
      </c>
      <c r="BN1078" t="s">
        <v>3643</v>
      </c>
    </row>
    <row r="1079" spans="1:66" x14ac:dyDescent="0.2">
      <c r="A1079" t="s">
        <v>3644</v>
      </c>
      <c r="C1079" t="s">
        <v>142</v>
      </c>
      <c r="D1079" t="s">
        <v>143</v>
      </c>
      <c r="E1079" t="s">
        <v>162</v>
      </c>
      <c r="F1079" t="b">
        <v>1</v>
      </c>
      <c r="G1079" t="s">
        <v>48</v>
      </c>
      <c r="H1079" t="s">
        <v>163</v>
      </c>
      <c r="I1079" t="s">
        <v>5028</v>
      </c>
      <c r="J1079" t="s">
        <v>5029</v>
      </c>
      <c r="K1079" t="s">
        <v>5030</v>
      </c>
      <c r="L1079" t="s">
        <v>146</v>
      </c>
      <c r="M1079" t="s">
        <v>147</v>
      </c>
      <c r="N1079">
        <v>-14400000</v>
      </c>
      <c r="O1079" t="s">
        <v>148</v>
      </c>
      <c r="P1079" t="b">
        <v>0</v>
      </c>
      <c r="Q1079">
        <v>3.8399963000000001</v>
      </c>
      <c r="R1079">
        <v>3.1986642000000001</v>
      </c>
      <c r="S1079">
        <v>1589486401</v>
      </c>
      <c r="T1079">
        <v>123.89</v>
      </c>
      <c r="U1079">
        <v>124.005</v>
      </c>
      <c r="V1079" t="s">
        <v>6289</v>
      </c>
      <c r="W1079">
        <v>115.6</v>
      </c>
      <c r="X1079">
        <v>663099</v>
      </c>
      <c r="Y1079">
        <v>120.05</v>
      </c>
      <c r="Z1079">
        <v>108</v>
      </c>
      <c r="AA1079">
        <v>123.45</v>
      </c>
      <c r="AB1079">
        <v>13</v>
      </c>
      <c r="AC1079">
        <v>10</v>
      </c>
      <c r="AD1079" t="s">
        <v>164</v>
      </c>
      <c r="AE1079" t="s">
        <v>48</v>
      </c>
      <c r="AF1079">
        <v>118</v>
      </c>
      <c r="AG1079">
        <v>734150</v>
      </c>
      <c r="AH1079">
        <v>491862</v>
      </c>
      <c r="AI1079">
        <v>33.17</v>
      </c>
      <c r="AJ1079">
        <v>0.36563047999999998</v>
      </c>
      <c r="AK1079" t="s">
        <v>5031</v>
      </c>
      <c r="AL1079">
        <v>-48.72</v>
      </c>
      <c r="AM1079">
        <v>-0.28225479999999997</v>
      </c>
      <c r="AN1079">
        <v>90.72</v>
      </c>
      <c r="AO1079">
        <v>172.61</v>
      </c>
      <c r="AP1079">
        <v>1591747200</v>
      </c>
      <c r="AQ1079">
        <v>1587465000</v>
      </c>
      <c r="AR1079">
        <v>1594917000</v>
      </c>
      <c r="AS1079">
        <v>1595262600</v>
      </c>
      <c r="AT1079">
        <v>4.0599999999999996</v>
      </c>
      <c r="AU1079">
        <v>10.548318999999999</v>
      </c>
      <c r="AV1079">
        <v>3.381924E-2</v>
      </c>
      <c r="AW1079" t="s">
        <v>6313</v>
      </c>
      <c r="AX1079">
        <v>11.744999999999999</v>
      </c>
      <c r="AY1079">
        <v>54354200</v>
      </c>
      <c r="AZ1079">
        <v>61.305999999999997</v>
      </c>
      <c r="BA1079">
        <v>116.60514000000001</v>
      </c>
      <c r="BB1079">
        <v>7.2848587</v>
      </c>
      <c r="BC1079">
        <v>6.2474594000000001E-2</v>
      </c>
      <c r="BD1079">
        <v>146.68217000000001</v>
      </c>
      <c r="BE1079">
        <v>-22.792175</v>
      </c>
      <c r="BF1079">
        <v>-0.15538476000000001</v>
      </c>
      <c r="BG1079">
        <v>6733941760</v>
      </c>
      <c r="BH1079">
        <v>2.0208461</v>
      </c>
      <c r="BI1079">
        <v>15</v>
      </c>
      <c r="BJ1079">
        <v>0</v>
      </c>
      <c r="BK1079" t="b">
        <v>0</v>
      </c>
      <c r="BL1079">
        <v>2</v>
      </c>
      <c r="BM1079">
        <v>99153000000</v>
      </c>
      <c r="BN1079" t="s">
        <v>3644</v>
      </c>
    </row>
    <row r="1080" spans="1:66" x14ac:dyDescent="0.2">
      <c r="A1080" t="s">
        <v>3645</v>
      </c>
      <c r="C1080" t="s">
        <v>142</v>
      </c>
      <c r="D1080" t="s">
        <v>143</v>
      </c>
      <c r="E1080" t="s">
        <v>162</v>
      </c>
      <c r="F1080" t="b">
        <v>1</v>
      </c>
      <c r="G1080" t="s">
        <v>48</v>
      </c>
      <c r="H1080" t="s">
        <v>163</v>
      </c>
      <c r="I1080" t="s">
        <v>5032</v>
      </c>
      <c r="J1080" t="s">
        <v>5033</v>
      </c>
      <c r="K1080" t="s">
        <v>5034</v>
      </c>
      <c r="L1080" t="s">
        <v>146</v>
      </c>
      <c r="M1080" t="s">
        <v>147</v>
      </c>
      <c r="N1080">
        <v>-14400000</v>
      </c>
      <c r="O1080" t="s">
        <v>148</v>
      </c>
      <c r="P1080" t="b">
        <v>0</v>
      </c>
      <c r="Q1080">
        <v>0.95999909999999999</v>
      </c>
      <c r="R1080">
        <v>1.7847166000000001</v>
      </c>
      <c r="S1080">
        <v>1589486401</v>
      </c>
      <c r="T1080">
        <v>54.75</v>
      </c>
      <c r="U1080">
        <v>54.81</v>
      </c>
      <c r="V1080" t="s">
        <v>5035</v>
      </c>
      <c r="W1080">
        <v>52.695</v>
      </c>
      <c r="X1080">
        <v>4874477</v>
      </c>
      <c r="Y1080">
        <v>53.79</v>
      </c>
      <c r="Z1080">
        <v>52.91</v>
      </c>
      <c r="AA1080">
        <v>54.92</v>
      </c>
      <c r="AB1080">
        <v>31</v>
      </c>
      <c r="AC1080">
        <v>8</v>
      </c>
      <c r="AD1080" t="s">
        <v>164</v>
      </c>
      <c r="AE1080" t="s">
        <v>48</v>
      </c>
      <c r="AF1080">
        <v>53.23</v>
      </c>
      <c r="AG1080">
        <v>6888429</v>
      </c>
      <c r="AH1080">
        <v>5610362</v>
      </c>
      <c r="AI1080">
        <v>12.790001</v>
      </c>
      <c r="AJ1080">
        <v>0.30481413000000002</v>
      </c>
      <c r="AK1080" t="s">
        <v>5036</v>
      </c>
      <c r="AL1080">
        <v>-16.349997999999999</v>
      </c>
      <c r="AM1080">
        <v>-0.22995779</v>
      </c>
      <c r="AN1080">
        <v>41.96</v>
      </c>
      <c r="AO1080">
        <v>71.099999999999994</v>
      </c>
      <c r="AP1080">
        <v>1591574400</v>
      </c>
      <c r="AQ1080">
        <v>1588242610</v>
      </c>
      <c r="AR1080">
        <v>1596040200</v>
      </c>
      <c r="AS1080">
        <v>1596472200</v>
      </c>
      <c r="AT1080">
        <v>2.48</v>
      </c>
      <c r="AU1080">
        <v>16.441441999999999</v>
      </c>
      <c r="AV1080">
        <v>4.6105225E-2</v>
      </c>
      <c r="AW1080" t="s">
        <v>6313</v>
      </c>
      <c r="AX1080">
        <v>3.33</v>
      </c>
      <c r="AY1080">
        <v>1055960000</v>
      </c>
      <c r="AZ1080">
        <v>26.256</v>
      </c>
      <c r="BA1080">
        <v>55.768000000000001</v>
      </c>
      <c r="BB1080">
        <v>-1.0180016000000001</v>
      </c>
      <c r="BC1080">
        <v>-1.8254223999999999E-2</v>
      </c>
      <c r="BD1080">
        <v>61.262970000000003</v>
      </c>
      <c r="BE1080">
        <v>-6.5129700000000001</v>
      </c>
      <c r="BF1080">
        <v>-0.106311694</v>
      </c>
      <c r="BG1080">
        <v>57813811200</v>
      </c>
      <c r="BH1080">
        <v>2.0852374999999999</v>
      </c>
      <c r="BI1080">
        <v>15</v>
      </c>
      <c r="BJ1080">
        <v>0</v>
      </c>
      <c r="BK1080" t="b">
        <v>0</v>
      </c>
      <c r="BL1080">
        <v>2</v>
      </c>
      <c r="BM1080">
        <v>378657000000</v>
      </c>
      <c r="BN1080" t="s">
        <v>3645</v>
      </c>
    </row>
    <row r="1081" spans="1:66" x14ac:dyDescent="0.2">
      <c r="A1081" t="s">
        <v>3646</v>
      </c>
      <c r="C1081" t="s">
        <v>142</v>
      </c>
      <c r="D1081" t="s">
        <v>143</v>
      </c>
      <c r="E1081" t="s">
        <v>162</v>
      </c>
      <c r="F1081" t="b">
        <v>1</v>
      </c>
      <c r="G1081" t="s">
        <v>48</v>
      </c>
      <c r="H1081" t="s">
        <v>163</v>
      </c>
      <c r="I1081" t="s">
        <v>5037</v>
      </c>
      <c r="J1081" t="s">
        <v>5038</v>
      </c>
      <c r="K1081" t="s">
        <v>5039</v>
      </c>
      <c r="L1081" t="s">
        <v>146</v>
      </c>
      <c r="M1081" t="s">
        <v>147</v>
      </c>
      <c r="N1081">
        <v>-14400000</v>
      </c>
      <c r="O1081" t="s">
        <v>148</v>
      </c>
      <c r="P1081" t="b">
        <v>0</v>
      </c>
      <c r="Q1081">
        <v>0.78000069999999999</v>
      </c>
      <c r="R1081">
        <v>3.2500029000000001</v>
      </c>
      <c r="S1081">
        <v>1589486401</v>
      </c>
      <c r="T1081">
        <v>24.78</v>
      </c>
      <c r="U1081">
        <v>24.81</v>
      </c>
      <c r="V1081" t="s">
        <v>5040</v>
      </c>
      <c r="W1081">
        <v>22.465</v>
      </c>
      <c r="X1081">
        <v>23089472</v>
      </c>
      <c r="Y1081">
        <v>24</v>
      </c>
      <c r="Z1081">
        <v>0</v>
      </c>
      <c r="AA1081">
        <v>25</v>
      </c>
      <c r="AB1081">
        <v>14</v>
      </c>
      <c r="AC1081">
        <v>13</v>
      </c>
      <c r="AD1081" t="s">
        <v>164</v>
      </c>
      <c r="AE1081" t="s">
        <v>48</v>
      </c>
      <c r="AF1081">
        <v>23.38</v>
      </c>
      <c r="AG1081">
        <v>16738172</v>
      </c>
      <c r="AH1081">
        <v>25133487</v>
      </c>
      <c r="AI1081">
        <v>2.3150005</v>
      </c>
      <c r="AJ1081">
        <v>0.10304921</v>
      </c>
      <c r="AK1081" t="s">
        <v>5041</v>
      </c>
      <c r="AL1081">
        <v>-34.050002999999997</v>
      </c>
      <c r="AM1081">
        <v>-0.57878640000000003</v>
      </c>
      <c r="AN1081">
        <v>22.465</v>
      </c>
      <c r="AO1081">
        <v>58.83</v>
      </c>
      <c r="AP1081">
        <v>1585094400</v>
      </c>
      <c r="AQ1081">
        <v>1595521800</v>
      </c>
      <c r="AR1081">
        <v>1595521800</v>
      </c>
      <c r="AS1081">
        <v>1595521800</v>
      </c>
      <c r="AT1081">
        <v>0.72</v>
      </c>
      <c r="AU1081">
        <v>7.2055835999999998</v>
      </c>
      <c r="AV1081">
        <v>3.0000000999999998E-2</v>
      </c>
      <c r="AW1081" t="s">
        <v>6313</v>
      </c>
      <c r="AX1081">
        <v>3.4390000000000001</v>
      </c>
      <c r="AY1081">
        <v>589385984</v>
      </c>
      <c r="AZ1081">
        <v>17.837</v>
      </c>
      <c r="BA1081">
        <v>30.646856</v>
      </c>
      <c r="BB1081">
        <v>-5.8668556000000001</v>
      </c>
      <c r="BC1081">
        <v>-0.19143416999999999</v>
      </c>
      <c r="BD1081">
        <v>47.302245999999997</v>
      </c>
      <c r="BE1081">
        <v>-22.522245000000002</v>
      </c>
      <c r="BF1081">
        <v>-0.47613480000000002</v>
      </c>
      <c r="BG1081">
        <v>14604985344</v>
      </c>
      <c r="BH1081">
        <v>1.3892471</v>
      </c>
      <c r="BI1081">
        <v>15</v>
      </c>
      <c r="BJ1081">
        <v>0</v>
      </c>
      <c r="BK1081" t="b">
        <v>0</v>
      </c>
      <c r="BL1081">
        <v>2</v>
      </c>
      <c r="BM1081">
        <v>315671400000</v>
      </c>
      <c r="BN1081" t="s">
        <v>3646</v>
      </c>
    </row>
    <row r="1082" spans="1:66" x14ac:dyDescent="0.2">
      <c r="A1082" t="s">
        <v>679</v>
      </c>
      <c r="C1082" t="s">
        <v>142</v>
      </c>
      <c r="D1082" t="s">
        <v>143</v>
      </c>
      <c r="E1082" t="s">
        <v>162</v>
      </c>
      <c r="F1082" t="b">
        <v>1</v>
      </c>
      <c r="G1082" t="s">
        <v>48</v>
      </c>
      <c r="H1082" t="s">
        <v>163</v>
      </c>
      <c r="I1082" t="s">
        <v>975</v>
      </c>
      <c r="J1082" t="s">
        <v>975</v>
      </c>
      <c r="K1082" t="s">
        <v>976</v>
      </c>
      <c r="L1082" t="s">
        <v>146</v>
      </c>
      <c r="M1082" t="s">
        <v>147</v>
      </c>
      <c r="N1082">
        <v>-14400000</v>
      </c>
      <c r="O1082" t="s">
        <v>148</v>
      </c>
      <c r="P1082" t="b">
        <v>0</v>
      </c>
      <c r="Q1082">
        <v>2.0599976</v>
      </c>
      <c r="R1082">
        <v>2.0119128000000002</v>
      </c>
      <c r="S1082">
        <v>1589486401</v>
      </c>
      <c r="T1082">
        <v>104.45</v>
      </c>
      <c r="U1082">
        <v>104.66</v>
      </c>
      <c r="V1082" t="s">
        <v>6350</v>
      </c>
      <c r="W1082">
        <v>97.637500000000003</v>
      </c>
      <c r="X1082">
        <v>2067069</v>
      </c>
      <c r="Y1082">
        <v>102.39</v>
      </c>
      <c r="Z1082">
        <v>104.62</v>
      </c>
      <c r="AA1082">
        <v>211</v>
      </c>
      <c r="AB1082">
        <v>8</v>
      </c>
      <c r="AC1082">
        <v>10</v>
      </c>
      <c r="AD1082" t="s">
        <v>164</v>
      </c>
      <c r="AE1082" t="s">
        <v>48</v>
      </c>
      <c r="AF1082">
        <v>100.06</v>
      </c>
      <c r="AG1082">
        <v>2269325</v>
      </c>
      <c r="AH1082">
        <v>2258412</v>
      </c>
      <c r="AI1082">
        <v>34.449997000000003</v>
      </c>
      <c r="AJ1082">
        <v>0.49214282999999998</v>
      </c>
      <c r="AK1082" t="s">
        <v>977</v>
      </c>
      <c r="AL1082">
        <v>-69.22</v>
      </c>
      <c r="AM1082">
        <v>-0.39857203000000002</v>
      </c>
      <c r="AN1082">
        <v>70</v>
      </c>
      <c r="AO1082">
        <v>173.67</v>
      </c>
      <c r="AP1082">
        <v>1592265600</v>
      </c>
      <c r="AQ1082">
        <v>1588240809</v>
      </c>
      <c r="AR1082">
        <v>1595349000</v>
      </c>
      <c r="AS1082">
        <v>1595867400</v>
      </c>
      <c r="AT1082">
        <v>2.73</v>
      </c>
      <c r="AU1082">
        <v>17.142621999999999</v>
      </c>
      <c r="AV1082">
        <v>2.6662760000000001E-2</v>
      </c>
      <c r="AW1082" t="s">
        <v>6313</v>
      </c>
      <c r="AX1082">
        <v>6.093</v>
      </c>
      <c r="AY1082">
        <v>154127008</v>
      </c>
      <c r="AZ1082">
        <v>48.359000000000002</v>
      </c>
      <c r="BA1082">
        <v>107.77</v>
      </c>
      <c r="BB1082">
        <v>-3.3199996999999999</v>
      </c>
      <c r="BC1082">
        <v>-3.0806345999999998E-2</v>
      </c>
      <c r="BD1082">
        <v>140.48035999999999</v>
      </c>
      <c r="BE1082">
        <v>-36.030365000000003</v>
      </c>
      <c r="BF1082">
        <v>-0.25647974000000001</v>
      </c>
      <c r="BG1082">
        <v>16098565120</v>
      </c>
      <c r="BH1082">
        <v>2.1598872999999998</v>
      </c>
      <c r="BI1082">
        <v>15</v>
      </c>
      <c r="BJ1082">
        <v>0</v>
      </c>
      <c r="BK1082" t="b">
        <v>0</v>
      </c>
      <c r="BL1082">
        <v>2</v>
      </c>
      <c r="BM1082">
        <v>322151400000</v>
      </c>
      <c r="BN1082" t="s">
        <v>679</v>
      </c>
    </row>
    <row r="1083" spans="1:66" x14ac:dyDescent="0.2">
      <c r="A1083" t="s">
        <v>3647</v>
      </c>
      <c r="C1083" t="s">
        <v>142</v>
      </c>
      <c r="D1083" t="s">
        <v>143</v>
      </c>
      <c r="E1083" t="s">
        <v>162</v>
      </c>
      <c r="F1083" t="b">
        <v>1</v>
      </c>
      <c r="G1083" t="s">
        <v>48</v>
      </c>
      <c r="H1083" t="s">
        <v>145</v>
      </c>
      <c r="I1083" t="s">
        <v>5042</v>
      </c>
      <c r="J1083" t="s">
        <v>5042</v>
      </c>
      <c r="K1083" t="s">
        <v>5043</v>
      </c>
      <c r="L1083" t="s">
        <v>146</v>
      </c>
      <c r="M1083" t="s">
        <v>147</v>
      </c>
      <c r="N1083">
        <v>-14400000</v>
      </c>
      <c r="O1083" t="s">
        <v>148</v>
      </c>
      <c r="P1083" t="b">
        <v>0</v>
      </c>
      <c r="Q1083">
        <v>0.5699997</v>
      </c>
      <c r="R1083">
        <v>0.77424570000000004</v>
      </c>
      <c r="S1083">
        <v>1589486402</v>
      </c>
      <c r="T1083">
        <v>74.19</v>
      </c>
      <c r="U1083">
        <v>74.290000000000006</v>
      </c>
      <c r="V1083" t="s">
        <v>5044</v>
      </c>
      <c r="W1083">
        <v>70.650000000000006</v>
      </c>
      <c r="X1083">
        <v>11932250</v>
      </c>
      <c r="Y1083">
        <v>73.62</v>
      </c>
      <c r="Z1083">
        <v>74.5</v>
      </c>
      <c r="AA1083">
        <v>74.8</v>
      </c>
      <c r="AB1083">
        <v>8</v>
      </c>
      <c r="AC1083">
        <v>11</v>
      </c>
      <c r="AD1083" t="s">
        <v>149</v>
      </c>
      <c r="AE1083" t="s">
        <v>48</v>
      </c>
      <c r="AF1083">
        <v>72.319999999999993</v>
      </c>
      <c r="AG1083">
        <v>15018543</v>
      </c>
      <c r="AH1083">
        <v>11500662</v>
      </c>
      <c r="AI1083">
        <v>24.170002</v>
      </c>
      <c r="AJ1083">
        <v>0.48320675000000002</v>
      </c>
      <c r="AK1083" t="s">
        <v>5045</v>
      </c>
      <c r="AL1083">
        <v>-25.529999</v>
      </c>
      <c r="AM1083">
        <v>-0.25601681999999998</v>
      </c>
      <c r="AN1083">
        <v>50.02</v>
      </c>
      <c r="AO1083">
        <v>99.72</v>
      </c>
      <c r="AP1083">
        <v>1590105600</v>
      </c>
      <c r="AQ1083">
        <v>1595980800</v>
      </c>
      <c r="AR1083">
        <v>1595980800</v>
      </c>
      <c r="AS1083">
        <v>1595980800</v>
      </c>
      <c r="AT1083">
        <v>1.59</v>
      </c>
      <c r="AU1083">
        <v>26.317844000000001</v>
      </c>
      <c r="AV1083">
        <v>2.1597391000000001E-2</v>
      </c>
      <c r="AW1083" t="s">
        <v>6313</v>
      </c>
      <c r="AX1083">
        <v>2.819</v>
      </c>
      <c r="AY1083">
        <v>1168300032</v>
      </c>
      <c r="AZ1083">
        <v>-6.4459999999999997</v>
      </c>
      <c r="BA1083">
        <v>72.592285000000004</v>
      </c>
      <c r="BB1083">
        <v>1.5977173</v>
      </c>
      <c r="BC1083">
        <v>2.2009463999999999E-2</v>
      </c>
      <c r="BD1083">
        <v>80.594130000000007</v>
      </c>
      <c r="BE1083">
        <v>-6.4041290000000002</v>
      </c>
      <c r="BF1083">
        <v>-7.9461480000000001E-2</v>
      </c>
      <c r="BG1083">
        <v>86676185088</v>
      </c>
      <c r="BH1083">
        <v>-11.509463</v>
      </c>
      <c r="BI1083">
        <v>15</v>
      </c>
      <c r="BJ1083">
        <v>0</v>
      </c>
      <c r="BK1083" t="b">
        <v>0</v>
      </c>
      <c r="BL1083">
        <v>2</v>
      </c>
      <c r="BM1083">
        <v>709565400000</v>
      </c>
      <c r="BN1083" t="s">
        <v>3647</v>
      </c>
    </row>
    <row r="1084" spans="1:66" x14ac:dyDescent="0.2">
      <c r="A1084" t="s">
        <v>3648</v>
      </c>
      <c r="C1084" t="s">
        <v>142</v>
      </c>
      <c r="D1084" t="s">
        <v>143</v>
      </c>
      <c r="E1084" t="s">
        <v>162</v>
      </c>
      <c r="F1084" t="b">
        <v>1</v>
      </c>
      <c r="G1084" t="s">
        <v>48</v>
      </c>
      <c r="H1084" t="s">
        <v>163</v>
      </c>
      <c r="I1084" t="s">
        <v>5046</v>
      </c>
      <c r="J1084" t="s">
        <v>5046</v>
      </c>
      <c r="K1084" t="s">
        <v>5047</v>
      </c>
      <c r="L1084" t="s">
        <v>146</v>
      </c>
      <c r="M1084" t="s">
        <v>147</v>
      </c>
      <c r="N1084">
        <v>-14400000</v>
      </c>
      <c r="O1084" t="s">
        <v>148</v>
      </c>
      <c r="P1084" t="b">
        <v>0</v>
      </c>
      <c r="Q1084">
        <v>1.4300002999999999</v>
      </c>
      <c r="R1084">
        <v>2.6844382000000002</v>
      </c>
      <c r="S1084">
        <v>1589486401</v>
      </c>
      <c r="T1084">
        <v>54.7</v>
      </c>
      <c r="U1084">
        <v>54.99</v>
      </c>
      <c r="V1084" t="s">
        <v>5048</v>
      </c>
      <c r="W1084">
        <v>51.21</v>
      </c>
      <c r="X1084">
        <v>2458865</v>
      </c>
      <c r="Y1084">
        <v>53.27</v>
      </c>
      <c r="Z1084">
        <v>0</v>
      </c>
      <c r="AA1084">
        <v>0</v>
      </c>
      <c r="AB1084">
        <v>14</v>
      </c>
      <c r="AC1084">
        <v>10</v>
      </c>
      <c r="AD1084" t="s">
        <v>164</v>
      </c>
      <c r="AE1084" t="s">
        <v>48</v>
      </c>
      <c r="AF1084">
        <v>52.32</v>
      </c>
      <c r="AG1084">
        <v>3465111</v>
      </c>
      <c r="AH1084">
        <v>2085200</v>
      </c>
      <c r="AI1084">
        <v>12.600002</v>
      </c>
      <c r="AJ1084">
        <v>0.29928747</v>
      </c>
      <c r="AK1084" t="s">
        <v>5049</v>
      </c>
      <c r="AL1084">
        <v>-31.189999</v>
      </c>
      <c r="AM1084">
        <v>-0.36313888</v>
      </c>
      <c r="AN1084">
        <v>42.1</v>
      </c>
      <c r="AO1084">
        <v>85.89</v>
      </c>
      <c r="AP1084">
        <v>1586908800</v>
      </c>
      <c r="AQ1084">
        <v>1587141000</v>
      </c>
      <c r="AR1084">
        <v>1595003400</v>
      </c>
      <c r="AS1084">
        <v>1595349000</v>
      </c>
      <c r="AT1084">
        <v>2.0299999999999998</v>
      </c>
      <c r="AU1084">
        <v>9.4002409999999994</v>
      </c>
      <c r="AV1084">
        <v>3.8107753000000001E-2</v>
      </c>
      <c r="AW1084" t="s">
        <v>6313</v>
      </c>
      <c r="AX1084">
        <v>5.819</v>
      </c>
      <c r="AY1084">
        <v>351956000</v>
      </c>
      <c r="AZ1084">
        <v>60.777000000000001</v>
      </c>
      <c r="BA1084">
        <v>56.984287000000002</v>
      </c>
      <c r="BB1084">
        <v>-2.2842864999999999</v>
      </c>
      <c r="BC1084">
        <v>-4.0086249999999997E-2</v>
      </c>
      <c r="BD1084">
        <v>68.608840000000001</v>
      </c>
      <c r="BE1084">
        <v>-13.90884</v>
      </c>
      <c r="BF1084">
        <v>-0.20272665000000001</v>
      </c>
      <c r="BG1084">
        <v>19251992576</v>
      </c>
      <c r="BH1084">
        <v>0.90001154000000005</v>
      </c>
      <c r="BI1084">
        <v>15</v>
      </c>
      <c r="BJ1084">
        <v>0</v>
      </c>
      <c r="BK1084" t="b">
        <v>0</v>
      </c>
      <c r="BL1084">
        <v>2</v>
      </c>
      <c r="BM1084">
        <v>322151400000</v>
      </c>
      <c r="BN1084" t="s">
        <v>3648</v>
      </c>
    </row>
    <row r="1085" spans="1:66" x14ac:dyDescent="0.2">
      <c r="A1085" t="s">
        <v>3649</v>
      </c>
      <c r="C1085" t="s">
        <v>142</v>
      </c>
      <c r="D1085" t="s">
        <v>143</v>
      </c>
      <c r="E1085" t="s">
        <v>162</v>
      </c>
      <c r="F1085" t="b">
        <v>1</v>
      </c>
      <c r="G1085" t="s">
        <v>48</v>
      </c>
      <c r="H1085" t="s">
        <v>145</v>
      </c>
      <c r="I1085" t="s">
        <v>5050</v>
      </c>
      <c r="J1085" t="s">
        <v>5050</v>
      </c>
      <c r="K1085" t="s">
        <v>5051</v>
      </c>
      <c r="L1085" t="s">
        <v>146</v>
      </c>
      <c r="M1085" t="s">
        <v>147</v>
      </c>
      <c r="N1085">
        <v>-14400000</v>
      </c>
      <c r="O1085" t="s">
        <v>148</v>
      </c>
      <c r="P1085" t="b">
        <v>0</v>
      </c>
      <c r="Q1085">
        <v>0.93999860000000002</v>
      </c>
      <c r="R1085">
        <v>1.9839566</v>
      </c>
      <c r="S1085">
        <v>1589486402</v>
      </c>
      <c r="T1085">
        <v>48.32</v>
      </c>
      <c r="U1085">
        <v>48.414999999999999</v>
      </c>
      <c r="V1085" t="s">
        <v>5052</v>
      </c>
      <c r="W1085">
        <v>45.4</v>
      </c>
      <c r="X1085">
        <v>703054</v>
      </c>
      <c r="Y1085">
        <v>47.38</v>
      </c>
      <c r="Z1085">
        <v>47.65</v>
      </c>
      <c r="AA1085">
        <v>49.45</v>
      </c>
      <c r="AB1085">
        <v>9</v>
      </c>
      <c r="AC1085">
        <v>8</v>
      </c>
      <c r="AD1085" t="s">
        <v>149</v>
      </c>
      <c r="AE1085" t="s">
        <v>48</v>
      </c>
      <c r="AF1085">
        <v>46.46</v>
      </c>
      <c r="AG1085">
        <v>823598</v>
      </c>
      <c r="AH1085">
        <v>673362</v>
      </c>
      <c r="AI1085">
        <v>9.869999</v>
      </c>
      <c r="AJ1085">
        <v>0.25669697000000002</v>
      </c>
      <c r="AK1085" t="s">
        <v>5053</v>
      </c>
      <c r="AL1085">
        <v>-19.620003000000001</v>
      </c>
      <c r="AM1085">
        <v>-0.28878427000000001</v>
      </c>
      <c r="AN1085">
        <v>38.450000000000003</v>
      </c>
      <c r="AO1085">
        <v>67.94</v>
      </c>
      <c r="AQ1085">
        <v>1588849213</v>
      </c>
      <c r="AR1085">
        <v>1596126600</v>
      </c>
      <c r="AS1085">
        <v>1596472200</v>
      </c>
      <c r="AW1085" t="s">
        <v>6313</v>
      </c>
      <c r="AX1085">
        <v>-3.6110000000000002</v>
      </c>
      <c r="AY1085">
        <v>91417000</v>
      </c>
      <c r="AZ1085">
        <v>24.904</v>
      </c>
      <c r="BA1085">
        <v>47.627429999999997</v>
      </c>
      <c r="BB1085">
        <v>0.69256972999999999</v>
      </c>
      <c r="BC1085">
        <v>1.4541404000000001E-2</v>
      </c>
      <c r="BD1085">
        <v>57.578986999999998</v>
      </c>
      <c r="BE1085">
        <v>-9.2589869999999994</v>
      </c>
      <c r="BF1085">
        <v>-0.16080496999999999</v>
      </c>
      <c r="BG1085">
        <v>4417269248</v>
      </c>
      <c r="BH1085">
        <v>1.9402505999999999</v>
      </c>
      <c r="BI1085">
        <v>15</v>
      </c>
      <c r="BJ1085">
        <v>0</v>
      </c>
      <c r="BK1085" t="b">
        <v>0</v>
      </c>
      <c r="BL1085">
        <v>2</v>
      </c>
      <c r="BM1085">
        <v>840807000000</v>
      </c>
      <c r="BN1085" t="s">
        <v>3649</v>
      </c>
    </row>
    <row r="1086" spans="1:66" x14ac:dyDescent="0.2">
      <c r="A1086" t="s">
        <v>3650</v>
      </c>
      <c r="C1086" t="s">
        <v>142</v>
      </c>
      <c r="D1086" t="s">
        <v>143</v>
      </c>
      <c r="E1086" t="s">
        <v>162</v>
      </c>
      <c r="F1086" t="b">
        <v>1</v>
      </c>
      <c r="G1086" t="s">
        <v>48</v>
      </c>
      <c r="H1086" t="s">
        <v>163</v>
      </c>
      <c r="I1086" t="s">
        <v>5054</v>
      </c>
      <c r="J1086" t="s">
        <v>5054</v>
      </c>
      <c r="K1086" t="s">
        <v>5055</v>
      </c>
      <c r="L1086" t="s">
        <v>146</v>
      </c>
      <c r="M1086" t="s">
        <v>147</v>
      </c>
      <c r="N1086">
        <v>-14400000</v>
      </c>
      <c r="O1086" t="s">
        <v>148</v>
      </c>
      <c r="P1086" t="b">
        <v>0</v>
      </c>
      <c r="Q1086">
        <v>-1.7599944999999999</v>
      </c>
      <c r="R1086">
        <v>-0.97162115999999998</v>
      </c>
      <c r="S1086">
        <v>1589486401</v>
      </c>
      <c r="T1086">
        <v>179.38</v>
      </c>
      <c r="U1086">
        <v>179.35</v>
      </c>
      <c r="V1086" t="s">
        <v>6621</v>
      </c>
      <c r="W1086">
        <v>174.46</v>
      </c>
      <c r="X1086">
        <v>1995309</v>
      </c>
      <c r="Y1086">
        <v>181.14</v>
      </c>
      <c r="Z1086">
        <v>176.01</v>
      </c>
      <c r="AA1086">
        <v>179.84</v>
      </c>
      <c r="AB1086">
        <v>31</v>
      </c>
      <c r="AC1086">
        <v>8</v>
      </c>
      <c r="AD1086" t="s">
        <v>164</v>
      </c>
      <c r="AE1086" t="s">
        <v>48</v>
      </c>
      <c r="AF1086">
        <v>178.27</v>
      </c>
      <c r="AG1086">
        <v>2548282</v>
      </c>
      <c r="AH1086">
        <v>1799825</v>
      </c>
      <c r="AI1086">
        <v>54.840004</v>
      </c>
      <c r="AJ1086">
        <v>0.44034050000000002</v>
      </c>
      <c r="AK1086" t="s">
        <v>5056</v>
      </c>
      <c r="AL1086">
        <v>-46.92</v>
      </c>
      <c r="AM1086">
        <v>-0.20733538000000001</v>
      </c>
      <c r="AN1086">
        <v>124.54</v>
      </c>
      <c r="AO1086">
        <v>226.3</v>
      </c>
      <c r="AP1086">
        <v>1596153600</v>
      </c>
      <c r="AQ1086">
        <v>1588277100</v>
      </c>
      <c r="AR1086">
        <v>1595534700</v>
      </c>
      <c r="AS1086">
        <v>1595894700</v>
      </c>
      <c r="AT1086">
        <v>2.19</v>
      </c>
      <c r="AU1086">
        <v>31.525483999999999</v>
      </c>
      <c r="AV1086">
        <v>1.2090096E-2</v>
      </c>
      <c r="AW1086" t="s">
        <v>6313</v>
      </c>
      <c r="AX1086">
        <v>5.69</v>
      </c>
      <c r="AY1086">
        <v>375377984</v>
      </c>
      <c r="AZ1086">
        <v>34.938000000000002</v>
      </c>
      <c r="BA1086">
        <v>177.17258000000001</v>
      </c>
      <c r="BB1086">
        <v>2.2074280000000002</v>
      </c>
      <c r="BC1086">
        <v>1.2459197E-2</v>
      </c>
      <c r="BD1086">
        <v>194.97754</v>
      </c>
      <c r="BE1086">
        <v>-15.597534</v>
      </c>
      <c r="BF1086">
        <v>-7.9996570000000003E-2</v>
      </c>
      <c r="BG1086">
        <v>67335303168</v>
      </c>
      <c r="BH1086">
        <v>5.1342379999999999</v>
      </c>
      <c r="BI1086">
        <v>15</v>
      </c>
      <c r="BJ1086">
        <v>0</v>
      </c>
      <c r="BK1086" t="b">
        <v>0</v>
      </c>
      <c r="BL1086">
        <v>2</v>
      </c>
      <c r="BM1086">
        <v>322151400000</v>
      </c>
      <c r="BN1086" t="s">
        <v>3650</v>
      </c>
    </row>
    <row r="1087" spans="1:66" x14ac:dyDescent="0.2">
      <c r="A1087" t="s">
        <v>3651</v>
      </c>
      <c r="C1087" t="s">
        <v>142</v>
      </c>
      <c r="D1087" t="s">
        <v>143</v>
      </c>
      <c r="E1087" t="s">
        <v>162</v>
      </c>
      <c r="F1087" t="b">
        <v>1</v>
      </c>
      <c r="G1087" t="s">
        <v>48</v>
      </c>
      <c r="H1087" t="s">
        <v>163</v>
      </c>
      <c r="I1087" t="s">
        <v>5057</v>
      </c>
      <c r="J1087" t="s">
        <v>5057</v>
      </c>
      <c r="K1087" t="s">
        <v>5058</v>
      </c>
      <c r="L1087" t="s">
        <v>146</v>
      </c>
      <c r="M1087" t="s">
        <v>147</v>
      </c>
      <c r="N1087">
        <v>-14400000</v>
      </c>
      <c r="O1087" t="s">
        <v>148</v>
      </c>
      <c r="P1087" t="b">
        <v>0</v>
      </c>
      <c r="Q1087">
        <v>0.86999499999999996</v>
      </c>
      <c r="R1087">
        <v>1.25613</v>
      </c>
      <c r="S1087">
        <v>1575666136</v>
      </c>
      <c r="T1087">
        <v>70.13</v>
      </c>
      <c r="U1087">
        <v>70.790000000000006</v>
      </c>
      <c r="V1087" t="s">
        <v>5059</v>
      </c>
      <c r="W1087">
        <v>69.97</v>
      </c>
      <c r="X1087">
        <v>18980771</v>
      </c>
      <c r="Y1087">
        <v>69.260000000000005</v>
      </c>
      <c r="Z1087">
        <v>0</v>
      </c>
      <c r="AA1087">
        <v>0</v>
      </c>
      <c r="AB1087">
        <v>8</v>
      </c>
      <c r="AC1087">
        <v>22</v>
      </c>
      <c r="AD1087" t="s">
        <v>164</v>
      </c>
      <c r="AE1087" t="s">
        <v>48</v>
      </c>
      <c r="AF1087">
        <v>70.17</v>
      </c>
      <c r="AG1087">
        <v>18924348</v>
      </c>
      <c r="AH1087">
        <v>18954400</v>
      </c>
      <c r="AI1087">
        <v>11.519997</v>
      </c>
      <c r="AJ1087">
        <v>0.19655342000000001</v>
      </c>
      <c r="AK1087" t="s">
        <v>5060</v>
      </c>
      <c r="AL1087">
        <v>-1.625</v>
      </c>
      <c r="AM1087">
        <v>-2.2646507E-2</v>
      </c>
      <c r="AN1087">
        <v>58.61</v>
      </c>
      <c r="AO1087">
        <v>71.754999999999995</v>
      </c>
      <c r="AP1087">
        <v>1574035200</v>
      </c>
      <c r="AQ1087">
        <v>1571292007</v>
      </c>
      <c r="AR1087">
        <v>1594917000</v>
      </c>
      <c r="AS1087">
        <v>1595262600</v>
      </c>
      <c r="AT1087">
        <v>2.06</v>
      </c>
      <c r="AU1087">
        <v>12.846674999999999</v>
      </c>
      <c r="AV1087">
        <v>2.9742995000000001E-2</v>
      </c>
      <c r="AW1087" t="s">
        <v>6313</v>
      </c>
      <c r="AX1087">
        <v>5.4589999999999996</v>
      </c>
      <c r="AY1087">
        <v>444040000</v>
      </c>
      <c r="AZ1087">
        <v>54.868000000000002</v>
      </c>
      <c r="BA1087">
        <v>70.13</v>
      </c>
      <c r="BB1087">
        <v>0</v>
      </c>
      <c r="BC1087">
        <v>0</v>
      </c>
      <c r="BD1087">
        <v>70.312330000000003</v>
      </c>
      <c r="BE1087">
        <v>-0.18233489999999999</v>
      </c>
      <c r="BF1087">
        <v>-2.5932136999999998E-3</v>
      </c>
      <c r="BG1087">
        <v>31140524032</v>
      </c>
      <c r="BH1087">
        <v>1.2781583999999999</v>
      </c>
      <c r="BI1087">
        <v>15</v>
      </c>
      <c r="BJ1087">
        <v>0</v>
      </c>
      <c r="BK1087" t="b">
        <v>0</v>
      </c>
      <c r="BL1087">
        <v>2</v>
      </c>
      <c r="BM1087">
        <v>489072600000</v>
      </c>
      <c r="BN1087" t="s">
        <v>3651</v>
      </c>
    </row>
    <row r="1088" spans="1:66" x14ac:dyDescent="0.2">
      <c r="A1088" t="s">
        <v>3652</v>
      </c>
      <c r="C1088" t="s">
        <v>142</v>
      </c>
      <c r="D1088" t="s">
        <v>143</v>
      </c>
      <c r="E1088" t="s">
        <v>162</v>
      </c>
      <c r="F1088" t="b">
        <v>1</v>
      </c>
      <c r="G1088" t="s">
        <v>48</v>
      </c>
      <c r="H1088" t="s">
        <v>145</v>
      </c>
      <c r="I1088" t="s">
        <v>5061</v>
      </c>
      <c r="J1088" t="s">
        <v>5061</v>
      </c>
      <c r="K1088" t="s">
        <v>5062</v>
      </c>
      <c r="L1088" t="s">
        <v>146</v>
      </c>
      <c r="M1088" t="s">
        <v>147</v>
      </c>
      <c r="N1088">
        <v>-14400000</v>
      </c>
      <c r="O1088" t="s">
        <v>148</v>
      </c>
      <c r="P1088" t="b">
        <v>0</v>
      </c>
      <c r="Q1088">
        <v>13.389999</v>
      </c>
      <c r="R1088">
        <v>8.3745069999999995</v>
      </c>
      <c r="S1088">
        <v>1589486401</v>
      </c>
      <c r="T1088">
        <v>173.28</v>
      </c>
      <c r="U1088">
        <v>173.84</v>
      </c>
      <c r="V1088" t="s">
        <v>5063</v>
      </c>
      <c r="W1088">
        <v>152.76</v>
      </c>
      <c r="X1088">
        <v>706305</v>
      </c>
      <c r="Y1088">
        <v>159.88999999999999</v>
      </c>
      <c r="Z1088">
        <v>0</v>
      </c>
      <c r="AA1088">
        <v>0</v>
      </c>
      <c r="AB1088">
        <v>8</v>
      </c>
      <c r="AC1088">
        <v>10</v>
      </c>
      <c r="AD1088" t="s">
        <v>149</v>
      </c>
      <c r="AE1088" t="s">
        <v>48</v>
      </c>
      <c r="AF1088">
        <v>155.79</v>
      </c>
      <c r="AG1088">
        <v>702108</v>
      </c>
      <c r="AH1088">
        <v>510575</v>
      </c>
      <c r="AI1088">
        <v>45.89</v>
      </c>
      <c r="AJ1088">
        <v>0.36023234999999998</v>
      </c>
      <c r="AK1088" t="s">
        <v>5064</v>
      </c>
      <c r="AL1088">
        <v>-97.670010000000005</v>
      </c>
      <c r="AM1088">
        <v>-0.36047244000000001</v>
      </c>
      <c r="AN1088">
        <v>127.39</v>
      </c>
      <c r="AO1088">
        <v>270.95</v>
      </c>
      <c r="AQ1088">
        <v>1579813200</v>
      </c>
      <c r="AR1088">
        <v>1579813200</v>
      </c>
      <c r="AS1088">
        <v>1579813200</v>
      </c>
      <c r="AU1088">
        <v>9.1954989999999999</v>
      </c>
      <c r="AW1088" t="s">
        <v>6313</v>
      </c>
      <c r="AX1088">
        <v>18.844000000000001</v>
      </c>
      <c r="AY1088">
        <v>51513200</v>
      </c>
      <c r="AZ1088">
        <v>130.017</v>
      </c>
      <c r="BA1088">
        <v>171.31628000000001</v>
      </c>
      <c r="BB1088">
        <v>1.9637146000000001</v>
      </c>
      <c r="BC1088">
        <v>1.146251E-2</v>
      </c>
      <c r="BD1088">
        <v>215.35449</v>
      </c>
      <c r="BE1088">
        <v>-42.074492999999997</v>
      </c>
      <c r="BF1088">
        <v>-0.19537319</v>
      </c>
      <c r="BG1088">
        <v>8926206976</v>
      </c>
      <c r="BH1088">
        <v>1.3327488000000001</v>
      </c>
      <c r="BI1088">
        <v>15</v>
      </c>
      <c r="BJ1088">
        <v>0</v>
      </c>
      <c r="BK1088" t="b">
        <v>0</v>
      </c>
      <c r="BL1088">
        <v>2</v>
      </c>
      <c r="BM1088">
        <v>562257000000</v>
      </c>
      <c r="BN1088" t="s">
        <v>3652</v>
      </c>
    </row>
    <row r="1089" spans="1:66" x14ac:dyDescent="0.2">
      <c r="A1089" t="s">
        <v>3653</v>
      </c>
    </row>
    <row r="1090" spans="1:66" x14ac:dyDescent="0.2">
      <c r="A1090" t="s">
        <v>3654</v>
      </c>
      <c r="C1090" t="s">
        <v>142</v>
      </c>
      <c r="D1090" t="s">
        <v>143</v>
      </c>
      <c r="E1090" t="s">
        <v>162</v>
      </c>
      <c r="F1090" t="b">
        <v>1</v>
      </c>
      <c r="G1090" t="s">
        <v>48</v>
      </c>
      <c r="H1090" t="s">
        <v>163</v>
      </c>
      <c r="I1090" t="s">
        <v>5065</v>
      </c>
      <c r="J1090" t="s">
        <v>5065</v>
      </c>
      <c r="K1090" t="s">
        <v>5066</v>
      </c>
      <c r="L1090" t="s">
        <v>146</v>
      </c>
      <c r="M1090" t="s">
        <v>147</v>
      </c>
      <c r="N1090">
        <v>-14400000</v>
      </c>
      <c r="O1090" t="s">
        <v>148</v>
      </c>
      <c r="P1090" t="b">
        <v>0</v>
      </c>
      <c r="Q1090">
        <v>1.1999998000000001</v>
      </c>
      <c r="R1090">
        <v>7.5614356999999996</v>
      </c>
      <c r="S1090">
        <v>1589486401</v>
      </c>
      <c r="T1090">
        <v>17.07</v>
      </c>
      <c r="U1090">
        <v>17.18</v>
      </c>
      <c r="V1090" t="s">
        <v>5067</v>
      </c>
      <c r="W1090">
        <v>15.17</v>
      </c>
      <c r="X1090">
        <v>11765627</v>
      </c>
      <c r="Y1090">
        <v>15.87</v>
      </c>
      <c r="Z1090">
        <v>16.260000000000002</v>
      </c>
      <c r="AA1090">
        <v>17.79</v>
      </c>
      <c r="AB1090">
        <v>11</v>
      </c>
      <c r="AC1090">
        <v>18</v>
      </c>
      <c r="AD1090" t="s">
        <v>164</v>
      </c>
      <c r="AE1090" t="s">
        <v>48</v>
      </c>
      <c r="AF1090">
        <v>15.4</v>
      </c>
      <c r="AG1090">
        <v>10934609</v>
      </c>
      <c r="AH1090">
        <v>8166337</v>
      </c>
      <c r="AI1090">
        <v>4.92</v>
      </c>
      <c r="AJ1090">
        <v>0.40493827999999998</v>
      </c>
      <c r="AK1090" t="s">
        <v>5068</v>
      </c>
      <c r="AL1090">
        <v>-21.11</v>
      </c>
      <c r="AM1090">
        <v>-0.55290729999999999</v>
      </c>
      <c r="AN1090">
        <v>12.15</v>
      </c>
      <c r="AO1090">
        <v>38.18</v>
      </c>
      <c r="AP1090">
        <v>1589414400</v>
      </c>
      <c r="AQ1090">
        <v>1587465008</v>
      </c>
      <c r="AR1090">
        <v>1595003400</v>
      </c>
      <c r="AS1090">
        <v>1595349000</v>
      </c>
      <c r="AT1090">
        <v>0.87</v>
      </c>
      <c r="AU1090">
        <v>3.7992431999999998</v>
      </c>
      <c r="AV1090">
        <v>5.4820420000000002E-2</v>
      </c>
      <c r="AW1090" t="s">
        <v>6313</v>
      </c>
      <c r="AX1090">
        <v>4.4930000000000003</v>
      </c>
      <c r="AY1090">
        <v>583708032</v>
      </c>
      <c r="AZ1090">
        <v>19.265000000000001</v>
      </c>
      <c r="BA1090">
        <v>16.787144000000001</v>
      </c>
      <c r="BB1090">
        <v>0.282856</v>
      </c>
      <c r="BC1090">
        <v>1.684956E-2</v>
      </c>
      <c r="BD1090">
        <v>28.848913</v>
      </c>
      <c r="BE1090">
        <v>-11.7789135</v>
      </c>
      <c r="BF1090">
        <v>-0.40829660000000001</v>
      </c>
      <c r="BG1090">
        <v>9963895808</v>
      </c>
      <c r="BH1090">
        <v>0.88606280000000004</v>
      </c>
      <c r="BI1090">
        <v>15</v>
      </c>
      <c r="BJ1090">
        <v>0</v>
      </c>
      <c r="BK1090" t="b">
        <v>0</v>
      </c>
      <c r="BL1090">
        <v>2</v>
      </c>
      <c r="BM1090">
        <v>1406813400000</v>
      </c>
      <c r="BN1090" t="s">
        <v>3654</v>
      </c>
    </row>
    <row r="1091" spans="1:66" x14ac:dyDescent="0.2">
      <c r="A1091" t="s">
        <v>3655</v>
      </c>
      <c r="C1091" t="s">
        <v>142</v>
      </c>
      <c r="D1091" t="s">
        <v>143</v>
      </c>
      <c r="E1091" t="s">
        <v>162</v>
      </c>
      <c r="F1091" t="b">
        <v>1</v>
      </c>
      <c r="G1091" t="s">
        <v>48</v>
      </c>
      <c r="H1091" t="s">
        <v>145</v>
      </c>
      <c r="I1091" t="s">
        <v>5069</v>
      </c>
      <c r="J1091" t="s">
        <v>5069</v>
      </c>
      <c r="K1091" t="s">
        <v>5070</v>
      </c>
      <c r="L1091" t="s">
        <v>146</v>
      </c>
      <c r="M1091" t="s">
        <v>147</v>
      </c>
      <c r="N1091">
        <v>-14400000</v>
      </c>
      <c r="O1091" t="s">
        <v>148</v>
      </c>
      <c r="P1091" t="b">
        <v>0</v>
      </c>
      <c r="Q1091">
        <v>1.6300049000000001</v>
      </c>
      <c r="R1091">
        <v>1.0435369999999999</v>
      </c>
      <c r="S1091">
        <v>1589486402</v>
      </c>
      <c r="T1091">
        <v>157.83000000000001</v>
      </c>
      <c r="U1091">
        <v>157.94999999999999</v>
      </c>
      <c r="V1091" t="s">
        <v>5071</v>
      </c>
      <c r="W1091">
        <v>153.685</v>
      </c>
      <c r="X1091">
        <v>838558</v>
      </c>
      <c r="Y1091">
        <v>156.19999999999999</v>
      </c>
      <c r="Z1091">
        <v>0</v>
      </c>
      <c r="AA1091">
        <v>0</v>
      </c>
      <c r="AB1091">
        <v>8</v>
      </c>
      <c r="AC1091">
        <v>8</v>
      </c>
      <c r="AD1091" t="s">
        <v>149</v>
      </c>
      <c r="AE1091" t="s">
        <v>48</v>
      </c>
      <c r="AF1091">
        <v>155.16999999999999</v>
      </c>
      <c r="AG1091">
        <v>1482058</v>
      </c>
      <c r="AH1091">
        <v>755750</v>
      </c>
      <c r="AI1091">
        <v>52.93</v>
      </c>
      <c r="AJ1091">
        <v>0.50457580000000002</v>
      </c>
      <c r="AK1091" t="s">
        <v>5072</v>
      </c>
      <c r="AL1091">
        <v>-9.0399930000000008</v>
      </c>
      <c r="AM1091">
        <v>-5.4173869999999999E-2</v>
      </c>
      <c r="AN1091">
        <v>104.9</v>
      </c>
      <c r="AO1091">
        <v>166.87</v>
      </c>
      <c r="AQ1091">
        <v>1590019200</v>
      </c>
      <c r="AR1091">
        <v>1590019200</v>
      </c>
      <c r="AS1091">
        <v>1590019200</v>
      </c>
      <c r="AU1091">
        <v>50.716583</v>
      </c>
      <c r="AW1091" t="s">
        <v>6313</v>
      </c>
      <c r="AX1091">
        <v>3.1120000000000001</v>
      </c>
      <c r="AY1091">
        <v>150227008</v>
      </c>
      <c r="AZ1091">
        <v>27.622</v>
      </c>
      <c r="BA1091">
        <v>146.13629</v>
      </c>
      <c r="BB1091">
        <v>11.693709999999999</v>
      </c>
      <c r="BC1091">
        <v>8.0019205999999996E-2</v>
      </c>
      <c r="BD1091">
        <v>142.0703</v>
      </c>
      <c r="BE1091">
        <v>15.759705</v>
      </c>
      <c r="BF1091">
        <v>0.11092892</v>
      </c>
      <c r="BG1091">
        <v>23710328832</v>
      </c>
      <c r="BH1091">
        <v>5.7139239999999996</v>
      </c>
      <c r="BI1091">
        <v>15</v>
      </c>
      <c r="BJ1091">
        <v>0</v>
      </c>
      <c r="BK1091" t="b">
        <v>0</v>
      </c>
      <c r="BL1091">
        <v>2</v>
      </c>
      <c r="BM1091">
        <v>699114600000</v>
      </c>
      <c r="BN1091" t="s">
        <v>3655</v>
      </c>
    </row>
    <row r="1092" spans="1:66" x14ac:dyDescent="0.2">
      <c r="A1092" t="s">
        <v>680</v>
      </c>
      <c r="C1092" t="s">
        <v>142</v>
      </c>
      <c r="D1092" t="s">
        <v>143</v>
      </c>
      <c r="E1092" t="s">
        <v>162</v>
      </c>
      <c r="F1092" t="b">
        <v>1</v>
      </c>
      <c r="G1092" t="s">
        <v>48</v>
      </c>
      <c r="H1092" t="s">
        <v>163</v>
      </c>
      <c r="I1092" t="s">
        <v>978</v>
      </c>
      <c r="J1092" t="s">
        <v>978</v>
      </c>
      <c r="K1092" t="s">
        <v>979</v>
      </c>
      <c r="L1092" t="s">
        <v>146</v>
      </c>
      <c r="M1092" t="s">
        <v>147</v>
      </c>
      <c r="N1092">
        <v>-14400000</v>
      </c>
      <c r="O1092" t="s">
        <v>148</v>
      </c>
      <c r="P1092" t="b">
        <v>0</v>
      </c>
      <c r="Q1092">
        <v>1.2900008999999999</v>
      </c>
      <c r="R1092">
        <v>2.7629063</v>
      </c>
      <c r="S1092">
        <v>1589486401</v>
      </c>
      <c r="T1092">
        <v>47.98</v>
      </c>
      <c r="U1092">
        <v>48.08</v>
      </c>
      <c r="V1092" t="s">
        <v>3060</v>
      </c>
      <c r="W1092">
        <v>44.17</v>
      </c>
      <c r="X1092">
        <v>5406588</v>
      </c>
      <c r="Y1092">
        <v>46.69</v>
      </c>
      <c r="Z1092">
        <v>42.01</v>
      </c>
      <c r="AA1092">
        <v>50.34</v>
      </c>
      <c r="AB1092">
        <v>8</v>
      </c>
      <c r="AC1092">
        <v>9</v>
      </c>
      <c r="AD1092" t="s">
        <v>164</v>
      </c>
      <c r="AE1092" t="s">
        <v>48</v>
      </c>
      <c r="AF1092">
        <v>45.56</v>
      </c>
      <c r="AG1092">
        <v>6605666</v>
      </c>
      <c r="AH1092">
        <v>4949300</v>
      </c>
      <c r="AI1092">
        <v>21.98</v>
      </c>
      <c r="AJ1092">
        <v>0.84538460000000004</v>
      </c>
      <c r="AK1092" t="s">
        <v>980</v>
      </c>
      <c r="AL1092">
        <v>-38.000003999999997</v>
      </c>
      <c r="AM1092">
        <v>-0.4419633</v>
      </c>
      <c r="AN1092">
        <v>26</v>
      </c>
      <c r="AO1092">
        <v>85.98</v>
      </c>
      <c r="AP1092">
        <v>1587686400</v>
      </c>
      <c r="AQ1092">
        <v>1588680013</v>
      </c>
      <c r="AR1092">
        <v>1597077000</v>
      </c>
      <c r="AS1092">
        <v>1597422600</v>
      </c>
      <c r="AT1092">
        <v>1.68</v>
      </c>
      <c r="AU1092">
        <v>18.071563999999999</v>
      </c>
      <c r="AV1092">
        <v>3.5982010000000002E-2</v>
      </c>
      <c r="AW1092" t="s">
        <v>6313</v>
      </c>
      <c r="AX1092">
        <v>2.6549999999999998</v>
      </c>
      <c r="AY1092">
        <v>507617984</v>
      </c>
      <c r="AZ1092">
        <v>4</v>
      </c>
      <c r="BA1092">
        <v>49.507427</v>
      </c>
      <c r="BB1092">
        <v>-1.5274277000000001</v>
      </c>
      <c r="BC1092">
        <v>-3.0852495000000001E-2</v>
      </c>
      <c r="BD1092">
        <v>68.951160000000002</v>
      </c>
      <c r="BE1092">
        <v>-20.971157000000002</v>
      </c>
      <c r="BF1092">
        <v>-0.3041451</v>
      </c>
      <c r="BG1092">
        <v>24355510272</v>
      </c>
      <c r="BH1092">
        <v>11.994999999999999</v>
      </c>
      <c r="BI1092">
        <v>15</v>
      </c>
      <c r="BJ1092">
        <v>0</v>
      </c>
      <c r="BK1092" t="b">
        <v>0</v>
      </c>
      <c r="BL1092">
        <v>2</v>
      </c>
      <c r="BM1092">
        <v>105715800000</v>
      </c>
      <c r="BN1092" t="s">
        <v>680</v>
      </c>
    </row>
    <row r="1093" spans="1:66" x14ac:dyDescent="0.2">
      <c r="A1093" t="s">
        <v>687</v>
      </c>
      <c r="C1093" t="s">
        <v>142</v>
      </c>
      <c r="D1093" t="s">
        <v>143</v>
      </c>
      <c r="E1093" t="s">
        <v>162</v>
      </c>
      <c r="F1093" t="b">
        <v>1</v>
      </c>
      <c r="G1093" t="s">
        <v>48</v>
      </c>
      <c r="H1093" t="s">
        <v>145</v>
      </c>
      <c r="I1093" t="s">
        <v>1003</v>
      </c>
      <c r="J1093" t="s">
        <v>1003</v>
      </c>
      <c r="K1093" t="s">
        <v>1004</v>
      </c>
      <c r="L1093" t="s">
        <v>146</v>
      </c>
      <c r="M1093" t="s">
        <v>147</v>
      </c>
      <c r="N1093">
        <v>-14400000</v>
      </c>
      <c r="O1093" t="s">
        <v>148</v>
      </c>
      <c r="P1093" t="b">
        <v>0</v>
      </c>
      <c r="Q1093">
        <v>4.6299973000000003</v>
      </c>
      <c r="R1093">
        <v>4.2894173000000002</v>
      </c>
      <c r="S1093">
        <v>1589486402</v>
      </c>
      <c r="T1093">
        <v>112.57</v>
      </c>
      <c r="U1093">
        <v>112.67</v>
      </c>
      <c r="V1093" t="s">
        <v>3065</v>
      </c>
      <c r="W1093">
        <v>105.59</v>
      </c>
      <c r="X1093">
        <v>1741236</v>
      </c>
      <c r="Y1093">
        <v>107.94</v>
      </c>
      <c r="Z1093">
        <v>0</v>
      </c>
      <c r="AA1093">
        <v>0</v>
      </c>
      <c r="AB1093">
        <v>12</v>
      </c>
      <c r="AC1093">
        <v>10</v>
      </c>
      <c r="AD1093" t="s">
        <v>149</v>
      </c>
      <c r="AE1093" t="s">
        <v>48</v>
      </c>
      <c r="AF1093">
        <v>113.28</v>
      </c>
      <c r="AG1093">
        <v>1965298</v>
      </c>
      <c r="AH1093">
        <v>1385375</v>
      </c>
      <c r="AI1093">
        <v>30.059998</v>
      </c>
      <c r="AJ1093">
        <v>0.36431943999999999</v>
      </c>
      <c r="AK1093" t="s">
        <v>1005</v>
      </c>
      <c r="AL1093">
        <v>-27.250008000000001</v>
      </c>
      <c r="AM1093">
        <v>-0.19489348000000001</v>
      </c>
      <c r="AN1093">
        <v>82.51</v>
      </c>
      <c r="AO1093">
        <v>139.82</v>
      </c>
      <c r="AP1093">
        <v>1585526400</v>
      </c>
      <c r="AQ1093">
        <v>1595953800</v>
      </c>
      <c r="AR1093">
        <v>1595953800</v>
      </c>
      <c r="AS1093">
        <v>1595953800</v>
      </c>
      <c r="AT1093">
        <v>3.18</v>
      </c>
      <c r="AU1093">
        <v>14.029161999999999</v>
      </c>
      <c r="AV1093">
        <v>2.9460811999999999E-2</v>
      </c>
      <c r="AW1093" t="s">
        <v>6313</v>
      </c>
      <c r="AX1093">
        <v>8.0239999999999991</v>
      </c>
      <c r="AY1093">
        <v>227548992</v>
      </c>
      <c r="AZ1093">
        <v>28.221</v>
      </c>
      <c r="BA1093">
        <v>104.74571</v>
      </c>
      <c r="BB1093">
        <v>7.8242874000000002</v>
      </c>
      <c r="BC1093">
        <v>7.4697929999999996E-2</v>
      </c>
      <c r="BD1093">
        <v>118.29543</v>
      </c>
      <c r="BE1093">
        <v>-5.7254332999999997</v>
      </c>
      <c r="BF1093">
        <v>-4.8399444999999999E-2</v>
      </c>
      <c r="BG1093">
        <v>25615190016</v>
      </c>
      <c r="BH1093">
        <v>3.9888735</v>
      </c>
      <c r="BI1093">
        <v>15</v>
      </c>
      <c r="BJ1093">
        <v>0</v>
      </c>
      <c r="BK1093" t="b">
        <v>0</v>
      </c>
      <c r="BL1093">
        <v>2</v>
      </c>
      <c r="BM1093">
        <v>512836200000</v>
      </c>
      <c r="BN1093" t="s">
        <v>687</v>
      </c>
    </row>
    <row r="1094" spans="1:66" x14ac:dyDescent="0.2">
      <c r="A1094" t="s">
        <v>3656</v>
      </c>
      <c r="C1094" t="s">
        <v>142</v>
      </c>
      <c r="D1094" t="s">
        <v>143</v>
      </c>
      <c r="E1094" t="s">
        <v>162</v>
      </c>
      <c r="F1094" t="b">
        <v>1</v>
      </c>
      <c r="G1094" t="s">
        <v>48</v>
      </c>
      <c r="H1094" t="s">
        <v>145</v>
      </c>
      <c r="I1094" t="s">
        <v>5073</v>
      </c>
      <c r="J1094" t="s">
        <v>5074</v>
      </c>
      <c r="K1094" t="s">
        <v>5075</v>
      </c>
      <c r="L1094" t="s">
        <v>146</v>
      </c>
      <c r="M1094" t="s">
        <v>147</v>
      </c>
      <c r="N1094">
        <v>-14400000</v>
      </c>
      <c r="O1094" t="s">
        <v>148</v>
      </c>
      <c r="P1094" t="b">
        <v>0</v>
      </c>
      <c r="Q1094">
        <v>0.14999390000000001</v>
      </c>
      <c r="R1094">
        <v>0.11416798</v>
      </c>
      <c r="S1094">
        <v>1589486402</v>
      </c>
      <c r="T1094">
        <v>131.53</v>
      </c>
      <c r="U1094">
        <v>131.63999999999999</v>
      </c>
      <c r="V1094" t="s">
        <v>5076</v>
      </c>
      <c r="W1094">
        <v>128.56</v>
      </c>
      <c r="X1094">
        <v>1036285</v>
      </c>
      <c r="Y1094">
        <v>131.38</v>
      </c>
      <c r="Z1094">
        <v>117.79</v>
      </c>
      <c r="AA1094">
        <v>0</v>
      </c>
      <c r="AB1094">
        <v>9</v>
      </c>
      <c r="AC1094">
        <v>8</v>
      </c>
      <c r="AD1094" t="s">
        <v>149</v>
      </c>
      <c r="AE1094" t="s">
        <v>48</v>
      </c>
      <c r="AF1094">
        <v>132.19999999999999</v>
      </c>
      <c r="AG1094">
        <v>2262829</v>
      </c>
      <c r="AH1094">
        <v>1492150</v>
      </c>
      <c r="AI1094">
        <v>31.529999</v>
      </c>
      <c r="AJ1094">
        <v>0.31530000000000002</v>
      </c>
      <c r="AK1094" t="s">
        <v>5077</v>
      </c>
      <c r="AL1094">
        <v>-4.1699979999999996</v>
      </c>
      <c r="AM1094">
        <v>-3.0729538000000001E-2</v>
      </c>
      <c r="AN1094">
        <v>100</v>
      </c>
      <c r="AO1094">
        <v>135.69999999999999</v>
      </c>
      <c r="AQ1094">
        <v>1590019200</v>
      </c>
      <c r="AR1094">
        <v>1590019200</v>
      </c>
      <c r="AS1094">
        <v>1590019200</v>
      </c>
      <c r="AU1094">
        <v>44.465854999999998</v>
      </c>
      <c r="AW1094" t="s">
        <v>6313</v>
      </c>
      <c r="AX1094">
        <v>2.9580000000000002</v>
      </c>
      <c r="AY1094">
        <v>113424000</v>
      </c>
      <c r="AZ1094">
        <v>22.39</v>
      </c>
      <c r="BA1094">
        <v>123.47799999999999</v>
      </c>
      <c r="BB1094">
        <v>8.0520019999999999</v>
      </c>
      <c r="BC1094">
        <v>6.5210014999999996E-2</v>
      </c>
      <c r="BD1094">
        <v>120.67674</v>
      </c>
      <c r="BE1094">
        <v>10.853256</v>
      </c>
      <c r="BF1094">
        <v>8.9936600000000005E-2</v>
      </c>
      <c r="BG1094">
        <v>14918659072</v>
      </c>
      <c r="BH1094">
        <v>5.8744974000000001</v>
      </c>
      <c r="BI1094">
        <v>15</v>
      </c>
      <c r="BJ1094">
        <v>0</v>
      </c>
      <c r="BK1094" t="b">
        <v>0</v>
      </c>
      <c r="BL1094">
        <v>2</v>
      </c>
      <c r="BM1094">
        <v>861111000000</v>
      </c>
      <c r="BN1094" t="s">
        <v>3656</v>
      </c>
    </row>
    <row r="1095" spans="1:66" x14ac:dyDescent="0.2">
      <c r="A1095" t="s">
        <v>3657</v>
      </c>
      <c r="C1095" t="s">
        <v>142</v>
      </c>
      <c r="D1095" t="s">
        <v>143</v>
      </c>
      <c r="E1095" t="s">
        <v>162</v>
      </c>
      <c r="F1095" t="b">
        <v>1</v>
      </c>
      <c r="G1095" t="s">
        <v>48</v>
      </c>
      <c r="H1095" t="s">
        <v>163</v>
      </c>
      <c r="I1095" t="s">
        <v>5078</v>
      </c>
      <c r="J1095" t="s">
        <v>5078</v>
      </c>
      <c r="K1095" t="s">
        <v>5079</v>
      </c>
      <c r="L1095" t="s">
        <v>146</v>
      </c>
      <c r="M1095" t="s">
        <v>147</v>
      </c>
      <c r="N1095">
        <v>-14400000</v>
      </c>
      <c r="O1095" t="s">
        <v>148</v>
      </c>
      <c r="P1095" t="b">
        <v>0</v>
      </c>
      <c r="Q1095">
        <v>0.47999954</v>
      </c>
      <c r="R1095">
        <v>4.023466</v>
      </c>
      <c r="S1095">
        <v>1589486401</v>
      </c>
      <c r="T1095">
        <v>12.41</v>
      </c>
      <c r="U1095">
        <v>12.484999999999999</v>
      </c>
      <c r="V1095" t="s">
        <v>5080</v>
      </c>
      <c r="W1095">
        <v>11.51</v>
      </c>
      <c r="X1095">
        <v>5785300</v>
      </c>
      <c r="Y1095">
        <v>11.93</v>
      </c>
      <c r="Z1095">
        <v>0</v>
      </c>
      <c r="AA1095">
        <v>14.6</v>
      </c>
      <c r="AB1095">
        <v>13</v>
      </c>
      <c r="AC1095">
        <v>11</v>
      </c>
      <c r="AD1095" t="s">
        <v>164</v>
      </c>
      <c r="AE1095" t="s">
        <v>48</v>
      </c>
      <c r="AF1095">
        <v>11.63</v>
      </c>
      <c r="AG1095">
        <v>5883893</v>
      </c>
      <c r="AH1095">
        <v>5427850</v>
      </c>
      <c r="AI1095">
        <v>2.2299994999999999</v>
      </c>
      <c r="AJ1095">
        <v>0.21905691999999999</v>
      </c>
      <c r="AK1095" t="s">
        <v>5081</v>
      </c>
      <c r="AL1095">
        <v>-20.029999</v>
      </c>
      <c r="AM1095">
        <v>-0.61744756000000001</v>
      </c>
      <c r="AN1095">
        <v>10.18</v>
      </c>
      <c r="AO1095">
        <v>32.44</v>
      </c>
      <c r="AP1095">
        <v>1585526400</v>
      </c>
      <c r="AQ1095">
        <v>1588243500</v>
      </c>
      <c r="AR1095">
        <v>1597336200</v>
      </c>
      <c r="AS1095">
        <v>1597681800</v>
      </c>
      <c r="AT1095">
        <v>1.35</v>
      </c>
      <c r="AV1095">
        <v>0.113160096</v>
      </c>
      <c r="AW1095" t="s">
        <v>6313</v>
      </c>
      <c r="AX1095">
        <v>-0.749</v>
      </c>
      <c r="AY1095">
        <v>276097984</v>
      </c>
      <c r="AZ1095">
        <v>9.2469999999999999</v>
      </c>
      <c r="BA1095">
        <v>14.064285999999999</v>
      </c>
      <c r="BB1095">
        <v>-1.6542863999999999</v>
      </c>
      <c r="BC1095">
        <v>-0.1176232</v>
      </c>
      <c r="BD1095">
        <v>22.265362</v>
      </c>
      <c r="BE1095">
        <v>-9.8553619999999995</v>
      </c>
      <c r="BF1095">
        <v>-0.44263202000000001</v>
      </c>
      <c r="BG1095">
        <v>3426375936</v>
      </c>
      <c r="BH1095">
        <v>1.3420569</v>
      </c>
      <c r="BI1095">
        <v>15</v>
      </c>
      <c r="BJ1095">
        <v>0</v>
      </c>
      <c r="BK1095" t="b">
        <v>0</v>
      </c>
      <c r="BL1095">
        <v>2</v>
      </c>
      <c r="BM1095">
        <v>970839000000</v>
      </c>
      <c r="BN1095" t="s">
        <v>3657</v>
      </c>
    </row>
    <row r="1096" spans="1:66" x14ac:dyDescent="0.2">
      <c r="A1096" t="s">
        <v>683</v>
      </c>
      <c r="C1096" t="s">
        <v>142</v>
      </c>
      <c r="D1096" t="s">
        <v>143</v>
      </c>
      <c r="E1096" t="s">
        <v>162</v>
      </c>
      <c r="F1096" t="b">
        <v>1</v>
      </c>
      <c r="G1096" t="s">
        <v>48</v>
      </c>
      <c r="H1096" t="s">
        <v>163</v>
      </c>
      <c r="I1096" t="s">
        <v>988</v>
      </c>
      <c r="J1096" t="s">
        <v>988</v>
      </c>
      <c r="K1096" t="s">
        <v>989</v>
      </c>
      <c r="L1096" t="s">
        <v>146</v>
      </c>
      <c r="M1096" t="s">
        <v>147</v>
      </c>
      <c r="N1096">
        <v>-14400000</v>
      </c>
      <c r="O1096" t="s">
        <v>148</v>
      </c>
      <c r="P1096" t="b">
        <v>0</v>
      </c>
      <c r="Q1096">
        <v>0.80000305000000005</v>
      </c>
      <c r="R1096">
        <v>0.67148149999999995</v>
      </c>
      <c r="S1096">
        <v>1589486401</v>
      </c>
      <c r="T1096">
        <v>119.94</v>
      </c>
      <c r="U1096">
        <v>120.8259</v>
      </c>
      <c r="V1096" t="s">
        <v>3062</v>
      </c>
      <c r="W1096">
        <v>117.12</v>
      </c>
      <c r="X1096">
        <v>5563485</v>
      </c>
      <c r="Y1096">
        <v>119.14</v>
      </c>
      <c r="Z1096">
        <v>106.01</v>
      </c>
      <c r="AA1096">
        <v>120</v>
      </c>
      <c r="AB1096">
        <v>9</v>
      </c>
      <c r="AC1096">
        <v>8</v>
      </c>
      <c r="AD1096" t="s">
        <v>164</v>
      </c>
      <c r="AE1096" t="s">
        <v>48</v>
      </c>
      <c r="AF1096">
        <v>117.94</v>
      </c>
      <c r="AG1096">
        <v>6290220</v>
      </c>
      <c r="AH1096">
        <v>4784587</v>
      </c>
      <c r="AI1096">
        <v>49.850006</v>
      </c>
      <c r="AJ1096">
        <v>0.71122854999999996</v>
      </c>
      <c r="AK1096" t="s">
        <v>990</v>
      </c>
      <c r="AL1096">
        <v>-10.300003</v>
      </c>
      <c r="AM1096">
        <v>-7.9084784000000005E-2</v>
      </c>
      <c r="AN1096">
        <v>70.09</v>
      </c>
      <c r="AO1096">
        <v>130.24</v>
      </c>
      <c r="AP1096">
        <v>1591747200</v>
      </c>
      <c r="AQ1096">
        <v>1589992200</v>
      </c>
      <c r="AR1096">
        <v>1589992200</v>
      </c>
      <c r="AS1096">
        <v>1589992200</v>
      </c>
      <c r="AT1096">
        <v>2.6</v>
      </c>
      <c r="AU1096">
        <v>18.849599999999999</v>
      </c>
      <c r="AV1096">
        <v>2.1823064999999999E-2</v>
      </c>
      <c r="AW1096" t="s">
        <v>6313</v>
      </c>
      <c r="AX1096">
        <v>6.3630000000000004</v>
      </c>
      <c r="AY1096">
        <v>499828992</v>
      </c>
      <c r="AZ1096">
        <v>23.469000000000001</v>
      </c>
      <c r="BA1096">
        <v>106.85286000000001</v>
      </c>
      <c r="BB1096">
        <v>13.087142999999999</v>
      </c>
      <c r="BC1096">
        <v>0.12247817</v>
      </c>
      <c r="BD1096">
        <v>113.48536</v>
      </c>
      <c r="BE1096">
        <v>6.4546431999999996</v>
      </c>
      <c r="BF1096">
        <v>5.687644E-2</v>
      </c>
      <c r="BG1096">
        <v>59949490176</v>
      </c>
      <c r="BH1096">
        <v>5.1105714000000004</v>
      </c>
      <c r="BI1096">
        <v>15</v>
      </c>
      <c r="BJ1096">
        <v>0</v>
      </c>
      <c r="BK1096" t="b">
        <v>0</v>
      </c>
      <c r="BL1096">
        <v>2</v>
      </c>
      <c r="BM1096">
        <v>99153000000</v>
      </c>
      <c r="BN1096" t="s">
        <v>683</v>
      </c>
    </row>
    <row r="1097" spans="1:66" x14ac:dyDescent="0.2">
      <c r="A1097" t="s">
        <v>3658</v>
      </c>
      <c r="C1097" t="s">
        <v>142</v>
      </c>
      <c r="D1097" t="s">
        <v>143</v>
      </c>
      <c r="E1097" t="s">
        <v>162</v>
      </c>
      <c r="F1097" t="b">
        <v>1</v>
      </c>
      <c r="G1097" t="s">
        <v>48</v>
      </c>
      <c r="H1097" t="s">
        <v>163</v>
      </c>
      <c r="I1097" t="s">
        <v>5082</v>
      </c>
      <c r="J1097" t="s">
        <v>5083</v>
      </c>
      <c r="K1097" t="s">
        <v>5084</v>
      </c>
      <c r="L1097" t="s">
        <v>146</v>
      </c>
      <c r="M1097" t="s">
        <v>147</v>
      </c>
      <c r="N1097">
        <v>-14400000</v>
      </c>
      <c r="O1097" t="s">
        <v>148</v>
      </c>
      <c r="P1097" t="b">
        <v>0</v>
      </c>
      <c r="Q1097">
        <v>1.0999985000000001</v>
      </c>
      <c r="R1097">
        <v>1.5999977999999999</v>
      </c>
      <c r="S1097">
        <v>1589486401</v>
      </c>
      <c r="T1097">
        <v>69.849999999999994</v>
      </c>
      <c r="U1097">
        <v>69.989999999999995</v>
      </c>
      <c r="V1097" t="s">
        <v>5085</v>
      </c>
      <c r="W1097">
        <v>66.61</v>
      </c>
      <c r="X1097">
        <v>1795924</v>
      </c>
      <c r="Y1097">
        <v>68.75</v>
      </c>
      <c r="Z1097">
        <v>68.61</v>
      </c>
      <c r="AA1097">
        <v>69.63</v>
      </c>
      <c r="AB1097">
        <v>8</v>
      </c>
      <c r="AC1097">
        <v>9</v>
      </c>
      <c r="AD1097" t="s">
        <v>164</v>
      </c>
      <c r="AE1097" t="s">
        <v>48</v>
      </c>
      <c r="AF1097">
        <v>67.86</v>
      </c>
      <c r="AG1097">
        <v>2461946</v>
      </c>
      <c r="AH1097">
        <v>1463187</v>
      </c>
      <c r="AI1097">
        <v>21.23</v>
      </c>
      <c r="AJ1097">
        <v>0.43665159999999997</v>
      </c>
      <c r="AK1097" t="s">
        <v>5086</v>
      </c>
      <c r="AL1097">
        <v>-31.150002000000001</v>
      </c>
      <c r="AM1097">
        <v>-0.30841585999999999</v>
      </c>
      <c r="AN1097">
        <v>48.62</v>
      </c>
      <c r="AO1097">
        <v>101</v>
      </c>
      <c r="AP1097">
        <v>1591315200</v>
      </c>
      <c r="AQ1097">
        <v>1588068011</v>
      </c>
      <c r="AR1097">
        <v>1595435400</v>
      </c>
      <c r="AS1097">
        <v>1595867400</v>
      </c>
      <c r="AT1097">
        <v>1.84</v>
      </c>
      <c r="AU1097">
        <v>33.485137999999999</v>
      </c>
      <c r="AV1097">
        <v>2.6763637E-2</v>
      </c>
      <c r="AW1097" t="s">
        <v>6313</v>
      </c>
      <c r="AX1097">
        <v>2.0859999999999999</v>
      </c>
      <c r="AY1097">
        <v>329848000</v>
      </c>
      <c r="AZ1097">
        <v>27.384</v>
      </c>
      <c r="BA1097">
        <v>68.400570000000002</v>
      </c>
      <c r="BB1097">
        <v>1.4494247</v>
      </c>
      <c r="BC1097">
        <v>2.1190243000000001E-2</v>
      </c>
      <c r="BD1097">
        <v>84.254999999999995</v>
      </c>
      <c r="BE1097">
        <v>-14.404999</v>
      </c>
      <c r="BF1097">
        <v>-0.17096907</v>
      </c>
      <c r="BG1097">
        <v>23039883264</v>
      </c>
      <c r="BH1097">
        <v>2.5507596000000001</v>
      </c>
      <c r="BI1097">
        <v>15</v>
      </c>
      <c r="BJ1097">
        <v>0</v>
      </c>
      <c r="BK1097" t="b">
        <v>0</v>
      </c>
      <c r="BL1097">
        <v>2</v>
      </c>
      <c r="BM1097">
        <v>1181827800000</v>
      </c>
      <c r="BN1097" t="s">
        <v>3658</v>
      </c>
    </row>
    <row r="1098" spans="1:66" x14ac:dyDescent="0.2">
      <c r="A1098" t="s">
        <v>3659</v>
      </c>
      <c r="C1098" t="s">
        <v>142</v>
      </c>
      <c r="D1098" t="s">
        <v>143</v>
      </c>
      <c r="E1098" t="s">
        <v>162</v>
      </c>
      <c r="F1098" t="b">
        <v>1</v>
      </c>
      <c r="G1098" t="s">
        <v>48</v>
      </c>
      <c r="H1098" t="s">
        <v>163</v>
      </c>
      <c r="I1098" t="s">
        <v>5087</v>
      </c>
      <c r="J1098" t="s">
        <v>5087</v>
      </c>
      <c r="K1098" t="s">
        <v>5088</v>
      </c>
      <c r="L1098" t="s">
        <v>146</v>
      </c>
      <c r="M1098" t="s">
        <v>147</v>
      </c>
      <c r="N1098">
        <v>-14400000</v>
      </c>
      <c r="O1098" t="s">
        <v>148</v>
      </c>
      <c r="P1098" t="b">
        <v>0</v>
      </c>
      <c r="Q1098">
        <v>-0.23000002</v>
      </c>
      <c r="R1098">
        <v>-3.3430235000000001</v>
      </c>
      <c r="S1098">
        <v>1589486401</v>
      </c>
      <c r="T1098">
        <v>6.65</v>
      </c>
      <c r="U1098">
        <v>6.79</v>
      </c>
      <c r="V1098" t="s">
        <v>5089</v>
      </c>
      <c r="W1098">
        <v>6.2249999999999996</v>
      </c>
      <c r="X1098">
        <v>4622608</v>
      </c>
      <c r="Y1098">
        <v>6.88</v>
      </c>
      <c r="Z1098">
        <v>6.68</v>
      </c>
      <c r="AA1098">
        <v>6.67</v>
      </c>
      <c r="AB1098">
        <v>13</v>
      </c>
      <c r="AC1098">
        <v>30</v>
      </c>
      <c r="AD1098" t="s">
        <v>164</v>
      </c>
      <c r="AE1098" t="s">
        <v>48</v>
      </c>
      <c r="AF1098">
        <v>6.47</v>
      </c>
      <c r="AG1098">
        <v>6213741</v>
      </c>
      <c r="AH1098">
        <v>3798875</v>
      </c>
      <c r="AI1098">
        <v>2.1600003000000001</v>
      </c>
      <c r="AJ1098">
        <v>0.48106915</v>
      </c>
      <c r="AK1098" t="s">
        <v>5090</v>
      </c>
      <c r="AL1098">
        <v>-21.92</v>
      </c>
      <c r="AM1098">
        <v>-0.76723839999999999</v>
      </c>
      <c r="AN1098">
        <v>4.49</v>
      </c>
      <c r="AO1098">
        <v>28.57</v>
      </c>
      <c r="AP1098">
        <v>1586304000</v>
      </c>
      <c r="AQ1098">
        <v>1587586500</v>
      </c>
      <c r="AR1098">
        <v>1595444400</v>
      </c>
      <c r="AS1098">
        <v>1595876400</v>
      </c>
      <c r="AT1098">
        <v>0.52</v>
      </c>
      <c r="AV1098">
        <v>7.5581393999999996E-2</v>
      </c>
      <c r="AW1098" t="s">
        <v>6313</v>
      </c>
      <c r="AX1098">
        <v>-12.731</v>
      </c>
      <c r="AY1098">
        <v>448303008</v>
      </c>
      <c r="AZ1098">
        <v>9.048</v>
      </c>
      <c r="BA1098">
        <v>7.7394284999999998</v>
      </c>
      <c r="BB1098">
        <v>-1.0894284000000001</v>
      </c>
      <c r="BC1098">
        <v>-0.14076342</v>
      </c>
      <c r="BD1098">
        <v>14.909203</v>
      </c>
      <c r="BE1098">
        <v>-8.2592029999999994</v>
      </c>
      <c r="BF1098">
        <v>-0.55396676</v>
      </c>
      <c r="BG1098">
        <v>2937012480</v>
      </c>
      <c r="BH1098">
        <v>0.73496899999999998</v>
      </c>
      <c r="BI1098">
        <v>15</v>
      </c>
      <c r="BJ1098">
        <v>0</v>
      </c>
      <c r="BK1098" t="b">
        <v>0</v>
      </c>
      <c r="BL1098">
        <v>2</v>
      </c>
      <c r="BM1098">
        <v>992611800000</v>
      </c>
      <c r="BN1098" t="s">
        <v>3659</v>
      </c>
    </row>
    <row r="1099" spans="1:66" x14ac:dyDescent="0.2">
      <c r="A1099" t="s">
        <v>3660</v>
      </c>
      <c r="C1099" t="s">
        <v>142</v>
      </c>
      <c r="D1099" t="s">
        <v>143</v>
      </c>
      <c r="E1099" t="s">
        <v>162</v>
      </c>
      <c r="F1099" t="b">
        <v>1</v>
      </c>
      <c r="G1099" t="s">
        <v>48</v>
      </c>
      <c r="H1099" t="s">
        <v>145</v>
      </c>
      <c r="I1099" t="s">
        <v>5091</v>
      </c>
      <c r="J1099" t="s">
        <v>5091</v>
      </c>
      <c r="K1099" t="s">
        <v>5092</v>
      </c>
      <c r="L1099" t="s">
        <v>146</v>
      </c>
      <c r="M1099" t="s">
        <v>147</v>
      </c>
      <c r="N1099">
        <v>-14400000</v>
      </c>
      <c r="O1099" t="s">
        <v>148</v>
      </c>
      <c r="P1099" t="b">
        <v>0</v>
      </c>
      <c r="Q1099">
        <v>1.2799988</v>
      </c>
      <c r="R1099">
        <v>1.1735572000000001</v>
      </c>
      <c r="S1099">
        <v>1589486402</v>
      </c>
      <c r="T1099">
        <v>110.35</v>
      </c>
      <c r="U1099">
        <v>110.44</v>
      </c>
      <c r="V1099" t="s">
        <v>5093</v>
      </c>
      <c r="W1099">
        <v>106.42</v>
      </c>
      <c r="X1099">
        <v>4396124</v>
      </c>
      <c r="Y1099">
        <v>109.07</v>
      </c>
      <c r="Z1099">
        <v>0</v>
      </c>
      <c r="AA1099">
        <v>112.71</v>
      </c>
      <c r="AB1099">
        <v>14</v>
      </c>
      <c r="AC1099">
        <v>10</v>
      </c>
      <c r="AD1099" t="s">
        <v>149</v>
      </c>
      <c r="AE1099" t="s">
        <v>48</v>
      </c>
      <c r="AF1099">
        <v>112.92</v>
      </c>
      <c r="AG1099">
        <v>7400161</v>
      </c>
      <c r="AH1099">
        <v>4024412</v>
      </c>
      <c r="AI1099">
        <v>17.260002</v>
      </c>
      <c r="AJ1099">
        <v>0.18541199999999999</v>
      </c>
      <c r="AK1099" t="s">
        <v>5094</v>
      </c>
      <c r="AL1099">
        <v>-25.349997999999999</v>
      </c>
      <c r="AM1099">
        <v>-0.18680914000000001</v>
      </c>
      <c r="AN1099">
        <v>93.09</v>
      </c>
      <c r="AO1099">
        <v>135.69999999999999</v>
      </c>
      <c r="AP1099">
        <v>1589760000</v>
      </c>
      <c r="AQ1099">
        <v>1587499263</v>
      </c>
      <c r="AR1099">
        <v>1595343540</v>
      </c>
      <c r="AS1099">
        <v>1595865600</v>
      </c>
      <c r="AT1099">
        <v>3.34</v>
      </c>
      <c r="AU1099">
        <v>21.147950000000002</v>
      </c>
      <c r="AV1099">
        <v>3.0622534E-2</v>
      </c>
      <c r="AW1099" t="s">
        <v>6313</v>
      </c>
      <c r="AX1099">
        <v>5.218</v>
      </c>
      <c r="AY1099">
        <v>917772992</v>
      </c>
      <c r="AZ1099">
        <v>8.3930000000000007</v>
      </c>
      <c r="BA1099">
        <v>109.50743</v>
      </c>
      <c r="BB1099">
        <v>0.84256743999999995</v>
      </c>
      <c r="BC1099">
        <v>7.6941580000000004E-3</v>
      </c>
      <c r="BD1099">
        <v>118.41079999999999</v>
      </c>
      <c r="BE1099">
        <v>-8.0607989999999994</v>
      </c>
      <c r="BF1099">
        <v>-6.8074860000000001E-2</v>
      </c>
      <c r="BG1099">
        <v>101276246016</v>
      </c>
      <c r="BH1099">
        <v>13.147861499999999</v>
      </c>
      <c r="BI1099">
        <v>15</v>
      </c>
      <c r="BJ1099">
        <v>0</v>
      </c>
      <c r="BK1099" t="b">
        <v>0</v>
      </c>
      <c r="BL1099">
        <v>2</v>
      </c>
      <c r="BM1099">
        <v>76253400000</v>
      </c>
      <c r="BN1099" t="s">
        <v>3660</v>
      </c>
    </row>
    <row r="1100" spans="1:66" x14ac:dyDescent="0.2">
      <c r="A1100" t="s">
        <v>3661</v>
      </c>
      <c r="C1100" t="s">
        <v>142</v>
      </c>
      <c r="D1100" t="s">
        <v>143</v>
      </c>
      <c r="E1100" t="s">
        <v>162</v>
      </c>
      <c r="F1100" t="b">
        <v>1</v>
      </c>
      <c r="G1100" t="s">
        <v>48</v>
      </c>
      <c r="H1100" t="s">
        <v>163</v>
      </c>
      <c r="I1100" t="s">
        <v>5095</v>
      </c>
      <c r="J1100" t="s">
        <v>5095</v>
      </c>
      <c r="K1100" t="s">
        <v>5096</v>
      </c>
      <c r="L1100" t="s">
        <v>146</v>
      </c>
      <c r="M1100" t="s">
        <v>147</v>
      </c>
      <c r="N1100">
        <v>-14400000</v>
      </c>
      <c r="O1100" t="s">
        <v>148</v>
      </c>
      <c r="P1100" t="b">
        <v>0</v>
      </c>
      <c r="Q1100">
        <v>0.59000014999999995</v>
      </c>
      <c r="R1100">
        <v>2.5235251999999999</v>
      </c>
      <c r="S1100">
        <v>1589486401</v>
      </c>
      <c r="T1100">
        <v>23.97</v>
      </c>
      <c r="U1100">
        <v>24.1</v>
      </c>
      <c r="V1100" t="s">
        <v>5097</v>
      </c>
      <c r="W1100">
        <v>21.92</v>
      </c>
      <c r="X1100">
        <v>1628906</v>
      </c>
      <c r="Y1100">
        <v>23.38</v>
      </c>
      <c r="Z1100">
        <v>15</v>
      </c>
      <c r="AA1100">
        <v>0</v>
      </c>
      <c r="AB1100">
        <v>10</v>
      </c>
      <c r="AC1100">
        <v>11</v>
      </c>
      <c r="AD1100" t="s">
        <v>164</v>
      </c>
      <c r="AE1100" t="s">
        <v>48</v>
      </c>
      <c r="AF1100">
        <v>22.75</v>
      </c>
      <c r="AG1100">
        <v>2214611</v>
      </c>
      <c r="AH1100">
        <v>1649375</v>
      </c>
      <c r="AI1100">
        <v>3.7099989999999998</v>
      </c>
      <c r="AJ1100">
        <v>0.18311939999999999</v>
      </c>
      <c r="AK1100" t="s">
        <v>5098</v>
      </c>
      <c r="AL1100">
        <v>-30.270002000000002</v>
      </c>
      <c r="AM1100">
        <v>-0.55807525000000002</v>
      </c>
      <c r="AN1100">
        <v>20.260000000000002</v>
      </c>
      <c r="AO1100">
        <v>54.24</v>
      </c>
      <c r="AP1100">
        <v>1593561600</v>
      </c>
      <c r="AQ1100">
        <v>1588242600</v>
      </c>
      <c r="AR1100">
        <v>1594830600</v>
      </c>
      <c r="AS1100">
        <v>1595262600</v>
      </c>
      <c r="AT1100">
        <v>0.08</v>
      </c>
      <c r="AU1100">
        <v>8.0761450000000004</v>
      </c>
      <c r="AV1100">
        <v>3.4217280000000002E-3</v>
      </c>
      <c r="AW1100" t="s">
        <v>6313</v>
      </c>
      <c r="AX1100">
        <v>2.968</v>
      </c>
      <c r="AY1100">
        <v>227472000</v>
      </c>
      <c r="AZ1100">
        <v>24.338000000000001</v>
      </c>
      <c r="BA1100">
        <v>26.573715</v>
      </c>
      <c r="BB1100">
        <v>-2.6037159999999999</v>
      </c>
      <c r="BC1100">
        <v>-9.7980880000000006E-2</v>
      </c>
      <c r="BD1100">
        <v>39.004204000000001</v>
      </c>
      <c r="BE1100">
        <v>-15.0342045</v>
      </c>
      <c r="BF1100">
        <v>-0.38545087</v>
      </c>
      <c r="BG1100">
        <v>5452503552</v>
      </c>
      <c r="BH1100">
        <v>0.98487959999999997</v>
      </c>
      <c r="BI1100">
        <v>15</v>
      </c>
      <c r="BJ1100">
        <v>0</v>
      </c>
      <c r="BK1100" t="b">
        <v>0</v>
      </c>
      <c r="BL1100">
        <v>2</v>
      </c>
      <c r="BM1100">
        <v>99153000000</v>
      </c>
      <c r="BN1100" t="s">
        <v>3661</v>
      </c>
    </row>
    <row r="1101" spans="1:66" x14ac:dyDescent="0.2">
      <c r="A1101" t="s">
        <v>3662</v>
      </c>
      <c r="C1101" t="s">
        <v>142</v>
      </c>
      <c r="D1101" t="s">
        <v>143</v>
      </c>
      <c r="E1101" t="s">
        <v>162</v>
      </c>
      <c r="F1101" t="b">
        <v>1</v>
      </c>
      <c r="G1101" t="s">
        <v>48</v>
      </c>
      <c r="H1101" t="s">
        <v>163</v>
      </c>
      <c r="I1101" t="s">
        <v>5099</v>
      </c>
      <c r="J1101" t="s">
        <v>5100</v>
      </c>
      <c r="K1101" t="s">
        <v>5101</v>
      </c>
      <c r="L1101" t="s">
        <v>146</v>
      </c>
      <c r="M1101" t="s">
        <v>147</v>
      </c>
      <c r="N1101">
        <v>-14400000</v>
      </c>
      <c r="O1101" t="s">
        <v>148</v>
      </c>
      <c r="P1101" t="b">
        <v>0</v>
      </c>
      <c r="Q1101">
        <v>-5.000305E-2</v>
      </c>
      <c r="R1101">
        <v>-0.15390288999999999</v>
      </c>
      <c r="S1101">
        <v>1589486401</v>
      </c>
      <c r="T1101">
        <v>32.44</v>
      </c>
      <c r="U1101">
        <v>32.604999999999997</v>
      </c>
      <c r="V1101" t="s">
        <v>5102</v>
      </c>
      <c r="W1101">
        <v>31.236499999999999</v>
      </c>
      <c r="X1101">
        <v>7002701</v>
      </c>
      <c r="Y1101">
        <v>32.49</v>
      </c>
      <c r="Z1101">
        <v>31.02</v>
      </c>
      <c r="AA1101">
        <v>34.5</v>
      </c>
      <c r="AB1101">
        <v>10</v>
      </c>
      <c r="AC1101">
        <v>14</v>
      </c>
      <c r="AD1101" t="s">
        <v>164</v>
      </c>
      <c r="AE1101" t="s">
        <v>48</v>
      </c>
      <c r="AF1101">
        <v>31.96</v>
      </c>
      <c r="AG1101">
        <v>7249303</v>
      </c>
      <c r="AH1101">
        <v>5578487</v>
      </c>
      <c r="AI1101">
        <v>6.0399989999999999</v>
      </c>
      <c r="AJ1101">
        <v>0.22878783999999999</v>
      </c>
      <c r="AK1101" t="s">
        <v>5103</v>
      </c>
      <c r="AL1101">
        <v>-19.16</v>
      </c>
      <c r="AM1101">
        <v>-0.37131783000000002</v>
      </c>
      <c r="AN1101">
        <v>26.4</v>
      </c>
      <c r="AO1101">
        <v>51.6</v>
      </c>
      <c r="AP1101">
        <v>1589155200</v>
      </c>
      <c r="AQ1101">
        <v>1587033004</v>
      </c>
      <c r="AR1101">
        <v>1594830600</v>
      </c>
      <c r="AS1101">
        <v>1595262600</v>
      </c>
      <c r="AT1101">
        <v>1.21</v>
      </c>
      <c r="AU1101">
        <v>7.0049663000000004</v>
      </c>
      <c r="AV1101">
        <v>3.7242226000000003E-2</v>
      </c>
      <c r="AW1101" t="s">
        <v>6313</v>
      </c>
      <c r="AX1101">
        <v>4.6310000000000002</v>
      </c>
      <c r="AY1101">
        <v>885443008</v>
      </c>
      <c r="AZ1101">
        <v>42.468000000000004</v>
      </c>
      <c r="BA1101">
        <v>35.1</v>
      </c>
      <c r="BB1101">
        <v>-2.6599998</v>
      </c>
      <c r="BC1101">
        <v>-7.5783476000000002E-2</v>
      </c>
      <c r="BD1101">
        <v>42.850940000000001</v>
      </c>
      <c r="BE1101">
        <v>-10.410942</v>
      </c>
      <c r="BF1101">
        <v>-0.24295713999999999</v>
      </c>
      <c r="BG1101">
        <v>28723769344</v>
      </c>
      <c r="BH1101">
        <v>0.76386929999999997</v>
      </c>
      <c r="BI1101">
        <v>15</v>
      </c>
      <c r="BJ1101">
        <v>0</v>
      </c>
      <c r="BK1101" t="b">
        <v>0</v>
      </c>
      <c r="BL1101">
        <v>2</v>
      </c>
      <c r="BM1101">
        <v>105283800000</v>
      </c>
      <c r="BN1101" t="s">
        <v>3662</v>
      </c>
    </row>
    <row r="1102" spans="1:66" x14ac:dyDescent="0.2">
      <c r="A1102" t="s">
        <v>613</v>
      </c>
      <c r="C1102" t="s">
        <v>142</v>
      </c>
      <c r="D1102" t="s">
        <v>143</v>
      </c>
      <c r="E1102" t="s">
        <v>162</v>
      </c>
      <c r="F1102" t="b">
        <v>1</v>
      </c>
      <c r="G1102" t="s">
        <v>48</v>
      </c>
      <c r="H1102" t="s">
        <v>163</v>
      </c>
      <c r="I1102" t="s">
        <v>755</v>
      </c>
      <c r="J1102" t="s">
        <v>756</v>
      </c>
      <c r="K1102" t="s">
        <v>757</v>
      </c>
      <c r="L1102" t="s">
        <v>146</v>
      </c>
      <c r="M1102" t="s">
        <v>147</v>
      </c>
      <c r="N1102">
        <v>-14400000</v>
      </c>
      <c r="O1102" t="s">
        <v>148</v>
      </c>
      <c r="P1102" t="b">
        <v>0</v>
      </c>
      <c r="Q1102">
        <v>-0.52999879999999999</v>
      </c>
      <c r="R1102">
        <v>-0.25636005000000001</v>
      </c>
      <c r="S1102">
        <v>1589486401</v>
      </c>
      <c r="T1102">
        <v>206.21</v>
      </c>
      <c r="U1102">
        <v>207.9</v>
      </c>
      <c r="V1102" t="s">
        <v>3018</v>
      </c>
      <c r="W1102">
        <v>201.60149999999999</v>
      </c>
      <c r="X1102">
        <v>1342810</v>
      </c>
      <c r="Y1102">
        <v>206.74</v>
      </c>
      <c r="Z1102">
        <v>204.51</v>
      </c>
      <c r="AA1102">
        <v>209.44</v>
      </c>
      <c r="AB1102">
        <v>9</v>
      </c>
      <c r="AC1102">
        <v>29</v>
      </c>
      <c r="AD1102" t="s">
        <v>164</v>
      </c>
      <c r="AE1102" t="s">
        <v>48</v>
      </c>
      <c r="AF1102">
        <v>205.51</v>
      </c>
      <c r="AG1102">
        <v>2678341</v>
      </c>
      <c r="AH1102">
        <v>1569400</v>
      </c>
      <c r="AI1102">
        <v>62.090009999999999</v>
      </c>
      <c r="AJ1102">
        <v>0.43082163000000001</v>
      </c>
      <c r="AK1102" t="s">
        <v>758</v>
      </c>
      <c r="AL1102">
        <v>-8.0499880000000008</v>
      </c>
      <c r="AM1102">
        <v>-3.757112E-2</v>
      </c>
      <c r="AN1102">
        <v>144.12</v>
      </c>
      <c r="AO1102">
        <v>214.26</v>
      </c>
      <c r="AP1102">
        <v>1588896000</v>
      </c>
      <c r="AQ1102">
        <v>1588329008</v>
      </c>
      <c r="AR1102">
        <v>1596126600</v>
      </c>
      <c r="AS1102">
        <v>1596472200</v>
      </c>
      <c r="AT1102">
        <v>4.24</v>
      </c>
      <c r="AU1102">
        <v>30.253814999999999</v>
      </c>
      <c r="AV1102">
        <v>2.0508849999999999E-2</v>
      </c>
      <c r="AW1102" t="s">
        <v>6313</v>
      </c>
      <c r="AX1102">
        <v>6.8159999999999998</v>
      </c>
      <c r="AY1102">
        <v>125934000</v>
      </c>
      <c r="AZ1102">
        <v>5.5190000000000001</v>
      </c>
      <c r="BA1102">
        <v>189.92343</v>
      </c>
      <c r="BB1102">
        <v>16.286574999999999</v>
      </c>
      <c r="BC1102">
        <v>8.5753373999999993E-2</v>
      </c>
      <c r="BD1102">
        <v>166.06202999999999</v>
      </c>
      <c r="BE1102">
        <v>40.147979999999997</v>
      </c>
      <c r="BF1102">
        <v>0.24176496</v>
      </c>
      <c r="BG1102">
        <v>25968850944</v>
      </c>
      <c r="BH1102">
        <v>37.363655000000001</v>
      </c>
      <c r="BI1102">
        <v>15</v>
      </c>
      <c r="BJ1102">
        <v>0</v>
      </c>
      <c r="BK1102" t="b">
        <v>0</v>
      </c>
      <c r="BL1102">
        <v>2</v>
      </c>
      <c r="BM1102">
        <v>99153000000</v>
      </c>
      <c r="BN1102" t="s">
        <v>613</v>
      </c>
    </row>
    <row r="1103" spans="1:66" x14ac:dyDescent="0.2">
      <c r="A1103" t="s">
        <v>3663</v>
      </c>
      <c r="C1103" t="s">
        <v>142</v>
      </c>
      <c r="D1103" t="s">
        <v>143</v>
      </c>
      <c r="E1103" t="s">
        <v>162</v>
      </c>
      <c r="F1103" t="b">
        <v>1</v>
      </c>
      <c r="G1103" t="s">
        <v>48</v>
      </c>
      <c r="H1103" t="s">
        <v>163</v>
      </c>
      <c r="I1103" t="s">
        <v>5104</v>
      </c>
      <c r="J1103" t="s">
        <v>5104</v>
      </c>
      <c r="K1103" t="s">
        <v>5105</v>
      </c>
      <c r="L1103" t="s">
        <v>146</v>
      </c>
      <c r="M1103" t="s">
        <v>147</v>
      </c>
      <c r="N1103">
        <v>-14400000</v>
      </c>
      <c r="O1103" t="s">
        <v>148</v>
      </c>
      <c r="P1103" t="b">
        <v>0</v>
      </c>
      <c r="Q1103">
        <v>0.11999512</v>
      </c>
      <c r="R1103">
        <v>4.0481450000000002E-2</v>
      </c>
      <c r="S1103">
        <v>1589486401</v>
      </c>
      <c r="T1103">
        <v>296.54000000000002</v>
      </c>
      <c r="U1103">
        <v>297.33</v>
      </c>
      <c r="V1103" t="s">
        <v>5106</v>
      </c>
      <c r="W1103">
        <v>290.82</v>
      </c>
      <c r="X1103">
        <v>220948</v>
      </c>
      <c r="Y1103">
        <v>296.42</v>
      </c>
      <c r="Z1103">
        <v>295.29000000000002</v>
      </c>
      <c r="AA1103">
        <v>295.66000000000003</v>
      </c>
      <c r="AB1103">
        <v>8</v>
      </c>
      <c r="AC1103">
        <v>9</v>
      </c>
      <c r="AD1103" t="s">
        <v>164</v>
      </c>
      <c r="AE1103" t="s">
        <v>48</v>
      </c>
      <c r="AF1103">
        <v>293.45</v>
      </c>
      <c r="AG1103">
        <v>350161</v>
      </c>
      <c r="AH1103">
        <v>257137</v>
      </c>
      <c r="AI1103">
        <v>59.860016000000002</v>
      </c>
      <c r="AJ1103">
        <v>0.25291540000000001</v>
      </c>
      <c r="AK1103" t="s">
        <v>5107</v>
      </c>
      <c r="AL1103">
        <v>-69.139983999999998</v>
      </c>
      <c r="AM1103">
        <v>-0.18907236999999999</v>
      </c>
      <c r="AN1103">
        <v>236.68</v>
      </c>
      <c r="AO1103">
        <v>365.68</v>
      </c>
      <c r="AP1103">
        <v>1581292800</v>
      </c>
      <c r="AQ1103">
        <v>1591301700</v>
      </c>
      <c r="AR1103">
        <v>1591301700</v>
      </c>
      <c r="AS1103">
        <v>1591301700</v>
      </c>
      <c r="AT1103">
        <v>0.06</v>
      </c>
      <c r="AU1103">
        <v>32.651400000000002</v>
      </c>
      <c r="AV1103">
        <v>2.0241548000000001E-4</v>
      </c>
      <c r="AW1103" t="s">
        <v>6313</v>
      </c>
      <c r="AX1103">
        <v>9.0820000000000007</v>
      </c>
      <c r="AY1103">
        <v>49166600</v>
      </c>
      <c r="AZ1103">
        <v>75.826999999999998</v>
      </c>
      <c r="BA1103">
        <v>292.35629999999998</v>
      </c>
      <c r="BB1103">
        <v>4.1837160000000004</v>
      </c>
      <c r="BC1103">
        <v>1.4310333E-2</v>
      </c>
      <c r="BD1103">
        <v>312.43347</v>
      </c>
      <c r="BE1103">
        <v>-15.893463000000001</v>
      </c>
      <c r="BF1103">
        <v>-5.0869912000000003E-2</v>
      </c>
      <c r="BG1103">
        <v>15814597632</v>
      </c>
      <c r="BH1103">
        <v>3.9107441999999999</v>
      </c>
      <c r="BI1103">
        <v>15</v>
      </c>
      <c r="BJ1103">
        <v>0</v>
      </c>
      <c r="BK1103" t="b">
        <v>0</v>
      </c>
      <c r="BL1103">
        <v>2</v>
      </c>
      <c r="BM1103">
        <v>412007400000</v>
      </c>
      <c r="BN1103" t="s">
        <v>3663</v>
      </c>
    </row>
    <row r="1104" spans="1:66" x14ac:dyDescent="0.2">
      <c r="A1104" t="s">
        <v>3664</v>
      </c>
      <c r="C1104" t="s">
        <v>142</v>
      </c>
      <c r="D1104" t="s">
        <v>143</v>
      </c>
      <c r="E1104" t="s">
        <v>162</v>
      </c>
      <c r="F1104" t="b">
        <v>1</v>
      </c>
      <c r="G1104" t="s">
        <v>48</v>
      </c>
      <c r="H1104" t="s">
        <v>163</v>
      </c>
      <c r="I1104" t="s">
        <v>5108</v>
      </c>
      <c r="J1104" t="s">
        <v>5108</v>
      </c>
      <c r="K1104" t="s">
        <v>5109</v>
      </c>
      <c r="L1104" t="s">
        <v>146</v>
      </c>
      <c r="M1104" t="s">
        <v>147</v>
      </c>
      <c r="N1104">
        <v>-14400000</v>
      </c>
      <c r="O1104" t="s">
        <v>148</v>
      </c>
      <c r="P1104" t="b">
        <v>0</v>
      </c>
      <c r="Q1104">
        <v>-0.83999634000000001</v>
      </c>
      <c r="R1104">
        <v>-0.6369882</v>
      </c>
      <c r="S1104">
        <v>1589486401</v>
      </c>
      <c r="T1104">
        <v>131.03</v>
      </c>
      <c r="U1104">
        <v>132.62</v>
      </c>
      <c r="V1104" t="s">
        <v>5110</v>
      </c>
      <c r="W1104">
        <v>129.49</v>
      </c>
      <c r="X1104">
        <v>1129566</v>
      </c>
      <c r="Y1104">
        <v>131.87</v>
      </c>
      <c r="Z1104">
        <v>130.81</v>
      </c>
      <c r="AA1104">
        <v>132.99</v>
      </c>
      <c r="AB1104">
        <v>10</v>
      </c>
      <c r="AC1104">
        <v>12</v>
      </c>
      <c r="AD1104" t="s">
        <v>164</v>
      </c>
      <c r="AE1104" t="s">
        <v>48</v>
      </c>
      <c r="AF1104">
        <v>131.83000000000001</v>
      </c>
      <c r="AG1104">
        <v>1412848</v>
      </c>
      <c r="AH1104">
        <v>938662</v>
      </c>
      <c r="AI1104">
        <v>21.150002000000001</v>
      </c>
      <c r="AJ1104">
        <v>0.19248272</v>
      </c>
      <c r="AK1104" t="s">
        <v>5111</v>
      </c>
      <c r="AL1104">
        <v>-31.169998</v>
      </c>
      <c r="AM1104">
        <v>-0.19217016000000001</v>
      </c>
      <c r="AN1104">
        <v>109.88</v>
      </c>
      <c r="AO1104">
        <v>162.19999999999999</v>
      </c>
      <c r="AP1104">
        <v>1592179200</v>
      </c>
      <c r="AQ1104">
        <v>1587639610</v>
      </c>
      <c r="AR1104">
        <v>1595521800</v>
      </c>
      <c r="AS1104">
        <v>1595867400</v>
      </c>
      <c r="AT1104">
        <v>3.0409999999999999</v>
      </c>
      <c r="AU1104">
        <v>24.722640999999999</v>
      </c>
      <c r="AV1104">
        <v>2.3060589999999999E-2</v>
      </c>
      <c r="AW1104" t="s">
        <v>6313</v>
      </c>
      <c r="AX1104">
        <v>5.3</v>
      </c>
      <c r="AY1104">
        <v>147396000</v>
      </c>
      <c r="AZ1104">
        <v>8.0289999999999999</v>
      </c>
      <c r="BA1104">
        <v>136.88171</v>
      </c>
      <c r="BB1104">
        <v>-5.8517150000000004</v>
      </c>
      <c r="BC1104">
        <v>-4.2750160000000002E-2</v>
      </c>
      <c r="BD1104">
        <v>144.79202000000001</v>
      </c>
      <c r="BE1104">
        <v>-13.762024</v>
      </c>
      <c r="BF1104">
        <v>-9.5046839999999994E-2</v>
      </c>
      <c r="BG1104">
        <v>27255549952</v>
      </c>
      <c r="BH1104">
        <v>16.319592</v>
      </c>
      <c r="BI1104">
        <v>15</v>
      </c>
      <c r="BJ1104">
        <v>0</v>
      </c>
      <c r="BK1104" t="b">
        <v>0</v>
      </c>
      <c r="BL1104">
        <v>2</v>
      </c>
      <c r="BM1104">
        <v>322151400000</v>
      </c>
      <c r="BN1104" t="s">
        <v>3664</v>
      </c>
    </row>
    <row r="1105" spans="1:66" x14ac:dyDescent="0.2">
      <c r="A1105" t="s">
        <v>3665</v>
      </c>
      <c r="C1105" t="s">
        <v>142</v>
      </c>
      <c r="D1105" t="s">
        <v>143</v>
      </c>
      <c r="E1105" t="s">
        <v>162</v>
      </c>
      <c r="F1105" t="b">
        <v>1</v>
      </c>
      <c r="G1105" t="s">
        <v>48</v>
      </c>
      <c r="H1105" t="s">
        <v>163</v>
      </c>
      <c r="I1105" t="s">
        <v>5112</v>
      </c>
      <c r="J1105" t="s">
        <v>5113</v>
      </c>
      <c r="K1105" t="s">
        <v>5114</v>
      </c>
      <c r="L1105" t="s">
        <v>146</v>
      </c>
      <c r="M1105" t="s">
        <v>147</v>
      </c>
      <c r="N1105">
        <v>-14400000</v>
      </c>
      <c r="O1105" t="s">
        <v>148</v>
      </c>
      <c r="P1105" t="b">
        <v>0</v>
      </c>
      <c r="Q1105">
        <v>0.19999981</v>
      </c>
      <c r="R1105">
        <v>1.9607825000000001</v>
      </c>
      <c r="S1105">
        <v>1589486401</v>
      </c>
      <c r="T1105">
        <v>10.4</v>
      </c>
      <c r="U1105">
        <v>10.625</v>
      </c>
      <c r="V1105" t="s">
        <v>5115</v>
      </c>
      <c r="W1105">
        <v>9.5749999999999993</v>
      </c>
      <c r="X1105">
        <v>3681386</v>
      </c>
      <c r="Y1105">
        <v>10.199999999999999</v>
      </c>
      <c r="Z1105">
        <v>10.19</v>
      </c>
      <c r="AA1105">
        <v>10.37</v>
      </c>
      <c r="AB1105">
        <v>10</v>
      </c>
      <c r="AC1105">
        <v>9</v>
      </c>
      <c r="AD1105" t="s">
        <v>164</v>
      </c>
      <c r="AE1105" t="s">
        <v>48</v>
      </c>
      <c r="AF1105">
        <v>9.9499999999999993</v>
      </c>
      <c r="AG1105">
        <v>6628424</v>
      </c>
      <c r="AH1105">
        <v>5359862</v>
      </c>
      <c r="AI1105">
        <v>3.8999996000000001</v>
      </c>
      <c r="AJ1105">
        <v>0.59999996</v>
      </c>
      <c r="AK1105" t="s">
        <v>5116</v>
      </c>
      <c r="AL1105">
        <v>-15.309998999999999</v>
      </c>
      <c r="AM1105">
        <v>-0.59548813</v>
      </c>
      <c r="AN1105">
        <v>6.5</v>
      </c>
      <c r="AO1105">
        <v>25.71</v>
      </c>
      <c r="AP1105">
        <v>1584576000</v>
      </c>
      <c r="AQ1105">
        <v>1596499200</v>
      </c>
      <c r="AR1105">
        <v>1596499200</v>
      </c>
      <c r="AS1105">
        <v>1596499200</v>
      </c>
      <c r="AT1105">
        <v>0.2</v>
      </c>
      <c r="AV1105">
        <v>1.9607843999999999E-2</v>
      </c>
      <c r="AW1105" t="s">
        <v>6313</v>
      </c>
      <c r="AX1105">
        <v>-3.6720000000000002</v>
      </c>
      <c r="AY1105">
        <v>379020000</v>
      </c>
      <c r="AZ1105">
        <v>22.126000000000001</v>
      </c>
      <c r="BA1105">
        <v>11.134857</v>
      </c>
      <c r="BB1105">
        <v>-0.73485756000000002</v>
      </c>
      <c r="BC1105">
        <v>-6.5996139999999995E-2</v>
      </c>
      <c r="BD1105">
        <v>16.625869999999999</v>
      </c>
      <c r="BE1105">
        <v>-6.2258699999999996</v>
      </c>
      <c r="BF1105">
        <v>-0.37446882999999997</v>
      </c>
      <c r="BG1105">
        <v>3941807872</v>
      </c>
      <c r="BH1105">
        <v>0.47003525000000002</v>
      </c>
      <c r="BI1105">
        <v>15</v>
      </c>
      <c r="BJ1105">
        <v>0</v>
      </c>
      <c r="BK1105" t="b">
        <v>0</v>
      </c>
      <c r="BL1105">
        <v>2</v>
      </c>
      <c r="BM1105">
        <v>570205800000</v>
      </c>
      <c r="BN1105" t="s">
        <v>3665</v>
      </c>
    </row>
    <row r="1106" spans="1:66" x14ac:dyDescent="0.2">
      <c r="A1106" t="s">
        <v>2021</v>
      </c>
      <c r="C1106" t="s">
        <v>142</v>
      </c>
      <c r="D1106" t="s">
        <v>143</v>
      </c>
      <c r="E1106" t="s">
        <v>162</v>
      </c>
      <c r="F1106" t="b">
        <v>1</v>
      </c>
      <c r="G1106" t="s">
        <v>48</v>
      </c>
      <c r="H1106" t="s">
        <v>163</v>
      </c>
      <c r="I1106" t="s">
        <v>2072</v>
      </c>
      <c r="J1106" t="s">
        <v>2072</v>
      </c>
      <c r="K1106" t="s">
        <v>2073</v>
      </c>
      <c r="L1106" t="s">
        <v>146</v>
      </c>
      <c r="M1106" t="s">
        <v>147</v>
      </c>
      <c r="N1106">
        <v>-14400000</v>
      </c>
      <c r="O1106" t="s">
        <v>148</v>
      </c>
      <c r="P1106" t="b">
        <v>0</v>
      </c>
      <c r="Q1106">
        <v>0.3600006</v>
      </c>
      <c r="R1106">
        <v>0.40062386</v>
      </c>
      <c r="S1106">
        <v>1589486401</v>
      </c>
      <c r="T1106">
        <v>90.22</v>
      </c>
      <c r="U1106">
        <v>90.96</v>
      </c>
      <c r="V1106" t="s">
        <v>3090</v>
      </c>
      <c r="W1106">
        <v>85.1</v>
      </c>
      <c r="X1106">
        <v>2590865</v>
      </c>
      <c r="Y1106">
        <v>89.86</v>
      </c>
      <c r="Z1106">
        <v>88.44</v>
      </c>
      <c r="AA1106">
        <v>92.5</v>
      </c>
      <c r="AB1106">
        <v>8</v>
      </c>
      <c r="AC1106">
        <v>10</v>
      </c>
      <c r="AD1106" t="s">
        <v>164</v>
      </c>
      <c r="AE1106" t="s">
        <v>48</v>
      </c>
      <c r="AF1106">
        <v>88.2</v>
      </c>
      <c r="AG1106">
        <v>2530411</v>
      </c>
      <c r="AH1106">
        <v>1638937</v>
      </c>
      <c r="AI1106">
        <v>13.230003</v>
      </c>
      <c r="AJ1106">
        <v>0.17184055000000001</v>
      </c>
      <c r="AK1106" t="s">
        <v>2074</v>
      </c>
      <c r="AL1106">
        <v>-64.869995000000003</v>
      </c>
      <c r="AM1106">
        <v>-0.41827323999999999</v>
      </c>
      <c r="AN1106">
        <v>76.989999999999995</v>
      </c>
      <c r="AO1106">
        <v>155.09</v>
      </c>
      <c r="AP1106">
        <v>1593475200</v>
      </c>
      <c r="AQ1106">
        <v>1587466620</v>
      </c>
      <c r="AR1106">
        <v>1595349000</v>
      </c>
      <c r="AS1106">
        <v>1595867400</v>
      </c>
      <c r="AT1106">
        <v>3.28</v>
      </c>
      <c r="AU1106">
        <v>9.7503510000000002</v>
      </c>
      <c r="AV1106">
        <v>3.6501224999999998E-2</v>
      </c>
      <c r="AW1106" t="s">
        <v>6313</v>
      </c>
      <c r="AX1106">
        <v>9.2530000000000001</v>
      </c>
      <c r="AY1106">
        <v>252836000</v>
      </c>
      <c r="AZ1106">
        <v>99.698999999999998</v>
      </c>
      <c r="BA1106">
        <v>99.701995999999994</v>
      </c>
      <c r="BB1106">
        <v>-9.4819949999999995</v>
      </c>
      <c r="BC1106">
        <v>-9.5103359999999998E-2</v>
      </c>
      <c r="BD1106">
        <v>122.10464</v>
      </c>
      <c r="BE1106">
        <v>-31.884636</v>
      </c>
      <c r="BF1106">
        <v>-0.26112550000000001</v>
      </c>
      <c r="BG1106">
        <v>22810863616</v>
      </c>
      <c r="BH1106">
        <v>0.90492386000000002</v>
      </c>
      <c r="BI1106">
        <v>15</v>
      </c>
      <c r="BJ1106">
        <v>0</v>
      </c>
      <c r="BK1106" t="b">
        <v>0</v>
      </c>
      <c r="BL1106">
        <v>2</v>
      </c>
      <c r="BM1106">
        <v>185466600000</v>
      </c>
      <c r="BN1106" t="s">
        <v>2021</v>
      </c>
    </row>
    <row r="1107" spans="1:66" x14ac:dyDescent="0.2">
      <c r="A1107" t="s">
        <v>2024</v>
      </c>
      <c r="C1107" t="s">
        <v>142</v>
      </c>
      <c r="D1107" t="s">
        <v>143</v>
      </c>
      <c r="E1107" t="s">
        <v>162</v>
      </c>
      <c r="F1107" t="b">
        <v>1</v>
      </c>
      <c r="G1107" t="s">
        <v>48</v>
      </c>
      <c r="H1107" t="s">
        <v>163</v>
      </c>
      <c r="I1107" t="s">
        <v>2082</v>
      </c>
      <c r="J1107" t="s">
        <v>2083</v>
      </c>
      <c r="K1107" t="s">
        <v>2084</v>
      </c>
      <c r="L1107" t="s">
        <v>146</v>
      </c>
      <c r="M1107" t="s">
        <v>147</v>
      </c>
      <c r="N1107">
        <v>-14400000</v>
      </c>
      <c r="O1107" t="s">
        <v>148</v>
      </c>
      <c r="P1107" t="b">
        <v>0</v>
      </c>
      <c r="Q1107">
        <v>2.9900055000000001</v>
      </c>
      <c r="R1107">
        <v>2.9051745000000002</v>
      </c>
      <c r="S1107">
        <v>1589486401</v>
      </c>
      <c r="T1107">
        <v>105.91</v>
      </c>
      <c r="U1107">
        <v>105.92</v>
      </c>
      <c r="V1107" t="s">
        <v>3092</v>
      </c>
      <c r="W1107">
        <v>99.658699999999996</v>
      </c>
      <c r="X1107">
        <v>20519647</v>
      </c>
      <c r="Y1107">
        <v>102.92</v>
      </c>
      <c r="Z1107">
        <v>105.56</v>
      </c>
      <c r="AA1107">
        <v>106.55</v>
      </c>
      <c r="AB1107">
        <v>14</v>
      </c>
      <c r="AC1107">
        <v>13</v>
      </c>
      <c r="AD1107" t="s">
        <v>164</v>
      </c>
      <c r="AE1107" t="s">
        <v>48</v>
      </c>
      <c r="AF1107">
        <v>101.98</v>
      </c>
      <c r="AG1107">
        <v>22654435</v>
      </c>
      <c r="AH1107">
        <v>25976975</v>
      </c>
      <c r="AI1107">
        <v>26.840004</v>
      </c>
      <c r="AJ1107">
        <v>0.33944609999999997</v>
      </c>
      <c r="AK1107" t="s">
        <v>2085</v>
      </c>
      <c r="AL1107">
        <v>-47.5</v>
      </c>
      <c r="AM1107">
        <v>-0.30962780000000001</v>
      </c>
      <c r="AN1107">
        <v>79.069999999999993</v>
      </c>
      <c r="AO1107">
        <v>153.41</v>
      </c>
      <c r="AP1107">
        <v>1579132800</v>
      </c>
      <c r="AQ1107">
        <v>1588709101</v>
      </c>
      <c r="AR1107">
        <v>1596553140</v>
      </c>
      <c r="AS1107">
        <v>1597075200</v>
      </c>
      <c r="AT1107">
        <v>0.88</v>
      </c>
      <c r="AU1107">
        <v>35.671944000000003</v>
      </c>
      <c r="AV1107">
        <v>8.5503300000000001E-3</v>
      </c>
      <c r="AW1107" t="s">
        <v>6313</v>
      </c>
      <c r="AX1107">
        <v>2.9689999999999999</v>
      </c>
      <c r="AY1107">
        <v>1806269952</v>
      </c>
      <c r="AZ1107">
        <v>50.591000000000001</v>
      </c>
      <c r="BA1107">
        <v>102.772285</v>
      </c>
      <c r="BB1107">
        <v>3.1377182000000001</v>
      </c>
      <c r="BC1107">
        <v>3.0530781999999999E-2</v>
      </c>
      <c r="BD1107">
        <v>126.78746</v>
      </c>
      <c r="BE1107">
        <v>-20.877457</v>
      </c>
      <c r="BF1107">
        <v>-0.16466500000000001</v>
      </c>
      <c r="BG1107">
        <v>191302057984</v>
      </c>
      <c r="BH1107">
        <v>2.0934556</v>
      </c>
      <c r="BI1107">
        <v>15</v>
      </c>
      <c r="BJ1107">
        <v>0</v>
      </c>
      <c r="BK1107" t="b">
        <v>0</v>
      </c>
      <c r="BL1107">
        <v>2</v>
      </c>
      <c r="BM1107">
        <v>-252322200000</v>
      </c>
      <c r="BN1107" t="s">
        <v>2024</v>
      </c>
    </row>
    <row r="1108" spans="1:66" x14ac:dyDescent="0.2">
      <c r="A1108" t="s">
        <v>3666</v>
      </c>
      <c r="C1108" t="s">
        <v>142</v>
      </c>
      <c r="D1108" t="s">
        <v>143</v>
      </c>
      <c r="E1108" t="s">
        <v>162</v>
      </c>
      <c r="F1108" t="b">
        <v>1</v>
      </c>
      <c r="G1108" t="s">
        <v>48</v>
      </c>
      <c r="H1108" t="s">
        <v>163</v>
      </c>
      <c r="I1108" t="s">
        <v>5117</v>
      </c>
      <c r="J1108" t="s">
        <v>5118</v>
      </c>
      <c r="K1108" t="s">
        <v>5119</v>
      </c>
      <c r="L1108" t="s">
        <v>146</v>
      </c>
      <c r="M1108" t="s">
        <v>147</v>
      </c>
      <c r="N1108">
        <v>-14400000</v>
      </c>
      <c r="O1108" t="s">
        <v>148</v>
      </c>
      <c r="P1108" t="b">
        <v>0</v>
      </c>
      <c r="Q1108">
        <v>3.2000122000000002</v>
      </c>
      <c r="R1108">
        <v>0.95782940000000005</v>
      </c>
      <c r="S1108">
        <v>1589486401</v>
      </c>
      <c r="T1108">
        <v>337.29</v>
      </c>
      <c r="U1108">
        <v>337.8</v>
      </c>
      <c r="V1108" t="s">
        <v>5120</v>
      </c>
      <c r="W1108">
        <v>328.38</v>
      </c>
      <c r="X1108">
        <v>1063756</v>
      </c>
      <c r="Y1108">
        <v>334.09</v>
      </c>
      <c r="Z1108">
        <v>0</v>
      </c>
      <c r="AA1108">
        <v>0</v>
      </c>
      <c r="AB1108">
        <v>10</v>
      </c>
      <c r="AC1108">
        <v>11</v>
      </c>
      <c r="AD1108" t="s">
        <v>164</v>
      </c>
      <c r="AE1108" t="s">
        <v>48</v>
      </c>
      <c r="AF1108">
        <v>330.58</v>
      </c>
      <c r="AG1108">
        <v>2356588</v>
      </c>
      <c r="AH1108">
        <v>1441162</v>
      </c>
      <c r="AI1108">
        <v>87.08</v>
      </c>
      <c r="AJ1108">
        <v>0.34802765000000002</v>
      </c>
      <c r="AK1108" t="s">
        <v>5121</v>
      </c>
      <c r="AL1108">
        <v>-9.6000060000000005</v>
      </c>
      <c r="AM1108">
        <v>-2.7674496E-2</v>
      </c>
      <c r="AN1108">
        <v>250.21</v>
      </c>
      <c r="AO1108">
        <v>346.89</v>
      </c>
      <c r="AP1108">
        <v>1586995200</v>
      </c>
      <c r="AQ1108">
        <v>1587549607</v>
      </c>
      <c r="AR1108">
        <v>1595435400</v>
      </c>
      <c r="AS1108">
        <v>1595867400</v>
      </c>
      <c r="AT1108">
        <v>0.79</v>
      </c>
      <c r="AU1108">
        <v>36.975445000000001</v>
      </c>
      <c r="AV1108">
        <v>2.3646323999999999E-3</v>
      </c>
      <c r="AW1108" t="s">
        <v>6313</v>
      </c>
      <c r="AX1108">
        <v>9.1219999999999999</v>
      </c>
      <c r="AY1108">
        <v>394951008</v>
      </c>
      <c r="AZ1108">
        <v>72.31</v>
      </c>
      <c r="BA1108">
        <v>318.41969999999998</v>
      </c>
      <c r="BB1108">
        <v>18.8703</v>
      </c>
      <c r="BC1108">
        <v>5.9262349999999998E-2</v>
      </c>
      <c r="BD1108">
        <v>315.69290000000001</v>
      </c>
      <c r="BE1108">
        <v>21.597107000000001</v>
      </c>
      <c r="BF1108">
        <v>6.8411760000000002E-2</v>
      </c>
      <c r="BG1108">
        <v>133213028352</v>
      </c>
      <c r="BH1108">
        <v>4.6645000000000003</v>
      </c>
      <c r="BI1108">
        <v>15</v>
      </c>
      <c r="BJ1108">
        <v>0</v>
      </c>
      <c r="BK1108" t="b">
        <v>0</v>
      </c>
      <c r="BL1108">
        <v>2</v>
      </c>
      <c r="BM1108">
        <v>322151400000</v>
      </c>
      <c r="BN1108" t="s">
        <v>3666</v>
      </c>
    </row>
    <row r="1109" spans="1:66" x14ac:dyDescent="0.2">
      <c r="A1109" t="s">
        <v>3667</v>
      </c>
      <c r="C1109" t="s">
        <v>142</v>
      </c>
      <c r="D1109" t="s">
        <v>143</v>
      </c>
      <c r="E1109" t="s">
        <v>162</v>
      </c>
      <c r="F1109" t="b">
        <v>1</v>
      </c>
      <c r="G1109" t="s">
        <v>48</v>
      </c>
      <c r="H1109" t="s">
        <v>163</v>
      </c>
      <c r="I1109" t="s">
        <v>5122</v>
      </c>
      <c r="J1109" t="s">
        <v>5122</v>
      </c>
      <c r="K1109" t="s">
        <v>5123</v>
      </c>
      <c r="L1109" t="s">
        <v>146</v>
      </c>
      <c r="M1109" t="s">
        <v>147</v>
      </c>
      <c r="N1109">
        <v>-14400000</v>
      </c>
      <c r="O1109" t="s">
        <v>148</v>
      </c>
      <c r="P1109" t="b">
        <v>0</v>
      </c>
      <c r="Q1109">
        <v>-0.40000152999999999</v>
      </c>
      <c r="R1109">
        <v>-0.31328440000000002</v>
      </c>
      <c r="S1109">
        <v>1589486401</v>
      </c>
      <c r="T1109">
        <v>127.28</v>
      </c>
      <c r="U1109">
        <v>127.68</v>
      </c>
      <c r="V1109" t="s">
        <v>5124</v>
      </c>
      <c r="W1109">
        <v>126.5</v>
      </c>
      <c r="X1109">
        <v>1146525</v>
      </c>
      <c r="Y1109">
        <v>127.68</v>
      </c>
      <c r="Z1109">
        <v>124.16</v>
      </c>
      <c r="AA1109">
        <v>129</v>
      </c>
      <c r="AB1109">
        <v>8</v>
      </c>
      <c r="AC1109">
        <v>9</v>
      </c>
      <c r="AD1109" t="s">
        <v>164</v>
      </c>
      <c r="AE1109" t="s">
        <v>48</v>
      </c>
      <c r="AF1109">
        <v>127.21</v>
      </c>
      <c r="AG1109">
        <v>3049793</v>
      </c>
      <c r="AH1109">
        <v>1588287</v>
      </c>
      <c r="AI1109">
        <v>48.68</v>
      </c>
      <c r="AJ1109">
        <v>0.61933844999999998</v>
      </c>
      <c r="AK1109" t="s">
        <v>5125</v>
      </c>
      <c r="AL1109">
        <v>-7.1399993999999998</v>
      </c>
      <c r="AM1109">
        <v>-5.3117092999999997E-2</v>
      </c>
      <c r="AN1109">
        <v>78.599999999999994</v>
      </c>
      <c r="AO1109">
        <v>134.41999999999999</v>
      </c>
      <c r="AP1109">
        <v>1586476800</v>
      </c>
      <c r="AQ1109">
        <v>1584700800</v>
      </c>
      <c r="AR1109">
        <v>1591115400</v>
      </c>
      <c r="AS1109">
        <v>1591633800</v>
      </c>
      <c r="AT1109">
        <v>2.29</v>
      </c>
      <c r="AU1109">
        <v>28.602246999999998</v>
      </c>
      <c r="AV1109">
        <v>1.7935464000000002E-2</v>
      </c>
      <c r="AW1109" t="s">
        <v>6313</v>
      </c>
      <c r="AX1109">
        <v>4.45</v>
      </c>
      <c r="AY1109">
        <v>121335000</v>
      </c>
      <c r="AZ1109">
        <v>27.417000000000002</v>
      </c>
      <c r="BA1109">
        <v>128.03258</v>
      </c>
      <c r="BB1109">
        <v>-0.75257874000000002</v>
      </c>
      <c r="BC1109">
        <v>-5.8780250000000003E-3</v>
      </c>
      <c r="BD1109">
        <v>130.19818000000001</v>
      </c>
      <c r="BE1109">
        <v>-2.9181824000000001</v>
      </c>
      <c r="BF1109">
        <v>-2.2413387999999999E-2</v>
      </c>
      <c r="BG1109">
        <v>15443518464</v>
      </c>
      <c r="BH1109">
        <v>4.6423750000000004</v>
      </c>
      <c r="BI1109">
        <v>15</v>
      </c>
      <c r="BJ1109">
        <v>0</v>
      </c>
      <c r="BK1109" t="b">
        <v>0</v>
      </c>
      <c r="BL1109">
        <v>2</v>
      </c>
      <c r="BM1109">
        <v>547219800000</v>
      </c>
      <c r="BN1109" t="s">
        <v>3667</v>
      </c>
    </row>
    <row r="1110" spans="1:66" x14ac:dyDescent="0.2">
      <c r="A1110" t="s">
        <v>3668</v>
      </c>
      <c r="C1110" t="s">
        <v>142</v>
      </c>
      <c r="D1110" t="s">
        <v>143</v>
      </c>
      <c r="E1110" t="s">
        <v>151</v>
      </c>
      <c r="F1110" t="b">
        <v>0</v>
      </c>
      <c r="H1110" t="s">
        <v>152</v>
      </c>
      <c r="I1110" t="s">
        <v>5126</v>
      </c>
      <c r="L1110" t="s">
        <v>146</v>
      </c>
      <c r="M1110" t="s">
        <v>147</v>
      </c>
      <c r="N1110">
        <v>-14400000</v>
      </c>
      <c r="O1110" t="s">
        <v>148</v>
      </c>
      <c r="P1110" t="b">
        <v>0</v>
      </c>
      <c r="S1110">
        <v>1561759658</v>
      </c>
      <c r="AD1110" t="s">
        <v>152</v>
      </c>
      <c r="AK1110" t="s">
        <v>5127</v>
      </c>
      <c r="AN1110">
        <v>98.39</v>
      </c>
      <c r="AO1110">
        <v>99.65</v>
      </c>
      <c r="AW1110" t="s">
        <v>6313</v>
      </c>
      <c r="BI1110">
        <v>15</v>
      </c>
      <c r="BJ1110">
        <v>0</v>
      </c>
      <c r="BK1110" t="b">
        <v>0</v>
      </c>
      <c r="BL1110">
        <v>2</v>
      </c>
      <c r="BM1110">
        <v>701015400000</v>
      </c>
      <c r="BN1110" t="s">
        <v>3668</v>
      </c>
    </row>
    <row r="1111" spans="1:66" x14ac:dyDescent="0.2">
      <c r="A1111" t="s">
        <v>3669</v>
      </c>
      <c r="C1111" t="s">
        <v>142</v>
      </c>
      <c r="D1111" t="s">
        <v>143</v>
      </c>
      <c r="E1111" t="s">
        <v>162</v>
      </c>
      <c r="F1111" t="b">
        <v>1</v>
      </c>
      <c r="G1111" t="s">
        <v>48</v>
      </c>
      <c r="H1111" t="s">
        <v>163</v>
      </c>
      <c r="I1111" t="s">
        <v>5128</v>
      </c>
      <c r="J1111" t="s">
        <v>5129</v>
      </c>
      <c r="K1111" t="s">
        <v>5130</v>
      </c>
      <c r="L1111" t="s">
        <v>146</v>
      </c>
      <c r="M1111" t="s">
        <v>147</v>
      </c>
      <c r="N1111">
        <v>-14400000</v>
      </c>
      <c r="O1111" t="s">
        <v>148</v>
      </c>
      <c r="P1111" t="b">
        <v>0</v>
      </c>
      <c r="Q1111">
        <v>0.71000289999999999</v>
      </c>
      <c r="R1111">
        <v>1.6125436</v>
      </c>
      <c r="S1111">
        <v>1589486401</v>
      </c>
      <c r="T1111">
        <v>44.74</v>
      </c>
      <c r="U1111">
        <v>44.76</v>
      </c>
      <c r="V1111" t="s">
        <v>5131</v>
      </c>
      <c r="W1111">
        <v>42.52</v>
      </c>
      <c r="X1111">
        <v>11120435</v>
      </c>
      <c r="Y1111">
        <v>44.03</v>
      </c>
      <c r="Z1111">
        <v>43.31</v>
      </c>
      <c r="AA1111">
        <v>45.9</v>
      </c>
      <c r="AB1111">
        <v>9</v>
      </c>
      <c r="AC1111">
        <v>13</v>
      </c>
      <c r="AD1111" t="s">
        <v>164</v>
      </c>
      <c r="AE1111" t="s">
        <v>48</v>
      </c>
      <c r="AF1111">
        <v>43.33</v>
      </c>
      <c r="AG1111">
        <v>11068458</v>
      </c>
      <c r="AH1111">
        <v>8485625</v>
      </c>
      <c r="AI1111">
        <v>12.02</v>
      </c>
      <c r="AJ1111">
        <v>0.3673594</v>
      </c>
      <c r="AK1111" t="s">
        <v>5132</v>
      </c>
      <c r="AL1111">
        <v>-20.209994999999999</v>
      </c>
      <c r="AM1111">
        <v>-0.31116238000000002</v>
      </c>
      <c r="AN1111">
        <v>32.72</v>
      </c>
      <c r="AO1111">
        <v>64.95</v>
      </c>
      <c r="AP1111">
        <v>1583366400</v>
      </c>
      <c r="AQ1111">
        <v>1590078600</v>
      </c>
      <c r="AR1111">
        <v>1590078600</v>
      </c>
      <c r="AS1111">
        <v>1590078600</v>
      </c>
      <c r="AT1111">
        <v>0.92</v>
      </c>
      <c r="AU1111">
        <v>16.756554000000001</v>
      </c>
      <c r="AV1111">
        <v>2.0894846000000002E-2</v>
      </c>
      <c r="AW1111" t="s">
        <v>6313</v>
      </c>
      <c r="AX1111">
        <v>2.67</v>
      </c>
      <c r="AY1111">
        <v>1197830016</v>
      </c>
      <c r="AZ1111">
        <v>4.9610000000000003</v>
      </c>
      <c r="BA1111">
        <v>47.261715000000002</v>
      </c>
      <c r="BB1111">
        <v>-2.5217133</v>
      </c>
      <c r="BC1111">
        <v>-5.3356364000000003E-2</v>
      </c>
      <c r="BD1111">
        <v>55.93638</v>
      </c>
      <c r="BE1111">
        <v>-11.196377</v>
      </c>
      <c r="BF1111">
        <v>-0.20016270999999999</v>
      </c>
      <c r="BG1111">
        <v>53590917120</v>
      </c>
      <c r="BH1111">
        <v>9.0183440000000008</v>
      </c>
      <c r="BI1111">
        <v>15</v>
      </c>
      <c r="BJ1111">
        <v>0</v>
      </c>
      <c r="BK1111" t="b">
        <v>0</v>
      </c>
      <c r="BL1111">
        <v>2</v>
      </c>
      <c r="BM1111">
        <v>551712600000</v>
      </c>
      <c r="BN1111" t="s">
        <v>3669</v>
      </c>
    </row>
    <row r="1112" spans="1:66" x14ac:dyDescent="0.2">
      <c r="A1112" t="s">
        <v>3670</v>
      </c>
    </row>
    <row r="1113" spans="1:66" x14ac:dyDescent="0.2">
      <c r="A1113" t="s">
        <v>3671</v>
      </c>
      <c r="C1113" t="s">
        <v>142</v>
      </c>
      <c r="D1113" t="s">
        <v>143</v>
      </c>
      <c r="E1113" t="s">
        <v>4597</v>
      </c>
      <c r="F1113" t="b">
        <v>0</v>
      </c>
      <c r="K1113" t="s">
        <v>5133</v>
      </c>
      <c r="P1113" t="b">
        <v>0</v>
      </c>
      <c r="BK1113" t="b">
        <v>0</v>
      </c>
      <c r="BN1113" t="s">
        <v>3671</v>
      </c>
    </row>
    <row r="1114" spans="1:66" x14ac:dyDescent="0.2">
      <c r="A1114" t="s">
        <v>3672</v>
      </c>
      <c r="C1114" t="s">
        <v>142</v>
      </c>
      <c r="D1114" t="s">
        <v>143</v>
      </c>
      <c r="E1114" t="s">
        <v>162</v>
      </c>
      <c r="F1114" t="b">
        <v>1</v>
      </c>
      <c r="G1114" t="s">
        <v>48</v>
      </c>
      <c r="H1114" t="s">
        <v>145</v>
      </c>
      <c r="I1114" t="s">
        <v>5134</v>
      </c>
      <c r="J1114" t="s">
        <v>5134</v>
      </c>
      <c r="K1114" t="s">
        <v>5135</v>
      </c>
      <c r="L1114" t="s">
        <v>146</v>
      </c>
      <c r="M1114" t="s">
        <v>147</v>
      </c>
      <c r="N1114">
        <v>-14400000</v>
      </c>
      <c r="O1114" t="s">
        <v>148</v>
      </c>
      <c r="P1114" t="b">
        <v>0</v>
      </c>
      <c r="Q1114">
        <v>0.33000183</v>
      </c>
      <c r="R1114">
        <v>0.30986089999999999</v>
      </c>
      <c r="S1114">
        <v>1589486402</v>
      </c>
      <c r="T1114">
        <v>106.83</v>
      </c>
      <c r="U1114">
        <v>106.99</v>
      </c>
      <c r="V1114" t="s">
        <v>5136</v>
      </c>
      <c r="W1114">
        <v>104.91</v>
      </c>
      <c r="X1114">
        <v>1156053</v>
      </c>
      <c r="Y1114">
        <v>106.5</v>
      </c>
      <c r="Z1114">
        <v>104.79</v>
      </c>
      <c r="AA1114">
        <v>109.55</v>
      </c>
      <c r="AB1114">
        <v>9</v>
      </c>
      <c r="AC1114">
        <v>8</v>
      </c>
      <c r="AD1114" t="s">
        <v>149</v>
      </c>
      <c r="AE1114" t="s">
        <v>48</v>
      </c>
      <c r="AF1114">
        <v>105.76</v>
      </c>
      <c r="AG1114">
        <v>1806948</v>
      </c>
      <c r="AH1114">
        <v>1250262</v>
      </c>
      <c r="AI1114">
        <v>42.940002</v>
      </c>
      <c r="AJ1114">
        <v>0.67209269999999999</v>
      </c>
      <c r="AK1114" t="s">
        <v>5137</v>
      </c>
      <c r="AL1114">
        <v>-7.4199979999999996</v>
      </c>
      <c r="AM1114">
        <v>-6.4945279999999994E-2</v>
      </c>
      <c r="AN1114">
        <v>63.89</v>
      </c>
      <c r="AO1114">
        <v>114.25</v>
      </c>
      <c r="AP1114">
        <v>1591660800</v>
      </c>
      <c r="AQ1114">
        <v>1587640690</v>
      </c>
      <c r="AR1114">
        <v>1595521800</v>
      </c>
      <c r="AS1114">
        <v>1595867400</v>
      </c>
      <c r="AT1114">
        <v>1.4</v>
      </c>
      <c r="AU1114">
        <v>22.443276999999998</v>
      </c>
      <c r="AV1114">
        <v>1.3145540000000001E-2</v>
      </c>
      <c r="AW1114" t="s">
        <v>6313</v>
      </c>
      <c r="AX1114">
        <v>4.76</v>
      </c>
      <c r="AY1114">
        <v>115630000</v>
      </c>
      <c r="AZ1114">
        <v>11.596</v>
      </c>
      <c r="BA1114">
        <v>95.42371</v>
      </c>
      <c r="BB1114">
        <v>11.406288</v>
      </c>
      <c r="BC1114">
        <v>0.119533055</v>
      </c>
      <c r="BD1114">
        <v>93.210800000000006</v>
      </c>
      <c r="BE1114">
        <v>13.619202</v>
      </c>
      <c r="BF1114">
        <v>0.14611184999999999</v>
      </c>
      <c r="BG1114">
        <v>12352752640</v>
      </c>
      <c r="BH1114">
        <v>9.2126599999999996</v>
      </c>
      <c r="BI1114">
        <v>15</v>
      </c>
      <c r="BJ1114">
        <v>0</v>
      </c>
      <c r="BK1114" t="b">
        <v>0</v>
      </c>
      <c r="BL1114">
        <v>2</v>
      </c>
      <c r="BM1114">
        <v>761495400000</v>
      </c>
      <c r="BN1114" t="s">
        <v>3672</v>
      </c>
    </row>
    <row r="1115" spans="1:66" x14ac:dyDescent="0.2">
      <c r="A1115" t="s">
        <v>3673</v>
      </c>
      <c r="C1115" t="s">
        <v>142</v>
      </c>
      <c r="D1115" t="s">
        <v>143</v>
      </c>
      <c r="E1115" t="s">
        <v>162</v>
      </c>
      <c r="F1115" t="b">
        <v>1</v>
      </c>
      <c r="G1115" t="s">
        <v>48</v>
      </c>
      <c r="H1115" t="s">
        <v>163</v>
      </c>
      <c r="I1115" t="s">
        <v>5138</v>
      </c>
      <c r="J1115" t="s">
        <v>5139</v>
      </c>
      <c r="K1115" t="s">
        <v>5140</v>
      </c>
      <c r="L1115" t="s">
        <v>146</v>
      </c>
      <c r="M1115" t="s">
        <v>147</v>
      </c>
      <c r="N1115">
        <v>-14400000</v>
      </c>
      <c r="O1115" t="s">
        <v>148</v>
      </c>
      <c r="P1115" t="b">
        <v>0</v>
      </c>
      <c r="Q1115">
        <v>10.390015</v>
      </c>
      <c r="R1115">
        <v>3.2463725000000001</v>
      </c>
      <c r="S1115">
        <v>1589486401</v>
      </c>
      <c r="T1115">
        <v>330.44</v>
      </c>
      <c r="U1115">
        <v>332.93</v>
      </c>
      <c r="V1115" t="s">
        <v>5141</v>
      </c>
      <c r="W1115">
        <v>303.51</v>
      </c>
      <c r="X1115">
        <v>649528</v>
      </c>
      <c r="Y1115">
        <v>320.05</v>
      </c>
      <c r="Z1115">
        <v>310</v>
      </c>
      <c r="AA1115">
        <v>340</v>
      </c>
      <c r="AB1115">
        <v>10</v>
      </c>
      <c r="AC1115">
        <v>8</v>
      </c>
      <c r="AD1115" t="s">
        <v>164</v>
      </c>
      <c r="AE1115" t="s">
        <v>48</v>
      </c>
      <c r="AF1115">
        <v>315.87</v>
      </c>
      <c r="AG1115">
        <v>959025</v>
      </c>
      <c r="AH1115">
        <v>713775</v>
      </c>
      <c r="AI1115">
        <v>130.38</v>
      </c>
      <c r="AJ1115">
        <v>0.65170455000000005</v>
      </c>
      <c r="AK1115" t="s">
        <v>5142</v>
      </c>
      <c r="AL1115">
        <v>-343.07</v>
      </c>
      <c r="AM1115">
        <v>-0.50937619999999995</v>
      </c>
      <c r="AN1115">
        <v>200.06</v>
      </c>
      <c r="AO1115">
        <v>673.51</v>
      </c>
      <c r="AP1115">
        <v>1578355200</v>
      </c>
      <c r="AQ1115">
        <v>1588677303</v>
      </c>
      <c r="AR1115">
        <v>1596558600</v>
      </c>
      <c r="AS1115">
        <v>1597077000</v>
      </c>
      <c r="AU1115">
        <v>22.277355</v>
      </c>
      <c r="AW1115" t="s">
        <v>6313</v>
      </c>
      <c r="AX1115">
        <v>14.833</v>
      </c>
      <c r="AY1115">
        <v>54072300</v>
      </c>
      <c r="AZ1115">
        <v>-77.893000000000001</v>
      </c>
      <c r="BA1115">
        <v>324.81542999999999</v>
      </c>
      <c r="BB1115">
        <v>5.6245728000000002</v>
      </c>
      <c r="BC1115">
        <v>1.7316211000000001E-2</v>
      </c>
      <c r="BD1115">
        <v>499.5258</v>
      </c>
      <c r="BE1115">
        <v>-169.08578</v>
      </c>
      <c r="BF1115">
        <v>-0.33849259999999998</v>
      </c>
      <c r="BG1115">
        <v>17867651072</v>
      </c>
      <c r="BH1115">
        <v>-4.2422300000000002</v>
      </c>
      <c r="BI1115">
        <v>15</v>
      </c>
      <c r="BJ1115">
        <v>0</v>
      </c>
      <c r="BK1115" t="b">
        <v>0</v>
      </c>
      <c r="BL1115">
        <v>2</v>
      </c>
      <c r="BM1115">
        <v>1142433000000</v>
      </c>
      <c r="BN1115" t="s">
        <v>3673</v>
      </c>
    </row>
    <row r="1116" spans="1:66" x14ac:dyDescent="0.2">
      <c r="A1116" t="s">
        <v>3674</v>
      </c>
      <c r="C1116" t="s">
        <v>142</v>
      </c>
      <c r="D1116" t="s">
        <v>143</v>
      </c>
      <c r="E1116" t="s">
        <v>162</v>
      </c>
      <c r="F1116" t="b">
        <v>1</v>
      </c>
      <c r="G1116" t="s">
        <v>48</v>
      </c>
      <c r="H1116" t="s">
        <v>145</v>
      </c>
      <c r="I1116" t="s">
        <v>5143</v>
      </c>
      <c r="J1116" t="s">
        <v>5143</v>
      </c>
      <c r="K1116" t="s">
        <v>5144</v>
      </c>
      <c r="L1116" t="s">
        <v>146</v>
      </c>
      <c r="M1116" t="s">
        <v>147</v>
      </c>
      <c r="N1116">
        <v>-14400000</v>
      </c>
      <c r="O1116" t="s">
        <v>148</v>
      </c>
      <c r="P1116" t="b">
        <v>0</v>
      </c>
      <c r="Q1116">
        <v>1.9999504000000001E-2</v>
      </c>
      <c r="R1116">
        <v>0.12828418999999999</v>
      </c>
      <c r="S1116">
        <v>1589486402</v>
      </c>
      <c r="T1116">
        <v>15.61</v>
      </c>
      <c r="U1116">
        <v>15.67</v>
      </c>
      <c r="V1116" t="s">
        <v>5145</v>
      </c>
      <c r="W1116">
        <v>14.54</v>
      </c>
      <c r="X1116">
        <v>5610692</v>
      </c>
      <c r="Y1116">
        <v>15.59</v>
      </c>
      <c r="Z1116">
        <v>0</v>
      </c>
      <c r="AA1116">
        <v>16.04</v>
      </c>
      <c r="AB1116">
        <v>9</v>
      </c>
      <c r="AC1116">
        <v>11</v>
      </c>
      <c r="AD1116" t="s">
        <v>149</v>
      </c>
      <c r="AE1116" t="s">
        <v>48</v>
      </c>
      <c r="AF1116">
        <v>16.760000000000002</v>
      </c>
      <c r="AG1116">
        <v>3674650</v>
      </c>
      <c r="AH1116">
        <v>4276675</v>
      </c>
      <c r="AI1116">
        <v>1.8800001</v>
      </c>
      <c r="AJ1116">
        <v>0.13692646</v>
      </c>
      <c r="AK1116" t="s">
        <v>5146</v>
      </c>
      <c r="AL1116">
        <v>-32.86</v>
      </c>
      <c r="AM1116">
        <v>-0.67794513999999995</v>
      </c>
      <c r="AN1116">
        <v>13.73</v>
      </c>
      <c r="AO1116">
        <v>48.47</v>
      </c>
      <c r="AP1116">
        <v>1575417600</v>
      </c>
      <c r="AQ1116">
        <v>1588882918</v>
      </c>
      <c r="AR1116">
        <v>1596639540</v>
      </c>
      <c r="AS1116">
        <v>1597075200</v>
      </c>
      <c r="AU1116">
        <v>26.060099999999998</v>
      </c>
      <c r="AW1116" t="s">
        <v>6313</v>
      </c>
      <c r="AX1116">
        <v>0.59899999999999998</v>
      </c>
      <c r="AY1116">
        <v>121392000</v>
      </c>
      <c r="AZ1116">
        <v>7.6589999999999998</v>
      </c>
      <c r="BA1116">
        <v>17.902570000000001</v>
      </c>
      <c r="BB1116">
        <v>-2.2925710000000001</v>
      </c>
      <c r="BC1116">
        <v>-0.12805821000000001</v>
      </c>
      <c r="BD1116">
        <v>25.694347</v>
      </c>
      <c r="BE1116">
        <v>-10.084348</v>
      </c>
      <c r="BF1116">
        <v>-0.39247339999999997</v>
      </c>
      <c r="BG1116">
        <v>2094737024</v>
      </c>
      <c r="BH1116">
        <v>2.038125</v>
      </c>
      <c r="BI1116">
        <v>15</v>
      </c>
      <c r="BJ1116">
        <v>0</v>
      </c>
      <c r="BK1116" t="b">
        <v>0</v>
      </c>
      <c r="BL1116">
        <v>2</v>
      </c>
      <c r="BM1116">
        <v>1323268200000</v>
      </c>
      <c r="BN1116" t="s">
        <v>3674</v>
      </c>
    </row>
    <row r="1117" spans="1:66" x14ac:dyDescent="0.2">
      <c r="A1117" t="s">
        <v>2935</v>
      </c>
      <c r="C1117" t="s">
        <v>142</v>
      </c>
      <c r="D1117" t="s">
        <v>143</v>
      </c>
      <c r="E1117" t="s">
        <v>162</v>
      </c>
      <c r="F1117" t="b">
        <v>1</v>
      </c>
      <c r="G1117" t="s">
        <v>48</v>
      </c>
      <c r="H1117" t="s">
        <v>145</v>
      </c>
      <c r="I1117" t="s">
        <v>2936</v>
      </c>
      <c r="J1117" t="s">
        <v>2936</v>
      </c>
      <c r="K1117" t="s">
        <v>3161</v>
      </c>
      <c r="L1117" t="s">
        <v>146</v>
      </c>
      <c r="M1117" t="s">
        <v>147</v>
      </c>
      <c r="N1117">
        <v>-14400000</v>
      </c>
      <c r="O1117" t="s">
        <v>148</v>
      </c>
      <c r="P1117" t="b">
        <v>0</v>
      </c>
      <c r="Q1117">
        <v>1.25</v>
      </c>
      <c r="R1117">
        <v>5.0978794000000001</v>
      </c>
      <c r="S1117">
        <v>1589486402</v>
      </c>
      <c r="T1117">
        <v>25.77</v>
      </c>
      <c r="U1117">
        <v>25.83</v>
      </c>
      <c r="V1117" t="s">
        <v>3162</v>
      </c>
      <c r="W1117">
        <v>23.77</v>
      </c>
      <c r="X1117">
        <v>4823678</v>
      </c>
      <c r="Y1117">
        <v>25.355</v>
      </c>
      <c r="Z1117">
        <v>0</v>
      </c>
      <c r="AA1117">
        <v>0</v>
      </c>
      <c r="AB1117">
        <v>13</v>
      </c>
      <c r="AC1117">
        <v>29</v>
      </c>
      <c r="AD1117" t="s">
        <v>149</v>
      </c>
      <c r="AE1117" t="s">
        <v>48</v>
      </c>
      <c r="AF1117">
        <v>24.12</v>
      </c>
      <c r="AG1117">
        <v>5306690</v>
      </c>
      <c r="AH1117">
        <v>5347712</v>
      </c>
      <c r="AI1117">
        <v>5.9600010000000001</v>
      </c>
      <c r="AJ1117">
        <v>0.30085820000000002</v>
      </c>
      <c r="AK1117" t="s">
        <v>3163</v>
      </c>
      <c r="AL1117">
        <v>-13.965</v>
      </c>
      <c r="AM1117">
        <v>-0.35145335999999999</v>
      </c>
      <c r="AN1117">
        <v>19.809999999999999</v>
      </c>
      <c r="AO1117">
        <v>39.734999999999999</v>
      </c>
      <c r="AP1117">
        <v>1585699200</v>
      </c>
      <c r="AQ1117">
        <v>1588795537</v>
      </c>
      <c r="AR1117">
        <v>1596639540</v>
      </c>
      <c r="AS1117">
        <v>1597075200</v>
      </c>
      <c r="AT1117">
        <v>0.69</v>
      </c>
      <c r="AU1117">
        <v>11.991625000000001</v>
      </c>
      <c r="AV1117">
        <v>2.7213568E-2</v>
      </c>
      <c r="AW1117" t="s">
        <v>6313</v>
      </c>
      <c r="AX1117">
        <v>2.149</v>
      </c>
      <c r="AY1117">
        <v>342641984</v>
      </c>
      <c r="AZ1117">
        <v>16.753</v>
      </c>
      <c r="BA1117">
        <v>25.197714000000001</v>
      </c>
      <c r="BB1117">
        <v>0.57228659999999998</v>
      </c>
      <c r="BC1117">
        <v>2.2711847E-2</v>
      </c>
      <c r="BD1117">
        <v>32.019710000000003</v>
      </c>
      <c r="BE1117">
        <v>-6.2497100000000003</v>
      </c>
      <c r="BF1117">
        <v>-0.19518321999999999</v>
      </c>
      <c r="BG1117">
        <v>15388168192</v>
      </c>
      <c r="BH1117">
        <v>1.538232</v>
      </c>
      <c r="BI1117">
        <v>15</v>
      </c>
      <c r="BJ1117">
        <v>0</v>
      </c>
      <c r="BK1117" t="b">
        <v>0</v>
      </c>
      <c r="BL1117">
        <v>2</v>
      </c>
      <c r="BM1117">
        <v>1552397400000</v>
      </c>
      <c r="BN1117" t="s">
        <v>2935</v>
      </c>
    </row>
    <row r="1118" spans="1:66" x14ac:dyDescent="0.2">
      <c r="A1118" t="s">
        <v>3675</v>
      </c>
      <c r="C1118" t="s">
        <v>142</v>
      </c>
      <c r="D1118" t="s">
        <v>143</v>
      </c>
      <c r="E1118" t="s">
        <v>162</v>
      </c>
      <c r="F1118" t="b">
        <v>1</v>
      </c>
      <c r="G1118" t="s">
        <v>48</v>
      </c>
      <c r="H1118" t="s">
        <v>145</v>
      </c>
      <c r="I1118" t="s">
        <v>2936</v>
      </c>
      <c r="J1118" t="s">
        <v>2936</v>
      </c>
      <c r="K1118" t="s">
        <v>3161</v>
      </c>
      <c r="L1118" t="s">
        <v>146</v>
      </c>
      <c r="M1118" t="s">
        <v>147</v>
      </c>
      <c r="N1118">
        <v>-14400000</v>
      </c>
      <c r="O1118" t="s">
        <v>148</v>
      </c>
      <c r="P1118" t="b">
        <v>0</v>
      </c>
      <c r="Q1118">
        <v>1.0600014</v>
      </c>
      <c r="R1118">
        <v>4.4056582000000004</v>
      </c>
      <c r="S1118">
        <v>1589486402</v>
      </c>
      <c r="T1118">
        <v>25.12</v>
      </c>
      <c r="U1118">
        <v>25.2</v>
      </c>
      <c r="V1118" t="s">
        <v>5147</v>
      </c>
      <c r="W1118">
        <v>23.36</v>
      </c>
      <c r="X1118">
        <v>1659855</v>
      </c>
      <c r="Y1118">
        <v>24.06</v>
      </c>
      <c r="Z1118">
        <v>0</v>
      </c>
      <c r="AA1118">
        <v>26.89</v>
      </c>
      <c r="AB1118">
        <v>10</v>
      </c>
      <c r="AC1118">
        <v>8</v>
      </c>
      <c r="AD1118" t="s">
        <v>149</v>
      </c>
      <c r="AE1118" t="s">
        <v>48</v>
      </c>
      <c r="AF1118">
        <v>23.67</v>
      </c>
      <c r="AG1118">
        <v>2010651</v>
      </c>
      <c r="AH1118">
        <v>1360525</v>
      </c>
      <c r="AI1118">
        <v>5.9900016999999997</v>
      </c>
      <c r="AJ1118">
        <v>0.31312084000000001</v>
      </c>
      <c r="AK1118" t="s">
        <v>5148</v>
      </c>
      <c r="AL1118">
        <v>-13.719999</v>
      </c>
      <c r="AM1118">
        <v>-0.35324407000000002</v>
      </c>
      <c r="AN1118">
        <v>19.13</v>
      </c>
      <c r="AO1118">
        <v>38.840000000000003</v>
      </c>
      <c r="AP1118">
        <v>1585699200</v>
      </c>
      <c r="AT1118">
        <v>0.69</v>
      </c>
      <c r="AU1118">
        <v>11.689158000000001</v>
      </c>
      <c r="AV1118">
        <v>2.8678305000000001E-2</v>
      </c>
      <c r="AW1118" t="s">
        <v>6313</v>
      </c>
      <c r="AX1118">
        <v>2.149</v>
      </c>
      <c r="AY1118">
        <v>261078000</v>
      </c>
      <c r="AZ1118">
        <v>16.753</v>
      </c>
      <c r="BA1118">
        <v>24.750430000000001</v>
      </c>
      <c r="BB1118">
        <v>0.3695717</v>
      </c>
      <c r="BC1118">
        <v>1.493193E-2</v>
      </c>
      <c r="BD1118">
        <v>31.402318999999999</v>
      </c>
      <c r="BE1118">
        <v>-6.2823180000000001</v>
      </c>
      <c r="BF1118">
        <v>-0.20005906000000001</v>
      </c>
      <c r="BG1118">
        <v>15388186624</v>
      </c>
      <c r="BH1118">
        <v>1.4994329</v>
      </c>
      <c r="BI1118">
        <v>15</v>
      </c>
      <c r="BJ1118">
        <v>0</v>
      </c>
      <c r="BK1118" t="b">
        <v>0</v>
      </c>
      <c r="BL1118">
        <v>2</v>
      </c>
      <c r="BM1118">
        <v>1552483800000</v>
      </c>
      <c r="BN1118" t="s">
        <v>3675</v>
      </c>
    </row>
    <row r="1119" spans="1:66" x14ac:dyDescent="0.2">
      <c r="A1119" t="s">
        <v>3676</v>
      </c>
      <c r="C1119" t="s">
        <v>142</v>
      </c>
      <c r="D1119" t="s">
        <v>143</v>
      </c>
      <c r="E1119" t="s">
        <v>162</v>
      </c>
      <c r="F1119" t="b">
        <v>1</v>
      </c>
      <c r="G1119" t="s">
        <v>48</v>
      </c>
      <c r="H1119" t="s">
        <v>163</v>
      </c>
      <c r="I1119" t="s">
        <v>5149</v>
      </c>
      <c r="J1119" t="s">
        <v>5149</v>
      </c>
      <c r="K1119" t="s">
        <v>5150</v>
      </c>
      <c r="L1119" t="s">
        <v>146</v>
      </c>
      <c r="M1119" t="s">
        <v>147</v>
      </c>
      <c r="N1119">
        <v>-14400000</v>
      </c>
      <c r="O1119" t="s">
        <v>148</v>
      </c>
      <c r="P1119" t="b">
        <v>0</v>
      </c>
      <c r="Q1119">
        <v>1.0400008999999999</v>
      </c>
      <c r="R1119">
        <v>1.7894028</v>
      </c>
      <c r="S1119">
        <v>1589486401</v>
      </c>
      <c r="T1119">
        <v>59.16</v>
      </c>
      <c r="U1119">
        <v>59.22</v>
      </c>
      <c r="V1119" t="s">
        <v>5151</v>
      </c>
      <c r="W1119">
        <v>56.6</v>
      </c>
      <c r="X1119">
        <v>2896464</v>
      </c>
      <c r="Y1119">
        <v>58.12</v>
      </c>
      <c r="Z1119">
        <v>57.21</v>
      </c>
      <c r="AA1119">
        <v>59.5</v>
      </c>
      <c r="AB1119">
        <v>9</v>
      </c>
      <c r="AC1119">
        <v>9</v>
      </c>
      <c r="AD1119" t="s">
        <v>164</v>
      </c>
      <c r="AE1119" t="s">
        <v>48</v>
      </c>
      <c r="AF1119">
        <v>57.3</v>
      </c>
      <c r="AG1119">
        <v>4094961</v>
      </c>
      <c r="AH1119">
        <v>4400787</v>
      </c>
      <c r="AI1119">
        <v>16.59</v>
      </c>
      <c r="AJ1119">
        <v>0.38971107999999999</v>
      </c>
      <c r="AK1119" t="s">
        <v>5152</v>
      </c>
      <c r="AL1119">
        <v>-35.079998000000003</v>
      </c>
      <c r="AM1119">
        <v>-0.37224108</v>
      </c>
      <c r="AN1119">
        <v>42.57</v>
      </c>
      <c r="AO1119">
        <v>94.24</v>
      </c>
      <c r="AP1119">
        <v>1592179200</v>
      </c>
      <c r="AQ1119">
        <v>1588592170</v>
      </c>
      <c r="AR1119">
        <v>1596472200</v>
      </c>
      <c r="AS1119">
        <v>1596817800</v>
      </c>
      <c r="AT1119">
        <v>1.59</v>
      </c>
      <c r="AU1119">
        <v>11.01676</v>
      </c>
      <c r="AV1119">
        <v>2.7357192999999998E-2</v>
      </c>
      <c r="AW1119" t="s">
        <v>6313</v>
      </c>
      <c r="AX1119">
        <v>5.37</v>
      </c>
      <c r="AY1119">
        <v>294310016</v>
      </c>
      <c r="AZ1119">
        <v>39.659999999999997</v>
      </c>
      <c r="BA1119">
        <v>59.334000000000003</v>
      </c>
      <c r="BB1119">
        <v>-0.17399978999999999</v>
      </c>
      <c r="BC1119">
        <v>-2.9325478E-3</v>
      </c>
      <c r="BD1119">
        <v>75.568839999999994</v>
      </c>
      <c r="BE1119">
        <v>-16.408840000000001</v>
      </c>
      <c r="BF1119">
        <v>-0.21713764999999999</v>
      </c>
      <c r="BG1119">
        <v>21553170432</v>
      </c>
      <c r="BH1119">
        <v>1.4916792999999999</v>
      </c>
      <c r="BI1119">
        <v>15</v>
      </c>
      <c r="BJ1119">
        <v>0</v>
      </c>
      <c r="BK1119" t="b">
        <v>0</v>
      </c>
      <c r="BL1119">
        <v>2</v>
      </c>
      <c r="BM1119">
        <v>322151400000</v>
      </c>
      <c r="BN1119" t="s">
        <v>3676</v>
      </c>
    </row>
    <row r="1120" spans="1:66" x14ac:dyDescent="0.2">
      <c r="A1120" t="s">
        <v>3677</v>
      </c>
      <c r="C1120" t="s">
        <v>142</v>
      </c>
      <c r="D1120" t="s">
        <v>143</v>
      </c>
      <c r="E1120" t="s">
        <v>162</v>
      </c>
      <c r="F1120" t="b">
        <v>1</v>
      </c>
      <c r="G1120" t="s">
        <v>48</v>
      </c>
      <c r="H1120" t="s">
        <v>163</v>
      </c>
      <c r="I1120" t="s">
        <v>5153</v>
      </c>
      <c r="J1120" t="s">
        <v>5153</v>
      </c>
      <c r="K1120" t="s">
        <v>5154</v>
      </c>
      <c r="L1120" t="s">
        <v>146</v>
      </c>
      <c r="M1120" t="s">
        <v>147</v>
      </c>
      <c r="N1120">
        <v>-14400000</v>
      </c>
      <c r="O1120" t="s">
        <v>148</v>
      </c>
      <c r="P1120" t="b">
        <v>0</v>
      </c>
      <c r="Q1120">
        <v>1.7199993</v>
      </c>
      <c r="R1120">
        <v>5.8404049999999996</v>
      </c>
      <c r="S1120">
        <v>1589486401</v>
      </c>
      <c r="T1120">
        <v>31.17</v>
      </c>
      <c r="U1120">
        <v>31.27</v>
      </c>
      <c r="V1120" t="s">
        <v>5155</v>
      </c>
      <c r="W1120">
        <v>28.36</v>
      </c>
      <c r="X1120">
        <v>14036942</v>
      </c>
      <c r="Y1120">
        <v>29.45</v>
      </c>
      <c r="Z1120">
        <v>31.34</v>
      </c>
      <c r="AA1120">
        <v>31.45</v>
      </c>
      <c r="AB1120">
        <v>10</v>
      </c>
      <c r="AC1120">
        <v>18</v>
      </c>
      <c r="AD1120" t="s">
        <v>164</v>
      </c>
      <c r="AE1120" t="s">
        <v>48</v>
      </c>
      <c r="AF1120">
        <v>28.86</v>
      </c>
      <c r="AG1120">
        <v>11333864</v>
      </c>
      <c r="AH1120">
        <v>9800675</v>
      </c>
      <c r="AI1120">
        <v>2.8099995</v>
      </c>
      <c r="AJ1120">
        <v>9.9083190000000002E-2</v>
      </c>
      <c r="AK1120" t="s">
        <v>5156</v>
      </c>
      <c r="AL1120">
        <v>-29.94</v>
      </c>
      <c r="AM1120">
        <v>-0.48993617</v>
      </c>
      <c r="AN1120">
        <v>28.36</v>
      </c>
      <c r="AO1120">
        <v>61.11</v>
      </c>
      <c r="AP1120">
        <v>1586908800</v>
      </c>
      <c r="AQ1120">
        <v>1594830600</v>
      </c>
      <c r="AR1120">
        <v>1594830600</v>
      </c>
      <c r="AS1120">
        <v>1594830600</v>
      </c>
      <c r="AT1120">
        <v>1.63</v>
      </c>
      <c r="AU1120">
        <v>8.0272989999999993</v>
      </c>
      <c r="AV1120">
        <v>5.5348045999999998E-2</v>
      </c>
      <c r="AW1120" t="s">
        <v>6313</v>
      </c>
      <c r="AX1120">
        <v>3.883</v>
      </c>
      <c r="AY1120">
        <v>1521260032</v>
      </c>
      <c r="AZ1120">
        <v>30.244</v>
      </c>
      <c r="BA1120">
        <v>34.261715000000002</v>
      </c>
      <c r="BB1120">
        <v>-3.0917148999999999</v>
      </c>
      <c r="BC1120">
        <v>-9.0238183999999999E-2</v>
      </c>
      <c r="BD1120">
        <v>48.640433999999999</v>
      </c>
      <c r="BE1120">
        <v>-17.470434000000001</v>
      </c>
      <c r="BF1120">
        <v>-0.35917512000000001</v>
      </c>
      <c r="BG1120">
        <v>46951059456</v>
      </c>
      <c r="BH1120">
        <v>1.0306177000000001</v>
      </c>
      <c r="BI1120">
        <v>15</v>
      </c>
      <c r="BJ1120">
        <v>0</v>
      </c>
      <c r="BK1120" t="b">
        <v>0</v>
      </c>
      <c r="BL1120">
        <v>2</v>
      </c>
      <c r="BM1120">
        <v>105283800000</v>
      </c>
      <c r="BN1120" t="s">
        <v>3677</v>
      </c>
    </row>
    <row r="1121" spans="1:66" x14ac:dyDescent="0.2">
      <c r="A1121" t="s">
        <v>3678</v>
      </c>
      <c r="C1121" t="s">
        <v>142</v>
      </c>
      <c r="D1121" t="s">
        <v>143</v>
      </c>
      <c r="E1121" t="s">
        <v>162</v>
      </c>
      <c r="F1121" t="b">
        <v>1</v>
      </c>
      <c r="G1121" t="s">
        <v>48</v>
      </c>
      <c r="H1121" t="s">
        <v>163</v>
      </c>
      <c r="I1121" t="s">
        <v>5157</v>
      </c>
      <c r="J1121" t="s">
        <v>5157</v>
      </c>
      <c r="K1121" t="s">
        <v>5158</v>
      </c>
      <c r="L1121" t="s">
        <v>146</v>
      </c>
      <c r="M1121" t="s">
        <v>147</v>
      </c>
      <c r="N1121">
        <v>-14400000</v>
      </c>
      <c r="O1121" t="s">
        <v>148</v>
      </c>
      <c r="P1121" t="b">
        <v>0</v>
      </c>
      <c r="Q1121">
        <v>-0.27999878</v>
      </c>
      <c r="R1121">
        <v>-0.79590327000000005</v>
      </c>
      <c r="S1121">
        <v>1589486401</v>
      </c>
      <c r="T1121">
        <v>34.9</v>
      </c>
      <c r="U1121">
        <v>34.99</v>
      </c>
      <c r="V1121" t="s">
        <v>5159</v>
      </c>
      <c r="W1121">
        <v>33.36</v>
      </c>
      <c r="X1121">
        <v>2222359</v>
      </c>
      <c r="Y1121">
        <v>35.18</v>
      </c>
      <c r="Z1121">
        <v>34.76</v>
      </c>
      <c r="AA1121">
        <v>35.18</v>
      </c>
      <c r="AB1121">
        <v>8</v>
      </c>
      <c r="AC1121">
        <v>8</v>
      </c>
      <c r="AD1121" t="s">
        <v>164</v>
      </c>
      <c r="AE1121" t="s">
        <v>48</v>
      </c>
      <c r="AF1121">
        <v>34.53</v>
      </c>
      <c r="AG1121">
        <v>2548990</v>
      </c>
      <c r="AH1121">
        <v>2336937</v>
      </c>
      <c r="AI1121">
        <v>5.7000010000000003</v>
      </c>
      <c r="AJ1121">
        <v>0.1952055</v>
      </c>
      <c r="AK1121" t="s">
        <v>5160</v>
      </c>
      <c r="AL1121">
        <v>-16.349997999999999</v>
      </c>
      <c r="AM1121">
        <v>-0.31902435000000001</v>
      </c>
      <c r="AN1121">
        <v>29.2</v>
      </c>
      <c r="AO1121">
        <v>51.25</v>
      </c>
      <c r="AP1121">
        <v>1588204800</v>
      </c>
      <c r="AQ1121">
        <v>1588796160</v>
      </c>
      <c r="AR1121">
        <v>1595948340</v>
      </c>
      <c r="AS1121">
        <v>1596470400</v>
      </c>
      <c r="AT1121">
        <v>1.387</v>
      </c>
      <c r="AU1121">
        <v>62.996389999999998</v>
      </c>
      <c r="AV1121">
        <v>3.9425809999999999E-2</v>
      </c>
      <c r="AW1121" t="s">
        <v>6313</v>
      </c>
      <c r="AX1121">
        <v>0.55400000000000005</v>
      </c>
      <c r="AY1121">
        <v>294886016</v>
      </c>
      <c r="AZ1121">
        <v>11.590999999999999</v>
      </c>
      <c r="BA1121">
        <v>36.668858</v>
      </c>
      <c r="BB1121">
        <v>-1.768856</v>
      </c>
      <c r="BC1121">
        <v>-4.8238646000000003E-2</v>
      </c>
      <c r="BD1121">
        <v>44.085940000000001</v>
      </c>
      <c r="BE1121">
        <v>-9.1859400000000004</v>
      </c>
      <c r="BF1121">
        <v>-0.20836437999999999</v>
      </c>
      <c r="BG1121">
        <v>10291522560</v>
      </c>
      <c r="BH1121">
        <v>3.0109569999999999</v>
      </c>
      <c r="BI1121">
        <v>15</v>
      </c>
      <c r="BJ1121">
        <v>0</v>
      </c>
      <c r="BK1121" t="b">
        <v>0</v>
      </c>
      <c r="BL1121">
        <v>2</v>
      </c>
      <c r="BM1121">
        <v>322151400000</v>
      </c>
      <c r="BN1121" t="s">
        <v>3678</v>
      </c>
    </row>
    <row r="1122" spans="1:66" x14ac:dyDescent="0.2">
      <c r="A1122" t="s">
        <v>3679</v>
      </c>
      <c r="C1122" t="s">
        <v>142</v>
      </c>
      <c r="D1122" t="s">
        <v>143</v>
      </c>
      <c r="E1122" t="s">
        <v>162</v>
      </c>
      <c r="F1122" t="b">
        <v>1</v>
      </c>
      <c r="G1122" t="s">
        <v>48</v>
      </c>
      <c r="H1122" t="s">
        <v>145</v>
      </c>
      <c r="I1122" t="s">
        <v>5161</v>
      </c>
      <c r="J1122" t="s">
        <v>5161</v>
      </c>
      <c r="K1122" t="s">
        <v>5162</v>
      </c>
      <c r="L1122" t="s">
        <v>146</v>
      </c>
      <c r="M1122" t="s">
        <v>147</v>
      </c>
      <c r="N1122">
        <v>-14400000</v>
      </c>
      <c r="O1122" t="s">
        <v>148</v>
      </c>
      <c r="P1122" t="b">
        <v>0</v>
      </c>
      <c r="Q1122">
        <v>3.3549956999999999</v>
      </c>
      <c r="R1122">
        <v>1.6977865000000001</v>
      </c>
      <c r="S1122">
        <v>1589486402</v>
      </c>
      <c r="T1122">
        <v>200.965</v>
      </c>
      <c r="U1122">
        <v>201.8</v>
      </c>
      <c r="V1122" t="s">
        <v>5163</v>
      </c>
      <c r="W1122">
        <v>188.14</v>
      </c>
      <c r="X1122">
        <v>1564088</v>
      </c>
      <c r="Y1122">
        <v>197.61</v>
      </c>
      <c r="Z1122">
        <v>0</v>
      </c>
      <c r="AA1122">
        <v>212</v>
      </c>
      <c r="AB1122">
        <v>9</v>
      </c>
      <c r="AC1122">
        <v>8</v>
      </c>
      <c r="AD1122" t="s">
        <v>149</v>
      </c>
      <c r="AE1122" t="s">
        <v>48</v>
      </c>
      <c r="AF1122">
        <v>211.92</v>
      </c>
      <c r="AG1122">
        <v>1298017</v>
      </c>
      <c r="AH1122">
        <v>1050012</v>
      </c>
      <c r="AI1122">
        <v>76.914990000000003</v>
      </c>
      <c r="AJ1122">
        <v>0.62003220000000003</v>
      </c>
      <c r="AK1122" t="s">
        <v>5164</v>
      </c>
      <c r="AL1122">
        <v>-167.86499000000001</v>
      </c>
      <c r="AM1122">
        <v>-0.45512837</v>
      </c>
      <c r="AN1122">
        <v>124.05</v>
      </c>
      <c r="AO1122">
        <v>368.83</v>
      </c>
      <c r="AP1122">
        <v>1337040000</v>
      </c>
      <c r="AQ1122">
        <v>1590710400</v>
      </c>
      <c r="AR1122">
        <v>1590710400</v>
      </c>
      <c r="AS1122">
        <v>1590710400</v>
      </c>
      <c r="AU1122">
        <v>16.540329</v>
      </c>
      <c r="AW1122" t="s">
        <v>6313</v>
      </c>
      <c r="AX1122">
        <v>12.15</v>
      </c>
      <c r="AY1122">
        <v>56309500</v>
      </c>
      <c r="AZ1122">
        <v>33.600999999999999</v>
      </c>
      <c r="BA1122">
        <v>202.30914000000001</v>
      </c>
      <c r="BB1122">
        <v>-1.3441467</v>
      </c>
      <c r="BC1122">
        <v>-6.6440236E-3</v>
      </c>
      <c r="BD1122">
        <v>237.67746</v>
      </c>
      <c r="BE1122">
        <v>-36.712463</v>
      </c>
      <c r="BF1122">
        <v>-0.15446338000000001</v>
      </c>
      <c r="BG1122">
        <v>11316238336</v>
      </c>
      <c r="BH1122">
        <v>5.9809226999999998</v>
      </c>
      <c r="BI1122">
        <v>15</v>
      </c>
      <c r="BJ1122">
        <v>0</v>
      </c>
      <c r="BK1122" t="b">
        <v>0</v>
      </c>
      <c r="BL1122">
        <v>2</v>
      </c>
      <c r="BM1122">
        <v>1193319000000</v>
      </c>
      <c r="BN1122" t="s">
        <v>3679</v>
      </c>
    </row>
    <row r="1123" spans="1:66" x14ac:dyDescent="0.2">
      <c r="A1123" t="s">
        <v>3680</v>
      </c>
      <c r="C1123" t="s">
        <v>142</v>
      </c>
      <c r="D1123" t="s">
        <v>143</v>
      </c>
      <c r="E1123" t="s">
        <v>162</v>
      </c>
      <c r="F1123" t="b">
        <v>1</v>
      </c>
      <c r="G1123" t="s">
        <v>48</v>
      </c>
      <c r="H1123" t="s">
        <v>163</v>
      </c>
      <c r="I1123" t="s">
        <v>5165</v>
      </c>
      <c r="J1123" t="s">
        <v>5165</v>
      </c>
      <c r="K1123" t="s">
        <v>5166</v>
      </c>
      <c r="L1123" t="s">
        <v>146</v>
      </c>
      <c r="M1123" t="s">
        <v>147</v>
      </c>
      <c r="N1123">
        <v>-14400000</v>
      </c>
      <c r="O1123" t="s">
        <v>148</v>
      </c>
      <c r="P1123" t="b">
        <v>0</v>
      </c>
      <c r="Q1123">
        <v>-7.9999920000000002E-2</v>
      </c>
      <c r="R1123">
        <v>-1.0269566999999999</v>
      </c>
      <c r="S1123">
        <v>1589486401</v>
      </c>
      <c r="T1123">
        <v>7.71</v>
      </c>
      <c r="U1123">
        <v>7.8449999999999998</v>
      </c>
      <c r="V1123" t="s">
        <v>5167</v>
      </c>
      <c r="W1123">
        <v>7.15</v>
      </c>
      <c r="X1123">
        <v>9953406</v>
      </c>
      <c r="Y1123">
        <v>7.79</v>
      </c>
      <c r="Z1123">
        <v>7.76</v>
      </c>
      <c r="AA1123">
        <v>7.9</v>
      </c>
      <c r="AB1123">
        <v>32</v>
      </c>
      <c r="AC1123">
        <v>40</v>
      </c>
      <c r="AD1123" t="s">
        <v>164</v>
      </c>
      <c r="AE1123" t="s">
        <v>48</v>
      </c>
      <c r="AF1123">
        <v>7.7</v>
      </c>
      <c r="AG1123">
        <v>7413900</v>
      </c>
      <c r="AH1123">
        <v>12286662</v>
      </c>
      <c r="AI1123">
        <v>0.55999993999999997</v>
      </c>
      <c r="AJ1123">
        <v>7.8321669999999996E-2</v>
      </c>
      <c r="AK1123" t="s">
        <v>5168</v>
      </c>
      <c r="AL1123">
        <v>-20.009998</v>
      </c>
      <c r="AM1123">
        <v>-0.72186139999999999</v>
      </c>
      <c r="AN1123">
        <v>7.15</v>
      </c>
      <c r="AO1123">
        <v>27.72</v>
      </c>
      <c r="AQ1123">
        <v>1589194500</v>
      </c>
      <c r="AR1123">
        <v>1595933700</v>
      </c>
      <c r="AS1123">
        <v>1596466500</v>
      </c>
      <c r="AU1123">
        <v>37.980297</v>
      </c>
      <c r="AW1123" t="s">
        <v>6313</v>
      </c>
      <c r="AX1123">
        <v>0.20300000000000001</v>
      </c>
      <c r="AY1123">
        <v>188452000</v>
      </c>
      <c r="AZ1123">
        <v>4.7590000000000003</v>
      </c>
      <c r="BA1123">
        <v>9.4748570000000001</v>
      </c>
      <c r="BB1123">
        <v>-1.7648573000000001</v>
      </c>
      <c r="BC1123">
        <v>-0.18626741999999999</v>
      </c>
      <c r="BD1123">
        <v>15.600725000000001</v>
      </c>
      <c r="BE1123">
        <v>-7.8907249999999998</v>
      </c>
      <c r="BF1123">
        <v>-0.50579220000000003</v>
      </c>
      <c r="BG1123">
        <v>3316109568</v>
      </c>
      <c r="BH1123">
        <v>1.6200882999999999</v>
      </c>
      <c r="BI1123">
        <v>15</v>
      </c>
      <c r="BJ1123">
        <v>0</v>
      </c>
      <c r="BK1123" t="b">
        <v>0</v>
      </c>
      <c r="BL1123">
        <v>2</v>
      </c>
      <c r="BM1123">
        <v>1132324200000</v>
      </c>
      <c r="BN1123" t="s">
        <v>3680</v>
      </c>
    </row>
    <row r="1124" spans="1:66" x14ac:dyDescent="0.2">
      <c r="A1124" t="s">
        <v>3681</v>
      </c>
      <c r="C1124" t="s">
        <v>142</v>
      </c>
      <c r="D1124" t="s">
        <v>143</v>
      </c>
      <c r="E1124" t="s">
        <v>162</v>
      </c>
      <c r="F1124" t="b">
        <v>1</v>
      </c>
      <c r="G1124" t="s">
        <v>48</v>
      </c>
      <c r="H1124" t="s">
        <v>163</v>
      </c>
      <c r="I1124" t="s">
        <v>5165</v>
      </c>
      <c r="J1124" t="s">
        <v>5165</v>
      </c>
      <c r="K1124" t="s">
        <v>5166</v>
      </c>
      <c r="L1124" t="s">
        <v>146</v>
      </c>
      <c r="M1124" t="s">
        <v>147</v>
      </c>
      <c r="N1124">
        <v>-14400000</v>
      </c>
      <c r="O1124" t="s">
        <v>148</v>
      </c>
      <c r="P1124" t="b">
        <v>0</v>
      </c>
      <c r="Q1124">
        <v>-1.9999980000000001E-2</v>
      </c>
      <c r="R1124">
        <v>-0.28860003000000001</v>
      </c>
      <c r="S1124">
        <v>1589486401</v>
      </c>
      <c r="T1124">
        <v>6.91</v>
      </c>
      <c r="U1124">
        <v>7.02</v>
      </c>
      <c r="V1124" t="s">
        <v>5169</v>
      </c>
      <c r="W1124">
        <v>6.37</v>
      </c>
      <c r="X1124">
        <v>5630789</v>
      </c>
      <c r="Y1124">
        <v>6.93</v>
      </c>
      <c r="Z1124">
        <v>6.8</v>
      </c>
      <c r="AA1124">
        <v>0</v>
      </c>
      <c r="AB1124">
        <v>40</v>
      </c>
      <c r="AC1124">
        <v>10</v>
      </c>
      <c r="AD1124" t="s">
        <v>164</v>
      </c>
      <c r="AE1124" t="s">
        <v>48</v>
      </c>
      <c r="AF1124">
        <v>6.82</v>
      </c>
      <c r="AG1124">
        <v>4615509</v>
      </c>
      <c r="AH1124">
        <v>6494337</v>
      </c>
      <c r="AI1124">
        <v>0.53999995999999995</v>
      </c>
      <c r="AJ1124">
        <v>8.4772360000000005E-2</v>
      </c>
      <c r="AK1124" t="s">
        <v>5170</v>
      </c>
      <c r="AL1124">
        <v>-17.64</v>
      </c>
      <c r="AM1124">
        <v>-0.71853359999999999</v>
      </c>
      <c r="AN1124">
        <v>6.37</v>
      </c>
      <c r="AO1124">
        <v>24.55</v>
      </c>
      <c r="AQ1124">
        <v>1532588100</v>
      </c>
      <c r="AR1124">
        <v>1524659400</v>
      </c>
      <c r="AS1124">
        <v>1525091400</v>
      </c>
      <c r="AU1124">
        <v>34.039409999999997</v>
      </c>
      <c r="AW1124" t="s">
        <v>6313</v>
      </c>
      <c r="AX1124">
        <v>0.20300000000000001</v>
      </c>
      <c r="AY1124">
        <v>231191008</v>
      </c>
      <c r="AZ1124">
        <v>4.7590000000000003</v>
      </c>
      <c r="BA1124">
        <v>8.4588579999999993</v>
      </c>
      <c r="BB1124">
        <v>-1.5488576999999999</v>
      </c>
      <c r="BC1124">
        <v>-0.18310483</v>
      </c>
      <c r="BD1124">
        <v>14.006232000000001</v>
      </c>
      <c r="BE1124">
        <v>-7.0962323999999999</v>
      </c>
      <c r="BF1124">
        <v>-0.50664819999999999</v>
      </c>
      <c r="BG1124">
        <v>3316108800</v>
      </c>
      <c r="BH1124">
        <v>1.4519857</v>
      </c>
      <c r="BI1124">
        <v>15</v>
      </c>
      <c r="BJ1124">
        <v>0</v>
      </c>
      <c r="BK1124" t="b">
        <v>0</v>
      </c>
      <c r="BL1124">
        <v>2</v>
      </c>
      <c r="BM1124">
        <v>1435757400000</v>
      </c>
      <c r="BN1124" t="s">
        <v>3681</v>
      </c>
    </row>
    <row r="1125" spans="1:66" x14ac:dyDescent="0.2">
      <c r="A1125" t="s">
        <v>3682</v>
      </c>
      <c r="C1125" t="s">
        <v>142</v>
      </c>
      <c r="D1125" t="s">
        <v>143</v>
      </c>
      <c r="E1125" t="s">
        <v>162</v>
      </c>
      <c r="F1125" t="b">
        <v>1</v>
      </c>
      <c r="G1125" t="s">
        <v>48</v>
      </c>
      <c r="H1125" t="s">
        <v>163</v>
      </c>
      <c r="I1125" t="s">
        <v>5171</v>
      </c>
      <c r="J1125" t="s">
        <v>5171</v>
      </c>
      <c r="K1125" t="s">
        <v>5172</v>
      </c>
      <c r="L1125" t="s">
        <v>146</v>
      </c>
      <c r="M1125" t="s">
        <v>147</v>
      </c>
      <c r="N1125">
        <v>-14400000</v>
      </c>
      <c r="O1125" t="s">
        <v>148</v>
      </c>
      <c r="P1125" t="b">
        <v>0</v>
      </c>
      <c r="Q1125">
        <v>-0.30000304999999999</v>
      </c>
      <c r="R1125">
        <v>-0.19641418999999999</v>
      </c>
      <c r="S1125">
        <v>1589486401</v>
      </c>
      <c r="T1125">
        <v>152.44</v>
      </c>
      <c r="U1125">
        <v>152.68</v>
      </c>
      <c r="V1125" t="s">
        <v>6622</v>
      </c>
      <c r="W1125">
        <v>147.05000000000001</v>
      </c>
      <c r="X1125">
        <v>3167210</v>
      </c>
      <c r="Y1125">
        <v>152.74</v>
      </c>
      <c r="Z1125">
        <v>152.15</v>
      </c>
      <c r="AA1125">
        <v>156.22999999999999</v>
      </c>
      <c r="AB1125">
        <v>8</v>
      </c>
      <c r="AC1125">
        <v>8</v>
      </c>
      <c r="AD1125" t="s">
        <v>164</v>
      </c>
      <c r="AE1125" t="s">
        <v>48</v>
      </c>
      <c r="AF1125">
        <v>150.81</v>
      </c>
      <c r="AG1125">
        <v>4992895</v>
      </c>
      <c r="AH1125">
        <v>2757062</v>
      </c>
      <c r="AI1125">
        <v>47.36</v>
      </c>
      <c r="AJ1125">
        <v>0.45070421999999999</v>
      </c>
      <c r="AK1125" t="s">
        <v>5173</v>
      </c>
      <c r="AL1125">
        <v>-36.520004</v>
      </c>
      <c r="AM1125">
        <v>-0.19326842999999999</v>
      </c>
      <c r="AN1125">
        <v>105.08</v>
      </c>
      <c r="AO1125">
        <v>188.96</v>
      </c>
      <c r="AP1125">
        <v>1585612800</v>
      </c>
      <c r="AQ1125">
        <v>1587643210</v>
      </c>
      <c r="AR1125">
        <v>1594917000</v>
      </c>
      <c r="AS1125">
        <v>1595262600</v>
      </c>
      <c r="AT1125">
        <v>3.79</v>
      </c>
      <c r="AU1125">
        <v>17.71734</v>
      </c>
      <c r="AV1125">
        <v>2.4813407999999999E-2</v>
      </c>
      <c r="AW1125" t="s">
        <v>6313</v>
      </c>
      <c r="AX1125">
        <v>8.6039999999999992</v>
      </c>
      <c r="AY1125">
        <v>678568000</v>
      </c>
      <c r="AZ1125">
        <v>23.565999999999999</v>
      </c>
      <c r="BA1125">
        <v>150.00887</v>
      </c>
      <c r="BB1125">
        <v>2.4311370000000001</v>
      </c>
      <c r="BC1125">
        <v>1.6206622E-2</v>
      </c>
      <c r="BD1125">
        <v>165.47471999999999</v>
      </c>
      <c r="BE1125">
        <v>-13.034713999999999</v>
      </c>
      <c r="BF1125">
        <v>-7.8771636000000006E-2</v>
      </c>
      <c r="BG1125">
        <v>103440908288</v>
      </c>
      <c r="BH1125">
        <v>6.4686412999999998</v>
      </c>
      <c r="BI1125">
        <v>15</v>
      </c>
      <c r="BJ1125">
        <v>0</v>
      </c>
      <c r="BK1125" t="b">
        <v>0</v>
      </c>
      <c r="BL1125">
        <v>2</v>
      </c>
      <c r="BM1125">
        <v>315671400000</v>
      </c>
      <c r="BN1125" t="s">
        <v>3682</v>
      </c>
    </row>
    <row r="1126" spans="1:66" x14ac:dyDescent="0.2">
      <c r="A1126" t="s">
        <v>109</v>
      </c>
      <c r="C1126" t="s">
        <v>142</v>
      </c>
      <c r="D1126" t="s">
        <v>143</v>
      </c>
      <c r="E1126" t="s">
        <v>162</v>
      </c>
      <c r="F1126" t="b">
        <v>1</v>
      </c>
      <c r="G1126" t="s">
        <v>48</v>
      </c>
      <c r="H1126" t="s">
        <v>145</v>
      </c>
      <c r="I1126" t="s">
        <v>200</v>
      </c>
      <c r="J1126" t="s">
        <v>307</v>
      </c>
      <c r="K1126" t="s">
        <v>308</v>
      </c>
      <c r="L1126" t="s">
        <v>146</v>
      </c>
      <c r="M1126" t="s">
        <v>147</v>
      </c>
      <c r="N1126">
        <v>-14400000</v>
      </c>
      <c r="O1126" t="s">
        <v>148</v>
      </c>
      <c r="P1126" t="b">
        <v>0</v>
      </c>
      <c r="Q1126">
        <v>-0.40999985</v>
      </c>
      <c r="R1126">
        <v>-1.9797193</v>
      </c>
      <c r="S1126">
        <v>1589486402</v>
      </c>
      <c r="T1126">
        <v>20.3</v>
      </c>
      <c r="U1126">
        <v>20.43</v>
      </c>
      <c r="V1126" t="s">
        <v>569</v>
      </c>
      <c r="W1126">
        <v>18.190000000000001</v>
      </c>
      <c r="X1126">
        <v>74107763</v>
      </c>
      <c r="Y1126">
        <v>20.71</v>
      </c>
      <c r="Z1126">
        <v>20.78</v>
      </c>
      <c r="AA1126">
        <v>21.37</v>
      </c>
      <c r="AB1126">
        <v>30</v>
      </c>
      <c r="AC1126">
        <v>29</v>
      </c>
      <c r="AD1126" t="s">
        <v>149</v>
      </c>
      <c r="AE1126" t="s">
        <v>48</v>
      </c>
      <c r="AF1126">
        <v>22.51</v>
      </c>
      <c r="AG1126">
        <v>30478761</v>
      </c>
      <c r="AH1126">
        <v>49962937</v>
      </c>
      <c r="AI1126">
        <v>2.5</v>
      </c>
      <c r="AJ1126">
        <v>0.14044945</v>
      </c>
      <c r="AK1126" t="s">
        <v>199</v>
      </c>
      <c r="AL1126">
        <v>-75.729996</v>
      </c>
      <c r="AM1126">
        <v>-0.78860770000000002</v>
      </c>
      <c r="AN1126">
        <v>17.8</v>
      </c>
      <c r="AO1126">
        <v>96.03</v>
      </c>
      <c r="AP1126">
        <v>1201046400</v>
      </c>
      <c r="AQ1126">
        <v>1588278608</v>
      </c>
      <c r="AR1126">
        <v>1594771200</v>
      </c>
      <c r="AS1126">
        <v>1595289600</v>
      </c>
      <c r="AU1126">
        <v>5.1120625000000004</v>
      </c>
      <c r="AW1126" t="s">
        <v>6313</v>
      </c>
      <c r="AX1126">
        <v>3.9710000000000001</v>
      </c>
      <c r="AY1126">
        <v>290432000</v>
      </c>
      <c r="AZ1126">
        <v>38.090000000000003</v>
      </c>
      <c r="BA1126">
        <v>26.851713</v>
      </c>
      <c r="BB1126">
        <v>-6.5517139999999996</v>
      </c>
      <c r="BC1126">
        <v>-0.24399613000000001</v>
      </c>
      <c r="BD1126">
        <v>65.131299999999996</v>
      </c>
      <c r="BE1126">
        <v>-44.831302999999998</v>
      </c>
      <c r="BF1126">
        <v>-0.68832190000000004</v>
      </c>
      <c r="BG1126">
        <v>5895769600</v>
      </c>
      <c r="BH1126">
        <v>0.53294825999999995</v>
      </c>
      <c r="BI1126">
        <v>15</v>
      </c>
      <c r="BJ1126">
        <v>0</v>
      </c>
      <c r="BK1126" t="b">
        <v>0</v>
      </c>
      <c r="BL1126">
        <v>2</v>
      </c>
      <c r="BM1126">
        <v>1139236200000</v>
      </c>
      <c r="BN1126" t="s">
        <v>109</v>
      </c>
    </row>
    <row r="1127" spans="1:66" x14ac:dyDescent="0.2">
      <c r="A1127" t="s">
        <v>2022</v>
      </c>
      <c r="C1127" t="s">
        <v>142</v>
      </c>
      <c r="D1127" t="s">
        <v>143</v>
      </c>
      <c r="E1127" t="s">
        <v>162</v>
      </c>
      <c r="F1127" t="b">
        <v>1</v>
      </c>
      <c r="G1127" t="s">
        <v>48</v>
      </c>
      <c r="H1127" t="s">
        <v>163</v>
      </c>
      <c r="I1127" t="s">
        <v>2075</v>
      </c>
      <c r="J1127" t="s">
        <v>2075</v>
      </c>
      <c r="K1127" t="s">
        <v>2076</v>
      </c>
      <c r="L1127" t="s">
        <v>146</v>
      </c>
      <c r="M1127" t="s">
        <v>147</v>
      </c>
      <c r="N1127">
        <v>-14400000</v>
      </c>
      <c r="O1127" t="s">
        <v>148</v>
      </c>
      <c r="P1127" t="b">
        <v>0</v>
      </c>
      <c r="Q1127">
        <v>12.609985</v>
      </c>
      <c r="R1127">
        <v>4.5359660000000002</v>
      </c>
      <c r="S1127">
        <v>1589486401</v>
      </c>
      <c r="T1127">
        <v>290.61</v>
      </c>
      <c r="U1127">
        <v>292.44900000000001</v>
      </c>
      <c r="V1127" t="s">
        <v>2077</v>
      </c>
      <c r="W1127">
        <v>275.64</v>
      </c>
      <c r="X1127">
        <v>5583591</v>
      </c>
      <c r="Y1127">
        <v>278</v>
      </c>
      <c r="Z1127">
        <v>287.56</v>
      </c>
      <c r="AA1127">
        <v>297.02</v>
      </c>
      <c r="AB1127">
        <v>9</v>
      </c>
      <c r="AC1127">
        <v>8</v>
      </c>
      <c r="AD1127" t="s">
        <v>164</v>
      </c>
      <c r="AE1127" t="s">
        <v>48</v>
      </c>
      <c r="AF1127">
        <v>275.93</v>
      </c>
      <c r="AG1127">
        <v>6203808</v>
      </c>
      <c r="AH1127">
        <v>3790812</v>
      </c>
      <c r="AI1127">
        <v>102.889984</v>
      </c>
      <c r="AJ1127">
        <v>0.54810345000000005</v>
      </c>
      <c r="AK1127" t="s">
        <v>2078</v>
      </c>
      <c r="AL1127">
        <v>-16.100006</v>
      </c>
      <c r="AM1127">
        <v>-5.2492603999999998E-2</v>
      </c>
      <c r="AN1127">
        <v>187.72</v>
      </c>
      <c r="AO1127">
        <v>306.70999999999998</v>
      </c>
      <c r="AP1127">
        <v>1585008000</v>
      </c>
      <c r="AQ1127">
        <v>1586944500</v>
      </c>
      <c r="AR1127">
        <v>1594917000</v>
      </c>
      <c r="AS1127">
        <v>1595262600</v>
      </c>
      <c r="AT1127">
        <v>4.32</v>
      </c>
      <c r="AU1127">
        <v>20.336597000000001</v>
      </c>
      <c r="AV1127">
        <v>1.5539569E-2</v>
      </c>
      <c r="AW1127" t="s">
        <v>6313</v>
      </c>
      <c r="AX1127">
        <v>14.29</v>
      </c>
      <c r="AY1127">
        <v>948380032</v>
      </c>
      <c r="AZ1127">
        <v>60.165999999999997</v>
      </c>
      <c r="BA1127">
        <v>273.77312999999998</v>
      </c>
      <c r="BB1127">
        <v>16.836853000000001</v>
      </c>
      <c r="BC1127">
        <v>6.1499289999999998E-2</v>
      </c>
      <c r="BD1127">
        <v>275.32470000000001</v>
      </c>
      <c r="BE1127">
        <v>15.285278</v>
      </c>
      <c r="BF1127">
        <v>5.5517280000000002E-2</v>
      </c>
      <c r="BG1127">
        <v>275608698880</v>
      </c>
      <c r="BH1127">
        <v>4.8301363000000004</v>
      </c>
      <c r="BI1127">
        <v>15</v>
      </c>
      <c r="BJ1127">
        <v>0</v>
      </c>
      <c r="BK1127" t="b">
        <v>0</v>
      </c>
      <c r="BL1127">
        <v>2</v>
      </c>
      <c r="BM1127">
        <v>466867800000</v>
      </c>
      <c r="BN1127" t="s">
        <v>2022</v>
      </c>
    </row>
    <row r="1128" spans="1:66" x14ac:dyDescent="0.2">
      <c r="A1128" t="s">
        <v>3683</v>
      </c>
      <c r="C1128" t="s">
        <v>142</v>
      </c>
      <c r="D1128" t="s">
        <v>143</v>
      </c>
      <c r="E1128" t="s">
        <v>162</v>
      </c>
      <c r="F1128" t="b">
        <v>1</v>
      </c>
      <c r="G1128" t="s">
        <v>48</v>
      </c>
      <c r="H1128" t="s">
        <v>163</v>
      </c>
      <c r="I1128" t="s">
        <v>5174</v>
      </c>
      <c r="J1128" t="s">
        <v>5174</v>
      </c>
      <c r="K1128" t="s">
        <v>5175</v>
      </c>
      <c r="L1128" t="s">
        <v>146</v>
      </c>
      <c r="M1128" t="s">
        <v>147</v>
      </c>
      <c r="N1128">
        <v>-14400000</v>
      </c>
      <c r="O1128" t="s">
        <v>148</v>
      </c>
      <c r="P1128" t="b">
        <v>0</v>
      </c>
      <c r="Q1128">
        <v>0.95000459999999998</v>
      </c>
      <c r="R1128">
        <v>1.0469523999999999</v>
      </c>
      <c r="S1128">
        <v>1589486401</v>
      </c>
      <c r="T1128">
        <v>91.69</v>
      </c>
      <c r="U1128">
        <v>91.8</v>
      </c>
      <c r="V1128" t="s">
        <v>5176</v>
      </c>
      <c r="W1128">
        <v>88.85</v>
      </c>
      <c r="X1128">
        <v>3981383</v>
      </c>
      <c r="Y1128">
        <v>90.74</v>
      </c>
      <c r="Z1128">
        <v>90.12</v>
      </c>
      <c r="AA1128">
        <v>93.39</v>
      </c>
      <c r="AB1128">
        <v>8</v>
      </c>
      <c r="AC1128">
        <v>40</v>
      </c>
      <c r="AD1128" t="s">
        <v>164</v>
      </c>
      <c r="AE1128" t="s">
        <v>48</v>
      </c>
      <c r="AF1128">
        <v>90</v>
      </c>
      <c r="AG1128">
        <v>5996159</v>
      </c>
      <c r="AH1128">
        <v>3712800</v>
      </c>
      <c r="AI1128">
        <v>9.6900019999999998</v>
      </c>
      <c r="AJ1128">
        <v>0.11817076</v>
      </c>
      <c r="AK1128" t="s">
        <v>5177</v>
      </c>
      <c r="AL1128">
        <v>-33.619995000000003</v>
      </c>
      <c r="AM1128">
        <v>-0.26829459999999999</v>
      </c>
      <c r="AN1128">
        <v>82</v>
      </c>
      <c r="AO1128">
        <v>125.31</v>
      </c>
      <c r="AP1128">
        <v>1583798400</v>
      </c>
      <c r="AQ1128">
        <v>1588071611</v>
      </c>
      <c r="AR1128">
        <v>1595435400</v>
      </c>
      <c r="AS1128">
        <v>1595867400</v>
      </c>
      <c r="AT1128">
        <v>3.89</v>
      </c>
      <c r="AU1128">
        <v>18.560728000000001</v>
      </c>
      <c r="AV1128">
        <v>4.2869740000000003E-2</v>
      </c>
      <c r="AW1128" t="s">
        <v>6313</v>
      </c>
      <c r="AX1128">
        <v>4.9400000000000004</v>
      </c>
      <c r="AY1128">
        <v>704116992</v>
      </c>
      <c r="AZ1128">
        <v>3.8479999999999999</v>
      </c>
      <c r="BA1128">
        <v>96.183139999999995</v>
      </c>
      <c r="BB1128">
        <v>-4.4931409999999996</v>
      </c>
      <c r="BC1128">
        <v>-4.6714435999999998E-2</v>
      </c>
      <c r="BD1128">
        <v>107.0642</v>
      </c>
      <c r="BE1128">
        <v>-15.374199000000001</v>
      </c>
      <c r="BF1128">
        <v>-0.14359795</v>
      </c>
      <c r="BG1128">
        <v>79053012992</v>
      </c>
      <c r="BH1128">
        <v>23.827963</v>
      </c>
      <c r="BI1128">
        <v>15</v>
      </c>
      <c r="BJ1128">
        <v>0</v>
      </c>
      <c r="BK1128" t="b">
        <v>0</v>
      </c>
      <c r="BL1128">
        <v>2</v>
      </c>
      <c r="BM1128">
        <v>942244200000</v>
      </c>
      <c r="BN1128" t="s">
        <v>3683</v>
      </c>
    </row>
    <row r="1129" spans="1:66" x14ac:dyDescent="0.2">
      <c r="A1129" t="s">
        <v>3684</v>
      </c>
      <c r="C1129" t="s">
        <v>142</v>
      </c>
      <c r="D1129" t="s">
        <v>143</v>
      </c>
      <c r="E1129" t="s">
        <v>162</v>
      </c>
      <c r="F1129" t="b">
        <v>1</v>
      </c>
      <c r="G1129" t="s">
        <v>48</v>
      </c>
      <c r="H1129" t="s">
        <v>163</v>
      </c>
      <c r="I1129" t="s">
        <v>5178</v>
      </c>
      <c r="J1129" t="s">
        <v>5178</v>
      </c>
      <c r="K1129" t="s">
        <v>5179</v>
      </c>
      <c r="L1129" t="s">
        <v>146</v>
      </c>
      <c r="M1129" t="s">
        <v>147</v>
      </c>
      <c r="N1129">
        <v>-14400000</v>
      </c>
      <c r="O1129" t="s">
        <v>148</v>
      </c>
      <c r="P1129" t="b">
        <v>0</v>
      </c>
      <c r="Q1129">
        <v>7.2900010000000002</v>
      </c>
      <c r="R1129">
        <v>6.7022165999999999</v>
      </c>
      <c r="S1129">
        <v>1589486401</v>
      </c>
      <c r="T1129">
        <v>116.06</v>
      </c>
      <c r="U1129">
        <v>116.24</v>
      </c>
      <c r="V1129" t="s">
        <v>5180</v>
      </c>
      <c r="W1129">
        <v>105.26</v>
      </c>
      <c r="X1129">
        <v>1702845</v>
      </c>
      <c r="Y1129">
        <v>108.77</v>
      </c>
      <c r="Z1129">
        <v>102</v>
      </c>
      <c r="AA1129">
        <v>129</v>
      </c>
      <c r="AB1129">
        <v>10</v>
      </c>
      <c r="AC1129">
        <v>8</v>
      </c>
      <c r="AD1129" t="s">
        <v>164</v>
      </c>
      <c r="AE1129" t="s">
        <v>48</v>
      </c>
      <c r="AF1129">
        <v>107.3</v>
      </c>
      <c r="AG1129">
        <v>1949382</v>
      </c>
      <c r="AH1129">
        <v>1100012</v>
      </c>
      <c r="AI1129">
        <v>57.21</v>
      </c>
      <c r="AJ1129">
        <v>0.97213256000000003</v>
      </c>
      <c r="AK1129" t="s">
        <v>5181</v>
      </c>
      <c r="AL1129">
        <v>-53.979996</v>
      </c>
      <c r="AM1129">
        <v>-0.31745469999999998</v>
      </c>
      <c r="AN1129">
        <v>58.85</v>
      </c>
      <c r="AO1129">
        <v>170.04</v>
      </c>
      <c r="AQ1129">
        <v>1596034740</v>
      </c>
      <c r="AR1129">
        <v>1596034740</v>
      </c>
      <c r="AS1129">
        <v>1596034740</v>
      </c>
      <c r="AU1129">
        <v>7.5525475000000002</v>
      </c>
      <c r="AW1129" t="s">
        <v>6313</v>
      </c>
      <c r="AX1129">
        <v>15.367000000000001</v>
      </c>
      <c r="AY1129">
        <v>72049504</v>
      </c>
      <c r="AZ1129">
        <v>50.451999999999998</v>
      </c>
      <c r="BA1129">
        <v>107.375145</v>
      </c>
      <c r="BB1129">
        <v>8.6848530000000004</v>
      </c>
      <c r="BC1129">
        <v>8.0883264999999996E-2</v>
      </c>
      <c r="BD1129">
        <v>134.54419999999999</v>
      </c>
      <c r="BE1129">
        <v>-18.484207000000001</v>
      </c>
      <c r="BF1129">
        <v>-0.1373839</v>
      </c>
      <c r="BG1129">
        <v>8362065408</v>
      </c>
      <c r="BH1129">
        <v>2.3004042999999998</v>
      </c>
      <c r="BI1129">
        <v>15</v>
      </c>
      <c r="BJ1129">
        <v>0</v>
      </c>
      <c r="BK1129" t="b">
        <v>0</v>
      </c>
      <c r="BL1129">
        <v>2</v>
      </c>
      <c r="BM1129">
        <v>882455400000</v>
      </c>
      <c r="BN1129" t="s">
        <v>3684</v>
      </c>
    </row>
    <row r="1130" spans="1:66" x14ac:dyDescent="0.2">
      <c r="A1130" t="s">
        <v>690</v>
      </c>
      <c r="C1130" t="s">
        <v>142</v>
      </c>
      <c r="D1130" t="s">
        <v>143</v>
      </c>
      <c r="E1130" t="s">
        <v>162</v>
      </c>
      <c r="F1130" t="b">
        <v>1</v>
      </c>
      <c r="G1130" t="s">
        <v>48</v>
      </c>
      <c r="H1130" t="s">
        <v>163</v>
      </c>
      <c r="I1130" t="s">
        <v>1013</v>
      </c>
      <c r="J1130" t="s">
        <v>1014</v>
      </c>
      <c r="K1130" t="s">
        <v>1015</v>
      </c>
      <c r="L1130" t="s">
        <v>146</v>
      </c>
      <c r="M1130" t="s">
        <v>147</v>
      </c>
      <c r="N1130">
        <v>-14400000</v>
      </c>
      <c r="O1130" t="s">
        <v>148</v>
      </c>
      <c r="P1130" t="b">
        <v>0</v>
      </c>
      <c r="Q1130">
        <v>-5.36</v>
      </c>
      <c r="R1130">
        <v>-5.8662599999999996</v>
      </c>
      <c r="S1130">
        <v>1585857720</v>
      </c>
      <c r="T1130">
        <v>86.01</v>
      </c>
      <c r="U1130">
        <v>92.23</v>
      </c>
      <c r="V1130" t="s">
        <v>1016</v>
      </c>
      <c r="W1130">
        <v>85.12</v>
      </c>
      <c r="X1130">
        <v>13203254</v>
      </c>
      <c r="Y1130">
        <v>91.37</v>
      </c>
      <c r="Z1130">
        <v>0</v>
      </c>
      <c r="AA1130">
        <v>0</v>
      </c>
      <c r="AB1130">
        <v>22</v>
      </c>
      <c r="AC1130">
        <v>8</v>
      </c>
      <c r="AD1130" t="s">
        <v>164</v>
      </c>
      <c r="AE1130" t="s">
        <v>48</v>
      </c>
      <c r="AF1130">
        <v>89.63</v>
      </c>
      <c r="AG1130">
        <v>11736394</v>
      </c>
      <c r="AH1130">
        <v>27096280</v>
      </c>
      <c r="AI1130">
        <v>37.960003</v>
      </c>
      <c r="AJ1130">
        <v>0.79001045000000003</v>
      </c>
      <c r="AK1130" t="s">
        <v>1017</v>
      </c>
      <c r="AL1130">
        <v>-72.430000000000007</v>
      </c>
      <c r="AM1130">
        <v>-0.45714464999999999</v>
      </c>
      <c r="AN1130">
        <v>48.05</v>
      </c>
      <c r="AO1130">
        <v>158.44</v>
      </c>
      <c r="AP1130">
        <v>1583798400</v>
      </c>
      <c r="AQ1130">
        <v>1588848906</v>
      </c>
      <c r="AR1130">
        <v>1595349000</v>
      </c>
      <c r="AS1130">
        <v>1596213000</v>
      </c>
      <c r="AT1130">
        <v>2.94</v>
      </c>
      <c r="AU1130">
        <v>13.4180975</v>
      </c>
      <c r="AV1130">
        <v>3.2176863E-2</v>
      </c>
      <c r="AW1130" t="s">
        <v>6313</v>
      </c>
      <c r="AX1130">
        <v>6.41</v>
      </c>
      <c r="AY1130">
        <v>866164992</v>
      </c>
      <c r="AZ1130">
        <v>48.774999999999999</v>
      </c>
      <c r="BA1130">
        <v>81.915559999999999</v>
      </c>
      <c r="BB1130">
        <v>4.0944443000000001</v>
      </c>
      <c r="BC1130">
        <v>4.9983720000000002E-2</v>
      </c>
      <c r="BD1130">
        <v>136.80232000000001</v>
      </c>
      <c r="BE1130">
        <v>-50.792319999999997</v>
      </c>
      <c r="BF1130">
        <v>-0.37128257999999997</v>
      </c>
      <c r="BG1130">
        <v>130414379008</v>
      </c>
      <c r="BH1130">
        <v>1.7634034000000001</v>
      </c>
      <c r="BI1130">
        <v>15</v>
      </c>
      <c r="BJ1130">
        <v>0</v>
      </c>
      <c r="BK1130" t="b">
        <v>0</v>
      </c>
      <c r="BL1130">
        <v>2</v>
      </c>
      <c r="BM1130">
        <v>76253400000</v>
      </c>
      <c r="BN1130" t="s">
        <v>690</v>
      </c>
    </row>
    <row r="1131" spans="1:66" x14ac:dyDescent="0.2">
      <c r="A1131" t="s">
        <v>3685</v>
      </c>
      <c r="C1131" t="s">
        <v>142</v>
      </c>
      <c r="D1131" t="s">
        <v>143</v>
      </c>
      <c r="E1131" t="s">
        <v>162</v>
      </c>
      <c r="F1131" t="b">
        <v>1</v>
      </c>
      <c r="G1131" t="s">
        <v>48</v>
      </c>
      <c r="H1131" t="s">
        <v>163</v>
      </c>
      <c r="I1131" t="s">
        <v>5182</v>
      </c>
      <c r="J1131" t="s">
        <v>5182</v>
      </c>
      <c r="K1131" t="s">
        <v>5183</v>
      </c>
      <c r="L1131" t="s">
        <v>146</v>
      </c>
      <c r="M1131" t="s">
        <v>147</v>
      </c>
      <c r="N1131">
        <v>-14400000</v>
      </c>
      <c r="O1131" t="s">
        <v>148</v>
      </c>
      <c r="P1131" t="b">
        <v>0</v>
      </c>
      <c r="Q1131">
        <v>-0.3199997</v>
      </c>
      <c r="R1131">
        <v>-0.34858351999999998</v>
      </c>
      <c r="S1131">
        <v>1589486401</v>
      </c>
      <c r="T1131">
        <v>91.48</v>
      </c>
      <c r="U1131">
        <v>91.67</v>
      </c>
      <c r="V1131" t="s">
        <v>5184</v>
      </c>
      <c r="W1131">
        <v>86.644999999999996</v>
      </c>
      <c r="X1131">
        <v>606017</v>
      </c>
      <c r="Y1131">
        <v>91.8</v>
      </c>
      <c r="Z1131">
        <v>91.52</v>
      </c>
      <c r="AA1131">
        <v>91.42</v>
      </c>
      <c r="AB1131">
        <v>12</v>
      </c>
      <c r="AC1131">
        <v>9</v>
      </c>
      <c r="AD1131" t="s">
        <v>164</v>
      </c>
      <c r="AE1131" t="s">
        <v>48</v>
      </c>
      <c r="AF1131">
        <v>90.37</v>
      </c>
      <c r="AG1131">
        <v>962670</v>
      </c>
      <c r="AH1131">
        <v>567837</v>
      </c>
      <c r="AI1131">
        <v>26.280006</v>
      </c>
      <c r="AJ1131">
        <v>0.40306760000000003</v>
      </c>
      <c r="AK1131" t="s">
        <v>5185</v>
      </c>
      <c r="AL1131">
        <v>-66.309989999999999</v>
      </c>
      <c r="AM1131">
        <v>-0.42024203999999998</v>
      </c>
      <c r="AN1131">
        <v>65.2</v>
      </c>
      <c r="AO1131">
        <v>157.79</v>
      </c>
      <c r="AP1131">
        <v>1584316800</v>
      </c>
      <c r="AQ1131">
        <v>1588018646</v>
      </c>
      <c r="AR1131">
        <v>1595516340</v>
      </c>
      <c r="AS1131">
        <v>1595865600</v>
      </c>
      <c r="AT1131">
        <v>0.7</v>
      </c>
      <c r="AU1131">
        <v>11.154737000000001</v>
      </c>
      <c r="AV1131">
        <v>7.6252719999999998E-3</v>
      </c>
      <c r="AW1131" t="s">
        <v>6313</v>
      </c>
      <c r="AX1131">
        <v>8.2010000000000005</v>
      </c>
      <c r="AY1131">
        <v>77669296</v>
      </c>
      <c r="AZ1131">
        <v>62.79</v>
      </c>
      <c r="BA1131">
        <v>99.036860000000004</v>
      </c>
      <c r="BB1131">
        <v>-7.5568542000000001</v>
      </c>
      <c r="BC1131">
        <v>-7.6303449999999995E-2</v>
      </c>
      <c r="BD1131">
        <v>125.39304</v>
      </c>
      <c r="BE1131">
        <v>-33.913040000000002</v>
      </c>
      <c r="BF1131">
        <v>-0.27045393000000001</v>
      </c>
      <c r="BG1131">
        <v>7769076224</v>
      </c>
      <c r="BH1131">
        <v>1.4569198999999999</v>
      </c>
      <c r="BI1131">
        <v>15</v>
      </c>
      <c r="BJ1131">
        <v>0</v>
      </c>
      <c r="BK1131" t="b">
        <v>0</v>
      </c>
      <c r="BL1131">
        <v>2</v>
      </c>
      <c r="BM1131">
        <v>363533400000</v>
      </c>
      <c r="BN1131" t="s">
        <v>3685</v>
      </c>
    </row>
    <row r="1132" spans="1:66" x14ac:dyDescent="0.2">
      <c r="A1132" t="s">
        <v>3686</v>
      </c>
      <c r="C1132" t="s">
        <v>142</v>
      </c>
      <c r="D1132" t="s">
        <v>143</v>
      </c>
      <c r="E1132" t="s">
        <v>162</v>
      </c>
      <c r="F1132" t="b">
        <v>1</v>
      </c>
      <c r="G1132" t="s">
        <v>48</v>
      </c>
      <c r="H1132" t="s">
        <v>163</v>
      </c>
      <c r="I1132" t="s">
        <v>5186</v>
      </c>
      <c r="J1132" t="s">
        <v>5186</v>
      </c>
      <c r="K1132" t="s">
        <v>5187</v>
      </c>
      <c r="L1132" t="s">
        <v>146</v>
      </c>
      <c r="M1132" t="s">
        <v>147</v>
      </c>
      <c r="N1132">
        <v>-14400000</v>
      </c>
      <c r="O1132" t="s">
        <v>148</v>
      </c>
      <c r="P1132" t="b">
        <v>0</v>
      </c>
      <c r="Q1132">
        <v>0.27999973</v>
      </c>
      <c r="R1132">
        <v>2.0679447999999998</v>
      </c>
      <c r="S1132">
        <v>1589486401</v>
      </c>
      <c r="T1132">
        <v>13.82</v>
      </c>
      <c r="U1132">
        <v>13.9</v>
      </c>
      <c r="V1132" t="s">
        <v>5188</v>
      </c>
      <c r="W1132">
        <v>12.8</v>
      </c>
      <c r="X1132">
        <v>3740608</v>
      </c>
      <c r="Y1132">
        <v>13.54</v>
      </c>
      <c r="Z1132">
        <v>12.86</v>
      </c>
      <c r="AA1132">
        <v>15.2</v>
      </c>
      <c r="AB1132">
        <v>13</v>
      </c>
      <c r="AC1132">
        <v>13</v>
      </c>
      <c r="AD1132" t="s">
        <v>164</v>
      </c>
      <c r="AE1132" t="s">
        <v>48</v>
      </c>
      <c r="AF1132">
        <v>13.12</v>
      </c>
      <c r="AG1132">
        <v>3494635</v>
      </c>
      <c r="AH1132">
        <v>3504450</v>
      </c>
      <c r="AI1132">
        <v>4.24</v>
      </c>
      <c r="AJ1132">
        <v>0.44258871999999999</v>
      </c>
      <c r="AK1132" t="s">
        <v>5189</v>
      </c>
      <c r="AL1132">
        <v>-21.66</v>
      </c>
      <c r="AM1132">
        <v>-0.61048480000000005</v>
      </c>
      <c r="AN1132">
        <v>9.58</v>
      </c>
      <c r="AO1132">
        <v>35.479999999999997</v>
      </c>
      <c r="AP1132">
        <v>1589500800</v>
      </c>
      <c r="AQ1132">
        <v>1588623309</v>
      </c>
      <c r="AR1132">
        <v>1595948340</v>
      </c>
      <c r="AS1132">
        <v>1596470400</v>
      </c>
      <c r="AT1132">
        <v>1.1399999999999999</v>
      </c>
      <c r="AU1132">
        <v>2.9223935999999999</v>
      </c>
      <c r="AV1132">
        <v>8.4194980000000003E-2</v>
      </c>
      <c r="AW1132" t="s">
        <v>6313</v>
      </c>
      <c r="AX1132">
        <v>4.7290000000000001</v>
      </c>
      <c r="AY1132">
        <v>203420000</v>
      </c>
      <c r="AZ1132">
        <v>48.213999999999999</v>
      </c>
      <c r="BA1132">
        <v>15.190286</v>
      </c>
      <c r="BB1132">
        <v>-1.3702859999999999</v>
      </c>
      <c r="BC1132">
        <v>-9.0208046E-2</v>
      </c>
      <c r="BD1132">
        <v>23.840869999999999</v>
      </c>
      <c r="BE1132">
        <v>-10.02087</v>
      </c>
      <c r="BF1132">
        <v>-0.42032320000000001</v>
      </c>
      <c r="BG1132">
        <v>2811264256</v>
      </c>
      <c r="BH1132">
        <v>0.28663874</v>
      </c>
      <c r="BI1132">
        <v>15</v>
      </c>
      <c r="BJ1132">
        <v>0</v>
      </c>
      <c r="BK1132" t="b">
        <v>0</v>
      </c>
      <c r="BL1132">
        <v>2</v>
      </c>
      <c r="BM1132">
        <v>531671400000</v>
      </c>
      <c r="BN1132" t="s">
        <v>3686</v>
      </c>
    </row>
    <row r="1133" spans="1:66" x14ac:dyDescent="0.2">
      <c r="A1133" t="s">
        <v>692</v>
      </c>
      <c r="C1133" t="s">
        <v>142</v>
      </c>
      <c r="D1133" t="s">
        <v>143</v>
      </c>
      <c r="E1133" t="s">
        <v>162</v>
      </c>
      <c r="F1133" t="b">
        <v>1</v>
      </c>
      <c r="G1133" t="s">
        <v>48</v>
      </c>
      <c r="H1133" t="s">
        <v>163</v>
      </c>
      <c r="I1133" t="s">
        <v>1021</v>
      </c>
      <c r="J1133" t="s">
        <v>1021</v>
      </c>
      <c r="K1133" t="s">
        <v>1022</v>
      </c>
      <c r="L1133" t="s">
        <v>146</v>
      </c>
      <c r="M1133" t="s">
        <v>147</v>
      </c>
      <c r="N1133">
        <v>-14400000</v>
      </c>
      <c r="O1133" t="s">
        <v>148</v>
      </c>
      <c r="P1133" t="b">
        <v>0</v>
      </c>
      <c r="Q1133">
        <v>2.6400032000000002</v>
      </c>
      <c r="R1133">
        <v>5.0037969999999996</v>
      </c>
      <c r="S1133">
        <v>1589486401</v>
      </c>
      <c r="T1133">
        <v>55.4</v>
      </c>
      <c r="U1133">
        <v>55.52</v>
      </c>
      <c r="V1133" t="s">
        <v>3069</v>
      </c>
      <c r="W1133">
        <v>50.72</v>
      </c>
      <c r="X1133">
        <v>3805676</v>
      </c>
      <c r="Y1133">
        <v>52.76</v>
      </c>
      <c r="Z1133">
        <v>53.75</v>
      </c>
      <c r="AA1133">
        <v>55.15</v>
      </c>
      <c r="AB1133">
        <v>13</v>
      </c>
      <c r="AC1133">
        <v>8</v>
      </c>
      <c r="AD1133" t="s">
        <v>164</v>
      </c>
      <c r="AE1133" t="s">
        <v>48</v>
      </c>
      <c r="AF1133">
        <v>51.96</v>
      </c>
      <c r="AG1133">
        <v>3309595</v>
      </c>
      <c r="AH1133">
        <v>2570562</v>
      </c>
      <c r="AI1133">
        <v>10.330002</v>
      </c>
      <c r="AJ1133">
        <v>0.22919907</v>
      </c>
      <c r="AK1133" t="s">
        <v>1023</v>
      </c>
      <c r="AL1133">
        <v>-44.85</v>
      </c>
      <c r="AM1133">
        <v>-0.44738153000000003</v>
      </c>
      <c r="AN1133">
        <v>45.07</v>
      </c>
      <c r="AO1133">
        <v>100.25</v>
      </c>
      <c r="AP1133">
        <v>1584662400</v>
      </c>
      <c r="AQ1133">
        <v>1589560200</v>
      </c>
      <c r="AR1133">
        <v>1589560200</v>
      </c>
      <c r="AS1133">
        <v>1589560200</v>
      </c>
      <c r="AT1133">
        <v>1.93</v>
      </c>
      <c r="AU1133">
        <v>17.183623999999998</v>
      </c>
      <c r="AV1133">
        <v>3.658074E-2</v>
      </c>
      <c r="AW1133" t="s">
        <v>6313</v>
      </c>
      <c r="AX1133">
        <v>3.2240000000000002</v>
      </c>
      <c r="AY1133">
        <v>394720000</v>
      </c>
      <c r="AZ1133">
        <v>11.577</v>
      </c>
      <c r="BA1133">
        <v>56.036858000000002</v>
      </c>
      <c r="BB1133">
        <v>-0.63685610000000004</v>
      </c>
      <c r="BC1133">
        <v>-1.136495E-2</v>
      </c>
      <c r="BD1133">
        <v>76.743120000000005</v>
      </c>
      <c r="BE1133">
        <v>-21.343116999999999</v>
      </c>
      <c r="BF1133">
        <v>-0.27811116000000002</v>
      </c>
      <c r="BG1133">
        <v>21867489280</v>
      </c>
      <c r="BH1133">
        <v>4.7853503000000002</v>
      </c>
      <c r="BI1133">
        <v>15</v>
      </c>
      <c r="BJ1133">
        <v>0</v>
      </c>
      <c r="BK1133" t="b">
        <v>0</v>
      </c>
      <c r="BL1133">
        <v>2</v>
      </c>
      <c r="BM1133">
        <v>322151400000</v>
      </c>
      <c r="BN1133" t="s">
        <v>692</v>
      </c>
    </row>
    <row r="1134" spans="1:66" x14ac:dyDescent="0.2">
      <c r="A1134" t="s">
        <v>3687</v>
      </c>
      <c r="C1134" t="s">
        <v>142</v>
      </c>
      <c r="D1134" t="s">
        <v>143</v>
      </c>
      <c r="E1134" t="s">
        <v>162</v>
      </c>
      <c r="F1134" t="b">
        <v>1</v>
      </c>
      <c r="G1134" t="s">
        <v>48</v>
      </c>
      <c r="H1134" t="s">
        <v>163</v>
      </c>
      <c r="I1134" t="s">
        <v>5190</v>
      </c>
      <c r="J1134" t="s">
        <v>5190</v>
      </c>
      <c r="K1134" t="s">
        <v>5191</v>
      </c>
      <c r="L1134" t="s">
        <v>146</v>
      </c>
      <c r="M1134" t="s">
        <v>147</v>
      </c>
      <c r="N1134">
        <v>-14400000</v>
      </c>
      <c r="O1134" t="s">
        <v>148</v>
      </c>
      <c r="P1134" t="b">
        <v>0</v>
      </c>
      <c r="Q1134">
        <v>0.3600006</v>
      </c>
      <c r="R1134">
        <v>0.60965389999999997</v>
      </c>
      <c r="S1134">
        <v>1589486401</v>
      </c>
      <c r="T1134">
        <v>59.41</v>
      </c>
      <c r="U1134">
        <v>60.65</v>
      </c>
      <c r="V1134" t="s">
        <v>5192</v>
      </c>
      <c r="W1134">
        <v>55.810099999999998</v>
      </c>
      <c r="X1134">
        <v>5176251</v>
      </c>
      <c r="Y1134">
        <v>59.05</v>
      </c>
      <c r="Z1134">
        <v>55.82</v>
      </c>
      <c r="AA1134">
        <v>64.739999999999995</v>
      </c>
      <c r="AB1134">
        <v>9</v>
      </c>
      <c r="AC1134">
        <v>9</v>
      </c>
      <c r="AD1134" t="s">
        <v>164</v>
      </c>
      <c r="AE1134" t="s">
        <v>48</v>
      </c>
      <c r="AF1134">
        <v>57.65</v>
      </c>
      <c r="AG1134">
        <v>6500803</v>
      </c>
      <c r="AH1134">
        <v>5052475</v>
      </c>
      <c r="AI1134">
        <v>28.41</v>
      </c>
      <c r="AJ1134">
        <v>0.91645162999999996</v>
      </c>
      <c r="AK1134" t="s">
        <v>5193</v>
      </c>
      <c r="AL1134">
        <v>-42.579998000000003</v>
      </c>
      <c r="AM1134">
        <v>-0.41749190000000003</v>
      </c>
      <c r="AN1134">
        <v>31</v>
      </c>
      <c r="AO1134">
        <v>101.99</v>
      </c>
      <c r="AP1134">
        <v>1591142400</v>
      </c>
      <c r="AQ1134">
        <v>1588156231</v>
      </c>
      <c r="AR1134">
        <v>1595521800</v>
      </c>
      <c r="AS1134">
        <v>1595867400</v>
      </c>
      <c r="AT1134">
        <v>3.68</v>
      </c>
      <c r="AU1134">
        <v>57.735664</v>
      </c>
      <c r="AV1134">
        <v>6.2320069999999998E-2</v>
      </c>
      <c r="AW1134" t="s">
        <v>6313</v>
      </c>
      <c r="AX1134">
        <v>1.0289999999999999</v>
      </c>
      <c r="AY1134">
        <v>407699008</v>
      </c>
      <c r="AZ1134">
        <v>46.215000000000003</v>
      </c>
      <c r="BA1134">
        <v>53.280569999999997</v>
      </c>
      <c r="BB1134">
        <v>6.129429</v>
      </c>
      <c r="BC1134">
        <v>0.11504060000000001</v>
      </c>
      <c r="BD1134">
        <v>76.423910000000006</v>
      </c>
      <c r="BE1134">
        <v>-17.013912000000001</v>
      </c>
      <c r="BF1134">
        <v>-0.22262551</v>
      </c>
      <c r="BG1134">
        <v>24221396992</v>
      </c>
      <c r="BH1134">
        <v>1.2855133999999999</v>
      </c>
      <c r="BI1134">
        <v>15</v>
      </c>
      <c r="BJ1134">
        <v>0</v>
      </c>
      <c r="BK1134" t="b">
        <v>0</v>
      </c>
      <c r="BL1134">
        <v>2</v>
      </c>
      <c r="BM1134">
        <v>379002600000</v>
      </c>
      <c r="BN1134" t="s">
        <v>3687</v>
      </c>
    </row>
    <row r="1135" spans="1:66" x14ac:dyDescent="0.2">
      <c r="A1135" t="s">
        <v>3688</v>
      </c>
      <c r="C1135" t="s">
        <v>142</v>
      </c>
      <c r="D1135" t="s">
        <v>143</v>
      </c>
      <c r="E1135" t="s">
        <v>162</v>
      </c>
      <c r="F1135" t="b">
        <v>1</v>
      </c>
      <c r="G1135" t="s">
        <v>48</v>
      </c>
      <c r="H1135" t="s">
        <v>163</v>
      </c>
      <c r="I1135" t="s">
        <v>5194</v>
      </c>
      <c r="J1135" t="s">
        <v>5194</v>
      </c>
      <c r="K1135" t="s">
        <v>5195</v>
      </c>
      <c r="L1135" t="s">
        <v>146</v>
      </c>
      <c r="M1135" t="s">
        <v>147</v>
      </c>
      <c r="N1135">
        <v>-14400000</v>
      </c>
      <c r="O1135" t="s">
        <v>148</v>
      </c>
      <c r="P1135" t="b">
        <v>0</v>
      </c>
      <c r="Q1135">
        <v>-2.5800017999999998</v>
      </c>
      <c r="R1135">
        <v>-2.2123149999999998</v>
      </c>
      <c r="S1135">
        <v>1589486401</v>
      </c>
      <c r="T1135">
        <v>114.04</v>
      </c>
      <c r="U1135">
        <v>115.565</v>
      </c>
      <c r="V1135" t="s">
        <v>5196</v>
      </c>
      <c r="W1135">
        <v>111.97</v>
      </c>
      <c r="X1135">
        <v>612390</v>
      </c>
      <c r="Y1135">
        <v>116.62</v>
      </c>
      <c r="Z1135">
        <v>0</v>
      </c>
      <c r="AA1135">
        <v>113.84</v>
      </c>
      <c r="AB1135">
        <v>12</v>
      </c>
      <c r="AC1135">
        <v>10</v>
      </c>
      <c r="AD1135" t="s">
        <v>164</v>
      </c>
      <c r="AE1135" t="s">
        <v>48</v>
      </c>
      <c r="AF1135">
        <v>114.89</v>
      </c>
      <c r="AG1135">
        <v>963862</v>
      </c>
      <c r="AH1135">
        <v>804937</v>
      </c>
      <c r="AI1135">
        <v>24.419998</v>
      </c>
      <c r="AJ1135">
        <v>0.2724838</v>
      </c>
      <c r="AK1135" t="s">
        <v>5197</v>
      </c>
      <c r="AL1135">
        <v>-36.019996999999996</v>
      </c>
      <c r="AM1135">
        <v>-0.24003730000000001</v>
      </c>
      <c r="AN1135">
        <v>89.62</v>
      </c>
      <c r="AO1135">
        <v>150.06</v>
      </c>
      <c r="AQ1135">
        <v>1588623308</v>
      </c>
      <c r="AR1135">
        <v>1595429940</v>
      </c>
      <c r="AS1135">
        <v>1595865600</v>
      </c>
      <c r="AU1135">
        <v>45.271934999999999</v>
      </c>
      <c r="AW1135" t="s">
        <v>6313</v>
      </c>
      <c r="AX1135">
        <v>2.5190000000000001</v>
      </c>
      <c r="AY1135">
        <v>90814896</v>
      </c>
      <c r="AZ1135">
        <v>20.515999999999998</v>
      </c>
      <c r="BA1135">
        <v>110.10486</v>
      </c>
      <c r="BB1135">
        <v>3.9351425</v>
      </c>
      <c r="BC1135">
        <v>3.5739954999999997E-2</v>
      </c>
      <c r="BD1135">
        <v>127.69036</v>
      </c>
      <c r="BE1135">
        <v>-13.650359999999999</v>
      </c>
      <c r="BF1135">
        <v>-0.10690204</v>
      </c>
      <c r="BG1135">
        <v>10356531200</v>
      </c>
      <c r="BH1135">
        <v>5.5585880000000003</v>
      </c>
      <c r="BI1135">
        <v>15</v>
      </c>
      <c r="BJ1135">
        <v>0</v>
      </c>
      <c r="BK1135" t="b">
        <v>0</v>
      </c>
      <c r="BL1135">
        <v>2</v>
      </c>
      <c r="BM1135">
        <v>322151400000</v>
      </c>
      <c r="BN1135" t="s">
        <v>3688</v>
      </c>
    </row>
    <row r="1136" spans="1:66" x14ac:dyDescent="0.2">
      <c r="A1136" t="s">
        <v>3689</v>
      </c>
      <c r="C1136" t="s">
        <v>142</v>
      </c>
      <c r="D1136" t="s">
        <v>143</v>
      </c>
      <c r="E1136" t="s">
        <v>162</v>
      </c>
      <c r="F1136" t="b">
        <v>1</v>
      </c>
      <c r="G1136" t="s">
        <v>48</v>
      </c>
      <c r="H1136" t="s">
        <v>163</v>
      </c>
      <c r="I1136" t="s">
        <v>5198</v>
      </c>
      <c r="J1136" t="s">
        <v>5198</v>
      </c>
      <c r="K1136" t="s">
        <v>5199</v>
      </c>
      <c r="L1136" t="s">
        <v>146</v>
      </c>
      <c r="M1136" t="s">
        <v>147</v>
      </c>
      <c r="N1136">
        <v>-14400000</v>
      </c>
      <c r="O1136" t="s">
        <v>148</v>
      </c>
      <c r="P1136" t="b">
        <v>0</v>
      </c>
      <c r="Q1136">
        <v>1.0399989999999999</v>
      </c>
      <c r="R1136">
        <v>3.8820416999999998</v>
      </c>
      <c r="S1136">
        <v>1589486401</v>
      </c>
      <c r="T1136">
        <v>27.83</v>
      </c>
      <c r="U1136">
        <v>27.84</v>
      </c>
      <c r="V1136" t="s">
        <v>5200</v>
      </c>
      <c r="W1136">
        <v>25.38</v>
      </c>
      <c r="X1136">
        <v>4453645</v>
      </c>
      <c r="Y1136">
        <v>26.79</v>
      </c>
      <c r="Z1136">
        <v>0</v>
      </c>
      <c r="AA1136">
        <v>0</v>
      </c>
      <c r="AB1136">
        <v>8</v>
      </c>
      <c r="AC1136">
        <v>13</v>
      </c>
      <c r="AD1136" t="s">
        <v>164</v>
      </c>
      <c r="AE1136" t="s">
        <v>48</v>
      </c>
      <c r="AF1136">
        <v>26.26</v>
      </c>
      <c r="AG1136">
        <v>5665158</v>
      </c>
      <c r="AH1136">
        <v>4669612</v>
      </c>
      <c r="AI1136">
        <v>14.48</v>
      </c>
      <c r="AJ1136">
        <v>1.0846441</v>
      </c>
      <c r="AK1136" t="s">
        <v>5201</v>
      </c>
      <c r="AL1136">
        <v>-47.57</v>
      </c>
      <c r="AM1136">
        <v>-0.63090179999999996</v>
      </c>
      <c r="AN1136">
        <v>13.35</v>
      </c>
      <c r="AO1136">
        <v>75.400000000000006</v>
      </c>
      <c r="AP1136">
        <v>1586822400</v>
      </c>
      <c r="AQ1136">
        <v>1588935601</v>
      </c>
      <c r="AR1136">
        <v>1595608200</v>
      </c>
      <c r="AS1136">
        <v>1595953800</v>
      </c>
      <c r="AT1136">
        <v>2.3769999999999998</v>
      </c>
      <c r="AU1136">
        <v>13.328544000000001</v>
      </c>
      <c r="AV1136">
        <v>8.8727139999999996E-2</v>
      </c>
      <c r="AW1136" t="s">
        <v>6313</v>
      </c>
      <c r="AX1136">
        <v>2.0880000000000001</v>
      </c>
      <c r="AY1136">
        <v>373075008</v>
      </c>
      <c r="AZ1136">
        <v>28.501000000000001</v>
      </c>
      <c r="BA1136">
        <v>28.79543</v>
      </c>
      <c r="BB1136">
        <v>-0.96542930000000005</v>
      </c>
      <c r="BC1136">
        <v>-3.3527173E-2</v>
      </c>
      <c r="BD1136">
        <v>47.918480000000002</v>
      </c>
      <c r="BE1136">
        <v>-20.088480000000001</v>
      </c>
      <c r="BF1136">
        <v>-0.41922197</v>
      </c>
      <c r="BG1136">
        <v>10382676992</v>
      </c>
      <c r="BH1136">
        <v>0.97645700000000002</v>
      </c>
      <c r="BI1136">
        <v>15</v>
      </c>
      <c r="BJ1136">
        <v>0</v>
      </c>
      <c r="BK1136" t="b">
        <v>0</v>
      </c>
      <c r="BL1136">
        <v>2</v>
      </c>
      <c r="BM1136">
        <v>862839000000</v>
      </c>
      <c r="BN1136" t="s">
        <v>3689</v>
      </c>
    </row>
    <row r="1137" spans="1:66" x14ac:dyDescent="0.2">
      <c r="A1137" t="s">
        <v>60</v>
      </c>
      <c r="C1137" t="s">
        <v>142</v>
      </c>
      <c r="D1137" t="s">
        <v>143</v>
      </c>
      <c r="E1137" t="s">
        <v>162</v>
      </c>
      <c r="F1137" t="b">
        <v>1</v>
      </c>
      <c r="G1137" t="s">
        <v>48</v>
      </c>
      <c r="H1137" t="s">
        <v>145</v>
      </c>
      <c r="I1137" t="s">
        <v>219</v>
      </c>
      <c r="J1137" t="s">
        <v>219</v>
      </c>
      <c r="K1137" t="s">
        <v>322</v>
      </c>
      <c r="L1137" t="s">
        <v>146</v>
      </c>
      <c r="M1137" t="s">
        <v>147</v>
      </c>
      <c r="N1137">
        <v>-14400000</v>
      </c>
      <c r="O1137" t="s">
        <v>148</v>
      </c>
      <c r="P1137" t="b">
        <v>0</v>
      </c>
      <c r="Q1137">
        <v>2.8700104</v>
      </c>
      <c r="R1137">
        <v>1.3532040000000001</v>
      </c>
      <c r="S1137">
        <v>1589486402</v>
      </c>
      <c r="T1137">
        <v>214.96</v>
      </c>
      <c r="U1137">
        <v>215.42500000000001</v>
      </c>
      <c r="V1137" t="s">
        <v>3000</v>
      </c>
      <c r="W1137">
        <v>209.09</v>
      </c>
      <c r="X1137">
        <v>752840</v>
      </c>
      <c r="Y1137">
        <v>212.09</v>
      </c>
      <c r="Z1137">
        <v>0</v>
      </c>
      <c r="AA1137">
        <v>0</v>
      </c>
      <c r="AB1137">
        <v>12</v>
      </c>
      <c r="AC1137">
        <v>10</v>
      </c>
      <c r="AD1137" t="s">
        <v>149</v>
      </c>
      <c r="AE1137" t="s">
        <v>48</v>
      </c>
      <c r="AF1137">
        <v>208.62</v>
      </c>
      <c r="AG1137">
        <v>831233</v>
      </c>
      <c r="AH1137">
        <v>532087</v>
      </c>
      <c r="AI1137">
        <v>66.19</v>
      </c>
      <c r="AJ1137">
        <v>0.44491497000000002</v>
      </c>
      <c r="AK1137" t="s">
        <v>218</v>
      </c>
      <c r="AL1137">
        <v>-6.8199920000000001</v>
      </c>
      <c r="AM1137">
        <v>-3.075116E-2</v>
      </c>
      <c r="AN1137">
        <v>148.77000000000001</v>
      </c>
      <c r="AO1137">
        <v>221.78</v>
      </c>
      <c r="AP1137">
        <v>1305676800</v>
      </c>
      <c r="AQ1137">
        <v>1587672300</v>
      </c>
      <c r="AR1137">
        <v>1595534700</v>
      </c>
      <c r="AS1137">
        <v>1595894700</v>
      </c>
      <c r="AU1137">
        <v>32.36862</v>
      </c>
      <c r="AW1137" t="s">
        <v>6313</v>
      </c>
      <c r="AX1137">
        <v>6.641</v>
      </c>
      <c r="AY1137">
        <v>115539000</v>
      </c>
      <c r="AZ1137">
        <v>-12.179</v>
      </c>
      <c r="BA1137">
        <v>201.89972</v>
      </c>
      <c r="BB1137">
        <v>13.060287000000001</v>
      </c>
      <c r="BC1137">
        <v>6.4686999999999995E-2</v>
      </c>
      <c r="BD1137">
        <v>196.06890999999999</v>
      </c>
      <c r="BE1137">
        <v>18.891098</v>
      </c>
      <c r="BF1137">
        <v>9.6349279999999995E-2</v>
      </c>
      <c r="BG1137">
        <v>24836263936</v>
      </c>
      <c r="BH1137">
        <v>-17.650054999999998</v>
      </c>
      <c r="BI1137">
        <v>15</v>
      </c>
      <c r="BJ1137">
        <v>0</v>
      </c>
      <c r="BK1137" t="b">
        <v>0</v>
      </c>
      <c r="BL1137">
        <v>2</v>
      </c>
      <c r="BM1137">
        <v>886170600000</v>
      </c>
      <c r="BN1137" t="s">
        <v>60</v>
      </c>
    </row>
    <row r="1138" spans="1:66" x14ac:dyDescent="0.2">
      <c r="A1138" t="s">
        <v>3690</v>
      </c>
      <c r="C1138" t="s">
        <v>142</v>
      </c>
      <c r="D1138" t="s">
        <v>143</v>
      </c>
      <c r="E1138" t="s">
        <v>162</v>
      </c>
      <c r="F1138" t="b">
        <v>1</v>
      </c>
      <c r="G1138" t="s">
        <v>48</v>
      </c>
      <c r="H1138" t="s">
        <v>145</v>
      </c>
      <c r="I1138" t="s">
        <v>5202</v>
      </c>
      <c r="J1138" t="s">
        <v>5202</v>
      </c>
      <c r="K1138" t="s">
        <v>5203</v>
      </c>
      <c r="L1138" t="s">
        <v>146</v>
      </c>
      <c r="M1138" t="s">
        <v>147</v>
      </c>
      <c r="N1138">
        <v>-14400000</v>
      </c>
      <c r="O1138" t="s">
        <v>148</v>
      </c>
      <c r="P1138" t="b">
        <v>0</v>
      </c>
      <c r="Q1138">
        <v>-0.52999879999999999</v>
      </c>
      <c r="R1138">
        <v>-0.34319677999999998</v>
      </c>
      <c r="S1138">
        <v>1589486402</v>
      </c>
      <c r="T1138">
        <v>153.9</v>
      </c>
      <c r="U1138">
        <v>156.38990000000001</v>
      </c>
      <c r="V1138" t="s">
        <v>5204</v>
      </c>
      <c r="W1138">
        <v>151.18</v>
      </c>
      <c r="X1138">
        <v>630725</v>
      </c>
      <c r="Y1138">
        <v>154.43</v>
      </c>
      <c r="Z1138">
        <v>151.56</v>
      </c>
      <c r="AA1138">
        <v>0</v>
      </c>
      <c r="AB1138">
        <v>8</v>
      </c>
      <c r="AC1138">
        <v>10</v>
      </c>
      <c r="AD1138" t="s">
        <v>149</v>
      </c>
      <c r="AE1138" t="s">
        <v>48</v>
      </c>
      <c r="AF1138">
        <v>156.41999999999999</v>
      </c>
      <c r="AG1138">
        <v>1118127</v>
      </c>
      <c r="AH1138">
        <v>815650</v>
      </c>
      <c r="AI1138">
        <v>37.289993000000003</v>
      </c>
      <c r="AJ1138">
        <v>0.31978383999999999</v>
      </c>
      <c r="AK1138" t="s">
        <v>5205</v>
      </c>
      <c r="AL1138">
        <v>-17.830002</v>
      </c>
      <c r="AM1138">
        <v>-0.103825785</v>
      </c>
      <c r="AN1138">
        <v>116.61</v>
      </c>
      <c r="AO1138">
        <v>171.73</v>
      </c>
      <c r="AP1138">
        <v>1593475200</v>
      </c>
      <c r="AQ1138">
        <v>1588709417</v>
      </c>
      <c r="AR1138">
        <v>1595948340</v>
      </c>
      <c r="AS1138">
        <v>1596470400</v>
      </c>
      <c r="AT1138">
        <v>1.02</v>
      </c>
      <c r="AU1138">
        <v>52.561473999999997</v>
      </c>
      <c r="AV1138">
        <v>6.6049346E-3</v>
      </c>
      <c r="AW1138" t="s">
        <v>6313</v>
      </c>
      <c r="AX1138">
        <v>2.9279999999999999</v>
      </c>
      <c r="AY1138">
        <v>162259008</v>
      </c>
      <c r="AZ1138">
        <v>12.803000000000001</v>
      </c>
      <c r="BA1138">
        <v>149.81200000000001</v>
      </c>
      <c r="BB1138">
        <v>4.0879973999999999</v>
      </c>
      <c r="BC1138">
        <v>2.7287517000000001E-2</v>
      </c>
      <c r="BD1138">
        <v>151.75318999999999</v>
      </c>
      <c r="BE1138">
        <v>2.1468048</v>
      </c>
      <c r="BF1138">
        <v>1.41466865E-2</v>
      </c>
      <c r="BG1138">
        <v>24971661312</v>
      </c>
      <c r="BH1138">
        <v>12.020619</v>
      </c>
      <c r="BI1138">
        <v>15</v>
      </c>
      <c r="BJ1138">
        <v>0</v>
      </c>
      <c r="BK1138" t="b">
        <v>0</v>
      </c>
      <c r="BL1138">
        <v>2</v>
      </c>
      <c r="BM1138">
        <v>1254922200000</v>
      </c>
      <c r="BN1138" t="s">
        <v>3690</v>
      </c>
    </row>
    <row r="1139" spans="1:66" x14ac:dyDescent="0.2">
      <c r="A1139" t="s">
        <v>2023</v>
      </c>
      <c r="C1139" t="s">
        <v>142</v>
      </c>
      <c r="D1139" t="s">
        <v>143</v>
      </c>
      <c r="E1139" t="s">
        <v>162</v>
      </c>
      <c r="F1139" t="b">
        <v>1</v>
      </c>
      <c r="G1139" t="s">
        <v>48</v>
      </c>
      <c r="H1139" t="s">
        <v>163</v>
      </c>
      <c r="I1139" t="s">
        <v>2079</v>
      </c>
      <c r="J1139" t="s">
        <v>2079</v>
      </c>
      <c r="K1139" t="s">
        <v>2080</v>
      </c>
      <c r="L1139" t="s">
        <v>146</v>
      </c>
      <c r="M1139" t="s">
        <v>147</v>
      </c>
      <c r="N1139">
        <v>-14400000</v>
      </c>
      <c r="O1139" t="s">
        <v>148</v>
      </c>
      <c r="P1139" t="b">
        <v>0</v>
      </c>
      <c r="Q1139">
        <v>6.0001372999999997E-2</v>
      </c>
      <c r="R1139">
        <v>0.10939175</v>
      </c>
      <c r="S1139">
        <v>1589486401</v>
      </c>
      <c r="T1139">
        <v>54.91</v>
      </c>
      <c r="U1139">
        <v>54.93</v>
      </c>
      <c r="V1139" t="s">
        <v>3091</v>
      </c>
      <c r="W1139">
        <v>53.85</v>
      </c>
      <c r="X1139">
        <v>15510664</v>
      </c>
      <c r="Y1139">
        <v>54.85</v>
      </c>
      <c r="Z1139">
        <v>55.03</v>
      </c>
      <c r="AA1139">
        <v>55.3</v>
      </c>
      <c r="AB1139">
        <v>12</v>
      </c>
      <c r="AC1139">
        <v>22</v>
      </c>
      <c r="AD1139" t="s">
        <v>164</v>
      </c>
      <c r="AE1139" t="s">
        <v>48</v>
      </c>
      <c r="AF1139">
        <v>54.5</v>
      </c>
      <c r="AG1139">
        <v>22268580</v>
      </c>
      <c r="AH1139">
        <v>13844625</v>
      </c>
      <c r="AI1139">
        <v>6.0699997000000003</v>
      </c>
      <c r="AJ1139">
        <v>0.12428336600000001</v>
      </c>
      <c r="AK1139" t="s">
        <v>2081</v>
      </c>
      <c r="AL1139">
        <v>-7.3100014</v>
      </c>
      <c r="AM1139">
        <v>-0.11748636</v>
      </c>
      <c r="AN1139">
        <v>48.84</v>
      </c>
      <c r="AO1139">
        <v>62.22</v>
      </c>
      <c r="AP1139">
        <v>1588291200</v>
      </c>
      <c r="AQ1139">
        <v>1587727800</v>
      </c>
      <c r="AR1139">
        <v>1596106800</v>
      </c>
      <c r="AS1139">
        <v>1596466800</v>
      </c>
      <c r="AT1139">
        <v>2.4470000000000001</v>
      </c>
      <c r="AU1139">
        <v>12.395034000000001</v>
      </c>
      <c r="AV1139">
        <v>4.4612582999999997E-2</v>
      </c>
      <c r="AW1139" t="s">
        <v>6313</v>
      </c>
      <c r="AX1139">
        <v>4.43</v>
      </c>
      <c r="AY1139">
        <v>4137999872</v>
      </c>
      <c r="AZ1139">
        <v>14.551</v>
      </c>
      <c r="BA1139">
        <v>56.387141999999997</v>
      </c>
      <c r="BB1139">
        <v>-1.4771422999999999</v>
      </c>
      <c r="BC1139">
        <v>-2.6196438999999998E-2</v>
      </c>
      <c r="BD1139">
        <v>58.149203999999997</v>
      </c>
      <c r="BE1139">
        <v>-3.2392044000000002</v>
      </c>
      <c r="BF1139">
        <v>-5.5705051999999998E-2</v>
      </c>
      <c r="BG1139">
        <v>227217571840</v>
      </c>
      <c r="BH1139">
        <v>3.7736239999999999</v>
      </c>
      <c r="BI1139">
        <v>15</v>
      </c>
      <c r="BJ1139">
        <v>0</v>
      </c>
      <c r="BK1139" t="b">
        <v>0</v>
      </c>
      <c r="BL1139">
        <v>2</v>
      </c>
      <c r="BM1139">
        <v>438273000000</v>
      </c>
      <c r="BN1139" t="s">
        <v>2023</v>
      </c>
    </row>
    <row r="1140" spans="1:66" x14ac:dyDescent="0.2">
      <c r="A1140" t="s">
        <v>3691</v>
      </c>
      <c r="C1140" t="s">
        <v>142</v>
      </c>
      <c r="D1140" t="s">
        <v>143</v>
      </c>
      <c r="E1140" t="s">
        <v>162</v>
      </c>
      <c r="F1140" t="b">
        <v>1</v>
      </c>
      <c r="G1140" t="s">
        <v>48</v>
      </c>
      <c r="H1140" t="s">
        <v>145</v>
      </c>
      <c r="I1140" t="s">
        <v>5206</v>
      </c>
      <c r="J1140" t="s">
        <v>5207</v>
      </c>
      <c r="K1140" t="s">
        <v>5208</v>
      </c>
      <c r="L1140" t="s">
        <v>146</v>
      </c>
      <c r="M1140" t="s">
        <v>147</v>
      </c>
      <c r="N1140">
        <v>-14400000</v>
      </c>
      <c r="O1140" t="s">
        <v>148</v>
      </c>
      <c r="P1140" t="b">
        <v>0</v>
      </c>
      <c r="Q1140">
        <v>-2.9998779999999999E-2</v>
      </c>
      <c r="R1140">
        <v>-1.0828711E-2</v>
      </c>
      <c r="S1140">
        <v>1589486401</v>
      </c>
      <c r="T1140">
        <v>277</v>
      </c>
      <c r="U1140">
        <v>282.42</v>
      </c>
      <c r="V1140" t="s">
        <v>5209</v>
      </c>
      <c r="W1140">
        <v>272.39</v>
      </c>
      <c r="X1140">
        <v>1786751</v>
      </c>
      <c r="Y1140">
        <v>277.02999999999997</v>
      </c>
      <c r="Z1140">
        <v>272.83999999999997</v>
      </c>
      <c r="AA1140">
        <v>0</v>
      </c>
      <c r="AB1140">
        <v>9</v>
      </c>
      <c r="AC1140">
        <v>10</v>
      </c>
      <c r="AD1140" t="s">
        <v>149</v>
      </c>
      <c r="AE1140" t="s">
        <v>48</v>
      </c>
      <c r="AF1140">
        <v>276.60000000000002</v>
      </c>
      <c r="AG1140">
        <v>2223075</v>
      </c>
      <c r="AH1140">
        <v>1805762</v>
      </c>
      <c r="AI1140">
        <v>111.770004</v>
      </c>
      <c r="AJ1140">
        <v>0.67645100000000002</v>
      </c>
      <c r="AK1140" t="s">
        <v>5210</v>
      </c>
      <c r="AL1140">
        <v>-11.519989000000001</v>
      </c>
      <c r="AM1140">
        <v>-3.9927869999999997E-2</v>
      </c>
      <c r="AN1140">
        <v>165.23</v>
      </c>
      <c r="AO1140">
        <v>288.52</v>
      </c>
      <c r="AQ1140">
        <v>1588190460</v>
      </c>
      <c r="AR1140">
        <v>1596034740</v>
      </c>
      <c r="AS1140">
        <v>1596470400</v>
      </c>
      <c r="AU1140">
        <v>47.940463999999999</v>
      </c>
      <c r="AW1140" t="s">
        <v>6313</v>
      </c>
      <c r="AX1140">
        <v>5.7779999999999996</v>
      </c>
      <c r="AY1140">
        <v>259276992</v>
      </c>
      <c r="AZ1140">
        <v>24.940999999999999</v>
      </c>
      <c r="BA1140">
        <v>257.49286000000001</v>
      </c>
      <c r="BB1140">
        <v>19.507141000000001</v>
      </c>
      <c r="BC1140">
        <v>7.5757989999999997E-2</v>
      </c>
      <c r="BD1140">
        <v>231.24245999999999</v>
      </c>
      <c r="BE1140">
        <v>45.757537999999997</v>
      </c>
      <c r="BF1140">
        <v>0.19787689</v>
      </c>
      <c r="BG1140">
        <v>71819722752</v>
      </c>
      <c r="BH1140">
        <v>11.106211</v>
      </c>
      <c r="BI1140">
        <v>15</v>
      </c>
      <c r="BJ1140">
        <v>0</v>
      </c>
      <c r="BK1140" t="b">
        <v>0</v>
      </c>
      <c r="BL1140">
        <v>2</v>
      </c>
      <c r="BM1140">
        <v>680362200000</v>
      </c>
      <c r="BN1140" t="s">
        <v>3691</v>
      </c>
    </row>
    <row r="1141" spans="1:66" x14ac:dyDescent="0.2">
      <c r="A1141" t="s">
        <v>3692</v>
      </c>
    </row>
    <row r="1142" spans="1:66" x14ac:dyDescent="0.2">
      <c r="A1142" t="s">
        <v>59</v>
      </c>
      <c r="C1142" t="s">
        <v>142</v>
      </c>
      <c r="D1142" t="s">
        <v>143</v>
      </c>
      <c r="E1142" t="s">
        <v>162</v>
      </c>
      <c r="F1142" t="b">
        <v>1</v>
      </c>
      <c r="G1142" t="s">
        <v>48</v>
      </c>
      <c r="H1142" t="s">
        <v>163</v>
      </c>
      <c r="I1142" t="s">
        <v>217</v>
      </c>
      <c r="J1142" t="s">
        <v>217</v>
      </c>
      <c r="K1142" t="s">
        <v>321</v>
      </c>
      <c r="L1142" t="s">
        <v>146</v>
      </c>
      <c r="M1142" t="s">
        <v>147</v>
      </c>
      <c r="N1142">
        <v>-14400000</v>
      </c>
      <c r="O1142" t="s">
        <v>148</v>
      </c>
      <c r="P1142" t="b">
        <v>0</v>
      </c>
      <c r="Q1142">
        <v>3.8099976</v>
      </c>
      <c r="R1142">
        <v>2.1514470000000001</v>
      </c>
      <c r="S1142">
        <v>1589486402</v>
      </c>
      <c r="T1142">
        <v>180.9</v>
      </c>
      <c r="U1142">
        <v>181.05</v>
      </c>
      <c r="V1142" t="s">
        <v>2999</v>
      </c>
      <c r="W1142">
        <v>173.82</v>
      </c>
      <c r="X1142">
        <v>8719104</v>
      </c>
      <c r="Y1142">
        <v>177.09</v>
      </c>
      <c r="Z1142">
        <v>180.5</v>
      </c>
      <c r="AA1142">
        <v>182.28</v>
      </c>
      <c r="AB1142">
        <v>13</v>
      </c>
      <c r="AC1142">
        <v>30</v>
      </c>
      <c r="AD1142" t="s">
        <v>164</v>
      </c>
      <c r="AE1142" t="s">
        <v>48</v>
      </c>
      <c r="AF1142">
        <v>175.94</v>
      </c>
      <c r="AG1142">
        <v>14462459</v>
      </c>
      <c r="AH1142">
        <v>9720587</v>
      </c>
      <c r="AI1142">
        <v>46.97</v>
      </c>
      <c r="AJ1142">
        <v>0.35070562</v>
      </c>
      <c r="AK1142" t="s">
        <v>216</v>
      </c>
      <c r="AL1142">
        <v>-33.270004</v>
      </c>
      <c r="AM1142">
        <v>-0.15534390000000001</v>
      </c>
      <c r="AN1142">
        <v>133.93</v>
      </c>
      <c r="AO1142">
        <v>214.17</v>
      </c>
      <c r="AP1142">
        <v>1591056000</v>
      </c>
      <c r="AQ1142">
        <v>1588277040</v>
      </c>
      <c r="AR1142">
        <v>1595343540</v>
      </c>
      <c r="AS1142">
        <v>1595865600</v>
      </c>
      <c r="AT1142">
        <v>1.1499999999999999</v>
      </c>
      <c r="AU1142">
        <v>32.55939</v>
      </c>
      <c r="AV1142">
        <v>6.4938729999999998E-3</v>
      </c>
      <c r="AW1142" t="s">
        <v>6313</v>
      </c>
      <c r="AX1142">
        <v>5.556</v>
      </c>
      <c r="AY1142">
        <v>1692999936</v>
      </c>
      <c r="AZ1142">
        <v>13.643000000000001</v>
      </c>
      <c r="BA1142">
        <v>170.68571</v>
      </c>
      <c r="BB1142">
        <v>10.214278999999999</v>
      </c>
      <c r="BC1142">
        <v>5.9842613000000003E-2</v>
      </c>
      <c r="BD1142">
        <v>182.60796999999999</v>
      </c>
      <c r="BE1142">
        <v>-1.7079773</v>
      </c>
      <c r="BF1142">
        <v>-9.3532470000000003E-3</v>
      </c>
      <c r="BG1142">
        <v>398499184640</v>
      </c>
      <c r="BH1142">
        <v>13.259547</v>
      </c>
      <c r="BI1142">
        <v>15</v>
      </c>
      <c r="BJ1142">
        <v>0</v>
      </c>
      <c r="BK1142" t="b">
        <v>0</v>
      </c>
      <c r="BL1142">
        <v>2</v>
      </c>
      <c r="BM1142">
        <v>1205933400000</v>
      </c>
      <c r="BN1142" t="s">
        <v>59</v>
      </c>
    </row>
    <row r="1143" spans="1:66" x14ac:dyDescent="0.2">
      <c r="A1143" t="s">
        <v>3693</v>
      </c>
      <c r="C1143" t="s">
        <v>142</v>
      </c>
      <c r="D1143" t="s">
        <v>143</v>
      </c>
      <c r="E1143" t="s">
        <v>162</v>
      </c>
      <c r="F1143" t="b">
        <v>1</v>
      </c>
      <c r="G1143" t="s">
        <v>48</v>
      </c>
      <c r="H1143" t="s">
        <v>163</v>
      </c>
      <c r="I1143" t="s">
        <v>5211</v>
      </c>
      <c r="J1143" t="s">
        <v>5211</v>
      </c>
      <c r="K1143" t="s">
        <v>5212</v>
      </c>
      <c r="L1143" t="s">
        <v>146</v>
      </c>
      <c r="M1143" t="s">
        <v>147</v>
      </c>
      <c r="N1143">
        <v>-14400000</v>
      </c>
      <c r="O1143" t="s">
        <v>148</v>
      </c>
      <c r="P1143" t="b">
        <v>0</v>
      </c>
      <c r="Q1143">
        <v>2.7099989999999998</v>
      </c>
      <c r="R1143">
        <v>8.3900900000000007</v>
      </c>
      <c r="S1143">
        <v>1589486401</v>
      </c>
      <c r="T1143">
        <v>35.01</v>
      </c>
      <c r="U1143">
        <v>35.1</v>
      </c>
      <c r="V1143" t="s">
        <v>5213</v>
      </c>
      <c r="W1143">
        <v>30.82</v>
      </c>
      <c r="X1143">
        <v>4176441</v>
      </c>
      <c r="Y1143">
        <v>32.299999999999997</v>
      </c>
      <c r="Z1143">
        <v>0</v>
      </c>
      <c r="AA1143">
        <v>0</v>
      </c>
      <c r="AB1143">
        <v>8</v>
      </c>
      <c r="AC1143">
        <v>13</v>
      </c>
      <c r="AD1143" t="s">
        <v>164</v>
      </c>
      <c r="AE1143" t="s">
        <v>48</v>
      </c>
      <c r="AF1143">
        <v>32</v>
      </c>
      <c r="AG1143">
        <v>2821720</v>
      </c>
      <c r="AH1143">
        <v>3635212</v>
      </c>
      <c r="AI1143">
        <v>7.369999</v>
      </c>
      <c r="AJ1143">
        <v>0.2666425</v>
      </c>
      <c r="AK1143" t="s">
        <v>5214</v>
      </c>
      <c r="AL1143">
        <v>-33.840000000000003</v>
      </c>
      <c r="AM1143">
        <v>-0.49150326999999999</v>
      </c>
      <c r="AN1143">
        <v>27.64</v>
      </c>
      <c r="AO1143">
        <v>68.849999999999994</v>
      </c>
      <c r="AP1143">
        <v>1590105600</v>
      </c>
      <c r="AQ1143">
        <v>1596499200</v>
      </c>
      <c r="AR1143">
        <v>1596499200</v>
      </c>
      <c r="AS1143">
        <v>1596499200</v>
      </c>
      <c r="AT1143">
        <v>2.64</v>
      </c>
      <c r="AU1143">
        <v>2.2895819999999998</v>
      </c>
      <c r="AV1143">
        <v>8.1733749999999994E-2</v>
      </c>
      <c r="AW1143" t="s">
        <v>6313</v>
      </c>
      <c r="AX1143">
        <v>15.291</v>
      </c>
      <c r="AY1143">
        <v>191104000</v>
      </c>
      <c r="AZ1143">
        <v>31.111000000000001</v>
      </c>
      <c r="BA1143">
        <v>38.322000000000003</v>
      </c>
      <c r="BB1143">
        <v>-3.3120002999999998</v>
      </c>
      <c r="BC1143">
        <v>-8.6425564999999996E-2</v>
      </c>
      <c r="BD1143">
        <v>55.502319999999997</v>
      </c>
      <c r="BE1143">
        <v>-20.492321</v>
      </c>
      <c r="BF1143">
        <v>-0.36921557999999999</v>
      </c>
      <c r="BG1143">
        <v>6690550784</v>
      </c>
      <c r="BH1143">
        <v>1.1253253999999999</v>
      </c>
      <c r="BI1143">
        <v>15</v>
      </c>
      <c r="BJ1143">
        <v>0</v>
      </c>
      <c r="BK1143" t="b">
        <v>0</v>
      </c>
      <c r="BL1143">
        <v>2</v>
      </c>
      <c r="BM1143">
        <v>322151400000</v>
      </c>
      <c r="BN1143" t="s">
        <v>3693</v>
      </c>
    </row>
    <row r="1144" spans="1:66" x14ac:dyDescent="0.2">
      <c r="A1144" t="s">
        <v>3694</v>
      </c>
      <c r="C1144" t="s">
        <v>142</v>
      </c>
      <c r="D1144" t="s">
        <v>143</v>
      </c>
      <c r="E1144" t="s">
        <v>162</v>
      </c>
      <c r="F1144" t="b">
        <v>1</v>
      </c>
      <c r="G1144" t="s">
        <v>48</v>
      </c>
      <c r="H1144" t="s">
        <v>163</v>
      </c>
      <c r="I1144" t="s">
        <v>5215</v>
      </c>
      <c r="J1144" t="s">
        <v>5216</v>
      </c>
      <c r="K1144" t="s">
        <v>5217</v>
      </c>
      <c r="L1144" t="s">
        <v>146</v>
      </c>
      <c r="M1144" t="s">
        <v>147</v>
      </c>
      <c r="N1144">
        <v>-14400000</v>
      </c>
      <c r="O1144" t="s">
        <v>148</v>
      </c>
      <c r="P1144" t="b">
        <v>0</v>
      </c>
      <c r="Q1144">
        <v>3.8099976</v>
      </c>
      <c r="R1144">
        <v>4.09457</v>
      </c>
      <c r="S1144">
        <v>1589486401</v>
      </c>
      <c r="T1144">
        <v>96.86</v>
      </c>
      <c r="U1144">
        <v>98.27</v>
      </c>
      <c r="V1144" t="s">
        <v>5218</v>
      </c>
      <c r="W1144">
        <v>88.6</v>
      </c>
      <c r="X1144">
        <v>1793555</v>
      </c>
      <c r="Y1144">
        <v>93.05</v>
      </c>
      <c r="Z1144">
        <v>0</v>
      </c>
      <c r="AA1144">
        <v>97</v>
      </c>
      <c r="AB1144">
        <v>10</v>
      </c>
      <c r="AC1144">
        <v>9</v>
      </c>
      <c r="AD1144" t="s">
        <v>164</v>
      </c>
      <c r="AE1144" t="s">
        <v>48</v>
      </c>
      <c r="AF1144">
        <v>91.57</v>
      </c>
      <c r="AG1144">
        <v>1723596</v>
      </c>
      <c r="AH1144">
        <v>1512387</v>
      </c>
      <c r="AI1144">
        <v>31.300003</v>
      </c>
      <c r="AJ1144">
        <v>0.47742533999999998</v>
      </c>
      <c r="AK1144" t="s">
        <v>5219</v>
      </c>
      <c r="AL1144">
        <v>-55.630004999999997</v>
      </c>
      <c r="AM1144">
        <v>-0.36481081999999998</v>
      </c>
      <c r="AN1144">
        <v>65.56</v>
      </c>
      <c r="AO1144">
        <v>152.49</v>
      </c>
      <c r="AP1144">
        <v>1591315200</v>
      </c>
      <c r="AQ1144">
        <v>1588764604</v>
      </c>
      <c r="AR1144">
        <v>1595521800</v>
      </c>
      <c r="AS1144">
        <v>1595867400</v>
      </c>
      <c r="AT1144">
        <v>1.27</v>
      </c>
      <c r="AU1144">
        <v>21.015404</v>
      </c>
      <c r="AV1144">
        <v>1.3648575E-2</v>
      </c>
      <c r="AW1144" t="s">
        <v>6313</v>
      </c>
      <c r="AX1144">
        <v>4.609</v>
      </c>
      <c r="AY1144">
        <v>132434000</v>
      </c>
      <c r="AZ1144">
        <v>42.212000000000003</v>
      </c>
      <c r="BA1144">
        <v>105.80257400000001</v>
      </c>
      <c r="BB1144">
        <v>-8.9425740000000005</v>
      </c>
      <c r="BC1144">
        <v>-8.4521319999999997E-2</v>
      </c>
      <c r="BD1144">
        <v>127.416374</v>
      </c>
      <c r="BE1144">
        <v>-30.556374000000002</v>
      </c>
      <c r="BF1144">
        <v>-0.23981512999999999</v>
      </c>
      <c r="BG1144">
        <v>12827556864</v>
      </c>
      <c r="BH1144">
        <v>2.2946080000000002</v>
      </c>
      <c r="BI1144">
        <v>15</v>
      </c>
      <c r="BJ1144">
        <v>0</v>
      </c>
      <c r="BK1144" t="b">
        <v>0</v>
      </c>
      <c r="BL1144">
        <v>2</v>
      </c>
      <c r="BM1144">
        <v>99153000000</v>
      </c>
      <c r="BN1144" t="s">
        <v>3694</v>
      </c>
    </row>
    <row r="1145" spans="1:66" x14ac:dyDescent="0.2">
      <c r="A1145" t="s">
        <v>696</v>
      </c>
      <c r="C1145" t="s">
        <v>142</v>
      </c>
      <c r="D1145" t="s">
        <v>143</v>
      </c>
      <c r="E1145" t="s">
        <v>162</v>
      </c>
      <c r="F1145" t="b">
        <v>1</v>
      </c>
      <c r="G1145" t="s">
        <v>48</v>
      </c>
      <c r="H1145" t="s">
        <v>163</v>
      </c>
      <c r="I1145" t="s">
        <v>1033</v>
      </c>
      <c r="J1145" t="s">
        <v>1033</v>
      </c>
      <c r="K1145" t="s">
        <v>1034</v>
      </c>
      <c r="L1145" t="s">
        <v>146</v>
      </c>
      <c r="M1145" t="s">
        <v>147</v>
      </c>
      <c r="N1145">
        <v>-14400000</v>
      </c>
      <c r="O1145" t="s">
        <v>148</v>
      </c>
      <c r="P1145" t="b">
        <v>0</v>
      </c>
      <c r="Q1145">
        <v>-0.29000092</v>
      </c>
      <c r="R1145">
        <v>-0.23441993999999999</v>
      </c>
      <c r="S1145">
        <v>1589486401</v>
      </c>
      <c r="T1145">
        <v>123.42</v>
      </c>
      <c r="U1145">
        <v>125.13</v>
      </c>
      <c r="V1145" t="s">
        <v>1035</v>
      </c>
      <c r="W1145">
        <v>121.3001</v>
      </c>
      <c r="X1145">
        <v>7291365</v>
      </c>
      <c r="Y1145">
        <v>123.71</v>
      </c>
      <c r="Z1145">
        <v>121.83</v>
      </c>
      <c r="AA1145">
        <v>123.5</v>
      </c>
      <c r="AB1145">
        <v>10</v>
      </c>
      <c r="AC1145">
        <v>14</v>
      </c>
      <c r="AD1145" t="s">
        <v>164</v>
      </c>
      <c r="AE1145" t="s">
        <v>48</v>
      </c>
      <c r="AF1145">
        <v>123.5</v>
      </c>
      <c r="AG1145">
        <v>10978580</v>
      </c>
      <c r="AH1145">
        <v>7527350</v>
      </c>
      <c r="AI1145">
        <v>23.509995</v>
      </c>
      <c r="AJ1145">
        <v>0.23531172</v>
      </c>
      <c r="AK1145" t="s">
        <v>1036</v>
      </c>
      <c r="AL1145">
        <v>-9.9600069999999992</v>
      </c>
      <c r="AM1145">
        <v>-7.4673909999999996E-2</v>
      </c>
      <c r="AN1145">
        <v>99.91</v>
      </c>
      <c r="AO1145">
        <v>133.38</v>
      </c>
      <c r="AP1145">
        <v>1609718400</v>
      </c>
      <c r="AQ1145">
        <v>1589886000</v>
      </c>
      <c r="AR1145">
        <v>1589886000</v>
      </c>
      <c r="AS1145">
        <v>1589886000</v>
      </c>
      <c r="AT1145">
        <v>2.12</v>
      </c>
      <c r="AU1145">
        <v>23.780346000000002</v>
      </c>
      <c r="AV1145">
        <v>1.7136851000000002E-2</v>
      </c>
      <c r="AW1145" t="s">
        <v>6313</v>
      </c>
      <c r="AX1145">
        <v>5.19</v>
      </c>
      <c r="AY1145">
        <v>2837179904</v>
      </c>
      <c r="AZ1145">
        <v>26.361999999999998</v>
      </c>
      <c r="BA1145">
        <v>123.53771</v>
      </c>
      <c r="BB1145">
        <v>-0.11771392999999999</v>
      </c>
      <c r="BC1145">
        <v>-9.5285824999999998E-4</v>
      </c>
      <c r="BD1145">
        <v>118.8329</v>
      </c>
      <c r="BE1145">
        <v>4.587097</v>
      </c>
      <c r="BF1145">
        <v>3.8601240000000002E-2</v>
      </c>
      <c r="BG1145">
        <v>349735256064</v>
      </c>
      <c r="BH1145">
        <v>4.6817390000000003</v>
      </c>
      <c r="BI1145">
        <v>15</v>
      </c>
      <c r="BJ1145">
        <v>0</v>
      </c>
      <c r="BK1145" t="b">
        <v>0</v>
      </c>
      <c r="BL1145">
        <v>2</v>
      </c>
      <c r="BM1145">
        <v>83597400000</v>
      </c>
      <c r="BN1145" t="s">
        <v>696</v>
      </c>
    </row>
    <row r="1146" spans="1:66" x14ac:dyDescent="0.2">
      <c r="A1146" t="s">
        <v>694</v>
      </c>
      <c r="C1146" t="s">
        <v>142</v>
      </c>
      <c r="D1146" t="s">
        <v>143</v>
      </c>
      <c r="E1146" t="s">
        <v>162</v>
      </c>
      <c r="F1146" t="b">
        <v>1</v>
      </c>
      <c r="G1146" t="s">
        <v>48</v>
      </c>
      <c r="H1146" t="s">
        <v>145</v>
      </c>
      <c r="I1146" t="s">
        <v>1028</v>
      </c>
      <c r="J1146" t="s">
        <v>1028</v>
      </c>
      <c r="K1146" t="s">
        <v>1029</v>
      </c>
      <c r="L1146" t="s">
        <v>146</v>
      </c>
      <c r="M1146" t="s">
        <v>147</v>
      </c>
      <c r="N1146">
        <v>-14400000</v>
      </c>
      <c r="O1146" t="s">
        <v>148</v>
      </c>
      <c r="P1146" t="b">
        <v>0</v>
      </c>
      <c r="Q1146">
        <v>0.5</v>
      </c>
      <c r="R1146">
        <v>1.3037810000000001</v>
      </c>
      <c r="S1146">
        <v>1589486402</v>
      </c>
      <c r="T1146">
        <v>38.85</v>
      </c>
      <c r="U1146">
        <v>39.017499999999998</v>
      </c>
      <c r="V1146" t="s">
        <v>3070</v>
      </c>
      <c r="W1146">
        <v>36.65</v>
      </c>
      <c r="X1146">
        <v>12985474</v>
      </c>
      <c r="Y1146">
        <v>38.35</v>
      </c>
      <c r="Z1146">
        <v>38.24</v>
      </c>
      <c r="AA1146">
        <v>0</v>
      </c>
      <c r="AB1146">
        <v>11</v>
      </c>
      <c r="AC1146">
        <v>9</v>
      </c>
      <c r="AD1146" t="s">
        <v>149</v>
      </c>
      <c r="AE1146" t="s">
        <v>48</v>
      </c>
      <c r="AF1146">
        <v>38.185499999999998</v>
      </c>
      <c r="AG1146">
        <v>8101393</v>
      </c>
      <c r="AH1146">
        <v>7871225</v>
      </c>
      <c r="AI1146">
        <v>2.1999970000000002</v>
      </c>
      <c r="AJ1146">
        <v>6.0027200000000003E-2</v>
      </c>
      <c r="AK1146" t="s">
        <v>1030</v>
      </c>
      <c r="AL1146">
        <v>-25.650002000000001</v>
      </c>
      <c r="AM1146">
        <v>-0.39767444000000002</v>
      </c>
      <c r="AN1146">
        <v>36.65</v>
      </c>
      <c r="AO1146">
        <v>64.5</v>
      </c>
      <c r="AP1146">
        <v>1591920000</v>
      </c>
      <c r="AQ1146">
        <v>1585825200</v>
      </c>
      <c r="AR1146">
        <v>1593082800</v>
      </c>
      <c r="AS1146">
        <v>1593442800</v>
      </c>
      <c r="AT1146">
        <v>1.8120000000000001</v>
      </c>
      <c r="AU1146">
        <v>9.9922839999999997</v>
      </c>
      <c r="AV1146">
        <v>4.7249026999999999E-2</v>
      </c>
      <c r="AW1146" t="s">
        <v>6313</v>
      </c>
      <c r="AX1146">
        <v>3.8879999999999999</v>
      </c>
      <c r="AY1146">
        <v>885862016</v>
      </c>
      <c r="AZ1146">
        <v>26.942</v>
      </c>
      <c r="BA1146">
        <v>42.902859999999997</v>
      </c>
      <c r="BB1146">
        <v>-4.0528602999999999</v>
      </c>
      <c r="BC1146">
        <v>-9.4465969999999996E-2</v>
      </c>
      <c r="BD1146">
        <v>51.671593000000001</v>
      </c>
      <c r="BE1146">
        <v>-12.821593999999999</v>
      </c>
      <c r="BF1146">
        <v>-0.24813624000000001</v>
      </c>
      <c r="BG1146">
        <v>34079993856</v>
      </c>
      <c r="BH1146">
        <v>1.4419864</v>
      </c>
      <c r="BI1146">
        <v>15</v>
      </c>
      <c r="BJ1146">
        <v>0</v>
      </c>
      <c r="BK1146" t="b">
        <v>0</v>
      </c>
      <c r="BL1146">
        <v>2</v>
      </c>
      <c r="BM1146">
        <v>322151400000</v>
      </c>
      <c r="BN1146" t="s">
        <v>694</v>
      </c>
    </row>
    <row r="1147" spans="1:66" x14ac:dyDescent="0.2">
      <c r="A1147" t="s">
        <v>3695</v>
      </c>
      <c r="C1147" t="s">
        <v>142</v>
      </c>
      <c r="D1147" t="s">
        <v>143</v>
      </c>
      <c r="E1147" t="s">
        <v>162</v>
      </c>
      <c r="F1147" t="b">
        <v>1</v>
      </c>
      <c r="G1147" t="s">
        <v>48</v>
      </c>
      <c r="H1147" t="s">
        <v>163</v>
      </c>
      <c r="I1147" t="s">
        <v>5220</v>
      </c>
      <c r="J1147" t="s">
        <v>5220</v>
      </c>
      <c r="K1147" t="s">
        <v>5221</v>
      </c>
      <c r="L1147" t="s">
        <v>146</v>
      </c>
      <c r="M1147" t="s">
        <v>147</v>
      </c>
      <c r="N1147">
        <v>-14400000</v>
      </c>
      <c r="O1147" t="s">
        <v>148</v>
      </c>
      <c r="P1147" t="b">
        <v>0</v>
      </c>
      <c r="Q1147">
        <v>0.66000365999999999</v>
      </c>
      <c r="R1147">
        <v>0.68379990000000002</v>
      </c>
      <c r="S1147">
        <v>1589486401</v>
      </c>
      <c r="T1147">
        <v>97.18</v>
      </c>
      <c r="U1147">
        <v>97.34</v>
      </c>
      <c r="V1147" t="s">
        <v>5222</v>
      </c>
      <c r="W1147">
        <v>94.13</v>
      </c>
      <c r="X1147">
        <v>2294319</v>
      </c>
      <c r="Y1147">
        <v>96.52</v>
      </c>
      <c r="Z1147">
        <v>94.01</v>
      </c>
      <c r="AA1147">
        <v>98.1</v>
      </c>
      <c r="AB1147">
        <v>9</v>
      </c>
      <c r="AC1147">
        <v>10</v>
      </c>
      <c r="AD1147" t="s">
        <v>164</v>
      </c>
      <c r="AE1147" t="s">
        <v>48</v>
      </c>
      <c r="AF1147">
        <v>95.81</v>
      </c>
      <c r="AG1147">
        <v>3385688</v>
      </c>
      <c r="AH1147">
        <v>2509337</v>
      </c>
      <c r="AI1147">
        <v>11.840004</v>
      </c>
      <c r="AJ1147">
        <v>0.13873921</v>
      </c>
      <c r="AK1147" t="s">
        <v>5223</v>
      </c>
      <c r="AL1147">
        <v>-29.61</v>
      </c>
      <c r="AM1147">
        <v>-0.23353577</v>
      </c>
      <c r="AN1147">
        <v>85.34</v>
      </c>
      <c r="AO1147">
        <v>126.79</v>
      </c>
      <c r="AP1147">
        <v>1584662400</v>
      </c>
      <c r="AQ1147">
        <v>1588763700</v>
      </c>
      <c r="AR1147">
        <v>1595521800</v>
      </c>
      <c r="AS1147">
        <v>1595867400</v>
      </c>
      <c r="AT1147">
        <v>2.0830000000000002</v>
      </c>
      <c r="AU1147">
        <v>24.602530999999999</v>
      </c>
      <c r="AV1147">
        <v>2.1581019999999999E-2</v>
      </c>
      <c r="AW1147" t="s">
        <v>6313</v>
      </c>
      <c r="AX1147">
        <v>3.95</v>
      </c>
      <c r="AY1147">
        <v>422024992</v>
      </c>
      <c r="AZ1147">
        <v>15.978999999999999</v>
      </c>
      <c r="BA1147">
        <v>97.142290000000003</v>
      </c>
      <c r="BB1147">
        <v>3.7712097E-2</v>
      </c>
      <c r="BC1147">
        <v>3.8821503000000001E-4</v>
      </c>
      <c r="BD1147">
        <v>109.89709999999999</v>
      </c>
      <c r="BE1147">
        <v>-12.717102000000001</v>
      </c>
      <c r="BF1147">
        <v>-0.11571827</v>
      </c>
      <c r="BG1147">
        <v>41012387840</v>
      </c>
      <c r="BH1147">
        <v>6.0817322999999996</v>
      </c>
      <c r="BI1147">
        <v>15</v>
      </c>
      <c r="BJ1147">
        <v>0</v>
      </c>
      <c r="BK1147" t="b">
        <v>0</v>
      </c>
      <c r="BL1147">
        <v>2</v>
      </c>
      <c r="BM1147">
        <v>582989400000</v>
      </c>
      <c r="BN1147" t="s">
        <v>3695</v>
      </c>
    </row>
    <row r="1148" spans="1:66" x14ac:dyDescent="0.2">
      <c r="A1148" t="s">
        <v>3696</v>
      </c>
      <c r="C1148" t="s">
        <v>142</v>
      </c>
      <c r="D1148" t="s">
        <v>143</v>
      </c>
      <c r="E1148" t="s">
        <v>162</v>
      </c>
      <c r="F1148" t="b">
        <v>1</v>
      </c>
      <c r="G1148" t="s">
        <v>48</v>
      </c>
      <c r="H1148" t="s">
        <v>163</v>
      </c>
      <c r="I1148" t="s">
        <v>5224</v>
      </c>
      <c r="J1148" t="s">
        <v>5224</v>
      </c>
      <c r="K1148" t="s">
        <v>5225</v>
      </c>
      <c r="L1148" t="s">
        <v>146</v>
      </c>
      <c r="M1148" t="s">
        <v>147</v>
      </c>
      <c r="N1148">
        <v>-14400000</v>
      </c>
      <c r="O1148" t="s">
        <v>148</v>
      </c>
      <c r="P1148" t="b">
        <v>0</v>
      </c>
      <c r="Q1148">
        <v>1.4799956999999999</v>
      </c>
      <c r="R1148">
        <v>0.82773810000000003</v>
      </c>
      <c r="S1148">
        <v>1589486401</v>
      </c>
      <c r="T1148">
        <v>180.28</v>
      </c>
      <c r="U1148">
        <v>180.62</v>
      </c>
      <c r="V1148" t="s">
        <v>5226</v>
      </c>
      <c r="W1148">
        <v>175.83</v>
      </c>
      <c r="X1148">
        <v>869578</v>
      </c>
      <c r="Y1148">
        <v>178.8</v>
      </c>
      <c r="Z1148">
        <v>179.8</v>
      </c>
      <c r="AA1148">
        <v>179.66</v>
      </c>
      <c r="AB1148">
        <v>13</v>
      </c>
      <c r="AC1148">
        <v>8</v>
      </c>
      <c r="AD1148" t="s">
        <v>164</v>
      </c>
      <c r="AE1148" t="s">
        <v>48</v>
      </c>
      <c r="AF1148">
        <v>177.07</v>
      </c>
      <c r="AG1148">
        <v>594261</v>
      </c>
      <c r="AH1148">
        <v>482225</v>
      </c>
      <c r="AI1148">
        <v>25.89</v>
      </c>
      <c r="AJ1148">
        <v>0.16769220000000001</v>
      </c>
      <c r="AK1148" t="s">
        <v>5227</v>
      </c>
      <c r="AL1148">
        <v>-65.399994000000007</v>
      </c>
      <c r="AM1148">
        <v>-0.26619991999999998</v>
      </c>
      <c r="AN1148">
        <v>154.38999999999999</v>
      </c>
      <c r="AO1148">
        <v>245.68</v>
      </c>
      <c r="AQ1148">
        <v>1588071000</v>
      </c>
      <c r="AR1148">
        <v>1595953800</v>
      </c>
      <c r="AS1148">
        <v>1596472200</v>
      </c>
      <c r="AU1148">
        <v>22.068798000000001</v>
      </c>
      <c r="AW1148" t="s">
        <v>6313</v>
      </c>
      <c r="AX1148">
        <v>8.1690000000000005</v>
      </c>
      <c r="AY1148">
        <v>61908700</v>
      </c>
      <c r="AZ1148">
        <v>-5.4610000000000003</v>
      </c>
      <c r="BA1148">
        <v>187.64543</v>
      </c>
      <c r="BB1148">
        <v>-7.3654327000000004</v>
      </c>
      <c r="BC1148">
        <v>-3.9251863999999997E-2</v>
      </c>
      <c r="BD1148">
        <v>209.51456999999999</v>
      </c>
      <c r="BE1148">
        <v>-29.234573000000001</v>
      </c>
      <c r="BF1148">
        <v>-0.13953479999999999</v>
      </c>
      <c r="BG1148">
        <v>11160900608</v>
      </c>
      <c r="BH1148">
        <v>-33.012267999999999</v>
      </c>
      <c r="BI1148">
        <v>15</v>
      </c>
      <c r="BJ1148">
        <v>0</v>
      </c>
      <c r="BK1148" t="b">
        <v>0</v>
      </c>
      <c r="BL1148">
        <v>2</v>
      </c>
      <c r="BM1148">
        <v>816618600000</v>
      </c>
      <c r="BN1148" t="s">
        <v>3696</v>
      </c>
    </row>
    <row r="1149" spans="1:66" x14ac:dyDescent="0.2">
      <c r="A1149" t="s">
        <v>3697</v>
      </c>
      <c r="C1149" t="s">
        <v>142</v>
      </c>
      <c r="D1149" t="s">
        <v>143</v>
      </c>
      <c r="E1149" t="s">
        <v>162</v>
      </c>
      <c r="F1149" t="b">
        <v>1</v>
      </c>
      <c r="G1149" t="s">
        <v>48</v>
      </c>
      <c r="H1149" t="s">
        <v>163</v>
      </c>
      <c r="I1149" t="s">
        <v>5228</v>
      </c>
      <c r="J1149" t="s">
        <v>5228</v>
      </c>
      <c r="K1149" t="s">
        <v>5229</v>
      </c>
      <c r="L1149" t="s">
        <v>146</v>
      </c>
      <c r="M1149" t="s">
        <v>147</v>
      </c>
      <c r="N1149">
        <v>-14400000</v>
      </c>
      <c r="O1149" t="s">
        <v>148</v>
      </c>
      <c r="P1149" t="b">
        <v>0</v>
      </c>
      <c r="Q1149">
        <v>-5.000305E-2</v>
      </c>
      <c r="R1149">
        <v>-5.8993690000000001E-2</v>
      </c>
      <c r="S1149">
        <v>1589486401</v>
      </c>
      <c r="T1149">
        <v>84.71</v>
      </c>
      <c r="U1149">
        <v>85.41</v>
      </c>
      <c r="V1149" t="s">
        <v>5230</v>
      </c>
      <c r="W1149">
        <v>81.52</v>
      </c>
      <c r="X1149">
        <v>2117928</v>
      </c>
      <c r="Y1149">
        <v>84.76</v>
      </c>
      <c r="Z1149">
        <v>0</v>
      </c>
      <c r="AA1149">
        <v>0</v>
      </c>
      <c r="AB1149">
        <v>12</v>
      </c>
      <c r="AC1149">
        <v>13</v>
      </c>
      <c r="AD1149" t="s">
        <v>164</v>
      </c>
      <c r="AE1149" t="s">
        <v>48</v>
      </c>
      <c r="AF1149">
        <v>84.24</v>
      </c>
      <c r="AG1149">
        <v>2230393</v>
      </c>
      <c r="AH1149">
        <v>1767125</v>
      </c>
      <c r="AI1149">
        <v>16.699997</v>
      </c>
      <c r="AJ1149">
        <v>0.24555208000000001</v>
      </c>
      <c r="AK1149" t="s">
        <v>5231</v>
      </c>
      <c r="AL1149">
        <v>-24.82</v>
      </c>
      <c r="AM1149">
        <v>-0.22660458</v>
      </c>
      <c r="AN1149">
        <v>68.010000000000005</v>
      </c>
      <c r="AO1149">
        <v>109.53</v>
      </c>
      <c r="AP1149">
        <v>1590969600</v>
      </c>
      <c r="AQ1149">
        <v>1588590004</v>
      </c>
      <c r="AR1149">
        <v>1596454200</v>
      </c>
      <c r="AS1149">
        <v>1596814200</v>
      </c>
      <c r="AT1149">
        <v>2.4020000000000001</v>
      </c>
      <c r="AU1149">
        <v>23.019022</v>
      </c>
      <c r="AV1149">
        <v>2.8338838000000002E-2</v>
      </c>
      <c r="AW1149" t="s">
        <v>6313</v>
      </c>
      <c r="AX1149">
        <v>3.68</v>
      </c>
      <c r="AY1149">
        <v>315435008</v>
      </c>
      <c r="AZ1149">
        <v>32.792999999999999</v>
      </c>
      <c r="BA1149">
        <v>90.882285999999993</v>
      </c>
      <c r="BB1149">
        <v>-6.1722869999999999</v>
      </c>
      <c r="BC1149">
        <v>-6.7915180000000006E-2</v>
      </c>
      <c r="BD1149">
        <v>93.032104000000004</v>
      </c>
      <c r="BE1149">
        <v>-8.3221050000000005</v>
      </c>
      <c r="BF1149">
        <v>-8.9454119999999998E-2</v>
      </c>
      <c r="BG1149">
        <v>26720499712</v>
      </c>
      <c r="BH1149">
        <v>2.5831732999999999</v>
      </c>
      <c r="BI1149">
        <v>15</v>
      </c>
      <c r="BJ1149">
        <v>0</v>
      </c>
      <c r="BK1149" t="b">
        <v>0</v>
      </c>
      <c r="BL1149">
        <v>2</v>
      </c>
      <c r="BM1149">
        <v>322151400000</v>
      </c>
      <c r="BN1149" t="s">
        <v>3697</v>
      </c>
    </row>
    <row r="1150" spans="1:66" x14ac:dyDescent="0.2">
      <c r="A1150" t="s">
        <v>61</v>
      </c>
      <c r="C1150" t="s">
        <v>142</v>
      </c>
      <c r="D1150" t="s">
        <v>143</v>
      </c>
      <c r="E1150" t="s">
        <v>162</v>
      </c>
      <c r="F1150" t="b">
        <v>1</v>
      </c>
      <c r="G1150" t="s">
        <v>48</v>
      </c>
      <c r="H1150" t="s">
        <v>163</v>
      </c>
      <c r="I1150" t="s">
        <v>221</v>
      </c>
      <c r="J1150" t="s">
        <v>221</v>
      </c>
      <c r="K1150" t="s">
        <v>324</v>
      </c>
      <c r="L1150" t="s">
        <v>146</v>
      </c>
      <c r="M1150" t="s">
        <v>147</v>
      </c>
      <c r="N1150">
        <v>-14400000</v>
      </c>
      <c r="O1150" t="s">
        <v>148</v>
      </c>
      <c r="P1150" t="b">
        <v>0</v>
      </c>
      <c r="Q1150">
        <v>1.5299988</v>
      </c>
      <c r="R1150">
        <v>6.79094</v>
      </c>
      <c r="S1150">
        <v>1589486401</v>
      </c>
      <c r="T1150">
        <v>24.06</v>
      </c>
      <c r="U1150">
        <v>24.59</v>
      </c>
      <c r="V1150" t="s">
        <v>3001</v>
      </c>
      <c r="W1150">
        <v>22.02</v>
      </c>
      <c r="X1150">
        <v>87277665</v>
      </c>
      <c r="Y1150">
        <v>22.53</v>
      </c>
      <c r="Z1150">
        <v>24.11</v>
      </c>
      <c r="AA1150">
        <v>24.23</v>
      </c>
      <c r="AB1150">
        <v>31</v>
      </c>
      <c r="AC1150">
        <v>9</v>
      </c>
      <c r="AD1150" t="s">
        <v>164</v>
      </c>
      <c r="AE1150" t="s">
        <v>48</v>
      </c>
      <c r="AF1150">
        <v>22.13</v>
      </c>
      <c r="AG1150">
        <v>45609387</v>
      </c>
      <c r="AH1150">
        <v>62960350</v>
      </c>
      <c r="AI1150">
        <v>2.0599995</v>
      </c>
      <c r="AJ1150">
        <v>9.3636339999999998E-2</v>
      </c>
      <c r="AK1150" t="s">
        <v>220</v>
      </c>
      <c r="AL1150">
        <v>-30.69</v>
      </c>
      <c r="AM1150">
        <v>-0.56054795000000002</v>
      </c>
      <c r="AN1150">
        <v>22</v>
      </c>
      <c r="AO1150">
        <v>54.75</v>
      </c>
      <c r="AP1150">
        <v>1590969600</v>
      </c>
      <c r="AQ1150">
        <v>1594744200</v>
      </c>
      <c r="AR1150">
        <v>1594744200</v>
      </c>
      <c r="AS1150">
        <v>1594744200</v>
      </c>
      <c r="AT1150">
        <v>1.98</v>
      </c>
      <c r="AU1150">
        <v>8.3252590000000009</v>
      </c>
      <c r="AV1150">
        <v>8.7882823999999998E-2</v>
      </c>
      <c r="AW1150" t="s">
        <v>6313</v>
      </c>
      <c r="AX1150">
        <v>2.89</v>
      </c>
      <c r="AY1150">
        <v>4100000000</v>
      </c>
      <c r="AZ1150">
        <v>39.671999999999997</v>
      </c>
      <c r="BA1150">
        <v>27.716000000000001</v>
      </c>
      <c r="BB1150">
        <v>-3.6560001</v>
      </c>
      <c r="BC1150">
        <v>-0.13190937</v>
      </c>
      <c r="BD1150">
        <v>42.730649999999997</v>
      </c>
      <c r="BE1150">
        <v>-18.670652</v>
      </c>
      <c r="BF1150">
        <v>-0.43693817000000001</v>
      </c>
      <c r="BG1150">
        <v>98645999616</v>
      </c>
      <c r="BH1150">
        <v>0.60647300000000004</v>
      </c>
      <c r="BI1150">
        <v>15</v>
      </c>
      <c r="BJ1150">
        <v>0</v>
      </c>
      <c r="BK1150" t="b">
        <v>0</v>
      </c>
      <c r="BL1150">
        <v>2</v>
      </c>
      <c r="BM1150">
        <v>76253400000</v>
      </c>
      <c r="BN1150" t="s">
        <v>61</v>
      </c>
    </row>
    <row r="1151" spans="1:66" x14ac:dyDescent="0.2">
      <c r="A1151" t="s">
        <v>3698</v>
      </c>
      <c r="C1151" t="s">
        <v>142</v>
      </c>
      <c r="D1151" t="s">
        <v>143</v>
      </c>
      <c r="E1151" t="s">
        <v>162</v>
      </c>
      <c r="F1151" t="b">
        <v>1</v>
      </c>
      <c r="G1151" t="s">
        <v>48</v>
      </c>
      <c r="H1151" t="s">
        <v>163</v>
      </c>
      <c r="I1151" t="s">
        <v>5232</v>
      </c>
      <c r="J1151" t="s">
        <v>5232</v>
      </c>
      <c r="K1151" t="s">
        <v>5233</v>
      </c>
      <c r="L1151" t="s">
        <v>146</v>
      </c>
      <c r="M1151" t="s">
        <v>147</v>
      </c>
      <c r="N1151">
        <v>-14400000</v>
      </c>
      <c r="O1151" t="s">
        <v>148</v>
      </c>
      <c r="P1151" t="b">
        <v>0</v>
      </c>
      <c r="Q1151">
        <v>2.380001</v>
      </c>
      <c r="R1151">
        <v>6.2697605999999997</v>
      </c>
      <c r="S1151">
        <v>1589486401</v>
      </c>
      <c r="T1151">
        <v>40.340000000000003</v>
      </c>
      <c r="U1151">
        <v>40.4</v>
      </c>
      <c r="V1151" t="s">
        <v>5234</v>
      </c>
      <c r="W1151">
        <v>36.08</v>
      </c>
      <c r="X1151">
        <v>4862231</v>
      </c>
      <c r="Y1151">
        <v>37.96</v>
      </c>
      <c r="Z1151">
        <v>40.549999999999997</v>
      </c>
      <c r="AA1151">
        <v>42.3</v>
      </c>
      <c r="AB1151">
        <v>14</v>
      </c>
      <c r="AC1151">
        <v>9</v>
      </c>
      <c r="AD1151" t="s">
        <v>164</v>
      </c>
      <c r="AE1151" t="s">
        <v>48</v>
      </c>
      <c r="AF1151">
        <v>36.799999999999997</v>
      </c>
      <c r="AG1151">
        <v>5251850</v>
      </c>
      <c r="AH1151">
        <v>6371275</v>
      </c>
      <c r="AI1151">
        <v>16.07</v>
      </c>
      <c r="AJ1151">
        <v>0.66213429999999995</v>
      </c>
      <c r="AK1151" t="s">
        <v>5235</v>
      </c>
      <c r="AL1151">
        <v>-52.829998000000003</v>
      </c>
      <c r="AM1151">
        <v>-0.56702799999999998</v>
      </c>
      <c r="AN1151">
        <v>24.27</v>
      </c>
      <c r="AO1151">
        <v>93.17</v>
      </c>
      <c r="AP1151">
        <v>1590624000</v>
      </c>
      <c r="AQ1151">
        <v>1588795538</v>
      </c>
      <c r="AR1151">
        <v>1596034740</v>
      </c>
      <c r="AS1151">
        <v>1596470400</v>
      </c>
      <c r="AT1151">
        <v>3.22</v>
      </c>
      <c r="AU1151">
        <v>13.080415</v>
      </c>
      <c r="AV1151">
        <v>8.4826133999999997E-2</v>
      </c>
      <c r="AW1151" t="s">
        <v>6313</v>
      </c>
      <c r="AX1151">
        <v>3.0840000000000001</v>
      </c>
      <c r="AY1151">
        <v>417479008</v>
      </c>
      <c r="AZ1151">
        <v>38.652000000000001</v>
      </c>
      <c r="BA1151">
        <v>46.020287000000003</v>
      </c>
      <c r="BB1151">
        <v>-5.6802864</v>
      </c>
      <c r="BC1151">
        <v>-0.12343005</v>
      </c>
      <c r="BD1151">
        <v>70.586380000000005</v>
      </c>
      <c r="BE1151">
        <v>-30.246379999999998</v>
      </c>
      <c r="BF1151">
        <v>-0.42850164000000002</v>
      </c>
      <c r="BG1151">
        <v>16841103360</v>
      </c>
      <c r="BH1151">
        <v>1.0436717</v>
      </c>
      <c r="BI1151">
        <v>15</v>
      </c>
      <c r="BJ1151">
        <v>0</v>
      </c>
      <c r="BK1151" t="b">
        <v>0</v>
      </c>
      <c r="BL1151">
        <v>2</v>
      </c>
      <c r="BM1151">
        <v>322324200000</v>
      </c>
      <c r="BN1151" t="s">
        <v>3698</v>
      </c>
    </row>
    <row r="1152" spans="1:66" x14ac:dyDescent="0.2">
      <c r="A1152" t="s">
        <v>3699</v>
      </c>
      <c r="C1152" t="s">
        <v>142</v>
      </c>
      <c r="D1152" t="s">
        <v>143</v>
      </c>
      <c r="E1152" t="s">
        <v>162</v>
      </c>
      <c r="F1152" t="b">
        <v>1</v>
      </c>
      <c r="G1152" t="s">
        <v>48</v>
      </c>
      <c r="H1152" t="s">
        <v>145</v>
      </c>
      <c r="I1152" t="s">
        <v>5236</v>
      </c>
      <c r="J1152" t="s">
        <v>5236</v>
      </c>
      <c r="K1152" t="s">
        <v>5237</v>
      </c>
      <c r="L1152" t="s">
        <v>146</v>
      </c>
      <c r="M1152" t="s">
        <v>147</v>
      </c>
      <c r="N1152">
        <v>-14400000</v>
      </c>
      <c r="O1152" t="s">
        <v>148</v>
      </c>
      <c r="P1152" t="b">
        <v>0</v>
      </c>
      <c r="Q1152">
        <v>1.0900002</v>
      </c>
      <c r="R1152">
        <v>2.7770705000000002</v>
      </c>
      <c r="S1152">
        <v>1589486402</v>
      </c>
      <c r="T1152">
        <v>40.340000000000003</v>
      </c>
      <c r="U1152">
        <v>40.39</v>
      </c>
      <c r="V1152" t="s">
        <v>5238</v>
      </c>
      <c r="W1152">
        <v>37.65</v>
      </c>
      <c r="X1152">
        <v>5528818</v>
      </c>
      <c r="Y1152">
        <v>39.25</v>
      </c>
      <c r="Z1152">
        <v>39.950000000000003</v>
      </c>
      <c r="AA1152">
        <v>0</v>
      </c>
      <c r="AB1152">
        <v>13</v>
      </c>
      <c r="AC1152">
        <v>13</v>
      </c>
      <c r="AD1152" t="s">
        <v>149</v>
      </c>
      <c r="AE1152" t="s">
        <v>48</v>
      </c>
      <c r="AF1152">
        <v>38.61</v>
      </c>
      <c r="AG1152">
        <v>6685608</v>
      </c>
      <c r="AH1152">
        <v>5231925</v>
      </c>
      <c r="AI1152">
        <v>12.940001000000001</v>
      </c>
      <c r="AJ1152">
        <v>0.47226279999999998</v>
      </c>
      <c r="AK1152" t="s">
        <v>5239</v>
      </c>
      <c r="AL1152">
        <v>-31.66</v>
      </c>
      <c r="AM1152">
        <v>-0.43972220000000001</v>
      </c>
      <c r="AN1152">
        <v>27.4</v>
      </c>
      <c r="AO1152">
        <v>72</v>
      </c>
      <c r="AP1152">
        <v>1587081600</v>
      </c>
      <c r="AQ1152">
        <v>1588276860</v>
      </c>
      <c r="AR1152">
        <v>1596034740</v>
      </c>
      <c r="AS1152">
        <v>1596470400</v>
      </c>
      <c r="AT1152">
        <v>2</v>
      </c>
      <c r="AV1152">
        <v>5.0955414999999997E-2</v>
      </c>
      <c r="AW1152" t="s">
        <v>6313</v>
      </c>
      <c r="AX1152">
        <v>-2.008</v>
      </c>
      <c r="AY1152">
        <v>299700992</v>
      </c>
      <c r="AZ1152">
        <v>30.913</v>
      </c>
      <c r="BA1152">
        <v>41.920284000000002</v>
      </c>
      <c r="BB1152">
        <v>-1.5802841000000001</v>
      </c>
      <c r="BC1152">
        <v>-3.7697359999999999E-2</v>
      </c>
      <c r="BD1152">
        <v>53.259132000000001</v>
      </c>
      <c r="BE1152">
        <v>-12.919131999999999</v>
      </c>
      <c r="BF1152">
        <v>-0.24257119999999999</v>
      </c>
      <c r="BG1152">
        <v>12089937920</v>
      </c>
      <c r="BH1152">
        <v>1.3049526</v>
      </c>
      <c r="BI1152">
        <v>15</v>
      </c>
      <c r="BJ1152">
        <v>0</v>
      </c>
      <c r="BK1152" t="b">
        <v>0</v>
      </c>
      <c r="BL1152">
        <v>2</v>
      </c>
      <c r="BM1152">
        <v>278692200000</v>
      </c>
      <c r="BN1152" t="s">
        <v>3699</v>
      </c>
    </row>
    <row r="1153" spans="1:66" x14ac:dyDescent="0.2">
      <c r="A1153" t="s">
        <v>3700</v>
      </c>
      <c r="C1153" t="s">
        <v>142</v>
      </c>
      <c r="D1153" t="s">
        <v>143</v>
      </c>
      <c r="E1153" t="s">
        <v>162</v>
      </c>
      <c r="F1153" t="b">
        <v>1</v>
      </c>
      <c r="G1153" t="s">
        <v>48</v>
      </c>
      <c r="H1153" t="s">
        <v>163</v>
      </c>
      <c r="I1153" t="s">
        <v>5240</v>
      </c>
      <c r="J1153" t="s">
        <v>5241</v>
      </c>
      <c r="K1153" t="s">
        <v>5242</v>
      </c>
      <c r="L1153" t="s">
        <v>146</v>
      </c>
      <c r="M1153" t="s">
        <v>147</v>
      </c>
      <c r="N1153">
        <v>-14400000</v>
      </c>
      <c r="O1153" t="s">
        <v>148</v>
      </c>
      <c r="P1153" t="b">
        <v>0</v>
      </c>
      <c r="Q1153">
        <v>5.9999466000000001E-2</v>
      </c>
      <c r="R1153">
        <v>0.32750800000000002</v>
      </c>
      <c r="S1153">
        <v>1589486401</v>
      </c>
      <c r="T1153">
        <v>18.38</v>
      </c>
      <c r="U1153">
        <v>18.39</v>
      </c>
      <c r="V1153" t="s">
        <v>5243</v>
      </c>
      <c r="W1153">
        <v>17.555</v>
      </c>
      <c r="X1153">
        <v>5903460</v>
      </c>
      <c r="Y1153">
        <v>18.32</v>
      </c>
      <c r="Z1153">
        <v>17.100000000000001</v>
      </c>
      <c r="AA1153">
        <v>18.32</v>
      </c>
      <c r="AB1153">
        <v>32</v>
      </c>
      <c r="AC1153">
        <v>12</v>
      </c>
      <c r="AD1153" t="s">
        <v>164</v>
      </c>
      <c r="AE1153" t="s">
        <v>48</v>
      </c>
      <c r="AF1153">
        <v>18.11</v>
      </c>
      <c r="AG1153">
        <v>8425782</v>
      </c>
      <c r="AH1153">
        <v>6560950</v>
      </c>
      <c r="AI1153">
        <v>0.98999979999999999</v>
      </c>
      <c r="AJ1153">
        <v>5.6929256999999997E-2</v>
      </c>
      <c r="AK1153" t="s">
        <v>5244</v>
      </c>
      <c r="AL1153">
        <v>-10.070002000000001</v>
      </c>
      <c r="AM1153">
        <v>-0.35395433999999998</v>
      </c>
      <c r="AN1153">
        <v>17.39</v>
      </c>
      <c r="AO1153">
        <v>28.45</v>
      </c>
      <c r="AP1153">
        <v>1585612800</v>
      </c>
      <c r="AQ1153">
        <v>1588709100</v>
      </c>
      <c r="AR1153">
        <v>1596121140</v>
      </c>
      <c r="AS1153">
        <v>1596470400</v>
      </c>
      <c r="AT1153">
        <v>0.82499999999999996</v>
      </c>
      <c r="AU1153">
        <v>7.3490599999999997</v>
      </c>
      <c r="AV1153">
        <v>4.5032750000000003E-2</v>
      </c>
      <c r="AW1153" t="s">
        <v>6313</v>
      </c>
      <c r="AX1153">
        <v>2.5009999999999999</v>
      </c>
      <c r="AY1153">
        <v>410904992</v>
      </c>
      <c r="AZ1153">
        <v>-0.36399999999999999</v>
      </c>
      <c r="BA1153">
        <v>19.166285999999999</v>
      </c>
      <c r="BB1153">
        <v>-0.78628730000000002</v>
      </c>
      <c r="BC1153">
        <v>-4.1024499999999998E-2</v>
      </c>
      <c r="BD1153">
        <v>24.06739</v>
      </c>
      <c r="BE1153">
        <v>-5.6873912999999998</v>
      </c>
      <c r="BF1153">
        <v>-0.2363111</v>
      </c>
      <c r="BG1153">
        <v>7552433664</v>
      </c>
      <c r="BH1153">
        <v>-50.494503000000002</v>
      </c>
      <c r="BI1153">
        <v>15</v>
      </c>
      <c r="BJ1153">
        <v>0</v>
      </c>
      <c r="BK1153" t="b">
        <v>0</v>
      </c>
      <c r="BL1153">
        <v>2</v>
      </c>
      <c r="BM1153">
        <v>1159795800000</v>
      </c>
      <c r="BN1153" t="s">
        <v>3700</v>
      </c>
    </row>
    <row r="1154" spans="1:66" x14ac:dyDescent="0.2">
      <c r="A1154" t="s">
        <v>2952</v>
      </c>
      <c r="C1154" t="s">
        <v>142</v>
      </c>
      <c r="D1154" t="s">
        <v>143</v>
      </c>
      <c r="E1154" t="s">
        <v>162</v>
      </c>
      <c r="F1154" t="b">
        <v>1</v>
      </c>
      <c r="G1154" t="s">
        <v>48</v>
      </c>
      <c r="H1154" t="s">
        <v>163</v>
      </c>
      <c r="I1154" t="s">
        <v>3192</v>
      </c>
      <c r="J1154" t="s">
        <v>2953</v>
      </c>
      <c r="K1154" t="s">
        <v>3193</v>
      </c>
      <c r="L1154" t="s">
        <v>146</v>
      </c>
      <c r="M1154" t="s">
        <v>147</v>
      </c>
      <c r="N1154">
        <v>-14400000</v>
      </c>
      <c r="O1154" t="s">
        <v>148</v>
      </c>
      <c r="P1154" t="b">
        <v>0</v>
      </c>
      <c r="Q1154">
        <v>1.0699997000000001</v>
      </c>
      <c r="R1154">
        <v>4.4288069999999999</v>
      </c>
      <c r="S1154">
        <v>1589486401</v>
      </c>
      <c r="T1154">
        <v>25.23</v>
      </c>
      <c r="U1154">
        <v>25.25</v>
      </c>
      <c r="V1154" t="s">
        <v>6599</v>
      </c>
      <c r="W1154">
        <v>23.22</v>
      </c>
      <c r="X1154">
        <v>3291430</v>
      </c>
      <c r="Y1154">
        <v>24.16</v>
      </c>
      <c r="Z1154">
        <v>25.07</v>
      </c>
      <c r="AA1154">
        <v>25.4</v>
      </c>
      <c r="AB1154">
        <v>11</v>
      </c>
      <c r="AC1154">
        <v>8</v>
      </c>
      <c r="AD1154" t="s">
        <v>164</v>
      </c>
      <c r="AE1154" t="s">
        <v>48</v>
      </c>
      <c r="AF1154">
        <v>23.84</v>
      </c>
      <c r="AG1154">
        <v>3398766</v>
      </c>
      <c r="AH1154">
        <v>4436137</v>
      </c>
      <c r="AI1154">
        <v>3.7299994999999999</v>
      </c>
      <c r="AJ1154">
        <v>0.17348835000000001</v>
      </c>
      <c r="AK1154" t="s">
        <v>3194</v>
      </c>
      <c r="AL1154">
        <v>-19.16</v>
      </c>
      <c r="AM1154">
        <v>-0.43162873000000002</v>
      </c>
      <c r="AN1154">
        <v>21.5</v>
      </c>
      <c r="AO1154">
        <v>44.39</v>
      </c>
      <c r="AP1154">
        <v>1590624000</v>
      </c>
      <c r="AQ1154">
        <v>1588674600</v>
      </c>
      <c r="AR1154">
        <v>1596126600</v>
      </c>
      <c r="AS1154">
        <v>1596472200</v>
      </c>
      <c r="AT1154">
        <v>1.84</v>
      </c>
      <c r="AU1154">
        <v>7.6967660000000002</v>
      </c>
      <c r="AV1154">
        <v>7.6158939999999994E-2</v>
      </c>
      <c r="AW1154" t="s">
        <v>6313</v>
      </c>
      <c r="AX1154">
        <v>3.278</v>
      </c>
      <c r="AY1154">
        <v>259255008</v>
      </c>
      <c r="AZ1154">
        <v>44.298999999999999</v>
      </c>
      <c r="BA1154">
        <v>28.74</v>
      </c>
      <c r="BB1154">
        <v>-3.5100001999999999</v>
      </c>
      <c r="BC1154">
        <v>-0.12212945</v>
      </c>
      <c r="BD1154">
        <v>35.774419999999999</v>
      </c>
      <c r="BE1154">
        <v>-10.544422000000001</v>
      </c>
      <c r="BF1154">
        <v>-0.29474752999999998</v>
      </c>
      <c r="BG1154">
        <v>6541003776</v>
      </c>
      <c r="BH1154">
        <v>0.56953883000000005</v>
      </c>
      <c r="BI1154">
        <v>15</v>
      </c>
      <c r="BJ1154">
        <v>0</v>
      </c>
      <c r="BK1154" t="b">
        <v>0</v>
      </c>
      <c r="BL1154">
        <v>2</v>
      </c>
      <c r="BM1154">
        <v>1435152600000</v>
      </c>
      <c r="BN1154" t="s">
        <v>2952</v>
      </c>
    </row>
    <row r="1155" spans="1:66" x14ac:dyDescent="0.2">
      <c r="A1155" t="s">
        <v>3701</v>
      </c>
      <c r="C1155" t="s">
        <v>142</v>
      </c>
      <c r="D1155" t="s">
        <v>143</v>
      </c>
      <c r="E1155" t="s">
        <v>162</v>
      </c>
      <c r="F1155" t="b">
        <v>1</v>
      </c>
      <c r="G1155" t="s">
        <v>48</v>
      </c>
      <c r="H1155" t="s">
        <v>163</v>
      </c>
      <c r="I1155" t="s">
        <v>5245</v>
      </c>
      <c r="J1155" t="s">
        <v>5245</v>
      </c>
      <c r="K1155" t="s">
        <v>5246</v>
      </c>
      <c r="L1155" t="s">
        <v>146</v>
      </c>
      <c r="M1155" t="s">
        <v>147</v>
      </c>
      <c r="N1155">
        <v>-14400000</v>
      </c>
      <c r="O1155" t="s">
        <v>148</v>
      </c>
      <c r="P1155" t="b">
        <v>0</v>
      </c>
      <c r="Q1155">
        <v>0.32999992</v>
      </c>
      <c r="R1155">
        <v>1.9354834999999999</v>
      </c>
      <c r="S1155">
        <v>1589486401</v>
      </c>
      <c r="T1155">
        <v>17.38</v>
      </c>
      <c r="U1155">
        <v>17.399999999999999</v>
      </c>
      <c r="V1155" t="s">
        <v>5247</v>
      </c>
      <c r="W1155">
        <v>16.05</v>
      </c>
      <c r="X1155">
        <v>6744672</v>
      </c>
      <c r="Y1155">
        <v>17.05</v>
      </c>
      <c r="Z1155">
        <v>17.25</v>
      </c>
      <c r="AA1155">
        <v>19.3</v>
      </c>
      <c r="AB1155">
        <v>14</v>
      </c>
      <c r="AC1155">
        <v>18</v>
      </c>
      <c r="AD1155" t="s">
        <v>164</v>
      </c>
      <c r="AE1155" t="s">
        <v>48</v>
      </c>
      <c r="AF1155">
        <v>16.72</v>
      </c>
      <c r="AG1155">
        <v>6282167</v>
      </c>
      <c r="AH1155">
        <v>6497800</v>
      </c>
      <c r="AI1155">
        <v>4.2799990000000001</v>
      </c>
      <c r="AJ1155">
        <v>0.32671747000000001</v>
      </c>
      <c r="AK1155" t="s">
        <v>5248</v>
      </c>
      <c r="AL1155">
        <v>-14.200001</v>
      </c>
      <c r="AM1155">
        <v>-0.44965171999999998</v>
      </c>
      <c r="AN1155">
        <v>13.1</v>
      </c>
      <c r="AO1155">
        <v>31.58</v>
      </c>
      <c r="AP1155">
        <v>1584662400</v>
      </c>
      <c r="AQ1155">
        <v>1588316705</v>
      </c>
      <c r="AR1155">
        <v>1595608200</v>
      </c>
      <c r="AS1155">
        <v>1595953800</v>
      </c>
      <c r="AT1155">
        <v>1.36</v>
      </c>
      <c r="AU1155">
        <v>35.687885000000001</v>
      </c>
      <c r="AV1155">
        <v>7.97654E-2</v>
      </c>
      <c r="AW1155" t="s">
        <v>6313</v>
      </c>
      <c r="AX1155">
        <v>0.48699999999999999</v>
      </c>
      <c r="AY1155">
        <v>746206016</v>
      </c>
      <c r="AZ1155">
        <v>10.831</v>
      </c>
      <c r="BA1155">
        <v>18.683713999999998</v>
      </c>
      <c r="BB1155">
        <v>-1.3037148000000001</v>
      </c>
      <c r="BC1155">
        <v>-6.9778140000000002E-2</v>
      </c>
      <c r="BD1155">
        <v>25.69971</v>
      </c>
      <c r="BE1155">
        <v>-8.3197120000000009</v>
      </c>
      <c r="BF1155">
        <v>-0.32372784999999998</v>
      </c>
      <c r="BG1155">
        <v>12969060352</v>
      </c>
      <c r="BH1155">
        <v>1.6046532</v>
      </c>
      <c r="BI1155">
        <v>15</v>
      </c>
      <c r="BJ1155">
        <v>0</v>
      </c>
      <c r="BK1155" t="b">
        <v>0</v>
      </c>
      <c r="BL1155">
        <v>2</v>
      </c>
      <c r="BM1155">
        <v>105283800000</v>
      </c>
      <c r="BN1155" t="s">
        <v>3701</v>
      </c>
    </row>
    <row r="1156" spans="1:66" x14ac:dyDescent="0.2">
      <c r="A1156" t="s">
        <v>3702</v>
      </c>
      <c r="C1156" t="s">
        <v>142</v>
      </c>
      <c r="D1156" t="s">
        <v>143</v>
      </c>
      <c r="E1156" t="s">
        <v>162</v>
      </c>
      <c r="F1156" t="b">
        <v>1</v>
      </c>
      <c r="G1156" t="s">
        <v>48</v>
      </c>
      <c r="H1156" t="s">
        <v>163</v>
      </c>
      <c r="I1156" t="s">
        <v>5249</v>
      </c>
      <c r="J1156" t="s">
        <v>5249</v>
      </c>
      <c r="K1156" t="s">
        <v>5250</v>
      </c>
      <c r="L1156" t="s">
        <v>146</v>
      </c>
      <c r="M1156" t="s">
        <v>147</v>
      </c>
      <c r="N1156">
        <v>-14400000</v>
      </c>
      <c r="O1156" t="s">
        <v>148</v>
      </c>
      <c r="P1156" t="b">
        <v>0</v>
      </c>
      <c r="Q1156">
        <v>5.4099959999999996</v>
      </c>
      <c r="R1156">
        <v>5.2754709999999996</v>
      </c>
      <c r="S1156">
        <v>1589486401</v>
      </c>
      <c r="T1156">
        <v>107.96</v>
      </c>
      <c r="U1156">
        <v>108.07</v>
      </c>
      <c r="V1156" t="s">
        <v>5251</v>
      </c>
      <c r="W1156">
        <v>101.03</v>
      </c>
      <c r="X1156">
        <v>1563331</v>
      </c>
      <c r="Y1156">
        <v>102.55</v>
      </c>
      <c r="Z1156">
        <v>99</v>
      </c>
      <c r="AA1156">
        <v>107.96</v>
      </c>
      <c r="AB1156">
        <v>9</v>
      </c>
      <c r="AC1156">
        <v>14</v>
      </c>
      <c r="AD1156" t="s">
        <v>164</v>
      </c>
      <c r="AE1156" t="s">
        <v>48</v>
      </c>
      <c r="AF1156">
        <v>102.15</v>
      </c>
      <c r="AG1156">
        <v>1242730</v>
      </c>
      <c r="AH1156">
        <v>867262</v>
      </c>
      <c r="AI1156">
        <v>43.96</v>
      </c>
      <c r="AJ1156">
        <v>0.68687500000000001</v>
      </c>
      <c r="AK1156" t="s">
        <v>5252</v>
      </c>
      <c r="AL1156">
        <v>-55.68</v>
      </c>
      <c r="AM1156">
        <v>-0.34025909999999998</v>
      </c>
      <c r="AN1156">
        <v>64</v>
      </c>
      <c r="AO1156">
        <v>163.63999999999999</v>
      </c>
      <c r="AP1156">
        <v>1592179200</v>
      </c>
      <c r="AQ1156">
        <v>1595462400</v>
      </c>
      <c r="AR1156">
        <v>1595462400</v>
      </c>
      <c r="AS1156">
        <v>1595462400</v>
      </c>
      <c r="AT1156">
        <v>4.8</v>
      </c>
      <c r="AU1156">
        <v>7.9704685</v>
      </c>
      <c r="AV1156">
        <v>4.6806436E-2</v>
      </c>
      <c r="AW1156" t="s">
        <v>6313</v>
      </c>
      <c r="AX1156">
        <v>13.545</v>
      </c>
      <c r="AY1156">
        <v>62163100</v>
      </c>
      <c r="AZ1156">
        <v>49.354999999999997</v>
      </c>
      <c r="BA1156">
        <v>100.73</v>
      </c>
      <c r="BB1156">
        <v>7.2299956999999999</v>
      </c>
      <c r="BC1156">
        <v>7.1775989999999998E-2</v>
      </c>
      <c r="BD1156">
        <v>130.37637000000001</v>
      </c>
      <c r="BE1156">
        <v>-22.416374000000001</v>
      </c>
      <c r="BF1156">
        <v>-0.17193586</v>
      </c>
      <c r="BG1156">
        <v>6711128064</v>
      </c>
      <c r="BH1156">
        <v>2.1874177000000001</v>
      </c>
      <c r="BI1156">
        <v>15</v>
      </c>
      <c r="BJ1156">
        <v>0</v>
      </c>
      <c r="BK1156" t="b">
        <v>0</v>
      </c>
      <c r="BL1156">
        <v>2</v>
      </c>
      <c r="BM1156">
        <v>99153000000</v>
      </c>
      <c r="BN1156" t="s">
        <v>3702</v>
      </c>
    </row>
    <row r="1157" spans="1:66" x14ac:dyDescent="0.2">
      <c r="A1157" t="s">
        <v>3703</v>
      </c>
      <c r="C1157" t="s">
        <v>142</v>
      </c>
      <c r="D1157" t="s">
        <v>143</v>
      </c>
      <c r="E1157" t="s">
        <v>162</v>
      </c>
      <c r="F1157" t="b">
        <v>1</v>
      </c>
      <c r="G1157" t="s">
        <v>48</v>
      </c>
      <c r="H1157" t="s">
        <v>163</v>
      </c>
      <c r="I1157" t="s">
        <v>5253</v>
      </c>
      <c r="J1157" t="s">
        <v>5254</v>
      </c>
      <c r="K1157" t="s">
        <v>5255</v>
      </c>
      <c r="L1157" t="s">
        <v>146</v>
      </c>
      <c r="M1157" t="s">
        <v>147</v>
      </c>
      <c r="N1157">
        <v>-14400000</v>
      </c>
      <c r="O1157" t="s">
        <v>148</v>
      </c>
      <c r="P1157" t="b">
        <v>0</v>
      </c>
      <c r="Q1157">
        <v>1.0000228999999999E-2</v>
      </c>
      <c r="R1157">
        <v>5.4113794E-2</v>
      </c>
      <c r="S1157">
        <v>1589486401</v>
      </c>
      <c r="T1157">
        <v>18.489999999999998</v>
      </c>
      <c r="U1157">
        <v>18.559999999999999</v>
      </c>
      <c r="V1157" t="s">
        <v>5256</v>
      </c>
      <c r="W1157">
        <v>17.68</v>
      </c>
      <c r="X1157">
        <v>10841715</v>
      </c>
      <c r="Y1157">
        <v>18.48</v>
      </c>
      <c r="Z1157">
        <v>17.600000000000001</v>
      </c>
      <c r="AA1157">
        <v>18.899999999999999</v>
      </c>
      <c r="AB1157">
        <v>22</v>
      </c>
      <c r="AC1157">
        <v>29</v>
      </c>
      <c r="AD1157" t="s">
        <v>164</v>
      </c>
      <c r="AE1157" t="s">
        <v>48</v>
      </c>
      <c r="AF1157">
        <v>18.12</v>
      </c>
      <c r="AG1157">
        <v>18389385</v>
      </c>
      <c r="AH1157">
        <v>10643437</v>
      </c>
      <c r="AI1157">
        <v>10.08</v>
      </c>
      <c r="AJ1157">
        <v>1.1985730999999999</v>
      </c>
      <c r="AK1157" t="s">
        <v>5257</v>
      </c>
      <c r="AL1157">
        <v>-10.57</v>
      </c>
      <c r="AM1157">
        <v>-0.36373021999999999</v>
      </c>
      <c r="AN1157">
        <v>8.41</v>
      </c>
      <c r="AO1157">
        <v>29.06</v>
      </c>
      <c r="AP1157">
        <v>1593388800</v>
      </c>
      <c r="AQ1157">
        <v>1588624200</v>
      </c>
      <c r="AR1157">
        <v>1596034740</v>
      </c>
      <c r="AS1157">
        <v>1596470400</v>
      </c>
      <c r="AT1157">
        <v>1.54</v>
      </c>
      <c r="AU1157">
        <v>171.20368999999999</v>
      </c>
      <c r="AV1157">
        <v>8.3333335999999994E-2</v>
      </c>
      <c r="AW1157" t="s">
        <v>6313</v>
      </c>
      <c r="AX1157">
        <v>0.108</v>
      </c>
      <c r="AY1157">
        <v>1213200000</v>
      </c>
      <c r="AZ1157">
        <v>10.156000000000001</v>
      </c>
      <c r="BA1157">
        <v>17.135142999999999</v>
      </c>
      <c r="BB1157">
        <v>1.3548564999999999</v>
      </c>
      <c r="BC1157">
        <v>7.9068879999999994E-2</v>
      </c>
      <c r="BD1157">
        <v>20.071376999999998</v>
      </c>
      <c r="BE1157">
        <v>-1.581377</v>
      </c>
      <c r="BF1157">
        <v>-7.8787670000000004E-2</v>
      </c>
      <c r="BG1157">
        <v>22432067584</v>
      </c>
      <c r="BH1157">
        <v>1.8205986000000001</v>
      </c>
      <c r="BI1157">
        <v>15</v>
      </c>
      <c r="BJ1157">
        <v>0</v>
      </c>
      <c r="BK1157" t="b">
        <v>0</v>
      </c>
      <c r="BL1157">
        <v>2</v>
      </c>
      <c r="BM1157">
        <v>378657000000</v>
      </c>
      <c r="BN1157" t="s">
        <v>3703</v>
      </c>
    </row>
    <row r="1158" spans="1:66" x14ac:dyDescent="0.2">
      <c r="A1158" t="s">
        <v>3704</v>
      </c>
      <c r="C1158" t="s">
        <v>142</v>
      </c>
      <c r="D1158" t="s">
        <v>143</v>
      </c>
      <c r="E1158" t="s">
        <v>162</v>
      </c>
      <c r="F1158" t="b">
        <v>1</v>
      </c>
      <c r="G1158" t="s">
        <v>48</v>
      </c>
      <c r="H1158" t="s">
        <v>145</v>
      </c>
      <c r="I1158" t="s">
        <v>5258</v>
      </c>
      <c r="J1158" t="s">
        <v>5259</v>
      </c>
      <c r="K1158" t="s">
        <v>5260</v>
      </c>
      <c r="L1158" t="s">
        <v>146</v>
      </c>
      <c r="M1158" t="s">
        <v>147</v>
      </c>
      <c r="N1158">
        <v>-14400000</v>
      </c>
      <c r="O1158" t="s">
        <v>148</v>
      </c>
      <c r="P1158" t="b">
        <v>0</v>
      </c>
      <c r="Q1158">
        <v>4.4900054999999996</v>
      </c>
      <c r="R1158">
        <v>2.2772255000000001</v>
      </c>
      <c r="S1158">
        <v>1589486402</v>
      </c>
      <c r="T1158">
        <v>201.66</v>
      </c>
      <c r="U1158">
        <v>202.2</v>
      </c>
      <c r="V1158" t="s">
        <v>5261</v>
      </c>
      <c r="W1158">
        <v>193.28</v>
      </c>
      <c r="X1158">
        <v>616972</v>
      </c>
      <c r="Y1158">
        <v>197.17</v>
      </c>
      <c r="Z1158">
        <v>200.35</v>
      </c>
      <c r="AA1158">
        <v>0</v>
      </c>
      <c r="AB1158">
        <v>8</v>
      </c>
      <c r="AC1158">
        <v>9</v>
      </c>
      <c r="AD1158" t="s">
        <v>149</v>
      </c>
      <c r="AE1158" t="s">
        <v>48</v>
      </c>
      <c r="AF1158">
        <v>195.83</v>
      </c>
      <c r="AG1158">
        <v>1310941</v>
      </c>
      <c r="AH1158">
        <v>722587</v>
      </c>
      <c r="AI1158">
        <v>58.320006999999997</v>
      </c>
      <c r="AJ1158">
        <v>0.40686485</v>
      </c>
      <c r="AK1158" t="s">
        <v>5262</v>
      </c>
      <c r="AL1158">
        <v>-19.309998</v>
      </c>
      <c r="AM1158">
        <v>-8.7387419999999993E-2</v>
      </c>
      <c r="AN1158">
        <v>143.34</v>
      </c>
      <c r="AO1158">
        <v>220.97</v>
      </c>
      <c r="AP1158">
        <v>1586908800</v>
      </c>
      <c r="AQ1158">
        <v>1588204800</v>
      </c>
      <c r="AR1158">
        <v>1595980800</v>
      </c>
      <c r="AS1158">
        <v>1596499200</v>
      </c>
      <c r="AT1158">
        <v>1.98</v>
      </c>
      <c r="AU1158">
        <v>24.713235999999998</v>
      </c>
      <c r="AV1158">
        <v>1.0042096E-2</v>
      </c>
      <c r="AW1158" t="s">
        <v>6313</v>
      </c>
      <c r="AX1158">
        <v>8.16</v>
      </c>
      <c r="AY1158">
        <v>128736000</v>
      </c>
      <c r="AZ1158">
        <v>79.727000000000004</v>
      </c>
      <c r="BA1158">
        <v>182.59114</v>
      </c>
      <c r="BB1158">
        <v>19.068863</v>
      </c>
      <c r="BC1158">
        <v>0.104434766</v>
      </c>
      <c r="BD1158">
        <v>192.86435</v>
      </c>
      <c r="BE1158">
        <v>8.7956540000000007</v>
      </c>
      <c r="BF1158">
        <v>4.5605390000000003E-2</v>
      </c>
      <c r="BG1158">
        <v>25960902656</v>
      </c>
      <c r="BH1158">
        <v>2.5293817999999999</v>
      </c>
      <c r="BI1158">
        <v>15</v>
      </c>
      <c r="BJ1158">
        <v>0</v>
      </c>
      <c r="BK1158" t="b">
        <v>0</v>
      </c>
      <c r="BL1158">
        <v>2</v>
      </c>
      <c r="BM1158">
        <v>992352600000</v>
      </c>
      <c r="BN1158" t="s">
        <v>3704</v>
      </c>
    </row>
    <row r="1159" spans="1:66" x14ac:dyDescent="0.2">
      <c r="A1159" t="s">
        <v>3705</v>
      </c>
      <c r="C1159" t="s">
        <v>142</v>
      </c>
      <c r="D1159" t="s">
        <v>143</v>
      </c>
      <c r="E1159" t="s">
        <v>151</v>
      </c>
      <c r="F1159" t="b">
        <v>0</v>
      </c>
      <c r="H1159" t="s">
        <v>152</v>
      </c>
      <c r="L1159" t="s">
        <v>146</v>
      </c>
      <c r="M1159" t="s">
        <v>147</v>
      </c>
      <c r="N1159">
        <v>-14400000</v>
      </c>
      <c r="O1159" t="s">
        <v>148</v>
      </c>
      <c r="P1159" t="b">
        <v>0</v>
      </c>
      <c r="S1159">
        <v>1561759658</v>
      </c>
      <c r="AD1159" t="s">
        <v>152</v>
      </c>
      <c r="AW1159" t="s">
        <v>6313</v>
      </c>
      <c r="BI1159">
        <v>15</v>
      </c>
      <c r="BJ1159">
        <v>0</v>
      </c>
      <c r="BK1159" t="b">
        <v>0</v>
      </c>
      <c r="BL1159">
        <v>2</v>
      </c>
      <c r="BN1159" t="s">
        <v>3705</v>
      </c>
    </row>
    <row r="1160" spans="1:66" x14ac:dyDescent="0.2">
      <c r="A1160" t="s">
        <v>99</v>
      </c>
      <c r="C1160" t="s">
        <v>142</v>
      </c>
      <c r="D1160" t="s">
        <v>143</v>
      </c>
      <c r="E1160" t="s">
        <v>162</v>
      </c>
      <c r="F1160" t="b">
        <v>1</v>
      </c>
      <c r="G1160" t="s">
        <v>48</v>
      </c>
      <c r="H1160" t="s">
        <v>145</v>
      </c>
      <c r="I1160" t="s">
        <v>191</v>
      </c>
      <c r="J1160" t="s">
        <v>191</v>
      </c>
      <c r="K1160" t="s">
        <v>300</v>
      </c>
      <c r="L1160" t="s">
        <v>146</v>
      </c>
      <c r="M1160" t="s">
        <v>147</v>
      </c>
      <c r="N1160">
        <v>-14400000</v>
      </c>
      <c r="O1160" t="s">
        <v>148</v>
      </c>
      <c r="P1160" t="b">
        <v>0</v>
      </c>
      <c r="Q1160">
        <v>1.5300064</v>
      </c>
      <c r="R1160">
        <v>1.9929744</v>
      </c>
      <c r="S1160">
        <v>1589486402</v>
      </c>
      <c r="T1160">
        <v>78.3</v>
      </c>
      <c r="U1160">
        <v>78.5</v>
      </c>
      <c r="V1160" t="s">
        <v>566</v>
      </c>
      <c r="W1160">
        <v>71.2</v>
      </c>
      <c r="X1160">
        <v>5667089</v>
      </c>
      <c r="Y1160">
        <v>76.77</v>
      </c>
      <c r="Z1160">
        <v>76.209999999999994</v>
      </c>
      <c r="AA1160">
        <v>79.989999999999995</v>
      </c>
      <c r="AB1160">
        <v>8</v>
      </c>
      <c r="AC1160">
        <v>22</v>
      </c>
      <c r="AD1160" t="s">
        <v>149</v>
      </c>
      <c r="AE1160" t="s">
        <v>48</v>
      </c>
      <c r="AF1160">
        <v>74.510000000000005</v>
      </c>
      <c r="AG1160">
        <v>6573114</v>
      </c>
      <c r="AH1160">
        <v>5380050</v>
      </c>
      <c r="AI1160">
        <v>42.460003</v>
      </c>
      <c r="AJ1160">
        <v>1.1847099000000001</v>
      </c>
      <c r="AK1160" t="s">
        <v>190</v>
      </c>
      <c r="AL1160">
        <v>-75.11</v>
      </c>
      <c r="AM1160">
        <v>-0.48960300000000001</v>
      </c>
      <c r="AN1160">
        <v>35.840000000000003</v>
      </c>
      <c r="AO1160">
        <v>153.41</v>
      </c>
      <c r="AP1160">
        <v>1583452800</v>
      </c>
      <c r="AQ1160">
        <v>1588795440</v>
      </c>
      <c r="AR1160">
        <v>1596553140</v>
      </c>
      <c r="AS1160">
        <v>1597075200</v>
      </c>
      <c r="AT1160">
        <v>3</v>
      </c>
      <c r="AV1160">
        <v>3.9077766E-2</v>
      </c>
      <c r="AW1160" t="s">
        <v>6313</v>
      </c>
      <c r="AX1160">
        <v>-3.5990000000000002</v>
      </c>
      <c r="AY1160">
        <v>107868000</v>
      </c>
      <c r="AZ1160">
        <v>16.347999999999999</v>
      </c>
      <c r="BA1160">
        <v>72.68486</v>
      </c>
      <c r="BB1160">
        <v>5.6151429999999998</v>
      </c>
      <c r="BC1160">
        <v>7.7253269999999999E-2</v>
      </c>
      <c r="BD1160">
        <v>107.91073</v>
      </c>
      <c r="BE1160">
        <v>-29.610724999999999</v>
      </c>
      <c r="BF1160">
        <v>-0.27440019999999998</v>
      </c>
      <c r="BG1160">
        <v>8446064640</v>
      </c>
      <c r="BH1160">
        <v>4.7895770000000004</v>
      </c>
      <c r="BI1160">
        <v>15</v>
      </c>
      <c r="BJ1160">
        <v>0</v>
      </c>
      <c r="BK1160" t="b">
        <v>0</v>
      </c>
      <c r="BL1160">
        <v>2</v>
      </c>
      <c r="BM1160">
        <v>1035552600000</v>
      </c>
      <c r="BN1160" t="s">
        <v>99</v>
      </c>
    </row>
    <row r="1161" spans="1:66" x14ac:dyDescent="0.2">
      <c r="A1161" t="s">
        <v>3706</v>
      </c>
      <c r="C1161" t="s">
        <v>142</v>
      </c>
      <c r="D1161" t="s">
        <v>143</v>
      </c>
      <c r="E1161" t="s">
        <v>162</v>
      </c>
      <c r="F1161" t="b">
        <v>1</v>
      </c>
      <c r="G1161" t="s">
        <v>48</v>
      </c>
      <c r="H1161" t="s">
        <v>145</v>
      </c>
      <c r="I1161" t="s">
        <v>5263</v>
      </c>
      <c r="J1161" t="s">
        <v>5263</v>
      </c>
      <c r="K1161" t="s">
        <v>5264</v>
      </c>
      <c r="L1161" t="s">
        <v>146</v>
      </c>
      <c r="M1161" t="s">
        <v>147</v>
      </c>
      <c r="N1161">
        <v>-14400000</v>
      </c>
      <c r="O1161" t="s">
        <v>148</v>
      </c>
      <c r="P1161" t="b">
        <v>0</v>
      </c>
      <c r="Q1161">
        <v>0.13999939</v>
      </c>
      <c r="R1161">
        <v>0.2411288</v>
      </c>
      <c r="S1161">
        <v>1589486401</v>
      </c>
      <c r="T1161">
        <v>58.2</v>
      </c>
      <c r="U1161">
        <v>58.234999999999999</v>
      </c>
      <c r="V1161" t="s">
        <v>5265</v>
      </c>
      <c r="W1161">
        <v>56.07</v>
      </c>
      <c r="X1161">
        <v>3264188</v>
      </c>
      <c r="Y1161">
        <v>58.06</v>
      </c>
      <c r="Z1161">
        <v>0</v>
      </c>
      <c r="AA1161">
        <v>0</v>
      </c>
      <c r="AB1161">
        <v>8</v>
      </c>
      <c r="AC1161">
        <v>11</v>
      </c>
      <c r="AD1161" t="s">
        <v>149</v>
      </c>
      <c r="AE1161" t="s">
        <v>48</v>
      </c>
      <c r="AF1161">
        <v>57.93</v>
      </c>
      <c r="AG1161">
        <v>4602119</v>
      </c>
      <c r="AH1161">
        <v>3848625</v>
      </c>
      <c r="AI1161">
        <v>11.619999</v>
      </c>
      <c r="AJ1161">
        <v>0.24946325999999999</v>
      </c>
      <c r="AK1161" t="s">
        <v>5266</v>
      </c>
      <c r="AL1161">
        <v>-13.939999</v>
      </c>
      <c r="AM1161">
        <v>-0.19323535</v>
      </c>
      <c r="AN1161">
        <v>46.58</v>
      </c>
      <c r="AO1161">
        <v>72.14</v>
      </c>
      <c r="AP1161">
        <v>1587340800</v>
      </c>
      <c r="AQ1161">
        <v>1588845600</v>
      </c>
      <c r="AR1161">
        <v>1596126600</v>
      </c>
      <c r="AS1161">
        <v>1596472200</v>
      </c>
      <c r="AT1161">
        <v>1.64</v>
      </c>
      <c r="AU1161">
        <v>22.479723</v>
      </c>
      <c r="AV1161">
        <v>2.8246640999999999E-2</v>
      </c>
      <c r="AW1161" t="s">
        <v>6313</v>
      </c>
      <c r="AX1161">
        <v>2.589</v>
      </c>
      <c r="AY1161">
        <v>525028992</v>
      </c>
      <c r="AZ1161">
        <v>25.335999999999999</v>
      </c>
      <c r="BA1161">
        <v>62.251143999999996</v>
      </c>
      <c r="BB1161">
        <v>-4.0511435999999996</v>
      </c>
      <c r="BC1161">
        <v>-6.5077419999999997E-2</v>
      </c>
      <c r="BD1161">
        <v>63.547462000000003</v>
      </c>
      <c r="BE1161">
        <v>-5.3474617000000002</v>
      </c>
      <c r="BF1161">
        <v>-8.4149100000000004E-2</v>
      </c>
      <c r="BG1161">
        <v>30564952064</v>
      </c>
      <c r="BH1161">
        <v>2.2971265000000001</v>
      </c>
      <c r="BI1161">
        <v>15</v>
      </c>
      <c r="BJ1161">
        <v>0</v>
      </c>
      <c r="BK1161" t="b">
        <v>0</v>
      </c>
      <c r="BL1161">
        <v>2</v>
      </c>
      <c r="BM1161">
        <v>99153000000</v>
      </c>
      <c r="BN1161" t="s">
        <v>3706</v>
      </c>
    </row>
    <row r="1162" spans="1:66" x14ac:dyDescent="0.2">
      <c r="A1162" t="s">
        <v>2970</v>
      </c>
      <c r="C1162" t="s">
        <v>142</v>
      </c>
      <c r="D1162" t="s">
        <v>143</v>
      </c>
      <c r="E1162" t="s">
        <v>162</v>
      </c>
      <c r="F1162" t="b">
        <v>1</v>
      </c>
      <c r="G1162" t="s">
        <v>48</v>
      </c>
      <c r="H1162" t="s">
        <v>163</v>
      </c>
      <c r="I1162" t="s">
        <v>2971</v>
      </c>
      <c r="J1162" t="s">
        <v>2971</v>
      </c>
      <c r="K1162" t="s">
        <v>3224</v>
      </c>
      <c r="L1162" t="s">
        <v>146</v>
      </c>
      <c r="M1162" t="s">
        <v>147</v>
      </c>
      <c r="N1162">
        <v>-14400000</v>
      </c>
      <c r="O1162" t="s">
        <v>148</v>
      </c>
      <c r="P1162" t="b">
        <v>0</v>
      </c>
      <c r="Q1162">
        <v>2.0000457999999999E-2</v>
      </c>
      <c r="R1162">
        <v>0.13012660000000001</v>
      </c>
      <c r="S1162">
        <v>1589486401</v>
      </c>
      <c r="T1162">
        <v>15.39</v>
      </c>
      <c r="U1162">
        <v>15.4</v>
      </c>
      <c r="V1162" t="s">
        <v>3225</v>
      </c>
      <c r="W1162">
        <v>14.22</v>
      </c>
      <c r="X1162">
        <v>3109053</v>
      </c>
      <c r="Y1162">
        <v>15.37</v>
      </c>
      <c r="Z1162">
        <v>15.5</v>
      </c>
      <c r="AA1162">
        <v>15.39</v>
      </c>
      <c r="AB1162">
        <v>8</v>
      </c>
      <c r="AC1162">
        <v>9</v>
      </c>
      <c r="AD1162" t="s">
        <v>164</v>
      </c>
      <c r="AE1162" t="s">
        <v>48</v>
      </c>
      <c r="AF1162">
        <v>14.96</v>
      </c>
      <c r="AG1162">
        <v>3336545</v>
      </c>
      <c r="AH1162">
        <v>2352612</v>
      </c>
      <c r="AI1162">
        <v>1.1700001</v>
      </c>
      <c r="AJ1162">
        <v>8.2278480000000001E-2</v>
      </c>
      <c r="AK1162" t="s">
        <v>3226</v>
      </c>
      <c r="AL1162">
        <v>-24.080002</v>
      </c>
      <c r="AM1162">
        <v>-0.61008364000000004</v>
      </c>
      <c r="AN1162">
        <v>14.22</v>
      </c>
      <c r="AO1162">
        <v>39.47</v>
      </c>
      <c r="AP1162">
        <v>1588204800</v>
      </c>
      <c r="AQ1162">
        <v>1588091400</v>
      </c>
      <c r="AR1162">
        <v>1595932200</v>
      </c>
      <c r="AS1162">
        <v>1596465000</v>
      </c>
      <c r="AT1162">
        <v>1</v>
      </c>
      <c r="AU1162">
        <v>2.8831023999999998</v>
      </c>
      <c r="AV1162">
        <v>6.5061809999999998E-2</v>
      </c>
      <c r="AW1162" t="s">
        <v>6313</v>
      </c>
      <c r="AX1162">
        <v>5.3380000000000001</v>
      </c>
      <c r="AY1162">
        <v>212935008</v>
      </c>
      <c r="AZ1162">
        <v>25.338999999999999</v>
      </c>
      <c r="BA1162">
        <v>17.745714</v>
      </c>
      <c r="BB1162">
        <v>-2.3557138000000002</v>
      </c>
      <c r="BC1162">
        <v>-0.13274832</v>
      </c>
      <c r="BD1162">
        <v>30.376957000000001</v>
      </c>
      <c r="BE1162">
        <v>-14.986957</v>
      </c>
      <c r="BF1162">
        <v>-0.49336596999999999</v>
      </c>
      <c r="BG1162">
        <v>3277069824</v>
      </c>
      <c r="BH1162">
        <v>0.60736409999999996</v>
      </c>
      <c r="BI1162">
        <v>15</v>
      </c>
      <c r="BJ1162">
        <v>0</v>
      </c>
      <c r="BK1162" t="b">
        <v>0</v>
      </c>
      <c r="BL1162">
        <v>2</v>
      </c>
      <c r="BM1162">
        <v>221149800000</v>
      </c>
      <c r="BN1162" t="s">
        <v>2970</v>
      </c>
    </row>
    <row r="1163" spans="1:66" x14ac:dyDescent="0.2">
      <c r="A1163" t="s">
        <v>3707</v>
      </c>
      <c r="C1163" t="s">
        <v>142</v>
      </c>
      <c r="D1163" t="s">
        <v>143</v>
      </c>
      <c r="E1163" t="s">
        <v>162</v>
      </c>
      <c r="F1163" t="b">
        <v>1</v>
      </c>
      <c r="G1163" t="s">
        <v>48</v>
      </c>
      <c r="H1163" t="s">
        <v>145</v>
      </c>
      <c r="I1163" t="s">
        <v>5267</v>
      </c>
      <c r="J1163" t="s">
        <v>5267</v>
      </c>
      <c r="K1163" t="s">
        <v>5268</v>
      </c>
      <c r="L1163" t="s">
        <v>146</v>
      </c>
      <c r="M1163" t="s">
        <v>147</v>
      </c>
      <c r="N1163">
        <v>-14400000</v>
      </c>
      <c r="O1163" t="s">
        <v>148</v>
      </c>
      <c r="P1163" t="b">
        <v>0</v>
      </c>
      <c r="Q1163">
        <v>2.4199982000000002</v>
      </c>
      <c r="R1163">
        <v>2.9487002000000002</v>
      </c>
      <c r="S1163">
        <v>1589486402</v>
      </c>
      <c r="T1163">
        <v>84.49</v>
      </c>
      <c r="U1163">
        <v>84.55</v>
      </c>
      <c r="V1163" t="s">
        <v>5269</v>
      </c>
      <c r="W1163">
        <v>80.45</v>
      </c>
      <c r="X1163">
        <v>2336293</v>
      </c>
      <c r="Y1163">
        <v>82.07</v>
      </c>
      <c r="Z1163">
        <v>83.32</v>
      </c>
      <c r="AA1163">
        <v>86.11</v>
      </c>
      <c r="AB1163">
        <v>10</v>
      </c>
      <c r="AC1163">
        <v>14</v>
      </c>
      <c r="AD1163" t="s">
        <v>149</v>
      </c>
      <c r="AE1163" t="s">
        <v>48</v>
      </c>
      <c r="AF1163">
        <v>81.430000000000007</v>
      </c>
      <c r="AG1163">
        <v>3527380</v>
      </c>
      <c r="AH1163">
        <v>2485412</v>
      </c>
      <c r="AI1163">
        <v>16.809998</v>
      </c>
      <c r="AJ1163">
        <v>0.24837466999999999</v>
      </c>
      <c r="AK1163" t="s">
        <v>5270</v>
      </c>
      <c r="AL1163">
        <v>-48.510002</v>
      </c>
      <c r="AM1163">
        <v>-0.36473686</v>
      </c>
      <c r="AN1163">
        <v>67.680000000000007</v>
      </c>
      <c r="AO1163">
        <v>133</v>
      </c>
      <c r="AP1163">
        <v>1591142400</v>
      </c>
      <c r="AQ1163">
        <v>1587586800</v>
      </c>
      <c r="AR1163">
        <v>1595429940</v>
      </c>
      <c r="AS1163">
        <v>1595865600</v>
      </c>
      <c r="AT1163">
        <v>1.48</v>
      </c>
      <c r="AU1163">
        <v>27.167202</v>
      </c>
      <c r="AV1163">
        <v>1.8033387000000001E-2</v>
      </c>
      <c r="AW1163" t="s">
        <v>6313</v>
      </c>
      <c r="AX1163">
        <v>3.11</v>
      </c>
      <c r="AY1163">
        <v>243160992</v>
      </c>
      <c r="AZ1163">
        <v>9.3659999999999997</v>
      </c>
      <c r="BA1163">
        <v>84.452286000000001</v>
      </c>
      <c r="BB1163">
        <v>3.7712097E-2</v>
      </c>
      <c r="BC1163">
        <v>4.4654915000000002E-4</v>
      </c>
      <c r="BD1163">
        <v>88.943920000000006</v>
      </c>
      <c r="BE1163">
        <v>-4.4539185000000003</v>
      </c>
      <c r="BF1163">
        <v>-5.0075583E-2</v>
      </c>
      <c r="BG1163">
        <v>20544671744</v>
      </c>
      <c r="BH1163">
        <v>9.0209259999999993</v>
      </c>
      <c r="BI1163">
        <v>15</v>
      </c>
      <c r="BJ1163">
        <v>0</v>
      </c>
      <c r="BK1163" t="b">
        <v>0</v>
      </c>
      <c r="BL1163">
        <v>2</v>
      </c>
      <c r="BM1163">
        <v>645197400000</v>
      </c>
      <c r="BN1163" t="s">
        <v>3707</v>
      </c>
    </row>
    <row r="1164" spans="1:66" x14ac:dyDescent="0.2">
      <c r="A1164" t="s">
        <v>3708</v>
      </c>
      <c r="C1164" t="s">
        <v>142</v>
      </c>
      <c r="D1164" t="s">
        <v>143</v>
      </c>
      <c r="E1164" t="s">
        <v>151</v>
      </c>
      <c r="F1164" t="b">
        <v>0</v>
      </c>
      <c r="H1164" t="s">
        <v>152</v>
      </c>
      <c r="I1164" t="s">
        <v>5271</v>
      </c>
      <c r="J1164" t="s">
        <v>5272</v>
      </c>
      <c r="L1164" t="s">
        <v>146</v>
      </c>
      <c r="M1164" t="s">
        <v>147</v>
      </c>
      <c r="N1164">
        <v>-14400000</v>
      </c>
      <c r="O1164" t="s">
        <v>148</v>
      </c>
      <c r="P1164" t="b">
        <v>0</v>
      </c>
      <c r="S1164">
        <v>1561759658</v>
      </c>
      <c r="AD1164" t="s">
        <v>152</v>
      </c>
      <c r="AQ1164">
        <v>1533069004</v>
      </c>
      <c r="AR1164">
        <v>1540252800</v>
      </c>
      <c r="AS1164">
        <v>1540598400</v>
      </c>
      <c r="AW1164" t="s">
        <v>6313</v>
      </c>
      <c r="BI1164">
        <v>15</v>
      </c>
      <c r="BJ1164">
        <v>0</v>
      </c>
      <c r="BK1164" t="b">
        <v>0</v>
      </c>
      <c r="BL1164">
        <v>2</v>
      </c>
      <c r="BM1164">
        <v>783613800000</v>
      </c>
      <c r="BN1164" t="s">
        <v>3708</v>
      </c>
    </row>
    <row r="1165" spans="1:66" x14ac:dyDescent="0.2">
      <c r="A1165" t="s">
        <v>3709</v>
      </c>
      <c r="C1165" t="s">
        <v>142</v>
      </c>
      <c r="D1165" t="s">
        <v>143</v>
      </c>
      <c r="E1165" t="s">
        <v>162</v>
      </c>
      <c r="F1165" t="b">
        <v>1</v>
      </c>
      <c r="G1165" t="s">
        <v>48</v>
      </c>
      <c r="H1165" t="s">
        <v>163</v>
      </c>
      <c r="I1165" t="s">
        <v>5273</v>
      </c>
      <c r="J1165" t="s">
        <v>5273</v>
      </c>
      <c r="K1165" t="s">
        <v>5274</v>
      </c>
      <c r="L1165" t="s">
        <v>146</v>
      </c>
      <c r="M1165" t="s">
        <v>147</v>
      </c>
      <c r="N1165">
        <v>-14400000</v>
      </c>
      <c r="O1165" t="s">
        <v>148</v>
      </c>
      <c r="P1165" t="b">
        <v>0</v>
      </c>
      <c r="Q1165">
        <v>0.74000169999999998</v>
      </c>
      <c r="R1165">
        <v>1.2712622</v>
      </c>
      <c r="S1165">
        <v>1589486402</v>
      </c>
      <c r="T1165">
        <v>58.95</v>
      </c>
      <c r="U1165">
        <v>59.04</v>
      </c>
      <c r="V1165" t="s">
        <v>5275</v>
      </c>
      <c r="W1165">
        <v>56.63</v>
      </c>
      <c r="X1165">
        <v>1614827</v>
      </c>
      <c r="Y1165">
        <v>58.21</v>
      </c>
      <c r="Z1165">
        <v>58.4</v>
      </c>
      <c r="AA1165">
        <v>58.74</v>
      </c>
      <c r="AB1165">
        <v>8</v>
      </c>
      <c r="AC1165">
        <v>9</v>
      </c>
      <c r="AD1165" t="s">
        <v>164</v>
      </c>
      <c r="AE1165" t="s">
        <v>48</v>
      </c>
      <c r="AF1165">
        <v>57.38</v>
      </c>
      <c r="AG1165">
        <v>1541438</v>
      </c>
      <c r="AH1165">
        <v>1627550</v>
      </c>
      <c r="AI1165">
        <v>4.3300020000000004</v>
      </c>
      <c r="AJ1165">
        <v>7.9275029999999996E-2</v>
      </c>
      <c r="AK1165" t="s">
        <v>5276</v>
      </c>
      <c r="AL1165">
        <v>-30.389996</v>
      </c>
      <c r="AM1165">
        <v>-0.34016113999999997</v>
      </c>
      <c r="AN1165">
        <v>54.62</v>
      </c>
      <c r="AO1165">
        <v>89.34</v>
      </c>
      <c r="AP1165">
        <v>1585180800</v>
      </c>
      <c r="AQ1165">
        <v>1596121140</v>
      </c>
      <c r="AR1165">
        <v>1596121140</v>
      </c>
      <c r="AS1165">
        <v>1596121140</v>
      </c>
      <c r="AT1165">
        <v>0.98</v>
      </c>
      <c r="AU1165">
        <v>29.623116</v>
      </c>
      <c r="AV1165">
        <v>1.6835596000000001E-2</v>
      </c>
      <c r="AW1165" t="s">
        <v>6313</v>
      </c>
      <c r="AX1165">
        <v>1.99</v>
      </c>
      <c r="AY1165">
        <v>179916000</v>
      </c>
      <c r="AZ1165">
        <v>15.631</v>
      </c>
      <c r="BA1165">
        <v>66.413139999999999</v>
      </c>
      <c r="BB1165">
        <v>-7.4631385999999997</v>
      </c>
      <c r="BC1165">
        <v>-0.112374425</v>
      </c>
      <c r="BD1165">
        <v>75.697680000000005</v>
      </c>
      <c r="BE1165">
        <v>-16.747676999999999</v>
      </c>
      <c r="BF1165">
        <v>-0.22124426</v>
      </c>
      <c r="BG1165">
        <v>10605989888</v>
      </c>
      <c r="BH1165">
        <v>3.7713519999999998</v>
      </c>
      <c r="BI1165">
        <v>15</v>
      </c>
      <c r="BJ1165">
        <v>0</v>
      </c>
      <c r="BK1165" t="b">
        <v>0</v>
      </c>
      <c r="BL1165">
        <v>2</v>
      </c>
      <c r="BM1165">
        <v>1318512600000</v>
      </c>
      <c r="BN1165" t="s">
        <v>3709</v>
      </c>
    </row>
    <row r="1166" spans="1:66" x14ac:dyDescent="0.2">
      <c r="A1166" t="s">
        <v>3710</v>
      </c>
      <c r="C1166" t="s">
        <v>142</v>
      </c>
      <c r="D1166" t="s">
        <v>143</v>
      </c>
      <c r="E1166" t="s">
        <v>162</v>
      </c>
      <c r="F1166" t="b">
        <v>1</v>
      </c>
      <c r="G1166" t="s">
        <v>48</v>
      </c>
      <c r="H1166" t="s">
        <v>163</v>
      </c>
      <c r="I1166" t="s">
        <v>5277</v>
      </c>
      <c r="J1166" t="s">
        <v>5277</v>
      </c>
      <c r="K1166" t="s">
        <v>5278</v>
      </c>
      <c r="L1166" t="s">
        <v>146</v>
      </c>
      <c r="M1166" t="s">
        <v>147</v>
      </c>
      <c r="N1166">
        <v>-14400000</v>
      </c>
      <c r="O1166" t="s">
        <v>148</v>
      </c>
      <c r="P1166" t="b">
        <v>0</v>
      </c>
      <c r="Q1166">
        <v>2.8199996999999999</v>
      </c>
      <c r="R1166">
        <v>3.5057179999999999</v>
      </c>
      <c r="S1166">
        <v>1589486404</v>
      </c>
      <c r="T1166">
        <v>83.26</v>
      </c>
      <c r="U1166">
        <v>83.49</v>
      </c>
      <c r="V1166" t="s">
        <v>5279</v>
      </c>
      <c r="W1166">
        <v>77.58</v>
      </c>
      <c r="X1166">
        <v>2684159</v>
      </c>
      <c r="Y1166">
        <v>80.44</v>
      </c>
      <c r="Z1166">
        <v>82.01</v>
      </c>
      <c r="AA1166">
        <v>84.99</v>
      </c>
      <c r="AB1166">
        <v>11</v>
      </c>
      <c r="AC1166">
        <v>18</v>
      </c>
      <c r="AD1166" t="s">
        <v>164</v>
      </c>
      <c r="AE1166" t="s">
        <v>48</v>
      </c>
      <c r="AF1166">
        <v>79.2</v>
      </c>
      <c r="AG1166">
        <v>3055546</v>
      </c>
      <c r="AH1166">
        <v>2049600</v>
      </c>
      <c r="AI1166">
        <v>28.310001</v>
      </c>
      <c r="AJ1166">
        <v>0.51519566999999999</v>
      </c>
      <c r="AK1166" t="s">
        <v>5280</v>
      </c>
      <c r="AL1166">
        <v>-36.46</v>
      </c>
      <c r="AM1166">
        <v>-0.30454389999999998</v>
      </c>
      <c r="AN1166">
        <v>54.95</v>
      </c>
      <c r="AO1166">
        <v>119.72</v>
      </c>
      <c r="AP1166">
        <v>1583452800</v>
      </c>
      <c r="AQ1166">
        <v>1596126600</v>
      </c>
      <c r="AR1166">
        <v>1596126600</v>
      </c>
      <c r="AS1166">
        <v>1596126600</v>
      </c>
      <c r="AT1166">
        <v>1.31</v>
      </c>
      <c r="AU1166">
        <v>23.179286999999999</v>
      </c>
      <c r="AV1166">
        <v>1.6285429000000001E-2</v>
      </c>
      <c r="AW1166" t="s">
        <v>6313</v>
      </c>
      <c r="AX1166">
        <v>3.5920000000000001</v>
      </c>
      <c r="AY1166">
        <v>300985984</v>
      </c>
      <c r="AZ1166">
        <v>-27.338999999999999</v>
      </c>
      <c r="BA1166">
        <v>79.630859999999998</v>
      </c>
      <c r="BB1166">
        <v>3.6291427999999999</v>
      </c>
      <c r="BC1166">
        <v>4.5574575999999999E-2</v>
      </c>
      <c r="BD1166">
        <v>92.659930000000003</v>
      </c>
      <c r="BE1166">
        <v>-9.3999249999999996</v>
      </c>
      <c r="BF1166">
        <v>-0.10144541999999999</v>
      </c>
      <c r="BG1166">
        <v>25060093952</v>
      </c>
      <c r="BH1166">
        <v>-3.0454661999999999</v>
      </c>
      <c r="BI1166">
        <v>15</v>
      </c>
      <c r="BJ1166">
        <v>0</v>
      </c>
      <c r="BK1166" t="b">
        <v>0</v>
      </c>
      <c r="BL1166">
        <v>2</v>
      </c>
      <c r="BM1166">
        <v>874503000000</v>
      </c>
      <c r="BN1166" t="s">
        <v>3710</v>
      </c>
    </row>
    <row r="1167" spans="1:66" x14ac:dyDescent="0.2">
      <c r="A1167" t="s">
        <v>3711</v>
      </c>
      <c r="C1167" t="s">
        <v>142</v>
      </c>
      <c r="D1167" t="s">
        <v>143</v>
      </c>
      <c r="E1167" t="s">
        <v>162</v>
      </c>
      <c r="F1167" t="b">
        <v>1</v>
      </c>
      <c r="G1167" t="s">
        <v>48</v>
      </c>
      <c r="H1167" t="s">
        <v>163</v>
      </c>
      <c r="I1167" t="s">
        <v>5281</v>
      </c>
      <c r="J1167" t="s">
        <v>5281</v>
      </c>
      <c r="K1167" t="s">
        <v>5282</v>
      </c>
      <c r="L1167" t="s">
        <v>146</v>
      </c>
      <c r="M1167" t="s">
        <v>147</v>
      </c>
      <c r="N1167">
        <v>-14400000</v>
      </c>
      <c r="O1167" t="s">
        <v>148</v>
      </c>
      <c r="P1167" t="b">
        <v>0</v>
      </c>
      <c r="Q1167">
        <v>1.0299988</v>
      </c>
      <c r="R1167">
        <v>0.927342</v>
      </c>
      <c r="S1167">
        <v>1589486401</v>
      </c>
      <c r="T1167">
        <v>112.1</v>
      </c>
      <c r="U1167">
        <v>112.63</v>
      </c>
      <c r="V1167" t="s">
        <v>5283</v>
      </c>
      <c r="W1167">
        <v>108.78</v>
      </c>
      <c r="X1167">
        <v>1410738</v>
      </c>
      <c r="Y1167">
        <v>111.07</v>
      </c>
      <c r="Z1167">
        <v>0</v>
      </c>
      <c r="AA1167">
        <v>0</v>
      </c>
      <c r="AB1167">
        <v>8</v>
      </c>
      <c r="AC1167">
        <v>10</v>
      </c>
      <c r="AD1167" t="s">
        <v>164</v>
      </c>
      <c r="AE1167" t="s">
        <v>48</v>
      </c>
      <c r="AF1167">
        <v>109.18</v>
      </c>
      <c r="AG1167">
        <v>2053658</v>
      </c>
      <c r="AH1167">
        <v>1457012</v>
      </c>
      <c r="AI1167">
        <v>37.729996</v>
      </c>
      <c r="AJ1167">
        <v>0.50732814999999998</v>
      </c>
      <c r="AK1167" t="s">
        <v>5284</v>
      </c>
      <c r="AL1167">
        <v>-49.010002</v>
      </c>
      <c r="AM1167">
        <v>-0.30420209999999998</v>
      </c>
      <c r="AN1167">
        <v>74.37</v>
      </c>
      <c r="AO1167">
        <v>161.11000000000001</v>
      </c>
      <c r="AP1167">
        <v>1588204800</v>
      </c>
      <c r="AQ1167">
        <v>1589191200</v>
      </c>
      <c r="AR1167">
        <v>1595584800</v>
      </c>
      <c r="AS1167">
        <v>1595944800</v>
      </c>
      <c r="AT1167">
        <v>0.96</v>
      </c>
      <c r="AU1167">
        <v>20.493603</v>
      </c>
      <c r="AV1167">
        <v>8.6431979999999995E-3</v>
      </c>
      <c r="AW1167" t="s">
        <v>6313</v>
      </c>
      <c r="AX1167">
        <v>5.47</v>
      </c>
      <c r="AY1167">
        <v>206802000</v>
      </c>
      <c r="AZ1167">
        <v>60.136000000000003</v>
      </c>
      <c r="BA1167">
        <v>110.04228000000001</v>
      </c>
      <c r="BB1167">
        <v>2.0577163999999999</v>
      </c>
      <c r="BC1167">
        <v>1.8699325999999999E-2</v>
      </c>
      <c r="BD1167">
        <v>133.05565000000001</v>
      </c>
      <c r="BE1167">
        <v>-20.955649999999999</v>
      </c>
      <c r="BF1167">
        <v>-0.15749537999999999</v>
      </c>
      <c r="BG1167">
        <v>23182503936</v>
      </c>
      <c r="BH1167">
        <v>1.8641080000000001</v>
      </c>
      <c r="BI1167">
        <v>15</v>
      </c>
      <c r="BJ1167">
        <v>0</v>
      </c>
      <c r="BK1167" t="b">
        <v>0</v>
      </c>
      <c r="BL1167">
        <v>2</v>
      </c>
      <c r="BM1167">
        <v>996067800000</v>
      </c>
      <c r="BN1167" t="s">
        <v>3711</v>
      </c>
    </row>
    <row r="1168" spans="1:66" x14ac:dyDescent="0.2">
      <c r="A1168" t="s">
        <v>2964</v>
      </c>
      <c r="C1168" t="s">
        <v>142</v>
      </c>
      <c r="D1168" t="s">
        <v>143</v>
      </c>
      <c r="E1168" t="s">
        <v>162</v>
      </c>
      <c r="F1168" t="b">
        <v>1</v>
      </c>
      <c r="G1168" t="s">
        <v>48</v>
      </c>
      <c r="H1168" t="s">
        <v>145</v>
      </c>
      <c r="I1168" t="s">
        <v>3212</v>
      </c>
      <c r="J1168" t="s">
        <v>2965</v>
      </c>
      <c r="K1168" t="s">
        <v>3213</v>
      </c>
      <c r="L1168" t="s">
        <v>146</v>
      </c>
      <c r="M1168" t="s">
        <v>147</v>
      </c>
      <c r="N1168">
        <v>-14400000</v>
      </c>
      <c r="O1168" t="s">
        <v>148</v>
      </c>
      <c r="P1168" t="b">
        <v>0</v>
      </c>
      <c r="Q1168">
        <v>1.2300013999999999</v>
      </c>
      <c r="R1168">
        <v>4.6750340000000001</v>
      </c>
      <c r="S1168">
        <v>1589486402</v>
      </c>
      <c r="T1168">
        <v>27.54</v>
      </c>
      <c r="U1168">
        <v>27.684999999999999</v>
      </c>
      <c r="V1168" t="s">
        <v>3214</v>
      </c>
      <c r="W1168">
        <v>25.07</v>
      </c>
      <c r="X1168">
        <v>3819787</v>
      </c>
      <c r="Y1168">
        <v>26.31</v>
      </c>
      <c r="Z1168">
        <v>0</v>
      </c>
      <c r="AA1168">
        <v>0</v>
      </c>
      <c r="AB1168">
        <v>30</v>
      </c>
      <c r="AC1168">
        <v>8</v>
      </c>
      <c r="AD1168" t="s">
        <v>149</v>
      </c>
      <c r="AE1168" t="s">
        <v>48</v>
      </c>
      <c r="AF1168">
        <v>25.61</v>
      </c>
      <c r="AG1168">
        <v>4208787</v>
      </c>
      <c r="AH1168">
        <v>2884300</v>
      </c>
      <c r="AI1168">
        <v>3.9600010000000001</v>
      </c>
      <c r="AJ1168">
        <v>0.16793897999999999</v>
      </c>
      <c r="AK1168" t="s">
        <v>3215</v>
      </c>
      <c r="AL1168">
        <v>-24.939999</v>
      </c>
      <c r="AM1168">
        <v>-0.47522863999999998</v>
      </c>
      <c r="AN1168">
        <v>23.58</v>
      </c>
      <c r="AO1168">
        <v>52.48</v>
      </c>
      <c r="AP1168">
        <v>1590019200</v>
      </c>
      <c r="AQ1168">
        <v>1563840000</v>
      </c>
      <c r="AR1168">
        <v>1571702400</v>
      </c>
      <c r="AS1168">
        <v>1572048000</v>
      </c>
      <c r="AT1168">
        <v>1.32</v>
      </c>
      <c r="AU1168">
        <v>8.5955060000000003</v>
      </c>
      <c r="AV1168">
        <v>5.017104E-2</v>
      </c>
      <c r="AW1168" t="s">
        <v>6313</v>
      </c>
      <c r="AX1168">
        <v>3.2040000000000002</v>
      </c>
      <c r="AY1168">
        <v>163862000</v>
      </c>
      <c r="AZ1168">
        <v>42.148000000000003</v>
      </c>
      <c r="BA1168">
        <v>28.795142999999999</v>
      </c>
      <c r="BB1168">
        <v>-1.2551422000000001</v>
      </c>
      <c r="BC1168">
        <v>-4.3588679999999998E-2</v>
      </c>
      <c r="BD1168">
        <v>41.397537</v>
      </c>
      <c r="BE1168">
        <v>-13.857536</v>
      </c>
      <c r="BF1168">
        <v>-0.33474302</v>
      </c>
      <c r="BG1168">
        <v>4512759808</v>
      </c>
      <c r="BH1168">
        <v>0.65341179999999999</v>
      </c>
      <c r="BI1168">
        <v>15</v>
      </c>
      <c r="BJ1168">
        <v>0</v>
      </c>
      <c r="BK1168" t="b">
        <v>0</v>
      </c>
      <c r="BL1168">
        <v>2</v>
      </c>
      <c r="BM1168">
        <v>322151400000</v>
      </c>
      <c r="BN1168" t="s">
        <v>2964</v>
      </c>
    </row>
    <row r="1169" spans="1:66" x14ac:dyDescent="0.2">
      <c r="A1169" t="s">
        <v>3712</v>
      </c>
      <c r="C1169" t="s">
        <v>142</v>
      </c>
      <c r="D1169" t="s">
        <v>143</v>
      </c>
      <c r="E1169" t="s">
        <v>162</v>
      </c>
      <c r="F1169" t="b">
        <v>1</v>
      </c>
      <c r="G1169" t="s">
        <v>48</v>
      </c>
      <c r="H1169" t="s">
        <v>163</v>
      </c>
      <c r="I1169" t="s">
        <v>5285</v>
      </c>
      <c r="J1169" t="s">
        <v>5285</v>
      </c>
      <c r="K1169" t="s">
        <v>5286</v>
      </c>
      <c r="L1169" t="s">
        <v>146</v>
      </c>
      <c r="M1169" t="s">
        <v>147</v>
      </c>
      <c r="N1169">
        <v>-14400000</v>
      </c>
      <c r="O1169" t="s">
        <v>148</v>
      </c>
      <c r="P1169" t="b">
        <v>0</v>
      </c>
      <c r="Q1169">
        <v>3</v>
      </c>
      <c r="R1169">
        <v>2.4384296000000001</v>
      </c>
      <c r="S1169">
        <v>1589486401</v>
      </c>
      <c r="T1169">
        <v>126.03</v>
      </c>
      <c r="U1169">
        <v>126.53</v>
      </c>
      <c r="V1169" t="s">
        <v>5287</v>
      </c>
      <c r="W1169">
        <v>121.5</v>
      </c>
      <c r="X1169">
        <v>2214989</v>
      </c>
      <c r="Y1169">
        <v>123.03</v>
      </c>
      <c r="Z1169">
        <v>120.01</v>
      </c>
      <c r="AA1169">
        <v>126.49</v>
      </c>
      <c r="AB1169">
        <v>8</v>
      </c>
      <c r="AC1169">
        <v>8</v>
      </c>
      <c r="AD1169" t="s">
        <v>164</v>
      </c>
      <c r="AE1169" t="s">
        <v>48</v>
      </c>
      <c r="AF1169">
        <v>123.53</v>
      </c>
      <c r="AG1169">
        <v>2963730</v>
      </c>
      <c r="AH1169">
        <v>2307350</v>
      </c>
      <c r="AI1169">
        <v>35.89</v>
      </c>
      <c r="AJ1169">
        <v>0.39815843000000001</v>
      </c>
      <c r="AK1169" t="s">
        <v>5288</v>
      </c>
      <c r="AL1169">
        <v>-20.229996</v>
      </c>
      <c r="AM1169">
        <v>-0.1383153</v>
      </c>
      <c r="AN1169">
        <v>90.14</v>
      </c>
      <c r="AO1169">
        <v>146.26</v>
      </c>
      <c r="AP1169">
        <v>1590969600</v>
      </c>
      <c r="AQ1169">
        <v>1588762801</v>
      </c>
      <c r="AR1169">
        <v>1596558600</v>
      </c>
      <c r="AS1169">
        <v>1597077000</v>
      </c>
      <c r="AT1169">
        <v>0.69199999999999995</v>
      </c>
      <c r="AU1169">
        <v>37.733531999999997</v>
      </c>
      <c r="AV1169">
        <v>5.6246439999999998E-3</v>
      </c>
      <c r="AW1169" t="s">
        <v>6313</v>
      </c>
      <c r="AX1169">
        <v>3.34</v>
      </c>
      <c r="AY1169">
        <v>474940992</v>
      </c>
      <c r="AZ1169">
        <v>5.7969999999999997</v>
      </c>
      <c r="BA1169">
        <v>124.06057</v>
      </c>
      <c r="BB1169">
        <v>1.9694290000000001</v>
      </c>
      <c r="BC1169">
        <v>1.5874737999999999E-2</v>
      </c>
      <c r="BD1169">
        <v>127.56254</v>
      </c>
      <c r="BE1169">
        <v>-1.5325394000000001</v>
      </c>
      <c r="BF1169">
        <v>-1.2014024E-2</v>
      </c>
      <c r="BG1169">
        <v>59856814080</v>
      </c>
      <c r="BH1169">
        <v>21.740555000000001</v>
      </c>
      <c r="BI1169">
        <v>15</v>
      </c>
      <c r="BJ1169">
        <v>0</v>
      </c>
      <c r="BK1169" t="b">
        <v>0</v>
      </c>
      <c r="BL1169">
        <v>2</v>
      </c>
      <c r="BM1169">
        <v>1359729000000</v>
      </c>
      <c r="BN1169" t="s">
        <v>3712</v>
      </c>
    </row>
    <row r="1170" spans="1:66" x14ac:dyDescent="0.2">
      <c r="A1170" t="s">
        <v>76</v>
      </c>
      <c r="C1170" t="s">
        <v>142</v>
      </c>
      <c r="D1170" t="s">
        <v>143</v>
      </c>
      <c r="E1170" t="s">
        <v>162</v>
      </c>
      <c r="F1170" t="b">
        <v>1</v>
      </c>
      <c r="G1170" t="s">
        <v>48</v>
      </c>
      <c r="H1170" t="s">
        <v>145</v>
      </c>
      <c r="I1170" t="s">
        <v>185</v>
      </c>
      <c r="J1170" t="s">
        <v>185</v>
      </c>
      <c r="K1170" t="s">
        <v>297</v>
      </c>
      <c r="L1170" t="s">
        <v>146</v>
      </c>
      <c r="M1170" t="s">
        <v>147</v>
      </c>
      <c r="N1170">
        <v>-14400000</v>
      </c>
      <c r="O1170" t="s">
        <v>148</v>
      </c>
      <c r="P1170" t="b">
        <v>0</v>
      </c>
      <c r="Q1170">
        <v>20.930175999999999</v>
      </c>
      <c r="R1170">
        <v>0.88390553000000005</v>
      </c>
      <c r="S1170">
        <v>1589486402</v>
      </c>
      <c r="T1170">
        <v>2388.85</v>
      </c>
      <c r="U1170">
        <v>2391.37</v>
      </c>
      <c r="V1170" t="s">
        <v>2990</v>
      </c>
      <c r="W1170">
        <v>2354.0100000000002</v>
      </c>
      <c r="X1170">
        <v>3648128</v>
      </c>
      <c r="Y1170">
        <v>2367.92</v>
      </c>
      <c r="Z1170">
        <v>2386</v>
      </c>
      <c r="AA1170">
        <v>2392</v>
      </c>
      <c r="AB1170">
        <v>11</v>
      </c>
      <c r="AC1170">
        <v>12</v>
      </c>
      <c r="AD1170" t="s">
        <v>149</v>
      </c>
      <c r="AE1170" t="s">
        <v>48</v>
      </c>
      <c r="AF1170">
        <v>2361.0100000000002</v>
      </c>
      <c r="AG1170">
        <v>6124395</v>
      </c>
      <c r="AH1170">
        <v>3465012</v>
      </c>
      <c r="AI1170">
        <v>762.82006999999999</v>
      </c>
      <c r="AJ1170">
        <v>0.46913037000000002</v>
      </c>
      <c r="AK1170" t="s">
        <v>184</v>
      </c>
      <c r="AL1170">
        <v>-86.149900000000002</v>
      </c>
      <c r="AM1170">
        <v>-3.4808039999999998E-2</v>
      </c>
      <c r="AN1170">
        <v>1626.03</v>
      </c>
      <c r="AO1170">
        <v>2475</v>
      </c>
      <c r="AQ1170">
        <v>1588276860</v>
      </c>
      <c r="AR1170">
        <v>1595516340</v>
      </c>
      <c r="AS1170">
        <v>1595865600</v>
      </c>
      <c r="AU1170">
        <v>114.10250000000001</v>
      </c>
      <c r="AW1170" t="s">
        <v>6313</v>
      </c>
      <c r="AX1170">
        <v>20.936</v>
      </c>
      <c r="AY1170">
        <v>498776000</v>
      </c>
      <c r="AZ1170">
        <v>130.80600000000001</v>
      </c>
      <c r="BA1170">
        <v>2231.8029999999999</v>
      </c>
      <c r="BB1170">
        <v>157.04712000000001</v>
      </c>
      <c r="BC1170">
        <v>7.0367819999999998E-2</v>
      </c>
      <c r="BD1170">
        <v>1959.7429999999999</v>
      </c>
      <c r="BE1170">
        <v>429.10705999999999</v>
      </c>
      <c r="BF1170">
        <v>0.21896088</v>
      </c>
      <c r="BG1170">
        <v>1191501103104</v>
      </c>
      <c r="BH1170">
        <v>18.262543000000001</v>
      </c>
      <c r="BI1170">
        <v>15</v>
      </c>
      <c r="BJ1170">
        <v>0</v>
      </c>
      <c r="BK1170" t="b">
        <v>0</v>
      </c>
      <c r="BL1170">
        <v>2</v>
      </c>
      <c r="BM1170">
        <v>863703000000</v>
      </c>
      <c r="BN1170" t="s">
        <v>76</v>
      </c>
    </row>
    <row r="1171" spans="1:66" x14ac:dyDescent="0.2">
      <c r="A1171" t="s">
        <v>54</v>
      </c>
      <c r="C1171" t="s">
        <v>142</v>
      </c>
      <c r="D1171" t="s">
        <v>143</v>
      </c>
      <c r="E1171" t="s">
        <v>162</v>
      </c>
      <c r="F1171" t="b">
        <v>1</v>
      </c>
      <c r="G1171" t="s">
        <v>48</v>
      </c>
      <c r="H1171" t="s">
        <v>163</v>
      </c>
      <c r="I1171" t="s">
        <v>209</v>
      </c>
      <c r="J1171" t="s">
        <v>315</v>
      </c>
      <c r="K1171" t="s">
        <v>316</v>
      </c>
      <c r="L1171" t="s">
        <v>146</v>
      </c>
      <c r="M1171" t="s">
        <v>147</v>
      </c>
      <c r="N1171">
        <v>-14400000</v>
      </c>
      <c r="O1171" t="s">
        <v>148</v>
      </c>
      <c r="P1171" t="b">
        <v>0</v>
      </c>
      <c r="Q1171">
        <v>3.4899979000000001</v>
      </c>
      <c r="R1171">
        <v>4.153276</v>
      </c>
      <c r="S1171">
        <v>1589486401</v>
      </c>
      <c r="T1171">
        <v>87.52</v>
      </c>
      <c r="U1171">
        <v>88.11</v>
      </c>
      <c r="V1171" t="s">
        <v>2996</v>
      </c>
      <c r="W1171">
        <v>82.4</v>
      </c>
      <c r="X1171">
        <v>31049342</v>
      </c>
      <c r="Y1171">
        <v>84.03</v>
      </c>
      <c r="Z1171">
        <v>88.1</v>
      </c>
      <c r="AA1171">
        <v>88.5</v>
      </c>
      <c r="AB1171">
        <v>8</v>
      </c>
      <c r="AC1171">
        <v>9</v>
      </c>
      <c r="AD1171" t="s">
        <v>164</v>
      </c>
      <c r="AE1171" t="s">
        <v>48</v>
      </c>
      <c r="AF1171">
        <v>82.72</v>
      </c>
      <c r="AG1171">
        <v>26916274</v>
      </c>
      <c r="AH1171">
        <v>25841937</v>
      </c>
      <c r="AI1171">
        <v>10.609992999999999</v>
      </c>
      <c r="AJ1171">
        <v>0.13795336</v>
      </c>
      <c r="AK1171" t="s">
        <v>208</v>
      </c>
      <c r="AL1171">
        <v>-53.580010000000001</v>
      </c>
      <c r="AM1171">
        <v>-0.37973073000000002</v>
      </c>
      <c r="AN1171">
        <v>76.91</v>
      </c>
      <c r="AO1171">
        <v>141.1</v>
      </c>
      <c r="AP1171">
        <v>1588204800</v>
      </c>
      <c r="AQ1171">
        <v>1594744200</v>
      </c>
      <c r="AR1171">
        <v>1594744200</v>
      </c>
      <c r="AS1171">
        <v>1594744200</v>
      </c>
      <c r="AT1171">
        <v>3.5</v>
      </c>
      <c r="AU1171">
        <v>9.8359179999999995</v>
      </c>
      <c r="AV1171">
        <v>4.1651792999999999E-2</v>
      </c>
      <c r="AW1171" t="s">
        <v>6313</v>
      </c>
      <c r="AX1171">
        <v>8.8979999999999997</v>
      </c>
      <c r="AY1171">
        <v>3047020032</v>
      </c>
      <c r="AZ1171">
        <v>75.878</v>
      </c>
      <c r="BA1171">
        <v>91.62</v>
      </c>
      <c r="BB1171">
        <v>-4.1000059999999996</v>
      </c>
      <c r="BC1171">
        <v>-4.4750119999999997E-2</v>
      </c>
      <c r="BD1171">
        <v>118.32239</v>
      </c>
      <c r="BE1171">
        <v>-30.802391</v>
      </c>
      <c r="BF1171">
        <v>-0.26032597000000002</v>
      </c>
      <c r="BG1171">
        <v>266675175424</v>
      </c>
      <c r="BH1171">
        <v>1.1534305</v>
      </c>
      <c r="BI1171">
        <v>15</v>
      </c>
      <c r="BJ1171">
        <v>0</v>
      </c>
      <c r="BK1171" t="b">
        <v>0</v>
      </c>
      <c r="BL1171">
        <v>2</v>
      </c>
      <c r="BM1171">
        <v>322151400000</v>
      </c>
      <c r="BN1171" t="s">
        <v>54</v>
      </c>
    </row>
    <row r="1172" spans="1:66" x14ac:dyDescent="0.2">
      <c r="A1172" t="s">
        <v>3409</v>
      </c>
      <c r="C1172" t="s">
        <v>142</v>
      </c>
      <c r="D1172" t="s">
        <v>143</v>
      </c>
      <c r="E1172" t="s">
        <v>162</v>
      </c>
      <c r="F1172" t="b">
        <v>1</v>
      </c>
      <c r="G1172" t="s">
        <v>48</v>
      </c>
      <c r="H1172" t="s">
        <v>145</v>
      </c>
      <c r="I1172" t="s">
        <v>4109</v>
      </c>
      <c r="J1172" t="s">
        <v>4109</v>
      </c>
      <c r="K1172" t="s">
        <v>4110</v>
      </c>
      <c r="L1172" t="s">
        <v>146</v>
      </c>
      <c r="M1172" t="s">
        <v>147</v>
      </c>
      <c r="N1172">
        <v>-14400000</v>
      </c>
      <c r="O1172" t="s">
        <v>148</v>
      </c>
      <c r="P1172" t="b">
        <v>0</v>
      </c>
      <c r="Q1172">
        <v>-2.4000243999999999</v>
      </c>
      <c r="R1172">
        <v>-0.79434179999999999</v>
      </c>
      <c r="S1172">
        <v>1589486402</v>
      </c>
      <c r="T1172">
        <v>299.74</v>
      </c>
      <c r="U1172">
        <v>302.88</v>
      </c>
      <c r="V1172" t="s">
        <v>4111</v>
      </c>
      <c r="W1172">
        <v>294.53500000000003</v>
      </c>
      <c r="X1172">
        <v>3718907</v>
      </c>
      <c r="Y1172">
        <v>302.14</v>
      </c>
      <c r="Z1172">
        <v>0</v>
      </c>
      <c r="AA1172">
        <v>305</v>
      </c>
      <c r="AB1172">
        <v>14</v>
      </c>
      <c r="AC1172">
        <v>9</v>
      </c>
      <c r="AD1172" t="s">
        <v>149</v>
      </c>
      <c r="AE1172" t="s">
        <v>48</v>
      </c>
      <c r="AF1172">
        <v>301.01</v>
      </c>
      <c r="AG1172">
        <v>4036653</v>
      </c>
      <c r="AH1172">
        <v>2576325</v>
      </c>
      <c r="AI1172">
        <v>66.689989999999995</v>
      </c>
      <c r="AJ1172">
        <v>0.28616172000000001</v>
      </c>
      <c r="AK1172" t="s">
        <v>4112</v>
      </c>
      <c r="AL1172">
        <v>-25.520019999999999</v>
      </c>
      <c r="AM1172">
        <v>-7.8460366000000004E-2</v>
      </c>
      <c r="AN1172">
        <v>233.05</v>
      </c>
      <c r="AO1172">
        <v>325.26</v>
      </c>
      <c r="AP1172">
        <v>1589500800</v>
      </c>
      <c r="AQ1172">
        <v>1590696900</v>
      </c>
      <c r="AR1172">
        <v>1590696900</v>
      </c>
      <c r="AS1172">
        <v>1590696900</v>
      </c>
      <c r="AT1172">
        <v>2.6</v>
      </c>
      <c r="AU1172">
        <v>35.18488</v>
      </c>
      <c r="AV1172">
        <v>8.6052820000000006E-3</v>
      </c>
      <c r="AW1172" t="s">
        <v>6313</v>
      </c>
      <c r="AX1172">
        <v>8.5190000000000001</v>
      </c>
      <c r="AY1172">
        <v>441580000</v>
      </c>
      <c r="AZ1172">
        <v>37.619999999999997</v>
      </c>
      <c r="BA1172">
        <v>303.19542999999999</v>
      </c>
      <c r="BB1172">
        <v>-3.4554442999999999</v>
      </c>
      <c r="BC1172">
        <v>-1.1396755E-2</v>
      </c>
      <c r="BD1172">
        <v>301.99020000000002</v>
      </c>
      <c r="BE1172">
        <v>-2.2502135999999999</v>
      </c>
      <c r="BF1172">
        <v>-7.4512800000000002E-3</v>
      </c>
      <c r="BG1172">
        <v>132359184384</v>
      </c>
      <c r="BH1172">
        <v>7.9675703000000002</v>
      </c>
      <c r="BI1172">
        <v>15</v>
      </c>
      <c r="BJ1172">
        <v>0</v>
      </c>
      <c r="BK1172" t="b">
        <v>0</v>
      </c>
      <c r="BL1172">
        <v>2</v>
      </c>
      <c r="BM1172">
        <v>521299800000</v>
      </c>
      <c r="BN1172" t="s">
        <v>3409</v>
      </c>
    </row>
    <row r="1173" spans="1:66" x14ac:dyDescent="0.2">
      <c r="A1173" t="s">
        <v>3395</v>
      </c>
      <c r="C1173" t="s">
        <v>142</v>
      </c>
      <c r="D1173" t="s">
        <v>143</v>
      </c>
      <c r="E1173" t="s">
        <v>162</v>
      </c>
      <c r="F1173" t="b">
        <v>1</v>
      </c>
      <c r="G1173" t="s">
        <v>48</v>
      </c>
      <c r="H1173" t="s">
        <v>145</v>
      </c>
      <c r="I1173" t="s">
        <v>4045</v>
      </c>
      <c r="J1173" t="s">
        <v>4045</v>
      </c>
      <c r="K1173" t="s">
        <v>4046</v>
      </c>
      <c r="L1173" t="s">
        <v>146</v>
      </c>
      <c r="M1173" t="s">
        <v>147</v>
      </c>
      <c r="N1173">
        <v>-14400000</v>
      </c>
      <c r="O1173" t="s">
        <v>148</v>
      </c>
      <c r="P1173" t="b">
        <v>0</v>
      </c>
      <c r="Q1173">
        <v>-0.85998534999999998</v>
      </c>
      <c r="R1173">
        <v>-0.17258386000000001</v>
      </c>
      <c r="S1173">
        <v>1589486402</v>
      </c>
      <c r="T1173">
        <v>497.44</v>
      </c>
      <c r="U1173">
        <v>502.06</v>
      </c>
      <c r="V1173" t="s">
        <v>4047</v>
      </c>
      <c r="W1173">
        <v>489.37</v>
      </c>
      <c r="X1173">
        <v>810143</v>
      </c>
      <c r="Y1173">
        <v>498.3</v>
      </c>
      <c r="Z1173">
        <v>0</v>
      </c>
      <c r="AA1173">
        <v>508.47</v>
      </c>
      <c r="AB1173">
        <v>8</v>
      </c>
      <c r="AC1173">
        <v>8</v>
      </c>
      <c r="AD1173" t="s">
        <v>149</v>
      </c>
      <c r="AE1173" t="s">
        <v>48</v>
      </c>
      <c r="AF1173">
        <v>499.09</v>
      </c>
      <c r="AG1173">
        <v>1822482</v>
      </c>
      <c r="AH1173">
        <v>842375</v>
      </c>
      <c r="AI1173">
        <v>151.76999000000001</v>
      </c>
      <c r="AJ1173">
        <v>0.43906033</v>
      </c>
      <c r="AK1173" t="s">
        <v>4048</v>
      </c>
      <c r="AL1173">
        <v>-49.099975999999998</v>
      </c>
      <c r="AM1173">
        <v>-8.9837849999999997E-2</v>
      </c>
      <c r="AN1173">
        <v>345.67</v>
      </c>
      <c r="AO1173">
        <v>546.54</v>
      </c>
      <c r="AQ1173">
        <v>1588330800</v>
      </c>
      <c r="AR1173">
        <v>1595588400</v>
      </c>
      <c r="AS1173">
        <v>1595948400</v>
      </c>
      <c r="AU1173">
        <v>60.471676000000002</v>
      </c>
      <c r="AW1173" t="s">
        <v>6313</v>
      </c>
      <c r="AX1173">
        <v>8.2260000000000009</v>
      </c>
      <c r="AY1173">
        <v>234196000</v>
      </c>
      <c r="AZ1173">
        <v>126.91</v>
      </c>
      <c r="BA1173">
        <v>483.91687000000002</v>
      </c>
      <c r="BB1173">
        <v>13.523132</v>
      </c>
      <c r="BC1173">
        <v>2.7945154999999999E-2</v>
      </c>
      <c r="BD1173">
        <v>483.69260000000003</v>
      </c>
      <c r="BE1173">
        <v>13.747406</v>
      </c>
      <c r="BF1173">
        <v>2.8421783999999999E-2</v>
      </c>
      <c r="BG1173">
        <v>102700466176</v>
      </c>
      <c r="BH1173">
        <v>3.9196279999999999</v>
      </c>
      <c r="BI1173">
        <v>15</v>
      </c>
      <c r="BJ1173">
        <v>0</v>
      </c>
      <c r="BK1173" t="b">
        <v>0</v>
      </c>
      <c r="BL1173">
        <v>2</v>
      </c>
      <c r="BM1173">
        <v>1262701800000</v>
      </c>
      <c r="BN1173" t="s">
        <v>3395</v>
      </c>
    </row>
    <row r="1174" spans="1:66" x14ac:dyDescent="0.2">
      <c r="A1174" t="s">
        <v>3683</v>
      </c>
      <c r="C1174" t="s">
        <v>142</v>
      </c>
      <c r="D1174" t="s">
        <v>143</v>
      </c>
      <c r="E1174" t="s">
        <v>162</v>
      </c>
      <c r="F1174" t="b">
        <v>1</v>
      </c>
      <c r="G1174" t="s">
        <v>48</v>
      </c>
      <c r="H1174" t="s">
        <v>163</v>
      </c>
      <c r="I1174" t="s">
        <v>5174</v>
      </c>
      <c r="J1174" t="s">
        <v>5174</v>
      </c>
      <c r="K1174" t="s">
        <v>5175</v>
      </c>
      <c r="L1174" t="s">
        <v>146</v>
      </c>
      <c r="M1174" t="s">
        <v>147</v>
      </c>
      <c r="N1174">
        <v>-14400000</v>
      </c>
      <c r="O1174" t="s">
        <v>148</v>
      </c>
      <c r="P1174" t="b">
        <v>0</v>
      </c>
      <c r="Q1174">
        <v>0.95000459999999998</v>
      </c>
      <c r="R1174">
        <v>1.0469523999999999</v>
      </c>
      <c r="S1174">
        <v>1589486401</v>
      </c>
      <c r="T1174">
        <v>91.69</v>
      </c>
      <c r="U1174">
        <v>91.8</v>
      </c>
      <c r="V1174" t="s">
        <v>5176</v>
      </c>
      <c r="W1174">
        <v>88.85</v>
      </c>
      <c r="X1174">
        <v>3981383</v>
      </c>
      <c r="Y1174">
        <v>90.74</v>
      </c>
      <c r="Z1174">
        <v>90.12</v>
      </c>
      <c r="AA1174">
        <v>93.39</v>
      </c>
      <c r="AB1174">
        <v>8</v>
      </c>
      <c r="AC1174">
        <v>40</v>
      </c>
      <c r="AD1174" t="s">
        <v>164</v>
      </c>
      <c r="AE1174" t="s">
        <v>48</v>
      </c>
      <c r="AF1174">
        <v>90</v>
      </c>
      <c r="AG1174">
        <v>5996159</v>
      </c>
      <c r="AH1174">
        <v>3712800</v>
      </c>
      <c r="AI1174">
        <v>9.6900019999999998</v>
      </c>
      <c r="AJ1174">
        <v>0.11817076</v>
      </c>
      <c r="AK1174" t="s">
        <v>5177</v>
      </c>
      <c r="AL1174">
        <v>-33.619995000000003</v>
      </c>
      <c r="AM1174">
        <v>-0.26829459999999999</v>
      </c>
      <c r="AN1174">
        <v>82</v>
      </c>
      <c r="AO1174">
        <v>125.31</v>
      </c>
      <c r="AP1174">
        <v>1583798400</v>
      </c>
      <c r="AQ1174">
        <v>1588071611</v>
      </c>
      <c r="AR1174">
        <v>1595435400</v>
      </c>
      <c r="AS1174">
        <v>1595867400</v>
      </c>
      <c r="AT1174">
        <v>3.89</v>
      </c>
      <c r="AU1174">
        <v>18.560728000000001</v>
      </c>
      <c r="AV1174">
        <v>4.2869740000000003E-2</v>
      </c>
      <c r="AW1174" t="s">
        <v>6313</v>
      </c>
      <c r="AX1174">
        <v>4.9400000000000004</v>
      </c>
      <c r="AY1174">
        <v>704116992</v>
      </c>
      <c r="AZ1174">
        <v>3.8479999999999999</v>
      </c>
      <c r="BA1174">
        <v>96.183139999999995</v>
      </c>
      <c r="BB1174">
        <v>-4.4931409999999996</v>
      </c>
      <c r="BC1174">
        <v>-4.6714435999999998E-2</v>
      </c>
      <c r="BD1174">
        <v>107.0642</v>
      </c>
      <c r="BE1174">
        <v>-15.374199000000001</v>
      </c>
      <c r="BF1174">
        <v>-0.14359795</v>
      </c>
      <c r="BG1174">
        <v>79053012992</v>
      </c>
      <c r="BH1174">
        <v>23.827963</v>
      </c>
      <c r="BI1174">
        <v>15</v>
      </c>
      <c r="BJ1174">
        <v>0</v>
      </c>
      <c r="BK1174" t="b">
        <v>0</v>
      </c>
      <c r="BL1174">
        <v>2</v>
      </c>
      <c r="BM1174">
        <v>942244200000</v>
      </c>
      <c r="BN1174" t="s">
        <v>3683</v>
      </c>
    </row>
    <row r="1175" spans="1:66" x14ac:dyDescent="0.2">
      <c r="A1175" t="s">
        <v>53</v>
      </c>
      <c r="C1175" t="s">
        <v>142</v>
      </c>
      <c r="D1175" t="s">
        <v>143</v>
      </c>
      <c r="E1175" t="s">
        <v>162</v>
      </c>
      <c r="F1175" t="b">
        <v>1</v>
      </c>
      <c r="G1175" t="s">
        <v>48</v>
      </c>
      <c r="H1175" t="s">
        <v>163</v>
      </c>
      <c r="I1175" t="s">
        <v>207</v>
      </c>
      <c r="J1175" t="s">
        <v>207</v>
      </c>
      <c r="K1175" t="s">
        <v>314</v>
      </c>
      <c r="L1175" t="s">
        <v>146</v>
      </c>
      <c r="M1175" t="s">
        <v>147</v>
      </c>
      <c r="N1175">
        <v>-14400000</v>
      </c>
      <c r="O1175" t="s">
        <v>148</v>
      </c>
      <c r="P1175" t="b">
        <v>0</v>
      </c>
      <c r="Q1175">
        <v>5.7799990000000001</v>
      </c>
      <c r="R1175">
        <v>7.4074059999999999</v>
      </c>
      <c r="S1175">
        <v>1589486401</v>
      </c>
      <c r="T1175">
        <v>83.81</v>
      </c>
      <c r="U1175">
        <v>83.9</v>
      </c>
      <c r="V1175" t="s">
        <v>2995</v>
      </c>
      <c r="W1175">
        <v>76</v>
      </c>
      <c r="X1175">
        <v>10501923</v>
      </c>
      <c r="Y1175">
        <v>78.03</v>
      </c>
      <c r="Z1175">
        <v>82.88</v>
      </c>
      <c r="AA1175">
        <v>85.68</v>
      </c>
      <c r="AB1175">
        <v>8</v>
      </c>
      <c r="AC1175">
        <v>12</v>
      </c>
      <c r="AD1175" t="s">
        <v>164</v>
      </c>
      <c r="AE1175" t="s">
        <v>48</v>
      </c>
      <c r="AF1175">
        <v>76.92</v>
      </c>
      <c r="AG1175">
        <v>8066995</v>
      </c>
      <c r="AH1175">
        <v>6299025</v>
      </c>
      <c r="AI1175">
        <v>16.809998</v>
      </c>
      <c r="AJ1175">
        <v>0.25089549999999999</v>
      </c>
      <c r="AK1175" t="s">
        <v>206</v>
      </c>
      <c r="AL1175">
        <v>-54.320006999999997</v>
      </c>
      <c r="AM1175">
        <v>-0.39325275999999998</v>
      </c>
      <c r="AN1175">
        <v>67</v>
      </c>
      <c r="AO1175">
        <v>138.13</v>
      </c>
      <c r="AP1175">
        <v>1597017600</v>
      </c>
      <c r="AQ1175">
        <v>1587726000</v>
      </c>
      <c r="AR1175">
        <v>1595003400</v>
      </c>
      <c r="AS1175">
        <v>1595349000</v>
      </c>
      <c r="AT1175">
        <v>1.68</v>
      </c>
      <c r="AU1175">
        <v>12.639119000000001</v>
      </c>
      <c r="AV1175">
        <v>2.1530180999999999E-2</v>
      </c>
      <c r="AW1175" t="s">
        <v>6313</v>
      </c>
      <c r="AX1175">
        <v>6.6310000000000002</v>
      </c>
      <c r="AY1175">
        <v>804972032</v>
      </c>
      <c r="AZ1175">
        <v>26.094000000000001</v>
      </c>
      <c r="BA1175">
        <v>85.768569999999997</v>
      </c>
      <c r="BB1175">
        <v>-1.9585724</v>
      </c>
      <c r="BC1175">
        <v>-2.2835549E-2</v>
      </c>
      <c r="BD1175">
        <v>110.88855</v>
      </c>
      <c r="BE1175">
        <v>-27.078551999999998</v>
      </c>
      <c r="BF1175">
        <v>-0.2441961</v>
      </c>
      <c r="BG1175">
        <v>67464704000</v>
      </c>
      <c r="BH1175">
        <v>3.2118495</v>
      </c>
      <c r="BI1175">
        <v>15</v>
      </c>
      <c r="BJ1175">
        <v>0</v>
      </c>
      <c r="BK1175" t="b">
        <v>0</v>
      </c>
      <c r="BL1175">
        <v>2</v>
      </c>
      <c r="BM1175">
        <v>76253400000</v>
      </c>
      <c r="BN1175" t="s">
        <v>53</v>
      </c>
    </row>
    <row r="1176" spans="1:66" x14ac:dyDescent="0.2">
      <c r="A1176" t="s">
        <v>52</v>
      </c>
      <c r="C1176" t="s">
        <v>142</v>
      </c>
      <c r="D1176" t="s">
        <v>143</v>
      </c>
      <c r="E1176" t="s">
        <v>162</v>
      </c>
      <c r="F1176" t="b">
        <v>1</v>
      </c>
      <c r="G1176" t="s">
        <v>48</v>
      </c>
      <c r="H1176" t="s">
        <v>145</v>
      </c>
      <c r="I1176" t="s">
        <v>205</v>
      </c>
      <c r="J1176" t="s">
        <v>205</v>
      </c>
      <c r="K1176" t="s">
        <v>313</v>
      </c>
      <c r="L1176" t="s">
        <v>146</v>
      </c>
      <c r="M1176" t="s">
        <v>147</v>
      </c>
      <c r="N1176">
        <v>-14400000</v>
      </c>
      <c r="O1176" t="s">
        <v>148</v>
      </c>
      <c r="P1176" t="b">
        <v>0</v>
      </c>
      <c r="Q1176">
        <v>0.86001587000000002</v>
      </c>
      <c r="R1176">
        <v>0.27305558000000002</v>
      </c>
      <c r="S1176">
        <v>1589486402</v>
      </c>
      <c r="T1176">
        <v>315.82</v>
      </c>
      <c r="U1176">
        <v>317.77999999999997</v>
      </c>
      <c r="V1176" t="s">
        <v>1081</v>
      </c>
      <c r="W1176">
        <v>311.14999999999998</v>
      </c>
      <c r="X1176">
        <v>1167110</v>
      </c>
      <c r="Y1176">
        <v>314.95999999999998</v>
      </c>
      <c r="Z1176">
        <v>310.23</v>
      </c>
      <c r="AA1176">
        <v>322.82</v>
      </c>
      <c r="AB1176">
        <v>9</v>
      </c>
      <c r="AC1176">
        <v>18</v>
      </c>
      <c r="AD1176" t="s">
        <v>149</v>
      </c>
      <c r="AE1176" t="s">
        <v>48</v>
      </c>
      <c r="AF1176">
        <v>311.14999999999998</v>
      </c>
      <c r="AG1176">
        <v>2102575</v>
      </c>
      <c r="AH1176">
        <v>1481625</v>
      </c>
      <c r="AI1176">
        <v>100.04001</v>
      </c>
      <c r="AJ1176">
        <v>0.46362039999999999</v>
      </c>
      <c r="AK1176" t="s">
        <v>204</v>
      </c>
      <c r="AL1176">
        <v>-59.169983000000002</v>
      </c>
      <c r="AM1176">
        <v>-0.15779083999999999</v>
      </c>
      <c r="AN1176">
        <v>215.78</v>
      </c>
      <c r="AO1176">
        <v>374.99</v>
      </c>
      <c r="AQ1176">
        <v>1587573000</v>
      </c>
      <c r="AR1176">
        <v>1595349000</v>
      </c>
      <c r="AS1176">
        <v>1595867400</v>
      </c>
      <c r="AU1176">
        <v>9.7475310000000004</v>
      </c>
      <c r="AW1176" t="s">
        <v>6313</v>
      </c>
      <c r="AX1176">
        <v>32.4</v>
      </c>
      <c r="AY1176">
        <v>166087008</v>
      </c>
      <c r="AZ1176">
        <v>74.995999999999995</v>
      </c>
      <c r="BA1176">
        <v>312.04230000000001</v>
      </c>
      <c r="BB1176">
        <v>3.7777099999999999</v>
      </c>
      <c r="BC1176">
        <v>1.2106403999999999E-2</v>
      </c>
      <c r="BD1176">
        <v>302.64224000000002</v>
      </c>
      <c r="BE1176">
        <v>13.177765000000001</v>
      </c>
      <c r="BF1176">
        <v>4.3542385000000003E-2</v>
      </c>
      <c r="BG1176">
        <v>51537723392</v>
      </c>
      <c r="BH1176">
        <v>4.2111580000000002</v>
      </c>
      <c r="BI1176">
        <v>15</v>
      </c>
      <c r="BJ1176">
        <v>0</v>
      </c>
      <c r="BK1176" t="b">
        <v>0</v>
      </c>
      <c r="BL1176">
        <v>2</v>
      </c>
      <c r="BM1176">
        <v>685114200000</v>
      </c>
      <c r="BN1176" t="s">
        <v>52</v>
      </c>
    </row>
    <row r="1177" spans="1:66" x14ac:dyDescent="0.2">
      <c r="A1177" t="s">
        <v>3677</v>
      </c>
      <c r="C1177" t="s">
        <v>142</v>
      </c>
      <c r="D1177" t="s">
        <v>143</v>
      </c>
      <c r="E1177" t="s">
        <v>162</v>
      </c>
      <c r="F1177" t="b">
        <v>1</v>
      </c>
      <c r="G1177" t="s">
        <v>48</v>
      </c>
      <c r="H1177" t="s">
        <v>163</v>
      </c>
      <c r="I1177" t="s">
        <v>5153</v>
      </c>
      <c r="J1177" t="s">
        <v>5153</v>
      </c>
      <c r="K1177" t="s">
        <v>5154</v>
      </c>
      <c r="L1177" t="s">
        <v>146</v>
      </c>
      <c r="M1177" t="s">
        <v>147</v>
      </c>
      <c r="N1177">
        <v>-14400000</v>
      </c>
      <c r="O1177" t="s">
        <v>148</v>
      </c>
      <c r="P1177" t="b">
        <v>0</v>
      </c>
      <c r="Q1177">
        <v>1.7199993</v>
      </c>
      <c r="R1177">
        <v>5.8404049999999996</v>
      </c>
      <c r="S1177">
        <v>1589486401</v>
      </c>
      <c r="T1177">
        <v>31.17</v>
      </c>
      <c r="U1177">
        <v>31.27</v>
      </c>
      <c r="V1177" t="s">
        <v>5155</v>
      </c>
      <c r="W1177">
        <v>28.36</v>
      </c>
      <c r="X1177">
        <v>14036942</v>
      </c>
      <c r="Y1177">
        <v>29.45</v>
      </c>
      <c r="Z1177">
        <v>31.34</v>
      </c>
      <c r="AA1177">
        <v>31.45</v>
      </c>
      <c r="AB1177">
        <v>10</v>
      </c>
      <c r="AC1177">
        <v>18</v>
      </c>
      <c r="AD1177" t="s">
        <v>164</v>
      </c>
      <c r="AE1177" t="s">
        <v>48</v>
      </c>
      <c r="AF1177">
        <v>28.86</v>
      </c>
      <c r="AG1177">
        <v>11333864</v>
      </c>
      <c r="AH1177">
        <v>9800675</v>
      </c>
      <c r="AI1177">
        <v>2.8099995</v>
      </c>
      <c r="AJ1177">
        <v>9.9083190000000002E-2</v>
      </c>
      <c r="AK1177" t="s">
        <v>5156</v>
      </c>
      <c r="AL1177">
        <v>-29.94</v>
      </c>
      <c r="AM1177">
        <v>-0.48993617</v>
      </c>
      <c r="AN1177">
        <v>28.36</v>
      </c>
      <c r="AO1177">
        <v>61.11</v>
      </c>
      <c r="AP1177">
        <v>1586908800</v>
      </c>
      <c r="AQ1177">
        <v>1594830600</v>
      </c>
      <c r="AR1177">
        <v>1594830600</v>
      </c>
      <c r="AS1177">
        <v>1594830600</v>
      </c>
      <c r="AT1177">
        <v>1.63</v>
      </c>
      <c r="AU1177">
        <v>8.0272989999999993</v>
      </c>
      <c r="AV1177">
        <v>5.5348045999999998E-2</v>
      </c>
      <c r="AW1177" t="s">
        <v>6313</v>
      </c>
      <c r="AX1177">
        <v>3.883</v>
      </c>
      <c r="AY1177">
        <v>1521260032</v>
      </c>
      <c r="AZ1177">
        <v>30.244</v>
      </c>
      <c r="BA1177">
        <v>34.261715000000002</v>
      </c>
      <c r="BB1177">
        <v>-3.0917148999999999</v>
      </c>
      <c r="BC1177">
        <v>-9.0238183999999999E-2</v>
      </c>
      <c r="BD1177">
        <v>48.640433999999999</v>
      </c>
      <c r="BE1177">
        <v>-17.470434000000001</v>
      </c>
      <c r="BF1177">
        <v>-0.35917512000000001</v>
      </c>
      <c r="BG1177">
        <v>46951059456</v>
      </c>
      <c r="BH1177">
        <v>1.0306177000000001</v>
      </c>
      <c r="BI1177">
        <v>15</v>
      </c>
      <c r="BJ1177">
        <v>0</v>
      </c>
      <c r="BK1177" t="b">
        <v>0</v>
      </c>
      <c r="BL1177">
        <v>2</v>
      </c>
      <c r="BM1177">
        <v>105283800000</v>
      </c>
      <c r="BN1177" t="s">
        <v>3677</v>
      </c>
    </row>
    <row r="1178" spans="1:66" x14ac:dyDescent="0.2">
      <c r="A1178" t="s">
        <v>3662</v>
      </c>
      <c r="C1178" t="s">
        <v>142</v>
      </c>
      <c r="D1178" t="s">
        <v>143</v>
      </c>
      <c r="E1178" t="s">
        <v>162</v>
      </c>
      <c r="F1178" t="b">
        <v>1</v>
      </c>
      <c r="G1178" t="s">
        <v>48</v>
      </c>
      <c r="H1178" t="s">
        <v>163</v>
      </c>
      <c r="I1178" t="s">
        <v>5099</v>
      </c>
      <c r="J1178" t="s">
        <v>5100</v>
      </c>
      <c r="K1178" t="s">
        <v>5101</v>
      </c>
      <c r="L1178" t="s">
        <v>146</v>
      </c>
      <c r="M1178" t="s">
        <v>147</v>
      </c>
      <c r="N1178">
        <v>-14400000</v>
      </c>
      <c r="O1178" t="s">
        <v>148</v>
      </c>
      <c r="P1178" t="b">
        <v>0</v>
      </c>
      <c r="Q1178">
        <v>-5.000305E-2</v>
      </c>
      <c r="R1178">
        <v>-0.15390288999999999</v>
      </c>
      <c r="S1178">
        <v>1589486401</v>
      </c>
      <c r="T1178">
        <v>32.44</v>
      </c>
      <c r="U1178">
        <v>32.604999999999997</v>
      </c>
      <c r="V1178" t="s">
        <v>5102</v>
      </c>
      <c r="W1178">
        <v>31.236499999999999</v>
      </c>
      <c r="X1178">
        <v>7002701</v>
      </c>
      <c r="Y1178">
        <v>32.49</v>
      </c>
      <c r="Z1178">
        <v>31.02</v>
      </c>
      <c r="AA1178">
        <v>34.5</v>
      </c>
      <c r="AB1178">
        <v>10</v>
      </c>
      <c r="AC1178">
        <v>14</v>
      </c>
      <c r="AD1178" t="s">
        <v>164</v>
      </c>
      <c r="AE1178" t="s">
        <v>48</v>
      </c>
      <c r="AF1178">
        <v>31.96</v>
      </c>
      <c r="AG1178">
        <v>7249303</v>
      </c>
      <c r="AH1178">
        <v>5578487</v>
      </c>
      <c r="AI1178">
        <v>6.0399989999999999</v>
      </c>
      <c r="AJ1178">
        <v>0.22878783999999999</v>
      </c>
      <c r="AK1178" t="s">
        <v>5103</v>
      </c>
      <c r="AL1178">
        <v>-19.16</v>
      </c>
      <c r="AM1178">
        <v>-0.37131783000000002</v>
      </c>
      <c r="AN1178">
        <v>26.4</v>
      </c>
      <c r="AO1178">
        <v>51.6</v>
      </c>
      <c r="AP1178">
        <v>1589155200</v>
      </c>
      <c r="AQ1178">
        <v>1587033004</v>
      </c>
      <c r="AR1178">
        <v>1594830600</v>
      </c>
      <c r="AS1178">
        <v>1595262600</v>
      </c>
      <c r="AT1178">
        <v>1.21</v>
      </c>
      <c r="AU1178">
        <v>7.0049663000000004</v>
      </c>
      <c r="AV1178">
        <v>3.7242226000000003E-2</v>
      </c>
      <c r="AW1178" t="s">
        <v>6313</v>
      </c>
      <c r="AX1178">
        <v>4.6310000000000002</v>
      </c>
      <c r="AY1178">
        <v>885443008</v>
      </c>
      <c r="AZ1178">
        <v>42.468000000000004</v>
      </c>
      <c r="BA1178">
        <v>35.1</v>
      </c>
      <c r="BB1178">
        <v>-2.6599998</v>
      </c>
      <c r="BC1178">
        <v>-7.5783476000000002E-2</v>
      </c>
      <c r="BD1178">
        <v>42.850940000000001</v>
      </c>
      <c r="BE1178">
        <v>-10.410942</v>
      </c>
      <c r="BF1178">
        <v>-0.24295713999999999</v>
      </c>
      <c r="BG1178">
        <v>28723769344</v>
      </c>
      <c r="BH1178">
        <v>0.76386929999999997</v>
      </c>
      <c r="BI1178">
        <v>15</v>
      </c>
      <c r="BJ1178">
        <v>0</v>
      </c>
      <c r="BK1178" t="b">
        <v>0</v>
      </c>
      <c r="BL1178">
        <v>2</v>
      </c>
      <c r="BM1178">
        <v>105283800000</v>
      </c>
      <c r="BN1178" t="s">
        <v>3662</v>
      </c>
    </row>
    <row r="1179" spans="1:66" x14ac:dyDescent="0.2">
      <c r="A1179" t="s">
        <v>3532</v>
      </c>
      <c r="C1179" t="s">
        <v>142</v>
      </c>
      <c r="D1179" t="s">
        <v>143</v>
      </c>
      <c r="E1179" t="s">
        <v>162</v>
      </c>
      <c r="F1179" t="b">
        <v>1</v>
      </c>
      <c r="G1179" t="s">
        <v>48</v>
      </c>
      <c r="H1179" t="s">
        <v>163</v>
      </c>
      <c r="I1179" t="s">
        <v>4588</v>
      </c>
      <c r="J1179" t="s">
        <v>4589</v>
      </c>
      <c r="K1179" t="s">
        <v>4590</v>
      </c>
      <c r="L1179" t="s">
        <v>146</v>
      </c>
      <c r="M1179" t="s">
        <v>147</v>
      </c>
      <c r="N1179">
        <v>-14400000</v>
      </c>
      <c r="O1179" t="s">
        <v>148</v>
      </c>
      <c r="P1179" t="b">
        <v>0</v>
      </c>
      <c r="Q1179">
        <v>-1.1599998</v>
      </c>
      <c r="R1179">
        <v>-3.4177960000000001</v>
      </c>
      <c r="S1179">
        <v>1589486401</v>
      </c>
      <c r="T1179">
        <v>32.78</v>
      </c>
      <c r="U1179">
        <v>34.229999999999997</v>
      </c>
      <c r="V1179" t="s">
        <v>4591</v>
      </c>
      <c r="W1179">
        <v>32.369999999999997</v>
      </c>
      <c r="X1179">
        <v>10893668</v>
      </c>
      <c r="Y1179">
        <v>33.94</v>
      </c>
      <c r="Z1179">
        <v>32.83</v>
      </c>
      <c r="AA1179">
        <v>0</v>
      </c>
      <c r="AB1179">
        <v>10</v>
      </c>
      <c r="AC1179">
        <v>12</v>
      </c>
      <c r="AD1179" t="s">
        <v>164</v>
      </c>
      <c r="AE1179" t="s">
        <v>48</v>
      </c>
      <c r="AF1179">
        <v>33.880000000000003</v>
      </c>
      <c r="AG1179">
        <v>13472427</v>
      </c>
      <c r="AH1179">
        <v>8017075</v>
      </c>
      <c r="AI1179">
        <v>12.079998</v>
      </c>
      <c r="AJ1179">
        <v>0.58357479999999995</v>
      </c>
      <c r="AK1179" t="s">
        <v>4592</v>
      </c>
      <c r="AL1179">
        <v>-4.0600014</v>
      </c>
      <c r="AM1179">
        <v>-0.110206336</v>
      </c>
      <c r="AN1179">
        <v>20.7</v>
      </c>
      <c r="AO1179">
        <v>36.840000000000003</v>
      </c>
      <c r="AP1179">
        <v>1590969600</v>
      </c>
      <c r="AQ1179">
        <v>1583415009</v>
      </c>
      <c r="AR1179">
        <v>1592497800</v>
      </c>
      <c r="AS1179">
        <v>1592843400</v>
      </c>
      <c r="AT1179">
        <v>0.62</v>
      </c>
      <c r="AU1179">
        <v>16.068625999999998</v>
      </c>
      <c r="AV1179">
        <v>1.8267531E-2</v>
      </c>
      <c r="AW1179" t="s">
        <v>6313</v>
      </c>
      <c r="AX1179">
        <v>2.04</v>
      </c>
      <c r="AY1179">
        <v>786188032</v>
      </c>
      <c r="AZ1179">
        <v>10.916</v>
      </c>
      <c r="BA1179">
        <v>31.984857999999999</v>
      </c>
      <c r="BB1179">
        <v>0.79514119999999999</v>
      </c>
      <c r="BC1179">
        <v>2.4859928E-2</v>
      </c>
      <c r="BD1179">
        <v>29.349347999999999</v>
      </c>
      <c r="BE1179">
        <v>3.4306507000000002</v>
      </c>
      <c r="BF1179">
        <v>0.11689018499999999</v>
      </c>
      <c r="BG1179">
        <v>25771243520</v>
      </c>
      <c r="BH1179">
        <v>3.0029314</v>
      </c>
      <c r="BI1179">
        <v>15</v>
      </c>
      <c r="BJ1179">
        <v>0</v>
      </c>
      <c r="BK1179" t="b">
        <v>0</v>
      </c>
      <c r="BL1179">
        <v>2</v>
      </c>
      <c r="BM1179">
        <v>221149800000</v>
      </c>
      <c r="BN1179" t="s">
        <v>3532</v>
      </c>
    </row>
    <row r="1180" spans="1:66" x14ac:dyDescent="0.2">
      <c r="A1180" t="s">
        <v>5289</v>
      </c>
      <c r="C1180" t="s">
        <v>142</v>
      </c>
      <c r="D1180" t="s">
        <v>143</v>
      </c>
      <c r="E1180" t="s">
        <v>162</v>
      </c>
      <c r="F1180" t="b">
        <v>1</v>
      </c>
      <c r="G1180" t="s">
        <v>48</v>
      </c>
      <c r="H1180" t="s">
        <v>145</v>
      </c>
      <c r="I1180" t="s">
        <v>6623</v>
      </c>
      <c r="J1180" t="s">
        <v>6623</v>
      </c>
      <c r="K1180" t="s">
        <v>6624</v>
      </c>
      <c r="L1180" t="s">
        <v>146</v>
      </c>
      <c r="M1180" t="s">
        <v>147</v>
      </c>
      <c r="N1180">
        <v>-14400000</v>
      </c>
      <c r="O1180" t="s">
        <v>148</v>
      </c>
      <c r="P1180" t="b">
        <v>0</v>
      </c>
      <c r="Q1180">
        <v>6.5000059999999998E-2</v>
      </c>
      <c r="R1180">
        <v>1.2452118000000001</v>
      </c>
      <c r="S1180">
        <v>1589486401</v>
      </c>
      <c r="T1180">
        <v>5.2850000000000001</v>
      </c>
      <c r="U1180">
        <v>5.31</v>
      </c>
      <c r="V1180" t="s">
        <v>6625</v>
      </c>
      <c r="W1180">
        <v>5.0101000000000004</v>
      </c>
      <c r="X1180">
        <v>55826373</v>
      </c>
      <c r="Y1180">
        <v>5.22</v>
      </c>
      <c r="Z1180">
        <v>0</v>
      </c>
      <c r="AA1180">
        <v>5.48</v>
      </c>
      <c r="AB1180">
        <v>22</v>
      </c>
      <c r="AC1180">
        <v>388</v>
      </c>
      <c r="AD1180" t="s">
        <v>149</v>
      </c>
      <c r="AE1180" t="s">
        <v>48</v>
      </c>
      <c r="AF1180">
        <v>5.16</v>
      </c>
      <c r="AG1180">
        <v>32254409</v>
      </c>
      <c r="AH1180">
        <v>34305937</v>
      </c>
      <c r="AI1180">
        <v>1.1749997000000001</v>
      </c>
      <c r="AJ1180">
        <v>0.28588799999999998</v>
      </c>
      <c r="AK1180" t="s">
        <v>6626</v>
      </c>
      <c r="AL1180">
        <v>-2.1150001999999999</v>
      </c>
      <c r="AM1180">
        <v>-0.28581083000000002</v>
      </c>
      <c r="AN1180">
        <v>4.1100000000000003</v>
      </c>
      <c r="AO1180">
        <v>7.4</v>
      </c>
      <c r="AP1180">
        <v>1590710400</v>
      </c>
      <c r="AQ1180">
        <v>1588071608</v>
      </c>
      <c r="AR1180">
        <v>1595953800</v>
      </c>
      <c r="AS1180">
        <v>1596472200</v>
      </c>
      <c r="AT1180">
        <v>5.0999999999999997E-2</v>
      </c>
      <c r="AU1180">
        <v>22.978259999999999</v>
      </c>
      <c r="AV1180">
        <v>9.7701149999999994E-3</v>
      </c>
      <c r="AW1180" t="s">
        <v>6313</v>
      </c>
      <c r="AX1180">
        <v>0.23</v>
      </c>
      <c r="AY1180">
        <v>4379120128</v>
      </c>
      <c r="AZ1180">
        <v>-0.17100000000000001</v>
      </c>
      <c r="BA1180">
        <v>5.2991429999999999</v>
      </c>
      <c r="BB1180">
        <v>-1.4142989999999999E-2</v>
      </c>
      <c r="BC1180">
        <v>-2.6689204000000001E-3</v>
      </c>
      <c r="BD1180">
        <v>6.3883333000000002</v>
      </c>
      <c r="BE1180">
        <v>-1.1033335</v>
      </c>
      <c r="BF1180">
        <v>-0.17271069</v>
      </c>
      <c r="BG1180">
        <v>23143649280</v>
      </c>
      <c r="BH1180">
        <v>-30.906431000000001</v>
      </c>
      <c r="BI1180">
        <v>15</v>
      </c>
      <c r="BJ1180">
        <v>0</v>
      </c>
      <c r="BK1180" t="b">
        <v>0</v>
      </c>
      <c r="BL1180">
        <v>2</v>
      </c>
      <c r="BM1180">
        <v>779463000000</v>
      </c>
      <c r="BN1180" t="s">
        <v>5289</v>
      </c>
    </row>
    <row r="1181" spans="1:66" x14ac:dyDescent="0.2">
      <c r="A1181" t="s">
        <v>2021</v>
      </c>
      <c r="C1181" t="s">
        <v>142</v>
      </c>
      <c r="D1181" t="s">
        <v>143</v>
      </c>
      <c r="E1181" t="s">
        <v>162</v>
      </c>
      <c r="F1181" t="b">
        <v>1</v>
      </c>
      <c r="G1181" t="s">
        <v>48</v>
      </c>
      <c r="H1181" t="s">
        <v>163</v>
      </c>
      <c r="I1181" t="s">
        <v>2072</v>
      </c>
      <c r="J1181" t="s">
        <v>2072</v>
      </c>
      <c r="K1181" t="s">
        <v>2073</v>
      </c>
      <c r="L1181" t="s">
        <v>146</v>
      </c>
      <c r="M1181" t="s">
        <v>147</v>
      </c>
      <c r="N1181">
        <v>-14400000</v>
      </c>
      <c r="O1181" t="s">
        <v>148</v>
      </c>
      <c r="P1181" t="b">
        <v>0</v>
      </c>
      <c r="Q1181">
        <v>0.3600006</v>
      </c>
      <c r="R1181">
        <v>0.40062386</v>
      </c>
      <c r="S1181">
        <v>1589486401</v>
      </c>
      <c r="T1181">
        <v>90.22</v>
      </c>
      <c r="U1181">
        <v>90.96</v>
      </c>
      <c r="V1181" t="s">
        <v>3090</v>
      </c>
      <c r="W1181">
        <v>85.1</v>
      </c>
      <c r="X1181">
        <v>2590865</v>
      </c>
      <c r="Y1181">
        <v>89.86</v>
      </c>
      <c r="Z1181">
        <v>88.44</v>
      </c>
      <c r="AA1181">
        <v>92.5</v>
      </c>
      <c r="AB1181">
        <v>8</v>
      </c>
      <c r="AC1181">
        <v>10</v>
      </c>
      <c r="AD1181" t="s">
        <v>164</v>
      </c>
      <c r="AE1181" t="s">
        <v>48</v>
      </c>
      <c r="AF1181">
        <v>88.2</v>
      </c>
      <c r="AG1181">
        <v>2530411</v>
      </c>
      <c r="AH1181">
        <v>1638937</v>
      </c>
      <c r="AI1181">
        <v>13.230003</v>
      </c>
      <c r="AJ1181">
        <v>0.17184055000000001</v>
      </c>
      <c r="AK1181" t="s">
        <v>2074</v>
      </c>
      <c r="AL1181">
        <v>-64.869995000000003</v>
      </c>
      <c r="AM1181">
        <v>-0.41827323999999999</v>
      </c>
      <c r="AN1181">
        <v>76.989999999999995</v>
      </c>
      <c r="AO1181">
        <v>155.09</v>
      </c>
      <c r="AP1181">
        <v>1593475200</v>
      </c>
      <c r="AQ1181">
        <v>1587466620</v>
      </c>
      <c r="AR1181">
        <v>1595349000</v>
      </c>
      <c r="AS1181">
        <v>1595867400</v>
      </c>
      <c r="AT1181">
        <v>3.28</v>
      </c>
      <c r="AU1181">
        <v>9.7503510000000002</v>
      </c>
      <c r="AV1181">
        <v>3.6501224999999998E-2</v>
      </c>
      <c r="AW1181" t="s">
        <v>6313</v>
      </c>
      <c r="AX1181">
        <v>9.2530000000000001</v>
      </c>
      <c r="AY1181">
        <v>252836000</v>
      </c>
      <c r="AZ1181">
        <v>99.698999999999998</v>
      </c>
      <c r="BA1181">
        <v>99.701995999999994</v>
      </c>
      <c r="BB1181">
        <v>-9.4819949999999995</v>
      </c>
      <c r="BC1181">
        <v>-9.5103359999999998E-2</v>
      </c>
      <c r="BD1181">
        <v>122.10464</v>
      </c>
      <c r="BE1181">
        <v>-31.884636</v>
      </c>
      <c r="BF1181">
        <v>-0.26112550000000001</v>
      </c>
      <c r="BG1181">
        <v>22810863616</v>
      </c>
      <c r="BH1181">
        <v>0.90492386000000002</v>
      </c>
      <c r="BI1181">
        <v>15</v>
      </c>
      <c r="BJ1181">
        <v>0</v>
      </c>
      <c r="BK1181" t="b">
        <v>0</v>
      </c>
      <c r="BL1181">
        <v>2</v>
      </c>
      <c r="BM1181">
        <v>185466600000</v>
      </c>
      <c r="BN1181" t="s">
        <v>2021</v>
      </c>
    </row>
    <row r="1182" spans="1:66" x14ac:dyDescent="0.2">
      <c r="A1182" t="s">
        <v>5290</v>
      </c>
      <c r="C1182" t="s">
        <v>142</v>
      </c>
      <c r="D1182" t="s">
        <v>143</v>
      </c>
      <c r="E1182" t="s">
        <v>162</v>
      </c>
      <c r="F1182" t="b">
        <v>1</v>
      </c>
      <c r="G1182" t="s">
        <v>48</v>
      </c>
      <c r="H1182" t="s">
        <v>145</v>
      </c>
      <c r="I1182" t="s">
        <v>6627</v>
      </c>
      <c r="J1182" t="s">
        <v>6627</v>
      </c>
      <c r="K1182" t="s">
        <v>6628</v>
      </c>
      <c r="L1182" t="s">
        <v>146</v>
      </c>
      <c r="M1182" t="s">
        <v>147</v>
      </c>
      <c r="N1182">
        <v>-14400000</v>
      </c>
      <c r="O1182" t="s">
        <v>148</v>
      </c>
      <c r="P1182" t="b">
        <v>0</v>
      </c>
      <c r="Q1182">
        <v>3.9999010000000002E-2</v>
      </c>
      <c r="R1182">
        <v>0.18814209000000001</v>
      </c>
      <c r="S1182">
        <v>1589486402</v>
      </c>
      <c r="T1182">
        <v>21.3</v>
      </c>
      <c r="U1182">
        <v>21.42</v>
      </c>
      <c r="V1182" t="s">
        <v>6629</v>
      </c>
      <c r="W1182">
        <v>20.89</v>
      </c>
      <c r="X1182">
        <v>5509925</v>
      </c>
      <c r="Y1182">
        <v>21.26</v>
      </c>
      <c r="Z1182">
        <v>0</v>
      </c>
      <c r="AA1182">
        <v>24</v>
      </c>
      <c r="AB1182">
        <v>14</v>
      </c>
      <c r="AC1182">
        <v>18</v>
      </c>
      <c r="AD1182" t="s">
        <v>149</v>
      </c>
      <c r="AE1182" t="s">
        <v>48</v>
      </c>
      <c r="AF1182">
        <v>21</v>
      </c>
      <c r="AG1182">
        <v>4886412</v>
      </c>
      <c r="AH1182">
        <v>6346562</v>
      </c>
      <c r="AI1182">
        <v>6.9399996000000002</v>
      </c>
      <c r="AJ1182">
        <v>0.48328690000000002</v>
      </c>
      <c r="AK1182" t="s">
        <v>6630</v>
      </c>
      <c r="AL1182">
        <v>-6.5400010000000002</v>
      </c>
      <c r="AM1182">
        <v>-0.23491382999999999</v>
      </c>
      <c r="AN1182">
        <v>14.36</v>
      </c>
      <c r="AO1182">
        <v>27.84</v>
      </c>
      <c r="AQ1182">
        <v>1588797000</v>
      </c>
      <c r="AR1182">
        <v>1596672000</v>
      </c>
      <c r="AS1182">
        <v>1597104000</v>
      </c>
      <c r="AU1182">
        <v>1.1584270999999999</v>
      </c>
      <c r="AW1182" t="s">
        <v>6313</v>
      </c>
      <c r="AX1182">
        <v>18.387</v>
      </c>
      <c r="AY1182">
        <v>411552992</v>
      </c>
      <c r="AZ1182">
        <v>21.355</v>
      </c>
      <c r="BA1182">
        <v>18.042856</v>
      </c>
      <c r="BB1182">
        <v>3.2571430000000001</v>
      </c>
      <c r="BC1182">
        <v>0.18052259000000001</v>
      </c>
      <c r="BD1182">
        <v>19.711594000000002</v>
      </c>
      <c r="BE1182">
        <v>1.5884056</v>
      </c>
      <c r="BF1182">
        <v>8.0582306000000006E-2</v>
      </c>
      <c r="BG1182">
        <v>13023863808</v>
      </c>
      <c r="BH1182">
        <v>0.99742450000000005</v>
      </c>
      <c r="BI1182">
        <v>15</v>
      </c>
      <c r="BJ1182">
        <v>0</v>
      </c>
      <c r="BK1182" t="b">
        <v>0</v>
      </c>
      <c r="BL1182">
        <v>2</v>
      </c>
      <c r="BM1182">
        <v>1126186200000</v>
      </c>
      <c r="BN1182" t="s">
        <v>5290</v>
      </c>
    </row>
    <row r="1183" spans="1:66" x14ac:dyDescent="0.2">
      <c r="A1183" t="s">
        <v>5291</v>
      </c>
      <c r="C1183" t="s">
        <v>142</v>
      </c>
      <c r="D1183" t="s">
        <v>143</v>
      </c>
      <c r="E1183" t="s">
        <v>162</v>
      </c>
      <c r="F1183" t="b">
        <v>1</v>
      </c>
      <c r="G1183" t="s">
        <v>48</v>
      </c>
      <c r="H1183" t="s">
        <v>145</v>
      </c>
      <c r="I1183" t="s">
        <v>6627</v>
      </c>
      <c r="J1183" t="s">
        <v>6627</v>
      </c>
      <c r="K1183" t="s">
        <v>6628</v>
      </c>
      <c r="L1183" t="s">
        <v>146</v>
      </c>
      <c r="M1183" t="s">
        <v>147</v>
      </c>
      <c r="N1183">
        <v>-14400000</v>
      </c>
      <c r="O1183" t="s">
        <v>148</v>
      </c>
      <c r="P1183" t="b">
        <v>0</v>
      </c>
      <c r="Q1183">
        <v>3.0000687000000002E-2</v>
      </c>
      <c r="R1183">
        <v>0.13806114999999999</v>
      </c>
      <c r="S1183">
        <v>1589486402</v>
      </c>
      <c r="T1183">
        <v>21.76</v>
      </c>
      <c r="U1183">
        <v>21.82</v>
      </c>
      <c r="V1183" t="s">
        <v>6631</v>
      </c>
      <c r="W1183">
        <v>21.37</v>
      </c>
      <c r="X1183">
        <v>2479723</v>
      </c>
      <c r="Y1183">
        <v>21.73</v>
      </c>
      <c r="Z1183">
        <v>0</v>
      </c>
      <c r="AA1183">
        <v>21.71</v>
      </c>
      <c r="AB1183">
        <v>18</v>
      </c>
      <c r="AC1183">
        <v>11</v>
      </c>
      <c r="AD1183" t="s">
        <v>149</v>
      </c>
      <c r="AE1183" t="s">
        <v>48</v>
      </c>
      <c r="AF1183">
        <v>21.69</v>
      </c>
      <c r="AG1183">
        <v>2521125</v>
      </c>
      <c r="AH1183">
        <v>3645037</v>
      </c>
      <c r="AI1183">
        <v>6.5200005000000001</v>
      </c>
      <c r="AJ1183">
        <v>0.42782154999999999</v>
      </c>
      <c r="AK1183" t="s">
        <v>6632</v>
      </c>
      <c r="AL1183">
        <v>-6.8600006000000002</v>
      </c>
      <c r="AM1183">
        <v>-0.23969254000000001</v>
      </c>
      <c r="AN1183">
        <v>15.24</v>
      </c>
      <c r="AO1183">
        <v>28.62</v>
      </c>
      <c r="AQ1183">
        <v>1565208000</v>
      </c>
      <c r="AR1183">
        <v>1565089140</v>
      </c>
      <c r="AS1183">
        <v>1565611200</v>
      </c>
      <c r="AU1183">
        <v>1.1834449</v>
      </c>
      <c r="AW1183" t="s">
        <v>6313</v>
      </c>
      <c r="AX1183">
        <v>18.387</v>
      </c>
      <c r="AY1183">
        <v>182227008</v>
      </c>
      <c r="AZ1183">
        <v>21.355</v>
      </c>
      <c r="BA1183">
        <v>18.894570999999999</v>
      </c>
      <c r="BB1183">
        <v>2.8654289999999998</v>
      </c>
      <c r="BC1183">
        <v>0.15165355999999999</v>
      </c>
      <c r="BD1183">
        <v>20.674347000000001</v>
      </c>
      <c r="BE1183">
        <v>1.0856532999999999</v>
      </c>
      <c r="BF1183">
        <v>5.2512098E-2</v>
      </c>
      <c r="BG1183">
        <v>13023860736</v>
      </c>
      <c r="BH1183">
        <v>1.0189651</v>
      </c>
      <c r="BI1183">
        <v>15</v>
      </c>
      <c r="BJ1183">
        <v>0</v>
      </c>
      <c r="BK1183" t="b">
        <v>0</v>
      </c>
      <c r="BL1183">
        <v>2</v>
      </c>
      <c r="BM1183">
        <v>1086269400000</v>
      </c>
      <c r="BN1183" t="s">
        <v>5291</v>
      </c>
    </row>
    <row r="1184" spans="1:66" x14ac:dyDescent="0.2">
      <c r="A1184" t="s">
        <v>5292</v>
      </c>
      <c r="C1184" t="s">
        <v>142</v>
      </c>
      <c r="D1184" t="s">
        <v>143</v>
      </c>
      <c r="E1184" t="s">
        <v>162</v>
      </c>
      <c r="F1184" t="b">
        <v>1</v>
      </c>
      <c r="G1184" t="s">
        <v>48</v>
      </c>
      <c r="H1184" t="s">
        <v>145</v>
      </c>
      <c r="I1184" t="s">
        <v>6633</v>
      </c>
      <c r="J1184" t="s">
        <v>6634</v>
      </c>
      <c r="K1184" t="s">
        <v>6635</v>
      </c>
      <c r="L1184" t="s">
        <v>146</v>
      </c>
      <c r="M1184" t="s">
        <v>147</v>
      </c>
      <c r="N1184">
        <v>-14400000</v>
      </c>
      <c r="O1184" t="s">
        <v>148</v>
      </c>
      <c r="P1184" t="b">
        <v>0</v>
      </c>
      <c r="Q1184">
        <v>0.32999992</v>
      </c>
      <c r="R1184">
        <v>1.0862407999999999</v>
      </c>
      <c r="S1184">
        <v>1589486402</v>
      </c>
      <c r="T1184">
        <v>30.71</v>
      </c>
      <c r="U1184">
        <v>30.91</v>
      </c>
      <c r="V1184" t="s">
        <v>6636</v>
      </c>
      <c r="W1184">
        <v>29.19</v>
      </c>
      <c r="X1184">
        <v>2209531</v>
      </c>
      <c r="Y1184">
        <v>30.38</v>
      </c>
      <c r="Z1184">
        <v>30.45</v>
      </c>
      <c r="AA1184">
        <v>0</v>
      </c>
      <c r="AB1184">
        <v>10</v>
      </c>
      <c r="AC1184">
        <v>11</v>
      </c>
      <c r="AD1184" t="s">
        <v>149</v>
      </c>
      <c r="AE1184" t="s">
        <v>48</v>
      </c>
      <c r="AF1184">
        <v>31.89</v>
      </c>
      <c r="AG1184">
        <v>1421680</v>
      </c>
      <c r="AH1184">
        <v>1297625</v>
      </c>
      <c r="AI1184">
        <v>8.1699979999999996</v>
      </c>
      <c r="AJ1184">
        <v>0.36246663000000001</v>
      </c>
      <c r="AK1184" t="s">
        <v>6637</v>
      </c>
      <c r="AL1184">
        <v>-20.400002000000001</v>
      </c>
      <c r="AM1184">
        <v>-0.39913914</v>
      </c>
      <c r="AN1184">
        <v>22.54</v>
      </c>
      <c r="AO1184">
        <v>51.11</v>
      </c>
      <c r="AT1184">
        <v>4.4999999999999998E-2</v>
      </c>
      <c r="AU1184">
        <v>20.071895999999999</v>
      </c>
      <c r="AV1184">
        <v>1.4812377000000001E-3</v>
      </c>
      <c r="AW1184" t="s">
        <v>6313</v>
      </c>
      <c r="AX1184">
        <v>1.53</v>
      </c>
      <c r="AY1184">
        <v>101421000</v>
      </c>
      <c r="AZ1184">
        <v>33.741</v>
      </c>
      <c r="BA1184">
        <v>31.432285</v>
      </c>
      <c r="BB1184">
        <v>-0.72228619999999999</v>
      </c>
      <c r="BC1184">
        <v>-2.2979119999999999E-2</v>
      </c>
      <c r="BD1184">
        <v>42.086376000000001</v>
      </c>
      <c r="BE1184">
        <v>-11.376377</v>
      </c>
      <c r="BF1184">
        <v>-0.2703102</v>
      </c>
      <c r="BG1184">
        <v>10777858048</v>
      </c>
      <c r="BH1184">
        <v>0.91016859999999999</v>
      </c>
      <c r="BI1184">
        <v>15</v>
      </c>
      <c r="BJ1184">
        <v>0</v>
      </c>
      <c r="BK1184" t="b">
        <v>0</v>
      </c>
      <c r="BL1184">
        <v>2</v>
      </c>
      <c r="BM1184">
        <v>1460986200000</v>
      </c>
      <c r="BN1184" t="s">
        <v>5292</v>
      </c>
    </row>
    <row r="1185" spans="1:66" x14ac:dyDescent="0.2">
      <c r="A1185" t="s">
        <v>58</v>
      </c>
      <c r="C1185" t="s">
        <v>142</v>
      </c>
      <c r="D1185" t="s">
        <v>143</v>
      </c>
      <c r="E1185" t="s">
        <v>162</v>
      </c>
      <c r="F1185" t="b">
        <v>1</v>
      </c>
      <c r="G1185" t="s">
        <v>48</v>
      </c>
      <c r="H1185" t="s">
        <v>145</v>
      </c>
      <c r="I1185" t="s">
        <v>6638</v>
      </c>
      <c r="J1185" t="s">
        <v>6638</v>
      </c>
      <c r="K1185" t="s">
        <v>6639</v>
      </c>
      <c r="L1185" t="s">
        <v>146</v>
      </c>
      <c r="M1185" t="s">
        <v>147</v>
      </c>
      <c r="N1185">
        <v>-14400000</v>
      </c>
      <c r="O1185" t="s">
        <v>148</v>
      </c>
      <c r="P1185" t="b">
        <v>0</v>
      </c>
      <c r="Q1185">
        <v>0.95000076</v>
      </c>
      <c r="R1185">
        <v>4.4917293000000003</v>
      </c>
      <c r="S1185">
        <v>1589486402</v>
      </c>
      <c r="T1185">
        <v>22.1</v>
      </c>
      <c r="U1185">
        <v>22.27</v>
      </c>
      <c r="V1185" t="s">
        <v>6640</v>
      </c>
      <c r="W1185">
        <v>20.39</v>
      </c>
      <c r="X1185">
        <v>4868823</v>
      </c>
      <c r="Y1185">
        <v>21.15</v>
      </c>
      <c r="Z1185">
        <v>22.23</v>
      </c>
      <c r="AA1185">
        <v>0</v>
      </c>
      <c r="AB1185">
        <v>10</v>
      </c>
      <c r="AC1185">
        <v>10</v>
      </c>
      <c r="AD1185" t="s">
        <v>149</v>
      </c>
      <c r="AE1185" t="s">
        <v>6641</v>
      </c>
      <c r="AF1185">
        <v>20.92</v>
      </c>
      <c r="AG1185">
        <v>3798154</v>
      </c>
      <c r="AH1185">
        <v>4271737</v>
      </c>
      <c r="AI1185">
        <v>4.380001</v>
      </c>
      <c r="AJ1185">
        <v>0.24717839999999999</v>
      </c>
      <c r="AK1185" t="s">
        <v>6642</v>
      </c>
      <c r="AL1185">
        <v>-24.589998000000001</v>
      </c>
      <c r="AM1185">
        <v>-0.52666520000000006</v>
      </c>
      <c r="AN1185">
        <v>17.72</v>
      </c>
      <c r="AO1185">
        <v>46.69</v>
      </c>
      <c r="AQ1185">
        <v>1590526800</v>
      </c>
      <c r="AR1185">
        <v>1590526800</v>
      </c>
      <c r="AS1185">
        <v>1590526800</v>
      </c>
      <c r="AU1185">
        <v>117.5532</v>
      </c>
      <c r="AW1185" t="s">
        <v>6313</v>
      </c>
      <c r="AX1185">
        <v>0.188</v>
      </c>
      <c r="AY1185">
        <v>178682000</v>
      </c>
      <c r="AZ1185">
        <v>0.81499999999999995</v>
      </c>
      <c r="BA1185">
        <v>24.006857</v>
      </c>
      <c r="BB1185">
        <v>-1.9068565</v>
      </c>
      <c r="BC1185">
        <v>-7.9429659999999999E-2</v>
      </c>
      <c r="BD1185">
        <v>34.818260000000002</v>
      </c>
      <c r="BE1185">
        <v>-12.718260000000001</v>
      </c>
      <c r="BF1185">
        <v>-0.36527556</v>
      </c>
      <c r="BG1185">
        <v>6122672640</v>
      </c>
      <c r="BH1185">
        <v>27.116565999999999</v>
      </c>
      <c r="BI1185">
        <v>15</v>
      </c>
      <c r="BJ1185">
        <v>0</v>
      </c>
      <c r="BK1185" t="b">
        <v>0</v>
      </c>
      <c r="BL1185">
        <v>2</v>
      </c>
      <c r="BM1185">
        <v>1540474200000</v>
      </c>
      <c r="BN1185" t="s">
        <v>58</v>
      </c>
    </row>
    <row r="1186" spans="1:66" x14ac:dyDescent="0.2">
      <c r="A1186" t="s">
        <v>5293</v>
      </c>
      <c r="C1186" t="s">
        <v>142</v>
      </c>
      <c r="D1186" t="s">
        <v>143</v>
      </c>
      <c r="E1186" t="s">
        <v>162</v>
      </c>
      <c r="F1186" t="b">
        <v>1</v>
      </c>
      <c r="G1186" t="s">
        <v>48</v>
      </c>
      <c r="H1186" t="s">
        <v>163</v>
      </c>
      <c r="I1186" t="s">
        <v>6643</v>
      </c>
      <c r="J1186" t="s">
        <v>6643</v>
      </c>
      <c r="K1186" t="s">
        <v>6644</v>
      </c>
      <c r="L1186" t="s">
        <v>146</v>
      </c>
      <c r="M1186" t="s">
        <v>147</v>
      </c>
      <c r="N1186">
        <v>-14400000</v>
      </c>
      <c r="O1186" t="s">
        <v>148</v>
      </c>
      <c r="P1186" t="b">
        <v>0</v>
      </c>
      <c r="Q1186">
        <v>-0.53000069999999999</v>
      </c>
      <c r="R1186">
        <v>-2.939549</v>
      </c>
      <c r="S1186">
        <v>1589486401</v>
      </c>
      <c r="T1186">
        <v>17.5</v>
      </c>
      <c r="U1186">
        <v>17.78</v>
      </c>
      <c r="V1186" t="s">
        <v>6645</v>
      </c>
      <c r="W1186">
        <v>16.71</v>
      </c>
      <c r="X1186">
        <v>8002018</v>
      </c>
      <c r="Y1186">
        <v>18.03</v>
      </c>
      <c r="Z1186">
        <v>17.55</v>
      </c>
      <c r="AA1186">
        <v>19.149999999999999</v>
      </c>
      <c r="AB1186">
        <v>8</v>
      </c>
      <c r="AC1186">
        <v>9</v>
      </c>
      <c r="AD1186" t="s">
        <v>164</v>
      </c>
      <c r="AE1186" t="s">
        <v>48</v>
      </c>
      <c r="AF1186">
        <v>17.510000000000002</v>
      </c>
      <c r="AG1186">
        <v>6020911</v>
      </c>
      <c r="AH1186">
        <v>11990875</v>
      </c>
      <c r="AI1186">
        <v>4.5</v>
      </c>
      <c r="AJ1186">
        <v>0.34615385999999998</v>
      </c>
      <c r="AK1186" t="s">
        <v>6646</v>
      </c>
      <c r="AL1186">
        <v>-23.46</v>
      </c>
      <c r="AM1186">
        <v>-0.57275390000000004</v>
      </c>
      <c r="AN1186">
        <v>13</v>
      </c>
      <c r="AO1186">
        <v>40.96</v>
      </c>
      <c r="AP1186">
        <v>1586908800</v>
      </c>
      <c r="AQ1186">
        <v>1588708860</v>
      </c>
      <c r="AR1186">
        <v>1596126600</v>
      </c>
      <c r="AS1186">
        <v>1596472200</v>
      </c>
      <c r="AT1186">
        <v>1.38</v>
      </c>
      <c r="AU1186">
        <v>13.629282999999999</v>
      </c>
      <c r="AV1186">
        <v>7.6539099999999999E-2</v>
      </c>
      <c r="AW1186" t="s">
        <v>6313</v>
      </c>
      <c r="AX1186">
        <v>1.284</v>
      </c>
      <c r="AY1186">
        <v>244504992</v>
      </c>
      <c r="AZ1186">
        <v>18.856000000000002</v>
      </c>
      <c r="BA1186">
        <v>17.723714999999999</v>
      </c>
      <c r="BB1186">
        <v>-0.22371483</v>
      </c>
      <c r="BC1186">
        <v>-1.2622344000000001E-2</v>
      </c>
      <c r="BD1186">
        <v>31.499783000000001</v>
      </c>
      <c r="BE1186">
        <v>-13.999783000000001</v>
      </c>
      <c r="BF1186">
        <v>-0.44444060000000002</v>
      </c>
      <c r="BG1186">
        <v>4278837248</v>
      </c>
      <c r="BH1186">
        <v>0.92808650000000004</v>
      </c>
      <c r="BI1186">
        <v>15</v>
      </c>
      <c r="BJ1186">
        <v>0</v>
      </c>
      <c r="BK1186" t="b">
        <v>0</v>
      </c>
      <c r="BL1186">
        <v>2</v>
      </c>
      <c r="BM1186">
        <v>1416321000000</v>
      </c>
      <c r="BN1186" t="s">
        <v>5293</v>
      </c>
    </row>
    <row r="1187" spans="1:66" x14ac:dyDescent="0.2">
      <c r="A1187" t="s">
        <v>111</v>
      </c>
      <c r="C1187" t="s">
        <v>142</v>
      </c>
      <c r="D1187" t="s">
        <v>143</v>
      </c>
      <c r="E1187" t="s">
        <v>162</v>
      </c>
      <c r="F1187" t="b">
        <v>1</v>
      </c>
      <c r="G1187" t="s">
        <v>48</v>
      </c>
      <c r="H1187" t="s">
        <v>145</v>
      </c>
      <c r="I1187" t="s">
        <v>202</v>
      </c>
      <c r="J1187" t="s">
        <v>309</v>
      </c>
      <c r="K1187" t="s">
        <v>310</v>
      </c>
      <c r="L1187" t="s">
        <v>146</v>
      </c>
      <c r="M1187" t="s">
        <v>147</v>
      </c>
      <c r="N1187">
        <v>-14400000</v>
      </c>
      <c r="O1187" t="s">
        <v>148</v>
      </c>
      <c r="P1187" t="b">
        <v>0</v>
      </c>
      <c r="Q1187">
        <v>3.9999960000000001E-2</v>
      </c>
      <c r="R1187">
        <v>0.43907752999999999</v>
      </c>
      <c r="S1187">
        <v>1589486402</v>
      </c>
      <c r="T1187">
        <v>9.15</v>
      </c>
      <c r="U1187">
        <v>9.19</v>
      </c>
      <c r="V1187" t="s">
        <v>570</v>
      </c>
      <c r="W1187">
        <v>8.25</v>
      </c>
      <c r="X1187">
        <v>72320522</v>
      </c>
      <c r="Y1187">
        <v>9.11</v>
      </c>
      <c r="Z1187">
        <v>9.24</v>
      </c>
      <c r="AA1187">
        <v>9.33</v>
      </c>
      <c r="AB1187">
        <v>12</v>
      </c>
      <c r="AC1187">
        <v>13</v>
      </c>
      <c r="AD1187" t="s">
        <v>149</v>
      </c>
      <c r="AE1187" t="s">
        <v>48</v>
      </c>
      <c r="AF1187">
        <v>9.52</v>
      </c>
      <c r="AG1187">
        <v>63978604</v>
      </c>
      <c r="AH1187">
        <v>64199600</v>
      </c>
      <c r="AI1187">
        <v>0.89999960000000001</v>
      </c>
      <c r="AJ1187">
        <v>0.109090865</v>
      </c>
      <c r="AK1187" t="s">
        <v>201</v>
      </c>
      <c r="AL1187">
        <v>-25.840001999999998</v>
      </c>
      <c r="AM1187">
        <v>-0.73849670000000001</v>
      </c>
      <c r="AN1187">
        <v>8.25</v>
      </c>
      <c r="AO1187">
        <v>34.99</v>
      </c>
      <c r="AP1187">
        <v>1582070400</v>
      </c>
      <c r="AQ1187">
        <v>1588246211</v>
      </c>
      <c r="AR1187">
        <v>1595521800</v>
      </c>
      <c r="AS1187">
        <v>1595867400</v>
      </c>
      <c r="AT1187">
        <v>0.4</v>
      </c>
      <c r="AV1187">
        <v>4.3907794999999999E-2</v>
      </c>
      <c r="AW1187" t="s">
        <v>6313</v>
      </c>
      <c r="AX1187">
        <v>-1.6970000000000001</v>
      </c>
      <c r="AY1187">
        <v>422894016</v>
      </c>
      <c r="AZ1187">
        <v>-6.2329999999999997</v>
      </c>
      <c r="BA1187">
        <v>10.914286000000001</v>
      </c>
      <c r="BB1187">
        <v>-1.764286</v>
      </c>
      <c r="BC1187">
        <v>-0.16164924</v>
      </c>
      <c r="BD1187">
        <v>22.052536</v>
      </c>
      <c r="BE1187">
        <v>-12.902536</v>
      </c>
      <c r="BF1187">
        <v>-0.58508176000000001</v>
      </c>
      <c r="BG1187">
        <v>3869480192</v>
      </c>
      <c r="BH1187">
        <v>-1.4679929</v>
      </c>
      <c r="BI1187">
        <v>15</v>
      </c>
      <c r="BJ1187">
        <v>0</v>
      </c>
      <c r="BK1187" t="b">
        <v>0</v>
      </c>
      <c r="BL1187">
        <v>2</v>
      </c>
      <c r="BM1187">
        <v>1127827800000</v>
      </c>
      <c r="BN1187" t="s">
        <v>111</v>
      </c>
    </row>
    <row r="1188" spans="1:66" x14ac:dyDescent="0.2">
      <c r="A1188" t="s">
        <v>5294</v>
      </c>
      <c r="C1188" t="s">
        <v>142</v>
      </c>
      <c r="D1188" t="s">
        <v>143</v>
      </c>
      <c r="E1188" t="s">
        <v>162</v>
      </c>
      <c r="F1188" t="b">
        <v>1</v>
      </c>
      <c r="G1188" t="s">
        <v>48</v>
      </c>
      <c r="H1188" t="s">
        <v>163</v>
      </c>
      <c r="I1188" t="s">
        <v>5294</v>
      </c>
      <c r="J1188" t="s">
        <v>5294</v>
      </c>
      <c r="K1188" t="s">
        <v>6647</v>
      </c>
      <c r="L1188" t="s">
        <v>146</v>
      </c>
      <c r="M1188" t="s">
        <v>147</v>
      </c>
      <c r="N1188">
        <v>-14400000</v>
      </c>
      <c r="O1188" t="s">
        <v>148</v>
      </c>
      <c r="P1188" t="b">
        <v>0</v>
      </c>
      <c r="Q1188">
        <v>3.6300050000000001</v>
      </c>
      <c r="R1188">
        <v>2.4759600000000002</v>
      </c>
      <c r="S1188">
        <v>1589486402</v>
      </c>
      <c r="T1188">
        <v>150.24</v>
      </c>
      <c r="U1188">
        <v>151.1</v>
      </c>
      <c r="V1188" t="s">
        <v>6648</v>
      </c>
      <c r="W1188">
        <v>138.41999999999999</v>
      </c>
      <c r="X1188">
        <v>1207495</v>
      </c>
      <c r="Y1188">
        <v>146.61000000000001</v>
      </c>
      <c r="Z1188">
        <v>0</v>
      </c>
      <c r="AA1188">
        <v>177</v>
      </c>
      <c r="AB1188">
        <v>9</v>
      </c>
      <c r="AC1188">
        <v>18</v>
      </c>
      <c r="AD1188" t="s">
        <v>164</v>
      </c>
      <c r="AE1188" t="s">
        <v>48</v>
      </c>
      <c r="AF1188">
        <v>143.25</v>
      </c>
      <c r="AG1188">
        <v>1550630</v>
      </c>
      <c r="AH1188">
        <v>999237</v>
      </c>
      <c r="AI1188">
        <v>77.100005999999993</v>
      </c>
      <c r="AJ1188">
        <v>1.0541427999999999</v>
      </c>
      <c r="AK1188" t="s">
        <v>6649</v>
      </c>
      <c r="AL1188">
        <v>-106.02997999999999</v>
      </c>
      <c r="AM1188">
        <v>-0.41374326</v>
      </c>
      <c r="AN1188">
        <v>73.14</v>
      </c>
      <c r="AO1188">
        <v>256.27</v>
      </c>
      <c r="AQ1188">
        <v>1585598700</v>
      </c>
      <c r="AR1188">
        <v>1591801140</v>
      </c>
      <c r="AS1188">
        <v>1592236800</v>
      </c>
      <c r="AU1188">
        <v>16.564499000000001</v>
      </c>
      <c r="AW1188" t="s">
        <v>6313</v>
      </c>
      <c r="AX1188">
        <v>9.07</v>
      </c>
      <c r="AY1188">
        <v>19238700</v>
      </c>
      <c r="AZ1188">
        <v>0.97</v>
      </c>
      <c r="BA1188">
        <v>128.56886</v>
      </c>
      <c r="BB1188">
        <v>21.671143000000001</v>
      </c>
      <c r="BC1188">
        <v>0.16855669000000001</v>
      </c>
      <c r="BD1188">
        <v>179.05124000000001</v>
      </c>
      <c r="BE1188">
        <v>-28.811233999999999</v>
      </c>
      <c r="BF1188">
        <v>-0.16091055000000001</v>
      </c>
      <c r="BG1188">
        <v>2890422272</v>
      </c>
      <c r="BH1188">
        <v>154.88659999999999</v>
      </c>
      <c r="BI1188">
        <v>15</v>
      </c>
      <c r="BJ1188">
        <v>0</v>
      </c>
      <c r="BK1188" t="b">
        <v>0</v>
      </c>
      <c r="BL1188">
        <v>2</v>
      </c>
      <c r="BM1188">
        <v>1351863000000</v>
      </c>
      <c r="BN1188" t="s">
        <v>5294</v>
      </c>
    </row>
    <row r="1189" spans="1:66" x14ac:dyDescent="0.2">
      <c r="A1189" t="s">
        <v>5295</v>
      </c>
      <c r="C1189" t="s">
        <v>142</v>
      </c>
      <c r="D1189" t="s">
        <v>143</v>
      </c>
      <c r="E1189" t="s">
        <v>162</v>
      </c>
      <c r="F1189" t="b">
        <v>1</v>
      </c>
      <c r="G1189" t="s">
        <v>48</v>
      </c>
      <c r="H1189" t="s">
        <v>145</v>
      </c>
      <c r="I1189" t="s">
        <v>6650</v>
      </c>
      <c r="J1189" t="s">
        <v>6650</v>
      </c>
      <c r="K1189" t="s">
        <v>6651</v>
      </c>
      <c r="L1189" t="s">
        <v>146</v>
      </c>
      <c r="M1189" t="s">
        <v>147</v>
      </c>
      <c r="N1189">
        <v>-14400000</v>
      </c>
      <c r="O1189" t="s">
        <v>148</v>
      </c>
      <c r="P1189" t="b">
        <v>0</v>
      </c>
      <c r="Q1189">
        <v>0.43999958</v>
      </c>
      <c r="R1189">
        <v>5.0749664000000001</v>
      </c>
      <c r="S1189">
        <v>1589486402</v>
      </c>
      <c r="T1189">
        <v>9.11</v>
      </c>
      <c r="U1189">
        <v>9.17</v>
      </c>
      <c r="V1189" t="s">
        <v>6652</v>
      </c>
      <c r="W1189">
        <v>8.2100000000000009</v>
      </c>
      <c r="X1189">
        <v>356574</v>
      </c>
      <c r="Y1189">
        <v>9.3000000000000007</v>
      </c>
      <c r="Z1189">
        <v>0</v>
      </c>
      <c r="AA1189">
        <v>11.55</v>
      </c>
      <c r="AB1189">
        <v>11</v>
      </c>
      <c r="AC1189">
        <v>12</v>
      </c>
      <c r="AD1189" t="s">
        <v>149</v>
      </c>
      <c r="AE1189" t="s">
        <v>48</v>
      </c>
      <c r="AF1189">
        <v>8.49</v>
      </c>
      <c r="AG1189">
        <v>354259</v>
      </c>
      <c r="AH1189">
        <v>353937</v>
      </c>
      <c r="AI1189">
        <v>0.89999960000000001</v>
      </c>
      <c r="AJ1189">
        <v>0.10962237</v>
      </c>
      <c r="AK1189" t="s">
        <v>6653</v>
      </c>
      <c r="AL1189">
        <v>-10.8</v>
      </c>
      <c r="AM1189">
        <v>-0.54244099999999995</v>
      </c>
      <c r="AN1189">
        <v>8.2100000000000009</v>
      </c>
      <c r="AO1189">
        <v>19.91</v>
      </c>
      <c r="AQ1189">
        <v>1565136000</v>
      </c>
      <c r="AW1189" t="s">
        <v>6313</v>
      </c>
      <c r="AX1189">
        <v>-1.2050000000000001</v>
      </c>
      <c r="AY1189">
        <v>49003200</v>
      </c>
      <c r="AZ1189">
        <v>16.131</v>
      </c>
      <c r="BA1189">
        <v>10.432</v>
      </c>
      <c r="BB1189">
        <v>-1.3220004999999999</v>
      </c>
      <c r="BC1189">
        <v>-0.12672551000000001</v>
      </c>
      <c r="BD1189">
        <v>15.345616</v>
      </c>
      <c r="BE1189">
        <v>-6.2356166999999996</v>
      </c>
      <c r="BF1189">
        <v>-0.40634515999999998</v>
      </c>
      <c r="BG1189">
        <v>1654494336</v>
      </c>
      <c r="BH1189">
        <v>0.56475109999999995</v>
      </c>
      <c r="BI1189">
        <v>15</v>
      </c>
      <c r="BJ1189">
        <v>0</v>
      </c>
      <c r="BK1189" t="b">
        <v>0</v>
      </c>
      <c r="BL1189">
        <v>2</v>
      </c>
      <c r="BM1189">
        <v>1435843800000</v>
      </c>
      <c r="BN1189" t="s">
        <v>5295</v>
      </c>
    </row>
    <row r="1190" spans="1:66" x14ac:dyDescent="0.2">
      <c r="A1190" t="s">
        <v>639</v>
      </c>
      <c r="B1190" t="s">
        <v>840</v>
      </c>
      <c r="C1190" t="s">
        <v>142</v>
      </c>
      <c r="D1190" t="s">
        <v>143</v>
      </c>
      <c r="E1190" t="s">
        <v>162</v>
      </c>
      <c r="F1190" t="b">
        <v>1</v>
      </c>
      <c r="G1190" t="s">
        <v>48</v>
      </c>
      <c r="H1190" t="s">
        <v>163</v>
      </c>
      <c r="I1190" t="s">
        <v>840</v>
      </c>
      <c r="J1190" t="s">
        <v>840</v>
      </c>
      <c r="K1190" t="s">
        <v>841</v>
      </c>
      <c r="L1190" t="s">
        <v>146</v>
      </c>
      <c r="M1190" t="s">
        <v>147</v>
      </c>
      <c r="N1190">
        <v>-14400000</v>
      </c>
      <c r="O1190" t="s">
        <v>148</v>
      </c>
      <c r="P1190" t="b">
        <v>0</v>
      </c>
      <c r="Q1190">
        <v>0.50999450000000002</v>
      </c>
      <c r="R1190">
        <v>0.34662850000000001</v>
      </c>
      <c r="S1190">
        <v>1589486401</v>
      </c>
      <c r="T1190">
        <v>147.63999999999999</v>
      </c>
      <c r="U1190">
        <v>147.76</v>
      </c>
      <c r="V1190" t="s">
        <v>3036</v>
      </c>
      <c r="W1190">
        <v>144.25700000000001</v>
      </c>
      <c r="X1190">
        <v>5301807</v>
      </c>
      <c r="Y1190">
        <v>147.13</v>
      </c>
      <c r="Z1190">
        <v>146.46</v>
      </c>
      <c r="AA1190">
        <v>150</v>
      </c>
      <c r="AB1190">
        <v>8</v>
      </c>
      <c r="AC1190">
        <v>10</v>
      </c>
      <c r="AD1190" t="s">
        <v>164</v>
      </c>
      <c r="AE1190" t="s">
        <v>48</v>
      </c>
      <c r="AF1190">
        <v>145.38999999999999</v>
      </c>
      <c r="AG1190">
        <v>12045419</v>
      </c>
      <c r="AH1190">
        <v>6225475</v>
      </c>
      <c r="AI1190">
        <v>38.479996</v>
      </c>
      <c r="AJ1190">
        <v>0.35251004000000002</v>
      </c>
      <c r="AK1190" t="s">
        <v>842</v>
      </c>
      <c r="AL1190">
        <v>-9.3600010000000005</v>
      </c>
      <c r="AM1190">
        <v>-5.9617839999999998E-2</v>
      </c>
      <c r="AN1190">
        <v>109.16</v>
      </c>
      <c r="AO1190">
        <v>157</v>
      </c>
      <c r="AP1190">
        <v>1591660800</v>
      </c>
      <c r="AQ1190">
        <v>1594917000</v>
      </c>
      <c r="AR1190">
        <v>1594917000</v>
      </c>
      <c r="AS1190">
        <v>1594917000</v>
      </c>
      <c r="AT1190">
        <v>3.8</v>
      </c>
      <c r="AU1190">
        <v>23.039950000000001</v>
      </c>
      <c r="AV1190">
        <v>2.58275E-2</v>
      </c>
      <c r="AW1190" t="s">
        <v>6313</v>
      </c>
      <c r="AX1190">
        <v>6.4080000000000004</v>
      </c>
      <c r="AY1190">
        <v>2636349952</v>
      </c>
      <c r="AZ1190">
        <v>23.285</v>
      </c>
      <c r="BA1190">
        <v>144.54285999999999</v>
      </c>
      <c r="BB1190">
        <v>3.0971375000000001</v>
      </c>
      <c r="BC1190">
        <v>2.1427121E-2</v>
      </c>
      <c r="BD1190">
        <v>141.55833000000001</v>
      </c>
      <c r="BE1190">
        <v>6.0816650000000001</v>
      </c>
      <c r="BF1190">
        <v>4.2962252999999999E-2</v>
      </c>
      <c r="BG1190">
        <v>389230690304</v>
      </c>
      <c r="BH1190">
        <v>6.3405630000000004</v>
      </c>
      <c r="BI1190">
        <v>15</v>
      </c>
      <c r="BJ1190">
        <v>0</v>
      </c>
      <c r="BK1190" t="b">
        <v>0</v>
      </c>
      <c r="BL1190">
        <v>2</v>
      </c>
      <c r="BM1190">
        <v>-252322200000</v>
      </c>
      <c r="BN1190" t="s">
        <v>639</v>
      </c>
    </row>
    <row r="1191" spans="1:66" x14ac:dyDescent="0.2">
      <c r="A1191" t="s">
        <v>55</v>
      </c>
      <c r="B1191" t="s">
        <v>317</v>
      </c>
      <c r="C1191" t="s">
        <v>142</v>
      </c>
      <c r="D1191" t="s">
        <v>143</v>
      </c>
      <c r="E1191" t="s">
        <v>162</v>
      </c>
      <c r="F1191" t="b">
        <v>1</v>
      </c>
      <c r="G1191" t="s">
        <v>48</v>
      </c>
      <c r="H1191" t="s">
        <v>163</v>
      </c>
      <c r="I1191" t="s">
        <v>211</v>
      </c>
      <c r="J1191" t="s">
        <v>317</v>
      </c>
      <c r="K1191" t="s">
        <v>318</v>
      </c>
      <c r="L1191" t="s">
        <v>146</v>
      </c>
      <c r="M1191" t="s">
        <v>147</v>
      </c>
      <c r="N1191">
        <v>-14400000</v>
      </c>
      <c r="O1191" t="s">
        <v>148</v>
      </c>
      <c r="P1191" t="b">
        <v>0</v>
      </c>
      <c r="Q1191">
        <v>-0.23999786000000001</v>
      </c>
      <c r="R1191">
        <v>-0.54619450000000003</v>
      </c>
      <c r="S1191">
        <v>1589486401</v>
      </c>
      <c r="T1191">
        <v>43.7</v>
      </c>
      <c r="U1191">
        <v>44.06</v>
      </c>
      <c r="V1191" t="s">
        <v>1082</v>
      </c>
      <c r="W1191">
        <v>43.23</v>
      </c>
      <c r="X1191">
        <v>15866709</v>
      </c>
      <c r="Y1191">
        <v>43.94</v>
      </c>
      <c r="Z1191">
        <v>43.82</v>
      </c>
      <c r="AA1191">
        <v>43.9</v>
      </c>
      <c r="AB1191">
        <v>30</v>
      </c>
      <c r="AC1191">
        <v>8</v>
      </c>
      <c r="AD1191" t="s">
        <v>164</v>
      </c>
      <c r="AE1191" t="s">
        <v>48</v>
      </c>
      <c r="AF1191">
        <v>43.38</v>
      </c>
      <c r="AG1191">
        <v>22337904</v>
      </c>
      <c r="AH1191">
        <v>14232837</v>
      </c>
      <c r="AI1191">
        <v>7.4300002999999997</v>
      </c>
      <c r="AJ1191">
        <v>0.20485249999999999</v>
      </c>
      <c r="AK1191" t="s">
        <v>210</v>
      </c>
      <c r="AL1191">
        <v>-16.43</v>
      </c>
      <c r="AM1191">
        <v>-0.27324130000000002</v>
      </c>
      <c r="AN1191">
        <v>36.270000000000003</v>
      </c>
      <c r="AO1191">
        <v>60.13</v>
      </c>
      <c r="AP1191">
        <v>1593561600</v>
      </c>
      <c r="AQ1191">
        <v>1587462900</v>
      </c>
      <c r="AR1191">
        <v>1595349000</v>
      </c>
      <c r="AS1191">
        <v>1595867400</v>
      </c>
      <c r="AT1191">
        <v>1.61</v>
      </c>
      <c r="AU1191">
        <v>18.836207999999999</v>
      </c>
      <c r="AV1191">
        <v>3.6640875000000003E-2</v>
      </c>
      <c r="AW1191" t="s">
        <v>6313</v>
      </c>
      <c r="AX1191">
        <v>2.3199999999999998</v>
      </c>
      <c r="AY1191">
        <v>4294889984</v>
      </c>
      <c r="AZ1191">
        <v>4.2290000000000001</v>
      </c>
      <c r="BA1191">
        <v>45.688285999999998</v>
      </c>
      <c r="BB1191">
        <v>-1.9882850999999999</v>
      </c>
      <c r="BC1191">
        <v>-4.3518487000000002E-2</v>
      </c>
      <c r="BD1191">
        <v>52.085940000000001</v>
      </c>
      <c r="BE1191">
        <v>-8.3859410000000008</v>
      </c>
      <c r="BF1191">
        <v>-0.16100200000000001</v>
      </c>
      <c r="BG1191">
        <v>187686699008</v>
      </c>
      <c r="BH1191">
        <v>10.333411999999999</v>
      </c>
      <c r="BI1191">
        <v>15</v>
      </c>
      <c r="BJ1191">
        <v>0</v>
      </c>
      <c r="BK1191" t="b">
        <v>0</v>
      </c>
      <c r="BL1191">
        <v>2</v>
      </c>
      <c r="BM1191">
        <v>-252322200000</v>
      </c>
      <c r="BN1191" t="s">
        <v>55</v>
      </c>
    </row>
    <row r="1192" spans="1:66" x14ac:dyDescent="0.2">
      <c r="A1192" t="s">
        <v>68</v>
      </c>
      <c r="B1192" t="s">
        <v>175</v>
      </c>
      <c r="C1192" t="s">
        <v>142</v>
      </c>
      <c r="D1192" t="s">
        <v>143</v>
      </c>
      <c r="E1192" t="s">
        <v>162</v>
      </c>
      <c r="F1192" t="b">
        <v>1</v>
      </c>
      <c r="G1192" t="s">
        <v>48</v>
      </c>
      <c r="H1192" t="s">
        <v>163</v>
      </c>
      <c r="I1192" t="s">
        <v>175</v>
      </c>
      <c r="J1192" t="s">
        <v>175</v>
      </c>
      <c r="K1192" t="s">
        <v>288</v>
      </c>
      <c r="L1192" t="s">
        <v>146</v>
      </c>
      <c r="M1192" t="s">
        <v>147</v>
      </c>
      <c r="N1192">
        <v>-14400000</v>
      </c>
      <c r="O1192" t="s">
        <v>148</v>
      </c>
      <c r="P1192" t="b">
        <v>0</v>
      </c>
      <c r="Q1192">
        <v>0.40000152999999999</v>
      </c>
      <c r="R1192">
        <v>0.95397454999999998</v>
      </c>
      <c r="S1192">
        <v>1589486406</v>
      </c>
      <c r="T1192">
        <v>42.33</v>
      </c>
      <c r="U1192">
        <v>42.55</v>
      </c>
      <c r="V1192" t="s">
        <v>1080</v>
      </c>
      <c r="W1192">
        <v>40.200000000000003</v>
      </c>
      <c r="X1192">
        <v>24856521</v>
      </c>
      <c r="Y1192">
        <v>41.93</v>
      </c>
      <c r="Z1192">
        <v>42.61</v>
      </c>
      <c r="AA1192">
        <v>42.69</v>
      </c>
      <c r="AB1192">
        <v>10</v>
      </c>
      <c r="AC1192">
        <v>8</v>
      </c>
      <c r="AD1192" t="s">
        <v>164</v>
      </c>
      <c r="AE1192" t="s">
        <v>48</v>
      </c>
      <c r="AF1192">
        <v>41.07</v>
      </c>
      <c r="AG1192">
        <v>40306374</v>
      </c>
      <c r="AH1192">
        <v>24676675</v>
      </c>
      <c r="AI1192">
        <v>12.220001</v>
      </c>
      <c r="AJ1192">
        <v>0.40584524999999999</v>
      </c>
      <c r="AK1192" t="s">
        <v>174</v>
      </c>
      <c r="AL1192">
        <v>-35.6</v>
      </c>
      <c r="AM1192">
        <v>-0.45682020000000001</v>
      </c>
      <c r="AN1192">
        <v>30.11</v>
      </c>
      <c r="AO1192">
        <v>77.930000000000007</v>
      </c>
      <c r="AP1192">
        <v>1591747200</v>
      </c>
      <c r="AQ1192">
        <v>1588332600</v>
      </c>
      <c r="AR1192">
        <v>1596195000</v>
      </c>
      <c r="AS1192">
        <v>1596555000</v>
      </c>
      <c r="AT1192">
        <v>3.48</v>
      </c>
      <c r="AU1192">
        <v>15.883678</v>
      </c>
      <c r="AV1192">
        <v>8.2995470000000002E-2</v>
      </c>
      <c r="AW1192" t="s">
        <v>6313</v>
      </c>
      <c r="AX1192">
        <v>2.665</v>
      </c>
      <c r="AY1192">
        <v>4230429952</v>
      </c>
      <c r="AZ1192">
        <v>43.063000000000002</v>
      </c>
      <c r="BA1192">
        <v>42.307144000000001</v>
      </c>
      <c r="BB1192">
        <v>2.2857665999999999E-2</v>
      </c>
      <c r="BC1192">
        <v>5.4027909999999999E-4</v>
      </c>
      <c r="BD1192">
        <v>57.083840000000002</v>
      </c>
      <c r="BE1192">
        <v>-14.753838</v>
      </c>
      <c r="BF1192">
        <v>-0.2584591</v>
      </c>
      <c r="BG1192">
        <v>179074105344</v>
      </c>
      <c r="BH1192">
        <v>0.98297846</v>
      </c>
      <c r="BI1192">
        <v>15</v>
      </c>
      <c r="BJ1192">
        <v>0</v>
      </c>
      <c r="BK1192" t="b">
        <v>0</v>
      </c>
      <c r="BL1192">
        <v>2</v>
      </c>
      <c r="BM1192">
        <v>-252322200000</v>
      </c>
      <c r="BN1192" t="s">
        <v>68</v>
      </c>
    </row>
    <row r="1193" spans="1:66" x14ac:dyDescent="0.2">
      <c r="A1193" t="s">
        <v>2015</v>
      </c>
      <c r="B1193" t="s">
        <v>2052</v>
      </c>
      <c r="C1193" t="s">
        <v>142</v>
      </c>
      <c r="D1193" t="s">
        <v>143</v>
      </c>
      <c r="E1193" t="s">
        <v>162</v>
      </c>
      <c r="F1193" t="b">
        <v>1</v>
      </c>
      <c r="G1193" t="s">
        <v>48</v>
      </c>
      <c r="H1193" t="s">
        <v>163</v>
      </c>
      <c r="I1193" t="s">
        <v>2052</v>
      </c>
      <c r="J1193" t="s">
        <v>2052</v>
      </c>
      <c r="K1193" t="s">
        <v>2053</v>
      </c>
      <c r="L1193" t="s">
        <v>146</v>
      </c>
      <c r="M1193" t="s">
        <v>147</v>
      </c>
      <c r="N1193">
        <v>-14400000</v>
      </c>
      <c r="O1193" t="s">
        <v>148</v>
      </c>
      <c r="P1193" t="b">
        <v>0</v>
      </c>
      <c r="Q1193">
        <v>2.5899963000000001</v>
      </c>
      <c r="R1193">
        <v>1.498667</v>
      </c>
      <c r="S1193">
        <v>1589486401</v>
      </c>
      <c r="T1193">
        <v>175.41</v>
      </c>
      <c r="U1193">
        <v>175.66</v>
      </c>
      <c r="V1193" t="s">
        <v>6499</v>
      </c>
      <c r="W1193">
        <v>167.85</v>
      </c>
      <c r="X1193">
        <v>4669185</v>
      </c>
      <c r="Y1193">
        <v>172.82</v>
      </c>
      <c r="Z1193">
        <v>175.82</v>
      </c>
      <c r="AA1193">
        <v>176.49</v>
      </c>
      <c r="AB1193">
        <v>9</v>
      </c>
      <c r="AC1193">
        <v>9</v>
      </c>
      <c r="AD1193" t="s">
        <v>164</v>
      </c>
      <c r="AE1193" t="s">
        <v>48</v>
      </c>
      <c r="AF1193">
        <v>170.2</v>
      </c>
      <c r="AG1193">
        <v>5902009</v>
      </c>
      <c r="AH1193">
        <v>3754062</v>
      </c>
      <c r="AI1193">
        <v>51.18</v>
      </c>
      <c r="AJ1193">
        <v>0.41197777000000002</v>
      </c>
      <c r="AK1193" t="s">
        <v>2054</v>
      </c>
      <c r="AL1193">
        <v>-46.51999</v>
      </c>
      <c r="AM1193">
        <v>-0.20961560000000001</v>
      </c>
      <c r="AN1193">
        <v>124.23</v>
      </c>
      <c r="AO1193">
        <v>221.93</v>
      </c>
      <c r="AP1193">
        <v>1584316800</v>
      </c>
      <c r="AQ1193">
        <v>1588244282</v>
      </c>
      <c r="AR1193">
        <v>1595608200</v>
      </c>
      <c r="AS1193">
        <v>1595953800</v>
      </c>
      <c r="AT1193">
        <v>4.82</v>
      </c>
      <c r="AU1193">
        <v>22.959425</v>
      </c>
      <c r="AV1193">
        <v>2.7890291000000001E-2</v>
      </c>
      <c r="AW1193" t="s">
        <v>6313</v>
      </c>
      <c r="AX1193">
        <v>7.64</v>
      </c>
      <c r="AY1193">
        <v>743515008</v>
      </c>
      <c r="AZ1193">
        <v>-12.499000000000001</v>
      </c>
      <c r="BA1193">
        <v>177.54057</v>
      </c>
      <c r="BB1193">
        <v>-2.1305695</v>
      </c>
      <c r="BC1193">
        <v>-1.2000465E-2</v>
      </c>
      <c r="BD1193">
        <v>192.23375999999999</v>
      </c>
      <c r="BE1193">
        <v>-16.823761000000001</v>
      </c>
      <c r="BF1193">
        <v>-8.7517200000000003E-2</v>
      </c>
      <c r="BG1193">
        <v>130427158528</v>
      </c>
      <c r="BH1193">
        <v>-14.033923</v>
      </c>
      <c r="BI1193">
        <v>15</v>
      </c>
      <c r="BJ1193">
        <v>0</v>
      </c>
      <c r="BK1193" t="b">
        <v>0</v>
      </c>
      <c r="BL1193">
        <v>2</v>
      </c>
      <c r="BM1193">
        <v>-110197800000</v>
      </c>
      <c r="BN1193" t="s">
        <v>2015</v>
      </c>
    </row>
    <row r="1194" spans="1:66" x14ac:dyDescent="0.2">
      <c r="A1194" t="s">
        <v>646</v>
      </c>
      <c r="B1194" t="s">
        <v>862</v>
      </c>
      <c r="C1194" t="s">
        <v>142</v>
      </c>
      <c r="D1194" t="s">
        <v>143</v>
      </c>
      <c r="E1194" t="s">
        <v>162</v>
      </c>
      <c r="F1194" t="b">
        <v>1</v>
      </c>
      <c r="G1194" t="s">
        <v>48</v>
      </c>
      <c r="H1194" t="s">
        <v>163</v>
      </c>
      <c r="I1194" t="s">
        <v>861</v>
      </c>
      <c r="J1194" t="s">
        <v>862</v>
      </c>
      <c r="K1194" t="s">
        <v>863</v>
      </c>
      <c r="L1194" t="s">
        <v>146</v>
      </c>
      <c r="M1194" t="s">
        <v>147</v>
      </c>
      <c r="N1194">
        <v>-14400000</v>
      </c>
      <c r="O1194" t="s">
        <v>148</v>
      </c>
      <c r="P1194" t="b">
        <v>0</v>
      </c>
      <c r="Q1194">
        <v>0.54000090000000001</v>
      </c>
      <c r="R1194">
        <v>0.57890319999999995</v>
      </c>
      <c r="S1194">
        <v>1589486401</v>
      </c>
      <c r="T1194">
        <v>93.82</v>
      </c>
      <c r="U1194">
        <v>93.88</v>
      </c>
      <c r="V1194" t="s">
        <v>3040</v>
      </c>
      <c r="W1194">
        <v>89.65</v>
      </c>
      <c r="X1194">
        <v>5630112</v>
      </c>
      <c r="Y1194">
        <v>93.28</v>
      </c>
      <c r="Z1194">
        <v>94.07</v>
      </c>
      <c r="AA1194">
        <v>94.61</v>
      </c>
      <c r="AB1194">
        <v>9</v>
      </c>
      <c r="AC1194">
        <v>8</v>
      </c>
      <c r="AD1194" t="s">
        <v>164</v>
      </c>
      <c r="AE1194" t="s">
        <v>48</v>
      </c>
      <c r="AF1194">
        <v>92.2</v>
      </c>
      <c r="AG1194">
        <v>7690051</v>
      </c>
      <c r="AH1194">
        <v>4732012</v>
      </c>
      <c r="AI1194">
        <v>21.690002</v>
      </c>
      <c r="AJ1194">
        <v>0.3007071</v>
      </c>
      <c r="AK1194" t="s">
        <v>864</v>
      </c>
      <c r="AL1194">
        <v>-28.330002</v>
      </c>
      <c r="AM1194">
        <v>-0.23192798000000001</v>
      </c>
      <c r="AN1194">
        <v>72.13</v>
      </c>
      <c r="AO1194">
        <v>122.15</v>
      </c>
      <c r="AP1194">
        <v>1587081600</v>
      </c>
      <c r="AQ1194">
        <v>1590057900</v>
      </c>
      <c r="AR1194">
        <v>1590057900</v>
      </c>
      <c r="AS1194">
        <v>1590057900</v>
      </c>
      <c r="AT1194">
        <v>2.12</v>
      </c>
      <c r="AU1194">
        <v>23.396507</v>
      </c>
      <c r="AV1194">
        <v>2.2727272E-2</v>
      </c>
      <c r="AW1194" t="s">
        <v>6313</v>
      </c>
      <c r="AX1194">
        <v>4.01</v>
      </c>
      <c r="AY1194">
        <v>1340169984</v>
      </c>
      <c r="AZ1194">
        <v>38.64</v>
      </c>
      <c r="BA1194">
        <v>95.900570000000002</v>
      </c>
      <c r="BB1194">
        <v>-2.0805739999999999</v>
      </c>
      <c r="BC1194">
        <v>-2.1695117E-2</v>
      </c>
      <c r="BD1194">
        <v>105.649925</v>
      </c>
      <c r="BE1194">
        <v>-11.829926</v>
      </c>
      <c r="BF1194">
        <v>-0.11197287</v>
      </c>
      <c r="BG1194">
        <v>125734748160</v>
      </c>
      <c r="BH1194">
        <v>2.4280539000000001</v>
      </c>
      <c r="BI1194">
        <v>15</v>
      </c>
      <c r="BJ1194">
        <v>0</v>
      </c>
      <c r="BK1194" t="b">
        <v>0</v>
      </c>
      <c r="BL1194">
        <v>2</v>
      </c>
      <c r="BM1194">
        <v>105197400000</v>
      </c>
      <c r="BN1194" t="s">
        <v>646</v>
      </c>
    </row>
    <row r="1195" spans="1:66" x14ac:dyDescent="0.2">
      <c r="A1195" t="s">
        <v>674</v>
      </c>
      <c r="B1195" t="s">
        <v>960</v>
      </c>
      <c r="C1195" t="s">
        <v>142</v>
      </c>
      <c r="D1195" t="s">
        <v>143</v>
      </c>
      <c r="E1195" t="s">
        <v>162</v>
      </c>
      <c r="F1195" t="b">
        <v>1</v>
      </c>
      <c r="G1195" t="s">
        <v>48</v>
      </c>
      <c r="H1195" t="s">
        <v>163</v>
      </c>
      <c r="I1195" t="s">
        <v>959</v>
      </c>
      <c r="J1195" t="s">
        <v>960</v>
      </c>
      <c r="K1195" t="s">
        <v>961</v>
      </c>
      <c r="L1195" t="s">
        <v>146</v>
      </c>
      <c r="M1195" t="s">
        <v>147</v>
      </c>
      <c r="N1195">
        <v>-14400000</v>
      </c>
      <c r="O1195" t="s">
        <v>148</v>
      </c>
      <c r="P1195" t="b">
        <v>0</v>
      </c>
      <c r="Q1195">
        <v>-2.7700195000000001</v>
      </c>
      <c r="R1195">
        <v>-0.50518304000000003</v>
      </c>
      <c r="S1195">
        <v>1589486401</v>
      </c>
      <c r="T1195">
        <v>545.54999999999995</v>
      </c>
      <c r="U1195">
        <v>545.62</v>
      </c>
      <c r="V1195" t="s">
        <v>6347</v>
      </c>
      <c r="W1195">
        <v>528.19000000000005</v>
      </c>
      <c r="X1195">
        <v>538302</v>
      </c>
      <c r="Y1195">
        <v>548.32000000000005</v>
      </c>
      <c r="Z1195">
        <v>0</v>
      </c>
      <c r="AA1195">
        <v>543.66999999999996</v>
      </c>
      <c r="AB1195">
        <v>8</v>
      </c>
      <c r="AC1195">
        <v>8</v>
      </c>
      <c r="AD1195" t="s">
        <v>164</v>
      </c>
      <c r="AE1195" t="s">
        <v>48</v>
      </c>
      <c r="AF1195">
        <v>540.32000000000005</v>
      </c>
      <c r="AG1195">
        <v>781006</v>
      </c>
      <c r="AH1195">
        <v>506612</v>
      </c>
      <c r="AI1195">
        <v>220.12</v>
      </c>
      <c r="AJ1195">
        <v>0.67639740000000004</v>
      </c>
      <c r="AK1195" t="s">
        <v>962</v>
      </c>
      <c r="AL1195">
        <v>-54.400024000000002</v>
      </c>
      <c r="AM1195">
        <v>-9.0674260000000007E-2</v>
      </c>
      <c r="AN1195">
        <v>325.43</v>
      </c>
      <c r="AO1195">
        <v>599.95000000000005</v>
      </c>
      <c r="AP1195">
        <v>1591315200</v>
      </c>
      <c r="AQ1195">
        <v>1588158018</v>
      </c>
      <c r="AR1195">
        <v>1595349000</v>
      </c>
      <c r="AS1195">
        <v>1595867400</v>
      </c>
      <c r="AT1195">
        <v>4.7300000000000004</v>
      </c>
      <c r="AU1195">
        <v>31.461936999999999</v>
      </c>
      <c r="AV1195">
        <v>8.6263490000000002E-3</v>
      </c>
      <c r="AW1195" t="s">
        <v>6313</v>
      </c>
      <c r="AX1195">
        <v>17.34</v>
      </c>
      <c r="AY1195">
        <v>90800000</v>
      </c>
      <c r="AZ1195">
        <v>36.113999999999997</v>
      </c>
      <c r="BA1195">
        <v>500.49115</v>
      </c>
      <c r="BB1195">
        <v>45.058838000000002</v>
      </c>
      <c r="BC1195">
        <v>9.0029239999999996E-2</v>
      </c>
      <c r="BD1195">
        <v>545.3759</v>
      </c>
      <c r="BE1195">
        <v>0.17407227</v>
      </c>
      <c r="BF1195">
        <v>3.1917849999999999E-4</v>
      </c>
      <c r="BG1195">
        <v>49535938560</v>
      </c>
      <c r="BH1195">
        <v>15.10633</v>
      </c>
      <c r="BI1195">
        <v>15</v>
      </c>
      <c r="BJ1195">
        <v>0</v>
      </c>
      <c r="BK1195" t="b">
        <v>0</v>
      </c>
      <c r="BL1195">
        <v>2</v>
      </c>
      <c r="BM1195">
        <v>322151400000</v>
      </c>
      <c r="BN1195" t="s">
        <v>674</v>
      </c>
    </row>
    <row r="1196" spans="1:66" x14ac:dyDescent="0.2">
      <c r="A1196" t="s">
        <v>624</v>
      </c>
      <c r="B1196" t="s">
        <v>790</v>
      </c>
      <c r="C1196" t="s">
        <v>142</v>
      </c>
      <c r="D1196" t="s">
        <v>143</v>
      </c>
      <c r="E1196" t="s">
        <v>162</v>
      </c>
      <c r="F1196" t="b">
        <v>1</v>
      </c>
      <c r="G1196" t="s">
        <v>48</v>
      </c>
      <c r="H1196" t="s">
        <v>163</v>
      </c>
      <c r="I1196" t="s">
        <v>789</v>
      </c>
      <c r="J1196" t="s">
        <v>790</v>
      </c>
      <c r="K1196" t="s">
        <v>791</v>
      </c>
      <c r="L1196" t="s">
        <v>146</v>
      </c>
      <c r="M1196" t="s">
        <v>147</v>
      </c>
      <c r="N1196">
        <v>-14400000</v>
      </c>
      <c r="O1196" t="s">
        <v>148</v>
      </c>
      <c r="P1196" t="b">
        <v>0</v>
      </c>
      <c r="Q1196">
        <v>1.9799994999999999</v>
      </c>
      <c r="R1196">
        <v>3.8521390000000002</v>
      </c>
      <c r="S1196">
        <v>1589486401</v>
      </c>
      <c r="T1196">
        <v>53.38</v>
      </c>
      <c r="U1196">
        <v>53.43</v>
      </c>
      <c r="V1196" t="s">
        <v>3028</v>
      </c>
      <c r="W1196">
        <v>50.03</v>
      </c>
      <c r="X1196">
        <v>4665688</v>
      </c>
      <c r="Y1196">
        <v>51.4</v>
      </c>
      <c r="Z1196">
        <v>52.59</v>
      </c>
      <c r="AA1196">
        <v>54.62</v>
      </c>
      <c r="AB1196">
        <v>11</v>
      </c>
      <c r="AC1196">
        <v>8</v>
      </c>
      <c r="AD1196" t="s">
        <v>164</v>
      </c>
      <c r="AE1196" t="s">
        <v>48</v>
      </c>
      <c r="AF1196">
        <v>50.2</v>
      </c>
      <c r="AG1196">
        <v>5385077</v>
      </c>
      <c r="AH1196">
        <v>3418250</v>
      </c>
      <c r="AI1196">
        <v>15.630001</v>
      </c>
      <c r="AJ1196">
        <v>0.41403975999999998</v>
      </c>
      <c r="AK1196" t="s">
        <v>792</v>
      </c>
      <c r="AL1196">
        <v>-24.999995999999999</v>
      </c>
      <c r="AM1196">
        <v>-0.31895888</v>
      </c>
      <c r="AN1196">
        <v>37.75</v>
      </c>
      <c r="AO1196">
        <v>78.38</v>
      </c>
      <c r="AP1196">
        <v>1591747200</v>
      </c>
      <c r="AQ1196">
        <v>1596558600</v>
      </c>
      <c r="AR1196">
        <v>1596558600</v>
      </c>
      <c r="AS1196">
        <v>1596558600</v>
      </c>
      <c r="AT1196">
        <v>1.98</v>
      </c>
      <c r="AU1196">
        <v>15.225327999999999</v>
      </c>
      <c r="AV1196">
        <v>3.8521399999999997E-2</v>
      </c>
      <c r="AW1196" t="s">
        <v>6313</v>
      </c>
      <c r="AX1196">
        <v>3.5059999999999998</v>
      </c>
      <c r="AY1196">
        <v>597475008</v>
      </c>
      <c r="AZ1196">
        <v>12.581</v>
      </c>
      <c r="BA1196">
        <v>51.786284999999999</v>
      </c>
      <c r="BB1196">
        <v>1.5937157</v>
      </c>
      <c r="BC1196">
        <v>3.0774860000000001E-2</v>
      </c>
      <c r="BD1196">
        <v>65.556449999999998</v>
      </c>
      <c r="BE1196">
        <v>-12.176449</v>
      </c>
      <c r="BF1196">
        <v>-0.18573990000000001</v>
      </c>
      <c r="BG1196">
        <v>31893217280</v>
      </c>
      <c r="BH1196">
        <v>4.2429059999999996</v>
      </c>
      <c r="BI1196">
        <v>15</v>
      </c>
      <c r="BJ1196">
        <v>0</v>
      </c>
      <c r="BK1196" t="b">
        <v>0</v>
      </c>
      <c r="BL1196">
        <v>2</v>
      </c>
      <c r="BM1196">
        <v>76253400000</v>
      </c>
      <c r="BN1196" t="s">
        <v>624</v>
      </c>
    </row>
    <row r="1197" spans="1:66" x14ac:dyDescent="0.2">
      <c r="A1197" t="s">
        <v>615</v>
      </c>
      <c r="B1197" t="s">
        <v>761</v>
      </c>
      <c r="C1197" t="s">
        <v>142</v>
      </c>
      <c r="D1197" t="s">
        <v>143</v>
      </c>
      <c r="E1197" t="s">
        <v>162</v>
      </c>
      <c r="F1197" t="b">
        <v>1</v>
      </c>
      <c r="G1197" t="s">
        <v>48</v>
      </c>
      <c r="H1197" t="s">
        <v>145</v>
      </c>
      <c r="I1197" t="s">
        <v>761</v>
      </c>
      <c r="J1197" t="s">
        <v>761</v>
      </c>
      <c r="K1197" t="s">
        <v>762</v>
      </c>
      <c r="L1197" t="s">
        <v>146</v>
      </c>
      <c r="M1197" t="s">
        <v>147</v>
      </c>
      <c r="N1197">
        <v>-14400000</v>
      </c>
      <c r="O1197" t="s">
        <v>148</v>
      </c>
      <c r="P1197" t="b">
        <v>0</v>
      </c>
      <c r="Q1197">
        <v>29.240005</v>
      </c>
      <c r="R1197">
        <v>14.658849</v>
      </c>
      <c r="S1197">
        <v>1589486402</v>
      </c>
      <c r="T1197">
        <v>228.71</v>
      </c>
      <c r="U1197">
        <v>229.19499999999999</v>
      </c>
      <c r="V1197" t="s">
        <v>3020</v>
      </c>
      <c r="W1197">
        <v>204.25</v>
      </c>
      <c r="X1197">
        <v>2393051</v>
      </c>
      <c r="Y1197">
        <v>199.47</v>
      </c>
      <c r="Z1197">
        <v>220</v>
      </c>
      <c r="AA1197">
        <v>0</v>
      </c>
      <c r="AB1197">
        <v>10</v>
      </c>
      <c r="AC1197">
        <v>8</v>
      </c>
      <c r="AD1197" t="s">
        <v>149</v>
      </c>
      <c r="AE1197" t="s">
        <v>48</v>
      </c>
      <c r="AF1197">
        <v>204.91</v>
      </c>
      <c r="AG1197">
        <v>1035606</v>
      </c>
      <c r="AH1197">
        <v>842775</v>
      </c>
      <c r="AI1197">
        <v>74.380004999999997</v>
      </c>
      <c r="AJ1197">
        <v>0.48195428000000001</v>
      </c>
      <c r="AK1197" t="s">
        <v>763</v>
      </c>
      <c r="AL1197">
        <v>-76.099990000000005</v>
      </c>
      <c r="AM1197">
        <v>-0.24966369999999999</v>
      </c>
      <c r="AN1197">
        <v>154.33000000000001</v>
      </c>
      <c r="AO1197">
        <v>304.81</v>
      </c>
      <c r="AP1197">
        <v>1575590400</v>
      </c>
      <c r="AQ1197">
        <v>1584648900</v>
      </c>
      <c r="AR1197">
        <v>1594738740</v>
      </c>
      <c r="AS1197">
        <v>1595260800</v>
      </c>
      <c r="AT1197">
        <v>2.5499999999999998</v>
      </c>
      <c r="AU1197">
        <v>25.948492000000002</v>
      </c>
      <c r="AV1197">
        <v>1.2783877000000001E-2</v>
      </c>
      <c r="AW1197" t="s">
        <v>6313</v>
      </c>
      <c r="AX1197">
        <v>8.8140000000000001</v>
      </c>
      <c r="AY1197">
        <v>104050000</v>
      </c>
      <c r="AZ1197">
        <v>31.956</v>
      </c>
      <c r="BA1197">
        <v>198.35057</v>
      </c>
      <c r="BB1197">
        <v>30.359435999999999</v>
      </c>
      <c r="BC1197">
        <v>0.15305948</v>
      </c>
      <c r="BD1197">
        <v>247.85927000000001</v>
      </c>
      <c r="BE1197">
        <v>-19.149260999999999</v>
      </c>
      <c r="BF1197">
        <v>-7.7258610000000005E-2</v>
      </c>
      <c r="BG1197">
        <v>23797276672</v>
      </c>
      <c r="BH1197">
        <v>7.1570286999999997</v>
      </c>
      <c r="BI1197">
        <v>15</v>
      </c>
      <c r="BJ1197">
        <v>0</v>
      </c>
      <c r="BK1197" t="b">
        <v>0</v>
      </c>
      <c r="BL1197">
        <v>2</v>
      </c>
      <c r="BM1197">
        <v>430147800000</v>
      </c>
      <c r="BN1197" t="s">
        <v>615</v>
      </c>
    </row>
    <row r="1198" spans="1:66" x14ac:dyDescent="0.2">
      <c r="A1198" t="s">
        <v>559</v>
      </c>
      <c r="B1198" t="s">
        <v>578</v>
      </c>
      <c r="C1198" t="s">
        <v>142</v>
      </c>
      <c r="D1198" t="s">
        <v>143</v>
      </c>
      <c r="E1198" t="s">
        <v>162</v>
      </c>
      <c r="F1198" t="b">
        <v>1</v>
      </c>
      <c r="G1198" t="s">
        <v>48</v>
      </c>
      <c r="H1198" t="s">
        <v>163</v>
      </c>
      <c r="I1198" t="s">
        <v>577</v>
      </c>
      <c r="J1198" t="s">
        <v>578</v>
      </c>
      <c r="K1198" t="s">
        <v>579</v>
      </c>
      <c r="L1198" t="s">
        <v>146</v>
      </c>
      <c r="M1198" t="s">
        <v>147</v>
      </c>
      <c r="N1198">
        <v>-14400000</v>
      </c>
      <c r="O1198" t="s">
        <v>148</v>
      </c>
      <c r="P1198" t="b">
        <v>0</v>
      </c>
      <c r="Q1198">
        <v>0.76999854999999995</v>
      </c>
      <c r="R1198">
        <v>2.4069976999999998</v>
      </c>
      <c r="S1198">
        <v>1589486401</v>
      </c>
      <c r="T1198">
        <v>32.76</v>
      </c>
      <c r="U1198">
        <v>32.79</v>
      </c>
      <c r="V1198" t="s">
        <v>3005</v>
      </c>
      <c r="W1198">
        <v>30.32</v>
      </c>
      <c r="X1198">
        <v>5125000</v>
      </c>
      <c r="Y1198">
        <v>31.99</v>
      </c>
      <c r="Z1198">
        <v>32.54</v>
      </c>
      <c r="AA1198">
        <v>33.6</v>
      </c>
      <c r="AB1198">
        <v>8</v>
      </c>
      <c r="AC1198">
        <v>9</v>
      </c>
      <c r="AD1198" t="s">
        <v>164</v>
      </c>
      <c r="AE1198" t="s">
        <v>48</v>
      </c>
      <c r="AF1198">
        <v>31.43</v>
      </c>
      <c r="AG1198">
        <v>5079217</v>
      </c>
      <c r="AH1198">
        <v>3660475</v>
      </c>
      <c r="AI1198">
        <v>9.6899990000000003</v>
      </c>
      <c r="AJ1198">
        <v>0.42002593999999999</v>
      </c>
      <c r="AK1198" t="s">
        <v>580</v>
      </c>
      <c r="AL1198">
        <v>-24.420002</v>
      </c>
      <c r="AM1198">
        <v>-0.42707244</v>
      </c>
      <c r="AN1198">
        <v>23.07</v>
      </c>
      <c r="AO1198">
        <v>57.18</v>
      </c>
      <c r="AP1198">
        <v>1590969600</v>
      </c>
      <c r="AQ1198">
        <v>1595967300</v>
      </c>
      <c r="AR1198">
        <v>1595967300</v>
      </c>
      <c r="AS1198">
        <v>1595967300</v>
      </c>
      <c r="AT1198">
        <v>1.0900000000000001</v>
      </c>
      <c r="AU1198">
        <v>8.2249560000000006</v>
      </c>
      <c r="AV1198">
        <v>3.4073147999999998E-2</v>
      </c>
      <c r="AW1198" t="s">
        <v>6313</v>
      </c>
      <c r="AX1198">
        <v>3.9830000000000001</v>
      </c>
      <c r="AY1198">
        <v>717507968</v>
      </c>
      <c r="AZ1198">
        <v>36.752000000000002</v>
      </c>
      <c r="BA1198">
        <v>35.555999999999997</v>
      </c>
      <c r="BB1198">
        <v>-2.7960014000000002</v>
      </c>
      <c r="BC1198">
        <v>-7.8636559999999994E-2</v>
      </c>
      <c r="BD1198">
        <v>45.956519999999998</v>
      </c>
      <c r="BE1198">
        <v>-13.196522</v>
      </c>
      <c r="BF1198">
        <v>-0.28715232000000002</v>
      </c>
      <c r="BG1198">
        <v>23505559552</v>
      </c>
      <c r="BH1198">
        <v>0.89138010000000001</v>
      </c>
      <c r="BI1198">
        <v>15</v>
      </c>
      <c r="BJ1198">
        <v>0</v>
      </c>
      <c r="BK1198" t="b">
        <v>0</v>
      </c>
      <c r="BL1198">
        <v>2</v>
      </c>
      <c r="BM1198">
        <v>322151400000</v>
      </c>
      <c r="BN1198" t="s">
        <v>559</v>
      </c>
    </row>
    <row r="1199" spans="1:66" x14ac:dyDescent="0.2">
      <c r="A1199" t="s">
        <v>650</v>
      </c>
      <c r="B1199" t="s">
        <v>876</v>
      </c>
      <c r="C1199" t="s">
        <v>142</v>
      </c>
      <c r="D1199" t="s">
        <v>143</v>
      </c>
      <c r="E1199" t="s">
        <v>162</v>
      </c>
      <c r="F1199" t="b">
        <v>1</v>
      </c>
      <c r="G1199" t="s">
        <v>48</v>
      </c>
      <c r="H1199" t="s">
        <v>163</v>
      </c>
      <c r="I1199" t="s">
        <v>875</v>
      </c>
      <c r="J1199" t="s">
        <v>876</v>
      </c>
      <c r="K1199" t="s">
        <v>877</v>
      </c>
      <c r="L1199" t="s">
        <v>146</v>
      </c>
      <c r="M1199" t="s">
        <v>147</v>
      </c>
      <c r="N1199">
        <v>-14400000</v>
      </c>
      <c r="O1199" t="s">
        <v>148</v>
      </c>
      <c r="P1199" t="b">
        <v>0</v>
      </c>
      <c r="Q1199">
        <v>7</v>
      </c>
      <c r="R1199">
        <v>4.1538095000000004</v>
      </c>
      <c r="S1199">
        <v>1589486401</v>
      </c>
      <c r="T1199">
        <v>175.52</v>
      </c>
      <c r="U1199">
        <v>176.5881</v>
      </c>
      <c r="V1199" t="s">
        <v>3043</v>
      </c>
      <c r="W1199">
        <v>171.42009999999999</v>
      </c>
      <c r="X1199">
        <v>1090210</v>
      </c>
      <c r="Y1199">
        <v>168.52</v>
      </c>
      <c r="Z1199">
        <v>0</v>
      </c>
      <c r="AA1199">
        <v>0</v>
      </c>
      <c r="AB1199">
        <v>9</v>
      </c>
      <c r="AC1199">
        <v>8</v>
      </c>
      <c r="AD1199" t="s">
        <v>164</v>
      </c>
      <c r="AE1199" t="s">
        <v>48</v>
      </c>
      <c r="AF1199">
        <v>173.28</v>
      </c>
      <c r="AG1199">
        <v>1077459</v>
      </c>
      <c r="AH1199">
        <v>824325</v>
      </c>
      <c r="AI1199">
        <v>63.29</v>
      </c>
      <c r="AJ1199">
        <v>0.56393119999999997</v>
      </c>
      <c r="AK1199" t="s">
        <v>3724</v>
      </c>
      <c r="AL1199">
        <v>-1.0699920999999999</v>
      </c>
      <c r="AM1199">
        <v>-6.0591884000000002E-3</v>
      </c>
      <c r="AN1199">
        <v>112.23</v>
      </c>
      <c r="AO1199">
        <v>176.59</v>
      </c>
      <c r="AP1199">
        <v>1587945600</v>
      </c>
      <c r="AQ1199">
        <v>1585650604</v>
      </c>
      <c r="AR1199">
        <v>1593102600</v>
      </c>
      <c r="AS1199">
        <v>1593448200</v>
      </c>
      <c r="AT1199">
        <v>2.33</v>
      </c>
      <c r="AU1199">
        <v>33.695526000000001</v>
      </c>
      <c r="AV1199">
        <v>1.3826250999999999E-2</v>
      </c>
      <c r="AW1199" t="s">
        <v>6313</v>
      </c>
      <c r="AX1199">
        <v>5.2089999999999996</v>
      </c>
      <c r="AY1199">
        <v>123641000</v>
      </c>
      <c r="AZ1199">
        <v>26.800999999999998</v>
      </c>
      <c r="BA1199">
        <v>153.70058</v>
      </c>
      <c r="BB1199">
        <v>21.819427000000001</v>
      </c>
      <c r="BC1199">
        <v>0.14196059999999999</v>
      </c>
      <c r="BD1199">
        <v>158.94841</v>
      </c>
      <c r="BE1199">
        <v>16.571594000000001</v>
      </c>
      <c r="BF1199">
        <v>0.10425769</v>
      </c>
      <c r="BG1199">
        <v>23317481472</v>
      </c>
      <c r="BH1199">
        <v>6.5490092999999998</v>
      </c>
      <c r="BI1199">
        <v>15</v>
      </c>
      <c r="BJ1199">
        <v>0</v>
      </c>
      <c r="BK1199" t="b">
        <v>0</v>
      </c>
      <c r="BL1199">
        <v>2</v>
      </c>
      <c r="BM1199">
        <v>99153000000</v>
      </c>
      <c r="BN1199" t="s">
        <v>650</v>
      </c>
    </row>
    <row r="1200" spans="1:66" x14ac:dyDescent="0.2">
      <c r="A1200" t="s">
        <v>5298</v>
      </c>
      <c r="B1200" t="s">
        <v>5299</v>
      </c>
      <c r="C1200" t="s">
        <v>142</v>
      </c>
      <c r="D1200" t="s">
        <v>143</v>
      </c>
      <c r="E1200" t="s">
        <v>153</v>
      </c>
      <c r="F1200" t="b">
        <v>1</v>
      </c>
      <c r="G1200" t="s">
        <v>48</v>
      </c>
      <c r="H1200" t="s">
        <v>4007</v>
      </c>
      <c r="I1200" t="s">
        <v>6654</v>
      </c>
      <c r="J1200" t="s">
        <v>5299</v>
      </c>
      <c r="K1200" t="s">
        <v>6655</v>
      </c>
      <c r="L1200" t="s">
        <v>146</v>
      </c>
      <c r="M1200" t="s">
        <v>147</v>
      </c>
      <c r="N1200">
        <v>-14400000</v>
      </c>
      <c r="O1200" t="s">
        <v>148</v>
      </c>
      <c r="P1200" t="b">
        <v>0</v>
      </c>
      <c r="Q1200">
        <v>1.8796999999999999</v>
      </c>
      <c r="R1200">
        <v>7.73848</v>
      </c>
      <c r="S1200">
        <v>1584129599</v>
      </c>
      <c r="T1200">
        <v>26.17</v>
      </c>
      <c r="U1200">
        <v>25.64</v>
      </c>
      <c r="V1200" t="s">
        <v>6656</v>
      </c>
      <c r="W1200">
        <v>24.628699999999998</v>
      </c>
      <c r="X1200">
        <v>37885</v>
      </c>
      <c r="Y1200">
        <v>24.290299999999998</v>
      </c>
      <c r="Z1200">
        <v>0</v>
      </c>
      <c r="AA1200">
        <v>0</v>
      </c>
      <c r="AB1200">
        <v>8</v>
      </c>
      <c r="AC1200">
        <v>12</v>
      </c>
      <c r="AD1200" t="s">
        <v>4011</v>
      </c>
      <c r="AF1200">
        <v>25.7</v>
      </c>
      <c r="AG1200">
        <v>28807</v>
      </c>
      <c r="AH1200">
        <v>15589</v>
      </c>
      <c r="AI1200">
        <v>5.4971009999999998</v>
      </c>
      <c r="AJ1200">
        <v>0.26590857000000001</v>
      </c>
      <c r="AK1200" t="s">
        <v>6657</v>
      </c>
      <c r="AL1200">
        <v>-7.4380015999999998</v>
      </c>
      <c r="AM1200">
        <v>-0.2213164</v>
      </c>
      <c r="AN1200">
        <v>20.672899999999998</v>
      </c>
      <c r="AO1200">
        <v>33.607999999999997</v>
      </c>
      <c r="AW1200" t="s">
        <v>6313</v>
      </c>
      <c r="BA1200">
        <v>23.328087</v>
      </c>
      <c r="BB1200">
        <v>2.8419132</v>
      </c>
      <c r="BC1200">
        <v>0.12182367600000001</v>
      </c>
      <c r="BD1200">
        <v>30.220700999999998</v>
      </c>
      <c r="BE1200">
        <v>-4.0507010000000001</v>
      </c>
      <c r="BF1200">
        <v>-0.1340373</v>
      </c>
      <c r="BI1200">
        <v>15</v>
      </c>
      <c r="BJ1200">
        <v>0</v>
      </c>
      <c r="BK1200" t="b">
        <v>0</v>
      </c>
      <c r="BL1200">
        <v>2</v>
      </c>
      <c r="BM1200">
        <v>1459863000000</v>
      </c>
      <c r="BN1200" t="s">
        <v>5298</v>
      </c>
    </row>
    <row r="1201" spans="1:66" x14ac:dyDescent="0.2">
      <c r="A1201" t="s">
        <v>5300</v>
      </c>
      <c r="B1201" t="s">
        <v>5301</v>
      </c>
      <c r="C1201" t="s">
        <v>142</v>
      </c>
      <c r="D1201" t="s">
        <v>143</v>
      </c>
      <c r="E1201" t="s">
        <v>153</v>
      </c>
      <c r="F1201" t="b">
        <v>1</v>
      </c>
      <c r="G1201" t="s">
        <v>48</v>
      </c>
      <c r="H1201" t="s">
        <v>154</v>
      </c>
      <c r="I1201" t="s">
        <v>6658</v>
      </c>
      <c r="J1201" t="s">
        <v>5301</v>
      </c>
      <c r="K1201" t="s">
        <v>6659</v>
      </c>
      <c r="L1201" t="s">
        <v>146</v>
      </c>
      <c r="M1201" t="s">
        <v>147</v>
      </c>
      <c r="N1201">
        <v>-14400000</v>
      </c>
      <c r="O1201" t="s">
        <v>148</v>
      </c>
      <c r="P1201" t="b">
        <v>0</v>
      </c>
      <c r="Q1201">
        <v>2.0470999999999999</v>
      </c>
      <c r="R1201">
        <v>7.6441400000000002</v>
      </c>
      <c r="S1201">
        <v>1584129515</v>
      </c>
      <c r="T1201">
        <v>28.827100000000002</v>
      </c>
      <c r="U1201">
        <v>28.85</v>
      </c>
      <c r="V1201" t="s">
        <v>6660</v>
      </c>
      <c r="W1201">
        <v>26.97</v>
      </c>
      <c r="X1201">
        <v>49770</v>
      </c>
      <c r="Y1201">
        <v>26.78</v>
      </c>
      <c r="Z1201">
        <v>0</v>
      </c>
      <c r="AA1201">
        <v>0</v>
      </c>
      <c r="AB1201">
        <v>13</v>
      </c>
      <c r="AC1201">
        <v>11</v>
      </c>
      <c r="AD1201" t="s">
        <v>155</v>
      </c>
      <c r="AF1201">
        <v>28.5</v>
      </c>
      <c r="AG1201">
        <v>13011</v>
      </c>
      <c r="AH1201">
        <v>15070</v>
      </c>
      <c r="AI1201">
        <v>5.2700005000000001</v>
      </c>
      <c r="AJ1201">
        <v>0.22371176000000001</v>
      </c>
      <c r="AK1201" t="s">
        <v>6661</v>
      </c>
      <c r="AL1201">
        <v>-9.0628989999999998</v>
      </c>
      <c r="AM1201">
        <v>-0.23918972999999999</v>
      </c>
      <c r="AN1201">
        <v>23.557099999999998</v>
      </c>
      <c r="AO1201">
        <v>37.89</v>
      </c>
      <c r="AW1201" t="s">
        <v>6313</v>
      </c>
      <c r="BA1201">
        <v>27.25995</v>
      </c>
      <c r="BB1201">
        <v>1.5671501000000001</v>
      </c>
      <c r="BC1201">
        <v>5.7489104999999999E-2</v>
      </c>
      <c r="BD1201">
        <v>34.566000000000003</v>
      </c>
      <c r="BE1201">
        <v>-5.7389010000000003</v>
      </c>
      <c r="BF1201">
        <v>-0.16602734</v>
      </c>
      <c r="BI1201">
        <v>15</v>
      </c>
      <c r="BJ1201">
        <v>0</v>
      </c>
      <c r="BK1201" t="b">
        <v>0</v>
      </c>
      <c r="BL1201">
        <v>2</v>
      </c>
      <c r="BM1201">
        <v>1340026200000</v>
      </c>
      <c r="BN1201" t="s">
        <v>5300</v>
      </c>
    </row>
    <row r="1202" spans="1:66" x14ac:dyDescent="0.2">
      <c r="A1202" t="s">
        <v>5302</v>
      </c>
      <c r="B1202" t="s">
        <v>5303</v>
      </c>
      <c r="C1202" t="s">
        <v>142</v>
      </c>
      <c r="D1202" t="s">
        <v>143</v>
      </c>
      <c r="E1202" t="s">
        <v>153</v>
      </c>
      <c r="F1202" t="b">
        <v>1</v>
      </c>
      <c r="G1202" t="s">
        <v>48</v>
      </c>
      <c r="H1202" t="s">
        <v>6262</v>
      </c>
      <c r="I1202" t="s">
        <v>6662</v>
      </c>
      <c r="J1202" t="s">
        <v>5303</v>
      </c>
      <c r="K1202" t="s">
        <v>6663</v>
      </c>
      <c r="L1202" t="s">
        <v>146</v>
      </c>
      <c r="M1202" t="s">
        <v>147</v>
      </c>
      <c r="N1202">
        <v>-14400000</v>
      </c>
      <c r="O1202" t="s">
        <v>148</v>
      </c>
      <c r="P1202" t="b">
        <v>0</v>
      </c>
      <c r="Q1202">
        <v>1.0599995</v>
      </c>
      <c r="R1202">
        <v>3.7469049999999999</v>
      </c>
      <c r="S1202">
        <v>1589486402</v>
      </c>
      <c r="T1202">
        <v>29.35</v>
      </c>
      <c r="U1202">
        <v>29.5</v>
      </c>
      <c r="V1202" t="s">
        <v>6664</v>
      </c>
      <c r="W1202">
        <v>28.42</v>
      </c>
      <c r="X1202">
        <v>269405</v>
      </c>
      <c r="Y1202">
        <v>28.29</v>
      </c>
      <c r="Z1202">
        <v>0</v>
      </c>
      <c r="AA1202">
        <v>0</v>
      </c>
      <c r="AB1202">
        <v>8</v>
      </c>
      <c r="AC1202">
        <v>8</v>
      </c>
      <c r="AD1202" t="s">
        <v>6263</v>
      </c>
      <c r="AF1202">
        <v>28.48</v>
      </c>
      <c r="AG1202">
        <v>551429</v>
      </c>
      <c r="AH1202">
        <v>246425</v>
      </c>
      <c r="AI1202">
        <v>15.34</v>
      </c>
      <c r="AJ1202">
        <v>1.0949321999999999</v>
      </c>
      <c r="AK1202" t="s">
        <v>6665</v>
      </c>
      <c r="AL1202">
        <v>-0.36999893</v>
      </c>
      <c r="AM1202">
        <v>-1.2449494E-2</v>
      </c>
      <c r="AN1202">
        <v>14.01</v>
      </c>
      <c r="AO1202">
        <v>29.72</v>
      </c>
      <c r="AP1202">
        <v>1514246400</v>
      </c>
      <c r="AW1202" t="s">
        <v>6313</v>
      </c>
      <c r="AY1202">
        <v>11500000</v>
      </c>
      <c r="BA1202">
        <v>25.626286</v>
      </c>
      <c r="BB1202">
        <v>3.7237148000000002</v>
      </c>
      <c r="BC1202">
        <v>0.1453084</v>
      </c>
      <c r="BD1202">
        <v>23.338550000000001</v>
      </c>
      <c r="BE1202">
        <v>6.01145</v>
      </c>
      <c r="BF1202">
        <v>0.25757595999999999</v>
      </c>
      <c r="BG1202">
        <v>337524992</v>
      </c>
      <c r="BI1202">
        <v>15</v>
      </c>
      <c r="BJ1202">
        <v>0</v>
      </c>
      <c r="BK1202" t="b">
        <v>0</v>
      </c>
      <c r="BL1202">
        <v>2</v>
      </c>
      <c r="BM1202">
        <v>1328193000000</v>
      </c>
      <c r="BN1202" t="s">
        <v>5302</v>
      </c>
    </row>
    <row r="1203" spans="1:66" x14ac:dyDescent="0.2">
      <c r="A1203" t="s">
        <v>5304</v>
      </c>
      <c r="B1203" t="s">
        <v>5305</v>
      </c>
      <c r="C1203" t="s">
        <v>142</v>
      </c>
      <c r="D1203" t="s">
        <v>143</v>
      </c>
      <c r="E1203" t="s">
        <v>153</v>
      </c>
      <c r="F1203" t="b">
        <v>1</v>
      </c>
      <c r="G1203" t="s">
        <v>48</v>
      </c>
      <c r="H1203" t="s">
        <v>154</v>
      </c>
      <c r="I1203" t="s">
        <v>6666</v>
      </c>
      <c r="J1203" t="s">
        <v>5305</v>
      </c>
      <c r="K1203" t="s">
        <v>6667</v>
      </c>
      <c r="L1203" t="s">
        <v>146</v>
      </c>
      <c r="M1203" t="s">
        <v>147</v>
      </c>
      <c r="N1203">
        <v>-14400000</v>
      </c>
      <c r="O1203" t="s">
        <v>148</v>
      </c>
      <c r="P1203" t="b">
        <v>0</v>
      </c>
      <c r="Q1203">
        <v>0.73999979999999999</v>
      </c>
      <c r="R1203">
        <v>3.5221312</v>
      </c>
      <c r="S1203">
        <v>1589486400</v>
      </c>
      <c r="T1203">
        <v>21.75</v>
      </c>
      <c r="U1203">
        <v>21.79</v>
      </c>
      <c r="V1203" t="s">
        <v>6668</v>
      </c>
      <c r="W1203">
        <v>20.18</v>
      </c>
      <c r="X1203">
        <v>449044</v>
      </c>
      <c r="Y1203">
        <v>21.01</v>
      </c>
      <c r="Z1203">
        <v>21.35</v>
      </c>
      <c r="AA1203">
        <v>21.76</v>
      </c>
      <c r="AB1203">
        <v>11</v>
      </c>
      <c r="AC1203">
        <v>8</v>
      </c>
      <c r="AD1203" t="s">
        <v>155</v>
      </c>
      <c r="AF1203">
        <v>20.58</v>
      </c>
      <c r="AG1203">
        <v>1016464</v>
      </c>
      <c r="AH1203">
        <v>347237</v>
      </c>
      <c r="AI1203">
        <v>4.33</v>
      </c>
      <c r="AJ1203">
        <v>0.24856486999999999</v>
      </c>
      <c r="AK1203" t="s">
        <v>6669</v>
      </c>
      <c r="AL1203">
        <v>-12.900002000000001</v>
      </c>
      <c r="AM1203">
        <v>-0.37229440000000003</v>
      </c>
      <c r="AN1203">
        <v>17.420000000000002</v>
      </c>
      <c r="AO1203">
        <v>34.65</v>
      </c>
      <c r="AW1203" t="s">
        <v>6313</v>
      </c>
      <c r="BA1203">
        <v>22.210857000000001</v>
      </c>
      <c r="BB1203">
        <v>-0.46085739999999997</v>
      </c>
      <c r="BC1203">
        <v>-2.0749195000000002E-2</v>
      </c>
      <c r="BD1203">
        <v>29.205797</v>
      </c>
      <c r="BE1203">
        <v>-7.4557969999999996</v>
      </c>
      <c r="BF1203">
        <v>-0.25528485000000001</v>
      </c>
      <c r="BI1203">
        <v>15</v>
      </c>
      <c r="BJ1203">
        <v>0</v>
      </c>
      <c r="BK1203" t="b">
        <v>0</v>
      </c>
      <c r="BL1203">
        <v>2</v>
      </c>
      <c r="BM1203">
        <v>1178803800000</v>
      </c>
      <c r="BN1203" t="s">
        <v>5304</v>
      </c>
    </row>
    <row r="1204" spans="1:66" x14ac:dyDescent="0.2">
      <c r="A1204" t="s">
        <v>5306</v>
      </c>
      <c r="B1204" t="s">
        <v>5307</v>
      </c>
      <c r="C1204" t="s">
        <v>142</v>
      </c>
      <c r="D1204" t="s">
        <v>143</v>
      </c>
      <c r="E1204" t="s">
        <v>153</v>
      </c>
      <c r="F1204" t="b">
        <v>1</v>
      </c>
      <c r="G1204" t="s">
        <v>48</v>
      </c>
      <c r="H1204" t="s">
        <v>154</v>
      </c>
      <c r="I1204" t="s">
        <v>5307</v>
      </c>
      <c r="J1204" t="s">
        <v>5307</v>
      </c>
      <c r="K1204" t="s">
        <v>6670</v>
      </c>
      <c r="L1204" t="s">
        <v>146</v>
      </c>
      <c r="M1204" t="s">
        <v>147</v>
      </c>
      <c r="N1204">
        <v>-14400000</v>
      </c>
      <c r="O1204" t="s">
        <v>148</v>
      </c>
      <c r="P1204" t="b">
        <v>0</v>
      </c>
      <c r="Q1204">
        <v>1.0000019</v>
      </c>
      <c r="R1204">
        <v>3.1847196000000002</v>
      </c>
      <c r="S1204">
        <v>1589486400</v>
      </c>
      <c r="T1204">
        <v>32.4</v>
      </c>
      <c r="U1204">
        <v>32.65</v>
      </c>
      <c r="V1204" t="s">
        <v>6671</v>
      </c>
      <c r="W1204">
        <v>29.72</v>
      </c>
      <c r="X1204">
        <v>13630582</v>
      </c>
      <c r="Y1204">
        <v>31.4</v>
      </c>
      <c r="Z1204">
        <v>32.4</v>
      </c>
      <c r="AA1204">
        <v>32.64</v>
      </c>
      <c r="AB1204">
        <v>11</v>
      </c>
      <c r="AC1204">
        <v>11</v>
      </c>
      <c r="AD1204" t="s">
        <v>155</v>
      </c>
      <c r="AF1204">
        <v>30.59</v>
      </c>
      <c r="AG1204">
        <v>10836350</v>
      </c>
      <c r="AH1204">
        <v>10921025</v>
      </c>
      <c r="AI1204">
        <v>5.1400012999999998</v>
      </c>
      <c r="AJ1204">
        <v>0.18855469999999999</v>
      </c>
      <c r="AK1204" t="s">
        <v>6672</v>
      </c>
      <c r="AL1204">
        <v>-26.98</v>
      </c>
      <c r="AM1204">
        <v>-0.45436174000000001</v>
      </c>
      <c r="AN1204">
        <v>27.26</v>
      </c>
      <c r="AO1204">
        <v>59.38</v>
      </c>
      <c r="AW1204" t="s">
        <v>6313</v>
      </c>
      <c r="BA1204">
        <v>34.112569999999998</v>
      </c>
      <c r="BB1204">
        <v>-1.7125702</v>
      </c>
      <c r="BC1204">
        <v>-5.0203490000000003E-2</v>
      </c>
      <c r="BD1204">
        <v>48.176375999999998</v>
      </c>
      <c r="BE1204">
        <v>-15.776375</v>
      </c>
      <c r="BF1204">
        <v>-0.32747116999999998</v>
      </c>
      <c r="BI1204">
        <v>15</v>
      </c>
      <c r="BJ1204">
        <v>0</v>
      </c>
      <c r="BK1204" t="b">
        <v>0</v>
      </c>
      <c r="BL1204">
        <v>2</v>
      </c>
      <c r="BM1204">
        <v>1150983000000</v>
      </c>
      <c r="BN1204" t="s">
        <v>5306</v>
      </c>
    </row>
    <row r="1205" spans="1:66" x14ac:dyDescent="0.2">
      <c r="A1205" t="s">
        <v>5308</v>
      </c>
      <c r="B1205" t="s">
        <v>5309</v>
      </c>
      <c r="C1205" t="s">
        <v>142</v>
      </c>
      <c r="D1205" t="s">
        <v>143</v>
      </c>
      <c r="E1205" t="s">
        <v>153</v>
      </c>
      <c r="F1205" t="b">
        <v>1</v>
      </c>
      <c r="G1205" t="s">
        <v>48</v>
      </c>
      <c r="H1205" t="s">
        <v>154</v>
      </c>
      <c r="I1205" t="s">
        <v>6673</v>
      </c>
      <c r="J1205" t="s">
        <v>5309</v>
      </c>
      <c r="K1205" t="s">
        <v>6674</v>
      </c>
      <c r="L1205" t="s">
        <v>146</v>
      </c>
      <c r="M1205" t="s">
        <v>147</v>
      </c>
      <c r="N1205">
        <v>-14400000</v>
      </c>
      <c r="O1205" t="s">
        <v>148</v>
      </c>
      <c r="P1205" t="b">
        <v>0</v>
      </c>
      <c r="Q1205">
        <v>1.9900017000000001</v>
      </c>
      <c r="R1205">
        <v>3.1592343000000001</v>
      </c>
      <c r="S1205">
        <v>1589486383</v>
      </c>
      <c r="T1205">
        <v>64.98</v>
      </c>
      <c r="U1205">
        <v>64.98</v>
      </c>
      <c r="V1205" t="s">
        <v>6675</v>
      </c>
      <c r="W1205">
        <v>61.46</v>
      </c>
      <c r="X1205">
        <v>28096</v>
      </c>
      <c r="Y1205">
        <v>62.99</v>
      </c>
      <c r="Z1205">
        <v>63.84</v>
      </c>
      <c r="AA1205">
        <v>66.3</v>
      </c>
      <c r="AB1205">
        <v>11</v>
      </c>
      <c r="AC1205">
        <v>29</v>
      </c>
      <c r="AD1205" t="s">
        <v>155</v>
      </c>
      <c r="AE1205" t="s">
        <v>48</v>
      </c>
      <c r="AF1205">
        <v>64.36</v>
      </c>
      <c r="AG1205">
        <v>43832</v>
      </c>
      <c r="AH1205">
        <v>21025</v>
      </c>
      <c r="AI1205">
        <v>20.300003</v>
      </c>
      <c r="AJ1205">
        <v>0.45434206999999999</v>
      </c>
      <c r="AK1205" t="s">
        <v>6676</v>
      </c>
      <c r="AL1205">
        <v>-8.8899989999999995</v>
      </c>
      <c r="AM1205">
        <v>-0.12034654</v>
      </c>
      <c r="AN1205">
        <v>44.68</v>
      </c>
      <c r="AO1205">
        <v>73.87</v>
      </c>
      <c r="AW1205" t="s">
        <v>6313</v>
      </c>
      <c r="AY1205">
        <v>3200000</v>
      </c>
      <c r="BA1205">
        <v>60.078569999999999</v>
      </c>
      <c r="BB1205">
        <v>4.9014319999999998</v>
      </c>
      <c r="BC1205">
        <v>8.1583699999999995E-2</v>
      </c>
      <c r="BD1205">
        <v>63.236812999999998</v>
      </c>
      <c r="BE1205">
        <v>1.7431908</v>
      </c>
      <c r="BF1205">
        <v>2.7566074999999999E-2</v>
      </c>
      <c r="BG1205">
        <v>207936016</v>
      </c>
      <c r="BI1205">
        <v>15</v>
      </c>
      <c r="BJ1205">
        <v>0</v>
      </c>
      <c r="BK1205" t="b">
        <v>0</v>
      </c>
      <c r="BL1205">
        <v>2</v>
      </c>
      <c r="BM1205">
        <v>1119533400000</v>
      </c>
      <c r="BN1205" t="s">
        <v>5308</v>
      </c>
    </row>
    <row r="1206" spans="1:66" x14ac:dyDescent="0.2">
      <c r="A1206" t="s">
        <v>5310</v>
      </c>
      <c r="B1206" t="s">
        <v>5311</v>
      </c>
      <c r="C1206" t="s">
        <v>142</v>
      </c>
      <c r="D1206" t="s">
        <v>143</v>
      </c>
      <c r="E1206" t="s">
        <v>153</v>
      </c>
      <c r="F1206" t="b">
        <v>1</v>
      </c>
      <c r="G1206" t="s">
        <v>48</v>
      </c>
      <c r="H1206" t="s">
        <v>154</v>
      </c>
      <c r="I1206" t="s">
        <v>6677</v>
      </c>
      <c r="J1206" t="s">
        <v>5311</v>
      </c>
      <c r="K1206" t="s">
        <v>6678</v>
      </c>
      <c r="L1206" t="s">
        <v>146</v>
      </c>
      <c r="M1206" t="s">
        <v>147</v>
      </c>
      <c r="N1206">
        <v>-14400000</v>
      </c>
      <c r="O1206" t="s">
        <v>148</v>
      </c>
      <c r="P1206" t="b">
        <v>0</v>
      </c>
      <c r="Q1206">
        <v>0.8600006</v>
      </c>
      <c r="R1206">
        <v>2.7044046000000002</v>
      </c>
      <c r="S1206">
        <v>1589486363</v>
      </c>
      <c r="T1206">
        <v>32.659999999999997</v>
      </c>
      <c r="U1206">
        <v>32.74</v>
      </c>
      <c r="V1206" t="s">
        <v>6679</v>
      </c>
      <c r="W1206">
        <v>30.93</v>
      </c>
      <c r="X1206">
        <v>58292</v>
      </c>
      <c r="Y1206">
        <v>31.8</v>
      </c>
      <c r="Z1206">
        <v>0</v>
      </c>
      <c r="AA1206">
        <v>46.43</v>
      </c>
      <c r="AB1206">
        <v>14</v>
      </c>
      <c r="AC1206">
        <v>8</v>
      </c>
      <c r="AD1206" t="s">
        <v>155</v>
      </c>
      <c r="AF1206">
        <v>31.12</v>
      </c>
      <c r="AG1206">
        <v>79196</v>
      </c>
      <c r="AH1206">
        <v>34537</v>
      </c>
      <c r="AI1206">
        <v>6.66</v>
      </c>
      <c r="AJ1206">
        <v>0.25615385000000002</v>
      </c>
      <c r="AK1206" t="s">
        <v>6680</v>
      </c>
      <c r="AL1206">
        <v>-15.57</v>
      </c>
      <c r="AM1206">
        <v>-0.32282810000000001</v>
      </c>
      <c r="AN1206">
        <v>26</v>
      </c>
      <c r="AO1206">
        <v>48.23</v>
      </c>
      <c r="AW1206" t="s">
        <v>6313</v>
      </c>
      <c r="BA1206">
        <v>33.181426999999999</v>
      </c>
      <c r="BB1206">
        <v>-0.52142714999999995</v>
      </c>
      <c r="BC1206">
        <v>-1.5714427E-2</v>
      </c>
      <c r="BD1206">
        <v>41.410797000000002</v>
      </c>
      <c r="BE1206">
        <v>-8.7507970000000004</v>
      </c>
      <c r="BF1206">
        <v>-0.21131680999999999</v>
      </c>
      <c r="BI1206">
        <v>15</v>
      </c>
      <c r="BJ1206">
        <v>0</v>
      </c>
      <c r="BK1206" t="b">
        <v>0</v>
      </c>
      <c r="BL1206">
        <v>2</v>
      </c>
      <c r="BM1206">
        <v>1162909800000</v>
      </c>
      <c r="BN1206" t="s">
        <v>5310</v>
      </c>
    </row>
    <row r="1207" spans="1:66" x14ac:dyDescent="0.2">
      <c r="A1207" t="s">
        <v>5312</v>
      </c>
      <c r="B1207" t="s">
        <v>5313</v>
      </c>
      <c r="C1207" t="s">
        <v>142</v>
      </c>
      <c r="D1207" t="s">
        <v>143</v>
      </c>
      <c r="E1207" t="s">
        <v>153</v>
      </c>
      <c r="F1207" t="b">
        <v>1</v>
      </c>
      <c r="G1207" t="s">
        <v>48</v>
      </c>
      <c r="H1207" t="s">
        <v>6262</v>
      </c>
      <c r="I1207" t="s">
        <v>6681</v>
      </c>
      <c r="J1207" t="s">
        <v>5313</v>
      </c>
      <c r="K1207" t="s">
        <v>6682</v>
      </c>
      <c r="L1207" t="s">
        <v>146</v>
      </c>
      <c r="M1207" t="s">
        <v>147</v>
      </c>
      <c r="N1207">
        <v>-14400000</v>
      </c>
      <c r="O1207" t="s">
        <v>148</v>
      </c>
      <c r="P1207" t="b">
        <v>0</v>
      </c>
      <c r="Q1207">
        <v>3.6599884</v>
      </c>
      <c r="R1207">
        <v>2.8024410999999998</v>
      </c>
      <c r="S1207">
        <v>1589486402</v>
      </c>
      <c r="T1207">
        <v>134.26</v>
      </c>
      <c r="U1207">
        <v>134.38</v>
      </c>
      <c r="V1207" t="s">
        <v>6683</v>
      </c>
      <c r="W1207">
        <v>127.42</v>
      </c>
      <c r="X1207">
        <v>5694808</v>
      </c>
      <c r="Y1207">
        <v>130.6</v>
      </c>
      <c r="Z1207">
        <v>126.51</v>
      </c>
      <c r="AA1207">
        <v>0</v>
      </c>
      <c r="AB1207">
        <v>8</v>
      </c>
      <c r="AC1207">
        <v>8</v>
      </c>
      <c r="AD1207" t="s">
        <v>6263</v>
      </c>
      <c r="AF1207">
        <v>129.61000000000001</v>
      </c>
      <c r="AG1207">
        <v>6105203</v>
      </c>
      <c r="AH1207">
        <v>4144362</v>
      </c>
      <c r="AI1207">
        <v>38.259995000000004</v>
      </c>
      <c r="AJ1207">
        <v>0.3985416</v>
      </c>
      <c r="AK1207" t="s">
        <v>6684</v>
      </c>
      <c r="AL1207">
        <v>-18.36</v>
      </c>
      <c r="AM1207">
        <v>-0.12029879</v>
      </c>
      <c r="AN1207">
        <v>96</v>
      </c>
      <c r="AO1207">
        <v>152.62</v>
      </c>
      <c r="AW1207" t="s">
        <v>6313</v>
      </c>
      <c r="AY1207">
        <v>11670900</v>
      </c>
      <c r="BA1207">
        <v>127.46429000000001</v>
      </c>
      <c r="BB1207">
        <v>6.7957077000000004</v>
      </c>
      <c r="BC1207">
        <v>5.3314599999999997E-2</v>
      </c>
      <c r="BD1207">
        <v>133.48571999999999</v>
      </c>
      <c r="BE1207">
        <v>0.77427672999999997</v>
      </c>
      <c r="BF1207">
        <v>5.8004464999999996E-3</v>
      </c>
      <c r="BG1207">
        <v>1566934912</v>
      </c>
      <c r="BI1207">
        <v>15</v>
      </c>
      <c r="BJ1207">
        <v>0</v>
      </c>
      <c r="BK1207" t="b">
        <v>0</v>
      </c>
      <c r="BL1207">
        <v>2</v>
      </c>
      <c r="BM1207">
        <v>960211800000</v>
      </c>
      <c r="BN1207" t="s">
        <v>5312</v>
      </c>
    </row>
    <row r="1208" spans="1:66" x14ac:dyDescent="0.2">
      <c r="A1208" t="s">
        <v>5314</v>
      </c>
      <c r="B1208" t="s">
        <v>5315</v>
      </c>
      <c r="C1208" t="s">
        <v>142</v>
      </c>
      <c r="D1208" t="s">
        <v>143</v>
      </c>
      <c r="E1208" t="s">
        <v>153</v>
      </c>
      <c r="F1208" t="b">
        <v>1</v>
      </c>
      <c r="G1208" t="s">
        <v>48</v>
      </c>
      <c r="H1208" t="s">
        <v>154</v>
      </c>
      <c r="I1208" t="s">
        <v>5315</v>
      </c>
      <c r="J1208" t="s">
        <v>5315</v>
      </c>
      <c r="K1208" t="s">
        <v>6685</v>
      </c>
      <c r="L1208" t="s">
        <v>146</v>
      </c>
      <c r="M1208" t="s">
        <v>147</v>
      </c>
      <c r="N1208">
        <v>-14400000</v>
      </c>
      <c r="O1208" t="s">
        <v>148</v>
      </c>
      <c r="P1208" t="b">
        <v>0</v>
      </c>
      <c r="Q1208">
        <v>0.80089949999999999</v>
      </c>
      <c r="R1208">
        <v>2.9565380000000001</v>
      </c>
      <c r="S1208">
        <v>1589486345</v>
      </c>
      <c r="T1208">
        <v>27.89</v>
      </c>
      <c r="U1208">
        <v>28.015000000000001</v>
      </c>
      <c r="V1208" t="s">
        <v>6686</v>
      </c>
      <c r="W1208">
        <v>27.078199999999999</v>
      </c>
      <c r="X1208">
        <v>23228</v>
      </c>
      <c r="Y1208">
        <v>27.089099999999998</v>
      </c>
      <c r="Z1208">
        <v>12.5</v>
      </c>
      <c r="AA1208">
        <v>37.49</v>
      </c>
      <c r="AB1208">
        <v>8</v>
      </c>
      <c r="AC1208">
        <v>8</v>
      </c>
      <c r="AD1208" t="s">
        <v>155</v>
      </c>
      <c r="AF1208">
        <v>27.1</v>
      </c>
      <c r="AG1208">
        <v>19017</v>
      </c>
      <c r="AH1208">
        <v>13000</v>
      </c>
      <c r="AI1208">
        <v>15.339999000000001</v>
      </c>
      <c r="AJ1208">
        <v>1.2223107</v>
      </c>
      <c r="AK1208" t="s">
        <v>6687</v>
      </c>
      <c r="AL1208">
        <v>-0.79000090000000001</v>
      </c>
      <c r="AM1208">
        <v>-2.7545358999999998E-2</v>
      </c>
      <c r="AN1208">
        <v>12.55</v>
      </c>
      <c r="AO1208">
        <v>28.68</v>
      </c>
      <c r="AW1208" t="s">
        <v>6313</v>
      </c>
      <c r="BA1208">
        <v>24.272285</v>
      </c>
      <c r="BB1208">
        <v>3.6177139999999999</v>
      </c>
      <c r="BC1208">
        <v>0.14904709999999999</v>
      </c>
      <c r="BD1208">
        <v>24.349637999999999</v>
      </c>
      <c r="BE1208">
        <v>3.5403614000000001</v>
      </c>
      <c r="BF1208">
        <v>0.14539687000000001</v>
      </c>
      <c r="BI1208">
        <v>15</v>
      </c>
      <c r="BJ1208">
        <v>0</v>
      </c>
      <c r="BK1208" t="b">
        <v>0</v>
      </c>
      <c r="BL1208">
        <v>2</v>
      </c>
      <c r="BM1208">
        <v>1288877400000</v>
      </c>
      <c r="BN1208" t="s">
        <v>5314</v>
      </c>
    </row>
    <row r="1209" spans="1:66" x14ac:dyDescent="0.2">
      <c r="A1209" t="s">
        <v>5316</v>
      </c>
      <c r="B1209" t="s">
        <v>5317</v>
      </c>
      <c r="C1209" t="s">
        <v>142</v>
      </c>
      <c r="D1209" t="s">
        <v>143</v>
      </c>
      <c r="E1209" t="s">
        <v>153</v>
      </c>
      <c r="F1209" t="b">
        <v>1</v>
      </c>
      <c r="G1209" t="s">
        <v>48</v>
      </c>
      <c r="H1209" t="s">
        <v>6262</v>
      </c>
      <c r="I1209" t="s">
        <v>6688</v>
      </c>
      <c r="J1209" t="s">
        <v>5317</v>
      </c>
      <c r="K1209" t="s">
        <v>6689</v>
      </c>
      <c r="L1209" t="s">
        <v>146</v>
      </c>
      <c r="M1209" t="s">
        <v>147</v>
      </c>
      <c r="N1209">
        <v>-14400000</v>
      </c>
      <c r="O1209" t="s">
        <v>148</v>
      </c>
      <c r="P1209" t="b">
        <v>0</v>
      </c>
      <c r="Q1209">
        <v>6.1500089999999998</v>
      </c>
      <c r="R1209">
        <v>2.6750799999999999</v>
      </c>
      <c r="S1209">
        <v>1589486402</v>
      </c>
      <c r="T1209">
        <v>236.05</v>
      </c>
      <c r="U1209">
        <v>236.28</v>
      </c>
      <c r="V1209" t="s">
        <v>6690</v>
      </c>
      <c r="W1209">
        <v>224.11</v>
      </c>
      <c r="X1209">
        <v>2136057</v>
      </c>
      <c r="Y1209">
        <v>229.9</v>
      </c>
      <c r="Z1209">
        <v>235.31</v>
      </c>
      <c r="AA1209">
        <v>238.55</v>
      </c>
      <c r="AB1209">
        <v>8</v>
      </c>
      <c r="AC1209">
        <v>12</v>
      </c>
      <c r="AD1209" t="s">
        <v>6263</v>
      </c>
      <c r="AE1209" t="s">
        <v>48</v>
      </c>
      <c r="AF1209">
        <v>227.94</v>
      </c>
      <c r="AG1209">
        <v>1317054</v>
      </c>
      <c r="AH1209">
        <v>1511812</v>
      </c>
      <c r="AI1209">
        <v>68.260009999999994</v>
      </c>
      <c r="AJ1209">
        <v>0.40681812000000001</v>
      </c>
      <c r="AK1209" t="s">
        <v>6691</v>
      </c>
      <c r="AL1209">
        <v>-33.309981999999998</v>
      </c>
      <c r="AM1209">
        <v>-0.12366344</v>
      </c>
      <c r="AN1209">
        <v>167.79</v>
      </c>
      <c r="AO1209">
        <v>269.36</v>
      </c>
      <c r="AP1209">
        <v>1482883200</v>
      </c>
      <c r="AT1209">
        <v>2.5760000000000001</v>
      </c>
      <c r="AU1209">
        <v>14.066504</v>
      </c>
      <c r="AV1209">
        <v>1.1204871999999999E-2</v>
      </c>
      <c r="AW1209" t="s">
        <v>6313</v>
      </c>
      <c r="AX1209">
        <v>16.780999999999999</v>
      </c>
      <c r="AY1209">
        <v>7650000</v>
      </c>
      <c r="AZ1209">
        <v>211.58</v>
      </c>
      <c r="BA1209">
        <v>223.53143</v>
      </c>
      <c r="BB1209">
        <v>12.51857</v>
      </c>
      <c r="BC1209">
        <v>5.6003623000000002E-2</v>
      </c>
      <c r="BD1209">
        <v>234.83036999999999</v>
      </c>
      <c r="BE1209">
        <v>1.219635</v>
      </c>
      <c r="BF1209">
        <v>5.193685E-3</v>
      </c>
      <c r="BG1209">
        <v>1805782528</v>
      </c>
      <c r="BH1209">
        <v>1.1156535999999999</v>
      </c>
      <c r="BI1209">
        <v>15</v>
      </c>
      <c r="BJ1209">
        <v>0</v>
      </c>
      <c r="BK1209" t="b">
        <v>0</v>
      </c>
      <c r="BL1209">
        <v>2</v>
      </c>
      <c r="BM1209">
        <v>995031000000</v>
      </c>
      <c r="BN1209" t="s">
        <v>5316</v>
      </c>
    </row>
    <row r="1210" spans="1:66" x14ac:dyDescent="0.2">
      <c r="A1210" t="s">
        <v>5318</v>
      </c>
      <c r="B1210" t="s">
        <v>5319</v>
      </c>
      <c r="C1210" t="s">
        <v>142</v>
      </c>
      <c r="D1210" t="s">
        <v>143</v>
      </c>
      <c r="E1210" t="s">
        <v>153</v>
      </c>
      <c r="F1210" t="b">
        <v>1</v>
      </c>
      <c r="G1210" t="s">
        <v>48</v>
      </c>
      <c r="H1210" t="s">
        <v>154</v>
      </c>
      <c r="I1210" t="s">
        <v>6692</v>
      </c>
      <c r="J1210" t="s">
        <v>5319</v>
      </c>
      <c r="K1210" t="s">
        <v>6693</v>
      </c>
      <c r="L1210" t="s">
        <v>146</v>
      </c>
      <c r="M1210" t="s">
        <v>147</v>
      </c>
      <c r="N1210">
        <v>-14400000</v>
      </c>
      <c r="O1210" t="s">
        <v>148</v>
      </c>
      <c r="P1210" t="b">
        <v>0</v>
      </c>
      <c r="Q1210">
        <v>1.300003</v>
      </c>
      <c r="R1210">
        <v>2.5865562</v>
      </c>
      <c r="S1210">
        <v>1589486400</v>
      </c>
      <c r="T1210">
        <v>51.56</v>
      </c>
      <c r="U1210">
        <v>51.61</v>
      </c>
      <c r="V1210" t="s">
        <v>6694</v>
      </c>
      <c r="W1210">
        <v>48.710999999999999</v>
      </c>
      <c r="X1210">
        <v>794325</v>
      </c>
      <c r="Y1210">
        <v>50.26</v>
      </c>
      <c r="Z1210">
        <v>51.29</v>
      </c>
      <c r="AA1210">
        <v>52.07</v>
      </c>
      <c r="AB1210">
        <v>18</v>
      </c>
      <c r="AC1210">
        <v>11</v>
      </c>
      <c r="AD1210" t="s">
        <v>155</v>
      </c>
      <c r="AF1210">
        <v>49.36</v>
      </c>
      <c r="AG1210">
        <v>1301612</v>
      </c>
      <c r="AH1210">
        <v>795062</v>
      </c>
      <c r="AI1210">
        <v>9.2200009999999999</v>
      </c>
      <c r="AJ1210">
        <v>0.21776101</v>
      </c>
      <c r="AK1210" t="s">
        <v>6695</v>
      </c>
      <c r="AL1210">
        <v>-26.389996</v>
      </c>
      <c r="AM1210">
        <v>-0.33855030000000003</v>
      </c>
      <c r="AN1210">
        <v>42.34</v>
      </c>
      <c r="AO1210">
        <v>77.95</v>
      </c>
      <c r="AW1210" t="s">
        <v>6313</v>
      </c>
      <c r="BA1210">
        <v>52.745144000000003</v>
      </c>
      <c r="BB1210">
        <v>-1.1851425</v>
      </c>
      <c r="BC1210">
        <v>-2.2469223999999999E-2</v>
      </c>
      <c r="BD1210">
        <v>66.791740000000004</v>
      </c>
      <c r="BE1210">
        <v>-15.231738999999999</v>
      </c>
      <c r="BF1210">
        <v>-0.22804825000000001</v>
      </c>
      <c r="BI1210">
        <v>15</v>
      </c>
      <c r="BJ1210">
        <v>0</v>
      </c>
      <c r="BK1210" t="b">
        <v>0</v>
      </c>
      <c r="BL1210">
        <v>2</v>
      </c>
      <c r="BM1210">
        <v>1075473000000</v>
      </c>
      <c r="BN1210" t="s">
        <v>5318</v>
      </c>
    </row>
    <row r="1211" spans="1:66" x14ac:dyDescent="0.2">
      <c r="A1211" t="s">
        <v>5320</v>
      </c>
      <c r="B1211" t="s">
        <v>5321</v>
      </c>
      <c r="C1211" t="s">
        <v>142</v>
      </c>
      <c r="D1211" t="s">
        <v>143</v>
      </c>
      <c r="E1211" t="s">
        <v>153</v>
      </c>
      <c r="F1211" t="b">
        <v>1</v>
      </c>
      <c r="G1211" t="s">
        <v>48</v>
      </c>
      <c r="H1211" t="s">
        <v>154</v>
      </c>
      <c r="I1211" t="s">
        <v>5321</v>
      </c>
      <c r="J1211" t="s">
        <v>5321</v>
      </c>
      <c r="K1211" t="s">
        <v>6696</v>
      </c>
      <c r="L1211" t="s">
        <v>146</v>
      </c>
      <c r="M1211" t="s">
        <v>147</v>
      </c>
      <c r="N1211">
        <v>-14400000</v>
      </c>
      <c r="O1211" t="s">
        <v>148</v>
      </c>
      <c r="P1211" t="b">
        <v>0</v>
      </c>
      <c r="Q1211">
        <v>0.42000008</v>
      </c>
      <c r="R1211">
        <v>2.3782562999999999</v>
      </c>
      <c r="S1211">
        <v>1589486400</v>
      </c>
      <c r="T1211">
        <v>18.079999999999998</v>
      </c>
      <c r="U1211">
        <v>18.11</v>
      </c>
      <c r="V1211" t="s">
        <v>6697</v>
      </c>
      <c r="W1211">
        <v>17.05</v>
      </c>
      <c r="X1211">
        <v>3874152</v>
      </c>
      <c r="Y1211">
        <v>17.66</v>
      </c>
      <c r="Z1211">
        <v>17.350000000000001</v>
      </c>
      <c r="AA1211">
        <v>18.91</v>
      </c>
      <c r="AB1211">
        <v>40</v>
      </c>
      <c r="AC1211">
        <v>13</v>
      </c>
      <c r="AD1211" t="s">
        <v>155</v>
      </c>
      <c r="AE1211" t="s">
        <v>48</v>
      </c>
      <c r="AF1211">
        <v>18.260000000000002</v>
      </c>
      <c r="AG1211">
        <v>2452743</v>
      </c>
      <c r="AH1211">
        <v>3022150</v>
      </c>
      <c r="AI1211">
        <v>2.54</v>
      </c>
      <c r="AJ1211">
        <v>0.16344917</v>
      </c>
      <c r="AK1211" t="s">
        <v>6698</v>
      </c>
      <c r="AL1211">
        <v>-17.199998999999998</v>
      </c>
      <c r="AM1211">
        <v>-0.48752832000000001</v>
      </c>
      <c r="AN1211">
        <v>15.54</v>
      </c>
      <c r="AO1211">
        <v>35.28</v>
      </c>
      <c r="AT1211">
        <v>0.68899999999999995</v>
      </c>
      <c r="AV1211">
        <v>3.9014723000000001E-2</v>
      </c>
      <c r="AW1211" t="s">
        <v>6313</v>
      </c>
      <c r="AY1211">
        <v>47750000</v>
      </c>
      <c r="AZ1211">
        <v>25.231000000000002</v>
      </c>
      <c r="BA1211">
        <v>18.487143</v>
      </c>
      <c r="BB1211">
        <v>-0.40714264</v>
      </c>
      <c r="BC1211">
        <v>-2.2023016999999999E-2</v>
      </c>
      <c r="BD1211">
        <v>27.597753999999998</v>
      </c>
      <c r="BE1211">
        <v>-9.517754</v>
      </c>
      <c r="BF1211">
        <v>-0.34487420000000002</v>
      </c>
      <c r="BG1211">
        <v>863320000</v>
      </c>
      <c r="BH1211">
        <v>0.71657879999999996</v>
      </c>
      <c r="BI1211">
        <v>15</v>
      </c>
      <c r="BJ1211">
        <v>0</v>
      </c>
      <c r="BK1211" t="b">
        <v>0</v>
      </c>
      <c r="BL1211">
        <v>2</v>
      </c>
      <c r="BM1211">
        <v>1004103000000</v>
      </c>
      <c r="BN1211" t="s">
        <v>5320</v>
      </c>
    </row>
    <row r="1212" spans="1:66" x14ac:dyDescent="0.2">
      <c r="A1212" t="s">
        <v>5322</v>
      </c>
      <c r="B1212" t="s">
        <v>5323</v>
      </c>
      <c r="C1212" t="s">
        <v>142</v>
      </c>
      <c r="D1212" t="s">
        <v>143</v>
      </c>
      <c r="E1212" t="s">
        <v>153</v>
      </c>
      <c r="F1212" t="b">
        <v>1</v>
      </c>
      <c r="G1212" t="s">
        <v>48</v>
      </c>
      <c r="H1212" t="s">
        <v>154</v>
      </c>
      <c r="I1212" t="s">
        <v>6699</v>
      </c>
      <c r="J1212" t="s">
        <v>5323</v>
      </c>
      <c r="K1212" t="s">
        <v>6700</v>
      </c>
      <c r="L1212" t="s">
        <v>146</v>
      </c>
      <c r="M1212" t="s">
        <v>147</v>
      </c>
      <c r="N1212">
        <v>-14400000</v>
      </c>
      <c r="O1212" t="s">
        <v>148</v>
      </c>
      <c r="P1212" t="b">
        <v>0</v>
      </c>
      <c r="Q1212">
        <v>0.72999954</v>
      </c>
      <c r="R1212">
        <v>2.5077275999999999</v>
      </c>
      <c r="S1212">
        <v>1589486400</v>
      </c>
      <c r="T1212">
        <v>29.84</v>
      </c>
      <c r="U1212">
        <v>29.87</v>
      </c>
      <c r="V1212" t="s">
        <v>6701</v>
      </c>
      <c r="W1212">
        <v>28.25</v>
      </c>
      <c r="X1212">
        <v>146318</v>
      </c>
      <c r="Y1212">
        <v>29.11</v>
      </c>
      <c r="Z1212">
        <v>28.14</v>
      </c>
      <c r="AA1212">
        <v>31</v>
      </c>
      <c r="AB1212">
        <v>10</v>
      </c>
      <c r="AC1212">
        <v>11</v>
      </c>
      <c r="AD1212" t="s">
        <v>155</v>
      </c>
      <c r="AF1212">
        <v>28.55</v>
      </c>
      <c r="AG1212">
        <v>363501</v>
      </c>
      <c r="AH1212">
        <v>199962</v>
      </c>
      <c r="AI1212">
        <v>5.33</v>
      </c>
      <c r="AJ1212">
        <v>0.21746225999999999</v>
      </c>
      <c r="AK1212" t="s">
        <v>6702</v>
      </c>
      <c r="AL1212">
        <v>-15.490002</v>
      </c>
      <c r="AM1212">
        <v>-0.34171632000000002</v>
      </c>
      <c r="AN1212">
        <v>24.51</v>
      </c>
      <c r="AO1212">
        <v>45.33</v>
      </c>
      <c r="AW1212" t="s">
        <v>6313</v>
      </c>
      <c r="BA1212">
        <v>30.551428000000001</v>
      </c>
      <c r="BB1212">
        <v>-0.7114277</v>
      </c>
      <c r="BC1212">
        <v>-2.3286234999999999E-2</v>
      </c>
      <c r="BD1212">
        <v>38.832897000000003</v>
      </c>
      <c r="BE1212">
        <v>-8.9928969999999993</v>
      </c>
      <c r="BF1212">
        <v>-0.23157934999999999</v>
      </c>
      <c r="BI1212">
        <v>15</v>
      </c>
      <c r="BJ1212">
        <v>0</v>
      </c>
      <c r="BK1212" t="b">
        <v>0</v>
      </c>
      <c r="BL1212">
        <v>2</v>
      </c>
      <c r="BM1212">
        <v>1382621400000</v>
      </c>
      <c r="BN1212" t="s">
        <v>5322</v>
      </c>
    </row>
    <row r="1213" spans="1:66" x14ac:dyDescent="0.2">
      <c r="A1213" t="s">
        <v>5324</v>
      </c>
      <c r="B1213" t="s">
        <v>5325</v>
      </c>
      <c r="C1213" t="s">
        <v>142</v>
      </c>
      <c r="D1213" t="s">
        <v>143</v>
      </c>
      <c r="E1213" t="s">
        <v>153</v>
      </c>
      <c r="F1213" t="b">
        <v>1</v>
      </c>
      <c r="G1213" t="s">
        <v>48</v>
      </c>
      <c r="H1213" t="s">
        <v>154</v>
      </c>
      <c r="I1213" t="s">
        <v>6703</v>
      </c>
      <c r="J1213" t="s">
        <v>5325</v>
      </c>
      <c r="K1213" t="s">
        <v>6704</v>
      </c>
      <c r="L1213" t="s">
        <v>146</v>
      </c>
      <c r="M1213" t="s">
        <v>147</v>
      </c>
      <c r="N1213">
        <v>-14400000</v>
      </c>
      <c r="O1213" t="s">
        <v>148</v>
      </c>
      <c r="P1213" t="b">
        <v>0</v>
      </c>
      <c r="Q1213">
        <v>0.55999947000000005</v>
      </c>
      <c r="R1213">
        <v>2.3578925000000002</v>
      </c>
      <c r="S1213">
        <v>1589486400</v>
      </c>
      <c r="T1213">
        <v>24.31</v>
      </c>
      <c r="U1213">
        <v>24.31</v>
      </c>
      <c r="V1213" t="s">
        <v>6705</v>
      </c>
      <c r="W1213">
        <v>22.82</v>
      </c>
      <c r="X1213">
        <v>311436</v>
      </c>
      <c r="Y1213">
        <v>23.75</v>
      </c>
      <c r="Z1213">
        <v>19.14</v>
      </c>
      <c r="AA1213">
        <v>40.69</v>
      </c>
      <c r="AB1213">
        <v>8</v>
      </c>
      <c r="AC1213">
        <v>9</v>
      </c>
      <c r="AD1213" t="s">
        <v>155</v>
      </c>
      <c r="AF1213">
        <v>23.24</v>
      </c>
      <c r="AG1213">
        <v>406562</v>
      </c>
      <c r="AH1213">
        <v>312125</v>
      </c>
      <c r="AI1213">
        <v>4.9300002999999997</v>
      </c>
      <c r="AJ1213">
        <v>0.25438598000000001</v>
      </c>
      <c r="AK1213" t="s">
        <v>6706</v>
      </c>
      <c r="AL1213">
        <v>-15.800001</v>
      </c>
      <c r="AM1213">
        <v>-0.39391675999999998</v>
      </c>
      <c r="AN1213">
        <v>19.38</v>
      </c>
      <c r="AO1213">
        <v>40.11</v>
      </c>
      <c r="AW1213" t="s">
        <v>6313</v>
      </c>
      <c r="BA1213">
        <v>24.632286000000001</v>
      </c>
      <c r="BB1213">
        <v>-0.32228659999999998</v>
      </c>
      <c r="BC1213">
        <v>-1.3083910000000001E-2</v>
      </c>
      <c r="BD1213">
        <v>33.39884</v>
      </c>
      <c r="BE1213">
        <v>-9.0888419999999996</v>
      </c>
      <c r="BF1213">
        <v>-0.27213046000000002</v>
      </c>
      <c r="BI1213">
        <v>15</v>
      </c>
      <c r="BJ1213">
        <v>0</v>
      </c>
      <c r="BK1213" t="b">
        <v>0</v>
      </c>
      <c r="BL1213">
        <v>2</v>
      </c>
      <c r="BM1213">
        <v>1380634200000</v>
      </c>
      <c r="BN1213" t="s">
        <v>5324</v>
      </c>
    </row>
    <row r="1214" spans="1:66" x14ac:dyDescent="0.2">
      <c r="A1214" t="s">
        <v>5326</v>
      </c>
      <c r="B1214" t="s">
        <v>5327</v>
      </c>
      <c r="C1214" t="s">
        <v>142</v>
      </c>
      <c r="D1214" t="s">
        <v>143</v>
      </c>
      <c r="E1214" t="s">
        <v>153</v>
      </c>
      <c r="F1214" t="b">
        <v>1</v>
      </c>
      <c r="G1214" t="s">
        <v>48</v>
      </c>
      <c r="H1214" t="s">
        <v>6262</v>
      </c>
      <c r="I1214" t="s">
        <v>6707</v>
      </c>
      <c r="J1214" t="s">
        <v>5327</v>
      </c>
      <c r="K1214" t="s">
        <v>6708</v>
      </c>
      <c r="L1214" t="s">
        <v>146</v>
      </c>
      <c r="M1214" t="s">
        <v>147</v>
      </c>
      <c r="N1214">
        <v>-14400000</v>
      </c>
      <c r="O1214" t="s">
        <v>148</v>
      </c>
      <c r="P1214" t="b">
        <v>0</v>
      </c>
      <c r="Q1214">
        <v>0.61990166000000002</v>
      </c>
      <c r="R1214">
        <v>2.3061820000000002</v>
      </c>
      <c r="S1214">
        <v>1589486395</v>
      </c>
      <c r="T1214">
        <v>27.4999</v>
      </c>
      <c r="U1214">
        <v>27.56</v>
      </c>
      <c r="V1214" t="s">
        <v>6709</v>
      </c>
      <c r="W1214">
        <v>26.15</v>
      </c>
      <c r="X1214">
        <v>487257</v>
      </c>
      <c r="Y1214">
        <v>26.88</v>
      </c>
      <c r="Z1214">
        <v>0</v>
      </c>
      <c r="AA1214">
        <v>0</v>
      </c>
      <c r="AB1214">
        <v>30</v>
      </c>
      <c r="AC1214">
        <v>8</v>
      </c>
      <c r="AD1214" t="s">
        <v>6263</v>
      </c>
      <c r="AF1214">
        <v>26.59</v>
      </c>
      <c r="AG1214">
        <v>581850</v>
      </c>
      <c r="AH1214">
        <v>331450</v>
      </c>
      <c r="AI1214">
        <v>6.1699010000000003</v>
      </c>
      <c r="AJ1214">
        <v>0.2892593</v>
      </c>
      <c r="AK1214" t="s">
        <v>6710</v>
      </c>
      <c r="AL1214">
        <v>-9.3000980000000002</v>
      </c>
      <c r="AM1214">
        <v>-0.25272006000000002</v>
      </c>
      <c r="AN1214">
        <v>21.33</v>
      </c>
      <c r="AO1214">
        <v>36.799999999999997</v>
      </c>
      <c r="AP1214">
        <v>1490918400</v>
      </c>
      <c r="AW1214" t="s">
        <v>6313</v>
      </c>
      <c r="BA1214">
        <v>27.286799999999999</v>
      </c>
      <c r="BB1214">
        <v>0.21310043000000001</v>
      </c>
      <c r="BC1214">
        <v>7.8096525E-3</v>
      </c>
      <c r="BD1214">
        <v>32.08081</v>
      </c>
      <c r="BE1214">
        <v>-4.5809097000000003</v>
      </c>
      <c r="BF1214">
        <v>-0.14279284</v>
      </c>
      <c r="BI1214">
        <v>15</v>
      </c>
      <c r="BJ1214">
        <v>0</v>
      </c>
      <c r="BK1214" t="b">
        <v>0</v>
      </c>
      <c r="BL1214">
        <v>2</v>
      </c>
      <c r="BM1214">
        <v>1389105000000</v>
      </c>
      <c r="BN1214" t="s">
        <v>5326</v>
      </c>
    </row>
    <row r="1215" spans="1:66" x14ac:dyDescent="0.2">
      <c r="A1215" t="s">
        <v>5328</v>
      </c>
      <c r="B1215" t="s">
        <v>5329</v>
      </c>
      <c r="C1215" t="s">
        <v>142</v>
      </c>
      <c r="D1215" t="s">
        <v>143</v>
      </c>
      <c r="E1215" t="s">
        <v>153</v>
      </c>
      <c r="F1215" t="b">
        <v>1</v>
      </c>
      <c r="G1215" t="s">
        <v>48</v>
      </c>
      <c r="H1215" t="s">
        <v>145</v>
      </c>
      <c r="I1215" t="s">
        <v>6711</v>
      </c>
      <c r="J1215" t="s">
        <v>5329</v>
      </c>
      <c r="K1215" t="s">
        <v>6712</v>
      </c>
      <c r="L1215" t="s">
        <v>146</v>
      </c>
      <c r="M1215" t="s">
        <v>147</v>
      </c>
      <c r="N1215">
        <v>-14400000</v>
      </c>
      <c r="O1215" t="s">
        <v>148</v>
      </c>
      <c r="P1215" t="b">
        <v>0</v>
      </c>
      <c r="Q1215">
        <v>0.87030030000000003</v>
      </c>
      <c r="R1215">
        <v>2.2390199000000002</v>
      </c>
      <c r="S1215">
        <v>1589486402</v>
      </c>
      <c r="T1215">
        <v>39.74</v>
      </c>
      <c r="U1215">
        <v>39.74</v>
      </c>
      <c r="V1215" t="s">
        <v>6713</v>
      </c>
      <c r="W1215">
        <v>37.380000000000003</v>
      </c>
      <c r="X1215">
        <v>1078825</v>
      </c>
      <c r="Y1215">
        <v>38.869700000000002</v>
      </c>
      <c r="Z1215">
        <v>0</v>
      </c>
      <c r="AA1215">
        <v>0</v>
      </c>
      <c r="AB1215">
        <v>12</v>
      </c>
      <c r="AC1215">
        <v>8</v>
      </c>
      <c r="AD1215" t="s">
        <v>149</v>
      </c>
      <c r="AF1215">
        <v>40.31</v>
      </c>
      <c r="AG1215">
        <v>214258</v>
      </c>
      <c r="AH1215">
        <v>232900</v>
      </c>
      <c r="AI1215">
        <v>8.680002</v>
      </c>
      <c r="AJ1215">
        <v>0.27945917999999997</v>
      </c>
      <c r="AK1215" t="s">
        <v>6714</v>
      </c>
      <c r="AL1215">
        <v>-17.419998</v>
      </c>
      <c r="AM1215">
        <v>-0.30475855000000002</v>
      </c>
      <c r="AN1215">
        <v>31.06</v>
      </c>
      <c r="AO1215">
        <v>57.16</v>
      </c>
      <c r="AP1215">
        <v>1522281600</v>
      </c>
      <c r="AW1215" t="s">
        <v>6313</v>
      </c>
      <c r="BA1215">
        <v>39.561141999999997</v>
      </c>
      <c r="BB1215">
        <v>0.17885971000000001</v>
      </c>
      <c r="BC1215">
        <v>4.5210957E-3</v>
      </c>
      <c r="BD1215">
        <v>49.164276000000001</v>
      </c>
      <c r="BE1215">
        <v>-9.4242740000000005</v>
      </c>
      <c r="BF1215">
        <v>-0.19168948</v>
      </c>
      <c r="BI1215">
        <v>15</v>
      </c>
      <c r="BJ1215">
        <v>0</v>
      </c>
      <c r="BK1215" t="b">
        <v>0</v>
      </c>
      <c r="BL1215">
        <v>2</v>
      </c>
      <c r="BM1215">
        <v>1180013400000</v>
      </c>
      <c r="BN1215" t="s">
        <v>5328</v>
      </c>
    </row>
    <row r="1216" spans="1:66" x14ac:dyDescent="0.2">
      <c r="A1216" t="s">
        <v>5330</v>
      </c>
      <c r="B1216" t="s">
        <v>5331</v>
      </c>
      <c r="C1216" t="s">
        <v>142</v>
      </c>
      <c r="D1216" t="s">
        <v>143</v>
      </c>
      <c r="E1216" t="s">
        <v>153</v>
      </c>
      <c r="F1216" t="b">
        <v>1</v>
      </c>
      <c r="G1216" t="s">
        <v>48</v>
      </c>
      <c r="H1216" t="s">
        <v>154</v>
      </c>
      <c r="I1216" t="s">
        <v>5331</v>
      </c>
      <c r="J1216" t="s">
        <v>5331</v>
      </c>
      <c r="K1216" t="s">
        <v>6715</v>
      </c>
      <c r="L1216" t="s">
        <v>146</v>
      </c>
      <c r="M1216" t="s">
        <v>147</v>
      </c>
      <c r="N1216">
        <v>-14400000</v>
      </c>
      <c r="O1216" t="s">
        <v>148</v>
      </c>
      <c r="P1216" t="b">
        <v>0</v>
      </c>
      <c r="Q1216">
        <v>2.5499953999999998</v>
      </c>
      <c r="R1216">
        <v>2.1819077</v>
      </c>
      <c r="S1216">
        <v>1589486400</v>
      </c>
      <c r="T1216">
        <v>119.42</v>
      </c>
      <c r="U1216">
        <v>119.47</v>
      </c>
      <c r="V1216" t="s">
        <v>6716</v>
      </c>
      <c r="W1216">
        <v>113.22</v>
      </c>
      <c r="X1216">
        <v>2071195</v>
      </c>
      <c r="Y1216">
        <v>116.87</v>
      </c>
      <c r="Z1216">
        <v>119.73</v>
      </c>
      <c r="AA1216">
        <v>119.55</v>
      </c>
      <c r="AB1216">
        <v>12</v>
      </c>
      <c r="AC1216">
        <v>11</v>
      </c>
      <c r="AD1216" t="s">
        <v>155</v>
      </c>
      <c r="AF1216">
        <v>120.44</v>
      </c>
      <c r="AG1216">
        <v>2666811</v>
      </c>
      <c r="AH1216">
        <v>1568925</v>
      </c>
      <c r="AI1216">
        <v>51.39</v>
      </c>
      <c r="AJ1216">
        <v>0.75540200000000002</v>
      </c>
      <c r="AK1216" t="s">
        <v>6717</v>
      </c>
      <c r="AL1216">
        <v>-31.619994999999999</v>
      </c>
      <c r="AM1216">
        <v>-0.20934849999999999</v>
      </c>
      <c r="AN1216">
        <v>68.03</v>
      </c>
      <c r="AO1216">
        <v>151.04</v>
      </c>
      <c r="AW1216" t="s">
        <v>6313</v>
      </c>
      <c r="BA1216">
        <v>106.07314</v>
      </c>
      <c r="BB1216">
        <v>13.346855</v>
      </c>
      <c r="BC1216">
        <v>0.12582690999999999</v>
      </c>
      <c r="BD1216">
        <v>114.80101999999999</v>
      </c>
      <c r="BE1216">
        <v>4.6189803999999999</v>
      </c>
      <c r="BF1216">
        <v>4.0234662999999997E-2</v>
      </c>
      <c r="BI1216">
        <v>15</v>
      </c>
      <c r="BJ1216">
        <v>0</v>
      </c>
      <c r="BK1216" t="b">
        <v>0</v>
      </c>
      <c r="BL1216">
        <v>2</v>
      </c>
      <c r="BM1216">
        <v>1150896600000</v>
      </c>
      <c r="BN1216" t="s">
        <v>5330</v>
      </c>
    </row>
    <row r="1217" spans="1:66" x14ac:dyDescent="0.2">
      <c r="A1217" t="s">
        <v>5332</v>
      </c>
      <c r="B1217" t="s">
        <v>5333</v>
      </c>
      <c r="C1217" t="s">
        <v>142</v>
      </c>
      <c r="D1217" t="s">
        <v>143</v>
      </c>
      <c r="E1217" t="s">
        <v>153</v>
      </c>
      <c r="F1217" t="b">
        <v>1</v>
      </c>
      <c r="G1217" t="s">
        <v>48</v>
      </c>
      <c r="H1217" t="s">
        <v>145</v>
      </c>
      <c r="I1217" t="s">
        <v>5333</v>
      </c>
      <c r="J1217" t="s">
        <v>5333</v>
      </c>
      <c r="K1217" t="s">
        <v>6718</v>
      </c>
      <c r="L1217" t="s">
        <v>146</v>
      </c>
      <c r="M1217" t="s">
        <v>147</v>
      </c>
      <c r="N1217">
        <v>-14400000</v>
      </c>
      <c r="O1217" t="s">
        <v>148</v>
      </c>
      <c r="P1217" t="b">
        <v>0</v>
      </c>
      <c r="Q1217">
        <v>1.1199988999999999</v>
      </c>
      <c r="R1217">
        <v>2.2108151999999999</v>
      </c>
      <c r="S1217">
        <v>1589486401</v>
      </c>
      <c r="T1217">
        <v>51.78</v>
      </c>
      <c r="U1217">
        <v>51.78</v>
      </c>
      <c r="V1217" t="s">
        <v>6719</v>
      </c>
      <c r="W1217">
        <v>49.64</v>
      </c>
      <c r="X1217">
        <v>52748</v>
      </c>
      <c r="Y1217">
        <v>50.66</v>
      </c>
      <c r="Z1217">
        <v>0</v>
      </c>
      <c r="AA1217">
        <v>0</v>
      </c>
      <c r="AB1217">
        <v>32</v>
      </c>
      <c r="AC1217">
        <v>12</v>
      </c>
      <c r="AD1217" t="s">
        <v>149</v>
      </c>
      <c r="AF1217">
        <v>51.88</v>
      </c>
      <c r="AG1217">
        <v>140132</v>
      </c>
      <c r="AH1217">
        <v>62262</v>
      </c>
      <c r="AI1217">
        <v>12.649998</v>
      </c>
      <c r="AJ1217">
        <v>0.32328129999999999</v>
      </c>
      <c r="AK1217" t="s">
        <v>6720</v>
      </c>
      <c r="AL1217">
        <v>-18.919998</v>
      </c>
      <c r="AM1217">
        <v>-0.2676096</v>
      </c>
      <c r="AN1217">
        <v>39.130000000000003</v>
      </c>
      <c r="AO1217">
        <v>70.7</v>
      </c>
      <c r="AP1217">
        <v>1522281600</v>
      </c>
      <c r="AW1217" t="s">
        <v>6313</v>
      </c>
      <c r="BA1217">
        <v>51.397713000000003</v>
      </c>
      <c r="BB1217">
        <v>0.38228606999999998</v>
      </c>
      <c r="BC1217">
        <v>7.4378033000000003E-3</v>
      </c>
      <c r="BD1217">
        <v>61.444854999999997</v>
      </c>
      <c r="BE1217">
        <v>-9.6648560000000003</v>
      </c>
      <c r="BF1217">
        <v>-0.15729317000000001</v>
      </c>
      <c r="BI1217">
        <v>15</v>
      </c>
      <c r="BJ1217">
        <v>0</v>
      </c>
      <c r="BK1217" t="b">
        <v>0</v>
      </c>
      <c r="BL1217">
        <v>2</v>
      </c>
      <c r="BM1217">
        <v>1166625000000</v>
      </c>
      <c r="BN1217" t="s">
        <v>5332</v>
      </c>
    </row>
    <row r="1218" spans="1:66" x14ac:dyDescent="0.2">
      <c r="A1218" t="s">
        <v>5334</v>
      </c>
      <c r="B1218" t="s">
        <v>5335</v>
      </c>
      <c r="C1218" t="s">
        <v>142</v>
      </c>
      <c r="D1218" t="s">
        <v>143</v>
      </c>
      <c r="E1218" t="s">
        <v>153</v>
      </c>
      <c r="F1218" t="b">
        <v>1</v>
      </c>
      <c r="G1218" t="s">
        <v>48</v>
      </c>
      <c r="H1218" t="s">
        <v>4007</v>
      </c>
      <c r="I1218" t="s">
        <v>6721</v>
      </c>
      <c r="J1218" t="s">
        <v>5335</v>
      </c>
      <c r="K1218" t="s">
        <v>6722</v>
      </c>
      <c r="L1218" t="s">
        <v>146</v>
      </c>
      <c r="M1218" t="s">
        <v>147</v>
      </c>
      <c r="N1218">
        <v>-14400000</v>
      </c>
      <c r="O1218" t="s">
        <v>148</v>
      </c>
      <c r="P1218" t="b">
        <v>0</v>
      </c>
      <c r="Q1218">
        <v>1.425003</v>
      </c>
      <c r="R1218">
        <v>2.1958597000000002</v>
      </c>
      <c r="S1218">
        <v>1589486400</v>
      </c>
      <c r="T1218">
        <v>66.319999999999993</v>
      </c>
      <c r="U1218">
        <v>66.349999999999994</v>
      </c>
      <c r="V1218" t="s">
        <v>6723</v>
      </c>
      <c r="W1218">
        <v>62.99</v>
      </c>
      <c r="X1218">
        <v>1294674</v>
      </c>
      <c r="Y1218">
        <v>64.894999999999996</v>
      </c>
      <c r="Z1218">
        <v>66.209999999999994</v>
      </c>
      <c r="AA1218">
        <v>69.84</v>
      </c>
      <c r="AB1218">
        <v>10</v>
      </c>
      <c r="AC1218">
        <v>11</v>
      </c>
      <c r="AD1218" t="s">
        <v>4011</v>
      </c>
      <c r="AF1218">
        <v>66.8</v>
      </c>
      <c r="AG1218">
        <v>1197885</v>
      </c>
      <c r="AH1218">
        <v>881237</v>
      </c>
      <c r="AI1218">
        <v>12.119999</v>
      </c>
      <c r="AJ1218">
        <v>0.22361621000000001</v>
      </c>
      <c r="AK1218" t="s">
        <v>6724</v>
      </c>
      <c r="AL1218">
        <v>-25.54</v>
      </c>
      <c r="AM1218">
        <v>-0.2780318</v>
      </c>
      <c r="AN1218">
        <v>54.2</v>
      </c>
      <c r="AO1218">
        <v>91.86</v>
      </c>
      <c r="AW1218" t="s">
        <v>6313</v>
      </c>
      <c r="BA1218">
        <v>66.193430000000006</v>
      </c>
      <c r="BB1218">
        <v>0.12657166</v>
      </c>
      <c r="BC1218">
        <v>1.9121482999999999E-3</v>
      </c>
      <c r="BD1218">
        <v>79.825649999999996</v>
      </c>
      <c r="BE1218">
        <v>-13.505653000000001</v>
      </c>
      <c r="BF1218">
        <v>-0.16918939999999999</v>
      </c>
      <c r="BI1218">
        <v>15</v>
      </c>
      <c r="BJ1218">
        <v>0</v>
      </c>
      <c r="BK1218" t="b">
        <v>0</v>
      </c>
      <c r="BL1218">
        <v>2</v>
      </c>
      <c r="BM1218">
        <v>1366291800000</v>
      </c>
      <c r="BN1218" t="s">
        <v>5334</v>
      </c>
    </row>
    <row r="1219" spans="1:66" x14ac:dyDescent="0.2">
      <c r="A1219" t="s">
        <v>5336</v>
      </c>
      <c r="B1219" t="s">
        <v>5337</v>
      </c>
      <c r="C1219" t="s">
        <v>142</v>
      </c>
      <c r="D1219" t="s">
        <v>143</v>
      </c>
      <c r="E1219" t="s">
        <v>153</v>
      </c>
      <c r="F1219" t="b">
        <v>1</v>
      </c>
      <c r="G1219" t="s">
        <v>48</v>
      </c>
      <c r="H1219" t="s">
        <v>6262</v>
      </c>
      <c r="I1219" t="s">
        <v>6725</v>
      </c>
      <c r="J1219" t="s">
        <v>5337</v>
      </c>
      <c r="K1219" t="s">
        <v>6726</v>
      </c>
      <c r="L1219" t="s">
        <v>146</v>
      </c>
      <c r="M1219" t="s">
        <v>147</v>
      </c>
      <c r="N1219">
        <v>-14400000</v>
      </c>
      <c r="O1219" t="s">
        <v>148</v>
      </c>
      <c r="P1219" t="b">
        <v>0</v>
      </c>
      <c r="Q1219">
        <v>1.9400024</v>
      </c>
      <c r="R1219">
        <v>2.0664704</v>
      </c>
      <c r="S1219">
        <v>1589486402</v>
      </c>
      <c r="T1219">
        <v>95.82</v>
      </c>
      <c r="U1219">
        <v>95.86</v>
      </c>
      <c r="V1219" t="s">
        <v>6727</v>
      </c>
      <c r="W1219">
        <v>91.85</v>
      </c>
      <c r="X1219">
        <v>257559</v>
      </c>
      <c r="Y1219">
        <v>96.07</v>
      </c>
      <c r="Z1219">
        <v>0</v>
      </c>
      <c r="AA1219">
        <v>0</v>
      </c>
      <c r="AB1219">
        <v>11</v>
      </c>
      <c r="AC1219">
        <v>9</v>
      </c>
      <c r="AD1219" t="s">
        <v>6263</v>
      </c>
      <c r="AF1219">
        <v>93</v>
      </c>
      <c r="AG1219">
        <v>376430</v>
      </c>
      <c r="AH1219">
        <v>215037</v>
      </c>
      <c r="AI1219">
        <v>35.489998</v>
      </c>
      <c r="AJ1219">
        <v>0.58826447000000004</v>
      </c>
      <c r="AK1219" t="s">
        <v>6728</v>
      </c>
      <c r="AL1219">
        <v>-13.68</v>
      </c>
      <c r="AM1219">
        <v>-0.12493151</v>
      </c>
      <c r="AN1219">
        <v>60.33</v>
      </c>
      <c r="AO1219">
        <v>109.5</v>
      </c>
      <c r="AP1219">
        <v>1490918400</v>
      </c>
      <c r="AW1219" t="s">
        <v>6313</v>
      </c>
      <c r="BA1219">
        <v>91.310569999999998</v>
      </c>
      <c r="BB1219">
        <v>4.50943</v>
      </c>
      <c r="BC1219">
        <v>4.938563E-2</v>
      </c>
      <c r="BD1219">
        <v>95.348335000000006</v>
      </c>
      <c r="BE1219">
        <v>0.47166443000000002</v>
      </c>
      <c r="BF1219">
        <v>4.9467506E-3</v>
      </c>
      <c r="BI1219">
        <v>15</v>
      </c>
      <c r="BJ1219">
        <v>0</v>
      </c>
      <c r="BK1219" t="b">
        <v>0</v>
      </c>
      <c r="BL1219">
        <v>2</v>
      </c>
      <c r="BM1219">
        <v>1146576600000</v>
      </c>
      <c r="BN1219" t="s">
        <v>5336</v>
      </c>
    </row>
    <row r="1220" spans="1:66" x14ac:dyDescent="0.2">
      <c r="A1220" t="s">
        <v>5338</v>
      </c>
      <c r="B1220" t="s">
        <v>5339</v>
      </c>
      <c r="C1220" t="s">
        <v>142</v>
      </c>
      <c r="D1220" t="s">
        <v>143</v>
      </c>
      <c r="E1220" t="s">
        <v>153</v>
      </c>
      <c r="F1220" t="b">
        <v>1</v>
      </c>
      <c r="G1220" t="s">
        <v>48</v>
      </c>
      <c r="H1220" t="s">
        <v>154</v>
      </c>
      <c r="I1220" t="s">
        <v>5339</v>
      </c>
      <c r="J1220" t="s">
        <v>5339</v>
      </c>
      <c r="K1220" t="s">
        <v>6729</v>
      </c>
      <c r="L1220" t="s">
        <v>146</v>
      </c>
      <c r="M1220" t="s">
        <v>147</v>
      </c>
      <c r="N1220">
        <v>-14400000</v>
      </c>
      <c r="O1220" t="s">
        <v>148</v>
      </c>
      <c r="P1220" t="b">
        <v>0</v>
      </c>
      <c r="Q1220">
        <v>0.84000014999999995</v>
      </c>
      <c r="R1220">
        <v>1.7227239999999999</v>
      </c>
      <c r="S1220">
        <v>1589486365</v>
      </c>
      <c r="T1220">
        <v>49.6</v>
      </c>
      <c r="U1220">
        <v>49.61</v>
      </c>
      <c r="V1220" t="s">
        <v>6730</v>
      </c>
      <c r="W1220">
        <v>47.36</v>
      </c>
      <c r="X1220">
        <v>107252</v>
      </c>
      <c r="Y1220">
        <v>48.76</v>
      </c>
      <c r="Z1220">
        <v>40</v>
      </c>
      <c r="AA1220">
        <v>0</v>
      </c>
      <c r="AB1220">
        <v>8</v>
      </c>
      <c r="AC1220">
        <v>10</v>
      </c>
      <c r="AD1220" t="s">
        <v>155</v>
      </c>
      <c r="AF1220">
        <v>48.01</v>
      </c>
      <c r="AG1220">
        <v>135762</v>
      </c>
      <c r="AH1220">
        <v>121537</v>
      </c>
      <c r="AI1220">
        <v>12.639999</v>
      </c>
      <c r="AJ1220">
        <v>0.34199133999999998</v>
      </c>
      <c r="AK1220" t="s">
        <v>6731</v>
      </c>
      <c r="AL1220">
        <v>-15.459999</v>
      </c>
      <c r="AM1220">
        <v>-0.2376268</v>
      </c>
      <c r="AN1220">
        <v>36.96</v>
      </c>
      <c r="AO1220">
        <v>65.06</v>
      </c>
      <c r="AW1220" t="s">
        <v>6313</v>
      </c>
      <c r="BA1220">
        <v>48.160285999999999</v>
      </c>
      <c r="BB1220">
        <v>1.4397125</v>
      </c>
      <c r="BC1220">
        <v>2.9894186E-2</v>
      </c>
      <c r="BD1220">
        <v>56.643549999999998</v>
      </c>
      <c r="BE1220">
        <v>-7.0435524000000003</v>
      </c>
      <c r="BF1220">
        <v>-0.12434871</v>
      </c>
      <c r="BI1220">
        <v>15</v>
      </c>
      <c r="BJ1220">
        <v>0</v>
      </c>
      <c r="BK1220" t="b">
        <v>0</v>
      </c>
      <c r="BL1220">
        <v>2</v>
      </c>
      <c r="BM1220">
        <v>1308231000000</v>
      </c>
      <c r="BN1220" t="s">
        <v>5338</v>
      </c>
    </row>
    <row r="1221" spans="1:66" x14ac:dyDescent="0.2">
      <c r="A1221" t="s">
        <v>5340</v>
      </c>
      <c r="B1221" t="s">
        <v>5341</v>
      </c>
      <c r="C1221" t="s">
        <v>142</v>
      </c>
      <c r="D1221" t="s">
        <v>143</v>
      </c>
      <c r="E1221" t="s">
        <v>153</v>
      </c>
      <c r="F1221" t="b">
        <v>1</v>
      </c>
      <c r="G1221" t="s">
        <v>48</v>
      </c>
      <c r="H1221" t="s">
        <v>145</v>
      </c>
      <c r="I1221" t="s">
        <v>6732</v>
      </c>
      <c r="J1221" t="s">
        <v>5341</v>
      </c>
      <c r="K1221" t="s">
        <v>6733</v>
      </c>
      <c r="L1221" t="s">
        <v>146</v>
      </c>
      <c r="M1221" t="s">
        <v>147</v>
      </c>
      <c r="N1221">
        <v>-14400000</v>
      </c>
      <c r="O1221" t="s">
        <v>148</v>
      </c>
      <c r="P1221" t="b">
        <v>0</v>
      </c>
      <c r="Q1221">
        <v>0.21000004</v>
      </c>
      <c r="R1221">
        <v>1.8421056</v>
      </c>
      <c r="S1221">
        <v>1589486401</v>
      </c>
      <c r="T1221">
        <v>11.61</v>
      </c>
      <c r="U1221">
        <v>11.6554</v>
      </c>
      <c r="V1221" t="s">
        <v>6734</v>
      </c>
      <c r="W1221">
        <v>11.41</v>
      </c>
      <c r="X1221">
        <v>1539311</v>
      </c>
      <c r="Y1221">
        <v>11.4</v>
      </c>
      <c r="Z1221">
        <v>11.35</v>
      </c>
      <c r="AA1221">
        <v>0</v>
      </c>
      <c r="AB1221">
        <v>22</v>
      </c>
      <c r="AC1221">
        <v>215</v>
      </c>
      <c r="AD1221" t="s">
        <v>149</v>
      </c>
      <c r="AF1221">
        <v>11.49</v>
      </c>
      <c r="AG1221">
        <v>3615601</v>
      </c>
      <c r="AH1221">
        <v>3006612</v>
      </c>
      <c r="AI1221">
        <v>0.52999973</v>
      </c>
      <c r="AJ1221">
        <v>4.7833911999999999E-2</v>
      </c>
      <c r="AK1221" t="s">
        <v>6735</v>
      </c>
      <c r="AL1221">
        <v>-5.3</v>
      </c>
      <c r="AM1221">
        <v>-0.31342402000000003</v>
      </c>
      <c r="AN1221">
        <v>11.08</v>
      </c>
      <c r="AO1221">
        <v>16.91</v>
      </c>
      <c r="AP1221">
        <v>1483056000</v>
      </c>
      <c r="AW1221" t="s">
        <v>6313</v>
      </c>
      <c r="BA1221">
        <v>11.714</v>
      </c>
      <c r="BB1221">
        <v>-0.10400009</v>
      </c>
      <c r="BC1221">
        <v>-8.8782730000000008E-3</v>
      </c>
      <c r="BD1221">
        <v>14.452718000000001</v>
      </c>
      <c r="BE1221">
        <v>-2.8427180999999999</v>
      </c>
      <c r="BF1221">
        <v>-0.1966909</v>
      </c>
      <c r="BI1221">
        <v>15</v>
      </c>
      <c r="BJ1221">
        <v>0</v>
      </c>
      <c r="BK1221" t="b">
        <v>0</v>
      </c>
      <c r="BL1221">
        <v>2</v>
      </c>
      <c r="BM1221">
        <v>1415370600000</v>
      </c>
      <c r="BN1221" t="s">
        <v>5340</v>
      </c>
    </row>
    <row r="1222" spans="1:66" x14ac:dyDescent="0.2">
      <c r="A1222" t="s">
        <v>5342</v>
      </c>
      <c r="B1222" t="s">
        <v>5343</v>
      </c>
      <c r="C1222" t="s">
        <v>142</v>
      </c>
      <c r="D1222" t="s">
        <v>143</v>
      </c>
      <c r="E1222" t="s">
        <v>153</v>
      </c>
      <c r="F1222" t="b">
        <v>1</v>
      </c>
      <c r="G1222" t="s">
        <v>48</v>
      </c>
      <c r="H1222" t="s">
        <v>154</v>
      </c>
      <c r="I1222" t="s">
        <v>5343</v>
      </c>
      <c r="J1222" t="s">
        <v>5343</v>
      </c>
      <c r="K1222" t="s">
        <v>6736</v>
      </c>
      <c r="L1222" t="s">
        <v>146</v>
      </c>
      <c r="M1222" t="s">
        <v>147</v>
      </c>
      <c r="N1222">
        <v>-14400000</v>
      </c>
      <c r="O1222" t="s">
        <v>148</v>
      </c>
      <c r="P1222" t="b">
        <v>0</v>
      </c>
      <c r="Q1222">
        <v>0.75999830000000002</v>
      </c>
      <c r="R1222">
        <v>1.8424202000000001</v>
      </c>
      <c r="S1222">
        <v>1589486400</v>
      </c>
      <c r="T1222">
        <v>42.01</v>
      </c>
      <c r="U1222">
        <v>42.01</v>
      </c>
      <c r="V1222" t="s">
        <v>6737</v>
      </c>
      <c r="W1222">
        <v>39.679900000000004</v>
      </c>
      <c r="X1222">
        <v>152912</v>
      </c>
      <c r="Y1222">
        <v>41.25</v>
      </c>
      <c r="Z1222">
        <v>32</v>
      </c>
      <c r="AA1222">
        <v>43.75</v>
      </c>
      <c r="AB1222">
        <v>10</v>
      </c>
      <c r="AC1222">
        <v>14</v>
      </c>
      <c r="AD1222" t="s">
        <v>155</v>
      </c>
      <c r="AF1222">
        <v>42.73</v>
      </c>
      <c r="AG1222">
        <v>340519</v>
      </c>
      <c r="AH1222">
        <v>158037</v>
      </c>
      <c r="AI1222">
        <v>8.3899989999999995</v>
      </c>
      <c r="AJ1222">
        <v>0.24955383</v>
      </c>
      <c r="AK1222" t="s">
        <v>6738</v>
      </c>
      <c r="AL1222">
        <v>-27.990002</v>
      </c>
      <c r="AM1222">
        <v>-0.39985715999999999</v>
      </c>
      <c r="AN1222">
        <v>33.619999999999997</v>
      </c>
      <c r="AO1222">
        <v>70</v>
      </c>
      <c r="AW1222" t="s">
        <v>6313</v>
      </c>
      <c r="BA1222">
        <v>42.395139999999998</v>
      </c>
      <c r="BB1222">
        <v>-0.38514327999999998</v>
      </c>
      <c r="BC1222">
        <v>-9.0846090000000004E-3</v>
      </c>
      <c r="BD1222">
        <v>58.185726000000003</v>
      </c>
      <c r="BE1222">
        <v>-16.175727999999999</v>
      </c>
      <c r="BF1222">
        <v>-0.27800163999999999</v>
      </c>
      <c r="BI1222">
        <v>15</v>
      </c>
      <c r="BJ1222">
        <v>0</v>
      </c>
      <c r="BK1222" t="b">
        <v>0</v>
      </c>
      <c r="BL1222">
        <v>2</v>
      </c>
      <c r="BM1222">
        <v>1141741800000</v>
      </c>
      <c r="BN1222" t="s">
        <v>5342</v>
      </c>
    </row>
    <row r="1223" spans="1:66" x14ac:dyDescent="0.2">
      <c r="A1223" t="s">
        <v>5344</v>
      </c>
      <c r="B1223" t="s">
        <v>5345</v>
      </c>
      <c r="C1223" t="s">
        <v>142</v>
      </c>
      <c r="D1223" t="s">
        <v>143</v>
      </c>
      <c r="E1223" t="s">
        <v>153</v>
      </c>
      <c r="F1223" t="b">
        <v>1</v>
      </c>
      <c r="G1223" t="s">
        <v>48</v>
      </c>
      <c r="H1223" t="s">
        <v>154</v>
      </c>
      <c r="I1223" t="s">
        <v>6739</v>
      </c>
      <c r="J1223" t="s">
        <v>5345</v>
      </c>
      <c r="K1223" t="s">
        <v>6740</v>
      </c>
      <c r="L1223" t="s">
        <v>146</v>
      </c>
      <c r="M1223" t="s">
        <v>147</v>
      </c>
      <c r="N1223">
        <v>-14400000</v>
      </c>
      <c r="O1223" t="s">
        <v>148</v>
      </c>
      <c r="P1223" t="b">
        <v>0</v>
      </c>
      <c r="Q1223">
        <v>0.36999893</v>
      </c>
      <c r="R1223">
        <v>1.8031136999999999</v>
      </c>
      <c r="S1223">
        <v>1589486381</v>
      </c>
      <c r="T1223">
        <v>20.89</v>
      </c>
      <c r="U1223">
        <v>20.89</v>
      </c>
      <c r="V1223" t="s">
        <v>6741</v>
      </c>
      <c r="W1223">
        <v>20.5168</v>
      </c>
      <c r="X1223">
        <v>92099</v>
      </c>
      <c r="Y1223">
        <v>20.52</v>
      </c>
      <c r="Z1223">
        <v>19.45</v>
      </c>
      <c r="AA1223">
        <v>0</v>
      </c>
      <c r="AB1223">
        <v>10</v>
      </c>
      <c r="AC1223">
        <v>12</v>
      </c>
      <c r="AD1223" t="s">
        <v>155</v>
      </c>
      <c r="AF1223">
        <v>20.68</v>
      </c>
      <c r="AG1223">
        <v>210693</v>
      </c>
      <c r="AH1223">
        <v>132550</v>
      </c>
      <c r="AI1223">
        <v>4.3199997000000003</v>
      </c>
      <c r="AJ1223">
        <v>0.26071211999999999</v>
      </c>
      <c r="AK1223" t="s">
        <v>6742</v>
      </c>
      <c r="AL1223">
        <v>-3.4300003000000001</v>
      </c>
      <c r="AM1223">
        <v>-0.1410362</v>
      </c>
      <c r="AN1223">
        <v>16.57</v>
      </c>
      <c r="AO1223">
        <v>24.32</v>
      </c>
      <c r="AW1223" t="s">
        <v>6313</v>
      </c>
      <c r="BA1223">
        <v>20.096</v>
      </c>
      <c r="BB1223">
        <v>0.79399869999999995</v>
      </c>
      <c r="BC1223">
        <v>3.9510284E-2</v>
      </c>
      <c r="BD1223">
        <v>22.416086</v>
      </c>
      <c r="BE1223">
        <v>-1.5260868000000001</v>
      </c>
      <c r="BF1223">
        <v>-6.8079985999999995E-2</v>
      </c>
      <c r="BI1223">
        <v>15</v>
      </c>
      <c r="BJ1223">
        <v>0</v>
      </c>
      <c r="BK1223" t="b">
        <v>0</v>
      </c>
      <c r="BL1223">
        <v>2</v>
      </c>
      <c r="BM1223">
        <v>1337002200000</v>
      </c>
      <c r="BN1223" t="s">
        <v>5344</v>
      </c>
    </row>
    <row r="1224" spans="1:66" x14ac:dyDescent="0.2">
      <c r="A1224" t="s">
        <v>5346</v>
      </c>
      <c r="B1224" t="s">
        <v>5347</v>
      </c>
      <c r="C1224" t="s">
        <v>142</v>
      </c>
      <c r="D1224" t="s">
        <v>143</v>
      </c>
      <c r="E1224" t="s">
        <v>153</v>
      </c>
      <c r="F1224" t="b">
        <v>1</v>
      </c>
      <c r="G1224" t="s">
        <v>48</v>
      </c>
      <c r="H1224" t="s">
        <v>154</v>
      </c>
      <c r="I1224" t="s">
        <v>5347</v>
      </c>
      <c r="J1224" t="s">
        <v>5347</v>
      </c>
      <c r="K1224" t="s">
        <v>6743</v>
      </c>
      <c r="L1224" t="s">
        <v>146</v>
      </c>
      <c r="M1224" t="s">
        <v>147</v>
      </c>
      <c r="N1224">
        <v>-14400000</v>
      </c>
      <c r="O1224" t="s">
        <v>148</v>
      </c>
      <c r="P1224" t="b">
        <v>0</v>
      </c>
      <c r="Q1224">
        <v>0.33240128000000002</v>
      </c>
      <c r="R1224">
        <v>1.8097154</v>
      </c>
      <c r="S1224">
        <v>1589486400</v>
      </c>
      <c r="T1224">
        <v>18.7</v>
      </c>
      <c r="U1224">
        <v>18.684999999999999</v>
      </c>
      <c r="V1224" t="s">
        <v>6744</v>
      </c>
      <c r="W1224">
        <v>17.619199999999999</v>
      </c>
      <c r="X1224">
        <v>25223</v>
      </c>
      <c r="Y1224">
        <v>18.367599999999999</v>
      </c>
      <c r="Z1224">
        <v>9.24</v>
      </c>
      <c r="AA1224">
        <v>35</v>
      </c>
      <c r="AB1224">
        <v>11</v>
      </c>
      <c r="AC1224">
        <v>9</v>
      </c>
      <c r="AD1224" t="s">
        <v>155</v>
      </c>
      <c r="AF1224">
        <v>18.010000000000002</v>
      </c>
      <c r="AG1224">
        <v>165790</v>
      </c>
      <c r="AH1224">
        <v>13012</v>
      </c>
      <c r="AI1224">
        <v>2.5580006000000002</v>
      </c>
      <c r="AJ1224">
        <v>0.15846862</v>
      </c>
      <c r="AK1224" t="s">
        <v>6745</v>
      </c>
      <c r="AL1224">
        <v>-14.84</v>
      </c>
      <c r="AM1224">
        <v>-0.44245675000000001</v>
      </c>
      <c r="AN1224">
        <v>16.141999999999999</v>
      </c>
      <c r="AO1224">
        <v>33.54</v>
      </c>
      <c r="AW1224" t="s">
        <v>6313</v>
      </c>
      <c r="BA1224">
        <v>19.309315000000002</v>
      </c>
      <c r="BB1224">
        <v>-0.60931396000000004</v>
      </c>
      <c r="BC1224">
        <v>-3.1555444000000002E-2</v>
      </c>
      <c r="BD1224">
        <v>27.512505999999998</v>
      </c>
      <c r="BE1224">
        <v>-8.8125060000000008</v>
      </c>
      <c r="BF1224">
        <v>-0.32030906999999997</v>
      </c>
      <c r="BI1224">
        <v>15</v>
      </c>
      <c r="BJ1224">
        <v>0</v>
      </c>
      <c r="BK1224" t="b">
        <v>0</v>
      </c>
      <c r="BL1224">
        <v>2</v>
      </c>
      <c r="BM1224">
        <v>1411479000000</v>
      </c>
      <c r="BN1224" t="s">
        <v>5346</v>
      </c>
    </row>
    <row r="1225" spans="1:66" x14ac:dyDescent="0.2">
      <c r="A1225" t="s">
        <v>5348</v>
      </c>
      <c r="B1225" t="s">
        <v>5349</v>
      </c>
      <c r="C1225" t="s">
        <v>142</v>
      </c>
      <c r="D1225" t="s">
        <v>143</v>
      </c>
      <c r="E1225" t="s">
        <v>153</v>
      </c>
      <c r="F1225" t="b">
        <v>1</v>
      </c>
      <c r="G1225" t="s">
        <v>48</v>
      </c>
      <c r="H1225" t="s">
        <v>154</v>
      </c>
      <c r="I1225" t="s">
        <v>6746</v>
      </c>
      <c r="J1225" t="s">
        <v>5349</v>
      </c>
      <c r="K1225" t="s">
        <v>6747</v>
      </c>
      <c r="L1225" t="s">
        <v>146</v>
      </c>
      <c r="M1225" t="s">
        <v>147</v>
      </c>
      <c r="N1225">
        <v>-14400000</v>
      </c>
      <c r="O1225" t="s">
        <v>148</v>
      </c>
      <c r="P1225" t="b">
        <v>0</v>
      </c>
      <c r="Q1225">
        <v>2.6799927000000001</v>
      </c>
      <c r="R1225">
        <v>1.5254099000000001</v>
      </c>
      <c r="S1225">
        <v>1589486400</v>
      </c>
      <c r="T1225">
        <v>178.37</v>
      </c>
      <c r="U1225">
        <v>179.99</v>
      </c>
      <c r="V1225" t="s">
        <v>6748</v>
      </c>
      <c r="W1225">
        <v>178.04239999999999</v>
      </c>
      <c r="X1225">
        <v>92417</v>
      </c>
      <c r="Y1225">
        <v>175.69</v>
      </c>
      <c r="Z1225">
        <v>176.03</v>
      </c>
      <c r="AA1225">
        <v>185</v>
      </c>
      <c r="AB1225">
        <v>10</v>
      </c>
      <c r="AC1225">
        <v>11</v>
      </c>
      <c r="AD1225" t="s">
        <v>155</v>
      </c>
      <c r="AF1225">
        <v>178.96</v>
      </c>
      <c r="AG1225">
        <v>126225</v>
      </c>
      <c r="AH1225">
        <v>78412</v>
      </c>
      <c r="AI1225">
        <v>60.159996</v>
      </c>
      <c r="AJ1225">
        <v>0.50892479999999995</v>
      </c>
      <c r="AK1225" t="s">
        <v>6749</v>
      </c>
      <c r="AL1225">
        <v>-24.61</v>
      </c>
      <c r="AM1225">
        <v>-0.12124348</v>
      </c>
      <c r="AN1225">
        <v>118.21</v>
      </c>
      <c r="AO1225">
        <v>202.98</v>
      </c>
      <c r="AW1225" t="s">
        <v>6313</v>
      </c>
      <c r="BA1225">
        <v>178.69542999999999</v>
      </c>
      <c r="BB1225">
        <v>-0.32543945000000002</v>
      </c>
      <c r="BC1225">
        <v>-1.8211963000000001E-3</v>
      </c>
      <c r="BD1225">
        <v>153.97066000000001</v>
      </c>
      <c r="BE1225">
        <v>24.399338</v>
      </c>
      <c r="BF1225">
        <v>0.15846746</v>
      </c>
      <c r="BI1225">
        <v>15</v>
      </c>
      <c r="BJ1225">
        <v>0</v>
      </c>
      <c r="BK1225" t="b">
        <v>0</v>
      </c>
      <c r="BL1225">
        <v>2</v>
      </c>
      <c r="BM1225">
        <v>1257345000000</v>
      </c>
      <c r="BN1225" t="s">
        <v>5348</v>
      </c>
    </row>
    <row r="1226" spans="1:66" x14ac:dyDescent="0.2">
      <c r="A1226" t="s">
        <v>5350</v>
      </c>
      <c r="B1226" t="s">
        <v>5351</v>
      </c>
      <c r="C1226" t="s">
        <v>142</v>
      </c>
      <c r="D1226" t="s">
        <v>143</v>
      </c>
      <c r="E1226" t="s">
        <v>153</v>
      </c>
      <c r="F1226" t="b">
        <v>1</v>
      </c>
      <c r="G1226" t="s">
        <v>48</v>
      </c>
      <c r="H1226" t="s">
        <v>154</v>
      </c>
      <c r="I1226" t="s">
        <v>6750</v>
      </c>
      <c r="J1226" t="s">
        <v>5351</v>
      </c>
      <c r="K1226" t="s">
        <v>6751</v>
      </c>
      <c r="L1226" t="s">
        <v>146</v>
      </c>
      <c r="M1226" t="s">
        <v>147</v>
      </c>
      <c r="N1226">
        <v>-14400000</v>
      </c>
      <c r="O1226" t="s">
        <v>148</v>
      </c>
      <c r="P1226" t="b">
        <v>0</v>
      </c>
      <c r="Q1226">
        <v>1.4700012</v>
      </c>
      <c r="R1226">
        <v>1.7361536</v>
      </c>
      <c r="S1226">
        <v>1589486400</v>
      </c>
      <c r="T1226">
        <v>86.14</v>
      </c>
      <c r="U1226">
        <v>86.14</v>
      </c>
      <c r="V1226" t="s">
        <v>6752</v>
      </c>
      <c r="W1226">
        <v>81.92</v>
      </c>
      <c r="X1226">
        <v>621826</v>
      </c>
      <c r="Y1226">
        <v>84.67</v>
      </c>
      <c r="Z1226">
        <v>84.5</v>
      </c>
      <c r="AA1226">
        <v>87.32</v>
      </c>
      <c r="AB1226">
        <v>10</v>
      </c>
      <c r="AC1226">
        <v>8</v>
      </c>
      <c r="AD1226" t="s">
        <v>155</v>
      </c>
      <c r="AF1226">
        <v>83.32</v>
      </c>
      <c r="AG1226">
        <v>957769</v>
      </c>
      <c r="AH1226">
        <v>953537</v>
      </c>
      <c r="AI1226">
        <v>18.479996</v>
      </c>
      <c r="AJ1226">
        <v>0.27313027000000001</v>
      </c>
      <c r="AK1226" t="s">
        <v>6753</v>
      </c>
      <c r="AL1226">
        <v>-36.059998</v>
      </c>
      <c r="AM1226">
        <v>-0.29509000000000002</v>
      </c>
      <c r="AN1226">
        <v>67.66</v>
      </c>
      <c r="AO1226">
        <v>122.2</v>
      </c>
      <c r="AW1226" t="s">
        <v>6313</v>
      </c>
      <c r="BA1226">
        <v>86.372283999999993</v>
      </c>
      <c r="BB1226">
        <v>-0.23228455000000001</v>
      </c>
      <c r="BC1226">
        <v>-2.6893413000000001E-3</v>
      </c>
      <c r="BD1226">
        <v>105.98247000000001</v>
      </c>
      <c r="BE1226">
        <v>-19.842468</v>
      </c>
      <c r="BF1226">
        <v>-0.18722406</v>
      </c>
      <c r="BI1226">
        <v>15</v>
      </c>
      <c r="BJ1226">
        <v>0</v>
      </c>
      <c r="BK1226" t="b">
        <v>0</v>
      </c>
      <c r="BL1226">
        <v>2</v>
      </c>
      <c r="BM1226">
        <v>1156512600000</v>
      </c>
      <c r="BN1226" t="s">
        <v>5350</v>
      </c>
    </row>
    <row r="1227" spans="1:66" x14ac:dyDescent="0.2">
      <c r="A1227" t="s">
        <v>5352</v>
      </c>
      <c r="B1227" t="s">
        <v>5353</v>
      </c>
      <c r="C1227" t="s">
        <v>142</v>
      </c>
      <c r="D1227" t="s">
        <v>143</v>
      </c>
      <c r="E1227" t="s">
        <v>153</v>
      </c>
      <c r="F1227" t="b">
        <v>1</v>
      </c>
      <c r="G1227" t="s">
        <v>48</v>
      </c>
      <c r="H1227" t="s">
        <v>145</v>
      </c>
      <c r="I1227" t="s">
        <v>5574</v>
      </c>
      <c r="J1227" t="s">
        <v>5353</v>
      </c>
      <c r="K1227" t="s">
        <v>6754</v>
      </c>
      <c r="L1227" t="s">
        <v>146</v>
      </c>
      <c r="M1227" t="s">
        <v>147</v>
      </c>
      <c r="N1227">
        <v>-14400000</v>
      </c>
      <c r="O1227" t="s">
        <v>148</v>
      </c>
      <c r="P1227" t="b">
        <v>0</v>
      </c>
      <c r="Q1227">
        <v>1.8936005</v>
      </c>
      <c r="R1227">
        <v>1.7292144</v>
      </c>
      <c r="S1227">
        <v>1589486402</v>
      </c>
      <c r="T1227">
        <v>111.4</v>
      </c>
      <c r="U1227">
        <v>111.4</v>
      </c>
      <c r="V1227" t="s">
        <v>6755</v>
      </c>
      <c r="W1227">
        <v>105.5061</v>
      </c>
      <c r="X1227">
        <v>18817</v>
      </c>
      <c r="Y1227">
        <v>109.5064</v>
      </c>
      <c r="Z1227">
        <v>0</v>
      </c>
      <c r="AA1227">
        <v>126.87</v>
      </c>
      <c r="AB1227">
        <v>10</v>
      </c>
      <c r="AC1227">
        <v>8</v>
      </c>
      <c r="AD1227" t="s">
        <v>149</v>
      </c>
      <c r="AE1227" t="s">
        <v>48</v>
      </c>
      <c r="AF1227">
        <v>112.51</v>
      </c>
      <c r="AG1227">
        <v>27732</v>
      </c>
      <c r="AH1227">
        <v>14862</v>
      </c>
      <c r="AI1227">
        <v>21.529999</v>
      </c>
      <c r="AJ1227">
        <v>0.23956825000000001</v>
      </c>
      <c r="AK1227" t="s">
        <v>6756</v>
      </c>
      <c r="AL1227">
        <v>-59.65</v>
      </c>
      <c r="AM1227">
        <v>-0.34872845000000002</v>
      </c>
      <c r="AN1227">
        <v>89.87</v>
      </c>
      <c r="AO1227">
        <v>171.05</v>
      </c>
      <c r="AP1227">
        <v>1490832000</v>
      </c>
      <c r="AT1227">
        <v>3.9510000000000001</v>
      </c>
      <c r="AU1227">
        <v>8.1665569999999992</v>
      </c>
      <c r="AV1227">
        <v>3.608008E-2</v>
      </c>
      <c r="AW1227" t="s">
        <v>6313</v>
      </c>
      <c r="AX1227">
        <v>13.641</v>
      </c>
      <c r="AY1227">
        <v>3400000</v>
      </c>
      <c r="AZ1227">
        <v>161.017</v>
      </c>
      <c r="BA1227">
        <v>112.62085999999999</v>
      </c>
      <c r="BB1227">
        <v>-1.2208557</v>
      </c>
      <c r="BC1227">
        <v>-1.0840404999999999E-2</v>
      </c>
      <c r="BD1227">
        <v>145.94471999999999</v>
      </c>
      <c r="BE1227">
        <v>-34.544716000000001</v>
      </c>
      <c r="BF1227">
        <v>-0.23669726999999999</v>
      </c>
      <c r="BG1227">
        <v>378760000</v>
      </c>
      <c r="BH1227">
        <v>0.69185244999999995</v>
      </c>
      <c r="BI1227">
        <v>15</v>
      </c>
      <c r="BJ1227">
        <v>0</v>
      </c>
      <c r="BK1227" t="b">
        <v>0</v>
      </c>
      <c r="BL1227">
        <v>2</v>
      </c>
      <c r="BM1227">
        <v>1089725400000</v>
      </c>
      <c r="BN1227" t="s">
        <v>5352</v>
      </c>
    </row>
    <row r="1228" spans="1:66" x14ac:dyDescent="0.2">
      <c r="A1228" t="s">
        <v>5354</v>
      </c>
      <c r="B1228" t="s">
        <v>5355</v>
      </c>
      <c r="C1228" t="s">
        <v>142</v>
      </c>
      <c r="D1228" t="s">
        <v>143</v>
      </c>
      <c r="E1228" t="s">
        <v>153</v>
      </c>
      <c r="F1228" t="b">
        <v>1</v>
      </c>
      <c r="G1228" t="s">
        <v>48</v>
      </c>
      <c r="H1228" t="s">
        <v>154</v>
      </c>
      <c r="I1228" t="s">
        <v>6757</v>
      </c>
      <c r="J1228" t="s">
        <v>5355</v>
      </c>
      <c r="K1228" t="s">
        <v>6758</v>
      </c>
      <c r="L1228" t="s">
        <v>146</v>
      </c>
      <c r="M1228" t="s">
        <v>147</v>
      </c>
      <c r="N1228">
        <v>-14400000</v>
      </c>
      <c r="O1228" t="s">
        <v>148</v>
      </c>
      <c r="P1228" t="b">
        <v>0</v>
      </c>
      <c r="Q1228">
        <v>0.59000014999999995</v>
      </c>
      <c r="R1228">
        <v>1.9026126000000001</v>
      </c>
      <c r="S1228">
        <v>1589486395</v>
      </c>
      <c r="T1228">
        <v>31.6</v>
      </c>
      <c r="U1228">
        <v>31.61</v>
      </c>
      <c r="V1228" t="s">
        <v>6759</v>
      </c>
      <c r="W1228">
        <v>30.39</v>
      </c>
      <c r="X1228">
        <v>78236</v>
      </c>
      <c r="Y1228">
        <v>31.01</v>
      </c>
      <c r="Z1228">
        <v>31.55</v>
      </c>
      <c r="AA1228">
        <v>32.21</v>
      </c>
      <c r="AB1228">
        <v>40</v>
      </c>
      <c r="AC1228">
        <v>22</v>
      </c>
      <c r="AD1228" t="s">
        <v>155</v>
      </c>
      <c r="AE1228" t="s">
        <v>48</v>
      </c>
      <c r="AF1228">
        <v>31.68</v>
      </c>
      <c r="AG1228">
        <v>187261</v>
      </c>
      <c r="AH1228">
        <v>70387</v>
      </c>
      <c r="AI1228">
        <v>5.9300002999999997</v>
      </c>
      <c r="AJ1228">
        <v>0.23100898</v>
      </c>
      <c r="AK1228" t="s">
        <v>6760</v>
      </c>
      <c r="AL1228">
        <v>-10.67</v>
      </c>
      <c r="AM1228">
        <v>-0.25242490000000001</v>
      </c>
      <c r="AN1228">
        <v>25.67</v>
      </c>
      <c r="AO1228">
        <v>42.27</v>
      </c>
      <c r="AT1228">
        <v>0.72</v>
      </c>
      <c r="AV1228">
        <v>2.3218316999999999E-2</v>
      </c>
      <c r="AW1228" t="s">
        <v>6313</v>
      </c>
      <c r="AY1228">
        <v>26350000</v>
      </c>
      <c r="AZ1228">
        <v>30.009</v>
      </c>
      <c r="BA1228">
        <v>31.745714</v>
      </c>
      <c r="BB1228">
        <v>-0.1457138</v>
      </c>
      <c r="BC1228">
        <v>-4.5900308000000004E-3</v>
      </c>
      <c r="BD1228">
        <v>37.342464</v>
      </c>
      <c r="BE1228">
        <v>-5.742464</v>
      </c>
      <c r="BF1228">
        <v>-0.15377838999999999</v>
      </c>
      <c r="BG1228">
        <v>832660032</v>
      </c>
      <c r="BH1228">
        <v>1.0530174000000001</v>
      </c>
      <c r="BI1228">
        <v>15</v>
      </c>
      <c r="BJ1228">
        <v>0</v>
      </c>
      <c r="BK1228" t="b">
        <v>0</v>
      </c>
      <c r="BL1228">
        <v>2</v>
      </c>
      <c r="BM1228">
        <v>1109860200000</v>
      </c>
      <c r="BN1228" t="s">
        <v>5354</v>
      </c>
    </row>
    <row r="1229" spans="1:66" x14ac:dyDescent="0.2">
      <c r="A1229" t="s">
        <v>5356</v>
      </c>
      <c r="B1229" t="s">
        <v>5357</v>
      </c>
      <c r="C1229" t="s">
        <v>142</v>
      </c>
      <c r="D1229" t="s">
        <v>143</v>
      </c>
      <c r="E1229" t="s">
        <v>153</v>
      </c>
      <c r="F1229" t="b">
        <v>1</v>
      </c>
      <c r="G1229" t="s">
        <v>48</v>
      </c>
      <c r="H1229" t="s">
        <v>154</v>
      </c>
      <c r="I1229" t="s">
        <v>6761</v>
      </c>
      <c r="J1229" t="s">
        <v>5357</v>
      </c>
      <c r="K1229" t="s">
        <v>6762</v>
      </c>
      <c r="L1229" t="s">
        <v>146</v>
      </c>
      <c r="M1229" t="s">
        <v>147</v>
      </c>
      <c r="N1229">
        <v>-14400000</v>
      </c>
      <c r="O1229" t="s">
        <v>148</v>
      </c>
      <c r="P1229" t="b">
        <v>0</v>
      </c>
      <c r="Q1229">
        <v>3.9299927000000001</v>
      </c>
      <c r="R1229">
        <v>1.6879961000000001</v>
      </c>
      <c r="S1229">
        <v>1589486400</v>
      </c>
      <c r="T1229">
        <v>236.75</v>
      </c>
      <c r="U1229">
        <v>236.76</v>
      </c>
      <c r="V1229" t="s">
        <v>6763</v>
      </c>
      <c r="W1229">
        <v>228.3</v>
      </c>
      <c r="X1229">
        <v>6883560</v>
      </c>
      <c r="Y1229">
        <v>232.82</v>
      </c>
      <c r="Z1229">
        <v>236.99</v>
      </c>
      <c r="AA1229">
        <v>236.38</v>
      </c>
      <c r="AB1229">
        <v>10</v>
      </c>
      <c r="AC1229">
        <v>8</v>
      </c>
      <c r="AD1229" t="s">
        <v>155</v>
      </c>
      <c r="AE1229" t="s">
        <v>48</v>
      </c>
      <c r="AF1229">
        <v>236.96</v>
      </c>
      <c r="AG1229">
        <v>8107082</v>
      </c>
      <c r="AH1229">
        <v>4646962</v>
      </c>
      <c r="AI1229">
        <v>54.649994</v>
      </c>
      <c r="AJ1229">
        <v>0.30010977</v>
      </c>
      <c r="AK1229" t="s">
        <v>6764</v>
      </c>
      <c r="AL1229">
        <v>-59.119995000000003</v>
      </c>
      <c r="AM1229">
        <v>-0.19981747999999999</v>
      </c>
      <c r="AN1229">
        <v>182.1</v>
      </c>
      <c r="AO1229">
        <v>295.87</v>
      </c>
      <c r="AW1229" t="s">
        <v>6313</v>
      </c>
      <c r="AY1229">
        <v>81242896</v>
      </c>
      <c r="BA1229">
        <v>233.09971999999999</v>
      </c>
      <c r="BB1229">
        <v>3.6502838</v>
      </c>
      <c r="BC1229">
        <v>1.5659751E-2</v>
      </c>
      <c r="BD1229">
        <v>263.13745</v>
      </c>
      <c r="BE1229">
        <v>-26.387450999999999</v>
      </c>
      <c r="BF1229">
        <v>-0.10028010599999999</v>
      </c>
      <c r="BG1229">
        <v>19234254848</v>
      </c>
      <c r="BI1229">
        <v>15</v>
      </c>
      <c r="BJ1229">
        <v>0</v>
      </c>
      <c r="BK1229" t="b">
        <v>0</v>
      </c>
      <c r="BL1229">
        <v>2</v>
      </c>
      <c r="BM1229">
        <v>885306600000</v>
      </c>
      <c r="BN1229" t="s">
        <v>5356</v>
      </c>
    </row>
    <row r="1230" spans="1:66" x14ac:dyDescent="0.2">
      <c r="A1230" t="s">
        <v>5358</v>
      </c>
      <c r="B1230" t="s">
        <v>5359</v>
      </c>
      <c r="C1230" t="s">
        <v>142</v>
      </c>
      <c r="D1230" t="s">
        <v>143</v>
      </c>
      <c r="E1230" t="s">
        <v>153</v>
      </c>
      <c r="F1230" t="b">
        <v>1</v>
      </c>
      <c r="G1230" t="s">
        <v>48</v>
      </c>
      <c r="H1230" t="s">
        <v>154</v>
      </c>
      <c r="I1230" t="s">
        <v>5359</v>
      </c>
      <c r="J1230" t="s">
        <v>5359</v>
      </c>
      <c r="K1230" t="s">
        <v>6765</v>
      </c>
      <c r="L1230" t="s">
        <v>146</v>
      </c>
      <c r="M1230" t="s">
        <v>147</v>
      </c>
      <c r="N1230">
        <v>-14400000</v>
      </c>
      <c r="O1230" t="s">
        <v>148</v>
      </c>
      <c r="P1230" t="b">
        <v>0</v>
      </c>
      <c r="Q1230">
        <v>0.42000008</v>
      </c>
      <c r="R1230">
        <v>1.7691664</v>
      </c>
      <c r="S1230">
        <v>1589486400</v>
      </c>
      <c r="T1230">
        <v>24.16</v>
      </c>
      <c r="U1230">
        <v>24.18</v>
      </c>
      <c r="V1230" t="s">
        <v>6766</v>
      </c>
      <c r="W1230">
        <v>22.81</v>
      </c>
      <c r="X1230">
        <v>473933</v>
      </c>
      <c r="Y1230">
        <v>23.74</v>
      </c>
      <c r="Z1230">
        <v>23.68</v>
      </c>
      <c r="AA1230">
        <v>24.6</v>
      </c>
      <c r="AB1230">
        <v>9</v>
      </c>
      <c r="AC1230">
        <v>29</v>
      </c>
      <c r="AD1230" t="s">
        <v>155</v>
      </c>
      <c r="AF1230">
        <v>23.32</v>
      </c>
      <c r="AG1230">
        <v>454167</v>
      </c>
      <c r="AH1230">
        <v>578175</v>
      </c>
      <c r="AI1230">
        <v>3.9300003000000001</v>
      </c>
      <c r="AJ1230">
        <v>0.19426595999999999</v>
      </c>
      <c r="AK1230" t="s">
        <v>6767</v>
      </c>
      <c r="AL1230">
        <v>-13.41</v>
      </c>
      <c r="AM1230">
        <v>-0.35693370000000002</v>
      </c>
      <c r="AN1230">
        <v>20.23</v>
      </c>
      <c r="AO1230">
        <v>37.57</v>
      </c>
      <c r="AW1230" t="s">
        <v>6313</v>
      </c>
      <c r="BA1230">
        <v>25.350570000000001</v>
      </c>
      <c r="BB1230">
        <v>-1.1905707999999999</v>
      </c>
      <c r="BC1230">
        <v>-4.6964260000000001E-2</v>
      </c>
      <c r="BD1230">
        <v>31.835433999999999</v>
      </c>
      <c r="BE1230">
        <v>-7.6754340000000001</v>
      </c>
      <c r="BF1230">
        <v>-0.24109720000000001</v>
      </c>
      <c r="BI1230">
        <v>15</v>
      </c>
      <c r="BJ1230">
        <v>0</v>
      </c>
      <c r="BK1230" t="b">
        <v>0</v>
      </c>
      <c r="BL1230">
        <v>2</v>
      </c>
      <c r="BM1230">
        <v>1132065000000</v>
      </c>
      <c r="BN1230" t="s">
        <v>5358</v>
      </c>
    </row>
    <row r="1231" spans="1:66" x14ac:dyDescent="0.2">
      <c r="A1231" t="s">
        <v>5360</v>
      </c>
      <c r="B1231" t="s">
        <v>5361</v>
      </c>
      <c r="C1231" t="s">
        <v>142</v>
      </c>
      <c r="D1231" t="s">
        <v>143</v>
      </c>
      <c r="E1231" t="s">
        <v>153</v>
      </c>
      <c r="F1231" t="b">
        <v>1</v>
      </c>
      <c r="G1231" t="s">
        <v>48</v>
      </c>
      <c r="H1231" t="s">
        <v>154</v>
      </c>
      <c r="I1231" t="s">
        <v>6768</v>
      </c>
      <c r="J1231" t="s">
        <v>5361</v>
      </c>
      <c r="K1231" t="s">
        <v>6769</v>
      </c>
      <c r="L1231" t="s">
        <v>146</v>
      </c>
      <c r="M1231" t="s">
        <v>147</v>
      </c>
      <c r="N1231">
        <v>-14400000</v>
      </c>
      <c r="O1231" t="s">
        <v>148</v>
      </c>
      <c r="P1231" t="b">
        <v>0</v>
      </c>
      <c r="Q1231">
        <v>0.54000090000000001</v>
      </c>
      <c r="R1231">
        <v>1.5643132</v>
      </c>
      <c r="S1231">
        <v>1589486400</v>
      </c>
      <c r="T1231">
        <v>35.06</v>
      </c>
      <c r="U1231">
        <v>35.08</v>
      </c>
      <c r="V1231" t="s">
        <v>6770</v>
      </c>
      <c r="W1231">
        <v>33.83</v>
      </c>
      <c r="X1231">
        <v>4698453</v>
      </c>
      <c r="Y1231">
        <v>34.520000000000003</v>
      </c>
      <c r="Z1231">
        <v>34.97</v>
      </c>
      <c r="AA1231">
        <v>35.1</v>
      </c>
      <c r="AB1231">
        <v>215</v>
      </c>
      <c r="AC1231">
        <v>32</v>
      </c>
      <c r="AD1231" t="s">
        <v>155</v>
      </c>
      <c r="AF1231">
        <v>35.17</v>
      </c>
      <c r="AG1231">
        <v>3683930</v>
      </c>
      <c r="AH1231">
        <v>3121925</v>
      </c>
      <c r="AI1231">
        <v>7.4100017999999999</v>
      </c>
      <c r="AJ1231">
        <v>0.26799282000000002</v>
      </c>
      <c r="AK1231" t="s">
        <v>6771</v>
      </c>
      <c r="AL1231">
        <v>-8.1099969999999999</v>
      </c>
      <c r="AM1231">
        <v>-0.18786186999999999</v>
      </c>
      <c r="AN1231">
        <v>27.65</v>
      </c>
      <c r="AO1231">
        <v>43.17</v>
      </c>
      <c r="AW1231" t="s">
        <v>6313</v>
      </c>
      <c r="BA1231">
        <v>34.695712999999998</v>
      </c>
      <c r="BB1231">
        <v>0.36428832999999999</v>
      </c>
      <c r="BC1231">
        <v>1.049952E-2</v>
      </c>
      <c r="BD1231">
        <v>38.825580000000002</v>
      </c>
      <c r="BE1231">
        <v>-3.7655791999999999</v>
      </c>
      <c r="BF1231">
        <v>-9.6987069999999995E-2</v>
      </c>
      <c r="BI1231">
        <v>15</v>
      </c>
      <c r="BJ1231">
        <v>0</v>
      </c>
      <c r="BK1231" t="b">
        <v>0</v>
      </c>
      <c r="BL1231">
        <v>2</v>
      </c>
      <c r="BM1231">
        <v>1402579800000</v>
      </c>
      <c r="BN1231" t="s">
        <v>5360</v>
      </c>
    </row>
    <row r="1232" spans="1:66" x14ac:dyDescent="0.2">
      <c r="A1232" t="s">
        <v>5362</v>
      </c>
      <c r="B1232" t="s">
        <v>5363</v>
      </c>
      <c r="C1232" t="s">
        <v>142</v>
      </c>
      <c r="D1232" t="s">
        <v>143</v>
      </c>
      <c r="E1232" t="s">
        <v>153</v>
      </c>
      <c r="F1232" t="b">
        <v>1</v>
      </c>
      <c r="G1232" t="s">
        <v>48</v>
      </c>
      <c r="H1232" t="s">
        <v>6262</v>
      </c>
      <c r="I1232" t="s">
        <v>6772</v>
      </c>
      <c r="J1232" t="s">
        <v>5363</v>
      </c>
      <c r="K1232" t="s">
        <v>6773</v>
      </c>
      <c r="L1232" t="s">
        <v>146</v>
      </c>
      <c r="M1232" t="s">
        <v>147</v>
      </c>
      <c r="N1232">
        <v>-14400000</v>
      </c>
      <c r="O1232" t="s">
        <v>148</v>
      </c>
      <c r="P1232" t="b">
        <v>0</v>
      </c>
      <c r="Q1232">
        <v>0.3200016</v>
      </c>
      <c r="R1232">
        <v>1.6096661000000001</v>
      </c>
      <c r="S1232">
        <v>1589486402</v>
      </c>
      <c r="T1232">
        <v>20.2</v>
      </c>
      <c r="U1232">
        <v>20.38</v>
      </c>
      <c r="V1232" t="s">
        <v>6774</v>
      </c>
      <c r="W1232">
        <v>19.850000000000001</v>
      </c>
      <c r="X1232">
        <v>283714</v>
      </c>
      <c r="Y1232">
        <v>19.88</v>
      </c>
      <c r="Z1232">
        <v>0</v>
      </c>
      <c r="AA1232">
        <v>20.420000000000002</v>
      </c>
      <c r="AB1232">
        <v>8</v>
      </c>
      <c r="AC1232">
        <v>8</v>
      </c>
      <c r="AD1232" t="s">
        <v>6263</v>
      </c>
      <c r="AF1232">
        <v>19.95</v>
      </c>
      <c r="AG1232">
        <v>487664</v>
      </c>
      <c r="AH1232">
        <v>260250</v>
      </c>
      <c r="AI1232">
        <v>2.4800013999999999</v>
      </c>
      <c r="AJ1232">
        <v>0.13995494</v>
      </c>
      <c r="AK1232" t="s">
        <v>6775</v>
      </c>
      <c r="AL1232">
        <v>-9.2199989999999996</v>
      </c>
      <c r="AM1232">
        <v>-0.31339222</v>
      </c>
      <c r="AN1232">
        <v>17.72</v>
      </c>
      <c r="AO1232">
        <v>29.42</v>
      </c>
      <c r="AP1232">
        <v>1514246400</v>
      </c>
      <c r="AW1232" t="s">
        <v>6313</v>
      </c>
      <c r="AY1232">
        <v>15650000</v>
      </c>
      <c r="BA1232">
        <v>19.567429000000001</v>
      </c>
      <c r="BB1232">
        <v>0.63257220000000003</v>
      </c>
      <c r="BC1232">
        <v>3.2327811999999997E-2</v>
      </c>
      <c r="BD1232">
        <v>24.379273999999999</v>
      </c>
      <c r="BE1232">
        <v>-4.1792736000000001</v>
      </c>
      <c r="BF1232">
        <v>-0.17142731999999999</v>
      </c>
      <c r="BG1232">
        <v>316130016</v>
      </c>
      <c r="BI1232">
        <v>15</v>
      </c>
      <c r="BJ1232">
        <v>0</v>
      </c>
      <c r="BK1232" t="b">
        <v>0</v>
      </c>
      <c r="BL1232">
        <v>2</v>
      </c>
      <c r="BM1232">
        <v>1206711000000</v>
      </c>
      <c r="BN1232" t="s">
        <v>5362</v>
      </c>
    </row>
    <row r="1233" spans="1:66" x14ac:dyDescent="0.2">
      <c r="A1233" t="s">
        <v>5364</v>
      </c>
      <c r="B1233" t="s">
        <v>5365</v>
      </c>
      <c r="C1233" t="s">
        <v>142</v>
      </c>
      <c r="D1233" t="s">
        <v>143</v>
      </c>
      <c r="E1233" t="s">
        <v>153</v>
      </c>
      <c r="F1233" t="b">
        <v>1</v>
      </c>
      <c r="G1233" t="s">
        <v>48</v>
      </c>
      <c r="H1233" t="s">
        <v>145</v>
      </c>
      <c r="I1233" t="s">
        <v>6776</v>
      </c>
      <c r="J1233" t="s">
        <v>5365</v>
      </c>
      <c r="K1233" t="s">
        <v>6777</v>
      </c>
      <c r="L1233" t="s">
        <v>146</v>
      </c>
      <c r="M1233" t="s">
        <v>147</v>
      </c>
      <c r="N1233">
        <v>-14400000</v>
      </c>
      <c r="O1233" t="s">
        <v>148</v>
      </c>
      <c r="P1233" t="b">
        <v>0</v>
      </c>
      <c r="Q1233">
        <v>0.64419939999999998</v>
      </c>
      <c r="R1233">
        <v>1.5994701</v>
      </c>
      <c r="S1233">
        <v>1589486402</v>
      </c>
      <c r="T1233">
        <v>40.92</v>
      </c>
      <c r="U1233">
        <v>40.64</v>
      </c>
      <c r="V1233" t="s">
        <v>6778</v>
      </c>
      <c r="W1233">
        <v>39.32</v>
      </c>
      <c r="X1233">
        <v>99099</v>
      </c>
      <c r="Y1233">
        <v>40.275799999999997</v>
      </c>
      <c r="Z1233">
        <v>0</v>
      </c>
      <c r="AA1233">
        <v>0</v>
      </c>
      <c r="AB1233">
        <v>8</v>
      </c>
      <c r="AC1233">
        <v>8</v>
      </c>
      <c r="AD1233" t="s">
        <v>149</v>
      </c>
      <c r="AF1233">
        <v>39.71</v>
      </c>
      <c r="AG1233">
        <v>29838</v>
      </c>
      <c r="AH1233">
        <v>20287</v>
      </c>
      <c r="AI1233">
        <v>10.869999</v>
      </c>
      <c r="AJ1233">
        <v>0.36173042999999999</v>
      </c>
      <c r="AK1233" t="s">
        <v>6779</v>
      </c>
      <c r="AL1233">
        <v>-9.5100020000000001</v>
      </c>
      <c r="AM1233">
        <v>-0.18857826</v>
      </c>
      <c r="AN1233">
        <v>30.05</v>
      </c>
      <c r="AO1233">
        <v>50.43</v>
      </c>
      <c r="AP1233">
        <v>1491436800</v>
      </c>
      <c r="AW1233" t="s">
        <v>6313</v>
      </c>
      <c r="BA1233">
        <v>38.593857</v>
      </c>
      <c r="BB1233">
        <v>2.3261414</v>
      </c>
      <c r="BC1233">
        <v>6.0272319999999997E-2</v>
      </c>
      <c r="BD1233">
        <v>44.008761999999997</v>
      </c>
      <c r="BE1233">
        <v>-3.0887642</v>
      </c>
      <c r="BF1233">
        <v>-7.0185209999999998E-2</v>
      </c>
      <c r="BI1233">
        <v>15</v>
      </c>
      <c r="BJ1233">
        <v>0</v>
      </c>
      <c r="BK1233" t="b">
        <v>0</v>
      </c>
      <c r="BL1233">
        <v>2</v>
      </c>
      <c r="BM1233">
        <v>1456410600000</v>
      </c>
      <c r="BN1233" t="s">
        <v>5364</v>
      </c>
    </row>
    <row r="1234" spans="1:66" x14ac:dyDescent="0.2">
      <c r="A1234" t="s">
        <v>5366</v>
      </c>
      <c r="B1234" t="s">
        <v>5367</v>
      </c>
      <c r="C1234" t="s">
        <v>142</v>
      </c>
      <c r="D1234" t="s">
        <v>143</v>
      </c>
      <c r="E1234" t="s">
        <v>153</v>
      </c>
      <c r="F1234" t="b">
        <v>1</v>
      </c>
      <c r="G1234" t="s">
        <v>48</v>
      </c>
      <c r="H1234" t="s">
        <v>154</v>
      </c>
      <c r="I1234" t="s">
        <v>6780</v>
      </c>
      <c r="J1234" t="s">
        <v>5367</v>
      </c>
      <c r="K1234" t="s">
        <v>6781</v>
      </c>
      <c r="L1234" t="s">
        <v>146</v>
      </c>
      <c r="M1234" t="s">
        <v>147</v>
      </c>
      <c r="N1234">
        <v>-14400000</v>
      </c>
      <c r="O1234" t="s">
        <v>148</v>
      </c>
      <c r="P1234" t="b">
        <v>0</v>
      </c>
      <c r="Q1234">
        <v>1.3899994</v>
      </c>
      <c r="R1234">
        <v>1.5496091999999999</v>
      </c>
      <c r="S1234">
        <v>1589486400</v>
      </c>
      <c r="T1234">
        <v>91.09</v>
      </c>
      <c r="U1234">
        <v>91.12</v>
      </c>
      <c r="V1234" t="s">
        <v>6782</v>
      </c>
      <c r="W1234">
        <v>87</v>
      </c>
      <c r="X1234">
        <v>3231123</v>
      </c>
      <c r="Y1234">
        <v>89.7</v>
      </c>
      <c r="Z1234">
        <v>90.62</v>
      </c>
      <c r="AA1234">
        <v>102</v>
      </c>
      <c r="AB1234">
        <v>11</v>
      </c>
      <c r="AC1234">
        <v>8</v>
      </c>
      <c r="AD1234" t="s">
        <v>155</v>
      </c>
      <c r="AE1234" t="s">
        <v>48</v>
      </c>
      <c r="AF1234">
        <v>88.46</v>
      </c>
      <c r="AG1234">
        <v>1942280</v>
      </c>
      <c r="AH1234">
        <v>1956400</v>
      </c>
      <c r="AI1234">
        <v>20.529999</v>
      </c>
      <c r="AJ1234">
        <v>0.29095805000000002</v>
      </c>
      <c r="AK1234" t="s">
        <v>6783</v>
      </c>
      <c r="AL1234">
        <v>-27.890007000000001</v>
      </c>
      <c r="AM1234">
        <v>-0.23440920000000001</v>
      </c>
      <c r="AN1234">
        <v>70.56</v>
      </c>
      <c r="AO1234">
        <v>118.98</v>
      </c>
      <c r="AW1234" t="s">
        <v>6313</v>
      </c>
      <c r="AY1234">
        <v>155552992</v>
      </c>
      <c r="BA1234">
        <v>90.089714000000001</v>
      </c>
      <c r="BB1234">
        <v>1.0002823000000001</v>
      </c>
      <c r="BC1234">
        <v>1.1103178999999999E-2</v>
      </c>
      <c r="BD1234">
        <v>104.92326</v>
      </c>
      <c r="BE1234">
        <v>-13.833266999999999</v>
      </c>
      <c r="BF1234">
        <v>-0.13184175000000001</v>
      </c>
      <c r="BG1234">
        <v>14169321472</v>
      </c>
      <c r="BI1234">
        <v>15</v>
      </c>
      <c r="BJ1234">
        <v>0</v>
      </c>
      <c r="BK1234" t="b">
        <v>0</v>
      </c>
      <c r="BL1234">
        <v>2</v>
      </c>
      <c r="BM1234">
        <v>1051795800000</v>
      </c>
      <c r="BN1234" t="s">
        <v>5366</v>
      </c>
    </row>
    <row r="1235" spans="1:66" x14ac:dyDescent="0.2">
      <c r="A1235" t="s">
        <v>5368</v>
      </c>
      <c r="B1235" t="s">
        <v>5369</v>
      </c>
      <c r="C1235" t="s">
        <v>142</v>
      </c>
      <c r="D1235" t="s">
        <v>143</v>
      </c>
      <c r="E1235" t="s">
        <v>153</v>
      </c>
      <c r="F1235" t="b">
        <v>1</v>
      </c>
      <c r="G1235" t="s">
        <v>48</v>
      </c>
      <c r="H1235" t="s">
        <v>6262</v>
      </c>
      <c r="I1235" t="s">
        <v>6784</v>
      </c>
      <c r="J1235" t="s">
        <v>5369</v>
      </c>
      <c r="K1235" t="s">
        <v>6785</v>
      </c>
      <c r="L1235" t="s">
        <v>146</v>
      </c>
      <c r="M1235" t="s">
        <v>147</v>
      </c>
      <c r="N1235">
        <v>-14400000</v>
      </c>
      <c r="O1235" t="s">
        <v>148</v>
      </c>
      <c r="P1235" t="b">
        <v>0</v>
      </c>
      <c r="Q1235">
        <v>1.550003</v>
      </c>
      <c r="R1235">
        <v>1.5713737000000001</v>
      </c>
      <c r="S1235">
        <v>1589486402</v>
      </c>
      <c r="T1235">
        <v>100.19</v>
      </c>
      <c r="U1235">
        <v>100.19</v>
      </c>
      <c r="V1235" t="s">
        <v>6786</v>
      </c>
      <c r="W1235">
        <v>99</v>
      </c>
      <c r="X1235">
        <v>638346</v>
      </c>
      <c r="Y1235">
        <v>98.64</v>
      </c>
      <c r="Z1235">
        <v>98.3</v>
      </c>
      <c r="AA1235">
        <v>101.85</v>
      </c>
      <c r="AB1235">
        <v>8</v>
      </c>
      <c r="AC1235">
        <v>8</v>
      </c>
      <c r="AD1235" t="s">
        <v>6263</v>
      </c>
      <c r="AF1235">
        <v>99.13</v>
      </c>
      <c r="AG1235">
        <v>965969</v>
      </c>
      <c r="AH1235">
        <v>946187</v>
      </c>
      <c r="AI1235">
        <v>22.010002</v>
      </c>
      <c r="AJ1235">
        <v>0.28152983999999998</v>
      </c>
      <c r="AK1235" t="s">
        <v>6787</v>
      </c>
      <c r="AL1235">
        <v>-9.7900010000000002</v>
      </c>
      <c r="AM1235">
        <v>-8.9016189999999995E-2</v>
      </c>
      <c r="AN1235">
        <v>78.180000000000007</v>
      </c>
      <c r="AO1235">
        <v>109.98</v>
      </c>
      <c r="AP1235">
        <v>1496793600</v>
      </c>
      <c r="AW1235" t="s">
        <v>6313</v>
      </c>
      <c r="BA1235">
        <v>100.19714</v>
      </c>
      <c r="BB1235">
        <v>-7.1411132999999998E-3</v>
      </c>
      <c r="BC1235">
        <v>-7.1270624000000001E-5</v>
      </c>
      <c r="BD1235">
        <v>101.03522</v>
      </c>
      <c r="BE1235">
        <v>-0.84521484000000002</v>
      </c>
      <c r="BF1235">
        <v>-8.3655469999999992E-3</v>
      </c>
      <c r="BI1235">
        <v>15</v>
      </c>
      <c r="BJ1235">
        <v>0</v>
      </c>
      <c r="BK1235" t="b">
        <v>0</v>
      </c>
      <c r="BL1235">
        <v>2</v>
      </c>
      <c r="BM1235">
        <v>1258986600000</v>
      </c>
      <c r="BN1235" t="s">
        <v>5368</v>
      </c>
    </row>
    <row r="1236" spans="1:66" x14ac:dyDescent="0.2">
      <c r="A1236" t="s">
        <v>5370</v>
      </c>
      <c r="B1236" t="s">
        <v>5371</v>
      </c>
      <c r="C1236" t="s">
        <v>142</v>
      </c>
      <c r="D1236" t="s">
        <v>143</v>
      </c>
      <c r="E1236" t="s">
        <v>153</v>
      </c>
      <c r="F1236" t="b">
        <v>1</v>
      </c>
      <c r="G1236" t="s">
        <v>48</v>
      </c>
      <c r="H1236" t="s">
        <v>154</v>
      </c>
      <c r="I1236" t="s">
        <v>6788</v>
      </c>
      <c r="J1236" t="s">
        <v>5371</v>
      </c>
      <c r="K1236" t="s">
        <v>6789</v>
      </c>
      <c r="L1236" t="s">
        <v>146</v>
      </c>
      <c r="M1236" t="s">
        <v>147</v>
      </c>
      <c r="N1236">
        <v>-14400000</v>
      </c>
      <c r="O1236" t="s">
        <v>148</v>
      </c>
      <c r="P1236" t="b">
        <v>0</v>
      </c>
      <c r="Q1236">
        <v>1.409996</v>
      </c>
      <c r="R1236">
        <v>1.5175934</v>
      </c>
      <c r="S1236">
        <v>1589486400</v>
      </c>
      <c r="T1236">
        <v>94.32</v>
      </c>
      <c r="U1236">
        <v>94.37</v>
      </c>
      <c r="V1236" t="s">
        <v>6790</v>
      </c>
      <c r="W1236">
        <v>90.98</v>
      </c>
      <c r="X1236">
        <v>3475624</v>
      </c>
      <c r="Y1236">
        <v>92.91</v>
      </c>
      <c r="Z1236">
        <v>93.69</v>
      </c>
      <c r="AA1236">
        <v>0</v>
      </c>
      <c r="AB1236">
        <v>13</v>
      </c>
      <c r="AC1236">
        <v>18</v>
      </c>
      <c r="AD1236" t="s">
        <v>155</v>
      </c>
      <c r="AE1236" t="s">
        <v>48</v>
      </c>
      <c r="AF1236">
        <v>91.84</v>
      </c>
      <c r="AG1236">
        <v>3729317</v>
      </c>
      <c r="AH1236">
        <v>2821237</v>
      </c>
      <c r="AI1236">
        <v>18.769997</v>
      </c>
      <c r="AJ1236">
        <v>0.24844469</v>
      </c>
      <c r="AK1236" t="s">
        <v>6791</v>
      </c>
      <c r="AL1236">
        <v>-27.39</v>
      </c>
      <c r="AM1236">
        <v>-0.22504313000000001</v>
      </c>
      <c r="AN1236">
        <v>75.55</v>
      </c>
      <c r="AO1236">
        <v>121.71</v>
      </c>
      <c r="AW1236" t="s">
        <v>6313</v>
      </c>
      <c r="AY1236">
        <v>424251008</v>
      </c>
      <c r="BA1236">
        <v>94.327430000000007</v>
      </c>
      <c r="BB1236">
        <v>-7.4310302999999996E-3</v>
      </c>
      <c r="BC1236">
        <v>-7.8779100000000006E-5</v>
      </c>
      <c r="BD1236">
        <v>108.913765</v>
      </c>
      <c r="BE1236">
        <v>-14.593764999999999</v>
      </c>
      <c r="BF1236">
        <v>-0.13399375999999999</v>
      </c>
      <c r="BG1236">
        <v>40015355904</v>
      </c>
      <c r="BI1236">
        <v>15</v>
      </c>
      <c r="BJ1236">
        <v>0</v>
      </c>
      <c r="BK1236" t="b">
        <v>0</v>
      </c>
      <c r="BL1236">
        <v>2</v>
      </c>
      <c r="BM1236">
        <v>1075473000000</v>
      </c>
      <c r="BN1236" t="s">
        <v>5370</v>
      </c>
    </row>
    <row r="1237" spans="1:66" x14ac:dyDescent="0.2">
      <c r="A1237" t="s">
        <v>5372</v>
      </c>
      <c r="B1237" t="s">
        <v>5373</v>
      </c>
      <c r="C1237" t="s">
        <v>142</v>
      </c>
      <c r="D1237" t="s">
        <v>143</v>
      </c>
      <c r="E1237" t="s">
        <v>153</v>
      </c>
      <c r="F1237" t="b">
        <v>1</v>
      </c>
      <c r="G1237" t="s">
        <v>48</v>
      </c>
      <c r="H1237" t="s">
        <v>154</v>
      </c>
      <c r="I1237" t="s">
        <v>6792</v>
      </c>
      <c r="J1237" t="s">
        <v>5373</v>
      </c>
      <c r="K1237" t="s">
        <v>6793</v>
      </c>
      <c r="L1237" t="s">
        <v>146</v>
      </c>
      <c r="M1237" t="s">
        <v>147</v>
      </c>
      <c r="N1237">
        <v>-14400000</v>
      </c>
      <c r="O1237" t="s">
        <v>148</v>
      </c>
      <c r="P1237" t="b">
        <v>0</v>
      </c>
      <c r="Q1237">
        <v>1.7299956999999999</v>
      </c>
      <c r="R1237">
        <v>1.5381841999999999</v>
      </c>
      <c r="S1237">
        <v>1589486400</v>
      </c>
      <c r="T1237">
        <v>114.2</v>
      </c>
      <c r="U1237">
        <v>114.2</v>
      </c>
      <c r="V1237" t="s">
        <v>6794</v>
      </c>
      <c r="W1237">
        <v>110.06</v>
      </c>
      <c r="X1237">
        <v>5718373</v>
      </c>
      <c r="Y1237">
        <v>112.47</v>
      </c>
      <c r="Z1237">
        <v>102.01</v>
      </c>
      <c r="AA1237">
        <v>114.49</v>
      </c>
      <c r="AB1237">
        <v>8</v>
      </c>
      <c r="AC1237">
        <v>10</v>
      </c>
      <c r="AD1237" t="s">
        <v>155</v>
      </c>
      <c r="AE1237" t="s">
        <v>48</v>
      </c>
      <c r="AF1237">
        <v>111.09</v>
      </c>
      <c r="AG1237">
        <v>7112906</v>
      </c>
      <c r="AH1237">
        <v>5017075</v>
      </c>
      <c r="AI1237">
        <v>32.46</v>
      </c>
      <c r="AJ1237">
        <v>0.39711279999999999</v>
      </c>
      <c r="AK1237" t="s">
        <v>6795</v>
      </c>
      <c r="AL1237">
        <v>-18.529999</v>
      </c>
      <c r="AM1237">
        <v>-0.13960670999999999</v>
      </c>
      <c r="AN1237">
        <v>81.739999999999995</v>
      </c>
      <c r="AO1237">
        <v>132.72999999999999</v>
      </c>
      <c r="AW1237" t="s">
        <v>6313</v>
      </c>
      <c r="AY1237">
        <v>120253000</v>
      </c>
      <c r="BA1237">
        <v>108.47342999999999</v>
      </c>
      <c r="BB1237">
        <v>5.7265699999999997</v>
      </c>
      <c r="BC1237">
        <v>5.2792378000000001E-2</v>
      </c>
      <c r="BD1237">
        <v>117.54732</v>
      </c>
      <c r="BE1237">
        <v>-3.3473206000000002</v>
      </c>
      <c r="BF1237">
        <v>-2.8476366999999999E-2</v>
      </c>
      <c r="BG1237">
        <v>13732892672</v>
      </c>
      <c r="BI1237">
        <v>15</v>
      </c>
      <c r="BJ1237">
        <v>0</v>
      </c>
      <c r="BK1237" t="b">
        <v>0</v>
      </c>
      <c r="BL1237">
        <v>2</v>
      </c>
      <c r="BM1237">
        <v>914337000000</v>
      </c>
      <c r="BN1237" t="s">
        <v>5372</v>
      </c>
    </row>
    <row r="1238" spans="1:66" x14ac:dyDescent="0.2">
      <c r="A1238" t="s">
        <v>5374</v>
      </c>
      <c r="B1238" t="s">
        <v>5375</v>
      </c>
      <c r="C1238" t="s">
        <v>142</v>
      </c>
      <c r="D1238" t="s">
        <v>143</v>
      </c>
      <c r="E1238" t="s">
        <v>153</v>
      </c>
      <c r="F1238" t="b">
        <v>1</v>
      </c>
      <c r="G1238" t="s">
        <v>48</v>
      </c>
      <c r="H1238" t="s">
        <v>145</v>
      </c>
      <c r="I1238" t="s">
        <v>6796</v>
      </c>
      <c r="J1238" t="s">
        <v>5375</v>
      </c>
      <c r="K1238" t="s">
        <v>6797</v>
      </c>
      <c r="L1238" t="s">
        <v>146</v>
      </c>
      <c r="M1238" t="s">
        <v>147</v>
      </c>
      <c r="N1238">
        <v>-14400000</v>
      </c>
      <c r="O1238" t="s">
        <v>148</v>
      </c>
      <c r="P1238" t="b">
        <v>0</v>
      </c>
      <c r="Q1238">
        <v>0.7983017</v>
      </c>
      <c r="R1238">
        <v>1.5147550999999999</v>
      </c>
      <c r="S1238">
        <v>1589486401</v>
      </c>
      <c r="T1238">
        <v>53.5</v>
      </c>
      <c r="U1238">
        <v>53.5</v>
      </c>
      <c r="V1238" t="s">
        <v>6798</v>
      </c>
      <c r="W1238">
        <v>50.804000000000002</v>
      </c>
      <c r="X1238">
        <v>22544</v>
      </c>
      <c r="Y1238">
        <v>52.701700000000002</v>
      </c>
      <c r="Z1238">
        <v>0</v>
      </c>
      <c r="AA1238">
        <v>0</v>
      </c>
      <c r="AB1238">
        <v>11</v>
      </c>
      <c r="AC1238">
        <v>8</v>
      </c>
      <c r="AD1238" t="s">
        <v>149</v>
      </c>
      <c r="AF1238">
        <v>51.58</v>
      </c>
      <c r="AG1238">
        <v>79991</v>
      </c>
      <c r="AH1238">
        <v>59975</v>
      </c>
      <c r="AI1238">
        <v>13.490002</v>
      </c>
      <c r="AJ1238">
        <v>0.33716576999999998</v>
      </c>
      <c r="AK1238" t="s">
        <v>6799</v>
      </c>
      <c r="AL1238">
        <v>-20.89</v>
      </c>
      <c r="AM1238">
        <v>-0.28081729999999999</v>
      </c>
      <c r="AN1238">
        <v>40.01</v>
      </c>
      <c r="AO1238">
        <v>74.39</v>
      </c>
      <c r="AP1238">
        <v>1530230400</v>
      </c>
      <c r="AW1238" t="s">
        <v>6313</v>
      </c>
      <c r="BA1238">
        <v>51.899430000000002</v>
      </c>
      <c r="BB1238">
        <v>1.6005707</v>
      </c>
      <c r="BC1238">
        <v>3.0839851000000001E-2</v>
      </c>
      <c r="BD1238">
        <v>64.045720000000003</v>
      </c>
      <c r="BE1238">
        <v>-10.545723000000001</v>
      </c>
      <c r="BF1238">
        <v>-0.16465929000000001</v>
      </c>
      <c r="BI1238">
        <v>15</v>
      </c>
      <c r="BJ1238">
        <v>0</v>
      </c>
      <c r="BK1238" t="b">
        <v>0</v>
      </c>
      <c r="BL1238">
        <v>2</v>
      </c>
      <c r="BM1238">
        <v>1178803800000</v>
      </c>
      <c r="BN1238" t="s">
        <v>5374</v>
      </c>
    </row>
    <row r="1239" spans="1:66" x14ac:dyDescent="0.2">
      <c r="A1239" t="s">
        <v>5376</v>
      </c>
      <c r="B1239" t="s">
        <v>5377</v>
      </c>
      <c r="C1239" t="s">
        <v>142</v>
      </c>
      <c r="D1239" t="s">
        <v>143</v>
      </c>
      <c r="E1239" t="s">
        <v>153</v>
      </c>
      <c r="F1239" t="b">
        <v>1</v>
      </c>
      <c r="G1239" t="s">
        <v>48</v>
      </c>
      <c r="H1239" t="s">
        <v>154</v>
      </c>
      <c r="I1239" t="s">
        <v>6800</v>
      </c>
      <c r="J1239" t="s">
        <v>5377</v>
      </c>
      <c r="K1239" t="s">
        <v>6801</v>
      </c>
      <c r="L1239" t="s">
        <v>146</v>
      </c>
      <c r="M1239" t="s">
        <v>147</v>
      </c>
      <c r="N1239">
        <v>-14400000</v>
      </c>
      <c r="O1239" t="s">
        <v>148</v>
      </c>
      <c r="P1239" t="b">
        <v>0</v>
      </c>
      <c r="Q1239">
        <v>1.0300064</v>
      </c>
      <c r="R1239">
        <v>1.4923303999999999</v>
      </c>
      <c r="S1239">
        <v>1589486400</v>
      </c>
      <c r="T1239">
        <v>70.05</v>
      </c>
      <c r="U1239">
        <v>70.14</v>
      </c>
      <c r="V1239" t="s">
        <v>6802</v>
      </c>
      <c r="W1239">
        <v>67.271900000000002</v>
      </c>
      <c r="X1239">
        <v>274322</v>
      </c>
      <c r="Y1239">
        <v>69.02</v>
      </c>
      <c r="Z1239">
        <v>55</v>
      </c>
      <c r="AA1239">
        <v>71.489999999999995</v>
      </c>
      <c r="AB1239">
        <v>9</v>
      </c>
      <c r="AC1239">
        <v>10</v>
      </c>
      <c r="AD1239" t="s">
        <v>155</v>
      </c>
      <c r="AF1239">
        <v>68.239999999999995</v>
      </c>
      <c r="AG1239">
        <v>292824</v>
      </c>
      <c r="AH1239">
        <v>343862</v>
      </c>
      <c r="AI1239">
        <v>29.555004</v>
      </c>
      <c r="AJ1239">
        <v>0.72984329999999997</v>
      </c>
      <c r="AK1239" t="s">
        <v>6803</v>
      </c>
      <c r="AL1239">
        <v>-2.5739974999999999</v>
      </c>
      <c r="AM1239">
        <v>-3.5442795999999999E-2</v>
      </c>
      <c r="AN1239">
        <v>40.494999999999997</v>
      </c>
      <c r="AO1239">
        <v>72.623999999999995</v>
      </c>
      <c r="AW1239" t="s">
        <v>6313</v>
      </c>
      <c r="BA1239">
        <v>60.850659999999998</v>
      </c>
      <c r="BB1239">
        <v>9.1993449999999992</v>
      </c>
      <c r="BC1239">
        <v>0.15117905000000001</v>
      </c>
      <c r="BD1239">
        <v>59.151420000000002</v>
      </c>
      <c r="BE1239">
        <v>10.898581999999999</v>
      </c>
      <c r="BF1239">
        <v>0.18424885999999999</v>
      </c>
      <c r="BI1239">
        <v>15</v>
      </c>
      <c r="BJ1239">
        <v>0</v>
      </c>
      <c r="BK1239" t="b">
        <v>0</v>
      </c>
      <c r="BL1239">
        <v>2</v>
      </c>
      <c r="BM1239">
        <v>1412083800000</v>
      </c>
      <c r="BN1239" t="s">
        <v>5376</v>
      </c>
    </row>
    <row r="1240" spans="1:66" x14ac:dyDescent="0.2">
      <c r="A1240" t="s">
        <v>5378</v>
      </c>
      <c r="B1240" t="s">
        <v>5379</v>
      </c>
      <c r="C1240" t="s">
        <v>142</v>
      </c>
      <c r="D1240" t="s">
        <v>143</v>
      </c>
      <c r="E1240" t="s">
        <v>153</v>
      </c>
      <c r="F1240" t="b">
        <v>1</v>
      </c>
      <c r="G1240" t="s">
        <v>48</v>
      </c>
      <c r="H1240" t="s">
        <v>145</v>
      </c>
      <c r="I1240" t="s">
        <v>6804</v>
      </c>
      <c r="J1240" t="s">
        <v>5379</v>
      </c>
      <c r="K1240" t="s">
        <v>6805</v>
      </c>
      <c r="L1240" t="s">
        <v>146</v>
      </c>
      <c r="M1240" t="s">
        <v>147</v>
      </c>
      <c r="N1240">
        <v>-14400000</v>
      </c>
      <c r="O1240" t="s">
        <v>148</v>
      </c>
      <c r="P1240" t="b">
        <v>0</v>
      </c>
      <c r="Q1240">
        <v>0.72509765999999998</v>
      </c>
      <c r="R1240">
        <v>1.3872157000000001</v>
      </c>
      <c r="S1240">
        <v>1589486366</v>
      </c>
      <c r="T1240">
        <v>52.995100000000001</v>
      </c>
      <c r="U1240">
        <v>53.04</v>
      </c>
      <c r="V1240" t="s">
        <v>6806</v>
      </c>
      <c r="W1240">
        <v>50.83</v>
      </c>
      <c r="X1240">
        <v>87496</v>
      </c>
      <c r="Y1240">
        <v>52.27</v>
      </c>
      <c r="Z1240">
        <v>0</v>
      </c>
      <c r="AA1240">
        <v>0</v>
      </c>
      <c r="AB1240">
        <v>12</v>
      </c>
      <c r="AC1240">
        <v>8</v>
      </c>
      <c r="AD1240" t="s">
        <v>149</v>
      </c>
      <c r="AF1240">
        <v>51.5</v>
      </c>
      <c r="AG1240">
        <v>150129</v>
      </c>
      <c r="AH1240">
        <v>65112</v>
      </c>
      <c r="AI1240">
        <v>12.955097</v>
      </c>
      <c r="AJ1240">
        <v>0.32355386000000003</v>
      </c>
      <c r="AK1240" t="s">
        <v>6807</v>
      </c>
      <c r="AL1240">
        <v>-14.654902999999999</v>
      </c>
      <c r="AM1240">
        <v>-0.21662828000000001</v>
      </c>
      <c r="AN1240">
        <v>40.04</v>
      </c>
      <c r="AO1240">
        <v>67.650000000000006</v>
      </c>
      <c r="AP1240">
        <v>1530230400</v>
      </c>
      <c r="AW1240" t="s">
        <v>6313</v>
      </c>
      <c r="BA1240">
        <v>51.453144000000002</v>
      </c>
      <c r="BB1240">
        <v>1.541954</v>
      </c>
      <c r="BC1240">
        <v>2.9968120000000001E-2</v>
      </c>
      <c r="BD1240">
        <v>59.317898</v>
      </c>
      <c r="BE1240">
        <v>-6.3227997</v>
      </c>
      <c r="BF1240">
        <v>-0.10659177</v>
      </c>
      <c r="BI1240">
        <v>15</v>
      </c>
      <c r="BJ1240">
        <v>0</v>
      </c>
      <c r="BK1240" t="b">
        <v>0</v>
      </c>
      <c r="BL1240">
        <v>2</v>
      </c>
      <c r="BM1240">
        <v>1178803800000</v>
      </c>
      <c r="BN1240" t="s">
        <v>5378</v>
      </c>
    </row>
    <row r="1241" spans="1:66" x14ac:dyDescent="0.2">
      <c r="A1241" t="s">
        <v>5380</v>
      </c>
      <c r="B1241" t="s">
        <v>5381</v>
      </c>
      <c r="C1241" t="s">
        <v>142</v>
      </c>
      <c r="D1241" t="s">
        <v>143</v>
      </c>
      <c r="E1241" t="s">
        <v>153</v>
      </c>
      <c r="F1241" t="b">
        <v>1</v>
      </c>
      <c r="G1241" t="s">
        <v>48</v>
      </c>
      <c r="H1241" t="s">
        <v>154</v>
      </c>
      <c r="I1241" t="s">
        <v>5381</v>
      </c>
      <c r="J1241" t="s">
        <v>5381</v>
      </c>
      <c r="K1241" t="s">
        <v>6808</v>
      </c>
      <c r="L1241" t="s">
        <v>146</v>
      </c>
      <c r="M1241" t="s">
        <v>147</v>
      </c>
      <c r="N1241">
        <v>-14400000</v>
      </c>
      <c r="O1241" t="s">
        <v>148</v>
      </c>
      <c r="P1241" t="b">
        <v>0</v>
      </c>
      <c r="Q1241">
        <v>0.78000259999999999</v>
      </c>
      <c r="R1241">
        <v>1.4991401</v>
      </c>
      <c r="S1241">
        <v>1589485911</v>
      </c>
      <c r="T1241">
        <v>52.81</v>
      </c>
      <c r="U1241">
        <v>53.115000000000002</v>
      </c>
      <c r="V1241" t="s">
        <v>6809</v>
      </c>
      <c r="W1241">
        <v>50.6</v>
      </c>
      <c r="X1241">
        <v>6266</v>
      </c>
      <c r="Y1241">
        <v>52.03</v>
      </c>
      <c r="Z1241">
        <v>0</v>
      </c>
      <c r="AA1241">
        <v>0</v>
      </c>
      <c r="AB1241">
        <v>14</v>
      </c>
      <c r="AC1241">
        <v>11</v>
      </c>
      <c r="AD1241" t="s">
        <v>155</v>
      </c>
      <c r="AF1241">
        <v>50.74</v>
      </c>
      <c r="AG1241">
        <v>10733</v>
      </c>
      <c r="AH1241">
        <v>10512</v>
      </c>
      <c r="AI1241">
        <v>11.27</v>
      </c>
      <c r="AJ1241">
        <v>0.27130480000000001</v>
      </c>
      <c r="AK1241" t="s">
        <v>6810</v>
      </c>
      <c r="AL1241">
        <v>-22.609997</v>
      </c>
      <c r="AM1241">
        <v>-0.29978781999999998</v>
      </c>
      <c r="AN1241">
        <v>41.54</v>
      </c>
      <c r="AO1241">
        <v>75.42</v>
      </c>
      <c r="AW1241" t="s">
        <v>6313</v>
      </c>
      <c r="BA1241">
        <v>53.312313000000003</v>
      </c>
      <c r="BB1241">
        <v>-0.50231170000000003</v>
      </c>
      <c r="BC1241">
        <v>-9.4220580000000005E-3</v>
      </c>
      <c r="BD1241">
        <v>65.222840000000005</v>
      </c>
      <c r="BE1241">
        <v>-12.412838000000001</v>
      </c>
      <c r="BF1241">
        <v>-0.19031428</v>
      </c>
      <c r="BI1241">
        <v>15</v>
      </c>
      <c r="BJ1241">
        <v>0</v>
      </c>
      <c r="BK1241" t="b">
        <v>0</v>
      </c>
      <c r="BL1241">
        <v>2</v>
      </c>
      <c r="BM1241">
        <v>1423146600000</v>
      </c>
      <c r="BN1241" t="s">
        <v>5380</v>
      </c>
    </row>
    <row r="1242" spans="1:66" x14ac:dyDescent="0.2">
      <c r="A1242" t="s">
        <v>5382</v>
      </c>
      <c r="B1242" t="s">
        <v>5383</v>
      </c>
      <c r="C1242" t="s">
        <v>142</v>
      </c>
      <c r="D1242" t="s">
        <v>143</v>
      </c>
      <c r="E1242" t="s">
        <v>153</v>
      </c>
      <c r="F1242" t="b">
        <v>1</v>
      </c>
      <c r="G1242" t="s">
        <v>48</v>
      </c>
      <c r="H1242" t="s">
        <v>6262</v>
      </c>
      <c r="I1242" t="s">
        <v>6811</v>
      </c>
      <c r="J1242" t="s">
        <v>5383</v>
      </c>
      <c r="K1242" t="s">
        <v>6812</v>
      </c>
      <c r="L1242" t="s">
        <v>146</v>
      </c>
      <c r="M1242" t="s">
        <v>147</v>
      </c>
      <c r="N1242">
        <v>-14400000</v>
      </c>
      <c r="O1242" t="s">
        <v>148</v>
      </c>
      <c r="P1242" t="b">
        <v>0</v>
      </c>
      <c r="Q1242">
        <v>0.53439709999999996</v>
      </c>
      <c r="R1242">
        <v>1.4990479999999999</v>
      </c>
      <c r="S1242">
        <v>1589486280</v>
      </c>
      <c r="T1242">
        <v>36.183500000000002</v>
      </c>
      <c r="U1242">
        <v>36.200899999999997</v>
      </c>
      <c r="V1242" t="s">
        <v>6813</v>
      </c>
      <c r="W1242">
        <v>34.820500000000003</v>
      </c>
      <c r="X1242">
        <v>14510</v>
      </c>
      <c r="Y1242">
        <v>35.649099999999997</v>
      </c>
      <c r="Z1242">
        <v>0</v>
      </c>
      <c r="AA1242">
        <v>0</v>
      </c>
      <c r="AB1242">
        <v>11</v>
      </c>
      <c r="AC1242">
        <v>11</v>
      </c>
      <c r="AD1242" t="s">
        <v>6263</v>
      </c>
      <c r="AF1242">
        <v>35.1</v>
      </c>
      <c r="AG1242">
        <v>100583</v>
      </c>
      <c r="AH1242">
        <v>22150</v>
      </c>
      <c r="AI1242">
        <v>6.831499</v>
      </c>
      <c r="AJ1242">
        <v>0.2327439</v>
      </c>
      <c r="AK1242" t="s">
        <v>6814</v>
      </c>
      <c r="AL1242">
        <v>-14.826499999999999</v>
      </c>
      <c r="AM1242">
        <v>-0.29065869999999999</v>
      </c>
      <c r="AN1242">
        <v>29.352</v>
      </c>
      <c r="AO1242">
        <v>51.01</v>
      </c>
      <c r="AP1242">
        <v>1529020800</v>
      </c>
      <c r="AW1242" t="s">
        <v>6313</v>
      </c>
      <c r="BA1242">
        <v>36.860230000000001</v>
      </c>
      <c r="BB1242">
        <v>-0.67673110000000003</v>
      </c>
      <c r="BC1242">
        <v>-1.8359383999999999E-2</v>
      </c>
      <c r="BD1242">
        <v>44.831189999999999</v>
      </c>
      <c r="BE1242">
        <v>-8.6476900000000008</v>
      </c>
      <c r="BF1242">
        <v>-0.1928945</v>
      </c>
      <c r="BI1242">
        <v>15</v>
      </c>
      <c r="BJ1242">
        <v>0</v>
      </c>
      <c r="BK1242" t="b">
        <v>0</v>
      </c>
      <c r="BL1242">
        <v>2</v>
      </c>
      <c r="BM1242">
        <v>1436362200000</v>
      </c>
      <c r="BN1242" t="s">
        <v>5382</v>
      </c>
    </row>
    <row r="1243" spans="1:66" x14ac:dyDescent="0.2">
      <c r="A1243" t="s">
        <v>5384</v>
      </c>
      <c r="B1243" t="s">
        <v>5385</v>
      </c>
      <c r="C1243" t="s">
        <v>142</v>
      </c>
      <c r="D1243" t="s">
        <v>143</v>
      </c>
      <c r="E1243" t="s">
        <v>153</v>
      </c>
      <c r="F1243" t="b">
        <v>1</v>
      </c>
      <c r="G1243" t="s">
        <v>48</v>
      </c>
      <c r="H1243" t="s">
        <v>154</v>
      </c>
      <c r="I1243" t="s">
        <v>6815</v>
      </c>
      <c r="J1243" t="s">
        <v>5385</v>
      </c>
      <c r="K1243" t="s">
        <v>6816</v>
      </c>
      <c r="L1243" t="s">
        <v>146</v>
      </c>
      <c r="M1243" t="s">
        <v>147</v>
      </c>
      <c r="N1243">
        <v>-14400000</v>
      </c>
      <c r="O1243" t="s">
        <v>148</v>
      </c>
      <c r="P1243" t="b">
        <v>0</v>
      </c>
      <c r="Q1243">
        <v>0.3599987</v>
      </c>
      <c r="R1243">
        <v>1.4574845999999999</v>
      </c>
      <c r="S1243">
        <v>1589486400</v>
      </c>
      <c r="T1243">
        <v>25.06</v>
      </c>
      <c r="U1243">
        <v>25.074999999999999</v>
      </c>
      <c r="V1243" t="s">
        <v>6817</v>
      </c>
      <c r="W1243">
        <v>23.73</v>
      </c>
      <c r="X1243">
        <v>783361</v>
      </c>
      <c r="Y1243">
        <v>24.7</v>
      </c>
      <c r="Z1243">
        <v>24.9</v>
      </c>
      <c r="AA1243">
        <v>24.91</v>
      </c>
      <c r="AB1243">
        <v>18</v>
      </c>
      <c r="AC1243">
        <v>12</v>
      </c>
      <c r="AD1243" t="s">
        <v>155</v>
      </c>
      <c r="AF1243">
        <v>25.47</v>
      </c>
      <c r="AG1243">
        <v>948456</v>
      </c>
      <c r="AH1243">
        <v>692150</v>
      </c>
      <c r="AI1243">
        <v>4.99</v>
      </c>
      <c r="AJ1243">
        <v>0.24862980000000001</v>
      </c>
      <c r="AK1243" t="s">
        <v>6818</v>
      </c>
      <c r="AL1243">
        <v>-13.680002</v>
      </c>
      <c r="AM1243">
        <v>-0.35312343000000002</v>
      </c>
      <c r="AN1243">
        <v>20.07</v>
      </c>
      <c r="AO1243">
        <v>38.74</v>
      </c>
      <c r="AW1243" t="s">
        <v>6313</v>
      </c>
      <c r="BA1243">
        <v>25.355715</v>
      </c>
      <c r="BB1243">
        <v>-0.29571533</v>
      </c>
      <c r="BC1243">
        <v>-1.16626695E-2</v>
      </c>
      <c r="BD1243">
        <v>33.047752000000003</v>
      </c>
      <c r="BE1243">
        <v>-7.9877529999999997</v>
      </c>
      <c r="BF1243">
        <v>-0.24170336000000001</v>
      </c>
      <c r="BI1243">
        <v>15</v>
      </c>
      <c r="BJ1243">
        <v>0</v>
      </c>
      <c r="BK1243" t="b">
        <v>0</v>
      </c>
      <c r="BL1243">
        <v>2</v>
      </c>
      <c r="BM1243">
        <v>1150464600000</v>
      </c>
      <c r="BN1243" t="s">
        <v>5384</v>
      </c>
    </row>
    <row r="1244" spans="1:66" x14ac:dyDescent="0.2">
      <c r="A1244" t="s">
        <v>5386</v>
      </c>
      <c r="B1244" t="s">
        <v>5387</v>
      </c>
      <c r="C1244" t="s">
        <v>142</v>
      </c>
      <c r="D1244" t="s">
        <v>143</v>
      </c>
      <c r="E1244" t="s">
        <v>153</v>
      </c>
      <c r="F1244" t="b">
        <v>1</v>
      </c>
      <c r="G1244" t="s">
        <v>48</v>
      </c>
      <c r="H1244" t="s">
        <v>6262</v>
      </c>
      <c r="I1244" t="s">
        <v>6819</v>
      </c>
      <c r="J1244" t="s">
        <v>5387</v>
      </c>
      <c r="K1244" t="s">
        <v>6820</v>
      </c>
      <c r="L1244" t="s">
        <v>146</v>
      </c>
      <c r="M1244" t="s">
        <v>147</v>
      </c>
      <c r="N1244">
        <v>-14400000</v>
      </c>
      <c r="O1244" t="s">
        <v>148</v>
      </c>
      <c r="P1244" t="b">
        <v>0</v>
      </c>
      <c r="Q1244">
        <v>1.0438004000000001</v>
      </c>
      <c r="R1244">
        <v>1.4927170999999999</v>
      </c>
      <c r="S1244">
        <v>1589486402</v>
      </c>
      <c r="T1244">
        <v>70.97</v>
      </c>
      <c r="U1244">
        <v>70.900000000000006</v>
      </c>
      <c r="V1244" t="s">
        <v>6821</v>
      </c>
      <c r="W1244">
        <v>68.56</v>
      </c>
      <c r="X1244">
        <v>60732</v>
      </c>
      <c r="Y1244">
        <v>69.926199999999994</v>
      </c>
      <c r="Z1244">
        <v>0</v>
      </c>
      <c r="AA1244">
        <v>70.53</v>
      </c>
      <c r="AB1244">
        <v>9</v>
      </c>
      <c r="AC1244">
        <v>8</v>
      </c>
      <c r="AD1244" t="s">
        <v>6263</v>
      </c>
      <c r="AF1244">
        <v>69.31</v>
      </c>
      <c r="AG1244">
        <v>129016</v>
      </c>
      <c r="AH1244">
        <v>82300</v>
      </c>
      <c r="AI1244">
        <v>17.280003000000001</v>
      </c>
      <c r="AJ1244">
        <v>0.32184770000000001</v>
      </c>
      <c r="AK1244" t="s">
        <v>6822</v>
      </c>
      <c r="AL1244">
        <v>-9.019997</v>
      </c>
      <c r="AM1244">
        <v>-0.11276405</v>
      </c>
      <c r="AN1244">
        <v>53.69</v>
      </c>
      <c r="AO1244">
        <v>79.989999999999995</v>
      </c>
      <c r="AP1244">
        <v>1490918400</v>
      </c>
      <c r="AW1244" t="s">
        <v>6313</v>
      </c>
      <c r="BA1244">
        <v>67.529144000000002</v>
      </c>
      <c r="BB1244">
        <v>3.4408569999999998</v>
      </c>
      <c r="BC1244">
        <v>5.0953656E-2</v>
      </c>
      <c r="BD1244">
        <v>70.627099999999999</v>
      </c>
      <c r="BE1244">
        <v>0.34290314</v>
      </c>
      <c r="BF1244">
        <v>4.8551215000000002E-3</v>
      </c>
      <c r="BI1244">
        <v>15</v>
      </c>
      <c r="BJ1244">
        <v>0</v>
      </c>
      <c r="BK1244" t="b">
        <v>0</v>
      </c>
      <c r="BL1244">
        <v>2</v>
      </c>
      <c r="BM1244">
        <v>1146576600000</v>
      </c>
      <c r="BN1244" t="s">
        <v>5386</v>
      </c>
    </row>
    <row r="1245" spans="1:66" x14ac:dyDescent="0.2">
      <c r="A1245" t="s">
        <v>5388</v>
      </c>
      <c r="B1245" t="s">
        <v>5389</v>
      </c>
      <c r="C1245" t="s">
        <v>142</v>
      </c>
      <c r="D1245" t="s">
        <v>143</v>
      </c>
      <c r="E1245" t="s">
        <v>153</v>
      </c>
      <c r="F1245" t="b">
        <v>1</v>
      </c>
      <c r="G1245" t="s">
        <v>48</v>
      </c>
      <c r="H1245" t="s">
        <v>154</v>
      </c>
      <c r="I1245" t="s">
        <v>6823</v>
      </c>
      <c r="J1245" t="s">
        <v>5389</v>
      </c>
      <c r="K1245" t="s">
        <v>6824</v>
      </c>
      <c r="L1245" t="s">
        <v>146</v>
      </c>
      <c r="M1245" t="s">
        <v>147</v>
      </c>
      <c r="N1245">
        <v>-14400000</v>
      </c>
      <c r="O1245" t="s">
        <v>148</v>
      </c>
      <c r="P1245" t="b">
        <v>0</v>
      </c>
      <c r="Q1245">
        <v>0.75360110000000002</v>
      </c>
      <c r="R1245">
        <v>1.490939</v>
      </c>
      <c r="S1245">
        <v>1589485453</v>
      </c>
      <c r="T1245">
        <v>51.298999999999999</v>
      </c>
      <c r="U1245">
        <v>51.298999999999999</v>
      </c>
      <c r="V1245" t="s">
        <v>6825</v>
      </c>
      <c r="W1245">
        <v>48.74</v>
      </c>
      <c r="X1245">
        <v>2586</v>
      </c>
      <c r="Y1245">
        <v>50.545400000000001</v>
      </c>
      <c r="Z1245">
        <v>0</v>
      </c>
      <c r="AA1245">
        <v>82.09</v>
      </c>
      <c r="AB1245">
        <v>11</v>
      </c>
      <c r="AC1245">
        <v>9</v>
      </c>
      <c r="AD1245" t="s">
        <v>155</v>
      </c>
      <c r="AF1245">
        <v>49.16</v>
      </c>
      <c r="AG1245">
        <v>8061</v>
      </c>
      <c r="AH1245">
        <v>2925</v>
      </c>
      <c r="AI1245">
        <v>10.978999999999999</v>
      </c>
      <c r="AJ1245">
        <v>0.27229663999999998</v>
      </c>
      <c r="AK1245" t="s">
        <v>6826</v>
      </c>
      <c r="AL1245">
        <v>-26.553996999999999</v>
      </c>
      <c r="AM1245">
        <v>-0.34107866999999997</v>
      </c>
      <c r="AN1245">
        <v>40.32</v>
      </c>
      <c r="AO1245">
        <v>77.852999999999994</v>
      </c>
      <c r="AW1245" t="s">
        <v>6313</v>
      </c>
      <c r="BA1245">
        <v>51.009599999999999</v>
      </c>
      <c r="BB1245">
        <v>0.28939819999999999</v>
      </c>
      <c r="BC1245">
        <v>5.6734059999999998E-3</v>
      </c>
      <c r="BD1245">
        <v>65.844549999999998</v>
      </c>
      <c r="BE1245">
        <v>-14.545551</v>
      </c>
      <c r="BF1245">
        <v>-0.22090742999999999</v>
      </c>
      <c r="BI1245">
        <v>15</v>
      </c>
      <c r="BJ1245">
        <v>0</v>
      </c>
      <c r="BK1245" t="b">
        <v>0</v>
      </c>
      <c r="BL1245">
        <v>2</v>
      </c>
      <c r="BM1245">
        <v>1449153000000</v>
      </c>
      <c r="BN1245" t="s">
        <v>5388</v>
      </c>
    </row>
    <row r="1246" spans="1:66" x14ac:dyDescent="0.2">
      <c r="A1246" t="s">
        <v>5390</v>
      </c>
      <c r="B1246" t="s">
        <v>5391</v>
      </c>
      <c r="C1246" t="s">
        <v>142</v>
      </c>
      <c r="D1246" t="s">
        <v>143</v>
      </c>
      <c r="E1246" t="s">
        <v>153</v>
      </c>
      <c r="F1246" t="b">
        <v>1</v>
      </c>
      <c r="G1246" t="s">
        <v>48</v>
      </c>
      <c r="H1246" t="s">
        <v>154</v>
      </c>
      <c r="I1246" t="s">
        <v>6827</v>
      </c>
      <c r="J1246" t="s">
        <v>5391</v>
      </c>
      <c r="K1246" t="s">
        <v>6828</v>
      </c>
      <c r="L1246" t="s">
        <v>146</v>
      </c>
      <c r="M1246" t="s">
        <v>147</v>
      </c>
      <c r="N1246">
        <v>-14400000</v>
      </c>
      <c r="O1246" t="s">
        <v>148</v>
      </c>
      <c r="P1246" t="b">
        <v>0</v>
      </c>
      <c r="Q1246">
        <v>1.0999985000000001</v>
      </c>
      <c r="R1246">
        <v>1.7004149</v>
      </c>
      <c r="S1246">
        <v>1589486400</v>
      </c>
      <c r="T1246">
        <v>65.790000000000006</v>
      </c>
      <c r="U1246">
        <v>65.790000000000006</v>
      </c>
      <c r="V1246" t="s">
        <v>6829</v>
      </c>
      <c r="W1246">
        <v>64.819999999999993</v>
      </c>
      <c r="X1246">
        <v>407948</v>
      </c>
      <c r="Y1246">
        <v>64.69</v>
      </c>
      <c r="Z1246">
        <v>60.21</v>
      </c>
      <c r="AA1246">
        <v>65.78</v>
      </c>
      <c r="AB1246">
        <v>9</v>
      </c>
      <c r="AC1246">
        <v>11</v>
      </c>
      <c r="AD1246" t="s">
        <v>155</v>
      </c>
      <c r="AF1246">
        <v>65.2</v>
      </c>
      <c r="AG1246">
        <v>481916</v>
      </c>
      <c r="AH1246">
        <v>545037</v>
      </c>
      <c r="AI1246">
        <v>13.73</v>
      </c>
      <c r="AJ1246">
        <v>0.26373413000000001</v>
      </c>
      <c r="AK1246" t="s">
        <v>6830</v>
      </c>
      <c r="AL1246">
        <v>-6.5499954000000002</v>
      </c>
      <c r="AM1246">
        <v>-9.0544589999999994E-2</v>
      </c>
      <c r="AN1246">
        <v>52.06</v>
      </c>
      <c r="AO1246">
        <v>72.34</v>
      </c>
      <c r="AW1246" t="s">
        <v>6313</v>
      </c>
      <c r="BA1246">
        <v>65.62</v>
      </c>
      <c r="BB1246">
        <v>0.16999817</v>
      </c>
      <c r="BC1246">
        <v>2.5906456000000001E-3</v>
      </c>
      <c r="BD1246">
        <v>66.396519999999995</v>
      </c>
      <c r="BE1246">
        <v>-0.60652159999999999</v>
      </c>
      <c r="BF1246">
        <v>-9.13484E-3</v>
      </c>
      <c r="BI1246">
        <v>15</v>
      </c>
      <c r="BJ1246">
        <v>0</v>
      </c>
      <c r="BK1246" t="b">
        <v>0</v>
      </c>
      <c r="BL1246">
        <v>2</v>
      </c>
      <c r="BM1246">
        <v>1260369000000</v>
      </c>
      <c r="BN1246" t="s">
        <v>5390</v>
      </c>
    </row>
    <row r="1247" spans="1:66" x14ac:dyDescent="0.2">
      <c r="A1247" t="s">
        <v>5392</v>
      </c>
      <c r="B1247" t="s">
        <v>5393</v>
      </c>
      <c r="C1247" t="s">
        <v>142</v>
      </c>
      <c r="D1247" t="s">
        <v>143</v>
      </c>
      <c r="E1247" t="s">
        <v>153</v>
      </c>
      <c r="F1247" t="b">
        <v>1</v>
      </c>
      <c r="G1247" t="s">
        <v>48</v>
      </c>
      <c r="H1247" t="s">
        <v>154</v>
      </c>
      <c r="I1247" t="s">
        <v>6831</v>
      </c>
      <c r="J1247" t="s">
        <v>5393</v>
      </c>
      <c r="K1247" t="s">
        <v>6832</v>
      </c>
      <c r="L1247" t="s">
        <v>146</v>
      </c>
      <c r="M1247" t="s">
        <v>147</v>
      </c>
      <c r="N1247">
        <v>-14400000</v>
      </c>
      <c r="O1247" t="s">
        <v>148</v>
      </c>
      <c r="P1247" t="b">
        <v>0</v>
      </c>
      <c r="Q1247">
        <v>-0.23040009</v>
      </c>
      <c r="R1247">
        <v>-0.88784795999999999</v>
      </c>
      <c r="S1247">
        <v>1589486400</v>
      </c>
      <c r="T1247">
        <v>25.72</v>
      </c>
      <c r="U1247">
        <v>25.72</v>
      </c>
      <c r="V1247" t="s">
        <v>6833</v>
      </c>
      <c r="W1247">
        <v>25.29</v>
      </c>
      <c r="X1247">
        <v>5398</v>
      </c>
      <c r="Y1247">
        <v>25.950399999999998</v>
      </c>
      <c r="Z1247">
        <v>25.78</v>
      </c>
      <c r="AA1247">
        <v>26.62</v>
      </c>
      <c r="AB1247">
        <v>9</v>
      </c>
      <c r="AC1247">
        <v>10</v>
      </c>
      <c r="AD1247" t="s">
        <v>155</v>
      </c>
      <c r="AF1247">
        <v>25.29</v>
      </c>
      <c r="AG1247">
        <v>7501</v>
      </c>
      <c r="AH1247">
        <v>4112</v>
      </c>
      <c r="AI1247">
        <v>4.7699986000000001</v>
      </c>
      <c r="AJ1247">
        <v>0.22768489</v>
      </c>
      <c r="AK1247" t="s">
        <v>6834</v>
      </c>
      <c r="AL1247">
        <v>-8.9600010000000001</v>
      </c>
      <c r="AM1247">
        <v>-0.25836219999999999</v>
      </c>
      <c r="AN1247">
        <v>20.95</v>
      </c>
      <c r="AO1247">
        <v>34.68</v>
      </c>
      <c r="AW1247" t="s">
        <v>6313</v>
      </c>
      <c r="BA1247">
        <v>25.688457</v>
      </c>
      <c r="BB1247">
        <v>3.1541824000000003E-2</v>
      </c>
      <c r="BC1247">
        <v>1.2278598E-3</v>
      </c>
      <c r="BD1247">
        <v>30.307869</v>
      </c>
      <c r="BE1247">
        <v>-4.5878696000000003</v>
      </c>
      <c r="BF1247">
        <v>-0.15137553000000001</v>
      </c>
      <c r="BI1247">
        <v>15</v>
      </c>
      <c r="BJ1247">
        <v>0</v>
      </c>
      <c r="BK1247" t="b">
        <v>0</v>
      </c>
      <c r="BL1247">
        <v>2</v>
      </c>
      <c r="BM1247">
        <v>1418653800000</v>
      </c>
      <c r="BN1247" t="s">
        <v>5392</v>
      </c>
    </row>
    <row r="1248" spans="1:66" x14ac:dyDescent="0.2">
      <c r="A1248" t="s">
        <v>5394</v>
      </c>
      <c r="B1248" t="s">
        <v>5395</v>
      </c>
      <c r="C1248" t="s">
        <v>142</v>
      </c>
      <c r="D1248" t="s">
        <v>143</v>
      </c>
      <c r="E1248" t="s">
        <v>153</v>
      </c>
      <c r="F1248" t="b">
        <v>1</v>
      </c>
      <c r="G1248" t="s">
        <v>48</v>
      </c>
      <c r="H1248" t="s">
        <v>154</v>
      </c>
      <c r="I1248" t="s">
        <v>6835</v>
      </c>
      <c r="J1248" t="s">
        <v>5395</v>
      </c>
      <c r="K1248" t="s">
        <v>6836</v>
      </c>
      <c r="L1248" t="s">
        <v>146</v>
      </c>
      <c r="M1248" t="s">
        <v>147</v>
      </c>
      <c r="N1248">
        <v>-14400000</v>
      </c>
      <c r="O1248" t="s">
        <v>148</v>
      </c>
      <c r="P1248" t="b">
        <v>0</v>
      </c>
      <c r="Q1248">
        <v>0.59600070000000005</v>
      </c>
      <c r="R1248">
        <v>2.0773739999999998</v>
      </c>
      <c r="S1248">
        <v>1589483257</v>
      </c>
      <c r="T1248">
        <v>29.286100000000001</v>
      </c>
      <c r="U1248">
        <v>29.286100000000001</v>
      </c>
      <c r="V1248" t="s">
        <v>6837</v>
      </c>
      <c r="W1248">
        <v>28.23</v>
      </c>
      <c r="X1248">
        <v>2553</v>
      </c>
      <c r="Y1248">
        <v>28.690100000000001</v>
      </c>
      <c r="Z1248">
        <v>23.14</v>
      </c>
      <c r="AA1248">
        <v>29.19</v>
      </c>
      <c r="AB1248">
        <v>10</v>
      </c>
      <c r="AC1248">
        <v>9</v>
      </c>
      <c r="AD1248" t="s">
        <v>155</v>
      </c>
      <c r="AF1248">
        <v>29.57</v>
      </c>
      <c r="AG1248">
        <v>14695</v>
      </c>
      <c r="AH1248">
        <v>32287</v>
      </c>
      <c r="AI1248">
        <v>5.9761009999999999</v>
      </c>
      <c r="AJ1248">
        <v>0.25637497999999997</v>
      </c>
      <c r="AK1248" t="s">
        <v>6838</v>
      </c>
      <c r="AL1248">
        <v>-14.563898</v>
      </c>
      <c r="AM1248">
        <v>-0.33212996</v>
      </c>
      <c r="AN1248">
        <v>23.31</v>
      </c>
      <c r="AO1248">
        <v>43.85</v>
      </c>
      <c r="AW1248" t="s">
        <v>6313</v>
      </c>
      <c r="BA1248">
        <v>29.615428999999999</v>
      </c>
      <c r="BB1248">
        <v>-0.32932854</v>
      </c>
      <c r="BC1248">
        <v>-1.1120168E-2</v>
      </c>
      <c r="BD1248">
        <v>37.723404000000002</v>
      </c>
      <c r="BE1248">
        <v>-8.4373039999999992</v>
      </c>
      <c r="BF1248">
        <v>-0.22366230000000001</v>
      </c>
      <c r="BI1248">
        <v>15</v>
      </c>
      <c r="BJ1248">
        <v>0</v>
      </c>
      <c r="BK1248" t="b">
        <v>0</v>
      </c>
      <c r="BL1248">
        <v>2</v>
      </c>
      <c r="BM1248">
        <v>1308231000000</v>
      </c>
      <c r="BN1248" t="s">
        <v>5394</v>
      </c>
    </row>
    <row r="1249" spans="1:66" x14ac:dyDescent="0.2">
      <c r="A1249" t="s">
        <v>5396</v>
      </c>
      <c r="B1249" t="s">
        <v>5397</v>
      </c>
      <c r="C1249" t="s">
        <v>142</v>
      </c>
      <c r="D1249" t="s">
        <v>143</v>
      </c>
      <c r="E1249" t="s">
        <v>153</v>
      </c>
      <c r="F1249" t="b">
        <v>1</v>
      </c>
      <c r="G1249" t="s">
        <v>48</v>
      </c>
      <c r="H1249" t="s">
        <v>154</v>
      </c>
      <c r="I1249" t="s">
        <v>6839</v>
      </c>
      <c r="J1249" t="s">
        <v>5397</v>
      </c>
      <c r="K1249" t="s">
        <v>6840</v>
      </c>
      <c r="L1249" t="s">
        <v>146</v>
      </c>
      <c r="M1249" t="s">
        <v>147</v>
      </c>
      <c r="N1249">
        <v>-14400000</v>
      </c>
      <c r="O1249" t="s">
        <v>148</v>
      </c>
      <c r="P1249" t="b">
        <v>0</v>
      </c>
      <c r="Q1249">
        <v>0.35000038</v>
      </c>
      <c r="R1249">
        <v>1.4022452000000001</v>
      </c>
      <c r="S1249">
        <v>1589486400</v>
      </c>
      <c r="T1249">
        <v>25.31</v>
      </c>
      <c r="U1249">
        <v>25.32</v>
      </c>
      <c r="V1249" t="s">
        <v>6841</v>
      </c>
      <c r="W1249">
        <v>24.26</v>
      </c>
      <c r="X1249">
        <v>120866</v>
      </c>
      <c r="Y1249">
        <v>24.96</v>
      </c>
      <c r="Z1249">
        <v>24.83</v>
      </c>
      <c r="AA1249">
        <v>25.57</v>
      </c>
      <c r="AB1249">
        <v>8</v>
      </c>
      <c r="AC1249">
        <v>18</v>
      </c>
      <c r="AD1249" t="s">
        <v>155</v>
      </c>
      <c r="AF1249">
        <v>24.73</v>
      </c>
      <c r="AG1249">
        <v>466351</v>
      </c>
      <c r="AH1249">
        <v>272250</v>
      </c>
      <c r="AI1249">
        <v>4.9699992999999996</v>
      </c>
      <c r="AJ1249">
        <v>0.24434607999999999</v>
      </c>
      <c r="AK1249" t="s">
        <v>6842</v>
      </c>
      <c r="AL1249">
        <v>-6.59</v>
      </c>
      <c r="AM1249">
        <v>-0.20658308</v>
      </c>
      <c r="AN1249">
        <v>20.34</v>
      </c>
      <c r="AO1249">
        <v>31.9</v>
      </c>
      <c r="AW1249" t="s">
        <v>6313</v>
      </c>
      <c r="BA1249">
        <v>25.620571000000002</v>
      </c>
      <c r="BB1249">
        <v>-0.31057167000000002</v>
      </c>
      <c r="BC1249">
        <v>-1.2121965E-2</v>
      </c>
      <c r="BD1249">
        <v>27.951955999999999</v>
      </c>
      <c r="BE1249">
        <v>-2.6419562999999999</v>
      </c>
      <c r="BF1249">
        <v>-9.4517760000000006E-2</v>
      </c>
      <c r="BI1249">
        <v>15</v>
      </c>
      <c r="BJ1249">
        <v>0</v>
      </c>
      <c r="BK1249" t="b">
        <v>0</v>
      </c>
      <c r="BL1249">
        <v>2</v>
      </c>
      <c r="BM1249">
        <v>1178803800000</v>
      </c>
      <c r="BN1249" t="s">
        <v>5396</v>
      </c>
    </row>
    <row r="1250" spans="1:66" x14ac:dyDescent="0.2">
      <c r="A1250" t="s">
        <v>5398</v>
      </c>
      <c r="B1250" t="s">
        <v>5399</v>
      </c>
      <c r="C1250" t="s">
        <v>142</v>
      </c>
      <c r="D1250" t="s">
        <v>143</v>
      </c>
      <c r="E1250" t="s">
        <v>153</v>
      </c>
      <c r="F1250" t="b">
        <v>1</v>
      </c>
      <c r="G1250" t="s">
        <v>48</v>
      </c>
      <c r="H1250" t="s">
        <v>154</v>
      </c>
      <c r="I1250" t="s">
        <v>6843</v>
      </c>
      <c r="J1250" t="s">
        <v>5399</v>
      </c>
      <c r="K1250" t="s">
        <v>6844</v>
      </c>
      <c r="L1250" t="s">
        <v>146</v>
      </c>
      <c r="M1250" t="s">
        <v>147</v>
      </c>
      <c r="N1250">
        <v>-14400000</v>
      </c>
      <c r="O1250" t="s">
        <v>148</v>
      </c>
      <c r="P1250" t="b">
        <v>0</v>
      </c>
      <c r="Q1250">
        <v>2.4299927000000001</v>
      </c>
      <c r="R1250">
        <v>1.4151724999999999</v>
      </c>
      <c r="S1250">
        <v>1589486400</v>
      </c>
      <c r="T1250">
        <v>174.14</v>
      </c>
      <c r="U1250">
        <v>174.18</v>
      </c>
      <c r="V1250" t="s">
        <v>6845</v>
      </c>
      <c r="W1250">
        <v>167.91</v>
      </c>
      <c r="X1250">
        <v>105439</v>
      </c>
      <c r="Y1250">
        <v>171.71</v>
      </c>
      <c r="Z1250">
        <v>171.05</v>
      </c>
      <c r="AA1250">
        <v>177.35</v>
      </c>
      <c r="AB1250">
        <v>12</v>
      </c>
      <c r="AC1250">
        <v>10</v>
      </c>
      <c r="AD1250" t="s">
        <v>155</v>
      </c>
      <c r="AF1250">
        <v>169.64</v>
      </c>
      <c r="AG1250">
        <v>179417</v>
      </c>
      <c r="AH1250">
        <v>64200</v>
      </c>
      <c r="AI1250">
        <v>55.15</v>
      </c>
      <c r="AJ1250">
        <v>0.46348434999999999</v>
      </c>
      <c r="AK1250" t="s">
        <v>6846</v>
      </c>
      <c r="AL1250">
        <v>-30.910004000000001</v>
      </c>
      <c r="AM1250">
        <v>-0.15074373999999999</v>
      </c>
      <c r="AN1250">
        <v>118.99</v>
      </c>
      <c r="AO1250">
        <v>205.05</v>
      </c>
      <c r="AW1250" t="s">
        <v>6313</v>
      </c>
      <c r="BA1250">
        <v>163.22399999999999</v>
      </c>
      <c r="BB1250">
        <v>10.916</v>
      </c>
      <c r="BC1250">
        <v>6.6877425000000004E-2</v>
      </c>
      <c r="BD1250">
        <v>177.72058000000001</v>
      </c>
      <c r="BE1250">
        <v>-3.5805817000000002</v>
      </c>
      <c r="BF1250">
        <v>-2.0147254999999999E-2</v>
      </c>
      <c r="BI1250">
        <v>15</v>
      </c>
      <c r="BJ1250">
        <v>0</v>
      </c>
      <c r="BK1250" t="b">
        <v>0</v>
      </c>
      <c r="BL1250">
        <v>2</v>
      </c>
      <c r="BM1250">
        <v>1075473000000</v>
      </c>
      <c r="BN1250" t="s">
        <v>5398</v>
      </c>
    </row>
    <row r="1251" spans="1:66" x14ac:dyDescent="0.2">
      <c r="A1251" t="s">
        <v>5400</v>
      </c>
      <c r="B1251" t="s">
        <v>5401</v>
      </c>
      <c r="C1251" t="s">
        <v>142</v>
      </c>
      <c r="D1251" t="s">
        <v>143</v>
      </c>
      <c r="E1251" t="s">
        <v>153</v>
      </c>
      <c r="F1251" t="b">
        <v>1</v>
      </c>
      <c r="G1251" t="s">
        <v>48</v>
      </c>
      <c r="H1251" t="s">
        <v>4007</v>
      </c>
      <c r="I1251" t="s">
        <v>5401</v>
      </c>
      <c r="J1251" t="s">
        <v>5401</v>
      </c>
      <c r="K1251" t="s">
        <v>6847</v>
      </c>
      <c r="L1251" t="s">
        <v>146</v>
      </c>
      <c r="M1251" t="s">
        <v>147</v>
      </c>
      <c r="N1251">
        <v>-14400000</v>
      </c>
      <c r="O1251" t="s">
        <v>148</v>
      </c>
      <c r="P1251" t="b">
        <v>0</v>
      </c>
      <c r="Q1251">
        <v>0.38000107</v>
      </c>
      <c r="R1251">
        <v>1.3919454</v>
      </c>
      <c r="S1251">
        <v>1589486305</v>
      </c>
      <c r="T1251">
        <v>27.68</v>
      </c>
      <c r="U1251">
        <v>27.725000000000001</v>
      </c>
      <c r="V1251" t="s">
        <v>6848</v>
      </c>
      <c r="W1251">
        <v>26.34</v>
      </c>
      <c r="X1251">
        <v>4774</v>
      </c>
      <c r="Y1251">
        <v>27.3</v>
      </c>
      <c r="Z1251">
        <v>0</v>
      </c>
      <c r="AA1251">
        <v>0</v>
      </c>
      <c r="AB1251">
        <v>13</v>
      </c>
      <c r="AC1251">
        <v>8</v>
      </c>
      <c r="AD1251" t="s">
        <v>4011</v>
      </c>
      <c r="AF1251">
        <v>28.09</v>
      </c>
      <c r="AG1251">
        <v>26698</v>
      </c>
      <c r="AH1251">
        <v>12962</v>
      </c>
      <c r="AI1251">
        <v>5.8700010000000002</v>
      </c>
      <c r="AJ1251">
        <v>0.26914262999999999</v>
      </c>
      <c r="AK1251" t="s">
        <v>6849</v>
      </c>
      <c r="AL1251">
        <v>-13</v>
      </c>
      <c r="AM1251">
        <v>-0.31956734999999997</v>
      </c>
      <c r="AN1251">
        <v>21.81</v>
      </c>
      <c r="AO1251">
        <v>40.68</v>
      </c>
      <c r="AW1251" t="s">
        <v>6313</v>
      </c>
      <c r="BA1251">
        <v>27.207000000000001</v>
      </c>
      <c r="BB1251">
        <v>0.47299956999999998</v>
      </c>
      <c r="BC1251">
        <v>1.7385215999999998E-2</v>
      </c>
      <c r="BD1251">
        <v>34.742252000000001</v>
      </c>
      <c r="BE1251">
        <v>-7.062252</v>
      </c>
      <c r="BF1251">
        <v>-0.20327559000000001</v>
      </c>
      <c r="BI1251">
        <v>15</v>
      </c>
      <c r="BJ1251">
        <v>0</v>
      </c>
      <c r="BK1251" t="b">
        <v>0</v>
      </c>
      <c r="BL1251">
        <v>2</v>
      </c>
      <c r="BM1251">
        <v>1368538200000</v>
      </c>
      <c r="BN1251" t="s">
        <v>5400</v>
      </c>
    </row>
    <row r="1252" spans="1:66" x14ac:dyDescent="0.2">
      <c r="A1252" t="s">
        <v>5402</v>
      </c>
      <c r="B1252" t="s">
        <v>5403</v>
      </c>
      <c r="C1252" t="s">
        <v>142</v>
      </c>
      <c r="D1252" t="s">
        <v>143</v>
      </c>
      <c r="E1252" t="s">
        <v>153</v>
      </c>
      <c r="F1252" t="b">
        <v>1</v>
      </c>
      <c r="G1252" t="s">
        <v>48</v>
      </c>
      <c r="H1252" t="s">
        <v>154</v>
      </c>
      <c r="I1252" t="s">
        <v>5403</v>
      </c>
      <c r="J1252" t="s">
        <v>5403</v>
      </c>
      <c r="K1252" t="s">
        <v>6850</v>
      </c>
      <c r="L1252" t="s">
        <v>146</v>
      </c>
      <c r="M1252" t="s">
        <v>147</v>
      </c>
      <c r="N1252">
        <v>-14400000</v>
      </c>
      <c r="O1252" t="s">
        <v>148</v>
      </c>
      <c r="P1252" t="b">
        <v>0</v>
      </c>
      <c r="Q1252">
        <v>0.65999985000000005</v>
      </c>
      <c r="R1252">
        <v>1.4273353</v>
      </c>
      <c r="S1252">
        <v>1589486394</v>
      </c>
      <c r="T1252">
        <v>46.9</v>
      </c>
      <c r="U1252">
        <v>46.91</v>
      </c>
      <c r="V1252" t="s">
        <v>6851</v>
      </c>
      <c r="W1252">
        <v>45.16</v>
      </c>
      <c r="X1252">
        <v>740579</v>
      </c>
      <c r="Y1252">
        <v>46.24</v>
      </c>
      <c r="Z1252">
        <v>46.47</v>
      </c>
      <c r="AA1252">
        <v>47.47</v>
      </c>
      <c r="AB1252">
        <v>12</v>
      </c>
      <c r="AC1252">
        <v>14</v>
      </c>
      <c r="AD1252" t="s">
        <v>155</v>
      </c>
      <c r="AF1252">
        <v>45.76</v>
      </c>
      <c r="AG1252">
        <v>1307719</v>
      </c>
      <c r="AH1252">
        <v>794762</v>
      </c>
      <c r="AI1252">
        <v>9.1100010000000005</v>
      </c>
      <c r="AJ1252">
        <v>0.24106907999999999</v>
      </c>
      <c r="AK1252" t="s">
        <v>6852</v>
      </c>
      <c r="AL1252">
        <v>-14.199997</v>
      </c>
      <c r="AM1252">
        <v>-0.23240584</v>
      </c>
      <c r="AN1252">
        <v>37.79</v>
      </c>
      <c r="AO1252">
        <v>61.1</v>
      </c>
      <c r="AW1252" t="s">
        <v>6313</v>
      </c>
      <c r="BA1252">
        <v>46.915142000000003</v>
      </c>
      <c r="BB1252">
        <v>-1.5140532999999999E-2</v>
      </c>
      <c r="BC1252">
        <v>-3.2272167000000002E-4</v>
      </c>
      <c r="BD1252">
        <v>54.543551999999998</v>
      </c>
      <c r="BE1252">
        <v>-7.6435510000000004</v>
      </c>
      <c r="BF1252">
        <v>-0.14013666</v>
      </c>
      <c r="BI1252">
        <v>15</v>
      </c>
      <c r="BJ1252">
        <v>0</v>
      </c>
      <c r="BK1252" t="b">
        <v>0</v>
      </c>
      <c r="BL1252">
        <v>2</v>
      </c>
      <c r="BM1252">
        <v>1260887400000</v>
      </c>
      <c r="BN1252" t="s">
        <v>5402</v>
      </c>
    </row>
    <row r="1253" spans="1:66" x14ac:dyDescent="0.2">
      <c r="A1253" t="s">
        <v>5404</v>
      </c>
      <c r="B1253" t="s">
        <v>5405</v>
      </c>
      <c r="C1253" t="s">
        <v>142</v>
      </c>
      <c r="D1253" t="s">
        <v>143</v>
      </c>
      <c r="E1253" t="s">
        <v>153</v>
      </c>
      <c r="F1253" t="b">
        <v>1</v>
      </c>
      <c r="G1253" t="s">
        <v>48</v>
      </c>
      <c r="H1253" t="s">
        <v>154</v>
      </c>
      <c r="I1253" t="s">
        <v>6853</v>
      </c>
      <c r="J1253" t="s">
        <v>5405</v>
      </c>
      <c r="K1253" t="s">
        <v>6854</v>
      </c>
      <c r="L1253" t="s">
        <v>146</v>
      </c>
      <c r="M1253" t="s">
        <v>147</v>
      </c>
      <c r="N1253">
        <v>-14400000</v>
      </c>
      <c r="O1253" t="s">
        <v>148</v>
      </c>
      <c r="P1253" t="b">
        <v>0</v>
      </c>
      <c r="Q1253">
        <v>1.0099944999999999</v>
      </c>
      <c r="R1253">
        <v>1.4665231999999999</v>
      </c>
      <c r="S1253">
        <v>1589486400</v>
      </c>
      <c r="T1253">
        <v>69.88</v>
      </c>
      <c r="U1253">
        <v>69.88</v>
      </c>
      <c r="V1253" t="s">
        <v>6855</v>
      </c>
      <c r="W1253">
        <v>67.64</v>
      </c>
      <c r="X1253">
        <v>202426</v>
      </c>
      <c r="Y1253">
        <v>68.87</v>
      </c>
      <c r="Z1253">
        <v>69.75</v>
      </c>
      <c r="AA1253">
        <v>70.28</v>
      </c>
      <c r="AB1253">
        <v>8</v>
      </c>
      <c r="AC1253">
        <v>8</v>
      </c>
      <c r="AD1253" t="s">
        <v>155</v>
      </c>
      <c r="AF1253">
        <v>68.09</v>
      </c>
      <c r="AG1253">
        <v>271445</v>
      </c>
      <c r="AH1253">
        <v>157762</v>
      </c>
      <c r="AI1253">
        <v>13.879996999999999</v>
      </c>
      <c r="AJ1253">
        <v>0.2478571</v>
      </c>
      <c r="AK1253" t="s">
        <v>6856</v>
      </c>
      <c r="AL1253">
        <v>-18.490005</v>
      </c>
      <c r="AM1253">
        <v>-0.20923395</v>
      </c>
      <c r="AN1253">
        <v>56</v>
      </c>
      <c r="AO1253">
        <v>88.37</v>
      </c>
      <c r="AW1253" t="s">
        <v>6313</v>
      </c>
      <c r="BA1253">
        <v>69.816860000000005</v>
      </c>
      <c r="BB1253">
        <v>6.3140870000000002E-2</v>
      </c>
      <c r="BC1253">
        <v>9.0437860000000005E-4</v>
      </c>
      <c r="BD1253">
        <v>79.567319999999995</v>
      </c>
      <c r="BE1253">
        <v>-9.6873249999999995</v>
      </c>
      <c r="BF1253">
        <v>-0.12175004</v>
      </c>
      <c r="BI1253">
        <v>15</v>
      </c>
      <c r="BJ1253">
        <v>0</v>
      </c>
      <c r="BK1253" t="b">
        <v>0</v>
      </c>
      <c r="BL1253">
        <v>2</v>
      </c>
      <c r="BM1253">
        <v>1198765800000</v>
      </c>
      <c r="BN1253" t="s">
        <v>5404</v>
      </c>
    </row>
    <row r="1254" spans="1:66" x14ac:dyDescent="0.2">
      <c r="A1254" t="s">
        <v>5406</v>
      </c>
      <c r="B1254" t="s">
        <v>5407</v>
      </c>
      <c r="C1254" t="s">
        <v>142</v>
      </c>
      <c r="D1254" t="s">
        <v>143</v>
      </c>
      <c r="E1254" t="s">
        <v>153</v>
      </c>
      <c r="F1254" t="b">
        <v>1</v>
      </c>
      <c r="G1254" t="s">
        <v>48</v>
      </c>
      <c r="H1254" t="s">
        <v>154</v>
      </c>
      <c r="I1254" t="s">
        <v>6857</v>
      </c>
      <c r="J1254" t="s">
        <v>5407</v>
      </c>
      <c r="K1254" t="s">
        <v>6858</v>
      </c>
      <c r="L1254" t="s">
        <v>146</v>
      </c>
      <c r="M1254" t="s">
        <v>147</v>
      </c>
      <c r="N1254">
        <v>-14400000</v>
      </c>
      <c r="O1254" t="s">
        <v>148</v>
      </c>
      <c r="P1254" t="b">
        <v>0</v>
      </c>
      <c r="Q1254">
        <v>1.2300034</v>
      </c>
      <c r="R1254">
        <v>1.3522464000000001</v>
      </c>
      <c r="S1254">
        <v>1589486400</v>
      </c>
      <c r="T1254">
        <v>92.19</v>
      </c>
      <c r="U1254">
        <v>92.23</v>
      </c>
      <c r="V1254" t="s">
        <v>6859</v>
      </c>
      <c r="W1254">
        <v>86.95</v>
      </c>
      <c r="X1254">
        <v>1154659</v>
      </c>
      <c r="Y1254">
        <v>90.96</v>
      </c>
      <c r="Z1254">
        <v>91.8</v>
      </c>
      <c r="AA1254">
        <v>92.12</v>
      </c>
      <c r="AB1254">
        <v>13</v>
      </c>
      <c r="AC1254">
        <v>10</v>
      </c>
      <c r="AD1254" t="s">
        <v>155</v>
      </c>
      <c r="AE1254" t="s">
        <v>48</v>
      </c>
      <c r="AF1254">
        <v>89.27</v>
      </c>
      <c r="AG1254">
        <v>1203332</v>
      </c>
      <c r="AH1254">
        <v>870050</v>
      </c>
      <c r="AI1254">
        <v>18.870003000000001</v>
      </c>
      <c r="AJ1254">
        <v>0.25736502</v>
      </c>
      <c r="AK1254" t="s">
        <v>6860</v>
      </c>
      <c r="AL1254">
        <v>-47.22</v>
      </c>
      <c r="AM1254">
        <v>-0.33871314000000002</v>
      </c>
      <c r="AN1254">
        <v>73.319999999999993</v>
      </c>
      <c r="AO1254">
        <v>139.41</v>
      </c>
      <c r="AW1254" t="s">
        <v>6313</v>
      </c>
      <c r="AY1254">
        <v>101351000</v>
      </c>
      <c r="BA1254">
        <v>93.179720000000003</v>
      </c>
      <c r="BB1254">
        <v>-0.98971560000000003</v>
      </c>
      <c r="BC1254">
        <v>-1.06215775E-2</v>
      </c>
      <c r="BD1254">
        <v>119.42152400000001</v>
      </c>
      <c r="BE1254">
        <v>-27.231521999999998</v>
      </c>
      <c r="BF1254">
        <v>-0.2280286</v>
      </c>
      <c r="BG1254">
        <v>9343549440</v>
      </c>
      <c r="BI1254">
        <v>15</v>
      </c>
      <c r="BJ1254">
        <v>0</v>
      </c>
      <c r="BK1254" t="b">
        <v>0</v>
      </c>
      <c r="BL1254">
        <v>2</v>
      </c>
      <c r="BM1254">
        <v>1075473000000</v>
      </c>
      <c r="BN1254" t="s">
        <v>5406</v>
      </c>
    </row>
    <row r="1255" spans="1:66" x14ac:dyDescent="0.2">
      <c r="A1255" t="s">
        <v>5408</v>
      </c>
      <c r="B1255" t="s">
        <v>5409</v>
      </c>
      <c r="C1255" t="s">
        <v>142</v>
      </c>
      <c r="D1255" t="s">
        <v>143</v>
      </c>
      <c r="E1255" t="s">
        <v>153</v>
      </c>
      <c r="F1255" t="b">
        <v>1</v>
      </c>
      <c r="G1255" t="s">
        <v>48</v>
      </c>
      <c r="H1255" t="s">
        <v>154</v>
      </c>
      <c r="I1255" t="s">
        <v>5409</v>
      </c>
      <c r="J1255" t="s">
        <v>5409</v>
      </c>
      <c r="K1255" t="s">
        <v>6861</v>
      </c>
      <c r="L1255" t="s">
        <v>146</v>
      </c>
      <c r="M1255" t="s">
        <v>147</v>
      </c>
      <c r="N1255">
        <v>-14400000</v>
      </c>
      <c r="O1255" t="s">
        <v>148</v>
      </c>
      <c r="P1255" t="b">
        <v>0</v>
      </c>
      <c r="Q1255">
        <v>1.4100037000000001</v>
      </c>
      <c r="R1255">
        <v>1.4362877999999999</v>
      </c>
      <c r="S1255">
        <v>1589486400</v>
      </c>
      <c r="T1255">
        <v>99.58</v>
      </c>
      <c r="U1255">
        <v>99.58</v>
      </c>
      <c r="V1255" t="s">
        <v>6862</v>
      </c>
      <c r="W1255">
        <v>95.66</v>
      </c>
      <c r="X1255">
        <v>1049979</v>
      </c>
      <c r="Y1255">
        <v>98.17</v>
      </c>
      <c r="Z1255">
        <v>97.55</v>
      </c>
      <c r="AA1255">
        <v>99.6</v>
      </c>
      <c r="AB1255">
        <v>9</v>
      </c>
      <c r="AC1255">
        <v>11</v>
      </c>
      <c r="AD1255" t="s">
        <v>155</v>
      </c>
      <c r="AF1255">
        <v>96.81</v>
      </c>
      <c r="AG1255">
        <v>463745</v>
      </c>
      <c r="AH1255">
        <v>261362</v>
      </c>
      <c r="AI1255">
        <v>21.490005</v>
      </c>
      <c r="AJ1255">
        <v>0.27519536</v>
      </c>
      <c r="AK1255" t="s">
        <v>6863</v>
      </c>
      <c r="AL1255">
        <v>-30.080002</v>
      </c>
      <c r="AM1255">
        <v>-0.23199137</v>
      </c>
      <c r="AN1255">
        <v>78.09</v>
      </c>
      <c r="AO1255">
        <v>129.66</v>
      </c>
      <c r="AW1255" t="s">
        <v>6313</v>
      </c>
      <c r="BA1255">
        <v>98.495429999999999</v>
      </c>
      <c r="BB1255">
        <v>1.0845718</v>
      </c>
      <c r="BC1255">
        <v>1.1011393E-2</v>
      </c>
      <c r="BD1255">
        <v>114.80753</v>
      </c>
      <c r="BE1255">
        <v>-15.227531000000001</v>
      </c>
      <c r="BF1255">
        <v>-0.13263530000000001</v>
      </c>
      <c r="BI1255">
        <v>15</v>
      </c>
      <c r="BJ1255">
        <v>0</v>
      </c>
      <c r="BK1255" t="b">
        <v>0</v>
      </c>
      <c r="BL1255">
        <v>2</v>
      </c>
      <c r="BM1255">
        <v>1135089000000</v>
      </c>
      <c r="BN1255" t="s">
        <v>5408</v>
      </c>
    </row>
    <row r="1256" spans="1:66" x14ac:dyDescent="0.2">
      <c r="A1256" t="s">
        <v>5410</v>
      </c>
      <c r="B1256" t="s">
        <v>5411</v>
      </c>
      <c r="C1256" t="s">
        <v>142</v>
      </c>
      <c r="D1256" t="s">
        <v>143</v>
      </c>
      <c r="E1256" t="s">
        <v>153</v>
      </c>
      <c r="F1256" t="b">
        <v>1</v>
      </c>
      <c r="G1256" t="s">
        <v>48</v>
      </c>
      <c r="H1256" t="s">
        <v>4007</v>
      </c>
      <c r="I1256" t="s">
        <v>6864</v>
      </c>
      <c r="J1256" t="s">
        <v>5411</v>
      </c>
      <c r="K1256" t="s">
        <v>6865</v>
      </c>
      <c r="L1256" t="s">
        <v>146</v>
      </c>
      <c r="M1256" t="s">
        <v>147</v>
      </c>
      <c r="N1256">
        <v>-14400000</v>
      </c>
      <c r="O1256" t="s">
        <v>148</v>
      </c>
      <c r="P1256" t="b">
        <v>0</v>
      </c>
      <c r="Q1256">
        <v>0.74000169999999998</v>
      </c>
      <c r="R1256">
        <v>1.5697957</v>
      </c>
      <c r="S1256">
        <v>1589486400</v>
      </c>
      <c r="T1256">
        <v>47.88</v>
      </c>
      <c r="U1256">
        <v>47.88</v>
      </c>
      <c r="V1256" t="s">
        <v>6866</v>
      </c>
      <c r="W1256">
        <v>46.08</v>
      </c>
      <c r="X1256">
        <v>614372</v>
      </c>
      <c r="Y1256">
        <v>47.14</v>
      </c>
      <c r="Z1256">
        <v>0</v>
      </c>
      <c r="AA1256">
        <v>80</v>
      </c>
      <c r="AB1256">
        <v>11</v>
      </c>
      <c r="AC1256">
        <v>22</v>
      </c>
      <c r="AD1256" t="s">
        <v>4011</v>
      </c>
      <c r="AF1256">
        <v>46.5</v>
      </c>
      <c r="AG1256">
        <v>784882</v>
      </c>
      <c r="AH1256">
        <v>690350</v>
      </c>
      <c r="AI1256">
        <v>12.880001</v>
      </c>
      <c r="AJ1256">
        <v>0.36800002999999998</v>
      </c>
      <c r="AK1256" t="s">
        <v>6867</v>
      </c>
      <c r="AL1256">
        <v>-8.9599989999999998</v>
      </c>
      <c r="AM1256">
        <v>-0.15763545000000001</v>
      </c>
      <c r="AN1256">
        <v>35</v>
      </c>
      <c r="AO1256">
        <v>56.84</v>
      </c>
      <c r="AW1256" t="s">
        <v>6313</v>
      </c>
      <c r="BA1256">
        <v>46.743713</v>
      </c>
      <c r="BB1256">
        <v>1.1362877</v>
      </c>
      <c r="BC1256">
        <v>2.4308888000000001E-2</v>
      </c>
      <c r="BD1256">
        <v>51.322319999999998</v>
      </c>
      <c r="BE1256">
        <v>-3.4423180000000002</v>
      </c>
      <c r="BF1256">
        <v>-6.7072530000000005E-2</v>
      </c>
      <c r="BI1256">
        <v>15</v>
      </c>
      <c r="BJ1256">
        <v>0</v>
      </c>
      <c r="BK1256" t="b">
        <v>0</v>
      </c>
      <c r="BL1256">
        <v>2</v>
      </c>
      <c r="BM1256">
        <v>1335360600000</v>
      </c>
      <c r="BN1256" t="s">
        <v>5410</v>
      </c>
    </row>
    <row r="1257" spans="1:66" x14ac:dyDescent="0.2">
      <c r="A1257" t="s">
        <v>5412</v>
      </c>
      <c r="B1257" t="s">
        <v>5413</v>
      </c>
      <c r="C1257" t="s">
        <v>142</v>
      </c>
      <c r="D1257" t="s">
        <v>143</v>
      </c>
      <c r="E1257" t="s">
        <v>153</v>
      </c>
      <c r="F1257" t="b">
        <v>1</v>
      </c>
      <c r="G1257" t="s">
        <v>48</v>
      </c>
      <c r="H1257" t="s">
        <v>154</v>
      </c>
      <c r="I1257" t="s">
        <v>6868</v>
      </c>
      <c r="J1257" t="s">
        <v>5413</v>
      </c>
      <c r="K1257" t="s">
        <v>6869</v>
      </c>
      <c r="L1257" t="s">
        <v>146</v>
      </c>
      <c r="M1257" t="s">
        <v>147</v>
      </c>
      <c r="N1257">
        <v>-14400000</v>
      </c>
      <c r="O1257" t="s">
        <v>148</v>
      </c>
      <c r="P1257" t="b">
        <v>0</v>
      </c>
      <c r="Q1257">
        <v>0.6399994</v>
      </c>
      <c r="R1257">
        <v>1.6576</v>
      </c>
      <c r="S1257">
        <v>1589486400</v>
      </c>
      <c r="T1257">
        <v>39.25</v>
      </c>
      <c r="U1257">
        <v>39.25</v>
      </c>
      <c r="V1257" t="s">
        <v>6870</v>
      </c>
      <c r="W1257">
        <v>37.9</v>
      </c>
      <c r="X1257">
        <v>93215</v>
      </c>
      <c r="Y1257">
        <v>38.61</v>
      </c>
      <c r="Z1257">
        <v>37.229999999999997</v>
      </c>
      <c r="AA1257">
        <v>39.24</v>
      </c>
      <c r="AB1257">
        <v>10</v>
      </c>
      <c r="AC1257">
        <v>9</v>
      </c>
      <c r="AD1257" t="s">
        <v>155</v>
      </c>
      <c r="AF1257">
        <v>39.340000000000003</v>
      </c>
      <c r="AG1257">
        <v>211612</v>
      </c>
      <c r="AH1257">
        <v>107887</v>
      </c>
      <c r="AI1257">
        <v>8.91</v>
      </c>
      <c r="AJ1257">
        <v>0.29367173000000002</v>
      </c>
      <c r="AK1257" t="s">
        <v>6871</v>
      </c>
      <c r="AL1257">
        <v>-10.150002000000001</v>
      </c>
      <c r="AM1257">
        <v>-0.20546560999999999</v>
      </c>
      <c r="AN1257">
        <v>30.34</v>
      </c>
      <c r="AO1257">
        <v>49.4</v>
      </c>
      <c r="AW1257" t="s">
        <v>6313</v>
      </c>
      <c r="BA1257">
        <v>38.414856</v>
      </c>
      <c r="BB1257">
        <v>0.83514403999999998</v>
      </c>
      <c r="BC1257">
        <v>2.1740132999999998E-2</v>
      </c>
      <c r="BD1257">
        <v>44.171303000000002</v>
      </c>
      <c r="BE1257">
        <v>-4.921303</v>
      </c>
      <c r="BF1257">
        <v>-0.11141403</v>
      </c>
      <c r="BI1257">
        <v>15</v>
      </c>
      <c r="BJ1257">
        <v>0</v>
      </c>
      <c r="BK1257" t="b">
        <v>0</v>
      </c>
      <c r="BL1257">
        <v>2</v>
      </c>
      <c r="BM1257">
        <v>1355927400000</v>
      </c>
      <c r="BN1257" t="s">
        <v>5412</v>
      </c>
    </row>
    <row r="1258" spans="1:66" x14ac:dyDescent="0.2">
      <c r="A1258" t="s">
        <v>5414</v>
      </c>
      <c r="B1258" t="s">
        <v>5415</v>
      </c>
      <c r="C1258" t="s">
        <v>142</v>
      </c>
      <c r="D1258" t="s">
        <v>143</v>
      </c>
      <c r="E1258" t="s">
        <v>153</v>
      </c>
      <c r="F1258" t="b">
        <v>1</v>
      </c>
      <c r="G1258" t="s">
        <v>48</v>
      </c>
      <c r="H1258" t="s">
        <v>145</v>
      </c>
      <c r="I1258" t="s">
        <v>5415</v>
      </c>
      <c r="J1258" t="s">
        <v>5415</v>
      </c>
      <c r="K1258" t="s">
        <v>6872</v>
      </c>
      <c r="L1258" t="s">
        <v>146</v>
      </c>
      <c r="M1258" t="s">
        <v>147</v>
      </c>
      <c r="N1258">
        <v>-14400000</v>
      </c>
      <c r="O1258" t="s">
        <v>148</v>
      </c>
      <c r="P1258" t="b">
        <v>0</v>
      </c>
      <c r="Q1258">
        <v>0.65999985000000005</v>
      </c>
      <c r="R1258">
        <v>1.3678752999999999</v>
      </c>
      <c r="S1258">
        <v>1589486402</v>
      </c>
      <c r="T1258">
        <v>48.91</v>
      </c>
      <c r="U1258">
        <v>48.91</v>
      </c>
      <c r="V1258" t="s">
        <v>6873</v>
      </c>
      <c r="W1258">
        <v>47.155000000000001</v>
      </c>
      <c r="X1258">
        <v>816696</v>
      </c>
      <c r="Y1258">
        <v>48.25</v>
      </c>
      <c r="Z1258">
        <v>0</v>
      </c>
      <c r="AA1258">
        <v>0</v>
      </c>
      <c r="AB1258">
        <v>9</v>
      </c>
      <c r="AC1258">
        <v>8</v>
      </c>
      <c r="AD1258" t="s">
        <v>149</v>
      </c>
      <c r="AE1258" t="s">
        <v>48</v>
      </c>
      <c r="AF1258">
        <v>49.23</v>
      </c>
      <c r="AG1258">
        <v>1186066</v>
      </c>
      <c r="AH1258">
        <v>685987</v>
      </c>
      <c r="AI1258">
        <v>9.7000010000000003</v>
      </c>
      <c r="AJ1258">
        <v>0.24738589</v>
      </c>
      <c r="AK1258" t="s">
        <v>6874</v>
      </c>
      <c r="AL1258">
        <v>-15.02</v>
      </c>
      <c r="AM1258">
        <v>-0.23494448000000001</v>
      </c>
      <c r="AN1258">
        <v>39.21</v>
      </c>
      <c r="AO1258">
        <v>63.93</v>
      </c>
      <c r="AP1258">
        <v>1522195200</v>
      </c>
      <c r="AT1258">
        <v>1.353</v>
      </c>
      <c r="AU1258">
        <v>16.721367000000001</v>
      </c>
      <c r="AV1258">
        <v>2.8041452000000001E-2</v>
      </c>
      <c r="AW1258" t="s">
        <v>6313</v>
      </c>
      <c r="AX1258">
        <v>2.9249999999999998</v>
      </c>
      <c r="AY1258">
        <v>99500000</v>
      </c>
      <c r="AZ1258">
        <v>57.765999999999998</v>
      </c>
      <c r="BA1258">
        <v>48.926285</v>
      </c>
      <c r="BB1258">
        <v>-1.6284943E-2</v>
      </c>
      <c r="BC1258">
        <v>-3.3284649999999999E-4</v>
      </c>
      <c r="BD1258">
        <v>56.923766999999998</v>
      </c>
      <c r="BE1258">
        <v>-8.0137669999999996</v>
      </c>
      <c r="BF1258">
        <v>-0.14078068999999999</v>
      </c>
      <c r="BG1258">
        <v>4866545152</v>
      </c>
      <c r="BH1258">
        <v>0.84669185000000002</v>
      </c>
      <c r="BI1258">
        <v>15</v>
      </c>
      <c r="BJ1258">
        <v>0</v>
      </c>
      <c r="BK1258" t="b">
        <v>0</v>
      </c>
      <c r="BL1258">
        <v>2</v>
      </c>
      <c r="BM1258">
        <v>965395800000</v>
      </c>
      <c r="BN1258" t="s">
        <v>5414</v>
      </c>
    </row>
    <row r="1259" spans="1:66" x14ac:dyDescent="0.2">
      <c r="A1259" t="s">
        <v>5416</v>
      </c>
      <c r="B1259" t="s">
        <v>5417</v>
      </c>
      <c r="C1259" t="s">
        <v>142</v>
      </c>
      <c r="D1259" t="s">
        <v>143</v>
      </c>
      <c r="E1259" t="s">
        <v>153</v>
      </c>
      <c r="F1259" t="b">
        <v>1</v>
      </c>
      <c r="G1259" t="s">
        <v>48</v>
      </c>
      <c r="H1259" t="s">
        <v>154</v>
      </c>
      <c r="I1259" t="s">
        <v>5417</v>
      </c>
      <c r="J1259" t="s">
        <v>5417</v>
      </c>
      <c r="K1259" t="s">
        <v>6875</v>
      </c>
      <c r="L1259" t="s">
        <v>146</v>
      </c>
      <c r="M1259" t="s">
        <v>147</v>
      </c>
      <c r="N1259">
        <v>-14400000</v>
      </c>
      <c r="O1259" t="s">
        <v>148</v>
      </c>
      <c r="P1259" t="b">
        <v>0</v>
      </c>
      <c r="Q1259">
        <v>0.45000076</v>
      </c>
      <c r="R1259">
        <v>1.3665373000000001</v>
      </c>
      <c r="S1259">
        <v>1589486400</v>
      </c>
      <c r="T1259">
        <v>33.380000000000003</v>
      </c>
      <c r="U1259">
        <v>33.380000000000003</v>
      </c>
      <c r="V1259" t="s">
        <v>6876</v>
      </c>
      <c r="W1259">
        <v>32.450000000000003</v>
      </c>
      <c r="X1259">
        <v>1070489</v>
      </c>
      <c r="Y1259">
        <v>32.93</v>
      </c>
      <c r="Z1259">
        <v>32.659999999999997</v>
      </c>
      <c r="AA1259">
        <v>34.4</v>
      </c>
      <c r="AB1259">
        <v>22</v>
      </c>
      <c r="AC1259">
        <v>12</v>
      </c>
      <c r="AD1259" t="s">
        <v>155</v>
      </c>
      <c r="AF1259">
        <v>32.68</v>
      </c>
      <c r="AG1259">
        <v>1207561</v>
      </c>
      <c r="AH1259">
        <v>751612</v>
      </c>
      <c r="AI1259">
        <v>8.01</v>
      </c>
      <c r="AJ1259">
        <v>0.31572723000000003</v>
      </c>
      <c r="AK1259" t="s">
        <v>6877</v>
      </c>
      <c r="AL1259">
        <v>-4.5099983000000003</v>
      </c>
      <c r="AM1259">
        <v>-0.119028725</v>
      </c>
      <c r="AN1259">
        <v>25.37</v>
      </c>
      <c r="AO1259">
        <v>37.89</v>
      </c>
      <c r="AW1259" t="s">
        <v>6313</v>
      </c>
      <c r="BA1259">
        <v>32.212283999999997</v>
      </c>
      <c r="BB1259">
        <v>1.1677169999999999</v>
      </c>
      <c r="BC1259">
        <v>3.6250672999999997E-2</v>
      </c>
      <c r="BD1259">
        <v>34.428260000000002</v>
      </c>
      <c r="BE1259">
        <v>-1.0482597</v>
      </c>
      <c r="BF1259">
        <v>-3.0447653000000002E-2</v>
      </c>
      <c r="BI1259">
        <v>15</v>
      </c>
      <c r="BJ1259">
        <v>0</v>
      </c>
      <c r="BK1259" t="b">
        <v>0</v>
      </c>
      <c r="BL1259">
        <v>2</v>
      </c>
      <c r="BM1259">
        <v>1133879400000</v>
      </c>
      <c r="BN1259" t="s">
        <v>5416</v>
      </c>
    </row>
    <row r="1260" spans="1:66" x14ac:dyDescent="0.2">
      <c r="A1260" t="s">
        <v>5418</v>
      </c>
      <c r="B1260" t="s">
        <v>5419</v>
      </c>
      <c r="C1260" t="s">
        <v>142</v>
      </c>
      <c r="D1260" t="s">
        <v>143</v>
      </c>
      <c r="E1260" t="s">
        <v>153</v>
      </c>
      <c r="F1260" t="b">
        <v>1</v>
      </c>
      <c r="G1260" t="s">
        <v>48</v>
      </c>
      <c r="H1260" t="s">
        <v>154</v>
      </c>
      <c r="I1260" t="s">
        <v>5419</v>
      </c>
      <c r="J1260" t="s">
        <v>5419</v>
      </c>
      <c r="K1260" t="s">
        <v>6878</v>
      </c>
      <c r="L1260" t="s">
        <v>146</v>
      </c>
      <c r="M1260" t="s">
        <v>147</v>
      </c>
      <c r="N1260">
        <v>-14400000</v>
      </c>
      <c r="O1260" t="s">
        <v>148</v>
      </c>
      <c r="P1260" t="b">
        <v>0</v>
      </c>
      <c r="Q1260">
        <v>1.090004</v>
      </c>
      <c r="R1260">
        <v>1.3412132000000001</v>
      </c>
      <c r="S1260">
        <v>1589486400</v>
      </c>
      <c r="T1260">
        <v>82.36</v>
      </c>
      <c r="U1260">
        <v>82.39</v>
      </c>
      <c r="V1260" t="s">
        <v>6879</v>
      </c>
      <c r="W1260">
        <v>78.440100000000001</v>
      </c>
      <c r="X1260">
        <v>846205</v>
      </c>
      <c r="Y1260">
        <v>81.27</v>
      </c>
      <c r="Z1260">
        <v>78.3</v>
      </c>
      <c r="AA1260">
        <v>84.22</v>
      </c>
      <c r="AB1260">
        <v>18</v>
      </c>
      <c r="AC1260">
        <v>10</v>
      </c>
      <c r="AD1260" t="s">
        <v>155</v>
      </c>
      <c r="AF1260">
        <v>80.11</v>
      </c>
      <c r="AG1260">
        <v>1255043</v>
      </c>
      <c r="AH1260">
        <v>854825</v>
      </c>
      <c r="AI1260">
        <v>14.790001</v>
      </c>
      <c r="AJ1260">
        <v>0.21888414</v>
      </c>
      <c r="AK1260" t="s">
        <v>6880</v>
      </c>
      <c r="AL1260">
        <v>-26.449997</v>
      </c>
      <c r="AM1260">
        <v>-0.24308425</v>
      </c>
      <c r="AN1260">
        <v>67.569999999999993</v>
      </c>
      <c r="AO1260">
        <v>108.81</v>
      </c>
      <c r="AW1260" t="s">
        <v>6313</v>
      </c>
      <c r="BA1260">
        <v>83.773709999999994</v>
      </c>
      <c r="BB1260">
        <v>-1.4137115</v>
      </c>
      <c r="BC1260">
        <v>-1.6875359999999999E-2</v>
      </c>
      <c r="BD1260">
        <v>97.901229999999998</v>
      </c>
      <c r="BE1260">
        <v>-15.541229</v>
      </c>
      <c r="BF1260">
        <v>-0.15874395999999999</v>
      </c>
      <c r="BI1260">
        <v>15</v>
      </c>
      <c r="BJ1260">
        <v>0</v>
      </c>
      <c r="BK1260" t="b">
        <v>0</v>
      </c>
      <c r="BL1260">
        <v>2</v>
      </c>
      <c r="BM1260">
        <v>1132065000000</v>
      </c>
      <c r="BN1260" t="s">
        <v>5418</v>
      </c>
    </row>
    <row r="1261" spans="1:66" x14ac:dyDescent="0.2">
      <c r="A1261" t="s">
        <v>5420</v>
      </c>
      <c r="B1261" t="s">
        <v>5421</v>
      </c>
      <c r="C1261" t="s">
        <v>142</v>
      </c>
      <c r="D1261" t="s">
        <v>143</v>
      </c>
      <c r="E1261" t="s">
        <v>153</v>
      </c>
      <c r="F1261" t="b">
        <v>1</v>
      </c>
      <c r="G1261" t="s">
        <v>48</v>
      </c>
      <c r="H1261" t="s">
        <v>154</v>
      </c>
      <c r="I1261" t="s">
        <v>6881</v>
      </c>
      <c r="J1261" t="s">
        <v>5421</v>
      </c>
      <c r="K1261" t="s">
        <v>6882</v>
      </c>
      <c r="L1261" t="s">
        <v>146</v>
      </c>
      <c r="M1261" t="s">
        <v>147</v>
      </c>
      <c r="N1261">
        <v>-14400000</v>
      </c>
      <c r="O1261" t="s">
        <v>148</v>
      </c>
      <c r="P1261" t="b">
        <v>0</v>
      </c>
      <c r="Q1261">
        <v>0.53999710000000001</v>
      </c>
      <c r="R1261">
        <v>1.3906698</v>
      </c>
      <c r="S1261">
        <v>1589486365</v>
      </c>
      <c r="T1261">
        <v>39.369999999999997</v>
      </c>
      <c r="U1261">
        <v>39.369999999999997</v>
      </c>
      <c r="V1261" t="s">
        <v>6883</v>
      </c>
      <c r="W1261">
        <v>38.270000000000003</v>
      </c>
      <c r="X1261">
        <v>72749</v>
      </c>
      <c r="Y1261">
        <v>38.83</v>
      </c>
      <c r="Z1261">
        <v>33.17</v>
      </c>
      <c r="AA1261">
        <v>39.380000000000003</v>
      </c>
      <c r="AB1261">
        <v>9</v>
      </c>
      <c r="AC1261">
        <v>10</v>
      </c>
      <c r="AD1261" t="s">
        <v>155</v>
      </c>
      <c r="AF1261">
        <v>39.58</v>
      </c>
      <c r="AG1261">
        <v>86953</v>
      </c>
      <c r="AH1261">
        <v>65175</v>
      </c>
      <c r="AI1261">
        <v>8.8299979999999998</v>
      </c>
      <c r="AJ1261">
        <v>0.28912893000000001</v>
      </c>
      <c r="AK1261" t="s">
        <v>6884</v>
      </c>
      <c r="AL1261">
        <v>-9.5300030000000007</v>
      </c>
      <c r="AM1261">
        <v>-0.19488758</v>
      </c>
      <c r="AN1261">
        <v>30.54</v>
      </c>
      <c r="AO1261">
        <v>48.9</v>
      </c>
      <c r="AW1261" t="s">
        <v>6313</v>
      </c>
      <c r="BA1261">
        <v>38.83314</v>
      </c>
      <c r="BB1261">
        <v>0.53685760000000005</v>
      </c>
      <c r="BC1261">
        <v>1.3824727E-2</v>
      </c>
      <c r="BD1261">
        <v>44.086883999999998</v>
      </c>
      <c r="BE1261">
        <v>-4.7168846000000002</v>
      </c>
      <c r="BF1261">
        <v>-0.10699066</v>
      </c>
      <c r="BI1261">
        <v>15</v>
      </c>
      <c r="BJ1261">
        <v>0</v>
      </c>
      <c r="BK1261" t="b">
        <v>0</v>
      </c>
      <c r="BL1261">
        <v>2</v>
      </c>
      <c r="BM1261">
        <v>1355927400000</v>
      </c>
      <c r="BN1261" t="s">
        <v>5420</v>
      </c>
    </row>
    <row r="1262" spans="1:66" x14ac:dyDescent="0.2">
      <c r="A1262" t="s">
        <v>5422</v>
      </c>
      <c r="B1262" t="s">
        <v>5423</v>
      </c>
      <c r="C1262" t="s">
        <v>142</v>
      </c>
      <c r="D1262" t="s">
        <v>143</v>
      </c>
      <c r="E1262" t="s">
        <v>153</v>
      </c>
      <c r="F1262" t="b">
        <v>1</v>
      </c>
      <c r="G1262" t="s">
        <v>48</v>
      </c>
      <c r="H1262" t="s">
        <v>154</v>
      </c>
      <c r="I1262" t="s">
        <v>6885</v>
      </c>
      <c r="J1262" t="s">
        <v>5423</v>
      </c>
      <c r="K1262" t="s">
        <v>6886</v>
      </c>
      <c r="L1262" t="s">
        <v>146</v>
      </c>
      <c r="M1262" t="s">
        <v>147</v>
      </c>
      <c r="N1262">
        <v>-14400000</v>
      </c>
      <c r="O1262" t="s">
        <v>148</v>
      </c>
      <c r="P1262" t="b">
        <v>0</v>
      </c>
      <c r="Q1262">
        <v>2.2799988</v>
      </c>
      <c r="R1262">
        <v>1.3551255</v>
      </c>
      <c r="S1262">
        <v>1589486400</v>
      </c>
      <c r="T1262">
        <v>170.53</v>
      </c>
      <c r="U1262">
        <v>171.75</v>
      </c>
      <c r="V1262" t="s">
        <v>6887</v>
      </c>
      <c r="W1262">
        <v>170.34989999999999</v>
      </c>
      <c r="X1262">
        <v>253075</v>
      </c>
      <c r="Y1262">
        <v>168.25</v>
      </c>
      <c r="Z1262">
        <v>167.5</v>
      </c>
      <c r="AA1262">
        <v>189</v>
      </c>
      <c r="AB1262">
        <v>8</v>
      </c>
      <c r="AC1262">
        <v>29</v>
      </c>
      <c r="AD1262" t="s">
        <v>155</v>
      </c>
      <c r="AF1262">
        <v>167.77</v>
      </c>
      <c r="AG1262">
        <v>499816</v>
      </c>
      <c r="AH1262">
        <v>425000</v>
      </c>
      <c r="AI1262">
        <v>51.989998</v>
      </c>
      <c r="AJ1262">
        <v>0.43858612000000002</v>
      </c>
      <c r="AK1262" t="s">
        <v>6888</v>
      </c>
      <c r="AL1262">
        <v>-19.25</v>
      </c>
      <c r="AM1262">
        <v>-0.10143323999999999</v>
      </c>
      <c r="AN1262">
        <v>118.54</v>
      </c>
      <c r="AO1262">
        <v>189.78</v>
      </c>
      <c r="AW1262" t="s">
        <v>6313</v>
      </c>
      <c r="BA1262">
        <v>170.41399999999999</v>
      </c>
      <c r="BB1262">
        <v>0.115997314</v>
      </c>
      <c r="BC1262">
        <v>6.8067946000000001E-4</v>
      </c>
      <c r="BD1262">
        <v>148.67319000000001</v>
      </c>
      <c r="BE1262">
        <v>21.856812000000001</v>
      </c>
      <c r="BF1262">
        <v>0.14701246000000001</v>
      </c>
      <c r="BI1262">
        <v>15</v>
      </c>
      <c r="BJ1262">
        <v>0</v>
      </c>
      <c r="BK1262" t="b">
        <v>0</v>
      </c>
      <c r="BL1262">
        <v>2</v>
      </c>
      <c r="BM1262">
        <v>1201617000000</v>
      </c>
      <c r="BN1262" t="s">
        <v>5422</v>
      </c>
    </row>
    <row r="1263" spans="1:66" x14ac:dyDescent="0.2">
      <c r="A1263" t="s">
        <v>5424</v>
      </c>
      <c r="B1263" t="s">
        <v>5425</v>
      </c>
      <c r="C1263" t="s">
        <v>142</v>
      </c>
      <c r="D1263" t="s">
        <v>143</v>
      </c>
      <c r="E1263" t="s">
        <v>153</v>
      </c>
      <c r="F1263" t="b">
        <v>1</v>
      </c>
      <c r="G1263" t="s">
        <v>48</v>
      </c>
      <c r="H1263" t="s">
        <v>154</v>
      </c>
      <c r="I1263" t="s">
        <v>6889</v>
      </c>
      <c r="J1263" t="s">
        <v>5425</v>
      </c>
      <c r="K1263" t="s">
        <v>6890</v>
      </c>
      <c r="L1263" t="s">
        <v>146</v>
      </c>
      <c r="M1263" t="s">
        <v>147</v>
      </c>
      <c r="N1263">
        <v>-14400000</v>
      </c>
      <c r="O1263" t="s">
        <v>148</v>
      </c>
      <c r="P1263" t="b">
        <v>0</v>
      </c>
      <c r="Q1263">
        <v>2.0699920000000001</v>
      </c>
      <c r="R1263">
        <v>1.0476729</v>
      </c>
      <c r="S1263">
        <v>1589486400</v>
      </c>
      <c r="T1263">
        <v>199.65</v>
      </c>
      <c r="U1263">
        <v>200.15</v>
      </c>
      <c r="V1263" t="s">
        <v>6891</v>
      </c>
      <c r="W1263">
        <v>193.6</v>
      </c>
      <c r="X1263">
        <v>42090</v>
      </c>
      <c r="Y1263">
        <v>197.58</v>
      </c>
      <c r="Z1263">
        <v>200.25</v>
      </c>
      <c r="AA1263">
        <v>201.36</v>
      </c>
      <c r="AB1263">
        <v>9</v>
      </c>
      <c r="AC1263">
        <v>8</v>
      </c>
      <c r="AD1263" t="s">
        <v>155</v>
      </c>
      <c r="AE1263" t="s">
        <v>48</v>
      </c>
      <c r="AF1263">
        <v>195.74</v>
      </c>
      <c r="AG1263">
        <v>59679</v>
      </c>
      <c r="AH1263">
        <v>33787</v>
      </c>
      <c r="AI1263">
        <v>49.649994</v>
      </c>
      <c r="AJ1263">
        <v>0.33099996999999998</v>
      </c>
      <c r="AK1263" t="s">
        <v>6892</v>
      </c>
      <c r="AL1263">
        <v>-39.690002</v>
      </c>
      <c r="AM1263">
        <v>-0.16583104000000001</v>
      </c>
      <c r="AN1263">
        <v>150</v>
      </c>
      <c r="AO1263">
        <v>239.34</v>
      </c>
      <c r="AT1263">
        <v>1.419</v>
      </c>
      <c r="AV1263">
        <v>7.1819010000000001E-3</v>
      </c>
      <c r="AW1263" t="s">
        <v>6313</v>
      </c>
      <c r="AY1263">
        <v>4500000</v>
      </c>
      <c r="AZ1263">
        <v>144.34200000000001</v>
      </c>
      <c r="BA1263">
        <v>192.85342</v>
      </c>
      <c r="BB1263">
        <v>6.79657</v>
      </c>
      <c r="BC1263">
        <v>3.524215E-2</v>
      </c>
      <c r="BD1263">
        <v>212.81305</v>
      </c>
      <c r="BE1263">
        <v>-13.163055</v>
      </c>
      <c r="BF1263">
        <v>-6.1852669999999998E-2</v>
      </c>
      <c r="BG1263">
        <v>898424960</v>
      </c>
      <c r="BH1263">
        <v>1.3831732999999999</v>
      </c>
      <c r="BI1263">
        <v>15</v>
      </c>
      <c r="BJ1263">
        <v>0</v>
      </c>
      <c r="BK1263" t="b">
        <v>0</v>
      </c>
      <c r="BL1263">
        <v>2</v>
      </c>
      <c r="BM1263">
        <v>962199000000</v>
      </c>
      <c r="BN1263" t="s">
        <v>5424</v>
      </c>
    </row>
    <row r="1264" spans="1:66" x14ac:dyDescent="0.2">
      <c r="A1264" t="s">
        <v>5426</v>
      </c>
      <c r="B1264" t="s">
        <v>5427</v>
      </c>
      <c r="C1264" t="s">
        <v>142</v>
      </c>
      <c r="D1264" t="s">
        <v>143</v>
      </c>
      <c r="E1264" t="s">
        <v>153</v>
      </c>
      <c r="F1264" t="b">
        <v>1</v>
      </c>
      <c r="G1264" t="s">
        <v>48</v>
      </c>
      <c r="H1264" t="s">
        <v>4007</v>
      </c>
      <c r="I1264" t="s">
        <v>6893</v>
      </c>
      <c r="J1264" t="s">
        <v>5427</v>
      </c>
      <c r="K1264" t="s">
        <v>6894</v>
      </c>
      <c r="L1264" t="s">
        <v>146</v>
      </c>
      <c r="M1264" t="s">
        <v>147</v>
      </c>
      <c r="N1264">
        <v>-14400000</v>
      </c>
      <c r="O1264" t="s">
        <v>148</v>
      </c>
      <c r="P1264" t="b">
        <v>0</v>
      </c>
      <c r="Q1264">
        <v>0.30000114</v>
      </c>
      <c r="R1264">
        <v>1.2787774000000001</v>
      </c>
      <c r="S1264">
        <v>1589486400</v>
      </c>
      <c r="T1264">
        <v>23.76</v>
      </c>
      <c r="U1264">
        <v>23.79</v>
      </c>
      <c r="V1264" t="s">
        <v>6895</v>
      </c>
      <c r="W1264">
        <v>22.785</v>
      </c>
      <c r="X1264">
        <v>426511</v>
      </c>
      <c r="Y1264">
        <v>23.46</v>
      </c>
      <c r="Z1264">
        <v>22.3</v>
      </c>
      <c r="AA1264">
        <v>24.95</v>
      </c>
      <c r="AB1264">
        <v>8</v>
      </c>
      <c r="AC1264">
        <v>8</v>
      </c>
      <c r="AD1264" t="s">
        <v>4011</v>
      </c>
      <c r="AF1264">
        <v>23.35</v>
      </c>
      <c r="AG1264">
        <v>597285</v>
      </c>
      <c r="AH1264">
        <v>300337</v>
      </c>
      <c r="AI1264">
        <v>6.2100010000000001</v>
      </c>
      <c r="AJ1264">
        <v>0.35384621999999999</v>
      </c>
      <c r="AK1264" t="s">
        <v>6896</v>
      </c>
      <c r="AL1264">
        <v>-17.600000000000001</v>
      </c>
      <c r="AM1264">
        <v>-0.42553192000000001</v>
      </c>
      <c r="AN1264">
        <v>17.55</v>
      </c>
      <c r="AO1264">
        <v>41.36</v>
      </c>
      <c r="AW1264" t="s">
        <v>6313</v>
      </c>
      <c r="AY1264">
        <v>8850000</v>
      </c>
      <c r="BA1264">
        <v>23.544</v>
      </c>
      <c r="BB1264">
        <v>0.21599960000000001</v>
      </c>
      <c r="BC1264">
        <v>9.1742950000000007E-3</v>
      </c>
      <c r="BD1264">
        <v>28.930073</v>
      </c>
      <c r="BE1264">
        <v>-5.1700726000000001</v>
      </c>
      <c r="BF1264">
        <v>-0.17870928</v>
      </c>
      <c r="BG1264">
        <v>210276000</v>
      </c>
      <c r="BI1264">
        <v>15</v>
      </c>
      <c r="BJ1264">
        <v>0</v>
      </c>
      <c r="BK1264" t="b">
        <v>0</v>
      </c>
      <c r="BL1264">
        <v>2</v>
      </c>
      <c r="BM1264">
        <v>1195569000000</v>
      </c>
      <c r="BN1264" t="s">
        <v>5426</v>
      </c>
    </row>
    <row r="1265" spans="1:66" x14ac:dyDescent="0.2">
      <c r="A1265" t="s">
        <v>5428</v>
      </c>
      <c r="B1265" t="s">
        <v>5429</v>
      </c>
      <c r="C1265" t="s">
        <v>142</v>
      </c>
      <c r="D1265" t="s">
        <v>143</v>
      </c>
      <c r="E1265" t="s">
        <v>153</v>
      </c>
      <c r="F1265" t="b">
        <v>1</v>
      </c>
      <c r="G1265" t="s">
        <v>48</v>
      </c>
      <c r="H1265" t="s">
        <v>145</v>
      </c>
      <c r="I1265" t="s">
        <v>6897</v>
      </c>
      <c r="J1265" t="s">
        <v>5429</v>
      </c>
      <c r="K1265" t="s">
        <v>6898</v>
      </c>
      <c r="L1265" t="s">
        <v>146</v>
      </c>
      <c r="M1265" t="s">
        <v>147</v>
      </c>
      <c r="N1265">
        <v>-14400000</v>
      </c>
      <c r="O1265" t="s">
        <v>148</v>
      </c>
      <c r="P1265" t="b">
        <v>0</v>
      </c>
      <c r="Q1265">
        <v>0.17000008</v>
      </c>
      <c r="R1265">
        <v>1.3127419</v>
      </c>
      <c r="S1265">
        <v>1589486402</v>
      </c>
      <c r="T1265">
        <v>13.12</v>
      </c>
      <c r="U1265">
        <v>13.12</v>
      </c>
      <c r="V1265" t="s">
        <v>6899</v>
      </c>
      <c r="W1265">
        <v>12.45</v>
      </c>
      <c r="X1265">
        <v>218537</v>
      </c>
      <c r="Y1265">
        <v>12.95</v>
      </c>
      <c r="Z1265">
        <v>0</v>
      </c>
      <c r="AA1265">
        <v>0</v>
      </c>
      <c r="AB1265">
        <v>40</v>
      </c>
      <c r="AC1265">
        <v>31</v>
      </c>
      <c r="AD1265" t="s">
        <v>149</v>
      </c>
      <c r="AE1265" t="s">
        <v>48</v>
      </c>
      <c r="AF1265">
        <v>12.76</v>
      </c>
      <c r="AG1265">
        <v>398330</v>
      </c>
      <c r="AH1265">
        <v>213587</v>
      </c>
      <c r="AI1265">
        <v>2.1499996000000001</v>
      </c>
      <c r="AJ1265">
        <v>0.19598903000000001</v>
      </c>
      <c r="AK1265" t="s">
        <v>6900</v>
      </c>
      <c r="AL1265">
        <v>-6.2200002999999997</v>
      </c>
      <c r="AM1265">
        <v>-0.32161325000000002</v>
      </c>
      <c r="AN1265">
        <v>10.97</v>
      </c>
      <c r="AO1265">
        <v>19.34</v>
      </c>
      <c r="AP1265">
        <v>1522281600</v>
      </c>
      <c r="AT1265">
        <v>0.7</v>
      </c>
      <c r="AU1265">
        <v>8.1999999999999993</v>
      </c>
      <c r="AV1265">
        <v>5.4054054999999997E-2</v>
      </c>
      <c r="AW1265" t="s">
        <v>6313</v>
      </c>
      <c r="AX1265">
        <v>1.6</v>
      </c>
      <c r="AY1265">
        <v>46400000</v>
      </c>
      <c r="AZ1265">
        <v>18.158000000000001</v>
      </c>
      <c r="BA1265">
        <v>13.516571000000001</v>
      </c>
      <c r="BB1265">
        <v>-0.39657115999999998</v>
      </c>
      <c r="BC1265">
        <v>-2.9339628E-2</v>
      </c>
      <c r="BD1265">
        <v>16.76587</v>
      </c>
      <c r="BE1265">
        <v>-3.6458693000000002</v>
      </c>
      <c r="BF1265">
        <v>-0.21745782</v>
      </c>
      <c r="BG1265">
        <v>608768000</v>
      </c>
      <c r="BH1265">
        <v>0.72254649999999998</v>
      </c>
      <c r="BI1265">
        <v>15</v>
      </c>
      <c r="BJ1265">
        <v>0</v>
      </c>
      <c r="BK1265" t="b">
        <v>0</v>
      </c>
      <c r="BL1265">
        <v>2</v>
      </c>
      <c r="BM1265">
        <v>1102602600000</v>
      </c>
      <c r="BN1265" t="s">
        <v>5428</v>
      </c>
    </row>
    <row r="1266" spans="1:66" x14ac:dyDescent="0.2">
      <c r="A1266" t="s">
        <v>5430</v>
      </c>
      <c r="B1266" t="s">
        <v>5431</v>
      </c>
      <c r="C1266" t="s">
        <v>142</v>
      </c>
      <c r="D1266" t="s">
        <v>143</v>
      </c>
      <c r="E1266" t="s">
        <v>153</v>
      </c>
      <c r="F1266" t="b">
        <v>1</v>
      </c>
      <c r="G1266" t="s">
        <v>48</v>
      </c>
      <c r="H1266" t="s">
        <v>154</v>
      </c>
      <c r="I1266" t="s">
        <v>6901</v>
      </c>
      <c r="J1266" t="s">
        <v>5431</v>
      </c>
      <c r="K1266" t="s">
        <v>6902</v>
      </c>
      <c r="L1266" t="s">
        <v>146</v>
      </c>
      <c r="M1266" t="s">
        <v>147</v>
      </c>
      <c r="N1266">
        <v>-14400000</v>
      </c>
      <c r="O1266" t="s">
        <v>148</v>
      </c>
      <c r="P1266" t="b">
        <v>0</v>
      </c>
      <c r="Q1266">
        <v>0.98999786000000001</v>
      </c>
      <c r="R1266">
        <v>1.3378350000000001</v>
      </c>
      <c r="S1266">
        <v>1589486400</v>
      </c>
      <c r="T1266">
        <v>74.989999999999995</v>
      </c>
      <c r="U1266">
        <v>75.009900000000002</v>
      </c>
      <c r="V1266" t="s">
        <v>6903</v>
      </c>
      <c r="W1266">
        <v>72.53</v>
      </c>
      <c r="X1266">
        <v>2207424</v>
      </c>
      <c r="Y1266">
        <v>74</v>
      </c>
      <c r="Z1266">
        <v>74.8</v>
      </c>
      <c r="AA1266">
        <v>96</v>
      </c>
      <c r="AB1266">
        <v>8</v>
      </c>
      <c r="AC1266">
        <v>14</v>
      </c>
      <c r="AD1266" t="s">
        <v>155</v>
      </c>
      <c r="AF1266">
        <v>73.27</v>
      </c>
      <c r="AG1266">
        <v>3180177</v>
      </c>
      <c r="AH1266">
        <v>1772637</v>
      </c>
      <c r="AI1266">
        <v>14.919998</v>
      </c>
      <c r="AJ1266">
        <v>0.24837686</v>
      </c>
      <c r="AK1266" t="s">
        <v>6904</v>
      </c>
      <c r="AL1266">
        <v>-19.870003000000001</v>
      </c>
      <c r="AM1266">
        <v>-0.2094666</v>
      </c>
      <c r="AN1266">
        <v>60.07</v>
      </c>
      <c r="AO1266">
        <v>94.86</v>
      </c>
      <c r="AW1266" t="s">
        <v>6313</v>
      </c>
      <c r="BA1266">
        <v>74.908860000000004</v>
      </c>
      <c r="BB1266">
        <v>8.113861E-2</v>
      </c>
      <c r="BC1266">
        <v>1.0831644000000001E-3</v>
      </c>
      <c r="BD1266">
        <v>85.498985000000005</v>
      </c>
      <c r="BE1266">
        <v>-10.508986999999999</v>
      </c>
      <c r="BF1266">
        <v>-0.12291359</v>
      </c>
      <c r="BI1266">
        <v>15</v>
      </c>
      <c r="BJ1266">
        <v>0</v>
      </c>
      <c r="BK1266" t="b">
        <v>0</v>
      </c>
      <c r="BL1266">
        <v>2</v>
      </c>
      <c r="BM1266">
        <v>1163687400000</v>
      </c>
      <c r="BN1266" t="s">
        <v>5430</v>
      </c>
    </row>
    <row r="1267" spans="1:66" x14ac:dyDescent="0.2">
      <c r="A1267" t="s">
        <v>5432</v>
      </c>
      <c r="B1267" t="s">
        <v>5433</v>
      </c>
      <c r="C1267" t="s">
        <v>142</v>
      </c>
      <c r="D1267" t="s">
        <v>143</v>
      </c>
      <c r="E1267" t="s">
        <v>153</v>
      </c>
      <c r="F1267" t="b">
        <v>1</v>
      </c>
      <c r="G1267" t="s">
        <v>48</v>
      </c>
      <c r="H1267" t="s">
        <v>154</v>
      </c>
      <c r="I1267" t="s">
        <v>6905</v>
      </c>
      <c r="J1267" t="s">
        <v>5433</v>
      </c>
      <c r="K1267" t="s">
        <v>6906</v>
      </c>
      <c r="L1267" t="s">
        <v>146</v>
      </c>
      <c r="M1267" t="s">
        <v>147</v>
      </c>
      <c r="N1267">
        <v>-14400000</v>
      </c>
      <c r="O1267" t="s">
        <v>148</v>
      </c>
      <c r="P1267" t="b">
        <v>0</v>
      </c>
      <c r="Q1267">
        <v>0.38410187000000001</v>
      </c>
      <c r="R1267">
        <v>1.3062068</v>
      </c>
      <c r="S1267">
        <v>1589485794</v>
      </c>
      <c r="T1267">
        <v>29.79</v>
      </c>
      <c r="U1267">
        <v>29.79</v>
      </c>
      <c r="V1267" t="s">
        <v>6907</v>
      </c>
      <c r="W1267">
        <v>28.4649</v>
      </c>
      <c r="X1267">
        <v>7946</v>
      </c>
      <c r="Y1267">
        <v>29.405899999999999</v>
      </c>
      <c r="Z1267">
        <v>0</v>
      </c>
      <c r="AA1267">
        <v>34.81</v>
      </c>
      <c r="AB1267">
        <v>8</v>
      </c>
      <c r="AC1267">
        <v>10</v>
      </c>
      <c r="AD1267" t="s">
        <v>155</v>
      </c>
      <c r="AF1267">
        <v>28.89</v>
      </c>
      <c r="AG1267">
        <v>24285</v>
      </c>
      <c r="AH1267">
        <v>15275</v>
      </c>
      <c r="AI1267">
        <v>6.9700009999999999</v>
      </c>
      <c r="AJ1267">
        <v>0.30543389999999998</v>
      </c>
      <c r="AK1267" t="s">
        <v>6908</v>
      </c>
      <c r="AL1267">
        <v>-10.639999</v>
      </c>
      <c r="AM1267">
        <v>-0.26317089999999999</v>
      </c>
      <c r="AN1267">
        <v>22.82</v>
      </c>
      <c r="AO1267">
        <v>40.43</v>
      </c>
      <c r="AW1267" t="s">
        <v>6313</v>
      </c>
      <c r="BA1267">
        <v>29.424572000000001</v>
      </c>
      <c r="BB1267">
        <v>0.36542891999999999</v>
      </c>
      <c r="BC1267">
        <v>1.2419174999999999E-2</v>
      </c>
      <c r="BD1267">
        <v>35.151159999999997</v>
      </c>
      <c r="BE1267">
        <v>-5.3611602999999999</v>
      </c>
      <c r="BF1267">
        <v>-0.15251729999999999</v>
      </c>
      <c r="BI1267">
        <v>15</v>
      </c>
      <c r="BJ1267">
        <v>0</v>
      </c>
      <c r="BK1267" t="b">
        <v>0</v>
      </c>
      <c r="BL1267">
        <v>2</v>
      </c>
      <c r="BM1267">
        <v>1178890200000</v>
      </c>
      <c r="BN1267" t="s">
        <v>5432</v>
      </c>
    </row>
    <row r="1268" spans="1:66" x14ac:dyDescent="0.2">
      <c r="A1268" t="s">
        <v>5434</v>
      </c>
      <c r="B1268" t="s">
        <v>5435</v>
      </c>
      <c r="C1268" t="s">
        <v>142</v>
      </c>
      <c r="D1268" t="s">
        <v>143</v>
      </c>
      <c r="E1268" t="s">
        <v>153</v>
      </c>
      <c r="F1268" t="b">
        <v>1</v>
      </c>
      <c r="G1268" t="s">
        <v>48</v>
      </c>
      <c r="H1268" t="s">
        <v>154</v>
      </c>
      <c r="I1268" t="s">
        <v>6909</v>
      </c>
      <c r="J1268" t="s">
        <v>5435</v>
      </c>
      <c r="K1268" t="s">
        <v>6910</v>
      </c>
      <c r="L1268" t="s">
        <v>146</v>
      </c>
      <c r="M1268" t="s">
        <v>147</v>
      </c>
      <c r="N1268">
        <v>-14400000</v>
      </c>
      <c r="O1268" t="s">
        <v>148</v>
      </c>
      <c r="P1268" t="b">
        <v>0</v>
      </c>
      <c r="Q1268">
        <v>0.35000038</v>
      </c>
      <c r="R1268">
        <v>1.2332642</v>
      </c>
      <c r="S1268">
        <v>1589486400</v>
      </c>
      <c r="T1268">
        <v>28.73</v>
      </c>
      <c r="U1268">
        <v>28.75</v>
      </c>
      <c r="V1268" t="s">
        <v>6911</v>
      </c>
      <c r="W1268">
        <v>27.689</v>
      </c>
      <c r="X1268">
        <v>289512</v>
      </c>
      <c r="Y1268">
        <v>28.38</v>
      </c>
      <c r="Z1268">
        <v>28.67</v>
      </c>
      <c r="AA1268">
        <v>28.7</v>
      </c>
      <c r="AB1268">
        <v>32</v>
      </c>
      <c r="AC1268">
        <v>18</v>
      </c>
      <c r="AD1268" t="s">
        <v>155</v>
      </c>
      <c r="AF1268">
        <v>28.04</v>
      </c>
      <c r="AG1268">
        <v>391895</v>
      </c>
      <c r="AH1268">
        <v>352612</v>
      </c>
      <c r="AI1268">
        <v>6.2099989999999998</v>
      </c>
      <c r="AJ1268">
        <v>0.27575484</v>
      </c>
      <c r="AK1268" t="s">
        <v>6912</v>
      </c>
      <c r="AL1268">
        <v>-7.1520004000000004</v>
      </c>
      <c r="AM1268">
        <v>-0.19932</v>
      </c>
      <c r="AN1268">
        <v>22.52</v>
      </c>
      <c r="AO1268">
        <v>35.881999999999998</v>
      </c>
      <c r="AW1268" t="s">
        <v>6313</v>
      </c>
      <c r="BA1268">
        <v>28.216286</v>
      </c>
      <c r="BB1268">
        <v>0.51371383999999998</v>
      </c>
      <c r="BC1268">
        <v>1.8206289E-2</v>
      </c>
      <c r="BD1268">
        <v>31.877573000000002</v>
      </c>
      <c r="BE1268">
        <v>-3.1475735</v>
      </c>
      <c r="BF1268">
        <v>-9.8739430000000003E-2</v>
      </c>
      <c r="BI1268">
        <v>15</v>
      </c>
      <c r="BJ1268">
        <v>0</v>
      </c>
      <c r="BK1268" t="b">
        <v>0</v>
      </c>
      <c r="BL1268">
        <v>2</v>
      </c>
      <c r="BM1268">
        <v>1430400600000</v>
      </c>
      <c r="BN1268" t="s">
        <v>5434</v>
      </c>
    </row>
    <row r="1269" spans="1:66" x14ac:dyDescent="0.2">
      <c r="A1269" t="s">
        <v>5436</v>
      </c>
      <c r="B1269" t="s">
        <v>5437</v>
      </c>
      <c r="C1269" t="s">
        <v>142</v>
      </c>
      <c r="D1269" t="s">
        <v>143</v>
      </c>
      <c r="E1269" t="s">
        <v>153</v>
      </c>
      <c r="F1269" t="b">
        <v>1</v>
      </c>
      <c r="G1269" t="s">
        <v>48</v>
      </c>
      <c r="H1269" t="s">
        <v>154</v>
      </c>
      <c r="I1269" t="s">
        <v>6913</v>
      </c>
      <c r="J1269" t="s">
        <v>5437</v>
      </c>
      <c r="K1269" t="s">
        <v>6914</v>
      </c>
      <c r="L1269" t="s">
        <v>146</v>
      </c>
      <c r="M1269" t="s">
        <v>147</v>
      </c>
      <c r="N1269">
        <v>-14400000</v>
      </c>
      <c r="O1269" t="s">
        <v>148</v>
      </c>
      <c r="P1269" t="b">
        <v>0</v>
      </c>
      <c r="Q1269">
        <v>0.3199997</v>
      </c>
      <c r="R1269">
        <v>1.3024001000000001</v>
      </c>
      <c r="S1269">
        <v>1589482366</v>
      </c>
      <c r="T1269">
        <v>24.89</v>
      </c>
      <c r="U1269">
        <v>24.99</v>
      </c>
      <c r="V1269" t="s">
        <v>6915</v>
      </c>
      <c r="W1269">
        <v>24</v>
      </c>
      <c r="X1269">
        <v>12296</v>
      </c>
      <c r="Y1269">
        <v>24.57</v>
      </c>
      <c r="Z1269">
        <v>0</v>
      </c>
      <c r="AA1269">
        <v>0</v>
      </c>
      <c r="AB1269">
        <v>8</v>
      </c>
      <c r="AC1269">
        <v>11</v>
      </c>
      <c r="AD1269" t="s">
        <v>155</v>
      </c>
      <c r="AF1269">
        <v>25.46</v>
      </c>
      <c r="AG1269">
        <v>34482</v>
      </c>
      <c r="AH1269">
        <v>12750</v>
      </c>
      <c r="AI1269">
        <v>4.92</v>
      </c>
      <c r="AJ1269">
        <v>0.24636957000000001</v>
      </c>
      <c r="AK1269" t="s">
        <v>6916</v>
      </c>
      <c r="AL1269">
        <v>-14.23</v>
      </c>
      <c r="AM1269">
        <v>-0.36375254000000001</v>
      </c>
      <c r="AN1269">
        <v>19.97</v>
      </c>
      <c r="AO1269">
        <v>39.119999999999997</v>
      </c>
      <c r="AW1269" t="s">
        <v>6313</v>
      </c>
      <c r="BA1269">
        <v>25.155284999999999</v>
      </c>
      <c r="BB1269">
        <v>-0.26528550000000001</v>
      </c>
      <c r="BC1269">
        <v>-1.0545914999999999E-2</v>
      </c>
      <c r="BD1269">
        <v>32.989277000000001</v>
      </c>
      <c r="BE1269">
        <v>-8.0992774999999995</v>
      </c>
      <c r="BF1269">
        <v>-0.24551243</v>
      </c>
      <c r="BI1269">
        <v>15</v>
      </c>
      <c r="BJ1269">
        <v>0</v>
      </c>
      <c r="BK1269" t="b">
        <v>0</v>
      </c>
      <c r="BL1269">
        <v>2</v>
      </c>
      <c r="BM1269">
        <v>1444397400000</v>
      </c>
      <c r="BN1269" t="s">
        <v>5436</v>
      </c>
    </row>
    <row r="1270" spans="1:66" x14ac:dyDescent="0.2">
      <c r="A1270" t="s">
        <v>5438</v>
      </c>
      <c r="B1270" t="s">
        <v>5439</v>
      </c>
      <c r="C1270" t="s">
        <v>142</v>
      </c>
      <c r="D1270" t="s">
        <v>143</v>
      </c>
      <c r="E1270" t="s">
        <v>153</v>
      </c>
      <c r="F1270" t="b">
        <v>1</v>
      </c>
      <c r="G1270" t="s">
        <v>48</v>
      </c>
      <c r="H1270" t="s">
        <v>154</v>
      </c>
      <c r="I1270" t="s">
        <v>6917</v>
      </c>
      <c r="J1270" t="s">
        <v>5439</v>
      </c>
      <c r="K1270" t="s">
        <v>6918</v>
      </c>
      <c r="L1270" t="s">
        <v>146</v>
      </c>
      <c r="M1270" t="s">
        <v>147</v>
      </c>
      <c r="N1270">
        <v>-14400000</v>
      </c>
      <c r="O1270" t="s">
        <v>148</v>
      </c>
      <c r="P1270" t="b">
        <v>0</v>
      </c>
      <c r="Q1270">
        <v>0.36999893</v>
      </c>
      <c r="R1270">
        <v>1.2675536999999999</v>
      </c>
      <c r="S1270">
        <v>1589486400</v>
      </c>
      <c r="T1270">
        <v>29.56</v>
      </c>
      <c r="U1270">
        <v>29.59</v>
      </c>
      <c r="V1270" t="s">
        <v>6919</v>
      </c>
      <c r="W1270">
        <v>28.42</v>
      </c>
      <c r="X1270">
        <v>2941534</v>
      </c>
      <c r="Y1270">
        <v>29.19</v>
      </c>
      <c r="Z1270">
        <v>29</v>
      </c>
      <c r="AA1270">
        <v>31.98</v>
      </c>
      <c r="AB1270">
        <v>13</v>
      </c>
      <c r="AC1270">
        <v>30</v>
      </c>
      <c r="AD1270" t="s">
        <v>155</v>
      </c>
      <c r="AE1270" t="s">
        <v>48</v>
      </c>
      <c r="AF1270">
        <v>28.72</v>
      </c>
      <c r="AG1270">
        <v>3595280</v>
      </c>
      <c r="AH1270">
        <v>3285762</v>
      </c>
      <c r="AI1270">
        <v>4.5299990000000001</v>
      </c>
      <c r="AJ1270">
        <v>0.18098276999999999</v>
      </c>
      <c r="AK1270" t="s">
        <v>6920</v>
      </c>
      <c r="AL1270">
        <v>-18.63</v>
      </c>
      <c r="AM1270">
        <v>-0.38659470000000001</v>
      </c>
      <c r="AN1270">
        <v>25.03</v>
      </c>
      <c r="AO1270">
        <v>48.19</v>
      </c>
      <c r="AT1270">
        <v>1.327</v>
      </c>
      <c r="AV1270">
        <v>4.5460775000000002E-2</v>
      </c>
      <c r="AW1270" t="s">
        <v>6313</v>
      </c>
      <c r="AY1270">
        <v>18900000</v>
      </c>
      <c r="AZ1270">
        <v>50.48</v>
      </c>
      <c r="BA1270">
        <v>28.279142</v>
      </c>
      <c r="BB1270">
        <v>1.2808571</v>
      </c>
      <c r="BC1270">
        <v>4.5293350000000003E-2</v>
      </c>
      <c r="BD1270">
        <v>39.625725000000003</v>
      </c>
      <c r="BE1270">
        <v>-10.065725</v>
      </c>
      <c r="BF1270">
        <v>-0.25401997999999998</v>
      </c>
      <c r="BG1270">
        <v>558683968</v>
      </c>
      <c r="BH1270">
        <v>0.58557844000000003</v>
      </c>
      <c r="BI1270">
        <v>15</v>
      </c>
      <c r="BJ1270">
        <v>0</v>
      </c>
      <c r="BK1270" t="b">
        <v>0</v>
      </c>
      <c r="BL1270">
        <v>2</v>
      </c>
      <c r="BM1270">
        <v>827159400000</v>
      </c>
      <c r="BN1270" t="s">
        <v>5438</v>
      </c>
    </row>
    <row r="1271" spans="1:66" x14ac:dyDescent="0.2">
      <c r="A1271" t="s">
        <v>5440</v>
      </c>
      <c r="B1271" t="s">
        <v>5441</v>
      </c>
      <c r="C1271" t="s">
        <v>142</v>
      </c>
      <c r="D1271" t="s">
        <v>143</v>
      </c>
      <c r="E1271" t="s">
        <v>153</v>
      </c>
      <c r="F1271" t="b">
        <v>1</v>
      </c>
      <c r="G1271" t="s">
        <v>48</v>
      </c>
      <c r="H1271" t="s">
        <v>154</v>
      </c>
      <c r="I1271" t="s">
        <v>6921</v>
      </c>
      <c r="J1271" t="s">
        <v>5441</v>
      </c>
      <c r="K1271" t="s">
        <v>6922</v>
      </c>
      <c r="L1271" t="s">
        <v>146</v>
      </c>
      <c r="M1271" t="s">
        <v>147</v>
      </c>
      <c r="N1271">
        <v>-14400000</v>
      </c>
      <c r="O1271" t="s">
        <v>148</v>
      </c>
      <c r="P1271" t="b">
        <v>0</v>
      </c>
      <c r="Q1271">
        <v>0.58000183000000005</v>
      </c>
      <c r="R1271">
        <v>1.3004526000000001</v>
      </c>
      <c r="S1271">
        <v>1589486400</v>
      </c>
      <c r="T1271">
        <v>45.18</v>
      </c>
      <c r="U1271">
        <v>45.18</v>
      </c>
      <c r="V1271" t="s">
        <v>6923</v>
      </c>
      <c r="W1271">
        <v>43.64</v>
      </c>
      <c r="X1271">
        <v>76509</v>
      </c>
      <c r="Y1271">
        <v>44.6</v>
      </c>
      <c r="Z1271">
        <v>42.87</v>
      </c>
      <c r="AA1271">
        <v>45.99</v>
      </c>
      <c r="AB1271">
        <v>8</v>
      </c>
      <c r="AC1271">
        <v>12</v>
      </c>
      <c r="AD1271" t="s">
        <v>155</v>
      </c>
      <c r="AF1271">
        <v>44.03</v>
      </c>
      <c r="AG1271">
        <v>201016</v>
      </c>
      <c r="AH1271">
        <v>235225</v>
      </c>
      <c r="AI1271">
        <v>13.970001</v>
      </c>
      <c r="AJ1271">
        <v>0.44761299999999998</v>
      </c>
      <c r="AK1271" t="s">
        <v>6924</v>
      </c>
      <c r="AL1271">
        <v>-7.16</v>
      </c>
      <c r="AM1271">
        <v>-0.13679785999999999</v>
      </c>
      <c r="AN1271">
        <v>31.21</v>
      </c>
      <c r="AO1271">
        <v>52.34</v>
      </c>
      <c r="AW1271" t="s">
        <v>6313</v>
      </c>
      <c r="BA1271">
        <v>42.342284999999997</v>
      </c>
      <c r="BB1271">
        <v>2.8377151</v>
      </c>
      <c r="BC1271">
        <v>6.7018469999999997E-2</v>
      </c>
      <c r="BD1271">
        <v>45.521377999999999</v>
      </c>
      <c r="BE1271">
        <v>-0.34137726000000002</v>
      </c>
      <c r="BF1271">
        <v>-7.4992734E-3</v>
      </c>
      <c r="BI1271">
        <v>15</v>
      </c>
      <c r="BJ1271">
        <v>0</v>
      </c>
      <c r="BK1271" t="b">
        <v>0</v>
      </c>
      <c r="BL1271">
        <v>2</v>
      </c>
      <c r="BM1271">
        <v>1382621400000</v>
      </c>
      <c r="BN1271" t="s">
        <v>5440</v>
      </c>
    </row>
    <row r="1272" spans="1:66" x14ac:dyDescent="0.2">
      <c r="A1272" t="s">
        <v>5442</v>
      </c>
      <c r="B1272" t="s">
        <v>5443</v>
      </c>
      <c r="C1272" t="s">
        <v>142</v>
      </c>
      <c r="D1272" t="s">
        <v>143</v>
      </c>
      <c r="E1272" t="s">
        <v>153</v>
      </c>
      <c r="F1272" t="b">
        <v>1</v>
      </c>
      <c r="G1272" t="s">
        <v>48</v>
      </c>
      <c r="H1272" t="s">
        <v>154</v>
      </c>
      <c r="I1272" t="s">
        <v>6925</v>
      </c>
      <c r="J1272" t="s">
        <v>5443</v>
      </c>
      <c r="K1272" t="s">
        <v>6926</v>
      </c>
      <c r="L1272" t="s">
        <v>146</v>
      </c>
      <c r="M1272" t="s">
        <v>147</v>
      </c>
      <c r="N1272">
        <v>-14400000</v>
      </c>
      <c r="O1272" t="s">
        <v>148</v>
      </c>
      <c r="P1272" t="b">
        <v>0</v>
      </c>
      <c r="Q1272">
        <v>0.82199860000000002</v>
      </c>
      <c r="R1272">
        <v>1.2605407</v>
      </c>
      <c r="S1272">
        <v>1589486198</v>
      </c>
      <c r="T1272">
        <v>66.031999999999996</v>
      </c>
      <c r="U1272">
        <v>66.099999999999994</v>
      </c>
      <c r="V1272" t="s">
        <v>6927</v>
      </c>
      <c r="W1272">
        <v>63.28</v>
      </c>
      <c r="X1272">
        <v>10084</v>
      </c>
      <c r="Y1272">
        <v>65.209999999999994</v>
      </c>
      <c r="Z1272">
        <v>64.7</v>
      </c>
      <c r="AA1272">
        <v>65.709999999999994</v>
      </c>
      <c r="AB1272">
        <v>10</v>
      </c>
      <c r="AC1272">
        <v>8</v>
      </c>
      <c r="AD1272" t="s">
        <v>155</v>
      </c>
      <c r="AF1272">
        <v>64.31</v>
      </c>
      <c r="AG1272">
        <v>19400</v>
      </c>
      <c r="AH1272">
        <v>11562</v>
      </c>
      <c r="AI1272">
        <v>14.266997999999999</v>
      </c>
      <c r="AJ1272">
        <v>0.27561089999999999</v>
      </c>
      <c r="AK1272" t="s">
        <v>6928</v>
      </c>
      <c r="AL1272">
        <v>-22.068000000000001</v>
      </c>
      <c r="AM1272">
        <v>-0.25048809999999999</v>
      </c>
      <c r="AN1272">
        <v>51.765000000000001</v>
      </c>
      <c r="AO1272">
        <v>88.1</v>
      </c>
      <c r="AW1272" t="s">
        <v>6313</v>
      </c>
      <c r="BA1272">
        <v>65.755340000000004</v>
      </c>
      <c r="BB1272">
        <v>0.27665709999999999</v>
      </c>
      <c r="BC1272">
        <v>4.2073709999999997E-3</v>
      </c>
      <c r="BD1272">
        <v>78.050765999999996</v>
      </c>
      <c r="BE1272">
        <v>-12.018768</v>
      </c>
      <c r="BF1272">
        <v>-0.15398655999999999</v>
      </c>
      <c r="BI1272">
        <v>15</v>
      </c>
      <c r="BJ1272">
        <v>0</v>
      </c>
      <c r="BK1272" t="b">
        <v>0</v>
      </c>
      <c r="BL1272">
        <v>2</v>
      </c>
      <c r="BM1272">
        <v>1449153000000</v>
      </c>
      <c r="BN1272" t="s">
        <v>5442</v>
      </c>
    </row>
    <row r="1273" spans="1:66" x14ac:dyDescent="0.2">
      <c r="A1273" t="s">
        <v>5444</v>
      </c>
      <c r="B1273" t="s">
        <v>5445</v>
      </c>
      <c r="C1273" t="s">
        <v>142</v>
      </c>
      <c r="D1273" t="s">
        <v>143</v>
      </c>
      <c r="E1273" t="s">
        <v>153</v>
      </c>
      <c r="F1273" t="b">
        <v>1</v>
      </c>
      <c r="G1273" t="s">
        <v>48</v>
      </c>
      <c r="H1273" t="s">
        <v>154</v>
      </c>
      <c r="I1273" t="s">
        <v>6929</v>
      </c>
      <c r="J1273" t="s">
        <v>5445</v>
      </c>
      <c r="K1273" t="s">
        <v>6930</v>
      </c>
      <c r="L1273" t="s">
        <v>146</v>
      </c>
      <c r="M1273" t="s">
        <v>147</v>
      </c>
      <c r="N1273">
        <v>-14400000</v>
      </c>
      <c r="O1273" t="s">
        <v>148</v>
      </c>
      <c r="P1273" t="b">
        <v>0</v>
      </c>
      <c r="Q1273">
        <v>2.3399963000000001</v>
      </c>
      <c r="R1273">
        <v>1.3162315</v>
      </c>
      <c r="S1273">
        <v>1589486365</v>
      </c>
      <c r="T1273">
        <v>180.12</v>
      </c>
      <c r="U1273">
        <v>180.23</v>
      </c>
      <c r="V1273" t="s">
        <v>6931</v>
      </c>
      <c r="W1273">
        <v>173.36500000000001</v>
      </c>
      <c r="X1273">
        <v>25777</v>
      </c>
      <c r="Y1273">
        <v>177.78</v>
      </c>
      <c r="Z1273">
        <v>64.650000000000006</v>
      </c>
      <c r="AA1273">
        <v>185.99</v>
      </c>
      <c r="AB1273">
        <v>11</v>
      </c>
      <c r="AC1273">
        <v>11</v>
      </c>
      <c r="AD1273" t="s">
        <v>155</v>
      </c>
      <c r="AF1273">
        <v>175.82</v>
      </c>
      <c r="AG1273">
        <v>70195</v>
      </c>
      <c r="AH1273">
        <v>42625</v>
      </c>
      <c r="AI1273">
        <v>44.339995999999999</v>
      </c>
      <c r="AJ1273">
        <v>0.32655763999999998</v>
      </c>
      <c r="AK1273" t="s">
        <v>6932</v>
      </c>
      <c r="AL1273">
        <v>-32.430008000000001</v>
      </c>
      <c r="AM1273">
        <v>-0.15257589999999999</v>
      </c>
      <c r="AN1273">
        <v>135.78</v>
      </c>
      <c r="AO1273">
        <v>212.55</v>
      </c>
      <c r="AW1273" t="s">
        <v>6313</v>
      </c>
      <c r="BA1273">
        <v>172.79686000000001</v>
      </c>
      <c r="BB1273">
        <v>7.3231354</v>
      </c>
      <c r="BC1273">
        <v>4.2380027000000001E-2</v>
      </c>
      <c r="BD1273">
        <v>186.63014000000001</v>
      </c>
      <c r="BE1273">
        <v>-6.5101469999999999</v>
      </c>
      <c r="BF1273">
        <v>-3.4882613E-2</v>
      </c>
      <c r="BI1273">
        <v>15</v>
      </c>
      <c r="BJ1273">
        <v>0</v>
      </c>
      <c r="BK1273" t="b">
        <v>0</v>
      </c>
      <c r="BL1273">
        <v>2</v>
      </c>
      <c r="BM1273">
        <v>1162909800000</v>
      </c>
      <c r="BN1273" t="s">
        <v>5444</v>
      </c>
    </row>
    <row r="1274" spans="1:66" x14ac:dyDescent="0.2">
      <c r="A1274" t="s">
        <v>5446</v>
      </c>
      <c r="B1274" t="s">
        <v>5447</v>
      </c>
      <c r="C1274" t="s">
        <v>142</v>
      </c>
      <c r="D1274" t="s">
        <v>143</v>
      </c>
      <c r="E1274" t="s">
        <v>153</v>
      </c>
      <c r="F1274" t="b">
        <v>1</v>
      </c>
      <c r="G1274" t="s">
        <v>48</v>
      </c>
      <c r="H1274" t="s">
        <v>154</v>
      </c>
      <c r="I1274" t="s">
        <v>6933</v>
      </c>
      <c r="J1274" t="s">
        <v>5447</v>
      </c>
      <c r="K1274" t="s">
        <v>6934</v>
      </c>
      <c r="L1274" t="s">
        <v>146</v>
      </c>
      <c r="M1274" t="s">
        <v>147</v>
      </c>
      <c r="N1274">
        <v>-14400000</v>
      </c>
      <c r="O1274" t="s">
        <v>148</v>
      </c>
      <c r="P1274" t="b">
        <v>0</v>
      </c>
      <c r="Q1274">
        <v>1.8099976</v>
      </c>
      <c r="R1274">
        <v>1.2486185999999999</v>
      </c>
      <c r="S1274">
        <v>1589486400</v>
      </c>
      <c r="T1274">
        <v>146.77000000000001</v>
      </c>
      <c r="U1274">
        <v>146.85</v>
      </c>
      <c r="V1274" t="s">
        <v>6935</v>
      </c>
      <c r="W1274">
        <v>141.01</v>
      </c>
      <c r="X1274">
        <v>1091253</v>
      </c>
      <c r="Y1274">
        <v>144.96</v>
      </c>
      <c r="Z1274">
        <v>146.34</v>
      </c>
      <c r="AA1274">
        <v>147.56</v>
      </c>
      <c r="AB1274">
        <v>10</v>
      </c>
      <c r="AC1274">
        <v>11</v>
      </c>
      <c r="AD1274" t="s">
        <v>155</v>
      </c>
      <c r="AE1274" t="s">
        <v>48</v>
      </c>
      <c r="AF1274">
        <v>142.85</v>
      </c>
      <c r="AG1274">
        <v>1645488</v>
      </c>
      <c r="AH1274">
        <v>881687</v>
      </c>
      <c r="AI1274">
        <v>36.72</v>
      </c>
      <c r="AJ1274">
        <v>0.33366649999999998</v>
      </c>
      <c r="AK1274" t="s">
        <v>6936</v>
      </c>
      <c r="AL1274">
        <v>-39.97</v>
      </c>
      <c r="AM1274">
        <v>-0.21404092</v>
      </c>
      <c r="AN1274">
        <v>110.05</v>
      </c>
      <c r="AO1274">
        <v>186.74</v>
      </c>
      <c r="AT1274">
        <v>1.766</v>
      </c>
      <c r="AV1274">
        <v>1.2182671000000001E-2</v>
      </c>
      <c r="AW1274" t="s">
        <v>6313</v>
      </c>
      <c r="AY1274">
        <v>153972992</v>
      </c>
      <c r="AZ1274">
        <v>80.397999999999996</v>
      </c>
      <c r="BA1274">
        <v>142.49799999999999</v>
      </c>
      <c r="BB1274">
        <v>4.2720029999999998</v>
      </c>
      <c r="BC1274">
        <v>2.9979391000000001E-2</v>
      </c>
      <c r="BD1274">
        <v>163.44651999999999</v>
      </c>
      <c r="BE1274">
        <v>-16.676514000000001</v>
      </c>
      <c r="BF1274">
        <v>-0.10203040400000001</v>
      </c>
      <c r="BG1274">
        <v>22598617088</v>
      </c>
      <c r="BH1274">
        <v>1.8255429000000001</v>
      </c>
      <c r="BI1274">
        <v>15</v>
      </c>
      <c r="BJ1274">
        <v>0</v>
      </c>
      <c r="BK1274" t="b">
        <v>0</v>
      </c>
      <c r="BL1274">
        <v>2</v>
      </c>
      <c r="BM1274">
        <v>1075473000000</v>
      </c>
      <c r="BN1274" t="s">
        <v>5446</v>
      </c>
    </row>
    <row r="1275" spans="1:66" x14ac:dyDescent="0.2">
      <c r="A1275" t="s">
        <v>620</v>
      </c>
      <c r="B1275" t="s">
        <v>777</v>
      </c>
      <c r="C1275" t="s">
        <v>142</v>
      </c>
      <c r="D1275" t="s">
        <v>143</v>
      </c>
      <c r="E1275" t="s">
        <v>153</v>
      </c>
      <c r="F1275" t="b">
        <v>1</v>
      </c>
      <c r="G1275" t="s">
        <v>48</v>
      </c>
      <c r="H1275" t="s">
        <v>154</v>
      </c>
      <c r="I1275" t="s">
        <v>776</v>
      </c>
      <c r="J1275" t="s">
        <v>777</v>
      </c>
      <c r="K1275" t="s">
        <v>778</v>
      </c>
      <c r="L1275" t="s">
        <v>146</v>
      </c>
      <c r="M1275" t="s">
        <v>147</v>
      </c>
      <c r="N1275">
        <v>-14400000</v>
      </c>
      <c r="O1275" t="s">
        <v>148</v>
      </c>
      <c r="P1275" t="b">
        <v>0</v>
      </c>
      <c r="Q1275">
        <v>1.1199950999999999</v>
      </c>
      <c r="R1275">
        <v>1.2994490000000001</v>
      </c>
      <c r="S1275">
        <v>1589486400</v>
      </c>
      <c r="T1275">
        <v>87.31</v>
      </c>
      <c r="U1275">
        <v>87.31</v>
      </c>
      <c r="V1275" t="s">
        <v>3025</v>
      </c>
      <c r="W1275">
        <v>84.51</v>
      </c>
      <c r="X1275">
        <v>103358</v>
      </c>
      <c r="Y1275">
        <v>86.19</v>
      </c>
      <c r="Z1275">
        <v>87.22</v>
      </c>
      <c r="AA1275">
        <v>87.61</v>
      </c>
      <c r="AB1275">
        <v>22</v>
      </c>
      <c r="AC1275">
        <v>8</v>
      </c>
      <c r="AD1275" t="s">
        <v>155</v>
      </c>
      <c r="AF1275">
        <v>87.62</v>
      </c>
      <c r="AG1275">
        <v>233264</v>
      </c>
      <c r="AH1275">
        <v>104325</v>
      </c>
      <c r="AI1275">
        <v>19.019997</v>
      </c>
      <c r="AJ1275">
        <v>0.27851801999999998</v>
      </c>
      <c r="AK1275" t="s">
        <v>779</v>
      </c>
      <c r="AL1275">
        <v>-21.090004</v>
      </c>
      <c r="AM1275">
        <v>-0.19455723</v>
      </c>
      <c r="AN1275">
        <v>68.290000000000006</v>
      </c>
      <c r="AO1275">
        <v>108.4</v>
      </c>
      <c r="AW1275" t="s">
        <v>6313</v>
      </c>
      <c r="BA1275">
        <v>86.286000000000001</v>
      </c>
      <c r="BB1275">
        <v>1.0239944000000001</v>
      </c>
      <c r="BC1275">
        <v>1.1867446E-2</v>
      </c>
      <c r="BD1275">
        <v>97.248405000000005</v>
      </c>
      <c r="BE1275">
        <v>-9.9384080000000008</v>
      </c>
      <c r="BF1275">
        <v>-0.102196105</v>
      </c>
      <c r="BI1275">
        <v>15</v>
      </c>
      <c r="BJ1275">
        <v>0</v>
      </c>
      <c r="BK1275" t="b">
        <v>0</v>
      </c>
      <c r="BL1275">
        <v>2</v>
      </c>
      <c r="BM1275">
        <v>1150464600000</v>
      </c>
      <c r="BN1275" t="s">
        <v>620</v>
      </c>
    </row>
    <row r="1276" spans="1:66" x14ac:dyDescent="0.2">
      <c r="A1276" t="s">
        <v>5448</v>
      </c>
      <c r="B1276" t="s">
        <v>5449</v>
      </c>
      <c r="C1276" t="s">
        <v>142</v>
      </c>
      <c r="D1276" t="s">
        <v>143</v>
      </c>
      <c r="E1276" t="s">
        <v>153</v>
      </c>
      <c r="F1276" t="b">
        <v>1</v>
      </c>
      <c r="G1276" t="s">
        <v>48</v>
      </c>
      <c r="H1276" t="s">
        <v>154</v>
      </c>
      <c r="I1276" t="s">
        <v>6937</v>
      </c>
      <c r="J1276" t="s">
        <v>5449</v>
      </c>
      <c r="K1276" t="s">
        <v>6938</v>
      </c>
      <c r="L1276" t="s">
        <v>146</v>
      </c>
      <c r="M1276" t="s">
        <v>147</v>
      </c>
      <c r="N1276">
        <v>-14400000</v>
      </c>
      <c r="O1276" t="s">
        <v>148</v>
      </c>
      <c r="P1276" t="b">
        <v>0</v>
      </c>
      <c r="Q1276">
        <v>2.9500122000000002</v>
      </c>
      <c r="R1276">
        <v>1.1970993999999999</v>
      </c>
      <c r="S1276">
        <v>1589486400</v>
      </c>
      <c r="T1276">
        <v>249.38</v>
      </c>
      <c r="U1276">
        <v>249.49</v>
      </c>
      <c r="V1276" t="s">
        <v>6939</v>
      </c>
      <c r="W1276">
        <v>242.21960000000001</v>
      </c>
      <c r="X1276">
        <v>47276</v>
      </c>
      <c r="Y1276">
        <v>246.43</v>
      </c>
      <c r="Z1276">
        <v>0</v>
      </c>
      <c r="AA1276">
        <v>312.02</v>
      </c>
      <c r="AB1276">
        <v>8</v>
      </c>
      <c r="AC1276">
        <v>12</v>
      </c>
      <c r="AD1276" t="s">
        <v>155</v>
      </c>
      <c r="AE1276" t="s">
        <v>48</v>
      </c>
      <c r="AF1276">
        <v>250.52</v>
      </c>
      <c r="AG1276">
        <v>101109</v>
      </c>
      <c r="AH1276">
        <v>61662</v>
      </c>
      <c r="AI1276">
        <v>66.11</v>
      </c>
      <c r="AJ1276">
        <v>0.36072460000000001</v>
      </c>
      <c r="AK1276" t="s">
        <v>6940</v>
      </c>
      <c r="AL1276">
        <v>-21.709990999999999</v>
      </c>
      <c r="AM1276">
        <v>-8.0084080000000002E-2</v>
      </c>
      <c r="AN1276">
        <v>183.27</v>
      </c>
      <c r="AO1276">
        <v>271.08999999999997</v>
      </c>
      <c r="AW1276" t="s">
        <v>6313</v>
      </c>
      <c r="AY1276">
        <v>7700000</v>
      </c>
      <c r="BA1276">
        <v>232.07086000000001</v>
      </c>
      <c r="BB1276">
        <v>17.309142999999999</v>
      </c>
      <c r="BC1276">
        <v>7.4585594000000005E-2</v>
      </c>
      <c r="BD1276">
        <v>236.68616</v>
      </c>
      <c r="BE1276">
        <v>12.693847999999999</v>
      </c>
      <c r="BF1276">
        <v>5.3631560000000002E-2</v>
      </c>
      <c r="BG1276">
        <v>1920226048</v>
      </c>
      <c r="BI1276">
        <v>15</v>
      </c>
      <c r="BJ1276">
        <v>0</v>
      </c>
      <c r="BK1276" t="b">
        <v>0</v>
      </c>
      <c r="BL1276">
        <v>2</v>
      </c>
      <c r="BM1276">
        <v>985012200000</v>
      </c>
      <c r="BN1276" t="s">
        <v>5448</v>
      </c>
    </row>
    <row r="1277" spans="1:66" x14ac:dyDescent="0.2">
      <c r="A1277" t="s">
        <v>34</v>
      </c>
      <c r="B1277" t="s">
        <v>157</v>
      </c>
      <c r="C1277" t="s">
        <v>142</v>
      </c>
      <c r="D1277" t="s">
        <v>143</v>
      </c>
      <c r="E1277" t="s">
        <v>153</v>
      </c>
      <c r="F1277" t="b">
        <v>1</v>
      </c>
      <c r="G1277" t="s">
        <v>48</v>
      </c>
      <c r="H1277" t="s">
        <v>154</v>
      </c>
      <c r="I1277" t="s">
        <v>157</v>
      </c>
      <c r="J1277" t="s">
        <v>157</v>
      </c>
      <c r="K1277" t="s">
        <v>278</v>
      </c>
      <c r="L1277" t="s">
        <v>146</v>
      </c>
      <c r="M1277" t="s">
        <v>147</v>
      </c>
      <c r="N1277">
        <v>-14400000</v>
      </c>
      <c r="O1277" t="s">
        <v>148</v>
      </c>
      <c r="P1277" t="b">
        <v>0</v>
      </c>
      <c r="Q1277">
        <v>3.1199949999999999</v>
      </c>
      <c r="R1277">
        <v>1.2058419</v>
      </c>
      <c r="S1277">
        <v>1589486400</v>
      </c>
      <c r="T1277">
        <v>261.86</v>
      </c>
      <c r="U1277">
        <v>262</v>
      </c>
      <c r="V1277" t="s">
        <v>3275</v>
      </c>
      <c r="W1277">
        <v>253.97</v>
      </c>
      <c r="X1277">
        <v>7502553</v>
      </c>
      <c r="Y1277">
        <v>258.74</v>
      </c>
      <c r="Z1277">
        <v>262.58</v>
      </c>
      <c r="AA1277">
        <v>262.32</v>
      </c>
      <c r="AB1277">
        <v>12</v>
      </c>
      <c r="AC1277">
        <v>10</v>
      </c>
      <c r="AD1277" t="s">
        <v>155</v>
      </c>
      <c r="AE1277" t="s">
        <v>48</v>
      </c>
      <c r="AF1277">
        <v>256.33</v>
      </c>
      <c r="AG1277">
        <v>8910712</v>
      </c>
      <c r="AH1277">
        <v>4505287</v>
      </c>
      <c r="AI1277">
        <v>61.309981999999998</v>
      </c>
      <c r="AJ1277">
        <v>0.30570920000000001</v>
      </c>
      <c r="AK1277" t="s">
        <v>156</v>
      </c>
      <c r="AL1277">
        <v>-49.73001</v>
      </c>
      <c r="AM1277">
        <v>-0.15960079999999999</v>
      </c>
      <c r="AN1277">
        <v>200.55</v>
      </c>
      <c r="AO1277">
        <v>311.58999999999997</v>
      </c>
      <c r="AW1277" t="s">
        <v>6313</v>
      </c>
      <c r="BA1277">
        <v>254.19743</v>
      </c>
      <c r="BB1277">
        <v>7.6625519999999998</v>
      </c>
      <c r="BC1277">
        <v>3.0144094999999999E-2</v>
      </c>
      <c r="BD1277">
        <v>277.24426</v>
      </c>
      <c r="BE1277">
        <v>-15.384277000000001</v>
      </c>
      <c r="BF1277">
        <v>-5.5489976000000003E-2</v>
      </c>
      <c r="BI1277">
        <v>15</v>
      </c>
      <c r="BJ1277">
        <v>0</v>
      </c>
      <c r="BK1277" t="b">
        <v>0</v>
      </c>
      <c r="BL1277">
        <v>2</v>
      </c>
      <c r="BM1277">
        <v>1284039000000</v>
      </c>
      <c r="BN1277" t="s">
        <v>34</v>
      </c>
    </row>
    <row r="1278" spans="1:66" x14ac:dyDescent="0.2">
      <c r="A1278" t="s">
        <v>5450</v>
      </c>
      <c r="B1278" t="s">
        <v>5451</v>
      </c>
      <c r="C1278" t="s">
        <v>142</v>
      </c>
      <c r="D1278" t="s">
        <v>143</v>
      </c>
      <c r="E1278" t="s">
        <v>153</v>
      </c>
      <c r="F1278" t="b">
        <v>1</v>
      </c>
      <c r="G1278" t="s">
        <v>48</v>
      </c>
      <c r="H1278" t="s">
        <v>154</v>
      </c>
      <c r="I1278" t="s">
        <v>6941</v>
      </c>
      <c r="J1278" t="s">
        <v>5451</v>
      </c>
      <c r="K1278" t="s">
        <v>6942</v>
      </c>
      <c r="L1278" t="s">
        <v>146</v>
      </c>
      <c r="M1278" t="s">
        <v>147</v>
      </c>
      <c r="N1278">
        <v>-14400000</v>
      </c>
      <c r="O1278" t="s">
        <v>148</v>
      </c>
      <c r="P1278" t="b">
        <v>0</v>
      </c>
      <c r="Q1278">
        <v>0.44010162000000003</v>
      </c>
      <c r="R1278">
        <v>1.3528184999999999</v>
      </c>
      <c r="S1278">
        <v>1589485795</v>
      </c>
      <c r="T1278">
        <v>32.972299999999997</v>
      </c>
      <c r="U1278">
        <v>32.972299999999997</v>
      </c>
      <c r="V1278" t="s">
        <v>6943</v>
      </c>
      <c r="W1278">
        <v>31.99</v>
      </c>
      <c r="X1278">
        <v>27272</v>
      </c>
      <c r="Y1278">
        <v>32.532200000000003</v>
      </c>
      <c r="Z1278">
        <v>32.909999999999997</v>
      </c>
      <c r="AA1278">
        <v>33.54</v>
      </c>
      <c r="AB1278">
        <v>8</v>
      </c>
      <c r="AC1278">
        <v>12</v>
      </c>
      <c r="AD1278" t="s">
        <v>155</v>
      </c>
      <c r="AF1278">
        <v>32.1</v>
      </c>
      <c r="AG1278">
        <v>32254</v>
      </c>
      <c r="AH1278">
        <v>19050</v>
      </c>
      <c r="AI1278">
        <v>7.0323010000000004</v>
      </c>
      <c r="AJ1278">
        <v>0.27109873000000001</v>
      </c>
      <c r="AK1278" t="s">
        <v>6944</v>
      </c>
      <c r="AL1278">
        <v>-9.8036995000000005</v>
      </c>
      <c r="AM1278">
        <v>-0.2291869</v>
      </c>
      <c r="AN1278">
        <v>25.94</v>
      </c>
      <c r="AO1278">
        <v>42.776000000000003</v>
      </c>
      <c r="AW1278" t="s">
        <v>6313</v>
      </c>
      <c r="BA1278">
        <v>32.963740000000001</v>
      </c>
      <c r="BB1278">
        <v>8.560181E-3</v>
      </c>
      <c r="BC1278">
        <v>2.5968474999999997E-4</v>
      </c>
      <c r="BD1278">
        <v>37.824145999999999</v>
      </c>
      <c r="BE1278">
        <v>-4.851845</v>
      </c>
      <c r="BF1278">
        <v>-0.12827374</v>
      </c>
      <c r="BI1278">
        <v>15</v>
      </c>
      <c r="BJ1278">
        <v>0</v>
      </c>
      <c r="BK1278" t="b">
        <v>0</v>
      </c>
      <c r="BL1278">
        <v>2</v>
      </c>
      <c r="BM1278">
        <v>1428586200000</v>
      </c>
      <c r="BN1278" t="s">
        <v>5450</v>
      </c>
    </row>
    <row r="1279" spans="1:66" x14ac:dyDescent="0.2">
      <c r="A1279" t="s">
        <v>5452</v>
      </c>
      <c r="B1279" t="s">
        <v>5453</v>
      </c>
      <c r="C1279" t="s">
        <v>142</v>
      </c>
      <c r="D1279" t="s">
        <v>143</v>
      </c>
      <c r="E1279" t="s">
        <v>153</v>
      </c>
      <c r="F1279" t="b">
        <v>1</v>
      </c>
      <c r="G1279" t="s">
        <v>48</v>
      </c>
      <c r="H1279" t="s">
        <v>154</v>
      </c>
      <c r="I1279" t="s">
        <v>6945</v>
      </c>
      <c r="J1279" t="s">
        <v>5453</v>
      </c>
      <c r="K1279" t="s">
        <v>6946</v>
      </c>
      <c r="L1279" t="s">
        <v>146</v>
      </c>
      <c r="M1279" t="s">
        <v>147</v>
      </c>
      <c r="N1279">
        <v>-14400000</v>
      </c>
      <c r="O1279" t="s">
        <v>148</v>
      </c>
      <c r="P1279" t="b">
        <v>0</v>
      </c>
      <c r="Q1279">
        <v>1.5800018</v>
      </c>
      <c r="R1279">
        <v>1.2150122000000001</v>
      </c>
      <c r="S1279">
        <v>1589486400</v>
      </c>
      <c r="T1279">
        <v>131.62</v>
      </c>
      <c r="U1279">
        <v>131.61000000000001</v>
      </c>
      <c r="V1279" t="s">
        <v>6947</v>
      </c>
      <c r="W1279">
        <v>127.65</v>
      </c>
      <c r="X1279">
        <v>384662</v>
      </c>
      <c r="Y1279">
        <v>130.04</v>
      </c>
      <c r="Z1279">
        <v>103</v>
      </c>
      <c r="AA1279">
        <v>133.66999999999999</v>
      </c>
      <c r="AB1279">
        <v>8</v>
      </c>
      <c r="AC1279">
        <v>10</v>
      </c>
      <c r="AD1279" t="s">
        <v>155</v>
      </c>
      <c r="AE1279" t="s">
        <v>48</v>
      </c>
      <c r="AF1279">
        <v>128.81</v>
      </c>
      <c r="AG1279">
        <v>849814</v>
      </c>
      <c r="AH1279">
        <v>421850</v>
      </c>
      <c r="AI1279">
        <v>30.719994</v>
      </c>
      <c r="AJ1279">
        <v>0.30445978000000001</v>
      </c>
      <c r="AK1279" t="s">
        <v>6948</v>
      </c>
      <c r="AL1279">
        <v>-24.830002</v>
      </c>
      <c r="AM1279">
        <v>-0.15870887</v>
      </c>
      <c r="AN1279">
        <v>100.9</v>
      </c>
      <c r="AO1279">
        <v>156.44999999999999</v>
      </c>
      <c r="AW1279" t="s">
        <v>6313</v>
      </c>
      <c r="AY1279">
        <v>107673000</v>
      </c>
      <c r="BA1279">
        <v>127.428</v>
      </c>
      <c r="BB1279">
        <v>4.1919937000000003</v>
      </c>
      <c r="BC1279">
        <v>3.2896960000000003E-2</v>
      </c>
      <c r="BD1279">
        <v>138.89580000000001</v>
      </c>
      <c r="BE1279">
        <v>-7.2758025999999996</v>
      </c>
      <c r="BF1279">
        <v>-5.2383172999999998E-2</v>
      </c>
      <c r="BG1279">
        <v>14171919360</v>
      </c>
      <c r="BI1279">
        <v>15</v>
      </c>
      <c r="BJ1279">
        <v>0</v>
      </c>
      <c r="BK1279" t="b">
        <v>0</v>
      </c>
      <c r="BL1279">
        <v>2</v>
      </c>
      <c r="BM1279">
        <v>1075473000000</v>
      </c>
      <c r="BN1279" t="s">
        <v>5452</v>
      </c>
    </row>
    <row r="1280" spans="1:66" x14ac:dyDescent="0.2">
      <c r="A1280" t="s">
        <v>5454</v>
      </c>
      <c r="B1280" t="s">
        <v>5455</v>
      </c>
      <c r="C1280" t="s">
        <v>142</v>
      </c>
      <c r="D1280" t="s">
        <v>143</v>
      </c>
      <c r="E1280" t="s">
        <v>153</v>
      </c>
      <c r="F1280" t="b">
        <v>1</v>
      </c>
      <c r="G1280" t="s">
        <v>48</v>
      </c>
      <c r="H1280" t="s">
        <v>154</v>
      </c>
      <c r="I1280" t="s">
        <v>6949</v>
      </c>
      <c r="J1280" t="s">
        <v>5455</v>
      </c>
      <c r="K1280" t="s">
        <v>6950</v>
      </c>
      <c r="L1280" t="s">
        <v>146</v>
      </c>
      <c r="M1280" t="s">
        <v>147</v>
      </c>
      <c r="N1280">
        <v>-14400000</v>
      </c>
      <c r="O1280" t="s">
        <v>148</v>
      </c>
      <c r="P1280" t="b">
        <v>0</v>
      </c>
      <c r="Q1280">
        <v>0.30999947</v>
      </c>
      <c r="R1280">
        <v>1.3281896</v>
      </c>
      <c r="S1280">
        <v>1589486396</v>
      </c>
      <c r="T1280">
        <v>23.65</v>
      </c>
      <c r="U1280">
        <v>23.69</v>
      </c>
      <c r="V1280" t="s">
        <v>6951</v>
      </c>
      <c r="W1280">
        <v>22.72</v>
      </c>
      <c r="X1280">
        <v>268991</v>
      </c>
      <c r="Y1280">
        <v>23.34</v>
      </c>
      <c r="Z1280">
        <v>23.21</v>
      </c>
      <c r="AA1280">
        <v>26.72</v>
      </c>
      <c r="AB1280">
        <v>22</v>
      </c>
      <c r="AC1280">
        <v>22</v>
      </c>
      <c r="AD1280" t="s">
        <v>155</v>
      </c>
      <c r="AF1280">
        <v>23.96</v>
      </c>
      <c r="AG1280">
        <v>551109</v>
      </c>
      <c r="AH1280">
        <v>257850</v>
      </c>
      <c r="AI1280">
        <v>4.8099995</v>
      </c>
      <c r="AJ1280">
        <v>0.25530782000000002</v>
      </c>
      <c r="AK1280" t="s">
        <v>6952</v>
      </c>
      <c r="AL1280">
        <v>-9.1200010000000002</v>
      </c>
      <c r="AM1280">
        <v>-0.27830335</v>
      </c>
      <c r="AN1280">
        <v>18.84</v>
      </c>
      <c r="AO1280">
        <v>32.770000000000003</v>
      </c>
      <c r="AW1280" t="s">
        <v>6313</v>
      </c>
      <c r="BA1280">
        <v>23.703714000000002</v>
      </c>
      <c r="BB1280">
        <v>-5.3714751999999998E-2</v>
      </c>
      <c r="BC1280">
        <v>-2.2660901000000002E-3</v>
      </c>
      <c r="BD1280">
        <v>28.836594000000002</v>
      </c>
      <c r="BE1280">
        <v>-5.1865940000000004</v>
      </c>
      <c r="BF1280">
        <v>-0.17986152999999999</v>
      </c>
      <c r="BI1280">
        <v>15</v>
      </c>
      <c r="BJ1280">
        <v>0</v>
      </c>
      <c r="BK1280" t="b">
        <v>0</v>
      </c>
      <c r="BL1280">
        <v>2</v>
      </c>
      <c r="BM1280">
        <v>1142433000000</v>
      </c>
      <c r="BN1280" t="s">
        <v>5454</v>
      </c>
    </row>
    <row r="1281" spans="1:66" x14ac:dyDescent="0.2">
      <c r="A1281" t="s">
        <v>5456</v>
      </c>
      <c r="B1281" t="s">
        <v>5457</v>
      </c>
      <c r="C1281" t="s">
        <v>142</v>
      </c>
      <c r="D1281" t="s">
        <v>143</v>
      </c>
      <c r="E1281" t="s">
        <v>153</v>
      </c>
      <c r="F1281" t="b">
        <v>1</v>
      </c>
      <c r="G1281" t="s">
        <v>48</v>
      </c>
      <c r="H1281" t="s">
        <v>154</v>
      </c>
      <c r="I1281" t="s">
        <v>6953</v>
      </c>
      <c r="J1281" t="s">
        <v>5457</v>
      </c>
      <c r="K1281" t="s">
        <v>6954</v>
      </c>
      <c r="L1281" t="s">
        <v>146</v>
      </c>
      <c r="M1281" t="s">
        <v>147</v>
      </c>
      <c r="N1281">
        <v>-14400000</v>
      </c>
      <c r="O1281" t="s">
        <v>148</v>
      </c>
      <c r="P1281" t="b">
        <v>0</v>
      </c>
      <c r="Q1281">
        <v>0.4300003</v>
      </c>
      <c r="R1281">
        <v>1.5574079000000001</v>
      </c>
      <c r="S1281">
        <v>1589486400</v>
      </c>
      <c r="T1281">
        <v>28.04</v>
      </c>
      <c r="U1281">
        <v>28.065000000000001</v>
      </c>
      <c r="V1281" t="s">
        <v>6955</v>
      </c>
      <c r="W1281">
        <v>26.45</v>
      </c>
      <c r="X1281">
        <v>265869</v>
      </c>
      <c r="Y1281">
        <v>27.61</v>
      </c>
      <c r="Z1281">
        <v>28.05</v>
      </c>
      <c r="AA1281">
        <v>28.06</v>
      </c>
      <c r="AB1281">
        <v>22</v>
      </c>
      <c r="AC1281">
        <v>8</v>
      </c>
      <c r="AD1281" t="s">
        <v>155</v>
      </c>
      <c r="AF1281">
        <v>26.85</v>
      </c>
      <c r="AG1281">
        <v>278066</v>
      </c>
      <c r="AH1281">
        <v>126125</v>
      </c>
      <c r="AI1281">
        <v>6.1400012999999998</v>
      </c>
      <c r="AJ1281">
        <v>0.28036535000000001</v>
      </c>
      <c r="AK1281" t="s">
        <v>6956</v>
      </c>
      <c r="AL1281">
        <v>-14.73</v>
      </c>
      <c r="AM1281">
        <v>-0.34440026000000001</v>
      </c>
      <c r="AN1281">
        <v>21.9</v>
      </c>
      <c r="AO1281">
        <v>42.77</v>
      </c>
      <c r="AW1281" t="s">
        <v>6313</v>
      </c>
      <c r="BA1281">
        <v>28.03</v>
      </c>
      <c r="BB1281">
        <v>1.0000228999999999E-2</v>
      </c>
      <c r="BC1281">
        <v>3.5676878000000001E-4</v>
      </c>
      <c r="BD1281">
        <v>36.457462</v>
      </c>
      <c r="BE1281">
        <v>-8.4174609999999994</v>
      </c>
      <c r="BF1281">
        <v>-0.23088446000000001</v>
      </c>
      <c r="BI1281">
        <v>15</v>
      </c>
      <c r="BJ1281">
        <v>0</v>
      </c>
      <c r="BK1281" t="b">
        <v>0</v>
      </c>
      <c r="BL1281">
        <v>2</v>
      </c>
      <c r="BM1281">
        <v>1172241000000</v>
      </c>
      <c r="BN1281" t="s">
        <v>5456</v>
      </c>
    </row>
    <row r="1282" spans="1:66" x14ac:dyDescent="0.2">
      <c r="A1282" t="s">
        <v>5458</v>
      </c>
      <c r="B1282" t="s">
        <v>5459</v>
      </c>
      <c r="C1282" t="s">
        <v>142</v>
      </c>
      <c r="D1282" t="s">
        <v>143</v>
      </c>
      <c r="E1282" t="s">
        <v>153</v>
      </c>
      <c r="F1282" t="b">
        <v>1</v>
      </c>
      <c r="G1282" t="s">
        <v>48</v>
      </c>
      <c r="H1282" t="s">
        <v>154</v>
      </c>
      <c r="I1282" t="s">
        <v>5459</v>
      </c>
      <c r="J1282" t="s">
        <v>5459</v>
      </c>
      <c r="K1282" t="s">
        <v>6957</v>
      </c>
      <c r="L1282" t="s">
        <v>146</v>
      </c>
      <c r="M1282" t="s">
        <v>147</v>
      </c>
      <c r="N1282">
        <v>-14400000</v>
      </c>
      <c r="O1282" t="s">
        <v>148</v>
      </c>
      <c r="P1282" t="b">
        <v>0</v>
      </c>
      <c r="Q1282">
        <v>2.0200043000000001</v>
      </c>
      <c r="R1282">
        <v>1.2430030999999999</v>
      </c>
      <c r="S1282">
        <v>1589486400</v>
      </c>
      <c r="T1282">
        <v>164.53</v>
      </c>
      <c r="U1282">
        <v>164.53</v>
      </c>
      <c r="V1282" t="s">
        <v>6958</v>
      </c>
      <c r="W1282">
        <v>159.16999999999999</v>
      </c>
      <c r="X1282">
        <v>395760</v>
      </c>
      <c r="Y1282">
        <v>162.51</v>
      </c>
      <c r="Z1282">
        <v>163</v>
      </c>
      <c r="AA1282">
        <v>164.91</v>
      </c>
      <c r="AB1282">
        <v>12</v>
      </c>
      <c r="AC1282">
        <v>11</v>
      </c>
      <c r="AD1282" t="s">
        <v>155</v>
      </c>
      <c r="AE1282" t="s">
        <v>48</v>
      </c>
      <c r="AF1282">
        <v>161.08000000000001</v>
      </c>
      <c r="AG1282">
        <v>646882</v>
      </c>
      <c r="AH1282">
        <v>414975</v>
      </c>
      <c r="AI1282">
        <v>38.53</v>
      </c>
      <c r="AJ1282">
        <v>0.30579363999999998</v>
      </c>
      <c r="AK1282" t="s">
        <v>6959</v>
      </c>
      <c r="AL1282">
        <v>-34.020004</v>
      </c>
      <c r="AM1282">
        <v>-0.17134225</v>
      </c>
      <c r="AN1282">
        <v>126</v>
      </c>
      <c r="AO1282">
        <v>198.55</v>
      </c>
      <c r="AW1282" t="s">
        <v>6313</v>
      </c>
      <c r="AY1282">
        <v>54950000</v>
      </c>
      <c r="BA1282">
        <v>159.28856999999999</v>
      </c>
      <c r="BB1282">
        <v>5.2414246000000002</v>
      </c>
      <c r="BC1282">
        <v>3.2905214000000002E-2</v>
      </c>
      <c r="BD1282">
        <v>175.78601</v>
      </c>
      <c r="BE1282">
        <v>-11.256012</v>
      </c>
      <c r="BF1282">
        <v>-6.4032464999999997E-2</v>
      </c>
      <c r="BG1282">
        <v>9040923648</v>
      </c>
      <c r="BI1282">
        <v>15</v>
      </c>
      <c r="BJ1282">
        <v>0</v>
      </c>
      <c r="BK1282" t="b">
        <v>0</v>
      </c>
      <c r="BL1282">
        <v>2</v>
      </c>
      <c r="BM1282">
        <v>959347800000</v>
      </c>
      <c r="BN1282" t="s">
        <v>5458</v>
      </c>
    </row>
    <row r="1283" spans="1:66" x14ac:dyDescent="0.2">
      <c r="A1283" t="s">
        <v>5460</v>
      </c>
      <c r="B1283" t="s">
        <v>5461</v>
      </c>
      <c r="C1283" t="s">
        <v>142</v>
      </c>
      <c r="D1283" t="s">
        <v>143</v>
      </c>
      <c r="E1283" t="s">
        <v>153</v>
      </c>
      <c r="F1283" t="b">
        <v>1</v>
      </c>
      <c r="G1283" t="s">
        <v>48</v>
      </c>
      <c r="H1283" t="s">
        <v>154</v>
      </c>
      <c r="I1283" t="s">
        <v>6960</v>
      </c>
      <c r="J1283" t="s">
        <v>5461</v>
      </c>
      <c r="K1283" t="s">
        <v>6961</v>
      </c>
      <c r="L1283" t="s">
        <v>146</v>
      </c>
      <c r="M1283" t="s">
        <v>147</v>
      </c>
      <c r="N1283">
        <v>-14400000</v>
      </c>
      <c r="O1283" t="s">
        <v>148</v>
      </c>
      <c r="P1283" t="b">
        <v>0</v>
      </c>
      <c r="Q1283">
        <v>0.45000076</v>
      </c>
      <c r="R1283">
        <v>1.3424844</v>
      </c>
      <c r="S1283">
        <v>1589486400</v>
      </c>
      <c r="T1283">
        <v>33.97</v>
      </c>
      <c r="U1283">
        <v>33.979999999999997</v>
      </c>
      <c r="V1283" t="s">
        <v>6962</v>
      </c>
      <c r="W1283">
        <v>32.759</v>
      </c>
      <c r="X1283">
        <v>2583005</v>
      </c>
      <c r="Y1283">
        <v>33.520000000000003</v>
      </c>
      <c r="Z1283">
        <v>33.71</v>
      </c>
      <c r="AA1283">
        <v>34.159999999999997</v>
      </c>
      <c r="AB1283">
        <v>8</v>
      </c>
      <c r="AC1283">
        <v>11</v>
      </c>
      <c r="AD1283" t="s">
        <v>155</v>
      </c>
      <c r="AF1283">
        <v>33.119999999999997</v>
      </c>
      <c r="AG1283">
        <v>1442427</v>
      </c>
      <c r="AH1283">
        <v>749825</v>
      </c>
      <c r="AI1283">
        <v>7.3700010000000002</v>
      </c>
      <c r="AJ1283">
        <v>0.27706769999999997</v>
      </c>
      <c r="AK1283" t="s">
        <v>6963</v>
      </c>
      <c r="AL1283">
        <v>-9.68</v>
      </c>
      <c r="AM1283">
        <v>-0.22176403</v>
      </c>
      <c r="AN1283">
        <v>26.6</v>
      </c>
      <c r="AO1283">
        <v>43.65</v>
      </c>
      <c r="AW1283" t="s">
        <v>6313</v>
      </c>
      <c r="BA1283">
        <v>33.420856000000001</v>
      </c>
      <c r="BB1283">
        <v>0.54914474000000002</v>
      </c>
      <c r="BC1283">
        <v>1.64312E-2</v>
      </c>
      <c r="BD1283">
        <v>38.716087000000002</v>
      </c>
      <c r="BE1283">
        <v>-4.746086</v>
      </c>
      <c r="BF1283">
        <v>-0.12258693</v>
      </c>
      <c r="BI1283">
        <v>15</v>
      </c>
      <c r="BJ1283">
        <v>0</v>
      </c>
      <c r="BK1283" t="b">
        <v>0</v>
      </c>
      <c r="BL1283">
        <v>2</v>
      </c>
      <c r="BM1283">
        <v>1376573400000</v>
      </c>
      <c r="BN1283" t="s">
        <v>5460</v>
      </c>
    </row>
    <row r="1284" spans="1:66" x14ac:dyDescent="0.2">
      <c r="A1284" t="s">
        <v>5462</v>
      </c>
      <c r="B1284" t="s">
        <v>5463</v>
      </c>
      <c r="C1284" t="s">
        <v>142</v>
      </c>
      <c r="D1284" t="s">
        <v>143</v>
      </c>
      <c r="E1284" t="s">
        <v>153</v>
      </c>
      <c r="F1284" t="b">
        <v>1</v>
      </c>
      <c r="G1284" t="s">
        <v>48</v>
      </c>
      <c r="H1284" t="s">
        <v>154</v>
      </c>
      <c r="I1284" t="s">
        <v>6964</v>
      </c>
      <c r="J1284" t="s">
        <v>5463</v>
      </c>
      <c r="K1284" t="s">
        <v>6965</v>
      </c>
      <c r="L1284" t="s">
        <v>146</v>
      </c>
      <c r="M1284" t="s">
        <v>147</v>
      </c>
      <c r="N1284">
        <v>-14400000</v>
      </c>
      <c r="O1284" t="s">
        <v>148</v>
      </c>
      <c r="P1284" t="b">
        <v>0</v>
      </c>
      <c r="Q1284">
        <v>3.4400024</v>
      </c>
      <c r="R1284">
        <v>1.2215917000000001</v>
      </c>
      <c r="S1284">
        <v>1589486402</v>
      </c>
      <c r="T1284">
        <v>285.04000000000002</v>
      </c>
      <c r="U1284">
        <v>285.11</v>
      </c>
      <c r="V1284" t="s">
        <v>6966</v>
      </c>
      <c r="W1284">
        <v>276.38</v>
      </c>
      <c r="X1284">
        <v>121977890</v>
      </c>
      <c r="Y1284">
        <v>281.60000000000002</v>
      </c>
      <c r="Z1284">
        <v>0</v>
      </c>
      <c r="AA1284">
        <v>0</v>
      </c>
      <c r="AB1284">
        <v>13</v>
      </c>
      <c r="AC1284">
        <v>40</v>
      </c>
      <c r="AD1284" t="s">
        <v>155</v>
      </c>
      <c r="AE1284" t="s">
        <v>48</v>
      </c>
      <c r="AF1284">
        <v>286.06</v>
      </c>
      <c r="AG1284">
        <v>181258535</v>
      </c>
      <c r="AH1284">
        <v>93350175</v>
      </c>
      <c r="AI1284">
        <v>66.780013999999994</v>
      </c>
      <c r="AJ1284">
        <v>0.30596541999999999</v>
      </c>
      <c r="AK1284" t="s">
        <v>6967</v>
      </c>
      <c r="AL1284">
        <v>-54.039977999999998</v>
      </c>
      <c r="AM1284">
        <v>-0.15937235999999999</v>
      </c>
      <c r="AN1284">
        <v>218.26</v>
      </c>
      <c r="AO1284">
        <v>339.08</v>
      </c>
      <c r="AW1284" t="s">
        <v>6313</v>
      </c>
      <c r="AY1284">
        <v>917782016</v>
      </c>
      <c r="BA1284">
        <v>276.57913000000002</v>
      </c>
      <c r="BB1284">
        <v>8.4608760000000007</v>
      </c>
      <c r="BC1284">
        <v>3.0591159999999999E-2</v>
      </c>
      <c r="BD1284">
        <v>301.77710000000002</v>
      </c>
      <c r="BE1284">
        <v>-16.737090999999999</v>
      </c>
      <c r="BF1284">
        <v>-5.5461768000000002E-2</v>
      </c>
      <c r="BG1284">
        <v>261604589568</v>
      </c>
      <c r="BI1284">
        <v>15</v>
      </c>
      <c r="BJ1284">
        <v>0</v>
      </c>
      <c r="BK1284" t="b">
        <v>0</v>
      </c>
      <c r="BL1284">
        <v>2</v>
      </c>
      <c r="BM1284">
        <v>728317800000</v>
      </c>
      <c r="BN1284" t="s">
        <v>5462</v>
      </c>
    </row>
    <row r="1285" spans="1:66" x14ac:dyDescent="0.2">
      <c r="A1285" t="s">
        <v>5464</v>
      </c>
      <c r="B1285" t="s">
        <v>5465</v>
      </c>
      <c r="C1285" t="s">
        <v>142</v>
      </c>
      <c r="D1285" t="s">
        <v>143</v>
      </c>
      <c r="E1285" t="s">
        <v>153</v>
      </c>
      <c r="F1285" t="b">
        <v>1</v>
      </c>
      <c r="G1285" t="s">
        <v>48</v>
      </c>
      <c r="H1285" t="s">
        <v>154</v>
      </c>
      <c r="I1285" t="s">
        <v>6703</v>
      </c>
      <c r="J1285" t="s">
        <v>5465</v>
      </c>
      <c r="K1285" t="s">
        <v>6968</v>
      </c>
      <c r="L1285" t="s">
        <v>146</v>
      </c>
      <c r="M1285" t="s">
        <v>147</v>
      </c>
      <c r="N1285">
        <v>-14400000</v>
      </c>
      <c r="O1285" t="s">
        <v>148</v>
      </c>
      <c r="P1285" t="b">
        <v>0</v>
      </c>
      <c r="Q1285">
        <v>0.54000090000000001</v>
      </c>
      <c r="R1285">
        <v>1.2208928999999999</v>
      </c>
      <c r="S1285">
        <v>1589486384</v>
      </c>
      <c r="T1285">
        <v>44.77</v>
      </c>
      <c r="U1285">
        <v>44.77</v>
      </c>
      <c r="V1285" t="s">
        <v>6969</v>
      </c>
      <c r="W1285">
        <v>42.45</v>
      </c>
      <c r="X1285">
        <v>29454</v>
      </c>
      <c r="Y1285">
        <v>44.23</v>
      </c>
      <c r="Z1285">
        <v>0</v>
      </c>
      <c r="AA1285">
        <v>0</v>
      </c>
      <c r="AB1285">
        <v>11</v>
      </c>
      <c r="AC1285">
        <v>10</v>
      </c>
      <c r="AD1285" t="s">
        <v>155</v>
      </c>
      <c r="AF1285">
        <v>43.202599999999997</v>
      </c>
      <c r="AG1285">
        <v>58724</v>
      </c>
      <c r="AH1285">
        <v>42912</v>
      </c>
      <c r="AI1285">
        <v>10.959999</v>
      </c>
      <c r="AJ1285">
        <v>0.32416442000000001</v>
      </c>
      <c r="AK1285" t="s">
        <v>6970</v>
      </c>
      <c r="AL1285">
        <v>-21.079998</v>
      </c>
      <c r="AM1285">
        <v>-0.32012147000000002</v>
      </c>
      <c r="AN1285">
        <v>33.81</v>
      </c>
      <c r="AO1285">
        <v>65.849999999999994</v>
      </c>
      <c r="AW1285" t="s">
        <v>6313</v>
      </c>
      <c r="BA1285">
        <v>44.088569999999997</v>
      </c>
      <c r="BB1285">
        <v>0.6814308</v>
      </c>
      <c r="BC1285">
        <v>1.5455952E-2</v>
      </c>
      <c r="BD1285">
        <v>56.115074</v>
      </c>
      <c r="BE1285">
        <v>-11.345074</v>
      </c>
      <c r="BF1285">
        <v>-0.20217515999999999</v>
      </c>
      <c r="BI1285">
        <v>15</v>
      </c>
      <c r="BJ1285">
        <v>0</v>
      </c>
      <c r="BK1285" t="b">
        <v>0</v>
      </c>
      <c r="BL1285">
        <v>2</v>
      </c>
      <c r="BM1285">
        <v>1204900200000</v>
      </c>
      <c r="BN1285" t="s">
        <v>5464</v>
      </c>
    </row>
    <row r="1286" spans="1:66" x14ac:dyDescent="0.2">
      <c r="A1286" t="s">
        <v>5466</v>
      </c>
      <c r="B1286" t="s">
        <v>5467</v>
      </c>
      <c r="C1286" t="s">
        <v>142</v>
      </c>
      <c r="D1286" t="s">
        <v>143</v>
      </c>
      <c r="E1286" t="s">
        <v>153</v>
      </c>
      <c r="F1286" t="b">
        <v>1</v>
      </c>
      <c r="G1286" t="s">
        <v>48</v>
      </c>
      <c r="H1286" t="s">
        <v>154</v>
      </c>
      <c r="I1286" t="s">
        <v>5467</v>
      </c>
      <c r="J1286" t="s">
        <v>5467</v>
      </c>
      <c r="K1286" t="s">
        <v>6971</v>
      </c>
      <c r="L1286" t="s">
        <v>146</v>
      </c>
      <c r="M1286" t="s">
        <v>147</v>
      </c>
      <c r="N1286">
        <v>-14400000</v>
      </c>
      <c r="O1286" t="s">
        <v>148</v>
      </c>
      <c r="P1286" t="b">
        <v>0</v>
      </c>
      <c r="Q1286">
        <v>2.0200043000000001</v>
      </c>
      <c r="R1286">
        <v>1.2997068000000001</v>
      </c>
      <c r="S1286">
        <v>1589486400</v>
      </c>
      <c r="T1286">
        <v>157.44</v>
      </c>
      <c r="U1286">
        <v>157.44</v>
      </c>
      <c r="V1286" t="s">
        <v>6972</v>
      </c>
      <c r="W1286">
        <v>152.4</v>
      </c>
      <c r="X1286">
        <v>1067659</v>
      </c>
      <c r="Y1286">
        <v>155.41999999999999</v>
      </c>
      <c r="Z1286">
        <v>156.49</v>
      </c>
      <c r="AA1286">
        <v>159.75</v>
      </c>
      <c r="AB1286">
        <v>8</v>
      </c>
      <c r="AC1286">
        <v>8</v>
      </c>
      <c r="AD1286" t="s">
        <v>155</v>
      </c>
      <c r="AE1286" t="s">
        <v>48</v>
      </c>
      <c r="AF1286">
        <v>153.87</v>
      </c>
      <c r="AG1286">
        <v>1703738</v>
      </c>
      <c r="AH1286">
        <v>948275</v>
      </c>
      <c r="AI1286">
        <v>37.240004999999996</v>
      </c>
      <c r="AJ1286">
        <v>0.30981702</v>
      </c>
      <c r="AK1286" t="s">
        <v>6973</v>
      </c>
      <c r="AL1286">
        <v>-31.029999</v>
      </c>
      <c r="AM1286">
        <v>-0.16464156999999999</v>
      </c>
      <c r="AN1286">
        <v>120.2</v>
      </c>
      <c r="AO1286">
        <v>188.47</v>
      </c>
      <c r="AW1286" t="s">
        <v>6313</v>
      </c>
      <c r="AY1286">
        <v>125250000</v>
      </c>
      <c r="BA1286">
        <v>152.29172</v>
      </c>
      <c r="BB1286">
        <v>5.1482849999999996</v>
      </c>
      <c r="BC1286">
        <v>3.3805414999999998E-2</v>
      </c>
      <c r="BD1286">
        <v>167.02289999999999</v>
      </c>
      <c r="BE1286">
        <v>-9.5829009999999997</v>
      </c>
      <c r="BF1286">
        <v>-5.7374769999999999E-2</v>
      </c>
      <c r="BG1286">
        <v>19719360512</v>
      </c>
      <c r="BI1286">
        <v>15</v>
      </c>
      <c r="BJ1286">
        <v>0</v>
      </c>
      <c r="BK1286" t="b">
        <v>0</v>
      </c>
      <c r="BL1286">
        <v>2</v>
      </c>
      <c r="BM1286">
        <v>958743000000</v>
      </c>
      <c r="BN1286" t="s">
        <v>5466</v>
      </c>
    </row>
    <row r="1287" spans="1:66" x14ac:dyDescent="0.2">
      <c r="A1287" t="s">
        <v>5468</v>
      </c>
      <c r="B1287" t="s">
        <v>5469</v>
      </c>
      <c r="C1287" t="s">
        <v>142</v>
      </c>
      <c r="D1287" t="s">
        <v>143</v>
      </c>
      <c r="E1287" t="s">
        <v>153</v>
      </c>
      <c r="F1287" t="b">
        <v>1</v>
      </c>
      <c r="G1287" t="s">
        <v>48</v>
      </c>
      <c r="H1287" t="s">
        <v>154</v>
      </c>
      <c r="I1287" t="s">
        <v>6974</v>
      </c>
      <c r="J1287" t="s">
        <v>5469</v>
      </c>
      <c r="K1287" t="s">
        <v>6975</v>
      </c>
      <c r="L1287" t="s">
        <v>146</v>
      </c>
      <c r="M1287" t="s">
        <v>147</v>
      </c>
      <c r="N1287">
        <v>-14400000</v>
      </c>
      <c r="O1287" t="s">
        <v>148</v>
      </c>
      <c r="P1287" t="b">
        <v>0</v>
      </c>
      <c r="Q1287">
        <v>1.2400055000000001</v>
      </c>
      <c r="R1287">
        <v>1.0841105</v>
      </c>
      <c r="S1287">
        <v>1589486400</v>
      </c>
      <c r="T1287">
        <v>115.62</v>
      </c>
      <c r="U1287">
        <v>115.77</v>
      </c>
      <c r="V1287" t="s">
        <v>6976</v>
      </c>
      <c r="W1287">
        <v>109.455</v>
      </c>
      <c r="X1287">
        <v>291514</v>
      </c>
      <c r="Y1287">
        <v>114.38</v>
      </c>
      <c r="Z1287">
        <v>114.12</v>
      </c>
      <c r="AA1287">
        <v>118</v>
      </c>
      <c r="AB1287">
        <v>11</v>
      </c>
      <c r="AC1287">
        <v>13</v>
      </c>
      <c r="AD1287" t="s">
        <v>155</v>
      </c>
      <c r="AE1287" t="s">
        <v>48</v>
      </c>
      <c r="AF1287">
        <v>118.27</v>
      </c>
      <c r="AG1287">
        <v>393379</v>
      </c>
      <c r="AH1287">
        <v>288550</v>
      </c>
      <c r="AI1287">
        <v>24.940002</v>
      </c>
      <c r="AJ1287">
        <v>0.27503312000000002</v>
      </c>
      <c r="AK1287" t="s">
        <v>6977</v>
      </c>
      <c r="AL1287">
        <v>-57.889989999999997</v>
      </c>
      <c r="AM1287">
        <v>-0.33364065999999998</v>
      </c>
      <c r="AN1287">
        <v>90.68</v>
      </c>
      <c r="AO1287">
        <v>173.51</v>
      </c>
      <c r="AT1287">
        <v>2.2450000000000001</v>
      </c>
      <c r="AV1287">
        <v>1.9627556000000001E-2</v>
      </c>
      <c r="AW1287" t="s">
        <v>6313</v>
      </c>
      <c r="AY1287">
        <v>39950000</v>
      </c>
      <c r="AZ1287">
        <v>124.015</v>
      </c>
      <c r="BA1287">
        <v>116.21371499999999</v>
      </c>
      <c r="BB1287">
        <v>-0.59371185000000004</v>
      </c>
      <c r="BC1287">
        <v>-5.1087933E-3</v>
      </c>
      <c r="BD1287">
        <v>148.30348000000001</v>
      </c>
      <c r="BE1287">
        <v>-32.683480000000003</v>
      </c>
      <c r="BF1287">
        <v>-0.22038240000000001</v>
      </c>
      <c r="BG1287">
        <v>4619019264</v>
      </c>
      <c r="BH1287">
        <v>0.93230659999999999</v>
      </c>
      <c r="BI1287">
        <v>15</v>
      </c>
      <c r="BJ1287">
        <v>0</v>
      </c>
      <c r="BK1287" t="b">
        <v>0</v>
      </c>
      <c r="BL1287">
        <v>2</v>
      </c>
      <c r="BM1287">
        <v>964791000000</v>
      </c>
      <c r="BN1287" t="s">
        <v>5468</v>
      </c>
    </row>
    <row r="1288" spans="1:66" x14ac:dyDescent="0.2">
      <c r="A1288" t="s">
        <v>5470</v>
      </c>
      <c r="B1288" t="s">
        <v>5471</v>
      </c>
      <c r="C1288" t="s">
        <v>142</v>
      </c>
      <c r="D1288" t="s">
        <v>143</v>
      </c>
      <c r="E1288" t="s">
        <v>153</v>
      </c>
      <c r="F1288" t="b">
        <v>1</v>
      </c>
      <c r="G1288" t="s">
        <v>48</v>
      </c>
      <c r="H1288" t="s">
        <v>154</v>
      </c>
      <c r="I1288" t="s">
        <v>5471</v>
      </c>
      <c r="J1288" t="s">
        <v>5471</v>
      </c>
      <c r="K1288" t="s">
        <v>6978</v>
      </c>
      <c r="L1288" t="s">
        <v>146</v>
      </c>
      <c r="M1288" t="s">
        <v>147</v>
      </c>
      <c r="N1288">
        <v>-14400000</v>
      </c>
      <c r="O1288" t="s">
        <v>148</v>
      </c>
      <c r="P1288" t="b">
        <v>0</v>
      </c>
      <c r="Q1288">
        <v>3.3800050000000001</v>
      </c>
      <c r="R1288">
        <v>1.1962925</v>
      </c>
      <c r="S1288">
        <v>1589486400</v>
      </c>
      <c r="T1288">
        <v>285.92</v>
      </c>
      <c r="U1288">
        <v>286.02</v>
      </c>
      <c r="V1288" t="s">
        <v>6979</v>
      </c>
      <c r="W1288">
        <v>275</v>
      </c>
      <c r="X1288">
        <v>7926642</v>
      </c>
      <c r="Y1288">
        <v>282.54000000000002</v>
      </c>
      <c r="Z1288">
        <v>286.60000000000002</v>
      </c>
      <c r="AA1288">
        <v>286.7</v>
      </c>
      <c r="AB1288">
        <v>9</v>
      </c>
      <c r="AC1288">
        <v>10</v>
      </c>
      <c r="AD1288" t="s">
        <v>155</v>
      </c>
      <c r="AE1288" t="s">
        <v>48</v>
      </c>
      <c r="AF1288">
        <v>286.95999999999998</v>
      </c>
      <c r="AG1288">
        <v>9789853</v>
      </c>
      <c r="AH1288">
        <v>5709250</v>
      </c>
      <c r="AI1288">
        <v>65.640015000000005</v>
      </c>
      <c r="AJ1288">
        <v>0.29798445000000001</v>
      </c>
      <c r="AK1288" t="s">
        <v>6980</v>
      </c>
      <c r="AL1288">
        <v>-54.709989999999998</v>
      </c>
      <c r="AM1288">
        <v>-0.16061412999999999</v>
      </c>
      <c r="AN1288">
        <v>220.28</v>
      </c>
      <c r="AO1288">
        <v>340.63</v>
      </c>
      <c r="AT1288">
        <v>4.758</v>
      </c>
      <c r="AV1288">
        <v>1.6840093E-2</v>
      </c>
      <c r="AW1288" t="s">
        <v>6313</v>
      </c>
      <c r="AY1288">
        <v>621550016</v>
      </c>
      <c r="AZ1288">
        <v>206.63</v>
      </c>
      <c r="BA1288">
        <v>277.47086000000002</v>
      </c>
      <c r="BB1288">
        <v>8.4491580000000006</v>
      </c>
      <c r="BC1288">
        <v>3.0450614000000001E-2</v>
      </c>
      <c r="BD1288">
        <v>303.10521999999997</v>
      </c>
      <c r="BE1288">
        <v>-17.185210999999999</v>
      </c>
      <c r="BF1288">
        <v>-5.669718E-2</v>
      </c>
      <c r="BG1288">
        <v>177713594368</v>
      </c>
      <c r="BH1288">
        <v>1.3837295000000001</v>
      </c>
      <c r="BI1288">
        <v>15</v>
      </c>
      <c r="BJ1288">
        <v>0</v>
      </c>
      <c r="BK1288" t="b">
        <v>0</v>
      </c>
      <c r="BL1288">
        <v>2</v>
      </c>
      <c r="BM1288">
        <v>958743000000</v>
      </c>
      <c r="BN1288" t="s">
        <v>5470</v>
      </c>
    </row>
    <row r="1289" spans="1:66" x14ac:dyDescent="0.2">
      <c r="A1289" t="s">
        <v>5472</v>
      </c>
      <c r="B1289" t="s">
        <v>5473</v>
      </c>
      <c r="C1289" t="s">
        <v>142</v>
      </c>
      <c r="D1289" t="s">
        <v>143</v>
      </c>
      <c r="E1289" t="s">
        <v>153</v>
      </c>
      <c r="F1289" t="b">
        <v>1</v>
      </c>
      <c r="G1289" t="s">
        <v>48</v>
      </c>
      <c r="H1289" t="s">
        <v>154</v>
      </c>
      <c r="I1289" t="s">
        <v>6981</v>
      </c>
      <c r="J1289" t="s">
        <v>5473</v>
      </c>
      <c r="K1289" t="s">
        <v>6982</v>
      </c>
      <c r="L1289" t="s">
        <v>146</v>
      </c>
      <c r="M1289" t="s">
        <v>147</v>
      </c>
      <c r="N1289">
        <v>-14400000</v>
      </c>
      <c r="O1289" t="s">
        <v>148</v>
      </c>
      <c r="P1289" t="b">
        <v>0</v>
      </c>
      <c r="Q1289">
        <v>0.83999634000000001</v>
      </c>
      <c r="R1289">
        <v>1.1681216999999999</v>
      </c>
      <c r="S1289">
        <v>1589486400</v>
      </c>
      <c r="T1289">
        <v>72.75</v>
      </c>
      <c r="U1289">
        <v>72.75</v>
      </c>
      <c r="V1289" t="s">
        <v>6983</v>
      </c>
      <c r="W1289">
        <v>70.459999999999994</v>
      </c>
      <c r="X1289">
        <v>380140</v>
      </c>
      <c r="Y1289">
        <v>71.91</v>
      </c>
      <c r="Z1289">
        <v>72</v>
      </c>
      <c r="AA1289">
        <v>73.55</v>
      </c>
      <c r="AB1289">
        <v>8</v>
      </c>
      <c r="AC1289">
        <v>8</v>
      </c>
      <c r="AD1289" t="s">
        <v>155</v>
      </c>
      <c r="AF1289">
        <v>71.22</v>
      </c>
      <c r="AG1289">
        <v>792322</v>
      </c>
      <c r="AH1289">
        <v>510512</v>
      </c>
      <c r="AI1289">
        <v>19.75</v>
      </c>
      <c r="AJ1289">
        <v>0.37264150000000001</v>
      </c>
      <c r="AK1289" t="s">
        <v>6984</v>
      </c>
      <c r="AL1289">
        <v>-8.2399979999999999</v>
      </c>
      <c r="AM1289">
        <v>-0.10174093400000001</v>
      </c>
      <c r="AN1289">
        <v>53</v>
      </c>
      <c r="AO1289">
        <v>80.989999999999995</v>
      </c>
      <c r="AW1289" t="s">
        <v>6313</v>
      </c>
      <c r="BA1289">
        <v>68.010000000000005</v>
      </c>
      <c r="BB1289">
        <v>4.7399979999999999</v>
      </c>
      <c r="BC1289">
        <v>6.9695599999999996E-2</v>
      </c>
      <c r="BD1289">
        <v>70.272970000000001</v>
      </c>
      <c r="BE1289">
        <v>2.4770279999999998</v>
      </c>
      <c r="BF1289">
        <v>3.5248656000000003E-2</v>
      </c>
      <c r="BI1289">
        <v>15</v>
      </c>
      <c r="BJ1289">
        <v>0</v>
      </c>
      <c r="BK1289" t="b">
        <v>0</v>
      </c>
      <c r="BL1289">
        <v>2</v>
      </c>
      <c r="BM1289">
        <v>1382621400000</v>
      </c>
      <c r="BN1289" t="s">
        <v>5472</v>
      </c>
    </row>
    <row r="1290" spans="1:66" x14ac:dyDescent="0.2">
      <c r="A1290" t="s">
        <v>5474</v>
      </c>
      <c r="B1290" t="s">
        <v>5475</v>
      </c>
      <c r="C1290" t="s">
        <v>142</v>
      </c>
      <c r="D1290" t="s">
        <v>143</v>
      </c>
      <c r="E1290" t="s">
        <v>153</v>
      </c>
      <c r="F1290" t="b">
        <v>1</v>
      </c>
      <c r="G1290" t="s">
        <v>48</v>
      </c>
      <c r="H1290" t="s">
        <v>154</v>
      </c>
      <c r="I1290" t="s">
        <v>5475</v>
      </c>
      <c r="J1290" t="s">
        <v>5475</v>
      </c>
      <c r="K1290" t="s">
        <v>6985</v>
      </c>
      <c r="L1290" t="s">
        <v>146</v>
      </c>
      <c r="M1290" t="s">
        <v>147</v>
      </c>
      <c r="N1290">
        <v>-14400000</v>
      </c>
      <c r="O1290" t="s">
        <v>148</v>
      </c>
      <c r="P1290" t="b">
        <v>0</v>
      </c>
      <c r="Q1290">
        <v>0.75999450000000002</v>
      </c>
      <c r="R1290">
        <v>1.1462964</v>
      </c>
      <c r="S1290">
        <v>1589486400</v>
      </c>
      <c r="T1290">
        <v>67.06</v>
      </c>
      <c r="U1290">
        <v>67.08</v>
      </c>
      <c r="V1290" t="s">
        <v>6986</v>
      </c>
      <c r="W1290">
        <v>64.930000000000007</v>
      </c>
      <c r="X1290">
        <v>1318548</v>
      </c>
      <c r="Y1290">
        <v>66.3</v>
      </c>
      <c r="Z1290">
        <v>63.47</v>
      </c>
      <c r="AA1290">
        <v>0</v>
      </c>
      <c r="AB1290">
        <v>12</v>
      </c>
      <c r="AC1290">
        <v>12</v>
      </c>
      <c r="AD1290" t="s">
        <v>155</v>
      </c>
      <c r="AF1290">
        <v>65.58</v>
      </c>
      <c r="AG1290">
        <v>2939482</v>
      </c>
      <c r="AH1290">
        <v>1190900</v>
      </c>
      <c r="AI1290">
        <v>15.6799965</v>
      </c>
      <c r="AJ1290">
        <v>0.30517703000000002</v>
      </c>
      <c r="AK1290" t="s">
        <v>6987</v>
      </c>
      <c r="AL1290">
        <v>-13.980003</v>
      </c>
      <c r="AM1290">
        <v>-0.17250745000000001</v>
      </c>
      <c r="AN1290">
        <v>51.38</v>
      </c>
      <c r="AO1290">
        <v>81.040000000000006</v>
      </c>
      <c r="AW1290" t="s">
        <v>6313</v>
      </c>
      <c r="BA1290">
        <v>64.984855999999994</v>
      </c>
      <c r="BB1290">
        <v>2.075142</v>
      </c>
      <c r="BC1290">
        <v>3.1932700000000001E-2</v>
      </c>
      <c r="BD1290">
        <v>71.741234000000006</v>
      </c>
      <c r="BE1290">
        <v>-4.6812363000000001</v>
      </c>
      <c r="BF1290">
        <v>-6.5251686000000003E-2</v>
      </c>
      <c r="BI1290">
        <v>15</v>
      </c>
      <c r="BJ1290">
        <v>0</v>
      </c>
      <c r="BK1290" t="b">
        <v>0</v>
      </c>
      <c r="BL1290">
        <v>2</v>
      </c>
      <c r="BM1290">
        <v>1257258600000</v>
      </c>
      <c r="BN1290" t="s">
        <v>5474</v>
      </c>
    </row>
    <row r="1291" spans="1:66" x14ac:dyDescent="0.2">
      <c r="A1291" t="s">
        <v>5476</v>
      </c>
      <c r="B1291" t="s">
        <v>5477</v>
      </c>
      <c r="C1291" t="s">
        <v>142</v>
      </c>
      <c r="D1291" t="s">
        <v>143</v>
      </c>
      <c r="E1291" t="s">
        <v>153</v>
      </c>
      <c r="F1291" t="b">
        <v>1</v>
      </c>
      <c r="G1291" t="s">
        <v>48</v>
      </c>
      <c r="H1291" t="s">
        <v>154</v>
      </c>
      <c r="I1291" t="s">
        <v>5477</v>
      </c>
      <c r="J1291" t="s">
        <v>5477</v>
      </c>
      <c r="K1291" t="s">
        <v>6988</v>
      </c>
      <c r="L1291" t="s">
        <v>146</v>
      </c>
      <c r="M1291" t="s">
        <v>147</v>
      </c>
      <c r="N1291">
        <v>-14400000</v>
      </c>
      <c r="O1291" t="s">
        <v>148</v>
      </c>
      <c r="P1291" t="b">
        <v>0</v>
      </c>
      <c r="Q1291">
        <v>0.8199997</v>
      </c>
      <c r="R1291">
        <v>1.220601</v>
      </c>
      <c r="S1291">
        <v>1589486400</v>
      </c>
      <c r="T1291">
        <v>68</v>
      </c>
      <c r="U1291">
        <v>68</v>
      </c>
      <c r="V1291" t="s">
        <v>6989</v>
      </c>
      <c r="W1291">
        <v>65.88</v>
      </c>
      <c r="X1291">
        <v>2820658</v>
      </c>
      <c r="Y1291">
        <v>67.180000000000007</v>
      </c>
      <c r="Z1291">
        <v>67.61</v>
      </c>
      <c r="AA1291">
        <v>68.319999999999993</v>
      </c>
      <c r="AB1291">
        <v>31</v>
      </c>
      <c r="AC1291">
        <v>32</v>
      </c>
      <c r="AD1291" t="s">
        <v>155</v>
      </c>
      <c r="AF1291">
        <v>66.5</v>
      </c>
      <c r="AG1291">
        <v>3323298</v>
      </c>
      <c r="AH1291">
        <v>2167462</v>
      </c>
      <c r="AI1291">
        <v>15.950001</v>
      </c>
      <c r="AJ1291">
        <v>0.30643615000000002</v>
      </c>
      <c r="AK1291" t="s">
        <v>6990</v>
      </c>
      <c r="AL1291">
        <v>-13.199997</v>
      </c>
      <c r="AM1291">
        <v>-0.16256155</v>
      </c>
      <c r="AN1291">
        <v>52.05</v>
      </c>
      <c r="AO1291">
        <v>81.2</v>
      </c>
      <c r="AW1291" t="s">
        <v>6313</v>
      </c>
      <c r="BA1291">
        <v>65.831999999999994</v>
      </c>
      <c r="BB1291">
        <v>2.1679993</v>
      </c>
      <c r="BC1291">
        <v>3.2932299999999998E-2</v>
      </c>
      <c r="BD1291">
        <v>72.02413</v>
      </c>
      <c r="BE1291">
        <v>-4.0241319999999998</v>
      </c>
      <c r="BF1291">
        <v>-5.5871993000000002E-2</v>
      </c>
      <c r="BI1291">
        <v>15</v>
      </c>
      <c r="BJ1291">
        <v>0</v>
      </c>
      <c r="BK1291" t="b">
        <v>0</v>
      </c>
      <c r="BL1291">
        <v>2</v>
      </c>
      <c r="BM1291">
        <v>1257258600000</v>
      </c>
      <c r="BN1291" t="s">
        <v>5476</v>
      </c>
    </row>
    <row r="1292" spans="1:66" x14ac:dyDescent="0.2">
      <c r="A1292" t="s">
        <v>5478</v>
      </c>
      <c r="B1292" t="s">
        <v>5479</v>
      </c>
      <c r="C1292" t="s">
        <v>142</v>
      </c>
      <c r="D1292" t="s">
        <v>143</v>
      </c>
      <c r="E1292" t="s">
        <v>153</v>
      </c>
      <c r="F1292" t="b">
        <v>1</v>
      </c>
      <c r="G1292" t="s">
        <v>48</v>
      </c>
      <c r="H1292" t="s">
        <v>154</v>
      </c>
      <c r="I1292" t="s">
        <v>6991</v>
      </c>
      <c r="J1292" t="s">
        <v>5479</v>
      </c>
      <c r="K1292" t="s">
        <v>6992</v>
      </c>
      <c r="L1292" t="s">
        <v>146</v>
      </c>
      <c r="M1292" t="s">
        <v>147</v>
      </c>
      <c r="N1292">
        <v>-14400000</v>
      </c>
      <c r="O1292" t="s">
        <v>148</v>
      </c>
      <c r="P1292" t="b">
        <v>0</v>
      </c>
      <c r="Q1292">
        <v>1.9799956999999999</v>
      </c>
      <c r="R1292">
        <v>1.4146867999999999</v>
      </c>
      <c r="S1292">
        <v>1589486400</v>
      </c>
      <c r="T1292">
        <v>141.94</v>
      </c>
      <c r="U1292">
        <v>141.94</v>
      </c>
      <c r="V1292" t="s">
        <v>6993</v>
      </c>
      <c r="W1292">
        <v>136.93</v>
      </c>
      <c r="X1292">
        <v>572861</v>
      </c>
      <c r="Y1292">
        <v>139.96</v>
      </c>
      <c r="Z1292">
        <v>141.80000000000001</v>
      </c>
      <c r="AA1292">
        <v>142.37</v>
      </c>
      <c r="AB1292">
        <v>11</v>
      </c>
      <c r="AC1292">
        <v>8</v>
      </c>
      <c r="AD1292" t="s">
        <v>155</v>
      </c>
      <c r="AE1292" t="s">
        <v>48</v>
      </c>
      <c r="AF1292">
        <v>142.75</v>
      </c>
      <c r="AG1292">
        <v>642711</v>
      </c>
      <c r="AH1292">
        <v>528037</v>
      </c>
      <c r="AI1292">
        <v>40.010002</v>
      </c>
      <c r="AJ1292">
        <v>0.39252429999999999</v>
      </c>
      <c r="AK1292" t="s">
        <v>6994</v>
      </c>
      <c r="AL1292">
        <v>-21.75</v>
      </c>
      <c r="AM1292">
        <v>-0.13287312000000001</v>
      </c>
      <c r="AN1292">
        <v>101.93</v>
      </c>
      <c r="AO1292">
        <v>163.69</v>
      </c>
      <c r="AT1292">
        <v>1.0049999999999999</v>
      </c>
      <c r="AV1292">
        <v>7.1806229999999997E-3</v>
      </c>
      <c r="AW1292" t="s">
        <v>6313</v>
      </c>
      <c r="AY1292">
        <v>76450000</v>
      </c>
      <c r="AZ1292">
        <v>92.162999999999997</v>
      </c>
      <c r="BA1292">
        <v>133.35570999999999</v>
      </c>
      <c r="BB1292">
        <v>8.5842899999999993</v>
      </c>
      <c r="BC1292">
        <v>6.4371369999999997E-2</v>
      </c>
      <c r="BD1292">
        <v>144.30485999999999</v>
      </c>
      <c r="BE1292">
        <v>-2.3648530000000001</v>
      </c>
      <c r="BF1292">
        <v>-1.6387895E-2</v>
      </c>
      <c r="BG1292">
        <v>10851313664</v>
      </c>
      <c r="BH1292">
        <v>1.5400974999999999</v>
      </c>
      <c r="BI1292">
        <v>15</v>
      </c>
      <c r="BJ1292">
        <v>0</v>
      </c>
      <c r="BK1292" t="b">
        <v>0</v>
      </c>
      <c r="BL1292">
        <v>2</v>
      </c>
      <c r="BM1292">
        <v>996759000000</v>
      </c>
      <c r="BN1292" t="s">
        <v>5478</v>
      </c>
    </row>
    <row r="1293" spans="1:66" x14ac:dyDescent="0.2">
      <c r="A1293" t="s">
        <v>5480</v>
      </c>
      <c r="B1293" t="s">
        <v>5481</v>
      </c>
      <c r="C1293" t="s">
        <v>142</v>
      </c>
      <c r="D1293" t="s">
        <v>143</v>
      </c>
      <c r="E1293" t="s">
        <v>153</v>
      </c>
      <c r="F1293" t="b">
        <v>1</v>
      </c>
      <c r="G1293" t="s">
        <v>48</v>
      </c>
      <c r="H1293" t="s">
        <v>4007</v>
      </c>
      <c r="I1293" t="s">
        <v>6995</v>
      </c>
      <c r="J1293" t="s">
        <v>5481</v>
      </c>
      <c r="K1293" t="s">
        <v>6996</v>
      </c>
      <c r="L1293" t="s">
        <v>146</v>
      </c>
      <c r="M1293" t="s">
        <v>147</v>
      </c>
      <c r="N1293">
        <v>-14400000</v>
      </c>
      <c r="O1293" t="s">
        <v>148</v>
      </c>
      <c r="P1293" t="b">
        <v>0</v>
      </c>
      <c r="Q1293">
        <v>0.34000015</v>
      </c>
      <c r="R1293">
        <v>1.3540428</v>
      </c>
      <c r="S1293">
        <v>1589486400</v>
      </c>
      <c r="T1293">
        <v>25.45</v>
      </c>
      <c r="U1293">
        <v>25.475000000000001</v>
      </c>
      <c r="V1293" t="s">
        <v>6997</v>
      </c>
      <c r="W1293">
        <v>24.762</v>
      </c>
      <c r="X1293">
        <v>104957</v>
      </c>
      <c r="Y1293">
        <v>25.11</v>
      </c>
      <c r="Z1293">
        <v>0</v>
      </c>
      <c r="AA1293">
        <v>46.1</v>
      </c>
      <c r="AB1293">
        <v>14</v>
      </c>
      <c r="AC1293">
        <v>8</v>
      </c>
      <c r="AD1293" t="s">
        <v>4011</v>
      </c>
      <c r="AF1293">
        <v>24.85</v>
      </c>
      <c r="AG1293">
        <v>81501</v>
      </c>
      <c r="AH1293">
        <v>73412</v>
      </c>
      <c r="AI1293">
        <v>4.7100010000000001</v>
      </c>
      <c r="AJ1293">
        <v>0.22709745000000001</v>
      </c>
      <c r="AK1293" t="s">
        <v>6998</v>
      </c>
      <c r="AL1293">
        <v>-14.969996999999999</v>
      </c>
      <c r="AM1293">
        <v>-0.37036114999999997</v>
      </c>
      <c r="AN1293">
        <v>20.74</v>
      </c>
      <c r="AO1293">
        <v>40.42</v>
      </c>
      <c r="AW1293" t="s">
        <v>6313</v>
      </c>
      <c r="BA1293">
        <v>24.420286000000001</v>
      </c>
      <c r="BB1293">
        <v>1.0297145999999999</v>
      </c>
      <c r="BC1293">
        <v>4.216636E-2</v>
      </c>
      <c r="BD1293">
        <v>32.425870000000003</v>
      </c>
      <c r="BE1293">
        <v>-6.9758680000000002</v>
      </c>
      <c r="BF1293">
        <v>-0.21513280000000001</v>
      </c>
      <c r="BI1293">
        <v>15</v>
      </c>
      <c r="BJ1293">
        <v>0</v>
      </c>
      <c r="BK1293" t="b">
        <v>0</v>
      </c>
      <c r="BL1293">
        <v>2</v>
      </c>
      <c r="BM1293">
        <v>1328797800000</v>
      </c>
      <c r="BN1293" t="s">
        <v>5480</v>
      </c>
    </row>
    <row r="1294" spans="1:66" x14ac:dyDescent="0.2">
      <c r="A1294" t="s">
        <v>5482</v>
      </c>
      <c r="B1294" t="s">
        <v>5483</v>
      </c>
      <c r="C1294" t="s">
        <v>142</v>
      </c>
      <c r="D1294" t="s">
        <v>143</v>
      </c>
      <c r="E1294" t="s">
        <v>153</v>
      </c>
      <c r="F1294" t="b">
        <v>1</v>
      </c>
      <c r="G1294" t="s">
        <v>48</v>
      </c>
      <c r="H1294" t="s">
        <v>154</v>
      </c>
      <c r="I1294" t="s">
        <v>5483</v>
      </c>
      <c r="J1294" t="s">
        <v>5483</v>
      </c>
      <c r="K1294" t="s">
        <v>6999</v>
      </c>
      <c r="L1294" t="s">
        <v>146</v>
      </c>
      <c r="M1294" t="s">
        <v>147</v>
      </c>
      <c r="N1294">
        <v>-14400000</v>
      </c>
      <c r="O1294" t="s">
        <v>148</v>
      </c>
      <c r="P1294" t="b">
        <v>0</v>
      </c>
      <c r="Q1294">
        <v>0.39999770000000001</v>
      </c>
      <c r="R1294">
        <v>1.2091829000000001</v>
      </c>
      <c r="S1294">
        <v>1589486400</v>
      </c>
      <c r="T1294">
        <v>33.479999999999997</v>
      </c>
      <c r="U1294">
        <v>33.479999999999997</v>
      </c>
      <c r="V1294" t="s">
        <v>7000</v>
      </c>
      <c r="W1294">
        <v>32.46</v>
      </c>
      <c r="X1294">
        <v>4289071</v>
      </c>
      <c r="Y1294">
        <v>33.08</v>
      </c>
      <c r="Z1294">
        <v>0</v>
      </c>
      <c r="AA1294">
        <v>33.659999999999997</v>
      </c>
      <c r="AB1294">
        <v>292</v>
      </c>
      <c r="AC1294">
        <v>13</v>
      </c>
      <c r="AD1294" t="s">
        <v>155</v>
      </c>
      <c r="AF1294">
        <v>32.770000000000003</v>
      </c>
      <c r="AG1294">
        <v>6115274</v>
      </c>
      <c r="AH1294">
        <v>3074750</v>
      </c>
      <c r="AI1294">
        <v>7.8599987000000002</v>
      </c>
      <c r="AJ1294">
        <v>0.30679149999999999</v>
      </c>
      <c r="AK1294" t="s">
        <v>7001</v>
      </c>
      <c r="AL1294">
        <v>-6.4000015000000001</v>
      </c>
      <c r="AM1294">
        <v>-0.16048148000000001</v>
      </c>
      <c r="AN1294">
        <v>25.62</v>
      </c>
      <c r="AO1294">
        <v>39.880000000000003</v>
      </c>
      <c r="AW1294" t="s">
        <v>6313</v>
      </c>
      <c r="BA1294">
        <v>32.487144000000001</v>
      </c>
      <c r="BB1294">
        <v>0.99285509999999999</v>
      </c>
      <c r="BC1294">
        <v>3.0561475000000001E-2</v>
      </c>
      <c r="BD1294">
        <v>35.467174999999997</v>
      </c>
      <c r="BE1294">
        <v>-1.9871749999999999</v>
      </c>
      <c r="BF1294">
        <v>-5.6028567000000001E-2</v>
      </c>
      <c r="BI1294">
        <v>15</v>
      </c>
      <c r="BJ1294">
        <v>0</v>
      </c>
      <c r="BK1294" t="b">
        <v>0</v>
      </c>
      <c r="BL1294">
        <v>2</v>
      </c>
      <c r="BM1294">
        <v>1132065000000</v>
      </c>
      <c r="BN1294" t="s">
        <v>5482</v>
      </c>
    </row>
    <row r="1295" spans="1:66" x14ac:dyDescent="0.2">
      <c r="A1295" t="s">
        <v>5484</v>
      </c>
      <c r="B1295" t="s">
        <v>5485</v>
      </c>
      <c r="C1295" t="s">
        <v>142</v>
      </c>
      <c r="D1295" t="s">
        <v>143</v>
      </c>
      <c r="E1295" t="s">
        <v>153</v>
      </c>
      <c r="F1295" t="b">
        <v>1</v>
      </c>
      <c r="G1295" t="s">
        <v>48</v>
      </c>
      <c r="H1295" t="s">
        <v>154</v>
      </c>
      <c r="I1295" t="s">
        <v>7002</v>
      </c>
      <c r="J1295" t="s">
        <v>5485</v>
      </c>
      <c r="K1295" t="s">
        <v>7003</v>
      </c>
      <c r="L1295" t="s">
        <v>146</v>
      </c>
      <c r="M1295" t="s">
        <v>147</v>
      </c>
      <c r="N1295">
        <v>-14400000</v>
      </c>
      <c r="O1295" t="s">
        <v>148</v>
      </c>
      <c r="P1295" t="b">
        <v>0</v>
      </c>
      <c r="Q1295">
        <v>1.2600020999999999</v>
      </c>
      <c r="R1295">
        <v>1.2629068999999999</v>
      </c>
      <c r="S1295">
        <v>1589486400</v>
      </c>
      <c r="T1295">
        <v>101.03</v>
      </c>
      <c r="U1295">
        <v>101.03</v>
      </c>
      <c r="V1295" t="s">
        <v>7004</v>
      </c>
      <c r="W1295">
        <v>98.08</v>
      </c>
      <c r="X1295">
        <v>147311</v>
      </c>
      <c r="Y1295">
        <v>99.77</v>
      </c>
      <c r="Z1295">
        <v>100.88</v>
      </c>
      <c r="AA1295">
        <v>100.91</v>
      </c>
      <c r="AB1295">
        <v>10</v>
      </c>
      <c r="AC1295">
        <v>8</v>
      </c>
      <c r="AD1295" t="s">
        <v>155</v>
      </c>
      <c r="AF1295">
        <v>98.76</v>
      </c>
      <c r="AG1295">
        <v>291450</v>
      </c>
      <c r="AH1295">
        <v>108150</v>
      </c>
      <c r="AI1295">
        <v>23.39</v>
      </c>
      <c r="AJ1295">
        <v>0.30126223000000002</v>
      </c>
      <c r="AK1295" t="s">
        <v>7005</v>
      </c>
      <c r="AL1295">
        <v>-17.46</v>
      </c>
      <c r="AM1295">
        <v>-0.14735419999999999</v>
      </c>
      <c r="AN1295">
        <v>77.64</v>
      </c>
      <c r="AO1295">
        <v>118.49</v>
      </c>
      <c r="AW1295" t="s">
        <v>6313</v>
      </c>
      <c r="BA1295">
        <v>97.748570000000001</v>
      </c>
      <c r="BB1295">
        <v>3.2814255000000001</v>
      </c>
      <c r="BC1295">
        <v>3.3570059999999999E-2</v>
      </c>
      <c r="BD1295">
        <v>105.47761</v>
      </c>
      <c r="BE1295">
        <v>-4.4476089999999999</v>
      </c>
      <c r="BF1295">
        <v>-4.2166382000000002E-2</v>
      </c>
      <c r="BI1295">
        <v>15</v>
      </c>
      <c r="BJ1295">
        <v>0</v>
      </c>
      <c r="BK1295" t="b">
        <v>0</v>
      </c>
      <c r="BL1295">
        <v>2</v>
      </c>
      <c r="BM1295">
        <v>1198765800000</v>
      </c>
      <c r="BN1295" t="s">
        <v>5484</v>
      </c>
    </row>
    <row r="1296" spans="1:66" x14ac:dyDescent="0.2">
      <c r="A1296" t="s">
        <v>5486</v>
      </c>
      <c r="B1296" t="s">
        <v>5487</v>
      </c>
      <c r="C1296" t="s">
        <v>142</v>
      </c>
      <c r="D1296" t="s">
        <v>143</v>
      </c>
      <c r="E1296" t="s">
        <v>153</v>
      </c>
      <c r="F1296" t="b">
        <v>1</v>
      </c>
      <c r="G1296" t="s">
        <v>48</v>
      </c>
      <c r="H1296" t="s">
        <v>154</v>
      </c>
      <c r="I1296" t="s">
        <v>7006</v>
      </c>
      <c r="J1296" t="s">
        <v>5487</v>
      </c>
      <c r="K1296" t="s">
        <v>7007</v>
      </c>
      <c r="L1296" t="s">
        <v>146</v>
      </c>
      <c r="M1296" t="s">
        <v>147</v>
      </c>
      <c r="N1296">
        <v>-14400000</v>
      </c>
      <c r="O1296" t="s">
        <v>148</v>
      </c>
      <c r="P1296" t="b">
        <v>0</v>
      </c>
      <c r="Q1296">
        <v>0.6100006</v>
      </c>
      <c r="R1296">
        <v>1.2244090999999999</v>
      </c>
      <c r="S1296">
        <v>1589486400</v>
      </c>
      <c r="T1296">
        <v>50.43</v>
      </c>
      <c r="U1296">
        <v>50.43</v>
      </c>
      <c r="V1296" t="s">
        <v>7008</v>
      </c>
      <c r="W1296">
        <v>48.314999999999998</v>
      </c>
      <c r="X1296">
        <v>5400257</v>
      </c>
      <c r="Y1296">
        <v>49.82</v>
      </c>
      <c r="Z1296">
        <v>47.76</v>
      </c>
      <c r="AA1296">
        <v>52.94</v>
      </c>
      <c r="AB1296">
        <v>18</v>
      </c>
      <c r="AC1296">
        <v>18</v>
      </c>
      <c r="AD1296" t="s">
        <v>155</v>
      </c>
      <c r="AE1296" t="s">
        <v>48</v>
      </c>
      <c r="AF1296">
        <v>48.9</v>
      </c>
      <c r="AG1296">
        <v>10777746</v>
      </c>
      <c r="AH1296">
        <v>4436537</v>
      </c>
      <c r="AI1296">
        <v>12.740002</v>
      </c>
      <c r="AJ1296">
        <v>0.33802073999999999</v>
      </c>
      <c r="AK1296" t="s">
        <v>7009</v>
      </c>
      <c r="AL1296">
        <v>-11.509998</v>
      </c>
      <c r="AM1296">
        <v>-0.18582498</v>
      </c>
      <c r="AN1296">
        <v>37.69</v>
      </c>
      <c r="AO1296">
        <v>61.94</v>
      </c>
      <c r="AT1296">
        <v>0.95</v>
      </c>
      <c r="AV1296">
        <v>1.9068647000000001E-2</v>
      </c>
      <c r="AW1296" t="s">
        <v>6313</v>
      </c>
      <c r="AY1296">
        <v>71923696</v>
      </c>
      <c r="AZ1296">
        <v>44.802</v>
      </c>
      <c r="BA1296">
        <v>48.997714999999999</v>
      </c>
      <c r="BB1296">
        <v>1.4322853</v>
      </c>
      <c r="BC1296">
        <v>2.9231674999999999E-2</v>
      </c>
      <c r="BD1296">
        <v>55.353405000000002</v>
      </c>
      <c r="BE1296">
        <v>-4.9234046999999999</v>
      </c>
      <c r="BF1296">
        <v>-8.8944930000000005E-2</v>
      </c>
      <c r="BG1296">
        <v>3627111936</v>
      </c>
      <c r="BH1296">
        <v>1.1256193999999999</v>
      </c>
      <c r="BI1296">
        <v>15</v>
      </c>
      <c r="BJ1296">
        <v>0</v>
      </c>
      <c r="BK1296" t="b">
        <v>0</v>
      </c>
      <c r="BL1296">
        <v>2</v>
      </c>
      <c r="BM1296">
        <v>914337000000</v>
      </c>
      <c r="BN1296" t="s">
        <v>5486</v>
      </c>
    </row>
    <row r="1297" spans="1:66" x14ac:dyDescent="0.2">
      <c r="A1297" t="s">
        <v>5488</v>
      </c>
      <c r="B1297" t="s">
        <v>5489</v>
      </c>
      <c r="C1297" t="s">
        <v>142</v>
      </c>
      <c r="D1297" t="s">
        <v>143</v>
      </c>
      <c r="E1297" t="s">
        <v>153</v>
      </c>
      <c r="F1297" t="b">
        <v>1</v>
      </c>
      <c r="G1297" t="s">
        <v>48</v>
      </c>
      <c r="H1297" t="s">
        <v>4007</v>
      </c>
      <c r="I1297" t="s">
        <v>7010</v>
      </c>
      <c r="J1297" t="s">
        <v>5489</v>
      </c>
      <c r="K1297" t="s">
        <v>7011</v>
      </c>
      <c r="L1297" t="s">
        <v>146</v>
      </c>
      <c r="M1297" t="s">
        <v>147</v>
      </c>
      <c r="N1297">
        <v>-14400000</v>
      </c>
      <c r="O1297" t="s">
        <v>148</v>
      </c>
      <c r="P1297" t="b">
        <v>0</v>
      </c>
      <c r="Q1297">
        <v>1.0699997000000001</v>
      </c>
      <c r="R1297">
        <v>1.2060411</v>
      </c>
      <c r="S1297">
        <v>1589486400</v>
      </c>
      <c r="T1297">
        <v>89.79</v>
      </c>
      <c r="U1297">
        <v>89.79</v>
      </c>
      <c r="V1297" t="s">
        <v>7012</v>
      </c>
      <c r="W1297">
        <v>86.97</v>
      </c>
      <c r="X1297">
        <v>1951728</v>
      </c>
      <c r="Y1297">
        <v>88.72</v>
      </c>
      <c r="Z1297">
        <v>0</v>
      </c>
      <c r="AA1297">
        <v>90.74</v>
      </c>
      <c r="AB1297">
        <v>11</v>
      </c>
      <c r="AC1297">
        <v>10</v>
      </c>
      <c r="AD1297" t="s">
        <v>4011</v>
      </c>
      <c r="AF1297">
        <v>87.78</v>
      </c>
      <c r="AG1297">
        <v>2880320</v>
      </c>
      <c r="AH1297">
        <v>1955762</v>
      </c>
      <c r="AI1297">
        <v>21.590004</v>
      </c>
      <c r="AJ1297">
        <v>0.31656899999999999</v>
      </c>
      <c r="AK1297" t="s">
        <v>7013</v>
      </c>
      <c r="AL1297">
        <v>-15.529999</v>
      </c>
      <c r="AM1297">
        <v>-0.14745536000000001</v>
      </c>
      <c r="AN1297">
        <v>68.2</v>
      </c>
      <c r="AO1297">
        <v>105.32</v>
      </c>
      <c r="AW1297" t="s">
        <v>6313</v>
      </c>
      <c r="AY1297">
        <v>120600000</v>
      </c>
      <c r="BA1297">
        <v>86.818280000000001</v>
      </c>
      <c r="BB1297">
        <v>2.9717178</v>
      </c>
      <c r="BC1297">
        <v>3.4229170000000003E-2</v>
      </c>
      <c r="BD1297">
        <v>94.512535</v>
      </c>
      <c r="BE1297">
        <v>-4.7225339999999996</v>
      </c>
      <c r="BF1297">
        <v>-4.9967277999999997E-2</v>
      </c>
      <c r="BG1297">
        <v>10828674048</v>
      </c>
      <c r="BI1297">
        <v>15</v>
      </c>
      <c r="BJ1297">
        <v>0</v>
      </c>
      <c r="BK1297" t="b">
        <v>0</v>
      </c>
      <c r="BL1297">
        <v>2</v>
      </c>
      <c r="BM1297">
        <v>1374154200000</v>
      </c>
      <c r="BN1297" t="s">
        <v>5488</v>
      </c>
    </row>
    <row r="1298" spans="1:66" x14ac:dyDescent="0.2">
      <c r="A1298" t="s">
        <v>5490</v>
      </c>
      <c r="B1298" t="s">
        <v>5491</v>
      </c>
      <c r="C1298" t="s">
        <v>142</v>
      </c>
      <c r="D1298" t="s">
        <v>143</v>
      </c>
      <c r="E1298" t="s">
        <v>153</v>
      </c>
      <c r="F1298" t="b">
        <v>1</v>
      </c>
      <c r="G1298" t="s">
        <v>48</v>
      </c>
      <c r="H1298" t="s">
        <v>154</v>
      </c>
      <c r="I1298" t="s">
        <v>7014</v>
      </c>
      <c r="J1298" t="s">
        <v>5491</v>
      </c>
      <c r="K1298" t="s">
        <v>7015</v>
      </c>
      <c r="L1298" t="s">
        <v>146</v>
      </c>
      <c r="M1298" t="s">
        <v>147</v>
      </c>
      <c r="N1298">
        <v>-14400000</v>
      </c>
      <c r="O1298" t="s">
        <v>148</v>
      </c>
      <c r="P1298" t="b">
        <v>0</v>
      </c>
      <c r="Q1298">
        <v>1.0256958</v>
      </c>
      <c r="R1298">
        <v>1.1717644</v>
      </c>
      <c r="S1298">
        <v>1589485504</v>
      </c>
      <c r="T1298">
        <v>88.56</v>
      </c>
      <c r="U1298">
        <v>88.644999999999996</v>
      </c>
      <c r="V1298" t="s">
        <v>7016</v>
      </c>
      <c r="W1298">
        <v>85.504999999999995</v>
      </c>
      <c r="X1298">
        <v>15099</v>
      </c>
      <c r="Y1298">
        <v>87.534300000000002</v>
      </c>
      <c r="Z1298">
        <v>85.87</v>
      </c>
      <c r="AA1298">
        <v>91.22</v>
      </c>
      <c r="AB1298">
        <v>11</v>
      </c>
      <c r="AC1298">
        <v>13</v>
      </c>
      <c r="AD1298" t="s">
        <v>155</v>
      </c>
      <c r="AF1298">
        <v>86.84</v>
      </c>
      <c r="AG1298">
        <v>36479</v>
      </c>
      <c r="AH1298">
        <v>27275</v>
      </c>
      <c r="AI1298">
        <v>18.29</v>
      </c>
      <c r="AJ1298">
        <v>0.26028180000000001</v>
      </c>
      <c r="AK1298" t="s">
        <v>7017</v>
      </c>
      <c r="AL1298">
        <v>-27.14</v>
      </c>
      <c r="AM1298">
        <v>-0.23457217</v>
      </c>
      <c r="AN1298">
        <v>70.27</v>
      </c>
      <c r="AO1298">
        <v>115.7</v>
      </c>
      <c r="AW1298" t="s">
        <v>6313</v>
      </c>
      <c r="BA1298">
        <v>91.298289999999994</v>
      </c>
      <c r="BB1298">
        <v>-2.7382889000000001</v>
      </c>
      <c r="BC1298">
        <v>-2.9992774E-2</v>
      </c>
      <c r="BD1298">
        <v>101.082825</v>
      </c>
      <c r="BE1298">
        <v>-12.522826999999999</v>
      </c>
      <c r="BF1298">
        <v>-0.12388679399999999</v>
      </c>
      <c r="BI1298">
        <v>15</v>
      </c>
      <c r="BJ1298">
        <v>0</v>
      </c>
      <c r="BK1298" t="b">
        <v>0</v>
      </c>
      <c r="BL1298">
        <v>2</v>
      </c>
      <c r="BM1298">
        <v>1162909800000</v>
      </c>
      <c r="BN1298" t="s">
        <v>5490</v>
      </c>
    </row>
    <row r="1299" spans="1:66" x14ac:dyDescent="0.2">
      <c r="A1299" t="s">
        <v>5492</v>
      </c>
      <c r="B1299" t="s">
        <v>5493</v>
      </c>
      <c r="C1299" t="s">
        <v>142</v>
      </c>
      <c r="D1299" t="s">
        <v>143</v>
      </c>
      <c r="E1299" t="s">
        <v>153</v>
      </c>
      <c r="F1299" t="b">
        <v>1</v>
      </c>
      <c r="G1299" t="s">
        <v>48</v>
      </c>
      <c r="H1299" t="s">
        <v>154</v>
      </c>
      <c r="I1299" t="s">
        <v>7018</v>
      </c>
      <c r="J1299" t="s">
        <v>5493</v>
      </c>
      <c r="K1299" t="s">
        <v>7019</v>
      </c>
      <c r="L1299" t="s">
        <v>146</v>
      </c>
      <c r="M1299" t="s">
        <v>147</v>
      </c>
      <c r="N1299">
        <v>-14400000</v>
      </c>
      <c r="O1299" t="s">
        <v>148</v>
      </c>
      <c r="P1299" t="b">
        <v>0</v>
      </c>
      <c r="Q1299">
        <v>0.48990250000000002</v>
      </c>
      <c r="R1299">
        <v>1.1694947</v>
      </c>
      <c r="S1299">
        <v>1589484612</v>
      </c>
      <c r="T1299">
        <v>42.38</v>
      </c>
      <c r="U1299">
        <v>42.38</v>
      </c>
      <c r="V1299" t="s">
        <v>7020</v>
      </c>
      <c r="W1299">
        <v>40.85</v>
      </c>
      <c r="X1299">
        <v>6986</v>
      </c>
      <c r="Y1299">
        <v>41.890099999999997</v>
      </c>
      <c r="Z1299">
        <v>41.06</v>
      </c>
      <c r="AA1299">
        <v>42.07</v>
      </c>
      <c r="AB1299">
        <v>8</v>
      </c>
      <c r="AC1299">
        <v>11</v>
      </c>
      <c r="AD1299" t="s">
        <v>155</v>
      </c>
      <c r="AF1299">
        <v>40.75</v>
      </c>
      <c r="AG1299">
        <v>23132</v>
      </c>
      <c r="AH1299">
        <v>5712</v>
      </c>
      <c r="AI1299">
        <v>9.1700020000000002</v>
      </c>
      <c r="AJ1299">
        <v>0.27612170000000003</v>
      </c>
      <c r="AK1299" t="s">
        <v>7021</v>
      </c>
      <c r="AL1299">
        <v>-28.34</v>
      </c>
      <c r="AM1299">
        <v>-0.40073530000000002</v>
      </c>
      <c r="AN1299">
        <v>33.21</v>
      </c>
      <c r="AO1299">
        <v>70.72</v>
      </c>
      <c r="AW1299" t="s">
        <v>6313</v>
      </c>
      <c r="BA1299">
        <v>42.245144000000003</v>
      </c>
      <c r="BB1299">
        <v>0.13485717999999999</v>
      </c>
      <c r="BC1299">
        <v>3.1922526999999998E-3</v>
      </c>
      <c r="BD1299">
        <v>57.838622999999998</v>
      </c>
      <c r="BE1299">
        <v>-15.458622</v>
      </c>
      <c r="BF1299">
        <v>-0.2672716</v>
      </c>
      <c r="BI1299">
        <v>15</v>
      </c>
      <c r="BJ1299">
        <v>0</v>
      </c>
      <c r="BK1299" t="b">
        <v>0</v>
      </c>
      <c r="BL1299">
        <v>2</v>
      </c>
      <c r="BM1299">
        <v>1141741800000</v>
      </c>
      <c r="BN1299" t="s">
        <v>5492</v>
      </c>
    </row>
    <row r="1300" spans="1:66" x14ac:dyDescent="0.2">
      <c r="A1300" t="s">
        <v>5495</v>
      </c>
      <c r="B1300" t="s">
        <v>5496</v>
      </c>
      <c r="C1300" t="s">
        <v>142</v>
      </c>
      <c r="D1300" t="s">
        <v>143</v>
      </c>
      <c r="E1300" t="s">
        <v>153</v>
      </c>
      <c r="F1300" t="b">
        <v>1</v>
      </c>
      <c r="G1300" t="s">
        <v>48</v>
      </c>
      <c r="H1300" t="s">
        <v>154</v>
      </c>
      <c r="I1300" t="s">
        <v>7022</v>
      </c>
      <c r="J1300" t="s">
        <v>5496</v>
      </c>
      <c r="K1300" t="s">
        <v>7023</v>
      </c>
      <c r="L1300" t="s">
        <v>146</v>
      </c>
      <c r="M1300" t="s">
        <v>147</v>
      </c>
      <c r="N1300">
        <v>-14400000</v>
      </c>
      <c r="O1300" t="s">
        <v>148</v>
      </c>
      <c r="P1300" t="b">
        <v>0</v>
      </c>
      <c r="Q1300">
        <v>0.91000365999999999</v>
      </c>
      <c r="R1300">
        <v>1.16727</v>
      </c>
      <c r="S1300">
        <v>1589486400</v>
      </c>
      <c r="T1300">
        <v>78.87</v>
      </c>
      <c r="U1300">
        <v>78.88</v>
      </c>
      <c r="V1300" t="s">
        <v>7024</v>
      </c>
      <c r="W1300">
        <v>75.84</v>
      </c>
      <c r="X1300">
        <v>28608</v>
      </c>
      <c r="Y1300">
        <v>77.959999999999994</v>
      </c>
      <c r="Z1300">
        <v>0</v>
      </c>
      <c r="AA1300">
        <v>0</v>
      </c>
      <c r="AB1300">
        <v>9</v>
      </c>
      <c r="AC1300">
        <v>9</v>
      </c>
      <c r="AD1300" t="s">
        <v>155</v>
      </c>
      <c r="AF1300">
        <v>76.92</v>
      </c>
      <c r="AG1300">
        <v>279472</v>
      </c>
      <c r="AH1300">
        <v>157025</v>
      </c>
      <c r="AI1300">
        <v>18.670002</v>
      </c>
      <c r="AJ1300">
        <v>0.31013291999999998</v>
      </c>
      <c r="AK1300" t="s">
        <v>7025</v>
      </c>
      <c r="AL1300">
        <v>-22.329993999999999</v>
      </c>
      <c r="AM1300">
        <v>-0.22065212000000001</v>
      </c>
      <c r="AN1300">
        <v>60.2</v>
      </c>
      <c r="AO1300">
        <v>101.2</v>
      </c>
      <c r="AW1300" t="s">
        <v>6313</v>
      </c>
      <c r="BA1300">
        <v>76.807143999999994</v>
      </c>
      <c r="BB1300">
        <v>2.0628586000000002</v>
      </c>
      <c r="BC1300">
        <v>2.6857638999999999E-2</v>
      </c>
      <c r="BD1300">
        <v>88.739350000000002</v>
      </c>
      <c r="BE1300">
        <v>-9.8693469999999994</v>
      </c>
      <c r="BF1300">
        <v>-0.11121725</v>
      </c>
      <c r="BI1300">
        <v>15</v>
      </c>
      <c r="BJ1300">
        <v>0</v>
      </c>
      <c r="BK1300" t="b">
        <v>0</v>
      </c>
      <c r="BL1300">
        <v>2</v>
      </c>
      <c r="BM1300">
        <v>1366291800000</v>
      </c>
      <c r="BN1300" t="s">
        <v>5495</v>
      </c>
    </row>
    <row r="1301" spans="1:66" x14ac:dyDescent="0.2">
      <c r="A1301" t="s">
        <v>5497</v>
      </c>
      <c r="B1301" t="s">
        <v>5498</v>
      </c>
      <c r="C1301" t="s">
        <v>142</v>
      </c>
      <c r="D1301" t="s">
        <v>143</v>
      </c>
      <c r="E1301" t="s">
        <v>153</v>
      </c>
      <c r="F1301" t="b">
        <v>1</v>
      </c>
      <c r="G1301" t="s">
        <v>48</v>
      </c>
      <c r="H1301" t="s">
        <v>154</v>
      </c>
      <c r="I1301" t="s">
        <v>7026</v>
      </c>
      <c r="J1301" t="s">
        <v>5498</v>
      </c>
      <c r="K1301" t="s">
        <v>7027</v>
      </c>
      <c r="L1301" t="s">
        <v>146</v>
      </c>
      <c r="M1301" t="s">
        <v>147</v>
      </c>
      <c r="N1301">
        <v>-14400000</v>
      </c>
      <c r="O1301" t="s">
        <v>148</v>
      </c>
      <c r="P1301" t="b">
        <v>0</v>
      </c>
      <c r="Q1301">
        <v>0.39999770000000001</v>
      </c>
      <c r="R1301">
        <v>1.1665141999999999</v>
      </c>
      <c r="S1301">
        <v>1589486400</v>
      </c>
      <c r="T1301">
        <v>34.69</v>
      </c>
      <c r="U1301">
        <v>34.700000000000003</v>
      </c>
      <c r="V1301" t="s">
        <v>7028</v>
      </c>
      <c r="W1301">
        <v>33.61</v>
      </c>
      <c r="X1301">
        <v>486763</v>
      </c>
      <c r="Y1301">
        <v>34.29</v>
      </c>
      <c r="Z1301">
        <v>34.32</v>
      </c>
      <c r="AA1301">
        <v>34.840000000000003</v>
      </c>
      <c r="AB1301">
        <v>31</v>
      </c>
      <c r="AC1301">
        <v>10</v>
      </c>
      <c r="AD1301" t="s">
        <v>155</v>
      </c>
      <c r="AE1301" t="s">
        <v>48</v>
      </c>
      <c r="AF1301">
        <v>34.909999999999997</v>
      </c>
      <c r="AG1301">
        <v>1424554</v>
      </c>
      <c r="AH1301">
        <v>787287</v>
      </c>
      <c r="AI1301">
        <v>8.0899979999999996</v>
      </c>
      <c r="AJ1301">
        <v>0.30413526000000002</v>
      </c>
      <c r="AK1301" t="s">
        <v>7029</v>
      </c>
      <c r="AL1301">
        <v>-7.2000010000000003</v>
      </c>
      <c r="AM1301">
        <v>-0.17187875999999999</v>
      </c>
      <c r="AN1301">
        <v>26.6</v>
      </c>
      <c r="AO1301">
        <v>41.89</v>
      </c>
      <c r="AW1301" t="s">
        <v>6313</v>
      </c>
      <c r="AY1301">
        <v>94950200</v>
      </c>
      <c r="BA1301">
        <v>33.734287000000002</v>
      </c>
      <c r="BB1301">
        <v>0.95571136000000001</v>
      </c>
      <c r="BC1301">
        <v>2.8330563E-2</v>
      </c>
      <c r="BD1301">
        <v>37.184277000000002</v>
      </c>
      <c r="BE1301">
        <v>-2.494278</v>
      </c>
      <c r="BF1301">
        <v>-6.7078836000000003E-2</v>
      </c>
      <c r="BG1301">
        <v>3293822208</v>
      </c>
      <c r="BI1301">
        <v>15</v>
      </c>
      <c r="BJ1301">
        <v>0</v>
      </c>
      <c r="BK1301" t="b">
        <v>0</v>
      </c>
      <c r="BL1301">
        <v>2</v>
      </c>
      <c r="BM1301">
        <v>971184600000</v>
      </c>
      <c r="BN1301" t="s">
        <v>5497</v>
      </c>
    </row>
    <row r="1302" spans="1:66" x14ac:dyDescent="0.2">
      <c r="A1302" t="s">
        <v>5499</v>
      </c>
      <c r="B1302" t="s">
        <v>5500</v>
      </c>
      <c r="C1302" t="s">
        <v>142</v>
      </c>
      <c r="D1302" t="s">
        <v>143</v>
      </c>
      <c r="E1302" t="s">
        <v>153</v>
      </c>
      <c r="F1302" t="b">
        <v>1</v>
      </c>
      <c r="G1302" t="s">
        <v>48</v>
      </c>
      <c r="H1302" t="s">
        <v>154</v>
      </c>
      <c r="I1302" t="s">
        <v>7030</v>
      </c>
      <c r="J1302" t="s">
        <v>5500</v>
      </c>
      <c r="K1302" t="s">
        <v>7031</v>
      </c>
      <c r="L1302" t="s">
        <v>146</v>
      </c>
      <c r="M1302" t="s">
        <v>147</v>
      </c>
      <c r="N1302">
        <v>-14400000</v>
      </c>
      <c r="O1302" t="s">
        <v>148</v>
      </c>
      <c r="P1302" t="b">
        <v>0</v>
      </c>
      <c r="Q1302">
        <v>1.1188049</v>
      </c>
      <c r="R1302">
        <v>0.93210440000000006</v>
      </c>
      <c r="S1302">
        <v>1589486067</v>
      </c>
      <c r="T1302">
        <v>121.14879999999999</v>
      </c>
      <c r="U1302">
        <v>121.24</v>
      </c>
      <c r="V1302" t="s">
        <v>7032</v>
      </c>
      <c r="W1302">
        <v>117.2621</v>
      </c>
      <c r="X1302">
        <v>18113</v>
      </c>
      <c r="Y1302">
        <v>120.03</v>
      </c>
      <c r="Z1302">
        <v>119.05</v>
      </c>
      <c r="AA1302">
        <v>121.6</v>
      </c>
      <c r="AB1302">
        <v>13</v>
      </c>
      <c r="AC1302">
        <v>9</v>
      </c>
      <c r="AD1302" t="s">
        <v>155</v>
      </c>
      <c r="AF1302">
        <v>119.29</v>
      </c>
      <c r="AG1302">
        <v>12867</v>
      </c>
      <c r="AH1302">
        <v>29250</v>
      </c>
      <c r="AI1302">
        <v>39.648803999999998</v>
      </c>
      <c r="AJ1302">
        <v>0.48648839999999999</v>
      </c>
      <c r="AK1302" t="s">
        <v>7033</v>
      </c>
      <c r="AL1302">
        <v>-6.9512023999999997</v>
      </c>
      <c r="AM1302">
        <v>-5.4263869999999999E-2</v>
      </c>
      <c r="AN1302">
        <v>81.5</v>
      </c>
      <c r="AO1302">
        <v>128.1</v>
      </c>
      <c r="AW1302" t="s">
        <v>6313</v>
      </c>
      <c r="BA1302">
        <v>109.00797</v>
      </c>
      <c r="BB1302">
        <v>12.140831</v>
      </c>
      <c r="BC1302">
        <v>0.11137561999999999</v>
      </c>
      <c r="BD1302">
        <v>111.90497999999999</v>
      </c>
      <c r="BE1302">
        <v>9.2438199999999995</v>
      </c>
      <c r="BF1302">
        <v>8.2604184999999997E-2</v>
      </c>
      <c r="BI1302">
        <v>15</v>
      </c>
      <c r="BJ1302">
        <v>0</v>
      </c>
      <c r="BK1302" t="b">
        <v>0</v>
      </c>
      <c r="BL1302">
        <v>2</v>
      </c>
      <c r="BM1302">
        <v>1452781800000</v>
      </c>
      <c r="BN1302" t="s">
        <v>5499</v>
      </c>
    </row>
    <row r="1303" spans="1:66" x14ac:dyDescent="0.2">
      <c r="A1303" t="s">
        <v>5501</v>
      </c>
      <c r="B1303" t="s">
        <v>5502</v>
      </c>
      <c r="C1303" t="s">
        <v>142</v>
      </c>
      <c r="D1303" t="s">
        <v>143</v>
      </c>
      <c r="E1303" t="s">
        <v>153</v>
      </c>
      <c r="F1303" t="b">
        <v>1</v>
      </c>
      <c r="G1303" t="s">
        <v>48</v>
      </c>
      <c r="H1303" t="s">
        <v>145</v>
      </c>
      <c r="I1303" t="s">
        <v>7034</v>
      </c>
      <c r="J1303" t="s">
        <v>5502</v>
      </c>
      <c r="K1303" t="s">
        <v>7035</v>
      </c>
      <c r="L1303" t="s">
        <v>146</v>
      </c>
      <c r="M1303" t="s">
        <v>147</v>
      </c>
      <c r="N1303">
        <v>-14400000</v>
      </c>
      <c r="O1303" t="s">
        <v>148</v>
      </c>
      <c r="P1303" t="b">
        <v>0</v>
      </c>
      <c r="Q1303">
        <v>0.18159961999999999</v>
      </c>
      <c r="R1303">
        <v>1.1632202</v>
      </c>
      <c r="S1303">
        <v>1589485075</v>
      </c>
      <c r="T1303">
        <v>15.7934</v>
      </c>
      <c r="U1303">
        <v>16.017299999999999</v>
      </c>
      <c r="V1303" t="s">
        <v>7036</v>
      </c>
      <c r="W1303">
        <v>15.7934</v>
      </c>
      <c r="X1303">
        <v>278</v>
      </c>
      <c r="Y1303">
        <v>15.611800000000001</v>
      </c>
      <c r="Z1303">
        <v>0</v>
      </c>
      <c r="AA1303">
        <v>0</v>
      </c>
      <c r="AB1303">
        <v>8</v>
      </c>
      <c r="AC1303">
        <v>8</v>
      </c>
      <c r="AD1303" t="s">
        <v>149</v>
      </c>
      <c r="AF1303">
        <v>16.017299999999999</v>
      </c>
      <c r="AG1303">
        <v>6664</v>
      </c>
      <c r="AH1303">
        <v>1950</v>
      </c>
      <c r="AI1303">
        <v>2.9533996999999999</v>
      </c>
      <c r="AJ1303">
        <v>0.23001555000000001</v>
      </c>
      <c r="AK1303" t="s">
        <v>7037</v>
      </c>
      <c r="AL1303">
        <v>-5.5366</v>
      </c>
      <c r="AM1303">
        <v>-0.25956869999999999</v>
      </c>
      <c r="AN1303">
        <v>12.84</v>
      </c>
      <c r="AO1303">
        <v>21.33</v>
      </c>
      <c r="AP1303">
        <v>1490918400</v>
      </c>
      <c r="AW1303" t="s">
        <v>6313</v>
      </c>
      <c r="BA1303">
        <v>15.532</v>
      </c>
      <c r="BB1303">
        <v>0.26140022000000002</v>
      </c>
      <c r="BC1303">
        <v>1.6829785E-2</v>
      </c>
      <c r="BD1303">
        <v>18.113768</v>
      </c>
      <c r="BE1303">
        <v>-2.3203678000000001</v>
      </c>
      <c r="BF1303">
        <v>-0.12809967999999999</v>
      </c>
      <c r="BI1303">
        <v>15</v>
      </c>
      <c r="BJ1303">
        <v>0</v>
      </c>
      <c r="BK1303" t="b">
        <v>0</v>
      </c>
      <c r="BL1303">
        <v>2</v>
      </c>
      <c r="BM1303">
        <v>1216215000000</v>
      </c>
      <c r="BN1303" t="s">
        <v>5501</v>
      </c>
    </row>
    <row r="1304" spans="1:66" x14ac:dyDescent="0.2">
      <c r="A1304" t="s">
        <v>5503</v>
      </c>
      <c r="B1304" t="s">
        <v>5504</v>
      </c>
      <c r="C1304" t="s">
        <v>142</v>
      </c>
      <c r="D1304" t="s">
        <v>143</v>
      </c>
      <c r="E1304" t="s">
        <v>153</v>
      </c>
      <c r="F1304" t="b">
        <v>1</v>
      </c>
      <c r="G1304" t="s">
        <v>48</v>
      </c>
      <c r="H1304" t="s">
        <v>6262</v>
      </c>
      <c r="I1304" t="s">
        <v>7038</v>
      </c>
      <c r="J1304" t="s">
        <v>5504</v>
      </c>
      <c r="K1304" t="s">
        <v>7039</v>
      </c>
      <c r="L1304" t="s">
        <v>146</v>
      </c>
      <c r="M1304" t="s">
        <v>147</v>
      </c>
      <c r="N1304">
        <v>-14400000</v>
      </c>
      <c r="O1304" t="s">
        <v>148</v>
      </c>
      <c r="P1304" t="b">
        <v>0</v>
      </c>
      <c r="Q1304">
        <v>1.4700012</v>
      </c>
      <c r="R1304">
        <v>1.1623319000000001</v>
      </c>
      <c r="S1304">
        <v>1589486402</v>
      </c>
      <c r="T1304">
        <v>127.94</v>
      </c>
      <c r="U1304">
        <v>127.94</v>
      </c>
      <c r="V1304" t="s">
        <v>7040</v>
      </c>
      <c r="W1304">
        <v>124.1486</v>
      </c>
      <c r="X1304">
        <v>11944</v>
      </c>
      <c r="Y1304">
        <v>126.47</v>
      </c>
      <c r="Z1304">
        <v>0</v>
      </c>
      <c r="AA1304">
        <v>0</v>
      </c>
      <c r="AB1304">
        <v>8</v>
      </c>
      <c r="AC1304">
        <v>14</v>
      </c>
      <c r="AD1304" t="s">
        <v>6263</v>
      </c>
      <c r="AF1304">
        <v>129.05000000000001</v>
      </c>
      <c r="AG1304">
        <v>39383</v>
      </c>
      <c r="AH1304">
        <v>17687</v>
      </c>
      <c r="AI1304">
        <v>30.170006000000001</v>
      </c>
      <c r="AJ1304">
        <v>0.30858143999999998</v>
      </c>
      <c r="AK1304" t="s">
        <v>7041</v>
      </c>
      <c r="AL1304">
        <v>-26.36</v>
      </c>
      <c r="AM1304">
        <v>-0.17083603</v>
      </c>
      <c r="AN1304">
        <v>97.77</v>
      </c>
      <c r="AO1304">
        <v>154.30000000000001</v>
      </c>
      <c r="AP1304">
        <v>1490659200</v>
      </c>
      <c r="AW1304" t="s">
        <v>6313</v>
      </c>
      <c r="BA1304">
        <v>123.88370999999999</v>
      </c>
      <c r="BB1304">
        <v>4.0562896999999998</v>
      </c>
      <c r="BC1304">
        <v>3.2742720000000003E-2</v>
      </c>
      <c r="BD1304">
        <v>136.61369999999999</v>
      </c>
      <c r="BE1304">
        <v>-8.6736909999999998</v>
      </c>
      <c r="BF1304">
        <v>-6.3490640000000001E-2</v>
      </c>
      <c r="BI1304">
        <v>15</v>
      </c>
      <c r="BJ1304">
        <v>0</v>
      </c>
      <c r="BK1304" t="b">
        <v>0</v>
      </c>
      <c r="BL1304">
        <v>2</v>
      </c>
      <c r="BM1304">
        <v>1285162200000</v>
      </c>
      <c r="BN1304" t="s">
        <v>5503</v>
      </c>
    </row>
    <row r="1305" spans="1:66" x14ac:dyDescent="0.2">
      <c r="A1305" t="s">
        <v>5505</v>
      </c>
      <c r="B1305" t="s">
        <v>5506</v>
      </c>
      <c r="C1305" t="s">
        <v>142</v>
      </c>
      <c r="D1305" t="s">
        <v>143</v>
      </c>
      <c r="E1305" t="s">
        <v>153</v>
      </c>
      <c r="F1305" t="b">
        <v>1</v>
      </c>
      <c r="G1305" t="s">
        <v>48</v>
      </c>
      <c r="H1305" t="s">
        <v>4007</v>
      </c>
      <c r="I1305" t="s">
        <v>7042</v>
      </c>
      <c r="J1305" t="s">
        <v>5506</v>
      </c>
      <c r="K1305" t="s">
        <v>7043</v>
      </c>
      <c r="L1305" t="s">
        <v>146</v>
      </c>
      <c r="M1305" t="s">
        <v>147</v>
      </c>
      <c r="N1305">
        <v>-14400000</v>
      </c>
      <c r="O1305" t="s">
        <v>148</v>
      </c>
      <c r="P1305" t="b">
        <v>0</v>
      </c>
      <c r="Q1305">
        <v>0.72999954</v>
      </c>
      <c r="R1305">
        <v>1.2090088000000001</v>
      </c>
      <c r="S1305">
        <v>1589486400</v>
      </c>
      <c r="T1305">
        <v>61.11</v>
      </c>
      <c r="U1305">
        <v>61.11</v>
      </c>
      <c r="V1305" t="s">
        <v>7044</v>
      </c>
      <c r="W1305">
        <v>58.700099999999999</v>
      </c>
      <c r="X1305">
        <v>880346</v>
      </c>
      <c r="Y1305">
        <v>60.38</v>
      </c>
      <c r="Z1305">
        <v>0</v>
      </c>
      <c r="AA1305">
        <v>69.400000000000006</v>
      </c>
      <c r="AB1305">
        <v>8</v>
      </c>
      <c r="AC1305">
        <v>18</v>
      </c>
      <c r="AD1305" t="s">
        <v>4011</v>
      </c>
      <c r="AF1305">
        <v>59.6</v>
      </c>
      <c r="AG1305">
        <v>1745200</v>
      </c>
      <c r="AH1305">
        <v>642412</v>
      </c>
      <c r="AI1305">
        <v>12.490002</v>
      </c>
      <c r="AJ1305">
        <v>0.25689020000000001</v>
      </c>
      <c r="AK1305" t="s">
        <v>7045</v>
      </c>
      <c r="AL1305">
        <v>-15.470001</v>
      </c>
      <c r="AM1305">
        <v>-0.20201097000000001</v>
      </c>
      <c r="AN1305">
        <v>48.62</v>
      </c>
      <c r="AO1305">
        <v>76.58</v>
      </c>
      <c r="AW1305" t="s">
        <v>6313</v>
      </c>
      <c r="BA1305">
        <v>61.035426999999999</v>
      </c>
      <c r="BB1305">
        <v>7.4573520000000004E-2</v>
      </c>
      <c r="BC1305">
        <v>1.2218070999999999E-3</v>
      </c>
      <c r="BD1305">
        <v>69.409133999999995</v>
      </c>
      <c r="BE1305">
        <v>-8.2991329999999994</v>
      </c>
      <c r="BF1305">
        <v>-0.11956832000000001</v>
      </c>
      <c r="BI1305">
        <v>15</v>
      </c>
      <c r="BJ1305">
        <v>0</v>
      </c>
      <c r="BK1305" t="b">
        <v>0</v>
      </c>
      <c r="BL1305">
        <v>2</v>
      </c>
      <c r="BM1305">
        <v>1381411800000</v>
      </c>
      <c r="BN1305" t="s">
        <v>5505</v>
      </c>
    </row>
    <row r="1306" spans="1:66" x14ac:dyDescent="0.2">
      <c r="A1306" t="s">
        <v>5507</v>
      </c>
      <c r="B1306" t="s">
        <v>5508</v>
      </c>
      <c r="C1306" t="s">
        <v>142</v>
      </c>
      <c r="D1306" t="s">
        <v>143</v>
      </c>
      <c r="E1306" t="s">
        <v>153</v>
      </c>
      <c r="F1306" t="b">
        <v>1</v>
      </c>
      <c r="G1306" t="s">
        <v>48</v>
      </c>
      <c r="H1306" t="s">
        <v>6262</v>
      </c>
      <c r="I1306" t="s">
        <v>7046</v>
      </c>
      <c r="J1306" t="s">
        <v>5508</v>
      </c>
      <c r="K1306" t="s">
        <v>7047</v>
      </c>
      <c r="L1306" t="s">
        <v>146</v>
      </c>
      <c r="M1306" t="s">
        <v>147</v>
      </c>
      <c r="N1306">
        <v>-14400000</v>
      </c>
      <c r="O1306" t="s">
        <v>148</v>
      </c>
      <c r="P1306" t="b">
        <v>0</v>
      </c>
      <c r="Q1306">
        <v>1.4900055000000001</v>
      </c>
      <c r="R1306">
        <v>1.1589962</v>
      </c>
      <c r="S1306">
        <v>1589486401</v>
      </c>
      <c r="T1306">
        <v>130.05000000000001</v>
      </c>
      <c r="U1306">
        <v>130.09</v>
      </c>
      <c r="V1306" t="s">
        <v>7048</v>
      </c>
      <c r="W1306">
        <v>126.11960000000001</v>
      </c>
      <c r="X1306">
        <v>69812</v>
      </c>
      <c r="Y1306">
        <v>128.56</v>
      </c>
      <c r="Z1306">
        <v>0</v>
      </c>
      <c r="AA1306">
        <v>129.47999999999999</v>
      </c>
      <c r="AB1306">
        <v>14</v>
      </c>
      <c r="AC1306">
        <v>8</v>
      </c>
      <c r="AD1306" t="s">
        <v>6263</v>
      </c>
      <c r="AF1306">
        <v>130.85</v>
      </c>
      <c r="AG1306">
        <v>140288</v>
      </c>
      <c r="AH1306">
        <v>68925</v>
      </c>
      <c r="AI1306">
        <v>30.54</v>
      </c>
      <c r="AJ1306">
        <v>0.30690383999999998</v>
      </c>
      <c r="AK1306" t="s">
        <v>7049</v>
      </c>
      <c r="AL1306">
        <v>-25.759995</v>
      </c>
      <c r="AM1306">
        <v>-0.16532953</v>
      </c>
      <c r="AN1306">
        <v>99.51</v>
      </c>
      <c r="AO1306">
        <v>155.81</v>
      </c>
      <c r="AP1306">
        <v>1490659200</v>
      </c>
      <c r="AW1306" t="s">
        <v>6313</v>
      </c>
      <c r="BA1306">
        <v>125.96114</v>
      </c>
      <c r="BB1306">
        <v>4.0888596000000001</v>
      </c>
      <c r="BC1306">
        <v>3.2461280000000002E-2</v>
      </c>
      <c r="BD1306">
        <v>138.11297999999999</v>
      </c>
      <c r="BE1306">
        <v>-8.0629729999999995</v>
      </c>
      <c r="BF1306">
        <v>-5.8379545999999997E-2</v>
      </c>
      <c r="BI1306">
        <v>15</v>
      </c>
      <c r="BJ1306">
        <v>0</v>
      </c>
      <c r="BK1306" t="b">
        <v>0</v>
      </c>
      <c r="BL1306">
        <v>2</v>
      </c>
      <c r="BM1306">
        <v>1285162200000</v>
      </c>
      <c r="BN1306" t="s">
        <v>5507</v>
      </c>
    </row>
    <row r="1307" spans="1:66" x14ac:dyDescent="0.2">
      <c r="A1307" t="s">
        <v>5509</v>
      </c>
      <c r="B1307" t="s">
        <v>5510</v>
      </c>
      <c r="C1307" t="s">
        <v>142</v>
      </c>
      <c r="D1307" t="s">
        <v>143</v>
      </c>
      <c r="E1307" t="s">
        <v>153</v>
      </c>
      <c r="F1307" t="b">
        <v>1</v>
      </c>
      <c r="G1307" t="s">
        <v>48</v>
      </c>
      <c r="H1307" t="s">
        <v>154</v>
      </c>
      <c r="I1307" t="s">
        <v>5510</v>
      </c>
      <c r="J1307" t="s">
        <v>5510</v>
      </c>
      <c r="K1307" t="s">
        <v>7050</v>
      </c>
      <c r="L1307" t="s">
        <v>146</v>
      </c>
      <c r="M1307" t="s">
        <v>147</v>
      </c>
      <c r="N1307">
        <v>-14400000</v>
      </c>
      <c r="O1307" t="s">
        <v>148</v>
      </c>
      <c r="P1307" t="b">
        <v>0</v>
      </c>
      <c r="Q1307">
        <v>1.25</v>
      </c>
      <c r="R1307">
        <v>1.2872001</v>
      </c>
      <c r="S1307">
        <v>1589486400</v>
      </c>
      <c r="T1307">
        <v>98.36</v>
      </c>
      <c r="U1307">
        <v>98.36</v>
      </c>
      <c r="V1307" t="s">
        <v>7051</v>
      </c>
      <c r="W1307">
        <v>94.143699999999995</v>
      </c>
      <c r="X1307">
        <v>129423</v>
      </c>
      <c r="Y1307">
        <v>97.11</v>
      </c>
      <c r="Z1307">
        <v>0</v>
      </c>
      <c r="AA1307">
        <v>98.94</v>
      </c>
      <c r="AB1307">
        <v>14</v>
      </c>
      <c r="AC1307">
        <v>10</v>
      </c>
      <c r="AD1307" t="s">
        <v>155</v>
      </c>
      <c r="AE1307" t="s">
        <v>48</v>
      </c>
      <c r="AF1307">
        <v>99.81</v>
      </c>
      <c r="AG1307">
        <v>117459</v>
      </c>
      <c r="AH1307">
        <v>92625</v>
      </c>
      <c r="AI1307">
        <v>29.410004000000001</v>
      </c>
      <c r="AJ1307">
        <v>0.42654102999999999</v>
      </c>
      <c r="AK1307" t="s">
        <v>7052</v>
      </c>
      <c r="AL1307">
        <v>-15.209999</v>
      </c>
      <c r="AM1307">
        <v>-0.1339262</v>
      </c>
      <c r="AN1307">
        <v>68.95</v>
      </c>
      <c r="AO1307">
        <v>113.57</v>
      </c>
      <c r="AW1307" t="s">
        <v>6313</v>
      </c>
      <c r="AY1307">
        <v>3450000</v>
      </c>
      <c r="BA1307">
        <v>92.745140000000006</v>
      </c>
      <c r="BB1307">
        <v>5.6148604999999998</v>
      </c>
      <c r="BC1307">
        <v>6.0540749999999997E-2</v>
      </c>
      <c r="BD1307">
        <v>97.954130000000006</v>
      </c>
      <c r="BE1307">
        <v>0.40586853000000001</v>
      </c>
      <c r="BF1307">
        <v>4.1434549999999999E-3</v>
      </c>
      <c r="BG1307">
        <v>339342016</v>
      </c>
      <c r="BI1307">
        <v>15</v>
      </c>
      <c r="BJ1307">
        <v>0</v>
      </c>
      <c r="BK1307" t="b">
        <v>0</v>
      </c>
      <c r="BL1307">
        <v>2</v>
      </c>
      <c r="BM1307">
        <v>1139236200000</v>
      </c>
      <c r="BN1307" t="s">
        <v>5509</v>
      </c>
    </row>
    <row r="1308" spans="1:66" x14ac:dyDescent="0.2">
      <c r="A1308" t="s">
        <v>5511</v>
      </c>
      <c r="B1308" t="s">
        <v>5512</v>
      </c>
      <c r="C1308" t="s">
        <v>142</v>
      </c>
      <c r="D1308" t="s">
        <v>143</v>
      </c>
      <c r="E1308" t="s">
        <v>153</v>
      </c>
      <c r="F1308" t="b">
        <v>1</v>
      </c>
      <c r="G1308" t="s">
        <v>48</v>
      </c>
      <c r="H1308" t="s">
        <v>154</v>
      </c>
      <c r="I1308" t="s">
        <v>7053</v>
      </c>
      <c r="J1308" t="s">
        <v>5512</v>
      </c>
      <c r="K1308" t="s">
        <v>7054</v>
      </c>
      <c r="L1308" t="s">
        <v>146</v>
      </c>
      <c r="M1308" t="s">
        <v>147</v>
      </c>
      <c r="N1308">
        <v>-14400000</v>
      </c>
      <c r="O1308" t="s">
        <v>148</v>
      </c>
      <c r="P1308" t="b">
        <v>0</v>
      </c>
      <c r="Q1308">
        <v>0.56000139999999998</v>
      </c>
      <c r="R1308">
        <v>1.2240466999999999</v>
      </c>
      <c r="S1308">
        <v>1589486400</v>
      </c>
      <c r="T1308">
        <v>46.31</v>
      </c>
      <c r="U1308">
        <v>46.31</v>
      </c>
      <c r="V1308" t="s">
        <v>7055</v>
      </c>
      <c r="W1308">
        <v>44.234400000000001</v>
      </c>
      <c r="X1308">
        <v>595716</v>
      </c>
      <c r="Y1308">
        <v>45.75</v>
      </c>
      <c r="Z1308">
        <v>45.64</v>
      </c>
      <c r="AA1308">
        <v>47.21</v>
      </c>
      <c r="AB1308">
        <v>18</v>
      </c>
      <c r="AC1308">
        <v>8</v>
      </c>
      <c r="AD1308" t="s">
        <v>155</v>
      </c>
      <c r="AF1308">
        <v>45.05</v>
      </c>
      <c r="AG1308">
        <v>1275658</v>
      </c>
      <c r="AH1308">
        <v>508612</v>
      </c>
      <c r="AI1308">
        <v>11.440002</v>
      </c>
      <c r="AJ1308">
        <v>0.32807579999999997</v>
      </c>
      <c r="AK1308" t="s">
        <v>7056</v>
      </c>
      <c r="AL1308">
        <v>-16.09</v>
      </c>
      <c r="AM1308">
        <v>-0.25785255000000001</v>
      </c>
      <c r="AN1308">
        <v>34.869999999999997</v>
      </c>
      <c r="AO1308">
        <v>62.4</v>
      </c>
      <c r="AW1308" t="s">
        <v>6313</v>
      </c>
      <c r="BA1308">
        <v>45.134284999999998</v>
      </c>
      <c r="BB1308">
        <v>1.1757164</v>
      </c>
      <c r="BC1308">
        <v>2.6049296999999999E-2</v>
      </c>
      <c r="BD1308">
        <v>54.122610000000002</v>
      </c>
      <c r="BE1308">
        <v>-7.8126069999999999</v>
      </c>
      <c r="BF1308">
        <v>-0.14435016000000001</v>
      </c>
      <c r="BI1308">
        <v>15</v>
      </c>
      <c r="BJ1308">
        <v>0</v>
      </c>
      <c r="BK1308" t="b">
        <v>0</v>
      </c>
      <c r="BL1308">
        <v>2</v>
      </c>
      <c r="BM1308">
        <v>1294929000000</v>
      </c>
      <c r="BN1308" t="s">
        <v>5511</v>
      </c>
    </row>
    <row r="1309" spans="1:66" x14ac:dyDescent="0.2">
      <c r="A1309" t="s">
        <v>5513</v>
      </c>
      <c r="B1309" t="s">
        <v>5514</v>
      </c>
      <c r="C1309" t="s">
        <v>142</v>
      </c>
      <c r="D1309" t="s">
        <v>143</v>
      </c>
      <c r="E1309" t="s">
        <v>153</v>
      </c>
      <c r="F1309" t="b">
        <v>1</v>
      </c>
      <c r="G1309" t="s">
        <v>48</v>
      </c>
      <c r="H1309" t="s">
        <v>6262</v>
      </c>
      <c r="I1309" t="s">
        <v>7057</v>
      </c>
      <c r="J1309" t="s">
        <v>5514</v>
      </c>
      <c r="K1309" t="s">
        <v>7058</v>
      </c>
      <c r="L1309" t="s">
        <v>146</v>
      </c>
      <c r="M1309" t="s">
        <v>147</v>
      </c>
      <c r="N1309">
        <v>-14400000</v>
      </c>
      <c r="O1309" t="s">
        <v>148</v>
      </c>
      <c r="P1309" t="b">
        <v>0</v>
      </c>
      <c r="Q1309">
        <v>2.4900055000000001</v>
      </c>
      <c r="R1309">
        <v>1.1352264000000001</v>
      </c>
      <c r="S1309">
        <v>1589486402</v>
      </c>
      <c r="T1309">
        <v>221.83</v>
      </c>
      <c r="U1309">
        <v>221.86</v>
      </c>
      <c r="V1309" t="s">
        <v>7059</v>
      </c>
      <c r="W1309">
        <v>215.99</v>
      </c>
      <c r="X1309">
        <v>51549345</v>
      </c>
      <c r="Y1309">
        <v>219.34</v>
      </c>
      <c r="Z1309">
        <v>0</v>
      </c>
      <c r="AA1309">
        <v>222.65</v>
      </c>
      <c r="AB1309">
        <v>8</v>
      </c>
      <c r="AC1309">
        <v>13</v>
      </c>
      <c r="AD1309" t="s">
        <v>6263</v>
      </c>
      <c r="AE1309" t="s">
        <v>48</v>
      </c>
      <c r="AF1309">
        <v>218.12</v>
      </c>
      <c r="AG1309">
        <v>70837646</v>
      </c>
      <c r="AH1309">
        <v>42311687</v>
      </c>
      <c r="AI1309">
        <v>56.900010000000002</v>
      </c>
      <c r="AJ1309">
        <v>0.34499489999999999</v>
      </c>
      <c r="AK1309" t="s">
        <v>7060</v>
      </c>
      <c r="AL1309">
        <v>-15.639999</v>
      </c>
      <c r="AM1309">
        <v>-6.5860950000000001E-2</v>
      </c>
      <c r="AN1309">
        <v>164.93</v>
      </c>
      <c r="AO1309">
        <v>237.47</v>
      </c>
      <c r="AT1309">
        <v>1.54</v>
      </c>
      <c r="AU1309">
        <v>56.952503</v>
      </c>
      <c r="AV1309">
        <v>7.0210630000000001E-3</v>
      </c>
      <c r="AW1309" t="s">
        <v>6313</v>
      </c>
      <c r="AX1309">
        <v>3.895</v>
      </c>
      <c r="AY1309">
        <v>393100000</v>
      </c>
      <c r="AZ1309">
        <v>188.77500000000001</v>
      </c>
      <c r="BA1309">
        <v>207.93970999999999</v>
      </c>
      <c r="BB1309">
        <v>13.890288999999999</v>
      </c>
      <c r="BC1309">
        <v>6.6799596000000003E-2</v>
      </c>
      <c r="BD1309">
        <v>208.98508000000001</v>
      </c>
      <c r="BE1309">
        <v>12.844925</v>
      </c>
      <c r="BF1309">
        <v>6.1463360000000002E-2</v>
      </c>
      <c r="BG1309">
        <v>87201374208</v>
      </c>
      <c r="BH1309">
        <v>1.1751027000000001</v>
      </c>
      <c r="BI1309">
        <v>15</v>
      </c>
      <c r="BJ1309">
        <v>0</v>
      </c>
      <c r="BK1309" t="b">
        <v>0</v>
      </c>
      <c r="BL1309">
        <v>2</v>
      </c>
      <c r="BM1309">
        <v>921076200000</v>
      </c>
      <c r="BN1309" t="s">
        <v>5513</v>
      </c>
    </row>
    <row r="1310" spans="1:66" x14ac:dyDescent="0.2">
      <c r="A1310" t="s">
        <v>5515</v>
      </c>
      <c r="B1310" t="s">
        <v>5516</v>
      </c>
      <c r="C1310" t="s">
        <v>142</v>
      </c>
      <c r="D1310" t="s">
        <v>143</v>
      </c>
      <c r="E1310" t="s">
        <v>153</v>
      </c>
      <c r="F1310" t="b">
        <v>1</v>
      </c>
      <c r="G1310" t="s">
        <v>48</v>
      </c>
      <c r="H1310" t="s">
        <v>154</v>
      </c>
      <c r="I1310" t="s">
        <v>7061</v>
      </c>
      <c r="J1310" t="s">
        <v>5516</v>
      </c>
      <c r="K1310" t="s">
        <v>7062</v>
      </c>
      <c r="L1310" t="s">
        <v>146</v>
      </c>
      <c r="M1310" t="s">
        <v>147</v>
      </c>
      <c r="N1310">
        <v>-14400000</v>
      </c>
      <c r="O1310" t="s">
        <v>148</v>
      </c>
      <c r="P1310" t="b">
        <v>0</v>
      </c>
      <c r="Q1310">
        <v>3.1799927000000001</v>
      </c>
      <c r="R1310">
        <v>1.1256212000000001</v>
      </c>
      <c r="S1310">
        <v>1589486400</v>
      </c>
      <c r="T1310">
        <v>285.69</v>
      </c>
      <c r="U1310">
        <v>285.82</v>
      </c>
      <c r="V1310" t="s">
        <v>7063</v>
      </c>
      <c r="W1310">
        <v>271.91000000000003</v>
      </c>
      <c r="X1310">
        <v>1653833</v>
      </c>
      <c r="Y1310">
        <v>282.51</v>
      </c>
      <c r="Z1310">
        <v>286.44</v>
      </c>
      <c r="AA1310">
        <v>287.45999999999998</v>
      </c>
      <c r="AB1310">
        <v>9</v>
      </c>
      <c r="AC1310">
        <v>11</v>
      </c>
      <c r="AD1310" t="s">
        <v>155</v>
      </c>
      <c r="AE1310" t="s">
        <v>48</v>
      </c>
      <c r="AF1310">
        <v>290.25</v>
      </c>
      <c r="AG1310">
        <v>2144746</v>
      </c>
      <c r="AH1310">
        <v>1581075</v>
      </c>
      <c r="AI1310">
        <v>71.47</v>
      </c>
      <c r="AJ1310">
        <v>0.33362898000000002</v>
      </c>
      <c r="AK1310" t="s">
        <v>7064</v>
      </c>
      <c r="AL1310">
        <v>-98.78</v>
      </c>
      <c r="AM1310">
        <v>-0.25692510000000002</v>
      </c>
      <c r="AN1310">
        <v>214.22</v>
      </c>
      <c r="AO1310">
        <v>384.47</v>
      </c>
      <c r="AW1310" t="s">
        <v>6313</v>
      </c>
      <c r="AY1310">
        <v>55415100</v>
      </c>
      <c r="BA1310">
        <v>280.12686000000002</v>
      </c>
      <c r="BB1310">
        <v>5.5631409999999999</v>
      </c>
      <c r="BC1310">
        <v>1.9859361999999998E-2</v>
      </c>
      <c r="BD1310">
        <v>335.38049999999998</v>
      </c>
      <c r="BE1310">
        <v>-49.690489999999997</v>
      </c>
      <c r="BF1310">
        <v>-0.14816155</v>
      </c>
      <c r="BG1310">
        <v>15831539712</v>
      </c>
      <c r="BI1310">
        <v>15</v>
      </c>
      <c r="BJ1310">
        <v>0</v>
      </c>
      <c r="BK1310" t="b">
        <v>0</v>
      </c>
      <c r="BL1310">
        <v>2</v>
      </c>
      <c r="BM1310">
        <v>799594200000</v>
      </c>
      <c r="BN1310" t="s">
        <v>5515</v>
      </c>
    </row>
    <row r="1311" spans="1:66" x14ac:dyDescent="0.2">
      <c r="A1311" t="s">
        <v>5517</v>
      </c>
      <c r="B1311" t="s">
        <v>5518</v>
      </c>
      <c r="C1311" t="s">
        <v>142</v>
      </c>
      <c r="D1311" t="s">
        <v>143</v>
      </c>
      <c r="E1311" t="s">
        <v>153</v>
      </c>
      <c r="F1311" t="b">
        <v>1</v>
      </c>
      <c r="G1311" t="s">
        <v>48</v>
      </c>
      <c r="H1311" t="s">
        <v>154</v>
      </c>
      <c r="I1311" t="s">
        <v>7065</v>
      </c>
      <c r="J1311" t="s">
        <v>5518</v>
      </c>
      <c r="K1311" t="s">
        <v>7066</v>
      </c>
      <c r="L1311" t="s">
        <v>146</v>
      </c>
      <c r="M1311" t="s">
        <v>147</v>
      </c>
      <c r="N1311">
        <v>-14400000</v>
      </c>
      <c r="O1311" t="s">
        <v>148</v>
      </c>
      <c r="P1311" t="b">
        <v>0</v>
      </c>
      <c r="Q1311">
        <v>1.0599976</v>
      </c>
      <c r="R1311">
        <v>1.2909482000000001</v>
      </c>
      <c r="S1311">
        <v>1589486400</v>
      </c>
      <c r="T1311">
        <v>83.17</v>
      </c>
      <c r="U1311">
        <v>83.174999999999997</v>
      </c>
      <c r="V1311" t="s">
        <v>7067</v>
      </c>
      <c r="W1311">
        <v>80.724999999999994</v>
      </c>
      <c r="X1311">
        <v>17257</v>
      </c>
      <c r="Y1311">
        <v>82.11</v>
      </c>
      <c r="Z1311">
        <v>81.55</v>
      </c>
      <c r="AA1311">
        <v>0</v>
      </c>
      <c r="AB1311">
        <v>10</v>
      </c>
      <c r="AC1311">
        <v>9</v>
      </c>
      <c r="AD1311" t="s">
        <v>155</v>
      </c>
      <c r="AF1311">
        <v>81.319999999999993</v>
      </c>
      <c r="AG1311">
        <v>148593</v>
      </c>
      <c r="AH1311">
        <v>67375</v>
      </c>
      <c r="AI1311">
        <v>18.599997999999999</v>
      </c>
      <c r="AJ1311">
        <v>0.28805944</v>
      </c>
      <c r="AK1311" t="s">
        <v>7068</v>
      </c>
      <c r="AL1311">
        <v>-16.240005</v>
      </c>
      <c r="AM1311">
        <v>-0.16336389000000001</v>
      </c>
      <c r="AN1311">
        <v>64.569999999999993</v>
      </c>
      <c r="AO1311">
        <v>99.41</v>
      </c>
      <c r="AW1311" t="s">
        <v>6313</v>
      </c>
      <c r="BA1311">
        <v>81.525115999999997</v>
      </c>
      <c r="BB1311">
        <v>1.6448822000000001</v>
      </c>
      <c r="BC1311">
        <v>2.0176386000000001E-2</v>
      </c>
      <c r="BD1311">
        <v>89.091229999999996</v>
      </c>
      <c r="BE1311">
        <v>-5.9212340000000001</v>
      </c>
      <c r="BF1311">
        <v>-6.6462590000000002E-2</v>
      </c>
      <c r="BI1311">
        <v>15</v>
      </c>
      <c r="BJ1311">
        <v>0</v>
      </c>
      <c r="BK1311" t="b">
        <v>0</v>
      </c>
      <c r="BL1311">
        <v>2</v>
      </c>
      <c r="BM1311">
        <v>1429191000000</v>
      </c>
      <c r="BN1311" t="s">
        <v>5517</v>
      </c>
    </row>
    <row r="1312" spans="1:66" x14ac:dyDescent="0.2">
      <c r="A1312" t="s">
        <v>5519</v>
      </c>
      <c r="B1312" t="s">
        <v>5520</v>
      </c>
      <c r="C1312" t="s">
        <v>142</v>
      </c>
      <c r="D1312" t="s">
        <v>143</v>
      </c>
      <c r="E1312" t="s">
        <v>153</v>
      </c>
      <c r="F1312" t="b">
        <v>1</v>
      </c>
      <c r="G1312" t="s">
        <v>48</v>
      </c>
      <c r="H1312" t="s">
        <v>154</v>
      </c>
      <c r="I1312" t="s">
        <v>7069</v>
      </c>
      <c r="J1312" t="s">
        <v>5520</v>
      </c>
      <c r="K1312" t="s">
        <v>7070</v>
      </c>
      <c r="L1312" t="s">
        <v>146</v>
      </c>
      <c r="M1312" t="s">
        <v>147</v>
      </c>
      <c r="N1312">
        <v>-14400000</v>
      </c>
      <c r="O1312" t="s">
        <v>148</v>
      </c>
      <c r="P1312" t="b">
        <v>0</v>
      </c>
      <c r="Q1312">
        <v>0.59000014999999995</v>
      </c>
      <c r="R1312">
        <v>1.2072849000000001</v>
      </c>
      <c r="S1312">
        <v>1589486400</v>
      </c>
      <c r="T1312">
        <v>49.46</v>
      </c>
      <c r="U1312">
        <v>49.44</v>
      </c>
      <c r="V1312" t="s">
        <v>7071</v>
      </c>
      <c r="W1312">
        <v>47.89</v>
      </c>
      <c r="X1312">
        <v>2281756</v>
      </c>
      <c r="Y1312">
        <v>48.87</v>
      </c>
      <c r="Z1312">
        <v>49.13</v>
      </c>
      <c r="AA1312">
        <v>50.07</v>
      </c>
      <c r="AB1312">
        <v>13</v>
      </c>
      <c r="AC1312">
        <v>22</v>
      </c>
      <c r="AD1312" t="s">
        <v>155</v>
      </c>
      <c r="AF1312">
        <v>48.47</v>
      </c>
      <c r="AG1312">
        <v>3086559</v>
      </c>
      <c r="AH1312">
        <v>1506537</v>
      </c>
      <c r="AI1312">
        <v>10.629996999999999</v>
      </c>
      <c r="AJ1312">
        <v>0.27375729999999998</v>
      </c>
      <c r="AK1312" t="s">
        <v>7072</v>
      </c>
      <c r="AL1312">
        <v>-10.100002</v>
      </c>
      <c r="AM1312">
        <v>-0.16957692999999999</v>
      </c>
      <c r="AN1312">
        <v>38.83</v>
      </c>
      <c r="AO1312">
        <v>59.56</v>
      </c>
      <c r="AW1312" t="s">
        <v>6313</v>
      </c>
      <c r="BA1312">
        <v>48.353140000000003</v>
      </c>
      <c r="BB1312">
        <v>1.1068572999999999</v>
      </c>
      <c r="BC1312">
        <v>2.2891114000000001E-2</v>
      </c>
      <c r="BD1312">
        <v>53.737029999999997</v>
      </c>
      <c r="BE1312">
        <v>-4.277031</v>
      </c>
      <c r="BF1312">
        <v>-7.9591880000000004E-2</v>
      </c>
      <c r="BI1312">
        <v>15</v>
      </c>
      <c r="BJ1312">
        <v>0</v>
      </c>
      <c r="BK1312" t="b">
        <v>0</v>
      </c>
      <c r="BL1312">
        <v>2</v>
      </c>
      <c r="BM1312">
        <v>1319117400000</v>
      </c>
      <c r="BN1312" t="s">
        <v>5519</v>
      </c>
    </row>
    <row r="1313" spans="1:66" x14ac:dyDescent="0.2">
      <c r="A1313" t="s">
        <v>5521</v>
      </c>
      <c r="B1313" t="s">
        <v>5522</v>
      </c>
      <c r="C1313" t="s">
        <v>142</v>
      </c>
      <c r="D1313" t="s">
        <v>143</v>
      </c>
      <c r="E1313" t="s">
        <v>153</v>
      </c>
      <c r="F1313" t="b">
        <v>1</v>
      </c>
      <c r="G1313" t="s">
        <v>48</v>
      </c>
      <c r="H1313" t="s">
        <v>6262</v>
      </c>
      <c r="I1313" t="s">
        <v>7073</v>
      </c>
      <c r="J1313" t="s">
        <v>5522</v>
      </c>
      <c r="K1313" t="s">
        <v>7074</v>
      </c>
      <c r="L1313" t="s">
        <v>146</v>
      </c>
      <c r="M1313" t="s">
        <v>147</v>
      </c>
      <c r="N1313">
        <v>-14400000</v>
      </c>
      <c r="O1313" t="s">
        <v>148</v>
      </c>
      <c r="P1313" t="b">
        <v>0</v>
      </c>
      <c r="Q1313">
        <v>0.47000122</v>
      </c>
      <c r="R1313">
        <v>1.1249431000000001</v>
      </c>
      <c r="S1313">
        <v>1589486402</v>
      </c>
      <c r="T1313">
        <v>42.25</v>
      </c>
      <c r="U1313">
        <v>42.27</v>
      </c>
      <c r="V1313" t="s">
        <v>7075</v>
      </c>
      <c r="W1313">
        <v>41.06</v>
      </c>
      <c r="X1313">
        <v>448117</v>
      </c>
      <c r="Y1313">
        <v>41.78</v>
      </c>
      <c r="Z1313">
        <v>0</v>
      </c>
      <c r="AA1313">
        <v>0</v>
      </c>
      <c r="AB1313">
        <v>9</v>
      </c>
      <c r="AC1313">
        <v>9</v>
      </c>
      <c r="AD1313" t="s">
        <v>6263</v>
      </c>
      <c r="AF1313">
        <v>41.3</v>
      </c>
      <c r="AG1313">
        <v>676454</v>
      </c>
      <c r="AH1313">
        <v>384500</v>
      </c>
      <c r="AI1313">
        <v>9.0400010000000002</v>
      </c>
      <c r="AJ1313">
        <v>0.27220719999999998</v>
      </c>
      <c r="AK1313" t="s">
        <v>7076</v>
      </c>
      <c r="AL1313">
        <v>-7.5</v>
      </c>
      <c r="AM1313">
        <v>-0.15075377000000001</v>
      </c>
      <c r="AN1313">
        <v>33.21</v>
      </c>
      <c r="AO1313">
        <v>49.75</v>
      </c>
      <c r="AP1313">
        <v>1495756800</v>
      </c>
      <c r="AW1313" t="s">
        <v>6313</v>
      </c>
      <c r="BA1313">
        <v>41.367713999999999</v>
      </c>
      <c r="BB1313">
        <v>0.88228609999999996</v>
      </c>
      <c r="BC1313">
        <v>2.1327889999999999E-2</v>
      </c>
      <c r="BD1313">
        <v>45.241881999999997</v>
      </c>
      <c r="BE1313">
        <v>-2.9918822999999999</v>
      </c>
      <c r="BF1313">
        <v>-6.6130809999999998E-2</v>
      </c>
      <c r="BI1313">
        <v>15</v>
      </c>
      <c r="BJ1313">
        <v>0</v>
      </c>
      <c r="BK1313" t="b">
        <v>0</v>
      </c>
      <c r="BL1313">
        <v>2</v>
      </c>
      <c r="BM1313">
        <v>1369229400000</v>
      </c>
      <c r="BN1313" t="s">
        <v>5521</v>
      </c>
    </row>
    <row r="1314" spans="1:66" x14ac:dyDescent="0.2">
      <c r="A1314" t="s">
        <v>5523</v>
      </c>
      <c r="B1314" t="s">
        <v>5524</v>
      </c>
      <c r="C1314" t="s">
        <v>142</v>
      </c>
      <c r="D1314" t="s">
        <v>143</v>
      </c>
      <c r="E1314" t="s">
        <v>153</v>
      </c>
      <c r="F1314" t="b">
        <v>1</v>
      </c>
      <c r="G1314" t="s">
        <v>48</v>
      </c>
      <c r="H1314" t="s">
        <v>154</v>
      </c>
      <c r="I1314" t="s">
        <v>7077</v>
      </c>
      <c r="J1314" t="s">
        <v>5524</v>
      </c>
      <c r="K1314" t="s">
        <v>7078</v>
      </c>
      <c r="L1314" t="s">
        <v>146</v>
      </c>
      <c r="M1314" t="s">
        <v>147</v>
      </c>
      <c r="N1314">
        <v>-14400000</v>
      </c>
      <c r="O1314" t="s">
        <v>148</v>
      </c>
      <c r="P1314" t="b">
        <v>0</v>
      </c>
      <c r="Q1314">
        <v>1.3499985000000001</v>
      </c>
      <c r="R1314">
        <v>1.2759910000000001</v>
      </c>
      <c r="S1314">
        <v>1589486394</v>
      </c>
      <c r="T1314">
        <v>107.15</v>
      </c>
      <c r="U1314">
        <v>107.15</v>
      </c>
      <c r="V1314" t="s">
        <v>7079</v>
      </c>
      <c r="W1314">
        <v>102.56</v>
      </c>
      <c r="X1314">
        <v>75130</v>
      </c>
      <c r="Y1314">
        <v>105.8</v>
      </c>
      <c r="Z1314">
        <v>0</v>
      </c>
      <c r="AA1314">
        <v>109.28</v>
      </c>
      <c r="AB1314">
        <v>8</v>
      </c>
      <c r="AC1314">
        <v>10</v>
      </c>
      <c r="AD1314" t="s">
        <v>155</v>
      </c>
      <c r="AF1314">
        <v>104.08</v>
      </c>
      <c r="AG1314">
        <v>200269</v>
      </c>
      <c r="AH1314">
        <v>203325</v>
      </c>
      <c r="AI1314">
        <v>26.050003</v>
      </c>
      <c r="AJ1314">
        <v>0.32120841999999999</v>
      </c>
      <c r="AK1314" t="s">
        <v>7080</v>
      </c>
      <c r="AL1314">
        <v>-28.04</v>
      </c>
      <c r="AM1314">
        <v>-0.20741180000000001</v>
      </c>
      <c r="AN1314">
        <v>81.099999999999994</v>
      </c>
      <c r="AO1314">
        <v>135.19</v>
      </c>
      <c r="AW1314" t="s">
        <v>6313</v>
      </c>
      <c r="BA1314">
        <v>104.30857</v>
      </c>
      <c r="BB1314">
        <v>2.8414307000000001</v>
      </c>
      <c r="BC1314">
        <v>2.7240625000000001E-2</v>
      </c>
      <c r="BD1314">
        <v>119.73007</v>
      </c>
      <c r="BE1314">
        <v>-12.5800705</v>
      </c>
      <c r="BF1314">
        <v>-0.10507026</v>
      </c>
      <c r="BI1314">
        <v>15</v>
      </c>
      <c r="BJ1314">
        <v>0</v>
      </c>
      <c r="BK1314" t="b">
        <v>0</v>
      </c>
      <c r="BL1314">
        <v>2</v>
      </c>
      <c r="BM1314">
        <v>1075473000000</v>
      </c>
      <c r="BN1314" t="s">
        <v>5523</v>
      </c>
    </row>
    <row r="1315" spans="1:66" x14ac:dyDescent="0.2">
      <c r="A1315" t="s">
        <v>5525</v>
      </c>
      <c r="B1315" t="s">
        <v>5526</v>
      </c>
      <c r="C1315" t="s">
        <v>142</v>
      </c>
      <c r="D1315" t="s">
        <v>143</v>
      </c>
      <c r="E1315" t="s">
        <v>153</v>
      </c>
      <c r="F1315" t="b">
        <v>1</v>
      </c>
      <c r="G1315" t="s">
        <v>48</v>
      </c>
      <c r="H1315" t="s">
        <v>154</v>
      </c>
      <c r="I1315" t="s">
        <v>7081</v>
      </c>
      <c r="J1315" t="s">
        <v>5526</v>
      </c>
      <c r="K1315" t="s">
        <v>7082</v>
      </c>
      <c r="L1315" t="s">
        <v>146</v>
      </c>
      <c r="M1315" t="s">
        <v>147</v>
      </c>
      <c r="N1315">
        <v>-14400000</v>
      </c>
      <c r="O1315" t="s">
        <v>148</v>
      </c>
      <c r="P1315" t="b">
        <v>0</v>
      </c>
      <c r="Q1315">
        <v>0.59000014999999995</v>
      </c>
      <c r="R1315">
        <v>1.0735083000000001</v>
      </c>
      <c r="S1315">
        <v>1589486400</v>
      </c>
      <c r="T1315">
        <v>55.55</v>
      </c>
      <c r="U1315">
        <v>55.71</v>
      </c>
      <c r="V1315" t="s">
        <v>7083</v>
      </c>
      <c r="W1315">
        <v>53.66</v>
      </c>
      <c r="X1315">
        <v>23094578</v>
      </c>
      <c r="Y1315">
        <v>54.96</v>
      </c>
      <c r="Z1315">
        <v>53.81</v>
      </c>
      <c r="AA1315">
        <v>56.65</v>
      </c>
      <c r="AB1315">
        <v>31</v>
      </c>
      <c r="AC1315">
        <v>14</v>
      </c>
      <c r="AD1315" t="s">
        <v>155</v>
      </c>
      <c r="AE1315" t="s">
        <v>48</v>
      </c>
      <c r="AF1315">
        <v>55.32</v>
      </c>
      <c r="AG1315">
        <v>25622301</v>
      </c>
      <c r="AH1315">
        <v>18847300</v>
      </c>
      <c r="AI1315">
        <v>12.110001</v>
      </c>
      <c r="AJ1315">
        <v>0.27877532999999999</v>
      </c>
      <c r="AK1315" t="s">
        <v>7084</v>
      </c>
      <c r="AL1315">
        <v>-15.549999</v>
      </c>
      <c r="AM1315">
        <v>-0.21870603999999999</v>
      </c>
      <c r="AN1315">
        <v>43.44</v>
      </c>
      <c r="AO1315">
        <v>71.099999999999994</v>
      </c>
      <c r="AT1315">
        <v>1.6</v>
      </c>
      <c r="AV1315">
        <v>2.9112082000000001E-2</v>
      </c>
      <c r="AW1315" t="s">
        <v>6313</v>
      </c>
      <c r="AY1315">
        <v>163274000</v>
      </c>
      <c r="AZ1315">
        <v>49.613999999999997</v>
      </c>
      <c r="BA1315">
        <v>56.870285000000003</v>
      </c>
      <c r="BB1315">
        <v>-1.3202858</v>
      </c>
      <c r="BC1315">
        <v>-2.3215739999999999E-2</v>
      </c>
      <c r="BD1315">
        <v>62.170147</v>
      </c>
      <c r="BE1315">
        <v>-6.6201477000000004</v>
      </c>
      <c r="BF1315">
        <v>-0.10648435000000001</v>
      </c>
      <c r="BG1315">
        <v>9069870080</v>
      </c>
      <c r="BH1315">
        <v>1.1196436999999999</v>
      </c>
      <c r="BI1315">
        <v>15</v>
      </c>
      <c r="BJ1315">
        <v>0</v>
      </c>
      <c r="BK1315" t="b">
        <v>0</v>
      </c>
      <c r="BL1315">
        <v>2</v>
      </c>
      <c r="BM1315">
        <v>914337000000</v>
      </c>
      <c r="BN1315" t="s">
        <v>5525</v>
      </c>
    </row>
    <row r="1316" spans="1:66" x14ac:dyDescent="0.2">
      <c r="A1316" t="s">
        <v>5527</v>
      </c>
      <c r="B1316" t="s">
        <v>5528</v>
      </c>
      <c r="C1316" t="s">
        <v>142</v>
      </c>
      <c r="D1316" t="s">
        <v>143</v>
      </c>
      <c r="E1316" t="s">
        <v>153</v>
      </c>
      <c r="F1316" t="b">
        <v>1</v>
      </c>
      <c r="G1316" t="s">
        <v>48</v>
      </c>
      <c r="H1316" t="s">
        <v>6262</v>
      </c>
      <c r="I1316" t="s">
        <v>7085</v>
      </c>
      <c r="J1316" t="s">
        <v>5528</v>
      </c>
      <c r="K1316" t="s">
        <v>7086</v>
      </c>
      <c r="L1316" t="s">
        <v>146</v>
      </c>
      <c r="M1316" t="s">
        <v>147</v>
      </c>
      <c r="N1316">
        <v>-14400000</v>
      </c>
      <c r="O1316" t="s">
        <v>148</v>
      </c>
      <c r="P1316" t="b">
        <v>0</v>
      </c>
      <c r="Q1316">
        <v>1.9599915000000001</v>
      </c>
      <c r="R1316">
        <v>1.1098479000000001</v>
      </c>
      <c r="S1316">
        <v>1589486402</v>
      </c>
      <c r="T1316">
        <v>178.56</v>
      </c>
      <c r="U1316">
        <v>178.4</v>
      </c>
      <c r="V1316" t="s">
        <v>7087</v>
      </c>
      <c r="W1316">
        <v>174.02</v>
      </c>
      <c r="X1316">
        <v>137959</v>
      </c>
      <c r="Y1316">
        <v>176.6</v>
      </c>
      <c r="Z1316">
        <v>0</v>
      </c>
      <c r="AA1316">
        <v>0</v>
      </c>
      <c r="AB1316">
        <v>14</v>
      </c>
      <c r="AC1316">
        <v>8</v>
      </c>
      <c r="AD1316" t="s">
        <v>6263</v>
      </c>
      <c r="AF1316">
        <v>179.71</v>
      </c>
      <c r="AG1316">
        <v>217135</v>
      </c>
      <c r="AH1316">
        <v>155375</v>
      </c>
      <c r="AI1316">
        <v>46.679993000000003</v>
      </c>
      <c r="AJ1316">
        <v>0.35395807000000001</v>
      </c>
      <c r="AK1316" t="s">
        <v>7088</v>
      </c>
      <c r="AL1316">
        <v>-19.600006</v>
      </c>
      <c r="AM1316">
        <v>-9.8910003999999996E-2</v>
      </c>
      <c r="AN1316">
        <v>131.88</v>
      </c>
      <c r="AO1316">
        <v>198.16</v>
      </c>
      <c r="AP1316">
        <v>1490659200</v>
      </c>
      <c r="AW1316" t="s">
        <v>6313</v>
      </c>
      <c r="BA1316">
        <v>168.63342</v>
      </c>
      <c r="BB1316">
        <v>9.9265749999999997</v>
      </c>
      <c r="BC1316">
        <v>5.8864813000000002E-2</v>
      </c>
      <c r="BD1316">
        <v>174.87392</v>
      </c>
      <c r="BE1316">
        <v>3.6860810000000002</v>
      </c>
      <c r="BF1316">
        <v>2.1078506E-2</v>
      </c>
      <c r="BI1316">
        <v>15</v>
      </c>
      <c r="BJ1316">
        <v>0</v>
      </c>
      <c r="BK1316" t="b">
        <v>0</v>
      </c>
      <c r="BL1316">
        <v>2</v>
      </c>
      <c r="BM1316">
        <v>1285162200000</v>
      </c>
      <c r="BN1316" t="s">
        <v>5527</v>
      </c>
    </row>
    <row r="1317" spans="1:66" x14ac:dyDescent="0.2">
      <c r="A1317" t="s">
        <v>5529</v>
      </c>
      <c r="B1317" t="s">
        <v>5530</v>
      </c>
      <c r="C1317" t="s">
        <v>142</v>
      </c>
      <c r="D1317" t="s">
        <v>143</v>
      </c>
      <c r="E1317" t="s">
        <v>153</v>
      </c>
      <c r="F1317" t="b">
        <v>1</v>
      </c>
      <c r="G1317" t="s">
        <v>48</v>
      </c>
      <c r="H1317" t="s">
        <v>154</v>
      </c>
      <c r="I1317" t="s">
        <v>7089</v>
      </c>
      <c r="J1317" t="s">
        <v>5530</v>
      </c>
      <c r="K1317" t="s">
        <v>7090</v>
      </c>
      <c r="L1317" t="s">
        <v>146</v>
      </c>
      <c r="M1317" t="s">
        <v>147</v>
      </c>
      <c r="N1317">
        <v>-14400000</v>
      </c>
      <c r="O1317" t="s">
        <v>148</v>
      </c>
      <c r="P1317" t="b">
        <v>0</v>
      </c>
      <c r="Q1317">
        <v>1.5200043000000001</v>
      </c>
      <c r="R1317">
        <v>1.0745876999999999</v>
      </c>
      <c r="S1317">
        <v>1589486400</v>
      </c>
      <c r="T1317">
        <v>142.97</v>
      </c>
      <c r="U1317">
        <v>143.09</v>
      </c>
      <c r="V1317" t="s">
        <v>7091</v>
      </c>
      <c r="W1317">
        <v>138.36680000000001</v>
      </c>
      <c r="X1317">
        <v>7558203</v>
      </c>
      <c r="Y1317">
        <v>141.44999999999999</v>
      </c>
      <c r="Z1317">
        <v>142.81</v>
      </c>
      <c r="AA1317">
        <v>144.4</v>
      </c>
      <c r="AB1317">
        <v>9</v>
      </c>
      <c r="AC1317">
        <v>8</v>
      </c>
      <c r="AD1317" t="s">
        <v>155</v>
      </c>
      <c r="AE1317" t="s">
        <v>48</v>
      </c>
      <c r="AF1317">
        <v>139.85</v>
      </c>
      <c r="AG1317">
        <v>8522685</v>
      </c>
      <c r="AH1317">
        <v>4770925</v>
      </c>
      <c r="AI1317">
        <v>33.480003000000004</v>
      </c>
      <c r="AJ1317">
        <v>0.30578139999999998</v>
      </c>
      <c r="AK1317" t="s">
        <v>7092</v>
      </c>
      <c r="AL1317">
        <v>-29.589995999999999</v>
      </c>
      <c r="AM1317">
        <v>-0.17147656999999999</v>
      </c>
      <c r="AN1317">
        <v>109.49</v>
      </c>
      <c r="AO1317">
        <v>172.56</v>
      </c>
      <c r="AW1317" t="s">
        <v>6313</v>
      </c>
      <c r="AY1317">
        <v>743262976</v>
      </c>
      <c r="BA1317">
        <v>138.54257000000001</v>
      </c>
      <c r="BB1317">
        <v>4.4274290000000001</v>
      </c>
      <c r="BC1317">
        <v>3.1957175999999997E-2</v>
      </c>
      <c r="BD1317">
        <v>152.80609000000001</v>
      </c>
      <c r="BE1317">
        <v>-9.8360900000000004</v>
      </c>
      <c r="BF1317">
        <v>-6.4369750000000003E-2</v>
      </c>
      <c r="BG1317">
        <v>296479752192</v>
      </c>
      <c r="BI1317">
        <v>15</v>
      </c>
      <c r="BJ1317">
        <v>0</v>
      </c>
      <c r="BK1317" t="b">
        <v>0</v>
      </c>
      <c r="BL1317">
        <v>2</v>
      </c>
      <c r="BM1317">
        <v>992611800000</v>
      </c>
      <c r="BN1317" t="s">
        <v>5529</v>
      </c>
    </row>
    <row r="1318" spans="1:66" x14ac:dyDescent="0.2">
      <c r="A1318" t="s">
        <v>5531</v>
      </c>
      <c r="B1318" t="s">
        <v>5532</v>
      </c>
      <c r="C1318" t="s">
        <v>142</v>
      </c>
      <c r="D1318" t="s">
        <v>143</v>
      </c>
      <c r="E1318" t="s">
        <v>153</v>
      </c>
      <c r="F1318" t="b">
        <v>1</v>
      </c>
      <c r="G1318" t="s">
        <v>48</v>
      </c>
      <c r="H1318" t="s">
        <v>154</v>
      </c>
      <c r="I1318" t="s">
        <v>7093</v>
      </c>
      <c r="J1318" t="s">
        <v>5532</v>
      </c>
      <c r="K1318" t="s">
        <v>7094</v>
      </c>
      <c r="L1318" t="s">
        <v>146</v>
      </c>
      <c r="M1318" t="s">
        <v>147</v>
      </c>
      <c r="N1318">
        <v>-14400000</v>
      </c>
      <c r="O1318" t="s">
        <v>148</v>
      </c>
      <c r="P1318" t="b">
        <v>0</v>
      </c>
      <c r="Q1318">
        <v>0.29000092</v>
      </c>
      <c r="R1318">
        <v>1.0650052000000001</v>
      </c>
      <c r="S1318">
        <v>1589486400</v>
      </c>
      <c r="T1318">
        <v>27.52</v>
      </c>
      <c r="U1318">
        <v>27.52</v>
      </c>
      <c r="V1318" t="s">
        <v>7095</v>
      </c>
      <c r="W1318">
        <v>26.2</v>
      </c>
      <c r="X1318">
        <v>1175320</v>
      </c>
      <c r="Y1318">
        <v>27.23</v>
      </c>
      <c r="Z1318">
        <v>27.53</v>
      </c>
      <c r="AA1318">
        <v>27.76</v>
      </c>
      <c r="AB1318">
        <v>31</v>
      </c>
      <c r="AC1318">
        <v>12</v>
      </c>
      <c r="AD1318" t="s">
        <v>155</v>
      </c>
      <c r="AF1318">
        <v>26.67</v>
      </c>
      <c r="AG1318">
        <v>1685135</v>
      </c>
      <c r="AH1318">
        <v>1009450</v>
      </c>
      <c r="AI1318">
        <v>6.880001</v>
      </c>
      <c r="AJ1318">
        <v>0.3333334</v>
      </c>
      <c r="AK1318" t="s">
        <v>7096</v>
      </c>
      <c r="AL1318">
        <v>-9.5600009999999997</v>
      </c>
      <c r="AM1318">
        <v>-0.25782095999999999</v>
      </c>
      <c r="AN1318">
        <v>20.64</v>
      </c>
      <c r="AO1318">
        <v>37.08</v>
      </c>
      <c r="AW1318" t="s">
        <v>6313</v>
      </c>
      <c r="BA1318">
        <v>26.988856999999999</v>
      </c>
      <c r="BB1318">
        <v>0.53114320000000004</v>
      </c>
      <c r="BC1318">
        <v>1.9680092E-2</v>
      </c>
      <c r="BD1318">
        <v>32.346232999999998</v>
      </c>
      <c r="BE1318">
        <v>-4.8262330000000002</v>
      </c>
      <c r="BF1318">
        <v>-0.14920539999999999</v>
      </c>
      <c r="BI1318">
        <v>15</v>
      </c>
      <c r="BJ1318">
        <v>0</v>
      </c>
      <c r="BK1318" t="b">
        <v>0</v>
      </c>
      <c r="BL1318">
        <v>2</v>
      </c>
      <c r="BM1318">
        <v>1373376600000</v>
      </c>
      <c r="BN1318" t="s">
        <v>5531</v>
      </c>
    </row>
    <row r="1319" spans="1:66" x14ac:dyDescent="0.2">
      <c r="A1319" t="s">
        <v>5533</v>
      </c>
      <c r="B1319" t="s">
        <v>5534</v>
      </c>
      <c r="C1319" t="s">
        <v>142</v>
      </c>
      <c r="D1319" t="s">
        <v>143</v>
      </c>
      <c r="E1319" t="s">
        <v>153</v>
      </c>
      <c r="F1319" t="b">
        <v>1</v>
      </c>
      <c r="G1319" t="s">
        <v>48</v>
      </c>
      <c r="H1319" t="s">
        <v>154</v>
      </c>
      <c r="I1319" t="s">
        <v>7097</v>
      </c>
      <c r="J1319" t="s">
        <v>5534</v>
      </c>
      <c r="K1319" t="s">
        <v>7098</v>
      </c>
      <c r="L1319" t="s">
        <v>146</v>
      </c>
      <c r="M1319" t="s">
        <v>147</v>
      </c>
      <c r="N1319">
        <v>-14400000</v>
      </c>
      <c r="O1319" t="s">
        <v>148</v>
      </c>
      <c r="P1319" t="b">
        <v>0</v>
      </c>
      <c r="Q1319">
        <v>0.38000107</v>
      </c>
      <c r="R1319">
        <v>1.2305733999999999</v>
      </c>
      <c r="S1319">
        <v>1589486400</v>
      </c>
      <c r="T1319">
        <v>31.26</v>
      </c>
      <c r="U1319">
        <v>31.26</v>
      </c>
      <c r="V1319" t="s">
        <v>7099</v>
      </c>
      <c r="W1319">
        <v>29.95</v>
      </c>
      <c r="X1319">
        <v>191910</v>
      </c>
      <c r="Y1319">
        <v>30.88</v>
      </c>
      <c r="Z1319">
        <v>0</v>
      </c>
      <c r="AA1319">
        <v>0</v>
      </c>
      <c r="AB1319">
        <v>18</v>
      </c>
      <c r="AC1319">
        <v>10</v>
      </c>
      <c r="AD1319" t="s">
        <v>155</v>
      </c>
      <c r="AF1319">
        <v>30.43</v>
      </c>
      <c r="AG1319">
        <v>428664</v>
      </c>
      <c r="AH1319">
        <v>278362</v>
      </c>
      <c r="AI1319">
        <v>7.7949999999999999</v>
      </c>
      <c r="AJ1319">
        <v>0.33219690000000002</v>
      </c>
      <c r="AK1319" t="s">
        <v>7100</v>
      </c>
      <c r="AL1319">
        <v>-9.3490009999999995</v>
      </c>
      <c r="AM1319">
        <v>-0.23021991999999999</v>
      </c>
      <c r="AN1319">
        <v>23.465</v>
      </c>
      <c r="AO1319">
        <v>40.609000000000002</v>
      </c>
      <c r="AW1319" t="s">
        <v>6313</v>
      </c>
      <c r="BA1319">
        <v>30.499714000000001</v>
      </c>
      <c r="BB1319">
        <v>0.76028633000000001</v>
      </c>
      <c r="BC1319">
        <v>2.4927655E-2</v>
      </c>
      <c r="BD1319">
        <v>35.610950000000003</v>
      </c>
      <c r="BE1319">
        <v>-4.3509501999999998</v>
      </c>
      <c r="BF1319">
        <v>-0.12218012</v>
      </c>
      <c r="BI1319">
        <v>15</v>
      </c>
      <c r="BJ1319">
        <v>0</v>
      </c>
      <c r="BK1319" t="b">
        <v>0</v>
      </c>
      <c r="BL1319">
        <v>2</v>
      </c>
      <c r="BM1319">
        <v>1443533400000</v>
      </c>
      <c r="BN1319" t="s">
        <v>5533</v>
      </c>
    </row>
    <row r="1320" spans="1:66" x14ac:dyDescent="0.2">
      <c r="A1320" t="s">
        <v>5535</v>
      </c>
      <c r="B1320" t="s">
        <v>5536</v>
      </c>
      <c r="C1320" t="s">
        <v>142</v>
      </c>
      <c r="D1320" t="s">
        <v>143</v>
      </c>
      <c r="E1320" t="s">
        <v>153</v>
      </c>
      <c r="F1320" t="b">
        <v>1</v>
      </c>
      <c r="G1320" t="s">
        <v>48</v>
      </c>
      <c r="H1320" t="s">
        <v>154</v>
      </c>
      <c r="I1320" t="s">
        <v>7101</v>
      </c>
      <c r="J1320" t="s">
        <v>5536</v>
      </c>
      <c r="K1320" t="s">
        <v>7102</v>
      </c>
      <c r="L1320" t="s">
        <v>146</v>
      </c>
      <c r="M1320" t="s">
        <v>147</v>
      </c>
      <c r="N1320">
        <v>-14400000</v>
      </c>
      <c r="O1320" t="s">
        <v>148</v>
      </c>
      <c r="P1320" t="b">
        <v>0</v>
      </c>
      <c r="Q1320">
        <v>0.32349968000000001</v>
      </c>
      <c r="R1320">
        <v>1.1009945000000001</v>
      </c>
      <c r="S1320">
        <v>1589482946</v>
      </c>
      <c r="T1320">
        <v>29.706</v>
      </c>
      <c r="U1320">
        <v>29.706</v>
      </c>
      <c r="V1320" t="s">
        <v>7103</v>
      </c>
      <c r="W1320">
        <v>29.32</v>
      </c>
      <c r="X1320">
        <v>185</v>
      </c>
      <c r="Y1320">
        <v>30.295500000000001</v>
      </c>
      <c r="Z1320">
        <v>0</v>
      </c>
      <c r="AA1320">
        <v>0</v>
      </c>
      <c r="AB1320">
        <v>18</v>
      </c>
      <c r="AC1320">
        <v>30</v>
      </c>
      <c r="AD1320" t="s">
        <v>155</v>
      </c>
      <c r="AF1320">
        <v>29.32</v>
      </c>
      <c r="AG1320">
        <v>6538</v>
      </c>
      <c r="AH1320">
        <v>1350</v>
      </c>
      <c r="AI1320">
        <v>6.0359993000000003</v>
      </c>
      <c r="AJ1320">
        <v>0.25500630000000002</v>
      </c>
      <c r="AK1320" t="s">
        <v>7104</v>
      </c>
      <c r="AL1320">
        <v>-11.4</v>
      </c>
      <c r="AM1320">
        <v>-0.27733176999999998</v>
      </c>
      <c r="AN1320">
        <v>23.67</v>
      </c>
      <c r="AO1320">
        <v>41.106000000000002</v>
      </c>
      <c r="AW1320" t="s">
        <v>6313</v>
      </c>
      <c r="BA1320">
        <v>29.920742000000001</v>
      </c>
      <c r="BB1320">
        <v>-0.21474266</v>
      </c>
      <c r="BC1320">
        <v>-7.1770497999999999E-3</v>
      </c>
      <c r="BD1320">
        <v>36.032760000000003</v>
      </c>
      <c r="BE1320">
        <v>-6.3267612</v>
      </c>
      <c r="BF1320">
        <v>-0.17558359000000001</v>
      </c>
      <c r="BI1320">
        <v>15</v>
      </c>
      <c r="BJ1320">
        <v>0</v>
      </c>
      <c r="BK1320" t="b">
        <v>0</v>
      </c>
      <c r="BL1320">
        <v>2</v>
      </c>
      <c r="BM1320">
        <v>1471527000000</v>
      </c>
      <c r="BN1320" t="s">
        <v>5535</v>
      </c>
    </row>
    <row r="1321" spans="1:66" x14ac:dyDescent="0.2">
      <c r="A1321" t="s">
        <v>5537</v>
      </c>
      <c r="B1321" t="s">
        <v>5538</v>
      </c>
      <c r="C1321" t="s">
        <v>142</v>
      </c>
      <c r="D1321" t="s">
        <v>143</v>
      </c>
      <c r="E1321" t="s">
        <v>153</v>
      </c>
      <c r="F1321" t="b">
        <v>1</v>
      </c>
      <c r="G1321" t="s">
        <v>48</v>
      </c>
      <c r="H1321" t="s">
        <v>154</v>
      </c>
      <c r="I1321" t="s">
        <v>7105</v>
      </c>
      <c r="J1321" t="s">
        <v>5538</v>
      </c>
      <c r="K1321" t="s">
        <v>7106</v>
      </c>
      <c r="L1321" t="s">
        <v>146</v>
      </c>
      <c r="M1321" t="s">
        <v>147</v>
      </c>
      <c r="N1321">
        <v>-14400000</v>
      </c>
      <c r="O1321" t="s">
        <v>148</v>
      </c>
      <c r="P1321" t="b">
        <v>0</v>
      </c>
      <c r="Q1321">
        <v>0.6800003</v>
      </c>
      <c r="R1321">
        <v>1.0840113</v>
      </c>
      <c r="S1321">
        <v>1589486400</v>
      </c>
      <c r="T1321">
        <v>63.41</v>
      </c>
      <c r="U1321">
        <v>63.4</v>
      </c>
      <c r="V1321" t="s">
        <v>7107</v>
      </c>
      <c r="W1321">
        <v>61.37</v>
      </c>
      <c r="X1321">
        <v>3301471</v>
      </c>
      <c r="Y1321">
        <v>62.73</v>
      </c>
      <c r="Z1321">
        <v>38.26</v>
      </c>
      <c r="AA1321">
        <v>63.69</v>
      </c>
      <c r="AB1321">
        <v>22</v>
      </c>
      <c r="AC1321">
        <v>30</v>
      </c>
      <c r="AD1321" t="s">
        <v>155</v>
      </c>
      <c r="AE1321" t="s">
        <v>48</v>
      </c>
      <c r="AF1321">
        <v>62.01</v>
      </c>
      <c r="AG1321">
        <v>4684972</v>
      </c>
      <c r="AH1321">
        <v>2164925</v>
      </c>
      <c r="AI1321">
        <v>14.889999</v>
      </c>
      <c r="AJ1321">
        <v>0.30688375000000001</v>
      </c>
      <c r="AK1321" t="s">
        <v>7108</v>
      </c>
      <c r="AL1321">
        <v>-13.16</v>
      </c>
      <c r="AM1321">
        <v>-0.17186888</v>
      </c>
      <c r="AN1321">
        <v>48.52</v>
      </c>
      <c r="AO1321">
        <v>76.569999999999993</v>
      </c>
      <c r="AT1321">
        <v>0.96299999999999997</v>
      </c>
      <c r="AV1321">
        <v>1.5351507E-2</v>
      </c>
      <c r="AW1321" t="s">
        <v>6313</v>
      </c>
      <c r="AY1321">
        <v>318649984</v>
      </c>
      <c r="AZ1321">
        <v>49.524999999999999</v>
      </c>
      <c r="BA1321">
        <v>61.445140000000002</v>
      </c>
      <c r="BB1321">
        <v>1.9648589999999999</v>
      </c>
      <c r="BC1321">
        <v>3.1977452000000003E-2</v>
      </c>
      <c r="BD1321">
        <v>67.815505999999999</v>
      </c>
      <c r="BE1321">
        <v>-4.4055059999999999</v>
      </c>
      <c r="BF1321">
        <v>-6.4963110000000004E-2</v>
      </c>
      <c r="BG1321">
        <v>20205594624</v>
      </c>
      <c r="BH1321">
        <v>1.2803633999999999</v>
      </c>
      <c r="BI1321">
        <v>15</v>
      </c>
      <c r="BJ1321">
        <v>0</v>
      </c>
      <c r="BK1321" t="b">
        <v>0</v>
      </c>
      <c r="BL1321">
        <v>2</v>
      </c>
      <c r="BM1321">
        <v>1074868200000</v>
      </c>
      <c r="BN1321" t="s">
        <v>5537</v>
      </c>
    </row>
    <row r="1322" spans="1:66" x14ac:dyDescent="0.2">
      <c r="A1322" t="s">
        <v>5539</v>
      </c>
      <c r="B1322" t="s">
        <v>5540</v>
      </c>
      <c r="C1322" t="s">
        <v>142</v>
      </c>
      <c r="D1322" t="s">
        <v>143</v>
      </c>
      <c r="E1322" t="s">
        <v>153</v>
      </c>
      <c r="F1322" t="b">
        <v>1</v>
      </c>
      <c r="G1322" t="s">
        <v>48</v>
      </c>
      <c r="H1322" t="s">
        <v>154</v>
      </c>
      <c r="I1322" t="s">
        <v>7109</v>
      </c>
      <c r="J1322" t="s">
        <v>5540</v>
      </c>
      <c r="K1322" t="s">
        <v>7110</v>
      </c>
      <c r="L1322" t="s">
        <v>146</v>
      </c>
      <c r="M1322" t="s">
        <v>147</v>
      </c>
      <c r="N1322">
        <v>-14400000</v>
      </c>
      <c r="O1322" t="s">
        <v>148</v>
      </c>
      <c r="P1322" t="b">
        <v>0</v>
      </c>
      <c r="Q1322">
        <v>0.3600006</v>
      </c>
      <c r="R1322">
        <v>1.0978975</v>
      </c>
      <c r="S1322">
        <v>1589486303</v>
      </c>
      <c r="T1322">
        <v>33.15</v>
      </c>
      <c r="U1322">
        <v>33.15</v>
      </c>
      <c r="V1322" t="s">
        <v>7111</v>
      </c>
      <c r="W1322">
        <v>32</v>
      </c>
      <c r="X1322">
        <v>22243</v>
      </c>
      <c r="Y1322">
        <v>32.79</v>
      </c>
      <c r="Z1322">
        <v>30.8</v>
      </c>
      <c r="AA1322">
        <v>33.119999999999997</v>
      </c>
      <c r="AB1322">
        <v>10</v>
      </c>
      <c r="AC1322">
        <v>18</v>
      </c>
      <c r="AD1322" t="s">
        <v>155</v>
      </c>
      <c r="AF1322">
        <v>32.35</v>
      </c>
      <c r="AG1322">
        <v>58048</v>
      </c>
      <c r="AH1322">
        <v>29462</v>
      </c>
      <c r="AI1322">
        <v>6.9400024</v>
      </c>
      <c r="AJ1322">
        <v>0.26478454000000001</v>
      </c>
      <c r="AK1322" t="s">
        <v>7112</v>
      </c>
      <c r="AL1322">
        <v>-9.8999980000000001</v>
      </c>
      <c r="AM1322">
        <v>-0.22996510000000001</v>
      </c>
      <c r="AN1322">
        <v>26.21</v>
      </c>
      <c r="AO1322">
        <v>43.05</v>
      </c>
      <c r="AW1322" t="s">
        <v>6313</v>
      </c>
      <c r="BA1322">
        <v>32.708286000000001</v>
      </c>
      <c r="BB1322">
        <v>0.44171524000000001</v>
      </c>
      <c r="BC1322">
        <v>1.350469E-2</v>
      </c>
      <c r="BD1322">
        <v>38.145724999999999</v>
      </c>
      <c r="BE1322">
        <v>-4.9957237000000001</v>
      </c>
      <c r="BF1322">
        <v>-0.13096419000000001</v>
      </c>
      <c r="BI1322">
        <v>15</v>
      </c>
      <c r="BJ1322">
        <v>0</v>
      </c>
      <c r="BK1322" t="b">
        <v>0</v>
      </c>
      <c r="BL1322">
        <v>2</v>
      </c>
      <c r="BM1322">
        <v>1376573400000</v>
      </c>
      <c r="BN1322" t="s">
        <v>5539</v>
      </c>
    </row>
    <row r="1323" spans="1:66" x14ac:dyDescent="0.2">
      <c r="A1323" t="s">
        <v>5541</v>
      </c>
      <c r="B1323" t="s">
        <v>5542</v>
      </c>
      <c r="C1323" t="s">
        <v>142</v>
      </c>
      <c r="D1323" t="s">
        <v>143</v>
      </c>
      <c r="E1323" t="s">
        <v>153</v>
      </c>
      <c r="F1323" t="b">
        <v>1</v>
      </c>
      <c r="G1323" t="s">
        <v>48</v>
      </c>
      <c r="H1323" t="s">
        <v>154</v>
      </c>
      <c r="I1323" t="s">
        <v>6703</v>
      </c>
      <c r="J1323" t="s">
        <v>5542</v>
      </c>
      <c r="K1323" t="s">
        <v>7113</v>
      </c>
      <c r="L1323" t="s">
        <v>146</v>
      </c>
      <c r="M1323" t="s">
        <v>147</v>
      </c>
      <c r="N1323">
        <v>-14400000</v>
      </c>
      <c r="O1323" t="s">
        <v>148</v>
      </c>
      <c r="P1323" t="b">
        <v>0</v>
      </c>
      <c r="Q1323">
        <v>0.48999786000000001</v>
      </c>
      <c r="R1323">
        <v>1.0492459999999999</v>
      </c>
      <c r="S1323">
        <v>1589486400</v>
      </c>
      <c r="T1323">
        <v>47.19</v>
      </c>
      <c r="U1323">
        <v>47.22</v>
      </c>
      <c r="V1323" t="s">
        <v>7114</v>
      </c>
      <c r="W1323">
        <v>45.75</v>
      </c>
      <c r="X1323">
        <v>180291</v>
      </c>
      <c r="Y1323">
        <v>46.7</v>
      </c>
      <c r="Z1323">
        <v>30</v>
      </c>
      <c r="AA1323">
        <v>47.15</v>
      </c>
      <c r="AB1323">
        <v>8</v>
      </c>
      <c r="AC1323">
        <v>8</v>
      </c>
      <c r="AD1323" t="s">
        <v>155</v>
      </c>
      <c r="AF1323">
        <v>47.53</v>
      </c>
      <c r="AG1323">
        <v>99654</v>
      </c>
      <c r="AH1323">
        <v>79612</v>
      </c>
      <c r="AI1323">
        <v>9.75</v>
      </c>
      <c r="AJ1323">
        <v>0.2604167</v>
      </c>
      <c r="AK1323" t="s">
        <v>7115</v>
      </c>
      <c r="AL1323">
        <v>-12.68</v>
      </c>
      <c r="AM1323">
        <v>-0.21179223</v>
      </c>
      <c r="AN1323">
        <v>37.44</v>
      </c>
      <c r="AO1323">
        <v>59.87</v>
      </c>
      <c r="AW1323" t="s">
        <v>6313</v>
      </c>
      <c r="BA1323">
        <v>46.616</v>
      </c>
      <c r="BB1323">
        <v>0.57399750000000005</v>
      </c>
      <c r="BC1323">
        <v>1.2313315E-2</v>
      </c>
      <c r="BD1323">
        <v>53.339202999999998</v>
      </c>
      <c r="BE1323">
        <v>-6.1492043000000001</v>
      </c>
      <c r="BF1323">
        <v>-0.11528489</v>
      </c>
      <c r="BI1323">
        <v>15</v>
      </c>
      <c r="BJ1323">
        <v>0</v>
      </c>
      <c r="BK1323" t="b">
        <v>0</v>
      </c>
      <c r="BL1323">
        <v>2</v>
      </c>
      <c r="BM1323">
        <v>1204900200000</v>
      </c>
      <c r="BN1323" t="s">
        <v>5541</v>
      </c>
    </row>
    <row r="1324" spans="1:66" x14ac:dyDescent="0.2">
      <c r="A1324" t="s">
        <v>5543</v>
      </c>
      <c r="B1324" t="s">
        <v>5544</v>
      </c>
      <c r="C1324" t="s">
        <v>142</v>
      </c>
      <c r="D1324" t="s">
        <v>143</v>
      </c>
      <c r="E1324" t="s">
        <v>153</v>
      </c>
      <c r="F1324" t="b">
        <v>1</v>
      </c>
      <c r="G1324" t="s">
        <v>48</v>
      </c>
      <c r="H1324" t="s">
        <v>154</v>
      </c>
      <c r="I1324" t="s">
        <v>7116</v>
      </c>
      <c r="J1324" t="s">
        <v>5544</v>
      </c>
      <c r="K1324" t="s">
        <v>7117</v>
      </c>
      <c r="L1324" t="s">
        <v>146</v>
      </c>
      <c r="M1324" t="s">
        <v>147</v>
      </c>
      <c r="N1324">
        <v>-14400000</v>
      </c>
      <c r="O1324" t="s">
        <v>148</v>
      </c>
      <c r="P1324" t="b">
        <v>0</v>
      </c>
      <c r="Q1324">
        <v>0.92000579999999998</v>
      </c>
      <c r="R1324">
        <v>1.0460556000000001</v>
      </c>
      <c r="S1324">
        <v>1589486381</v>
      </c>
      <c r="T1324">
        <v>88.87</v>
      </c>
      <c r="U1324">
        <v>88.87</v>
      </c>
      <c r="V1324" t="s">
        <v>7118</v>
      </c>
      <c r="W1324">
        <v>84.292100000000005</v>
      </c>
      <c r="X1324">
        <v>20625</v>
      </c>
      <c r="Y1324">
        <v>87.95</v>
      </c>
      <c r="Z1324">
        <v>88.18</v>
      </c>
      <c r="AA1324">
        <v>88.94</v>
      </c>
      <c r="AB1324">
        <v>12</v>
      </c>
      <c r="AC1324">
        <v>10</v>
      </c>
      <c r="AD1324" t="s">
        <v>155</v>
      </c>
      <c r="AF1324">
        <v>91.18</v>
      </c>
      <c r="AG1324">
        <v>59816</v>
      </c>
      <c r="AH1324">
        <v>20862</v>
      </c>
      <c r="AI1324">
        <v>19.630005000000001</v>
      </c>
      <c r="AJ1324">
        <v>0.28350671999999999</v>
      </c>
      <c r="AK1324" t="s">
        <v>7119</v>
      </c>
      <c r="AL1324">
        <v>-43.43</v>
      </c>
      <c r="AM1324">
        <v>-0.32826909999999998</v>
      </c>
      <c r="AN1324">
        <v>69.239999999999995</v>
      </c>
      <c r="AO1324">
        <v>132.30000000000001</v>
      </c>
      <c r="AW1324" t="s">
        <v>6313</v>
      </c>
      <c r="BA1324">
        <v>89.372855999999999</v>
      </c>
      <c r="BB1324">
        <v>-0.50285340000000001</v>
      </c>
      <c r="BC1324">
        <v>-5.6264666000000003E-3</v>
      </c>
      <c r="BD1324">
        <v>113.59457</v>
      </c>
      <c r="BE1324">
        <v>-24.724564000000001</v>
      </c>
      <c r="BF1324">
        <v>-0.21765620999999999</v>
      </c>
      <c r="BI1324">
        <v>15</v>
      </c>
      <c r="BJ1324">
        <v>0</v>
      </c>
      <c r="BK1324" t="b">
        <v>0</v>
      </c>
      <c r="BL1324">
        <v>2</v>
      </c>
      <c r="BM1324">
        <v>1284039000000</v>
      </c>
      <c r="BN1324" t="s">
        <v>5543</v>
      </c>
    </row>
    <row r="1325" spans="1:66" x14ac:dyDescent="0.2">
      <c r="A1325" t="s">
        <v>35</v>
      </c>
      <c r="B1325" t="s">
        <v>159</v>
      </c>
      <c r="C1325" t="s">
        <v>142</v>
      </c>
      <c r="D1325" t="s">
        <v>143</v>
      </c>
      <c r="E1325" t="s">
        <v>153</v>
      </c>
      <c r="F1325" t="b">
        <v>1</v>
      </c>
      <c r="G1325" t="s">
        <v>48</v>
      </c>
      <c r="H1325" t="s">
        <v>154</v>
      </c>
      <c r="I1325" t="s">
        <v>159</v>
      </c>
      <c r="J1325" t="s">
        <v>159</v>
      </c>
      <c r="K1325" t="s">
        <v>279</v>
      </c>
      <c r="L1325" t="s">
        <v>146</v>
      </c>
      <c r="M1325" t="s">
        <v>147</v>
      </c>
      <c r="N1325">
        <v>-14400000</v>
      </c>
      <c r="O1325" t="s">
        <v>148</v>
      </c>
      <c r="P1325" t="b">
        <v>0</v>
      </c>
      <c r="Q1325">
        <v>1.4300079000000001</v>
      </c>
      <c r="R1325">
        <v>1.0311566999999999</v>
      </c>
      <c r="S1325">
        <v>1589486394</v>
      </c>
      <c r="T1325">
        <v>140.11000000000001</v>
      </c>
      <c r="U1325">
        <v>140.11000000000001</v>
      </c>
      <c r="V1325" t="s">
        <v>2980</v>
      </c>
      <c r="W1325">
        <v>135.79</v>
      </c>
      <c r="X1325">
        <v>48951</v>
      </c>
      <c r="Y1325">
        <v>138.68</v>
      </c>
      <c r="Z1325">
        <v>139.18</v>
      </c>
      <c r="AA1325">
        <v>141.36000000000001</v>
      </c>
      <c r="AB1325">
        <v>9</v>
      </c>
      <c r="AC1325">
        <v>8</v>
      </c>
      <c r="AD1325" t="s">
        <v>155</v>
      </c>
      <c r="AE1325" t="s">
        <v>48</v>
      </c>
      <c r="AF1325">
        <v>140.96</v>
      </c>
      <c r="AG1325">
        <v>76282</v>
      </c>
      <c r="AH1325">
        <v>57737</v>
      </c>
      <c r="AI1325">
        <v>32.910004000000001</v>
      </c>
      <c r="AJ1325">
        <v>0.30699631999999999</v>
      </c>
      <c r="AK1325" t="s">
        <v>158</v>
      </c>
      <c r="AL1325">
        <v>-28.199997</v>
      </c>
      <c r="AM1325">
        <v>-0.16754796</v>
      </c>
      <c r="AN1325">
        <v>107.2</v>
      </c>
      <c r="AO1325">
        <v>168.31</v>
      </c>
      <c r="AW1325" t="s">
        <v>6313</v>
      </c>
      <c r="AY1325">
        <v>8250000</v>
      </c>
      <c r="BA1325">
        <v>135.82343</v>
      </c>
      <c r="BB1325">
        <v>4.2865753</v>
      </c>
      <c r="BC1325">
        <v>3.1559909999999997E-2</v>
      </c>
      <c r="BD1325">
        <v>149.27805000000001</v>
      </c>
      <c r="BE1325">
        <v>-9.1680449999999993</v>
      </c>
      <c r="BF1325">
        <v>-6.1415895999999998E-2</v>
      </c>
      <c r="BG1325">
        <v>1155907456</v>
      </c>
      <c r="BI1325">
        <v>15</v>
      </c>
      <c r="BJ1325">
        <v>0</v>
      </c>
      <c r="BK1325" t="b">
        <v>0</v>
      </c>
      <c r="BL1325">
        <v>2</v>
      </c>
      <c r="BM1325">
        <v>961162200000</v>
      </c>
      <c r="BN1325" t="s">
        <v>35</v>
      </c>
    </row>
    <row r="1326" spans="1:66" x14ac:dyDescent="0.2">
      <c r="A1326" t="s">
        <v>5545</v>
      </c>
      <c r="B1326" t="s">
        <v>5546</v>
      </c>
      <c r="C1326" t="s">
        <v>142</v>
      </c>
      <c r="D1326" t="s">
        <v>143</v>
      </c>
      <c r="E1326" t="s">
        <v>153</v>
      </c>
      <c r="F1326" t="b">
        <v>1</v>
      </c>
      <c r="G1326" t="s">
        <v>48</v>
      </c>
      <c r="H1326" t="s">
        <v>154</v>
      </c>
      <c r="I1326" t="s">
        <v>5546</v>
      </c>
      <c r="J1326" t="s">
        <v>5546</v>
      </c>
      <c r="K1326" t="s">
        <v>7120</v>
      </c>
      <c r="L1326" t="s">
        <v>146</v>
      </c>
      <c r="M1326" t="s">
        <v>147</v>
      </c>
      <c r="N1326">
        <v>-14400000</v>
      </c>
      <c r="O1326" t="s">
        <v>148</v>
      </c>
      <c r="P1326" t="b">
        <v>0</v>
      </c>
      <c r="Q1326">
        <v>1.8799896</v>
      </c>
      <c r="R1326">
        <v>1.0071733</v>
      </c>
      <c r="S1326">
        <v>1589486400</v>
      </c>
      <c r="T1326">
        <v>188.54</v>
      </c>
      <c r="U1326">
        <v>188.67</v>
      </c>
      <c r="V1326" t="s">
        <v>7121</v>
      </c>
      <c r="W1326">
        <v>183.52</v>
      </c>
      <c r="X1326">
        <v>648144</v>
      </c>
      <c r="Y1326">
        <v>186.66</v>
      </c>
      <c r="Z1326">
        <v>186.43</v>
      </c>
      <c r="AA1326">
        <v>190.03</v>
      </c>
      <c r="AB1326">
        <v>8</v>
      </c>
      <c r="AC1326">
        <v>11</v>
      </c>
      <c r="AD1326" t="s">
        <v>155</v>
      </c>
      <c r="AE1326" t="s">
        <v>48</v>
      </c>
      <c r="AF1326">
        <v>184.86</v>
      </c>
      <c r="AG1326">
        <v>1347311</v>
      </c>
      <c r="AH1326">
        <v>732737</v>
      </c>
      <c r="AI1326">
        <v>47.699997000000003</v>
      </c>
      <c r="AJ1326">
        <v>0.33868217</v>
      </c>
      <c r="AK1326" t="s">
        <v>7122</v>
      </c>
      <c r="AL1326">
        <v>-22.61</v>
      </c>
      <c r="AM1326">
        <v>-0.10708028</v>
      </c>
      <c r="AN1326">
        <v>140.84</v>
      </c>
      <c r="AO1326">
        <v>211.15</v>
      </c>
      <c r="AT1326">
        <v>1.79</v>
      </c>
      <c r="AV1326">
        <v>9.5896269999999999E-3</v>
      </c>
      <c r="AW1326" t="s">
        <v>6313</v>
      </c>
      <c r="AY1326">
        <v>130800000</v>
      </c>
      <c r="AZ1326">
        <v>115.953</v>
      </c>
      <c r="BA1326">
        <v>179.11313999999999</v>
      </c>
      <c r="BB1326">
        <v>9.4268490000000007</v>
      </c>
      <c r="BC1326">
        <v>5.2630695999999998E-2</v>
      </c>
      <c r="BD1326">
        <v>186.93897999999999</v>
      </c>
      <c r="BE1326">
        <v>1.6010131999999999</v>
      </c>
      <c r="BF1326">
        <v>8.5643620000000007E-3</v>
      </c>
      <c r="BG1326">
        <v>24661030912</v>
      </c>
      <c r="BH1326">
        <v>1.6260034999999999</v>
      </c>
      <c r="BI1326">
        <v>15</v>
      </c>
      <c r="BJ1326">
        <v>0</v>
      </c>
      <c r="BK1326" t="b">
        <v>0</v>
      </c>
      <c r="BL1326">
        <v>2</v>
      </c>
      <c r="BM1326">
        <v>959347800000</v>
      </c>
      <c r="BN1326" t="s">
        <v>5545</v>
      </c>
    </row>
    <row r="1327" spans="1:66" x14ac:dyDescent="0.2">
      <c r="A1327" t="s">
        <v>5547</v>
      </c>
      <c r="B1327" t="s">
        <v>5548</v>
      </c>
      <c r="C1327" t="s">
        <v>142</v>
      </c>
      <c r="D1327" t="s">
        <v>143</v>
      </c>
      <c r="E1327" t="s">
        <v>153</v>
      </c>
      <c r="F1327" t="b">
        <v>1</v>
      </c>
      <c r="G1327" t="s">
        <v>48</v>
      </c>
      <c r="H1327" t="s">
        <v>154</v>
      </c>
      <c r="I1327" t="s">
        <v>5548</v>
      </c>
      <c r="J1327" t="s">
        <v>5548</v>
      </c>
      <c r="K1327" t="s">
        <v>7123</v>
      </c>
      <c r="L1327" t="s">
        <v>146</v>
      </c>
      <c r="M1327" t="s">
        <v>147</v>
      </c>
      <c r="N1327">
        <v>-14400000</v>
      </c>
      <c r="O1327" t="s">
        <v>148</v>
      </c>
      <c r="P1327" t="b">
        <v>0</v>
      </c>
      <c r="Q1327">
        <v>1.8200073000000001</v>
      </c>
      <c r="R1327">
        <v>1.0586362</v>
      </c>
      <c r="S1327">
        <v>1589486400</v>
      </c>
      <c r="T1327">
        <v>173.74</v>
      </c>
      <c r="U1327">
        <v>173.73</v>
      </c>
      <c r="V1327" t="s">
        <v>7124</v>
      </c>
      <c r="W1327">
        <v>169.17</v>
      </c>
      <c r="X1327">
        <v>1714321</v>
      </c>
      <c r="Y1327">
        <v>171.92</v>
      </c>
      <c r="Z1327">
        <v>133</v>
      </c>
      <c r="AA1327">
        <v>176.06</v>
      </c>
      <c r="AB1327">
        <v>8</v>
      </c>
      <c r="AC1327">
        <v>8</v>
      </c>
      <c r="AD1327" t="s">
        <v>155</v>
      </c>
      <c r="AE1327" t="s">
        <v>48</v>
      </c>
      <c r="AF1327">
        <v>170.7</v>
      </c>
      <c r="AG1327">
        <v>2688714</v>
      </c>
      <c r="AH1327">
        <v>1980487</v>
      </c>
      <c r="AI1327">
        <v>45.510010000000001</v>
      </c>
      <c r="AJ1327">
        <v>0.35490924000000001</v>
      </c>
      <c r="AK1327" t="s">
        <v>7125</v>
      </c>
      <c r="AL1327">
        <v>-19.009995</v>
      </c>
      <c r="AM1327">
        <v>-9.8625130000000005E-2</v>
      </c>
      <c r="AN1327">
        <v>128.22999999999999</v>
      </c>
      <c r="AO1327">
        <v>192.75</v>
      </c>
      <c r="AW1327" t="s">
        <v>6313</v>
      </c>
      <c r="AY1327">
        <v>283200000</v>
      </c>
      <c r="BA1327">
        <v>164.06458000000001</v>
      </c>
      <c r="BB1327">
        <v>9.6754300000000004</v>
      </c>
      <c r="BC1327">
        <v>5.8973304999999997E-2</v>
      </c>
      <c r="BD1327">
        <v>170.10739000000001</v>
      </c>
      <c r="BE1327">
        <v>3.6326141000000001</v>
      </c>
      <c r="BF1327">
        <v>2.1354827999999999E-2</v>
      </c>
      <c r="BG1327">
        <v>49203171328</v>
      </c>
      <c r="BI1327">
        <v>15</v>
      </c>
      <c r="BJ1327">
        <v>0</v>
      </c>
      <c r="BK1327" t="b">
        <v>0</v>
      </c>
      <c r="BL1327">
        <v>2</v>
      </c>
      <c r="BM1327">
        <v>959347800000</v>
      </c>
      <c r="BN1327" t="s">
        <v>5547</v>
      </c>
    </row>
    <row r="1328" spans="1:66" x14ac:dyDescent="0.2">
      <c r="A1328" t="s">
        <v>5549</v>
      </c>
      <c r="B1328" t="s">
        <v>5550</v>
      </c>
      <c r="C1328" t="s">
        <v>142</v>
      </c>
      <c r="D1328" t="s">
        <v>143</v>
      </c>
      <c r="E1328" t="s">
        <v>153</v>
      </c>
      <c r="F1328" t="b">
        <v>1</v>
      </c>
      <c r="G1328" t="s">
        <v>48</v>
      </c>
      <c r="H1328" t="s">
        <v>145</v>
      </c>
      <c r="I1328" t="s">
        <v>7126</v>
      </c>
      <c r="J1328" t="s">
        <v>5550</v>
      </c>
      <c r="K1328" t="s">
        <v>7127</v>
      </c>
      <c r="L1328" t="s">
        <v>146</v>
      </c>
      <c r="M1328" t="s">
        <v>147</v>
      </c>
      <c r="N1328">
        <v>-14400000</v>
      </c>
      <c r="O1328" t="s">
        <v>148</v>
      </c>
      <c r="P1328" t="b">
        <v>0</v>
      </c>
      <c r="Q1328">
        <v>0.69000243999999999</v>
      </c>
      <c r="R1328">
        <v>1.0692740000000001</v>
      </c>
      <c r="S1328">
        <v>1589486402</v>
      </c>
      <c r="T1328">
        <v>65.22</v>
      </c>
      <c r="U1328">
        <v>65.22</v>
      </c>
      <c r="V1328" t="s">
        <v>7128</v>
      </c>
      <c r="W1328">
        <v>63.46</v>
      </c>
      <c r="X1328">
        <v>558984</v>
      </c>
      <c r="Y1328">
        <v>64.53</v>
      </c>
      <c r="Z1328">
        <v>0</v>
      </c>
      <c r="AA1328">
        <v>71.489999999999995</v>
      </c>
      <c r="AB1328">
        <v>8</v>
      </c>
      <c r="AC1328">
        <v>8</v>
      </c>
      <c r="AD1328" t="s">
        <v>149</v>
      </c>
      <c r="AE1328" t="s">
        <v>48</v>
      </c>
      <c r="AF1328">
        <v>65.41</v>
      </c>
      <c r="AG1328">
        <v>1039669</v>
      </c>
      <c r="AH1328">
        <v>453287</v>
      </c>
      <c r="AI1328">
        <v>16.670002</v>
      </c>
      <c r="AJ1328">
        <v>0.34335739999999998</v>
      </c>
      <c r="AK1328" t="s">
        <v>7129</v>
      </c>
      <c r="AL1328">
        <v>-8.32</v>
      </c>
      <c r="AM1328">
        <v>-0.11313570000000001</v>
      </c>
      <c r="AN1328">
        <v>48.55</v>
      </c>
      <c r="AO1328">
        <v>73.540000000000006</v>
      </c>
      <c r="AP1328">
        <v>1522195200</v>
      </c>
      <c r="AT1328">
        <v>0.89400000000000002</v>
      </c>
      <c r="AU1328">
        <v>28.480350000000001</v>
      </c>
      <c r="AV1328">
        <v>1.3854020999999999E-2</v>
      </c>
      <c r="AW1328" t="s">
        <v>6313</v>
      </c>
      <c r="AX1328">
        <v>2.29</v>
      </c>
      <c r="AY1328">
        <v>105750000</v>
      </c>
      <c r="AZ1328">
        <v>62.908000000000001</v>
      </c>
      <c r="BA1328">
        <v>62</v>
      </c>
      <c r="BB1328">
        <v>3.2200012</v>
      </c>
      <c r="BC1328">
        <v>5.1935505E-2</v>
      </c>
      <c r="BD1328">
        <v>65.061809999999994</v>
      </c>
      <c r="BE1328">
        <v>0.15818787000000001</v>
      </c>
      <c r="BF1328">
        <v>2.4313473E-3</v>
      </c>
      <c r="BG1328">
        <v>6897015296</v>
      </c>
      <c r="BH1328">
        <v>1.0367521</v>
      </c>
      <c r="BI1328">
        <v>15</v>
      </c>
      <c r="BJ1328">
        <v>0</v>
      </c>
      <c r="BK1328" t="b">
        <v>0</v>
      </c>
      <c r="BL1328">
        <v>2</v>
      </c>
      <c r="BM1328">
        <v>964791000000</v>
      </c>
      <c r="BN1328" t="s">
        <v>5549</v>
      </c>
    </row>
    <row r="1329" spans="1:66" x14ac:dyDescent="0.2">
      <c r="A1329" t="s">
        <v>5551</v>
      </c>
      <c r="B1329" t="s">
        <v>5552</v>
      </c>
      <c r="C1329" t="s">
        <v>142</v>
      </c>
      <c r="D1329" t="s">
        <v>143</v>
      </c>
      <c r="E1329" t="s">
        <v>153</v>
      </c>
      <c r="F1329" t="b">
        <v>1</v>
      </c>
      <c r="G1329" t="s">
        <v>48</v>
      </c>
      <c r="H1329" t="s">
        <v>154</v>
      </c>
      <c r="I1329" t="s">
        <v>7130</v>
      </c>
      <c r="J1329" t="s">
        <v>5552</v>
      </c>
      <c r="K1329" t="s">
        <v>7131</v>
      </c>
      <c r="L1329" t="s">
        <v>146</v>
      </c>
      <c r="M1329" t="s">
        <v>147</v>
      </c>
      <c r="N1329">
        <v>-14400000</v>
      </c>
      <c r="O1329" t="s">
        <v>148</v>
      </c>
      <c r="P1329" t="b">
        <v>0</v>
      </c>
      <c r="Q1329">
        <v>0.3200016</v>
      </c>
      <c r="R1329">
        <v>1.0677397</v>
      </c>
      <c r="S1329">
        <v>1589486400</v>
      </c>
      <c r="T1329">
        <v>30.29</v>
      </c>
      <c r="U1329">
        <v>30.31</v>
      </c>
      <c r="V1329" t="s">
        <v>7132</v>
      </c>
      <c r="W1329">
        <v>28.46</v>
      </c>
      <c r="X1329">
        <v>986288</v>
      </c>
      <c r="Y1329">
        <v>29.97</v>
      </c>
      <c r="Z1329">
        <v>28</v>
      </c>
      <c r="AA1329">
        <v>33</v>
      </c>
      <c r="AB1329">
        <v>18</v>
      </c>
      <c r="AC1329">
        <v>13</v>
      </c>
      <c r="AD1329" t="s">
        <v>155</v>
      </c>
      <c r="AF1329">
        <v>31.04</v>
      </c>
      <c r="AG1329">
        <v>738304</v>
      </c>
      <c r="AH1329">
        <v>647550</v>
      </c>
      <c r="AI1329">
        <v>2.880001</v>
      </c>
      <c r="AJ1329">
        <v>0.10507118</v>
      </c>
      <c r="AK1329" t="s">
        <v>7133</v>
      </c>
      <c r="AL1329">
        <v>-21.36</v>
      </c>
      <c r="AM1329">
        <v>-0.41355276000000002</v>
      </c>
      <c r="AN1329">
        <v>27.41</v>
      </c>
      <c r="AO1329">
        <v>51.65</v>
      </c>
      <c r="AW1329" t="s">
        <v>6313</v>
      </c>
      <c r="BA1329">
        <v>32.868572</v>
      </c>
      <c r="BB1329">
        <v>-2.5785713000000001</v>
      </c>
      <c r="BC1329">
        <v>-7.8450969999999995E-2</v>
      </c>
      <c r="BD1329">
        <v>44.318477999999999</v>
      </c>
      <c r="BE1329">
        <v>-14.028477000000001</v>
      </c>
      <c r="BF1329">
        <v>-0.31653789999999998</v>
      </c>
      <c r="BI1329">
        <v>15</v>
      </c>
      <c r="BJ1329">
        <v>0</v>
      </c>
      <c r="BK1329" t="b">
        <v>0</v>
      </c>
      <c r="BL1329">
        <v>2</v>
      </c>
      <c r="BM1329">
        <v>1360938600000</v>
      </c>
      <c r="BN1329" t="s">
        <v>5551</v>
      </c>
    </row>
    <row r="1330" spans="1:66" x14ac:dyDescent="0.2">
      <c r="A1330" t="s">
        <v>5553</v>
      </c>
      <c r="B1330" t="s">
        <v>5554</v>
      </c>
      <c r="C1330" t="s">
        <v>142</v>
      </c>
      <c r="D1330" t="s">
        <v>143</v>
      </c>
      <c r="E1330" t="s">
        <v>153</v>
      </c>
      <c r="F1330" t="b">
        <v>1</v>
      </c>
      <c r="G1330" t="s">
        <v>48</v>
      </c>
      <c r="H1330" t="s">
        <v>154</v>
      </c>
      <c r="I1330" t="s">
        <v>7134</v>
      </c>
      <c r="J1330" t="s">
        <v>5554</v>
      </c>
      <c r="K1330" t="s">
        <v>7135</v>
      </c>
      <c r="L1330" t="s">
        <v>146</v>
      </c>
      <c r="M1330" t="s">
        <v>147</v>
      </c>
      <c r="N1330">
        <v>-14400000</v>
      </c>
      <c r="O1330" t="s">
        <v>148</v>
      </c>
      <c r="P1330" t="b">
        <v>0</v>
      </c>
      <c r="Q1330">
        <v>1.6699982</v>
      </c>
      <c r="R1330">
        <v>1.145875</v>
      </c>
      <c r="S1330">
        <v>1589486400</v>
      </c>
      <c r="T1330">
        <v>147.41</v>
      </c>
      <c r="U1330">
        <v>147.43</v>
      </c>
      <c r="V1330" t="s">
        <v>7136</v>
      </c>
      <c r="W1330">
        <v>142.57</v>
      </c>
      <c r="X1330">
        <v>179979</v>
      </c>
      <c r="Y1330">
        <v>145.74</v>
      </c>
      <c r="Z1330">
        <v>146.94999999999999</v>
      </c>
      <c r="AA1330">
        <v>148.13999999999999</v>
      </c>
      <c r="AB1330">
        <v>11</v>
      </c>
      <c r="AC1330">
        <v>8</v>
      </c>
      <c r="AD1330" t="s">
        <v>155</v>
      </c>
      <c r="AF1330">
        <v>144.08000000000001</v>
      </c>
      <c r="AG1330">
        <v>300177</v>
      </c>
      <c r="AH1330">
        <v>233287</v>
      </c>
      <c r="AI1330">
        <v>41.340004</v>
      </c>
      <c r="AJ1330">
        <v>0.38974267000000001</v>
      </c>
      <c r="AK1330" t="s">
        <v>7137</v>
      </c>
      <c r="AL1330">
        <v>-23.660004000000001</v>
      </c>
      <c r="AM1330">
        <v>-0.13830598</v>
      </c>
      <c r="AN1330">
        <v>106.07</v>
      </c>
      <c r="AO1330">
        <v>171.07</v>
      </c>
      <c r="AW1330" t="s">
        <v>6313</v>
      </c>
      <c r="BA1330">
        <v>139.14457999999999</v>
      </c>
      <c r="BB1330">
        <v>8.2654270000000007</v>
      </c>
      <c r="BC1330">
        <v>5.9401717E-2</v>
      </c>
      <c r="BD1330">
        <v>150.20856000000001</v>
      </c>
      <c r="BE1330">
        <v>-2.7985535000000001</v>
      </c>
      <c r="BF1330">
        <v>-1.8631120000000001E-2</v>
      </c>
      <c r="BI1330">
        <v>15</v>
      </c>
      <c r="BJ1330">
        <v>0</v>
      </c>
      <c r="BK1330" t="b">
        <v>0</v>
      </c>
      <c r="BL1330">
        <v>2</v>
      </c>
      <c r="BM1330">
        <v>1156512600000</v>
      </c>
      <c r="BN1330" t="s">
        <v>5553</v>
      </c>
    </row>
    <row r="1331" spans="1:66" x14ac:dyDescent="0.2">
      <c r="A1331" t="s">
        <v>5555</v>
      </c>
      <c r="B1331" t="s">
        <v>5556</v>
      </c>
      <c r="C1331" t="s">
        <v>142</v>
      </c>
      <c r="D1331" t="s">
        <v>143</v>
      </c>
      <c r="E1331" t="s">
        <v>153</v>
      </c>
      <c r="F1331" t="b">
        <v>1</v>
      </c>
      <c r="G1331" t="s">
        <v>48</v>
      </c>
      <c r="H1331" t="s">
        <v>154</v>
      </c>
      <c r="I1331" t="s">
        <v>5556</v>
      </c>
      <c r="J1331" t="s">
        <v>5556</v>
      </c>
      <c r="K1331" t="s">
        <v>7138</v>
      </c>
      <c r="L1331" t="s">
        <v>146</v>
      </c>
      <c r="M1331" t="s">
        <v>147</v>
      </c>
      <c r="N1331">
        <v>-14400000</v>
      </c>
      <c r="O1331" t="s">
        <v>148</v>
      </c>
      <c r="P1331" t="b">
        <v>0</v>
      </c>
      <c r="Q1331">
        <v>2.3000029999999998</v>
      </c>
      <c r="R1331">
        <v>1.0562586</v>
      </c>
      <c r="S1331">
        <v>1589486380</v>
      </c>
      <c r="T1331">
        <v>220.05</v>
      </c>
      <c r="U1331">
        <v>220.05</v>
      </c>
      <c r="V1331" t="s">
        <v>7139</v>
      </c>
      <c r="W1331">
        <v>214.84</v>
      </c>
      <c r="X1331">
        <v>42373</v>
      </c>
      <c r="Y1331">
        <v>217.75</v>
      </c>
      <c r="Z1331">
        <v>219.72</v>
      </c>
      <c r="AA1331">
        <v>223.67</v>
      </c>
      <c r="AB1331">
        <v>9</v>
      </c>
      <c r="AC1331">
        <v>9</v>
      </c>
      <c r="AD1331" t="s">
        <v>155</v>
      </c>
      <c r="AF1331">
        <v>215.994</v>
      </c>
      <c r="AG1331">
        <v>87435</v>
      </c>
      <c r="AH1331">
        <v>67375</v>
      </c>
      <c r="AI1331">
        <v>51.650010000000002</v>
      </c>
      <c r="AJ1331">
        <v>0.30671027000000001</v>
      </c>
      <c r="AK1331" t="s">
        <v>7140</v>
      </c>
      <c r="AL1331">
        <v>-29.099989999999998</v>
      </c>
      <c r="AM1331">
        <v>-0.116797075</v>
      </c>
      <c r="AN1331">
        <v>168.4</v>
      </c>
      <c r="AO1331">
        <v>249.15</v>
      </c>
      <c r="AW1331" t="s">
        <v>6313</v>
      </c>
      <c r="BA1331">
        <v>211.33143999999999</v>
      </c>
      <c r="BB1331">
        <v>8.7185670000000002</v>
      </c>
      <c r="BC1331">
        <v>4.1255420000000001E-2</v>
      </c>
      <c r="BD1331">
        <v>222.96689000000001</v>
      </c>
      <c r="BE1331">
        <v>-2.9168854</v>
      </c>
      <c r="BF1331">
        <v>-1.3082145999999999E-2</v>
      </c>
      <c r="BI1331">
        <v>15</v>
      </c>
      <c r="BJ1331">
        <v>0</v>
      </c>
      <c r="BK1331" t="b">
        <v>0</v>
      </c>
      <c r="BL1331">
        <v>2</v>
      </c>
      <c r="BM1331">
        <v>1115731800000</v>
      </c>
      <c r="BN1331" t="s">
        <v>5555</v>
      </c>
    </row>
    <row r="1332" spans="1:66" x14ac:dyDescent="0.2">
      <c r="A1332" t="s">
        <v>5557</v>
      </c>
      <c r="B1332" t="s">
        <v>5558</v>
      </c>
      <c r="C1332" t="s">
        <v>142</v>
      </c>
      <c r="D1332" t="s">
        <v>143</v>
      </c>
      <c r="E1332" t="s">
        <v>153</v>
      </c>
      <c r="F1332" t="b">
        <v>1</v>
      </c>
      <c r="G1332" t="s">
        <v>48</v>
      </c>
      <c r="H1332" t="s">
        <v>154</v>
      </c>
      <c r="I1332" t="s">
        <v>5558</v>
      </c>
      <c r="J1332" t="s">
        <v>5558</v>
      </c>
      <c r="K1332" t="s">
        <v>7141</v>
      </c>
      <c r="L1332" t="s">
        <v>146</v>
      </c>
      <c r="M1332" t="s">
        <v>147</v>
      </c>
      <c r="N1332">
        <v>-14400000</v>
      </c>
      <c r="O1332" t="s">
        <v>148</v>
      </c>
      <c r="P1332" t="b">
        <v>0</v>
      </c>
      <c r="Q1332">
        <v>1.6100006</v>
      </c>
      <c r="R1332">
        <v>1.0401193</v>
      </c>
      <c r="S1332">
        <v>1589486400</v>
      </c>
      <c r="T1332">
        <v>156.4</v>
      </c>
      <c r="U1332">
        <v>156.5121</v>
      </c>
      <c r="V1332" t="s">
        <v>7142</v>
      </c>
      <c r="W1332">
        <v>148.97999999999999</v>
      </c>
      <c r="X1332">
        <v>2300063</v>
      </c>
      <c r="Y1332">
        <v>154.79</v>
      </c>
      <c r="Z1332">
        <v>156.80000000000001</v>
      </c>
      <c r="AA1332">
        <v>157.24</v>
      </c>
      <c r="AB1332">
        <v>11</v>
      </c>
      <c r="AC1332">
        <v>9</v>
      </c>
      <c r="AD1332" t="s">
        <v>155</v>
      </c>
      <c r="AE1332" t="s">
        <v>48</v>
      </c>
      <c r="AF1332">
        <v>158.94</v>
      </c>
      <c r="AG1332">
        <v>2888309</v>
      </c>
      <c r="AH1332">
        <v>1796487</v>
      </c>
      <c r="AI1332">
        <v>38.529989999999998</v>
      </c>
      <c r="AJ1332">
        <v>0.32688546000000002</v>
      </c>
      <c r="AK1332" t="s">
        <v>7143</v>
      </c>
      <c r="AL1332">
        <v>-54.460006999999997</v>
      </c>
      <c r="AM1332">
        <v>-0.25827566000000002</v>
      </c>
      <c r="AN1332">
        <v>117.87</v>
      </c>
      <c r="AO1332">
        <v>210.86</v>
      </c>
      <c r="AT1332">
        <v>2.222</v>
      </c>
      <c r="AV1332">
        <v>1.4354932000000001E-2</v>
      </c>
      <c r="AW1332" t="s">
        <v>6313</v>
      </c>
      <c r="AY1332">
        <v>257400000</v>
      </c>
      <c r="AZ1332">
        <v>144.15899999999999</v>
      </c>
      <c r="BA1332">
        <v>153.41743</v>
      </c>
      <c r="BB1332">
        <v>2.9825591999999999</v>
      </c>
      <c r="BC1332">
        <v>1.9440809999999999E-2</v>
      </c>
      <c r="BD1332">
        <v>183.82912999999999</v>
      </c>
      <c r="BE1332">
        <v>-27.429137999999998</v>
      </c>
      <c r="BF1332">
        <v>-0.14920996</v>
      </c>
      <c r="BG1332">
        <v>40257359872</v>
      </c>
      <c r="BH1332">
        <v>1.0849131000000001</v>
      </c>
      <c r="BI1332">
        <v>15</v>
      </c>
      <c r="BJ1332">
        <v>0</v>
      </c>
      <c r="BK1332" t="b">
        <v>0</v>
      </c>
      <c r="BL1332">
        <v>2</v>
      </c>
      <c r="BM1332">
        <v>959347800000</v>
      </c>
      <c r="BN1332" t="s">
        <v>5557</v>
      </c>
    </row>
    <row r="1333" spans="1:66" x14ac:dyDescent="0.2">
      <c r="A1333" t="s">
        <v>5559</v>
      </c>
      <c r="B1333" t="s">
        <v>5560</v>
      </c>
      <c r="C1333" t="s">
        <v>142</v>
      </c>
      <c r="D1333" t="s">
        <v>143</v>
      </c>
      <c r="E1333" t="s">
        <v>153</v>
      </c>
      <c r="F1333" t="b">
        <v>1</v>
      </c>
      <c r="G1333" t="s">
        <v>48</v>
      </c>
      <c r="H1333" t="s">
        <v>6262</v>
      </c>
      <c r="I1333" t="s">
        <v>7144</v>
      </c>
      <c r="J1333" t="s">
        <v>5560</v>
      </c>
      <c r="K1333" t="s">
        <v>7145</v>
      </c>
      <c r="L1333" t="s">
        <v>146</v>
      </c>
      <c r="M1333" t="s">
        <v>147</v>
      </c>
      <c r="N1333">
        <v>-14400000</v>
      </c>
      <c r="O1333" t="s">
        <v>148</v>
      </c>
      <c r="P1333" t="b">
        <v>0</v>
      </c>
      <c r="Q1333">
        <v>0.22999954</v>
      </c>
      <c r="R1333">
        <v>1.0449774000000001</v>
      </c>
      <c r="S1333">
        <v>1589486401</v>
      </c>
      <c r="T1333">
        <v>22.24</v>
      </c>
      <c r="U1333">
        <v>22.2499</v>
      </c>
      <c r="V1333" t="s">
        <v>7146</v>
      </c>
      <c r="W1333">
        <v>21.959399999999999</v>
      </c>
      <c r="X1333">
        <v>87131</v>
      </c>
      <c r="Y1333">
        <v>22.01</v>
      </c>
      <c r="Z1333">
        <v>22.14</v>
      </c>
      <c r="AA1333">
        <v>22.25</v>
      </c>
      <c r="AB1333">
        <v>9</v>
      </c>
      <c r="AC1333">
        <v>12</v>
      </c>
      <c r="AD1333" t="s">
        <v>6263</v>
      </c>
      <c r="AF1333">
        <v>22.1996</v>
      </c>
      <c r="AG1333">
        <v>182109</v>
      </c>
      <c r="AH1333">
        <v>361675</v>
      </c>
      <c r="AI1333">
        <v>0.98999979999999999</v>
      </c>
      <c r="AJ1333">
        <v>4.6588222999999998E-2</v>
      </c>
      <c r="AK1333" t="s">
        <v>7147</v>
      </c>
      <c r="AL1333">
        <v>-11.1</v>
      </c>
      <c r="AM1333">
        <v>-0.33293342999999997</v>
      </c>
      <c r="AN1333">
        <v>21.25</v>
      </c>
      <c r="AO1333">
        <v>33.340000000000003</v>
      </c>
      <c r="AP1333">
        <v>1530489600</v>
      </c>
      <c r="AW1333" t="s">
        <v>6313</v>
      </c>
      <c r="BA1333">
        <v>22.367058</v>
      </c>
      <c r="BB1333">
        <v>-0.12705802999999999</v>
      </c>
      <c r="BC1333">
        <v>-5.6805876000000002E-3</v>
      </c>
      <c r="BD1333">
        <v>28.469704</v>
      </c>
      <c r="BE1333">
        <v>-6.2297039999999999</v>
      </c>
      <c r="BF1333">
        <v>-0.21881871</v>
      </c>
      <c r="BI1333">
        <v>15</v>
      </c>
      <c r="BJ1333">
        <v>0</v>
      </c>
      <c r="BK1333" t="b">
        <v>0</v>
      </c>
      <c r="BL1333">
        <v>2</v>
      </c>
      <c r="BM1333">
        <v>1413466200000</v>
      </c>
      <c r="BN1333" t="s">
        <v>5559</v>
      </c>
    </row>
    <row r="1334" spans="1:66" x14ac:dyDescent="0.2">
      <c r="A1334" t="s">
        <v>5561</v>
      </c>
      <c r="B1334" t="s">
        <v>5562</v>
      </c>
      <c r="C1334" t="s">
        <v>142</v>
      </c>
      <c r="D1334" t="s">
        <v>143</v>
      </c>
      <c r="E1334" t="s">
        <v>153</v>
      </c>
      <c r="F1334" t="b">
        <v>1</v>
      </c>
      <c r="G1334" t="s">
        <v>48</v>
      </c>
      <c r="H1334" t="s">
        <v>154</v>
      </c>
      <c r="I1334" t="s">
        <v>7148</v>
      </c>
      <c r="J1334" t="s">
        <v>5562</v>
      </c>
      <c r="K1334" t="s">
        <v>7149</v>
      </c>
      <c r="L1334" t="s">
        <v>146</v>
      </c>
      <c r="M1334" t="s">
        <v>147</v>
      </c>
      <c r="N1334">
        <v>-14400000</v>
      </c>
      <c r="O1334" t="s">
        <v>148</v>
      </c>
      <c r="P1334" t="b">
        <v>0</v>
      </c>
      <c r="Q1334">
        <v>0.28000069999999999</v>
      </c>
      <c r="R1334">
        <v>1.0381931</v>
      </c>
      <c r="S1334">
        <v>1589485976</v>
      </c>
      <c r="T1334">
        <v>27.25</v>
      </c>
      <c r="U1334">
        <v>27.28</v>
      </c>
      <c r="V1334" t="s">
        <v>7150</v>
      </c>
      <c r="W1334">
        <v>26.100999999999999</v>
      </c>
      <c r="X1334">
        <v>22491</v>
      </c>
      <c r="Y1334">
        <v>26.97</v>
      </c>
      <c r="Z1334">
        <v>15.79</v>
      </c>
      <c r="AA1334">
        <v>0</v>
      </c>
      <c r="AB1334">
        <v>22</v>
      </c>
      <c r="AC1334">
        <v>22</v>
      </c>
      <c r="AD1334" t="s">
        <v>155</v>
      </c>
      <c r="AF1334">
        <v>26.49</v>
      </c>
      <c r="AG1334">
        <v>83482</v>
      </c>
      <c r="AH1334">
        <v>50100</v>
      </c>
      <c r="AI1334">
        <v>6.49</v>
      </c>
      <c r="AJ1334">
        <v>0.31262040000000002</v>
      </c>
      <c r="AK1334" t="s">
        <v>7151</v>
      </c>
      <c r="AL1334">
        <v>-7.3300020000000004</v>
      </c>
      <c r="AM1334">
        <v>-0.21197228000000001</v>
      </c>
      <c r="AN1334">
        <v>20.76</v>
      </c>
      <c r="AO1334">
        <v>34.58</v>
      </c>
      <c r="AW1334" t="s">
        <v>6313</v>
      </c>
      <c r="BA1334">
        <v>26.588857999999998</v>
      </c>
      <c r="BB1334">
        <v>0.66114234999999999</v>
      </c>
      <c r="BC1334">
        <v>2.4865390000000001E-2</v>
      </c>
      <c r="BD1334">
        <v>30.627030000000001</v>
      </c>
      <c r="BE1334">
        <v>-3.3770294000000001</v>
      </c>
      <c r="BF1334">
        <v>-0.11026304000000001</v>
      </c>
      <c r="BI1334">
        <v>15</v>
      </c>
      <c r="BJ1334">
        <v>0</v>
      </c>
      <c r="BK1334" t="b">
        <v>0</v>
      </c>
      <c r="BL1334">
        <v>2</v>
      </c>
      <c r="BM1334">
        <v>1382621400000</v>
      </c>
      <c r="BN1334" t="s">
        <v>5561</v>
      </c>
    </row>
    <row r="1335" spans="1:66" x14ac:dyDescent="0.2">
      <c r="A1335" t="s">
        <v>5563</v>
      </c>
      <c r="B1335" t="s">
        <v>5564</v>
      </c>
      <c r="C1335" t="s">
        <v>142</v>
      </c>
      <c r="D1335" t="s">
        <v>143</v>
      </c>
      <c r="E1335" t="s">
        <v>153</v>
      </c>
      <c r="F1335" t="b">
        <v>1</v>
      </c>
      <c r="G1335" t="s">
        <v>48</v>
      </c>
      <c r="H1335" t="s">
        <v>154</v>
      </c>
      <c r="I1335" t="s">
        <v>7152</v>
      </c>
      <c r="J1335" t="s">
        <v>5564</v>
      </c>
      <c r="K1335" t="s">
        <v>7153</v>
      </c>
      <c r="L1335" t="s">
        <v>146</v>
      </c>
      <c r="M1335" t="s">
        <v>147</v>
      </c>
      <c r="N1335">
        <v>-14400000</v>
      </c>
      <c r="O1335" t="s">
        <v>148</v>
      </c>
      <c r="P1335" t="b">
        <v>0</v>
      </c>
      <c r="Q1335">
        <v>0.40000152999999999</v>
      </c>
      <c r="R1335">
        <v>1.1195117000000001</v>
      </c>
      <c r="S1335">
        <v>1589486400</v>
      </c>
      <c r="T1335">
        <v>36.130000000000003</v>
      </c>
      <c r="U1335">
        <v>36.4696</v>
      </c>
      <c r="V1335" t="s">
        <v>7154</v>
      </c>
      <c r="W1335">
        <v>34.299999999999997</v>
      </c>
      <c r="X1335">
        <v>30846680</v>
      </c>
      <c r="Y1335">
        <v>35.729999999999997</v>
      </c>
      <c r="Z1335">
        <v>36.17</v>
      </c>
      <c r="AA1335">
        <v>36.36</v>
      </c>
      <c r="AB1335">
        <v>22</v>
      </c>
      <c r="AC1335">
        <v>31</v>
      </c>
      <c r="AD1335" t="s">
        <v>155</v>
      </c>
      <c r="AE1335" t="s">
        <v>48</v>
      </c>
      <c r="AF1335">
        <v>35.1</v>
      </c>
      <c r="AG1335">
        <v>40360051</v>
      </c>
      <c r="AH1335">
        <v>27990587</v>
      </c>
      <c r="AI1335">
        <v>13.250002</v>
      </c>
      <c r="AJ1335">
        <v>0.57910850000000003</v>
      </c>
      <c r="AK1335" t="s">
        <v>7155</v>
      </c>
      <c r="AL1335">
        <v>-28.579998</v>
      </c>
      <c r="AM1335">
        <v>-0.44166280000000002</v>
      </c>
      <c r="AN1335">
        <v>22.88</v>
      </c>
      <c r="AO1335">
        <v>64.709999999999994</v>
      </c>
      <c r="AW1335" t="s">
        <v>6313</v>
      </c>
      <c r="AY1335">
        <v>186424000</v>
      </c>
      <c r="BA1335">
        <v>33.870285000000003</v>
      </c>
      <c r="BB1335">
        <v>2.2597160000000001</v>
      </c>
      <c r="BC1335">
        <v>6.6716769999999995E-2</v>
      </c>
      <c r="BD1335">
        <v>48.626086999999998</v>
      </c>
      <c r="BE1335">
        <v>-12.496086</v>
      </c>
      <c r="BF1335">
        <v>-0.25698315999999999</v>
      </c>
      <c r="BG1335">
        <v>6735499264</v>
      </c>
      <c r="BI1335">
        <v>15</v>
      </c>
      <c r="BJ1335">
        <v>0</v>
      </c>
      <c r="BK1335" t="b">
        <v>0</v>
      </c>
      <c r="BL1335">
        <v>2</v>
      </c>
      <c r="BM1335">
        <v>914337000000</v>
      </c>
      <c r="BN1335" t="s">
        <v>5563</v>
      </c>
    </row>
    <row r="1336" spans="1:66" x14ac:dyDescent="0.2">
      <c r="A1336" t="s">
        <v>5565</v>
      </c>
      <c r="B1336" t="s">
        <v>5566</v>
      </c>
      <c r="C1336" t="s">
        <v>142</v>
      </c>
      <c r="D1336" t="s">
        <v>143</v>
      </c>
      <c r="E1336" t="s">
        <v>153</v>
      </c>
      <c r="F1336" t="b">
        <v>1</v>
      </c>
      <c r="G1336" t="s">
        <v>48</v>
      </c>
      <c r="H1336" t="s">
        <v>154</v>
      </c>
      <c r="I1336" t="s">
        <v>7156</v>
      </c>
      <c r="J1336" t="s">
        <v>5566</v>
      </c>
      <c r="K1336" t="s">
        <v>7157</v>
      </c>
      <c r="L1336" t="s">
        <v>146</v>
      </c>
      <c r="M1336" t="s">
        <v>147</v>
      </c>
      <c r="N1336">
        <v>-14400000</v>
      </c>
      <c r="O1336" t="s">
        <v>148</v>
      </c>
      <c r="P1336" t="b">
        <v>0</v>
      </c>
      <c r="Q1336">
        <v>0.3899994</v>
      </c>
      <c r="R1336">
        <v>1.0623792000000001</v>
      </c>
      <c r="S1336">
        <v>1589486394</v>
      </c>
      <c r="T1336">
        <v>37.1</v>
      </c>
      <c r="U1336">
        <v>37.11</v>
      </c>
      <c r="V1336" t="s">
        <v>7158</v>
      </c>
      <c r="W1336">
        <v>35.134999999999998</v>
      </c>
      <c r="X1336">
        <v>151037</v>
      </c>
      <c r="Y1336">
        <v>36.71</v>
      </c>
      <c r="Z1336">
        <v>0</v>
      </c>
      <c r="AA1336">
        <v>38.24</v>
      </c>
      <c r="AB1336">
        <v>9</v>
      </c>
      <c r="AC1336">
        <v>18</v>
      </c>
      <c r="AD1336" t="s">
        <v>155</v>
      </c>
      <c r="AF1336">
        <v>37.99</v>
      </c>
      <c r="AG1336">
        <v>360998</v>
      </c>
      <c r="AH1336">
        <v>112187</v>
      </c>
      <c r="AI1336">
        <v>8.199999</v>
      </c>
      <c r="AJ1336">
        <v>0.28373696999999998</v>
      </c>
      <c r="AK1336" t="s">
        <v>7159</v>
      </c>
      <c r="AL1336">
        <v>-18.480003</v>
      </c>
      <c r="AM1336">
        <v>-0.33249374999999998</v>
      </c>
      <c r="AN1336">
        <v>28.9</v>
      </c>
      <c r="AO1336">
        <v>55.58</v>
      </c>
      <c r="AW1336" t="s">
        <v>6313</v>
      </c>
      <c r="BA1336">
        <v>37.306857999999998</v>
      </c>
      <c r="BB1336">
        <v>-0.20685959000000001</v>
      </c>
      <c r="BC1336">
        <v>-5.5448140000000003E-3</v>
      </c>
      <c r="BD1336">
        <v>47.581882</v>
      </c>
      <c r="BE1336">
        <v>-10.481884000000001</v>
      </c>
      <c r="BF1336">
        <v>-0.2202915</v>
      </c>
      <c r="BI1336">
        <v>15</v>
      </c>
      <c r="BJ1336">
        <v>0</v>
      </c>
      <c r="BK1336" t="b">
        <v>0</v>
      </c>
      <c r="BL1336">
        <v>2</v>
      </c>
      <c r="BM1336">
        <v>1132065000000</v>
      </c>
      <c r="BN1336" t="s">
        <v>5565</v>
      </c>
    </row>
    <row r="1337" spans="1:66" x14ac:dyDescent="0.2">
      <c r="A1337" t="s">
        <v>5567</v>
      </c>
      <c r="B1337" t="s">
        <v>5568</v>
      </c>
      <c r="C1337" t="s">
        <v>142</v>
      </c>
      <c r="D1337" t="s">
        <v>143</v>
      </c>
      <c r="E1337" t="s">
        <v>153</v>
      </c>
      <c r="F1337" t="b">
        <v>1</v>
      </c>
      <c r="G1337" t="s">
        <v>48</v>
      </c>
      <c r="H1337" t="s">
        <v>154</v>
      </c>
      <c r="I1337" t="s">
        <v>7160</v>
      </c>
      <c r="J1337" t="s">
        <v>5568</v>
      </c>
      <c r="K1337" t="s">
        <v>7161</v>
      </c>
      <c r="L1337" t="s">
        <v>146</v>
      </c>
      <c r="M1337" t="s">
        <v>147</v>
      </c>
      <c r="N1337">
        <v>-14400000</v>
      </c>
      <c r="O1337" t="s">
        <v>148</v>
      </c>
      <c r="P1337" t="b">
        <v>0</v>
      </c>
      <c r="Q1337">
        <v>0.93999480000000002</v>
      </c>
      <c r="R1337">
        <v>0.98120540000000001</v>
      </c>
      <c r="S1337">
        <v>1589486400</v>
      </c>
      <c r="T1337">
        <v>96.74</v>
      </c>
      <c r="U1337">
        <v>96.75</v>
      </c>
      <c r="V1337" t="s">
        <v>7162</v>
      </c>
      <c r="W1337">
        <v>94.43</v>
      </c>
      <c r="X1337">
        <v>181155</v>
      </c>
      <c r="Y1337">
        <v>95.8</v>
      </c>
      <c r="Z1337">
        <v>96.12</v>
      </c>
      <c r="AA1337">
        <v>97.29</v>
      </c>
      <c r="AB1337">
        <v>8</v>
      </c>
      <c r="AC1337">
        <v>22</v>
      </c>
      <c r="AD1337" t="s">
        <v>155</v>
      </c>
      <c r="AF1337">
        <v>97.15</v>
      </c>
      <c r="AG1337">
        <v>240104</v>
      </c>
      <c r="AH1337">
        <v>197887</v>
      </c>
      <c r="AI1337">
        <v>24.879996999999999</v>
      </c>
      <c r="AJ1337">
        <v>0.34622874999999997</v>
      </c>
      <c r="AK1337" t="s">
        <v>7163</v>
      </c>
      <c r="AL1337">
        <v>-9.5600050000000003</v>
      </c>
      <c r="AM1337">
        <v>-8.9934189999999997E-2</v>
      </c>
      <c r="AN1337">
        <v>71.86</v>
      </c>
      <c r="AO1337">
        <v>106.3</v>
      </c>
      <c r="AW1337" t="s">
        <v>6313</v>
      </c>
      <c r="BA1337">
        <v>91.48</v>
      </c>
      <c r="BB1337">
        <v>5.2599945000000004</v>
      </c>
      <c r="BC1337">
        <v>5.7498845999999999E-2</v>
      </c>
      <c r="BD1337">
        <v>93.845146</v>
      </c>
      <c r="BE1337">
        <v>2.8948516999999998</v>
      </c>
      <c r="BF1337">
        <v>3.0847111999999999E-2</v>
      </c>
      <c r="BI1337">
        <v>15</v>
      </c>
      <c r="BJ1337">
        <v>0</v>
      </c>
      <c r="BK1337" t="b">
        <v>0</v>
      </c>
      <c r="BL1337">
        <v>2</v>
      </c>
      <c r="BM1337">
        <v>1254144600000</v>
      </c>
      <c r="BN1337" t="s">
        <v>5567</v>
      </c>
    </row>
    <row r="1338" spans="1:66" x14ac:dyDescent="0.2">
      <c r="A1338" t="s">
        <v>5569</v>
      </c>
      <c r="B1338" t="s">
        <v>5570</v>
      </c>
      <c r="C1338" t="s">
        <v>142</v>
      </c>
      <c r="D1338" t="s">
        <v>143</v>
      </c>
      <c r="E1338" t="s">
        <v>153</v>
      </c>
      <c r="F1338" t="b">
        <v>1</v>
      </c>
      <c r="G1338" t="s">
        <v>48</v>
      </c>
      <c r="H1338" t="s">
        <v>154</v>
      </c>
      <c r="I1338" t="s">
        <v>7164</v>
      </c>
      <c r="J1338" t="s">
        <v>5570</v>
      </c>
      <c r="K1338" t="s">
        <v>7165</v>
      </c>
      <c r="L1338" t="s">
        <v>146</v>
      </c>
      <c r="M1338" t="s">
        <v>147</v>
      </c>
      <c r="N1338">
        <v>-14400000</v>
      </c>
      <c r="O1338" t="s">
        <v>148</v>
      </c>
      <c r="P1338" t="b">
        <v>0</v>
      </c>
      <c r="Q1338">
        <v>0.13010025</v>
      </c>
      <c r="R1338">
        <v>1.0180068</v>
      </c>
      <c r="S1338">
        <v>1589486380</v>
      </c>
      <c r="T1338">
        <v>12.91</v>
      </c>
      <c r="U1338">
        <v>12.9963</v>
      </c>
      <c r="V1338" t="s">
        <v>7166</v>
      </c>
      <c r="W1338">
        <v>12.32</v>
      </c>
      <c r="X1338">
        <v>64942</v>
      </c>
      <c r="Y1338">
        <v>12.7799</v>
      </c>
      <c r="Z1338">
        <v>0</v>
      </c>
      <c r="AA1338">
        <v>0</v>
      </c>
      <c r="AB1338">
        <v>32</v>
      </c>
      <c r="AC1338">
        <v>10</v>
      </c>
      <c r="AD1338" t="s">
        <v>155</v>
      </c>
      <c r="AF1338">
        <v>12.67</v>
      </c>
      <c r="AG1338">
        <v>62259</v>
      </c>
      <c r="AH1338">
        <v>59737</v>
      </c>
      <c r="AI1338">
        <v>5.45</v>
      </c>
      <c r="AJ1338">
        <v>0.73056299999999996</v>
      </c>
      <c r="AK1338" t="s">
        <v>7167</v>
      </c>
      <c r="AL1338">
        <v>-9.4400010000000005</v>
      </c>
      <c r="AM1338">
        <v>-0.42237140000000001</v>
      </c>
      <c r="AN1338">
        <v>7.46</v>
      </c>
      <c r="AO1338">
        <v>22.35</v>
      </c>
      <c r="AW1338" t="s">
        <v>6313</v>
      </c>
      <c r="BA1338">
        <v>11.996857</v>
      </c>
      <c r="BB1338">
        <v>0.91314315999999995</v>
      </c>
      <c r="BC1338">
        <v>7.6115199999999994E-2</v>
      </c>
      <c r="BD1338">
        <v>17.021812000000001</v>
      </c>
      <c r="BE1338">
        <v>-4.1118126000000004</v>
      </c>
      <c r="BF1338">
        <v>-0.24156137999999999</v>
      </c>
      <c r="BI1338">
        <v>15</v>
      </c>
      <c r="BJ1338">
        <v>0</v>
      </c>
      <c r="BK1338" t="b">
        <v>0</v>
      </c>
      <c r="BL1338">
        <v>2</v>
      </c>
      <c r="BM1338">
        <v>1383312600000</v>
      </c>
      <c r="BN1338" t="s">
        <v>5569</v>
      </c>
    </row>
    <row r="1339" spans="1:66" x14ac:dyDescent="0.2">
      <c r="A1339" t="s">
        <v>5571</v>
      </c>
      <c r="B1339" t="s">
        <v>5572</v>
      </c>
      <c r="C1339" t="s">
        <v>142</v>
      </c>
      <c r="D1339" t="s">
        <v>143</v>
      </c>
      <c r="E1339" t="s">
        <v>153</v>
      </c>
      <c r="F1339" t="b">
        <v>1</v>
      </c>
      <c r="G1339" t="s">
        <v>48</v>
      </c>
      <c r="H1339" t="s">
        <v>154</v>
      </c>
      <c r="I1339" t="s">
        <v>7168</v>
      </c>
      <c r="J1339" t="s">
        <v>5572</v>
      </c>
      <c r="K1339" t="s">
        <v>7169</v>
      </c>
      <c r="L1339" t="s">
        <v>146</v>
      </c>
      <c r="M1339" t="s">
        <v>147</v>
      </c>
      <c r="N1339">
        <v>-14400000</v>
      </c>
      <c r="O1339" t="s">
        <v>148</v>
      </c>
      <c r="P1339" t="b">
        <v>0</v>
      </c>
      <c r="Q1339">
        <v>0.58700200000000002</v>
      </c>
      <c r="R1339">
        <v>1.01505</v>
      </c>
      <c r="S1339">
        <v>1589296857</v>
      </c>
      <c r="T1339">
        <v>58.416800000000002</v>
      </c>
      <c r="U1339">
        <v>60.243200000000002</v>
      </c>
      <c r="V1339" t="s">
        <v>7170</v>
      </c>
      <c r="W1339">
        <v>60.243200000000002</v>
      </c>
      <c r="X1339">
        <v>1</v>
      </c>
      <c r="Y1339">
        <v>60.325200000000002</v>
      </c>
      <c r="Z1339">
        <v>58.17</v>
      </c>
      <c r="AA1339">
        <v>58.29</v>
      </c>
      <c r="AB1339">
        <v>8</v>
      </c>
      <c r="AC1339">
        <v>8</v>
      </c>
      <c r="AD1339" t="s">
        <v>155</v>
      </c>
      <c r="AF1339">
        <v>60.243200000000002</v>
      </c>
      <c r="AG1339">
        <v>677</v>
      </c>
      <c r="AH1339">
        <v>387</v>
      </c>
      <c r="AI1339">
        <v>12.5448</v>
      </c>
      <c r="AJ1339">
        <v>0.27347399999999999</v>
      </c>
      <c r="AK1339" t="s">
        <v>7171</v>
      </c>
      <c r="AL1339">
        <v>-12.644196000000001</v>
      </c>
      <c r="AM1339">
        <v>-0.17793439999999999</v>
      </c>
      <c r="AN1339">
        <v>45.872</v>
      </c>
      <c r="AO1339">
        <v>71.061000000000007</v>
      </c>
      <c r="AW1339" t="s">
        <v>6313</v>
      </c>
      <c r="BA1339">
        <v>56.904316000000001</v>
      </c>
      <c r="BB1339">
        <v>1.5124854999999999</v>
      </c>
      <c r="BC1339">
        <v>2.6579450000000001E-2</v>
      </c>
      <c r="BD1339">
        <v>62.870370000000001</v>
      </c>
      <c r="BE1339">
        <v>-4.4535675000000001</v>
      </c>
      <c r="BF1339">
        <v>-7.0837304000000004E-2</v>
      </c>
      <c r="BI1339">
        <v>15</v>
      </c>
      <c r="BJ1339">
        <v>0</v>
      </c>
      <c r="BK1339" t="b">
        <v>0</v>
      </c>
      <c r="BL1339">
        <v>2</v>
      </c>
      <c r="BM1339">
        <v>1443101400000</v>
      </c>
      <c r="BN1339" t="s">
        <v>5571</v>
      </c>
    </row>
    <row r="1340" spans="1:66" x14ac:dyDescent="0.2">
      <c r="A1340" t="s">
        <v>5573</v>
      </c>
      <c r="B1340" t="s">
        <v>5574</v>
      </c>
      <c r="C1340" t="s">
        <v>142</v>
      </c>
      <c r="D1340" t="s">
        <v>143</v>
      </c>
      <c r="E1340" t="s">
        <v>153</v>
      </c>
      <c r="F1340" t="b">
        <v>1</v>
      </c>
      <c r="G1340" t="s">
        <v>48</v>
      </c>
      <c r="H1340" t="s">
        <v>154</v>
      </c>
      <c r="I1340" t="s">
        <v>5574</v>
      </c>
      <c r="J1340" t="s">
        <v>5574</v>
      </c>
      <c r="K1340" t="s">
        <v>7172</v>
      </c>
      <c r="L1340" t="s">
        <v>146</v>
      </c>
      <c r="M1340" t="s">
        <v>147</v>
      </c>
      <c r="N1340">
        <v>-14400000</v>
      </c>
      <c r="O1340" t="s">
        <v>148</v>
      </c>
      <c r="P1340" t="b">
        <v>0</v>
      </c>
      <c r="Q1340">
        <v>1.4273986999999999</v>
      </c>
      <c r="R1340">
        <v>0.88405710000000004</v>
      </c>
      <c r="S1340">
        <v>1589486214</v>
      </c>
      <c r="T1340">
        <v>162.88740000000001</v>
      </c>
      <c r="U1340">
        <v>162.88740000000001</v>
      </c>
      <c r="V1340" t="s">
        <v>7173</v>
      </c>
      <c r="W1340">
        <v>156.66999999999999</v>
      </c>
      <c r="X1340">
        <v>15232</v>
      </c>
      <c r="Y1340">
        <v>161.46</v>
      </c>
      <c r="Z1340">
        <v>156.26</v>
      </c>
      <c r="AA1340">
        <v>169.51</v>
      </c>
      <c r="AB1340">
        <v>9</v>
      </c>
      <c r="AC1340">
        <v>9</v>
      </c>
      <c r="AD1340" t="s">
        <v>155</v>
      </c>
      <c r="AE1340" t="s">
        <v>48</v>
      </c>
      <c r="AF1340">
        <v>165.36</v>
      </c>
      <c r="AG1340">
        <v>18748</v>
      </c>
      <c r="AH1340">
        <v>11000</v>
      </c>
      <c r="AI1340">
        <v>36.697403000000001</v>
      </c>
      <c r="AJ1340">
        <v>0.29081069999999998</v>
      </c>
      <c r="AK1340" t="s">
        <v>7174</v>
      </c>
      <c r="AL1340">
        <v>-54.762590000000003</v>
      </c>
      <c r="AM1340">
        <v>-0.25160850000000001</v>
      </c>
      <c r="AN1340">
        <v>126.19</v>
      </c>
      <c r="AO1340">
        <v>217.65</v>
      </c>
      <c r="AW1340" t="s">
        <v>6313</v>
      </c>
      <c r="AY1340">
        <v>3950000</v>
      </c>
      <c r="BA1340">
        <v>162.86658</v>
      </c>
      <c r="BB1340">
        <v>2.0828247000000001E-2</v>
      </c>
      <c r="BC1340">
        <v>1.2788533000000001E-4</v>
      </c>
      <c r="BD1340">
        <v>190.98296999999999</v>
      </c>
      <c r="BE1340">
        <v>-28.095566000000002</v>
      </c>
      <c r="BF1340">
        <v>-0.14711030999999999</v>
      </c>
      <c r="BG1340">
        <v>643405248</v>
      </c>
      <c r="BI1340">
        <v>15</v>
      </c>
      <c r="BJ1340">
        <v>0</v>
      </c>
      <c r="BK1340" t="b">
        <v>0</v>
      </c>
      <c r="BL1340">
        <v>2</v>
      </c>
      <c r="BM1340">
        <v>1089725400000</v>
      </c>
      <c r="BN1340" t="s">
        <v>5573</v>
      </c>
    </row>
    <row r="1341" spans="1:66" x14ac:dyDescent="0.2">
      <c r="A1341" t="s">
        <v>5575</v>
      </c>
      <c r="B1341" t="s">
        <v>5576</v>
      </c>
      <c r="C1341" t="s">
        <v>142</v>
      </c>
      <c r="D1341" t="s">
        <v>143</v>
      </c>
      <c r="E1341" t="s">
        <v>153</v>
      </c>
      <c r="F1341" t="b">
        <v>1</v>
      </c>
      <c r="G1341" t="s">
        <v>48</v>
      </c>
      <c r="H1341" t="s">
        <v>154</v>
      </c>
      <c r="I1341" t="s">
        <v>7175</v>
      </c>
      <c r="J1341" t="s">
        <v>5576</v>
      </c>
      <c r="K1341" t="s">
        <v>7176</v>
      </c>
      <c r="L1341" t="s">
        <v>146</v>
      </c>
      <c r="M1341" t="s">
        <v>147</v>
      </c>
      <c r="N1341">
        <v>-14400000</v>
      </c>
      <c r="O1341" t="s">
        <v>148</v>
      </c>
      <c r="P1341" t="b">
        <v>0</v>
      </c>
      <c r="Q1341">
        <v>1</v>
      </c>
      <c r="R1341">
        <v>0.99039315999999999</v>
      </c>
      <c r="S1341">
        <v>1589486394</v>
      </c>
      <c r="T1341">
        <v>101.97</v>
      </c>
      <c r="U1341">
        <v>102.02</v>
      </c>
      <c r="V1341" t="s">
        <v>7177</v>
      </c>
      <c r="W1341">
        <v>97.320999999999998</v>
      </c>
      <c r="X1341">
        <v>328208</v>
      </c>
      <c r="Y1341">
        <v>100.97</v>
      </c>
      <c r="Z1341">
        <v>97.01</v>
      </c>
      <c r="AA1341">
        <v>105.9</v>
      </c>
      <c r="AB1341">
        <v>8</v>
      </c>
      <c r="AC1341">
        <v>9</v>
      </c>
      <c r="AD1341" t="s">
        <v>155</v>
      </c>
      <c r="AE1341" t="s">
        <v>48</v>
      </c>
      <c r="AF1341">
        <v>98.76</v>
      </c>
      <c r="AG1341">
        <v>636454</v>
      </c>
      <c r="AH1341">
        <v>699400</v>
      </c>
      <c r="AI1341">
        <v>27.779999</v>
      </c>
      <c r="AJ1341">
        <v>0.37444398000000001</v>
      </c>
      <c r="AK1341" t="s">
        <v>7178</v>
      </c>
      <c r="AL1341">
        <v>-31.089995999999999</v>
      </c>
      <c r="AM1341">
        <v>-0.23365395999999999</v>
      </c>
      <c r="AN1341">
        <v>74.19</v>
      </c>
      <c r="AO1341">
        <v>133.06</v>
      </c>
      <c r="AW1341" t="s">
        <v>6313</v>
      </c>
      <c r="AY1341">
        <v>61090900</v>
      </c>
      <c r="BA1341">
        <v>97.728570000000005</v>
      </c>
      <c r="BB1341">
        <v>4.2414319999999996</v>
      </c>
      <c r="BC1341">
        <v>4.3400126999999997E-2</v>
      </c>
      <c r="BD1341">
        <v>114.48189000000001</v>
      </c>
      <c r="BE1341">
        <v>-12.511887</v>
      </c>
      <c r="BF1341">
        <v>-0.10929140399999999</v>
      </c>
      <c r="BG1341">
        <v>17455124480</v>
      </c>
      <c r="BI1341">
        <v>15</v>
      </c>
      <c r="BJ1341">
        <v>0</v>
      </c>
      <c r="BK1341" t="b">
        <v>0</v>
      </c>
      <c r="BL1341">
        <v>2</v>
      </c>
      <c r="BM1341">
        <v>1010154600000</v>
      </c>
      <c r="BN1341" t="s">
        <v>5575</v>
      </c>
    </row>
    <row r="1342" spans="1:66" x14ac:dyDescent="0.2">
      <c r="A1342" t="s">
        <v>5577</v>
      </c>
      <c r="B1342" t="s">
        <v>5578</v>
      </c>
      <c r="C1342" t="s">
        <v>142</v>
      </c>
      <c r="D1342" t="s">
        <v>143</v>
      </c>
      <c r="E1342" t="s">
        <v>153</v>
      </c>
      <c r="F1342" t="b">
        <v>1</v>
      </c>
      <c r="G1342" t="s">
        <v>48</v>
      </c>
      <c r="H1342" t="s">
        <v>154</v>
      </c>
      <c r="I1342" t="s">
        <v>7179</v>
      </c>
      <c r="J1342" t="s">
        <v>5578</v>
      </c>
      <c r="K1342" t="s">
        <v>7180</v>
      </c>
      <c r="L1342" t="s">
        <v>146</v>
      </c>
      <c r="M1342" t="s">
        <v>147</v>
      </c>
      <c r="N1342">
        <v>-14400000</v>
      </c>
      <c r="O1342" t="s">
        <v>148</v>
      </c>
      <c r="P1342" t="b">
        <v>0</v>
      </c>
      <c r="Q1342">
        <v>0.40000152999999999</v>
      </c>
      <c r="R1342">
        <v>0.98936809999999997</v>
      </c>
      <c r="S1342">
        <v>1589485810</v>
      </c>
      <c r="T1342">
        <v>40.83</v>
      </c>
      <c r="U1342">
        <v>42.86</v>
      </c>
      <c r="V1342" t="s">
        <v>7181</v>
      </c>
      <c r="W1342">
        <v>40.1</v>
      </c>
      <c r="X1342">
        <v>20145</v>
      </c>
      <c r="Y1342">
        <v>40.43</v>
      </c>
      <c r="Z1342">
        <v>0</v>
      </c>
      <c r="AA1342">
        <v>0</v>
      </c>
      <c r="AB1342">
        <v>8</v>
      </c>
      <c r="AC1342">
        <v>22</v>
      </c>
      <c r="AD1342" t="s">
        <v>155</v>
      </c>
      <c r="AF1342">
        <v>41.56</v>
      </c>
      <c r="AG1342">
        <v>51087</v>
      </c>
      <c r="AH1342">
        <v>46675</v>
      </c>
      <c r="AI1342">
        <v>6.9100036999999999</v>
      </c>
      <c r="AJ1342">
        <v>0.20371474000000001</v>
      </c>
      <c r="AK1342" t="s">
        <v>7182</v>
      </c>
      <c r="AL1342">
        <v>-12.059998</v>
      </c>
      <c r="AM1342">
        <v>-0.22802037</v>
      </c>
      <c r="AN1342">
        <v>33.92</v>
      </c>
      <c r="AO1342">
        <v>52.89</v>
      </c>
      <c r="AW1342" t="s">
        <v>6313</v>
      </c>
      <c r="BA1342">
        <v>40.024000000000001</v>
      </c>
      <c r="BB1342">
        <v>0.80600360000000004</v>
      </c>
      <c r="BC1342">
        <v>2.0138006999999999E-2</v>
      </c>
      <c r="BD1342">
        <v>46.693043000000003</v>
      </c>
      <c r="BE1342">
        <v>-5.8630409999999999</v>
      </c>
      <c r="BF1342">
        <v>-0.12556561999999999</v>
      </c>
      <c r="BI1342">
        <v>15</v>
      </c>
      <c r="BJ1342">
        <v>0</v>
      </c>
      <c r="BK1342" t="b">
        <v>0</v>
      </c>
      <c r="BL1342">
        <v>2</v>
      </c>
      <c r="BM1342">
        <v>1372080600000</v>
      </c>
      <c r="BN1342" t="s">
        <v>5577</v>
      </c>
    </row>
    <row r="1343" spans="1:66" x14ac:dyDescent="0.2">
      <c r="A1343" t="s">
        <v>5579</v>
      </c>
      <c r="B1343" t="s">
        <v>5580</v>
      </c>
      <c r="C1343" t="s">
        <v>142</v>
      </c>
      <c r="D1343" t="s">
        <v>143</v>
      </c>
      <c r="E1343" t="s">
        <v>153</v>
      </c>
      <c r="F1343" t="b">
        <v>1</v>
      </c>
      <c r="G1343" t="s">
        <v>48</v>
      </c>
      <c r="H1343" t="s">
        <v>154</v>
      </c>
      <c r="I1343" t="s">
        <v>7183</v>
      </c>
      <c r="J1343" t="s">
        <v>5580</v>
      </c>
      <c r="K1343" t="s">
        <v>7184</v>
      </c>
      <c r="L1343" t="s">
        <v>146</v>
      </c>
      <c r="M1343" t="s">
        <v>147</v>
      </c>
      <c r="N1343">
        <v>-14400000</v>
      </c>
      <c r="O1343" t="s">
        <v>148</v>
      </c>
      <c r="P1343" t="b">
        <v>0</v>
      </c>
      <c r="Q1343">
        <v>1.2099991000000001</v>
      </c>
      <c r="R1343">
        <v>0.96306837000000001</v>
      </c>
      <c r="S1343">
        <v>1589486400</v>
      </c>
      <c r="T1343">
        <v>126.85</v>
      </c>
      <c r="U1343">
        <v>126.928</v>
      </c>
      <c r="V1343" t="s">
        <v>7185</v>
      </c>
      <c r="W1343">
        <v>121</v>
      </c>
      <c r="X1343">
        <v>886993</v>
      </c>
      <c r="Y1343">
        <v>125.64</v>
      </c>
      <c r="Z1343">
        <v>0</v>
      </c>
      <c r="AA1343">
        <v>170.77</v>
      </c>
      <c r="AB1343">
        <v>9</v>
      </c>
      <c r="AC1343">
        <v>10</v>
      </c>
      <c r="AD1343" t="s">
        <v>155</v>
      </c>
      <c r="AE1343" t="s">
        <v>48</v>
      </c>
      <c r="AF1343">
        <v>123.62</v>
      </c>
      <c r="AG1343">
        <v>1763559</v>
      </c>
      <c r="AH1343">
        <v>989162</v>
      </c>
      <c r="AI1343">
        <v>31.339995999999999</v>
      </c>
      <c r="AJ1343">
        <v>0.32813313999999999</v>
      </c>
      <c r="AK1343" t="s">
        <v>7186</v>
      </c>
      <c r="AL1343">
        <v>-43.989998</v>
      </c>
      <c r="AM1343">
        <v>-0.25749240000000001</v>
      </c>
      <c r="AN1343">
        <v>95.51</v>
      </c>
      <c r="AO1343">
        <v>170.84</v>
      </c>
      <c r="AW1343" t="s">
        <v>6313</v>
      </c>
      <c r="AY1343">
        <v>158508992</v>
      </c>
      <c r="BA1343">
        <v>123.31943</v>
      </c>
      <c r="BB1343">
        <v>3.5305710000000001</v>
      </c>
      <c r="BC1343">
        <v>2.8629479999999999E-2</v>
      </c>
      <c r="BD1343">
        <v>148.24413000000001</v>
      </c>
      <c r="BE1343">
        <v>-21.394127000000001</v>
      </c>
      <c r="BF1343">
        <v>-0.14431687000000001</v>
      </c>
      <c r="BG1343">
        <v>112066519040</v>
      </c>
      <c r="BI1343">
        <v>15</v>
      </c>
      <c r="BJ1343">
        <v>0</v>
      </c>
      <c r="BK1343" t="b">
        <v>0</v>
      </c>
      <c r="BL1343">
        <v>2</v>
      </c>
      <c r="BM1343">
        <v>1075473000000</v>
      </c>
      <c r="BN1343" t="s">
        <v>5579</v>
      </c>
    </row>
    <row r="1344" spans="1:66" x14ac:dyDescent="0.2">
      <c r="A1344" t="s">
        <v>5581</v>
      </c>
      <c r="B1344" t="s">
        <v>5582</v>
      </c>
      <c r="C1344" t="s">
        <v>142</v>
      </c>
      <c r="D1344" t="s">
        <v>143</v>
      </c>
      <c r="E1344" t="s">
        <v>153</v>
      </c>
      <c r="F1344" t="b">
        <v>1</v>
      </c>
      <c r="G1344" t="s">
        <v>48</v>
      </c>
      <c r="H1344" t="s">
        <v>154</v>
      </c>
      <c r="I1344" t="s">
        <v>7187</v>
      </c>
      <c r="J1344" t="s">
        <v>5582</v>
      </c>
      <c r="K1344" t="s">
        <v>7188</v>
      </c>
      <c r="L1344" t="s">
        <v>146</v>
      </c>
      <c r="M1344" t="s">
        <v>147</v>
      </c>
      <c r="N1344">
        <v>-14400000</v>
      </c>
      <c r="O1344" t="s">
        <v>148</v>
      </c>
      <c r="P1344" t="b">
        <v>0</v>
      </c>
      <c r="Q1344">
        <v>1.6500092</v>
      </c>
      <c r="R1344">
        <v>0.98033935000000005</v>
      </c>
      <c r="S1344">
        <v>1589486400</v>
      </c>
      <c r="T1344">
        <v>169.96</v>
      </c>
      <c r="U1344">
        <v>169.98</v>
      </c>
      <c r="V1344" t="s">
        <v>7189</v>
      </c>
      <c r="W1344">
        <v>165.39</v>
      </c>
      <c r="X1344">
        <v>259905</v>
      </c>
      <c r="Y1344">
        <v>168.31</v>
      </c>
      <c r="Z1344">
        <v>169.67</v>
      </c>
      <c r="AA1344">
        <v>170.64</v>
      </c>
      <c r="AB1344">
        <v>8</v>
      </c>
      <c r="AC1344">
        <v>8</v>
      </c>
      <c r="AD1344" t="s">
        <v>155</v>
      </c>
      <c r="AF1344">
        <v>166.62</v>
      </c>
      <c r="AG1344">
        <v>369024</v>
      </c>
      <c r="AH1344">
        <v>160325</v>
      </c>
      <c r="AI1344">
        <v>43.470010000000002</v>
      </c>
      <c r="AJ1344">
        <v>0.34366360000000001</v>
      </c>
      <c r="AK1344" t="s">
        <v>7190</v>
      </c>
      <c r="AL1344">
        <v>-20.25</v>
      </c>
      <c r="AM1344">
        <v>-0.10646128000000001</v>
      </c>
      <c r="AN1344">
        <v>126.49</v>
      </c>
      <c r="AO1344">
        <v>190.21</v>
      </c>
      <c r="AW1344" t="s">
        <v>6313</v>
      </c>
      <c r="AY1344">
        <v>16850000</v>
      </c>
      <c r="BA1344">
        <v>161.47542999999999</v>
      </c>
      <c r="BB1344">
        <v>8.4845729999999993</v>
      </c>
      <c r="BC1344">
        <v>5.2544050000000002E-2</v>
      </c>
      <c r="BD1344">
        <v>168.30556999999999</v>
      </c>
      <c r="BE1344">
        <v>1.6544342000000001</v>
      </c>
      <c r="BF1344">
        <v>9.8299430000000007E-3</v>
      </c>
      <c r="BG1344">
        <v>2863826176</v>
      </c>
      <c r="BI1344">
        <v>15</v>
      </c>
      <c r="BJ1344">
        <v>0</v>
      </c>
      <c r="BK1344" t="b">
        <v>0</v>
      </c>
      <c r="BL1344">
        <v>2</v>
      </c>
      <c r="BM1344">
        <v>1284039000000</v>
      </c>
      <c r="BN1344" t="s">
        <v>5581</v>
      </c>
    </row>
    <row r="1345" spans="1:66" x14ac:dyDescent="0.2">
      <c r="A1345" t="s">
        <v>5583</v>
      </c>
      <c r="B1345" t="s">
        <v>5584</v>
      </c>
      <c r="C1345" t="s">
        <v>142</v>
      </c>
      <c r="D1345" t="s">
        <v>143</v>
      </c>
      <c r="E1345" t="s">
        <v>153</v>
      </c>
      <c r="F1345" t="b">
        <v>1</v>
      </c>
      <c r="G1345" t="s">
        <v>48</v>
      </c>
      <c r="H1345" t="s">
        <v>154</v>
      </c>
      <c r="I1345" t="s">
        <v>7191</v>
      </c>
      <c r="J1345" t="s">
        <v>5584</v>
      </c>
      <c r="K1345" t="s">
        <v>7192</v>
      </c>
      <c r="L1345" t="s">
        <v>146</v>
      </c>
      <c r="M1345" t="s">
        <v>147</v>
      </c>
      <c r="N1345">
        <v>-14400000</v>
      </c>
      <c r="O1345" t="s">
        <v>148</v>
      </c>
      <c r="P1345" t="b">
        <v>0</v>
      </c>
      <c r="Q1345">
        <v>2.9812927</v>
      </c>
      <c r="R1345">
        <v>1.1574298000000001</v>
      </c>
      <c r="S1345">
        <v>1589486400</v>
      </c>
      <c r="T1345">
        <v>260.56</v>
      </c>
      <c r="U1345">
        <v>260.56</v>
      </c>
      <c r="V1345" t="s">
        <v>7193</v>
      </c>
      <c r="W1345">
        <v>253.1266</v>
      </c>
      <c r="X1345">
        <v>17156</v>
      </c>
      <c r="Y1345">
        <v>257.57900000000001</v>
      </c>
      <c r="Z1345">
        <v>246.11</v>
      </c>
      <c r="AA1345">
        <v>263.95</v>
      </c>
      <c r="AB1345">
        <v>12</v>
      </c>
      <c r="AC1345">
        <v>13</v>
      </c>
      <c r="AD1345" t="s">
        <v>155</v>
      </c>
      <c r="AE1345" t="s">
        <v>48</v>
      </c>
      <c r="AF1345">
        <v>254.27</v>
      </c>
      <c r="AG1345">
        <v>32632</v>
      </c>
      <c r="AH1345">
        <v>30037</v>
      </c>
      <c r="AI1345">
        <v>77.119995000000003</v>
      </c>
      <c r="AJ1345">
        <v>0.42040991999999999</v>
      </c>
      <c r="AK1345" t="s">
        <v>7194</v>
      </c>
      <c r="AL1345">
        <v>-26.049987999999999</v>
      </c>
      <c r="AM1345">
        <v>-9.0890020000000002E-2</v>
      </c>
      <c r="AN1345">
        <v>183.44</v>
      </c>
      <c r="AO1345">
        <v>286.61</v>
      </c>
      <c r="AT1345">
        <v>0.64900000000000002</v>
      </c>
      <c r="AV1345">
        <v>2.5196151999999999E-3</v>
      </c>
      <c r="AW1345" t="s">
        <v>6313</v>
      </c>
      <c r="AY1345">
        <v>2400000</v>
      </c>
      <c r="AZ1345">
        <v>153.59700000000001</v>
      </c>
      <c r="BA1345">
        <v>241.12656999999999</v>
      </c>
      <c r="BB1345">
        <v>19.433426000000001</v>
      </c>
      <c r="BC1345">
        <v>8.0594293999999997E-2</v>
      </c>
      <c r="BD1345">
        <v>252.44789</v>
      </c>
      <c r="BE1345">
        <v>8.1121060000000007</v>
      </c>
      <c r="BF1345">
        <v>3.2133783999999999E-2</v>
      </c>
      <c r="BG1345">
        <v>625344000</v>
      </c>
      <c r="BH1345">
        <v>1.6963873</v>
      </c>
      <c r="BI1345">
        <v>15</v>
      </c>
      <c r="BJ1345">
        <v>0</v>
      </c>
      <c r="BK1345" t="b">
        <v>0</v>
      </c>
      <c r="BL1345">
        <v>2</v>
      </c>
      <c r="BM1345">
        <v>1089725400000</v>
      </c>
      <c r="BN1345" t="s">
        <v>5583</v>
      </c>
    </row>
    <row r="1346" spans="1:66" x14ac:dyDescent="0.2">
      <c r="A1346" t="s">
        <v>5585</v>
      </c>
      <c r="B1346" t="s">
        <v>5586</v>
      </c>
      <c r="C1346" t="s">
        <v>142</v>
      </c>
      <c r="D1346" t="s">
        <v>143</v>
      </c>
      <c r="E1346" t="s">
        <v>153</v>
      </c>
      <c r="F1346" t="b">
        <v>1</v>
      </c>
      <c r="G1346" t="s">
        <v>48</v>
      </c>
      <c r="H1346" t="s">
        <v>6262</v>
      </c>
      <c r="I1346" t="s">
        <v>7195</v>
      </c>
      <c r="J1346" t="s">
        <v>5586</v>
      </c>
      <c r="K1346" t="s">
        <v>7196</v>
      </c>
      <c r="L1346" t="s">
        <v>146</v>
      </c>
      <c r="M1346" t="s">
        <v>147</v>
      </c>
      <c r="N1346">
        <v>-14400000</v>
      </c>
      <c r="O1346" t="s">
        <v>148</v>
      </c>
      <c r="P1346" t="b">
        <v>0</v>
      </c>
      <c r="Q1346">
        <v>1.6199950999999999</v>
      </c>
      <c r="R1346">
        <v>0.97873074000000004</v>
      </c>
      <c r="S1346">
        <v>1589486401</v>
      </c>
      <c r="T1346">
        <v>167.14</v>
      </c>
      <c r="U1346">
        <v>168.15</v>
      </c>
      <c r="V1346" t="s">
        <v>7197</v>
      </c>
      <c r="W1346">
        <v>167.07</v>
      </c>
      <c r="X1346">
        <v>10080361</v>
      </c>
      <c r="Y1346">
        <v>165.52</v>
      </c>
      <c r="Z1346">
        <v>167.5</v>
      </c>
      <c r="AA1346">
        <v>0</v>
      </c>
      <c r="AB1346">
        <v>12</v>
      </c>
      <c r="AC1346">
        <v>32</v>
      </c>
      <c r="AD1346" t="s">
        <v>6263</v>
      </c>
      <c r="AE1346" t="s">
        <v>48</v>
      </c>
      <c r="AF1346">
        <v>167.32</v>
      </c>
      <c r="AG1346">
        <v>16539059</v>
      </c>
      <c r="AH1346">
        <v>10250625</v>
      </c>
      <c r="AI1346">
        <v>41.839995999999999</v>
      </c>
      <c r="AJ1346">
        <v>0.33391857000000003</v>
      </c>
      <c r="AK1346" t="s">
        <v>7198</v>
      </c>
      <c r="AL1346">
        <v>-12.559998</v>
      </c>
      <c r="AM1346">
        <v>-6.9894254000000003E-2</v>
      </c>
      <c r="AN1346">
        <v>125.3</v>
      </c>
      <c r="AO1346">
        <v>179.7</v>
      </c>
      <c r="AP1346">
        <v>1496793600</v>
      </c>
      <c r="AT1346">
        <v>3.2160000000000002</v>
      </c>
      <c r="AU1346">
        <v>6.4775413999999998</v>
      </c>
      <c r="AV1346">
        <v>1.9429676E-2</v>
      </c>
      <c r="AW1346" t="s">
        <v>6313</v>
      </c>
      <c r="AX1346">
        <v>25.803000000000001</v>
      </c>
      <c r="AY1346">
        <v>109700000</v>
      </c>
      <c r="AZ1346">
        <v>147.05799999999999</v>
      </c>
      <c r="BA1346">
        <v>166.94399999999999</v>
      </c>
      <c r="BB1346">
        <v>0.19599915000000001</v>
      </c>
      <c r="BC1346">
        <v>1.1740412999999999E-3</v>
      </c>
      <c r="BD1346">
        <v>149.56653</v>
      </c>
      <c r="BE1346">
        <v>17.573471000000001</v>
      </c>
      <c r="BF1346">
        <v>0.11749601</v>
      </c>
      <c r="BG1346">
        <v>18335258624</v>
      </c>
      <c r="BH1346">
        <v>1.1365584</v>
      </c>
      <c r="BI1346">
        <v>15</v>
      </c>
      <c r="BJ1346">
        <v>0</v>
      </c>
      <c r="BK1346" t="b">
        <v>0</v>
      </c>
      <c r="BL1346">
        <v>2</v>
      </c>
      <c r="BM1346">
        <v>1028035800000</v>
      </c>
      <c r="BN1346" t="s">
        <v>5585</v>
      </c>
    </row>
    <row r="1347" spans="1:66" x14ac:dyDescent="0.2">
      <c r="A1347" t="s">
        <v>5587</v>
      </c>
      <c r="B1347" t="s">
        <v>5588</v>
      </c>
      <c r="C1347" t="s">
        <v>142</v>
      </c>
      <c r="D1347" t="s">
        <v>143</v>
      </c>
      <c r="E1347" t="s">
        <v>153</v>
      </c>
      <c r="F1347" t="b">
        <v>1</v>
      </c>
      <c r="G1347" t="s">
        <v>48</v>
      </c>
      <c r="H1347" t="s">
        <v>154</v>
      </c>
      <c r="I1347" t="s">
        <v>7199</v>
      </c>
      <c r="J1347" t="s">
        <v>5588</v>
      </c>
      <c r="K1347" t="s">
        <v>7200</v>
      </c>
      <c r="L1347" t="s">
        <v>146</v>
      </c>
      <c r="M1347" t="s">
        <v>147</v>
      </c>
      <c r="N1347">
        <v>-14400000</v>
      </c>
      <c r="O1347" t="s">
        <v>148</v>
      </c>
      <c r="P1347" t="b">
        <v>0</v>
      </c>
      <c r="Q1347">
        <v>0.17000008</v>
      </c>
      <c r="R1347">
        <v>1.0365857999999999</v>
      </c>
      <c r="S1347">
        <v>1589486400</v>
      </c>
      <c r="T1347">
        <v>16.57</v>
      </c>
      <c r="U1347">
        <v>16.5899</v>
      </c>
      <c r="V1347" t="s">
        <v>7201</v>
      </c>
      <c r="W1347">
        <v>16.39</v>
      </c>
      <c r="X1347">
        <v>25274444</v>
      </c>
      <c r="Y1347">
        <v>16.399999999999999</v>
      </c>
      <c r="Z1347">
        <v>16.55</v>
      </c>
      <c r="AA1347">
        <v>16.59</v>
      </c>
      <c r="AB1347">
        <v>388</v>
      </c>
      <c r="AC1347">
        <v>3052</v>
      </c>
      <c r="AD1347" t="s">
        <v>155</v>
      </c>
      <c r="AE1347" t="s">
        <v>48</v>
      </c>
      <c r="AF1347">
        <v>16.39</v>
      </c>
      <c r="AG1347">
        <v>31060380</v>
      </c>
      <c r="AH1347">
        <v>23134312</v>
      </c>
      <c r="AI1347">
        <v>4.42</v>
      </c>
      <c r="AJ1347">
        <v>0.363786</v>
      </c>
      <c r="AK1347" t="s">
        <v>7202</v>
      </c>
      <c r="AL1347">
        <v>-0.12000084</v>
      </c>
      <c r="AM1347">
        <v>-7.189984E-3</v>
      </c>
      <c r="AN1347">
        <v>12.15</v>
      </c>
      <c r="AO1347">
        <v>16.690000000000001</v>
      </c>
      <c r="AW1347" t="s">
        <v>6313</v>
      </c>
      <c r="AY1347">
        <v>970150016</v>
      </c>
      <c r="BA1347">
        <v>16.098572000000001</v>
      </c>
      <c r="BB1347">
        <v>0.47142792</v>
      </c>
      <c r="BC1347">
        <v>2.9283835000000001E-2</v>
      </c>
      <c r="BD1347">
        <v>15.036522</v>
      </c>
      <c r="BE1347">
        <v>1.5334778</v>
      </c>
      <c r="BF1347">
        <v>0.10198354</v>
      </c>
      <c r="BG1347">
        <v>16075385856</v>
      </c>
      <c r="BI1347">
        <v>15</v>
      </c>
      <c r="BJ1347">
        <v>0</v>
      </c>
      <c r="BK1347" t="b">
        <v>0</v>
      </c>
      <c r="BL1347">
        <v>2</v>
      </c>
      <c r="BM1347">
        <v>1106922600000</v>
      </c>
      <c r="BN1347" t="s">
        <v>5587</v>
      </c>
    </row>
    <row r="1348" spans="1:66" x14ac:dyDescent="0.2">
      <c r="A1348" t="s">
        <v>5589</v>
      </c>
      <c r="B1348" t="s">
        <v>5590</v>
      </c>
      <c r="C1348" t="s">
        <v>142</v>
      </c>
      <c r="D1348" t="s">
        <v>143</v>
      </c>
      <c r="E1348" t="s">
        <v>153</v>
      </c>
      <c r="F1348" t="b">
        <v>1</v>
      </c>
      <c r="G1348" t="s">
        <v>48</v>
      </c>
      <c r="H1348" t="s">
        <v>154</v>
      </c>
      <c r="I1348" t="s">
        <v>7203</v>
      </c>
      <c r="J1348" t="s">
        <v>5590</v>
      </c>
      <c r="K1348" t="s">
        <v>7204</v>
      </c>
      <c r="L1348" t="s">
        <v>146</v>
      </c>
      <c r="M1348" t="s">
        <v>147</v>
      </c>
      <c r="N1348">
        <v>-14400000</v>
      </c>
      <c r="O1348" t="s">
        <v>148</v>
      </c>
      <c r="P1348" t="b">
        <v>0</v>
      </c>
      <c r="Q1348">
        <v>1.0200043000000001</v>
      </c>
      <c r="R1348">
        <v>0.97254412999999995</v>
      </c>
      <c r="S1348">
        <v>1589486366</v>
      </c>
      <c r="T1348">
        <v>105.9</v>
      </c>
      <c r="U1348">
        <v>105.9</v>
      </c>
      <c r="V1348" t="s">
        <v>7205</v>
      </c>
      <c r="W1348">
        <v>101.03</v>
      </c>
      <c r="X1348">
        <v>60238</v>
      </c>
      <c r="Y1348">
        <v>104.88</v>
      </c>
      <c r="Z1348">
        <v>104.94</v>
      </c>
      <c r="AA1348">
        <v>106.69</v>
      </c>
      <c r="AB1348">
        <v>10</v>
      </c>
      <c r="AC1348">
        <v>18</v>
      </c>
      <c r="AD1348" t="s">
        <v>155</v>
      </c>
      <c r="AF1348">
        <v>102.66</v>
      </c>
      <c r="AG1348">
        <v>100488</v>
      </c>
      <c r="AH1348">
        <v>55862</v>
      </c>
      <c r="AI1348">
        <v>26.400002000000001</v>
      </c>
      <c r="AJ1348">
        <v>0.33207547999999998</v>
      </c>
      <c r="AK1348" t="s">
        <v>7206</v>
      </c>
      <c r="AL1348">
        <v>-36.370002999999997</v>
      </c>
      <c r="AM1348">
        <v>-0.2556407</v>
      </c>
      <c r="AN1348">
        <v>79.5</v>
      </c>
      <c r="AO1348">
        <v>142.27000000000001</v>
      </c>
      <c r="AW1348" t="s">
        <v>6313</v>
      </c>
      <c r="BA1348">
        <v>103.93771</v>
      </c>
      <c r="BB1348">
        <v>1.9622879</v>
      </c>
      <c r="BC1348">
        <v>1.8879460000000001E-2</v>
      </c>
      <c r="BD1348">
        <v>124.219345</v>
      </c>
      <c r="BE1348">
        <v>-18.319344000000001</v>
      </c>
      <c r="BF1348">
        <v>-0.14747576000000001</v>
      </c>
      <c r="BI1348">
        <v>15</v>
      </c>
      <c r="BJ1348">
        <v>0</v>
      </c>
      <c r="BK1348" t="b">
        <v>0</v>
      </c>
      <c r="BL1348">
        <v>2</v>
      </c>
      <c r="BM1348">
        <v>1284039000000</v>
      </c>
      <c r="BN1348" t="s">
        <v>5589</v>
      </c>
    </row>
    <row r="1349" spans="1:66" x14ac:dyDescent="0.2">
      <c r="A1349" t="s">
        <v>5591</v>
      </c>
      <c r="B1349" t="s">
        <v>5592</v>
      </c>
      <c r="C1349" t="s">
        <v>142</v>
      </c>
      <c r="D1349" t="s">
        <v>143</v>
      </c>
      <c r="E1349" t="s">
        <v>153</v>
      </c>
      <c r="F1349" t="b">
        <v>1</v>
      </c>
      <c r="G1349" t="s">
        <v>48</v>
      </c>
      <c r="H1349" t="s">
        <v>154</v>
      </c>
      <c r="I1349" t="s">
        <v>7207</v>
      </c>
      <c r="J1349" t="s">
        <v>5592</v>
      </c>
      <c r="K1349" t="s">
        <v>7208</v>
      </c>
      <c r="L1349" t="s">
        <v>146</v>
      </c>
      <c r="M1349" t="s">
        <v>147</v>
      </c>
      <c r="N1349">
        <v>-14400000</v>
      </c>
      <c r="O1349" t="s">
        <v>148</v>
      </c>
      <c r="P1349" t="b">
        <v>0</v>
      </c>
      <c r="Q1349">
        <v>0.83999634000000001</v>
      </c>
      <c r="R1349">
        <v>1.0714239000000001</v>
      </c>
      <c r="S1349">
        <v>1589486400</v>
      </c>
      <c r="T1349">
        <v>79.239999999999995</v>
      </c>
      <c r="U1349">
        <v>79.239999999999995</v>
      </c>
      <c r="V1349" t="s">
        <v>7209</v>
      </c>
      <c r="W1349">
        <v>76.385000000000005</v>
      </c>
      <c r="X1349">
        <v>17855</v>
      </c>
      <c r="Y1349">
        <v>78.400000000000006</v>
      </c>
      <c r="Z1349">
        <v>78.430000000000007</v>
      </c>
      <c r="AA1349">
        <v>80.84</v>
      </c>
      <c r="AB1349">
        <v>29</v>
      </c>
      <c r="AC1349">
        <v>12</v>
      </c>
      <c r="AD1349" t="s">
        <v>155</v>
      </c>
      <c r="AE1349" t="s">
        <v>48</v>
      </c>
      <c r="AF1349">
        <v>76.78</v>
      </c>
      <c r="AG1349">
        <v>55266</v>
      </c>
      <c r="AH1349">
        <v>22975</v>
      </c>
      <c r="AI1349">
        <v>19.749995999999999</v>
      </c>
      <c r="AJ1349">
        <v>0.33198847999999997</v>
      </c>
      <c r="AK1349" t="s">
        <v>7210</v>
      </c>
      <c r="AL1349">
        <v>-19.510002</v>
      </c>
      <c r="AM1349">
        <v>-0.19756963999999999</v>
      </c>
      <c r="AN1349">
        <v>59.49</v>
      </c>
      <c r="AO1349">
        <v>98.75</v>
      </c>
      <c r="AW1349" t="s">
        <v>6313</v>
      </c>
      <c r="AY1349">
        <v>4200000</v>
      </c>
      <c r="BA1349">
        <v>76.374279999999999</v>
      </c>
      <c r="BB1349">
        <v>2.8657149999999998</v>
      </c>
      <c r="BC1349">
        <v>3.7521989999999998E-2</v>
      </c>
      <c r="BD1349">
        <v>87.238690000000005</v>
      </c>
      <c r="BE1349">
        <v>-7.9986953999999999</v>
      </c>
      <c r="BF1349">
        <v>-9.1687469999999993E-2</v>
      </c>
      <c r="BG1349">
        <v>332808000</v>
      </c>
      <c r="BI1349">
        <v>15</v>
      </c>
      <c r="BJ1349">
        <v>0</v>
      </c>
      <c r="BK1349" t="b">
        <v>0</v>
      </c>
      <c r="BL1349">
        <v>2</v>
      </c>
      <c r="BM1349">
        <v>961507800000</v>
      </c>
      <c r="BN1349" t="s">
        <v>5591</v>
      </c>
    </row>
    <row r="1350" spans="1:66" x14ac:dyDescent="0.2">
      <c r="A1350" t="s">
        <v>5593</v>
      </c>
      <c r="B1350" t="s">
        <v>5594</v>
      </c>
      <c r="C1350" t="s">
        <v>142</v>
      </c>
      <c r="D1350" t="s">
        <v>143</v>
      </c>
      <c r="E1350" t="s">
        <v>153</v>
      </c>
      <c r="F1350" t="b">
        <v>1</v>
      </c>
      <c r="G1350" t="s">
        <v>48</v>
      </c>
      <c r="H1350" t="s">
        <v>154</v>
      </c>
      <c r="I1350" t="s">
        <v>5594</v>
      </c>
      <c r="J1350" t="s">
        <v>5594</v>
      </c>
      <c r="K1350" t="s">
        <v>7211</v>
      </c>
      <c r="L1350" t="s">
        <v>146</v>
      </c>
      <c r="M1350" t="s">
        <v>147</v>
      </c>
      <c r="N1350">
        <v>-14400000</v>
      </c>
      <c r="O1350" t="s">
        <v>148</v>
      </c>
      <c r="P1350" t="b">
        <v>0</v>
      </c>
      <c r="Q1350">
        <v>0.29999924</v>
      </c>
      <c r="R1350">
        <v>0.96930282999999995</v>
      </c>
      <c r="S1350">
        <v>1589483493</v>
      </c>
      <c r="T1350">
        <v>31.25</v>
      </c>
      <c r="U1350">
        <v>31.251899999999999</v>
      </c>
      <c r="V1350" t="s">
        <v>7212</v>
      </c>
      <c r="W1350">
        <v>30</v>
      </c>
      <c r="X1350">
        <v>5611</v>
      </c>
      <c r="Y1350">
        <v>30.95</v>
      </c>
      <c r="Z1350">
        <v>30.58</v>
      </c>
      <c r="AA1350">
        <v>31.37</v>
      </c>
      <c r="AB1350">
        <v>8</v>
      </c>
      <c r="AC1350">
        <v>11</v>
      </c>
      <c r="AD1350" t="s">
        <v>155</v>
      </c>
      <c r="AF1350">
        <v>32.03</v>
      </c>
      <c r="AG1350">
        <v>13043</v>
      </c>
      <c r="AH1350">
        <v>10712</v>
      </c>
      <c r="AI1350">
        <v>9.6</v>
      </c>
      <c r="AJ1350">
        <v>0.44341803000000002</v>
      </c>
      <c r="AK1350" t="s">
        <v>7213</v>
      </c>
      <c r="AL1350">
        <v>-19.689999</v>
      </c>
      <c r="AM1350">
        <v>-0.38653316999999998</v>
      </c>
      <c r="AN1350">
        <v>21.65</v>
      </c>
      <c r="AO1350">
        <v>50.94</v>
      </c>
      <c r="AW1350" t="s">
        <v>6313</v>
      </c>
      <c r="BA1350">
        <v>30.846857</v>
      </c>
      <c r="BB1350">
        <v>0.40314293000000001</v>
      </c>
      <c r="BC1350">
        <v>1.3069173E-2</v>
      </c>
      <c r="BD1350">
        <v>42.196666999999998</v>
      </c>
      <c r="BE1350">
        <v>-10.946667</v>
      </c>
      <c r="BF1350">
        <v>-0.25942019999999999</v>
      </c>
      <c r="BI1350">
        <v>15</v>
      </c>
      <c r="BJ1350">
        <v>0</v>
      </c>
      <c r="BK1350" t="b">
        <v>0</v>
      </c>
      <c r="BL1350">
        <v>2</v>
      </c>
      <c r="BM1350">
        <v>1166193000000</v>
      </c>
      <c r="BN1350" t="s">
        <v>5593</v>
      </c>
    </row>
    <row r="1351" spans="1:66" x14ac:dyDescent="0.2">
      <c r="A1351" t="s">
        <v>5595</v>
      </c>
      <c r="B1351" t="s">
        <v>5596</v>
      </c>
      <c r="C1351" t="s">
        <v>142</v>
      </c>
      <c r="D1351" t="s">
        <v>143</v>
      </c>
      <c r="E1351" t="s">
        <v>153</v>
      </c>
      <c r="F1351" t="b">
        <v>1</v>
      </c>
      <c r="G1351" t="s">
        <v>48</v>
      </c>
      <c r="H1351" t="s">
        <v>154</v>
      </c>
      <c r="I1351" t="s">
        <v>7214</v>
      </c>
      <c r="J1351" t="s">
        <v>5596</v>
      </c>
      <c r="K1351" t="s">
        <v>7215</v>
      </c>
      <c r="L1351" t="s">
        <v>146</v>
      </c>
      <c r="M1351" t="s">
        <v>147</v>
      </c>
      <c r="N1351">
        <v>-14400000</v>
      </c>
      <c r="O1351" t="s">
        <v>148</v>
      </c>
      <c r="P1351" t="b">
        <v>0</v>
      </c>
      <c r="Q1351">
        <v>0.40000152999999999</v>
      </c>
      <c r="R1351">
        <v>0.98912345999999995</v>
      </c>
      <c r="S1351">
        <v>1589486400</v>
      </c>
      <c r="T1351">
        <v>40.840000000000003</v>
      </c>
      <c r="U1351">
        <v>40.82</v>
      </c>
      <c r="V1351" t="s">
        <v>7216</v>
      </c>
      <c r="W1351">
        <v>39.734999999999999</v>
      </c>
      <c r="X1351">
        <v>3957757</v>
      </c>
      <c r="Y1351">
        <v>40.44</v>
      </c>
      <c r="Z1351">
        <v>40.6</v>
      </c>
      <c r="AA1351">
        <v>41.11</v>
      </c>
      <c r="AB1351">
        <v>30</v>
      </c>
      <c r="AC1351">
        <v>30</v>
      </c>
      <c r="AD1351" t="s">
        <v>155</v>
      </c>
      <c r="AE1351" t="s">
        <v>48</v>
      </c>
      <c r="AF1351">
        <v>40.92</v>
      </c>
      <c r="AG1351">
        <v>4120162</v>
      </c>
      <c r="AH1351">
        <v>2632375</v>
      </c>
      <c r="AI1351">
        <v>10.450001</v>
      </c>
      <c r="AJ1351">
        <v>0.34386316</v>
      </c>
      <c r="AK1351" t="s">
        <v>7217</v>
      </c>
      <c r="AL1351">
        <v>-4.8899993999999998</v>
      </c>
      <c r="AM1351">
        <v>-0.10693198</v>
      </c>
      <c r="AN1351">
        <v>30.39</v>
      </c>
      <c r="AO1351">
        <v>45.73</v>
      </c>
      <c r="AW1351" t="s">
        <v>6313</v>
      </c>
      <c r="AY1351">
        <v>138200000</v>
      </c>
      <c r="BA1351">
        <v>38.79</v>
      </c>
      <c r="BB1351">
        <v>2.0499991999999998</v>
      </c>
      <c r="BC1351">
        <v>5.2848652000000003E-2</v>
      </c>
      <c r="BD1351">
        <v>40.462463</v>
      </c>
      <c r="BE1351">
        <v>0.37753677000000002</v>
      </c>
      <c r="BF1351">
        <v>9.3305439999999996E-3</v>
      </c>
      <c r="BG1351">
        <v>5644087808</v>
      </c>
      <c r="BI1351">
        <v>15</v>
      </c>
      <c r="BJ1351">
        <v>0</v>
      </c>
      <c r="BK1351" t="b">
        <v>0</v>
      </c>
      <c r="BL1351">
        <v>2</v>
      </c>
      <c r="BM1351">
        <v>970493400000</v>
      </c>
      <c r="BN1351" t="s">
        <v>5595</v>
      </c>
    </row>
    <row r="1352" spans="1:66" x14ac:dyDescent="0.2">
      <c r="A1352" t="s">
        <v>5597</v>
      </c>
      <c r="B1352" t="s">
        <v>5598</v>
      </c>
      <c r="C1352" t="s">
        <v>142</v>
      </c>
      <c r="D1352" t="s">
        <v>143</v>
      </c>
      <c r="E1352" t="s">
        <v>153</v>
      </c>
      <c r="F1352" t="b">
        <v>1</v>
      </c>
      <c r="G1352" t="s">
        <v>48</v>
      </c>
      <c r="H1352" t="s">
        <v>154</v>
      </c>
      <c r="I1352" t="s">
        <v>7218</v>
      </c>
      <c r="J1352" t="s">
        <v>5598</v>
      </c>
      <c r="K1352" t="s">
        <v>7219</v>
      </c>
      <c r="L1352" t="s">
        <v>146</v>
      </c>
      <c r="M1352" t="s">
        <v>147</v>
      </c>
      <c r="N1352">
        <v>-14400000</v>
      </c>
      <c r="O1352" t="s">
        <v>148</v>
      </c>
      <c r="P1352" t="b">
        <v>0</v>
      </c>
      <c r="Q1352">
        <v>0.72700500000000001</v>
      </c>
      <c r="R1352">
        <v>0.95667369999999996</v>
      </c>
      <c r="S1352">
        <v>1589486131</v>
      </c>
      <c r="T1352">
        <v>76.72</v>
      </c>
      <c r="U1352">
        <v>76.72</v>
      </c>
      <c r="V1352" t="s">
        <v>7220</v>
      </c>
      <c r="W1352">
        <v>74.66</v>
      </c>
      <c r="X1352">
        <v>3996</v>
      </c>
      <c r="Y1352">
        <v>75.992999999999995</v>
      </c>
      <c r="Z1352">
        <v>76.430000000000007</v>
      </c>
      <c r="AA1352">
        <v>77</v>
      </c>
      <c r="AB1352">
        <v>8</v>
      </c>
      <c r="AC1352">
        <v>8</v>
      </c>
      <c r="AD1352" t="s">
        <v>155</v>
      </c>
      <c r="AF1352">
        <v>75.41</v>
      </c>
      <c r="AG1352">
        <v>6601</v>
      </c>
      <c r="AH1352">
        <v>2137</v>
      </c>
      <c r="AI1352">
        <v>18.080002</v>
      </c>
      <c r="AJ1352">
        <v>0.30832199999999998</v>
      </c>
      <c r="AK1352" t="s">
        <v>7221</v>
      </c>
      <c r="AL1352">
        <v>-15.889999</v>
      </c>
      <c r="AM1352">
        <v>-0.17157973000000001</v>
      </c>
      <c r="AN1352">
        <v>58.64</v>
      </c>
      <c r="AO1352">
        <v>92.61</v>
      </c>
      <c r="AW1352" t="s">
        <v>6313</v>
      </c>
      <c r="BA1352">
        <v>74.32629</v>
      </c>
      <c r="BB1352">
        <v>2.3937149999999998</v>
      </c>
      <c r="BC1352">
        <v>3.2205496E-2</v>
      </c>
      <c r="BD1352">
        <v>82.914779999999993</v>
      </c>
      <c r="BE1352">
        <v>-6.1947783999999997</v>
      </c>
      <c r="BF1352">
        <v>-7.4712600000000004E-2</v>
      </c>
      <c r="BI1352">
        <v>15</v>
      </c>
      <c r="BJ1352">
        <v>0</v>
      </c>
      <c r="BK1352" t="b">
        <v>0</v>
      </c>
      <c r="BL1352">
        <v>2</v>
      </c>
      <c r="BM1352">
        <v>1389277800000</v>
      </c>
      <c r="BN1352" t="s">
        <v>5597</v>
      </c>
    </row>
    <row r="1353" spans="1:66" x14ac:dyDescent="0.2">
      <c r="A1353" t="s">
        <v>5599</v>
      </c>
      <c r="B1353" t="s">
        <v>5600</v>
      </c>
      <c r="C1353" t="s">
        <v>142</v>
      </c>
      <c r="D1353" t="s">
        <v>143</v>
      </c>
      <c r="E1353" t="s">
        <v>153</v>
      </c>
      <c r="F1353" t="b">
        <v>1</v>
      </c>
      <c r="G1353" t="s">
        <v>48</v>
      </c>
      <c r="H1353" t="s">
        <v>154</v>
      </c>
      <c r="I1353" t="s">
        <v>7222</v>
      </c>
      <c r="J1353" t="s">
        <v>5600</v>
      </c>
      <c r="K1353" t="s">
        <v>7223</v>
      </c>
      <c r="L1353" t="s">
        <v>146</v>
      </c>
      <c r="M1353" t="s">
        <v>147</v>
      </c>
      <c r="N1353">
        <v>-14400000</v>
      </c>
      <c r="O1353" t="s">
        <v>148</v>
      </c>
      <c r="P1353" t="b">
        <v>0</v>
      </c>
      <c r="Q1353">
        <v>0.22000122</v>
      </c>
      <c r="R1353">
        <v>0.73187369999999996</v>
      </c>
      <c r="S1353">
        <v>1589486400</v>
      </c>
      <c r="T1353">
        <v>30.28</v>
      </c>
      <c r="U1353">
        <v>30.35</v>
      </c>
      <c r="V1353" t="s">
        <v>7224</v>
      </c>
      <c r="W1353">
        <v>29.51</v>
      </c>
      <c r="X1353">
        <v>70574</v>
      </c>
      <c r="Y1353">
        <v>30.06</v>
      </c>
      <c r="Z1353">
        <v>25.1</v>
      </c>
      <c r="AA1353">
        <v>30.36</v>
      </c>
      <c r="AB1353">
        <v>8</v>
      </c>
      <c r="AC1353">
        <v>10</v>
      </c>
      <c r="AD1353" t="s">
        <v>155</v>
      </c>
      <c r="AF1353">
        <v>30.52</v>
      </c>
      <c r="AG1353">
        <v>241151</v>
      </c>
      <c r="AH1353">
        <v>126650</v>
      </c>
      <c r="AI1353">
        <v>4.7700005000000001</v>
      </c>
      <c r="AJ1353">
        <v>0.18698550999999999</v>
      </c>
      <c r="AK1353" t="s">
        <v>7225</v>
      </c>
      <c r="AL1353">
        <v>-11.710001</v>
      </c>
      <c r="AM1353">
        <v>-0.27887594999999998</v>
      </c>
      <c r="AN1353">
        <v>25.51</v>
      </c>
      <c r="AO1353">
        <v>41.99</v>
      </c>
      <c r="AW1353" t="s">
        <v>6313</v>
      </c>
      <c r="BA1353">
        <v>29.552</v>
      </c>
      <c r="BB1353">
        <v>0.72800063999999998</v>
      </c>
      <c r="BC1353">
        <v>2.4634564000000001E-2</v>
      </c>
      <c r="BD1353">
        <v>35.779490000000003</v>
      </c>
      <c r="BE1353">
        <v>-5.4994907</v>
      </c>
      <c r="BF1353">
        <v>-0.15370510000000001</v>
      </c>
      <c r="BI1353">
        <v>15</v>
      </c>
      <c r="BJ1353">
        <v>0</v>
      </c>
      <c r="BK1353" t="b">
        <v>0</v>
      </c>
      <c r="BL1353">
        <v>2</v>
      </c>
      <c r="BM1353">
        <v>1330093800000</v>
      </c>
      <c r="BN1353" t="s">
        <v>5599</v>
      </c>
    </row>
    <row r="1354" spans="1:66" x14ac:dyDescent="0.2">
      <c r="A1354" t="s">
        <v>5601</v>
      </c>
      <c r="B1354" t="s">
        <v>5602</v>
      </c>
      <c r="C1354" t="s">
        <v>142</v>
      </c>
      <c r="D1354" t="s">
        <v>143</v>
      </c>
      <c r="E1354" t="s">
        <v>153</v>
      </c>
      <c r="F1354" t="b">
        <v>1</v>
      </c>
      <c r="G1354" t="s">
        <v>48</v>
      </c>
      <c r="H1354" t="s">
        <v>145</v>
      </c>
      <c r="I1354" t="s">
        <v>5602</v>
      </c>
      <c r="J1354" t="s">
        <v>5602</v>
      </c>
      <c r="K1354" t="s">
        <v>7226</v>
      </c>
      <c r="L1354" t="s">
        <v>146</v>
      </c>
      <c r="M1354" t="s">
        <v>147</v>
      </c>
      <c r="N1354">
        <v>-14400000</v>
      </c>
      <c r="O1354" t="s">
        <v>148</v>
      </c>
      <c r="P1354" t="b">
        <v>0</v>
      </c>
      <c r="Q1354">
        <v>0.16900063000000001</v>
      </c>
      <c r="R1354">
        <v>0.92834026000000003</v>
      </c>
      <c r="S1354">
        <v>1589486385</v>
      </c>
      <c r="T1354">
        <v>18.3736</v>
      </c>
      <c r="U1354">
        <v>18.343</v>
      </c>
      <c r="V1354" t="s">
        <v>7227</v>
      </c>
      <c r="W1354">
        <v>17.98</v>
      </c>
      <c r="X1354">
        <v>7030</v>
      </c>
      <c r="Y1354">
        <v>18.204599999999999</v>
      </c>
      <c r="Z1354">
        <v>0</v>
      </c>
      <c r="AA1354">
        <v>0</v>
      </c>
      <c r="AB1354">
        <v>10</v>
      </c>
      <c r="AC1354">
        <v>10</v>
      </c>
      <c r="AD1354" t="s">
        <v>149</v>
      </c>
      <c r="AF1354">
        <v>18.39</v>
      </c>
      <c r="AG1354">
        <v>24693</v>
      </c>
      <c r="AH1354">
        <v>6150</v>
      </c>
      <c r="AI1354">
        <v>7.7435999999999998</v>
      </c>
      <c r="AJ1354">
        <v>0.72846659999999996</v>
      </c>
      <c r="AK1354" t="s">
        <v>7228</v>
      </c>
      <c r="AL1354">
        <v>-4.7763996000000004</v>
      </c>
      <c r="AM1354">
        <v>-0.20632397</v>
      </c>
      <c r="AN1354">
        <v>10.63</v>
      </c>
      <c r="AO1354">
        <v>23.15</v>
      </c>
      <c r="AP1354">
        <v>1496188800</v>
      </c>
      <c r="AW1354" t="s">
        <v>6313</v>
      </c>
      <c r="BA1354">
        <v>18.09057</v>
      </c>
      <c r="BB1354">
        <v>0.28302956000000001</v>
      </c>
      <c r="BC1354">
        <v>1.5645143E-2</v>
      </c>
      <c r="BD1354">
        <v>20.924130999999999</v>
      </c>
      <c r="BE1354">
        <v>-2.5505314000000001</v>
      </c>
      <c r="BF1354">
        <v>-0.12189425500000001</v>
      </c>
      <c r="BI1354">
        <v>15</v>
      </c>
      <c r="BJ1354">
        <v>0</v>
      </c>
      <c r="BK1354" t="b">
        <v>0</v>
      </c>
      <c r="BL1354">
        <v>2</v>
      </c>
      <c r="BM1354">
        <v>1389105000000</v>
      </c>
      <c r="BN1354" t="s">
        <v>5601</v>
      </c>
    </row>
    <row r="1355" spans="1:66" x14ac:dyDescent="0.2">
      <c r="A1355" t="s">
        <v>5603</v>
      </c>
      <c r="B1355" t="s">
        <v>5604</v>
      </c>
      <c r="C1355" t="s">
        <v>142</v>
      </c>
      <c r="D1355" t="s">
        <v>143</v>
      </c>
      <c r="E1355" t="s">
        <v>153</v>
      </c>
      <c r="F1355" t="b">
        <v>1</v>
      </c>
      <c r="G1355" t="s">
        <v>48</v>
      </c>
      <c r="H1355" t="s">
        <v>154</v>
      </c>
      <c r="I1355" t="s">
        <v>7229</v>
      </c>
      <c r="J1355" t="s">
        <v>5604</v>
      </c>
      <c r="K1355" t="s">
        <v>7230</v>
      </c>
      <c r="L1355" t="s">
        <v>146</v>
      </c>
      <c r="M1355" t="s">
        <v>147</v>
      </c>
      <c r="N1355">
        <v>-14400000</v>
      </c>
      <c r="O1355" t="s">
        <v>148</v>
      </c>
      <c r="P1355" t="b">
        <v>0</v>
      </c>
      <c r="Q1355">
        <v>0.25</v>
      </c>
      <c r="R1355">
        <v>0.84947329999999999</v>
      </c>
      <c r="S1355">
        <v>1589486400</v>
      </c>
      <c r="T1355">
        <v>29.68</v>
      </c>
      <c r="U1355">
        <v>29.81</v>
      </c>
      <c r="V1355" t="s">
        <v>7231</v>
      </c>
      <c r="W1355">
        <v>29.380099999999999</v>
      </c>
      <c r="X1355">
        <v>552923</v>
      </c>
      <c r="Y1355">
        <v>29.43</v>
      </c>
      <c r="Z1355">
        <v>0</v>
      </c>
      <c r="AA1355">
        <v>29.81</v>
      </c>
      <c r="AB1355">
        <v>12</v>
      </c>
      <c r="AC1355">
        <v>8</v>
      </c>
      <c r="AD1355" t="s">
        <v>155</v>
      </c>
      <c r="AF1355">
        <v>29.47</v>
      </c>
      <c r="AG1355">
        <v>1000846</v>
      </c>
      <c r="AH1355">
        <v>956675</v>
      </c>
      <c r="AI1355">
        <v>6.380001</v>
      </c>
      <c r="AJ1355">
        <v>0.2738198</v>
      </c>
      <c r="AK1355" t="s">
        <v>7232</v>
      </c>
      <c r="AL1355">
        <v>-3.0200005000000001</v>
      </c>
      <c r="AM1355">
        <v>-9.2354749999999999E-2</v>
      </c>
      <c r="AN1355">
        <v>23.3</v>
      </c>
      <c r="AO1355">
        <v>32.700000000000003</v>
      </c>
      <c r="AW1355" t="s">
        <v>6313</v>
      </c>
      <c r="BA1355">
        <v>29.801144000000001</v>
      </c>
      <c r="BB1355">
        <v>-0.12114334</v>
      </c>
      <c r="BC1355">
        <v>-4.0650570000000004E-3</v>
      </c>
      <c r="BD1355">
        <v>30.033042999999999</v>
      </c>
      <c r="BE1355">
        <v>-0.35304259999999998</v>
      </c>
      <c r="BF1355">
        <v>-1.1755140000000001E-2</v>
      </c>
      <c r="BI1355">
        <v>15</v>
      </c>
      <c r="BJ1355">
        <v>0</v>
      </c>
      <c r="BK1355" t="b">
        <v>0</v>
      </c>
      <c r="BL1355">
        <v>2</v>
      </c>
      <c r="BM1355">
        <v>1236778200000</v>
      </c>
      <c r="BN1355" t="s">
        <v>5603</v>
      </c>
    </row>
    <row r="1356" spans="1:66" x14ac:dyDescent="0.2">
      <c r="A1356" t="s">
        <v>5605</v>
      </c>
      <c r="B1356" t="s">
        <v>5606</v>
      </c>
      <c r="C1356" t="s">
        <v>142</v>
      </c>
      <c r="D1356" t="s">
        <v>143</v>
      </c>
      <c r="E1356" t="s">
        <v>153</v>
      </c>
      <c r="F1356" t="b">
        <v>1</v>
      </c>
      <c r="G1356" t="s">
        <v>48</v>
      </c>
      <c r="H1356" t="s">
        <v>154</v>
      </c>
      <c r="I1356" t="s">
        <v>7233</v>
      </c>
      <c r="J1356" t="s">
        <v>5606</v>
      </c>
      <c r="K1356" t="s">
        <v>7234</v>
      </c>
      <c r="L1356" t="s">
        <v>146</v>
      </c>
      <c r="M1356" t="s">
        <v>147</v>
      </c>
      <c r="N1356">
        <v>-14400000</v>
      </c>
      <c r="O1356" t="s">
        <v>148</v>
      </c>
      <c r="P1356" t="b">
        <v>0</v>
      </c>
      <c r="Q1356">
        <v>0.43999899999999997</v>
      </c>
      <c r="R1356">
        <v>0.91704600000000003</v>
      </c>
      <c r="S1356">
        <v>1577826000</v>
      </c>
      <c r="T1356">
        <v>48.42</v>
      </c>
      <c r="U1356">
        <v>48.060699999999997</v>
      </c>
      <c r="V1356" t="s">
        <v>7235</v>
      </c>
      <c r="W1356">
        <v>47.911700000000003</v>
      </c>
      <c r="X1356">
        <v>2375</v>
      </c>
      <c r="Y1356">
        <v>47.98</v>
      </c>
      <c r="Z1356">
        <v>0</v>
      </c>
      <c r="AA1356">
        <v>0</v>
      </c>
      <c r="AB1356">
        <v>8</v>
      </c>
      <c r="AC1356">
        <v>8</v>
      </c>
      <c r="AD1356" t="s">
        <v>155</v>
      </c>
      <c r="AF1356">
        <v>48.2</v>
      </c>
      <c r="AG1356">
        <v>2902</v>
      </c>
      <c r="AH1356">
        <v>2902</v>
      </c>
      <c r="AI1356">
        <v>2.1899986</v>
      </c>
      <c r="AJ1356">
        <v>4.737181E-2</v>
      </c>
      <c r="AK1356" t="s">
        <v>7236</v>
      </c>
      <c r="AL1356">
        <v>-1.4400024</v>
      </c>
      <c r="AM1356">
        <v>-2.8880915E-2</v>
      </c>
      <c r="AN1356">
        <v>46.23</v>
      </c>
      <c r="AO1356">
        <v>49.86</v>
      </c>
      <c r="AW1356" t="s">
        <v>6313</v>
      </c>
      <c r="BA1356">
        <v>47.615000000000002</v>
      </c>
      <c r="BB1356">
        <v>0.8049965</v>
      </c>
      <c r="BC1356">
        <v>1.6906362000000001E-2</v>
      </c>
      <c r="BD1356">
        <v>48.053780000000003</v>
      </c>
      <c r="BE1356">
        <v>0.36621857000000002</v>
      </c>
      <c r="BF1356">
        <v>7.6210150000000001E-3</v>
      </c>
      <c r="BI1356">
        <v>15</v>
      </c>
      <c r="BJ1356">
        <v>0</v>
      </c>
      <c r="BK1356" t="b">
        <v>0</v>
      </c>
      <c r="BL1356">
        <v>2</v>
      </c>
      <c r="BM1356">
        <v>1211463000000</v>
      </c>
      <c r="BN1356" t="s">
        <v>5605</v>
      </c>
    </row>
    <row r="1357" spans="1:66" x14ac:dyDescent="0.2">
      <c r="A1357" t="s">
        <v>5607</v>
      </c>
      <c r="B1357" t="s">
        <v>5608</v>
      </c>
      <c r="C1357" t="s">
        <v>142</v>
      </c>
      <c r="D1357" t="s">
        <v>143</v>
      </c>
      <c r="E1357" t="s">
        <v>153</v>
      </c>
      <c r="F1357" t="b">
        <v>1</v>
      </c>
      <c r="G1357" t="s">
        <v>48</v>
      </c>
      <c r="H1357" t="s">
        <v>154</v>
      </c>
      <c r="I1357" t="s">
        <v>7237</v>
      </c>
      <c r="J1357" t="s">
        <v>5608</v>
      </c>
      <c r="K1357" t="s">
        <v>7238</v>
      </c>
      <c r="L1357" t="s">
        <v>146</v>
      </c>
      <c r="M1357" t="s">
        <v>147</v>
      </c>
      <c r="N1357">
        <v>-14400000</v>
      </c>
      <c r="O1357" t="s">
        <v>148</v>
      </c>
      <c r="P1357" t="b">
        <v>0</v>
      </c>
      <c r="Q1357">
        <v>0.4300003</v>
      </c>
      <c r="R1357">
        <v>0.91082465999999995</v>
      </c>
      <c r="S1357">
        <v>1589486400</v>
      </c>
      <c r="T1357">
        <v>47.64</v>
      </c>
      <c r="U1357">
        <v>48.135199999999998</v>
      </c>
      <c r="V1357" t="s">
        <v>7239</v>
      </c>
      <c r="W1357">
        <v>45.25</v>
      </c>
      <c r="X1357">
        <v>768300</v>
      </c>
      <c r="Y1357">
        <v>47.21</v>
      </c>
      <c r="Z1357">
        <v>43.71</v>
      </c>
      <c r="AA1357">
        <v>47.27</v>
      </c>
      <c r="AB1357">
        <v>9</v>
      </c>
      <c r="AC1357">
        <v>12</v>
      </c>
      <c r="AD1357" t="s">
        <v>155</v>
      </c>
      <c r="AE1357" t="s">
        <v>48</v>
      </c>
      <c r="AF1357">
        <v>46.46</v>
      </c>
      <c r="AG1357">
        <v>1989437</v>
      </c>
      <c r="AH1357">
        <v>1303125</v>
      </c>
      <c r="AI1357">
        <v>17.609998999999998</v>
      </c>
      <c r="AJ1357">
        <v>0.58641350000000003</v>
      </c>
      <c r="AK1357" t="s">
        <v>7240</v>
      </c>
      <c r="AL1357">
        <v>-39.36</v>
      </c>
      <c r="AM1357">
        <v>-0.45241379999999998</v>
      </c>
      <c r="AN1357">
        <v>30.03</v>
      </c>
      <c r="AO1357">
        <v>87</v>
      </c>
      <c r="AT1357">
        <v>3.8570000000000002</v>
      </c>
      <c r="AV1357">
        <v>8.1698800000000002E-2</v>
      </c>
      <c r="AW1357" t="s">
        <v>6313</v>
      </c>
      <c r="AY1357">
        <v>41751700</v>
      </c>
      <c r="AZ1357">
        <v>80.207999999999998</v>
      </c>
      <c r="BA1357">
        <v>44.732284999999997</v>
      </c>
      <c r="BB1357">
        <v>2.9077147999999999</v>
      </c>
      <c r="BC1357">
        <v>6.5002599999999994E-2</v>
      </c>
      <c r="BD1357">
        <v>64.406009999999995</v>
      </c>
      <c r="BE1357">
        <v>-16.766013999999998</v>
      </c>
      <c r="BF1357">
        <v>-0.26031753000000002</v>
      </c>
      <c r="BG1357">
        <v>1989051008</v>
      </c>
      <c r="BH1357">
        <v>0.59395569999999998</v>
      </c>
      <c r="BI1357">
        <v>15</v>
      </c>
      <c r="BJ1357">
        <v>0</v>
      </c>
      <c r="BK1357" t="b">
        <v>0</v>
      </c>
      <c r="BL1357">
        <v>2</v>
      </c>
      <c r="BM1357">
        <v>1096464600000</v>
      </c>
      <c r="BN1357" t="s">
        <v>5607</v>
      </c>
    </row>
    <row r="1358" spans="1:66" x14ac:dyDescent="0.2">
      <c r="A1358" t="s">
        <v>5609</v>
      </c>
      <c r="B1358" t="s">
        <v>5610</v>
      </c>
      <c r="C1358" t="s">
        <v>142</v>
      </c>
      <c r="D1358" t="s">
        <v>143</v>
      </c>
      <c r="E1358" t="s">
        <v>153</v>
      </c>
      <c r="F1358" t="b">
        <v>1</v>
      </c>
      <c r="G1358" t="s">
        <v>48</v>
      </c>
      <c r="H1358" t="s">
        <v>4007</v>
      </c>
      <c r="I1358" t="s">
        <v>7241</v>
      </c>
      <c r="J1358" t="s">
        <v>5610</v>
      </c>
      <c r="K1358" t="s">
        <v>7242</v>
      </c>
      <c r="L1358" t="s">
        <v>146</v>
      </c>
      <c r="M1358" t="s">
        <v>147</v>
      </c>
      <c r="N1358">
        <v>-14400000</v>
      </c>
      <c r="O1358" t="s">
        <v>148</v>
      </c>
      <c r="P1358" t="b">
        <v>0</v>
      </c>
      <c r="Q1358">
        <v>0.54999924</v>
      </c>
      <c r="R1358">
        <v>0.95885503000000005</v>
      </c>
      <c r="S1358">
        <v>1589486400</v>
      </c>
      <c r="T1358">
        <v>57.91</v>
      </c>
      <c r="U1358">
        <v>57.91</v>
      </c>
      <c r="V1358" t="s">
        <v>7243</v>
      </c>
      <c r="W1358">
        <v>56.314999999999998</v>
      </c>
      <c r="X1358">
        <v>6278068</v>
      </c>
      <c r="Y1358">
        <v>57.36</v>
      </c>
      <c r="Z1358">
        <v>0</v>
      </c>
      <c r="AA1358">
        <v>0</v>
      </c>
      <c r="AB1358">
        <v>13</v>
      </c>
      <c r="AC1358">
        <v>22</v>
      </c>
      <c r="AD1358" t="s">
        <v>4011</v>
      </c>
      <c r="AF1358">
        <v>58.11</v>
      </c>
      <c r="AG1358">
        <v>7920482</v>
      </c>
      <c r="AH1358">
        <v>4892775</v>
      </c>
      <c r="AI1358">
        <v>12.16</v>
      </c>
      <c r="AJ1358">
        <v>0.26579234000000002</v>
      </c>
      <c r="AK1358" t="s">
        <v>7244</v>
      </c>
      <c r="AL1358">
        <v>-11.880001</v>
      </c>
      <c r="AM1358">
        <v>-0.17022498</v>
      </c>
      <c r="AN1358">
        <v>45.75</v>
      </c>
      <c r="AO1358">
        <v>69.790000000000006</v>
      </c>
      <c r="AW1358" t="s">
        <v>6313</v>
      </c>
      <c r="BA1358">
        <v>57.407142999999998</v>
      </c>
      <c r="BB1358">
        <v>0.5028572</v>
      </c>
      <c r="BC1358">
        <v>8.7594879999999993E-3</v>
      </c>
      <c r="BD1358">
        <v>62.504130000000004</v>
      </c>
      <c r="BE1358">
        <v>-4.5941314999999996</v>
      </c>
      <c r="BF1358">
        <v>-7.3501243999999993E-2</v>
      </c>
      <c r="BI1358">
        <v>15</v>
      </c>
      <c r="BJ1358">
        <v>0</v>
      </c>
      <c r="BK1358" t="b">
        <v>0</v>
      </c>
      <c r="BL1358">
        <v>2</v>
      </c>
      <c r="BM1358">
        <v>1319117400000</v>
      </c>
      <c r="BN1358" t="s">
        <v>5609</v>
      </c>
    </row>
    <row r="1359" spans="1:66" x14ac:dyDescent="0.2">
      <c r="A1359" t="s">
        <v>5611</v>
      </c>
      <c r="B1359" t="s">
        <v>5612</v>
      </c>
      <c r="C1359" t="s">
        <v>142</v>
      </c>
      <c r="D1359" t="s">
        <v>143</v>
      </c>
      <c r="E1359" t="s">
        <v>153</v>
      </c>
      <c r="F1359" t="b">
        <v>1</v>
      </c>
      <c r="G1359" t="s">
        <v>48</v>
      </c>
      <c r="H1359" t="s">
        <v>154</v>
      </c>
      <c r="I1359" t="s">
        <v>7245</v>
      </c>
      <c r="J1359" t="s">
        <v>5612</v>
      </c>
      <c r="K1359" t="s">
        <v>7246</v>
      </c>
      <c r="L1359" t="s">
        <v>146</v>
      </c>
      <c r="M1359" t="s">
        <v>147</v>
      </c>
      <c r="N1359">
        <v>-14400000</v>
      </c>
      <c r="O1359" t="s">
        <v>148</v>
      </c>
      <c r="P1359" t="b">
        <v>0</v>
      </c>
      <c r="Q1359">
        <v>0.62999724999999995</v>
      </c>
      <c r="R1359">
        <v>0.90438879999999999</v>
      </c>
      <c r="S1359">
        <v>1589486164</v>
      </c>
      <c r="T1359">
        <v>70.290000000000006</v>
      </c>
      <c r="U1359">
        <v>70.290000000000006</v>
      </c>
      <c r="V1359" t="s">
        <v>7247</v>
      </c>
      <c r="W1359">
        <v>68.407300000000006</v>
      </c>
      <c r="X1359">
        <v>116976</v>
      </c>
      <c r="Y1359">
        <v>69.66</v>
      </c>
      <c r="Z1359">
        <v>68.28</v>
      </c>
      <c r="AA1359">
        <v>72.53</v>
      </c>
      <c r="AB1359">
        <v>10</v>
      </c>
      <c r="AC1359">
        <v>9</v>
      </c>
      <c r="AD1359" t="s">
        <v>155</v>
      </c>
      <c r="AF1359">
        <v>68.83</v>
      </c>
      <c r="AG1359">
        <v>65438</v>
      </c>
      <c r="AH1359">
        <v>37937</v>
      </c>
      <c r="AI1359">
        <v>15.990002</v>
      </c>
      <c r="AJ1359">
        <v>0.29447517000000001</v>
      </c>
      <c r="AK1359" t="s">
        <v>7248</v>
      </c>
      <c r="AL1359">
        <v>-21.555</v>
      </c>
      <c r="AM1359">
        <v>-0.23468887999999999</v>
      </c>
      <c r="AN1359">
        <v>54.3</v>
      </c>
      <c r="AO1359">
        <v>91.844999999999999</v>
      </c>
      <c r="AW1359" t="s">
        <v>6313</v>
      </c>
      <c r="BA1359">
        <v>68.426599999999993</v>
      </c>
      <c r="BB1359">
        <v>1.8634033000000001</v>
      </c>
      <c r="BC1359">
        <v>2.723215E-2</v>
      </c>
      <c r="BD1359">
        <v>74.295119999999997</v>
      </c>
      <c r="BE1359">
        <v>-4.0051192999999996</v>
      </c>
      <c r="BF1359">
        <v>-5.3908244000000001E-2</v>
      </c>
      <c r="BI1359">
        <v>15</v>
      </c>
      <c r="BJ1359">
        <v>0</v>
      </c>
      <c r="BK1359" t="b">
        <v>0</v>
      </c>
      <c r="BL1359">
        <v>2</v>
      </c>
      <c r="BM1359">
        <v>1448980200000</v>
      </c>
      <c r="BN1359" t="s">
        <v>5611</v>
      </c>
    </row>
    <row r="1360" spans="1:66" x14ac:dyDescent="0.2">
      <c r="A1360" t="s">
        <v>5613</v>
      </c>
      <c r="B1360" t="s">
        <v>5614</v>
      </c>
      <c r="C1360" t="s">
        <v>142</v>
      </c>
      <c r="D1360" t="s">
        <v>143</v>
      </c>
      <c r="E1360" t="s">
        <v>153</v>
      </c>
      <c r="F1360" t="b">
        <v>1</v>
      </c>
      <c r="G1360" t="s">
        <v>48</v>
      </c>
      <c r="H1360" t="s">
        <v>154</v>
      </c>
      <c r="I1360" t="s">
        <v>5614</v>
      </c>
      <c r="J1360" t="s">
        <v>5614</v>
      </c>
      <c r="K1360" t="s">
        <v>7249</v>
      </c>
      <c r="L1360" t="s">
        <v>146</v>
      </c>
      <c r="M1360" t="s">
        <v>147</v>
      </c>
      <c r="N1360">
        <v>-14400000</v>
      </c>
      <c r="O1360" t="s">
        <v>148</v>
      </c>
      <c r="P1360" t="b">
        <v>0</v>
      </c>
      <c r="Q1360">
        <v>0.4300003</v>
      </c>
      <c r="R1360">
        <v>0.77060985999999998</v>
      </c>
      <c r="S1360">
        <v>1589486400</v>
      </c>
      <c r="T1360">
        <v>56.23</v>
      </c>
      <c r="U1360">
        <v>56.29</v>
      </c>
      <c r="V1360" t="s">
        <v>7250</v>
      </c>
      <c r="W1360">
        <v>53.51</v>
      </c>
      <c r="X1360">
        <v>844931</v>
      </c>
      <c r="Y1360">
        <v>55.8</v>
      </c>
      <c r="Z1360">
        <v>55.99</v>
      </c>
      <c r="AA1360">
        <v>56.59</v>
      </c>
      <c r="AB1360">
        <v>11</v>
      </c>
      <c r="AC1360">
        <v>8</v>
      </c>
      <c r="AD1360" t="s">
        <v>155</v>
      </c>
      <c r="AF1360">
        <v>54.66</v>
      </c>
      <c r="AG1360">
        <v>1228822</v>
      </c>
      <c r="AH1360">
        <v>657200</v>
      </c>
      <c r="AI1360">
        <v>13.18</v>
      </c>
      <c r="AJ1360">
        <v>0.30615565</v>
      </c>
      <c r="AK1360" t="s">
        <v>7251</v>
      </c>
      <c r="AL1360">
        <v>-21.509998</v>
      </c>
      <c r="AM1360">
        <v>-0.27669153000000002</v>
      </c>
      <c r="AN1360">
        <v>43.05</v>
      </c>
      <c r="AO1360">
        <v>77.739999999999995</v>
      </c>
      <c r="AW1360" t="s">
        <v>6313</v>
      </c>
      <c r="BA1360">
        <v>54.887999999999998</v>
      </c>
      <c r="BB1360">
        <v>1.3419989999999999</v>
      </c>
      <c r="BC1360">
        <v>2.4449770999999999E-2</v>
      </c>
      <c r="BD1360">
        <v>66.990364</v>
      </c>
      <c r="BE1360">
        <v>-10.760365</v>
      </c>
      <c r="BF1360">
        <v>-0.16062556</v>
      </c>
      <c r="BI1360">
        <v>15</v>
      </c>
      <c r="BJ1360">
        <v>0</v>
      </c>
      <c r="BK1360" t="b">
        <v>0</v>
      </c>
      <c r="BL1360">
        <v>2</v>
      </c>
      <c r="BM1360">
        <v>1257258600000</v>
      </c>
      <c r="BN1360" t="s">
        <v>5613</v>
      </c>
    </row>
    <row r="1361" spans="1:66" x14ac:dyDescent="0.2">
      <c r="A1361" t="s">
        <v>5615</v>
      </c>
      <c r="B1361" t="s">
        <v>5616</v>
      </c>
      <c r="C1361" t="s">
        <v>142</v>
      </c>
      <c r="D1361" t="s">
        <v>143</v>
      </c>
      <c r="E1361" t="s">
        <v>153</v>
      </c>
      <c r="F1361" t="b">
        <v>1</v>
      </c>
      <c r="G1361" t="s">
        <v>48</v>
      </c>
      <c r="H1361" t="s">
        <v>154</v>
      </c>
      <c r="I1361" t="s">
        <v>7252</v>
      </c>
      <c r="J1361" t="s">
        <v>5616</v>
      </c>
      <c r="K1361" t="s">
        <v>7253</v>
      </c>
      <c r="L1361" t="s">
        <v>146</v>
      </c>
      <c r="M1361" t="s">
        <v>147</v>
      </c>
      <c r="N1361">
        <v>-14400000</v>
      </c>
      <c r="O1361" t="s">
        <v>148</v>
      </c>
      <c r="P1361" t="b">
        <v>0</v>
      </c>
      <c r="Q1361">
        <v>1.4099884</v>
      </c>
      <c r="R1361">
        <v>0.88840549999999996</v>
      </c>
      <c r="S1361">
        <v>1589486350</v>
      </c>
      <c r="T1361">
        <v>160.12</v>
      </c>
      <c r="U1361">
        <v>159.84</v>
      </c>
      <c r="V1361" t="s">
        <v>7254</v>
      </c>
      <c r="W1361">
        <v>155.56</v>
      </c>
      <c r="X1361">
        <v>25857</v>
      </c>
      <c r="Y1361">
        <v>158.71</v>
      </c>
      <c r="Z1361">
        <v>159.32</v>
      </c>
      <c r="AA1361">
        <v>161.69</v>
      </c>
      <c r="AB1361">
        <v>10</v>
      </c>
      <c r="AC1361">
        <v>11</v>
      </c>
      <c r="AD1361" t="s">
        <v>155</v>
      </c>
      <c r="AE1361" t="s">
        <v>48</v>
      </c>
      <c r="AF1361">
        <v>160.26</v>
      </c>
      <c r="AG1361">
        <v>19683</v>
      </c>
      <c r="AH1361">
        <v>15887</v>
      </c>
      <c r="AI1361">
        <v>37.219994</v>
      </c>
      <c r="AJ1361">
        <v>0.3028478</v>
      </c>
      <c r="AK1361" t="s">
        <v>7255</v>
      </c>
      <c r="AL1361">
        <v>-34.070006999999997</v>
      </c>
      <c r="AM1361">
        <v>-0.17544676000000001</v>
      </c>
      <c r="AN1361">
        <v>122.9</v>
      </c>
      <c r="AO1361">
        <v>194.19</v>
      </c>
      <c r="AW1361" t="s">
        <v>6313</v>
      </c>
      <c r="AY1361">
        <v>5800000</v>
      </c>
      <c r="BA1361">
        <v>156.39628999999999</v>
      </c>
      <c r="BB1361">
        <v>3.7237089999999999</v>
      </c>
      <c r="BC1361">
        <v>2.3809448E-2</v>
      </c>
      <c r="BD1361">
        <v>172.32631000000001</v>
      </c>
      <c r="BE1361">
        <v>-12.206314000000001</v>
      </c>
      <c r="BF1361">
        <v>-7.0832565E-2</v>
      </c>
      <c r="BG1361">
        <v>928696000</v>
      </c>
      <c r="BI1361">
        <v>15</v>
      </c>
      <c r="BJ1361">
        <v>0</v>
      </c>
      <c r="BK1361" t="b">
        <v>0</v>
      </c>
      <c r="BL1361">
        <v>2</v>
      </c>
      <c r="BM1361">
        <v>1089725400000</v>
      </c>
      <c r="BN1361" t="s">
        <v>5615</v>
      </c>
    </row>
    <row r="1362" spans="1:66" x14ac:dyDescent="0.2">
      <c r="A1362" t="s">
        <v>5617</v>
      </c>
      <c r="B1362" t="s">
        <v>5618</v>
      </c>
      <c r="C1362" t="s">
        <v>142</v>
      </c>
      <c r="D1362" t="s">
        <v>143</v>
      </c>
      <c r="E1362" t="s">
        <v>153</v>
      </c>
      <c r="F1362" t="b">
        <v>1</v>
      </c>
      <c r="G1362" t="s">
        <v>48</v>
      </c>
      <c r="H1362" t="s">
        <v>154</v>
      </c>
      <c r="I1362" t="s">
        <v>5618</v>
      </c>
      <c r="J1362" t="s">
        <v>5618</v>
      </c>
      <c r="K1362" t="s">
        <v>7256</v>
      </c>
      <c r="L1362" t="s">
        <v>146</v>
      </c>
      <c r="M1362" t="s">
        <v>147</v>
      </c>
      <c r="N1362">
        <v>-14400000</v>
      </c>
      <c r="O1362" t="s">
        <v>148</v>
      </c>
      <c r="P1362" t="b">
        <v>0</v>
      </c>
      <c r="Q1362">
        <v>0.26000023</v>
      </c>
      <c r="R1362">
        <v>0.84580429999999995</v>
      </c>
      <c r="S1362">
        <v>1589486400</v>
      </c>
      <c r="T1362">
        <v>31</v>
      </c>
      <c r="U1362">
        <v>31.0001</v>
      </c>
      <c r="V1362" t="s">
        <v>7257</v>
      </c>
      <c r="W1362">
        <v>30.21</v>
      </c>
      <c r="X1362">
        <v>92239</v>
      </c>
      <c r="Y1362">
        <v>30.74</v>
      </c>
      <c r="Z1362">
        <v>31.01</v>
      </c>
      <c r="AA1362">
        <v>31.31</v>
      </c>
      <c r="AB1362">
        <v>14</v>
      </c>
      <c r="AC1362">
        <v>10</v>
      </c>
      <c r="AD1362" t="s">
        <v>155</v>
      </c>
      <c r="AF1362">
        <v>30.36</v>
      </c>
      <c r="AG1362">
        <v>122998</v>
      </c>
      <c r="AH1362">
        <v>94487</v>
      </c>
      <c r="AI1362">
        <v>6.9699992999999996</v>
      </c>
      <c r="AJ1362">
        <v>0.29005405000000001</v>
      </c>
      <c r="AK1362" t="s">
        <v>7258</v>
      </c>
      <c r="AL1362">
        <v>-6.119999</v>
      </c>
      <c r="AM1362">
        <v>-0.16487066</v>
      </c>
      <c r="AN1362">
        <v>24.03</v>
      </c>
      <c r="AO1362">
        <v>37.119999999999997</v>
      </c>
      <c r="AW1362" t="s">
        <v>6313</v>
      </c>
      <c r="BA1362">
        <v>29.148599999999998</v>
      </c>
      <c r="BB1362">
        <v>1.8514003999999999</v>
      </c>
      <c r="BC1362">
        <v>6.3515929999999998E-2</v>
      </c>
      <c r="BD1362">
        <v>32.760776999999997</v>
      </c>
      <c r="BE1362">
        <v>-1.7607765</v>
      </c>
      <c r="BF1362">
        <v>-5.3746483999999997E-2</v>
      </c>
      <c r="BI1362">
        <v>15</v>
      </c>
      <c r="BJ1362">
        <v>0</v>
      </c>
      <c r="BK1362" t="b">
        <v>0</v>
      </c>
      <c r="BL1362">
        <v>2</v>
      </c>
      <c r="BM1362">
        <v>1428586200000</v>
      </c>
      <c r="BN1362" t="s">
        <v>5617</v>
      </c>
    </row>
    <row r="1363" spans="1:66" x14ac:dyDescent="0.2">
      <c r="A1363" t="s">
        <v>5619</v>
      </c>
      <c r="B1363" t="s">
        <v>5620</v>
      </c>
      <c r="C1363" t="s">
        <v>142</v>
      </c>
      <c r="D1363" t="s">
        <v>143</v>
      </c>
      <c r="E1363" t="s">
        <v>153</v>
      </c>
      <c r="F1363" t="b">
        <v>1</v>
      </c>
      <c r="G1363" t="s">
        <v>48</v>
      </c>
      <c r="H1363" t="s">
        <v>154</v>
      </c>
      <c r="I1363" t="s">
        <v>7259</v>
      </c>
      <c r="J1363" t="s">
        <v>5620</v>
      </c>
      <c r="K1363" t="s">
        <v>7260</v>
      </c>
      <c r="L1363" t="s">
        <v>146</v>
      </c>
      <c r="M1363" t="s">
        <v>147</v>
      </c>
      <c r="N1363">
        <v>-14400000</v>
      </c>
      <c r="O1363" t="s">
        <v>148</v>
      </c>
      <c r="P1363" t="b">
        <v>0</v>
      </c>
      <c r="Q1363">
        <v>1.7799988</v>
      </c>
      <c r="R1363">
        <v>0.90254473999999996</v>
      </c>
      <c r="S1363">
        <v>1589486400</v>
      </c>
      <c r="T1363">
        <v>199</v>
      </c>
      <c r="U1363">
        <v>198.8818</v>
      </c>
      <c r="V1363" t="s">
        <v>7261</v>
      </c>
      <c r="W1363">
        <v>190.75</v>
      </c>
      <c r="X1363">
        <v>95261</v>
      </c>
      <c r="Y1363">
        <v>197.22</v>
      </c>
      <c r="Z1363">
        <v>196.46</v>
      </c>
      <c r="AA1363">
        <v>200.3</v>
      </c>
      <c r="AB1363">
        <v>8</v>
      </c>
      <c r="AC1363">
        <v>10</v>
      </c>
      <c r="AD1363" t="s">
        <v>155</v>
      </c>
      <c r="AE1363" t="s">
        <v>48</v>
      </c>
      <c r="AF1363">
        <v>193.98</v>
      </c>
      <c r="AG1363">
        <v>199412</v>
      </c>
      <c r="AH1363">
        <v>177687</v>
      </c>
      <c r="AI1363">
        <v>53.539993000000003</v>
      </c>
      <c r="AJ1363">
        <v>0.36807363999999998</v>
      </c>
      <c r="AK1363" t="s">
        <v>7262</v>
      </c>
      <c r="AL1363">
        <v>-49.429993000000003</v>
      </c>
      <c r="AM1363">
        <v>-0.19896949999999999</v>
      </c>
      <c r="AN1363">
        <v>145.46</v>
      </c>
      <c r="AO1363">
        <v>248.43</v>
      </c>
      <c r="AW1363" t="s">
        <v>6313</v>
      </c>
      <c r="AY1363">
        <v>33850000</v>
      </c>
      <c r="BA1363">
        <v>191.52286000000001</v>
      </c>
      <c r="BB1363">
        <v>7.4771422999999997</v>
      </c>
      <c r="BC1363">
        <v>3.9040470000000001E-2</v>
      </c>
      <c r="BD1363">
        <v>218.01718</v>
      </c>
      <c r="BE1363">
        <v>-19.017181000000001</v>
      </c>
      <c r="BF1363">
        <v>-8.7227899999999997E-2</v>
      </c>
      <c r="BG1363">
        <v>6736150016</v>
      </c>
      <c r="BI1363">
        <v>15</v>
      </c>
      <c r="BJ1363">
        <v>0</v>
      </c>
      <c r="BK1363" t="b">
        <v>0</v>
      </c>
      <c r="BL1363">
        <v>2</v>
      </c>
      <c r="BM1363">
        <v>964791000000</v>
      </c>
      <c r="BN1363" t="s">
        <v>5619</v>
      </c>
    </row>
    <row r="1364" spans="1:66" x14ac:dyDescent="0.2">
      <c r="A1364" t="s">
        <v>5621</v>
      </c>
      <c r="B1364" t="s">
        <v>5622</v>
      </c>
      <c r="C1364" t="s">
        <v>142</v>
      </c>
      <c r="D1364" t="s">
        <v>143</v>
      </c>
      <c r="E1364" t="s">
        <v>153</v>
      </c>
      <c r="F1364" t="b">
        <v>1</v>
      </c>
      <c r="G1364" t="s">
        <v>48</v>
      </c>
      <c r="H1364" t="s">
        <v>154</v>
      </c>
      <c r="I1364" t="s">
        <v>7263</v>
      </c>
      <c r="J1364" t="s">
        <v>5622</v>
      </c>
      <c r="K1364" t="s">
        <v>7264</v>
      </c>
      <c r="L1364" t="s">
        <v>146</v>
      </c>
      <c r="M1364" t="s">
        <v>147</v>
      </c>
      <c r="N1364">
        <v>-14400000</v>
      </c>
      <c r="O1364" t="s">
        <v>148</v>
      </c>
      <c r="P1364" t="b">
        <v>0</v>
      </c>
      <c r="Q1364">
        <v>0.19000053</v>
      </c>
      <c r="R1364">
        <v>0.97938424000000002</v>
      </c>
      <c r="S1364">
        <v>1589486400</v>
      </c>
      <c r="T1364">
        <v>19.59</v>
      </c>
      <c r="U1364">
        <v>19.61</v>
      </c>
      <c r="V1364" t="s">
        <v>7265</v>
      </c>
      <c r="W1364">
        <v>18.820799999999998</v>
      </c>
      <c r="X1364">
        <v>457493</v>
      </c>
      <c r="Y1364">
        <v>19.399999999999999</v>
      </c>
      <c r="Z1364">
        <v>0</v>
      </c>
      <c r="AA1364">
        <v>19.600000000000001</v>
      </c>
      <c r="AB1364">
        <v>10</v>
      </c>
      <c r="AC1364">
        <v>8</v>
      </c>
      <c r="AD1364" t="s">
        <v>155</v>
      </c>
      <c r="AF1364">
        <v>19.170000000000002</v>
      </c>
      <c r="AG1364">
        <v>1315012</v>
      </c>
      <c r="AH1364">
        <v>610250</v>
      </c>
      <c r="AI1364">
        <v>5.3</v>
      </c>
      <c r="AJ1364">
        <v>0.37088873999999999</v>
      </c>
      <c r="AK1364" t="s">
        <v>7266</v>
      </c>
      <c r="AL1364">
        <v>-6.8899993999999998</v>
      </c>
      <c r="AM1364">
        <v>-0.26019636000000002</v>
      </c>
      <c r="AN1364">
        <v>14.29</v>
      </c>
      <c r="AO1364">
        <v>26.48</v>
      </c>
      <c r="AW1364" t="s">
        <v>6313</v>
      </c>
      <c r="BA1364">
        <v>19.134</v>
      </c>
      <c r="BB1364">
        <v>0.45599937000000001</v>
      </c>
      <c r="BC1364">
        <v>2.3831888999999998E-2</v>
      </c>
      <c r="BD1364">
        <v>22.945145</v>
      </c>
      <c r="BE1364">
        <v>-3.3551445000000002</v>
      </c>
      <c r="BF1364">
        <v>-0.14622460000000001</v>
      </c>
      <c r="BI1364">
        <v>15</v>
      </c>
      <c r="BJ1364">
        <v>0</v>
      </c>
      <c r="BK1364" t="b">
        <v>0</v>
      </c>
      <c r="BL1364">
        <v>2</v>
      </c>
      <c r="BM1364">
        <v>1340285400000</v>
      </c>
      <c r="BN1364" t="s">
        <v>5621</v>
      </c>
    </row>
    <row r="1365" spans="1:66" x14ac:dyDescent="0.2">
      <c r="A1365" t="s">
        <v>5623</v>
      </c>
      <c r="B1365" t="s">
        <v>5624</v>
      </c>
      <c r="C1365" t="s">
        <v>142</v>
      </c>
      <c r="D1365" t="s">
        <v>143</v>
      </c>
      <c r="E1365" t="s">
        <v>153</v>
      </c>
      <c r="F1365" t="b">
        <v>1</v>
      </c>
      <c r="G1365" t="s">
        <v>48</v>
      </c>
      <c r="H1365" t="s">
        <v>145</v>
      </c>
      <c r="I1365" t="s">
        <v>7267</v>
      </c>
      <c r="J1365" t="s">
        <v>5624</v>
      </c>
      <c r="K1365" t="s">
        <v>7268</v>
      </c>
      <c r="L1365" t="s">
        <v>146</v>
      </c>
      <c r="M1365" t="s">
        <v>147</v>
      </c>
      <c r="N1365">
        <v>-14400000</v>
      </c>
      <c r="O1365" t="s">
        <v>148</v>
      </c>
      <c r="P1365" t="b">
        <v>0</v>
      </c>
      <c r="Q1365">
        <v>0.40999985</v>
      </c>
      <c r="R1365">
        <v>0.86882780000000004</v>
      </c>
      <c r="S1365">
        <v>1589486401</v>
      </c>
      <c r="T1365">
        <v>47.6</v>
      </c>
      <c r="U1365">
        <v>47.74</v>
      </c>
      <c r="V1365" t="s">
        <v>7269</v>
      </c>
      <c r="W1365">
        <v>45.374699999999997</v>
      </c>
      <c r="X1365">
        <v>23956</v>
      </c>
      <c r="Y1365">
        <v>47.19</v>
      </c>
      <c r="Z1365">
        <v>47.33</v>
      </c>
      <c r="AA1365">
        <v>0</v>
      </c>
      <c r="AB1365">
        <v>8</v>
      </c>
      <c r="AC1365">
        <v>8</v>
      </c>
      <c r="AD1365" t="s">
        <v>149</v>
      </c>
      <c r="AF1365">
        <v>46.67</v>
      </c>
      <c r="AG1365">
        <v>18900</v>
      </c>
      <c r="AH1365">
        <v>17725</v>
      </c>
      <c r="AI1365">
        <v>3.1399994000000002</v>
      </c>
      <c r="AJ1365">
        <v>7.0625270000000004E-2</v>
      </c>
      <c r="AK1365" t="s">
        <v>7270</v>
      </c>
      <c r="AL1365">
        <v>-28.880005000000001</v>
      </c>
      <c r="AM1365">
        <v>-0.37761512000000003</v>
      </c>
      <c r="AN1365">
        <v>44.46</v>
      </c>
      <c r="AO1365">
        <v>76.48</v>
      </c>
      <c r="AP1365">
        <v>1498780800</v>
      </c>
      <c r="AW1365" t="s">
        <v>6313</v>
      </c>
      <c r="BA1365">
        <v>52.332000000000001</v>
      </c>
      <c r="BB1365">
        <v>-4.7320023000000004</v>
      </c>
      <c r="BC1365">
        <v>-9.0422730000000007E-2</v>
      </c>
      <c r="BD1365">
        <v>64.629930000000002</v>
      </c>
      <c r="BE1365">
        <v>-17.02993</v>
      </c>
      <c r="BF1365">
        <v>-0.26349914000000002</v>
      </c>
      <c r="BI1365">
        <v>15</v>
      </c>
      <c r="BJ1365">
        <v>0</v>
      </c>
      <c r="BK1365" t="b">
        <v>0</v>
      </c>
      <c r="BL1365">
        <v>2</v>
      </c>
      <c r="BM1365">
        <v>1293028200000</v>
      </c>
      <c r="BN1365" t="s">
        <v>5623</v>
      </c>
    </row>
    <row r="1366" spans="1:66" x14ac:dyDescent="0.2">
      <c r="A1366" t="s">
        <v>5625</v>
      </c>
      <c r="B1366" t="s">
        <v>5626</v>
      </c>
      <c r="C1366" t="s">
        <v>142</v>
      </c>
      <c r="D1366" t="s">
        <v>143</v>
      </c>
      <c r="E1366" t="s">
        <v>153</v>
      </c>
      <c r="F1366" t="b">
        <v>1</v>
      </c>
      <c r="G1366" t="s">
        <v>48</v>
      </c>
      <c r="H1366" t="s">
        <v>154</v>
      </c>
      <c r="I1366" t="s">
        <v>7271</v>
      </c>
      <c r="J1366" t="s">
        <v>5626</v>
      </c>
      <c r="K1366" t="s">
        <v>7272</v>
      </c>
      <c r="L1366" t="s">
        <v>146</v>
      </c>
      <c r="M1366" t="s">
        <v>147</v>
      </c>
      <c r="N1366">
        <v>-14400000</v>
      </c>
      <c r="O1366" t="s">
        <v>148</v>
      </c>
      <c r="P1366" t="b">
        <v>0</v>
      </c>
      <c r="Q1366">
        <v>0.6800003</v>
      </c>
      <c r="R1366">
        <v>1.0526321000000001</v>
      </c>
      <c r="S1366">
        <v>1589486400</v>
      </c>
      <c r="T1366">
        <v>65.28</v>
      </c>
      <c r="U1366">
        <v>65.28</v>
      </c>
      <c r="V1366" t="s">
        <v>7273</v>
      </c>
      <c r="W1366">
        <v>61.46</v>
      </c>
      <c r="X1366">
        <v>33393</v>
      </c>
      <c r="Y1366">
        <v>64.599999999999994</v>
      </c>
      <c r="Z1366">
        <v>59</v>
      </c>
      <c r="AA1366">
        <v>67.239999999999995</v>
      </c>
      <c r="AB1366">
        <v>8</v>
      </c>
      <c r="AC1366">
        <v>8</v>
      </c>
      <c r="AD1366" t="s">
        <v>155</v>
      </c>
      <c r="AF1366">
        <v>63.39</v>
      </c>
      <c r="AG1366">
        <v>48783</v>
      </c>
      <c r="AH1366">
        <v>25787</v>
      </c>
      <c r="AI1366">
        <v>9.2799990000000001</v>
      </c>
      <c r="AJ1366">
        <v>0.16571426</v>
      </c>
      <c r="AK1366" t="s">
        <v>7274</v>
      </c>
      <c r="AL1366">
        <v>-36.25</v>
      </c>
      <c r="AM1366">
        <v>-0.35703733999999998</v>
      </c>
      <c r="AN1366">
        <v>56</v>
      </c>
      <c r="AO1366">
        <v>101.53</v>
      </c>
      <c r="AW1366" t="s">
        <v>6313</v>
      </c>
      <c r="BA1366">
        <v>67.834289999999996</v>
      </c>
      <c r="BB1366">
        <v>-2.5542908</v>
      </c>
      <c r="BC1366">
        <v>-3.7654859999999998E-2</v>
      </c>
      <c r="BD1366">
        <v>87.702895999999996</v>
      </c>
      <c r="BE1366">
        <v>-22.422896999999999</v>
      </c>
      <c r="BF1366">
        <v>-0.25566885</v>
      </c>
      <c r="BI1366">
        <v>15</v>
      </c>
      <c r="BJ1366">
        <v>0</v>
      </c>
      <c r="BK1366" t="b">
        <v>0</v>
      </c>
      <c r="BL1366">
        <v>2</v>
      </c>
      <c r="BM1366">
        <v>1361457000000</v>
      </c>
      <c r="BN1366" t="s">
        <v>5625</v>
      </c>
    </row>
    <row r="1367" spans="1:66" x14ac:dyDescent="0.2">
      <c r="A1367" t="s">
        <v>5627</v>
      </c>
      <c r="B1367" t="s">
        <v>5628</v>
      </c>
      <c r="C1367" t="s">
        <v>142</v>
      </c>
      <c r="D1367" t="s">
        <v>143</v>
      </c>
      <c r="E1367" t="s">
        <v>153</v>
      </c>
      <c r="F1367" t="b">
        <v>1</v>
      </c>
      <c r="G1367" t="s">
        <v>48</v>
      </c>
      <c r="H1367" t="s">
        <v>154</v>
      </c>
      <c r="I1367" t="s">
        <v>7275</v>
      </c>
      <c r="J1367" t="s">
        <v>5628</v>
      </c>
      <c r="K1367" t="s">
        <v>7276</v>
      </c>
      <c r="L1367" t="s">
        <v>146</v>
      </c>
      <c r="M1367" t="s">
        <v>147</v>
      </c>
      <c r="N1367">
        <v>-14400000</v>
      </c>
      <c r="O1367" t="s">
        <v>148</v>
      </c>
      <c r="P1367" t="b">
        <v>0</v>
      </c>
      <c r="Q1367">
        <v>1.5700073000000001</v>
      </c>
      <c r="R1367">
        <v>0.87222630000000001</v>
      </c>
      <c r="S1367">
        <v>1589486400</v>
      </c>
      <c r="T1367">
        <v>181.57</v>
      </c>
      <c r="U1367">
        <v>181.57</v>
      </c>
      <c r="V1367" t="s">
        <v>7277</v>
      </c>
      <c r="W1367">
        <v>176.6</v>
      </c>
      <c r="X1367">
        <v>853021</v>
      </c>
      <c r="Y1367">
        <v>180</v>
      </c>
      <c r="Z1367">
        <v>181.16</v>
      </c>
      <c r="AA1367">
        <v>183.33</v>
      </c>
      <c r="AB1367">
        <v>8</v>
      </c>
      <c r="AC1367">
        <v>9</v>
      </c>
      <c r="AD1367" t="s">
        <v>155</v>
      </c>
      <c r="AE1367" t="s">
        <v>48</v>
      </c>
      <c r="AF1367">
        <v>178.27</v>
      </c>
      <c r="AG1367">
        <v>1721327</v>
      </c>
      <c r="AH1367">
        <v>969350</v>
      </c>
      <c r="AI1367">
        <v>48</v>
      </c>
      <c r="AJ1367">
        <v>0.35936213</v>
      </c>
      <c r="AK1367" t="s">
        <v>7278</v>
      </c>
      <c r="AL1367">
        <v>-20.609985000000002</v>
      </c>
      <c r="AM1367">
        <v>-0.1019388</v>
      </c>
      <c r="AN1367">
        <v>133.57</v>
      </c>
      <c r="AO1367">
        <v>202.18</v>
      </c>
      <c r="AT1367">
        <v>1.3879999999999999</v>
      </c>
      <c r="AV1367">
        <v>7.7111109999999997E-3</v>
      </c>
      <c r="AW1367" t="s">
        <v>6313</v>
      </c>
      <c r="AY1367">
        <v>242067008</v>
      </c>
      <c r="AZ1367">
        <v>68.576999999999998</v>
      </c>
      <c r="BA1367">
        <v>171.00800000000001</v>
      </c>
      <c r="BB1367">
        <v>10.562011999999999</v>
      </c>
      <c r="BC1367">
        <v>6.1763263999999998E-2</v>
      </c>
      <c r="BD1367">
        <v>176.97572</v>
      </c>
      <c r="BE1367">
        <v>4.594284</v>
      </c>
      <c r="BF1367">
        <v>2.5959968999999999E-2</v>
      </c>
      <c r="BG1367">
        <v>43952107520</v>
      </c>
      <c r="BH1367">
        <v>2.6476807999999998</v>
      </c>
      <c r="BI1367">
        <v>15</v>
      </c>
      <c r="BJ1367">
        <v>0</v>
      </c>
      <c r="BK1367" t="b">
        <v>0</v>
      </c>
      <c r="BL1367">
        <v>2</v>
      </c>
      <c r="BM1367">
        <v>1075473000000</v>
      </c>
      <c r="BN1367" t="s">
        <v>5627</v>
      </c>
    </row>
    <row r="1368" spans="1:66" x14ac:dyDescent="0.2">
      <c r="A1368" t="s">
        <v>5629</v>
      </c>
      <c r="B1368" t="s">
        <v>5630</v>
      </c>
      <c r="C1368" t="s">
        <v>142</v>
      </c>
      <c r="D1368" t="s">
        <v>143</v>
      </c>
      <c r="E1368" t="s">
        <v>153</v>
      </c>
      <c r="F1368" t="b">
        <v>1</v>
      </c>
      <c r="G1368" t="s">
        <v>48</v>
      </c>
      <c r="H1368" t="s">
        <v>154</v>
      </c>
      <c r="I1368" t="s">
        <v>5630</v>
      </c>
      <c r="J1368" t="s">
        <v>5630</v>
      </c>
      <c r="K1368" t="s">
        <v>7279</v>
      </c>
      <c r="L1368" t="s">
        <v>146</v>
      </c>
      <c r="M1368" t="s">
        <v>147</v>
      </c>
      <c r="N1368">
        <v>-14400000</v>
      </c>
      <c r="O1368" t="s">
        <v>148</v>
      </c>
      <c r="P1368" t="b">
        <v>0</v>
      </c>
      <c r="Q1368">
        <v>0.1800003</v>
      </c>
      <c r="R1368">
        <v>0.95643100000000003</v>
      </c>
      <c r="S1368">
        <v>1589486400</v>
      </c>
      <c r="T1368">
        <v>19</v>
      </c>
      <c r="U1368">
        <v>19.170000000000002</v>
      </c>
      <c r="V1368" t="s">
        <v>7280</v>
      </c>
      <c r="W1368">
        <v>18.04</v>
      </c>
      <c r="X1368">
        <v>3885475</v>
      </c>
      <c r="Y1368">
        <v>18.82</v>
      </c>
      <c r="Z1368">
        <v>18.82</v>
      </c>
      <c r="AA1368">
        <v>19.16</v>
      </c>
      <c r="AB1368">
        <v>361</v>
      </c>
      <c r="AC1368">
        <v>12</v>
      </c>
      <c r="AD1368" t="s">
        <v>155</v>
      </c>
      <c r="AE1368" t="s">
        <v>48</v>
      </c>
      <c r="AF1368">
        <v>18.440000000000001</v>
      </c>
      <c r="AG1368">
        <v>2243040</v>
      </c>
      <c r="AH1368">
        <v>2513075</v>
      </c>
      <c r="AI1368">
        <v>6.87</v>
      </c>
      <c r="AJ1368">
        <v>0.56636434999999996</v>
      </c>
      <c r="AK1368" t="s">
        <v>7281</v>
      </c>
      <c r="AL1368">
        <v>-16.09</v>
      </c>
      <c r="AM1368">
        <v>-0.45853519999999998</v>
      </c>
      <c r="AN1368">
        <v>12.13</v>
      </c>
      <c r="AO1368">
        <v>35.090000000000003</v>
      </c>
      <c r="AW1368" t="s">
        <v>6313</v>
      </c>
      <c r="AY1368">
        <v>20850000</v>
      </c>
      <c r="BA1368">
        <v>17.843713999999999</v>
      </c>
      <c r="BB1368">
        <v>1.1562862</v>
      </c>
      <c r="BC1368">
        <v>6.4800759999999999E-2</v>
      </c>
      <c r="BD1368">
        <v>25.802752999999999</v>
      </c>
      <c r="BE1368">
        <v>-6.8027534000000003</v>
      </c>
      <c r="BF1368">
        <v>-0.2636445</v>
      </c>
      <c r="BG1368">
        <v>396150016</v>
      </c>
      <c r="BI1368">
        <v>15</v>
      </c>
      <c r="BJ1368">
        <v>0</v>
      </c>
      <c r="BK1368" t="b">
        <v>0</v>
      </c>
      <c r="BL1368">
        <v>2</v>
      </c>
      <c r="BM1368">
        <v>961162200000</v>
      </c>
      <c r="BN1368" t="s">
        <v>5629</v>
      </c>
    </row>
    <row r="1369" spans="1:66" x14ac:dyDescent="0.2">
      <c r="A1369" t="s">
        <v>5631</v>
      </c>
      <c r="B1369" t="s">
        <v>5632</v>
      </c>
      <c r="C1369" t="s">
        <v>142</v>
      </c>
      <c r="D1369" t="s">
        <v>143</v>
      </c>
      <c r="E1369" t="s">
        <v>153</v>
      </c>
      <c r="F1369" t="b">
        <v>1</v>
      </c>
      <c r="G1369" t="s">
        <v>48</v>
      </c>
      <c r="H1369" t="s">
        <v>154</v>
      </c>
      <c r="I1369" t="s">
        <v>7282</v>
      </c>
      <c r="J1369" t="s">
        <v>5632</v>
      </c>
      <c r="K1369" t="s">
        <v>7283</v>
      </c>
      <c r="L1369" t="s">
        <v>146</v>
      </c>
      <c r="M1369" t="s">
        <v>147</v>
      </c>
      <c r="N1369">
        <v>-14400000</v>
      </c>
      <c r="O1369" t="s">
        <v>148</v>
      </c>
      <c r="P1369" t="b">
        <v>0</v>
      </c>
      <c r="Q1369">
        <v>0.42000198</v>
      </c>
      <c r="R1369">
        <v>0.89229230000000004</v>
      </c>
      <c r="S1369">
        <v>1589486400</v>
      </c>
      <c r="T1369">
        <v>47.49</v>
      </c>
      <c r="U1369">
        <v>47.49</v>
      </c>
      <c r="V1369" t="s">
        <v>7284</v>
      </c>
      <c r="W1369">
        <v>45.83</v>
      </c>
      <c r="X1369">
        <v>5883413</v>
      </c>
      <c r="Y1369">
        <v>47.07</v>
      </c>
      <c r="Z1369">
        <v>46.99</v>
      </c>
      <c r="AA1369">
        <v>47.64</v>
      </c>
      <c r="AB1369">
        <v>10</v>
      </c>
      <c r="AC1369">
        <v>31</v>
      </c>
      <c r="AD1369" t="s">
        <v>155</v>
      </c>
      <c r="AF1369">
        <v>46.59</v>
      </c>
      <c r="AG1369">
        <v>7317717</v>
      </c>
      <c r="AH1369">
        <v>4061312</v>
      </c>
      <c r="AI1369">
        <v>8.91</v>
      </c>
      <c r="AJ1369">
        <v>0.23094866</v>
      </c>
      <c r="AK1369" t="s">
        <v>7285</v>
      </c>
      <c r="AL1369">
        <v>-14.599997999999999</v>
      </c>
      <c r="AM1369">
        <v>-0.23514251</v>
      </c>
      <c r="AN1369">
        <v>38.58</v>
      </c>
      <c r="AO1369">
        <v>62.09</v>
      </c>
      <c r="AW1369" t="s">
        <v>6313</v>
      </c>
      <c r="BA1369">
        <v>48.753430000000002</v>
      </c>
      <c r="BB1369">
        <v>-1.2634277</v>
      </c>
      <c r="BC1369">
        <v>-2.5914643000000001E-2</v>
      </c>
      <c r="BD1369">
        <v>54.856955999999997</v>
      </c>
      <c r="BE1369">
        <v>-7.3669549999999999</v>
      </c>
      <c r="BF1369">
        <v>-0.13429389999999999</v>
      </c>
      <c r="BI1369">
        <v>15</v>
      </c>
      <c r="BJ1369">
        <v>0</v>
      </c>
      <c r="BK1369" t="b">
        <v>0</v>
      </c>
      <c r="BL1369">
        <v>2</v>
      </c>
      <c r="BM1369">
        <v>1304602200000</v>
      </c>
      <c r="BN1369" t="s">
        <v>5631</v>
      </c>
    </row>
    <row r="1370" spans="1:66" x14ac:dyDescent="0.2">
      <c r="A1370" t="s">
        <v>5633</v>
      </c>
      <c r="B1370" t="s">
        <v>5634</v>
      </c>
      <c r="C1370" t="s">
        <v>142</v>
      </c>
      <c r="D1370" t="s">
        <v>143</v>
      </c>
      <c r="E1370" t="s">
        <v>153</v>
      </c>
      <c r="F1370" t="b">
        <v>1</v>
      </c>
      <c r="G1370" t="s">
        <v>48</v>
      </c>
      <c r="H1370" t="s">
        <v>154</v>
      </c>
      <c r="I1370" t="s">
        <v>6909</v>
      </c>
      <c r="J1370" t="s">
        <v>5634</v>
      </c>
      <c r="K1370" t="s">
        <v>7286</v>
      </c>
      <c r="L1370" t="s">
        <v>146</v>
      </c>
      <c r="M1370" t="s">
        <v>147</v>
      </c>
      <c r="N1370">
        <v>-14400000</v>
      </c>
      <c r="O1370" t="s">
        <v>148</v>
      </c>
      <c r="P1370" t="b">
        <v>0</v>
      </c>
      <c r="Q1370">
        <v>0.27000046</v>
      </c>
      <c r="R1370">
        <v>0.87153150000000001</v>
      </c>
      <c r="S1370">
        <v>1589486384</v>
      </c>
      <c r="T1370">
        <v>31.25</v>
      </c>
      <c r="U1370">
        <v>31.25</v>
      </c>
      <c r="V1370" t="s">
        <v>7287</v>
      </c>
      <c r="W1370">
        <v>29.81</v>
      </c>
      <c r="X1370">
        <v>47105</v>
      </c>
      <c r="Y1370">
        <v>30.98</v>
      </c>
      <c r="Z1370">
        <v>0</v>
      </c>
      <c r="AA1370">
        <v>0</v>
      </c>
      <c r="AB1370">
        <v>14</v>
      </c>
      <c r="AC1370">
        <v>18</v>
      </c>
      <c r="AD1370" t="s">
        <v>155</v>
      </c>
      <c r="AF1370">
        <v>30.47</v>
      </c>
      <c r="AG1370">
        <v>171316</v>
      </c>
      <c r="AH1370">
        <v>81862</v>
      </c>
      <c r="AI1370">
        <v>7.0650005</v>
      </c>
      <c r="AJ1370">
        <v>0.29212326</v>
      </c>
      <c r="AK1370" t="s">
        <v>7288</v>
      </c>
      <c r="AL1370">
        <v>-12.93</v>
      </c>
      <c r="AM1370">
        <v>-0.29266638</v>
      </c>
      <c r="AN1370">
        <v>24.184999999999999</v>
      </c>
      <c r="AO1370">
        <v>44.18</v>
      </c>
      <c r="AW1370" t="s">
        <v>6313</v>
      </c>
      <c r="BA1370">
        <v>31.171429</v>
      </c>
      <c r="BB1370">
        <v>7.857132E-2</v>
      </c>
      <c r="BC1370">
        <v>2.5206199999999999E-3</v>
      </c>
      <c r="BD1370">
        <v>38.123398000000002</v>
      </c>
      <c r="BE1370">
        <v>-6.8733979999999999</v>
      </c>
      <c r="BF1370">
        <v>-0.18029343</v>
      </c>
      <c r="BI1370">
        <v>15</v>
      </c>
      <c r="BJ1370">
        <v>0</v>
      </c>
      <c r="BK1370" t="b">
        <v>0</v>
      </c>
      <c r="BL1370">
        <v>2</v>
      </c>
      <c r="BM1370">
        <v>1430400600000</v>
      </c>
      <c r="BN1370" t="s">
        <v>5633</v>
      </c>
    </row>
    <row r="1371" spans="1:66" x14ac:dyDescent="0.2">
      <c r="A1371" t="s">
        <v>5635</v>
      </c>
      <c r="B1371" t="s">
        <v>5636</v>
      </c>
      <c r="C1371" t="s">
        <v>142</v>
      </c>
      <c r="D1371" t="s">
        <v>143</v>
      </c>
      <c r="E1371" t="s">
        <v>153</v>
      </c>
      <c r="F1371" t="b">
        <v>1</v>
      </c>
      <c r="G1371" t="s">
        <v>48</v>
      </c>
      <c r="H1371" t="s">
        <v>154</v>
      </c>
      <c r="I1371" t="s">
        <v>7289</v>
      </c>
      <c r="J1371" t="s">
        <v>5636</v>
      </c>
      <c r="K1371" t="s">
        <v>7290</v>
      </c>
      <c r="L1371" t="s">
        <v>146</v>
      </c>
      <c r="M1371" t="s">
        <v>147</v>
      </c>
      <c r="N1371">
        <v>-14400000</v>
      </c>
      <c r="O1371" t="s">
        <v>148</v>
      </c>
      <c r="P1371" t="b">
        <v>0</v>
      </c>
      <c r="Q1371">
        <v>0.77999879999999999</v>
      </c>
      <c r="R1371">
        <v>0.82688300000000003</v>
      </c>
      <c r="S1371">
        <v>1589486400</v>
      </c>
      <c r="T1371">
        <v>95.11</v>
      </c>
      <c r="U1371">
        <v>95.11</v>
      </c>
      <c r="V1371" t="s">
        <v>7291</v>
      </c>
      <c r="W1371">
        <v>91.88</v>
      </c>
      <c r="X1371">
        <v>109279</v>
      </c>
      <c r="Y1371">
        <v>94.33</v>
      </c>
      <c r="Z1371">
        <v>75.16</v>
      </c>
      <c r="AA1371">
        <v>98.04</v>
      </c>
      <c r="AB1371">
        <v>8</v>
      </c>
      <c r="AC1371">
        <v>8</v>
      </c>
      <c r="AD1371" t="s">
        <v>155</v>
      </c>
      <c r="AF1371">
        <v>93.14</v>
      </c>
      <c r="AG1371">
        <v>187893</v>
      </c>
      <c r="AH1371">
        <v>109775</v>
      </c>
      <c r="AI1371">
        <v>19.690002</v>
      </c>
      <c r="AJ1371">
        <v>0.26107138000000002</v>
      </c>
      <c r="AK1371" t="s">
        <v>7292</v>
      </c>
      <c r="AL1371">
        <v>-26.519997</v>
      </c>
      <c r="AM1371">
        <v>-0.21803829</v>
      </c>
      <c r="AN1371">
        <v>75.42</v>
      </c>
      <c r="AO1371">
        <v>121.63</v>
      </c>
      <c r="AW1371" t="s">
        <v>6313</v>
      </c>
      <c r="BA1371">
        <v>95.082570000000004</v>
      </c>
      <c r="BB1371">
        <v>2.7427673E-2</v>
      </c>
      <c r="BC1371">
        <v>2.8846162999999998E-4</v>
      </c>
      <c r="BD1371">
        <v>107.25268</v>
      </c>
      <c r="BE1371">
        <v>-12.142677000000001</v>
      </c>
      <c r="BF1371">
        <v>-0.11321560999999999</v>
      </c>
      <c r="BI1371">
        <v>15</v>
      </c>
      <c r="BJ1371">
        <v>0</v>
      </c>
      <c r="BK1371" t="b">
        <v>0</v>
      </c>
      <c r="BL1371">
        <v>2</v>
      </c>
      <c r="BM1371">
        <v>1361457000000</v>
      </c>
      <c r="BN1371" t="s">
        <v>5635</v>
      </c>
    </row>
    <row r="1372" spans="1:66" x14ac:dyDescent="0.2">
      <c r="A1372" t="s">
        <v>5637</v>
      </c>
      <c r="B1372" t="s">
        <v>5638</v>
      </c>
      <c r="C1372" t="s">
        <v>142</v>
      </c>
      <c r="D1372" t="s">
        <v>143</v>
      </c>
      <c r="E1372" t="s">
        <v>153</v>
      </c>
      <c r="F1372" t="b">
        <v>1</v>
      </c>
      <c r="G1372" t="s">
        <v>48</v>
      </c>
      <c r="H1372" t="s">
        <v>154</v>
      </c>
      <c r="I1372" t="s">
        <v>7293</v>
      </c>
      <c r="J1372" t="s">
        <v>5638</v>
      </c>
      <c r="K1372" t="s">
        <v>7294</v>
      </c>
      <c r="L1372" t="s">
        <v>146</v>
      </c>
      <c r="M1372" t="s">
        <v>147</v>
      </c>
      <c r="N1372">
        <v>-14400000</v>
      </c>
      <c r="O1372" t="s">
        <v>148</v>
      </c>
      <c r="P1372" t="b">
        <v>0</v>
      </c>
      <c r="Q1372">
        <v>1.4400024</v>
      </c>
      <c r="R1372">
        <v>0.67691559999999995</v>
      </c>
      <c r="S1372">
        <v>1589486356</v>
      </c>
      <c r="T1372">
        <v>214.17</v>
      </c>
      <c r="U1372">
        <v>214.22</v>
      </c>
      <c r="V1372" t="s">
        <v>7295</v>
      </c>
      <c r="W1372">
        <v>209.01</v>
      </c>
      <c r="X1372">
        <v>73335</v>
      </c>
      <c r="Y1372">
        <v>212.73</v>
      </c>
      <c r="Z1372">
        <v>203.48</v>
      </c>
      <c r="AA1372">
        <v>226.54</v>
      </c>
      <c r="AB1372">
        <v>8</v>
      </c>
      <c r="AC1372">
        <v>8</v>
      </c>
      <c r="AD1372" t="s">
        <v>155</v>
      </c>
      <c r="AE1372" t="s">
        <v>48</v>
      </c>
      <c r="AF1372">
        <v>215.34</v>
      </c>
      <c r="AG1372">
        <v>80753</v>
      </c>
      <c r="AH1372">
        <v>56137</v>
      </c>
      <c r="AI1372">
        <v>56.17</v>
      </c>
      <c r="AJ1372">
        <v>0.35550632999999998</v>
      </c>
      <c r="AK1372" t="s">
        <v>7296</v>
      </c>
      <c r="AL1372">
        <v>-21.960007000000001</v>
      </c>
      <c r="AM1372">
        <v>-9.2999645000000006E-2</v>
      </c>
      <c r="AN1372">
        <v>158</v>
      </c>
      <c r="AO1372">
        <v>236.13</v>
      </c>
      <c r="AT1372">
        <v>1.2190000000000001</v>
      </c>
      <c r="AV1372">
        <v>5.7302684999999999E-3</v>
      </c>
      <c r="AW1372" t="s">
        <v>6313</v>
      </c>
      <c r="AY1372">
        <v>6200000</v>
      </c>
      <c r="AZ1372">
        <v>116.36</v>
      </c>
      <c r="BA1372">
        <v>202.696</v>
      </c>
      <c r="BB1372">
        <v>11.473998999999999</v>
      </c>
      <c r="BC1372">
        <v>5.6606932999999998E-2</v>
      </c>
      <c r="BD1372">
        <v>205.82515000000001</v>
      </c>
      <c r="BE1372">
        <v>8.344849</v>
      </c>
      <c r="BF1372">
        <v>4.0543385000000001E-2</v>
      </c>
      <c r="BG1372">
        <v>1327853952</v>
      </c>
      <c r="BH1372">
        <v>1.8405809</v>
      </c>
      <c r="BI1372">
        <v>15</v>
      </c>
      <c r="BJ1372">
        <v>0</v>
      </c>
      <c r="BK1372" t="b">
        <v>0</v>
      </c>
      <c r="BL1372">
        <v>2</v>
      </c>
      <c r="BM1372">
        <v>1089725400000</v>
      </c>
      <c r="BN1372" t="s">
        <v>5637</v>
      </c>
    </row>
    <row r="1373" spans="1:66" x14ac:dyDescent="0.2">
      <c r="A1373" t="s">
        <v>5639</v>
      </c>
      <c r="B1373" t="s">
        <v>5640</v>
      </c>
      <c r="C1373" t="s">
        <v>142</v>
      </c>
      <c r="D1373" t="s">
        <v>143</v>
      </c>
      <c r="E1373" t="s">
        <v>153</v>
      </c>
      <c r="F1373" t="b">
        <v>1</v>
      </c>
      <c r="G1373" t="s">
        <v>48</v>
      </c>
      <c r="H1373" t="s">
        <v>154</v>
      </c>
      <c r="I1373" t="s">
        <v>7297</v>
      </c>
      <c r="J1373" t="s">
        <v>5640</v>
      </c>
      <c r="K1373" t="s">
        <v>7298</v>
      </c>
      <c r="L1373" t="s">
        <v>146</v>
      </c>
      <c r="M1373" t="s">
        <v>147</v>
      </c>
      <c r="N1373">
        <v>-14400000</v>
      </c>
      <c r="O1373" t="s">
        <v>148</v>
      </c>
      <c r="P1373" t="b">
        <v>0</v>
      </c>
      <c r="Q1373">
        <v>0.21999931</v>
      </c>
      <c r="R1373">
        <v>0.79051137000000005</v>
      </c>
      <c r="S1373">
        <v>1589486400</v>
      </c>
      <c r="T1373">
        <v>28.05</v>
      </c>
      <c r="U1373">
        <v>28.06</v>
      </c>
      <c r="V1373" t="s">
        <v>7299</v>
      </c>
      <c r="W1373">
        <v>26.97</v>
      </c>
      <c r="X1373">
        <v>3312321</v>
      </c>
      <c r="Y1373">
        <v>27.83</v>
      </c>
      <c r="Z1373">
        <v>0</v>
      </c>
      <c r="AA1373">
        <v>36.49</v>
      </c>
      <c r="AB1373">
        <v>30</v>
      </c>
      <c r="AC1373">
        <v>40</v>
      </c>
      <c r="AD1373" t="s">
        <v>155</v>
      </c>
      <c r="AE1373" t="s">
        <v>48</v>
      </c>
      <c r="AF1373">
        <v>27.47</v>
      </c>
      <c r="AG1373">
        <v>3202809</v>
      </c>
      <c r="AH1373">
        <v>2438012</v>
      </c>
      <c r="AI1373">
        <v>4.59</v>
      </c>
      <c r="AJ1373">
        <v>0.19565219</v>
      </c>
      <c r="AK1373" t="s">
        <v>7300</v>
      </c>
      <c r="AL1373">
        <v>-8.84</v>
      </c>
      <c r="AM1373">
        <v>-0.23963134</v>
      </c>
      <c r="AN1373">
        <v>23.46</v>
      </c>
      <c r="AO1373">
        <v>36.89</v>
      </c>
      <c r="AW1373" t="s">
        <v>6313</v>
      </c>
      <c r="AY1373">
        <v>189738000</v>
      </c>
      <c r="BA1373">
        <v>28.710284999999999</v>
      </c>
      <c r="BB1373">
        <v>-0.66028595000000001</v>
      </c>
      <c r="BC1373">
        <v>-2.2998238000000001E-2</v>
      </c>
      <c r="BD1373">
        <v>33.159636999999996</v>
      </c>
      <c r="BE1373">
        <v>-5.1096380000000003</v>
      </c>
      <c r="BF1373">
        <v>-0.15409210000000001</v>
      </c>
      <c r="BG1373">
        <v>5322150912</v>
      </c>
      <c r="BI1373">
        <v>15</v>
      </c>
      <c r="BJ1373">
        <v>0</v>
      </c>
      <c r="BK1373" t="b">
        <v>0</v>
      </c>
      <c r="BL1373">
        <v>2</v>
      </c>
      <c r="BM1373">
        <v>1061991000000</v>
      </c>
      <c r="BN1373" t="s">
        <v>5639</v>
      </c>
    </row>
    <row r="1374" spans="1:66" x14ac:dyDescent="0.2">
      <c r="A1374" t="s">
        <v>5641</v>
      </c>
      <c r="B1374" t="s">
        <v>5642</v>
      </c>
      <c r="C1374" t="s">
        <v>142</v>
      </c>
      <c r="D1374" t="s">
        <v>143</v>
      </c>
      <c r="E1374" t="s">
        <v>153</v>
      </c>
      <c r="F1374" t="b">
        <v>1</v>
      </c>
      <c r="G1374" t="s">
        <v>48</v>
      </c>
      <c r="H1374" t="s">
        <v>154</v>
      </c>
      <c r="I1374" t="s">
        <v>5642</v>
      </c>
      <c r="J1374" t="s">
        <v>5642</v>
      </c>
      <c r="K1374" t="s">
        <v>7301</v>
      </c>
      <c r="L1374" t="s">
        <v>146</v>
      </c>
      <c r="M1374" t="s">
        <v>147</v>
      </c>
      <c r="N1374">
        <v>-14400000</v>
      </c>
      <c r="O1374" t="s">
        <v>148</v>
      </c>
      <c r="P1374" t="b">
        <v>0</v>
      </c>
      <c r="Q1374">
        <v>0.39999770000000001</v>
      </c>
      <c r="R1374">
        <v>0.84583989999999998</v>
      </c>
      <c r="S1374">
        <v>1589486382</v>
      </c>
      <c r="T1374">
        <v>47.69</v>
      </c>
      <c r="U1374">
        <v>47.718499999999999</v>
      </c>
      <c r="V1374" t="s">
        <v>7302</v>
      </c>
      <c r="W1374">
        <v>45.7712</v>
      </c>
      <c r="X1374">
        <v>112093</v>
      </c>
      <c r="Y1374">
        <v>47.29</v>
      </c>
      <c r="Z1374">
        <v>0</v>
      </c>
      <c r="AA1374">
        <v>49.2</v>
      </c>
      <c r="AB1374">
        <v>11</v>
      </c>
      <c r="AC1374">
        <v>9</v>
      </c>
      <c r="AD1374" t="s">
        <v>155</v>
      </c>
      <c r="AF1374">
        <v>48.42</v>
      </c>
      <c r="AG1374">
        <v>327985</v>
      </c>
      <c r="AH1374">
        <v>521075</v>
      </c>
      <c r="AI1374">
        <v>13.009998</v>
      </c>
      <c r="AJ1374">
        <v>0.37514412000000003</v>
      </c>
      <c r="AK1374" t="s">
        <v>7303</v>
      </c>
      <c r="AL1374">
        <v>-11.860001</v>
      </c>
      <c r="AM1374">
        <v>-0.19916038</v>
      </c>
      <c r="AN1374">
        <v>34.68</v>
      </c>
      <c r="AO1374">
        <v>59.55</v>
      </c>
      <c r="AW1374" t="s">
        <v>6313</v>
      </c>
      <c r="BA1374">
        <v>45.942</v>
      </c>
      <c r="BB1374">
        <v>1.7479973</v>
      </c>
      <c r="BC1374">
        <v>3.8047913000000003E-2</v>
      </c>
      <c r="BD1374">
        <v>52.283188000000003</v>
      </c>
      <c r="BE1374">
        <v>-4.5931892000000003</v>
      </c>
      <c r="BF1374">
        <v>-8.785213E-2</v>
      </c>
      <c r="BI1374">
        <v>15</v>
      </c>
      <c r="BJ1374">
        <v>0</v>
      </c>
      <c r="BK1374" t="b">
        <v>0</v>
      </c>
      <c r="BL1374">
        <v>2</v>
      </c>
      <c r="BM1374">
        <v>1132065000000</v>
      </c>
      <c r="BN1374" t="s">
        <v>5641</v>
      </c>
    </row>
    <row r="1375" spans="1:66" x14ac:dyDescent="0.2">
      <c r="A1375" t="s">
        <v>5643</v>
      </c>
      <c r="B1375" t="s">
        <v>5644</v>
      </c>
      <c r="C1375" t="s">
        <v>142</v>
      </c>
      <c r="D1375" t="s">
        <v>143</v>
      </c>
      <c r="E1375" t="s">
        <v>153</v>
      </c>
      <c r="F1375" t="b">
        <v>1</v>
      </c>
      <c r="G1375" t="s">
        <v>48</v>
      </c>
      <c r="H1375" t="s">
        <v>154</v>
      </c>
      <c r="I1375" t="s">
        <v>5644</v>
      </c>
      <c r="J1375" t="s">
        <v>5644</v>
      </c>
      <c r="K1375" t="s">
        <v>7304</v>
      </c>
      <c r="L1375" t="s">
        <v>146</v>
      </c>
      <c r="M1375" t="s">
        <v>147</v>
      </c>
      <c r="N1375">
        <v>-14400000</v>
      </c>
      <c r="O1375" t="s">
        <v>148</v>
      </c>
      <c r="P1375" t="b">
        <v>0</v>
      </c>
      <c r="Q1375">
        <v>0.45000076</v>
      </c>
      <c r="R1375">
        <v>0.84618420000000005</v>
      </c>
      <c r="S1375">
        <v>1589486400</v>
      </c>
      <c r="T1375">
        <v>53.63</v>
      </c>
      <c r="U1375">
        <v>53.689</v>
      </c>
      <c r="V1375" t="s">
        <v>7305</v>
      </c>
      <c r="W1375">
        <v>51.76</v>
      </c>
      <c r="X1375">
        <v>102211</v>
      </c>
      <c r="Y1375">
        <v>53.18</v>
      </c>
      <c r="Z1375">
        <v>35</v>
      </c>
      <c r="AA1375">
        <v>53.67</v>
      </c>
      <c r="AB1375">
        <v>8</v>
      </c>
      <c r="AC1375">
        <v>8</v>
      </c>
      <c r="AD1375" t="s">
        <v>155</v>
      </c>
      <c r="AE1375" t="s">
        <v>48</v>
      </c>
      <c r="AF1375">
        <v>54.37</v>
      </c>
      <c r="AG1375">
        <v>175525</v>
      </c>
      <c r="AH1375">
        <v>139125</v>
      </c>
      <c r="AI1375">
        <v>14.27</v>
      </c>
      <c r="AJ1375">
        <v>0.36255082</v>
      </c>
      <c r="AK1375" t="s">
        <v>7306</v>
      </c>
      <c r="AL1375">
        <v>-11.889996</v>
      </c>
      <c r="AM1375">
        <v>-0.18147124000000001</v>
      </c>
      <c r="AN1375">
        <v>39.36</v>
      </c>
      <c r="AO1375">
        <v>65.52</v>
      </c>
      <c r="AW1375" t="s">
        <v>6313</v>
      </c>
      <c r="BA1375">
        <v>51.913429999999998</v>
      </c>
      <c r="BB1375">
        <v>1.7165718000000001</v>
      </c>
      <c r="BC1375">
        <v>3.3066045000000002E-2</v>
      </c>
      <c r="BD1375">
        <v>57.505800000000001</v>
      </c>
      <c r="BE1375">
        <v>-3.8757972999999999</v>
      </c>
      <c r="BF1375">
        <v>-6.7398379999999994E-2</v>
      </c>
      <c r="BI1375">
        <v>15</v>
      </c>
      <c r="BJ1375">
        <v>0</v>
      </c>
      <c r="BK1375" t="b">
        <v>0</v>
      </c>
      <c r="BL1375">
        <v>2</v>
      </c>
      <c r="BM1375">
        <v>1109860200000</v>
      </c>
      <c r="BN1375" t="s">
        <v>5643</v>
      </c>
    </row>
    <row r="1376" spans="1:66" x14ac:dyDescent="0.2">
      <c r="A1376" t="s">
        <v>5645</v>
      </c>
      <c r="B1376" t="s">
        <v>5646</v>
      </c>
      <c r="C1376" t="s">
        <v>142</v>
      </c>
      <c r="D1376" t="s">
        <v>143</v>
      </c>
      <c r="E1376" t="s">
        <v>153</v>
      </c>
      <c r="F1376" t="b">
        <v>1</v>
      </c>
      <c r="G1376" t="s">
        <v>48</v>
      </c>
      <c r="H1376" t="s">
        <v>145</v>
      </c>
      <c r="I1376" t="s">
        <v>7307</v>
      </c>
      <c r="J1376" t="s">
        <v>5646</v>
      </c>
      <c r="K1376" t="s">
        <v>7308</v>
      </c>
      <c r="L1376" t="s">
        <v>146</v>
      </c>
      <c r="M1376" t="s">
        <v>147</v>
      </c>
      <c r="N1376">
        <v>-14400000</v>
      </c>
      <c r="O1376" t="s">
        <v>148</v>
      </c>
      <c r="P1376" t="b">
        <v>0</v>
      </c>
      <c r="Q1376">
        <v>0.17440032999999999</v>
      </c>
      <c r="R1376">
        <v>0.62666310000000003</v>
      </c>
      <c r="S1376">
        <v>1589486394</v>
      </c>
      <c r="T1376">
        <v>28.0044</v>
      </c>
      <c r="U1376">
        <v>28.021699999999999</v>
      </c>
      <c r="V1376" t="s">
        <v>7309</v>
      </c>
      <c r="W1376">
        <v>27.454999999999998</v>
      </c>
      <c r="X1376">
        <v>45413</v>
      </c>
      <c r="Y1376">
        <v>27.83</v>
      </c>
      <c r="Z1376">
        <v>0</v>
      </c>
      <c r="AA1376">
        <v>0</v>
      </c>
      <c r="AB1376">
        <v>14</v>
      </c>
      <c r="AC1376">
        <v>10</v>
      </c>
      <c r="AD1376" t="s">
        <v>149</v>
      </c>
      <c r="AF1376">
        <v>27.52</v>
      </c>
      <c r="AG1376">
        <v>73024</v>
      </c>
      <c r="AH1376">
        <v>51912</v>
      </c>
      <c r="AI1376">
        <v>6.0244007000000002</v>
      </c>
      <c r="AJ1376">
        <v>0.27408558</v>
      </c>
      <c r="AK1376" t="s">
        <v>7310</v>
      </c>
      <c r="AL1376">
        <v>-12.435598000000001</v>
      </c>
      <c r="AM1376">
        <v>-0.30750739999999999</v>
      </c>
      <c r="AN1376">
        <v>21.98</v>
      </c>
      <c r="AO1376">
        <v>40.44</v>
      </c>
      <c r="AP1376">
        <v>1530230400</v>
      </c>
      <c r="AW1376" t="s">
        <v>6313</v>
      </c>
      <c r="BA1376">
        <v>26.71143</v>
      </c>
      <c r="BB1376">
        <v>1.2929706999999999</v>
      </c>
      <c r="BC1376">
        <v>4.8405148000000002E-2</v>
      </c>
      <c r="BD1376">
        <v>33.618332000000002</v>
      </c>
      <c r="BE1376">
        <v>-5.6139317000000002</v>
      </c>
      <c r="BF1376">
        <v>-0.16699019000000001</v>
      </c>
      <c r="BI1376">
        <v>15</v>
      </c>
      <c r="BJ1376">
        <v>0</v>
      </c>
      <c r="BK1376" t="b">
        <v>0</v>
      </c>
      <c r="BL1376">
        <v>2</v>
      </c>
      <c r="BM1376">
        <v>1329489000000</v>
      </c>
      <c r="BN1376" t="s">
        <v>5645</v>
      </c>
    </row>
    <row r="1377" spans="1:66" x14ac:dyDescent="0.2">
      <c r="A1377" t="s">
        <v>5647</v>
      </c>
      <c r="B1377" t="s">
        <v>5648</v>
      </c>
      <c r="C1377" t="s">
        <v>142</v>
      </c>
      <c r="D1377" t="s">
        <v>143</v>
      </c>
      <c r="E1377" t="s">
        <v>153</v>
      </c>
      <c r="F1377" t="b">
        <v>1</v>
      </c>
      <c r="G1377" t="s">
        <v>48</v>
      </c>
      <c r="H1377" t="s">
        <v>4007</v>
      </c>
      <c r="I1377" t="s">
        <v>7311</v>
      </c>
      <c r="J1377" t="s">
        <v>7312</v>
      </c>
      <c r="K1377" t="s">
        <v>7313</v>
      </c>
      <c r="L1377" t="s">
        <v>146</v>
      </c>
      <c r="M1377" t="s">
        <v>147</v>
      </c>
      <c r="N1377">
        <v>-14400000</v>
      </c>
      <c r="O1377" t="s">
        <v>148</v>
      </c>
      <c r="P1377" t="b">
        <v>0</v>
      </c>
      <c r="Q1377">
        <v>0.15999985</v>
      </c>
      <c r="R1377">
        <v>0.7881766</v>
      </c>
      <c r="S1377">
        <v>1589486390</v>
      </c>
      <c r="T1377">
        <v>20.46</v>
      </c>
      <c r="U1377">
        <v>20.47</v>
      </c>
      <c r="V1377" t="s">
        <v>7314</v>
      </c>
      <c r="W1377">
        <v>19.73</v>
      </c>
      <c r="X1377">
        <v>34735</v>
      </c>
      <c r="Y1377">
        <v>20.3</v>
      </c>
      <c r="Z1377">
        <v>0</v>
      </c>
      <c r="AA1377">
        <v>21.5</v>
      </c>
      <c r="AB1377">
        <v>8</v>
      </c>
      <c r="AC1377">
        <v>8</v>
      </c>
      <c r="AD1377" t="s">
        <v>4011</v>
      </c>
      <c r="AF1377">
        <v>19.989999999999998</v>
      </c>
      <c r="AG1377">
        <v>99046</v>
      </c>
      <c r="AH1377">
        <v>39412</v>
      </c>
      <c r="AI1377">
        <v>4.449999</v>
      </c>
      <c r="AJ1377">
        <v>0.27795120000000001</v>
      </c>
      <c r="AK1377" t="s">
        <v>7315</v>
      </c>
      <c r="AL1377">
        <v>-10.200001</v>
      </c>
      <c r="AM1377">
        <v>-0.33268102999999999</v>
      </c>
      <c r="AN1377">
        <v>16.010000000000002</v>
      </c>
      <c r="AO1377">
        <v>30.66</v>
      </c>
      <c r="AW1377" t="s">
        <v>6313</v>
      </c>
      <c r="AY1377">
        <v>8350000</v>
      </c>
      <c r="BA1377">
        <v>20.238571</v>
      </c>
      <c r="BB1377">
        <v>0.22142792</v>
      </c>
      <c r="BC1377">
        <v>1.0940887E-2</v>
      </c>
      <c r="BD1377">
        <v>25.258478</v>
      </c>
      <c r="BE1377">
        <v>-4.7984790000000004</v>
      </c>
      <c r="BF1377">
        <v>-0.189975</v>
      </c>
      <c r="BG1377">
        <v>170840992</v>
      </c>
      <c r="BI1377">
        <v>15</v>
      </c>
      <c r="BJ1377">
        <v>0</v>
      </c>
      <c r="BK1377" t="b">
        <v>0</v>
      </c>
      <c r="BL1377">
        <v>2</v>
      </c>
      <c r="BM1377">
        <v>1328193000000</v>
      </c>
      <c r="BN1377" t="s">
        <v>5647</v>
      </c>
    </row>
    <row r="1378" spans="1:66" x14ac:dyDescent="0.2">
      <c r="A1378" t="s">
        <v>5649</v>
      </c>
      <c r="B1378" t="s">
        <v>5650</v>
      </c>
      <c r="C1378" t="s">
        <v>142</v>
      </c>
      <c r="D1378" t="s">
        <v>143</v>
      </c>
      <c r="E1378" t="s">
        <v>153</v>
      </c>
      <c r="F1378" t="b">
        <v>1</v>
      </c>
      <c r="G1378" t="s">
        <v>48</v>
      </c>
      <c r="H1378" t="s">
        <v>154</v>
      </c>
      <c r="I1378" t="s">
        <v>5650</v>
      </c>
      <c r="J1378" t="s">
        <v>5650</v>
      </c>
      <c r="K1378" t="s">
        <v>7316</v>
      </c>
      <c r="L1378" t="s">
        <v>146</v>
      </c>
      <c r="M1378" t="s">
        <v>147</v>
      </c>
      <c r="N1378">
        <v>-14400000</v>
      </c>
      <c r="O1378" t="s">
        <v>148</v>
      </c>
      <c r="P1378" t="b">
        <v>0</v>
      </c>
      <c r="Q1378">
        <v>1.1300049000000001</v>
      </c>
      <c r="R1378">
        <v>0.82917879999999999</v>
      </c>
      <c r="S1378">
        <v>1589486360</v>
      </c>
      <c r="T1378">
        <v>137.41</v>
      </c>
      <c r="U1378">
        <v>137.86000000000001</v>
      </c>
      <c r="V1378" t="s">
        <v>7317</v>
      </c>
      <c r="W1378">
        <v>133.345</v>
      </c>
      <c r="X1378">
        <v>110153</v>
      </c>
      <c r="Y1378">
        <v>136.28</v>
      </c>
      <c r="Z1378">
        <v>137.26</v>
      </c>
      <c r="AA1378">
        <v>138.94999999999999</v>
      </c>
      <c r="AB1378">
        <v>10</v>
      </c>
      <c r="AC1378">
        <v>10</v>
      </c>
      <c r="AD1378" t="s">
        <v>155</v>
      </c>
      <c r="AE1378" t="s">
        <v>48</v>
      </c>
      <c r="AF1378">
        <v>134.9</v>
      </c>
      <c r="AG1378">
        <v>134458</v>
      </c>
      <c r="AH1378">
        <v>55887</v>
      </c>
      <c r="AI1378">
        <v>28.130005000000001</v>
      </c>
      <c r="AJ1378">
        <v>0.25741219999999998</v>
      </c>
      <c r="AK1378" t="s">
        <v>7318</v>
      </c>
      <c r="AL1378">
        <v>-39.949997000000003</v>
      </c>
      <c r="AM1378">
        <v>-0.22524806999999999</v>
      </c>
      <c r="AN1378">
        <v>109.28</v>
      </c>
      <c r="AO1378">
        <v>177.36</v>
      </c>
      <c r="AW1378" t="s">
        <v>6313</v>
      </c>
      <c r="AY1378">
        <v>5850000</v>
      </c>
      <c r="BA1378">
        <v>141.32372000000001</v>
      </c>
      <c r="BB1378">
        <v>-3.9137114999999998</v>
      </c>
      <c r="BC1378">
        <v>-2.7693240000000001E-2</v>
      </c>
      <c r="BD1378">
        <v>155.24869000000001</v>
      </c>
      <c r="BE1378">
        <v>-17.838684000000001</v>
      </c>
      <c r="BF1378">
        <v>-0.11490393</v>
      </c>
      <c r="BG1378">
        <v>803848512</v>
      </c>
      <c r="BI1378">
        <v>15</v>
      </c>
      <c r="BJ1378">
        <v>0</v>
      </c>
      <c r="BK1378" t="b">
        <v>0</v>
      </c>
      <c r="BL1378">
        <v>2</v>
      </c>
      <c r="BM1378">
        <v>961507800000</v>
      </c>
      <c r="BN1378" t="s">
        <v>5649</v>
      </c>
    </row>
    <row r="1379" spans="1:66" x14ac:dyDescent="0.2">
      <c r="A1379" t="s">
        <v>5651</v>
      </c>
      <c r="B1379" t="s">
        <v>5652</v>
      </c>
      <c r="C1379" t="s">
        <v>142</v>
      </c>
      <c r="D1379" t="s">
        <v>143</v>
      </c>
      <c r="E1379" t="s">
        <v>153</v>
      </c>
      <c r="F1379" t="b">
        <v>1</v>
      </c>
      <c r="G1379" t="s">
        <v>48</v>
      </c>
      <c r="H1379" t="s">
        <v>145</v>
      </c>
      <c r="I1379" t="s">
        <v>7319</v>
      </c>
      <c r="J1379" t="s">
        <v>5652</v>
      </c>
      <c r="K1379" t="s">
        <v>7320</v>
      </c>
      <c r="L1379" t="s">
        <v>146</v>
      </c>
      <c r="M1379" t="s">
        <v>147</v>
      </c>
      <c r="N1379">
        <v>-14400000</v>
      </c>
      <c r="O1379" t="s">
        <v>148</v>
      </c>
      <c r="P1379" t="b">
        <v>0</v>
      </c>
      <c r="Q1379">
        <v>0.41999817</v>
      </c>
      <c r="R1379">
        <v>0.77035609999999999</v>
      </c>
      <c r="S1379">
        <v>1589486402</v>
      </c>
      <c r="T1379">
        <v>54.94</v>
      </c>
      <c r="U1379">
        <v>54.94</v>
      </c>
      <c r="V1379" t="s">
        <v>7321</v>
      </c>
      <c r="W1379">
        <v>53.79</v>
      </c>
      <c r="X1379">
        <v>856492</v>
      </c>
      <c r="Y1379">
        <v>54.52</v>
      </c>
      <c r="Z1379">
        <v>0</v>
      </c>
      <c r="AA1379">
        <v>55.2</v>
      </c>
      <c r="AB1379">
        <v>8</v>
      </c>
      <c r="AC1379">
        <v>14</v>
      </c>
      <c r="AD1379" t="s">
        <v>149</v>
      </c>
      <c r="AF1379">
        <v>55.1</v>
      </c>
      <c r="AG1379">
        <v>937066</v>
      </c>
      <c r="AH1379">
        <v>794975</v>
      </c>
      <c r="AI1379">
        <v>12.48</v>
      </c>
      <c r="AJ1379">
        <v>0.29392368000000002</v>
      </c>
      <c r="AK1379" t="s">
        <v>7322</v>
      </c>
      <c r="AL1379">
        <v>-8.5300030000000007</v>
      </c>
      <c r="AM1379">
        <v>-0.13439424</v>
      </c>
      <c r="AN1379">
        <v>42.46</v>
      </c>
      <c r="AO1379">
        <v>63.47</v>
      </c>
      <c r="AP1379">
        <v>1490918400</v>
      </c>
      <c r="AW1379" t="s">
        <v>6313</v>
      </c>
      <c r="BA1379">
        <v>53.397713000000003</v>
      </c>
      <c r="BB1379">
        <v>1.5422859</v>
      </c>
      <c r="BC1379">
        <v>2.8882995000000002E-2</v>
      </c>
      <c r="BD1379">
        <v>57.281303000000001</v>
      </c>
      <c r="BE1379">
        <v>-2.3413048000000001</v>
      </c>
      <c r="BF1379">
        <v>-4.0873803E-2</v>
      </c>
      <c r="BI1379">
        <v>15</v>
      </c>
      <c r="BJ1379">
        <v>0</v>
      </c>
      <c r="BK1379" t="b">
        <v>0</v>
      </c>
      <c r="BL1379">
        <v>2</v>
      </c>
      <c r="BM1379">
        <v>1152624600000</v>
      </c>
      <c r="BN1379" t="s">
        <v>5651</v>
      </c>
    </row>
    <row r="1380" spans="1:66" x14ac:dyDescent="0.2">
      <c r="A1380" t="s">
        <v>5653</v>
      </c>
      <c r="B1380" t="s">
        <v>5654</v>
      </c>
      <c r="C1380" t="s">
        <v>142</v>
      </c>
      <c r="D1380" t="s">
        <v>143</v>
      </c>
      <c r="E1380" t="s">
        <v>153</v>
      </c>
      <c r="F1380" t="b">
        <v>1</v>
      </c>
      <c r="G1380" t="s">
        <v>48</v>
      </c>
      <c r="H1380" t="s">
        <v>154</v>
      </c>
      <c r="I1380" t="s">
        <v>7323</v>
      </c>
      <c r="J1380" t="s">
        <v>5654</v>
      </c>
      <c r="K1380" t="s">
        <v>7324</v>
      </c>
      <c r="L1380" t="s">
        <v>146</v>
      </c>
      <c r="M1380" t="s">
        <v>147</v>
      </c>
      <c r="N1380">
        <v>-14400000</v>
      </c>
      <c r="O1380" t="s">
        <v>148</v>
      </c>
      <c r="P1380" t="b">
        <v>0</v>
      </c>
      <c r="Q1380">
        <v>0.27000046</v>
      </c>
      <c r="R1380">
        <v>0.82619476000000003</v>
      </c>
      <c r="S1380">
        <v>1589486379</v>
      </c>
      <c r="T1380">
        <v>32.950000000000003</v>
      </c>
      <c r="U1380">
        <v>32.9602</v>
      </c>
      <c r="V1380" t="s">
        <v>7325</v>
      </c>
      <c r="W1380">
        <v>32.093200000000003</v>
      </c>
      <c r="X1380">
        <v>133500</v>
      </c>
      <c r="Y1380">
        <v>32.68</v>
      </c>
      <c r="Z1380">
        <v>21.02</v>
      </c>
      <c r="AA1380">
        <v>32.979999999999997</v>
      </c>
      <c r="AB1380">
        <v>9</v>
      </c>
      <c r="AC1380">
        <v>9</v>
      </c>
      <c r="AD1380" t="s">
        <v>155</v>
      </c>
      <c r="AF1380">
        <v>32.44</v>
      </c>
      <c r="AG1380">
        <v>201666</v>
      </c>
      <c r="AH1380">
        <v>206700</v>
      </c>
      <c r="AI1380">
        <v>7.5200005000000001</v>
      </c>
      <c r="AJ1380">
        <v>0.29571375</v>
      </c>
      <c r="AK1380" t="s">
        <v>7326</v>
      </c>
      <c r="AL1380">
        <v>-5.4899979999999999</v>
      </c>
      <c r="AM1380">
        <v>-0.14281993000000001</v>
      </c>
      <c r="AN1380">
        <v>25.43</v>
      </c>
      <c r="AO1380">
        <v>38.44</v>
      </c>
      <c r="AW1380" t="s">
        <v>6313</v>
      </c>
      <c r="BA1380">
        <v>31.29</v>
      </c>
      <c r="BB1380">
        <v>1.6599998</v>
      </c>
      <c r="BC1380">
        <v>5.3052085999999998E-2</v>
      </c>
      <c r="BD1380">
        <v>33.944781999999996</v>
      </c>
      <c r="BE1380">
        <v>-0.99478149999999999</v>
      </c>
      <c r="BF1380">
        <v>-2.9305873E-2</v>
      </c>
      <c r="BI1380">
        <v>15</v>
      </c>
      <c r="BJ1380">
        <v>0</v>
      </c>
      <c r="BK1380" t="b">
        <v>0</v>
      </c>
      <c r="BL1380">
        <v>2</v>
      </c>
      <c r="BM1380">
        <v>1382621400000</v>
      </c>
      <c r="BN1380" t="s">
        <v>5653</v>
      </c>
    </row>
    <row r="1381" spans="1:66" x14ac:dyDescent="0.2">
      <c r="A1381" t="s">
        <v>5655</v>
      </c>
      <c r="B1381" t="s">
        <v>5656</v>
      </c>
      <c r="C1381" t="s">
        <v>142</v>
      </c>
      <c r="D1381" t="s">
        <v>143</v>
      </c>
      <c r="E1381" t="s">
        <v>153</v>
      </c>
      <c r="F1381" t="b">
        <v>1</v>
      </c>
      <c r="G1381" t="s">
        <v>48</v>
      </c>
      <c r="H1381" t="s">
        <v>154</v>
      </c>
      <c r="I1381" t="s">
        <v>7327</v>
      </c>
      <c r="J1381" t="s">
        <v>5656</v>
      </c>
      <c r="K1381" t="s">
        <v>7328</v>
      </c>
      <c r="L1381" t="s">
        <v>146</v>
      </c>
      <c r="M1381" t="s">
        <v>147</v>
      </c>
      <c r="N1381">
        <v>-14400000</v>
      </c>
      <c r="O1381" t="s">
        <v>148</v>
      </c>
      <c r="P1381" t="b">
        <v>0</v>
      </c>
      <c r="Q1381">
        <v>0.35000229999999999</v>
      </c>
      <c r="R1381">
        <v>0.98647773000000005</v>
      </c>
      <c r="S1381">
        <v>1589486400</v>
      </c>
      <c r="T1381">
        <v>35.83</v>
      </c>
      <c r="U1381">
        <v>35.86</v>
      </c>
      <c r="V1381" t="s">
        <v>7329</v>
      </c>
      <c r="W1381">
        <v>34.57</v>
      </c>
      <c r="X1381">
        <v>113757</v>
      </c>
      <c r="Y1381">
        <v>35.479999999999997</v>
      </c>
      <c r="Z1381">
        <v>32</v>
      </c>
      <c r="AA1381">
        <v>41</v>
      </c>
      <c r="AB1381">
        <v>13</v>
      </c>
      <c r="AC1381">
        <v>14</v>
      </c>
      <c r="AD1381" t="s">
        <v>155</v>
      </c>
      <c r="AF1381">
        <v>35.090000000000003</v>
      </c>
      <c r="AG1381">
        <v>373651</v>
      </c>
      <c r="AH1381">
        <v>240012</v>
      </c>
      <c r="AI1381">
        <v>7.5300026000000004</v>
      </c>
      <c r="AJ1381">
        <v>0.26607785</v>
      </c>
      <c r="AK1381" t="s">
        <v>7330</v>
      </c>
      <c r="AL1381">
        <v>-10.449997</v>
      </c>
      <c r="AM1381">
        <v>-0.22579943</v>
      </c>
      <c r="AN1381">
        <v>28.3</v>
      </c>
      <c r="AO1381">
        <v>46.28</v>
      </c>
      <c r="AW1381" t="s">
        <v>6313</v>
      </c>
      <c r="BA1381">
        <v>36.777714000000003</v>
      </c>
      <c r="BB1381">
        <v>-0.94771194000000003</v>
      </c>
      <c r="BC1381">
        <v>-2.5768646999999999E-2</v>
      </c>
      <c r="BD1381">
        <v>40.472175999999997</v>
      </c>
      <c r="BE1381">
        <v>-4.6421739999999998</v>
      </c>
      <c r="BF1381">
        <v>-0.11470038</v>
      </c>
      <c r="BI1381">
        <v>15</v>
      </c>
      <c r="BJ1381">
        <v>0</v>
      </c>
      <c r="BK1381" t="b">
        <v>0</v>
      </c>
      <c r="BL1381">
        <v>2</v>
      </c>
      <c r="BM1381">
        <v>1382621400000</v>
      </c>
      <c r="BN1381" t="s">
        <v>5655</v>
      </c>
    </row>
    <row r="1382" spans="1:66" x14ac:dyDescent="0.2">
      <c r="A1382" t="s">
        <v>5657</v>
      </c>
      <c r="B1382" t="s">
        <v>5658</v>
      </c>
      <c r="C1382" t="s">
        <v>142</v>
      </c>
      <c r="D1382" t="s">
        <v>143</v>
      </c>
      <c r="E1382" t="s">
        <v>153</v>
      </c>
      <c r="F1382" t="b">
        <v>1</v>
      </c>
      <c r="G1382" t="s">
        <v>48</v>
      </c>
      <c r="H1382" t="s">
        <v>6262</v>
      </c>
      <c r="I1382" t="s">
        <v>5658</v>
      </c>
      <c r="J1382" t="s">
        <v>5658</v>
      </c>
      <c r="K1382" t="s">
        <v>7331</v>
      </c>
      <c r="L1382" t="s">
        <v>146</v>
      </c>
      <c r="M1382" t="s">
        <v>147</v>
      </c>
      <c r="N1382">
        <v>-14400000</v>
      </c>
      <c r="O1382" t="s">
        <v>148</v>
      </c>
      <c r="P1382" t="b">
        <v>0</v>
      </c>
      <c r="Q1382">
        <v>0.10330009499999999</v>
      </c>
      <c r="R1382">
        <v>0.75647794999999995</v>
      </c>
      <c r="S1382">
        <v>1589484107</v>
      </c>
      <c r="T1382">
        <v>13.758699999999999</v>
      </c>
      <c r="U1382">
        <v>14.01</v>
      </c>
      <c r="V1382" t="s">
        <v>7332</v>
      </c>
      <c r="W1382">
        <v>13.07</v>
      </c>
      <c r="X1382">
        <v>6031</v>
      </c>
      <c r="Y1382">
        <v>14.5434</v>
      </c>
      <c r="Z1382">
        <v>0</v>
      </c>
      <c r="AA1382">
        <v>0</v>
      </c>
      <c r="AB1382">
        <v>18</v>
      </c>
      <c r="AC1382">
        <v>18</v>
      </c>
      <c r="AD1382" t="s">
        <v>6263</v>
      </c>
      <c r="AF1382">
        <v>13.07</v>
      </c>
      <c r="AG1382">
        <v>35846</v>
      </c>
      <c r="AH1382">
        <v>63600</v>
      </c>
      <c r="AI1382">
        <v>4.7587004000000004</v>
      </c>
      <c r="AJ1382">
        <v>0.52874445999999997</v>
      </c>
      <c r="AK1382" t="s">
        <v>7333</v>
      </c>
      <c r="AL1382">
        <v>-17.211300000000001</v>
      </c>
      <c r="AM1382">
        <v>-0.55574109999999999</v>
      </c>
      <c r="AN1382">
        <v>9</v>
      </c>
      <c r="AO1382">
        <v>30.97</v>
      </c>
      <c r="AP1382">
        <v>1514505600</v>
      </c>
      <c r="AW1382" t="s">
        <v>6313</v>
      </c>
      <c r="BA1382">
        <v>12.763999999999999</v>
      </c>
      <c r="BB1382">
        <v>0.99470042999999997</v>
      </c>
      <c r="BC1382">
        <v>7.7930150000000004E-2</v>
      </c>
      <c r="BD1382">
        <v>20.812899000000002</v>
      </c>
      <c r="BE1382">
        <v>-7.0541983000000004</v>
      </c>
      <c r="BF1382">
        <v>-0.33893396999999997</v>
      </c>
      <c r="BI1382">
        <v>15</v>
      </c>
      <c r="BJ1382">
        <v>0</v>
      </c>
      <c r="BK1382" t="b">
        <v>0</v>
      </c>
      <c r="BL1382">
        <v>2</v>
      </c>
      <c r="BM1382">
        <v>1160659800000</v>
      </c>
      <c r="BN1382" t="s">
        <v>5657</v>
      </c>
    </row>
    <row r="1383" spans="1:66" x14ac:dyDescent="0.2">
      <c r="A1383" t="s">
        <v>5659</v>
      </c>
      <c r="B1383" t="s">
        <v>5660</v>
      </c>
      <c r="C1383" t="s">
        <v>142</v>
      </c>
      <c r="D1383" t="s">
        <v>143</v>
      </c>
      <c r="E1383" t="s">
        <v>153</v>
      </c>
      <c r="F1383" t="b">
        <v>1</v>
      </c>
      <c r="G1383" t="s">
        <v>48</v>
      </c>
      <c r="H1383" t="s">
        <v>145</v>
      </c>
      <c r="I1383" t="s">
        <v>7334</v>
      </c>
      <c r="J1383" t="s">
        <v>5660</v>
      </c>
      <c r="K1383" t="s">
        <v>7335</v>
      </c>
      <c r="L1383" t="s">
        <v>146</v>
      </c>
      <c r="M1383" t="s">
        <v>147</v>
      </c>
      <c r="N1383">
        <v>-14400000</v>
      </c>
      <c r="O1383" t="s">
        <v>148</v>
      </c>
      <c r="P1383" t="b">
        <v>0</v>
      </c>
      <c r="Q1383">
        <v>1.1399994</v>
      </c>
      <c r="R1383">
        <v>0.7528724</v>
      </c>
      <c r="S1383">
        <v>1589486402</v>
      </c>
      <c r="T1383">
        <v>152.56</v>
      </c>
      <c r="U1383">
        <v>152.56</v>
      </c>
      <c r="V1383" t="s">
        <v>7336</v>
      </c>
      <c r="W1383">
        <v>148.13499999999999</v>
      </c>
      <c r="X1383">
        <v>24734</v>
      </c>
      <c r="Y1383">
        <v>151.41999999999999</v>
      </c>
      <c r="Z1383">
        <v>0</v>
      </c>
      <c r="AA1383">
        <v>0</v>
      </c>
      <c r="AB1383">
        <v>12</v>
      </c>
      <c r="AC1383">
        <v>13</v>
      </c>
      <c r="AD1383" t="s">
        <v>149</v>
      </c>
      <c r="AF1383">
        <v>153.07</v>
      </c>
      <c r="AG1383">
        <v>38833</v>
      </c>
      <c r="AH1383">
        <v>33412</v>
      </c>
      <c r="AI1383">
        <v>44.439995000000003</v>
      </c>
      <c r="AJ1383">
        <v>0.41102472000000001</v>
      </c>
      <c r="AK1383" t="s">
        <v>7337</v>
      </c>
      <c r="AL1383">
        <v>-5.2799990000000001</v>
      </c>
      <c r="AM1383">
        <v>-3.3451590000000003E-2</v>
      </c>
      <c r="AN1383">
        <v>108.12</v>
      </c>
      <c r="AO1383">
        <v>157.84</v>
      </c>
      <c r="AP1383">
        <v>1356912000</v>
      </c>
      <c r="AW1383" t="s">
        <v>6313</v>
      </c>
      <c r="BA1383">
        <v>139.154</v>
      </c>
      <c r="BB1383">
        <v>13.405991</v>
      </c>
      <c r="BC1383">
        <v>9.6339229999999998E-2</v>
      </c>
      <c r="BD1383">
        <v>139.59036</v>
      </c>
      <c r="BE1383">
        <v>12.969635</v>
      </c>
      <c r="BF1383">
        <v>9.2912110000000006E-2</v>
      </c>
      <c r="BI1383">
        <v>15</v>
      </c>
      <c r="BJ1383">
        <v>0</v>
      </c>
      <c r="BK1383" t="b">
        <v>0</v>
      </c>
      <c r="BL1383">
        <v>2</v>
      </c>
      <c r="BM1383">
        <v>1213363800000</v>
      </c>
      <c r="BN1383" t="s">
        <v>5659</v>
      </c>
    </row>
    <row r="1384" spans="1:66" x14ac:dyDescent="0.2">
      <c r="A1384" t="s">
        <v>5661</v>
      </c>
      <c r="B1384" t="s">
        <v>5662</v>
      </c>
      <c r="C1384" t="s">
        <v>142</v>
      </c>
      <c r="D1384" t="s">
        <v>143</v>
      </c>
      <c r="E1384" t="s">
        <v>153</v>
      </c>
      <c r="F1384" t="b">
        <v>1</v>
      </c>
      <c r="G1384" t="s">
        <v>48</v>
      </c>
      <c r="H1384" t="s">
        <v>154</v>
      </c>
      <c r="I1384" t="s">
        <v>7338</v>
      </c>
      <c r="J1384" t="s">
        <v>5662</v>
      </c>
      <c r="K1384" t="s">
        <v>7339</v>
      </c>
      <c r="L1384" t="s">
        <v>146</v>
      </c>
      <c r="M1384" t="s">
        <v>147</v>
      </c>
      <c r="N1384">
        <v>-14400000</v>
      </c>
      <c r="O1384" t="s">
        <v>148</v>
      </c>
      <c r="P1384" t="b">
        <v>0</v>
      </c>
      <c r="Q1384">
        <v>0.43999863</v>
      </c>
      <c r="R1384">
        <v>0.89722394999999999</v>
      </c>
      <c r="S1384">
        <v>1589486400</v>
      </c>
      <c r="T1384">
        <v>49.48</v>
      </c>
      <c r="U1384">
        <v>49.48</v>
      </c>
      <c r="V1384" t="s">
        <v>7340</v>
      </c>
      <c r="W1384">
        <v>48.301000000000002</v>
      </c>
      <c r="X1384">
        <v>22546</v>
      </c>
      <c r="Y1384">
        <v>49.04</v>
      </c>
      <c r="Z1384">
        <v>48.57</v>
      </c>
      <c r="AA1384">
        <v>50.41</v>
      </c>
      <c r="AB1384">
        <v>29</v>
      </c>
      <c r="AC1384">
        <v>22</v>
      </c>
      <c r="AD1384" t="s">
        <v>155</v>
      </c>
      <c r="AE1384" t="s">
        <v>48</v>
      </c>
      <c r="AF1384">
        <v>49.74</v>
      </c>
      <c r="AG1384">
        <v>97070</v>
      </c>
      <c r="AH1384">
        <v>30950</v>
      </c>
      <c r="AI1384">
        <v>12.619999</v>
      </c>
      <c r="AJ1384">
        <v>0.34237653000000001</v>
      </c>
      <c r="AK1384" t="s">
        <v>7341</v>
      </c>
      <c r="AL1384">
        <v>-6.09</v>
      </c>
      <c r="AM1384">
        <v>-0.10959151</v>
      </c>
      <c r="AN1384">
        <v>36.86</v>
      </c>
      <c r="AO1384">
        <v>55.57</v>
      </c>
      <c r="AT1384">
        <v>0.18</v>
      </c>
      <c r="AV1384">
        <v>3.6704731000000001E-3</v>
      </c>
      <c r="AW1384" t="s">
        <v>6313</v>
      </c>
      <c r="AY1384">
        <v>15800000</v>
      </c>
      <c r="AZ1384">
        <v>30.815999999999999</v>
      </c>
      <c r="BA1384">
        <v>47.134284999999998</v>
      </c>
      <c r="BB1384">
        <v>2.3457146</v>
      </c>
      <c r="BC1384">
        <v>4.9766629999999999E-2</v>
      </c>
      <c r="BD1384">
        <v>49.261085999999999</v>
      </c>
      <c r="BE1384">
        <v>0.21891403000000001</v>
      </c>
      <c r="BF1384">
        <v>4.4439546999999998E-3</v>
      </c>
      <c r="BG1384">
        <v>781784000</v>
      </c>
      <c r="BH1384">
        <v>1.6056594</v>
      </c>
      <c r="BI1384">
        <v>15</v>
      </c>
      <c r="BJ1384">
        <v>0</v>
      </c>
      <c r="BK1384" t="b">
        <v>0</v>
      </c>
      <c r="BL1384">
        <v>2</v>
      </c>
      <c r="BM1384">
        <v>1109860200000</v>
      </c>
      <c r="BN1384" t="s">
        <v>5661</v>
      </c>
    </row>
    <row r="1385" spans="1:66" x14ac:dyDescent="0.2">
      <c r="A1385" t="s">
        <v>5663</v>
      </c>
      <c r="B1385" t="s">
        <v>5664</v>
      </c>
      <c r="C1385" t="s">
        <v>142</v>
      </c>
      <c r="D1385" t="s">
        <v>143</v>
      </c>
      <c r="E1385" t="s">
        <v>153</v>
      </c>
      <c r="F1385" t="b">
        <v>1</v>
      </c>
      <c r="G1385" t="s">
        <v>48</v>
      </c>
      <c r="H1385" t="s">
        <v>4007</v>
      </c>
      <c r="I1385" t="s">
        <v>7342</v>
      </c>
      <c r="J1385" t="s">
        <v>5664</v>
      </c>
      <c r="K1385" t="s">
        <v>7343</v>
      </c>
      <c r="L1385" t="s">
        <v>146</v>
      </c>
      <c r="M1385" t="s">
        <v>147</v>
      </c>
      <c r="N1385">
        <v>-14400000</v>
      </c>
      <c r="O1385" t="s">
        <v>148</v>
      </c>
      <c r="P1385" t="b">
        <v>0</v>
      </c>
      <c r="Q1385">
        <v>0.13999939</v>
      </c>
      <c r="R1385">
        <v>0.68225824999999996</v>
      </c>
      <c r="S1385">
        <v>1589486380</v>
      </c>
      <c r="T1385">
        <v>20.66</v>
      </c>
      <c r="U1385">
        <v>20.669899999999998</v>
      </c>
      <c r="V1385" t="s">
        <v>7344</v>
      </c>
      <c r="W1385">
        <v>20.29</v>
      </c>
      <c r="X1385">
        <v>55314</v>
      </c>
      <c r="Y1385">
        <v>20.52</v>
      </c>
      <c r="Z1385">
        <v>20.02</v>
      </c>
      <c r="AA1385">
        <v>25.02</v>
      </c>
      <c r="AB1385">
        <v>10</v>
      </c>
      <c r="AC1385">
        <v>29</v>
      </c>
      <c r="AD1385" t="s">
        <v>4011</v>
      </c>
      <c r="AF1385">
        <v>20.86</v>
      </c>
      <c r="AG1385">
        <v>190454</v>
      </c>
      <c r="AH1385">
        <v>113075</v>
      </c>
      <c r="AI1385">
        <v>3.0699996999999999</v>
      </c>
      <c r="AJ1385">
        <v>0.17453097000000001</v>
      </c>
      <c r="AK1385" t="s">
        <v>7345</v>
      </c>
      <c r="AL1385">
        <v>-5.42</v>
      </c>
      <c r="AM1385">
        <v>-0.20782207999999999</v>
      </c>
      <c r="AN1385">
        <v>17.59</v>
      </c>
      <c r="AO1385">
        <v>26.08</v>
      </c>
      <c r="AW1385" t="s">
        <v>6313</v>
      </c>
      <c r="BA1385">
        <v>20.489429999999999</v>
      </c>
      <c r="BB1385">
        <v>0.17057037</v>
      </c>
      <c r="BC1385">
        <v>8.3247979999999996E-3</v>
      </c>
      <c r="BD1385">
        <v>23.700942999999999</v>
      </c>
      <c r="BE1385">
        <v>-3.0409430999999998</v>
      </c>
      <c r="BF1385">
        <v>-0.12830473000000001</v>
      </c>
      <c r="BI1385">
        <v>15</v>
      </c>
      <c r="BJ1385">
        <v>0</v>
      </c>
      <c r="BK1385" t="b">
        <v>0</v>
      </c>
      <c r="BL1385">
        <v>2</v>
      </c>
      <c r="BM1385">
        <v>1333978200000</v>
      </c>
      <c r="BN1385" t="s">
        <v>5663</v>
      </c>
    </row>
    <row r="1386" spans="1:66" x14ac:dyDescent="0.2">
      <c r="A1386" t="s">
        <v>5665</v>
      </c>
      <c r="B1386" t="s">
        <v>5666</v>
      </c>
      <c r="C1386" t="s">
        <v>142</v>
      </c>
      <c r="D1386" t="s">
        <v>143</v>
      </c>
      <c r="E1386" t="s">
        <v>153</v>
      </c>
      <c r="F1386" t="b">
        <v>1</v>
      </c>
      <c r="G1386" t="s">
        <v>48</v>
      </c>
      <c r="H1386" t="s">
        <v>154</v>
      </c>
      <c r="I1386" t="s">
        <v>7346</v>
      </c>
      <c r="J1386" t="s">
        <v>5666</v>
      </c>
      <c r="K1386" t="s">
        <v>7347</v>
      </c>
      <c r="L1386" t="s">
        <v>146</v>
      </c>
      <c r="M1386" t="s">
        <v>147</v>
      </c>
      <c r="N1386">
        <v>-14400000</v>
      </c>
      <c r="O1386" t="s">
        <v>148</v>
      </c>
      <c r="P1386" t="b">
        <v>0</v>
      </c>
      <c r="Q1386">
        <v>1.1199950999999999</v>
      </c>
      <c r="R1386">
        <v>0.92937939999999997</v>
      </c>
      <c r="S1386">
        <v>1589486400</v>
      </c>
      <c r="T1386">
        <v>121.63</v>
      </c>
      <c r="U1386">
        <v>121.96</v>
      </c>
      <c r="V1386" t="s">
        <v>7348</v>
      </c>
      <c r="W1386">
        <v>117.37</v>
      </c>
      <c r="X1386">
        <v>218197</v>
      </c>
      <c r="Y1386">
        <v>120.51</v>
      </c>
      <c r="Z1386">
        <v>119.42</v>
      </c>
      <c r="AA1386">
        <v>122.32</v>
      </c>
      <c r="AB1386">
        <v>9</v>
      </c>
      <c r="AC1386">
        <v>8</v>
      </c>
      <c r="AD1386" t="s">
        <v>155</v>
      </c>
      <c r="AE1386" t="s">
        <v>48</v>
      </c>
      <c r="AF1386">
        <v>119.21</v>
      </c>
      <c r="AG1386">
        <v>394212</v>
      </c>
      <c r="AH1386">
        <v>206550</v>
      </c>
      <c r="AI1386">
        <v>25.54</v>
      </c>
      <c r="AJ1386">
        <v>0.26579251999999998</v>
      </c>
      <c r="AK1386" t="s">
        <v>7349</v>
      </c>
      <c r="AL1386">
        <v>-34.799995000000003</v>
      </c>
      <c r="AM1386">
        <v>-0.22246369999999999</v>
      </c>
      <c r="AN1386">
        <v>96.09</v>
      </c>
      <c r="AO1386">
        <v>156.43</v>
      </c>
      <c r="AW1386" t="s">
        <v>6313</v>
      </c>
      <c r="AY1386">
        <v>26720900</v>
      </c>
      <c r="BA1386">
        <v>124.944855</v>
      </c>
      <c r="BB1386">
        <v>-3.3148575</v>
      </c>
      <c r="BC1386">
        <v>-2.6530564E-2</v>
      </c>
      <c r="BD1386">
        <v>136.92072999999999</v>
      </c>
      <c r="BE1386">
        <v>-15.290732999999999</v>
      </c>
      <c r="BF1386">
        <v>-0.11167581</v>
      </c>
      <c r="BG1386">
        <v>3250063104</v>
      </c>
      <c r="BI1386">
        <v>15</v>
      </c>
      <c r="BJ1386">
        <v>0</v>
      </c>
      <c r="BK1386" t="b">
        <v>0</v>
      </c>
      <c r="BL1386">
        <v>2</v>
      </c>
      <c r="BM1386">
        <v>1075473000000</v>
      </c>
      <c r="BN1386" t="s">
        <v>5665</v>
      </c>
    </row>
    <row r="1387" spans="1:66" x14ac:dyDescent="0.2">
      <c r="A1387" t="s">
        <v>5667</v>
      </c>
      <c r="B1387" t="s">
        <v>5668</v>
      </c>
      <c r="C1387" t="s">
        <v>142</v>
      </c>
      <c r="D1387" t="s">
        <v>143</v>
      </c>
      <c r="E1387" t="s">
        <v>153</v>
      </c>
      <c r="F1387" t="b">
        <v>1</v>
      </c>
      <c r="G1387" t="s">
        <v>48</v>
      </c>
      <c r="H1387" t="s">
        <v>154</v>
      </c>
      <c r="I1387" t="s">
        <v>7350</v>
      </c>
      <c r="J1387" t="s">
        <v>5668</v>
      </c>
      <c r="K1387" t="s">
        <v>7351</v>
      </c>
      <c r="L1387" t="s">
        <v>146</v>
      </c>
      <c r="M1387" t="s">
        <v>147</v>
      </c>
      <c r="N1387">
        <v>-14400000</v>
      </c>
      <c r="O1387" t="s">
        <v>148</v>
      </c>
      <c r="P1387" t="b">
        <v>0</v>
      </c>
      <c r="Q1387">
        <v>0.46010208000000002</v>
      </c>
      <c r="R1387">
        <v>0.75949126</v>
      </c>
      <c r="S1387">
        <v>1589486144</v>
      </c>
      <c r="T1387">
        <v>61.040399999999998</v>
      </c>
      <c r="U1387">
        <v>61.040399999999998</v>
      </c>
      <c r="V1387" t="s">
        <v>7352</v>
      </c>
      <c r="W1387">
        <v>59.645299999999999</v>
      </c>
      <c r="X1387">
        <v>1152</v>
      </c>
      <c r="Y1387">
        <v>60.580300000000001</v>
      </c>
      <c r="Z1387">
        <v>0</v>
      </c>
      <c r="AA1387">
        <v>0</v>
      </c>
      <c r="AB1387">
        <v>8</v>
      </c>
      <c r="AC1387">
        <v>10</v>
      </c>
      <c r="AD1387" t="s">
        <v>155</v>
      </c>
      <c r="AF1387">
        <v>59.81</v>
      </c>
      <c r="AG1387">
        <v>898</v>
      </c>
      <c r="AH1387">
        <v>400</v>
      </c>
      <c r="AI1387">
        <v>13.350403</v>
      </c>
      <c r="AJ1387">
        <v>0.27994134999999998</v>
      </c>
      <c r="AK1387" t="s">
        <v>7353</v>
      </c>
      <c r="AL1387">
        <v>-9.3895990000000005</v>
      </c>
      <c r="AM1387">
        <v>-0.13331817000000001</v>
      </c>
      <c r="AN1387">
        <v>47.69</v>
      </c>
      <c r="AO1387">
        <v>70.430000000000007</v>
      </c>
      <c r="AW1387" t="s">
        <v>6313</v>
      </c>
      <c r="BA1387">
        <v>58.870429999999999</v>
      </c>
      <c r="BB1387">
        <v>2.1699714999999999</v>
      </c>
      <c r="BC1387">
        <v>3.6860126999999999E-2</v>
      </c>
      <c r="BD1387">
        <v>62.976936000000002</v>
      </c>
      <c r="BE1387">
        <v>-1.9365349000000001</v>
      </c>
      <c r="BF1387">
        <v>-3.0749906E-2</v>
      </c>
      <c r="BI1387">
        <v>15</v>
      </c>
      <c r="BJ1387">
        <v>0</v>
      </c>
      <c r="BK1387" t="b">
        <v>0</v>
      </c>
      <c r="BL1387">
        <v>2</v>
      </c>
      <c r="BM1387">
        <v>1443101400000</v>
      </c>
      <c r="BN1387" t="s">
        <v>5667</v>
      </c>
    </row>
    <row r="1388" spans="1:66" x14ac:dyDescent="0.2">
      <c r="A1388" t="s">
        <v>5669</v>
      </c>
      <c r="B1388" t="s">
        <v>5670</v>
      </c>
      <c r="C1388" t="s">
        <v>142</v>
      </c>
      <c r="D1388" t="s">
        <v>143</v>
      </c>
      <c r="E1388" t="s">
        <v>153</v>
      </c>
      <c r="F1388" t="b">
        <v>1</v>
      </c>
      <c r="G1388" t="s">
        <v>48</v>
      </c>
      <c r="H1388" t="s">
        <v>154</v>
      </c>
      <c r="I1388" t="s">
        <v>7354</v>
      </c>
      <c r="J1388" t="s">
        <v>5670</v>
      </c>
      <c r="K1388" t="s">
        <v>7355</v>
      </c>
      <c r="L1388" t="s">
        <v>146</v>
      </c>
      <c r="M1388" t="s">
        <v>147</v>
      </c>
      <c r="N1388">
        <v>-14400000</v>
      </c>
      <c r="O1388" t="s">
        <v>148</v>
      </c>
      <c r="P1388" t="b">
        <v>0</v>
      </c>
      <c r="Q1388">
        <v>1.0700073000000001</v>
      </c>
      <c r="R1388">
        <v>0.71002480000000001</v>
      </c>
      <c r="S1388">
        <v>1589486400</v>
      </c>
      <c r="T1388">
        <v>151.77000000000001</v>
      </c>
      <c r="U1388">
        <v>151.79</v>
      </c>
      <c r="V1388" t="s">
        <v>7356</v>
      </c>
      <c r="W1388">
        <v>148.19</v>
      </c>
      <c r="X1388">
        <v>601080</v>
      </c>
      <c r="Y1388">
        <v>150.69999999999999</v>
      </c>
      <c r="Z1388">
        <v>151.15</v>
      </c>
      <c r="AA1388">
        <v>154.5</v>
      </c>
      <c r="AB1388">
        <v>9</v>
      </c>
      <c r="AC1388">
        <v>9</v>
      </c>
      <c r="AD1388" t="s">
        <v>155</v>
      </c>
      <c r="AF1388">
        <v>149.84</v>
      </c>
      <c r="AG1388">
        <v>771966</v>
      </c>
      <c r="AH1388">
        <v>1205250</v>
      </c>
      <c r="AI1388">
        <v>46.770004</v>
      </c>
      <c r="AJ1388">
        <v>0.44542860000000001</v>
      </c>
      <c r="AK1388" t="s">
        <v>7357</v>
      </c>
      <c r="AL1388">
        <v>-5.3699950000000003</v>
      </c>
      <c r="AM1388">
        <v>-3.4173317000000002E-2</v>
      </c>
      <c r="AN1388">
        <v>105</v>
      </c>
      <c r="AO1388">
        <v>157.13999999999999</v>
      </c>
      <c r="AW1388" t="s">
        <v>6313</v>
      </c>
      <c r="BA1388">
        <v>138.39229</v>
      </c>
      <c r="BB1388">
        <v>13.377715999999999</v>
      </c>
      <c r="BC1388">
        <v>9.6665180000000003E-2</v>
      </c>
      <c r="BD1388">
        <v>138.07434000000001</v>
      </c>
      <c r="BE1388">
        <v>13.695663</v>
      </c>
      <c r="BF1388">
        <v>9.9190500000000001E-2</v>
      </c>
      <c r="BI1388">
        <v>15</v>
      </c>
      <c r="BJ1388">
        <v>0</v>
      </c>
      <c r="BK1388" t="b">
        <v>0</v>
      </c>
      <c r="BL1388">
        <v>2</v>
      </c>
      <c r="BM1388">
        <v>1151069400000</v>
      </c>
      <c r="BN1388" t="s">
        <v>5669</v>
      </c>
    </row>
    <row r="1389" spans="1:66" x14ac:dyDescent="0.2">
      <c r="A1389" t="s">
        <v>5671</v>
      </c>
      <c r="B1389" t="s">
        <v>5672</v>
      </c>
      <c r="C1389" t="s">
        <v>142</v>
      </c>
      <c r="D1389" t="s">
        <v>143</v>
      </c>
      <c r="E1389" t="s">
        <v>153</v>
      </c>
      <c r="F1389" t="b">
        <v>1</v>
      </c>
      <c r="G1389" t="s">
        <v>48</v>
      </c>
      <c r="H1389" t="s">
        <v>154</v>
      </c>
      <c r="I1389" t="s">
        <v>5672</v>
      </c>
      <c r="J1389" t="s">
        <v>5672</v>
      </c>
      <c r="K1389" t="s">
        <v>7358</v>
      </c>
      <c r="L1389" t="s">
        <v>146</v>
      </c>
      <c r="M1389" t="s">
        <v>147</v>
      </c>
      <c r="N1389">
        <v>-14400000</v>
      </c>
      <c r="O1389" t="s">
        <v>148</v>
      </c>
      <c r="P1389" t="b">
        <v>0</v>
      </c>
      <c r="Q1389">
        <v>0.38000107</v>
      </c>
      <c r="R1389">
        <v>0.70869280000000001</v>
      </c>
      <c r="S1389">
        <v>1589486204</v>
      </c>
      <c r="T1389">
        <v>54</v>
      </c>
      <c r="U1389">
        <v>54.253</v>
      </c>
      <c r="V1389" t="s">
        <v>7359</v>
      </c>
      <c r="W1389">
        <v>51.854999999999997</v>
      </c>
      <c r="X1389">
        <v>111220</v>
      </c>
      <c r="Y1389">
        <v>53.62</v>
      </c>
      <c r="Z1389">
        <v>45.5</v>
      </c>
      <c r="AA1389">
        <v>0</v>
      </c>
      <c r="AB1389">
        <v>8</v>
      </c>
      <c r="AC1389">
        <v>11</v>
      </c>
      <c r="AD1389" t="s">
        <v>155</v>
      </c>
      <c r="AF1389">
        <v>52.61</v>
      </c>
      <c r="AG1389">
        <v>35040</v>
      </c>
      <c r="AH1389">
        <v>38775</v>
      </c>
      <c r="AI1389">
        <v>13.18</v>
      </c>
      <c r="AJ1389">
        <v>0.32288095</v>
      </c>
      <c r="AK1389" t="s">
        <v>7360</v>
      </c>
      <c r="AL1389">
        <v>-29.29</v>
      </c>
      <c r="AM1389">
        <v>-0.35166287000000002</v>
      </c>
      <c r="AN1389">
        <v>40.82</v>
      </c>
      <c r="AO1389">
        <v>83.29</v>
      </c>
      <c r="AW1389" t="s">
        <v>6313</v>
      </c>
      <c r="BA1389">
        <v>54.781999999999996</v>
      </c>
      <c r="BB1389">
        <v>-0.78200150000000002</v>
      </c>
      <c r="BC1389">
        <v>-1.4274789E-2</v>
      </c>
      <c r="BD1389">
        <v>68.573260000000005</v>
      </c>
      <c r="BE1389">
        <v>-14.573257</v>
      </c>
      <c r="BF1389">
        <v>-0.21252099999999999</v>
      </c>
      <c r="BI1389">
        <v>15</v>
      </c>
      <c r="BJ1389">
        <v>0</v>
      </c>
      <c r="BK1389" t="b">
        <v>0</v>
      </c>
      <c r="BL1389">
        <v>2</v>
      </c>
      <c r="BM1389">
        <v>1175607000000</v>
      </c>
      <c r="BN1389" t="s">
        <v>5671</v>
      </c>
    </row>
    <row r="1390" spans="1:66" x14ac:dyDescent="0.2">
      <c r="A1390" t="s">
        <v>5673</v>
      </c>
      <c r="B1390" t="s">
        <v>5674</v>
      </c>
      <c r="C1390" t="s">
        <v>142</v>
      </c>
      <c r="D1390" t="s">
        <v>143</v>
      </c>
      <c r="E1390" t="s">
        <v>153</v>
      </c>
      <c r="F1390" t="b">
        <v>1</v>
      </c>
      <c r="G1390" t="s">
        <v>48</v>
      </c>
      <c r="H1390" t="s">
        <v>4007</v>
      </c>
      <c r="I1390" t="s">
        <v>7361</v>
      </c>
      <c r="J1390" t="s">
        <v>5674</v>
      </c>
      <c r="K1390" t="s">
        <v>7362</v>
      </c>
      <c r="L1390" t="s">
        <v>146</v>
      </c>
      <c r="M1390" t="s">
        <v>147</v>
      </c>
      <c r="N1390">
        <v>-14400000</v>
      </c>
      <c r="O1390" t="s">
        <v>148</v>
      </c>
      <c r="P1390" t="b">
        <v>0</v>
      </c>
      <c r="Q1390">
        <v>1.0200043000000001</v>
      </c>
      <c r="R1390">
        <v>0.85007440000000001</v>
      </c>
      <c r="S1390">
        <v>1589486400</v>
      </c>
      <c r="T1390">
        <v>121.01</v>
      </c>
      <c r="U1390">
        <v>121.09</v>
      </c>
      <c r="V1390" t="s">
        <v>7363</v>
      </c>
      <c r="W1390">
        <v>118.3699</v>
      </c>
      <c r="X1390">
        <v>928640</v>
      </c>
      <c r="Y1390">
        <v>119.99</v>
      </c>
      <c r="Z1390">
        <v>120.01</v>
      </c>
      <c r="AA1390">
        <v>127.43</v>
      </c>
      <c r="AB1390">
        <v>9</v>
      </c>
      <c r="AC1390">
        <v>8</v>
      </c>
      <c r="AD1390" t="s">
        <v>4011</v>
      </c>
      <c r="AF1390">
        <v>118.92</v>
      </c>
      <c r="AG1390">
        <v>1552864</v>
      </c>
      <c r="AH1390">
        <v>1460162</v>
      </c>
      <c r="AI1390">
        <v>32.18</v>
      </c>
      <c r="AJ1390">
        <v>0.362265</v>
      </c>
      <c r="AK1390" t="s">
        <v>7364</v>
      </c>
      <c r="AL1390">
        <v>-16.68</v>
      </c>
      <c r="AM1390">
        <v>-0.12114169399999999</v>
      </c>
      <c r="AN1390">
        <v>88.83</v>
      </c>
      <c r="AO1390">
        <v>137.69</v>
      </c>
      <c r="AW1390" t="s">
        <v>6313</v>
      </c>
      <c r="BA1390">
        <v>114.447716</v>
      </c>
      <c r="BB1390">
        <v>6.5622863999999996</v>
      </c>
      <c r="BC1390">
        <v>5.7338726E-2</v>
      </c>
      <c r="BD1390">
        <v>121.444855</v>
      </c>
      <c r="BE1390">
        <v>-0.43485259999999998</v>
      </c>
      <c r="BF1390">
        <v>-3.5806589999999999E-3</v>
      </c>
      <c r="BI1390">
        <v>15</v>
      </c>
      <c r="BJ1390">
        <v>0</v>
      </c>
      <c r="BK1390" t="b">
        <v>0</v>
      </c>
      <c r="BL1390">
        <v>2</v>
      </c>
      <c r="BM1390">
        <v>1366291800000</v>
      </c>
      <c r="BN1390" t="s">
        <v>5673</v>
      </c>
    </row>
    <row r="1391" spans="1:66" x14ac:dyDescent="0.2">
      <c r="A1391" t="s">
        <v>5675</v>
      </c>
      <c r="B1391" t="s">
        <v>5676</v>
      </c>
      <c r="C1391" t="s">
        <v>142</v>
      </c>
      <c r="D1391" t="s">
        <v>143</v>
      </c>
      <c r="E1391" t="s">
        <v>153</v>
      </c>
      <c r="F1391" t="b">
        <v>1</v>
      </c>
      <c r="G1391" t="s">
        <v>48</v>
      </c>
      <c r="H1391" t="s">
        <v>154</v>
      </c>
      <c r="I1391" t="s">
        <v>7365</v>
      </c>
      <c r="J1391" t="s">
        <v>5676</v>
      </c>
      <c r="K1391" t="s">
        <v>7366</v>
      </c>
      <c r="L1391" t="s">
        <v>146</v>
      </c>
      <c r="M1391" t="s">
        <v>147</v>
      </c>
      <c r="N1391">
        <v>-14400000</v>
      </c>
      <c r="O1391" t="s">
        <v>148</v>
      </c>
      <c r="P1391" t="b">
        <v>0</v>
      </c>
      <c r="Q1391">
        <v>0.40999985</v>
      </c>
      <c r="R1391">
        <v>1.3103222999999999</v>
      </c>
      <c r="S1391">
        <v>1589486384</v>
      </c>
      <c r="T1391">
        <v>31.7</v>
      </c>
      <c r="U1391">
        <v>31.863199999999999</v>
      </c>
      <c r="V1391" t="s">
        <v>7367</v>
      </c>
      <c r="W1391">
        <v>30.895</v>
      </c>
      <c r="X1391">
        <v>11700</v>
      </c>
      <c r="Y1391">
        <v>31.29</v>
      </c>
      <c r="Z1391">
        <v>31.55</v>
      </c>
      <c r="AA1391">
        <v>31.82</v>
      </c>
      <c r="AB1391">
        <v>32</v>
      </c>
      <c r="AC1391">
        <v>10</v>
      </c>
      <c r="AD1391" t="s">
        <v>155</v>
      </c>
      <c r="AF1391">
        <v>32.14</v>
      </c>
      <c r="AG1391">
        <v>76151</v>
      </c>
      <c r="AH1391">
        <v>49462</v>
      </c>
      <c r="AI1391">
        <v>6.4890002999999998</v>
      </c>
      <c r="AJ1391">
        <v>0.25738767000000001</v>
      </c>
      <c r="AK1391" t="s">
        <v>7368</v>
      </c>
      <c r="AL1391">
        <v>-8.27</v>
      </c>
      <c r="AM1391">
        <v>-0.20690518999999999</v>
      </c>
      <c r="AN1391">
        <v>25.210999999999999</v>
      </c>
      <c r="AO1391">
        <v>39.97</v>
      </c>
      <c r="AW1391" t="s">
        <v>6313</v>
      </c>
      <c r="BA1391">
        <v>31.752058000000002</v>
      </c>
      <c r="BB1391">
        <v>-5.2057265999999998E-2</v>
      </c>
      <c r="BC1391">
        <v>-1.6394927E-3</v>
      </c>
      <c r="BD1391">
        <v>35.924216999999999</v>
      </c>
      <c r="BE1391">
        <v>-4.2242164999999998</v>
      </c>
      <c r="BF1391">
        <v>-0.11758687</v>
      </c>
      <c r="BI1391">
        <v>15</v>
      </c>
      <c r="BJ1391">
        <v>0</v>
      </c>
      <c r="BK1391" t="b">
        <v>0</v>
      </c>
      <c r="BL1391">
        <v>2</v>
      </c>
      <c r="BM1391">
        <v>1450449000000</v>
      </c>
      <c r="BN1391" t="s">
        <v>5675</v>
      </c>
    </row>
    <row r="1392" spans="1:66" x14ac:dyDescent="0.2">
      <c r="A1392" t="s">
        <v>5677</v>
      </c>
      <c r="B1392" t="s">
        <v>5678</v>
      </c>
      <c r="C1392" t="s">
        <v>142</v>
      </c>
      <c r="D1392" t="s">
        <v>143</v>
      </c>
      <c r="E1392" t="s">
        <v>153</v>
      </c>
      <c r="F1392" t="b">
        <v>1</v>
      </c>
      <c r="G1392" t="s">
        <v>48</v>
      </c>
      <c r="H1392" t="s">
        <v>4007</v>
      </c>
      <c r="I1392" t="s">
        <v>5678</v>
      </c>
      <c r="J1392" t="s">
        <v>5678</v>
      </c>
      <c r="K1392" t="s">
        <v>7369</v>
      </c>
      <c r="L1392" t="s">
        <v>146</v>
      </c>
      <c r="M1392" t="s">
        <v>147</v>
      </c>
      <c r="N1392">
        <v>-14400000</v>
      </c>
      <c r="O1392" t="s">
        <v>148</v>
      </c>
      <c r="P1392" t="b">
        <v>0</v>
      </c>
      <c r="Q1392">
        <v>0.42999268000000002</v>
      </c>
      <c r="R1392">
        <v>0.66758680000000004</v>
      </c>
      <c r="S1392">
        <v>1589486373</v>
      </c>
      <c r="T1392">
        <v>64.84</v>
      </c>
      <c r="U1392">
        <v>65.066599999999994</v>
      </c>
      <c r="V1392" t="s">
        <v>7370</v>
      </c>
      <c r="W1392">
        <v>62.92</v>
      </c>
      <c r="X1392">
        <v>21942</v>
      </c>
      <c r="Y1392">
        <v>64.41</v>
      </c>
      <c r="Z1392">
        <v>26.65</v>
      </c>
      <c r="AA1392">
        <v>64.89</v>
      </c>
      <c r="AB1392">
        <v>18</v>
      </c>
      <c r="AC1392">
        <v>10</v>
      </c>
      <c r="AD1392" t="s">
        <v>4011</v>
      </c>
      <c r="AF1392">
        <v>65.319999999999993</v>
      </c>
      <c r="AG1392">
        <v>88029</v>
      </c>
      <c r="AH1392">
        <v>25687</v>
      </c>
      <c r="AI1392">
        <v>14.739998</v>
      </c>
      <c r="AJ1392">
        <v>0.29421153999999999</v>
      </c>
      <c r="AK1392" t="s">
        <v>7371</v>
      </c>
      <c r="AL1392">
        <v>-15.670006000000001</v>
      </c>
      <c r="AM1392">
        <v>-0.19463427</v>
      </c>
      <c r="AN1392">
        <v>50.1</v>
      </c>
      <c r="AO1392">
        <v>80.510000000000005</v>
      </c>
      <c r="AQ1392">
        <v>1478707140</v>
      </c>
      <c r="AR1392">
        <v>1478879940</v>
      </c>
      <c r="AS1392">
        <v>1479229200</v>
      </c>
      <c r="AW1392" t="s">
        <v>6313</v>
      </c>
      <c r="BA1392">
        <v>63.540286999999999</v>
      </c>
      <c r="BB1392">
        <v>1.2997093</v>
      </c>
      <c r="BC1392">
        <v>2.0454884999999999E-2</v>
      </c>
      <c r="BD1392">
        <v>71.226089999999999</v>
      </c>
      <c r="BE1392">
        <v>-6.3860929999999998</v>
      </c>
      <c r="BF1392">
        <v>-8.9659470000000005E-2</v>
      </c>
      <c r="BI1392">
        <v>15</v>
      </c>
      <c r="BJ1392">
        <v>0</v>
      </c>
      <c r="BK1392" t="b">
        <v>0</v>
      </c>
      <c r="BL1392">
        <v>2</v>
      </c>
      <c r="BM1392">
        <v>1247578200000</v>
      </c>
      <c r="BN1392" t="s">
        <v>5677</v>
      </c>
    </row>
    <row r="1393" spans="1:66" x14ac:dyDescent="0.2">
      <c r="A1393" t="s">
        <v>5679</v>
      </c>
      <c r="B1393" t="s">
        <v>5680</v>
      </c>
      <c r="C1393" t="s">
        <v>142</v>
      </c>
      <c r="D1393" t="s">
        <v>143</v>
      </c>
      <c r="E1393" t="s">
        <v>153</v>
      </c>
      <c r="F1393" t="b">
        <v>1</v>
      </c>
      <c r="G1393" t="s">
        <v>48</v>
      </c>
      <c r="H1393" t="s">
        <v>154</v>
      </c>
      <c r="I1393" t="s">
        <v>7372</v>
      </c>
      <c r="J1393" t="s">
        <v>5680</v>
      </c>
      <c r="K1393" t="s">
        <v>7373</v>
      </c>
      <c r="L1393" t="s">
        <v>146</v>
      </c>
      <c r="M1393" t="s">
        <v>147</v>
      </c>
      <c r="N1393">
        <v>-14400000</v>
      </c>
      <c r="O1393" t="s">
        <v>148</v>
      </c>
      <c r="P1393" t="b">
        <v>0</v>
      </c>
      <c r="Q1393">
        <v>0.40999985</v>
      </c>
      <c r="R1393">
        <v>0.84658235000000004</v>
      </c>
      <c r="S1393">
        <v>1589486400</v>
      </c>
      <c r="T1393">
        <v>48.84</v>
      </c>
      <c r="U1393">
        <v>48.85</v>
      </c>
      <c r="V1393" t="s">
        <v>7374</v>
      </c>
      <c r="W1393">
        <v>47.89</v>
      </c>
      <c r="X1393">
        <v>261523</v>
      </c>
      <c r="Y1393">
        <v>48.43</v>
      </c>
      <c r="Z1393">
        <v>48.66</v>
      </c>
      <c r="AA1393">
        <v>0</v>
      </c>
      <c r="AB1393">
        <v>13</v>
      </c>
      <c r="AC1393">
        <v>31</v>
      </c>
      <c r="AD1393" t="s">
        <v>155</v>
      </c>
      <c r="AF1393">
        <v>47.91</v>
      </c>
      <c r="AG1393">
        <v>416614</v>
      </c>
      <c r="AH1393">
        <v>498250</v>
      </c>
      <c r="AI1393">
        <v>13.099997999999999</v>
      </c>
      <c r="AJ1393">
        <v>0.36653602000000002</v>
      </c>
      <c r="AK1393" t="s">
        <v>7375</v>
      </c>
      <c r="AL1393">
        <v>-2.7999991999999998</v>
      </c>
      <c r="AM1393">
        <v>-5.4221520000000002E-2</v>
      </c>
      <c r="AN1393">
        <v>35.74</v>
      </c>
      <c r="AO1393">
        <v>51.64</v>
      </c>
      <c r="AW1393" t="s">
        <v>6313</v>
      </c>
      <c r="BA1393">
        <v>46.686</v>
      </c>
      <c r="BB1393">
        <v>2.1539993000000002</v>
      </c>
      <c r="BC1393">
        <v>4.6138014999999998E-2</v>
      </c>
      <c r="BD1393">
        <v>47.440289999999997</v>
      </c>
      <c r="BE1393">
        <v>1.3997116000000001</v>
      </c>
      <c r="BF1393">
        <v>2.9504703E-2</v>
      </c>
      <c r="BI1393">
        <v>15</v>
      </c>
      <c r="BJ1393">
        <v>0</v>
      </c>
      <c r="BK1393" t="b">
        <v>0</v>
      </c>
      <c r="BL1393">
        <v>2</v>
      </c>
      <c r="BM1393">
        <v>1382621400000</v>
      </c>
      <c r="BN1393" t="s">
        <v>5679</v>
      </c>
    </row>
    <row r="1394" spans="1:66" x14ac:dyDescent="0.2">
      <c r="A1394" t="s">
        <v>5681</v>
      </c>
      <c r="B1394" t="s">
        <v>5682</v>
      </c>
      <c r="C1394" t="s">
        <v>142</v>
      </c>
      <c r="D1394" t="s">
        <v>143</v>
      </c>
      <c r="E1394" t="s">
        <v>153</v>
      </c>
      <c r="F1394" t="b">
        <v>1</v>
      </c>
      <c r="G1394" t="s">
        <v>48</v>
      </c>
      <c r="H1394" t="s">
        <v>6262</v>
      </c>
      <c r="I1394" t="s">
        <v>7376</v>
      </c>
      <c r="J1394" t="s">
        <v>5682</v>
      </c>
      <c r="K1394" t="s">
        <v>7377</v>
      </c>
      <c r="L1394" t="s">
        <v>146</v>
      </c>
      <c r="M1394" t="s">
        <v>147</v>
      </c>
      <c r="N1394">
        <v>-14400000</v>
      </c>
      <c r="O1394" t="s">
        <v>148</v>
      </c>
      <c r="P1394" t="b">
        <v>0</v>
      </c>
      <c r="Q1394">
        <v>2.2399901999999998</v>
      </c>
      <c r="R1394">
        <v>0.64874600000000004</v>
      </c>
      <c r="S1394">
        <v>1589486402</v>
      </c>
      <c r="T1394">
        <v>347.52</v>
      </c>
      <c r="U1394">
        <v>347.52</v>
      </c>
      <c r="V1394" t="s">
        <v>7378</v>
      </c>
      <c r="W1394">
        <v>338.56</v>
      </c>
      <c r="X1394">
        <v>58195</v>
      </c>
      <c r="Y1394">
        <v>345.28</v>
      </c>
      <c r="Z1394">
        <v>0</v>
      </c>
      <c r="AA1394">
        <v>0</v>
      </c>
      <c r="AB1394">
        <v>9</v>
      </c>
      <c r="AC1394">
        <v>9</v>
      </c>
      <c r="AD1394" t="s">
        <v>6263</v>
      </c>
      <c r="AE1394" t="s">
        <v>48</v>
      </c>
      <c r="AF1394">
        <v>350.89</v>
      </c>
      <c r="AG1394">
        <v>100954</v>
      </c>
      <c r="AH1394">
        <v>65800</v>
      </c>
      <c r="AI1394">
        <v>90.139983999999998</v>
      </c>
      <c r="AJ1394">
        <v>0.35022140000000002</v>
      </c>
      <c r="AK1394" t="s">
        <v>7379</v>
      </c>
      <c r="AL1394">
        <v>-36.330016999999998</v>
      </c>
      <c r="AM1394">
        <v>-9.4646389999999997E-2</v>
      </c>
      <c r="AN1394">
        <v>257.38</v>
      </c>
      <c r="AO1394">
        <v>383.85</v>
      </c>
      <c r="AP1394">
        <v>1498089600</v>
      </c>
      <c r="AT1394">
        <v>3.01</v>
      </c>
      <c r="AU1394">
        <v>212.16116</v>
      </c>
      <c r="AV1394">
        <v>8.7175629999999994E-3</v>
      </c>
      <c r="AW1394" t="s">
        <v>6313</v>
      </c>
      <c r="AX1394">
        <v>1.6379999999999999</v>
      </c>
      <c r="AY1394">
        <v>6600000</v>
      </c>
      <c r="AZ1394">
        <v>293.21100000000001</v>
      </c>
      <c r="BA1394">
        <v>327.01369999999997</v>
      </c>
      <c r="BB1394">
        <v>20.506287</v>
      </c>
      <c r="BC1394">
        <v>6.2707730000000003E-2</v>
      </c>
      <c r="BD1394">
        <v>338.23856000000001</v>
      </c>
      <c r="BE1394">
        <v>9.2814329999999998</v>
      </c>
      <c r="BF1394">
        <v>2.7440493999999999E-2</v>
      </c>
      <c r="BG1394">
        <v>2293632000</v>
      </c>
      <c r="BH1394">
        <v>1.1852216</v>
      </c>
      <c r="BI1394">
        <v>15</v>
      </c>
      <c r="BJ1394">
        <v>0</v>
      </c>
      <c r="BK1394" t="b">
        <v>0</v>
      </c>
      <c r="BL1394">
        <v>2</v>
      </c>
      <c r="BM1394">
        <v>1065015000000</v>
      </c>
      <c r="BN1394" t="s">
        <v>5681</v>
      </c>
    </row>
    <row r="1395" spans="1:66" x14ac:dyDescent="0.2">
      <c r="A1395" t="s">
        <v>5683</v>
      </c>
      <c r="B1395" t="s">
        <v>5684</v>
      </c>
      <c r="C1395" t="s">
        <v>142</v>
      </c>
      <c r="D1395" t="s">
        <v>143</v>
      </c>
      <c r="E1395" t="s">
        <v>153</v>
      </c>
      <c r="F1395" t="b">
        <v>1</v>
      </c>
      <c r="G1395" t="s">
        <v>48</v>
      </c>
      <c r="H1395" t="s">
        <v>154</v>
      </c>
      <c r="I1395" t="s">
        <v>7380</v>
      </c>
      <c r="J1395" t="s">
        <v>5684</v>
      </c>
      <c r="K1395" t="s">
        <v>7381</v>
      </c>
      <c r="L1395" t="s">
        <v>146</v>
      </c>
      <c r="M1395" t="s">
        <v>147</v>
      </c>
      <c r="N1395">
        <v>-14400000</v>
      </c>
      <c r="O1395" t="s">
        <v>148</v>
      </c>
      <c r="P1395" t="b">
        <v>0</v>
      </c>
      <c r="Q1395">
        <v>0.51999664000000001</v>
      </c>
      <c r="R1395">
        <v>0.62559750000000003</v>
      </c>
      <c r="S1395">
        <v>1589486386</v>
      </c>
      <c r="T1395">
        <v>83.64</v>
      </c>
      <c r="U1395">
        <v>83.64</v>
      </c>
      <c r="V1395" t="s">
        <v>7382</v>
      </c>
      <c r="W1395">
        <v>81.319999999999993</v>
      </c>
      <c r="X1395">
        <v>57231</v>
      </c>
      <c r="Y1395">
        <v>83.12</v>
      </c>
      <c r="Z1395">
        <v>82.83</v>
      </c>
      <c r="AA1395">
        <v>90</v>
      </c>
      <c r="AB1395">
        <v>11</v>
      </c>
      <c r="AC1395">
        <v>11</v>
      </c>
      <c r="AD1395" t="s">
        <v>155</v>
      </c>
      <c r="AF1395">
        <v>85.52</v>
      </c>
      <c r="AG1395">
        <v>53472</v>
      </c>
      <c r="AH1395">
        <v>47175</v>
      </c>
      <c r="AI1395">
        <v>25.41</v>
      </c>
      <c r="AJ1395">
        <v>0.43637300000000001</v>
      </c>
      <c r="AK1395" t="s">
        <v>7383</v>
      </c>
      <c r="AL1395">
        <v>-6.75</v>
      </c>
      <c r="AM1395">
        <v>-7.4676400000000004E-2</v>
      </c>
      <c r="AN1395">
        <v>58.23</v>
      </c>
      <c r="AO1395">
        <v>90.39</v>
      </c>
      <c r="AW1395" t="s">
        <v>6313</v>
      </c>
      <c r="BA1395">
        <v>78.550285000000002</v>
      </c>
      <c r="BB1395">
        <v>5.0897139999999998</v>
      </c>
      <c r="BC1395">
        <v>6.4795610000000003E-2</v>
      </c>
      <c r="BD1395">
        <v>81.610579999999999</v>
      </c>
      <c r="BE1395">
        <v>2.0294189999999999</v>
      </c>
      <c r="BF1395">
        <v>2.4867106E-2</v>
      </c>
      <c r="BI1395">
        <v>15</v>
      </c>
      <c r="BJ1395">
        <v>0</v>
      </c>
      <c r="BK1395" t="b">
        <v>0</v>
      </c>
      <c r="BL1395">
        <v>2</v>
      </c>
      <c r="BM1395">
        <v>1296138600000</v>
      </c>
      <c r="BN1395" t="s">
        <v>5683</v>
      </c>
    </row>
    <row r="1396" spans="1:66" x14ac:dyDescent="0.2">
      <c r="A1396" t="s">
        <v>5685</v>
      </c>
      <c r="B1396" t="s">
        <v>5686</v>
      </c>
      <c r="C1396" t="s">
        <v>142</v>
      </c>
      <c r="D1396" t="s">
        <v>143</v>
      </c>
      <c r="E1396" t="s">
        <v>153</v>
      </c>
      <c r="F1396" t="b">
        <v>1</v>
      </c>
      <c r="G1396" t="s">
        <v>48</v>
      </c>
      <c r="H1396" t="s">
        <v>154</v>
      </c>
      <c r="I1396" t="s">
        <v>7384</v>
      </c>
      <c r="J1396" t="s">
        <v>5686</v>
      </c>
      <c r="K1396" t="s">
        <v>7385</v>
      </c>
      <c r="L1396" t="s">
        <v>146</v>
      </c>
      <c r="M1396" t="s">
        <v>147</v>
      </c>
      <c r="N1396">
        <v>-14400000</v>
      </c>
      <c r="O1396" t="s">
        <v>148</v>
      </c>
      <c r="P1396" t="b">
        <v>0</v>
      </c>
      <c r="Q1396">
        <v>0.11999893</v>
      </c>
      <c r="R1396">
        <v>0.50998270000000001</v>
      </c>
      <c r="S1396">
        <v>1589486400</v>
      </c>
      <c r="T1396">
        <v>23.65</v>
      </c>
      <c r="U1396">
        <v>23.69</v>
      </c>
      <c r="V1396" t="s">
        <v>7386</v>
      </c>
      <c r="W1396">
        <v>22.97</v>
      </c>
      <c r="X1396">
        <v>4571269</v>
      </c>
      <c r="Y1396">
        <v>23.53</v>
      </c>
      <c r="Z1396">
        <v>23.67</v>
      </c>
      <c r="AA1396">
        <v>24.04</v>
      </c>
      <c r="AB1396">
        <v>400</v>
      </c>
      <c r="AC1396">
        <v>22</v>
      </c>
      <c r="AD1396" t="s">
        <v>155</v>
      </c>
      <c r="AE1396" t="s">
        <v>48</v>
      </c>
      <c r="AF1396">
        <v>23.29</v>
      </c>
      <c r="AG1396">
        <v>3889840</v>
      </c>
      <c r="AH1396">
        <v>2486112</v>
      </c>
      <c r="AI1396">
        <v>6.0599995</v>
      </c>
      <c r="AJ1396">
        <v>0.34451389999999998</v>
      </c>
      <c r="AK1396" t="s">
        <v>7387</v>
      </c>
      <c r="AL1396">
        <v>-7.16</v>
      </c>
      <c r="AM1396">
        <v>-0.23239207000000001</v>
      </c>
      <c r="AN1396">
        <v>17.59</v>
      </c>
      <c r="AO1396">
        <v>30.81</v>
      </c>
      <c r="AT1396">
        <v>0.48499999999999999</v>
      </c>
      <c r="AV1396">
        <v>2.0611984999999999E-2</v>
      </c>
      <c r="AW1396" t="s">
        <v>6313</v>
      </c>
      <c r="AY1396">
        <v>94800000</v>
      </c>
      <c r="AZ1396">
        <v>25.329000000000001</v>
      </c>
      <c r="BA1396">
        <v>23.050571000000001</v>
      </c>
      <c r="BB1396">
        <v>0.59942819999999997</v>
      </c>
      <c r="BC1396">
        <v>2.6004915999999999E-2</v>
      </c>
      <c r="BD1396">
        <v>27.135145000000001</v>
      </c>
      <c r="BE1396">
        <v>-3.4851456000000001</v>
      </c>
      <c r="BF1396">
        <v>-0.12843660000000001</v>
      </c>
      <c r="BG1396">
        <v>2242019840</v>
      </c>
      <c r="BH1396">
        <v>0.93371230000000005</v>
      </c>
      <c r="BI1396">
        <v>15</v>
      </c>
      <c r="BJ1396">
        <v>0</v>
      </c>
      <c r="BK1396" t="b">
        <v>0</v>
      </c>
      <c r="BL1396">
        <v>2</v>
      </c>
      <c r="BM1396">
        <v>827159400000</v>
      </c>
      <c r="BN1396" t="s">
        <v>5685</v>
      </c>
    </row>
    <row r="1397" spans="1:66" x14ac:dyDescent="0.2">
      <c r="A1397" t="s">
        <v>5687</v>
      </c>
      <c r="B1397" t="s">
        <v>5688</v>
      </c>
      <c r="C1397" t="s">
        <v>142</v>
      </c>
      <c r="D1397" t="s">
        <v>143</v>
      </c>
      <c r="E1397" t="s">
        <v>153</v>
      </c>
      <c r="F1397" t="b">
        <v>1</v>
      </c>
      <c r="G1397" t="s">
        <v>48</v>
      </c>
      <c r="H1397" t="s">
        <v>154</v>
      </c>
      <c r="I1397" t="s">
        <v>7388</v>
      </c>
      <c r="J1397" t="s">
        <v>5688</v>
      </c>
      <c r="K1397" t="s">
        <v>7389</v>
      </c>
      <c r="L1397" t="s">
        <v>146</v>
      </c>
      <c r="M1397" t="s">
        <v>147</v>
      </c>
      <c r="N1397">
        <v>-14400000</v>
      </c>
      <c r="O1397" t="s">
        <v>148</v>
      </c>
      <c r="P1397" t="b">
        <v>0</v>
      </c>
      <c r="Q1397">
        <v>0.28999710000000001</v>
      </c>
      <c r="R1397">
        <v>0.54215199999999997</v>
      </c>
      <c r="S1397">
        <v>1589486400</v>
      </c>
      <c r="T1397">
        <v>53.78</v>
      </c>
      <c r="U1397">
        <v>53.84</v>
      </c>
      <c r="V1397" t="s">
        <v>7390</v>
      </c>
      <c r="W1397">
        <v>52.52</v>
      </c>
      <c r="X1397">
        <v>508981</v>
      </c>
      <c r="Y1397">
        <v>53.49</v>
      </c>
      <c r="Z1397">
        <v>52.98</v>
      </c>
      <c r="AA1397">
        <v>54.02</v>
      </c>
      <c r="AB1397">
        <v>11</v>
      </c>
      <c r="AC1397">
        <v>32</v>
      </c>
      <c r="AD1397" t="s">
        <v>155</v>
      </c>
      <c r="AF1397">
        <v>52.67</v>
      </c>
      <c r="AG1397">
        <v>1900988</v>
      </c>
      <c r="AH1397">
        <v>1158337</v>
      </c>
      <c r="AI1397">
        <v>13.969996999999999</v>
      </c>
      <c r="AJ1397">
        <v>0.35091676999999999</v>
      </c>
      <c r="AK1397" t="s">
        <v>7391</v>
      </c>
      <c r="AL1397">
        <v>-6.7400016999999997</v>
      </c>
      <c r="AM1397">
        <v>-0.11136817</v>
      </c>
      <c r="AN1397">
        <v>39.81</v>
      </c>
      <c r="AO1397">
        <v>60.52</v>
      </c>
      <c r="AW1397" t="s">
        <v>6313</v>
      </c>
      <c r="BA1397">
        <v>50.949714999999998</v>
      </c>
      <c r="BB1397">
        <v>2.8302839999999998</v>
      </c>
      <c r="BC1397">
        <v>5.5550537999999997E-2</v>
      </c>
      <c r="BD1397">
        <v>53.710940000000001</v>
      </c>
      <c r="BE1397">
        <v>6.9057464999999998E-2</v>
      </c>
      <c r="BF1397">
        <v>1.2857242999999999E-3</v>
      </c>
      <c r="BI1397">
        <v>15</v>
      </c>
      <c r="BJ1397">
        <v>0</v>
      </c>
      <c r="BK1397" t="b">
        <v>0</v>
      </c>
      <c r="BL1397">
        <v>2</v>
      </c>
      <c r="BM1397">
        <v>1239888600000</v>
      </c>
      <c r="BN1397" t="s">
        <v>5687</v>
      </c>
    </row>
    <row r="1398" spans="1:66" x14ac:dyDescent="0.2">
      <c r="A1398" t="s">
        <v>5689</v>
      </c>
      <c r="B1398" t="s">
        <v>5690</v>
      </c>
      <c r="C1398" t="s">
        <v>142</v>
      </c>
      <c r="D1398" t="s">
        <v>143</v>
      </c>
      <c r="E1398" t="s">
        <v>153</v>
      </c>
      <c r="F1398" t="b">
        <v>1</v>
      </c>
      <c r="G1398" t="s">
        <v>48</v>
      </c>
      <c r="H1398" t="s">
        <v>6262</v>
      </c>
      <c r="I1398" t="s">
        <v>7392</v>
      </c>
      <c r="J1398" t="s">
        <v>5690</v>
      </c>
      <c r="K1398" t="s">
        <v>7393</v>
      </c>
      <c r="L1398" t="s">
        <v>146</v>
      </c>
      <c r="M1398" t="s">
        <v>147</v>
      </c>
      <c r="N1398">
        <v>-14400000</v>
      </c>
      <c r="O1398" t="s">
        <v>148</v>
      </c>
      <c r="P1398" t="b">
        <v>0</v>
      </c>
      <c r="Q1398">
        <v>0.26010132000000002</v>
      </c>
      <c r="R1398">
        <v>0.58281179999999999</v>
      </c>
      <c r="S1398">
        <v>1589486028</v>
      </c>
      <c r="T1398">
        <v>44.888800000000003</v>
      </c>
      <c r="U1398">
        <v>44.96</v>
      </c>
      <c r="V1398" t="s">
        <v>7394</v>
      </c>
      <c r="W1398">
        <v>44.040100000000002</v>
      </c>
      <c r="X1398">
        <v>4239</v>
      </c>
      <c r="Y1398">
        <v>44.628700000000002</v>
      </c>
      <c r="Z1398">
        <v>0</v>
      </c>
      <c r="AA1398">
        <v>0</v>
      </c>
      <c r="AB1398">
        <v>8</v>
      </c>
      <c r="AC1398">
        <v>9</v>
      </c>
      <c r="AD1398" t="s">
        <v>6263</v>
      </c>
      <c r="AF1398">
        <v>44.073999999999998</v>
      </c>
      <c r="AG1398">
        <v>3648</v>
      </c>
      <c r="AH1398">
        <v>4212</v>
      </c>
      <c r="AI1398">
        <v>10.658802</v>
      </c>
      <c r="AJ1398">
        <v>0.31138775000000002</v>
      </c>
      <c r="AK1398" t="s">
        <v>7395</v>
      </c>
      <c r="AL1398">
        <v>-18.261199999999999</v>
      </c>
      <c r="AM1398">
        <v>-0.28917180999999997</v>
      </c>
      <c r="AN1398">
        <v>34.229999999999997</v>
      </c>
      <c r="AO1398">
        <v>63.15</v>
      </c>
      <c r="AP1398">
        <v>1522281600</v>
      </c>
      <c r="AW1398" t="s">
        <v>6313</v>
      </c>
      <c r="BA1398">
        <v>44.321711999999998</v>
      </c>
      <c r="BB1398">
        <v>0.56708910000000001</v>
      </c>
      <c r="BC1398">
        <v>1.2794836E-2</v>
      </c>
      <c r="BD1398">
        <v>54.121229999999997</v>
      </c>
      <c r="BE1398">
        <v>-9.2324295000000003</v>
      </c>
      <c r="BF1398">
        <v>-0.17058793999999999</v>
      </c>
      <c r="BI1398">
        <v>15</v>
      </c>
      <c r="BJ1398">
        <v>0</v>
      </c>
      <c r="BK1398" t="b">
        <v>0</v>
      </c>
      <c r="BL1398">
        <v>2</v>
      </c>
      <c r="BM1398">
        <v>1160659800000</v>
      </c>
      <c r="BN1398" t="s">
        <v>5689</v>
      </c>
    </row>
    <row r="1399" spans="1:66" x14ac:dyDescent="0.2">
      <c r="A1399" t="s">
        <v>5691</v>
      </c>
      <c r="B1399" t="s">
        <v>5692</v>
      </c>
      <c r="C1399" t="s">
        <v>142</v>
      </c>
      <c r="D1399" t="s">
        <v>143</v>
      </c>
      <c r="E1399" t="s">
        <v>153</v>
      </c>
      <c r="F1399" t="b">
        <v>1</v>
      </c>
      <c r="G1399" t="s">
        <v>48</v>
      </c>
      <c r="H1399" t="s">
        <v>154</v>
      </c>
      <c r="I1399" t="s">
        <v>7396</v>
      </c>
      <c r="J1399" t="s">
        <v>5692</v>
      </c>
      <c r="K1399" t="s">
        <v>7397</v>
      </c>
      <c r="L1399" t="s">
        <v>146</v>
      </c>
      <c r="M1399" t="s">
        <v>147</v>
      </c>
      <c r="N1399">
        <v>-14400000</v>
      </c>
      <c r="O1399" t="s">
        <v>148</v>
      </c>
      <c r="P1399" t="b">
        <v>0</v>
      </c>
      <c r="Q1399">
        <v>0.11000061</v>
      </c>
      <c r="R1399">
        <v>0.3976884</v>
      </c>
      <c r="S1399">
        <v>1589486400</v>
      </c>
      <c r="T1399">
        <v>27.77</v>
      </c>
      <c r="U1399">
        <v>27.8</v>
      </c>
      <c r="V1399" t="s">
        <v>7398</v>
      </c>
      <c r="W1399">
        <v>27.33</v>
      </c>
      <c r="X1399">
        <v>4037552</v>
      </c>
      <c r="Y1399">
        <v>27.66</v>
      </c>
      <c r="Z1399">
        <v>27.45</v>
      </c>
      <c r="AA1399">
        <v>27.79</v>
      </c>
      <c r="AB1399">
        <v>31</v>
      </c>
      <c r="AC1399">
        <v>32</v>
      </c>
      <c r="AD1399" t="s">
        <v>155</v>
      </c>
      <c r="AF1399">
        <v>27.34</v>
      </c>
      <c r="AG1399">
        <v>6556546</v>
      </c>
      <c r="AH1399">
        <v>2870475</v>
      </c>
      <c r="AI1399">
        <v>3.6400013000000002</v>
      </c>
      <c r="AJ1399">
        <v>0.15084963000000001</v>
      </c>
      <c r="AK1399" t="s">
        <v>7399</v>
      </c>
      <c r="AL1399">
        <v>-3.1299991999999999</v>
      </c>
      <c r="AM1399">
        <v>-0.10129447</v>
      </c>
      <c r="AN1399">
        <v>24.13</v>
      </c>
      <c r="AO1399">
        <v>30.9</v>
      </c>
      <c r="AW1399" t="s">
        <v>6313</v>
      </c>
      <c r="BA1399">
        <v>26.807141999999999</v>
      </c>
      <c r="BB1399">
        <v>0.9628582</v>
      </c>
      <c r="BC1399">
        <v>3.591797E-2</v>
      </c>
      <c r="BD1399">
        <v>28.027754000000002</v>
      </c>
      <c r="BE1399">
        <v>-0.25775336999999998</v>
      </c>
      <c r="BF1399">
        <v>-9.1963619999999996E-3</v>
      </c>
      <c r="BI1399">
        <v>15</v>
      </c>
      <c r="BJ1399">
        <v>0</v>
      </c>
      <c r="BK1399" t="b">
        <v>0</v>
      </c>
      <c r="BL1399">
        <v>2</v>
      </c>
      <c r="BM1399">
        <v>1383748200000</v>
      </c>
      <c r="BN1399" t="s">
        <v>5691</v>
      </c>
    </row>
    <row r="1400" spans="1:66" x14ac:dyDescent="0.2">
      <c r="A1400" t="s">
        <v>5693</v>
      </c>
      <c r="B1400" t="s">
        <v>5694</v>
      </c>
      <c r="C1400" t="s">
        <v>142</v>
      </c>
      <c r="D1400" t="s">
        <v>143</v>
      </c>
      <c r="E1400" t="s">
        <v>153</v>
      </c>
      <c r="F1400" t="b">
        <v>1</v>
      </c>
      <c r="G1400" t="s">
        <v>48</v>
      </c>
      <c r="H1400" t="s">
        <v>154</v>
      </c>
      <c r="I1400" t="s">
        <v>7400</v>
      </c>
      <c r="J1400" t="s">
        <v>5694</v>
      </c>
      <c r="K1400" t="s">
        <v>7401</v>
      </c>
      <c r="L1400" t="s">
        <v>146</v>
      </c>
      <c r="M1400" t="s">
        <v>147</v>
      </c>
      <c r="N1400">
        <v>-14400000</v>
      </c>
      <c r="O1400" t="s">
        <v>148</v>
      </c>
      <c r="P1400" t="b">
        <v>0</v>
      </c>
      <c r="Q1400">
        <v>0.25</v>
      </c>
      <c r="R1400">
        <v>0.64683049999999997</v>
      </c>
      <c r="S1400">
        <v>1589486400</v>
      </c>
      <c r="T1400">
        <v>38.9</v>
      </c>
      <c r="U1400">
        <v>38.9</v>
      </c>
      <c r="V1400" t="s">
        <v>7402</v>
      </c>
      <c r="W1400">
        <v>37.15</v>
      </c>
      <c r="X1400">
        <v>864397</v>
      </c>
      <c r="Y1400">
        <v>38.65</v>
      </c>
      <c r="Z1400">
        <v>35.450000000000003</v>
      </c>
      <c r="AA1400">
        <v>60</v>
      </c>
      <c r="AB1400">
        <v>10</v>
      </c>
      <c r="AC1400">
        <v>12</v>
      </c>
      <c r="AD1400" t="s">
        <v>155</v>
      </c>
      <c r="AF1400">
        <v>39.68</v>
      </c>
      <c r="AG1400">
        <v>756083</v>
      </c>
      <c r="AH1400">
        <v>520450</v>
      </c>
      <c r="AI1400">
        <v>6.9900016999999997</v>
      </c>
      <c r="AJ1400">
        <v>0.21905363999999999</v>
      </c>
      <c r="AK1400" t="s">
        <v>7403</v>
      </c>
      <c r="AL1400">
        <v>-16.68</v>
      </c>
      <c r="AM1400">
        <v>-0.30010796000000001</v>
      </c>
      <c r="AN1400">
        <v>31.91</v>
      </c>
      <c r="AO1400">
        <v>55.58</v>
      </c>
      <c r="AW1400" t="s">
        <v>6313</v>
      </c>
      <c r="BA1400">
        <v>40.665142000000003</v>
      </c>
      <c r="BB1400">
        <v>-1.7651405</v>
      </c>
      <c r="BC1400">
        <v>-4.3406720000000003E-2</v>
      </c>
      <c r="BD1400">
        <v>48.874637999999997</v>
      </c>
      <c r="BE1400">
        <v>-9.9746360000000003</v>
      </c>
      <c r="BF1400">
        <v>-0.20408614</v>
      </c>
      <c r="BI1400">
        <v>15</v>
      </c>
      <c r="BJ1400">
        <v>0</v>
      </c>
      <c r="BK1400" t="b">
        <v>0</v>
      </c>
      <c r="BL1400">
        <v>2</v>
      </c>
      <c r="BM1400">
        <v>1360938600000</v>
      </c>
      <c r="BN1400" t="s">
        <v>5693</v>
      </c>
    </row>
    <row r="1401" spans="1:66" x14ac:dyDescent="0.2">
      <c r="A1401" t="s">
        <v>5695</v>
      </c>
      <c r="B1401" t="s">
        <v>5696</v>
      </c>
      <c r="C1401" t="s">
        <v>142</v>
      </c>
      <c r="D1401" t="s">
        <v>143</v>
      </c>
      <c r="E1401" t="s">
        <v>153</v>
      </c>
      <c r="F1401" t="b">
        <v>1</v>
      </c>
      <c r="G1401" t="s">
        <v>48</v>
      </c>
      <c r="H1401" t="s">
        <v>154</v>
      </c>
      <c r="I1401" t="s">
        <v>7404</v>
      </c>
      <c r="J1401" t="s">
        <v>5696</v>
      </c>
      <c r="K1401" t="s">
        <v>7405</v>
      </c>
      <c r="L1401" t="s">
        <v>146</v>
      </c>
      <c r="M1401" t="s">
        <v>147</v>
      </c>
      <c r="N1401">
        <v>-14400000</v>
      </c>
      <c r="O1401" t="s">
        <v>148</v>
      </c>
      <c r="P1401" t="b">
        <v>0</v>
      </c>
      <c r="Q1401">
        <v>0.32</v>
      </c>
      <c r="R1401">
        <v>0.56337999999999999</v>
      </c>
      <c r="S1401">
        <v>1569009600</v>
      </c>
      <c r="T1401">
        <v>57.12</v>
      </c>
      <c r="U1401">
        <v>57.135100000000001</v>
      </c>
      <c r="V1401" t="s">
        <v>7406</v>
      </c>
      <c r="W1401">
        <v>56.914999999999999</v>
      </c>
      <c r="X1401">
        <v>39259</v>
      </c>
      <c r="Y1401">
        <v>56.8</v>
      </c>
      <c r="Z1401">
        <v>0</v>
      </c>
      <c r="AA1401">
        <v>0</v>
      </c>
      <c r="AB1401">
        <v>30</v>
      </c>
      <c r="AC1401">
        <v>13</v>
      </c>
      <c r="AD1401" t="s">
        <v>155</v>
      </c>
      <c r="AF1401">
        <v>0</v>
      </c>
      <c r="AG1401">
        <v>0</v>
      </c>
      <c r="AH1401">
        <v>0</v>
      </c>
      <c r="AI1401">
        <v>1.6199988999999999</v>
      </c>
      <c r="AJ1401">
        <v>2.918917E-2</v>
      </c>
      <c r="AK1401" t="s">
        <v>7407</v>
      </c>
      <c r="AL1401">
        <v>-0.94000243999999999</v>
      </c>
      <c r="AM1401">
        <v>-1.619019E-2</v>
      </c>
      <c r="AN1401">
        <v>55.5</v>
      </c>
      <c r="AO1401">
        <v>58.06</v>
      </c>
      <c r="AW1401" t="s">
        <v>6313</v>
      </c>
      <c r="BA1401">
        <v>57.12</v>
      </c>
      <c r="BB1401">
        <v>0</v>
      </c>
      <c r="BC1401">
        <v>0</v>
      </c>
      <c r="BD1401">
        <v>57.12</v>
      </c>
      <c r="BE1401">
        <v>0</v>
      </c>
      <c r="BF1401">
        <v>0</v>
      </c>
      <c r="BI1401">
        <v>15</v>
      </c>
      <c r="BJ1401">
        <v>0</v>
      </c>
      <c r="BK1401" t="b">
        <v>0</v>
      </c>
      <c r="BL1401">
        <v>2</v>
      </c>
      <c r="BM1401">
        <v>1180531800000</v>
      </c>
      <c r="BN1401" t="s">
        <v>5695</v>
      </c>
    </row>
    <row r="1402" spans="1:66" x14ac:dyDescent="0.2">
      <c r="A1402" t="s">
        <v>5697</v>
      </c>
      <c r="B1402" t="s">
        <v>5698</v>
      </c>
      <c r="C1402" t="s">
        <v>142</v>
      </c>
      <c r="D1402" t="s">
        <v>143</v>
      </c>
      <c r="E1402" t="s">
        <v>153</v>
      </c>
      <c r="F1402" t="b">
        <v>1</v>
      </c>
      <c r="G1402" t="s">
        <v>48</v>
      </c>
      <c r="H1402" t="s">
        <v>145</v>
      </c>
      <c r="I1402" t="s">
        <v>7408</v>
      </c>
      <c r="J1402" t="s">
        <v>5698</v>
      </c>
      <c r="K1402" t="s">
        <v>7409</v>
      </c>
      <c r="L1402" t="s">
        <v>146</v>
      </c>
      <c r="M1402" t="s">
        <v>147</v>
      </c>
      <c r="N1402">
        <v>-14400000</v>
      </c>
      <c r="O1402" t="s">
        <v>148</v>
      </c>
      <c r="P1402" t="b">
        <v>0</v>
      </c>
      <c r="Q1402">
        <v>0.25</v>
      </c>
      <c r="R1402">
        <v>0.55978507</v>
      </c>
      <c r="S1402">
        <v>1589486402</v>
      </c>
      <c r="T1402">
        <v>44.91</v>
      </c>
      <c r="U1402">
        <v>44.91</v>
      </c>
      <c r="V1402" t="s">
        <v>7410</v>
      </c>
      <c r="W1402">
        <v>42.28</v>
      </c>
      <c r="X1402">
        <v>30367</v>
      </c>
      <c r="Y1402">
        <v>44.66</v>
      </c>
      <c r="Z1402">
        <v>0</v>
      </c>
      <c r="AA1402">
        <v>0</v>
      </c>
      <c r="AB1402">
        <v>10</v>
      </c>
      <c r="AC1402">
        <v>13</v>
      </c>
      <c r="AD1402" t="s">
        <v>149</v>
      </c>
      <c r="AF1402">
        <v>46.38</v>
      </c>
      <c r="AG1402">
        <v>85212</v>
      </c>
      <c r="AH1402">
        <v>65087</v>
      </c>
      <c r="AI1402">
        <v>13.440001000000001</v>
      </c>
      <c r="AJ1402">
        <v>0.42707341999999998</v>
      </c>
      <c r="AK1402" t="s">
        <v>7411</v>
      </c>
      <c r="AL1402">
        <v>-21.219996999999999</v>
      </c>
      <c r="AM1402">
        <v>-0.32088309999999998</v>
      </c>
      <c r="AN1402">
        <v>31.47</v>
      </c>
      <c r="AO1402">
        <v>66.13</v>
      </c>
      <c r="AP1402">
        <v>1522281600</v>
      </c>
      <c r="AW1402" t="s">
        <v>6313</v>
      </c>
      <c r="BA1402">
        <v>44.060284000000003</v>
      </c>
      <c r="BB1402">
        <v>0.84971620000000003</v>
      </c>
      <c r="BC1402">
        <v>1.9285308000000001E-2</v>
      </c>
      <c r="BD1402">
        <v>55.997900000000001</v>
      </c>
      <c r="BE1402">
        <v>-11.087897999999999</v>
      </c>
      <c r="BF1402">
        <v>-0.19800561999999999</v>
      </c>
      <c r="BI1402">
        <v>15</v>
      </c>
      <c r="BJ1402">
        <v>0</v>
      </c>
      <c r="BK1402" t="b">
        <v>0</v>
      </c>
      <c r="BL1402">
        <v>2</v>
      </c>
      <c r="BM1402">
        <v>1178803800000</v>
      </c>
      <c r="BN1402" t="s">
        <v>5697</v>
      </c>
    </row>
    <row r="1403" spans="1:66" x14ac:dyDescent="0.2">
      <c r="A1403" t="s">
        <v>5699</v>
      </c>
      <c r="B1403" t="s">
        <v>5700</v>
      </c>
      <c r="C1403" t="s">
        <v>142</v>
      </c>
      <c r="D1403" t="s">
        <v>143</v>
      </c>
      <c r="E1403" t="s">
        <v>153</v>
      </c>
      <c r="F1403" t="b">
        <v>1</v>
      </c>
      <c r="G1403" t="s">
        <v>48</v>
      </c>
      <c r="H1403" t="s">
        <v>154</v>
      </c>
      <c r="I1403" t="s">
        <v>7412</v>
      </c>
      <c r="J1403" t="s">
        <v>5700</v>
      </c>
      <c r="K1403" t="s">
        <v>7413</v>
      </c>
      <c r="L1403" t="s">
        <v>146</v>
      </c>
      <c r="M1403" t="s">
        <v>147</v>
      </c>
      <c r="N1403">
        <v>-14400000</v>
      </c>
      <c r="O1403" t="s">
        <v>148</v>
      </c>
      <c r="P1403" t="b">
        <v>0</v>
      </c>
      <c r="Q1403">
        <v>1.1399840999999999</v>
      </c>
      <c r="R1403">
        <v>0.44589849999999998</v>
      </c>
      <c r="S1403">
        <v>1589486400</v>
      </c>
      <c r="T1403">
        <v>256.8</v>
      </c>
      <c r="U1403">
        <v>257.04000000000002</v>
      </c>
      <c r="V1403" t="s">
        <v>7414</v>
      </c>
      <c r="W1403">
        <v>250.76</v>
      </c>
      <c r="X1403">
        <v>255250</v>
      </c>
      <c r="Y1403">
        <v>255.66</v>
      </c>
      <c r="Z1403">
        <v>252.31</v>
      </c>
      <c r="AA1403">
        <v>261.64</v>
      </c>
      <c r="AB1403">
        <v>8</v>
      </c>
      <c r="AC1403">
        <v>10</v>
      </c>
      <c r="AD1403" t="s">
        <v>155</v>
      </c>
      <c r="AF1403">
        <v>252.5</v>
      </c>
      <c r="AG1403">
        <v>495233</v>
      </c>
      <c r="AH1403">
        <v>305800</v>
      </c>
      <c r="AI1403">
        <v>73.549989999999994</v>
      </c>
      <c r="AJ1403">
        <v>0.40136418000000001</v>
      </c>
      <c r="AK1403" t="s">
        <v>7415</v>
      </c>
      <c r="AL1403">
        <v>-21.390014999999998</v>
      </c>
      <c r="AM1403">
        <v>-7.6889949999999999E-2</v>
      </c>
      <c r="AN1403">
        <v>183.25</v>
      </c>
      <c r="AO1403">
        <v>278.19</v>
      </c>
      <c r="AW1403" t="s">
        <v>6313</v>
      </c>
      <c r="BA1403">
        <v>247.10429999999999</v>
      </c>
      <c r="BB1403">
        <v>9.6956939999999996</v>
      </c>
      <c r="BC1403">
        <v>3.9237253E-2</v>
      </c>
      <c r="BD1403">
        <v>253.2971</v>
      </c>
      <c r="BE1403">
        <v>3.5028839999999999</v>
      </c>
      <c r="BF1403">
        <v>1.3829151E-2</v>
      </c>
      <c r="BI1403">
        <v>15</v>
      </c>
      <c r="BJ1403">
        <v>0</v>
      </c>
      <c r="BK1403" t="b">
        <v>0</v>
      </c>
      <c r="BL1403">
        <v>2</v>
      </c>
      <c r="BM1403">
        <v>1146835800000</v>
      </c>
      <c r="BN1403" t="s">
        <v>5699</v>
      </c>
    </row>
    <row r="1404" spans="1:66" x14ac:dyDescent="0.2">
      <c r="A1404" t="s">
        <v>5701</v>
      </c>
      <c r="B1404" t="s">
        <v>5702</v>
      </c>
      <c r="C1404" t="s">
        <v>142</v>
      </c>
      <c r="D1404" t="s">
        <v>143</v>
      </c>
      <c r="E1404" t="s">
        <v>153</v>
      </c>
      <c r="F1404" t="b">
        <v>1</v>
      </c>
      <c r="G1404" t="s">
        <v>48</v>
      </c>
      <c r="H1404" t="s">
        <v>6262</v>
      </c>
      <c r="I1404" t="s">
        <v>7416</v>
      </c>
      <c r="J1404" t="s">
        <v>5702</v>
      </c>
      <c r="K1404" t="s">
        <v>7417</v>
      </c>
      <c r="L1404" t="s">
        <v>146</v>
      </c>
      <c r="M1404" t="s">
        <v>147</v>
      </c>
      <c r="N1404">
        <v>-14400000</v>
      </c>
      <c r="O1404" t="s">
        <v>148</v>
      </c>
      <c r="P1404" t="b">
        <v>0</v>
      </c>
      <c r="Q1404">
        <v>0.18989944</v>
      </c>
      <c r="R1404">
        <v>0.54568810000000001</v>
      </c>
      <c r="S1404">
        <v>1589486396</v>
      </c>
      <c r="T1404">
        <v>34.989899999999999</v>
      </c>
      <c r="U1404">
        <v>35.07</v>
      </c>
      <c r="V1404" t="s">
        <v>7418</v>
      </c>
      <c r="W1404">
        <v>34.1</v>
      </c>
      <c r="X1404">
        <v>25645</v>
      </c>
      <c r="Y1404">
        <v>34.799999999999997</v>
      </c>
      <c r="Z1404">
        <v>0</v>
      </c>
      <c r="AA1404">
        <v>0</v>
      </c>
      <c r="AB1404">
        <v>10</v>
      </c>
      <c r="AC1404">
        <v>12</v>
      </c>
      <c r="AD1404" t="s">
        <v>6263</v>
      </c>
      <c r="AF1404">
        <v>34.33</v>
      </c>
      <c r="AG1404">
        <v>39491</v>
      </c>
      <c r="AH1404">
        <v>35675</v>
      </c>
      <c r="AI1404">
        <v>7.9898987000000004</v>
      </c>
      <c r="AJ1404">
        <v>0.29592215999999999</v>
      </c>
      <c r="AK1404" t="s">
        <v>7419</v>
      </c>
      <c r="AL1404">
        <v>-7.0101012999999996</v>
      </c>
      <c r="AM1404">
        <v>-0.16690717999999999</v>
      </c>
      <c r="AN1404">
        <v>27</v>
      </c>
      <c r="AO1404">
        <v>42</v>
      </c>
      <c r="AP1404">
        <v>1515456000</v>
      </c>
      <c r="AW1404" t="s">
        <v>6313</v>
      </c>
      <c r="BA1404">
        <v>34.055230000000002</v>
      </c>
      <c r="BB1404">
        <v>0.93466950000000004</v>
      </c>
      <c r="BC1404">
        <v>2.7445695999999999E-2</v>
      </c>
      <c r="BD1404">
        <v>37.072099999999999</v>
      </c>
      <c r="BE1404">
        <v>-2.0822029999999998</v>
      </c>
      <c r="BF1404">
        <v>-5.6166302000000001E-2</v>
      </c>
      <c r="BI1404">
        <v>15</v>
      </c>
      <c r="BJ1404">
        <v>0</v>
      </c>
      <c r="BK1404" t="b">
        <v>0</v>
      </c>
      <c r="BL1404">
        <v>2</v>
      </c>
      <c r="BM1404">
        <v>1461677400000</v>
      </c>
      <c r="BN1404" t="s">
        <v>5701</v>
      </c>
    </row>
    <row r="1405" spans="1:66" x14ac:dyDescent="0.2">
      <c r="A1405" t="s">
        <v>5703</v>
      </c>
      <c r="B1405" t="s">
        <v>5704</v>
      </c>
      <c r="C1405" t="s">
        <v>142</v>
      </c>
      <c r="D1405" t="s">
        <v>143</v>
      </c>
      <c r="E1405" t="s">
        <v>153</v>
      </c>
      <c r="F1405" t="b">
        <v>1</v>
      </c>
      <c r="G1405" t="s">
        <v>48</v>
      </c>
      <c r="H1405" t="s">
        <v>4007</v>
      </c>
      <c r="I1405" t="s">
        <v>7420</v>
      </c>
      <c r="J1405" t="s">
        <v>5704</v>
      </c>
      <c r="K1405" t="s">
        <v>7421</v>
      </c>
      <c r="L1405" t="s">
        <v>146</v>
      </c>
      <c r="M1405" t="s">
        <v>147</v>
      </c>
      <c r="N1405">
        <v>-14400000</v>
      </c>
      <c r="O1405" t="s">
        <v>148</v>
      </c>
      <c r="P1405" t="b">
        <v>0</v>
      </c>
      <c r="Q1405">
        <v>0.30560303</v>
      </c>
      <c r="R1405">
        <v>0.5337634</v>
      </c>
      <c r="S1405">
        <v>1589471790</v>
      </c>
      <c r="T1405">
        <v>57.56</v>
      </c>
      <c r="U1405">
        <v>57.56</v>
      </c>
      <c r="V1405" t="s">
        <v>7422</v>
      </c>
      <c r="W1405">
        <v>57.56</v>
      </c>
      <c r="X1405">
        <v>778</v>
      </c>
      <c r="Y1405">
        <v>57.254399999999997</v>
      </c>
      <c r="Z1405">
        <v>0</v>
      </c>
      <c r="AA1405">
        <v>0</v>
      </c>
      <c r="AB1405">
        <v>9</v>
      </c>
      <c r="AC1405">
        <v>30</v>
      </c>
      <c r="AD1405" t="s">
        <v>4011</v>
      </c>
      <c r="AF1405">
        <v>57.66</v>
      </c>
      <c r="AG1405">
        <v>4560</v>
      </c>
      <c r="AH1405">
        <v>8000</v>
      </c>
      <c r="AI1405">
        <v>5.6949997000000003</v>
      </c>
      <c r="AJ1405">
        <v>0.10980429</v>
      </c>
      <c r="AK1405" t="s">
        <v>7423</v>
      </c>
      <c r="AL1405">
        <v>-3.3400002</v>
      </c>
      <c r="AM1405">
        <v>-5.4844007E-2</v>
      </c>
      <c r="AN1405">
        <v>51.865000000000002</v>
      </c>
      <c r="AO1405">
        <v>60.9</v>
      </c>
      <c r="AP1405">
        <v>1496793600</v>
      </c>
      <c r="AW1405" t="s">
        <v>6313</v>
      </c>
      <c r="BA1405">
        <v>58.477580000000003</v>
      </c>
      <c r="BB1405">
        <v>-0.91757964999999997</v>
      </c>
      <c r="BC1405">
        <v>-1.5691134999999998E-2</v>
      </c>
      <c r="BD1405">
        <v>58.477580000000003</v>
      </c>
      <c r="BE1405">
        <v>-0.91757964999999997</v>
      </c>
      <c r="BF1405">
        <v>-1.5691134999999998E-2</v>
      </c>
      <c r="BI1405">
        <v>15</v>
      </c>
      <c r="BJ1405">
        <v>0</v>
      </c>
      <c r="BK1405" t="b">
        <v>0</v>
      </c>
      <c r="BL1405">
        <v>2</v>
      </c>
      <c r="BM1405">
        <v>1443015000000</v>
      </c>
      <c r="BN1405" t="s">
        <v>5703</v>
      </c>
    </row>
    <row r="1406" spans="1:66" x14ac:dyDescent="0.2">
      <c r="A1406" t="s">
        <v>5705</v>
      </c>
      <c r="B1406" t="s">
        <v>5706</v>
      </c>
      <c r="C1406" t="s">
        <v>142</v>
      </c>
      <c r="D1406" t="s">
        <v>143</v>
      </c>
      <c r="E1406" t="s">
        <v>153</v>
      </c>
      <c r="F1406" t="b">
        <v>1</v>
      </c>
      <c r="G1406" t="s">
        <v>48</v>
      </c>
      <c r="H1406" t="s">
        <v>154</v>
      </c>
      <c r="I1406" t="s">
        <v>7424</v>
      </c>
      <c r="J1406" t="s">
        <v>5706</v>
      </c>
      <c r="K1406" t="s">
        <v>7425</v>
      </c>
      <c r="L1406" t="s">
        <v>146</v>
      </c>
      <c r="M1406" t="s">
        <v>147</v>
      </c>
      <c r="N1406">
        <v>-14400000</v>
      </c>
      <c r="O1406" t="s">
        <v>148</v>
      </c>
      <c r="P1406" t="b">
        <v>0</v>
      </c>
      <c r="Q1406">
        <v>0.20999908</v>
      </c>
      <c r="R1406">
        <v>0.5686409</v>
      </c>
      <c r="S1406">
        <v>1589486400</v>
      </c>
      <c r="T1406">
        <v>37.14</v>
      </c>
      <c r="U1406">
        <v>37.155000000000001</v>
      </c>
      <c r="V1406" t="s">
        <v>7426</v>
      </c>
      <c r="W1406">
        <v>36.28</v>
      </c>
      <c r="X1406">
        <v>7183403</v>
      </c>
      <c r="Y1406">
        <v>36.93</v>
      </c>
      <c r="Z1406">
        <v>36.299999999999997</v>
      </c>
      <c r="AA1406">
        <v>38.130000000000003</v>
      </c>
      <c r="AB1406">
        <v>29</v>
      </c>
      <c r="AC1406">
        <v>341</v>
      </c>
      <c r="AD1406" t="s">
        <v>155</v>
      </c>
      <c r="AE1406" t="s">
        <v>48</v>
      </c>
      <c r="AF1406">
        <v>36.340000000000003</v>
      </c>
      <c r="AG1406">
        <v>6998953</v>
      </c>
      <c r="AH1406">
        <v>4484437</v>
      </c>
      <c r="AI1406">
        <v>7.99</v>
      </c>
      <c r="AJ1406">
        <v>0.27409947000000001</v>
      </c>
      <c r="AK1406" t="s">
        <v>7427</v>
      </c>
      <c r="AL1406">
        <v>-4.6900024</v>
      </c>
      <c r="AM1406">
        <v>-0.11212054</v>
      </c>
      <c r="AN1406">
        <v>29.15</v>
      </c>
      <c r="AO1406">
        <v>41.83</v>
      </c>
      <c r="AT1406">
        <v>0.79800000000000004</v>
      </c>
      <c r="AV1406">
        <v>2.1608447999999999E-2</v>
      </c>
      <c r="AW1406" t="s">
        <v>6313</v>
      </c>
      <c r="AY1406">
        <v>85000000</v>
      </c>
      <c r="AZ1406">
        <v>30.295000000000002</v>
      </c>
      <c r="BA1406">
        <v>35.290286999999999</v>
      </c>
      <c r="BB1406">
        <v>1.8497124</v>
      </c>
      <c r="BC1406">
        <v>5.2414204999999998E-2</v>
      </c>
      <c r="BD1406">
        <v>38.168407000000002</v>
      </c>
      <c r="BE1406">
        <v>-1.028408</v>
      </c>
      <c r="BF1406">
        <v>-2.6943959999999999E-2</v>
      </c>
      <c r="BG1406">
        <v>3156899840</v>
      </c>
      <c r="BH1406">
        <v>1.2259449</v>
      </c>
      <c r="BI1406">
        <v>15</v>
      </c>
      <c r="BJ1406">
        <v>0</v>
      </c>
      <c r="BK1406" t="b">
        <v>0</v>
      </c>
      <c r="BL1406">
        <v>2</v>
      </c>
      <c r="BM1406">
        <v>961767000000</v>
      </c>
      <c r="BN1406" t="s">
        <v>5705</v>
      </c>
    </row>
    <row r="1407" spans="1:66" x14ac:dyDescent="0.2">
      <c r="A1407" t="s">
        <v>5707</v>
      </c>
      <c r="B1407" t="s">
        <v>5708</v>
      </c>
      <c r="C1407" t="s">
        <v>142</v>
      </c>
      <c r="D1407" t="s">
        <v>143</v>
      </c>
      <c r="E1407" t="s">
        <v>153</v>
      </c>
      <c r="F1407" t="b">
        <v>1</v>
      </c>
      <c r="G1407" t="s">
        <v>48</v>
      </c>
      <c r="H1407" t="s">
        <v>4007</v>
      </c>
      <c r="I1407" t="s">
        <v>7428</v>
      </c>
      <c r="J1407" t="s">
        <v>5708</v>
      </c>
      <c r="K1407" t="s">
        <v>7429</v>
      </c>
      <c r="L1407" t="s">
        <v>146</v>
      </c>
      <c r="M1407" t="s">
        <v>147</v>
      </c>
      <c r="N1407">
        <v>-14400000</v>
      </c>
      <c r="O1407" t="s">
        <v>148</v>
      </c>
      <c r="P1407" t="b">
        <v>0</v>
      </c>
      <c r="Q1407">
        <v>1.2799988</v>
      </c>
      <c r="R1407">
        <v>0.51840699999999995</v>
      </c>
      <c r="S1407">
        <v>1589486400</v>
      </c>
      <c r="T1407">
        <v>248.19</v>
      </c>
      <c r="U1407">
        <v>248.19</v>
      </c>
      <c r="V1407" t="s">
        <v>7430</v>
      </c>
      <c r="W1407">
        <v>241.21</v>
      </c>
      <c r="X1407">
        <v>1135199</v>
      </c>
      <c r="Y1407">
        <v>246.91</v>
      </c>
      <c r="Z1407">
        <v>0</v>
      </c>
      <c r="AA1407">
        <v>249.5</v>
      </c>
      <c r="AB1407">
        <v>8</v>
      </c>
      <c r="AC1407">
        <v>9</v>
      </c>
      <c r="AD1407" t="s">
        <v>4011</v>
      </c>
      <c r="AE1407" t="s">
        <v>48</v>
      </c>
      <c r="AF1407">
        <v>244.45</v>
      </c>
      <c r="AG1407">
        <v>1007388</v>
      </c>
      <c r="AH1407">
        <v>1052925</v>
      </c>
      <c r="AI1407">
        <v>71.960009999999997</v>
      </c>
      <c r="AJ1407">
        <v>0.40833007999999998</v>
      </c>
      <c r="AK1407" t="s">
        <v>7431</v>
      </c>
      <c r="AL1407">
        <v>-19.510010000000001</v>
      </c>
      <c r="AM1407">
        <v>-7.2880120000000007E-2</v>
      </c>
      <c r="AN1407">
        <v>176.23</v>
      </c>
      <c r="AO1407">
        <v>267.7</v>
      </c>
      <c r="AT1407">
        <v>1.3049999999999999</v>
      </c>
      <c r="AU1407">
        <v>11.903027</v>
      </c>
      <c r="AV1407">
        <v>5.2853264E-3</v>
      </c>
      <c r="AW1407" t="s">
        <v>6313</v>
      </c>
      <c r="AX1407">
        <v>20.850999999999999</v>
      </c>
      <c r="AY1407">
        <v>12500000</v>
      </c>
      <c r="AZ1407">
        <v>100.664</v>
      </c>
      <c r="BA1407">
        <v>229.03572</v>
      </c>
      <c r="BB1407">
        <v>19.154281999999998</v>
      </c>
      <c r="BC1407">
        <v>8.3630109999999994E-2</v>
      </c>
      <c r="BD1407">
        <v>231.88586000000001</v>
      </c>
      <c r="BE1407">
        <v>16.304137999999998</v>
      </c>
      <c r="BF1407">
        <v>7.031105E-2</v>
      </c>
      <c r="BG1407">
        <v>3102374912</v>
      </c>
      <c r="BH1407">
        <v>2.4655290000000001</v>
      </c>
      <c r="BI1407">
        <v>15</v>
      </c>
      <c r="BJ1407">
        <v>0</v>
      </c>
      <c r="BK1407" t="b">
        <v>0</v>
      </c>
      <c r="BL1407">
        <v>2</v>
      </c>
      <c r="BM1407">
        <v>995376600000</v>
      </c>
      <c r="BN1407" t="s">
        <v>5707</v>
      </c>
    </row>
    <row r="1408" spans="1:66" x14ac:dyDescent="0.2">
      <c r="A1408" t="s">
        <v>5709</v>
      </c>
      <c r="B1408" t="s">
        <v>5710</v>
      </c>
      <c r="C1408" t="s">
        <v>142</v>
      </c>
      <c r="D1408" t="s">
        <v>143</v>
      </c>
      <c r="E1408" t="s">
        <v>153</v>
      </c>
      <c r="F1408" t="b">
        <v>1</v>
      </c>
      <c r="G1408" t="s">
        <v>48</v>
      </c>
      <c r="H1408" t="s">
        <v>154</v>
      </c>
      <c r="I1408" t="s">
        <v>7432</v>
      </c>
      <c r="J1408" t="s">
        <v>5710</v>
      </c>
      <c r="K1408" t="s">
        <v>7433</v>
      </c>
      <c r="L1408" t="s">
        <v>146</v>
      </c>
      <c r="M1408" t="s">
        <v>147</v>
      </c>
      <c r="N1408">
        <v>-14400000</v>
      </c>
      <c r="O1408" t="s">
        <v>148</v>
      </c>
      <c r="P1408" t="b">
        <v>0</v>
      </c>
      <c r="Q1408">
        <v>0.10789870999999999</v>
      </c>
      <c r="R1408">
        <v>0.51502959999999998</v>
      </c>
      <c r="S1408">
        <v>1589484617</v>
      </c>
      <c r="T1408">
        <v>21.0579</v>
      </c>
      <c r="U1408">
        <v>21.0899</v>
      </c>
      <c r="V1408" t="s">
        <v>7434</v>
      </c>
      <c r="W1408">
        <v>20.92</v>
      </c>
      <c r="X1408">
        <v>4108</v>
      </c>
      <c r="Y1408">
        <v>20.95</v>
      </c>
      <c r="Z1408">
        <v>20.84</v>
      </c>
      <c r="AA1408">
        <v>21.25</v>
      </c>
      <c r="AB1408">
        <v>8</v>
      </c>
      <c r="AC1408">
        <v>9</v>
      </c>
      <c r="AD1408" t="s">
        <v>155</v>
      </c>
      <c r="AF1408">
        <v>20.92</v>
      </c>
      <c r="AG1408">
        <v>20953</v>
      </c>
      <c r="AH1408">
        <v>4787</v>
      </c>
      <c r="AI1408">
        <v>6.5078993000000001</v>
      </c>
      <c r="AJ1408">
        <v>0.44727830000000002</v>
      </c>
      <c r="AK1408" t="s">
        <v>7435</v>
      </c>
      <c r="AL1408">
        <v>-4.3220996999999999</v>
      </c>
      <c r="AM1408">
        <v>-0.17029549999999999</v>
      </c>
      <c r="AN1408">
        <v>14.55</v>
      </c>
      <c r="AO1408">
        <v>25.38</v>
      </c>
      <c r="AW1408" t="s">
        <v>6313</v>
      </c>
      <c r="BA1408">
        <v>21.230886000000002</v>
      </c>
      <c r="BB1408">
        <v>-0.17298698000000001</v>
      </c>
      <c r="BC1408">
        <v>-8.1478929999999998E-3</v>
      </c>
      <c r="BD1408">
        <v>23.3809</v>
      </c>
      <c r="BE1408">
        <v>-2.323</v>
      </c>
      <c r="BF1408">
        <v>-9.9354600000000001E-2</v>
      </c>
      <c r="BI1408">
        <v>15</v>
      </c>
      <c r="BJ1408">
        <v>0</v>
      </c>
      <c r="BK1408" t="b">
        <v>0</v>
      </c>
      <c r="BL1408">
        <v>2</v>
      </c>
      <c r="BM1408">
        <v>1441978200000</v>
      </c>
      <c r="BN1408" t="s">
        <v>5709</v>
      </c>
    </row>
    <row r="1409" spans="1:66" x14ac:dyDescent="0.2">
      <c r="A1409" t="s">
        <v>5711</v>
      </c>
      <c r="B1409" t="s">
        <v>5712</v>
      </c>
      <c r="C1409" t="s">
        <v>142</v>
      </c>
      <c r="D1409" t="s">
        <v>143</v>
      </c>
      <c r="E1409" t="s">
        <v>153</v>
      </c>
      <c r="F1409" t="b">
        <v>1</v>
      </c>
      <c r="G1409" t="s">
        <v>48</v>
      </c>
      <c r="H1409" t="s">
        <v>145</v>
      </c>
      <c r="I1409" t="s">
        <v>5712</v>
      </c>
      <c r="J1409" t="s">
        <v>5712</v>
      </c>
      <c r="K1409" t="s">
        <v>7436</v>
      </c>
      <c r="L1409" t="s">
        <v>146</v>
      </c>
      <c r="M1409" t="s">
        <v>147</v>
      </c>
      <c r="N1409">
        <v>-14400000</v>
      </c>
      <c r="O1409" t="s">
        <v>148</v>
      </c>
      <c r="P1409" t="b">
        <v>0</v>
      </c>
      <c r="Q1409">
        <v>0.14999962</v>
      </c>
      <c r="R1409">
        <v>0.51404939999999999</v>
      </c>
      <c r="S1409">
        <v>1589486402</v>
      </c>
      <c r="T1409">
        <v>29.33</v>
      </c>
      <c r="U1409">
        <v>29.38</v>
      </c>
      <c r="V1409" t="s">
        <v>7437</v>
      </c>
      <c r="W1409">
        <v>28.565000000000001</v>
      </c>
      <c r="X1409">
        <v>750088</v>
      </c>
      <c r="Y1409">
        <v>29.18</v>
      </c>
      <c r="Z1409">
        <v>0</v>
      </c>
      <c r="AA1409">
        <v>30.46</v>
      </c>
      <c r="AB1409">
        <v>12</v>
      </c>
      <c r="AC1409">
        <v>8</v>
      </c>
      <c r="AD1409" t="s">
        <v>149</v>
      </c>
      <c r="AF1409">
        <v>28.71</v>
      </c>
      <c r="AG1409">
        <v>1597845</v>
      </c>
      <c r="AH1409">
        <v>706712</v>
      </c>
      <c r="AI1409">
        <v>5.75</v>
      </c>
      <c r="AJ1409">
        <v>0.24385071999999999</v>
      </c>
      <c r="AK1409" t="s">
        <v>7438</v>
      </c>
      <c r="AL1409">
        <v>-7.76</v>
      </c>
      <c r="AM1409">
        <v>-0.20922083</v>
      </c>
      <c r="AN1409">
        <v>23.58</v>
      </c>
      <c r="AO1409">
        <v>37.090000000000003</v>
      </c>
      <c r="AP1409">
        <v>1482883200</v>
      </c>
      <c r="AW1409" t="s">
        <v>6313</v>
      </c>
      <c r="BA1409">
        <v>28.542856</v>
      </c>
      <c r="BB1409">
        <v>0.7871437</v>
      </c>
      <c r="BC1409">
        <v>2.7577608999999999E-2</v>
      </c>
      <c r="BD1409">
        <v>32.611595000000001</v>
      </c>
      <c r="BE1409">
        <v>-3.2815951999999999</v>
      </c>
      <c r="BF1409">
        <v>-0.10062664</v>
      </c>
      <c r="BI1409">
        <v>15</v>
      </c>
      <c r="BJ1409">
        <v>0</v>
      </c>
      <c r="BK1409" t="b">
        <v>0</v>
      </c>
      <c r="BL1409">
        <v>2</v>
      </c>
      <c r="BM1409">
        <v>1469021400000</v>
      </c>
      <c r="BN1409" t="s">
        <v>5711</v>
      </c>
    </row>
    <row r="1410" spans="1:66" x14ac:dyDescent="0.2">
      <c r="A1410" t="s">
        <v>5713</v>
      </c>
      <c r="B1410" t="s">
        <v>5714</v>
      </c>
      <c r="C1410" t="s">
        <v>142</v>
      </c>
      <c r="D1410" t="s">
        <v>143</v>
      </c>
      <c r="E1410" t="s">
        <v>153</v>
      </c>
      <c r="F1410" t="b">
        <v>1</v>
      </c>
      <c r="G1410" t="s">
        <v>48</v>
      </c>
      <c r="H1410" t="s">
        <v>154</v>
      </c>
      <c r="I1410" t="s">
        <v>7439</v>
      </c>
      <c r="J1410" t="s">
        <v>5714</v>
      </c>
      <c r="K1410" t="s">
        <v>7440</v>
      </c>
      <c r="L1410" t="s">
        <v>146</v>
      </c>
      <c r="M1410" t="s">
        <v>147</v>
      </c>
      <c r="N1410">
        <v>-14400000</v>
      </c>
      <c r="O1410" t="s">
        <v>148</v>
      </c>
      <c r="P1410" t="b">
        <v>0</v>
      </c>
      <c r="Q1410">
        <v>0.40000152999999999</v>
      </c>
      <c r="R1410">
        <v>0.47562608000000001</v>
      </c>
      <c r="S1410">
        <v>1589486400</v>
      </c>
      <c r="T1410">
        <v>84.5</v>
      </c>
      <c r="U1410">
        <v>84.5</v>
      </c>
      <c r="V1410" t="s">
        <v>7441</v>
      </c>
      <c r="W1410">
        <v>82.26</v>
      </c>
      <c r="X1410">
        <v>63047</v>
      </c>
      <c r="Y1410">
        <v>84.1</v>
      </c>
      <c r="Z1410">
        <v>50</v>
      </c>
      <c r="AA1410">
        <v>84.52</v>
      </c>
      <c r="AB1410">
        <v>10</v>
      </c>
      <c r="AC1410">
        <v>10</v>
      </c>
      <c r="AD1410" t="s">
        <v>155</v>
      </c>
      <c r="AF1410">
        <v>83.09</v>
      </c>
      <c r="AG1410">
        <v>292527</v>
      </c>
      <c r="AH1410">
        <v>232925</v>
      </c>
      <c r="AI1410">
        <v>18.120003000000001</v>
      </c>
      <c r="AJ1410">
        <v>0.27297384000000002</v>
      </c>
      <c r="AK1410" t="s">
        <v>7442</v>
      </c>
      <c r="AL1410">
        <v>-17.779999</v>
      </c>
      <c r="AM1410">
        <v>-0.17383651</v>
      </c>
      <c r="AN1410">
        <v>66.38</v>
      </c>
      <c r="AO1410">
        <v>102.28</v>
      </c>
      <c r="AW1410" t="s">
        <v>6313</v>
      </c>
      <c r="AY1410">
        <v>6900000</v>
      </c>
      <c r="BA1410">
        <v>82.495429999999999</v>
      </c>
      <c r="BB1410">
        <v>2.0045700000000002</v>
      </c>
      <c r="BC1410">
        <v>2.4299162999999999E-2</v>
      </c>
      <c r="BD1410">
        <v>91.655289999999994</v>
      </c>
      <c r="BE1410">
        <v>-7.1552886999999998</v>
      </c>
      <c r="BF1410">
        <v>-7.8067385000000003E-2</v>
      </c>
      <c r="BG1410">
        <v>583049984</v>
      </c>
      <c r="BI1410">
        <v>15</v>
      </c>
      <c r="BJ1410">
        <v>0</v>
      </c>
      <c r="BK1410" t="b">
        <v>0</v>
      </c>
      <c r="BL1410">
        <v>2</v>
      </c>
      <c r="BM1410">
        <v>1326378600000</v>
      </c>
      <c r="BN1410" t="s">
        <v>5713</v>
      </c>
    </row>
    <row r="1411" spans="1:66" x14ac:dyDescent="0.2">
      <c r="A1411" t="s">
        <v>5715</v>
      </c>
      <c r="B1411" t="s">
        <v>5716</v>
      </c>
      <c r="C1411" t="s">
        <v>142</v>
      </c>
      <c r="D1411" t="s">
        <v>143</v>
      </c>
      <c r="E1411" t="s">
        <v>153</v>
      </c>
      <c r="F1411" t="b">
        <v>1</v>
      </c>
      <c r="G1411" t="s">
        <v>48</v>
      </c>
      <c r="H1411" t="s">
        <v>154</v>
      </c>
      <c r="I1411" t="s">
        <v>7443</v>
      </c>
      <c r="J1411" t="s">
        <v>5716</v>
      </c>
      <c r="K1411" t="s">
        <v>7444</v>
      </c>
      <c r="L1411" t="s">
        <v>146</v>
      </c>
      <c r="M1411" t="s">
        <v>147</v>
      </c>
      <c r="N1411">
        <v>-14400000</v>
      </c>
      <c r="O1411" t="s">
        <v>148</v>
      </c>
      <c r="P1411" t="b">
        <v>0</v>
      </c>
      <c r="Q1411">
        <v>0.33999634000000001</v>
      </c>
      <c r="R1411">
        <v>0.45411557000000002</v>
      </c>
      <c r="S1411">
        <v>1589486400</v>
      </c>
      <c r="T1411">
        <v>75.209999999999994</v>
      </c>
      <c r="U1411">
        <v>75.22</v>
      </c>
      <c r="V1411" t="s">
        <v>7445</v>
      </c>
      <c r="W1411">
        <v>73.540000000000006</v>
      </c>
      <c r="X1411">
        <v>58990</v>
      </c>
      <c r="Y1411">
        <v>74.87</v>
      </c>
      <c r="Z1411">
        <v>75.19</v>
      </c>
      <c r="AA1411">
        <v>96.94</v>
      </c>
      <c r="AB1411">
        <v>8</v>
      </c>
      <c r="AC1411">
        <v>8</v>
      </c>
      <c r="AD1411" t="s">
        <v>155</v>
      </c>
      <c r="AF1411">
        <v>74.13</v>
      </c>
      <c r="AG1411">
        <v>150212</v>
      </c>
      <c r="AH1411">
        <v>94462</v>
      </c>
      <c r="AI1411">
        <v>22.11</v>
      </c>
      <c r="AJ1411">
        <v>0.41638419999999998</v>
      </c>
      <c r="AK1411" t="s">
        <v>7446</v>
      </c>
      <c r="AL1411">
        <v>-12.940002</v>
      </c>
      <c r="AM1411">
        <v>-0.14679526000000001</v>
      </c>
      <c r="AN1411">
        <v>53.1</v>
      </c>
      <c r="AO1411">
        <v>88.15</v>
      </c>
      <c r="AW1411" t="s">
        <v>6313</v>
      </c>
      <c r="BA1411">
        <v>69.094573999999994</v>
      </c>
      <c r="BB1411">
        <v>6.1154250000000001</v>
      </c>
      <c r="BC1411">
        <v>8.8508039999999996E-2</v>
      </c>
      <c r="BD1411">
        <v>76.008480000000006</v>
      </c>
      <c r="BE1411">
        <v>-0.7984772</v>
      </c>
      <c r="BF1411">
        <v>-1.0505107E-2</v>
      </c>
      <c r="BI1411">
        <v>15</v>
      </c>
      <c r="BJ1411">
        <v>0</v>
      </c>
      <c r="BK1411" t="b">
        <v>0</v>
      </c>
      <c r="BL1411">
        <v>2</v>
      </c>
      <c r="BM1411">
        <v>1148477400000</v>
      </c>
      <c r="BN1411" t="s">
        <v>5715</v>
      </c>
    </row>
    <row r="1412" spans="1:66" x14ac:dyDescent="0.2">
      <c r="A1412" t="s">
        <v>5717</v>
      </c>
      <c r="B1412" t="s">
        <v>5718</v>
      </c>
      <c r="C1412" t="s">
        <v>142</v>
      </c>
      <c r="D1412" t="s">
        <v>143</v>
      </c>
      <c r="E1412" t="s">
        <v>153</v>
      </c>
      <c r="F1412" t="b">
        <v>1</v>
      </c>
      <c r="G1412" t="s">
        <v>48</v>
      </c>
      <c r="H1412" t="s">
        <v>154</v>
      </c>
      <c r="I1412" t="s">
        <v>7447</v>
      </c>
      <c r="J1412" t="s">
        <v>5718</v>
      </c>
      <c r="K1412" t="s">
        <v>7448</v>
      </c>
      <c r="L1412" t="s">
        <v>146</v>
      </c>
      <c r="M1412" t="s">
        <v>147</v>
      </c>
      <c r="N1412">
        <v>-14400000</v>
      </c>
      <c r="O1412" t="s">
        <v>148</v>
      </c>
      <c r="P1412" t="b">
        <v>0</v>
      </c>
      <c r="Q1412">
        <v>0.61690140000000004</v>
      </c>
      <c r="R1412">
        <v>1.1337203</v>
      </c>
      <c r="S1412">
        <v>1589483020</v>
      </c>
      <c r="T1412">
        <v>55.030799999999999</v>
      </c>
      <c r="U1412">
        <v>55.030799999999999</v>
      </c>
      <c r="V1412" t="s">
        <v>7449</v>
      </c>
      <c r="W1412">
        <v>52.882300000000001</v>
      </c>
      <c r="X1412">
        <v>3223</v>
      </c>
      <c r="Y1412">
        <v>54.413899999999998</v>
      </c>
      <c r="Z1412">
        <v>53.37</v>
      </c>
      <c r="AA1412">
        <v>54.96</v>
      </c>
      <c r="AB1412">
        <v>9</v>
      </c>
      <c r="AC1412">
        <v>9</v>
      </c>
      <c r="AD1412" t="s">
        <v>155</v>
      </c>
      <c r="AF1412">
        <v>53.3</v>
      </c>
      <c r="AG1412">
        <v>5948</v>
      </c>
      <c r="AH1412">
        <v>1562</v>
      </c>
      <c r="AI1412">
        <v>12.570800999999999</v>
      </c>
      <c r="AJ1412">
        <v>0.2960622</v>
      </c>
      <c r="AK1412" t="s">
        <v>7450</v>
      </c>
      <c r="AL1412">
        <v>-19.339203000000001</v>
      </c>
      <c r="AM1412">
        <v>-0.26004037000000002</v>
      </c>
      <c r="AN1412">
        <v>42.46</v>
      </c>
      <c r="AO1412">
        <v>74.37</v>
      </c>
      <c r="AW1412" t="s">
        <v>6313</v>
      </c>
      <c r="BA1412">
        <v>54.673428000000001</v>
      </c>
      <c r="BB1412">
        <v>0.35737227999999999</v>
      </c>
      <c r="BC1412">
        <v>6.5364893999999996E-3</v>
      </c>
      <c r="BD1412">
        <v>64.588189999999997</v>
      </c>
      <c r="BE1412">
        <v>-9.5573879999999996</v>
      </c>
      <c r="BF1412">
        <v>-0.14797424000000001</v>
      </c>
      <c r="BI1412">
        <v>15</v>
      </c>
      <c r="BJ1412">
        <v>0</v>
      </c>
      <c r="BK1412" t="b">
        <v>0</v>
      </c>
      <c r="BL1412">
        <v>2</v>
      </c>
      <c r="BM1412">
        <v>1389277800000</v>
      </c>
      <c r="BN1412" t="s">
        <v>5717</v>
      </c>
    </row>
    <row r="1413" spans="1:66" x14ac:dyDescent="0.2">
      <c r="A1413" t="s">
        <v>5719</v>
      </c>
      <c r="B1413" t="s">
        <v>5720</v>
      </c>
      <c r="C1413" t="s">
        <v>142</v>
      </c>
      <c r="D1413" t="s">
        <v>143</v>
      </c>
      <c r="E1413" t="s">
        <v>153</v>
      </c>
      <c r="F1413" t="b">
        <v>1</v>
      </c>
      <c r="G1413" t="s">
        <v>48</v>
      </c>
      <c r="H1413" t="s">
        <v>154</v>
      </c>
      <c r="I1413" t="s">
        <v>7451</v>
      </c>
      <c r="J1413" t="s">
        <v>5720</v>
      </c>
      <c r="K1413" t="s">
        <v>7452</v>
      </c>
      <c r="L1413" t="s">
        <v>146</v>
      </c>
      <c r="M1413" t="s">
        <v>147</v>
      </c>
      <c r="N1413">
        <v>-14400000</v>
      </c>
      <c r="O1413" t="s">
        <v>148</v>
      </c>
      <c r="P1413" t="b">
        <v>0</v>
      </c>
      <c r="Q1413">
        <v>9.0000150000000001E-2</v>
      </c>
      <c r="R1413">
        <v>0.36378396000000002</v>
      </c>
      <c r="S1413">
        <v>1589486400</v>
      </c>
      <c r="T1413">
        <v>24.83</v>
      </c>
      <c r="U1413">
        <v>24.9</v>
      </c>
      <c r="V1413" t="s">
        <v>7453</v>
      </c>
      <c r="W1413">
        <v>24.45</v>
      </c>
      <c r="X1413">
        <v>2450627</v>
      </c>
      <c r="Y1413">
        <v>24.74</v>
      </c>
      <c r="Z1413">
        <v>24.08</v>
      </c>
      <c r="AA1413">
        <v>25.76</v>
      </c>
      <c r="AB1413">
        <v>9</v>
      </c>
      <c r="AC1413">
        <v>9</v>
      </c>
      <c r="AD1413" t="s">
        <v>155</v>
      </c>
      <c r="AF1413">
        <v>24.45</v>
      </c>
      <c r="AG1413">
        <v>2261661</v>
      </c>
      <c r="AH1413">
        <v>1612962</v>
      </c>
      <c r="AI1413">
        <v>5.09</v>
      </c>
      <c r="AJ1413">
        <v>0.25785207999999998</v>
      </c>
      <c r="AK1413" t="s">
        <v>7454</v>
      </c>
      <c r="AL1413">
        <v>-5.5</v>
      </c>
      <c r="AM1413">
        <v>-0.18133861000000001</v>
      </c>
      <c r="AN1413">
        <v>19.739999999999998</v>
      </c>
      <c r="AO1413">
        <v>30.33</v>
      </c>
      <c r="AW1413" t="s">
        <v>6313</v>
      </c>
      <c r="BA1413">
        <v>24.211428000000002</v>
      </c>
      <c r="BB1413">
        <v>0.61857224</v>
      </c>
      <c r="BC1413">
        <v>2.5548771000000001E-2</v>
      </c>
      <c r="BD1413">
        <v>27.551231000000001</v>
      </c>
      <c r="BE1413">
        <v>-2.7212315</v>
      </c>
      <c r="BF1413">
        <v>-9.8769865999999998E-2</v>
      </c>
      <c r="BI1413">
        <v>15</v>
      </c>
      <c r="BJ1413">
        <v>0</v>
      </c>
      <c r="BK1413" t="b">
        <v>0</v>
      </c>
      <c r="BL1413">
        <v>2</v>
      </c>
      <c r="BM1413">
        <v>1192109400000</v>
      </c>
      <c r="BN1413" t="s">
        <v>5719</v>
      </c>
    </row>
    <row r="1414" spans="1:66" x14ac:dyDescent="0.2">
      <c r="A1414" t="s">
        <v>5721</v>
      </c>
      <c r="B1414" t="s">
        <v>5722</v>
      </c>
      <c r="C1414" t="s">
        <v>142</v>
      </c>
      <c r="D1414" t="s">
        <v>143</v>
      </c>
      <c r="E1414" t="s">
        <v>153</v>
      </c>
      <c r="F1414" t="b">
        <v>1</v>
      </c>
      <c r="G1414" t="s">
        <v>48</v>
      </c>
      <c r="H1414" t="s">
        <v>154</v>
      </c>
      <c r="I1414" t="s">
        <v>7455</v>
      </c>
      <c r="J1414" t="s">
        <v>5722</v>
      </c>
      <c r="K1414" t="s">
        <v>7456</v>
      </c>
      <c r="L1414" t="s">
        <v>146</v>
      </c>
      <c r="M1414" t="s">
        <v>147</v>
      </c>
      <c r="N1414">
        <v>-14400000</v>
      </c>
      <c r="O1414" t="s">
        <v>148</v>
      </c>
      <c r="P1414" t="b">
        <v>0</v>
      </c>
      <c r="Q1414">
        <v>0.22999954</v>
      </c>
      <c r="R1414">
        <v>1.0114316000000001</v>
      </c>
      <c r="S1414">
        <v>1589486400</v>
      </c>
      <c r="T1414">
        <v>22.97</v>
      </c>
      <c r="U1414">
        <v>23.152699999999999</v>
      </c>
      <c r="V1414" t="s">
        <v>7457</v>
      </c>
      <c r="W1414">
        <v>21.8215</v>
      </c>
      <c r="X1414">
        <v>144523</v>
      </c>
      <c r="Y1414">
        <v>22.74</v>
      </c>
      <c r="Z1414">
        <v>22.93</v>
      </c>
      <c r="AA1414">
        <v>0</v>
      </c>
      <c r="AB1414">
        <v>13</v>
      </c>
      <c r="AC1414">
        <v>11</v>
      </c>
      <c r="AD1414" t="s">
        <v>155</v>
      </c>
      <c r="AF1414">
        <v>23.66</v>
      </c>
      <c r="AG1414">
        <v>556738</v>
      </c>
      <c r="AH1414">
        <v>215150</v>
      </c>
      <c r="AI1414">
        <v>9.6799990000000005</v>
      </c>
      <c r="AJ1414">
        <v>0.72836714999999996</v>
      </c>
      <c r="AK1414" t="s">
        <v>7458</v>
      </c>
      <c r="AL1414">
        <v>-17.230001000000001</v>
      </c>
      <c r="AM1414">
        <v>-0.42860700000000002</v>
      </c>
      <c r="AN1414">
        <v>13.29</v>
      </c>
      <c r="AO1414">
        <v>40.200000000000003</v>
      </c>
      <c r="AW1414" t="s">
        <v>6313</v>
      </c>
      <c r="BA1414">
        <v>21.519714</v>
      </c>
      <c r="BB1414">
        <v>1.450285</v>
      </c>
      <c r="BC1414">
        <v>6.7393320000000007E-2</v>
      </c>
      <c r="BD1414">
        <v>29.964642000000001</v>
      </c>
      <c r="BE1414">
        <v>-6.9946422999999998</v>
      </c>
      <c r="BF1414">
        <v>-0.23342985999999999</v>
      </c>
      <c r="BI1414">
        <v>15</v>
      </c>
      <c r="BJ1414">
        <v>0</v>
      </c>
      <c r="BK1414" t="b">
        <v>0</v>
      </c>
      <c r="BL1414">
        <v>2</v>
      </c>
      <c r="BM1414">
        <v>1375882200000</v>
      </c>
      <c r="BN1414" t="s">
        <v>5721</v>
      </c>
    </row>
    <row r="1415" spans="1:66" x14ac:dyDescent="0.2">
      <c r="A1415" t="s">
        <v>5723</v>
      </c>
      <c r="B1415" t="s">
        <v>5724</v>
      </c>
      <c r="C1415" t="s">
        <v>142</v>
      </c>
      <c r="D1415" t="s">
        <v>143</v>
      </c>
      <c r="E1415" t="s">
        <v>153</v>
      </c>
      <c r="F1415" t="b">
        <v>1</v>
      </c>
      <c r="G1415" t="s">
        <v>48</v>
      </c>
      <c r="H1415" t="s">
        <v>4007</v>
      </c>
      <c r="I1415" t="s">
        <v>7459</v>
      </c>
      <c r="J1415" t="s">
        <v>5724</v>
      </c>
      <c r="K1415" t="s">
        <v>7460</v>
      </c>
      <c r="L1415" t="s">
        <v>146</v>
      </c>
      <c r="M1415" t="s">
        <v>147</v>
      </c>
      <c r="N1415">
        <v>-14400000</v>
      </c>
      <c r="O1415" t="s">
        <v>148</v>
      </c>
      <c r="P1415" t="b">
        <v>0</v>
      </c>
      <c r="Q1415">
        <v>0.11000061</v>
      </c>
      <c r="R1415">
        <v>0.35426930000000001</v>
      </c>
      <c r="S1415">
        <v>1589486400</v>
      </c>
      <c r="T1415">
        <v>31.16</v>
      </c>
      <c r="U1415">
        <v>31.8</v>
      </c>
      <c r="V1415" t="s">
        <v>7461</v>
      </c>
      <c r="W1415">
        <v>29.5</v>
      </c>
      <c r="X1415">
        <v>241428</v>
      </c>
      <c r="Y1415">
        <v>31.05</v>
      </c>
      <c r="Z1415">
        <v>30.82</v>
      </c>
      <c r="AA1415">
        <v>0</v>
      </c>
      <c r="AB1415">
        <v>13</v>
      </c>
      <c r="AC1415">
        <v>12</v>
      </c>
      <c r="AD1415" t="s">
        <v>4011</v>
      </c>
      <c r="AF1415">
        <v>30.5</v>
      </c>
      <c r="AG1415">
        <v>306982</v>
      </c>
      <c r="AH1415">
        <v>379250</v>
      </c>
      <c r="AI1415">
        <v>13.530001</v>
      </c>
      <c r="AJ1415">
        <v>0.76744190000000001</v>
      </c>
      <c r="AK1415" t="s">
        <v>7462</v>
      </c>
      <c r="AL1415">
        <v>-27.5</v>
      </c>
      <c r="AM1415">
        <v>-0.46880329999999998</v>
      </c>
      <c r="AN1415">
        <v>17.63</v>
      </c>
      <c r="AO1415">
        <v>58.66</v>
      </c>
      <c r="AW1415" t="s">
        <v>6313</v>
      </c>
      <c r="BA1415">
        <v>28.077428999999999</v>
      </c>
      <c r="BB1415">
        <v>3.0825710000000002</v>
      </c>
      <c r="BC1415">
        <v>0.109788224</v>
      </c>
      <c r="BD1415">
        <v>42.399276999999998</v>
      </c>
      <c r="BE1415">
        <v>-11.239277</v>
      </c>
      <c r="BF1415">
        <v>-0.26508179999999998</v>
      </c>
      <c r="BI1415">
        <v>15</v>
      </c>
      <c r="BJ1415">
        <v>0</v>
      </c>
      <c r="BK1415" t="b">
        <v>0</v>
      </c>
      <c r="BL1415">
        <v>2</v>
      </c>
      <c r="BM1415">
        <v>1146835800000</v>
      </c>
      <c r="BN1415" t="s">
        <v>5723</v>
      </c>
    </row>
    <row r="1416" spans="1:66" x14ac:dyDescent="0.2">
      <c r="A1416" t="s">
        <v>5725</v>
      </c>
      <c r="B1416" t="s">
        <v>5726</v>
      </c>
      <c r="C1416" t="s">
        <v>142</v>
      </c>
      <c r="D1416" t="s">
        <v>143</v>
      </c>
      <c r="E1416" t="s">
        <v>153</v>
      </c>
      <c r="F1416" t="b">
        <v>1</v>
      </c>
      <c r="G1416" t="s">
        <v>48</v>
      </c>
      <c r="H1416" t="s">
        <v>154</v>
      </c>
      <c r="I1416" t="s">
        <v>7463</v>
      </c>
      <c r="J1416" t="s">
        <v>5726</v>
      </c>
      <c r="K1416" t="s">
        <v>7464</v>
      </c>
      <c r="L1416" t="s">
        <v>146</v>
      </c>
      <c r="M1416" t="s">
        <v>147</v>
      </c>
      <c r="N1416">
        <v>-14400000</v>
      </c>
      <c r="O1416" t="s">
        <v>148</v>
      </c>
      <c r="P1416" t="b">
        <v>0</v>
      </c>
      <c r="Q1416">
        <v>0.30999756000000001</v>
      </c>
      <c r="R1416">
        <v>0.37593690000000002</v>
      </c>
      <c r="S1416">
        <v>1589486380</v>
      </c>
      <c r="T1416">
        <v>82.77</v>
      </c>
      <c r="U1416">
        <v>83.321700000000007</v>
      </c>
      <c r="V1416" t="s">
        <v>7465</v>
      </c>
      <c r="W1416">
        <v>82.75</v>
      </c>
      <c r="X1416">
        <v>26591</v>
      </c>
      <c r="Y1416">
        <v>82.46</v>
      </c>
      <c r="Z1416">
        <v>0.05</v>
      </c>
      <c r="AA1416">
        <v>83.31</v>
      </c>
      <c r="AB1416">
        <v>9</v>
      </c>
      <c r="AC1416">
        <v>13</v>
      </c>
      <c r="AD1416" t="s">
        <v>155</v>
      </c>
      <c r="AF1416">
        <v>82.27</v>
      </c>
      <c r="AG1416">
        <v>84603</v>
      </c>
      <c r="AH1416">
        <v>38950</v>
      </c>
      <c r="AI1416">
        <v>18.149994</v>
      </c>
      <c r="AJ1416">
        <v>0.28087269999999998</v>
      </c>
      <c r="AK1416" t="s">
        <v>7466</v>
      </c>
      <c r="AL1416">
        <v>-5.6800002999999997</v>
      </c>
      <c r="AM1416">
        <v>-6.4217075999999998E-2</v>
      </c>
      <c r="AN1416">
        <v>64.62</v>
      </c>
      <c r="AO1416">
        <v>88.45</v>
      </c>
      <c r="AW1416" t="s">
        <v>6313</v>
      </c>
      <c r="BA1416">
        <v>82.856859999999998</v>
      </c>
      <c r="BB1416">
        <v>-8.6860660000000006E-2</v>
      </c>
      <c r="BC1416">
        <v>-1.0483217999999999E-3</v>
      </c>
      <c r="BD1416">
        <v>76.631590000000003</v>
      </c>
      <c r="BE1416">
        <v>6.1384049999999997</v>
      </c>
      <c r="BF1416">
        <v>8.0102794000000005E-2</v>
      </c>
      <c r="BI1416">
        <v>15</v>
      </c>
      <c r="BJ1416">
        <v>0</v>
      </c>
      <c r="BK1416" t="b">
        <v>0</v>
      </c>
      <c r="BL1416">
        <v>2</v>
      </c>
      <c r="BM1416">
        <v>1252416600000</v>
      </c>
      <c r="BN1416" t="s">
        <v>5725</v>
      </c>
    </row>
    <row r="1417" spans="1:66" x14ac:dyDescent="0.2">
      <c r="A1417" t="s">
        <v>5727</v>
      </c>
      <c r="B1417" t="s">
        <v>5728</v>
      </c>
      <c r="C1417" t="s">
        <v>142</v>
      </c>
      <c r="D1417" t="s">
        <v>143</v>
      </c>
      <c r="E1417" t="s">
        <v>153</v>
      </c>
      <c r="F1417" t="b">
        <v>1</v>
      </c>
      <c r="G1417" t="s">
        <v>48</v>
      </c>
      <c r="H1417" t="s">
        <v>6262</v>
      </c>
      <c r="I1417" t="s">
        <v>7467</v>
      </c>
      <c r="J1417" t="s">
        <v>5728</v>
      </c>
      <c r="K1417" t="s">
        <v>7468</v>
      </c>
      <c r="L1417" t="s">
        <v>146</v>
      </c>
      <c r="M1417" t="s">
        <v>147</v>
      </c>
      <c r="N1417">
        <v>-14400000</v>
      </c>
      <c r="O1417" t="s">
        <v>148</v>
      </c>
      <c r="P1417" t="b">
        <v>0</v>
      </c>
      <c r="Q1417">
        <v>0.33000183</v>
      </c>
      <c r="R1417">
        <v>0.45750985</v>
      </c>
      <c r="S1417">
        <v>1589486402</v>
      </c>
      <c r="T1417">
        <v>72.459999999999994</v>
      </c>
      <c r="U1417">
        <v>72.459999999999994</v>
      </c>
      <c r="V1417" t="s">
        <v>7469</v>
      </c>
      <c r="W1417">
        <v>68.599999999999994</v>
      </c>
      <c r="X1417">
        <v>26410</v>
      </c>
      <c r="Y1417">
        <v>72.13</v>
      </c>
      <c r="Z1417">
        <v>0</v>
      </c>
      <c r="AA1417">
        <v>0</v>
      </c>
      <c r="AB1417">
        <v>9</v>
      </c>
      <c r="AC1417">
        <v>12</v>
      </c>
      <c r="AD1417" t="s">
        <v>6263</v>
      </c>
      <c r="AF1417">
        <v>74.64</v>
      </c>
      <c r="AG1417">
        <v>60335</v>
      </c>
      <c r="AH1417">
        <v>31087</v>
      </c>
      <c r="AI1417">
        <v>11.879996999999999</v>
      </c>
      <c r="AJ1417">
        <v>0.19610427</v>
      </c>
      <c r="AK1417" t="s">
        <v>7470</v>
      </c>
      <c r="AL1417">
        <v>-40.78</v>
      </c>
      <c r="AM1417">
        <v>-0.3601201</v>
      </c>
      <c r="AN1417">
        <v>60.58</v>
      </c>
      <c r="AO1417">
        <v>113.24</v>
      </c>
      <c r="AP1417">
        <v>1490659200</v>
      </c>
      <c r="AW1417" t="s">
        <v>6313</v>
      </c>
      <c r="BA1417">
        <v>74.504859999999994</v>
      </c>
      <c r="BB1417">
        <v>-2.0448607999999999</v>
      </c>
      <c r="BC1417">
        <v>-2.7446004999999999E-2</v>
      </c>
      <c r="BD1417">
        <v>96.395939999999996</v>
      </c>
      <c r="BE1417">
        <v>-23.935943999999999</v>
      </c>
      <c r="BF1417">
        <v>-0.24830861000000001</v>
      </c>
      <c r="BI1417">
        <v>15</v>
      </c>
      <c r="BJ1417">
        <v>0</v>
      </c>
      <c r="BK1417" t="b">
        <v>0</v>
      </c>
      <c r="BL1417">
        <v>2</v>
      </c>
      <c r="BM1417">
        <v>1285162200000</v>
      </c>
      <c r="BN1417" t="s">
        <v>5727</v>
      </c>
    </row>
    <row r="1418" spans="1:66" x14ac:dyDescent="0.2">
      <c r="A1418" t="s">
        <v>5729</v>
      </c>
      <c r="B1418" t="s">
        <v>5730</v>
      </c>
      <c r="C1418" t="s">
        <v>142</v>
      </c>
      <c r="D1418" t="s">
        <v>143</v>
      </c>
      <c r="E1418" t="s">
        <v>153</v>
      </c>
      <c r="F1418" t="b">
        <v>1</v>
      </c>
      <c r="G1418" t="s">
        <v>48</v>
      </c>
      <c r="H1418" t="s">
        <v>154</v>
      </c>
      <c r="I1418" t="s">
        <v>5730</v>
      </c>
      <c r="J1418" t="s">
        <v>5730</v>
      </c>
      <c r="K1418" t="s">
        <v>7471</v>
      </c>
      <c r="L1418" t="s">
        <v>146</v>
      </c>
      <c r="M1418" t="s">
        <v>147</v>
      </c>
      <c r="N1418">
        <v>-14400000</v>
      </c>
      <c r="O1418" t="s">
        <v>148</v>
      </c>
      <c r="P1418" t="b">
        <v>0</v>
      </c>
      <c r="Q1418">
        <v>0.10000038</v>
      </c>
      <c r="R1418">
        <v>0.31989884000000002</v>
      </c>
      <c r="S1418">
        <v>1589486400</v>
      </c>
      <c r="T1418">
        <v>31.36</v>
      </c>
      <c r="U1418">
        <v>31.43</v>
      </c>
      <c r="V1418" t="s">
        <v>7472</v>
      </c>
      <c r="W1418">
        <v>31.13</v>
      </c>
      <c r="X1418">
        <v>64835</v>
      </c>
      <c r="Y1418">
        <v>31.26</v>
      </c>
      <c r="Z1418">
        <v>31</v>
      </c>
      <c r="AA1418">
        <v>31.5</v>
      </c>
      <c r="AB1418">
        <v>9</v>
      </c>
      <c r="AC1418">
        <v>8</v>
      </c>
      <c r="AD1418" t="s">
        <v>155</v>
      </c>
      <c r="AF1418">
        <v>31.31</v>
      </c>
      <c r="AG1418">
        <v>297061</v>
      </c>
      <c r="AH1418">
        <v>98287</v>
      </c>
      <c r="AI1418">
        <v>5.1500015000000001</v>
      </c>
      <c r="AJ1418">
        <v>0.19648995999999999</v>
      </c>
      <c r="AK1418" t="s">
        <v>7473</v>
      </c>
      <c r="AL1418">
        <v>-2.2000008000000002</v>
      </c>
      <c r="AM1418">
        <v>-6.5554254000000006E-2</v>
      </c>
      <c r="AN1418">
        <v>26.21</v>
      </c>
      <c r="AO1418">
        <v>33.56</v>
      </c>
      <c r="AW1418" t="s">
        <v>6313</v>
      </c>
      <c r="BA1418">
        <v>31.014285999999998</v>
      </c>
      <c r="BB1418">
        <v>0.34571457</v>
      </c>
      <c r="BC1418">
        <v>1.1146946E-2</v>
      </c>
      <c r="BD1418">
        <v>32.224490000000003</v>
      </c>
      <c r="BE1418">
        <v>-0.86449050000000005</v>
      </c>
      <c r="BF1418">
        <v>-2.6827126999999999E-2</v>
      </c>
      <c r="BI1418">
        <v>15</v>
      </c>
      <c r="BJ1418">
        <v>0</v>
      </c>
      <c r="BK1418" t="b">
        <v>0</v>
      </c>
      <c r="BL1418">
        <v>2</v>
      </c>
      <c r="BM1418">
        <v>1258468200000</v>
      </c>
      <c r="BN1418" t="s">
        <v>5729</v>
      </c>
    </row>
    <row r="1419" spans="1:66" x14ac:dyDescent="0.2">
      <c r="A1419" t="s">
        <v>5731</v>
      </c>
      <c r="B1419" t="s">
        <v>5732</v>
      </c>
      <c r="C1419" t="s">
        <v>142</v>
      </c>
      <c r="D1419" t="s">
        <v>143</v>
      </c>
      <c r="E1419" t="s">
        <v>153</v>
      </c>
      <c r="F1419" t="b">
        <v>1</v>
      </c>
      <c r="G1419" t="s">
        <v>48</v>
      </c>
      <c r="H1419" t="s">
        <v>154</v>
      </c>
      <c r="I1419" t="s">
        <v>7474</v>
      </c>
      <c r="J1419" t="s">
        <v>5732</v>
      </c>
      <c r="K1419" t="s">
        <v>7475</v>
      </c>
      <c r="L1419" t="s">
        <v>146</v>
      </c>
      <c r="M1419" t="s">
        <v>147</v>
      </c>
      <c r="N1419">
        <v>-14400000</v>
      </c>
      <c r="O1419" t="s">
        <v>148</v>
      </c>
      <c r="P1419" t="b">
        <v>0</v>
      </c>
      <c r="Q1419">
        <v>0.1800003</v>
      </c>
      <c r="R1419">
        <v>0.43488840000000001</v>
      </c>
      <c r="S1419">
        <v>1589486400</v>
      </c>
      <c r="T1419">
        <v>41.57</v>
      </c>
      <c r="U1419">
        <v>41.57</v>
      </c>
      <c r="V1419" t="s">
        <v>7476</v>
      </c>
      <c r="W1419">
        <v>39.174700000000001</v>
      </c>
      <c r="X1419">
        <v>589585</v>
      </c>
      <c r="Y1419">
        <v>41.39</v>
      </c>
      <c r="Z1419">
        <v>40.5</v>
      </c>
      <c r="AA1419">
        <v>0</v>
      </c>
      <c r="AB1419">
        <v>14</v>
      </c>
      <c r="AC1419">
        <v>9</v>
      </c>
      <c r="AD1419" t="s">
        <v>155</v>
      </c>
      <c r="AE1419" t="s">
        <v>48</v>
      </c>
      <c r="AF1419">
        <v>40.51</v>
      </c>
      <c r="AG1419">
        <v>617908</v>
      </c>
      <c r="AH1419">
        <v>339400</v>
      </c>
      <c r="AI1419">
        <v>6.7999989999999997</v>
      </c>
      <c r="AJ1419">
        <v>0.19557087000000001</v>
      </c>
      <c r="AK1419" t="s">
        <v>7477</v>
      </c>
      <c r="AL1419">
        <v>-24.93</v>
      </c>
      <c r="AM1419">
        <v>-0.37488723000000002</v>
      </c>
      <c r="AN1419">
        <v>34.770000000000003</v>
      </c>
      <c r="AO1419">
        <v>66.5</v>
      </c>
      <c r="AW1419" t="s">
        <v>6313</v>
      </c>
      <c r="AY1419">
        <v>35002100</v>
      </c>
      <c r="BA1419">
        <v>42.490856000000001</v>
      </c>
      <c r="BB1419">
        <v>-0.92085649999999997</v>
      </c>
      <c r="BC1419">
        <v>-2.1671874000000001E-2</v>
      </c>
      <c r="BD1419">
        <v>56.017536</v>
      </c>
      <c r="BE1419">
        <v>-14.447535999999999</v>
      </c>
      <c r="BF1419">
        <v>-0.25791097000000002</v>
      </c>
      <c r="BG1419">
        <v>1455037312</v>
      </c>
      <c r="BI1419">
        <v>15</v>
      </c>
      <c r="BJ1419">
        <v>0</v>
      </c>
      <c r="BK1419" t="b">
        <v>0</v>
      </c>
      <c r="BL1419">
        <v>2</v>
      </c>
      <c r="BM1419">
        <v>970493400000</v>
      </c>
      <c r="BN1419" t="s">
        <v>5731</v>
      </c>
    </row>
    <row r="1420" spans="1:66" x14ac:dyDescent="0.2">
      <c r="A1420" t="s">
        <v>5733</v>
      </c>
      <c r="B1420" t="s">
        <v>5734</v>
      </c>
      <c r="C1420" t="s">
        <v>142</v>
      </c>
      <c r="D1420" t="s">
        <v>143</v>
      </c>
      <c r="E1420" t="s">
        <v>153</v>
      </c>
      <c r="F1420" t="b">
        <v>1</v>
      </c>
      <c r="G1420" t="s">
        <v>48</v>
      </c>
      <c r="H1420" t="s">
        <v>154</v>
      </c>
      <c r="I1420" t="s">
        <v>7478</v>
      </c>
      <c r="J1420" t="s">
        <v>5734</v>
      </c>
      <c r="K1420" t="s">
        <v>7479</v>
      </c>
      <c r="L1420" t="s">
        <v>146</v>
      </c>
      <c r="M1420" t="s">
        <v>147</v>
      </c>
      <c r="N1420">
        <v>-14400000</v>
      </c>
      <c r="O1420" t="s">
        <v>148</v>
      </c>
      <c r="P1420" t="b">
        <v>0</v>
      </c>
      <c r="Q1420">
        <v>0.40999603000000001</v>
      </c>
      <c r="R1420">
        <v>0.40489435000000001</v>
      </c>
      <c r="S1420">
        <v>1589486400</v>
      </c>
      <c r="T1420">
        <v>101.67</v>
      </c>
      <c r="U1420">
        <v>101.73</v>
      </c>
      <c r="V1420" t="s">
        <v>7480</v>
      </c>
      <c r="W1420">
        <v>95.93</v>
      </c>
      <c r="X1420">
        <v>292953</v>
      </c>
      <c r="Y1420">
        <v>101.26</v>
      </c>
      <c r="Z1420">
        <v>95</v>
      </c>
      <c r="AA1420">
        <v>142.94999999999999</v>
      </c>
      <c r="AB1420">
        <v>9</v>
      </c>
      <c r="AC1420">
        <v>9</v>
      </c>
      <c r="AD1420" t="s">
        <v>155</v>
      </c>
      <c r="AE1420" t="s">
        <v>48</v>
      </c>
      <c r="AF1420">
        <v>99.23</v>
      </c>
      <c r="AG1420">
        <v>520096</v>
      </c>
      <c r="AH1420">
        <v>303687</v>
      </c>
      <c r="AI1420">
        <v>16.04</v>
      </c>
      <c r="AJ1420">
        <v>0.18731755</v>
      </c>
      <c r="AK1420" t="s">
        <v>7481</v>
      </c>
      <c r="AL1420">
        <v>-61.199997000000003</v>
      </c>
      <c r="AM1420">
        <v>-0.37575979999999998</v>
      </c>
      <c r="AN1420">
        <v>85.63</v>
      </c>
      <c r="AO1420">
        <v>162.87</v>
      </c>
      <c r="AT1420">
        <v>1.7949999999999999</v>
      </c>
      <c r="AV1420">
        <v>1.7726643E-2</v>
      </c>
      <c r="AW1420" t="s">
        <v>6313</v>
      </c>
      <c r="AY1420">
        <v>41250000</v>
      </c>
      <c r="AZ1420">
        <v>118.824</v>
      </c>
      <c r="BA1420">
        <v>103.99229</v>
      </c>
      <c r="BB1420">
        <v>-2.3222885</v>
      </c>
      <c r="BC1420">
        <v>-2.2331353000000002E-2</v>
      </c>
      <c r="BD1420">
        <v>137.21100999999999</v>
      </c>
      <c r="BE1420">
        <v>-35.541015999999999</v>
      </c>
      <c r="BF1420">
        <v>-0.25902449999999999</v>
      </c>
      <c r="BG1420">
        <v>4193887488</v>
      </c>
      <c r="BH1420">
        <v>0.85563520000000004</v>
      </c>
      <c r="BI1420">
        <v>15</v>
      </c>
      <c r="BJ1420">
        <v>0</v>
      </c>
      <c r="BK1420" t="b">
        <v>0</v>
      </c>
      <c r="BL1420">
        <v>2</v>
      </c>
      <c r="BM1420">
        <v>964791000000</v>
      </c>
      <c r="BN1420" t="s">
        <v>5733</v>
      </c>
    </row>
    <row r="1421" spans="1:66" x14ac:dyDescent="0.2">
      <c r="A1421" t="s">
        <v>5735</v>
      </c>
      <c r="B1421" t="s">
        <v>5736</v>
      </c>
      <c r="C1421" t="s">
        <v>142</v>
      </c>
      <c r="D1421" t="s">
        <v>143</v>
      </c>
      <c r="E1421" t="s">
        <v>153</v>
      </c>
      <c r="F1421" t="b">
        <v>1</v>
      </c>
      <c r="G1421" t="s">
        <v>48</v>
      </c>
      <c r="H1421" t="s">
        <v>154</v>
      </c>
      <c r="I1421" t="s">
        <v>7482</v>
      </c>
      <c r="J1421" t="s">
        <v>5736</v>
      </c>
      <c r="K1421" t="s">
        <v>7483</v>
      </c>
      <c r="L1421" t="s">
        <v>146</v>
      </c>
      <c r="M1421" t="s">
        <v>147</v>
      </c>
      <c r="N1421">
        <v>-14400000</v>
      </c>
      <c r="O1421" t="s">
        <v>148</v>
      </c>
      <c r="P1421" t="b">
        <v>0</v>
      </c>
      <c r="Q1421">
        <v>0.21990013</v>
      </c>
      <c r="R1421">
        <v>0.85932059999999999</v>
      </c>
      <c r="S1421">
        <v>1589486398</v>
      </c>
      <c r="T1421">
        <v>25.809899999999999</v>
      </c>
      <c r="U1421">
        <v>26.18</v>
      </c>
      <c r="V1421" t="s">
        <v>7484</v>
      </c>
      <c r="W1421">
        <v>24.52</v>
      </c>
      <c r="X1421">
        <v>20544</v>
      </c>
      <c r="Y1421">
        <v>25.59</v>
      </c>
      <c r="Z1421">
        <v>0</v>
      </c>
      <c r="AA1421">
        <v>0</v>
      </c>
      <c r="AB1421">
        <v>10</v>
      </c>
      <c r="AC1421">
        <v>12</v>
      </c>
      <c r="AD1421" t="s">
        <v>155</v>
      </c>
      <c r="AF1421">
        <v>25.04</v>
      </c>
      <c r="AG1421">
        <v>166033</v>
      </c>
      <c r="AH1421">
        <v>115537</v>
      </c>
      <c r="AI1421">
        <v>9.8999000000000006</v>
      </c>
      <c r="AJ1421">
        <v>0.62224389999999996</v>
      </c>
      <c r="AK1421" t="s">
        <v>7485</v>
      </c>
      <c r="AL1421">
        <v>-24.510100000000001</v>
      </c>
      <c r="AM1421">
        <v>-0.48708466</v>
      </c>
      <c r="AN1421">
        <v>15.91</v>
      </c>
      <c r="AO1421">
        <v>50.32</v>
      </c>
      <c r="AW1421" t="s">
        <v>6313</v>
      </c>
      <c r="BA1421">
        <v>24.023427999999999</v>
      </c>
      <c r="BB1421">
        <v>1.7864723</v>
      </c>
      <c r="BC1421">
        <v>7.4363750000000006E-2</v>
      </c>
      <c r="BD1421">
        <v>36.71848</v>
      </c>
      <c r="BE1421">
        <v>-10.908579</v>
      </c>
      <c r="BF1421">
        <v>-0.29708689999999999</v>
      </c>
      <c r="BI1421">
        <v>15</v>
      </c>
      <c r="BJ1421">
        <v>0</v>
      </c>
      <c r="BK1421" t="b">
        <v>0</v>
      </c>
      <c r="BL1421">
        <v>2</v>
      </c>
      <c r="BM1421">
        <v>1162909800000</v>
      </c>
      <c r="BN1421" t="s">
        <v>5735</v>
      </c>
    </row>
    <row r="1422" spans="1:66" x14ac:dyDescent="0.2">
      <c r="A1422" t="s">
        <v>5737</v>
      </c>
      <c r="B1422" t="s">
        <v>5738</v>
      </c>
      <c r="C1422" t="s">
        <v>142</v>
      </c>
      <c r="D1422" t="s">
        <v>143</v>
      </c>
      <c r="E1422" t="s">
        <v>153</v>
      </c>
      <c r="F1422" t="b">
        <v>1</v>
      </c>
      <c r="G1422" t="s">
        <v>48</v>
      </c>
      <c r="H1422" t="s">
        <v>154</v>
      </c>
      <c r="I1422" t="s">
        <v>7486</v>
      </c>
      <c r="J1422" t="s">
        <v>5738</v>
      </c>
      <c r="K1422" t="s">
        <v>7487</v>
      </c>
      <c r="L1422" t="s">
        <v>146</v>
      </c>
      <c r="M1422" t="s">
        <v>147</v>
      </c>
      <c r="N1422">
        <v>-14400000</v>
      </c>
      <c r="O1422" t="s">
        <v>148</v>
      </c>
      <c r="P1422" t="b">
        <v>0</v>
      </c>
      <c r="Q1422">
        <v>0.11000061</v>
      </c>
      <c r="R1422">
        <v>0.36160619999999999</v>
      </c>
      <c r="S1422">
        <v>1589486400</v>
      </c>
      <c r="T1422">
        <v>30.53</v>
      </c>
      <c r="U1422">
        <v>30.56</v>
      </c>
      <c r="V1422" t="s">
        <v>7488</v>
      </c>
      <c r="W1422">
        <v>29.77</v>
      </c>
      <c r="X1422">
        <v>1858291</v>
      </c>
      <c r="Y1422">
        <v>30.42</v>
      </c>
      <c r="Z1422">
        <v>30.53</v>
      </c>
      <c r="AA1422">
        <v>30.54</v>
      </c>
      <c r="AB1422">
        <v>29</v>
      </c>
      <c r="AC1422">
        <v>13</v>
      </c>
      <c r="AD1422" t="s">
        <v>155</v>
      </c>
      <c r="AF1422">
        <v>29.91</v>
      </c>
      <c r="AG1422">
        <v>2932056</v>
      </c>
      <c r="AH1422">
        <v>1655612</v>
      </c>
      <c r="AI1422">
        <v>5.4300002999999997</v>
      </c>
      <c r="AJ1422">
        <v>0.21633467000000001</v>
      </c>
      <c r="AK1422" t="s">
        <v>7489</v>
      </c>
      <c r="AL1422">
        <v>-8.1399974999999998</v>
      </c>
      <c r="AM1422">
        <v>-0.21049903</v>
      </c>
      <c r="AN1422">
        <v>25.1</v>
      </c>
      <c r="AO1422">
        <v>38.67</v>
      </c>
      <c r="AW1422" t="s">
        <v>6313</v>
      </c>
      <c r="AY1422">
        <v>76800000</v>
      </c>
      <c r="BA1422">
        <v>29.631143999999999</v>
      </c>
      <c r="BB1422">
        <v>0.89885709999999996</v>
      </c>
      <c r="BC1422">
        <v>3.0334877E-2</v>
      </c>
      <c r="BD1422">
        <v>34.053986000000002</v>
      </c>
      <c r="BE1422">
        <v>-3.5239850000000001</v>
      </c>
      <c r="BF1422">
        <v>-0.103482306</v>
      </c>
      <c r="BG1422">
        <v>2344704000</v>
      </c>
      <c r="BI1422">
        <v>15</v>
      </c>
      <c r="BJ1422">
        <v>0</v>
      </c>
      <c r="BK1422" t="b">
        <v>0</v>
      </c>
      <c r="BL1422">
        <v>2</v>
      </c>
      <c r="BM1422">
        <v>1174656600000</v>
      </c>
      <c r="BN1422" t="s">
        <v>5737</v>
      </c>
    </row>
    <row r="1423" spans="1:66" x14ac:dyDescent="0.2">
      <c r="A1423" t="s">
        <v>5739</v>
      </c>
      <c r="B1423" t="s">
        <v>5740</v>
      </c>
      <c r="C1423" t="s">
        <v>142</v>
      </c>
      <c r="D1423" t="s">
        <v>143</v>
      </c>
      <c r="E1423" t="s">
        <v>153</v>
      </c>
      <c r="F1423" t="b">
        <v>1</v>
      </c>
      <c r="G1423" t="s">
        <v>48</v>
      </c>
      <c r="H1423" t="s">
        <v>154</v>
      </c>
      <c r="I1423" t="s">
        <v>5740</v>
      </c>
      <c r="J1423" t="s">
        <v>5740</v>
      </c>
      <c r="K1423" t="s">
        <v>7490</v>
      </c>
      <c r="L1423" t="s">
        <v>146</v>
      </c>
      <c r="M1423" t="s">
        <v>147</v>
      </c>
      <c r="N1423">
        <v>-14400000</v>
      </c>
      <c r="O1423" t="s">
        <v>148</v>
      </c>
      <c r="P1423" t="b">
        <v>0</v>
      </c>
      <c r="Q1423">
        <v>0.22000122</v>
      </c>
      <c r="R1423">
        <v>0.38181399999999999</v>
      </c>
      <c r="S1423">
        <v>1589486400</v>
      </c>
      <c r="T1423">
        <v>57.84</v>
      </c>
      <c r="U1423">
        <v>57.89</v>
      </c>
      <c r="V1423" t="s">
        <v>7491</v>
      </c>
      <c r="W1423">
        <v>54.7</v>
      </c>
      <c r="X1423">
        <v>9809419</v>
      </c>
      <c r="Y1423">
        <v>57.62</v>
      </c>
      <c r="Z1423">
        <v>0</v>
      </c>
      <c r="AA1423">
        <v>58.74</v>
      </c>
      <c r="AB1423">
        <v>9</v>
      </c>
      <c r="AC1423">
        <v>9</v>
      </c>
      <c r="AD1423" t="s">
        <v>155</v>
      </c>
      <c r="AE1423" t="s">
        <v>48</v>
      </c>
      <c r="AF1423">
        <v>56.21</v>
      </c>
      <c r="AG1423">
        <v>8731900</v>
      </c>
      <c r="AH1423">
        <v>6524075</v>
      </c>
      <c r="AI1423">
        <v>10.32</v>
      </c>
      <c r="AJ1423">
        <v>0.21717170999999999</v>
      </c>
      <c r="AK1423" t="s">
        <v>7492</v>
      </c>
      <c r="AL1423">
        <v>-28.079998</v>
      </c>
      <c r="AM1423">
        <v>-0.32681563000000002</v>
      </c>
      <c r="AN1423">
        <v>47.52</v>
      </c>
      <c r="AO1423">
        <v>85.92</v>
      </c>
      <c r="AW1423" t="s">
        <v>6313</v>
      </c>
      <c r="AY1423">
        <v>565750016</v>
      </c>
      <c r="BA1423">
        <v>58.527140000000003</v>
      </c>
      <c r="BB1423">
        <v>-0.68714140000000001</v>
      </c>
      <c r="BC1423">
        <v>-1.1740560000000001E-2</v>
      </c>
      <c r="BD1423">
        <v>73.357605000000007</v>
      </c>
      <c r="BE1423">
        <v>-15.517605</v>
      </c>
      <c r="BF1423">
        <v>-0.21153369999999999</v>
      </c>
      <c r="BG1423">
        <v>32722980864</v>
      </c>
      <c r="BI1423">
        <v>15</v>
      </c>
      <c r="BJ1423">
        <v>0</v>
      </c>
      <c r="BK1423" t="b">
        <v>0</v>
      </c>
      <c r="BL1423">
        <v>2</v>
      </c>
      <c r="BM1423">
        <v>959347800000</v>
      </c>
      <c r="BN1423" t="s">
        <v>5739</v>
      </c>
    </row>
    <row r="1424" spans="1:66" x14ac:dyDescent="0.2">
      <c r="A1424" t="s">
        <v>5741</v>
      </c>
      <c r="B1424" t="s">
        <v>5742</v>
      </c>
      <c r="C1424" t="s">
        <v>142</v>
      </c>
      <c r="D1424" t="s">
        <v>143</v>
      </c>
      <c r="E1424" t="s">
        <v>153</v>
      </c>
      <c r="F1424" t="b">
        <v>1</v>
      </c>
      <c r="G1424" t="s">
        <v>48</v>
      </c>
      <c r="H1424" t="s">
        <v>4007</v>
      </c>
      <c r="I1424" t="s">
        <v>7493</v>
      </c>
      <c r="J1424" t="s">
        <v>5742</v>
      </c>
      <c r="K1424" t="s">
        <v>7494</v>
      </c>
      <c r="L1424" t="s">
        <v>146</v>
      </c>
      <c r="M1424" t="s">
        <v>147</v>
      </c>
      <c r="N1424">
        <v>-14400000</v>
      </c>
      <c r="O1424" t="s">
        <v>148</v>
      </c>
      <c r="P1424" t="b">
        <v>0</v>
      </c>
      <c r="Q1424">
        <v>0.12999916</v>
      </c>
      <c r="R1424">
        <v>0.41546549999999999</v>
      </c>
      <c r="S1424">
        <v>1589477113</v>
      </c>
      <c r="T1424">
        <v>31.42</v>
      </c>
      <c r="U1424">
        <v>31.42</v>
      </c>
      <c r="V1424" t="s">
        <v>7495</v>
      </c>
      <c r="W1424">
        <v>30.9968</v>
      </c>
      <c r="X1424">
        <v>2541</v>
      </c>
      <c r="Y1424">
        <v>31.29</v>
      </c>
      <c r="Z1424">
        <v>29.5</v>
      </c>
      <c r="AA1424">
        <v>31.57</v>
      </c>
      <c r="AB1424">
        <v>10</v>
      </c>
      <c r="AC1424">
        <v>11</v>
      </c>
      <c r="AD1424" t="s">
        <v>4011</v>
      </c>
      <c r="AF1424">
        <v>30.9968</v>
      </c>
      <c r="AG1424">
        <v>25113</v>
      </c>
      <c r="AH1424">
        <v>17862</v>
      </c>
      <c r="AI1424">
        <v>4.2084999999999999</v>
      </c>
      <c r="AJ1424">
        <v>0.15465887</v>
      </c>
      <c r="AK1424" t="s">
        <v>7496</v>
      </c>
      <c r="AL1424">
        <v>-3.2300013999999999</v>
      </c>
      <c r="AM1424">
        <v>-9.3217930000000004E-2</v>
      </c>
      <c r="AN1424">
        <v>27.211500000000001</v>
      </c>
      <c r="AO1424">
        <v>34.65</v>
      </c>
      <c r="AP1424">
        <v>1490313600</v>
      </c>
      <c r="AW1424" t="s">
        <v>6313</v>
      </c>
      <c r="BA1424">
        <v>31.201433000000002</v>
      </c>
      <c r="BB1424">
        <v>0.21856690000000001</v>
      </c>
      <c r="BC1424">
        <v>7.0050275000000002E-3</v>
      </c>
      <c r="BD1424">
        <v>31.201433000000002</v>
      </c>
      <c r="BE1424">
        <v>0.21856690000000001</v>
      </c>
      <c r="BF1424">
        <v>7.0050275000000002E-3</v>
      </c>
      <c r="BI1424">
        <v>15</v>
      </c>
      <c r="BJ1424">
        <v>0</v>
      </c>
      <c r="BK1424" t="b">
        <v>0</v>
      </c>
      <c r="BL1424">
        <v>2</v>
      </c>
      <c r="BM1424">
        <v>1443015000000</v>
      </c>
      <c r="BN1424" t="s">
        <v>5741</v>
      </c>
    </row>
    <row r="1425" spans="1:66" x14ac:dyDescent="0.2">
      <c r="A1425" t="s">
        <v>5743</v>
      </c>
      <c r="B1425" t="s">
        <v>5744</v>
      </c>
      <c r="C1425" t="s">
        <v>142</v>
      </c>
      <c r="D1425" t="s">
        <v>143</v>
      </c>
      <c r="E1425" t="s">
        <v>153</v>
      </c>
      <c r="F1425" t="b">
        <v>1</v>
      </c>
      <c r="G1425" t="s">
        <v>48</v>
      </c>
      <c r="H1425" t="s">
        <v>154</v>
      </c>
      <c r="I1425" t="s">
        <v>7497</v>
      </c>
      <c r="J1425" t="s">
        <v>5744</v>
      </c>
      <c r="K1425" t="s">
        <v>7498</v>
      </c>
      <c r="L1425" t="s">
        <v>146</v>
      </c>
      <c r="M1425" t="s">
        <v>147</v>
      </c>
      <c r="N1425">
        <v>-14400000</v>
      </c>
      <c r="O1425" t="s">
        <v>148</v>
      </c>
      <c r="P1425" t="b">
        <v>0</v>
      </c>
      <c r="Q1425">
        <v>0.11000061</v>
      </c>
      <c r="R1425">
        <v>0.4984169</v>
      </c>
      <c r="S1425">
        <v>1589486400</v>
      </c>
      <c r="T1425">
        <v>22.18</v>
      </c>
      <c r="U1425">
        <v>22.18</v>
      </c>
      <c r="V1425" t="s">
        <v>7499</v>
      </c>
      <c r="W1425">
        <v>21.58</v>
      </c>
      <c r="X1425">
        <v>2637834</v>
      </c>
      <c r="Y1425">
        <v>22.07</v>
      </c>
      <c r="Z1425">
        <v>20.45</v>
      </c>
      <c r="AA1425">
        <v>30</v>
      </c>
      <c r="AB1425">
        <v>31</v>
      </c>
      <c r="AC1425">
        <v>32</v>
      </c>
      <c r="AD1425" t="s">
        <v>155</v>
      </c>
      <c r="AF1425">
        <v>21.65</v>
      </c>
      <c r="AG1425">
        <v>5498383</v>
      </c>
      <c r="AH1425">
        <v>2268212</v>
      </c>
      <c r="AI1425">
        <v>3.8600005999999998</v>
      </c>
      <c r="AJ1425">
        <v>0.21069872000000001</v>
      </c>
      <c r="AK1425" t="s">
        <v>7500</v>
      </c>
      <c r="AL1425">
        <v>-6.0499989999999997</v>
      </c>
      <c r="AM1425">
        <v>-0.21431099000000001</v>
      </c>
      <c r="AN1425">
        <v>18.32</v>
      </c>
      <c r="AO1425">
        <v>28.23</v>
      </c>
      <c r="AW1425" t="s">
        <v>6313</v>
      </c>
      <c r="BA1425">
        <v>21.495714</v>
      </c>
      <c r="BB1425">
        <v>0.68428610000000001</v>
      </c>
      <c r="BC1425">
        <v>3.1833607999999999E-2</v>
      </c>
      <c r="BD1425">
        <v>24.79326</v>
      </c>
      <c r="BE1425">
        <v>-2.6132602999999999</v>
      </c>
      <c r="BF1425">
        <v>-0.10540204</v>
      </c>
      <c r="BI1425">
        <v>15</v>
      </c>
      <c r="BJ1425">
        <v>0</v>
      </c>
      <c r="BK1425" t="b">
        <v>0</v>
      </c>
      <c r="BL1425">
        <v>2</v>
      </c>
      <c r="BM1425">
        <v>1263479400000</v>
      </c>
      <c r="BN1425" t="s">
        <v>5743</v>
      </c>
    </row>
    <row r="1426" spans="1:66" x14ac:dyDescent="0.2">
      <c r="A1426" t="s">
        <v>5745</v>
      </c>
      <c r="B1426" t="s">
        <v>5746</v>
      </c>
      <c r="C1426" t="s">
        <v>142</v>
      </c>
      <c r="D1426" t="s">
        <v>143</v>
      </c>
      <c r="E1426" t="s">
        <v>153</v>
      </c>
      <c r="F1426" t="b">
        <v>1</v>
      </c>
      <c r="G1426" t="s">
        <v>48</v>
      </c>
      <c r="H1426" t="s">
        <v>154</v>
      </c>
      <c r="I1426" t="s">
        <v>7501</v>
      </c>
      <c r="J1426" t="s">
        <v>5746</v>
      </c>
      <c r="K1426" t="s">
        <v>7502</v>
      </c>
      <c r="L1426" t="s">
        <v>146</v>
      </c>
      <c r="M1426" t="s">
        <v>147</v>
      </c>
      <c r="N1426">
        <v>-14400000</v>
      </c>
      <c r="O1426" t="s">
        <v>148</v>
      </c>
      <c r="P1426" t="b">
        <v>0</v>
      </c>
      <c r="Q1426">
        <v>0.34000015</v>
      </c>
      <c r="R1426">
        <v>0.86075984999999999</v>
      </c>
      <c r="S1426">
        <v>1589486382</v>
      </c>
      <c r="T1426">
        <v>39.840000000000003</v>
      </c>
      <c r="U1426">
        <v>39.89</v>
      </c>
      <c r="V1426" t="s">
        <v>7503</v>
      </c>
      <c r="W1426">
        <v>39.28</v>
      </c>
      <c r="X1426">
        <v>44583</v>
      </c>
      <c r="Y1426">
        <v>39.5</v>
      </c>
      <c r="Z1426">
        <v>0</v>
      </c>
      <c r="AA1426">
        <v>0</v>
      </c>
      <c r="AB1426">
        <v>11</v>
      </c>
      <c r="AC1426">
        <v>13</v>
      </c>
      <c r="AD1426" t="s">
        <v>155</v>
      </c>
      <c r="AF1426">
        <v>39.72</v>
      </c>
      <c r="AG1426">
        <v>87967</v>
      </c>
      <c r="AH1426">
        <v>48962</v>
      </c>
      <c r="AI1426">
        <v>5.0239982999999997</v>
      </c>
      <c r="AJ1426">
        <v>0.14430140999999999</v>
      </c>
      <c r="AK1426" t="s">
        <v>7504</v>
      </c>
      <c r="AL1426">
        <v>-4.5</v>
      </c>
      <c r="AM1426">
        <v>-0.1014885</v>
      </c>
      <c r="AN1426">
        <v>34.816000000000003</v>
      </c>
      <c r="AO1426">
        <v>44.34</v>
      </c>
      <c r="AW1426" t="s">
        <v>6313</v>
      </c>
      <c r="BA1426">
        <v>38.876342999999999</v>
      </c>
      <c r="BB1426">
        <v>0.9636574</v>
      </c>
      <c r="BC1426">
        <v>2.4787758E-2</v>
      </c>
      <c r="BD1426">
        <v>41.123719999999999</v>
      </c>
      <c r="BE1426">
        <v>-1.2837181</v>
      </c>
      <c r="BF1426">
        <v>-3.1216002999999999E-2</v>
      </c>
      <c r="BI1426">
        <v>15</v>
      </c>
      <c r="BJ1426">
        <v>0</v>
      </c>
      <c r="BK1426" t="b">
        <v>0</v>
      </c>
      <c r="BL1426">
        <v>2</v>
      </c>
      <c r="BM1426">
        <v>1410269400000</v>
      </c>
      <c r="BN1426" t="s">
        <v>5745</v>
      </c>
    </row>
    <row r="1427" spans="1:66" x14ac:dyDescent="0.2">
      <c r="A1427" t="s">
        <v>5747</v>
      </c>
      <c r="B1427" t="s">
        <v>5748</v>
      </c>
      <c r="C1427" t="s">
        <v>142</v>
      </c>
      <c r="D1427" t="s">
        <v>143</v>
      </c>
      <c r="E1427" t="s">
        <v>153</v>
      </c>
      <c r="F1427" t="b">
        <v>1</v>
      </c>
      <c r="G1427" t="s">
        <v>48</v>
      </c>
      <c r="H1427" t="s">
        <v>154</v>
      </c>
      <c r="I1427" t="s">
        <v>7505</v>
      </c>
      <c r="J1427" t="s">
        <v>5748</v>
      </c>
      <c r="K1427" t="s">
        <v>7506</v>
      </c>
      <c r="L1427" t="s">
        <v>146</v>
      </c>
      <c r="M1427" t="s">
        <v>147</v>
      </c>
      <c r="N1427">
        <v>-14400000</v>
      </c>
      <c r="O1427" t="s">
        <v>148</v>
      </c>
      <c r="P1427" t="b">
        <v>0</v>
      </c>
      <c r="Q1427">
        <v>0.29000092</v>
      </c>
      <c r="R1427">
        <v>0.33549385999999998</v>
      </c>
      <c r="S1427">
        <v>1589486400</v>
      </c>
      <c r="T1427">
        <v>86.73</v>
      </c>
      <c r="U1427">
        <v>86.8</v>
      </c>
      <c r="V1427" t="s">
        <v>7507</v>
      </c>
      <c r="W1427">
        <v>85.14</v>
      </c>
      <c r="X1427">
        <v>68554</v>
      </c>
      <c r="Y1427">
        <v>86.44</v>
      </c>
      <c r="Z1427">
        <v>85.12</v>
      </c>
      <c r="AA1427">
        <v>88.39</v>
      </c>
      <c r="AB1427">
        <v>10</v>
      </c>
      <c r="AC1427">
        <v>8</v>
      </c>
      <c r="AD1427" t="s">
        <v>155</v>
      </c>
      <c r="AF1427">
        <v>87.85</v>
      </c>
      <c r="AG1427">
        <v>342004</v>
      </c>
      <c r="AH1427">
        <v>145975</v>
      </c>
      <c r="AI1427">
        <v>26.030003000000001</v>
      </c>
      <c r="AJ1427">
        <v>0.42883036000000002</v>
      </c>
      <c r="AK1427" t="s">
        <v>7508</v>
      </c>
      <c r="AL1427">
        <v>-3.3799972999999999</v>
      </c>
      <c r="AM1427">
        <v>-3.7509679999999997E-2</v>
      </c>
      <c r="AN1427">
        <v>60.7</v>
      </c>
      <c r="AO1427">
        <v>90.11</v>
      </c>
      <c r="AW1427" t="s">
        <v>6313</v>
      </c>
      <c r="BA1427">
        <v>81.112570000000005</v>
      </c>
      <c r="BB1427">
        <v>5.6174315999999997</v>
      </c>
      <c r="BC1427">
        <v>6.9254756000000001E-2</v>
      </c>
      <c r="BD1427">
        <v>81.497826000000003</v>
      </c>
      <c r="BE1427">
        <v>5.2321777000000003</v>
      </c>
      <c r="BF1427">
        <v>6.4200215000000005E-2</v>
      </c>
      <c r="BI1427">
        <v>15</v>
      </c>
      <c r="BJ1427">
        <v>0</v>
      </c>
      <c r="BK1427" t="b">
        <v>0</v>
      </c>
      <c r="BL1427">
        <v>2</v>
      </c>
      <c r="BM1427">
        <v>1178803800000</v>
      </c>
      <c r="BN1427" t="s">
        <v>5747</v>
      </c>
    </row>
    <row r="1428" spans="1:66" x14ac:dyDescent="0.2">
      <c r="A1428" t="s">
        <v>5749</v>
      </c>
      <c r="B1428" t="s">
        <v>5750</v>
      </c>
      <c r="C1428" t="s">
        <v>142</v>
      </c>
      <c r="D1428" t="s">
        <v>143</v>
      </c>
      <c r="E1428" t="s">
        <v>153</v>
      </c>
      <c r="F1428" t="b">
        <v>1</v>
      </c>
      <c r="G1428" t="s">
        <v>48</v>
      </c>
      <c r="H1428" t="s">
        <v>145</v>
      </c>
      <c r="I1428" t="s">
        <v>7509</v>
      </c>
      <c r="J1428" t="s">
        <v>5750</v>
      </c>
      <c r="K1428" t="s">
        <v>7510</v>
      </c>
      <c r="L1428" t="s">
        <v>146</v>
      </c>
      <c r="M1428" t="s">
        <v>147</v>
      </c>
      <c r="N1428">
        <v>-14400000</v>
      </c>
      <c r="O1428" t="s">
        <v>148</v>
      </c>
      <c r="P1428" t="b">
        <v>0</v>
      </c>
      <c r="Q1428">
        <v>0.38000487999999999</v>
      </c>
      <c r="R1428">
        <v>0.40139950000000002</v>
      </c>
      <c r="S1428">
        <v>1589486401</v>
      </c>
      <c r="T1428">
        <v>95.05</v>
      </c>
      <c r="U1428">
        <v>95.05</v>
      </c>
      <c r="V1428" t="s">
        <v>7511</v>
      </c>
      <c r="W1428">
        <v>90.614800000000002</v>
      </c>
      <c r="X1428">
        <v>857754</v>
      </c>
      <c r="Y1428">
        <v>94.67</v>
      </c>
      <c r="Z1428">
        <v>0</v>
      </c>
      <c r="AA1428">
        <v>0</v>
      </c>
      <c r="AB1428">
        <v>8</v>
      </c>
      <c r="AC1428">
        <v>8</v>
      </c>
      <c r="AD1428" t="s">
        <v>149</v>
      </c>
      <c r="AF1428">
        <v>97.56</v>
      </c>
      <c r="AG1428">
        <v>305241</v>
      </c>
      <c r="AH1428">
        <v>186362</v>
      </c>
      <c r="AI1428">
        <v>18.68</v>
      </c>
      <c r="AJ1428">
        <v>0.24459866</v>
      </c>
      <c r="AK1428" t="s">
        <v>7512</v>
      </c>
      <c r="AL1428">
        <v>-44.25</v>
      </c>
      <c r="AM1428">
        <v>-0.31765969999999999</v>
      </c>
      <c r="AN1428">
        <v>76.37</v>
      </c>
      <c r="AO1428">
        <v>139.30000000000001</v>
      </c>
      <c r="AP1428">
        <v>1498780800</v>
      </c>
      <c r="AW1428" t="s">
        <v>6313</v>
      </c>
      <c r="BA1428">
        <v>94.391716000000002</v>
      </c>
      <c r="BB1428">
        <v>0.65828704999999998</v>
      </c>
      <c r="BC1428">
        <v>6.9739915999999999E-3</v>
      </c>
      <c r="BD1428">
        <v>119.348625</v>
      </c>
      <c r="BE1428">
        <v>-24.298622000000002</v>
      </c>
      <c r="BF1428">
        <v>-0.20359366000000001</v>
      </c>
      <c r="BI1428">
        <v>15</v>
      </c>
      <c r="BJ1428">
        <v>0</v>
      </c>
      <c r="BK1428" t="b">
        <v>0</v>
      </c>
      <c r="BL1428">
        <v>2</v>
      </c>
      <c r="BM1428">
        <v>1158586200000</v>
      </c>
      <c r="BN1428" t="s">
        <v>5749</v>
      </c>
    </row>
    <row r="1429" spans="1:66" x14ac:dyDescent="0.2">
      <c r="A1429" t="s">
        <v>5751</v>
      </c>
      <c r="B1429" t="s">
        <v>5752</v>
      </c>
      <c r="C1429" t="s">
        <v>142</v>
      </c>
      <c r="D1429" t="s">
        <v>143</v>
      </c>
      <c r="E1429" t="s">
        <v>153</v>
      </c>
      <c r="F1429" t="b">
        <v>1</v>
      </c>
      <c r="G1429" t="s">
        <v>48</v>
      </c>
      <c r="H1429" t="s">
        <v>154</v>
      </c>
      <c r="I1429" t="s">
        <v>7513</v>
      </c>
      <c r="J1429" t="s">
        <v>5752</v>
      </c>
      <c r="K1429" t="s">
        <v>7514</v>
      </c>
      <c r="L1429" t="s">
        <v>146</v>
      </c>
      <c r="M1429" t="s">
        <v>147</v>
      </c>
      <c r="N1429">
        <v>-14400000</v>
      </c>
      <c r="O1429" t="s">
        <v>148</v>
      </c>
      <c r="P1429" t="b">
        <v>0</v>
      </c>
      <c r="Q1429">
        <v>0.49629973999999999</v>
      </c>
      <c r="R1429">
        <v>0.39544629999999997</v>
      </c>
      <c r="S1429">
        <v>1589486173</v>
      </c>
      <c r="T1429">
        <v>126</v>
      </c>
      <c r="U1429">
        <v>126.68</v>
      </c>
      <c r="V1429" t="s">
        <v>7515</v>
      </c>
      <c r="W1429">
        <v>123.0791</v>
      </c>
      <c r="X1429">
        <v>10949</v>
      </c>
      <c r="Y1429">
        <v>125.50369999999999</v>
      </c>
      <c r="Z1429">
        <v>118.74</v>
      </c>
      <c r="AA1429">
        <v>127.15</v>
      </c>
      <c r="AB1429">
        <v>13</v>
      </c>
      <c r="AC1429">
        <v>13</v>
      </c>
      <c r="AD1429" t="s">
        <v>155</v>
      </c>
      <c r="AF1429">
        <v>127.6</v>
      </c>
      <c r="AG1429">
        <v>17230</v>
      </c>
      <c r="AH1429">
        <v>4225</v>
      </c>
      <c r="AI1429">
        <v>25.839995999999999</v>
      </c>
      <c r="AJ1429">
        <v>0.25798716999999999</v>
      </c>
      <c r="AK1429" t="s">
        <v>7516</v>
      </c>
      <c r="AL1429">
        <v>-30.61</v>
      </c>
      <c r="AM1429">
        <v>-0.19545367</v>
      </c>
      <c r="AN1429">
        <v>100.16</v>
      </c>
      <c r="AO1429">
        <v>156.61000000000001</v>
      </c>
      <c r="AW1429" t="s">
        <v>6313</v>
      </c>
      <c r="BA1429">
        <v>124.87457000000001</v>
      </c>
      <c r="BB1429">
        <v>1.1254272000000001</v>
      </c>
      <c r="BC1429">
        <v>9.0124620000000006E-3</v>
      </c>
      <c r="BD1429">
        <v>138.56079</v>
      </c>
      <c r="BE1429">
        <v>-12.560791</v>
      </c>
      <c r="BF1429">
        <v>-9.0651839999999997E-2</v>
      </c>
      <c r="BI1429">
        <v>15</v>
      </c>
      <c r="BJ1429">
        <v>0</v>
      </c>
      <c r="BK1429" t="b">
        <v>0</v>
      </c>
      <c r="BL1429">
        <v>2</v>
      </c>
      <c r="BM1429">
        <v>1349962200000</v>
      </c>
      <c r="BN1429" t="s">
        <v>5751</v>
      </c>
    </row>
    <row r="1430" spans="1:66" x14ac:dyDescent="0.2">
      <c r="A1430" t="s">
        <v>5753</v>
      </c>
      <c r="B1430" t="s">
        <v>5754</v>
      </c>
      <c r="C1430" t="s">
        <v>142</v>
      </c>
      <c r="D1430" t="s">
        <v>143</v>
      </c>
      <c r="E1430" t="s">
        <v>153</v>
      </c>
      <c r="F1430" t="b">
        <v>1</v>
      </c>
      <c r="G1430" t="s">
        <v>48</v>
      </c>
      <c r="H1430" t="s">
        <v>154</v>
      </c>
      <c r="I1430" t="s">
        <v>7517</v>
      </c>
      <c r="J1430" t="s">
        <v>5754</v>
      </c>
      <c r="K1430" t="s">
        <v>7518</v>
      </c>
      <c r="L1430" t="s">
        <v>146</v>
      </c>
      <c r="M1430" t="s">
        <v>147</v>
      </c>
      <c r="N1430">
        <v>-14400000</v>
      </c>
      <c r="O1430" t="s">
        <v>148</v>
      </c>
      <c r="P1430" t="b">
        <v>0</v>
      </c>
      <c r="Q1430">
        <v>7.0001599999999997E-2</v>
      </c>
      <c r="R1430">
        <v>0.38782053999999999</v>
      </c>
      <c r="S1430">
        <v>1589486400</v>
      </c>
      <c r="T1430">
        <v>18.12</v>
      </c>
      <c r="U1430">
        <v>18.14</v>
      </c>
      <c r="V1430" t="s">
        <v>7519</v>
      </c>
      <c r="W1430">
        <v>17.18</v>
      </c>
      <c r="X1430">
        <v>754589</v>
      </c>
      <c r="Y1430">
        <v>18.05</v>
      </c>
      <c r="Z1430">
        <v>11.97</v>
      </c>
      <c r="AA1430">
        <v>19.75</v>
      </c>
      <c r="AB1430">
        <v>13</v>
      </c>
      <c r="AC1430">
        <v>18</v>
      </c>
      <c r="AD1430" t="s">
        <v>155</v>
      </c>
      <c r="AF1430">
        <v>18.57</v>
      </c>
      <c r="AG1430">
        <v>671967</v>
      </c>
      <c r="AH1430">
        <v>551737</v>
      </c>
      <c r="AI1430">
        <v>2.630001</v>
      </c>
      <c r="AJ1430">
        <v>0.16978703000000001</v>
      </c>
      <c r="AK1430" t="s">
        <v>7520</v>
      </c>
      <c r="AL1430">
        <v>-10.859999</v>
      </c>
      <c r="AM1430">
        <v>-0.37474117000000001</v>
      </c>
      <c r="AN1430">
        <v>15.49</v>
      </c>
      <c r="AO1430">
        <v>28.98</v>
      </c>
      <c r="AW1430" t="s">
        <v>6313</v>
      </c>
      <c r="BA1430">
        <v>18.701429999999998</v>
      </c>
      <c r="BB1430">
        <v>-0.58142850000000001</v>
      </c>
      <c r="BC1430">
        <v>-3.1090058E-2</v>
      </c>
      <c r="BD1430">
        <v>24.543478</v>
      </c>
      <c r="BE1430">
        <v>-6.4234770000000001</v>
      </c>
      <c r="BF1430">
        <v>-0.26171830000000001</v>
      </c>
      <c r="BI1430">
        <v>15</v>
      </c>
      <c r="BJ1430">
        <v>0</v>
      </c>
      <c r="BK1430" t="b">
        <v>0</v>
      </c>
      <c r="BL1430">
        <v>2</v>
      </c>
      <c r="BM1430">
        <v>1150464600000</v>
      </c>
      <c r="BN1430" t="s">
        <v>5753</v>
      </c>
    </row>
    <row r="1431" spans="1:66" x14ac:dyDescent="0.2">
      <c r="A1431" t="s">
        <v>5755</v>
      </c>
      <c r="B1431" t="s">
        <v>5756</v>
      </c>
      <c r="C1431" t="s">
        <v>142</v>
      </c>
      <c r="D1431" t="s">
        <v>143</v>
      </c>
      <c r="E1431" t="s">
        <v>153</v>
      </c>
      <c r="F1431" t="b">
        <v>1</v>
      </c>
      <c r="G1431" t="s">
        <v>48</v>
      </c>
      <c r="H1431" t="s">
        <v>154</v>
      </c>
      <c r="I1431" t="s">
        <v>7521</v>
      </c>
      <c r="J1431" t="s">
        <v>5756</v>
      </c>
      <c r="K1431" t="s">
        <v>7522</v>
      </c>
      <c r="L1431" t="s">
        <v>146</v>
      </c>
      <c r="M1431" t="s">
        <v>147</v>
      </c>
      <c r="N1431">
        <v>-14400000</v>
      </c>
      <c r="O1431" t="s">
        <v>148</v>
      </c>
      <c r="P1431" t="b">
        <v>0</v>
      </c>
      <c r="Q1431">
        <v>0.41999817</v>
      </c>
      <c r="R1431">
        <v>0.38570865999999998</v>
      </c>
      <c r="S1431">
        <v>1589486398</v>
      </c>
      <c r="T1431">
        <v>109.31</v>
      </c>
      <c r="U1431">
        <v>109.33</v>
      </c>
      <c r="V1431" t="s">
        <v>7523</v>
      </c>
      <c r="W1431">
        <v>108.995</v>
      </c>
      <c r="X1431">
        <v>151721</v>
      </c>
      <c r="Y1431">
        <v>108.89</v>
      </c>
      <c r="Z1431">
        <v>107.24</v>
      </c>
      <c r="AA1431">
        <v>117.26</v>
      </c>
      <c r="AB1431">
        <v>12</v>
      </c>
      <c r="AC1431">
        <v>9</v>
      </c>
      <c r="AD1431" t="s">
        <v>155</v>
      </c>
      <c r="AF1431">
        <v>109.1</v>
      </c>
      <c r="AG1431">
        <v>362630</v>
      </c>
      <c r="AH1431">
        <v>152500</v>
      </c>
      <c r="AI1431">
        <v>9</v>
      </c>
      <c r="AJ1431">
        <v>8.9721865999999997E-2</v>
      </c>
      <c r="AK1431" t="s">
        <v>7524</v>
      </c>
      <c r="AL1431">
        <v>-5.3000030000000002</v>
      </c>
      <c r="AM1431">
        <v>-4.6243810000000003E-2</v>
      </c>
      <c r="AN1431">
        <v>100.31</v>
      </c>
      <c r="AO1431">
        <v>114.61</v>
      </c>
      <c r="AW1431" t="s">
        <v>6313</v>
      </c>
      <c r="BA1431">
        <v>108.419426</v>
      </c>
      <c r="BB1431">
        <v>0.89057160000000002</v>
      </c>
      <c r="BC1431">
        <v>8.2141330000000002E-3</v>
      </c>
      <c r="BD1431">
        <v>108.49978</v>
      </c>
      <c r="BE1431">
        <v>0.81021880000000002</v>
      </c>
      <c r="BF1431">
        <v>7.4674696999999998E-3</v>
      </c>
      <c r="BI1431">
        <v>15</v>
      </c>
      <c r="BJ1431">
        <v>0</v>
      </c>
      <c r="BK1431" t="b">
        <v>0</v>
      </c>
      <c r="BL1431">
        <v>2</v>
      </c>
      <c r="BM1431">
        <v>1330612200000</v>
      </c>
      <c r="BN1431" t="s">
        <v>5755</v>
      </c>
    </row>
    <row r="1432" spans="1:66" x14ac:dyDescent="0.2">
      <c r="A1432" t="s">
        <v>5757</v>
      </c>
      <c r="B1432" t="s">
        <v>5758</v>
      </c>
      <c r="C1432" t="s">
        <v>142</v>
      </c>
      <c r="D1432" t="s">
        <v>143</v>
      </c>
      <c r="E1432" t="s">
        <v>153</v>
      </c>
      <c r="F1432" t="b">
        <v>1</v>
      </c>
      <c r="G1432" t="s">
        <v>48</v>
      </c>
      <c r="H1432" t="s">
        <v>154</v>
      </c>
      <c r="I1432" t="s">
        <v>7525</v>
      </c>
      <c r="J1432" t="s">
        <v>5758</v>
      </c>
      <c r="K1432" t="s">
        <v>7526</v>
      </c>
      <c r="L1432" t="s">
        <v>146</v>
      </c>
      <c r="M1432" t="s">
        <v>147</v>
      </c>
      <c r="N1432">
        <v>-14400000</v>
      </c>
      <c r="O1432" t="s">
        <v>148</v>
      </c>
      <c r="P1432" t="b">
        <v>0</v>
      </c>
      <c r="Q1432">
        <v>0.10000038</v>
      </c>
      <c r="R1432">
        <v>0.4464303</v>
      </c>
      <c r="S1432">
        <v>1589486400</v>
      </c>
      <c r="T1432">
        <v>22.5</v>
      </c>
      <c r="U1432">
        <v>22.5</v>
      </c>
      <c r="V1432" t="s">
        <v>7527</v>
      </c>
      <c r="W1432">
        <v>21.3</v>
      </c>
      <c r="X1432">
        <v>872645</v>
      </c>
      <c r="Y1432">
        <v>22.4</v>
      </c>
      <c r="Z1432">
        <v>22.42</v>
      </c>
      <c r="AA1432">
        <v>22.84</v>
      </c>
      <c r="AB1432">
        <v>13</v>
      </c>
      <c r="AC1432">
        <v>9</v>
      </c>
      <c r="AD1432" t="s">
        <v>155</v>
      </c>
      <c r="AF1432">
        <v>23.09</v>
      </c>
      <c r="AG1432">
        <v>1202512</v>
      </c>
      <c r="AH1432">
        <v>675287</v>
      </c>
      <c r="AI1432">
        <v>4.1499996000000001</v>
      </c>
      <c r="AJ1432">
        <v>0.22615800999999999</v>
      </c>
      <c r="AK1432" t="s">
        <v>7528</v>
      </c>
      <c r="AL1432">
        <v>-10.98</v>
      </c>
      <c r="AM1432">
        <v>-0.32795697000000001</v>
      </c>
      <c r="AN1432">
        <v>18.350000000000001</v>
      </c>
      <c r="AO1432">
        <v>33.479999999999997</v>
      </c>
      <c r="AW1432" t="s">
        <v>6313</v>
      </c>
      <c r="BA1432">
        <v>22.774857000000001</v>
      </c>
      <c r="BB1432">
        <v>-0.27485657000000002</v>
      </c>
      <c r="BC1432">
        <v>-1.2068422000000001E-2</v>
      </c>
      <c r="BD1432">
        <v>28.535072</v>
      </c>
      <c r="BE1432">
        <v>-6.0350723000000004</v>
      </c>
      <c r="BF1432">
        <v>-0.21149665000000001</v>
      </c>
      <c r="BI1432">
        <v>15</v>
      </c>
      <c r="BJ1432">
        <v>0</v>
      </c>
      <c r="BK1432" t="b">
        <v>0</v>
      </c>
      <c r="BL1432">
        <v>2</v>
      </c>
      <c r="BM1432">
        <v>1373376600000</v>
      </c>
      <c r="BN1432" t="s">
        <v>5757</v>
      </c>
    </row>
    <row r="1433" spans="1:66" x14ac:dyDescent="0.2">
      <c r="A1433" t="s">
        <v>5759</v>
      </c>
      <c r="B1433" t="s">
        <v>5760</v>
      </c>
      <c r="C1433" t="s">
        <v>142</v>
      </c>
      <c r="D1433" t="s">
        <v>143</v>
      </c>
      <c r="E1433" t="s">
        <v>153</v>
      </c>
      <c r="F1433" t="b">
        <v>1</v>
      </c>
      <c r="G1433" t="s">
        <v>48</v>
      </c>
      <c r="H1433" t="s">
        <v>154</v>
      </c>
      <c r="I1433" t="s">
        <v>5760</v>
      </c>
      <c r="J1433" t="s">
        <v>5760</v>
      </c>
      <c r="K1433" t="s">
        <v>7529</v>
      </c>
      <c r="L1433" t="s">
        <v>146</v>
      </c>
      <c r="M1433" t="s">
        <v>147</v>
      </c>
      <c r="N1433">
        <v>-14400000</v>
      </c>
      <c r="O1433" t="s">
        <v>148</v>
      </c>
      <c r="P1433" t="b">
        <v>0</v>
      </c>
      <c r="Q1433">
        <v>0.52999879999999999</v>
      </c>
      <c r="R1433">
        <v>0.29587382000000001</v>
      </c>
      <c r="S1433">
        <v>1589486400</v>
      </c>
      <c r="T1433">
        <v>179.66</v>
      </c>
      <c r="U1433">
        <v>179.78</v>
      </c>
      <c r="V1433" t="s">
        <v>7530</v>
      </c>
      <c r="W1433">
        <v>171.89</v>
      </c>
      <c r="X1433">
        <v>1049043</v>
      </c>
      <c r="Y1433">
        <v>179.13</v>
      </c>
      <c r="Z1433">
        <v>179.49</v>
      </c>
      <c r="AA1433">
        <v>180</v>
      </c>
      <c r="AB1433">
        <v>9</v>
      </c>
      <c r="AC1433">
        <v>8</v>
      </c>
      <c r="AD1433" t="s">
        <v>155</v>
      </c>
      <c r="AE1433" t="s">
        <v>48</v>
      </c>
      <c r="AF1433">
        <v>175.46</v>
      </c>
      <c r="AG1433">
        <v>781025</v>
      </c>
      <c r="AH1433">
        <v>898687</v>
      </c>
      <c r="AI1433">
        <v>50.120010000000001</v>
      </c>
      <c r="AJ1433">
        <v>0.38690760000000002</v>
      </c>
      <c r="AK1433" t="s">
        <v>7531</v>
      </c>
      <c r="AL1433">
        <v>-46.569991999999999</v>
      </c>
      <c r="AM1433">
        <v>-0.20585242000000001</v>
      </c>
      <c r="AN1433">
        <v>129.54</v>
      </c>
      <c r="AO1433">
        <v>226.23</v>
      </c>
      <c r="AW1433" t="s">
        <v>6313</v>
      </c>
      <c r="AY1433">
        <v>44750000</v>
      </c>
      <c r="BA1433">
        <v>170.49914999999999</v>
      </c>
      <c r="BB1433">
        <v>9.1608579999999993</v>
      </c>
      <c r="BC1433">
        <v>5.3729642000000001E-2</v>
      </c>
      <c r="BD1433">
        <v>195.5189</v>
      </c>
      <c r="BE1433">
        <v>-15.858902</v>
      </c>
      <c r="BF1433">
        <v>-8.1111855999999996E-2</v>
      </c>
      <c r="BG1433">
        <v>8039784960</v>
      </c>
      <c r="BI1433">
        <v>15</v>
      </c>
      <c r="BJ1433">
        <v>0</v>
      </c>
      <c r="BK1433" t="b">
        <v>0</v>
      </c>
      <c r="BL1433">
        <v>2</v>
      </c>
      <c r="BM1433">
        <v>964791000000</v>
      </c>
      <c r="BN1433" t="s">
        <v>5759</v>
      </c>
    </row>
    <row r="1434" spans="1:66" x14ac:dyDescent="0.2">
      <c r="A1434" t="s">
        <v>5761</v>
      </c>
      <c r="B1434" t="s">
        <v>5762</v>
      </c>
      <c r="C1434" t="s">
        <v>142</v>
      </c>
      <c r="D1434" t="s">
        <v>143</v>
      </c>
      <c r="E1434" t="s">
        <v>153</v>
      </c>
      <c r="F1434" t="b">
        <v>1</v>
      </c>
      <c r="G1434" t="s">
        <v>48</v>
      </c>
      <c r="H1434" t="s">
        <v>145</v>
      </c>
      <c r="I1434" t="s">
        <v>7532</v>
      </c>
      <c r="J1434" t="s">
        <v>5762</v>
      </c>
      <c r="K1434" t="s">
        <v>7533</v>
      </c>
      <c r="L1434" t="s">
        <v>146</v>
      </c>
      <c r="M1434" t="s">
        <v>147</v>
      </c>
      <c r="N1434">
        <v>-14400000</v>
      </c>
      <c r="O1434" t="s">
        <v>148</v>
      </c>
      <c r="P1434" t="b">
        <v>0</v>
      </c>
      <c r="Q1434">
        <v>3.9999960000000001E-2</v>
      </c>
      <c r="R1434">
        <v>0.35149350000000001</v>
      </c>
      <c r="S1434">
        <v>1589486402</v>
      </c>
      <c r="T1434">
        <v>11.42</v>
      </c>
      <c r="U1434">
        <v>11.48</v>
      </c>
      <c r="V1434" t="s">
        <v>7534</v>
      </c>
      <c r="W1434">
        <v>10.98</v>
      </c>
      <c r="X1434">
        <v>296210</v>
      </c>
      <c r="Y1434">
        <v>11.38</v>
      </c>
      <c r="Z1434">
        <v>0</v>
      </c>
      <c r="AA1434">
        <v>0</v>
      </c>
      <c r="AB1434">
        <v>14</v>
      </c>
      <c r="AC1434">
        <v>12</v>
      </c>
      <c r="AD1434" t="s">
        <v>149</v>
      </c>
      <c r="AF1434">
        <v>11.78</v>
      </c>
      <c r="AG1434">
        <v>233688</v>
      </c>
      <c r="AH1434">
        <v>143650</v>
      </c>
      <c r="AI1434">
        <v>2.0699996999999999</v>
      </c>
      <c r="AJ1434">
        <v>0.22139033999999999</v>
      </c>
      <c r="AK1434" t="s">
        <v>7535</v>
      </c>
      <c r="AL1434">
        <v>-6.17</v>
      </c>
      <c r="AM1434">
        <v>-0.35076750000000001</v>
      </c>
      <c r="AN1434">
        <v>9.35</v>
      </c>
      <c r="AO1434">
        <v>17.59</v>
      </c>
      <c r="AP1434">
        <v>1522281600</v>
      </c>
      <c r="AW1434" t="s">
        <v>6313</v>
      </c>
      <c r="BA1434">
        <v>11.711429000000001</v>
      </c>
      <c r="BB1434">
        <v>-0.29142857</v>
      </c>
      <c r="BC1434">
        <v>-2.4884118E-2</v>
      </c>
      <c r="BD1434">
        <v>14.925000000000001</v>
      </c>
      <c r="BE1434">
        <v>-3.5049999999999999</v>
      </c>
      <c r="BF1434">
        <v>-0.23484087000000001</v>
      </c>
      <c r="BI1434">
        <v>15</v>
      </c>
      <c r="BJ1434">
        <v>0</v>
      </c>
      <c r="BK1434" t="b">
        <v>0</v>
      </c>
      <c r="BL1434">
        <v>2</v>
      </c>
      <c r="BM1434">
        <v>1126791000000</v>
      </c>
      <c r="BN1434" t="s">
        <v>5761</v>
      </c>
    </row>
    <row r="1435" spans="1:66" x14ac:dyDescent="0.2">
      <c r="A1435" t="s">
        <v>5763</v>
      </c>
      <c r="B1435" t="s">
        <v>5764</v>
      </c>
      <c r="C1435" t="s">
        <v>142</v>
      </c>
      <c r="D1435" t="s">
        <v>143</v>
      </c>
      <c r="E1435" t="s">
        <v>153</v>
      </c>
      <c r="F1435" t="b">
        <v>1</v>
      </c>
      <c r="G1435" t="s">
        <v>48</v>
      </c>
      <c r="H1435" t="s">
        <v>6262</v>
      </c>
      <c r="I1435" t="s">
        <v>7536</v>
      </c>
      <c r="J1435" t="s">
        <v>5764</v>
      </c>
      <c r="K1435" t="s">
        <v>7537</v>
      </c>
      <c r="L1435" t="s">
        <v>146</v>
      </c>
      <c r="M1435" t="s">
        <v>147</v>
      </c>
      <c r="N1435">
        <v>-14400000</v>
      </c>
      <c r="O1435" t="s">
        <v>148</v>
      </c>
      <c r="P1435" t="b">
        <v>0</v>
      </c>
      <c r="Q1435">
        <v>0.24000550000000001</v>
      </c>
      <c r="R1435">
        <v>0.32981379999999999</v>
      </c>
      <c r="S1435">
        <v>1589486402</v>
      </c>
      <c r="T1435">
        <v>73.010000000000005</v>
      </c>
      <c r="U1435">
        <v>73.12</v>
      </c>
      <c r="V1435" t="s">
        <v>7538</v>
      </c>
      <c r="W1435">
        <v>72.150000000000006</v>
      </c>
      <c r="X1435">
        <v>238597</v>
      </c>
      <c r="Y1435">
        <v>72.77</v>
      </c>
      <c r="Z1435">
        <v>0</v>
      </c>
      <c r="AA1435">
        <v>76.489999999999995</v>
      </c>
      <c r="AB1435">
        <v>8</v>
      </c>
      <c r="AC1435">
        <v>9</v>
      </c>
      <c r="AD1435" t="s">
        <v>6263</v>
      </c>
      <c r="AF1435">
        <v>73.400000000000006</v>
      </c>
      <c r="AG1435">
        <v>375980</v>
      </c>
      <c r="AH1435">
        <v>204662</v>
      </c>
      <c r="AI1435">
        <v>12.990002</v>
      </c>
      <c r="AJ1435">
        <v>0.21642787999999999</v>
      </c>
      <c r="AK1435" t="s">
        <v>7539</v>
      </c>
      <c r="AL1435">
        <v>-10.360001</v>
      </c>
      <c r="AM1435">
        <v>-0.12426532999999999</v>
      </c>
      <c r="AN1435">
        <v>60.02</v>
      </c>
      <c r="AO1435">
        <v>83.37</v>
      </c>
      <c r="AP1435">
        <v>1496793600</v>
      </c>
      <c r="AW1435" t="s">
        <v>6313</v>
      </c>
      <c r="BA1435">
        <v>71.310860000000005</v>
      </c>
      <c r="BB1435">
        <v>1.6991425</v>
      </c>
      <c r="BC1435">
        <v>2.3827259999999999E-2</v>
      </c>
      <c r="BD1435">
        <v>77.560220000000001</v>
      </c>
      <c r="BE1435">
        <v>-4.5502167</v>
      </c>
      <c r="BF1435">
        <v>-5.8666889999999999E-2</v>
      </c>
      <c r="BI1435">
        <v>15</v>
      </c>
      <c r="BJ1435">
        <v>0</v>
      </c>
      <c r="BK1435" t="b">
        <v>0</v>
      </c>
      <c r="BL1435">
        <v>2</v>
      </c>
      <c r="BM1435">
        <v>1370352600000</v>
      </c>
      <c r="BN1435" t="s">
        <v>5763</v>
      </c>
    </row>
    <row r="1436" spans="1:66" x14ac:dyDescent="0.2">
      <c r="A1436" t="s">
        <v>5765</v>
      </c>
      <c r="B1436" t="s">
        <v>5766</v>
      </c>
      <c r="C1436" t="s">
        <v>142</v>
      </c>
      <c r="D1436" t="s">
        <v>143</v>
      </c>
      <c r="E1436" t="s">
        <v>153</v>
      </c>
      <c r="F1436" t="b">
        <v>1</v>
      </c>
      <c r="G1436" t="s">
        <v>48</v>
      </c>
      <c r="H1436" t="s">
        <v>154</v>
      </c>
      <c r="I1436" t="s">
        <v>7540</v>
      </c>
      <c r="J1436" t="s">
        <v>5766</v>
      </c>
      <c r="K1436" t="s">
        <v>7541</v>
      </c>
      <c r="L1436" t="s">
        <v>146</v>
      </c>
      <c r="M1436" t="s">
        <v>147</v>
      </c>
      <c r="N1436">
        <v>-14400000</v>
      </c>
      <c r="O1436" t="s">
        <v>148</v>
      </c>
      <c r="P1436" t="b">
        <v>0</v>
      </c>
      <c r="Q1436">
        <v>0.44000053</v>
      </c>
      <c r="R1436">
        <v>1.60467</v>
      </c>
      <c r="S1436">
        <v>1589486400</v>
      </c>
      <c r="T1436">
        <v>27.86</v>
      </c>
      <c r="U1436">
        <v>27.86</v>
      </c>
      <c r="V1436" t="s">
        <v>7542</v>
      </c>
      <c r="W1436">
        <v>26.86</v>
      </c>
      <c r="X1436">
        <v>87680</v>
      </c>
      <c r="Y1436">
        <v>27.42</v>
      </c>
      <c r="Z1436">
        <v>21.96</v>
      </c>
      <c r="AA1436">
        <v>33.47</v>
      </c>
      <c r="AB1436">
        <v>12</v>
      </c>
      <c r="AC1436">
        <v>8</v>
      </c>
      <c r="AD1436" t="s">
        <v>155</v>
      </c>
      <c r="AF1436">
        <v>27.21</v>
      </c>
      <c r="AG1436">
        <v>87112</v>
      </c>
      <c r="AH1436">
        <v>40312</v>
      </c>
      <c r="AI1436">
        <v>6.1400012999999998</v>
      </c>
      <c r="AJ1436">
        <v>0.28268883</v>
      </c>
      <c r="AK1436" t="s">
        <v>7543</v>
      </c>
      <c r="AL1436">
        <v>-7.09</v>
      </c>
      <c r="AM1436">
        <v>-0.20286123</v>
      </c>
      <c r="AN1436">
        <v>21.72</v>
      </c>
      <c r="AO1436">
        <v>34.950000000000003</v>
      </c>
      <c r="AW1436" t="s">
        <v>6313</v>
      </c>
      <c r="BA1436">
        <v>27.625658000000001</v>
      </c>
      <c r="BB1436">
        <v>0.23434257999999999</v>
      </c>
      <c r="BC1436">
        <v>8.4827870000000003E-3</v>
      </c>
      <c r="BD1436">
        <v>31.245274999999999</v>
      </c>
      <c r="BE1436">
        <v>-3.385275</v>
      </c>
      <c r="BF1436">
        <v>-0.10834517</v>
      </c>
      <c r="BI1436">
        <v>15</v>
      </c>
      <c r="BJ1436">
        <v>0</v>
      </c>
      <c r="BK1436" t="b">
        <v>0</v>
      </c>
      <c r="BL1436">
        <v>2</v>
      </c>
      <c r="BM1436">
        <v>1425047400000</v>
      </c>
      <c r="BN1436" t="s">
        <v>5765</v>
      </c>
    </row>
    <row r="1437" spans="1:66" x14ac:dyDescent="0.2">
      <c r="A1437" t="s">
        <v>5767</v>
      </c>
      <c r="B1437" t="s">
        <v>5768</v>
      </c>
      <c r="C1437" t="s">
        <v>142</v>
      </c>
      <c r="D1437" t="s">
        <v>143</v>
      </c>
      <c r="E1437" t="s">
        <v>153</v>
      </c>
      <c r="F1437" t="b">
        <v>1</v>
      </c>
      <c r="G1437" t="s">
        <v>48</v>
      </c>
      <c r="H1437" t="s">
        <v>154</v>
      </c>
      <c r="I1437" t="s">
        <v>7544</v>
      </c>
      <c r="J1437" t="s">
        <v>5768</v>
      </c>
      <c r="K1437" t="s">
        <v>7545</v>
      </c>
      <c r="L1437" t="s">
        <v>146</v>
      </c>
      <c r="M1437" t="s">
        <v>147</v>
      </c>
      <c r="N1437">
        <v>-14400000</v>
      </c>
      <c r="O1437" t="s">
        <v>148</v>
      </c>
      <c r="P1437" t="b">
        <v>0</v>
      </c>
      <c r="Q1437">
        <v>0.46150207999999998</v>
      </c>
      <c r="R1437">
        <v>0.4393647</v>
      </c>
      <c r="S1437">
        <v>1589486400</v>
      </c>
      <c r="T1437">
        <v>105.5</v>
      </c>
      <c r="U1437">
        <v>105.52</v>
      </c>
      <c r="V1437" t="s">
        <v>7546</v>
      </c>
      <c r="W1437">
        <v>100.1155</v>
      </c>
      <c r="X1437">
        <v>78466</v>
      </c>
      <c r="Y1437">
        <v>105.0385</v>
      </c>
      <c r="Z1437">
        <v>91</v>
      </c>
      <c r="AA1437">
        <v>0</v>
      </c>
      <c r="AB1437">
        <v>8</v>
      </c>
      <c r="AC1437">
        <v>8</v>
      </c>
      <c r="AD1437" t="s">
        <v>155</v>
      </c>
      <c r="AF1437">
        <v>103</v>
      </c>
      <c r="AG1437">
        <v>128704</v>
      </c>
      <c r="AH1437">
        <v>75750</v>
      </c>
      <c r="AI1437">
        <v>19.32</v>
      </c>
      <c r="AJ1437">
        <v>0.22418194</v>
      </c>
      <c r="AK1437" t="s">
        <v>7547</v>
      </c>
      <c r="AL1437">
        <v>-50.5</v>
      </c>
      <c r="AM1437">
        <v>-0.32371794999999998</v>
      </c>
      <c r="AN1437">
        <v>86.18</v>
      </c>
      <c r="AO1437">
        <v>156</v>
      </c>
      <c r="AW1437" t="s">
        <v>6313</v>
      </c>
      <c r="BA1437">
        <v>106.82743000000001</v>
      </c>
      <c r="BB1437">
        <v>-1.3274307000000001</v>
      </c>
      <c r="BC1437">
        <v>-1.2425935000000001E-2</v>
      </c>
      <c r="BD1437">
        <v>133.67223999999999</v>
      </c>
      <c r="BE1437">
        <v>-28.172241</v>
      </c>
      <c r="BF1437">
        <v>-0.21075611</v>
      </c>
      <c r="BI1437">
        <v>15</v>
      </c>
      <c r="BJ1437">
        <v>0</v>
      </c>
      <c r="BK1437" t="b">
        <v>0</v>
      </c>
      <c r="BL1437">
        <v>2</v>
      </c>
      <c r="BM1437">
        <v>1284039000000</v>
      </c>
      <c r="BN1437" t="s">
        <v>5767</v>
      </c>
    </row>
    <row r="1438" spans="1:66" x14ac:dyDescent="0.2">
      <c r="A1438" t="s">
        <v>5769</v>
      </c>
      <c r="B1438" t="s">
        <v>5770</v>
      </c>
      <c r="C1438" t="s">
        <v>142</v>
      </c>
      <c r="D1438" t="s">
        <v>143</v>
      </c>
      <c r="E1438" t="s">
        <v>153</v>
      </c>
      <c r="F1438" t="b">
        <v>1</v>
      </c>
      <c r="G1438" t="s">
        <v>48</v>
      </c>
      <c r="H1438" t="s">
        <v>154</v>
      </c>
      <c r="I1438" t="s">
        <v>7548</v>
      </c>
      <c r="J1438" t="s">
        <v>5770</v>
      </c>
      <c r="K1438" t="s">
        <v>7549</v>
      </c>
      <c r="L1438" t="s">
        <v>146</v>
      </c>
      <c r="M1438" t="s">
        <v>147</v>
      </c>
      <c r="N1438">
        <v>-14400000</v>
      </c>
      <c r="O1438" t="s">
        <v>148</v>
      </c>
      <c r="P1438" t="b">
        <v>0</v>
      </c>
      <c r="Q1438">
        <v>1.1291962</v>
      </c>
      <c r="R1438">
        <v>1.3632563</v>
      </c>
      <c r="S1438">
        <v>1589486400</v>
      </c>
      <c r="T1438">
        <v>83.96</v>
      </c>
      <c r="U1438">
        <v>83.853899999999996</v>
      </c>
      <c r="V1438" t="s">
        <v>7550</v>
      </c>
      <c r="W1438">
        <v>81.2</v>
      </c>
      <c r="X1438">
        <v>25908</v>
      </c>
      <c r="Y1438">
        <v>82.830799999999996</v>
      </c>
      <c r="Z1438">
        <v>0</v>
      </c>
      <c r="AA1438">
        <v>83.47</v>
      </c>
      <c r="AB1438">
        <v>11</v>
      </c>
      <c r="AC1438">
        <v>11</v>
      </c>
      <c r="AD1438" t="s">
        <v>155</v>
      </c>
      <c r="AF1438">
        <v>84.37</v>
      </c>
      <c r="AG1438">
        <v>50630</v>
      </c>
      <c r="AH1438">
        <v>19500</v>
      </c>
      <c r="AI1438">
        <v>17.919998</v>
      </c>
      <c r="AJ1438">
        <v>0.27135065000000003</v>
      </c>
      <c r="AK1438" t="s">
        <v>7551</v>
      </c>
      <c r="AL1438">
        <v>-23.730003</v>
      </c>
      <c r="AM1438">
        <v>-0.22035474999999999</v>
      </c>
      <c r="AN1438">
        <v>66.040000000000006</v>
      </c>
      <c r="AO1438">
        <v>107.69</v>
      </c>
      <c r="AW1438" t="s">
        <v>6313</v>
      </c>
      <c r="BA1438">
        <v>83.267714999999995</v>
      </c>
      <c r="BB1438">
        <v>0.69228363000000004</v>
      </c>
      <c r="BC1438">
        <v>8.3139500000000005E-3</v>
      </c>
      <c r="BD1438">
        <v>96.02355</v>
      </c>
      <c r="BE1438">
        <v>-12.063553000000001</v>
      </c>
      <c r="BF1438">
        <v>-0.12563118000000001</v>
      </c>
      <c r="BI1438">
        <v>15</v>
      </c>
      <c r="BJ1438">
        <v>0</v>
      </c>
      <c r="BK1438" t="b">
        <v>0</v>
      </c>
      <c r="BL1438">
        <v>2</v>
      </c>
      <c r="BM1438">
        <v>1150464600000</v>
      </c>
      <c r="BN1438" t="s">
        <v>5769</v>
      </c>
    </row>
    <row r="1439" spans="1:66" x14ac:dyDescent="0.2">
      <c r="A1439" t="s">
        <v>5771</v>
      </c>
      <c r="B1439" t="s">
        <v>5772</v>
      </c>
      <c r="C1439" t="s">
        <v>142</v>
      </c>
      <c r="D1439" t="s">
        <v>143</v>
      </c>
      <c r="E1439" t="s">
        <v>153</v>
      </c>
      <c r="F1439" t="b">
        <v>1</v>
      </c>
      <c r="G1439" t="s">
        <v>48</v>
      </c>
      <c r="H1439" t="s">
        <v>154</v>
      </c>
      <c r="I1439" t="s">
        <v>7552</v>
      </c>
      <c r="J1439" t="s">
        <v>5772</v>
      </c>
      <c r="K1439" t="s">
        <v>7553</v>
      </c>
      <c r="L1439" t="s">
        <v>146</v>
      </c>
      <c r="M1439" t="s">
        <v>147</v>
      </c>
      <c r="N1439">
        <v>-14400000</v>
      </c>
      <c r="O1439" t="s">
        <v>148</v>
      </c>
      <c r="P1439" t="b">
        <v>0</v>
      </c>
      <c r="Q1439">
        <v>0.15999985</v>
      </c>
      <c r="R1439">
        <v>0.30280063000000002</v>
      </c>
      <c r="S1439">
        <v>1589486400</v>
      </c>
      <c r="T1439">
        <v>53</v>
      </c>
      <c r="U1439">
        <v>53.033000000000001</v>
      </c>
      <c r="V1439" t="s">
        <v>7554</v>
      </c>
      <c r="W1439">
        <v>52.85</v>
      </c>
      <c r="X1439">
        <v>353235</v>
      </c>
      <c r="Y1439">
        <v>52.84</v>
      </c>
      <c r="Z1439">
        <v>52.92</v>
      </c>
      <c r="AA1439">
        <v>53.03</v>
      </c>
      <c r="AB1439">
        <v>10</v>
      </c>
      <c r="AC1439">
        <v>32</v>
      </c>
      <c r="AD1439" t="s">
        <v>155</v>
      </c>
      <c r="AF1439">
        <v>52.85</v>
      </c>
      <c r="AG1439">
        <v>420866</v>
      </c>
      <c r="AH1439">
        <v>218475</v>
      </c>
      <c r="AI1439">
        <v>6.7900010000000002</v>
      </c>
      <c r="AJ1439">
        <v>0.14693792</v>
      </c>
      <c r="AK1439" t="s">
        <v>7555</v>
      </c>
      <c r="AL1439">
        <v>-1.6800002999999999</v>
      </c>
      <c r="AM1439">
        <v>-3.0724218000000001E-2</v>
      </c>
      <c r="AN1439">
        <v>46.21</v>
      </c>
      <c r="AO1439">
        <v>54.68</v>
      </c>
      <c r="AW1439" t="s">
        <v>6313</v>
      </c>
      <c r="BA1439">
        <v>52.630856000000001</v>
      </c>
      <c r="BB1439">
        <v>0.36914444000000002</v>
      </c>
      <c r="BC1439">
        <v>7.0138405999999997E-3</v>
      </c>
      <c r="BD1439">
        <v>52.409050000000001</v>
      </c>
      <c r="BE1439">
        <v>0.59094999999999998</v>
      </c>
      <c r="BF1439">
        <v>1.1275724500000001E-2</v>
      </c>
      <c r="BI1439">
        <v>15</v>
      </c>
      <c r="BJ1439">
        <v>0</v>
      </c>
      <c r="BK1439" t="b">
        <v>0</v>
      </c>
      <c r="BL1439">
        <v>2</v>
      </c>
      <c r="BM1439">
        <v>1436448600000</v>
      </c>
      <c r="BN1439" t="s">
        <v>5771</v>
      </c>
    </row>
    <row r="1440" spans="1:66" x14ac:dyDescent="0.2">
      <c r="A1440" t="s">
        <v>5773</v>
      </c>
      <c r="B1440" t="s">
        <v>5774</v>
      </c>
      <c r="C1440" t="s">
        <v>142</v>
      </c>
      <c r="D1440" t="s">
        <v>143</v>
      </c>
      <c r="E1440" t="s">
        <v>153</v>
      </c>
      <c r="F1440" t="b">
        <v>1</v>
      </c>
      <c r="G1440" t="s">
        <v>48</v>
      </c>
      <c r="H1440" t="s">
        <v>145</v>
      </c>
      <c r="I1440" t="s">
        <v>7556</v>
      </c>
      <c r="J1440" t="s">
        <v>5774</v>
      </c>
      <c r="K1440" t="s">
        <v>7557</v>
      </c>
      <c r="L1440" t="s">
        <v>146</v>
      </c>
      <c r="M1440" t="s">
        <v>147</v>
      </c>
      <c r="N1440">
        <v>-14400000</v>
      </c>
      <c r="O1440" t="s">
        <v>148</v>
      </c>
      <c r="P1440" t="b">
        <v>0</v>
      </c>
      <c r="Q1440">
        <v>6.2898635999999994E-2</v>
      </c>
      <c r="R1440">
        <v>0.3214477</v>
      </c>
      <c r="S1440">
        <v>1589398312</v>
      </c>
      <c r="T1440">
        <v>19.630199999999999</v>
      </c>
      <c r="U1440">
        <v>19.630199999999999</v>
      </c>
      <c r="V1440" t="s">
        <v>7558</v>
      </c>
      <c r="W1440">
        <v>19.630199999999999</v>
      </c>
      <c r="X1440">
        <v>2</v>
      </c>
      <c r="Y1440">
        <v>19.6723</v>
      </c>
      <c r="Z1440">
        <v>0</v>
      </c>
      <c r="AA1440">
        <v>0</v>
      </c>
      <c r="AB1440">
        <v>10</v>
      </c>
      <c r="AC1440">
        <v>11</v>
      </c>
      <c r="AD1440" t="s">
        <v>149</v>
      </c>
      <c r="AF1440">
        <v>19.54</v>
      </c>
      <c r="AG1440">
        <v>3622</v>
      </c>
      <c r="AH1440">
        <v>1375</v>
      </c>
      <c r="AI1440">
        <v>0.87019919999999995</v>
      </c>
      <c r="AJ1440">
        <v>4.6385884000000002E-2</v>
      </c>
      <c r="AK1440" t="s">
        <v>7559</v>
      </c>
      <c r="AL1440">
        <v>-2.9598007000000002</v>
      </c>
      <c r="AM1440">
        <v>-0.13102259999999999</v>
      </c>
      <c r="AN1440">
        <v>18.760000000000002</v>
      </c>
      <c r="AO1440">
        <v>22.59</v>
      </c>
      <c r="AP1440">
        <v>1496188800</v>
      </c>
      <c r="AW1440" t="s">
        <v>6313</v>
      </c>
      <c r="BA1440">
        <v>19.639430000000001</v>
      </c>
      <c r="BB1440">
        <v>-9.2296600000000006E-3</v>
      </c>
      <c r="BC1440">
        <v>-4.6995562E-4</v>
      </c>
      <c r="BD1440">
        <v>21.273043000000001</v>
      </c>
      <c r="BE1440">
        <v>-1.6428431999999999</v>
      </c>
      <c r="BF1440">
        <v>-7.7226530000000002E-2</v>
      </c>
      <c r="BI1440">
        <v>15</v>
      </c>
      <c r="BJ1440">
        <v>0</v>
      </c>
      <c r="BK1440" t="b">
        <v>0</v>
      </c>
      <c r="BL1440">
        <v>2</v>
      </c>
      <c r="BM1440">
        <v>1389105000000</v>
      </c>
      <c r="BN1440" t="s">
        <v>5773</v>
      </c>
    </row>
    <row r="1441" spans="1:66" x14ac:dyDescent="0.2">
      <c r="A1441" t="s">
        <v>5775</v>
      </c>
      <c r="B1441" t="s">
        <v>5776</v>
      </c>
      <c r="C1441" t="s">
        <v>142</v>
      </c>
      <c r="D1441" t="s">
        <v>143</v>
      </c>
      <c r="E1441" t="s">
        <v>153</v>
      </c>
      <c r="F1441" t="b">
        <v>1</v>
      </c>
      <c r="G1441" t="s">
        <v>48</v>
      </c>
      <c r="H1441" t="s">
        <v>154</v>
      </c>
      <c r="I1441" t="s">
        <v>5776</v>
      </c>
      <c r="J1441" t="s">
        <v>5776</v>
      </c>
      <c r="K1441" t="s">
        <v>7560</v>
      </c>
      <c r="L1441" t="s">
        <v>146</v>
      </c>
      <c r="M1441" t="s">
        <v>147</v>
      </c>
      <c r="N1441">
        <v>-14400000</v>
      </c>
      <c r="O1441" t="s">
        <v>148</v>
      </c>
      <c r="P1441" t="b">
        <v>0</v>
      </c>
      <c r="Q1441">
        <v>0.1800003</v>
      </c>
      <c r="R1441">
        <v>0.33994392000000001</v>
      </c>
      <c r="S1441">
        <v>1589486400</v>
      </c>
      <c r="T1441">
        <v>53.13</v>
      </c>
      <c r="U1441">
        <v>53.14</v>
      </c>
      <c r="V1441" t="s">
        <v>7561</v>
      </c>
      <c r="W1441">
        <v>51.33</v>
      </c>
      <c r="X1441">
        <v>24618</v>
      </c>
      <c r="Y1441">
        <v>52.95</v>
      </c>
      <c r="Z1441">
        <v>0</v>
      </c>
      <c r="AA1441">
        <v>54.9</v>
      </c>
      <c r="AB1441">
        <v>8</v>
      </c>
      <c r="AC1441">
        <v>10</v>
      </c>
      <c r="AD1441" t="s">
        <v>155</v>
      </c>
      <c r="AE1441" t="s">
        <v>48</v>
      </c>
      <c r="AF1441">
        <v>52.07</v>
      </c>
      <c r="AG1441">
        <v>55479</v>
      </c>
      <c r="AH1441">
        <v>43575</v>
      </c>
      <c r="AI1441">
        <v>10.610001</v>
      </c>
      <c r="AJ1441">
        <v>0.24952964</v>
      </c>
      <c r="AK1441" t="s">
        <v>7562</v>
      </c>
      <c r="AL1441">
        <v>-16.27</v>
      </c>
      <c r="AM1441">
        <v>-0.23443805000000001</v>
      </c>
      <c r="AN1441">
        <v>42.52</v>
      </c>
      <c r="AO1441">
        <v>69.400000000000006</v>
      </c>
      <c r="AW1441" t="s">
        <v>6313</v>
      </c>
      <c r="AY1441">
        <v>11200000</v>
      </c>
      <c r="BA1441">
        <v>53.203716</v>
      </c>
      <c r="BB1441">
        <v>-7.3715210000000003E-2</v>
      </c>
      <c r="BC1441">
        <v>-1.3855274E-3</v>
      </c>
      <c r="BD1441">
        <v>61.493403999999998</v>
      </c>
      <c r="BE1441">
        <v>-8.3634029999999999</v>
      </c>
      <c r="BF1441">
        <v>-0.13600487999999999</v>
      </c>
      <c r="BG1441">
        <v>595056000</v>
      </c>
      <c r="BI1441">
        <v>15</v>
      </c>
      <c r="BJ1441">
        <v>0</v>
      </c>
      <c r="BK1441" t="b">
        <v>0</v>
      </c>
      <c r="BL1441">
        <v>2</v>
      </c>
      <c r="BM1441">
        <v>1188999000000</v>
      </c>
      <c r="BN1441" t="s">
        <v>5775</v>
      </c>
    </row>
    <row r="1442" spans="1:66" x14ac:dyDescent="0.2">
      <c r="A1442" t="s">
        <v>5777</v>
      </c>
      <c r="B1442" t="s">
        <v>5778</v>
      </c>
      <c r="C1442" t="s">
        <v>142</v>
      </c>
      <c r="D1442" t="s">
        <v>143</v>
      </c>
      <c r="E1442" t="s">
        <v>153</v>
      </c>
      <c r="F1442" t="b">
        <v>1</v>
      </c>
      <c r="G1442" t="s">
        <v>48</v>
      </c>
      <c r="H1442" t="s">
        <v>154</v>
      </c>
      <c r="I1442" t="s">
        <v>7563</v>
      </c>
      <c r="J1442" t="s">
        <v>5778</v>
      </c>
      <c r="K1442" t="s">
        <v>7564</v>
      </c>
      <c r="L1442" t="s">
        <v>146</v>
      </c>
      <c r="M1442" t="s">
        <v>147</v>
      </c>
      <c r="N1442">
        <v>-14400000</v>
      </c>
      <c r="O1442" t="s">
        <v>148</v>
      </c>
      <c r="P1442" t="b">
        <v>0</v>
      </c>
      <c r="Q1442">
        <v>0.23999786000000001</v>
      </c>
      <c r="R1442">
        <v>0.34868205000000002</v>
      </c>
      <c r="S1442">
        <v>1589486400</v>
      </c>
      <c r="T1442">
        <v>69.069999999999993</v>
      </c>
      <c r="U1442">
        <v>69.069999999999993</v>
      </c>
      <c r="V1442" t="s">
        <v>7565</v>
      </c>
      <c r="W1442">
        <v>66.27</v>
      </c>
      <c r="X1442">
        <v>8595456</v>
      </c>
      <c r="Y1442">
        <v>68.83</v>
      </c>
      <c r="Z1442">
        <v>65.98</v>
      </c>
      <c r="AA1442">
        <v>73.53</v>
      </c>
      <c r="AB1442">
        <v>12</v>
      </c>
      <c r="AC1442">
        <v>11</v>
      </c>
      <c r="AD1442" t="s">
        <v>155</v>
      </c>
      <c r="AE1442" t="s">
        <v>48</v>
      </c>
      <c r="AF1442">
        <v>67.87</v>
      </c>
      <c r="AG1442">
        <v>10175090</v>
      </c>
      <c r="AH1442">
        <v>7843500</v>
      </c>
      <c r="AI1442">
        <v>13.489998</v>
      </c>
      <c r="AJ1442">
        <v>0.24271314999999999</v>
      </c>
      <c r="AK1442" t="s">
        <v>7566</v>
      </c>
      <c r="AL1442">
        <v>-30.650002000000001</v>
      </c>
      <c r="AM1442">
        <v>-0.30736061999999997</v>
      </c>
      <c r="AN1442">
        <v>55.58</v>
      </c>
      <c r="AO1442">
        <v>99.72</v>
      </c>
      <c r="AT1442">
        <v>3.5329999999999999</v>
      </c>
      <c r="AV1442">
        <v>5.1329359999999997E-2</v>
      </c>
      <c r="AW1442" t="s">
        <v>6313</v>
      </c>
      <c r="AY1442">
        <v>370180992</v>
      </c>
      <c r="AZ1442">
        <v>63.750999999999998</v>
      </c>
      <c r="BA1442">
        <v>72.51943</v>
      </c>
      <c r="BB1442">
        <v>-3.4494324000000001</v>
      </c>
      <c r="BC1442">
        <v>-4.7565627999999999E-2</v>
      </c>
      <c r="BD1442">
        <v>85.873985000000005</v>
      </c>
      <c r="BE1442">
        <v>-16.803985999999998</v>
      </c>
      <c r="BF1442">
        <v>-0.19568190999999999</v>
      </c>
      <c r="BG1442">
        <v>25568401408</v>
      </c>
      <c r="BH1442">
        <v>1.083434</v>
      </c>
      <c r="BI1442">
        <v>15</v>
      </c>
      <c r="BJ1442">
        <v>0</v>
      </c>
      <c r="BK1442" t="b">
        <v>0</v>
      </c>
      <c r="BL1442">
        <v>2</v>
      </c>
      <c r="BM1442">
        <v>1096464600000</v>
      </c>
      <c r="BN1442" t="s">
        <v>5777</v>
      </c>
    </row>
    <row r="1443" spans="1:66" x14ac:dyDescent="0.2">
      <c r="A1443" t="s">
        <v>5779</v>
      </c>
      <c r="B1443" t="s">
        <v>5780</v>
      </c>
      <c r="C1443" t="s">
        <v>142</v>
      </c>
      <c r="D1443" t="s">
        <v>143</v>
      </c>
      <c r="E1443" t="s">
        <v>153</v>
      </c>
      <c r="F1443" t="b">
        <v>1</v>
      </c>
      <c r="G1443" t="s">
        <v>48</v>
      </c>
      <c r="H1443" t="s">
        <v>154</v>
      </c>
      <c r="I1443" t="s">
        <v>7567</v>
      </c>
      <c r="J1443" t="s">
        <v>5780</v>
      </c>
      <c r="K1443" t="s">
        <v>7568</v>
      </c>
      <c r="L1443" t="s">
        <v>146</v>
      </c>
      <c r="M1443" t="s">
        <v>147</v>
      </c>
      <c r="N1443">
        <v>-14400000</v>
      </c>
      <c r="O1443" t="s">
        <v>148</v>
      </c>
      <c r="P1443" t="b">
        <v>0</v>
      </c>
      <c r="Q1443">
        <v>9.0000150000000001E-2</v>
      </c>
      <c r="R1443">
        <v>0.33607227000000001</v>
      </c>
      <c r="S1443">
        <v>1589486400</v>
      </c>
      <c r="T1443">
        <v>26.87</v>
      </c>
      <c r="U1443">
        <v>26.91</v>
      </c>
      <c r="V1443" t="s">
        <v>7569</v>
      </c>
      <c r="W1443">
        <v>26.83</v>
      </c>
      <c r="X1443">
        <v>165036</v>
      </c>
      <c r="Y1443">
        <v>26.78</v>
      </c>
      <c r="Z1443">
        <v>26.55</v>
      </c>
      <c r="AA1443">
        <v>27.15</v>
      </c>
      <c r="AB1443">
        <v>9</v>
      </c>
      <c r="AC1443">
        <v>8</v>
      </c>
      <c r="AD1443" t="s">
        <v>155</v>
      </c>
      <c r="AF1443">
        <v>26.91</v>
      </c>
      <c r="AG1443">
        <v>788175</v>
      </c>
      <c r="AH1443">
        <v>265225</v>
      </c>
      <c r="AI1443">
        <v>4.3500003999999999</v>
      </c>
      <c r="AJ1443">
        <v>0.19316164999999999</v>
      </c>
      <c r="AK1443" t="s">
        <v>7570</v>
      </c>
      <c r="AL1443">
        <v>-0.30999947</v>
      </c>
      <c r="AM1443">
        <v>-1.1405425E-2</v>
      </c>
      <c r="AN1443">
        <v>22.52</v>
      </c>
      <c r="AO1443">
        <v>27.18</v>
      </c>
      <c r="AW1443" t="s">
        <v>6313</v>
      </c>
      <c r="BA1443">
        <v>26.747429</v>
      </c>
      <c r="BB1443">
        <v>0.122571945</v>
      </c>
      <c r="BC1443">
        <v>4.5825694999999996E-3</v>
      </c>
      <c r="BD1443">
        <v>26.356956</v>
      </c>
      <c r="BE1443">
        <v>0.51304435999999998</v>
      </c>
      <c r="BF1443">
        <v>1.9465236E-2</v>
      </c>
      <c r="BI1443">
        <v>15</v>
      </c>
      <c r="BJ1443">
        <v>0</v>
      </c>
      <c r="BK1443" t="b">
        <v>0</v>
      </c>
      <c r="BL1443">
        <v>2</v>
      </c>
      <c r="BM1443">
        <v>1233325800000</v>
      </c>
      <c r="BN1443" t="s">
        <v>5779</v>
      </c>
    </row>
    <row r="1444" spans="1:66" x14ac:dyDescent="0.2">
      <c r="A1444" t="s">
        <v>5781</v>
      </c>
      <c r="B1444" t="s">
        <v>5782</v>
      </c>
      <c r="C1444" t="s">
        <v>142</v>
      </c>
      <c r="D1444" t="s">
        <v>143</v>
      </c>
      <c r="E1444" t="s">
        <v>153</v>
      </c>
      <c r="F1444" t="b">
        <v>1</v>
      </c>
      <c r="G1444" t="s">
        <v>48</v>
      </c>
      <c r="H1444" t="s">
        <v>154</v>
      </c>
      <c r="I1444" t="s">
        <v>7571</v>
      </c>
      <c r="J1444" t="s">
        <v>5782</v>
      </c>
      <c r="K1444" t="s">
        <v>7572</v>
      </c>
      <c r="L1444" t="s">
        <v>146</v>
      </c>
      <c r="M1444" t="s">
        <v>147</v>
      </c>
      <c r="N1444">
        <v>-14400000</v>
      </c>
      <c r="O1444" t="s">
        <v>148</v>
      </c>
      <c r="P1444" t="b">
        <v>0</v>
      </c>
      <c r="Q1444">
        <v>0.15000152999999999</v>
      </c>
      <c r="R1444">
        <v>0.31309023000000002</v>
      </c>
      <c r="S1444">
        <v>1589486400</v>
      </c>
      <c r="T1444">
        <v>48.06</v>
      </c>
      <c r="U1444">
        <v>48.09</v>
      </c>
      <c r="V1444" t="s">
        <v>7573</v>
      </c>
      <c r="W1444">
        <v>45.75</v>
      </c>
      <c r="X1444">
        <v>331233</v>
      </c>
      <c r="Y1444">
        <v>47.91</v>
      </c>
      <c r="Z1444">
        <v>48.04</v>
      </c>
      <c r="AA1444">
        <v>59</v>
      </c>
      <c r="AB1444">
        <v>11</v>
      </c>
      <c r="AC1444">
        <v>14</v>
      </c>
      <c r="AD1444" t="s">
        <v>155</v>
      </c>
      <c r="AE1444" t="s">
        <v>48</v>
      </c>
      <c r="AF1444">
        <v>46.91</v>
      </c>
      <c r="AG1444">
        <v>309440</v>
      </c>
      <c r="AH1444">
        <v>153187</v>
      </c>
      <c r="AI1444">
        <v>9.59</v>
      </c>
      <c r="AJ1444">
        <v>0.24928515000000001</v>
      </c>
      <c r="AK1444" t="s">
        <v>7574</v>
      </c>
      <c r="AL1444">
        <v>-18.859997</v>
      </c>
      <c r="AM1444">
        <v>-0.281829</v>
      </c>
      <c r="AN1444">
        <v>38.47</v>
      </c>
      <c r="AO1444">
        <v>66.92</v>
      </c>
      <c r="AW1444" t="s">
        <v>6313</v>
      </c>
      <c r="AY1444">
        <v>32800000</v>
      </c>
      <c r="BA1444">
        <v>48.275143</v>
      </c>
      <c r="BB1444">
        <v>-0.21514130000000001</v>
      </c>
      <c r="BC1444">
        <v>-4.456565E-3</v>
      </c>
      <c r="BD1444">
        <v>57.871740000000003</v>
      </c>
      <c r="BE1444">
        <v>-9.8117370000000008</v>
      </c>
      <c r="BF1444">
        <v>-0.16954279999999999</v>
      </c>
      <c r="BG1444">
        <v>1576368000</v>
      </c>
      <c r="BI1444">
        <v>15</v>
      </c>
      <c r="BJ1444">
        <v>0</v>
      </c>
      <c r="BK1444" t="b">
        <v>0</v>
      </c>
      <c r="BL1444">
        <v>2</v>
      </c>
      <c r="BM1444">
        <v>970493400000</v>
      </c>
      <c r="BN1444" t="s">
        <v>5781</v>
      </c>
    </row>
    <row r="1445" spans="1:66" x14ac:dyDescent="0.2">
      <c r="A1445" t="s">
        <v>5783</v>
      </c>
      <c r="B1445" t="s">
        <v>5784</v>
      </c>
      <c r="C1445" t="s">
        <v>142</v>
      </c>
      <c r="D1445" t="s">
        <v>143</v>
      </c>
      <c r="E1445" t="s">
        <v>153</v>
      </c>
      <c r="F1445" t="b">
        <v>1</v>
      </c>
      <c r="G1445" t="s">
        <v>48</v>
      </c>
      <c r="H1445" t="s">
        <v>145</v>
      </c>
      <c r="I1445" t="s">
        <v>5784</v>
      </c>
      <c r="J1445" t="s">
        <v>5784</v>
      </c>
      <c r="K1445" t="s">
        <v>7575</v>
      </c>
      <c r="L1445" t="s">
        <v>146</v>
      </c>
      <c r="M1445" t="s">
        <v>147</v>
      </c>
      <c r="N1445">
        <v>-14400000</v>
      </c>
      <c r="O1445" t="s">
        <v>148</v>
      </c>
      <c r="P1445" t="b">
        <v>0</v>
      </c>
      <c r="Q1445">
        <v>0.15999985</v>
      </c>
      <c r="R1445">
        <v>0.31104169999999998</v>
      </c>
      <c r="S1445">
        <v>1589486402</v>
      </c>
      <c r="T1445">
        <v>51.6</v>
      </c>
      <c r="U1445">
        <v>51.626600000000003</v>
      </c>
      <c r="V1445" t="s">
        <v>7576</v>
      </c>
      <c r="W1445">
        <v>51.484999999999999</v>
      </c>
      <c r="X1445">
        <v>33043</v>
      </c>
      <c r="Y1445">
        <v>51.44</v>
      </c>
      <c r="Z1445">
        <v>0</v>
      </c>
      <c r="AA1445">
        <v>0</v>
      </c>
      <c r="AB1445">
        <v>11</v>
      </c>
      <c r="AC1445">
        <v>9</v>
      </c>
      <c r="AD1445" t="s">
        <v>149</v>
      </c>
      <c r="AF1445">
        <v>51.5</v>
      </c>
      <c r="AG1445">
        <v>92903</v>
      </c>
      <c r="AH1445">
        <v>182450</v>
      </c>
      <c r="AI1445">
        <v>2.6599998</v>
      </c>
      <c r="AJ1445">
        <v>5.4352264999999997E-2</v>
      </c>
      <c r="AK1445" t="s">
        <v>7577</v>
      </c>
      <c r="AL1445">
        <v>-3.4300003000000001</v>
      </c>
      <c r="AM1445">
        <v>-6.2329646000000002E-2</v>
      </c>
      <c r="AN1445">
        <v>48.94</v>
      </c>
      <c r="AO1445">
        <v>55.03</v>
      </c>
      <c r="AP1445">
        <v>1486425600</v>
      </c>
      <c r="AW1445" t="s">
        <v>6313</v>
      </c>
      <c r="BA1445">
        <v>51.551715999999999</v>
      </c>
      <c r="BB1445">
        <v>4.8282622999999997E-2</v>
      </c>
      <c r="BC1445">
        <v>9.3658619999999995E-4</v>
      </c>
      <c r="BD1445">
        <v>50.595799999999997</v>
      </c>
      <c r="BE1445">
        <v>1.0042</v>
      </c>
      <c r="BF1445">
        <v>1.9847496999999999E-2</v>
      </c>
      <c r="BI1445">
        <v>15</v>
      </c>
      <c r="BJ1445">
        <v>0</v>
      </c>
      <c r="BK1445" t="b">
        <v>0</v>
      </c>
      <c r="BL1445">
        <v>2</v>
      </c>
      <c r="BM1445">
        <v>1329834600000</v>
      </c>
      <c r="BN1445" t="s">
        <v>5783</v>
      </c>
    </row>
    <row r="1446" spans="1:66" x14ac:dyDescent="0.2">
      <c r="A1446" t="s">
        <v>5785</v>
      </c>
      <c r="B1446" t="s">
        <v>5786</v>
      </c>
      <c r="C1446" t="s">
        <v>142</v>
      </c>
      <c r="D1446" t="s">
        <v>143</v>
      </c>
      <c r="E1446" t="s">
        <v>153</v>
      </c>
      <c r="F1446" t="b">
        <v>1</v>
      </c>
      <c r="G1446" t="s">
        <v>48</v>
      </c>
      <c r="H1446" t="s">
        <v>154</v>
      </c>
      <c r="I1446" t="s">
        <v>7578</v>
      </c>
      <c r="J1446" t="s">
        <v>5786</v>
      </c>
      <c r="K1446" t="s">
        <v>7579</v>
      </c>
      <c r="L1446" t="s">
        <v>146</v>
      </c>
      <c r="M1446" t="s">
        <v>147</v>
      </c>
      <c r="N1446">
        <v>-14400000</v>
      </c>
      <c r="O1446" t="s">
        <v>148</v>
      </c>
      <c r="P1446" t="b">
        <v>0</v>
      </c>
      <c r="Q1446">
        <v>0.11999893</v>
      </c>
      <c r="R1446">
        <v>0.45095426</v>
      </c>
      <c r="S1446">
        <v>1589486400</v>
      </c>
      <c r="T1446">
        <v>26.73</v>
      </c>
      <c r="U1446">
        <v>26.73</v>
      </c>
      <c r="V1446" t="s">
        <v>7580</v>
      </c>
      <c r="W1446">
        <v>25.995000000000001</v>
      </c>
      <c r="X1446">
        <v>449350</v>
      </c>
      <c r="Y1446">
        <v>26.61</v>
      </c>
      <c r="Z1446">
        <v>21</v>
      </c>
      <c r="AA1446">
        <v>27.48</v>
      </c>
      <c r="AB1446">
        <v>9</v>
      </c>
      <c r="AC1446">
        <v>10</v>
      </c>
      <c r="AD1446" t="s">
        <v>155</v>
      </c>
      <c r="AF1446">
        <v>26.9</v>
      </c>
      <c r="AG1446">
        <v>477101</v>
      </c>
      <c r="AH1446">
        <v>371300</v>
      </c>
      <c r="AI1446">
        <v>5.24</v>
      </c>
      <c r="AJ1446">
        <v>0.24383432999999999</v>
      </c>
      <c r="AK1446" t="s">
        <v>7581</v>
      </c>
      <c r="AL1446">
        <v>-5.7700005000000001</v>
      </c>
      <c r="AM1446">
        <v>-0.17753847</v>
      </c>
      <c r="AN1446">
        <v>21.49</v>
      </c>
      <c r="AO1446">
        <v>32.5</v>
      </c>
      <c r="AW1446" t="s">
        <v>6313</v>
      </c>
      <c r="BA1446">
        <v>25.607970999999999</v>
      </c>
      <c r="BB1446">
        <v>1.1220284</v>
      </c>
      <c r="BC1446">
        <v>4.3815590000000001E-2</v>
      </c>
      <c r="BD1446">
        <v>28.589435999999999</v>
      </c>
      <c r="BE1446">
        <v>-1.8594360000000001</v>
      </c>
      <c r="BF1446">
        <v>-6.5039269999999996E-2</v>
      </c>
      <c r="BI1446">
        <v>15</v>
      </c>
      <c r="BJ1446">
        <v>0</v>
      </c>
      <c r="BK1446" t="b">
        <v>0</v>
      </c>
      <c r="BL1446">
        <v>2</v>
      </c>
      <c r="BM1446">
        <v>1419863400000</v>
      </c>
      <c r="BN1446" t="s">
        <v>5785</v>
      </c>
    </row>
    <row r="1447" spans="1:66" x14ac:dyDescent="0.2">
      <c r="A1447" t="s">
        <v>5787</v>
      </c>
      <c r="B1447" t="s">
        <v>5788</v>
      </c>
      <c r="C1447" t="s">
        <v>142</v>
      </c>
      <c r="D1447" t="s">
        <v>143</v>
      </c>
      <c r="E1447" t="s">
        <v>153</v>
      </c>
      <c r="F1447" t="b">
        <v>1</v>
      </c>
      <c r="G1447" t="s">
        <v>48</v>
      </c>
      <c r="H1447" t="s">
        <v>6262</v>
      </c>
      <c r="I1447" t="s">
        <v>7582</v>
      </c>
      <c r="J1447" t="s">
        <v>5788</v>
      </c>
      <c r="K1447" t="s">
        <v>7583</v>
      </c>
      <c r="L1447" t="s">
        <v>146</v>
      </c>
      <c r="M1447" t="s">
        <v>147</v>
      </c>
      <c r="N1447">
        <v>-14400000</v>
      </c>
      <c r="O1447" t="s">
        <v>148</v>
      </c>
      <c r="P1447" t="b">
        <v>0</v>
      </c>
      <c r="Q1447">
        <v>0.42999268000000002</v>
      </c>
      <c r="R1447">
        <v>0.29989725</v>
      </c>
      <c r="S1447">
        <v>1589486402</v>
      </c>
      <c r="T1447">
        <v>143.81</v>
      </c>
      <c r="U1447">
        <v>143.9</v>
      </c>
      <c r="V1447" t="s">
        <v>7584</v>
      </c>
      <c r="W1447">
        <v>137.01</v>
      </c>
      <c r="X1447">
        <v>166409</v>
      </c>
      <c r="Y1447">
        <v>143.38</v>
      </c>
      <c r="Z1447">
        <v>0</v>
      </c>
      <c r="AA1447">
        <v>142.57</v>
      </c>
      <c r="AB1447">
        <v>8</v>
      </c>
      <c r="AC1447">
        <v>12</v>
      </c>
      <c r="AD1447" t="s">
        <v>6263</v>
      </c>
      <c r="AE1447" t="s">
        <v>48</v>
      </c>
      <c r="AF1447">
        <v>140.94999999999999</v>
      </c>
      <c r="AG1447">
        <v>227812</v>
      </c>
      <c r="AH1447">
        <v>124812</v>
      </c>
      <c r="AI1447">
        <v>28.449997</v>
      </c>
      <c r="AJ1447">
        <v>0.24661925000000001</v>
      </c>
      <c r="AK1447" t="s">
        <v>7585</v>
      </c>
      <c r="AL1447">
        <v>-56.339995999999999</v>
      </c>
      <c r="AM1447">
        <v>-0.28148887</v>
      </c>
      <c r="AN1447">
        <v>115.36</v>
      </c>
      <c r="AO1447">
        <v>200.15</v>
      </c>
      <c r="AT1447">
        <v>1.7649999999999999</v>
      </c>
      <c r="AV1447">
        <v>1.2309944999999999E-2</v>
      </c>
      <c r="AW1447" t="s">
        <v>6313</v>
      </c>
      <c r="AX1447">
        <v>-27.385000000000002</v>
      </c>
      <c r="AY1447">
        <v>30150000</v>
      </c>
      <c r="AZ1447">
        <v>178.54499999999999</v>
      </c>
      <c r="BA1447">
        <v>144.3937</v>
      </c>
      <c r="BB1447">
        <v>-0.5837097</v>
      </c>
      <c r="BC1447">
        <v>-4.042487E-3</v>
      </c>
      <c r="BD1447">
        <v>173.11348000000001</v>
      </c>
      <c r="BE1447">
        <v>-29.303481999999999</v>
      </c>
      <c r="BF1447">
        <v>-0.16927326000000001</v>
      </c>
      <c r="BG1447">
        <v>4335871488</v>
      </c>
      <c r="BH1447">
        <v>0.80545520000000004</v>
      </c>
      <c r="BI1447">
        <v>15</v>
      </c>
      <c r="BJ1447">
        <v>0</v>
      </c>
      <c r="BK1447" t="b">
        <v>0</v>
      </c>
      <c r="BL1447">
        <v>2</v>
      </c>
      <c r="BM1447">
        <v>964791000000</v>
      </c>
      <c r="BN1447" t="s">
        <v>5787</v>
      </c>
    </row>
    <row r="1448" spans="1:66" x14ac:dyDescent="0.2">
      <c r="A1448" t="s">
        <v>5789</v>
      </c>
      <c r="B1448" t="s">
        <v>5790</v>
      </c>
      <c r="C1448" t="s">
        <v>142</v>
      </c>
      <c r="D1448" t="s">
        <v>143</v>
      </c>
      <c r="E1448" t="s">
        <v>153</v>
      </c>
      <c r="F1448" t="b">
        <v>1</v>
      </c>
      <c r="G1448" t="s">
        <v>48</v>
      </c>
      <c r="H1448" t="s">
        <v>154</v>
      </c>
      <c r="I1448" t="s">
        <v>7586</v>
      </c>
      <c r="J1448" t="s">
        <v>5790</v>
      </c>
      <c r="K1448" t="s">
        <v>7587</v>
      </c>
      <c r="L1448" t="s">
        <v>146</v>
      </c>
      <c r="M1448" t="s">
        <v>147</v>
      </c>
      <c r="N1448">
        <v>-14400000</v>
      </c>
      <c r="O1448" t="s">
        <v>148</v>
      </c>
      <c r="P1448" t="b">
        <v>0</v>
      </c>
      <c r="Q1448">
        <v>0.12000275000000001</v>
      </c>
      <c r="R1448">
        <v>0.22447202999999999</v>
      </c>
      <c r="S1448">
        <v>1589486380</v>
      </c>
      <c r="T1448">
        <v>53.58</v>
      </c>
      <c r="U1448">
        <v>53.6</v>
      </c>
      <c r="V1448" t="s">
        <v>7588</v>
      </c>
      <c r="W1448">
        <v>51.26</v>
      </c>
      <c r="X1448">
        <v>83099</v>
      </c>
      <c r="Y1448">
        <v>53.46</v>
      </c>
      <c r="Z1448">
        <v>45</v>
      </c>
      <c r="AA1448">
        <v>54.57</v>
      </c>
      <c r="AB1448">
        <v>14</v>
      </c>
      <c r="AC1448">
        <v>8</v>
      </c>
      <c r="AD1448" t="s">
        <v>155</v>
      </c>
      <c r="AF1448">
        <v>54.15</v>
      </c>
      <c r="AG1448">
        <v>82869</v>
      </c>
      <c r="AH1448">
        <v>60387</v>
      </c>
      <c r="AI1448">
        <v>9.2400020000000005</v>
      </c>
      <c r="AJ1448">
        <v>0.20838976000000001</v>
      </c>
      <c r="AK1448" t="s">
        <v>7589</v>
      </c>
      <c r="AL1448">
        <v>-28.61</v>
      </c>
      <c r="AM1448">
        <v>-0.34809585999999998</v>
      </c>
      <c r="AN1448">
        <v>44.34</v>
      </c>
      <c r="AO1448">
        <v>82.19</v>
      </c>
      <c r="AW1448" t="s">
        <v>6313</v>
      </c>
      <c r="BA1448">
        <v>56.353713999999997</v>
      </c>
      <c r="BB1448">
        <v>-2.7737121999999999</v>
      </c>
      <c r="BC1448">
        <v>-4.9219686999999998E-2</v>
      </c>
      <c r="BD1448">
        <v>69.922169999999994</v>
      </c>
      <c r="BE1448">
        <v>-16.342169999999999</v>
      </c>
      <c r="BF1448">
        <v>-0.23371944</v>
      </c>
      <c r="BI1448">
        <v>15</v>
      </c>
      <c r="BJ1448">
        <v>0</v>
      </c>
      <c r="BK1448" t="b">
        <v>0</v>
      </c>
      <c r="BL1448">
        <v>2</v>
      </c>
      <c r="BM1448">
        <v>1178285400000</v>
      </c>
      <c r="BN1448" t="s">
        <v>5789</v>
      </c>
    </row>
    <row r="1449" spans="1:66" x14ac:dyDescent="0.2">
      <c r="A1449" t="s">
        <v>5791</v>
      </c>
      <c r="B1449" t="s">
        <v>5792</v>
      </c>
      <c r="C1449" t="s">
        <v>142</v>
      </c>
      <c r="D1449" t="s">
        <v>143</v>
      </c>
      <c r="E1449" t="s">
        <v>153</v>
      </c>
      <c r="F1449" t="b">
        <v>1</v>
      </c>
      <c r="G1449" t="s">
        <v>48</v>
      </c>
      <c r="H1449" t="s">
        <v>6262</v>
      </c>
      <c r="I1449" t="s">
        <v>7590</v>
      </c>
      <c r="J1449" t="s">
        <v>5792</v>
      </c>
      <c r="K1449" t="s">
        <v>7591</v>
      </c>
      <c r="L1449" t="s">
        <v>146</v>
      </c>
      <c r="M1449" t="s">
        <v>147</v>
      </c>
      <c r="N1449">
        <v>-14400000</v>
      </c>
      <c r="O1449" t="s">
        <v>148</v>
      </c>
      <c r="P1449" t="b">
        <v>0</v>
      </c>
      <c r="Q1449">
        <v>5.9999466000000001E-2</v>
      </c>
      <c r="R1449">
        <v>0.29397094000000001</v>
      </c>
      <c r="S1449">
        <v>1589486402</v>
      </c>
      <c r="T1449">
        <v>20.47</v>
      </c>
      <c r="U1449">
        <v>20.48</v>
      </c>
      <c r="V1449" t="s">
        <v>7592</v>
      </c>
      <c r="W1449">
        <v>20.3</v>
      </c>
      <c r="X1449">
        <v>384975</v>
      </c>
      <c r="Y1449">
        <v>20.41</v>
      </c>
      <c r="Z1449">
        <v>18.7</v>
      </c>
      <c r="AA1449">
        <v>0</v>
      </c>
      <c r="AB1449">
        <v>8</v>
      </c>
      <c r="AC1449">
        <v>13</v>
      </c>
      <c r="AD1449" t="s">
        <v>6263</v>
      </c>
      <c r="AF1449">
        <v>20.41</v>
      </c>
      <c r="AG1449">
        <v>708425</v>
      </c>
      <c r="AH1449">
        <v>408550</v>
      </c>
      <c r="AI1449">
        <v>3.25</v>
      </c>
      <c r="AJ1449">
        <v>0.18873403999999999</v>
      </c>
      <c r="AK1449" t="s">
        <v>7593</v>
      </c>
      <c r="AL1449">
        <v>-3.7100010000000001</v>
      </c>
      <c r="AM1449">
        <v>-0.15343261999999999</v>
      </c>
      <c r="AN1449">
        <v>17.22</v>
      </c>
      <c r="AO1449">
        <v>24.18</v>
      </c>
      <c r="AP1449">
        <v>1496102400</v>
      </c>
      <c r="AW1449" t="s">
        <v>6313</v>
      </c>
      <c r="BA1449">
        <v>19.728628</v>
      </c>
      <c r="BB1449">
        <v>0.74137114999999998</v>
      </c>
      <c r="BC1449">
        <v>3.7578445000000002E-2</v>
      </c>
      <c r="BD1449">
        <v>22.074325999999999</v>
      </c>
      <c r="BE1449">
        <v>-1.6043262</v>
      </c>
      <c r="BF1449">
        <v>-7.2678380000000001E-2</v>
      </c>
      <c r="BI1449">
        <v>15</v>
      </c>
      <c r="BJ1449">
        <v>0</v>
      </c>
      <c r="BK1449" t="b">
        <v>0</v>
      </c>
      <c r="BL1449">
        <v>2</v>
      </c>
      <c r="BM1449">
        <v>1386858600000</v>
      </c>
      <c r="BN1449" t="s">
        <v>5791</v>
      </c>
    </row>
    <row r="1450" spans="1:66" x14ac:dyDescent="0.2">
      <c r="A1450" t="s">
        <v>5793</v>
      </c>
      <c r="B1450" t="s">
        <v>5794</v>
      </c>
      <c r="C1450" t="s">
        <v>142</v>
      </c>
      <c r="D1450" t="s">
        <v>143</v>
      </c>
      <c r="E1450" t="s">
        <v>153</v>
      </c>
      <c r="F1450" t="b">
        <v>1</v>
      </c>
      <c r="G1450" t="s">
        <v>48</v>
      </c>
      <c r="H1450" t="s">
        <v>4007</v>
      </c>
      <c r="I1450" t="s">
        <v>7594</v>
      </c>
      <c r="J1450" t="s">
        <v>5794</v>
      </c>
      <c r="K1450" t="s">
        <v>7595</v>
      </c>
      <c r="L1450" t="s">
        <v>146</v>
      </c>
      <c r="M1450" t="s">
        <v>147</v>
      </c>
      <c r="N1450">
        <v>-14400000</v>
      </c>
      <c r="O1450" t="s">
        <v>148</v>
      </c>
      <c r="P1450" t="b">
        <v>0</v>
      </c>
      <c r="Q1450">
        <v>9.0003970000000003E-2</v>
      </c>
      <c r="R1450">
        <v>9.0089550000000004E-2</v>
      </c>
      <c r="S1450">
        <v>1589481846</v>
      </c>
      <c r="T1450">
        <v>99.995000000000005</v>
      </c>
      <c r="U1450">
        <v>100.19</v>
      </c>
      <c r="V1450" t="s">
        <v>7596</v>
      </c>
      <c r="W1450">
        <v>99.661000000000001</v>
      </c>
      <c r="X1450">
        <v>1893</v>
      </c>
      <c r="Y1450">
        <v>99.905000000000001</v>
      </c>
      <c r="Z1450">
        <v>99.24</v>
      </c>
      <c r="AA1450">
        <v>101</v>
      </c>
      <c r="AB1450">
        <v>8</v>
      </c>
      <c r="AC1450">
        <v>9</v>
      </c>
      <c r="AD1450" t="s">
        <v>4011</v>
      </c>
      <c r="AF1450">
        <v>99.871399999999994</v>
      </c>
      <c r="AG1450">
        <v>24700</v>
      </c>
      <c r="AH1450">
        <v>7462</v>
      </c>
      <c r="AI1450">
        <v>10.535004000000001</v>
      </c>
      <c r="AJ1450">
        <v>0.11776217</v>
      </c>
      <c r="AK1450" t="s">
        <v>7597</v>
      </c>
      <c r="AL1450">
        <v>-3.2149963000000001</v>
      </c>
      <c r="AM1450">
        <v>-3.1150047E-2</v>
      </c>
      <c r="AN1450">
        <v>89.46</v>
      </c>
      <c r="AO1450">
        <v>103.21</v>
      </c>
      <c r="AW1450" t="s">
        <v>6313</v>
      </c>
      <c r="BA1450">
        <v>99.261799999999994</v>
      </c>
      <c r="BB1450">
        <v>0.73320010000000002</v>
      </c>
      <c r="BC1450">
        <v>7.3865279999999998E-3</v>
      </c>
      <c r="BD1450">
        <v>100.71226</v>
      </c>
      <c r="BE1450">
        <v>-0.71725464000000005</v>
      </c>
      <c r="BF1450">
        <v>-7.1218204999999998E-3</v>
      </c>
      <c r="BI1450">
        <v>15</v>
      </c>
      <c r="BJ1450">
        <v>0</v>
      </c>
      <c r="BK1450" t="b">
        <v>0</v>
      </c>
      <c r="BL1450">
        <v>2</v>
      </c>
      <c r="BM1450">
        <v>1424961000000</v>
      </c>
      <c r="BN1450" t="s">
        <v>5793</v>
      </c>
    </row>
    <row r="1451" spans="1:66" x14ac:dyDescent="0.2">
      <c r="A1451" t="s">
        <v>5795</v>
      </c>
      <c r="B1451" t="s">
        <v>5796</v>
      </c>
      <c r="C1451" t="s">
        <v>142</v>
      </c>
      <c r="D1451" t="s">
        <v>143</v>
      </c>
      <c r="E1451" t="s">
        <v>153</v>
      </c>
      <c r="F1451" t="b">
        <v>1</v>
      </c>
      <c r="G1451" t="s">
        <v>48</v>
      </c>
      <c r="H1451" t="s">
        <v>6262</v>
      </c>
      <c r="I1451" t="s">
        <v>5796</v>
      </c>
      <c r="J1451" t="s">
        <v>5796</v>
      </c>
      <c r="K1451" t="s">
        <v>7598</v>
      </c>
      <c r="L1451" t="s">
        <v>146</v>
      </c>
      <c r="M1451" t="s">
        <v>147</v>
      </c>
      <c r="N1451">
        <v>-14400000</v>
      </c>
      <c r="O1451" t="s">
        <v>148</v>
      </c>
      <c r="P1451" t="b">
        <v>0</v>
      </c>
      <c r="Q1451">
        <v>0.15999985</v>
      </c>
      <c r="R1451">
        <v>0.27068153</v>
      </c>
      <c r="S1451">
        <v>1589486401</v>
      </c>
      <c r="T1451">
        <v>59.27</v>
      </c>
      <c r="U1451">
        <v>59.27</v>
      </c>
      <c r="V1451" t="s">
        <v>7599</v>
      </c>
      <c r="W1451">
        <v>57.91</v>
      </c>
      <c r="X1451">
        <v>36865</v>
      </c>
      <c r="Y1451">
        <v>59.11</v>
      </c>
      <c r="Z1451">
        <v>0</v>
      </c>
      <c r="AA1451">
        <v>59.96</v>
      </c>
      <c r="AB1451">
        <v>8</v>
      </c>
      <c r="AC1451">
        <v>8</v>
      </c>
      <c r="AD1451" t="s">
        <v>6263</v>
      </c>
      <c r="AF1451">
        <v>59.76</v>
      </c>
      <c r="AG1451">
        <v>117037</v>
      </c>
      <c r="AH1451">
        <v>139237</v>
      </c>
      <c r="AI1451">
        <v>13.260002</v>
      </c>
      <c r="AJ1451">
        <v>0.28819825999999998</v>
      </c>
      <c r="AK1451" t="s">
        <v>7600</v>
      </c>
      <c r="AL1451">
        <v>-10.079998</v>
      </c>
      <c r="AM1451">
        <v>-0.14534965</v>
      </c>
      <c r="AN1451">
        <v>46.01</v>
      </c>
      <c r="AO1451">
        <v>69.349999999999994</v>
      </c>
      <c r="AP1451">
        <v>1529884800</v>
      </c>
      <c r="AW1451" t="s">
        <v>6313</v>
      </c>
      <c r="BA1451">
        <v>57.943427999999997</v>
      </c>
      <c r="BB1451">
        <v>1.3265724000000001</v>
      </c>
      <c r="BC1451">
        <v>2.2894268999999998E-2</v>
      </c>
      <c r="BD1451">
        <v>61.767969999999998</v>
      </c>
      <c r="BE1451">
        <v>-2.4979705999999999</v>
      </c>
      <c r="BF1451">
        <v>-4.0441195999999999E-2</v>
      </c>
      <c r="BI1451">
        <v>15</v>
      </c>
      <c r="BJ1451">
        <v>0</v>
      </c>
      <c r="BK1451" t="b">
        <v>0</v>
      </c>
      <c r="BL1451">
        <v>2</v>
      </c>
      <c r="BM1451">
        <v>1195569000000</v>
      </c>
      <c r="BN1451" t="s">
        <v>5795</v>
      </c>
    </row>
    <row r="1452" spans="1:66" x14ac:dyDescent="0.2">
      <c r="A1452" t="s">
        <v>5797</v>
      </c>
      <c r="B1452" t="s">
        <v>5798</v>
      </c>
      <c r="C1452" t="s">
        <v>142</v>
      </c>
      <c r="D1452" t="s">
        <v>143</v>
      </c>
      <c r="E1452" t="s">
        <v>153</v>
      </c>
      <c r="F1452" t="b">
        <v>1</v>
      </c>
      <c r="G1452" t="s">
        <v>48</v>
      </c>
      <c r="H1452" t="s">
        <v>154</v>
      </c>
      <c r="I1452" t="s">
        <v>7601</v>
      </c>
      <c r="J1452" t="s">
        <v>5798</v>
      </c>
      <c r="K1452" t="s">
        <v>7602</v>
      </c>
      <c r="L1452" t="s">
        <v>146</v>
      </c>
      <c r="M1452" t="s">
        <v>147</v>
      </c>
      <c r="N1452">
        <v>-14400000</v>
      </c>
      <c r="O1452" t="s">
        <v>148</v>
      </c>
      <c r="P1452" t="b">
        <v>0</v>
      </c>
      <c r="Q1452">
        <v>5.0001143999999997E-2</v>
      </c>
      <c r="R1452">
        <v>0.19253424999999999</v>
      </c>
      <c r="S1452">
        <v>1589486400</v>
      </c>
      <c r="T1452">
        <v>26.02</v>
      </c>
      <c r="U1452">
        <v>26.05</v>
      </c>
      <c r="V1452" t="s">
        <v>7603</v>
      </c>
      <c r="W1452">
        <v>25.97</v>
      </c>
      <c r="X1452">
        <v>467448</v>
      </c>
      <c r="Y1452">
        <v>25.97</v>
      </c>
      <c r="Z1452">
        <v>25.75</v>
      </c>
      <c r="AA1452">
        <v>26.05</v>
      </c>
      <c r="AB1452">
        <v>11</v>
      </c>
      <c r="AC1452">
        <v>32</v>
      </c>
      <c r="AD1452" t="s">
        <v>155</v>
      </c>
      <c r="AF1452">
        <v>25.99</v>
      </c>
      <c r="AG1452">
        <v>937506</v>
      </c>
      <c r="AH1452">
        <v>284975</v>
      </c>
      <c r="AI1452">
        <v>4.9500010000000003</v>
      </c>
      <c r="AJ1452">
        <v>0.23493122</v>
      </c>
      <c r="AK1452" t="s">
        <v>7604</v>
      </c>
      <c r="AL1452">
        <v>-1.5699997000000001</v>
      </c>
      <c r="AM1452">
        <v>-5.6904662000000002E-2</v>
      </c>
      <c r="AN1452">
        <v>21.07</v>
      </c>
      <c r="AO1452">
        <v>27.59</v>
      </c>
      <c r="AW1452" t="s">
        <v>6313</v>
      </c>
      <c r="BA1452">
        <v>25.727715</v>
      </c>
      <c r="BB1452">
        <v>0.29228591999999998</v>
      </c>
      <c r="BC1452">
        <v>1.1360742E-2</v>
      </c>
      <c r="BD1452">
        <v>26.246666000000001</v>
      </c>
      <c r="BE1452">
        <v>-0.22666549999999999</v>
      </c>
      <c r="BF1452">
        <v>-8.6359729999999999E-3</v>
      </c>
      <c r="BI1452">
        <v>15</v>
      </c>
      <c r="BJ1452">
        <v>0</v>
      </c>
      <c r="BK1452" t="b">
        <v>0</v>
      </c>
      <c r="BL1452">
        <v>2</v>
      </c>
      <c r="BM1452">
        <v>1192714200000</v>
      </c>
      <c r="BN1452" t="s">
        <v>5797</v>
      </c>
    </row>
    <row r="1453" spans="1:66" x14ac:dyDescent="0.2">
      <c r="A1453" t="s">
        <v>5799</v>
      </c>
      <c r="B1453" t="s">
        <v>5800</v>
      </c>
      <c r="C1453" t="s">
        <v>142</v>
      </c>
      <c r="D1453" t="s">
        <v>143</v>
      </c>
      <c r="E1453" t="s">
        <v>153</v>
      </c>
      <c r="F1453" t="b">
        <v>1</v>
      </c>
      <c r="G1453" t="s">
        <v>48</v>
      </c>
      <c r="H1453" t="s">
        <v>154</v>
      </c>
      <c r="I1453" t="s">
        <v>5800</v>
      </c>
      <c r="J1453" t="s">
        <v>5800</v>
      </c>
      <c r="K1453" t="s">
        <v>7605</v>
      </c>
      <c r="L1453" t="s">
        <v>146</v>
      </c>
      <c r="M1453" t="s">
        <v>147</v>
      </c>
      <c r="N1453">
        <v>-14400000</v>
      </c>
      <c r="O1453" t="s">
        <v>148</v>
      </c>
      <c r="P1453" t="b">
        <v>0</v>
      </c>
      <c r="Q1453">
        <v>2.0000457999999999E-2</v>
      </c>
      <c r="R1453">
        <v>0.10758718</v>
      </c>
      <c r="S1453">
        <v>1589486400</v>
      </c>
      <c r="T1453">
        <v>18.61</v>
      </c>
      <c r="U1453">
        <v>18.72</v>
      </c>
      <c r="V1453" t="s">
        <v>7606</v>
      </c>
      <c r="W1453">
        <v>17.8</v>
      </c>
      <c r="X1453">
        <v>1174591</v>
      </c>
      <c r="Y1453">
        <v>18.59</v>
      </c>
      <c r="Z1453">
        <v>18.54</v>
      </c>
      <c r="AA1453">
        <v>18.61</v>
      </c>
      <c r="AB1453">
        <v>29</v>
      </c>
      <c r="AC1453">
        <v>12</v>
      </c>
      <c r="AD1453" t="s">
        <v>155</v>
      </c>
      <c r="AE1453" t="s">
        <v>48</v>
      </c>
      <c r="AF1453">
        <v>19.21</v>
      </c>
      <c r="AG1453">
        <v>1177870</v>
      </c>
      <c r="AH1453">
        <v>1077175</v>
      </c>
      <c r="AI1453">
        <v>6.380001</v>
      </c>
      <c r="AJ1453">
        <v>0.52166813999999995</v>
      </c>
      <c r="AK1453" t="s">
        <v>7607</v>
      </c>
      <c r="AL1453">
        <v>-14.68</v>
      </c>
      <c r="AM1453">
        <v>-0.44097324999999998</v>
      </c>
      <c r="AN1453">
        <v>12.23</v>
      </c>
      <c r="AO1453">
        <v>33.29</v>
      </c>
      <c r="AT1453">
        <v>1.0569999999999999</v>
      </c>
      <c r="AV1453">
        <v>5.6858529999999997E-2</v>
      </c>
      <c r="AW1453" t="s">
        <v>6313</v>
      </c>
      <c r="AY1453">
        <v>25950000</v>
      </c>
      <c r="AZ1453">
        <v>29.582999999999998</v>
      </c>
      <c r="BA1453">
        <v>18.282</v>
      </c>
      <c r="BB1453">
        <v>0.32800101999999998</v>
      </c>
      <c r="BC1453">
        <v>1.7941201E-2</v>
      </c>
      <c r="BD1453">
        <v>25.464493000000001</v>
      </c>
      <c r="BE1453">
        <v>-6.8544919999999996</v>
      </c>
      <c r="BF1453">
        <v>-0.26917841999999997</v>
      </c>
      <c r="BG1453">
        <v>482929504</v>
      </c>
      <c r="BH1453">
        <v>0.62907754999999999</v>
      </c>
      <c r="BI1453">
        <v>15</v>
      </c>
      <c r="BJ1453">
        <v>0</v>
      </c>
      <c r="BK1453" t="b">
        <v>0</v>
      </c>
      <c r="BL1453">
        <v>2</v>
      </c>
      <c r="BM1453">
        <v>1006785000000</v>
      </c>
      <c r="BN1453" t="s">
        <v>5799</v>
      </c>
    </row>
    <row r="1454" spans="1:66" x14ac:dyDescent="0.2">
      <c r="A1454" t="s">
        <v>5801</v>
      </c>
      <c r="B1454" t="s">
        <v>5802</v>
      </c>
      <c r="C1454" t="s">
        <v>142</v>
      </c>
      <c r="D1454" t="s">
        <v>143</v>
      </c>
      <c r="E1454" t="s">
        <v>153</v>
      </c>
      <c r="F1454" t="b">
        <v>1</v>
      </c>
      <c r="G1454" t="s">
        <v>48</v>
      </c>
      <c r="H1454" t="s">
        <v>154</v>
      </c>
      <c r="I1454" t="s">
        <v>7608</v>
      </c>
      <c r="J1454" t="s">
        <v>5802</v>
      </c>
      <c r="K1454" t="s">
        <v>7609</v>
      </c>
      <c r="L1454" t="s">
        <v>146</v>
      </c>
      <c r="M1454" t="s">
        <v>147</v>
      </c>
      <c r="N1454">
        <v>-14400000</v>
      </c>
      <c r="O1454" t="s">
        <v>148</v>
      </c>
      <c r="P1454" t="b">
        <v>0</v>
      </c>
      <c r="Q1454">
        <v>0.25</v>
      </c>
      <c r="R1454">
        <v>0.49780962000000001</v>
      </c>
      <c r="S1454">
        <v>1589486400</v>
      </c>
      <c r="T1454">
        <v>50.47</v>
      </c>
      <c r="U1454">
        <v>50.375</v>
      </c>
      <c r="V1454" t="s">
        <v>7610</v>
      </c>
      <c r="W1454">
        <v>49.35</v>
      </c>
      <c r="X1454">
        <v>93378</v>
      </c>
      <c r="Y1454">
        <v>50.22</v>
      </c>
      <c r="Z1454">
        <v>0</v>
      </c>
      <c r="AA1454">
        <v>50.3</v>
      </c>
      <c r="AB1454">
        <v>11</v>
      </c>
      <c r="AC1454">
        <v>8</v>
      </c>
      <c r="AD1454" t="s">
        <v>155</v>
      </c>
      <c r="AF1454">
        <v>49.77</v>
      </c>
      <c r="AG1454">
        <v>149211</v>
      </c>
      <c r="AH1454">
        <v>79962</v>
      </c>
      <c r="AI1454">
        <v>8.6200030000000005</v>
      </c>
      <c r="AJ1454">
        <v>0.20597378999999999</v>
      </c>
      <c r="AK1454" t="s">
        <v>7611</v>
      </c>
      <c r="AL1454">
        <v>-8.9399990000000003</v>
      </c>
      <c r="AM1454">
        <v>-0.15047969</v>
      </c>
      <c r="AN1454">
        <v>41.85</v>
      </c>
      <c r="AO1454">
        <v>59.41</v>
      </c>
      <c r="AW1454" t="s">
        <v>6313</v>
      </c>
      <c r="BA1454">
        <v>49.601999999999997</v>
      </c>
      <c r="BB1454">
        <v>0.86800003000000003</v>
      </c>
      <c r="BC1454">
        <v>1.7499293999999999E-2</v>
      </c>
      <c r="BD1454">
        <v>54.399419999999999</v>
      </c>
      <c r="BE1454">
        <v>-3.9294205</v>
      </c>
      <c r="BF1454">
        <v>-7.2232759999999993E-2</v>
      </c>
      <c r="BI1454">
        <v>15</v>
      </c>
      <c r="BJ1454">
        <v>0</v>
      </c>
      <c r="BK1454" t="b">
        <v>0</v>
      </c>
      <c r="BL1454">
        <v>2</v>
      </c>
      <c r="BM1454">
        <v>1226413800000</v>
      </c>
      <c r="BN1454" t="s">
        <v>5801</v>
      </c>
    </row>
    <row r="1455" spans="1:66" x14ac:dyDescent="0.2">
      <c r="A1455" t="s">
        <v>5803</v>
      </c>
      <c r="B1455" t="s">
        <v>5804</v>
      </c>
      <c r="C1455" t="s">
        <v>142</v>
      </c>
      <c r="D1455" t="s">
        <v>143</v>
      </c>
      <c r="E1455" t="s">
        <v>153</v>
      </c>
      <c r="F1455" t="b">
        <v>1</v>
      </c>
      <c r="G1455" t="s">
        <v>48</v>
      </c>
      <c r="H1455" t="s">
        <v>154</v>
      </c>
      <c r="I1455" t="s">
        <v>7612</v>
      </c>
      <c r="J1455" t="s">
        <v>5804</v>
      </c>
      <c r="K1455" t="s">
        <v>7613</v>
      </c>
      <c r="L1455" t="s">
        <v>146</v>
      </c>
      <c r="M1455" t="s">
        <v>147</v>
      </c>
      <c r="N1455">
        <v>-14400000</v>
      </c>
      <c r="O1455" t="s">
        <v>148</v>
      </c>
      <c r="P1455" t="b">
        <v>0</v>
      </c>
      <c r="Q1455">
        <v>9.0000150000000001E-2</v>
      </c>
      <c r="R1455">
        <v>0.57361479999999998</v>
      </c>
      <c r="S1455">
        <v>1589486400</v>
      </c>
      <c r="T1455">
        <v>15.78</v>
      </c>
      <c r="U1455">
        <v>15.8451</v>
      </c>
      <c r="V1455" t="s">
        <v>7614</v>
      </c>
      <c r="W1455">
        <v>15.175000000000001</v>
      </c>
      <c r="X1455">
        <v>280777</v>
      </c>
      <c r="Y1455">
        <v>15.69</v>
      </c>
      <c r="Z1455">
        <v>12</v>
      </c>
      <c r="AA1455">
        <v>15.77</v>
      </c>
      <c r="AB1455">
        <v>9</v>
      </c>
      <c r="AC1455">
        <v>9</v>
      </c>
      <c r="AD1455" t="s">
        <v>155</v>
      </c>
      <c r="AF1455">
        <v>15.43</v>
      </c>
      <c r="AG1455">
        <v>322691</v>
      </c>
      <c r="AH1455">
        <v>174887</v>
      </c>
      <c r="AI1455">
        <v>4.8599997000000004</v>
      </c>
      <c r="AJ1455">
        <v>0.44505492000000002</v>
      </c>
      <c r="AK1455" t="s">
        <v>7615</v>
      </c>
      <c r="AL1455">
        <v>-8.8460000000000001</v>
      </c>
      <c r="AM1455">
        <v>-0.35921383000000001</v>
      </c>
      <c r="AN1455">
        <v>10.92</v>
      </c>
      <c r="AO1455">
        <v>24.626000000000001</v>
      </c>
      <c r="AP1455">
        <v>1490918400</v>
      </c>
      <c r="AW1455" t="s">
        <v>6313</v>
      </c>
      <c r="BA1455">
        <v>15.107913999999999</v>
      </c>
      <c r="BB1455">
        <v>0.67208575999999998</v>
      </c>
      <c r="BC1455">
        <v>4.4485677000000001E-2</v>
      </c>
      <c r="BD1455">
        <v>19.994225</v>
      </c>
      <c r="BE1455">
        <v>-4.2142249999999999</v>
      </c>
      <c r="BF1455">
        <v>-0.21077211000000001</v>
      </c>
      <c r="BI1455">
        <v>15</v>
      </c>
      <c r="BJ1455">
        <v>0</v>
      </c>
      <c r="BK1455" t="b">
        <v>0</v>
      </c>
      <c r="BL1455">
        <v>2</v>
      </c>
      <c r="BM1455">
        <v>1435671000000</v>
      </c>
      <c r="BN1455" t="s">
        <v>5803</v>
      </c>
    </row>
    <row r="1456" spans="1:66" x14ac:dyDescent="0.2">
      <c r="A1456" t="s">
        <v>5805</v>
      </c>
      <c r="B1456" t="s">
        <v>5806</v>
      </c>
      <c r="C1456" t="s">
        <v>142</v>
      </c>
      <c r="D1456" t="s">
        <v>143</v>
      </c>
      <c r="E1456" t="s">
        <v>153</v>
      </c>
      <c r="F1456" t="b">
        <v>1</v>
      </c>
      <c r="G1456" t="s">
        <v>48</v>
      </c>
      <c r="H1456" t="s">
        <v>154</v>
      </c>
      <c r="I1456" t="s">
        <v>7616</v>
      </c>
      <c r="J1456" t="s">
        <v>5806</v>
      </c>
      <c r="K1456" t="s">
        <v>7617</v>
      </c>
      <c r="L1456" t="s">
        <v>146</v>
      </c>
      <c r="M1456" t="s">
        <v>147</v>
      </c>
      <c r="N1456">
        <v>-14400000</v>
      </c>
      <c r="O1456" t="s">
        <v>148</v>
      </c>
      <c r="P1456" t="b">
        <v>0</v>
      </c>
      <c r="Q1456">
        <v>3.2799719999999997E-2</v>
      </c>
      <c r="R1456">
        <v>0.25411958000000001</v>
      </c>
      <c r="S1456">
        <v>1589485279</v>
      </c>
      <c r="T1456">
        <v>12.94</v>
      </c>
      <c r="U1456">
        <v>13.13</v>
      </c>
      <c r="V1456" t="s">
        <v>7618</v>
      </c>
      <c r="W1456">
        <v>12.24</v>
      </c>
      <c r="X1456">
        <v>16557</v>
      </c>
      <c r="Y1456">
        <v>12.9072</v>
      </c>
      <c r="Z1456">
        <v>10.050000000000001</v>
      </c>
      <c r="AA1456">
        <v>12.96</v>
      </c>
      <c r="AB1456">
        <v>8</v>
      </c>
      <c r="AC1456">
        <v>29</v>
      </c>
      <c r="AD1456" t="s">
        <v>155</v>
      </c>
      <c r="AF1456">
        <v>12.36</v>
      </c>
      <c r="AG1456">
        <v>14325</v>
      </c>
      <c r="AH1456">
        <v>5812</v>
      </c>
      <c r="AI1456">
        <v>5.2279996999999998</v>
      </c>
      <c r="AJ1456">
        <v>0.67790455000000005</v>
      </c>
      <c r="AK1456" t="s">
        <v>7619</v>
      </c>
      <c r="AL1456">
        <v>-13.137</v>
      </c>
      <c r="AM1456">
        <v>-0.50377727000000005</v>
      </c>
      <c r="AN1456">
        <v>7.7119999999999997</v>
      </c>
      <c r="AO1456">
        <v>26.077000000000002</v>
      </c>
      <c r="AW1456" t="s">
        <v>6313</v>
      </c>
      <c r="BA1456">
        <v>12.034715</v>
      </c>
      <c r="BB1456">
        <v>0.90528489999999995</v>
      </c>
      <c r="BC1456">
        <v>7.5222800000000006E-2</v>
      </c>
      <c r="BD1456">
        <v>18.569507999999999</v>
      </c>
      <c r="BE1456">
        <v>-5.6295080000000004</v>
      </c>
      <c r="BF1456">
        <v>-0.3031587</v>
      </c>
      <c r="BI1456">
        <v>15</v>
      </c>
      <c r="BJ1456">
        <v>0</v>
      </c>
      <c r="BK1456" t="b">
        <v>0</v>
      </c>
      <c r="BL1456">
        <v>2</v>
      </c>
      <c r="BM1456">
        <v>1459258200000</v>
      </c>
      <c r="BN1456" t="s">
        <v>5805</v>
      </c>
    </row>
    <row r="1457" spans="1:66" x14ac:dyDescent="0.2">
      <c r="A1457" t="s">
        <v>5807</v>
      </c>
      <c r="B1457" t="s">
        <v>5808</v>
      </c>
      <c r="C1457" t="s">
        <v>142</v>
      </c>
      <c r="D1457" t="s">
        <v>143</v>
      </c>
      <c r="E1457" t="s">
        <v>153</v>
      </c>
      <c r="F1457" t="b">
        <v>1</v>
      </c>
      <c r="G1457" t="s">
        <v>48</v>
      </c>
      <c r="H1457" t="s">
        <v>4007</v>
      </c>
      <c r="I1457" t="s">
        <v>5808</v>
      </c>
      <c r="J1457" t="s">
        <v>5808</v>
      </c>
      <c r="K1457" t="s">
        <v>7620</v>
      </c>
      <c r="L1457" t="s">
        <v>146</v>
      </c>
      <c r="M1457" t="s">
        <v>147</v>
      </c>
      <c r="N1457">
        <v>-14400000</v>
      </c>
      <c r="O1457" t="s">
        <v>148</v>
      </c>
      <c r="P1457" t="b">
        <v>0</v>
      </c>
      <c r="Q1457">
        <v>5.9999466000000001E-2</v>
      </c>
      <c r="R1457">
        <v>0.21405445000000001</v>
      </c>
      <c r="S1457">
        <v>1589486400</v>
      </c>
      <c r="T1457">
        <v>28.09</v>
      </c>
      <c r="U1457">
        <v>28.14</v>
      </c>
      <c r="V1457" t="s">
        <v>7621</v>
      </c>
      <c r="W1457">
        <v>28.09</v>
      </c>
      <c r="X1457">
        <v>5575748</v>
      </c>
      <c r="Y1457">
        <v>28.03</v>
      </c>
      <c r="Z1457">
        <v>27.93</v>
      </c>
      <c r="AA1457">
        <v>28.12</v>
      </c>
      <c r="AB1457">
        <v>369</v>
      </c>
      <c r="AC1457">
        <v>451</v>
      </c>
      <c r="AD1457" t="s">
        <v>4011</v>
      </c>
      <c r="AF1457">
        <v>28.11</v>
      </c>
      <c r="AG1457">
        <v>11313861</v>
      </c>
      <c r="AH1457">
        <v>5421150</v>
      </c>
      <c r="AI1457">
        <v>2.9099998</v>
      </c>
      <c r="AJ1457">
        <v>0.1155679</v>
      </c>
      <c r="AK1457" t="s">
        <v>7622</v>
      </c>
      <c r="AL1457">
        <v>-0.45000076</v>
      </c>
      <c r="AM1457">
        <v>-1.5767369999999999E-2</v>
      </c>
      <c r="AN1457">
        <v>25.18</v>
      </c>
      <c r="AO1457">
        <v>28.54</v>
      </c>
      <c r="AW1457" t="s">
        <v>6313</v>
      </c>
      <c r="BA1457">
        <v>28.053999000000001</v>
      </c>
      <c r="BB1457">
        <v>3.6001205000000001E-2</v>
      </c>
      <c r="BC1457">
        <v>1.2832824999999999E-3</v>
      </c>
      <c r="BD1457">
        <v>26.851376999999999</v>
      </c>
      <c r="BE1457">
        <v>1.2386227000000001</v>
      </c>
      <c r="BF1457">
        <v>4.6128830000000003E-2</v>
      </c>
      <c r="BI1457">
        <v>15</v>
      </c>
      <c r="BJ1457">
        <v>0</v>
      </c>
      <c r="BK1457" t="b">
        <v>0</v>
      </c>
      <c r="BL1457">
        <v>2</v>
      </c>
      <c r="BM1457">
        <v>1330093800000</v>
      </c>
      <c r="BN1457" t="s">
        <v>5807</v>
      </c>
    </row>
    <row r="1458" spans="1:66" x14ac:dyDescent="0.2">
      <c r="A1458" t="s">
        <v>5809</v>
      </c>
      <c r="B1458" t="s">
        <v>5810</v>
      </c>
      <c r="C1458" t="s">
        <v>142</v>
      </c>
      <c r="D1458" t="s">
        <v>143</v>
      </c>
      <c r="E1458" t="s">
        <v>153</v>
      </c>
      <c r="F1458" t="b">
        <v>1</v>
      </c>
      <c r="G1458" t="s">
        <v>48</v>
      </c>
      <c r="H1458" t="s">
        <v>154</v>
      </c>
      <c r="I1458" t="s">
        <v>7623</v>
      </c>
      <c r="J1458" t="s">
        <v>5810</v>
      </c>
      <c r="K1458" t="s">
        <v>7624</v>
      </c>
      <c r="L1458" t="s">
        <v>146</v>
      </c>
      <c r="M1458" t="s">
        <v>147</v>
      </c>
      <c r="N1458">
        <v>-14400000</v>
      </c>
      <c r="O1458" t="s">
        <v>148</v>
      </c>
      <c r="P1458" t="b">
        <v>0</v>
      </c>
      <c r="Q1458">
        <v>7.0001599999999997E-2</v>
      </c>
      <c r="R1458">
        <v>0.34213883</v>
      </c>
      <c r="S1458">
        <v>1589486400</v>
      </c>
      <c r="T1458">
        <v>20.53</v>
      </c>
      <c r="U1458">
        <v>20.53</v>
      </c>
      <c r="V1458" t="s">
        <v>7625</v>
      </c>
      <c r="W1458">
        <v>19.693899999999999</v>
      </c>
      <c r="X1458">
        <v>507386</v>
      </c>
      <c r="Y1458">
        <v>20.46</v>
      </c>
      <c r="Z1458">
        <v>20.28</v>
      </c>
      <c r="AA1458">
        <v>22.62</v>
      </c>
      <c r="AB1458">
        <v>31</v>
      </c>
      <c r="AC1458">
        <v>8</v>
      </c>
      <c r="AD1458" t="s">
        <v>155</v>
      </c>
      <c r="AF1458">
        <v>20.170000000000002</v>
      </c>
      <c r="AG1458">
        <v>813590</v>
      </c>
      <c r="AH1458">
        <v>727925</v>
      </c>
      <c r="AI1458">
        <v>3.9899998000000001</v>
      </c>
      <c r="AJ1458">
        <v>0.24123335000000001</v>
      </c>
      <c r="AK1458" t="s">
        <v>7626</v>
      </c>
      <c r="AL1458">
        <v>-9.3799989999999998</v>
      </c>
      <c r="AM1458">
        <v>-0.31360745000000001</v>
      </c>
      <c r="AN1458">
        <v>16.54</v>
      </c>
      <c r="AO1458">
        <v>29.91</v>
      </c>
      <c r="AW1458" t="s">
        <v>6313</v>
      </c>
      <c r="BA1458">
        <v>21.568570999999999</v>
      </c>
      <c r="BB1458">
        <v>-1.0385704</v>
      </c>
      <c r="BC1458">
        <v>-4.8152026000000001E-2</v>
      </c>
      <c r="BD1458">
        <v>25.702898000000001</v>
      </c>
      <c r="BE1458">
        <v>-5.1728972999999998</v>
      </c>
      <c r="BF1458">
        <v>-0.20125736</v>
      </c>
      <c r="BI1458">
        <v>15</v>
      </c>
      <c r="BJ1458">
        <v>0</v>
      </c>
      <c r="BK1458" t="b">
        <v>0</v>
      </c>
      <c r="BL1458">
        <v>2</v>
      </c>
      <c r="BM1458">
        <v>1423146600000</v>
      </c>
      <c r="BN1458" t="s">
        <v>5809</v>
      </c>
    </row>
    <row r="1459" spans="1:66" x14ac:dyDescent="0.2">
      <c r="A1459" t="s">
        <v>5811</v>
      </c>
      <c r="B1459" t="s">
        <v>5812</v>
      </c>
      <c r="C1459" t="s">
        <v>142</v>
      </c>
      <c r="D1459" t="s">
        <v>143</v>
      </c>
      <c r="E1459" t="s">
        <v>153</v>
      </c>
      <c r="F1459" t="b">
        <v>1</v>
      </c>
      <c r="G1459" t="s">
        <v>48</v>
      </c>
      <c r="H1459" t="s">
        <v>4007</v>
      </c>
      <c r="I1459" t="s">
        <v>7627</v>
      </c>
      <c r="J1459" t="s">
        <v>5812</v>
      </c>
      <c r="K1459" t="s">
        <v>7628</v>
      </c>
      <c r="L1459" t="s">
        <v>146</v>
      </c>
      <c r="M1459" t="s">
        <v>147</v>
      </c>
      <c r="N1459">
        <v>-14400000</v>
      </c>
      <c r="O1459" t="s">
        <v>148</v>
      </c>
      <c r="P1459" t="b">
        <v>0</v>
      </c>
      <c r="Q1459">
        <v>8.0200195000000002E-2</v>
      </c>
      <c r="R1459">
        <v>0.24270141000000001</v>
      </c>
      <c r="S1459">
        <v>1589485235</v>
      </c>
      <c r="T1459">
        <v>33.125</v>
      </c>
      <c r="U1459">
        <v>33.169600000000003</v>
      </c>
      <c r="V1459" t="s">
        <v>7629</v>
      </c>
      <c r="W1459">
        <v>32.85</v>
      </c>
      <c r="X1459">
        <v>2613</v>
      </c>
      <c r="Y1459">
        <v>33.044800000000002</v>
      </c>
      <c r="Z1459">
        <v>0</v>
      </c>
      <c r="AA1459">
        <v>0</v>
      </c>
      <c r="AB1459">
        <v>8</v>
      </c>
      <c r="AC1459">
        <v>14</v>
      </c>
      <c r="AD1459" t="s">
        <v>4011</v>
      </c>
      <c r="AF1459">
        <v>32.909999999999997</v>
      </c>
      <c r="AG1459">
        <v>14246</v>
      </c>
      <c r="AH1459">
        <v>6600</v>
      </c>
      <c r="AI1459">
        <v>5.7450010000000002</v>
      </c>
      <c r="AJ1459">
        <v>0.20982472999999999</v>
      </c>
      <c r="AK1459" t="s">
        <v>7630</v>
      </c>
      <c r="AL1459">
        <v>-2.9669989999999999</v>
      </c>
      <c r="AM1459">
        <v>-8.2206559999999998E-2</v>
      </c>
      <c r="AN1459">
        <v>27.38</v>
      </c>
      <c r="AO1459">
        <v>36.091999999999999</v>
      </c>
      <c r="AW1459" t="s">
        <v>6313</v>
      </c>
      <c r="BA1459">
        <v>32.231056000000002</v>
      </c>
      <c r="BB1459">
        <v>0.89394379999999996</v>
      </c>
      <c r="BC1459">
        <v>2.773548E-2</v>
      </c>
      <c r="BD1459">
        <v>31.849985</v>
      </c>
      <c r="BE1459">
        <v>1.2750149</v>
      </c>
      <c r="BF1459">
        <v>4.0031883999999997E-2</v>
      </c>
      <c r="BI1459">
        <v>15</v>
      </c>
      <c r="BJ1459">
        <v>0</v>
      </c>
      <c r="BK1459" t="b">
        <v>0</v>
      </c>
      <c r="BL1459">
        <v>2</v>
      </c>
      <c r="BM1459">
        <v>1453300200000</v>
      </c>
      <c r="BN1459" t="s">
        <v>5811</v>
      </c>
    </row>
    <row r="1460" spans="1:66" x14ac:dyDescent="0.2">
      <c r="A1460" t="s">
        <v>5813</v>
      </c>
      <c r="B1460" t="s">
        <v>5814</v>
      </c>
      <c r="C1460" t="s">
        <v>142</v>
      </c>
      <c r="D1460" t="s">
        <v>143</v>
      </c>
      <c r="E1460" t="s">
        <v>153</v>
      </c>
      <c r="F1460" t="b">
        <v>1</v>
      </c>
      <c r="G1460" t="s">
        <v>48</v>
      </c>
      <c r="H1460" t="s">
        <v>154</v>
      </c>
      <c r="I1460" t="s">
        <v>7631</v>
      </c>
      <c r="J1460" t="s">
        <v>5814</v>
      </c>
      <c r="K1460" t="s">
        <v>7632</v>
      </c>
      <c r="L1460" t="s">
        <v>146</v>
      </c>
      <c r="M1460" t="s">
        <v>147</v>
      </c>
      <c r="N1460">
        <v>-14400000</v>
      </c>
      <c r="O1460" t="s">
        <v>148</v>
      </c>
      <c r="P1460" t="b">
        <v>0</v>
      </c>
      <c r="Q1460">
        <v>0.15999985</v>
      </c>
      <c r="R1460">
        <v>0.32128483000000002</v>
      </c>
      <c r="S1460">
        <v>1589486400</v>
      </c>
      <c r="T1460">
        <v>49.96</v>
      </c>
      <c r="U1460">
        <v>49.97</v>
      </c>
      <c r="V1460" t="s">
        <v>7633</v>
      </c>
      <c r="W1460">
        <v>47.44</v>
      </c>
      <c r="X1460">
        <v>298429</v>
      </c>
      <c r="Y1460">
        <v>49.8</v>
      </c>
      <c r="Z1460">
        <v>48.41</v>
      </c>
      <c r="AA1460">
        <v>71.5</v>
      </c>
      <c r="AB1460">
        <v>9</v>
      </c>
      <c r="AC1460">
        <v>8</v>
      </c>
      <c r="AD1460" t="s">
        <v>155</v>
      </c>
      <c r="AF1460">
        <v>48.79</v>
      </c>
      <c r="AG1460">
        <v>226890</v>
      </c>
      <c r="AH1460">
        <v>206512</v>
      </c>
      <c r="AI1460">
        <v>9.18</v>
      </c>
      <c r="AJ1460">
        <v>0.22511037</v>
      </c>
      <c r="AK1460" t="s">
        <v>7634</v>
      </c>
      <c r="AL1460">
        <v>-24.270004</v>
      </c>
      <c r="AM1460">
        <v>-0.32695679999999999</v>
      </c>
      <c r="AN1460">
        <v>40.78</v>
      </c>
      <c r="AO1460">
        <v>74.23</v>
      </c>
      <c r="AW1460" t="s">
        <v>6313</v>
      </c>
      <c r="BA1460">
        <v>50.587715000000003</v>
      </c>
      <c r="BB1460">
        <v>-0.62771606000000002</v>
      </c>
      <c r="BC1460">
        <v>-1.2408468000000001E-2</v>
      </c>
      <c r="BD1460">
        <v>63.396740000000001</v>
      </c>
      <c r="BE1460">
        <v>-13.436741</v>
      </c>
      <c r="BF1460">
        <v>-0.21194687000000001</v>
      </c>
      <c r="BI1460">
        <v>15</v>
      </c>
      <c r="BJ1460">
        <v>0</v>
      </c>
      <c r="BK1460" t="b">
        <v>0</v>
      </c>
      <c r="BL1460">
        <v>2</v>
      </c>
      <c r="BM1460">
        <v>1132065000000</v>
      </c>
      <c r="BN1460" t="s">
        <v>5813</v>
      </c>
    </row>
    <row r="1461" spans="1:66" x14ac:dyDescent="0.2">
      <c r="A1461" t="s">
        <v>5815</v>
      </c>
      <c r="B1461" t="s">
        <v>5816</v>
      </c>
      <c r="C1461" t="s">
        <v>142</v>
      </c>
      <c r="D1461" t="s">
        <v>143</v>
      </c>
      <c r="E1461" t="s">
        <v>153</v>
      </c>
      <c r="F1461" t="b">
        <v>1</v>
      </c>
      <c r="G1461" t="s">
        <v>48</v>
      </c>
      <c r="H1461" t="s">
        <v>6262</v>
      </c>
      <c r="I1461" t="s">
        <v>7635</v>
      </c>
      <c r="J1461" t="s">
        <v>5816</v>
      </c>
      <c r="K1461" t="s">
        <v>7636</v>
      </c>
      <c r="L1461" t="s">
        <v>146</v>
      </c>
      <c r="M1461" t="s">
        <v>147</v>
      </c>
      <c r="N1461">
        <v>-14400000</v>
      </c>
      <c r="O1461" t="s">
        <v>148</v>
      </c>
      <c r="P1461" t="b">
        <v>0</v>
      </c>
      <c r="Q1461">
        <v>0.20290374999999999</v>
      </c>
      <c r="R1461">
        <v>0.23843790000000001</v>
      </c>
      <c r="S1461">
        <v>1589486401</v>
      </c>
      <c r="T1461">
        <v>85.3</v>
      </c>
      <c r="U1461">
        <v>85.3</v>
      </c>
      <c r="V1461" t="s">
        <v>7637</v>
      </c>
      <c r="W1461">
        <v>83.263300000000001</v>
      </c>
      <c r="X1461">
        <v>87711</v>
      </c>
      <c r="Y1461">
        <v>85.097099999999998</v>
      </c>
      <c r="Z1461">
        <v>0</v>
      </c>
      <c r="AA1461">
        <v>0</v>
      </c>
      <c r="AB1461">
        <v>10</v>
      </c>
      <c r="AC1461">
        <v>10</v>
      </c>
      <c r="AD1461" t="s">
        <v>6263</v>
      </c>
      <c r="AF1461">
        <v>83.63</v>
      </c>
      <c r="AG1461">
        <v>31200</v>
      </c>
      <c r="AH1461">
        <v>24175</v>
      </c>
      <c r="AI1461">
        <v>19.530006</v>
      </c>
      <c r="AJ1461">
        <v>0.29694401999999998</v>
      </c>
      <c r="AK1461" t="s">
        <v>7638</v>
      </c>
      <c r="AL1461">
        <v>-4.1699979999999996</v>
      </c>
      <c r="AM1461">
        <v>-4.6607780000000001E-2</v>
      </c>
      <c r="AN1461">
        <v>65.77</v>
      </c>
      <c r="AO1461">
        <v>89.47</v>
      </c>
      <c r="AP1461">
        <v>1475193600</v>
      </c>
      <c r="AW1461" t="s">
        <v>6313</v>
      </c>
      <c r="BA1461">
        <v>80.375429999999994</v>
      </c>
      <c r="BB1461">
        <v>4.9245760000000001</v>
      </c>
      <c r="BC1461">
        <v>6.1269667E-2</v>
      </c>
      <c r="BD1461">
        <v>80.92689</v>
      </c>
      <c r="BE1461">
        <v>4.3731154999999999</v>
      </c>
      <c r="BF1461">
        <v>5.4037858000000001E-2</v>
      </c>
      <c r="BI1461">
        <v>15</v>
      </c>
      <c r="BJ1461">
        <v>0</v>
      </c>
      <c r="BK1461" t="b">
        <v>0</v>
      </c>
      <c r="BL1461">
        <v>2</v>
      </c>
      <c r="BM1461">
        <v>1348147800000</v>
      </c>
      <c r="BN1461" t="s">
        <v>5815</v>
      </c>
    </row>
    <row r="1462" spans="1:66" x14ac:dyDescent="0.2">
      <c r="A1462" t="s">
        <v>5817</v>
      </c>
      <c r="B1462" t="s">
        <v>5818</v>
      </c>
      <c r="C1462" t="s">
        <v>142</v>
      </c>
      <c r="D1462" t="s">
        <v>143</v>
      </c>
      <c r="E1462" t="s">
        <v>153</v>
      </c>
      <c r="F1462" t="b">
        <v>1</v>
      </c>
      <c r="G1462" t="s">
        <v>48</v>
      </c>
      <c r="H1462" t="s">
        <v>154</v>
      </c>
      <c r="I1462" t="s">
        <v>7639</v>
      </c>
      <c r="J1462" t="s">
        <v>5818</v>
      </c>
      <c r="K1462" t="s">
        <v>7640</v>
      </c>
      <c r="L1462" t="s">
        <v>146</v>
      </c>
      <c r="M1462" t="s">
        <v>147</v>
      </c>
      <c r="N1462">
        <v>-14400000</v>
      </c>
      <c r="O1462" t="s">
        <v>148</v>
      </c>
      <c r="P1462" t="b">
        <v>0</v>
      </c>
      <c r="Q1462">
        <v>0.15999985</v>
      </c>
      <c r="R1462">
        <v>0.42049893999999999</v>
      </c>
      <c r="S1462">
        <v>1589486400</v>
      </c>
      <c r="T1462">
        <v>38.21</v>
      </c>
      <c r="U1462">
        <v>38.227600000000002</v>
      </c>
      <c r="V1462" t="s">
        <v>7641</v>
      </c>
      <c r="W1462">
        <v>37.100499999999997</v>
      </c>
      <c r="X1462">
        <v>85388</v>
      </c>
      <c r="Y1462">
        <v>38.049999999999997</v>
      </c>
      <c r="Z1462">
        <v>0</v>
      </c>
      <c r="AA1462">
        <v>40</v>
      </c>
      <c r="AB1462">
        <v>10</v>
      </c>
      <c r="AC1462">
        <v>10</v>
      </c>
      <c r="AD1462" t="s">
        <v>155</v>
      </c>
      <c r="AF1462">
        <v>37.479999999999997</v>
      </c>
      <c r="AG1462">
        <v>147406</v>
      </c>
      <c r="AH1462">
        <v>178437</v>
      </c>
      <c r="AI1462">
        <v>12.209999</v>
      </c>
      <c r="AJ1462">
        <v>0.46961533999999999</v>
      </c>
      <c r="AK1462" t="s">
        <v>7642</v>
      </c>
      <c r="AL1462">
        <v>-0.52000046</v>
      </c>
      <c r="AM1462">
        <v>-1.3426296000000001E-2</v>
      </c>
      <c r="AN1462">
        <v>26</v>
      </c>
      <c r="AO1462">
        <v>38.729999999999997</v>
      </c>
      <c r="AW1462" t="s">
        <v>6313</v>
      </c>
      <c r="BA1462">
        <v>34.129429999999999</v>
      </c>
      <c r="BB1462">
        <v>4.0805699999999998</v>
      </c>
      <c r="BC1462">
        <v>0.119561635</v>
      </c>
      <c r="BD1462">
        <v>34.575316999999998</v>
      </c>
      <c r="BE1462">
        <v>3.6346816999999998</v>
      </c>
      <c r="BF1462">
        <v>0.105123594</v>
      </c>
      <c r="BI1462">
        <v>15</v>
      </c>
      <c r="BJ1462">
        <v>0</v>
      </c>
      <c r="BK1462" t="b">
        <v>0</v>
      </c>
      <c r="BL1462">
        <v>2</v>
      </c>
      <c r="BM1462">
        <v>1416234600000</v>
      </c>
      <c r="BN1462" t="s">
        <v>5817</v>
      </c>
    </row>
    <row r="1463" spans="1:66" x14ac:dyDescent="0.2">
      <c r="A1463" t="s">
        <v>5819</v>
      </c>
      <c r="B1463" t="s">
        <v>5820</v>
      </c>
      <c r="C1463" t="s">
        <v>142</v>
      </c>
      <c r="D1463" t="s">
        <v>143</v>
      </c>
      <c r="E1463" t="s">
        <v>153</v>
      </c>
      <c r="F1463" t="b">
        <v>1</v>
      </c>
      <c r="G1463" t="s">
        <v>48</v>
      </c>
      <c r="H1463" t="s">
        <v>4007</v>
      </c>
      <c r="I1463" t="s">
        <v>5820</v>
      </c>
      <c r="J1463" t="s">
        <v>5820</v>
      </c>
      <c r="K1463" t="s">
        <v>7643</v>
      </c>
      <c r="L1463" t="s">
        <v>146</v>
      </c>
      <c r="M1463" t="s">
        <v>147</v>
      </c>
      <c r="N1463">
        <v>-14400000</v>
      </c>
      <c r="O1463" t="s">
        <v>148</v>
      </c>
      <c r="P1463" t="b">
        <v>0</v>
      </c>
      <c r="Q1463">
        <v>0.17109679999999999</v>
      </c>
      <c r="R1463">
        <v>0.27450152999999999</v>
      </c>
      <c r="S1463">
        <v>1589486012</v>
      </c>
      <c r="T1463">
        <v>62.501100000000001</v>
      </c>
      <c r="U1463">
        <v>62.595300000000002</v>
      </c>
      <c r="V1463" t="s">
        <v>7644</v>
      </c>
      <c r="W1463">
        <v>61.37</v>
      </c>
      <c r="X1463">
        <v>38798</v>
      </c>
      <c r="Y1463">
        <v>62.33</v>
      </c>
      <c r="Z1463">
        <v>39.01</v>
      </c>
      <c r="AA1463">
        <v>62.7</v>
      </c>
      <c r="AB1463">
        <v>32</v>
      </c>
      <c r="AC1463">
        <v>32</v>
      </c>
      <c r="AD1463" t="s">
        <v>4011</v>
      </c>
      <c r="AF1463">
        <v>61.64</v>
      </c>
      <c r="AG1463">
        <v>152064</v>
      </c>
      <c r="AH1463">
        <v>113875</v>
      </c>
      <c r="AI1463">
        <v>15.941096999999999</v>
      </c>
      <c r="AJ1463">
        <v>0.3423775</v>
      </c>
      <c r="AK1463" t="s">
        <v>7645</v>
      </c>
      <c r="AL1463">
        <v>-6.4589005000000004</v>
      </c>
      <c r="AM1463">
        <v>-9.3661553999999994E-2</v>
      </c>
      <c r="AN1463">
        <v>46.56</v>
      </c>
      <c r="AO1463">
        <v>68.959999999999994</v>
      </c>
      <c r="AW1463" t="s">
        <v>6313</v>
      </c>
      <c r="BA1463">
        <v>58.654316000000001</v>
      </c>
      <c r="BB1463">
        <v>3.8467826999999999</v>
      </c>
      <c r="BC1463">
        <v>6.5583970000000005E-2</v>
      </c>
      <c r="BD1463">
        <v>60.955382999999998</v>
      </c>
      <c r="BE1463">
        <v>1.5457152999999999</v>
      </c>
      <c r="BF1463">
        <v>2.5358142E-2</v>
      </c>
      <c r="BI1463">
        <v>15</v>
      </c>
      <c r="BJ1463">
        <v>0</v>
      </c>
      <c r="BK1463" t="b">
        <v>0</v>
      </c>
      <c r="BL1463">
        <v>2</v>
      </c>
      <c r="BM1463">
        <v>1433424600000</v>
      </c>
      <c r="BN1463" t="s">
        <v>5819</v>
      </c>
    </row>
    <row r="1464" spans="1:66" x14ac:dyDescent="0.2">
      <c r="A1464" t="s">
        <v>5821</v>
      </c>
      <c r="B1464" t="s">
        <v>5822</v>
      </c>
      <c r="C1464" t="s">
        <v>142</v>
      </c>
      <c r="D1464" t="s">
        <v>143</v>
      </c>
      <c r="E1464" t="s">
        <v>153</v>
      </c>
      <c r="F1464" t="b">
        <v>1</v>
      </c>
      <c r="G1464" t="s">
        <v>48</v>
      </c>
      <c r="H1464" t="s">
        <v>6262</v>
      </c>
      <c r="I1464" t="s">
        <v>7646</v>
      </c>
      <c r="J1464" t="s">
        <v>5822</v>
      </c>
      <c r="K1464" t="s">
        <v>7647</v>
      </c>
      <c r="L1464" t="s">
        <v>146</v>
      </c>
      <c r="M1464" t="s">
        <v>147</v>
      </c>
      <c r="N1464">
        <v>-14400000</v>
      </c>
      <c r="O1464" t="s">
        <v>148</v>
      </c>
      <c r="P1464" t="b">
        <v>0</v>
      </c>
      <c r="Q1464">
        <v>0.19999695000000001</v>
      </c>
      <c r="R1464">
        <v>0.22009127000000001</v>
      </c>
      <c r="S1464">
        <v>1589486402</v>
      </c>
      <c r="T1464">
        <v>91.07</v>
      </c>
      <c r="U1464">
        <v>91.15</v>
      </c>
      <c r="V1464" t="s">
        <v>7648</v>
      </c>
      <c r="W1464">
        <v>90.685000000000002</v>
      </c>
      <c r="X1464">
        <v>3219556</v>
      </c>
      <c r="Y1464">
        <v>90.87</v>
      </c>
      <c r="Z1464">
        <v>90.1</v>
      </c>
      <c r="AA1464">
        <v>91.68</v>
      </c>
      <c r="AB1464">
        <v>40</v>
      </c>
      <c r="AC1464">
        <v>10</v>
      </c>
      <c r="AD1464" t="s">
        <v>6263</v>
      </c>
      <c r="AF1464">
        <v>90.94</v>
      </c>
      <c r="AG1464">
        <v>4134732</v>
      </c>
      <c r="AH1464">
        <v>2940550</v>
      </c>
      <c r="AI1464">
        <v>12.25</v>
      </c>
      <c r="AJ1464">
        <v>0.15541741000000001</v>
      </c>
      <c r="AK1464" t="s">
        <v>7649</v>
      </c>
      <c r="AL1464">
        <v>-4.0800020000000004</v>
      </c>
      <c r="AM1464">
        <v>-4.2879682000000002E-2</v>
      </c>
      <c r="AN1464">
        <v>78.819999999999993</v>
      </c>
      <c r="AO1464">
        <v>95.15</v>
      </c>
      <c r="AW1464" t="s">
        <v>6313</v>
      </c>
      <c r="BA1464">
        <v>89.677139999999994</v>
      </c>
      <c r="BB1464">
        <v>1.3928604</v>
      </c>
      <c r="BC1464">
        <v>1.5531945E-2</v>
      </c>
      <c r="BD1464">
        <v>90.832610000000003</v>
      </c>
      <c r="BE1464">
        <v>0.23738861</v>
      </c>
      <c r="BF1464">
        <v>2.6134735E-3</v>
      </c>
      <c r="BI1464">
        <v>15</v>
      </c>
      <c r="BJ1464">
        <v>0</v>
      </c>
      <c r="BK1464" t="b">
        <v>0</v>
      </c>
      <c r="BL1464">
        <v>2</v>
      </c>
      <c r="BM1464">
        <v>1258986600000</v>
      </c>
      <c r="BN1464" t="s">
        <v>5821</v>
      </c>
    </row>
    <row r="1465" spans="1:66" x14ac:dyDescent="0.2">
      <c r="A1465" t="s">
        <v>5823</v>
      </c>
      <c r="B1465" t="s">
        <v>5824</v>
      </c>
      <c r="C1465" t="s">
        <v>142</v>
      </c>
      <c r="D1465" t="s">
        <v>143</v>
      </c>
      <c r="E1465" t="s">
        <v>153</v>
      </c>
      <c r="F1465" t="b">
        <v>1</v>
      </c>
      <c r="G1465" t="s">
        <v>48</v>
      </c>
      <c r="H1465" t="s">
        <v>6262</v>
      </c>
      <c r="I1465" t="s">
        <v>7650</v>
      </c>
      <c r="J1465" t="s">
        <v>5824</v>
      </c>
      <c r="K1465" t="s">
        <v>7651</v>
      </c>
      <c r="L1465" t="s">
        <v>146</v>
      </c>
      <c r="M1465" t="s">
        <v>147</v>
      </c>
      <c r="N1465">
        <v>-14400000</v>
      </c>
      <c r="O1465" t="s">
        <v>148</v>
      </c>
      <c r="P1465" t="b">
        <v>0</v>
      </c>
      <c r="Q1465">
        <v>0.24000550000000001</v>
      </c>
      <c r="R1465">
        <v>0.21729787</v>
      </c>
      <c r="S1465">
        <v>1589486402</v>
      </c>
      <c r="T1465">
        <v>110.69</v>
      </c>
      <c r="U1465">
        <v>110.69</v>
      </c>
      <c r="V1465" t="s">
        <v>7652</v>
      </c>
      <c r="W1465">
        <v>106.2701</v>
      </c>
      <c r="X1465">
        <v>11504</v>
      </c>
      <c r="Y1465">
        <v>110.45</v>
      </c>
      <c r="Z1465">
        <v>0</v>
      </c>
      <c r="AA1465">
        <v>0</v>
      </c>
      <c r="AB1465">
        <v>8</v>
      </c>
      <c r="AC1465">
        <v>9</v>
      </c>
      <c r="AD1465" t="s">
        <v>6263</v>
      </c>
      <c r="AF1465">
        <v>113.87</v>
      </c>
      <c r="AG1465">
        <v>29958</v>
      </c>
      <c r="AH1465">
        <v>18512</v>
      </c>
      <c r="AI1465">
        <v>27.150002000000001</v>
      </c>
      <c r="AJ1465">
        <v>0.32499402999999999</v>
      </c>
      <c r="AK1465" t="s">
        <v>7653</v>
      </c>
      <c r="AL1465">
        <v>-27.630005000000001</v>
      </c>
      <c r="AM1465">
        <v>-0.19975422000000001</v>
      </c>
      <c r="AN1465">
        <v>83.54</v>
      </c>
      <c r="AO1465">
        <v>138.32</v>
      </c>
      <c r="AP1465">
        <v>1483056000</v>
      </c>
      <c r="AW1465" t="s">
        <v>6313</v>
      </c>
      <c r="BA1465">
        <v>109.03400000000001</v>
      </c>
      <c r="BB1465">
        <v>1.6560059</v>
      </c>
      <c r="BC1465">
        <v>1.5187977E-2</v>
      </c>
      <c r="BD1465">
        <v>120.42326</v>
      </c>
      <c r="BE1465">
        <v>-9.7332610000000006</v>
      </c>
      <c r="BF1465">
        <v>-8.0825426000000006E-2</v>
      </c>
      <c r="BI1465">
        <v>15</v>
      </c>
      <c r="BJ1465">
        <v>0</v>
      </c>
      <c r="BK1465" t="b">
        <v>0</v>
      </c>
      <c r="BL1465">
        <v>2</v>
      </c>
      <c r="BM1465">
        <v>1270647000000</v>
      </c>
      <c r="BN1465" t="s">
        <v>5823</v>
      </c>
    </row>
    <row r="1466" spans="1:66" x14ac:dyDescent="0.2">
      <c r="A1466" t="s">
        <v>5825</v>
      </c>
      <c r="B1466" t="s">
        <v>5826</v>
      </c>
      <c r="C1466" t="s">
        <v>142</v>
      </c>
      <c r="D1466" t="s">
        <v>143</v>
      </c>
      <c r="E1466" t="s">
        <v>153</v>
      </c>
      <c r="F1466" t="b">
        <v>1</v>
      </c>
      <c r="G1466" t="s">
        <v>48</v>
      </c>
      <c r="H1466" t="s">
        <v>154</v>
      </c>
      <c r="I1466" t="s">
        <v>7654</v>
      </c>
      <c r="J1466" t="s">
        <v>5826</v>
      </c>
      <c r="K1466" t="s">
        <v>7655</v>
      </c>
      <c r="L1466" t="s">
        <v>146</v>
      </c>
      <c r="M1466" t="s">
        <v>147</v>
      </c>
      <c r="N1466">
        <v>-14400000</v>
      </c>
      <c r="O1466" t="s">
        <v>148</v>
      </c>
      <c r="P1466" t="b">
        <v>0</v>
      </c>
      <c r="Q1466">
        <v>4.9999237000000002E-2</v>
      </c>
      <c r="R1466">
        <v>0.21394624000000001</v>
      </c>
      <c r="S1466">
        <v>1589486397</v>
      </c>
      <c r="T1466">
        <v>23.42</v>
      </c>
      <c r="U1466">
        <v>23.53</v>
      </c>
      <c r="V1466" t="s">
        <v>7656</v>
      </c>
      <c r="W1466">
        <v>23.31</v>
      </c>
      <c r="X1466">
        <v>32855</v>
      </c>
      <c r="Y1466">
        <v>23.37</v>
      </c>
      <c r="Z1466">
        <v>0</v>
      </c>
      <c r="AA1466">
        <v>0</v>
      </c>
      <c r="AB1466">
        <v>14</v>
      </c>
      <c r="AC1466">
        <v>9</v>
      </c>
      <c r="AD1466" t="s">
        <v>155</v>
      </c>
      <c r="AF1466">
        <v>23.434999999999999</v>
      </c>
      <c r="AG1466">
        <v>58495</v>
      </c>
      <c r="AH1466">
        <v>39350</v>
      </c>
      <c r="AI1466">
        <v>5.1900005</v>
      </c>
      <c r="AJ1466">
        <v>0.28469559999999999</v>
      </c>
      <c r="AK1466" t="s">
        <v>7657</v>
      </c>
      <c r="AL1466">
        <v>-1.8799992000000001</v>
      </c>
      <c r="AM1466">
        <v>-7.4308269999999996E-2</v>
      </c>
      <c r="AN1466">
        <v>18.23</v>
      </c>
      <c r="AO1466">
        <v>25.3</v>
      </c>
      <c r="AW1466" t="s">
        <v>6313</v>
      </c>
      <c r="BA1466">
        <v>23.036000000000001</v>
      </c>
      <c r="BB1466">
        <v>0.38400077999999999</v>
      </c>
      <c r="BC1466">
        <v>1.6669595999999998E-2</v>
      </c>
      <c r="BD1466">
        <v>24.121158999999999</v>
      </c>
      <c r="BE1466">
        <v>-0.70115850000000002</v>
      </c>
      <c r="BF1466">
        <v>-2.9068193999999999E-2</v>
      </c>
      <c r="BI1466">
        <v>15</v>
      </c>
      <c r="BJ1466">
        <v>0</v>
      </c>
      <c r="BK1466" t="b">
        <v>0</v>
      </c>
      <c r="BL1466">
        <v>2</v>
      </c>
      <c r="BM1466">
        <v>1381325400000</v>
      </c>
      <c r="BN1466" t="s">
        <v>5825</v>
      </c>
    </row>
    <row r="1467" spans="1:66" x14ac:dyDescent="0.2">
      <c r="A1467" t="s">
        <v>5827</v>
      </c>
      <c r="B1467" t="s">
        <v>5828</v>
      </c>
      <c r="C1467" t="s">
        <v>142</v>
      </c>
      <c r="D1467" t="s">
        <v>143</v>
      </c>
      <c r="E1467" t="s">
        <v>153</v>
      </c>
      <c r="F1467" t="b">
        <v>1</v>
      </c>
      <c r="G1467" t="s">
        <v>48</v>
      </c>
      <c r="H1467" t="s">
        <v>4007</v>
      </c>
      <c r="I1467" t="s">
        <v>7658</v>
      </c>
      <c r="J1467" t="s">
        <v>5828</v>
      </c>
      <c r="K1467" t="s">
        <v>7659</v>
      </c>
      <c r="L1467" t="s">
        <v>146</v>
      </c>
      <c r="M1467" t="s">
        <v>147</v>
      </c>
      <c r="N1467">
        <v>-14400000</v>
      </c>
      <c r="O1467" t="s">
        <v>148</v>
      </c>
      <c r="P1467" t="b">
        <v>0</v>
      </c>
      <c r="Q1467">
        <v>9.0000150000000001E-2</v>
      </c>
      <c r="R1467">
        <v>0.22664355</v>
      </c>
      <c r="S1467">
        <v>1589486400</v>
      </c>
      <c r="T1467">
        <v>39.799999999999997</v>
      </c>
      <c r="U1467">
        <v>39.880000000000003</v>
      </c>
      <c r="V1467" t="s">
        <v>7660</v>
      </c>
      <c r="W1467">
        <v>39.35</v>
      </c>
      <c r="X1467">
        <v>32245</v>
      </c>
      <c r="Y1467">
        <v>39.71</v>
      </c>
      <c r="Z1467">
        <v>0</v>
      </c>
      <c r="AA1467">
        <v>0</v>
      </c>
      <c r="AB1467">
        <v>9</v>
      </c>
      <c r="AC1467">
        <v>11</v>
      </c>
      <c r="AD1467" t="s">
        <v>4011</v>
      </c>
      <c r="AF1467">
        <v>39.44</v>
      </c>
      <c r="AG1467">
        <v>251033</v>
      </c>
      <c r="AH1467">
        <v>60175</v>
      </c>
      <c r="AI1467">
        <v>6.9899979999999999</v>
      </c>
      <c r="AJ1467">
        <v>0.21304472999999999</v>
      </c>
      <c r="AK1467" t="s">
        <v>7661</v>
      </c>
      <c r="AL1467">
        <v>-8.32</v>
      </c>
      <c r="AM1467">
        <v>-0.17290108000000001</v>
      </c>
      <c r="AN1467">
        <v>32.81</v>
      </c>
      <c r="AO1467">
        <v>48.12</v>
      </c>
      <c r="AW1467" t="s">
        <v>6313</v>
      </c>
      <c r="BA1467">
        <v>38.725430000000003</v>
      </c>
      <c r="BB1467">
        <v>1.0745697000000001</v>
      </c>
      <c r="BC1467">
        <v>2.7748426E-2</v>
      </c>
      <c r="BD1467">
        <v>44.088839999999998</v>
      </c>
      <c r="BE1467">
        <v>-4.2888412000000002</v>
      </c>
      <c r="BF1467">
        <v>-9.7277253999999994E-2</v>
      </c>
      <c r="BI1467">
        <v>15</v>
      </c>
      <c r="BJ1467">
        <v>0</v>
      </c>
      <c r="BK1467" t="b">
        <v>0</v>
      </c>
      <c r="BL1467">
        <v>2</v>
      </c>
      <c r="BM1467">
        <v>1333459800000</v>
      </c>
      <c r="BN1467" t="s">
        <v>5827</v>
      </c>
    </row>
    <row r="1468" spans="1:66" x14ac:dyDescent="0.2">
      <c r="A1468" t="s">
        <v>5829</v>
      </c>
      <c r="B1468" t="s">
        <v>5830</v>
      </c>
      <c r="C1468" t="s">
        <v>142</v>
      </c>
      <c r="D1468" t="s">
        <v>143</v>
      </c>
      <c r="E1468" t="s">
        <v>153</v>
      </c>
      <c r="F1468" t="b">
        <v>1</v>
      </c>
      <c r="G1468" t="s">
        <v>48</v>
      </c>
      <c r="H1468" t="s">
        <v>154</v>
      </c>
      <c r="I1468" t="s">
        <v>7662</v>
      </c>
      <c r="J1468" t="s">
        <v>5830</v>
      </c>
      <c r="K1468" t="s">
        <v>7663</v>
      </c>
      <c r="L1468" t="s">
        <v>146</v>
      </c>
      <c r="M1468" t="s">
        <v>147</v>
      </c>
      <c r="N1468">
        <v>-14400000</v>
      </c>
      <c r="O1468" t="s">
        <v>148</v>
      </c>
      <c r="P1468" t="b">
        <v>0</v>
      </c>
      <c r="Q1468">
        <v>6.9999695000000001E-2</v>
      </c>
      <c r="R1468">
        <v>0.19331592</v>
      </c>
      <c r="S1468">
        <v>1589486393</v>
      </c>
      <c r="T1468">
        <v>36.28</v>
      </c>
      <c r="U1468">
        <v>36.24</v>
      </c>
      <c r="V1468" t="s">
        <v>7664</v>
      </c>
      <c r="W1468">
        <v>35.479999999999997</v>
      </c>
      <c r="X1468">
        <v>328655</v>
      </c>
      <c r="Y1468">
        <v>36.21</v>
      </c>
      <c r="Z1468">
        <v>34.85</v>
      </c>
      <c r="AA1468">
        <v>37</v>
      </c>
      <c r="AB1468">
        <v>9</v>
      </c>
      <c r="AC1468">
        <v>14</v>
      </c>
      <c r="AD1468" t="s">
        <v>155</v>
      </c>
      <c r="AF1468">
        <v>36.619999999999997</v>
      </c>
      <c r="AG1468">
        <v>577895</v>
      </c>
      <c r="AH1468">
        <v>365150</v>
      </c>
      <c r="AI1468">
        <v>7.2099989999999998</v>
      </c>
      <c r="AJ1468">
        <v>0.24802199</v>
      </c>
      <c r="AK1468" t="s">
        <v>7665</v>
      </c>
      <c r="AL1468">
        <v>-12.18</v>
      </c>
      <c r="AM1468">
        <v>-0.25134129999999999</v>
      </c>
      <c r="AN1468">
        <v>29.07</v>
      </c>
      <c r="AO1468">
        <v>48.46</v>
      </c>
      <c r="AW1468" t="s">
        <v>6313</v>
      </c>
      <c r="BA1468">
        <v>34.990569999999998</v>
      </c>
      <c r="BB1468">
        <v>1.2894287</v>
      </c>
      <c r="BC1468">
        <v>3.6850750000000002E-2</v>
      </c>
      <c r="BD1468">
        <v>41.950943000000002</v>
      </c>
      <c r="BE1468">
        <v>-5.6709440000000004</v>
      </c>
      <c r="BF1468">
        <v>-0.13518036999999999</v>
      </c>
      <c r="BI1468">
        <v>15</v>
      </c>
      <c r="BJ1468">
        <v>0</v>
      </c>
      <c r="BK1468" t="b">
        <v>0</v>
      </c>
      <c r="BL1468">
        <v>2</v>
      </c>
      <c r="BM1468">
        <v>1193751000000</v>
      </c>
      <c r="BN1468" t="s">
        <v>5829</v>
      </c>
    </row>
    <row r="1469" spans="1:66" x14ac:dyDescent="0.2">
      <c r="A1469" t="s">
        <v>5831</v>
      </c>
      <c r="B1469" t="s">
        <v>5832</v>
      </c>
      <c r="C1469" t="s">
        <v>142</v>
      </c>
      <c r="D1469" t="s">
        <v>143</v>
      </c>
      <c r="E1469" t="s">
        <v>153</v>
      </c>
      <c r="F1469" t="b">
        <v>1</v>
      </c>
      <c r="G1469" t="s">
        <v>48</v>
      </c>
      <c r="H1469" t="s">
        <v>6262</v>
      </c>
      <c r="I1469" t="s">
        <v>7666</v>
      </c>
      <c r="J1469" t="s">
        <v>5832</v>
      </c>
      <c r="K1469" t="s">
        <v>7667</v>
      </c>
      <c r="L1469" t="s">
        <v>146</v>
      </c>
      <c r="M1469" t="s">
        <v>147</v>
      </c>
      <c r="N1469">
        <v>-14400000</v>
      </c>
      <c r="O1469" t="s">
        <v>148</v>
      </c>
      <c r="P1469" t="b">
        <v>0</v>
      </c>
      <c r="Q1469">
        <v>5.4300309999999997E-2</v>
      </c>
      <c r="R1469">
        <v>0.19063978000000001</v>
      </c>
      <c r="S1469">
        <v>1589486174</v>
      </c>
      <c r="T1469">
        <v>28.537500000000001</v>
      </c>
      <c r="U1469">
        <v>28.537500000000001</v>
      </c>
      <c r="V1469" t="s">
        <v>7668</v>
      </c>
      <c r="W1469">
        <v>27.68</v>
      </c>
      <c r="X1469">
        <v>92075</v>
      </c>
      <c r="Y1469">
        <v>28.4832</v>
      </c>
      <c r="Z1469">
        <v>0</v>
      </c>
      <c r="AA1469">
        <v>0</v>
      </c>
      <c r="AB1469">
        <v>9</v>
      </c>
      <c r="AC1469">
        <v>9</v>
      </c>
      <c r="AD1469" t="s">
        <v>6263</v>
      </c>
      <c r="AE1469" t="s">
        <v>48</v>
      </c>
      <c r="AF1469">
        <v>28.17</v>
      </c>
      <c r="AG1469">
        <v>54032</v>
      </c>
      <c r="AH1469">
        <v>40662</v>
      </c>
      <c r="AI1469">
        <v>5.2875003999999999</v>
      </c>
      <c r="AJ1469">
        <v>0.22741938</v>
      </c>
      <c r="AK1469" t="s">
        <v>7669</v>
      </c>
      <c r="AL1469">
        <v>-9.1724990000000002</v>
      </c>
      <c r="AM1469">
        <v>-0.24323784000000001</v>
      </c>
      <c r="AN1469">
        <v>23.25</v>
      </c>
      <c r="AO1469">
        <v>37.71</v>
      </c>
      <c r="AP1469">
        <v>1522281600</v>
      </c>
      <c r="AT1469">
        <v>0.55000000000000004</v>
      </c>
      <c r="AU1469">
        <v>6.5952159999999997</v>
      </c>
      <c r="AV1469">
        <v>1.9309628999999998E-2</v>
      </c>
      <c r="AW1469" t="s">
        <v>6313</v>
      </c>
      <c r="AX1469">
        <v>4.327</v>
      </c>
      <c r="AY1469">
        <v>6200000</v>
      </c>
      <c r="AZ1469">
        <v>34.613999999999997</v>
      </c>
      <c r="BA1469">
        <v>29.809429999999999</v>
      </c>
      <c r="BB1469">
        <v>-1.2719288</v>
      </c>
      <c r="BC1469">
        <v>-4.2668673999999997E-2</v>
      </c>
      <c r="BD1469">
        <v>32.866374999999998</v>
      </c>
      <c r="BE1469">
        <v>-4.3288745999999998</v>
      </c>
      <c r="BF1469">
        <v>-0.13171135</v>
      </c>
      <c r="BG1469">
        <v>176932496</v>
      </c>
      <c r="BH1469">
        <v>0.82444969999999995</v>
      </c>
      <c r="BI1469">
        <v>15</v>
      </c>
      <c r="BJ1469">
        <v>0</v>
      </c>
      <c r="BK1469" t="b">
        <v>0</v>
      </c>
      <c r="BL1469">
        <v>2</v>
      </c>
      <c r="BM1469">
        <v>1130333400000</v>
      </c>
      <c r="BN1469" t="s">
        <v>5831</v>
      </c>
    </row>
    <row r="1470" spans="1:66" x14ac:dyDescent="0.2">
      <c r="A1470" t="s">
        <v>5833</v>
      </c>
      <c r="B1470" t="s">
        <v>5834</v>
      </c>
      <c r="C1470" t="s">
        <v>142</v>
      </c>
      <c r="D1470" t="s">
        <v>143</v>
      </c>
      <c r="E1470" t="s">
        <v>153</v>
      </c>
      <c r="F1470" t="b">
        <v>1</v>
      </c>
      <c r="G1470" t="s">
        <v>48</v>
      </c>
      <c r="H1470" t="s">
        <v>154</v>
      </c>
      <c r="I1470" t="s">
        <v>7670</v>
      </c>
      <c r="J1470" t="s">
        <v>5834</v>
      </c>
      <c r="K1470" t="s">
        <v>7671</v>
      </c>
      <c r="L1470" t="s">
        <v>146</v>
      </c>
      <c r="M1470" t="s">
        <v>147</v>
      </c>
      <c r="N1470">
        <v>-14400000</v>
      </c>
      <c r="O1470" t="s">
        <v>148</v>
      </c>
      <c r="P1470" t="b">
        <v>0</v>
      </c>
      <c r="Q1470">
        <v>0.13000107</v>
      </c>
      <c r="R1470">
        <v>0.23448965999999999</v>
      </c>
      <c r="S1470">
        <v>1589486400</v>
      </c>
      <c r="T1470">
        <v>55.57</v>
      </c>
      <c r="U1470">
        <v>55.56</v>
      </c>
      <c r="V1470" t="s">
        <v>7672</v>
      </c>
      <c r="W1470">
        <v>55.49</v>
      </c>
      <c r="X1470">
        <v>495013</v>
      </c>
      <c r="Y1470">
        <v>55.44</v>
      </c>
      <c r="Z1470">
        <v>0</v>
      </c>
      <c r="AA1470">
        <v>55.55</v>
      </c>
      <c r="AB1470">
        <v>31</v>
      </c>
      <c r="AC1470">
        <v>8</v>
      </c>
      <c r="AD1470" t="s">
        <v>155</v>
      </c>
      <c r="AF1470">
        <v>55.51</v>
      </c>
      <c r="AG1470">
        <v>1276129</v>
      </c>
      <c r="AH1470">
        <v>562450</v>
      </c>
      <c r="AI1470">
        <v>5.4700009999999999</v>
      </c>
      <c r="AJ1470">
        <v>0.109181665</v>
      </c>
      <c r="AK1470" t="s">
        <v>7673</v>
      </c>
      <c r="AL1470">
        <v>-1.1500014999999999</v>
      </c>
      <c r="AM1470">
        <v>-2.0275062E-2</v>
      </c>
      <c r="AN1470">
        <v>50.1</v>
      </c>
      <c r="AO1470">
        <v>56.72</v>
      </c>
      <c r="AW1470" t="s">
        <v>6313</v>
      </c>
      <c r="BA1470">
        <v>55.279426999999998</v>
      </c>
      <c r="BB1470">
        <v>0.29057312000000002</v>
      </c>
      <c r="BC1470">
        <v>5.2564424000000002E-3</v>
      </c>
      <c r="BD1470">
        <v>54.160870000000003</v>
      </c>
      <c r="BE1470">
        <v>1.4091301000000001</v>
      </c>
      <c r="BF1470">
        <v>2.6017493999999999E-2</v>
      </c>
      <c r="BI1470">
        <v>15</v>
      </c>
      <c r="BJ1470">
        <v>0</v>
      </c>
      <c r="BK1470" t="b">
        <v>0</v>
      </c>
      <c r="BL1470">
        <v>2</v>
      </c>
      <c r="BM1470">
        <v>1310650200000</v>
      </c>
      <c r="BN1470" t="s">
        <v>5833</v>
      </c>
    </row>
    <row r="1471" spans="1:66" x14ac:dyDescent="0.2">
      <c r="A1471" t="s">
        <v>5835</v>
      </c>
      <c r="B1471" t="s">
        <v>5836</v>
      </c>
      <c r="C1471" t="s">
        <v>142</v>
      </c>
      <c r="D1471" t="s">
        <v>143</v>
      </c>
      <c r="E1471" t="s">
        <v>153</v>
      </c>
      <c r="F1471" t="b">
        <v>1</v>
      </c>
      <c r="G1471" t="s">
        <v>48</v>
      </c>
      <c r="H1471" t="s">
        <v>154</v>
      </c>
      <c r="I1471" t="s">
        <v>5836</v>
      </c>
      <c r="J1471" t="s">
        <v>5836</v>
      </c>
      <c r="K1471" t="s">
        <v>7674</v>
      </c>
      <c r="L1471" t="s">
        <v>146</v>
      </c>
      <c r="M1471" t="s">
        <v>147</v>
      </c>
      <c r="N1471">
        <v>-14400000</v>
      </c>
      <c r="O1471" t="s">
        <v>148</v>
      </c>
      <c r="P1471" t="b">
        <v>0</v>
      </c>
      <c r="Q1471">
        <v>0.10340100000000001</v>
      </c>
      <c r="R1471">
        <v>0.18882599999999999</v>
      </c>
      <c r="S1471">
        <v>1589486303</v>
      </c>
      <c r="T1471">
        <v>54.863399999999999</v>
      </c>
      <c r="U1471">
        <v>54.73</v>
      </c>
      <c r="V1471" t="s">
        <v>7675</v>
      </c>
      <c r="W1471">
        <v>54.73</v>
      </c>
      <c r="X1471">
        <v>31297</v>
      </c>
      <c r="Y1471">
        <v>54.76</v>
      </c>
      <c r="Z1471">
        <v>53</v>
      </c>
      <c r="AA1471">
        <v>55.09</v>
      </c>
      <c r="AB1471">
        <v>8</v>
      </c>
      <c r="AC1471">
        <v>9</v>
      </c>
      <c r="AD1471" t="s">
        <v>155</v>
      </c>
      <c r="AF1471">
        <v>54.83</v>
      </c>
      <c r="AG1471">
        <v>78683</v>
      </c>
      <c r="AH1471">
        <v>56350</v>
      </c>
      <c r="AI1471">
        <v>6.5733986</v>
      </c>
      <c r="AJ1471">
        <v>0.13612339000000001</v>
      </c>
      <c r="AK1471" t="s">
        <v>7676</v>
      </c>
      <c r="AL1471">
        <v>-2.8205985999999998</v>
      </c>
      <c r="AM1471">
        <v>-4.8897419999999997E-2</v>
      </c>
      <c r="AN1471">
        <v>48.29</v>
      </c>
      <c r="AO1471">
        <v>57.683999999999997</v>
      </c>
      <c r="AW1471" t="s">
        <v>6313</v>
      </c>
      <c r="BA1471">
        <v>54.255116000000001</v>
      </c>
      <c r="BB1471">
        <v>0.60828400000000005</v>
      </c>
      <c r="BC1471">
        <v>1.1211551E-2</v>
      </c>
      <c r="BD1471">
        <v>54.438305</v>
      </c>
      <c r="BE1471">
        <v>0.42509459999999999</v>
      </c>
      <c r="BF1471">
        <v>7.8087406999999996E-3</v>
      </c>
      <c r="BI1471">
        <v>15</v>
      </c>
      <c r="BJ1471">
        <v>0</v>
      </c>
      <c r="BK1471" t="b">
        <v>0</v>
      </c>
      <c r="BL1471">
        <v>2</v>
      </c>
      <c r="BM1471">
        <v>1455287400000</v>
      </c>
      <c r="BN1471" t="s">
        <v>5835</v>
      </c>
    </row>
    <row r="1472" spans="1:66" x14ac:dyDescent="0.2">
      <c r="A1472" t="s">
        <v>5837</v>
      </c>
      <c r="B1472" t="s">
        <v>5838</v>
      </c>
      <c r="C1472" t="s">
        <v>142</v>
      </c>
      <c r="D1472" t="s">
        <v>143</v>
      </c>
      <c r="E1472" t="s">
        <v>153</v>
      </c>
      <c r="F1472" t="b">
        <v>1</v>
      </c>
      <c r="G1472" t="s">
        <v>48</v>
      </c>
      <c r="H1472" t="s">
        <v>154</v>
      </c>
      <c r="I1472" t="s">
        <v>5838</v>
      </c>
      <c r="J1472" t="s">
        <v>5838</v>
      </c>
      <c r="K1472" t="s">
        <v>7677</v>
      </c>
      <c r="L1472" t="s">
        <v>146</v>
      </c>
      <c r="M1472" t="s">
        <v>147</v>
      </c>
      <c r="N1472">
        <v>-14400000</v>
      </c>
      <c r="O1472" t="s">
        <v>148</v>
      </c>
      <c r="P1472" t="b">
        <v>0</v>
      </c>
      <c r="Q1472">
        <v>0.28999710000000001</v>
      </c>
      <c r="R1472">
        <v>0.46660835000000001</v>
      </c>
      <c r="S1472">
        <v>1589486400</v>
      </c>
      <c r="T1472">
        <v>62.44</v>
      </c>
      <c r="U1472">
        <v>62.44</v>
      </c>
      <c r="V1472" t="s">
        <v>7678</v>
      </c>
      <c r="W1472">
        <v>61.03</v>
      </c>
      <c r="X1472">
        <v>3723</v>
      </c>
      <c r="Y1472">
        <v>62.15</v>
      </c>
      <c r="Z1472">
        <v>61.5</v>
      </c>
      <c r="AA1472">
        <v>62.85</v>
      </c>
      <c r="AB1472">
        <v>11</v>
      </c>
      <c r="AC1472">
        <v>12</v>
      </c>
      <c r="AD1472" t="s">
        <v>155</v>
      </c>
      <c r="AF1472">
        <v>62.85</v>
      </c>
      <c r="AG1472">
        <v>14882</v>
      </c>
      <c r="AH1472">
        <v>2025</v>
      </c>
      <c r="AI1472">
        <v>13.379996999999999</v>
      </c>
      <c r="AJ1472">
        <v>0.27272721999999999</v>
      </c>
      <c r="AK1472" t="s">
        <v>7679</v>
      </c>
      <c r="AL1472">
        <v>-13.990002</v>
      </c>
      <c r="AM1472">
        <v>-0.18304333</v>
      </c>
      <c r="AN1472">
        <v>49.06</v>
      </c>
      <c r="AO1472">
        <v>76.430000000000007</v>
      </c>
      <c r="AW1472" t="s">
        <v>6313</v>
      </c>
      <c r="BA1472">
        <v>61.074855999999997</v>
      </c>
      <c r="BB1472">
        <v>1.3651428000000001</v>
      </c>
      <c r="BC1472">
        <v>2.2351962E-2</v>
      </c>
      <c r="BD1472">
        <v>68.273185999999995</v>
      </c>
      <c r="BE1472">
        <v>-5.8331869999999997</v>
      </c>
      <c r="BF1472">
        <v>-8.5438915000000004E-2</v>
      </c>
      <c r="BI1472">
        <v>15</v>
      </c>
      <c r="BJ1472">
        <v>0</v>
      </c>
      <c r="BK1472" t="b">
        <v>0</v>
      </c>
      <c r="BL1472">
        <v>2</v>
      </c>
      <c r="BM1472">
        <v>1197469800000</v>
      </c>
      <c r="BN1472" t="s">
        <v>5837</v>
      </c>
    </row>
    <row r="1473" spans="1:66" x14ac:dyDescent="0.2">
      <c r="A1473" t="s">
        <v>5839</v>
      </c>
      <c r="B1473" t="s">
        <v>5840</v>
      </c>
      <c r="C1473" t="s">
        <v>142</v>
      </c>
      <c r="D1473" t="s">
        <v>143</v>
      </c>
      <c r="E1473" t="s">
        <v>153</v>
      </c>
      <c r="F1473" t="b">
        <v>1</v>
      </c>
      <c r="G1473" t="s">
        <v>48</v>
      </c>
      <c r="H1473" t="s">
        <v>154</v>
      </c>
      <c r="I1473" t="s">
        <v>7680</v>
      </c>
      <c r="J1473" t="s">
        <v>5840</v>
      </c>
      <c r="K1473" t="s">
        <v>7681</v>
      </c>
      <c r="L1473" t="s">
        <v>146</v>
      </c>
      <c r="M1473" t="s">
        <v>147</v>
      </c>
      <c r="N1473">
        <v>-14400000</v>
      </c>
      <c r="O1473" t="s">
        <v>148</v>
      </c>
      <c r="P1473" t="b">
        <v>0</v>
      </c>
      <c r="Q1473">
        <v>0.12999725000000001</v>
      </c>
      <c r="R1473">
        <v>0.14266598</v>
      </c>
      <c r="S1473">
        <v>1589486400</v>
      </c>
      <c r="T1473">
        <v>91.25</v>
      </c>
      <c r="U1473">
        <v>91.28</v>
      </c>
      <c r="V1473" t="s">
        <v>7682</v>
      </c>
      <c r="W1473">
        <v>91.128</v>
      </c>
      <c r="X1473">
        <v>785689</v>
      </c>
      <c r="Y1473">
        <v>91.12</v>
      </c>
      <c r="Z1473">
        <v>0</v>
      </c>
      <c r="AA1473">
        <v>0</v>
      </c>
      <c r="AB1473">
        <v>8</v>
      </c>
      <c r="AC1473">
        <v>9</v>
      </c>
      <c r="AD1473" t="s">
        <v>155</v>
      </c>
      <c r="AF1473">
        <v>91.15</v>
      </c>
      <c r="AG1473">
        <v>1674741</v>
      </c>
      <c r="AH1473">
        <v>892725</v>
      </c>
      <c r="AI1473">
        <v>8.0400010000000002</v>
      </c>
      <c r="AJ1473">
        <v>9.6623009999999995E-2</v>
      </c>
      <c r="AK1473" t="s">
        <v>7683</v>
      </c>
      <c r="AL1473">
        <v>-1.6600037000000001</v>
      </c>
      <c r="AM1473">
        <v>-1.7866791999999999E-2</v>
      </c>
      <c r="AN1473">
        <v>83.21</v>
      </c>
      <c r="AO1473">
        <v>92.91</v>
      </c>
      <c r="AW1473" t="s">
        <v>6313</v>
      </c>
      <c r="BA1473">
        <v>90.465140000000005</v>
      </c>
      <c r="BB1473">
        <v>0.78485870000000002</v>
      </c>
      <c r="BC1473">
        <v>8.6758140000000004E-3</v>
      </c>
      <c r="BD1473">
        <v>88.724419999999995</v>
      </c>
      <c r="BE1473">
        <v>2.5255814000000001</v>
      </c>
      <c r="BF1473">
        <v>2.8465460000000001E-2</v>
      </c>
      <c r="BI1473">
        <v>15</v>
      </c>
      <c r="BJ1473">
        <v>0</v>
      </c>
      <c r="BK1473" t="b">
        <v>0</v>
      </c>
      <c r="BL1473">
        <v>2</v>
      </c>
      <c r="BM1473">
        <v>1176211800000</v>
      </c>
      <c r="BN1473" t="s">
        <v>5839</v>
      </c>
    </row>
    <row r="1474" spans="1:66" x14ac:dyDescent="0.2">
      <c r="A1474" t="s">
        <v>5841</v>
      </c>
      <c r="B1474" t="s">
        <v>5842</v>
      </c>
      <c r="C1474" t="s">
        <v>142</v>
      </c>
      <c r="D1474" t="s">
        <v>143</v>
      </c>
      <c r="E1474" t="s">
        <v>153</v>
      </c>
      <c r="F1474" t="b">
        <v>1</v>
      </c>
      <c r="G1474" t="s">
        <v>48</v>
      </c>
      <c r="H1474" t="s">
        <v>145</v>
      </c>
      <c r="I1474" t="s">
        <v>7684</v>
      </c>
      <c r="J1474" t="s">
        <v>5842</v>
      </c>
      <c r="K1474" t="s">
        <v>7685</v>
      </c>
      <c r="L1474" t="s">
        <v>146</v>
      </c>
      <c r="M1474" t="s">
        <v>147</v>
      </c>
      <c r="N1474">
        <v>-14400000</v>
      </c>
      <c r="O1474" t="s">
        <v>148</v>
      </c>
      <c r="P1474" t="b">
        <v>0</v>
      </c>
      <c r="Q1474">
        <v>9.0000150000000001E-2</v>
      </c>
      <c r="R1474">
        <v>0.16853961000000001</v>
      </c>
      <c r="S1474">
        <v>1589486402</v>
      </c>
      <c r="T1474">
        <v>53.49</v>
      </c>
      <c r="U1474">
        <v>53.49</v>
      </c>
      <c r="V1474" t="s">
        <v>7686</v>
      </c>
      <c r="W1474">
        <v>53.32</v>
      </c>
      <c r="X1474">
        <v>145011</v>
      </c>
      <c r="Y1474">
        <v>53.4</v>
      </c>
      <c r="Z1474">
        <v>0</v>
      </c>
      <c r="AA1474">
        <v>0</v>
      </c>
      <c r="AB1474">
        <v>30</v>
      </c>
      <c r="AC1474">
        <v>18</v>
      </c>
      <c r="AD1474" t="s">
        <v>149</v>
      </c>
      <c r="AF1474">
        <v>53.38</v>
      </c>
      <c r="AG1474">
        <v>287561</v>
      </c>
      <c r="AH1474">
        <v>125275</v>
      </c>
      <c r="AI1474">
        <v>4.5300026000000004</v>
      </c>
      <c r="AJ1474">
        <v>9.2524566000000003E-2</v>
      </c>
      <c r="AK1474" t="s">
        <v>7687</v>
      </c>
      <c r="AL1474">
        <v>-4.0049973000000003</v>
      </c>
      <c r="AM1474">
        <v>-6.965818E-2</v>
      </c>
      <c r="AN1474">
        <v>48.96</v>
      </c>
      <c r="AO1474">
        <v>57.494999999999997</v>
      </c>
      <c r="AP1474">
        <v>1496188800</v>
      </c>
      <c r="AW1474" t="s">
        <v>6313</v>
      </c>
      <c r="BA1474">
        <v>53.293999999999997</v>
      </c>
      <c r="BB1474">
        <v>0.19600296</v>
      </c>
      <c r="BC1474">
        <v>3.6777680000000001E-3</v>
      </c>
      <c r="BD1474">
        <v>54.980530000000002</v>
      </c>
      <c r="BE1474">
        <v>-1.4905280999999999</v>
      </c>
      <c r="BF1474">
        <v>-2.7110107000000001E-2</v>
      </c>
      <c r="BI1474">
        <v>15</v>
      </c>
      <c r="BJ1474">
        <v>0</v>
      </c>
      <c r="BK1474" t="b">
        <v>0</v>
      </c>
      <c r="BL1474">
        <v>2</v>
      </c>
      <c r="BM1474">
        <v>1400160600000</v>
      </c>
      <c r="BN1474" t="s">
        <v>5841</v>
      </c>
    </row>
    <row r="1475" spans="1:66" x14ac:dyDescent="0.2">
      <c r="A1475" t="s">
        <v>5843</v>
      </c>
      <c r="B1475" t="s">
        <v>5844</v>
      </c>
      <c r="C1475" t="s">
        <v>142</v>
      </c>
      <c r="D1475" t="s">
        <v>143</v>
      </c>
      <c r="E1475" t="s">
        <v>153</v>
      </c>
      <c r="F1475" t="b">
        <v>1</v>
      </c>
      <c r="G1475" t="s">
        <v>48</v>
      </c>
      <c r="H1475" t="s">
        <v>154</v>
      </c>
      <c r="I1475" t="s">
        <v>7688</v>
      </c>
      <c r="J1475" t="s">
        <v>5844</v>
      </c>
      <c r="K1475" t="s">
        <v>7689</v>
      </c>
      <c r="L1475" t="s">
        <v>146</v>
      </c>
      <c r="M1475" t="s">
        <v>147</v>
      </c>
      <c r="N1475">
        <v>-14400000</v>
      </c>
      <c r="O1475" t="s">
        <v>148</v>
      </c>
      <c r="P1475" t="b">
        <v>0</v>
      </c>
      <c r="Q1475">
        <v>0.11409950000000001</v>
      </c>
      <c r="R1475">
        <v>0.46231565000000002</v>
      </c>
      <c r="S1475">
        <v>1589486272</v>
      </c>
      <c r="T1475">
        <v>24.7941</v>
      </c>
      <c r="U1475">
        <v>24.88</v>
      </c>
      <c r="V1475" t="s">
        <v>7690</v>
      </c>
      <c r="W1475">
        <v>24.72</v>
      </c>
      <c r="X1475">
        <v>2651</v>
      </c>
      <c r="Y1475">
        <v>24.68</v>
      </c>
      <c r="Z1475">
        <v>24.5</v>
      </c>
      <c r="AA1475">
        <v>25.1</v>
      </c>
      <c r="AB1475">
        <v>29</v>
      </c>
      <c r="AC1475">
        <v>40</v>
      </c>
      <c r="AD1475" t="s">
        <v>155</v>
      </c>
      <c r="AF1475">
        <v>25</v>
      </c>
      <c r="AG1475">
        <v>20880</v>
      </c>
      <c r="AH1475">
        <v>11537</v>
      </c>
      <c r="AI1475">
        <v>3.4540997</v>
      </c>
      <c r="AJ1475">
        <v>0.16186033</v>
      </c>
      <c r="AK1475" t="s">
        <v>7691</v>
      </c>
      <c r="AL1475">
        <v>-1.6959</v>
      </c>
      <c r="AM1475">
        <v>-6.4020389999999996E-2</v>
      </c>
      <c r="AN1475">
        <v>21.34</v>
      </c>
      <c r="AO1475">
        <v>26.49</v>
      </c>
      <c r="AW1475" t="s">
        <v>6313</v>
      </c>
      <c r="BA1475">
        <v>24.686857</v>
      </c>
      <c r="BB1475">
        <v>0.107242584</v>
      </c>
      <c r="BC1475">
        <v>4.3441164000000004E-3</v>
      </c>
      <c r="BD1475">
        <v>25.193042999999999</v>
      </c>
      <c r="BE1475">
        <v>-0.39894295000000002</v>
      </c>
      <c r="BF1475">
        <v>-1.5835442000000002E-2</v>
      </c>
      <c r="BI1475">
        <v>15</v>
      </c>
      <c r="BJ1475">
        <v>0</v>
      </c>
      <c r="BK1475" t="b">
        <v>0</v>
      </c>
      <c r="BL1475">
        <v>2</v>
      </c>
      <c r="BM1475">
        <v>1192109400000</v>
      </c>
      <c r="BN1475" t="s">
        <v>5843</v>
      </c>
    </row>
    <row r="1476" spans="1:66" x14ac:dyDescent="0.2">
      <c r="A1476" t="s">
        <v>5845</v>
      </c>
      <c r="B1476" t="s">
        <v>5846</v>
      </c>
      <c r="C1476" t="s">
        <v>142</v>
      </c>
      <c r="D1476" t="s">
        <v>143</v>
      </c>
      <c r="E1476" t="s">
        <v>153</v>
      </c>
      <c r="F1476" t="b">
        <v>1</v>
      </c>
      <c r="G1476" t="s">
        <v>48</v>
      </c>
      <c r="H1476" t="s">
        <v>154</v>
      </c>
      <c r="I1476" t="s">
        <v>7692</v>
      </c>
      <c r="J1476" t="s">
        <v>5846</v>
      </c>
      <c r="K1476" t="s">
        <v>7693</v>
      </c>
      <c r="L1476" t="s">
        <v>146</v>
      </c>
      <c r="M1476" t="s">
        <v>147</v>
      </c>
      <c r="N1476">
        <v>-14400000</v>
      </c>
      <c r="O1476" t="s">
        <v>148</v>
      </c>
      <c r="P1476" t="b">
        <v>0</v>
      </c>
      <c r="Q1476">
        <v>4.0000915999999997E-2</v>
      </c>
      <c r="R1476">
        <v>0.16006769000000001</v>
      </c>
      <c r="S1476">
        <v>1589486380</v>
      </c>
      <c r="T1476">
        <v>25.03</v>
      </c>
      <c r="U1476">
        <v>25.049900000000001</v>
      </c>
      <c r="V1476" t="s">
        <v>7694</v>
      </c>
      <c r="W1476">
        <v>24.92</v>
      </c>
      <c r="X1476">
        <v>18073</v>
      </c>
      <c r="Y1476">
        <v>24.99</v>
      </c>
      <c r="Z1476">
        <v>24.98</v>
      </c>
      <c r="AA1476">
        <v>25</v>
      </c>
      <c r="AB1476">
        <v>29</v>
      </c>
      <c r="AC1476">
        <v>13</v>
      </c>
      <c r="AD1476" t="s">
        <v>155</v>
      </c>
      <c r="AF1476">
        <v>25.09</v>
      </c>
      <c r="AG1476">
        <v>100366</v>
      </c>
      <c r="AH1476">
        <v>32500</v>
      </c>
      <c r="AI1476">
        <v>6.130001</v>
      </c>
      <c r="AJ1476">
        <v>0.32433867</v>
      </c>
      <c r="AK1476" t="s">
        <v>7695</v>
      </c>
      <c r="AL1476">
        <v>-1.3299999</v>
      </c>
      <c r="AM1476">
        <v>-5.0455229999999997E-2</v>
      </c>
      <c r="AN1476">
        <v>18.899999999999999</v>
      </c>
      <c r="AO1476">
        <v>26.36</v>
      </c>
      <c r="AW1476" t="s">
        <v>6313</v>
      </c>
      <c r="BA1476">
        <v>24.917027999999998</v>
      </c>
      <c r="BB1476">
        <v>0.11297226</v>
      </c>
      <c r="BC1476">
        <v>4.5339376999999998E-3</v>
      </c>
      <c r="BD1476">
        <v>25.37434</v>
      </c>
      <c r="BE1476">
        <v>-0.34433936999999998</v>
      </c>
      <c r="BF1476">
        <v>-1.3570377999999999E-2</v>
      </c>
      <c r="BI1476">
        <v>15</v>
      </c>
      <c r="BJ1476">
        <v>0</v>
      </c>
      <c r="BK1476" t="b">
        <v>0</v>
      </c>
      <c r="BL1476">
        <v>2</v>
      </c>
      <c r="BM1476">
        <v>1398346200000</v>
      </c>
      <c r="BN1476" t="s">
        <v>5845</v>
      </c>
    </row>
    <row r="1477" spans="1:66" x14ac:dyDescent="0.2">
      <c r="A1477" t="s">
        <v>5847</v>
      </c>
      <c r="B1477" t="s">
        <v>5848</v>
      </c>
      <c r="C1477" t="s">
        <v>142</v>
      </c>
      <c r="D1477" t="s">
        <v>143</v>
      </c>
      <c r="E1477" t="s">
        <v>153</v>
      </c>
      <c r="F1477" t="b">
        <v>1</v>
      </c>
      <c r="G1477" t="s">
        <v>48</v>
      </c>
      <c r="H1477" t="s">
        <v>4007</v>
      </c>
      <c r="I1477" t="s">
        <v>5848</v>
      </c>
      <c r="J1477" t="s">
        <v>5848</v>
      </c>
      <c r="K1477" t="s">
        <v>7696</v>
      </c>
      <c r="L1477" t="s">
        <v>146</v>
      </c>
      <c r="M1477" t="s">
        <v>147</v>
      </c>
      <c r="N1477">
        <v>-14400000</v>
      </c>
      <c r="O1477" t="s">
        <v>148</v>
      </c>
      <c r="P1477" t="b">
        <v>0</v>
      </c>
      <c r="Q1477">
        <v>6.9999695000000001E-2</v>
      </c>
      <c r="R1477">
        <v>0.14175718000000001</v>
      </c>
      <c r="S1477">
        <v>1589486400</v>
      </c>
      <c r="T1477">
        <v>49.45</v>
      </c>
      <c r="U1477">
        <v>49.47</v>
      </c>
      <c r="V1477" t="s">
        <v>7697</v>
      </c>
      <c r="W1477">
        <v>49.4</v>
      </c>
      <c r="X1477">
        <v>553613</v>
      </c>
      <c r="Y1477">
        <v>49.38</v>
      </c>
      <c r="Z1477">
        <v>49.37</v>
      </c>
      <c r="AA1477">
        <v>49.5</v>
      </c>
      <c r="AB1477">
        <v>29</v>
      </c>
      <c r="AC1477">
        <v>10</v>
      </c>
      <c r="AD1477" t="s">
        <v>4011</v>
      </c>
      <c r="AF1477">
        <v>49.41</v>
      </c>
      <c r="AG1477">
        <v>2004543</v>
      </c>
      <c r="AH1477">
        <v>654650</v>
      </c>
      <c r="AI1477">
        <v>5.2000010000000003</v>
      </c>
      <c r="AJ1477">
        <v>0.11751414</v>
      </c>
      <c r="AK1477" t="s">
        <v>7698</v>
      </c>
      <c r="AL1477">
        <v>-0.95999909999999999</v>
      </c>
      <c r="AM1477">
        <v>-1.9043821999999998E-2</v>
      </c>
      <c r="AN1477">
        <v>44.25</v>
      </c>
      <c r="AO1477">
        <v>50.41</v>
      </c>
      <c r="AW1477" t="s">
        <v>6313</v>
      </c>
      <c r="BA1477">
        <v>48.991714000000002</v>
      </c>
      <c r="BB1477">
        <v>0.45828629999999998</v>
      </c>
      <c r="BC1477">
        <v>9.3543629999999992E-3</v>
      </c>
      <c r="BD1477">
        <v>49.805218000000004</v>
      </c>
      <c r="BE1477">
        <v>-0.35521698000000002</v>
      </c>
      <c r="BF1477">
        <v>-7.1321236999999996E-3</v>
      </c>
      <c r="BI1477">
        <v>15</v>
      </c>
      <c r="BJ1477">
        <v>0</v>
      </c>
      <c r="BK1477" t="b">
        <v>0</v>
      </c>
      <c r="BL1477">
        <v>2</v>
      </c>
      <c r="BM1477">
        <v>1380807000000</v>
      </c>
      <c r="BN1477" t="s">
        <v>5847</v>
      </c>
    </row>
    <row r="1478" spans="1:66" x14ac:dyDescent="0.2">
      <c r="A1478" t="s">
        <v>5849</v>
      </c>
      <c r="B1478" t="s">
        <v>5850</v>
      </c>
      <c r="C1478" t="s">
        <v>142</v>
      </c>
      <c r="D1478" t="s">
        <v>143</v>
      </c>
      <c r="E1478" t="s">
        <v>153</v>
      </c>
      <c r="F1478" t="b">
        <v>1</v>
      </c>
      <c r="G1478" t="s">
        <v>48</v>
      </c>
      <c r="H1478" t="s">
        <v>154</v>
      </c>
      <c r="I1478" t="s">
        <v>7699</v>
      </c>
      <c r="J1478" t="s">
        <v>5850</v>
      </c>
      <c r="K1478" t="s">
        <v>7700</v>
      </c>
      <c r="L1478" t="s">
        <v>146</v>
      </c>
      <c r="M1478" t="s">
        <v>147</v>
      </c>
      <c r="N1478">
        <v>-14400000</v>
      </c>
      <c r="O1478" t="s">
        <v>148</v>
      </c>
      <c r="P1478" t="b">
        <v>0</v>
      </c>
      <c r="Q1478">
        <v>0.22999573000000001</v>
      </c>
      <c r="R1478">
        <v>0.26153710000000002</v>
      </c>
      <c r="S1478">
        <v>1589486383</v>
      </c>
      <c r="T1478">
        <v>88.17</v>
      </c>
      <c r="U1478">
        <v>88.18</v>
      </c>
      <c r="V1478" t="s">
        <v>7701</v>
      </c>
      <c r="W1478">
        <v>83.150300000000001</v>
      </c>
      <c r="X1478">
        <v>121350</v>
      </c>
      <c r="Y1478">
        <v>87.94</v>
      </c>
      <c r="Z1478">
        <v>0</v>
      </c>
      <c r="AA1478">
        <v>0</v>
      </c>
      <c r="AB1478">
        <v>9</v>
      </c>
      <c r="AC1478">
        <v>8</v>
      </c>
      <c r="AD1478" t="s">
        <v>155</v>
      </c>
      <c r="AF1478">
        <v>86.24</v>
      </c>
      <c r="AG1478">
        <v>70174</v>
      </c>
      <c r="AH1478">
        <v>56250</v>
      </c>
      <c r="AI1478">
        <v>14.150002000000001</v>
      </c>
      <c r="AJ1478">
        <v>0.19116458</v>
      </c>
      <c r="AK1478" t="s">
        <v>7702</v>
      </c>
      <c r="AL1478">
        <v>-52.550002999999997</v>
      </c>
      <c r="AM1478">
        <v>-0.37343662999999999</v>
      </c>
      <c r="AN1478">
        <v>74.02</v>
      </c>
      <c r="AO1478">
        <v>140.72</v>
      </c>
      <c r="AW1478" t="s">
        <v>6313</v>
      </c>
      <c r="BA1478">
        <v>90.150279999999995</v>
      </c>
      <c r="BB1478">
        <v>-1.9802856</v>
      </c>
      <c r="BC1478">
        <v>-2.1966494999999999E-2</v>
      </c>
      <c r="BD1478">
        <v>118.5029</v>
      </c>
      <c r="BE1478">
        <v>-30.332901</v>
      </c>
      <c r="BF1478">
        <v>-0.25596760000000002</v>
      </c>
      <c r="BI1478">
        <v>15</v>
      </c>
      <c r="BJ1478">
        <v>0</v>
      </c>
      <c r="BK1478" t="b">
        <v>0</v>
      </c>
      <c r="BL1478">
        <v>2</v>
      </c>
      <c r="BM1478">
        <v>1284039000000</v>
      </c>
      <c r="BN1478" t="s">
        <v>5849</v>
      </c>
    </row>
    <row r="1479" spans="1:66" x14ac:dyDescent="0.2">
      <c r="A1479" t="s">
        <v>5851</v>
      </c>
      <c r="B1479" t="s">
        <v>5852</v>
      </c>
      <c r="C1479" t="s">
        <v>142</v>
      </c>
      <c r="D1479" t="s">
        <v>143</v>
      </c>
      <c r="E1479" t="s">
        <v>153</v>
      </c>
      <c r="F1479" t="b">
        <v>1</v>
      </c>
      <c r="G1479" t="s">
        <v>48</v>
      </c>
      <c r="H1479" t="s">
        <v>154</v>
      </c>
      <c r="I1479" t="s">
        <v>5852</v>
      </c>
      <c r="J1479" t="s">
        <v>5852</v>
      </c>
      <c r="K1479" t="s">
        <v>7703</v>
      </c>
      <c r="L1479" t="s">
        <v>146</v>
      </c>
      <c r="M1479" t="s">
        <v>147</v>
      </c>
      <c r="N1479">
        <v>-14400000</v>
      </c>
      <c r="O1479" t="s">
        <v>148</v>
      </c>
      <c r="P1479" t="b">
        <v>0</v>
      </c>
      <c r="Q1479">
        <v>4.5398712000000001E-2</v>
      </c>
      <c r="R1479">
        <v>8.6056404000000003E-2</v>
      </c>
      <c r="S1479">
        <v>1589486400</v>
      </c>
      <c r="T1479">
        <v>52.8</v>
      </c>
      <c r="U1479">
        <v>52.87</v>
      </c>
      <c r="V1479" t="s">
        <v>7704</v>
      </c>
      <c r="W1479">
        <v>52.67</v>
      </c>
      <c r="X1479">
        <v>143287</v>
      </c>
      <c r="Y1479">
        <v>52.754600000000003</v>
      </c>
      <c r="Z1479">
        <v>0</v>
      </c>
      <c r="AA1479">
        <v>0</v>
      </c>
      <c r="AB1479">
        <v>8</v>
      </c>
      <c r="AC1479">
        <v>8</v>
      </c>
      <c r="AD1479" t="s">
        <v>155</v>
      </c>
      <c r="AF1479">
        <v>52.81</v>
      </c>
      <c r="AG1479">
        <v>341708</v>
      </c>
      <c r="AH1479">
        <v>254275</v>
      </c>
      <c r="AI1479">
        <v>7.7199973999999996</v>
      </c>
      <c r="AJ1479">
        <v>0.17125103999999999</v>
      </c>
      <c r="AK1479" t="s">
        <v>7705</v>
      </c>
      <c r="AL1479">
        <v>-1.7000008</v>
      </c>
      <c r="AM1479">
        <v>-3.1192675E-2</v>
      </c>
      <c r="AN1479">
        <v>45.08</v>
      </c>
      <c r="AO1479">
        <v>54.5</v>
      </c>
      <c r="AW1479" t="s">
        <v>6313</v>
      </c>
      <c r="BA1479">
        <v>52.456142</v>
      </c>
      <c r="BB1479">
        <v>0.34385680000000002</v>
      </c>
      <c r="BC1479">
        <v>6.5551300000000002E-3</v>
      </c>
      <c r="BD1479">
        <v>51.902596000000003</v>
      </c>
      <c r="BE1479">
        <v>0.89740370000000003</v>
      </c>
      <c r="BF1479">
        <v>1.7290150000000001E-2</v>
      </c>
      <c r="BI1479">
        <v>15</v>
      </c>
      <c r="BJ1479">
        <v>0</v>
      </c>
      <c r="BK1479" t="b">
        <v>0</v>
      </c>
      <c r="BL1479">
        <v>2</v>
      </c>
      <c r="BM1479">
        <v>1412861400000</v>
      </c>
      <c r="BN1479" t="s">
        <v>5851</v>
      </c>
    </row>
    <row r="1480" spans="1:66" x14ac:dyDescent="0.2">
      <c r="A1480" t="s">
        <v>5853</v>
      </c>
      <c r="B1480" t="s">
        <v>5854</v>
      </c>
      <c r="C1480" t="s">
        <v>142</v>
      </c>
      <c r="D1480" t="s">
        <v>143</v>
      </c>
      <c r="E1480" t="s">
        <v>153</v>
      </c>
      <c r="F1480" t="b">
        <v>1</v>
      </c>
      <c r="G1480" t="s">
        <v>48</v>
      </c>
      <c r="H1480" t="s">
        <v>154</v>
      </c>
      <c r="I1480" t="s">
        <v>7706</v>
      </c>
      <c r="J1480" t="s">
        <v>5854</v>
      </c>
      <c r="K1480" t="s">
        <v>7707</v>
      </c>
      <c r="L1480" t="s">
        <v>146</v>
      </c>
      <c r="M1480" t="s">
        <v>147</v>
      </c>
      <c r="N1480">
        <v>-14400000</v>
      </c>
      <c r="O1480" t="s">
        <v>148</v>
      </c>
      <c r="P1480" t="b">
        <v>0</v>
      </c>
      <c r="Q1480">
        <v>4.0000915999999997E-2</v>
      </c>
      <c r="R1480">
        <v>0.16978317000000001</v>
      </c>
      <c r="S1480">
        <v>1589486394</v>
      </c>
      <c r="T1480">
        <v>23.6</v>
      </c>
      <c r="U1480">
        <v>23.6</v>
      </c>
      <c r="V1480" t="s">
        <v>7708</v>
      </c>
      <c r="W1480">
        <v>22.355</v>
      </c>
      <c r="X1480">
        <v>170185</v>
      </c>
      <c r="Y1480">
        <v>23.56</v>
      </c>
      <c r="Z1480">
        <v>0</v>
      </c>
      <c r="AA1480">
        <v>0</v>
      </c>
      <c r="AB1480">
        <v>11</v>
      </c>
      <c r="AC1480">
        <v>11</v>
      </c>
      <c r="AD1480" t="s">
        <v>155</v>
      </c>
      <c r="AF1480">
        <v>24.51</v>
      </c>
      <c r="AG1480">
        <v>250030</v>
      </c>
      <c r="AH1480">
        <v>156850</v>
      </c>
      <c r="AI1480">
        <v>4.4400005</v>
      </c>
      <c r="AJ1480">
        <v>0.23173279999999999</v>
      </c>
      <c r="AK1480" t="s">
        <v>7709</v>
      </c>
      <c r="AL1480">
        <v>-15.140001</v>
      </c>
      <c r="AM1480">
        <v>-0.39081054999999998</v>
      </c>
      <c r="AN1480">
        <v>19.16</v>
      </c>
      <c r="AO1480">
        <v>38.74</v>
      </c>
      <c r="AW1480" t="s">
        <v>6313</v>
      </c>
      <c r="BA1480">
        <v>23.662856999999999</v>
      </c>
      <c r="BB1480">
        <v>-6.2856674000000001E-2</v>
      </c>
      <c r="BC1480">
        <v>-2.6563433999999999E-3</v>
      </c>
      <c r="BD1480">
        <v>32.102317999999997</v>
      </c>
      <c r="BE1480">
        <v>-8.5023169999999997</v>
      </c>
      <c r="BF1480">
        <v>-0.26485059999999999</v>
      </c>
      <c r="BI1480">
        <v>15</v>
      </c>
      <c r="BJ1480">
        <v>0</v>
      </c>
      <c r="BK1480" t="b">
        <v>0</v>
      </c>
      <c r="BL1480">
        <v>2</v>
      </c>
      <c r="BM1480">
        <v>1172241000000</v>
      </c>
      <c r="BN1480" t="s">
        <v>5853</v>
      </c>
    </row>
    <row r="1481" spans="1:66" x14ac:dyDescent="0.2">
      <c r="A1481" t="s">
        <v>5855</v>
      </c>
      <c r="B1481" t="s">
        <v>5856</v>
      </c>
      <c r="C1481" t="s">
        <v>142</v>
      </c>
      <c r="D1481" t="s">
        <v>143</v>
      </c>
      <c r="E1481" t="s">
        <v>153</v>
      </c>
      <c r="F1481" t="b">
        <v>1</v>
      </c>
      <c r="G1481" t="s">
        <v>48</v>
      </c>
      <c r="H1481" t="s">
        <v>154</v>
      </c>
      <c r="I1481" t="s">
        <v>5856</v>
      </c>
      <c r="J1481" t="s">
        <v>5856</v>
      </c>
      <c r="K1481" t="s">
        <v>7710</v>
      </c>
      <c r="L1481" t="s">
        <v>146</v>
      </c>
      <c r="M1481" t="s">
        <v>147</v>
      </c>
      <c r="N1481">
        <v>-14400000</v>
      </c>
      <c r="O1481" t="s">
        <v>148</v>
      </c>
      <c r="P1481" t="b">
        <v>0</v>
      </c>
      <c r="Q1481">
        <v>0.13999939</v>
      </c>
      <c r="R1481">
        <v>0.11551105</v>
      </c>
      <c r="S1481">
        <v>1589486400</v>
      </c>
      <c r="T1481">
        <v>121.34</v>
      </c>
      <c r="U1481">
        <v>121.4</v>
      </c>
      <c r="V1481" t="s">
        <v>7711</v>
      </c>
      <c r="W1481">
        <v>121.12</v>
      </c>
      <c r="X1481">
        <v>1140565</v>
      </c>
      <c r="Y1481">
        <v>121.2</v>
      </c>
      <c r="Z1481">
        <v>120.99</v>
      </c>
      <c r="AA1481">
        <v>122.04</v>
      </c>
      <c r="AB1481">
        <v>10</v>
      </c>
      <c r="AC1481">
        <v>9</v>
      </c>
      <c r="AD1481" t="s">
        <v>155</v>
      </c>
      <c r="AE1481" t="s">
        <v>48</v>
      </c>
      <c r="AF1481">
        <v>121.24</v>
      </c>
      <c r="AG1481">
        <v>3424133</v>
      </c>
      <c r="AH1481">
        <v>1717250</v>
      </c>
      <c r="AI1481">
        <v>13.969994</v>
      </c>
      <c r="AJ1481">
        <v>0.13011076999999999</v>
      </c>
      <c r="AK1481" t="s">
        <v>7712</v>
      </c>
      <c r="AL1481">
        <v>-1.8200073000000001</v>
      </c>
      <c r="AM1481">
        <v>-1.4777584E-2</v>
      </c>
      <c r="AN1481">
        <v>107.37</v>
      </c>
      <c r="AO1481">
        <v>123.16</v>
      </c>
      <c r="AW1481" t="s">
        <v>6313</v>
      </c>
      <c r="AY1481">
        <v>177700000</v>
      </c>
      <c r="BA1481">
        <v>120.98057</v>
      </c>
      <c r="BB1481">
        <v>0.35942839999999998</v>
      </c>
      <c r="BC1481">
        <v>2.9709597999999999E-3</v>
      </c>
      <c r="BD1481">
        <v>118.08369399999999</v>
      </c>
      <c r="BE1481">
        <v>3.2563019</v>
      </c>
      <c r="BF1481">
        <v>2.7576219999999999E-2</v>
      </c>
      <c r="BG1481">
        <v>21562118144</v>
      </c>
      <c r="BI1481">
        <v>15</v>
      </c>
      <c r="BJ1481">
        <v>0</v>
      </c>
      <c r="BK1481" t="b">
        <v>0</v>
      </c>
      <c r="BL1481">
        <v>2</v>
      </c>
      <c r="BM1481">
        <v>1070634600000</v>
      </c>
      <c r="BN1481" t="s">
        <v>5855</v>
      </c>
    </row>
    <row r="1482" spans="1:66" x14ac:dyDescent="0.2">
      <c r="A1482" t="s">
        <v>5857</v>
      </c>
      <c r="B1482" t="s">
        <v>5858</v>
      </c>
      <c r="C1482" t="s">
        <v>142</v>
      </c>
      <c r="D1482" t="s">
        <v>143</v>
      </c>
      <c r="E1482" t="s">
        <v>153</v>
      </c>
      <c r="F1482" t="b">
        <v>1</v>
      </c>
      <c r="G1482" t="s">
        <v>48</v>
      </c>
      <c r="H1482" t="s">
        <v>154</v>
      </c>
      <c r="I1482" t="s">
        <v>7713</v>
      </c>
      <c r="J1482" t="s">
        <v>5858</v>
      </c>
      <c r="K1482" t="s">
        <v>7568</v>
      </c>
      <c r="L1482" t="s">
        <v>146</v>
      </c>
      <c r="M1482" t="s">
        <v>147</v>
      </c>
      <c r="N1482">
        <v>-14400000</v>
      </c>
      <c r="O1482" t="s">
        <v>148</v>
      </c>
      <c r="P1482" t="b">
        <v>0</v>
      </c>
      <c r="Q1482">
        <v>2.9998799999999999E-2</v>
      </c>
      <c r="R1482">
        <v>0.114499</v>
      </c>
      <c r="S1482">
        <v>1569009600</v>
      </c>
      <c r="T1482">
        <v>26.23</v>
      </c>
      <c r="U1482">
        <v>26.23</v>
      </c>
      <c r="V1482" t="s">
        <v>7714</v>
      </c>
      <c r="W1482">
        <v>26.170200000000001</v>
      </c>
      <c r="X1482">
        <v>41409</v>
      </c>
      <c r="Y1482">
        <v>26.2</v>
      </c>
      <c r="Z1482">
        <v>0</v>
      </c>
      <c r="AA1482">
        <v>0</v>
      </c>
      <c r="AB1482">
        <v>13</v>
      </c>
      <c r="AC1482">
        <v>12</v>
      </c>
      <c r="AD1482" t="s">
        <v>155</v>
      </c>
      <c r="AF1482">
        <v>0</v>
      </c>
      <c r="AG1482">
        <v>0</v>
      </c>
      <c r="AH1482">
        <v>0</v>
      </c>
      <c r="AI1482">
        <v>0.5</v>
      </c>
      <c r="AJ1482">
        <v>1.9432569E-2</v>
      </c>
      <c r="AK1482" t="s">
        <v>7715</v>
      </c>
      <c r="AL1482">
        <v>-0.12000084</v>
      </c>
      <c r="AM1482">
        <v>-4.5541115000000002E-3</v>
      </c>
      <c r="AN1482">
        <v>25.73</v>
      </c>
      <c r="AO1482">
        <v>26.35</v>
      </c>
      <c r="AW1482" t="s">
        <v>6313</v>
      </c>
      <c r="BA1482">
        <v>26.23</v>
      </c>
      <c r="BB1482">
        <v>0</v>
      </c>
      <c r="BC1482">
        <v>0</v>
      </c>
      <c r="BD1482">
        <v>26.23</v>
      </c>
      <c r="BE1482">
        <v>0</v>
      </c>
      <c r="BF1482">
        <v>0</v>
      </c>
      <c r="BI1482">
        <v>15</v>
      </c>
      <c r="BJ1482">
        <v>0</v>
      </c>
      <c r="BK1482" t="b">
        <v>0</v>
      </c>
      <c r="BL1482">
        <v>2</v>
      </c>
      <c r="BM1482">
        <v>1233325800000</v>
      </c>
      <c r="BN1482" t="s">
        <v>5857</v>
      </c>
    </row>
    <row r="1483" spans="1:66" x14ac:dyDescent="0.2">
      <c r="A1483" t="s">
        <v>5859</v>
      </c>
      <c r="B1483" t="s">
        <v>5860</v>
      </c>
      <c r="C1483" t="s">
        <v>142</v>
      </c>
      <c r="D1483" t="s">
        <v>143</v>
      </c>
      <c r="E1483" t="s">
        <v>153</v>
      </c>
      <c r="F1483" t="b">
        <v>1</v>
      </c>
      <c r="G1483" t="s">
        <v>48</v>
      </c>
      <c r="H1483" t="s">
        <v>154</v>
      </c>
      <c r="I1483" t="s">
        <v>7716</v>
      </c>
      <c r="J1483" t="s">
        <v>5860</v>
      </c>
      <c r="K1483" t="s">
        <v>7717</v>
      </c>
      <c r="L1483" t="s">
        <v>146</v>
      </c>
      <c r="M1483" t="s">
        <v>147</v>
      </c>
      <c r="N1483">
        <v>-14400000</v>
      </c>
      <c r="O1483" t="s">
        <v>148</v>
      </c>
      <c r="P1483" t="b">
        <v>0</v>
      </c>
      <c r="Q1483">
        <v>7.9998020000000003E-2</v>
      </c>
      <c r="R1483">
        <v>0.13533753000000001</v>
      </c>
      <c r="S1483">
        <v>1589486400</v>
      </c>
      <c r="T1483">
        <v>59.19</v>
      </c>
      <c r="U1483">
        <v>59.21</v>
      </c>
      <c r="V1483" t="s">
        <v>7718</v>
      </c>
      <c r="W1483">
        <v>59.06</v>
      </c>
      <c r="X1483">
        <v>735742</v>
      </c>
      <c r="Y1483">
        <v>59.11</v>
      </c>
      <c r="Z1483">
        <v>59.05</v>
      </c>
      <c r="AA1483">
        <v>59.48</v>
      </c>
      <c r="AB1483">
        <v>31</v>
      </c>
      <c r="AC1483">
        <v>11</v>
      </c>
      <c r="AD1483" t="s">
        <v>155</v>
      </c>
      <c r="AF1483">
        <v>59.12</v>
      </c>
      <c r="AG1483">
        <v>1299738</v>
      </c>
      <c r="AH1483">
        <v>657337</v>
      </c>
      <c r="AI1483">
        <v>6.619999</v>
      </c>
      <c r="AJ1483">
        <v>0.12592730999999999</v>
      </c>
      <c r="AK1483" t="s">
        <v>7719</v>
      </c>
      <c r="AL1483">
        <v>-0.67000199999999999</v>
      </c>
      <c r="AM1483">
        <v>-1.1192816E-2</v>
      </c>
      <c r="AN1483">
        <v>52.57</v>
      </c>
      <c r="AO1483">
        <v>59.86</v>
      </c>
      <c r="AW1483" t="s">
        <v>6313</v>
      </c>
      <c r="AY1483">
        <v>115900000</v>
      </c>
      <c r="BA1483">
        <v>58.869427000000002</v>
      </c>
      <c r="BB1483">
        <v>0.32057190000000002</v>
      </c>
      <c r="BC1483">
        <v>5.4454734000000003E-3</v>
      </c>
      <c r="BD1483">
        <v>57.447463999999997</v>
      </c>
      <c r="BE1483">
        <v>1.7425345999999999</v>
      </c>
      <c r="BF1483">
        <v>3.0332663999999999E-2</v>
      </c>
      <c r="BG1483">
        <v>6860121088</v>
      </c>
      <c r="BI1483">
        <v>15</v>
      </c>
      <c r="BJ1483">
        <v>0</v>
      </c>
      <c r="BK1483" t="b">
        <v>0</v>
      </c>
      <c r="BL1483">
        <v>2</v>
      </c>
      <c r="BM1483">
        <v>1281015000000</v>
      </c>
      <c r="BN1483" t="s">
        <v>5859</v>
      </c>
    </row>
    <row r="1484" spans="1:66" x14ac:dyDescent="0.2">
      <c r="A1484" t="s">
        <v>5861</v>
      </c>
      <c r="B1484" t="s">
        <v>5862</v>
      </c>
      <c r="C1484" t="s">
        <v>142</v>
      </c>
      <c r="D1484" t="s">
        <v>143</v>
      </c>
      <c r="E1484" t="s">
        <v>153</v>
      </c>
      <c r="F1484" t="b">
        <v>1</v>
      </c>
      <c r="G1484" t="s">
        <v>48</v>
      </c>
      <c r="H1484" t="s">
        <v>154</v>
      </c>
      <c r="I1484" t="s">
        <v>5862</v>
      </c>
      <c r="J1484" t="s">
        <v>5862</v>
      </c>
      <c r="K1484" t="s">
        <v>7720</v>
      </c>
      <c r="L1484" t="s">
        <v>146</v>
      </c>
      <c r="M1484" t="s">
        <v>147</v>
      </c>
      <c r="N1484">
        <v>-14400000</v>
      </c>
      <c r="O1484" t="s">
        <v>148</v>
      </c>
      <c r="P1484" t="b">
        <v>0</v>
      </c>
      <c r="Q1484">
        <v>0.25</v>
      </c>
      <c r="R1484">
        <v>0.24461840000000001</v>
      </c>
      <c r="S1484">
        <v>1589486400</v>
      </c>
      <c r="T1484">
        <v>102.45</v>
      </c>
      <c r="U1484">
        <v>102.45</v>
      </c>
      <c r="V1484" t="s">
        <v>7721</v>
      </c>
      <c r="W1484">
        <v>99.908100000000005</v>
      </c>
      <c r="X1484">
        <v>54541</v>
      </c>
      <c r="Y1484">
        <v>102.2</v>
      </c>
      <c r="Z1484">
        <v>99.36</v>
      </c>
      <c r="AA1484">
        <v>105.64</v>
      </c>
      <c r="AB1484">
        <v>13</v>
      </c>
      <c r="AC1484">
        <v>8</v>
      </c>
      <c r="AD1484" t="s">
        <v>155</v>
      </c>
      <c r="AE1484" t="s">
        <v>48</v>
      </c>
      <c r="AF1484">
        <v>104.3</v>
      </c>
      <c r="AG1484">
        <v>56983</v>
      </c>
      <c r="AH1484">
        <v>50812</v>
      </c>
      <c r="AI1484">
        <v>32.089995999999999</v>
      </c>
      <c r="AJ1484">
        <v>0.45608293999999999</v>
      </c>
      <c r="AK1484" t="s">
        <v>7722</v>
      </c>
      <c r="AL1484">
        <v>-4.9500045999999998</v>
      </c>
      <c r="AM1484">
        <v>-4.6089426000000003E-2</v>
      </c>
      <c r="AN1484">
        <v>70.36</v>
      </c>
      <c r="AO1484">
        <v>107.4</v>
      </c>
      <c r="AT1484">
        <v>0.06</v>
      </c>
      <c r="AV1484">
        <v>5.8708415999999999E-4</v>
      </c>
      <c r="AW1484" t="s">
        <v>6313</v>
      </c>
      <c r="AY1484">
        <v>4950000</v>
      </c>
      <c r="AZ1484">
        <v>42.198</v>
      </c>
      <c r="BA1484">
        <v>94.215429999999998</v>
      </c>
      <c r="BB1484">
        <v>8.2345659999999992</v>
      </c>
      <c r="BC1484">
        <v>8.740146E-2</v>
      </c>
      <c r="BD1484">
        <v>96.788764999999998</v>
      </c>
      <c r="BE1484">
        <v>5.661232</v>
      </c>
      <c r="BF1484">
        <v>5.8490590000000002E-2</v>
      </c>
      <c r="BG1484">
        <v>507127488</v>
      </c>
      <c r="BH1484">
        <v>2.4278400000000002</v>
      </c>
      <c r="BI1484">
        <v>15</v>
      </c>
      <c r="BJ1484">
        <v>0</v>
      </c>
      <c r="BK1484" t="b">
        <v>0</v>
      </c>
      <c r="BL1484">
        <v>2</v>
      </c>
      <c r="BM1484">
        <v>1119533400000</v>
      </c>
      <c r="BN1484" t="s">
        <v>5861</v>
      </c>
    </row>
    <row r="1485" spans="1:66" x14ac:dyDescent="0.2">
      <c r="A1485" t="s">
        <v>5863</v>
      </c>
      <c r="B1485" t="s">
        <v>5864</v>
      </c>
      <c r="C1485" t="s">
        <v>142</v>
      </c>
      <c r="D1485" t="s">
        <v>143</v>
      </c>
      <c r="E1485" t="s">
        <v>153</v>
      </c>
      <c r="F1485" t="b">
        <v>1</v>
      </c>
      <c r="G1485" t="s">
        <v>48</v>
      </c>
      <c r="H1485" t="s">
        <v>154</v>
      </c>
      <c r="I1485" t="s">
        <v>7723</v>
      </c>
      <c r="J1485" t="s">
        <v>5864</v>
      </c>
      <c r="K1485" t="s">
        <v>7724</v>
      </c>
      <c r="L1485" t="s">
        <v>146</v>
      </c>
      <c r="M1485" t="s">
        <v>147</v>
      </c>
      <c r="N1485">
        <v>-14400000</v>
      </c>
      <c r="O1485" t="s">
        <v>148</v>
      </c>
      <c r="P1485" t="b">
        <v>0</v>
      </c>
      <c r="Q1485">
        <v>4.0000915999999997E-2</v>
      </c>
      <c r="R1485">
        <v>0.12882742</v>
      </c>
      <c r="S1485">
        <v>1589486400</v>
      </c>
      <c r="T1485">
        <v>31.09</v>
      </c>
      <c r="U1485">
        <v>31.09</v>
      </c>
      <c r="V1485" t="s">
        <v>7725</v>
      </c>
      <c r="W1485">
        <v>30.03</v>
      </c>
      <c r="X1485">
        <v>8269328</v>
      </c>
      <c r="Y1485">
        <v>31.05</v>
      </c>
      <c r="Z1485">
        <v>30.47</v>
      </c>
      <c r="AA1485">
        <v>33.19</v>
      </c>
      <c r="AB1485">
        <v>215</v>
      </c>
      <c r="AC1485">
        <v>11</v>
      </c>
      <c r="AD1485" t="s">
        <v>155</v>
      </c>
      <c r="AF1485">
        <v>30.65</v>
      </c>
      <c r="AG1485">
        <v>11584693</v>
      </c>
      <c r="AH1485">
        <v>6610250</v>
      </c>
      <c r="AI1485">
        <v>6.2100010000000001</v>
      </c>
      <c r="AJ1485">
        <v>0.24959812000000001</v>
      </c>
      <c r="AK1485" t="s">
        <v>7726</v>
      </c>
      <c r="AL1485">
        <v>-10.91</v>
      </c>
      <c r="AM1485">
        <v>-0.25976189999999999</v>
      </c>
      <c r="AN1485">
        <v>24.88</v>
      </c>
      <c r="AO1485">
        <v>42</v>
      </c>
      <c r="AW1485" t="s">
        <v>6313</v>
      </c>
      <c r="BA1485">
        <v>32.620570000000001</v>
      </c>
      <c r="BB1485">
        <v>-1.5305709999999999</v>
      </c>
      <c r="BC1485">
        <v>-4.6920422000000003E-2</v>
      </c>
      <c r="BD1485">
        <v>36.652752</v>
      </c>
      <c r="BE1485">
        <v>-5.5627519999999997</v>
      </c>
      <c r="BF1485">
        <v>-0.15176901000000001</v>
      </c>
      <c r="BI1485">
        <v>15</v>
      </c>
      <c r="BJ1485">
        <v>0</v>
      </c>
      <c r="BK1485" t="b">
        <v>0</v>
      </c>
      <c r="BL1485">
        <v>2</v>
      </c>
      <c r="BM1485">
        <v>1444311000000</v>
      </c>
      <c r="BN1485" t="s">
        <v>5863</v>
      </c>
    </row>
    <row r="1486" spans="1:66" x14ac:dyDescent="0.2">
      <c r="A1486" t="s">
        <v>5865</v>
      </c>
      <c r="B1486" t="s">
        <v>5866</v>
      </c>
      <c r="C1486" t="s">
        <v>142</v>
      </c>
      <c r="D1486" t="s">
        <v>143</v>
      </c>
      <c r="E1486" t="s">
        <v>153</v>
      </c>
      <c r="F1486" t="b">
        <v>1</v>
      </c>
      <c r="G1486" t="s">
        <v>48</v>
      </c>
      <c r="H1486" t="s">
        <v>154</v>
      </c>
      <c r="I1486" t="s">
        <v>7727</v>
      </c>
      <c r="J1486" t="s">
        <v>5866</v>
      </c>
      <c r="K1486" t="s">
        <v>7728</v>
      </c>
      <c r="L1486" t="s">
        <v>146</v>
      </c>
      <c r="M1486" t="s">
        <v>147</v>
      </c>
      <c r="N1486">
        <v>-14400000</v>
      </c>
      <c r="O1486" t="s">
        <v>148</v>
      </c>
      <c r="P1486" t="b">
        <v>0</v>
      </c>
      <c r="Q1486">
        <v>-1.0000228999999999E-2</v>
      </c>
      <c r="R1486">
        <v>-3.1496785999999999E-2</v>
      </c>
      <c r="S1486">
        <v>1589486400</v>
      </c>
      <c r="T1486">
        <v>31.74</v>
      </c>
      <c r="U1486">
        <v>31.89</v>
      </c>
      <c r="V1486" t="s">
        <v>7729</v>
      </c>
      <c r="W1486">
        <v>31.7</v>
      </c>
      <c r="X1486">
        <v>228754</v>
      </c>
      <c r="Y1486">
        <v>31.75</v>
      </c>
      <c r="Z1486">
        <v>31.73</v>
      </c>
      <c r="AA1486">
        <v>31.78</v>
      </c>
      <c r="AB1486">
        <v>8</v>
      </c>
      <c r="AC1486">
        <v>8</v>
      </c>
      <c r="AD1486" t="s">
        <v>155</v>
      </c>
      <c r="AE1486" t="s">
        <v>48</v>
      </c>
      <c r="AF1486">
        <v>31.7</v>
      </c>
      <c r="AG1486">
        <v>546656</v>
      </c>
      <c r="AH1486">
        <v>250387</v>
      </c>
      <c r="AI1486">
        <v>9.2199989999999996</v>
      </c>
      <c r="AJ1486">
        <v>0.40941379999999999</v>
      </c>
      <c r="AK1486" t="s">
        <v>7730</v>
      </c>
      <c r="AL1486">
        <v>-4.08</v>
      </c>
      <c r="AM1486">
        <v>-0.113902844</v>
      </c>
      <c r="AN1486">
        <v>22.52</v>
      </c>
      <c r="AO1486">
        <v>35.82</v>
      </c>
      <c r="AT1486">
        <v>1.35</v>
      </c>
      <c r="AV1486">
        <v>4.2519685000000002E-2</v>
      </c>
      <c r="AW1486" t="s">
        <v>6313</v>
      </c>
      <c r="AY1486">
        <v>35550000</v>
      </c>
      <c r="AZ1486">
        <v>30.14</v>
      </c>
      <c r="BA1486">
        <v>31.368286000000001</v>
      </c>
      <c r="BB1486">
        <v>0.37171364000000001</v>
      </c>
      <c r="BC1486">
        <v>1.1849983E-2</v>
      </c>
      <c r="BD1486">
        <v>31.876159999999999</v>
      </c>
      <c r="BE1486">
        <v>-0.1361599</v>
      </c>
      <c r="BF1486">
        <v>-4.2715278000000001E-3</v>
      </c>
      <c r="BG1486">
        <v>1128356992</v>
      </c>
      <c r="BH1486">
        <v>1.0530856</v>
      </c>
      <c r="BI1486">
        <v>15</v>
      </c>
      <c r="BJ1486">
        <v>0</v>
      </c>
      <c r="BK1486" t="b">
        <v>0</v>
      </c>
      <c r="BL1486">
        <v>2</v>
      </c>
      <c r="BM1486">
        <v>1258468200000</v>
      </c>
      <c r="BN1486" t="s">
        <v>5865</v>
      </c>
    </row>
    <row r="1487" spans="1:66" x14ac:dyDescent="0.2">
      <c r="A1487" t="s">
        <v>5867</v>
      </c>
      <c r="B1487" t="s">
        <v>5868</v>
      </c>
      <c r="C1487" t="s">
        <v>142</v>
      </c>
      <c r="D1487" t="s">
        <v>143</v>
      </c>
      <c r="E1487" t="s">
        <v>153</v>
      </c>
      <c r="F1487" t="b">
        <v>1</v>
      </c>
      <c r="G1487" t="s">
        <v>48</v>
      </c>
      <c r="H1487" t="s">
        <v>4007</v>
      </c>
      <c r="I1487" t="s">
        <v>7731</v>
      </c>
      <c r="J1487" t="s">
        <v>5868</v>
      </c>
      <c r="K1487" t="s">
        <v>7732</v>
      </c>
      <c r="L1487" t="s">
        <v>146</v>
      </c>
      <c r="M1487" t="s">
        <v>147</v>
      </c>
      <c r="N1487">
        <v>-14400000</v>
      </c>
      <c r="O1487" t="s">
        <v>148</v>
      </c>
      <c r="P1487" t="b">
        <v>0</v>
      </c>
      <c r="Q1487">
        <v>6.9999695000000001E-2</v>
      </c>
      <c r="R1487">
        <v>0.64814530000000004</v>
      </c>
      <c r="S1487">
        <v>1589486397</v>
      </c>
      <c r="T1487">
        <v>10.87</v>
      </c>
      <c r="U1487">
        <v>11.05</v>
      </c>
      <c r="V1487" t="s">
        <v>7733</v>
      </c>
      <c r="W1487">
        <v>10.423999999999999</v>
      </c>
      <c r="X1487">
        <v>255572</v>
      </c>
      <c r="Y1487">
        <v>10.8</v>
      </c>
      <c r="Z1487">
        <v>0</v>
      </c>
      <c r="AA1487">
        <v>0</v>
      </c>
      <c r="AB1487">
        <v>18</v>
      </c>
      <c r="AC1487">
        <v>32</v>
      </c>
      <c r="AD1487" t="s">
        <v>4011</v>
      </c>
      <c r="AF1487">
        <v>10.5</v>
      </c>
      <c r="AG1487">
        <v>250989</v>
      </c>
      <c r="AH1487">
        <v>85460</v>
      </c>
      <c r="AI1487">
        <v>5.0699997000000003</v>
      </c>
      <c r="AJ1487">
        <v>0.87413790000000002</v>
      </c>
      <c r="AK1487" t="s">
        <v>7734</v>
      </c>
      <c r="AL1487">
        <v>-9.89</v>
      </c>
      <c r="AM1487">
        <v>-0.47639692</v>
      </c>
      <c r="AN1487">
        <v>5.8</v>
      </c>
      <c r="AO1487">
        <v>20.76</v>
      </c>
      <c r="AP1487">
        <v>1536192000</v>
      </c>
      <c r="AW1487" t="s">
        <v>6313</v>
      </c>
      <c r="BA1487">
        <v>9.8743390000000009</v>
      </c>
      <c r="BB1487">
        <v>0.99566080000000001</v>
      </c>
      <c r="BC1487">
        <v>0.10083315499999999</v>
      </c>
      <c r="BD1487">
        <v>14.359182000000001</v>
      </c>
      <c r="BE1487">
        <v>-3.4891825000000001</v>
      </c>
      <c r="BF1487">
        <v>-0.24299312000000001</v>
      </c>
      <c r="BI1487">
        <v>15</v>
      </c>
      <c r="BJ1487">
        <v>0</v>
      </c>
      <c r="BK1487" t="b">
        <v>0</v>
      </c>
      <c r="BL1487">
        <v>2</v>
      </c>
      <c r="BM1487">
        <v>1363095000000</v>
      </c>
      <c r="BN1487" t="s">
        <v>5867</v>
      </c>
    </row>
    <row r="1488" spans="1:66" x14ac:dyDescent="0.2">
      <c r="A1488" t="s">
        <v>5869</v>
      </c>
      <c r="B1488" t="s">
        <v>5870</v>
      </c>
      <c r="C1488" t="s">
        <v>142</v>
      </c>
      <c r="D1488" t="s">
        <v>143</v>
      </c>
      <c r="E1488" t="s">
        <v>153</v>
      </c>
      <c r="F1488" t="b">
        <v>1</v>
      </c>
      <c r="G1488" t="s">
        <v>48</v>
      </c>
      <c r="H1488" t="s">
        <v>154</v>
      </c>
      <c r="I1488" t="s">
        <v>5870</v>
      </c>
      <c r="J1488" t="s">
        <v>5870</v>
      </c>
      <c r="K1488" t="s">
        <v>7405</v>
      </c>
      <c r="L1488" t="s">
        <v>146</v>
      </c>
      <c r="M1488" t="s">
        <v>147</v>
      </c>
      <c r="N1488">
        <v>-14400000</v>
      </c>
      <c r="O1488" t="s">
        <v>148</v>
      </c>
      <c r="P1488" t="b">
        <v>0</v>
      </c>
      <c r="Q1488">
        <v>2.4999619000000001E-2</v>
      </c>
      <c r="R1488">
        <v>8.4273109999999998E-2</v>
      </c>
      <c r="S1488">
        <v>1589486394</v>
      </c>
      <c r="T1488">
        <v>29.69</v>
      </c>
      <c r="U1488">
        <v>29.725000000000001</v>
      </c>
      <c r="V1488" t="s">
        <v>7735</v>
      </c>
      <c r="W1488">
        <v>29.65</v>
      </c>
      <c r="X1488">
        <v>361721</v>
      </c>
      <c r="Y1488">
        <v>29.664999999999999</v>
      </c>
      <c r="Z1488">
        <v>29.56</v>
      </c>
      <c r="AA1488">
        <v>29.9</v>
      </c>
      <c r="AB1488">
        <v>12</v>
      </c>
      <c r="AC1488">
        <v>12</v>
      </c>
      <c r="AD1488" t="s">
        <v>155</v>
      </c>
      <c r="AF1488">
        <v>29.71</v>
      </c>
      <c r="AG1488">
        <v>731733</v>
      </c>
      <c r="AH1488">
        <v>322275</v>
      </c>
      <c r="AI1488">
        <v>3.0500010999999998</v>
      </c>
      <c r="AJ1488">
        <v>0.11448953000000001</v>
      </c>
      <c r="AK1488" t="s">
        <v>7736</v>
      </c>
      <c r="AL1488">
        <v>-0.65999985000000005</v>
      </c>
      <c r="AM1488">
        <v>-2.1746287E-2</v>
      </c>
      <c r="AN1488">
        <v>26.64</v>
      </c>
      <c r="AO1488">
        <v>30.35</v>
      </c>
      <c r="AW1488" t="s">
        <v>6313</v>
      </c>
      <c r="BA1488">
        <v>29.638857000000002</v>
      </c>
      <c r="BB1488">
        <v>5.1143646000000001E-2</v>
      </c>
      <c r="BC1488">
        <v>1.7255606000000001E-3</v>
      </c>
      <c r="BD1488">
        <v>28.936810999999999</v>
      </c>
      <c r="BE1488">
        <v>0.75318909999999994</v>
      </c>
      <c r="BF1488">
        <v>2.6028751999999999E-2</v>
      </c>
      <c r="BI1488">
        <v>15</v>
      </c>
      <c r="BJ1488">
        <v>0</v>
      </c>
      <c r="BK1488" t="b">
        <v>0</v>
      </c>
      <c r="BL1488">
        <v>2</v>
      </c>
      <c r="BM1488">
        <v>1180531800000</v>
      </c>
      <c r="BN1488" t="s">
        <v>5869</v>
      </c>
    </row>
    <row r="1489" spans="1:66" x14ac:dyDescent="0.2">
      <c r="A1489" t="s">
        <v>5871</v>
      </c>
      <c r="B1489" t="s">
        <v>5872</v>
      </c>
      <c r="C1489" t="s">
        <v>142</v>
      </c>
      <c r="D1489" t="s">
        <v>143</v>
      </c>
      <c r="E1489" t="s">
        <v>153</v>
      </c>
      <c r="F1489" t="b">
        <v>1</v>
      </c>
      <c r="G1489" t="s">
        <v>48</v>
      </c>
      <c r="H1489" t="s">
        <v>154</v>
      </c>
      <c r="I1489" t="s">
        <v>7737</v>
      </c>
      <c r="J1489" t="s">
        <v>5872</v>
      </c>
      <c r="K1489" t="s">
        <v>7738</v>
      </c>
      <c r="L1489" t="s">
        <v>146</v>
      </c>
      <c r="M1489" t="s">
        <v>147</v>
      </c>
      <c r="N1489">
        <v>-14400000</v>
      </c>
      <c r="O1489" t="s">
        <v>148</v>
      </c>
      <c r="P1489" t="b">
        <v>0</v>
      </c>
      <c r="Q1489">
        <v>2.0000500000000001E-2</v>
      </c>
      <c r="R1489">
        <v>7.6924800000000002E-2</v>
      </c>
      <c r="S1489">
        <v>1585598383</v>
      </c>
      <c r="T1489">
        <v>26.02</v>
      </c>
      <c r="U1489">
        <v>26.037199999999999</v>
      </c>
      <c r="V1489" t="s">
        <v>7739</v>
      </c>
      <c r="W1489">
        <v>26.02</v>
      </c>
      <c r="X1489">
        <v>22104</v>
      </c>
      <c r="Y1489">
        <v>26</v>
      </c>
      <c r="Z1489">
        <v>26</v>
      </c>
      <c r="AA1489">
        <v>26.2</v>
      </c>
      <c r="AB1489">
        <v>10</v>
      </c>
      <c r="AC1489">
        <v>9</v>
      </c>
      <c r="AD1489" t="s">
        <v>155</v>
      </c>
      <c r="AF1489">
        <v>25.99</v>
      </c>
      <c r="AG1489">
        <v>28638</v>
      </c>
      <c r="AH1489">
        <v>0</v>
      </c>
      <c r="AI1489">
        <v>1.7000008</v>
      </c>
      <c r="AJ1489">
        <v>6.9901350000000001E-2</v>
      </c>
      <c r="AK1489" t="s">
        <v>7740</v>
      </c>
      <c r="AL1489">
        <v>-1.1800002999999999</v>
      </c>
      <c r="AM1489">
        <v>-4.3382360000000002E-2</v>
      </c>
      <c r="AN1489">
        <v>24.32</v>
      </c>
      <c r="AO1489">
        <v>27.2</v>
      </c>
      <c r="AW1489" t="s">
        <v>6313</v>
      </c>
      <c r="BA1489">
        <v>26.011429</v>
      </c>
      <c r="BB1489">
        <v>8.5716249999999994E-3</v>
      </c>
      <c r="BC1489">
        <v>3.2953300000000002E-4</v>
      </c>
      <c r="BD1489">
        <v>26.046544999999998</v>
      </c>
      <c r="BE1489">
        <v>-2.654457E-2</v>
      </c>
      <c r="BF1489">
        <v>-1.0191206000000001E-3</v>
      </c>
      <c r="BI1489">
        <v>15</v>
      </c>
      <c r="BJ1489">
        <v>0</v>
      </c>
      <c r="BK1489" t="b">
        <v>0</v>
      </c>
      <c r="BL1489">
        <v>2</v>
      </c>
      <c r="BM1489">
        <v>1373376600000</v>
      </c>
      <c r="BN1489" t="s">
        <v>5871</v>
      </c>
    </row>
    <row r="1490" spans="1:66" x14ac:dyDescent="0.2">
      <c r="A1490" t="s">
        <v>5873</v>
      </c>
      <c r="B1490" t="s">
        <v>5874</v>
      </c>
      <c r="C1490" t="s">
        <v>142</v>
      </c>
      <c r="D1490" t="s">
        <v>143</v>
      </c>
      <c r="E1490" t="s">
        <v>153</v>
      </c>
      <c r="F1490" t="b">
        <v>1</v>
      </c>
      <c r="G1490" t="s">
        <v>48</v>
      </c>
      <c r="H1490" t="s">
        <v>154</v>
      </c>
      <c r="I1490" t="s">
        <v>7741</v>
      </c>
      <c r="J1490" t="s">
        <v>5874</v>
      </c>
      <c r="K1490" t="s">
        <v>7742</v>
      </c>
      <c r="L1490" t="s">
        <v>146</v>
      </c>
      <c r="M1490" t="s">
        <v>147</v>
      </c>
      <c r="N1490">
        <v>-14400000</v>
      </c>
      <c r="O1490" t="s">
        <v>148</v>
      </c>
      <c r="P1490" t="b">
        <v>0</v>
      </c>
      <c r="Q1490">
        <v>1.8997192000000001E-3</v>
      </c>
      <c r="R1490">
        <v>9.1578340000000001E-3</v>
      </c>
      <c r="S1490">
        <v>1589478468</v>
      </c>
      <c r="T1490">
        <v>20.746099999999998</v>
      </c>
      <c r="U1490">
        <v>20.76</v>
      </c>
      <c r="V1490" t="s">
        <v>7743</v>
      </c>
      <c r="W1490">
        <v>20.746099999999998</v>
      </c>
      <c r="X1490">
        <v>504</v>
      </c>
      <c r="Y1490">
        <v>20.744199999999999</v>
      </c>
      <c r="Z1490">
        <v>0</v>
      </c>
      <c r="AA1490">
        <v>0</v>
      </c>
      <c r="AB1490">
        <v>9</v>
      </c>
      <c r="AC1490">
        <v>10</v>
      </c>
      <c r="AD1490" t="s">
        <v>155</v>
      </c>
      <c r="AF1490">
        <v>20.76</v>
      </c>
      <c r="AG1490">
        <v>8696</v>
      </c>
      <c r="AH1490">
        <v>1175</v>
      </c>
      <c r="AI1490">
        <v>3.0431004000000001</v>
      </c>
      <c r="AJ1490">
        <v>0.17189744000000001</v>
      </c>
      <c r="AK1490" t="s">
        <v>7744</v>
      </c>
      <c r="AL1490">
        <v>-1.4139003999999999</v>
      </c>
      <c r="AM1490">
        <v>-6.3804169999999993E-2</v>
      </c>
      <c r="AN1490">
        <v>17.702999999999999</v>
      </c>
      <c r="AO1490">
        <v>22.16</v>
      </c>
      <c r="AW1490" t="s">
        <v>6313</v>
      </c>
      <c r="BA1490">
        <v>20.338284999999999</v>
      </c>
      <c r="BB1490">
        <v>0.40781402999999999</v>
      </c>
      <c r="BC1490">
        <v>2.0051545E-2</v>
      </c>
      <c r="BD1490">
        <v>21.158434</v>
      </c>
      <c r="BE1490">
        <v>-0.41233444000000002</v>
      </c>
      <c r="BF1490">
        <v>-1.9487946999999999E-2</v>
      </c>
      <c r="BI1490">
        <v>15</v>
      </c>
      <c r="BJ1490">
        <v>0</v>
      </c>
      <c r="BK1490" t="b">
        <v>0</v>
      </c>
      <c r="BL1490">
        <v>2</v>
      </c>
      <c r="BM1490">
        <v>1427203800000</v>
      </c>
      <c r="BN1490" t="s">
        <v>5873</v>
      </c>
    </row>
    <row r="1491" spans="1:66" x14ac:dyDescent="0.2">
      <c r="A1491" t="s">
        <v>5875</v>
      </c>
      <c r="B1491" t="s">
        <v>5876</v>
      </c>
      <c r="C1491" t="s">
        <v>142</v>
      </c>
      <c r="D1491" t="s">
        <v>143</v>
      </c>
      <c r="E1491" t="s">
        <v>153</v>
      </c>
      <c r="F1491" t="b">
        <v>1</v>
      </c>
      <c r="G1491" t="s">
        <v>48</v>
      </c>
      <c r="H1491" t="s">
        <v>154</v>
      </c>
      <c r="I1491" t="s">
        <v>7745</v>
      </c>
      <c r="J1491" t="s">
        <v>5876</v>
      </c>
      <c r="K1491" t="s">
        <v>7746</v>
      </c>
      <c r="L1491" t="s">
        <v>146</v>
      </c>
      <c r="M1491" t="s">
        <v>147</v>
      </c>
      <c r="N1491">
        <v>-14400000</v>
      </c>
      <c r="O1491" t="s">
        <v>148</v>
      </c>
      <c r="P1491" t="b">
        <v>0</v>
      </c>
      <c r="Q1491">
        <v>0.34000015</v>
      </c>
      <c r="R1491">
        <v>1.2513808</v>
      </c>
      <c r="S1491">
        <v>1589486400</v>
      </c>
      <c r="T1491">
        <v>27.51</v>
      </c>
      <c r="U1491">
        <v>27.51</v>
      </c>
      <c r="V1491" t="s">
        <v>7747</v>
      </c>
      <c r="W1491">
        <v>26.32</v>
      </c>
      <c r="X1491">
        <v>37032</v>
      </c>
      <c r="Y1491">
        <v>27.17</v>
      </c>
      <c r="Z1491">
        <v>0</v>
      </c>
      <c r="AA1491">
        <v>0</v>
      </c>
      <c r="AB1491">
        <v>18</v>
      </c>
      <c r="AC1491">
        <v>14</v>
      </c>
      <c r="AD1491" t="s">
        <v>155</v>
      </c>
      <c r="AF1491">
        <v>26.83</v>
      </c>
      <c r="AG1491">
        <v>133817</v>
      </c>
      <c r="AH1491">
        <v>42887</v>
      </c>
      <c r="AI1491">
        <v>7.1800002999999997</v>
      </c>
      <c r="AJ1491">
        <v>0.35317266000000003</v>
      </c>
      <c r="AK1491" t="s">
        <v>7748</v>
      </c>
      <c r="AL1491">
        <v>-7.4400005</v>
      </c>
      <c r="AM1491">
        <v>-0.21287555</v>
      </c>
      <c r="AN1491">
        <v>20.329999999999998</v>
      </c>
      <c r="AO1491">
        <v>34.950000000000003</v>
      </c>
      <c r="AW1491" t="s">
        <v>6313</v>
      </c>
      <c r="BA1491">
        <v>26.524429999999999</v>
      </c>
      <c r="BB1491">
        <v>0.98557090000000003</v>
      </c>
      <c r="BC1491">
        <v>3.7157099999999998E-2</v>
      </c>
      <c r="BD1491">
        <v>30.762377000000001</v>
      </c>
      <c r="BE1491">
        <v>-3.2523765999999998</v>
      </c>
      <c r="BF1491">
        <v>-0.10572579</v>
      </c>
      <c r="BI1491">
        <v>15</v>
      </c>
      <c r="BJ1491">
        <v>0</v>
      </c>
      <c r="BK1491" t="b">
        <v>0</v>
      </c>
      <c r="BL1491">
        <v>2</v>
      </c>
      <c r="BM1491">
        <v>1419431400000</v>
      </c>
      <c r="BN1491" t="s">
        <v>5875</v>
      </c>
    </row>
    <row r="1492" spans="1:66" x14ac:dyDescent="0.2">
      <c r="A1492" t="s">
        <v>5877</v>
      </c>
      <c r="B1492" t="s">
        <v>5878</v>
      </c>
      <c r="C1492" t="s">
        <v>142</v>
      </c>
      <c r="D1492" t="s">
        <v>143</v>
      </c>
      <c r="E1492" t="s">
        <v>153</v>
      </c>
      <c r="F1492" t="b">
        <v>1</v>
      </c>
      <c r="G1492" t="s">
        <v>48</v>
      </c>
      <c r="H1492" t="s">
        <v>6262</v>
      </c>
      <c r="I1492" t="s">
        <v>7749</v>
      </c>
      <c r="J1492" t="s">
        <v>5878</v>
      </c>
      <c r="K1492" t="s">
        <v>7750</v>
      </c>
      <c r="L1492" t="s">
        <v>146</v>
      </c>
      <c r="M1492" t="s">
        <v>147</v>
      </c>
      <c r="N1492">
        <v>-14400000</v>
      </c>
      <c r="O1492" t="s">
        <v>148</v>
      </c>
      <c r="P1492" t="b">
        <v>0</v>
      </c>
      <c r="Q1492">
        <v>4.9995421999999998E-2</v>
      </c>
      <c r="R1492">
        <v>7.0875279999999999E-2</v>
      </c>
      <c r="S1492">
        <v>1589486401</v>
      </c>
      <c r="T1492">
        <v>70.59</v>
      </c>
      <c r="U1492">
        <v>70.650000000000006</v>
      </c>
      <c r="V1492" t="s">
        <v>7751</v>
      </c>
      <c r="W1492">
        <v>70.569999999999993</v>
      </c>
      <c r="X1492">
        <v>460618</v>
      </c>
      <c r="Y1492">
        <v>70.540000000000006</v>
      </c>
      <c r="Z1492">
        <v>70.5</v>
      </c>
      <c r="AA1492">
        <v>0</v>
      </c>
      <c r="AB1492">
        <v>12</v>
      </c>
      <c r="AC1492">
        <v>10</v>
      </c>
      <c r="AD1492" t="s">
        <v>6263</v>
      </c>
      <c r="AF1492">
        <v>70.510000000000005</v>
      </c>
      <c r="AG1492">
        <v>1283941</v>
      </c>
      <c r="AH1492">
        <v>584412</v>
      </c>
      <c r="AI1492">
        <v>6.1899949999999997</v>
      </c>
      <c r="AJ1492">
        <v>9.6117930000000004E-2</v>
      </c>
      <c r="AK1492" t="s">
        <v>7752</v>
      </c>
      <c r="AL1492">
        <v>-0.24000550000000001</v>
      </c>
      <c r="AM1492">
        <v>-3.3884721E-3</v>
      </c>
      <c r="AN1492">
        <v>64.400000000000006</v>
      </c>
      <c r="AO1492">
        <v>70.83</v>
      </c>
      <c r="AP1492">
        <v>1496793600</v>
      </c>
      <c r="AW1492" t="s">
        <v>6313</v>
      </c>
      <c r="BA1492">
        <v>70.405426000000006</v>
      </c>
      <c r="BB1492">
        <v>0.18457030999999999</v>
      </c>
      <c r="BC1492">
        <v>2.6215354000000001E-3</v>
      </c>
      <c r="BD1492">
        <v>67.858549999999994</v>
      </c>
      <c r="BE1492">
        <v>2.7314452999999999</v>
      </c>
      <c r="BF1492">
        <v>4.0252045E-2</v>
      </c>
      <c r="BI1492">
        <v>15</v>
      </c>
      <c r="BJ1492">
        <v>0</v>
      </c>
      <c r="BK1492" t="b">
        <v>0</v>
      </c>
      <c r="BL1492">
        <v>2</v>
      </c>
      <c r="BM1492">
        <v>1258986600000</v>
      </c>
      <c r="BN1492" t="s">
        <v>5877</v>
      </c>
    </row>
    <row r="1493" spans="1:66" x14ac:dyDescent="0.2">
      <c r="A1493" t="s">
        <v>5879</v>
      </c>
      <c r="B1493" t="s">
        <v>5880</v>
      </c>
      <c r="C1493" t="s">
        <v>142</v>
      </c>
      <c r="D1493" t="s">
        <v>143</v>
      </c>
      <c r="E1493" t="s">
        <v>153</v>
      </c>
      <c r="F1493" t="b">
        <v>1</v>
      </c>
      <c r="G1493" t="s">
        <v>48</v>
      </c>
      <c r="H1493" t="s">
        <v>154</v>
      </c>
      <c r="I1493" t="s">
        <v>7737</v>
      </c>
      <c r="J1493" t="s">
        <v>5880</v>
      </c>
      <c r="K1493" t="s">
        <v>7753</v>
      </c>
      <c r="L1493" t="s">
        <v>146</v>
      </c>
      <c r="M1493" t="s">
        <v>147</v>
      </c>
      <c r="N1493">
        <v>-14400000</v>
      </c>
      <c r="O1493" t="s">
        <v>148</v>
      </c>
      <c r="P1493" t="b">
        <v>0</v>
      </c>
      <c r="Q1493">
        <v>1.49994E-2</v>
      </c>
      <c r="R1493">
        <v>6.1147100000000003E-2</v>
      </c>
      <c r="S1493">
        <v>1585593707</v>
      </c>
      <c r="T1493">
        <v>24.545000000000002</v>
      </c>
      <c r="U1493">
        <v>24.55</v>
      </c>
      <c r="V1493" t="s">
        <v>7754</v>
      </c>
      <c r="W1493">
        <v>24.54</v>
      </c>
      <c r="X1493">
        <v>4831</v>
      </c>
      <c r="Y1493">
        <v>24.53</v>
      </c>
      <c r="Z1493">
        <v>24.4</v>
      </c>
      <c r="AA1493">
        <v>25.5</v>
      </c>
      <c r="AB1493">
        <v>40</v>
      </c>
      <c r="AC1493">
        <v>9</v>
      </c>
      <c r="AD1493" t="s">
        <v>155</v>
      </c>
      <c r="AF1493">
        <v>24.55</v>
      </c>
      <c r="AG1493">
        <v>7637</v>
      </c>
      <c r="AH1493">
        <v>0</v>
      </c>
      <c r="AI1493">
        <v>1.7549992000000001</v>
      </c>
      <c r="AJ1493">
        <v>7.7007419999999993E-2</v>
      </c>
      <c r="AK1493" t="s">
        <v>7755</v>
      </c>
      <c r="AL1493">
        <v>-0.28499985</v>
      </c>
      <c r="AM1493">
        <v>-1.1478044999999999E-2</v>
      </c>
      <c r="AN1493">
        <v>22.79</v>
      </c>
      <c r="AO1493">
        <v>24.83</v>
      </c>
      <c r="AW1493" t="s">
        <v>6313</v>
      </c>
      <c r="BA1493">
        <v>24.535</v>
      </c>
      <c r="BB1493">
        <v>1.0000228999999999E-2</v>
      </c>
      <c r="BC1493">
        <v>4.0759032999999997E-4</v>
      </c>
      <c r="BD1493">
        <v>24.568380000000001</v>
      </c>
      <c r="BE1493">
        <v>-2.338028E-2</v>
      </c>
      <c r="BF1493">
        <v>-9.5164106000000001E-4</v>
      </c>
      <c r="BI1493">
        <v>15</v>
      </c>
      <c r="BJ1493">
        <v>0</v>
      </c>
      <c r="BK1493" t="b">
        <v>0</v>
      </c>
      <c r="BL1493">
        <v>2</v>
      </c>
      <c r="BM1493">
        <v>1366205400000</v>
      </c>
      <c r="BN1493" t="s">
        <v>5879</v>
      </c>
    </row>
    <row r="1494" spans="1:66" x14ac:dyDescent="0.2">
      <c r="A1494" t="s">
        <v>5881</v>
      </c>
      <c r="B1494" t="s">
        <v>5882</v>
      </c>
      <c r="C1494" t="s">
        <v>142</v>
      </c>
      <c r="D1494" t="s">
        <v>143</v>
      </c>
      <c r="E1494" t="s">
        <v>153</v>
      </c>
      <c r="F1494" t="b">
        <v>1</v>
      </c>
      <c r="G1494" t="s">
        <v>48</v>
      </c>
      <c r="H1494" t="s">
        <v>145</v>
      </c>
      <c r="I1494" t="s">
        <v>7756</v>
      </c>
      <c r="J1494" t="s">
        <v>5882</v>
      </c>
      <c r="K1494" t="s">
        <v>7757</v>
      </c>
      <c r="L1494" t="s">
        <v>146</v>
      </c>
      <c r="M1494" t="s">
        <v>147</v>
      </c>
      <c r="N1494">
        <v>-14400000</v>
      </c>
      <c r="O1494" t="s">
        <v>148</v>
      </c>
      <c r="P1494" t="b">
        <v>0</v>
      </c>
      <c r="Q1494">
        <v>3.0002594E-2</v>
      </c>
      <c r="R1494">
        <v>5.8043323000000001E-2</v>
      </c>
      <c r="S1494">
        <v>1589486402</v>
      </c>
      <c r="T1494">
        <v>51.72</v>
      </c>
      <c r="U1494">
        <v>51.79</v>
      </c>
      <c r="V1494" t="s">
        <v>7758</v>
      </c>
      <c r="W1494">
        <v>51.5</v>
      </c>
      <c r="X1494">
        <v>754683</v>
      </c>
      <c r="Y1494">
        <v>51.69</v>
      </c>
      <c r="Z1494">
        <v>51.65</v>
      </c>
      <c r="AA1494">
        <v>0</v>
      </c>
      <c r="AB1494">
        <v>10</v>
      </c>
      <c r="AC1494">
        <v>9</v>
      </c>
      <c r="AD1494" t="s">
        <v>149</v>
      </c>
      <c r="AF1494">
        <v>51.7</v>
      </c>
      <c r="AG1494">
        <v>1082062</v>
      </c>
      <c r="AH1494">
        <v>619075</v>
      </c>
      <c r="AI1494">
        <v>2.2000008000000002</v>
      </c>
      <c r="AJ1494">
        <v>4.4426510000000002E-2</v>
      </c>
      <c r="AK1494" t="s">
        <v>7759</v>
      </c>
      <c r="AL1494">
        <v>-1.2399979000000001</v>
      </c>
      <c r="AM1494">
        <v>-2.3413857E-2</v>
      </c>
      <c r="AN1494">
        <v>49.52</v>
      </c>
      <c r="AO1494">
        <v>52.96</v>
      </c>
      <c r="AP1494">
        <v>1496188800</v>
      </c>
      <c r="AW1494" t="s">
        <v>6313</v>
      </c>
      <c r="BA1494">
        <v>51.486572000000002</v>
      </c>
      <c r="BB1494">
        <v>0.23342895999999999</v>
      </c>
      <c r="BC1494">
        <v>4.5337830000000004E-3</v>
      </c>
      <c r="BD1494">
        <v>51.819507999999999</v>
      </c>
      <c r="BE1494">
        <v>-9.9506380000000005E-2</v>
      </c>
      <c r="BF1494">
        <v>-1.9202494000000001E-3</v>
      </c>
      <c r="BI1494">
        <v>15</v>
      </c>
      <c r="BJ1494">
        <v>0</v>
      </c>
      <c r="BK1494" t="b">
        <v>0</v>
      </c>
      <c r="BL1494">
        <v>2</v>
      </c>
      <c r="BM1494">
        <v>1415197800000</v>
      </c>
      <c r="BN1494" t="s">
        <v>5881</v>
      </c>
    </row>
    <row r="1495" spans="1:66" x14ac:dyDescent="0.2">
      <c r="A1495" t="s">
        <v>5883</v>
      </c>
      <c r="B1495" t="s">
        <v>5884</v>
      </c>
      <c r="C1495" t="s">
        <v>142</v>
      </c>
      <c r="D1495" t="s">
        <v>143</v>
      </c>
      <c r="E1495" t="s">
        <v>153</v>
      </c>
      <c r="F1495" t="b">
        <v>1</v>
      </c>
      <c r="G1495" t="s">
        <v>48</v>
      </c>
      <c r="H1495" t="s">
        <v>154</v>
      </c>
      <c r="I1495" t="s">
        <v>7760</v>
      </c>
      <c r="J1495" t="s">
        <v>5884</v>
      </c>
      <c r="K1495" t="s">
        <v>7761</v>
      </c>
      <c r="L1495" t="s">
        <v>146</v>
      </c>
      <c r="M1495" t="s">
        <v>147</v>
      </c>
      <c r="N1495">
        <v>-14400000</v>
      </c>
      <c r="O1495" t="s">
        <v>148</v>
      </c>
      <c r="P1495" t="b">
        <v>0</v>
      </c>
      <c r="Q1495">
        <v>4.0000915999999997E-2</v>
      </c>
      <c r="R1495">
        <v>6.8063490000000004E-2</v>
      </c>
      <c r="S1495">
        <v>1589486400</v>
      </c>
      <c r="T1495">
        <v>58.81</v>
      </c>
      <c r="U1495">
        <v>58.86</v>
      </c>
      <c r="V1495" t="s">
        <v>7762</v>
      </c>
      <c r="W1495">
        <v>58.79</v>
      </c>
      <c r="X1495">
        <v>458667</v>
      </c>
      <c r="Y1495">
        <v>58.77</v>
      </c>
      <c r="Z1495">
        <v>58.45</v>
      </c>
      <c r="AA1495">
        <v>59.05</v>
      </c>
      <c r="AB1495">
        <v>13</v>
      </c>
      <c r="AC1495">
        <v>292</v>
      </c>
      <c r="AD1495" t="s">
        <v>155</v>
      </c>
      <c r="AF1495">
        <v>58.81</v>
      </c>
      <c r="AG1495">
        <v>933508</v>
      </c>
      <c r="AH1495">
        <v>612650</v>
      </c>
      <c r="AI1495">
        <v>5.1200026999999997</v>
      </c>
      <c r="AJ1495">
        <v>9.536232E-2</v>
      </c>
      <c r="AK1495" t="s">
        <v>7763</v>
      </c>
      <c r="AL1495">
        <v>-0.43999863</v>
      </c>
      <c r="AM1495">
        <v>-7.4261370000000002E-3</v>
      </c>
      <c r="AN1495">
        <v>53.69</v>
      </c>
      <c r="AO1495">
        <v>59.25</v>
      </c>
      <c r="AW1495" t="s">
        <v>6313</v>
      </c>
      <c r="AY1495">
        <v>78600000</v>
      </c>
      <c r="BA1495">
        <v>58.667999999999999</v>
      </c>
      <c r="BB1495">
        <v>0.14200209999999999</v>
      </c>
      <c r="BC1495">
        <v>2.4204354E-3</v>
      </c>
      <c r="BD1495">
        <v>56.539639999999999</v>
      </c>
      <c r="BE1495">
        <v>2.2703628999999999</v>
      </c>
      <c r="BF1495">
        <v>4.0155243E-2</v>
      </c>
      <c r="BG1495">
        <v>4622466048</v>
      </c>
      <c r="BI1495">
        <v>15</v>
      </c>
      <c r="BJ1495">
        <v>0</v>
      </c>
      <c r="BK1495" t="b">
        <v>0</v>
      </c>
      <c r="BL1495">
        <v>2</v>
      </c>
      <c r="BM1495">
        <v>1281015000000</v>
      </c>
      <c r="BN1495" t="s">
        <v>5883</v>
      </c>
    </row>
    <row r="1496" spans="1:66" x14ac:dyDescent="0.2">
      <c r="A1496" t="s">
        <v>5885</v>
      </c>
      <c r="B1496" t="s">
        <v>5886</v>
      </c>
      <c r="C1496" t="s">
        <v>142</v>
      </c>
      <c r="D1496" t="s">
        <v>143</v>
      </c>
      <c r="E1496" t="s">
        <v>153</v>
      </c>
      <c r="F1496" t="b">
        <v>1</v>
      </c>
      <c r="G1496" t="s">
        <v>48</v>
      </c>
      <c r="H1496" t="s">
        <v>154</v>
      </c>
      <c r="I1496" t="s">
        <v>7764</v>
      </c>
      <c r="J1496" t="s">
        <v>5886</v>
      </c>
      <c r="K1496" t="s">
        <v>7765</v>
      </c>
      <c r="L1496" t="s">
        <v>146</v>
      </c>
      <c r="M1496" t="s">
        <v>147</v>
      </c>
      <c r="N1496">
        <v>-14400000</v>
      </c>
      <c r="O1496" t="s">
        <v>148</v>
      </c>
      <c r="P1496" t="b">
        <v>0</v>
      </c>
      <c r="Q1496">
        <v>1.999855E-2</v>
      </c>
      <c r="R1496">
        <v>6.461567E-2</v>
      </c>
      <c r="S1496">
        <v>1589486400</v>
      </c>
      <c r="T1496">
        <v>30.97</v>
      </c>
      <c r="U1496">
        <v>30.98</v>
      </c>
      <c r="V1496" t="s">
        <v>7766</v>
      </c>
      <c r="W1496">
        <v>30.930499999999999</v>
      </c>
      <c r="X1496">
        <v>1736551</v>
      </c>
      <c r="Y1496">
        <v>30.95</v>
      </c>
      <c r="Z1496">
        <v>30.9</v>
      </c>
      <c r="AA1496">
        <v>0</v>
      </c>
      <c r="AB1496">
        <v>10</v>
      </c>
      <c r="AC1496">
        <v>18</v>
      </c>
      <c r="AD1496" t="s">
        <v>155</v>
      </c>
      <c r="AF1496">
        <v>30.95</v>
      </c>
      <c r="AG1496">
        <v>2962987</v>
      </c>
      <c r="AH1496">
        <v>1644887</v>
      </c>
      <c r="AI1496">
        <v>4.17</v>
      </c>
      <c r="AJ1496">
        <v>0.15559702</v>
      </c>
      <c r="AK1496" t="s">
        <v>7767</v>
      </c>
      <c r="AL1496">
        <v>-0.23999977</v>
      </c>
      <c r="AM1496">
        <v>-7.6898360000000002E-3</v>
      </c>
      <c r="AN1496">
        <v>26.8</v>
      </c>
      <c r="AO1496">
        <v>31.21</v>
      </c>
      <c r="AW1496" t="s">
        <v>6313</v>
      </c>
      <c r="BA1496">
        <v>30.696285</v>
      </c>
      <c r="BB1496">
        <v>0.27371406999999998</v>
      </c>
      <c r="BC1496">
        <v>8.9168465000000006E-3</v>
      </c>
      <c r="BD1496">
        <v>30.696667000000001</v>
      </c>
      <c r="BE1496">
        <v>0.27333259999999998</v>
      </c>
      <c r="BF1496">
        <v>8.9043089999999991E-3</v>
      </c>
      <c r="BI1496">
        <v>15</v>
      </c>
      <c r="BJ1496">
        <v>0</v>
      </c>
      <c r="BK1496" t="b">
        <v>0</v>
      </c>
      <c r="BL1496">
        <v>2</v>
      </c>
      <c r="BM1496">
        <v>1262615400000</v>
      </c>
      <c r="BN1496" t="s">
        <v>5885</v>
      </c>
    </row>
    <row r="1497" spans="1:66" x14ac:dyDescent="0.2">
      <c r="A1497" t="s">
        <v>5887</v>
      </c>
      <c r="B1497" t="s">
        <v>5888</v>
      </c>
      <c r="C1497" t="s">
        <v>142</v>
      </c>
      <c r="D1497" t="s">
        <v>143</v>
      </c>
      <c r="E1497" t="s">
        <v>153</v>
      </c>
      <c r="F1497" t="b">
        <v>1</v>
      </c>
      <c r="G1497" t="s">
        <v>48</v>
      </c>
      <c r="H1497" t="s">
        <v>154</v>
      </c>
      <c r="I1497" t="s">
        <v>7768</v>
      </c>
      <c r="J1497" t="s">
        <v>5888</v>
      </c>
      <c r="K1497" t="s">
        <v>7769</v>
      </c>
      <c r="L1497" t="s">
        <v>146</v>
      </c>
      <c r="M1497" t="s">
        <v>147</v>
      </c>
      <c r="N1497">
        <v>-14400000</v>
      </c>
      <c r="O1497" t="s">
        <v>148</v>
      </c>
      <c r="P1497" t="b">
        <v>0</v>
      </c>
      <c r="Q1497">
        <v>2.0000457999999999E-2</v>
      </c>
      <c r="R1497">
        <v>8.1170690000000004E-2</v>
      </c>
      <c r="S1497">
        <v>1589486400</v>
      </c>
      <c r="T1497">
        <v>24.66</v>
      </c>
      <c r="U1497">
        <v>24.66</v>
      </c>
      <c r="V1497" t="s">
        <v>7770</v>
      </c>
      <c r="W1497">
        <v>24.61</v>
      </c>
      <c r="X1497">
        <v>48189</v>
      </c>
      <c r="Y1497">
        <v>24.64</v>
      </c>
      <c r="Z1497">
        <v>22.78</v>
      </c>
      <c r="AA1497">
        <v>24.8</v>
      </c>
      <c r="AB1497">
        <v>22</v>
      </c>
      <c r="AC1497">
        <v>8</v>
      </c>
      <c r="AD1497" t="s">
        <v>155</v>
      </c>
      <c r="AF1497">
        <v>24.61</v>
      </c>
      <c r="AG1497">
        <v>202369</v>
      </c>
      <c r="AH1497">
        <v>80450</v>
      </c>
      <c r="AI1497">
        <v>5.24</v>
      </c>
      <c r="AJ1497">
        <v>0.26982492000000002</v>
      </c>
      <c r="AK1497" t="s">
        <v>7771</v>
      </c>
      <c r="AL1497">
        <v>-0.79000090000000001</v>
      </c>
      <c r="AM1497">
        <v>-3.1041292000000002E-2</v>
      </c>
      <c r="AN1497">
        <v>19.420000000000002</v>
      </c>
      <c r="AO1497">
        <v>25.45</v>
      </c>
      <c r="AW1497" t="s">
        <v>6313</v>
      </c>
      <c r="BA1497">
        <v>24.297428</v>
      </c>
      <c r="BB1497">
        <v>0.36257171999999999</v>
      </c>
      <c r="BC1497">
        <v>1.4922226E-2</v>
      </c>
      <c r="BD1497">
        <v>24.855941999999999</v>
      </c>
      <c r="BE1497">
        <v>-0.19594192999999999</v>
      </c>
      <c r="BF1497">
        <v>-7.8831019999999995E-3</v>
      </c>
      <c r="BI1497">
        <v>15</v>
      </c>
      <c r="BJ1497">
        <v>0</v>
      </c>
      <c r="BK1497" t="b">
        <v>0</v>
      </c>
      <c r="BL1497">
        <v>2</v>
      </c>
      <c r="BM1497">
        <v>1303824600000</v>
      </c>
      <c r="BN1497" t="s">
        <v>5887</v>
      </c>
    </row>
    <row r="1498" spans="1:66" x14ac:dyDescent="0.2">
      <c r="A1498" t="s">
        <v>5889</v>
      </c>
      <c r="B1498" t="s">
        <v>5890</v>
      </c>
      <c r="C1498" t="s">
        <v>142</v>
      </c>
      <c r="D1498" t="s">
        <v>143</v>
      </c>
      <c r="E1498" t="s">
        <v>153</v>
      </c>
      <c r="F1498" t="b">
        <v>1</v>
      </c>
      <c r="G1498" t="s">
        <v>48</v>
      </c>
      <c r="H1498" t="s">
        <v>6262</v>
      </c>
      <c r="I1498" t="s">
        <v>7772</v>
      </c>
      <c r="J1498" t="s">
        <v>5890</v>
      </c>
      <c r="K1498" t="s">
        <v>7773</v>
      </c>
      <c r="L1498" t="s">
        <v>146</v>
      </c>
      <c r="M1498" t="s">
        <v>147</v>
      </c>
      <c r="N1498">
        <v>-14400000</v>
      </c>
      <c r="O1498" t="s">
        <v>148</v>
      </c>
      <c r="P1498" t="b">
        <v>0</v>
      </c>
      <c r="Q1498">
        <v>2.0000457999999999E-2</v>
      </c>
      <c r="R1498">
        <v>3.8979649999999998E-2</v>
      </c>
      <c r="S1498">
        <v>1589486402</v>
      </c>
      <c r="T1498">
        <v>51.33</v>
      </c>
      <c r="U1498">
        <v>51.37</v>
      </c>
      <c r="V1498" t="s">
        <v>7774</v>
      </c>
      <c r="W1498">
        <v>51.280099999999997</v>
      </c>
      <c r="X1498">
        <v>175770</v>
      </c>
      <c r="Y1498">
        <v>51.31</v>
      </c>
      <c r="Z1498">
        <v>51.32</v>
      </c>
      <c r="AA1498">
        <v>0</v>
      </c>
      <c r="AB1498">
        <v>11</v>
      </c>
      <c r="AC1498">
        <v>10</v>
      </c>
      <c r="AD1498" t="s">
        <v>6263</v>
      </c>
      <c r="AF1498">
        <v>51.35</v>
      </c>
      <c r="AG1498">
        <v>457422</v>
      </c>
      <c r="AH1498">
        <v>221325</v>
      </c>
      <c r="AI1498">
        <v>7.9900016999999997</v>
      </c>
      <c r="AJ1498">
        <v>0.18435629000000001</v>
      </c>
      <c r="AK1498" t="s">
        <v>7775</v>
      </c>
      <c r="AL1498">
        <v>-0.50999830000000002</v>
      </c>
      <c r="AM1498">
        <v>-9.8379299999999999E-3</v>
      </c>
      <c r="AN1498">
        <v>43.34</v>
      </c>
      <c r="AO1498">
        <v>51.84</v>
      </c>
      <c r="AP1498">
        <v>1496793600</v>
      </c>
      <c r="AW1498" t="s">
        <v>6313</v>
      </c>
      <c r="BA1498">
        <v>50.889144999999999</v>
      </c>
      <c r="BB1498">
        <v>0.44085692999999998</v>
      </c>
      <c r="BC1498">
        <v>8.6630839999999997E-3</v>
      </c>
      <c r="BD1498">
        <v>50.864420000000003</v>
      </c>
      <c r="BE1498">
        <v>0.46557999999999999</v>
      </c>
      <c r="BF1498">
        <v>9.153352E-3</v>
      </c>
      <c r="BI1498">
        <v>15</v>
      </c>
      <c r="BJ1498">
        <v>0</v>
      </c>
      <c r="BK1498" t="b">
        <v>0</v>
      </c>
      <c r="BL1498">
        <v>2</v>
      </c>
      <c r="BM1498">
        <v>1382016600000</v>
      </c>
      <c r="BN1498" t="s">
        <v>5889</v>
      </c>
    </row>
    <row r="1499" spans="1:66" x14ac:dyDescent="0.2">
      <c r="A1499" t="s">
        <v>5891</v>
      </c>
      <c r="B1499" t="s">
        <v>5892</v>
      </c>
      <c r="C1499" t="s">
        <v>142</v>
      </c>
      <c r="D1499" t="s">
        <v>143</v>
      </c>
      <c r="E1499" t="s">
        <v>153</v>
      </c>
      <c r="F1499" t="b">
        <v>1</v>
      </c>
      <c r="G1499" t="s">
        <v>48</v>
      </c>
      <c r="H1499" t="s">
        <v>154</v>
      </c>
      <c r="I1499" t="s">
        <v>7776</v>
      </c>
      <c r="J1499" t="s">
        <v>5892</v>
      </c>
      <c r="K1499" t="s">
        <v>7777</v>
      </c>
      <c r="L1499" t="s">
        <v>146</v>
      </c>
      <c r="M1499" t="s">
        <v>147</v>
      </c>
      <c r="N1499">
        <v>-14400000</v>
      </c>
      <c r="O1499" t="s">
        <v>148</v>
      </c>
      <c r="P1499" t="b">
        <v>0</v>
      </c>
      <c r="Q1499">
        <v>1.0000228999999999E-2</v>
      </c>
      <c r="R1499">
        <v>3.6772306999999997E-2</v>
      </c>
      <c r="S1499">
        <v>1589476361</v>
      </c>
      <c r="T1499">
        <v>27.204999999999998</v>
      </c>
      <c r="U1499">
        <v>27.2102</v>
      </c>
      <c r="V1499" t="s">
        <v>7778</v>
      </c>
      <c r="W1499">
        <v>27.2</v>
      </c>
      <c r="X1499">
        <v>2809</v>
      </c>
      <c r="Y1499">
        <v>27.195</v>
      </c>
      <c r="Z1499">
        <v>27.18</v>
      </c>
      <c r="AA1499">
        <v>27.27</v>
      </c>
      <c r="AB1499">
        <v>11</v>
      </c>
      <c r="AC1499">
        <v>10</v>
      </c>
      <c r="AD1499" t="s">
        <v>155</v>
      </c>
      <c r="AF1499">
        <v>27.2102</v>
      </c>
      <c r="AG1499">
        <v>36227</v>
      </c>
      <c r="AH1499">
        <v>9925</v>
      </c>
      <c r="AI1499">
        <v>2.9050007</v>
      </c>
      <c r="AJ1499">
        <v>0.11954736000000001</v>
      </c>
      <c r="AK1499" t="s">
        <v>7779</v>
      </c>
      <c r="AL1499">
        <v>-2.2749996000000001</v>
      </c>
      <c r="AM1499">
        <v>-7.7170950000000002E-2</v>
      </c>
      <c r="AN1499">
        <v>24.3</v>
      </c>
      <c r="AO1499">
        <v>29.48</v>
      </c>
      <c r="AW1499" t="s">
        <v>6313</v>
      </c>
      <c r="BA1499">
        <v>27.063714999999998</v>
      </c>
      <c r="BB1499">
        <v>0.14128494</v>
      </c>
      <c r="BC1499">
        <v>5.2204564999999998E-3</v>
      </c>
      <c r="BD1499">
        <v>27.901377</v>
      </c>
      <c r="BE1499">
        <v>-0.69637680000000002</v>
      </c>
      <c r="BF1499">
        <v>-2.495851E-2</v>
      </c>
      <c r="BI1499">
        <v>15</v>
      </c>
      <c r="BJ1499">
        <v>0</v>
      </c>
      <c r="BK1499" t="b">
        <v>0</v>
      </c>
      <c r="BL1499">
        <v>2</v>
      </c>
      <c r="BM1499">
        <v>1370352600000</v>
      </c>
      <c r="BN1499" t="s">
        <v>5891</v>
      </c>
    </row>
    <row r="1500" spans="1:66" x14ac:dyDescent="0.2">
      <c r="A1500" t="s">
        <v>5893</v>
      </c>
      <c r="B1500" t="s">
        <v>5894</v>
      </c>
      <c r="C1500" t="s">
        <v>142</v>
      </c>
      <c r="D1500" t="s">
        <v>143</v>
      </c>
      <c r="E1500" t="s">
        <v>153</v>
      </c>
      <c r="F1500" t="b">
        <v>1</v>
      </c>
      <c r="G1500" t="s">
        <v>48</v>
      </c>
      <c r="H1500" t="s">
        <v>6262</v>
      </c>
      <c r="I1500" t="s">
        <v>7780</v>
      </c>
      <c r="J1500" t="s">
        <v>5894</v>
      </c>
      <c r="K1500" t="s">
        <v>7781</v>
      </c>
      <c r="L1500" t="s">
        <v>146</v>
      </c>
      <c r="M1500" t="s">
        <v>147</v>
      </c>
      <c r="N1500">
        <v>-14400000</v>
      </c>
      <c r="O1500" t="s">
        <v>148</v>
      </c>
      <c r="P1500" t="b">
        <v>0</v>
      </c>
      <c r="Q1500">
        <v>2.0000457999999999E-2</v>
      </c>
      <c r="R1500">
        <v>3.6677897000000001E-2</v>
      </c>
      <c r="S1500">
        <v>1589486402</v>
      </c>
      <c r="T1500">
        <v>54.55</v>
      </c>
      <c r="U1500">
        <v>54.58</v>
      </c>
      <c r="V1500" t="s">
        <v>7782</v>
      </c>
      <c r="W1500">
        <v>54.5</v>
      </c>
      <c r="X1500">
        <v>660461</v>
      </c>
      <c r="Y1500">
        <v>54.53</v>
      </c>
      <c r="Z1500">
        <v>0</v>
      </c>
      <c r="AA1500">
        <v>0</v>
      </c>
      <c r="AB1500">
        <v>8</v>
      </c>
      <c r="AC1500">
        <v>8</v>
      </c>
      <c r="AD1500" t="s">
        <v>6263</v>
      </c>
      <c r="AF1500">
        <v>54.49</v>
      </c>
      <c r="AG1500">
        <v>1822837</v>
      </c>
      <c r="AH1500">
        <v>932162</v>
      </c>
      <c r="AI1500">
        <v>3.7799988</v>
      </c>
      <c r="AJ1500">
        <v>7.4453389999999994E-2</v>
      </c>
      <c r="AK1500" t="s">
        <v>7783</v>
      </c>
      <c r="AL1500">
        <v>-0.19000243999999999</v>
      </c>
      <c r="AM1500">
        <v>-3.4709979999999999E-3</v>
      </c>
      <c r="AN1500">
        <v>50.77</v>
      </c>
      <c r="AO1500">
        <v>54.74</v>
      </c>
      <c r="AP1500">
        <v>1496793600</v>
      </c>
      <c r="AW1500" t="s">
        <v>6313</v>
      </c>
      <c r="BA1500">
        <v>54.388573000000001</v>
      </c>
      <c r="BB1500">
        <v>0.16142654000000001</v>
      </c>
      <c r="BC1500">
        <v>2.9680230000000002E-3</v>
      </c>
      <c r="BD1500">
        <v>53.576304999999998</v>
      </c>
      <c r="BE1500">
        <v>0.97369384999999997</v>
      </c>
      <c r="BF1500">
        <v>1.8173965E-2</v>
      </c>
      <c r="BI1500">
        <v>15</v>
      </c>
      <c r="BJ1500">
        <v>0</v>
      </c>
      <c r="BK1500" t="b">
        <v>0</v>
      </c>
      <c r="BL1500">
        <v>2</v>
      </c>
      <c r="BM1500">
        <v>1258986600000</v>
      </c>
      <c r="BN1500" t="s">
        <v>5893</v>
      </c>
    </row>
    <row r="1501" spans="1:66" x14ac:dyDescent="0.2">
      <c r="A1501" t="s">
        <v>5895</v>
      </c>
      <c r="B1501" t="s">
        <v>5896</v>
      </c>
      <c r="C1501" t="s">
        <v>142</v>
      </c>
      <c r="D1501" t="s">
        <v>143</v>
      </c>
      <c r="E1501" t="s">
        <v>153</v>
      </c>
      <c r="F1501" t="b">
        <v>1</v>
      </c>
      <c r="G1501" t="s">
        <v>48</v>
      </c>
      <c r="H1501" t="s">
        <v>154</v>
      </c>
      <c r="I1501" t="s">
        <v>7784</v>
      </c>
      <c r="J1501" t="s">
        <v>5896</v>
      </c>
      <c r="K1501" t="s">
        <v>7785</v>
      </c>
      <c r="L1501" t="s">
        <v>146</v>
      </c>
      <c r="M1501" t="s">
        <v>147</v>
      </c>
      <c r="N1501">
        <v>-14400000</v>
      </c>
      <c r="O1501" t="s">
        <v>148</v>
      </c>
      <c r="P1501" t="b">
        <v>0</v>
      </c>
      <c r="Q1501">
        <v>9.1991399999999997E-3</v>
      </c>
      <c r="R1501">
        <v>3.5135E-2</v>
      </c>
      <c r="S1501">
        <v>1569009386</v>
      </c>
      <c r="T1501">
        <v>26.191500000000001</v>
      </c>
      <c r="U1501">
        <v>26.2</v>
      </c>
      <c r="V1501" t="s">
        <v>7786</v>
      </c>
      <c r="W1501">
        <v>26.18</v>
      </c>
      <c r="X1501">
        <v>7340</v>
      </c>
      <c r="Y1501">
        <v>26.182300000000001</v>
      </c>
      <c r="Z1501">
        <v>0</v>
      </c>
      <c r="AA1501">
        <v>0</v>
      </c>
      <c r="AB1501">
        <v>10</v>
      </c>
      <c r="AC1501">
        <v>8</v>
      </c>
      <c r="AD1501" t="s">
        <v>155</v>
      </c>
      <c r="AF1501">
        <v>0</v>
      </c>
      <c r="AG1501">
        <v>38100</v>
      </c>
      <c r="AH1501">
        <v>38100</v>
      </c>
      <c r="AI1501">
        <v>0.75149920000000003</v>
      </c>
      <c r="AJ1501">
        <v>2.9540061999999999E-2</v>
      </c>
      <c r="AK1501" t="s">
        <v>7787</v>
      </c>
      <c r="AL1501">
        <v>-1.1685009</v>
      </c>
      <c r="AM1501">
        <v>-4.2708366999999997E-2</v>
      </c>
      <c r="AN1501">
        <v>25.44</v>
      </c>
      <c r="AO1501">
        <v>27.36</v>
      </c>
      <c r="AP1501">
        <v>1433808000</v>
      </c>
      <c r="AW1501" t="s">
        <v>6313</v>
      </c>
      <c r="BA1501">
        <v>25.92</v>
      </c>
      <c r="BB1501">
        <v>0.27149962999999999</v>
      </c>
      <c r="BC1501">
        <v>1.0474522999999999E-2</v>
      </c>
      <c r="BD1501">
        <v>25.92</v>
      </c>
      <c r="BE1501">
        <v>0.27149962999999999</v>
      </c>
      <c r="BF1501">
        <v>1.0474522999999999E-2</v>
      </c>
      <c r="BI1501">
        <v>15</v>
      </c>
      <c r="BJ1501">
        <v>0</v>
      </c>
      <c r="BK1501" t="b">
        <v>0</v>
      </c>
      <c r="BL1501">
        <v>2</v>
      </c>
      <c r="BM1501">
        <v>1340112600000</v>
      </c>
      <c r="BN1501" t="s">
        <v>5895</v>
      </c>
    </row>
    <row r="1502" spans="1:66" x14ac:dyDescent="0.2">
      <c r="A1502" t="s">
        <v>5897</v>
      </c>
      <c r="B1502" t="s">
        <v>5898</v>
      </c>
      <c r="C1502" t="s">
        <v>142</v>
      </c>
      <c r="D1502" t="s">
        <v>143</v>
      </c>
      <c r="E1502" t="s">
        <v>153</v>
      </c>
      <c r="F1502" t="b">
        <v>1</v>
      </c>
      <c r="G1502" t="s">
        <v>48</v>
      </c>
      <c r="H1502" t="s">
        <v>6262</v>
      </c>
      <c r="I1502" t="s">
        <v>7788</v>
      </c>
      <c r="J1502" t="s">
        <v>5898</v>
      </c>
      <c r="K1502" t="s">
        <v>7789</v>
      </c>
      <c r="L1502" t="s">
        <v>146</v>
      </c>
      <c r="M1502" t="s">
        <v>147</v>
      </c>
      <c r="N1502">
        <v>-14400000</v>
      </c>
      <c r="O1502" t="s">
        <v>148</v>
      </c>
      <c r="P1502" t="b">
        <v>0</v>
      </c>
      <c r="Q1502">
        <v>2.0000457999999999E-2</v>
      </c>
      <c r="R1502">
        <v>3.4965836E-2</v>
      </c>
      <c r="S1502">
        <v>1589486402</v>
      </c>
      <c r="T1502">
        <v>57.22</v>
      </c>
      <c r="U1502">
        <v>57.25</v>
      </c>
      <c r="V1502" t="s">
        <v>7790</v>
      </c>
      <c r="W1502">
        <v>57.16</v>
      </c>
      <c r="X1502">
        <v>1361201</v>
      </c>
      <c r="Y1502">
        <v>57.2</v>
      </c>
      <c r="Z1502">
        <v>56.65</v>
      </c>
      <c r="AA1502">
        <v>57.92</v>
      </c>
      <c r="AB1502">
        <v>40</v>
      </c>
      <c r="AC1502">
        <v>18</v>
      </c>
      <c r="AD1502" t="s">
        <v>6263</v>
      </c>
      <c r="AF1502">
        <v>57.21</v>
      </c>
      <c r="AG1502">
        <v>3199353</v>
      </c>
      <c r="AH1502">
        <v>1835950</v>
      </c>
      <c r="AI1502">
        <v>3.3300017999999998</v>
      </c>
      <c r="AJ1502">
        <v>6.1792575000000002E-2</v>
      </c>
      <c r="AK1502" t="s">
        <v>7791</v>
      </c>
      <c r="AL1502">
        <v>-2.0499991999999998</v>
      </c>
      <c r="AM1502">
        <v>-3.4587470000000002E-2</v>
      </c>
      <c r="AN1502">
        <v>53.89</v>
      </c>
      <c r="AO1502">
        <v>59.27</v>
      </c>
      <c r="AW1502" t="s">
        <v>6313</v>
      </c>
      <c r="BA1502">
        <v>56.787143999999998</v>
      </c>
      <c r="BB1502">
        <v>0.43285750000000001</v>
      </c>
      <c r="BC1502">
        <v>7.6224559999999997E-3</v>
      </c>
      <c r="BD1502">
        <v>57.304927999999997</v>
      </c>
      <c r="BE1502">
        <v>-8.4926605000000002E-2</v>
      </c>
      <c r="BF1502">
        <v>-1.4820122000000001E-3</v>
      </c>
      <c r="BI1502">
        <v>15</v>
      </c>
      <c r="BJ1502">
        <v>0</v>
      </c>
      <c r="BK1502" t="b">
        <v>0</v>
      </c>
      <c r="BL1502">
        <v>2</v>
      </c>
      <c r="BM1502">
        <v>1370352600000</v>
      </c>
      <c r="BN1502" t="s">
        <v>5897</v>
      </c>
    </row>
    <row r="1503" spans="1:66" x14ac:dyDescent="0.2">
      <c r="A1503" t="s">
        <v>5899</v>
      </c>
      <c r="B1503" t="s">
        <v>5900</v>
      </c>
      <c r="C1503" t="s">
        <v>142</v>
      </c>
      <c r="D1503" t="s">
        <v>143</v>
      </c>
      <c r="E1503" t="s">
        <v>153</v>
      </c>
      <c r="F1503" t="b">
        <v>1</v>
      </c>
      <c r="G1503" t="s">
        <v>48</v>
      </c>
      <c r="H1503" t="s">
        <v>154</v>
      </c>
      <c r="I1503" t="s">
        <v>7792</v>
      </c>
      <c r="J1503" t="s">
        <v>5900</v>
      </c>
      <c r="K1503" t="s">
        <v>7793</v>
      </c>
      <c r="L1503" t="s">
        <v>146</v>
      </c>
      <c r="M1503" t="s">
        <v>147</v>
      </c>
      <c r="N1503">
        <v>-14400000</v>
      </c>
      <c r="O1503" t="s">
        <v>148</v>
      </c>
      <c r="P1503" t="b">
        <v>0</v>
      </c>
      <c r="Q1503">
        <v>1.0000228999999999E-2</v>
      </c>
      <c r="R1503">
        <v>3.3091426E-2</v>
      </c>
      <c r="S1503">
        <v>1589486396</v>
      </c>
      <c r="T1503">
        <v>30.23</v>
      </c>
      <c r="U1503">
        <v>30.25</v>
      </c>
      <c r="V1503" t="s">
        <v>7794</v>
      </c>
      <c r="W1503">
        <v>30.207000000000001</v>
      </c>
      <c r="X1503">
        <v>352160</v>
      </c>
      <c r="Y1503">
        <v>30.22</v>
      </c>
      <c r="Z1503">
        <v>29.96</v>
      </c>
      <c r="AA1503">
        <v>30.24</v>
      </c>
      <c r="AB1503">
        <v>40</v>
      </c>
      <c r="AC1503">
        <v>10</v>
      </c>
      <c r="AD1503" t="s">
        <v>155</v>
      </c>
      <c r="AF1503">
        <v>30.21</v>
      </c>
      <c r="AG1503">
        <v>1687182</v>
      </c>
      <c r="AH1503">
        <v>465950</v>
      </c>
      <c r="AI1503">
        <v>4.2999989999999997</v>
      </c>
      <c r="AJ1503">
        <v>0.16583106</v>
      </c>
      <c r="AK1503" t="s">
        <v>7795</v>
      </c>
      <c r="AL1503">
        <v>-0.6100006</v>
      </c>
      <c r="AM1503">
        <v>-1.9779528000000001E-2</v>
      </c>
      <c r="AN1503">
        <v>25.93</v>
      </c>
      <c r="AO1503">
        <v>30.84</v>
      </c>
      <c r="AW1503" t="s">
        <v>6313</v>
      </c>
      <c r="BA1503">
        <v>29.903714999999998</v>
      </c>
      <c r="BB1503">
        <v>0.32628439999999997</v>
      </c>
      <c r="BC1503">
        <v>1.0911166999999999E-2</v>
      </c>
      <c r="BD1503">
        <v>30.322899</v>
      </c>
      <c r="BE1503">
        <v>-9.2899319999999994E-2</v>
      </c>
      <c r="BF1503">
        <v>-3.0636690000000002E-3</v>
      </c>
      <c r="BI1503">
        <v>15</v>
      </c>
      <c r="BJ1503">
        <v>0</v>
      </c>
      <c r="BK1503" t="b">
        <v>0</v>
      </c>
      <c r="BL1503">
        <v>2</v>
      </c>
      <c r="BM1503">
        <v>1322749800000</v>
      </c>
      <c r="BN1503" t="s">
        <v>5899</v>
      </c>
    </row>
    <row r="1504" spans="1:66" x14ac:dyDescent="0.2">
      <c r="A1504" t="s">
        <v>5901</v>
      </c>
      <c r="B1504" t="s">
        <v>5902</v>
      </c>
      <c r="C1504" t="s">
        <v>142</v>
      </c>
      <c r="D1504" t="s">
        <v>143</v>
      </c>
      <c r="E1504" t="s">
        <v>153</v>
      </c>
      <c r="F1504" t="b">
        <v>1</v>
      </c>
      <c r="G1504" t="s">
        <v>48</v>
      </c>
      <c r="H1504" t="s">
        <v>154</v>
      </c>
      <c r="I1504" t="s">
        <v>7796</v>
      </c>
      <c r="J1504" t="s">
        <v>5902</v>
      </c>
      <c r="K1504" t="s">
        <v>7797</v>
      </c>
      <c r="L1504" t="s">
        <v>146</v>
      </c>
      <c r="M1504" t="s">
        <v>147</v>
      </c>
      <c r="N1504">
        <v>-14400000</v>
      </c>
      <c r="O1504" t="s">
        <v>148</v>
      </c>
      <c r="P1504" t="b">
        <v>0</v>
      </c>
      <c r="Q1504">
        <v>0</v>
      </c>
      <c r="R1504">
        <v>0</v>
      </c>
      <c r="S1504">
        <v>1589486400</v>
      </c>
      <c r="T1504">
        <v>30.71</v>
      </c>
      <c r="U1504">
        <v>30.73</v>
      </c>
      <c r="V1504" t="s">
        <v>7798</v>
      </c>
      <c r="W1504">
        <v>30.71</v>
      </c>
      <c r="X1504">
        <v>1558079</v>
      </c>
      <c r="Y1504">
        <v>30.71</v>
      </c>
      <c r="Z1504">
        <v>30.69</v>
      </c>
      <c r="AA1504">
        <v>0</v>
      </c>
      <c r="AB1504">
        <v>292</v>
      </c>
      <c r="AC1504">
        <v>12</v>
      </c>
      <c r="AD1504" t="s">
        <v>155</v>
      </c>
      <c r="AF1504">
        <v>30.72</v>
      </c>
      <c r="AG1504">
        <v>5598466</v>
      </c>
      <c r="AH1504">
        <v>1677125</v>
      </c>
      <c r="AI1504">
        <v>0.97999954</v>
      </c>
      <c r="AJ1504">
        <v>3.2963319999999997E-2</v>
      </c>
      <c r="AK1504" t="s">
        <v>7799</v>
      </c>
      <c r="AL1504">
        <v>-0.6800003</v>
      </c>
      <c r="AM1504">
        <v>-2.1662959999999998E-2</v>
      </c>
      <c r="AN1504">
        <v>29.73</v>
      </c>
      <c r="AO1504">
        <v>31.39</v>
      </c>
      <c r="AP1504">
        <v>1531094400</v>
      </c>
      <c r="AW1504" t="s">
        <v>6313</v>
      </c>
      <c r="BA1504">
        <v>30.701429999999998</v>
      </c>
      <c r="BB1504">
        <v>8.5697169999999993E-3</v>
      </c>
      <c r="BC1504">
        <v>2.7913088E-4</v>
      </c>
      <c r="BD1504">
        <v>30.257100999999999</v>
      </c>
      <c r="BE1504">
        <v>0.45289803000000001</v>
      </c>
      <c r="BF1504">
        <v>1.4968321999999999E-2</v>
      </c>
      <c r="BI1504">
        <v>15</v>
      </c>
      <c r="BJ1504">
        <v>0</v>
      </c>
      <c r="BK1504" t="b">
        <v>0</v>
      </c>
      <c r="BL1504">
        <v>2</v>
      </c>
      <c r="BM1504">
        <v>1322749800000</v>
      </c>
      <c r="BN1504" t="s">
        <v>5901</v>
      </c>
    </row>
    <row r="1505" spans="1:66" x14ac:dyDescent="0.2">
      <c r="A1505" t="s">
        <v>5903</v>
      </c>
      <c r="B1505" t="s">
        <v>5904</v>
      </c>
      <c r="C1505" t="s">
        <v>142</v>
      </c>
      <c r="D1505" t="s">
        <v>143</v>
      </c>
      <c r="E1505" t="s">
        <v>153</v>
      </c>
      <c r="F1505" t="b">
        <v>1</v>
      </c>
      <c r="G1505" t="s">
        <v>48</v>
      </c>
      <c r="H1505" t="s">
        <v>154</v>
      </c>
      <c r="I1505" t="s">
        <v>7800</v>
      </c>
      <c r="J1505" t="s">
        <v>5904</v>
      </c>
      <c r="K1505" t="s">
        <v>7801</v>
      </c>
      <c r="L1505" t="s">
        <v>146</v>
      </c>
      <c r="M1505" t="s">
        <v>147</v>
      </c>
      <c r="N1505">
        <v>-14400000</v>
      </c>
      <c r="O1505" t="s">
        <v>148</v>
      </c>
      <c r="P1505" t="b">
        <v>0</v>
      </c>
      <c r="Q1505">
        <v>2.0004272E-2</v>
      </c>
      <c r="R1505">
        <v>1.9863243999999999E-2</v>
      </c>
      <c r="S1505">
        <v>1589486400</v>
      </c>
      <c r="T1505">
        <v>100.73</v>
      </c>
      <c r="U1505">
        <v>100.74</v>
      </c>
      <c r="V1505" t="s">
        <v>7802</v>
      </c>
      <c r="W1505">
        <v>100.71</v>
      </c>
      <c r="X1505">
        <v>884342</v>
      </c>
      <c r="Y1505">
        <v>100.71</v>
      </c>
      <c r="Z1505">
        <v>100.73</v>
      </c>
      <c r="AA1505">
        <v>101.48</v>
      </c>
      <c r="AB1505">
        <v>31</v>
      </c>
      <c r="AC1505">
        <v>11</v>
      </c>
      <c r="AD1505" t="s">
        <v>155</v>
      </c>
      <c r="AF1505">
        <v>100.73</v>
      </c>
      <c r="AG1505">
        <v>2417125</v>
      </c>
      <c r="AH1505">
        <v>966062</v>
      </c>
      <c r="AI1505">
        <v>3.9600067000000001</v>
      </c>
      <c r="AJ1505">
        <v>4.0921844999999998E-2</v>
      </c>
      <c r="AK1505" t="s">
        <v>7803</v>
      </c>
      <c r="AL1505">
        <v>-1.2199936</v>
      </c>
      <c r="AM1505">
        <v>-1.1966588E-2</v>
      </c>
      <c r="AN1505">
        <v>96.77</v>
      </c>
      <c r="AO1505">
        <v>101.95</v>
      </c>
      <c r="AQ1505">
        <v>1478879940</v>
      </c>
      <c r="AR1505">
        <v>1487347140</v>
      </c>
      <c r="AS1505">
        <v>1487696400</v>
      </c>
      <c r="AW1505" t="s">
        <v>6313</v>
      </c>
      <c r="BA1505">
        <v>100.01828999999999</v>
      </c>
      <c r="BB1505">
        <v>0.71171569999999995</v>
      </c>
      <c r="BC1505">
        <v>7.1158560000000003E-3</v>
      </c>
      <c r="BD1505">
        <v>101.078766</v>
      </c>
      <c r="BE1505">
        <v>-0.34876249999999998</v>
      </c>
      <c r="BF1505">
        <v>-3.4504035000000001E-3</v>
      </c>
      <c r="BI1505">
        <v>15</v>
      </c>
      <c r="BJ1505">
        <v>0</v>
      </c>
      <c r="BK1505" t="b">
        <v>0</v>
      </c>
      <c r="BL1505">
        <v>2</v>
      </c>
      <c r="BM1505">
        <v>1258468200000</v>
      </c>
      <c r="BN1505" t="s">
        <v>5903</v>
      </c>
    </row>
    <row r="1506" spans="1:66" x14ac:dyDescent="0.2">
      <c r="A1506" t="s">
        <v>5905</v>
      </c>
      <c r="B1506" t="s">
        <v>5906</v>
      </c>
      <c r="C1506" t="s">
        <v>142</v>
      </c>
      <c r="D1506" t="s">
        <v>143</v>
      </c>
      <c r="E1506" t="s">
        <v>153</v>
      </c>
      <c r="F1506" t="b">
        <v>1</v>
      </c>
      <c r="G1506" t="s">
        <v>48</v>
      </c>
      <c r="H1506" t="s">
        <v>154</v>
      </c>
      <c r="I1506" t="s">
        <v>7804</v>
      </c>
      <c r="J1506" t="s">
        <v>5906</v>
      </c>
      <c r="K1506" t="s">
        <v>7805</v>
      </c>
      <c r="L1506" t="s">
        <v>146</v>
      </c>
      <c r="M1506" t="s">
        <v>147</v>
      </c>
      <c r="N1506">
        <v>-14400000</v>
      </c>
      <c r="O1506" t="s">
        <v>148</v>
      </c>
      <c r="P1506" t="b">
        <v>0</v>
      </c>
      <c r="Q1506">
        <v>9.9983215000000007E-3</v>
      </c>
      <c r="R1506">
        <v>1.9936832000000002E-2</v>
      </c>
      <c r="S1506">
        <v>1589486400</v>
      </c>
      <c r="T1506">
        <v>50.16</v>
      </c>
      <c r="U1506">
        <v>50.18</v>
      </c>
      <c r="V1506" t="s">
        <v>7806</v>
      </c>
      <c r="W1506">
        <v>50.14</v>
      </c>
      <c r="X1506">
        <v>338093</v>
      </c>
      <c r="Y1506">
        <v>50.15</v>
      </c>
      <c r="Z1506">
        <v>50.16</v>
      </c>
      <c r="AA1506">
        <v>50.21</v>
      </c>
      <c r="AB1506">
        <v>12</v>
      </c>
      <c r="AC1506">
        <v>8</v>
      </c>
      <c r="AD1506" t="s">
        <v>155</v>
      </c>
      <c r="AF1506">
        <v>50.15</v>
      </c>
      <c r="AG1506">
        <v>1024883</v>
      </c>
      <c r="AH1506">
        <v>416662</v>
      </c>
      <c r="AI1506">
        <v>3.2900010000000002</v>
      </c>
      <c r="AJ1506">
        <v>7.0194179999999995E-2</v>
      </c>
      <c r="AK1506" t="s">
        <v>7807</v>
      </c>
      <c r="AL1506">
        <v>-0.34999847000000001</v>
      </c>
      <c r="AM1506">
        <v>-6.9292909999999997E-3</v>
      </c>
      <c r="AN1506">
        <v>46.87</v>
      </c>
      <c r="AO1506">
        <v>50.51</v>
      </c>
      <c r="AW1506" t="s">
        <v>6313</v>
      </c>
      <c r="BA1506">
        <v>49.802284</v>
      </c>
      <c r="BB1506">
        <v>0.35771560000000002</v>
      </c>
      <c r="BC1506">
        <v>7.1827150000000001E-3</v>
      </c>
      <c r="BD1506">
        <v>50.150654000000003</v>
      </c>
      <c r="BE1506">
        <v>9.3460079999999994E-3</v>
      </c>
      <c r="BF1506">
        <v>1.8635865E-4</v>
      </c>
      <c r="BI1506">
        <v>15</v>
      </c>
      <c r="BJ1506">
        <v>0</v>
      </c>
      <c r="BK1506" t="b">
        <v>0</v>
      </c>
      <c r="BL1506">
        <v>2</v>
      </c>
      <c r="BM1506">
        <v>1202826600000</v>
      </c>
      <c r="BN1506" t="s">
        <v>5905</v>
      </c>
    </row>
    <row r="1507" spans="1:66" x14ac:dyDescent="0.2">
      <c r="A1507" t="s">
        <v>5907</v>
      </c>
      <c r="B1507" t="s">
        <v>5908</v>
      </c>
      <c r="C1507" t="s">
        <v>142</v>
      </c>
      <c r="D1507" t="s">
        <v>143</v>
      </c>
      <c r="E1507" t="s">
        <v>153</v>
      </c>
      <c r="F1507" t="b">
        <v>1</v>
      </c>
      <c r="G1507" t="s">
        <v>48</v>
      </c>
      <c r="H1507" t="s">
        <v>6262</v>
      </c>
      <c r="I1507" t="s">
        <v>7808</v>
      </c>
      <c r="J1507" t="s">
        <v>5908</v>
      </c>
      <c r="K1507" t="s">
        <v>7809</v>
      </c>
      <c r="L1507" t="s">
        <v>146</v>
      </c>
      <c r="M1507" t="s">
        <v>147</v>
      </c>
      <c r="N1507">
        <v>-14400000</v>
      </c>
      <c r="O1507" t="s">
        <v>148</v>
      </c>
      <c r="P1507" t="b">
        <v>0</v>
      </c>
      <c r="Q1507">
        <v>4.9991608000000002E-3</v>
      </c>
      <c r="R1507">
        <v>1.9701126999999999E-2</v>
      </c>
      <c r="S1507">
        <v>1589469256</v>
      </c>
      <c r="T1507">
        <v>25.38</v>
      </c>
      <c r="U1507">
        <v>25.46</v>
      </c>
      <c r="V1507" t="s">
        <v>7810</v>
      </c>
      <c r="W1507">
        <v>25.3</v>
      </c>
      <c r="X1507">
        <v>6467</v>
      </c>
      <c r="Y1507">
        <v>25.375</v>
      </c>
      <c r="Z1507">
        <v>0</v>
      </c>
      <c r="AA1507">
        <v>0</v>
      </c>
      <c r="AB1507">
        <v>10</v>
      </c>
      <c r="AC1507">
        <v>11</v>
      </c>
      <c r="AD1507" t="s">
        <v>6263</v>
      </c>
      <c r="AF1507">
        <v>25.3</v>
      </c>
      <c r="AG1507">
        <v>24146</v>
      </c>
      <c r="AH1507">
        <v>4762</v>
      </c>
      <c r="AI1507">
        <v>4.0969980000000001</v>
      </c>
      <c r="AJ1507">
        <v>0.19250096</v>
      </c>
      <c r="AK1507" t="s">
        <v>7811</v>
      </c>
      <c r="AL1507">
        <v>-9.6299989999999998</v>
      </c>
      <c r="AM1507">
        <v>-0.27506426</v>
      </c>
      <c r="AN1507">
        <v>21.283000000000001</v>
      </c>
      <c r="AO1507">
        <v>35.01</v>
      </c>
      <c r="AW1507" t="s">
        <v>6313</v>
      </c>
      <c r="BA1507">
        <v>25.400628999999999</v>
      </c>
      <c r="BB1507">
        <v>-2.0629883000000002E-2</v>
      </c>
      <c r="BC1507">
        <v>-8.1218000000000002E-4</v>
      </c>
      <c r="BD1507">
        <v>30.339514000000001</v>
      </c>
      <c r="BE1507">
        <v>-4.9595146000000003</v>
      </c>
      <c r="BF1507">
        <v>-0.16346716999999999</v>
      </c>
      <c r="BI1507">
        <v>15</v>
      </c>
      <c r="BJ1507">
        <v>0</v>
      </c>
      <c r="BK1507" t="b">
        <v>0</v>
      </c>
      <c r="BL1507">
        <v>2</v>
      </c>
      <c r="BM1507">
        <v>1483540200000</v>
      </c>
      <c r="BN1507" t="s">
        <v>5907</v>
      </c>
    </row>
    <row r="1508" spans="1:66" x14ac:dyDescent="0.2">
      <c r="A1508" t="s">
        <v>5909</v>
      </c>
      <c r="B1508" t="s">
        <v>5910</v>
      </c>
      <c r="C1508" t="s">
        <v>142</v>
      </c>
      <c r="D1508" t="s">
        <v>143</v>
      </c>
      <c r="E1508" t="s">
        <v>153</v>
      </c>
      <c r="F1508" t="b">
        <v>1</v>
      </c>
      <c r="G1508" t="s">
        <v>48</v>
      </c>
      <c r="H1508" t="s">
        <v>6262</v>
      </c>
      <c r="I1508" t="s">
        <v>7812</v>
      </c>
      <c r="J1508" t="s">
        <v>5910</v>
      </c>
      <c r="K1508" t="s">
        <v>7813</v>
      </c>
      <c r="L1508" t="s">
        <v>146</v>
      </c>
      <c r="M1508" t="s">
        <v>147</v>
      </c>
      <c r="N1508">
        <v>-14400000</v>
      </c>
      <c r="O1508" t="s">
        <v>148</v>
      </c>
      <c r="P1508" t="b">
        <v>0</v>
      </c>
      <c r="Q1508">
        <v>6.0081499999999999E-4</v>
      </c>
      <c r="R1508">
        <v>2.41442E-3</v>
      </c>
      <c r="S1508">
        <v>1581712542</v>
      </c>
      <c r="T1508">
        <v>24.885000000000002</v>
      </c>
      <c r="U1508">
        <v>24.909500000000001</v>
      </c>
      <c r="V1508" t="s">
        <v>7814</v>
      </c>
      <c r="W1508">
        <v>24.86</v>
      </c>
      <c r="X1508">
        <v>31228</v>
      </c>
      <c r="Y1508">
        <v>24.884399999999999</v>
      </c>
      <c r="Z1508">
        <v>0</v>
      </c>
      <c r="AA1508">
        <v>0</v>
      </c>
      <c r="AB1508">
        <v>10</v>
      </c>
      <c r="AC1508">
        <v>10</v>
      </c>
      <c r="AD1508" t="s">
        <v>6263</v>
      </c>
      <c r="AF1508">
        <v>24.87</v>
      </c>
      <c r="AG1508">
        <v>0</v>
      </c>
      <c r="AH1508">
        <v>0</v>
      </c>
      <c r="AI1508">
        <v>3.4999847000000001E-2</v>
      </c>
      <c r="AJ1508">
        <v>1.4084445E-3</v>
      </c>
      <c r="AK1508" t="s">
        <v>7815</v>
      </c>
      <c r="AL1508">
        <v>-0.86499979999999999</v>
      </c>
      <c r="AM1508">
        <v>-3.3592223999999997E-2</v>
      </c>
      <c r="AN1508">
        <v>24.85</v>
      </c>
      <c r="AO1508">
        <v>25.75</v>
      </c>
      <c r="AP1508">
        <v>1498780800</v>
      </c>
      <c r="AW1508" t="s">
        <v>6313</v>
      </c>
      <c r="BA1508">
        <v>24.885000000000002</v>
      </c>
      <c r="BB1508">
        <v>0</v>
      </c>
      <c r="BC1508">
        <v>0</v>
      </c>
      <c r="BD1508">
        <v>25.266361</v>
      </c>
      <c r="BE1508">
        <v>-0.38136100000000001</v>
      </c>
      <c r="BF1508">
        <v>-1.5093626000000001E-2</v>
      </c>
      <c r="BI1508">
        <v>15</v>
      </c>
      <c r="BJ1508">
        <v>0</v>
      </c>
      <c r="BK1508" t="b">
        <v>0</v>
      </c>
      <c r="BL1508">
        <v>2</v>
      </c>
      <c r="BM1508">
        <v>1410183000000</v>
      </c>
      <c r="BN1508" t="s">
        <v>5909</v>
      </c>
    </row>
    <row r="1509" spans="1:66" x14ac:dyDescent="0.2">
      <c r="A1509" t="s">
        <v>5911</v>
      </c>
      <c r="B1509" t="s">
        <v>5912</v>
      </c>
      <c r="C1509" t="s">
        <v>142</v>
      </c>
      <c r="D1509" t="s">
        <v>143</v>
      </c>
      <c r="E1509" t="s">
        <v>153</v>
      </c>
      <c r="F1509" t="b">
        <v>1</v>
      </c>
      <c r="G1509" t="s">
        <v>48</v>
      </c>
      <c r="H1509" t="s">
        <v>154</v>
      </c>
      <c r="I1509" t="s">
        <v>7816</v>
      </c>
      <c r="J1509" t="s">
        <v>5912</v>
      </c>
      <c r="K1509" t="s">
        <v>7817</v>
      </c>
      <c r="L1509" t="s">
        <v>146</v>
      </c>
      <c r="M1509" t="s">
        <v>147</v>
      </c>
      <c r="N1509">
        <v>-14400000</v>
      </c>
      <c r="O1509" t="s">
        <v>148</v>
      </c>
      <c r="P1509" t="b">
        <v>0</v>
      </c>
      <c r="Q1509">
        <v>0</v>
      </c>
      <c r="R1509">
        <v>0</v>
      </c>
      <c r="S1509">
        <v>1552588502</v>
      </c>
      <c r="T1509">
        <v>54.0152</v>
      </c>
      <c r="U1509">
        <v>53.92</v>
      </c>
      <c r="V1509" t="s">
        <v>7818</v>
      </c>
      <c r="W1509">
        <v>53.88</v>
      </c>
      <c r="X1509">
        <v>2552</v>
      </c>
      <c r="Y1509">
        <v>53.92</v>
      </c>
      <c r="Z1509">
        <v>53.26</v>
      </c>
      <c r="AA1509">
        <v>54.08</v>
      </c>
      <c r="AB1509">
        <v>8</v>
      </c>
      <c r="AC1509">
        <v>8</v>
      </c>
      <c r="AD1509" t="s">
        <v>155</v>
      </c>
      <c r="AF1509">
        <v>53.88</v>
      </c>
      <c r="AG1509">
        <v>0</v>
      </c>
      <c r="AH1509">
        <v>0</v>
      </c>
      <c r="AI1509">
        <v>0.1352005</v>
      </c>
      <c r="AJ1509">
        <v>2.5092892000000001E-3</v>
      </c>
      <c r="AK1509" t="s">
        <v>7819</v>
      </c>
      <c r="AL1509">
        <v>0</v>
      </c>
      <c r="AM1509">
        <v>0</v>
      </c>
      <c r="AN1509">
        <v>53.88</v>
      </c>
      <c r="AO1509">
        <v>54.0152</v>
      </c>
      <c r="AW1509" t="s">
        <v>6313</v>
      </c>
      <c r="BA1509">
        <v>54.0152</v>
      </c>
      <c r="BB1509">
        <v>0</v>
      </c>
      <c r="BC1509">
        <v>0</v>
      </c>
      <c r="BD1509">
        <v>54.0152</v>
      </c>
      <c r="BE1509">
        <v>0</v>
      </c>
      <c r="BF1509">
        <v>0</v>
      </c>
      <c r="BI1509">
        <v>15</v>
      </c>
      <c r="BJ1509">
        <v>0</v>
      </c>
      <c r="BK1509" t="b">
        <v>0</v>
      </c>
      <c r="BL1509">
        <v>2</v>
      </c>
      <c r="BM1509">
        <v>1150464600000</v>
      </c>
      <c r="BN1509" t="s">
        <v>5911</v>
      </c>
    </row>
    <row r="1510" spans="1:66" x14ac:dyDescent="0.2">
      <c r="A1510" t="s">
        <v>5913</v>
      </c>
      <c r="B1510" t="s">
        <v>5914</v>
      </c>
      <c r="C1510" t="s">
        <v>142</v>
      </c>
      <c r="D1510" t="s">
        <v>143</v>
      </c>
      <c r="E1510" t="s">
        <v>153</v>
      </c>
      <c r="F1510" t="b">
        <v>1</v>
      </c>
      <c r="G1510" t="s">
        <v>48</v>
      </c>
      <c r="H1510" t="s">
        <v>154</v>
      </c>
      <c r="I1510" t="s">
        <v>7820</v>
      </c>
      <c r="J1510" t="s">
        <v>5914</v>
      </c>
      <c r="K1510" t="s">
        <v>7821</v>
      </c>
      <c r="L1510" t="s">
        <v>146</v>
      </c>
      <c r="M1510" t="s">
        <v>147</v>
      </c>
      <c r="N1510">
        <v>-14400000</v>
      </c>
      <c r="O1510" t="s">
        <v>148</v>
      </c>
      <c r="P1510" t="b">
        <v>0</v>
      </c>
      <c r="Q1510">
        <v>0</v>
      </c>
      <c r="R1510">
        <v>0</v>
      </c>
      <c r="S1510">
        <v>1555099192</v>
      </c>
      <c r="T1510">
        <v>25.65</v>
      </c>
      <c r="U1510">
        <v>25.889900000000001</v>
      </c>
      <c r="V1510" t="s">
        <v>7822</v>
      </c>
      <c r="W1510">
        <v>25.6</v>
      </c>
      <c r="X1510">
        <v>2061</v>
      </c>
      <c r="Y1510">
        <v>25.65</v>
      </c>
      <c r="Z1510">
        <v>0</v>
      </c>
      <c r="AA1510">
        <v>0</v>
      </c>
      <c r="AB1510">
        <v>18</v>
      </c>
      <c r="AC1510">
        <v>9</v>
      </c>
      <c r="AD1510" t="s">
        <v>155</v>
      </c>
      <c r="AF1510">
        <v>25.52</v>
      </c>
      <c r="AG1510">
        <v>0</v>
      </c>
      <c r="AH1510">
        <v>0</v>
      </c>
      <c r="AI1510">
        <v>25.649000000000001</v>
      </c>
      <c r="AJ1510">
        <v>25648.998</v>
      </c>
      <c r="AK1510" t="s">
        <v>7823</v>
      </c>
      <c r="AL1510">
        <v>-0.23990059</v>
      </c>
      <c r="AM1510">
        <v>-9.2661849999999997E-3</v>
      </c>
      <c r="AN1510">
        <v>1E-3</v>
      </c>
      <c r="AO1510">
        <v>25.889900000000001</v>
      </c>
      <c r="AW1510" t="s">
        <v>6313</v>
      </c>
      <c r="BA1510">
        <v>1E-3</v>
      </c>
      <c r="BB1510">
        <v>25.649000000000001</v>
      </c>
      <c r="BC1510">
        <v>25648.998</v>
      </c>
      <c r="BD1510">
        <v>1E-3</v>
      </c>
      <c r="BE1510">
        <v>25.649000000000001</v>
      </c>
      <c r="BF1510">
        <v>25648.998</v>
      </c>
      <c r="BI1510">
        <v>15</v>
      </c>
      <c r="BJ1510">
        <v>0</v>
      </c>
      <c r="BK1510" t="b">
        <v>0</v>
      </c>
      <c r="BL1510">
        <v>2</v>
      </c>
      <c r="BM1510">
        <v>1198852200000</v>
      </c>
      <c r="BN1510" t="s">
        <v>5913</v>
      </c>
    </row>
    <row r="1511" spans="1:66" x14ac:dyDescent="0.2">
      <c r="A1511" t="s">
        <v>5915</v>
      </c>
      <c r="B1511" t="s">
        <v>5916</v>
      </c>
      <c r="C1511" t="s">
        <v>142</v>
      </c>
      <c r="D1511" t="s">
        <v>143</v>
      </c>
      <c r="E1511" t="s">
        <v>153</v>
      </c>
      <c r="F1511" t="b">
        <v>1</v>
      </c>
      <c r="G1511" t="s">
        <v>48</v>
      </c>
      <c r="H1511" t="s">
        <v>154</v>
      </c>
      <c r="I1511" t="s">
        <v>7824</v>
      </c>
      <c r="J1511" t="s">
        <v>5916</v>
      </c>
      <c r="K1511" t="s">
        <v>7825</v>
      </c>
      <c r="L1511" t="s">
        <v>146</v>
      </c>
      <c r="M1511" t="s">
        <v>147</v>
      </c>
      <c r="N1511">
        <v>-14400000</v>
      </c>
      <c r="O1511" t="s">
        <v>148</v>
      </c>
      <c r="P1511" t="b">
        <v>0</v>
      </c>
      <c r="Q1511">
        <v>0</v>
      </c>
      <c r="R1511">
        <v>0</v>
      </c>
      <c r="S1511">
        <v>1555098549</v>
      </c>
      <c r="T1511">
        <v>34.9</v>
      </c>
      <c r="U1511">
        <v>35.250100000000003</v>
      </c>
      <c r="V1511" t="s">
        <v>7826</v>
      </c>
      <c r="W1511">
        <v>34.504399999999997</v>
      </c>
      <c r="X1511">
        <v>20951</v>
      </c>
      <c r="Y1511">
        <v>34.979999999999997</v>
      </c>
      <c r="Z1511">
        <v>0</v>
      </c>
      <c r="AA1511">
        <v>0</v>
      </c>
      <c r="AB1511">
        <v>18</v>
      </c>
      <c r="AC1511">
        <v>9</v>
      </c>
      <c r="AD1511" t="s">
        <v>155</v>
      </c>
      <c r="AF1511">
        <v>34.679900000000004</v>
      </c>
      <c r="AG1511">
        <v>0</v>
      </c>
      <c r="AH1511">
        <v>0</v>
      </c>
      <c r="AI1511">
        <v>0.39560318</v>
      </c>
      <c r="AJ1511">
        <v>1.1465296999999999E-2</v>
      </c>
      <c r="AK1511" t="s">
        <v>7826</v>
      </c>
      <c r="AL1511">
        <v>-0.35009765999999998</v>
      </c>
      <c r="AM1511">
        <v>-9.9318199999999992E-3</v>
      </c>
      <c r="AN1511">
        <v>34.504399999999997</v>
      </c>
      <c r="AO1511">
        <v>35.250100000000003</v>
      </c>
      <c r="AW1511" t="s">
        <v>6313</v>
      </c>
      <c r="BA1511">
        <v>34.9</v>
      </c>
      <c r="BB1511">
        <v>0</v>
      </c>
      <c r="BC1511">
        <v>0</v>
      </c>
      <c r="BD1511">
        <v>34.9</v>
      </c>
      <c r="BE1511">
        <v>0</v>
      </c>
      <c r="BF1511">
        <v>0</v>
      </c>
      <c r="BI1511">
        <v>15</v>
      </c>
      <c r="BJ1511">
        <v>0</v>
      </c>
      <c r="BK1511" t="b">
        <v>0</v>
      </c>
      <c r="BL1511">
        <v>2</v>
      </c>
      <c r="BM1511">
        <v>1192714200000</v>
      </c>
      <c r="BN1511" t="s">
        <v>5915</v>
      </c>
    </row>
    <row r="1512" spans="1:66" x14ac:dyDescent="0.2">
      <c r="A1512" t="s">
        <v>5917</v>
      </c>
      <c r="B1512" t="s">
        <v>5918</v>
      </c>
      <c r="C1512" t="s">
        <v>142</v>
      </c>
      <c r="D1512" t="s">
        <v>143</v>
      </c>
      <c r="E1512" t="s">
        <v>153</v>
      </c>
      <c r="F1512" t="b">
        <v>1</v>
      </c>
      <c r="G1512" t="s">
        <v>48</v>
      </c>
      <c r="H1512" t="s">
        <v>145</v>
      </c>
      <c r="I1512" t="s">
        <v>7827</v>
      </c>
      <c r="J1512" t="s">
        <v>5918</v>
      </c>
      <c r="L1512" t="s">
        <v>146</v>
      </c>
      <c r="M1512" t="s">
        <v>147</v>
      </c>
      <c r="N1512">
        <v>-14400000</v>
      </c>
      <c r="O1512" t="s">
        <v>148</v>
      </c>
      <c r="P1512" t="b">
        <v>0</v>
      </c>
      <c r="Q1512">
        <v>0</v>
      </c>
      <c r="R1512">
        <v>0</v>
      </c>
      <c r="S1512">
        <v>1582314604</v>
      </c>
      <c r="T1512">
        <v>100.06</v>
      </c>
      <c r="U1512">
        <v>100.06</v>
      </c>
      <c r="V1512" t="s">
        <v>7828</v>
      </c>
      <c r="W1512">
        <v>100.06</v>
      </c>
      <c r="X1512">
        <v>0</v>
      </c>
      <c r="Y1512">
        <v>100.06</v>
      </c>
      <c r="Z1512">
        <v>99.88</v>
      </c>
      <c r="AA1512">
        <v>100.06</v>
      </c>
      <c r="AB1512">
        <v>18</v>
      </c>
      <c r="AC1512">
        <v>8</v>
      </c>
      <c r="AD1512" t="s">
        <v>149</v>
      </c>
      <c r="AF1512">
        <v>99.94</v>
      </c>
      <c r="AG1512">
        <v>96</v>
      </c>
      <c r="AH1512">
        <v>0</v>
      </c>
      <c r="AI1512">
        <v>0.1800003</v>
      </c>
      <c r="AJ1512">
        <v>1.8021656000000001E-3</v>
      </c>
      <c r="AK1512" t="s">
        <v>7829</v>
      </c>
      <c r="AL1512">
        <v>0</v>
      </c>
      <c r="AM1512">
        <v>0</v>
      </c>
      <c r="AN1512">
        <v>99.88</v>
      </c>
      <c r="AO1512">
        <v>100.06</v>
      </c>
      <c r="AW1512" t="s">
        <v>6313</v>
      </c>
      <c r="BA1512">
        <v>99.88</v>
      </c>
      <c r="BB1512">
        <v>0.1800003</v>
      </c>
      <c r="BC1512">
        <v>1.8021656000000001E-3</v>
      </c>
      <c r="BD1512">
        <v>99.979489999999998</v>
      </c>
      <c r="BE1512">
        <v>8.0505370000000007E-2</v>
      </c>
      <c r="BF1512">
        <v>8.0521879999999996E-4</v>
      </c>
      <c r="BI1512">
        <v>15</v>
      </c>
      <c r="BJ1512">
        <v>0</v>
      </c>
      <c r="BK1512" t="b">
        <v>0</v>
      </c>
      <c r="BL1512">
        <v>2</v>
      </c>
      <c r="BM1512">
        <v>1460035800000</v>
      </c>
      <c r="BN1512" t="s">
        <v>5917</v>
      </c>
    </row>
    <row r="1513" spans="1:66" x14ac:dyDescent="0.2">
      <c r="A1513" t="s">
        <v>5919</v>
      </c>
      <c r="B1513" t="s">
        <v>5920</v>
      </c>
      <c r="C1513" t="s">
        <v>142</v>
      </c>
      <c r="D1513" t="s">
        <v>143</v>
      </c>
      <c r="E1513" t="s">
        <v>153</v>
      </c>
      <c r="F1513" t="b">
        <v>1</v>
      </c>
      <c r="G1513" t="s">
        <v>48</v>
      </c>
      <c r="H1513" t="s">
        <v>154</v>
      </c>
      <c r="I1513" t="s">
        <v>7830</v>
      </c>
      <c r="J1513" t="s">
        <v>5920</v>
      </c>
      <c r="K1513" t="s">
        <v>7831</v>
      </c>
      <c r="L1513" t="s">
        <v>146</v>
      </c>
      <c r="M1513" t="s">
        <v>147</v>
      </c>
      <c r="N1513">
        <v>-14400000</v>
      </c>
      <c r="O1513" t="s">
        <v>148</v>
      </c>
      <c r="P1513" t="b">
        <v>0</v>
      </c>
      <c r="Q1513">
        <v>0</v>
      </c>
      <c r="R1513">
        <v>0</v>
      </c>
      <c r="S1513">
        <v>1588781602</v>
      </c>
      <c r="T1513">
        <v>10.52</v>
      </c>
      <c r="U1513">
        <v>10.94</v>
      </c>
      <c r="V1513" t="s">
        <v>7832</v>
      </c>
      <c r="W1513">
        <v>10.11</v>
      </c>
      <c r="X1513">
        <v>8</v>
      </c>
      <c r="Y1513">
        <v>10.52</v>
      </c>
      <c r="Z1513">
        <v>0</v>
      </c>
      <c r="AA1513">
        <v>0</v>
      </c>
      <c r="AB1513">
        <v>10</v>
      </c>
      <c r="AC1513">
        <v>14</v>
      </c>
      <c r="AD1513" t="s">
        <v>155</v>
      </c>
      <c r="AF1513">
        <v>10.94</v>
      </c>
      <c r="AG1513">
        <v>396</v>
      </c>
      <c r="AH1513">
        <v>337</v>
      </c>
      <c r="AI1513">
        <v>3.2100005</v>
      </c>
      <c r="AJ1513">
        <v>0.43912455</v>
      </c>
      <c r="AK1513" t="s">
        <v>7833</v>
      </c>
      <c r="AL1513">
        <v>-7.369999</v>
      </c>
      <c r="AM1513">
        <v>-0.41196194000000003</v>
      </c>
      <c r="AN1513">
        <v>7.31</v>
      </c>
      <c r="AO1513">
        <v>17.89</v>
      </c>
      <c r="AP1513">
        <v>1531699200</v>
      </c>
      <c r="AW1513" t="s">
        <v>6313</v>
      </c>
      <c r="BA1513">
        <v>9.5494289999999999</v>
      </c>
      <c r="BB1513">
        <v>0.97057150000000003</v>
      </c>
      <c r="BC1513">
        <v>0.10163659999999999</v>
      </c>
      <c r="BD1513">
        <v>13.043188000000001</v>
      </c>
      <c r="BE1513">
        <v>-2.5231876</v>
      </c>
      <c r="BF1513">
        <v>-0.1934487</v>
      </c>
      <c r="BI1513">
        <v>15</v>
      </c>
      <c r="BJ1513">
        <v>0</v>
      </c>
      <c r="BK1513" t="b">
        <v>0</v>
      </c>
      <c r="BL1513">
        <v>2</v>
      </c>
      <c r="BM1513">
        <v>1197297000000</v>
      </c>
      <c r="BN1513" t="s">
        <v>5919</v>
      </c>
    </row>
    <row r="1514" spans="1:66" x14ac:dyDescent="0.2">
      <c r="A1514" t="s">
        <v>5921</v>
      </c>
      <c r="B1514" t="s">
        <v>5922</v>
      </c>
      <c r="C1514" t="s">
        <v>142</v>
      </c>
      <c r="D1514" t="s">
        <v>143</v>
      </c>
      <c r="E1514" t="s">
        <v>153</v>
      </c>
      <c r="F1514" t="b">
        <v>1</v>
      </c>
      <c r="G1514" t="s">
        <v>48</v>
      </c>
      <c r="H1514" t="s">
        <v>6262</v>
      </c>
      <c r="I1514" t="s">
        <v>7834</v>
      </c>
      <c r="J1514" t="s">
        <v>5922</v>
      </c>
      <c r="K1514" t="s">
        <v>7835</v>
      </c>
      <c r="L1514" t="s">
        <v>146</v>
      </c>
      <c r="M1514" t="s">
        <v>147</v>
      </c>
      <c r="N1514">
        <v>-14400000</v>
      </c>
      <c r="O1514" t="s">
        <v>148</v>
      </c>
      <c r="P1514" t="b">
        <v>0</v>
      </c>
      <c r="Q1514">
        <v>-1.0002136E-2</v>
      </c>
      <c r="R1514">
        <v>-1.233157E-2</v>
      </c>
      <c r="S1514">
        <v>1589486402</v>
      </c>
      <c r="T1514">
        <v>81.099999999999994</v>
      </c>
      <c r="U1514">
        <v>81.14</v>
      </c>
      <c r="V1514" t="s">
        <v>7836</v>
      </c>
      <c r="W1514">
        <v>80.98</v>
      </c>
      <c r="X1514">
        <v>2927226</v>
      </c>
      <c r="Y1514">
        <v>81.11</v>
      </c>
      <c r="Z1514">
        <v>0</v>
      </c>
      <c r="AA1514">
        <v>0</v>
      </c>
      <c r="AB1514">
        <v>11</v>
      </c>
      <c r="AC1514">
        <v>9</v>
      </c>
      <c r="AD1514" t="s">
        <v>6263</v>
      </c>
      <c r="AF1514">
        <v>81.08</v>
      </c>
      <c r="AG1514">
        <v>4949183</v>
      </c>
      <c r="AH1514">
        <v>2842262</v>
      </c>
      <c r="AI1514">
        <v>9.9099959999999996</v>
      </c>
      <c r="AJ1514">
        <v>0.13920489</v>
      </c>
      <c r="AK1514" t="s">
        <v>7837</v>
      </c>
      <c r="AL1514">
        <v>-2.4000015000000001</v>
      </c>
      <c r="AM1514">
        <v>-2.8742533000000001E-2</v>
      </c>
      <c r="AN1514">
        <v>71.19</v>
      </c>
      <c r="AO1514">
        <v>83.5</v>
      </c>
      <c r="AP1514">
        <v>1486425600</v>
      </c>
      <c r="AW1514" t="s">
        <v>6313</v>
      </c>
      <c r="BA1514">
        <v>80.314859999999996</v>
      </c>
      <c r="BB1514">
        <v>0.78514099999999998</v>
      </c>
      <c r="BC1514">
        <v>9.7757880000000005E-3</v>
      </c>
      <c r="BD1514">
        <v>80.623339999999999</v>
      </c>
      <c r="BE1514">
        <v>0.47666167999999998</v>
      </c>
      <c r="BF1514">
        <v>5.9122046999999997E-3</v>
      </c>
      <c r="BI1514">
        <v>15</v>
      </c>
      <c r="BJ1514">
        <v>0</v>
      </c>
      <c r="BK1514" t="b">
        <v>0</v>
      </c>
      <c r="BL1514">
        <v>2</v>
      </c>
      <c r="BM1514">
        <v>1258986600000</v>
      </c>
      <c r="BN1514" t="s">
        <v>5921</v>
      </c>
    </row>
    <row r="1515" spans="1:66" x14ac:dyDescent="0.2">
      <c r="A1515" t="s">
        <v>5923</v>
      </c>
      <c r="B1515" t="s">
        <v>5924</v>
      </c>
      <c r="C1515" t="s">
        <v>142</v>
      </c>
      <c r="D1515" t="s">
        <v>143</v>
      </c>
      <c r="E1515" t="s">
        <v>153</v>
      </c>
      <c r="F1515" t="b">
        <v>1</v>
      </c>
      <c r="G1515" t="s">
        <v>48</v>
      </c>
      <c r="H1515" t="s">
        <v>154</v>
      </c>
      <c r="I1515" t="s">
        <v>5924</v>
      </c>
      <c r="J1515" t="s">
        <v>5924</v>
      </c>
      <c r="K1515" t="s">
        <v>7838</v>
      </c>
      <c r="L1515" t="s">
        <v>146</v>
      </c>
      <c r="M1515" t="s">
        <v>147</v>
      </c>
      <c r="N1515">
        <v>-14400000</v>
      </c>
      <c r="O1515" t="s">
        <v>148</v>
      </c>
      <c r="P1515" t="b">
        <v>0</v>
      </c>
      <c r="Q1515">
        <v>0.90100100000000005</v>
      </c>
      <c r="R1515">
        <v>0.73104239999999998</v>
      </c>
      <c r="S1515">
        <v>1589485865</v>
      </c>
      <c r="T1515">
        <v>124.1498</v>
      </c>
      <c r="U1515">
        <v>124.1498</v>
      </c>
      <c r="V1515" t="s">
        <v>7839</v>
      </c>
      <c r="W1515">
        <v>121.64</v>
      </c>
      <c r="X1515">
        <v>2739</v>
      </c>
      <c r="Y1515">
        <v>123.2488</v>
      </c>
      <c r="Z1515">
        <v>0</v>
      </c>
      <c r="AA1515">
        <v>0</v>
      </c>
      <c r="AB1515">
        <v>10</v>
      </c>
      <c r="AC1515">
        <v>13</v>
      </c>
      <c r="AD1515" t="s">
        <v>155</v>
      </c>
      <c r="AF1515">
        <v>121.77</v>
      </c>
      <c r="AG1515">
        <v>8551</v>
      </c>
      <c r="AH1515">
        <v>14125</v>
      </c>
      <c r="AI1515">
        <v>29.469802999999999</v>
      </c>
      <c r="AJ1515">
        <v>0.3112569</v>
      </c>
      <c r="AK1515" t="s">
        <v>7840</v>
      </c>
      <c r="AL1515">
        <v>-22.540199999999999</v>
      </c>
      <c r="AM1515">
        <v>-0.15365872999999999</v>
      </c>
      <c r="AN1515">
        <v>94.68</v>
      </c>
      <c r="AO1515">
        <v>146.69</v>
      </c>
      <c r="AW1515" t="s">
        <v>6313</v>
      </c>
      <c r="BA1515">
        <v>119.86686</v>
      </c>
      <c r="BB1515">
        <v>4.2829436999999997</v>
      </c>
      <c r="BC1515">
        <v>3.5730842999999998E-2</v>
      </c>
      <c r="BD1515">
        <v>130.18101999999999</v>
      </c>
      <c r="BE1515">
        <v>-6.031212</v>
      </c>
      <c r="BF1515">
        <v>-4.6329427999999999E-2</v>
      </c>
      <c r="BI1515">
        <v>15</v>
      </c>
      <c r="BJ1515">
        <v>0</v>
      </c>
      <c r="BK1515" t="b">
        <v>0</v>
      </c>
      <c r="BL1515">
        <v>2</v>
      </c>
      <c r="BM1515">
        <v>1351171800000</v>
      </c>
      <c r="BN1515" t="s">
        <v>5923</v>
      </c>
    </row>
    <row r="1516" spans="1:66" x14ac:dyDescent="0.2">
      <c r="A1516" t="s">
        <v>5925</v>
      </c>
      <c r="B1516" t="s">
        <v>5926</v>
      </c>
      <c r="C1516" t="s">
        <v>142</v>
      </c>
      <c r="D1516" t="s">
        <v>143</v>
      </c>
      <c r="E1516" t="s">
        <v>153</v>
      </c>
      <c r="F1516" t="b">
        <v>1</v>
      </c>
      <c r="G1516" t="s">
        <v>48</v>
      </c>
      <c r="H1516" t="s">
        <v>154</v>
      </c>
      <c r="I1516" t="s">
        <v>7841</v>
      </c>
      <c r="J1516" t="s">
        <v>5926</v>
      </c>
      <c r="K1516" t="s">
        <v>7842</v>
      </c>
      <c r="L1516" t="s">
        <v>146</v>
      </c>
      <c r="M1516" t="s">
        <v>147</v>
      </c>
      <c r="N1516">
        <v>-14400000</v>
      </c>
      <c r="O1516" t="s">
        <v>148</v>
      </c>
      <c r="P1516" t="b">
        <v>0</v>
      </c>
      <c r="Q1516">
        <v>-4.9991599999999999E-3</v>
      </c>
      <c r="R1516">
        <v>-1.9654700000000001E-2</v>
      </c>
      <c r="S1516">
        <v>1567540787</v>
      </c>
      <c r="T1516">
        <v>25.43</v>
      </c>
      <c r="U1516">
        <v>25.448899999999998</v>
      </c>
      <c r="V1516" t="s">
        <v>7843</v>
      </c>
      <c r="W1516">
        <v>25.43</v>
      </c>
      <c r="X1516">
        <v>132126</v>
      </c>
      <c r="Y1516">
        <v>25.434999999999999</v>
      </c>
      <c r="Z1516">
        <v>0</v>
      </c>
      <c r="AA1516">
        <v>25.47</v>
      </c>
      <c r="AB1516">
        <v>8</v>
      </c>
      <c r="AC1516">
        <v>9</v>
      </c>
      <c r="AD1516" t="s">
        <v>155</v>
      </c>
      <c r="AF1516">
        <v>25.436900000000001</v>
      </c>
      <c r="AG1516">
        <v>0</v>
      </c>
      <c r="AH1516">
        <v>0</v>
      </c>
      <c r="AI1516">
        <v>3.0000687000000002E-2</v>
      </c>
      <c r="AJ1516">
        <v>1.1811294000000001E-3</v>
      </c>
      <c r="AK1516" t="s">
        <v>7844</v>
      </c>
      <c r="AL1516">
        <v>-3.9999010000000002E-2</v>
      </c>
      <c r="AM1516">
        <v>-1.5704362E-3</v>
      </c>
      <c r="AN1516">
        <v>25.4</v>
      </c>
      <c r="AO1516">
        <v>25.47</v>
      </c>
      <c r="AW1516" t="s">
        <v>6313</v>
      </c>
      <c r="BA1516">
        <v>25.43</v>
      </c>
      <c r="BB1516">
        <v>0</v>
      </c>
      <c r="BC1516">
        <v>0</v>
      </c>
      <c r="BD1516">
        <v>25.43</v>
      </c>
      <c r="BE1516">
        <v>0</v>
      </c>
      <c r="BF1516">
        <v>0</v>
      </c>
      <c r="BI1516">
        <v>15</v>
      </c>
      <c r="BJ1516">
        <v>0</v>
      </c>
      <c r="BK1516" t="b">
        <v>0</v>
      </c>
      <c r="BL1516">
        <v>2</v>
      </c>
      <c r="BM1516">
        <v>1391524200000</v>
      </c>
      <c r="BN1516" t="s">
        <v>5925</v>
      </c>
    </row>
    <row r="1517" spans="1:66" x14ac:dyDescent="0.2">
      <c r="A1517" t="s">
        <v>5927</v>
      </c>
      <c r="B1517" t="s">
        <v>5928</v>
      </c>
      <c r="C1517" t="s">
        <v>142</v>
      </c>
      <c r="D1517" t="s">
        <v>143</v>
      </c>
      <c r="E1517" t="s">
        <v>153</v>
      </c>
      <c r="F1517" t="b">
        <v>1</v>
      </c>
      <c r="G1517" t="s">
        <v>48</v>
      </c>
      <c r="H1517" t="s">
        <v>145</v>
      </c>
      <c r="I1517" t="s">
        <v>5928</v>
      </c>
      <c r="J1517" t="s">
        <v>5928</v>
      </c>
      <c r="K1517" t="s">
        <v>7845</v>
      </c>
      <c r="L1517" t="s">
        <v>146</v>
      </c>
      <c r="M1517" t="s">
        <v>147</v>
      </c>
      <c r="N1517">
        <v>-14400000</v>
      </c>
      <c r="O1517" t="s">
        <v>148</v>
      </c>
      <c r="P1517" t="b">
        <v>0</v>
      </c>
      <c r="Q1517">
        <v>-9.9983215000000007E-3</v>
      </c>
      <c r="R1517">
        <v>-2.4326818E-2</v>
      </c>
      <c r="S1517">
        <v>1589486401</v>
      </c>
      <c r="T1517">
        <v>41.09</v>
      </c>
      <c r="U1517">
        <v>41.149900000000002</v>
      </c>
      <c r="V1517" t="s">
        <v>7846</v>
      </c>
      <c r="W1517">
        <v>39.884999999999998</v>
      </c>
      <c r="X1517">
        <v>11854</v>
      </c>
      <c r="Y1517">
        <v>41.1</v>
      </c>
      <c r="Z1517">
        <v>0</v>
      </c>
      <c r="AA1517">
        <v>0</v>
      </c>
      <c r="AB1517">
        <v>11</v>
      </c>
      <c r="AC1517">
        <v>8</v>
      </c>
      <c r="AD1517" t="s">
        <v>149</v>
      </c>
      <c r="AE1517" t="s">
        <v>48</v>
      </c>
      <c r="AF1517">
        <v>40.33</v>
      </c>
      <c r="AG1517">
        <v>27275</v>
      </c>
      <c r="AH1517">
        <v>14087</v>
      </c>
      <c r="AI1517">
        <v>11.09</v>
      </c>
      <c r="AJ1517">
        <v>0.36966666999999998</v>
      </c>
      <c r="AK1517" t="s">
        <v>7847</v>
      </c>
      <c r="AL1517">
        <v>-4.8499984999999999</v>
      </c>
      <c r="AM1517">
        <v>-0.105572455</v>
      </c>
      <c r="AN1517">
        <v>30</v>
      </c>
      <c r="AO1517">
        <v>45.94</v>
      </c>
      <c r="AP1517">
        <v>1514505600</v>
      </c>
      <c r="AT1517">
        <v>7.0000000000000007E-2</v>
      </c>
      <c r="AU1517">
        <v>8.7893050000000006</v>
      </c>
      <c r="AV1517">
        <v>1.7031631E-3</v>
      </c>
      <c r="AW1517" t="s">
        <v>6313</v>
      </c>
      <c r="AX1517">
        <v>4.6749999999999998</v>
      </c>
      <c r="AY1517">
        <v>5250000</v>
      </c>
      <c r="AZ1517">
        <v>38.265999999999998</v>
      </c>
      <c r="BA1517">
        <v>39.308284999999998</v>
      </c>
      <c r="BB1517">
        <v>1.7817153999999999</v>
      </c>
      <c r="BC1517">
        <v>4.5326712999999998E-2</v>
      </c>
      <c r="BD1517">
        <v>40.491374999999998</v>
      </c>
      <c r="BE1517">
        <v>0.59862519999999997</v>
      </c>
      <c r="BF1517">
        <v>1.4784017999999999E-2</v>
      </c>
      <c r="BG1517">
        <v>215722496</v>
      </c>
      <c r="BH1517">
        <v>1.0737992999999999</v>
      </c>
      <c r="BI1517">
        <v>15</v>
      </c>
      <c r="BJ1517">
        <v>0</v>
      </c>
      <c r="BK1517" t="b">
        <v>0</v>
      </c>
      <c r="BL1517">
        <v>2</v>
      </c>
      <c r="BM1517">
        <v>1102602600000</v>
      </c>
      <c r="BN1517" t="s">
        <v>5927</v>
      </c>
    </row>
    <row r="1518" spans="1:66" x14ac:dyDescent="0.2">
      <c r="A1518" t="s">
        <v>5929</v>
      </c>
      <c r="B1518" t="s">
        <v>5930</v>
      </c>
      <c r="C1518" t="s">
        <v>142</v>
      </c>
      <c r="D1518" t="s">
        <v>143</v>
      </c>
      <c r="E1518" t="s">
        <v>153</v>
      </c>
      <c r="F1518" t="b">
        <v>1</v>
      </c>
      <c r="G1518" t="s">
        <v>48</v>
      </c>
      <c r="H1518" t="s">
        <v>154</v>
      </c>
      <c r="I1518" t="s">
        <v>7848</v>
      </c>
      <c r="J1518" t="s">
        <v>5930</v>
      </c>
      <c r="K1518" t="s">
        <v>7849</v>
      </c>
      <c r="L1518" t="s">
        <v>146</v>
      </c>
      <c r="M1518" t="s">
        <v>147</v>
      </c>
      <c r="N1518">
        <v>-14400000</v>
      </c>
      <c r="O1518" t="s">
        <v>148</v>
      </c>
      <c r="P1518" t="b">
        <v>0</v>
      </c>
      <c r="Q1518">
        <v>9.9983215000000007E-3</v>
      </c>
      <c r="R1518">
        <v>2.6064446000000002E-2</v>
      </c>
      <c r="S1518">
        <v>1589486400</v>
      </c>
      <c r="T1518">
        <v>38.369999999999997</v>
      </c>
      <c r="U1518">
        <v>38.44</v>
      </c>
      <c r="V1518" t="s">
        <v>7850</v>
      </c>
      <c r="W1518">
        <v>38.08</v>
      </c>
      <c r="X1518">
        <v>123478</v>
      </c>
      <c r="Y1518">
        <v>38.36</v>
      </c>
      <c r="Z1518">
        <v>36.979999999999997</v>
      </c>
      <c r="AA1518">
        <v>40.22</v>
      </c>
      <c r="AB1518">
        <v>12</v>
      </c>
      <c r="AC1518">
        <v>8</v>
      </c>
      <c r="AD1518" t="s">
        <v>155</v>
      </c>
      <c r="AF1518">
        <v>38.192999999999998</v>
      </c>
      <c r="AG1518">
        <v>259008</v>
      </c>
      <c r="AH1518">
        <v>162000</v>
      </c>
      <c r="AI1518">
        <v>3.8400002</v>
      </c>
      <c r="AJ1518">
        <v>0.11120766</v>
      </c>
      <c r="AK1518" t="s">
        <v>7851</v>
      </c>
      <c r="AL1518">
        <v>-8.6399989999999995</v>
      </c>
      <c r="AM1518">
        <v>-0.18379068000000001</v>
      </c>
      <c r="AN1518">
        <v>34.53</v>
      </c>
      <c r="AO1518">
        <v>47.01</v>
      </c>
      <c r="AW1518" t="s">
        <v>6313</v>
      </c>
      <c r="BA1518">
        <v>37.571143999999997</v>
      </c>
      <c r="BB1518">
        <v>0.79885479999999998</v>
      </c>
      <c r="BC1518">
        <v>2.1262458000000001E-2</v>
      </c>
      <c r="BD1518">
        <v>41.870505999999999</v>
      </c>
      <c r="BE1518">
        <v>-3.5005074</v>
      </c>
      <c r="BF1518">
        <v>-8.3603170000000004E-2</v>
      </c>
      <c r="BI1518">
        <v>15</v>
      </c>
      <c r="BJ1518">
        <v>0</v>
      </c>
      <c r="BK1518" t="b">
        <v>0</v>
      </c>
      <c r="BL1518">
        <v>2</v>
      </c>
      <c r="BM1518">
        <v>1319117400000</v>
      </c>
      <c r="BN1518" t="s">
        <v>5929</v>
      </c>
    </row>
    <row r="1519" spans="1:66" x14ac:dyDescent="0.2">
      <c r="A1519" t="s">
        <v>5931</v>
      </c>
      <c r="B1519" t="s">
        <v>5395</v>
      </c>
      <c r="C1519" t="s">
        <v>142</v>
      </c>
      <c r="D1519" t="s">
        <v>143</v>
      </c>
      <c r="E1519" t="s">
        <v>153</v>
      </c>
      <c r="F1519" t="b">
        <v>1</v>
      </c>
      <c r="G1519" t="s">
        <v>48</v>
      </c>
      <c r="H1519" t="s">
        <v>154</v>
      </c>
      <c r="I1519" t="s">
        <v>7852</v>
      </c>
      <c r="J1519" t="s">
        <v>7853</v>
      </c>
      <c r="K1519" t="s">
        <v>6836</v>
      </c>
      <c r="L1519" t="s">
        <v>146</v>
      </c>
      <c r="M1519" t="s">
        <v>147</v>
      </c>
      <c r="N1519">
        <v>-14400000</v>
      </c>
      <c r="O1519" t="s">
        <v>148</v>
      </c>
      <c r="P1519" t="b">
        <v>0</v>
      </c>
      <c r="Q1519">
        <v>-1.0597199999999999E-2</v>
      </c>
      <c r="R1519">
        <v>-2.6295499999999999E-2</v>
      </c>
      <c r="S1519">
        <v>1561147159</v>
      </c>
      <c r="T1519">
        <v>40.29</v>
      </c>
      <c r="U1519">
        <v>40.369199999999999</v>
      </c>
      <c r="V1519" t="s">
        <v>7854</v>
      </c>
      <c r="W1519">
        <v>40.28</v>
      </c>
      <c r="X1519">
        <v>4375</v>
      </c>
      <c r="Y1519">
        <v>40.300600000000003</v>
      </c>
      <c r="Z1519">
        <v>0</v>
      </c>
      <c r="AA1519">
        <v>0</v>
      </c>
      <c r="AB1519">
        <v>14</v>
      </c>
      <c r="AC1519">
        <v>14</v>
      </c>
      <c r="AD1519" t="s">
        <v>155</v>
      </c>
      <c r="AF1519">
        <v>40.140099999999997</v>
      </c>
      <c r="AG1519">
        <v>4875</v>
      </c>
      <c r="AH1519">
        <v>4875</v>
      </c>
      <c r="AI1519">
        <v>2.7000008000000002</v>
      </c>
      <c r="AJ1519">
        <v>7.1827635000000001E-2</v>
      </c>
      <c r="AK1519" t="s">
        <v>7855</v>
      </c>
      <c r="AL1519">
        <v>-0.14999771000000001</v>
      </c>
      <c r="AM1519">
        <v>-3.7091423E-3</v>
      </c>
      <c r="AN1519">
        <v>37.590000000000003</v>
      </c>
      <c r="AO1519">
        <v>40.44</v>
      </c>
      <c r="AW1519" t="s">
        <v>6313</v>
      </c>
      <c r="BA1519">
        <v>40.421799999999998</v>
      </c>
      <c r="BB1519">
        <v>-0.13179779</v>
      </c>
      <c r="BC1519">
        <v>-3.2605621999999999E-3</v>
      </c>
      <c r="BD1519">
        <v>40.421799999999998</v>
      </c>
      <c r="BE1519">
        <v>-0.13179779</v>
      </c>
      <c r="BF1519">
        <v>-3.2605621999999999E-3</v>
      </c>
      <c r="BI1519">
        <v>15</v>
      </c>
      <c r="BJ1519">
        <v>0</v>
      </c>
      <c r="BK1519" t="b">
        <v>0</v>
      </c>
      <c r="BL1519">
        <v>2</v>
      </c>
      <c r="BM1519">
        <v>1308231000000</v>
      </c>
      <c r="BN1519" t="s">
        <v>5931</v>
      </c>
    </row>
    <row r="1520" spans="1:66" x14ac:dyDescent="0.2">
      <c r="A1520" t="s">
        <v>5932</v>
      </c>
      <c r="B1520" t="s">
        <v>5933</v>
      </c>
      <c r="C1520" t="s">
        <v>142</v>
      </c>
      <c r="D1520" t="s">
        <v>143</v>
      </c>
      <c r="E1520" t="s">
        <v>153</v>
      </c>
      <c r="F1520" t="b">
        <v>1</v>
      </c>
      <c r="G1520" t="s">
        <v>48</v>
      </c>
      <c r="H1520" t="s">
        <v>145</v>
      </c>
      <c r="I1520" t="s">
        <v>7856</v>
      </c>
      <c r="J1520" t="s">
        <v>5933</v>
      </c>
      <c r="K1520" t="s">
        <v>7857</v>
      </c>
      <c r="L1520" t="s">
        <v>146</v>
      </c>
      <c r="M1520" t="s">
        <v>147</v>
      </c>
      <c r="N1520">
        <v>-14400000</v>
      </c>
      <c r="O1520" t="s">
        <v>148</v>
      </c>
      <c r="P1520" t="b">
        <v>0</v>
      </c>
      <c r="Q1520">
        <v>-2.0000457999999999E-2</v>
      </c>
      <c r="R1520">
        <v>-3.9178174000000003E-2</v>
      </c>
      <c r="S1520">
        <v>1589486401</v>
      </c>
      <c r="T1520">
        <v>51.03</v>
      </c>
      <c r="U1520">
        <v>51.06</v>
      </c>
      <c r="V1520" t="s">
        <v>7858</v>
      </c>
      <c r="W1520">
        <v>50.96</v>
      </c>
      <c r="X1520">
        <v>282357</v>
      </c>
      <c r="Y1520">
        <v>51.05</v>
      </c>
      <c r="Z1520">
        <v>0</v>
      </c>
      <c r="AA1520">
        <v>0</v>
      </c>
      <c r="AB1520">
        <v>12</v>
      </c>
      <c r="AC1520">
        <v>11</v>
      </c>
      <c r="AD1520" t="s">
        <v>149</v>
      </c>
      <c r="AF1520">
        <v>51.08</v>
      </c>
      <c r="AG1520">
        <v>702066</v>
      </c>
      <c r="AH1520">
        <v>342862</v>
      </c>
      <c r="AI1520">
        <v>3.5</v>
      </c>
      <c r="AJ1520">
        <v>7.36377E-2</v>
      </c>
      <c r="AK1520" t="s">
        <v>7859</v>
      </c>
      <c r="AL1520">
        <v>-0.40999985</v>
      </c>
      <c r="AM1520">
        <v>-7.9704489999999992E-3</v>
      </c>
      <c r="AN1520">
        <v>47.53</v>
      </c>
      <c r="AO1520">
        <v>51.44</v>
      </c>
      <c r="AP1520">
        <v>1522972800</v>
      </c>
      <c r="AW1520" t="s">
        <v>6313</v>
      </c>
      <c r="BA1520">
        <v>50.77</v>
      </c>
      <c r="BB1520">
        <v>0.25999832</v>
      </c>
      <c r="BC1520">
        <v>5.1211015999999996E-3</v>
      </c>
      <c r="BD1520">
        <v>50.509129999999999</v>
      </c>
      <c r="BE1520">
        <v>0.52087019999999995</v>
      </c>
      <c r="BF1520">
        <v>1.0312396999999999E-2</v>
      </c>
      <c r="BI1520">
        <v>15</v>
      </c>
      <c r="BJ1520">
        <v>0</v>
      </c>
      <c r="BK1520" t="b">
        <v>0</v>
      </c>
      <c r="BL1520">
        <v>2</v>
      </c>
      <c r="BM1520">
        <v>1351085400000</v>
      </c>
      <c r="BN1520" t="s">
        <v>5932</v>
      </c>
    </row>
    <row r="1521" spans="1:66" x14ac:dyDescent="0.2">
      <c r="A1521" t="s">
        <v>5934</v>
      </c>
      <c r="B1521" t="s">
        <v>5935</v>
      </c>
      <c r="C1521" t="s">
        <v>142</v>
      </c>
      <c r="D1521" t="s">
        <v>143</v>
      </c>
      <c r="E1521" t="s">
        <v>153</v>
      </c>
      <c r="F1521" t="b">
        <v>1</v>
      </c>
      <c r="G1521" t="s">
        <v>48</v>
      </c>
      <c r="H1521" t="s">
        <v>154</v>
      </c>
      <c r="I1521" t="s">
        <v>7860</v>
      </c>
      <c r="J1521" t="s">
        <v>5935</v>
      </c>
      <c r="K1521" t="s">
        <v>7861</v>
      </c>
      <c r="L1521" t="s">
        <v>146</v>
      </c>
      <c r="M1521" t="s">
        <v>147</v>
      </c>
      <c r="N1521">
        <v>-14400000</v>
      </c>
      <c r="O1521" t="s">
        <v>148</v>
      </c>
      <c r="P1521" t="b">
        <v>0</v>
      </c>
      <c r="Q1521">
        <v>0</v>
      </c>
      <c r="R1521">
        <v>0</v>
      </c>
      <c r="S1521">
        <v>1589486400</v>
      </c>
      <c r="T1521">
        <v>23.78</v>
      </c>
      <c r="U1521">
        <v>23.81</v>
      </c>
      <c r="V1521" t="s">
        <v>7862</v>
      </c>
      <c r="W1521">
        <v>23.34</v>
      </c>
      <c r="X1521">
        <v>625718</v>
      </c>
      <c r="Y1521">
        <v>23.78</v>
      </c>
      <c r="Z1521">
        <v>22.59</v>
      </c>
      <c r="AA1521">
        <v>24.89</v>
      </c>
      <c r="AB1521">
        <v>8</v>
      </c>
      <c r="AC1521">
        <v>12</v>
      </c>
      <c r="AD1521" t="s">
        <v>155</v>
      </c>
      <c r="AE1521" t="s">
        <v>48</v>
      </c>
      <c r="AF1521">
        <v>23.84</v>
      </c>
      <c r="AG1521">
        <v>545238</v>
      </c>
      <c r="AH1521">
        <v>370962</v>
      </c>
      <c r="AI1521">
        <v>4.7200009999999999</v>
      </c>
      <c r="AJ1521">
        <v>0.2476391</v>
      </c>
      <c r="AK1521" t="s">
        <v>7863</v>
      </c>
      <c r="AL1521">
        <v>-6.5299990000000001</v>
      </c>
      <c r="AM1521">
        <v>-0.2154404</v>
      </c>
      <c r="AN1521">
        <v>19.059999999999999</v>
      </c>
      <c r="AO1521">
        <v>30.31</v>
      </c>
      <c r="AT1521">
        <v>2.9060000000000001</v>
      </c>
      <c r="AV1521">
        <v>0.12220352</v>
      </c>
      <c r="AW1521" t="s">
        <v>6313</v>
      </c>
      <c r="AY1521">
        <v>14925000</v>
      </c>
      <c r="AZ1521">
        <v>7.8090000000000002</v>
      </c>
      <c r="BA1521">
        <v>23.141428000000001</v>
      </c>
      <c r="BB1521">
        <v>0.63857269999999999</v>
      </c>
      <c r="BC1521">
        <v>2.7594351999999999E-2</v>
      </c>
      <c r="BD1521">
        <v>25.96442</v>
      </c>
      <c r="BE1521">
        <v>-2.1844196</v>
      </c>
      <c r="BF1521">
        <v>-8.4131269999999994E-2</v>
      </c>
      <c r="BG1521">
        <v>354916512</v>
      </c>
      <c r="BH1521">
        <v>3.0452043999999998</v>
      </c>
      <c r="BI1521">
        <v>15</v>
      </c>
      <c r="BJ1521">
        <v>0</v>
      </c>
      <c r="BK1521" t="b">
        <v>0</v>
      </c>
      <c r="BL1521">
        <v>2</v>
      </c>
      <c r="BM1521">
        <v>827159400000</v>
      </c>
      <c r="BN1521" t="s">
        <v>5934</v>
      </c>
    </row>
    <row r="1522" spans="1:66" x14ac:dyDescent="0.2">
      <c r="A1522" t="s">
        <v>5936</v>
      </c>
      <c r="B1522" t="s">
        <v>5937</v>
      </c>
      <c r="C1522" t="s">
        <v>142</v>
      </c>
      <c r="D1522" t="s">
        <v>143</v>
      </c>
      <c r="E1522" t="s">
        <v>153</v>
      </c>
      <c r="F1522" t="b">
        <v>1</v>
      </c>
      <c r="G1522" t="s">
        <v>48</v>
      </c>
      <c r="H1522" t="s">
        <v>4007</v>
      </c>
      <c r="I1522" t="s">
        <v>7864</v>
      </c>
      <c r="J1522" t="s">
        <v>5937</v>
      </c>
      <c r="K1522" t="s">
        <v>7865</v>
      </c>
      <c r="L1522" t="s">
        <v>146</v>
      </c>
      <c r="M1522" t="s">
        <v>147</v>
      </c>
      <c r="N1522">
        <v>-14400000</v>
      </c>
      <c r="O1522" t="s">
        <v>148</v>
      </c>
      <c r="P1522" t="b">
        <v>0</v>
      </c>
      <c r="Q1522">
        <v>0</v>
      </c>
      <c r="R1522">
        <v>0</v>
      </c>
      <c r="S1522">
        <v>1589486400</v>
      </c>
      <c r="T1522">
        <v>55.36</v>
      </c>
      <c r="U1522">
        <v>55.39</v>
      </c>
      <c r="V1522" t="s">
        <v>7866</v>
      </c>
      <c r="W1522">
        <v>55.3</v>
      </c>
      <c r="X1522">
        <v>184999</v>
      </c>
      <c r="Y1522">
        <v>55.36</v>
      </c>
      <c r="Z1522">
        <v>54.36</v>
      </c>
      <c r="AA1522">
        <v>55.38</v>
      </c>
      <c r="AB1522">
        <v>9</v>
      </c>
      <c r="AC1522">
        <v>12</v>
      </c>
      <c r="AD1522" t="s">
        <v>4011</v>
      </c>
      <c r="AF1522">
        <v>55.38</v>
      </c>
      <c r="AG1522">
        <v>357891</v>
      </c>
      <c r="AH1522">
        <v>326675</v>
      </c>
      <c r="AI1522">
        <v>2.8500022999999999</v>
      </c>
      <c r="AJ1522">
        <v>5.4275423000000003E-2</v>
      </c>
      <c r="AK1522" t="s">
        <v>7867</v>
      </c>
      <c r="AL1522">
        <v>-1.5299988</v>
      </c>
      <c r="AM1522">
        <v>-2.6893984999999999E-2</v>
      </c>
      <c r="AN1522">
        <v>52.51</v>
      </c>
      <c r="AO1522">
        <v>56.89</v>
      </c>
      <c r="AW1522" t="s">
        <v>6313</v>
      </c>
      <c r="BA1522">
        <v>55.053429999999999</v>
      </c>
      <c r="BB1522">
        <v>0.30657195999999998</v>
      </c>
      <c r="BC1522">
        <v>5.5686262999999998E-3</v>
      </c>
      <c r="BD1522">
        <v>55.151252999999997</v>
      </c>
      <c r="BE1522">
        <v>0.20874786000000001</v>
      </c>
      <c r="BF1522">
        <v>3.7850066999999999E-3</v>
      </c>
      <c r="BI1522">
        <v>15</v>
      </c>
      <c r="BJ1522">
        <v>0</v>
      </c>
      <c r="BK1522" t="b">
        <v>0</v>
      </c>
      <c r="BL1522">
        <v>2</v>
      </c>
      <c r="BM1522">
        <v>1447338600000</v>
      </c>
      <c r="BN1522" t="s">
        <v>5936</v>
      </c>
    </row>
    <row r="1523" spans="1:66" x14ac:dyDescent="0.2">
      <c r="A1523" t="s">
        <v>5938</v>
      </c>
      <c r="B1523" t="s">
        <v>5939</v>
      </c>
      <c r="C1523" t="s">
        <v>142</v>
      </c>
      <c r="D1523" t="s">
        <v>143</v>
      </c>
      <c r="E1523" t="s">
        <v>153</v>
      </c>
      <c r="F1523" t="b">
        <v>1</v>
      </c>
      <c r="G1523" t="s">
        <v>48</v>
      </c>
      <c r="H1523" t="s">
        <v>154</v>
      </c>
      <c r="I1523" t="s">
        <v>6703</v>
      </c>
      <c r="J1523" t="s">
        <v>5939</v>
      </c>
      <c r="K1523" t="s">
        <v>7868</v>
      </c>
      <c r="L1523" t="s">
        <v>146</v>
      </c>
      <c r="M1523" t="s">
        <v>147</v>
      </c>
      <c r="N1523">
        <v>-14400000</v>
      </c>
      <c r="O1523" t="s">
        <v>148</v>
      </c>
      <c r="P1523" t="b">
        <v>0</v>
      </c>
      <c r="Q1523">
        <v>-5.2200299999999998E-2</v>
      </c>
      <c r="R1523">
        <v>-7.3464699999999994E-2</v>
      </c>
      <c r="S1523">
        <v>1581713874</v>
      </c>
      <c r="T1523">
        <v>71.002799999999993</v>
      </c>
      <c r="U1523">
        <v>71.010000000000005</v>
      </c>
      <c r="V1523" t="s">
        <v>7869</v>
      </c>
      <c r="W1523">
        <v>70.83</v>
      </c>
      <c r="X1523">
        <v>33207</v>
      </c>
      <c r="Y1523">
        <v>71.055000000000007</v>
      </c>
      <c r="Z1523">
        <v>0</v>
      </c>
      <c r="AA1523">
        <v>0</v>
      </c>
      <c r="AB1523">
        <v>10</v>
      </c>
      <c r="AC1523">
        <v>11</v>
      </c>
      <c r="AD1523" t="s">
        <v>155</v>
      </c>
      <c r="AF1523">
        <v>71.010000000000005</v>
      </c>
      <c r="AG1523">
        <v>0</v>
      </c>
      <c r="AH1523">
        <v>0</v>
      </c>
      <c r="AI1523">
        <v>8.1684000000000001</v>
      </c>
      <c r="AJ1523">
        <v>0.12999885</v>
      </c>
      <c r="AK1523" t="s">
        <v>7870</v>
      </c>
      <c r="AL1523">
        <v>-4.4412994000000001</v>
      </c>
      <c r="AM1523">
        <v>-5.8868743000000001E-2</v>
      </c>
      <c r="AN1523">
        <v>62.834400000000002</v>
      </c>
      <c r="AO1523">
        <v>75.444100000000006</v>
      </c>
      <c r="AW1523" t="s">
        <v>6313</v>
      </c>
      <c r="BA1523">
        <v>71.002799999999993</v>
      </c>
      <c r="BB1523">
        <v>0</v>
      </c>
      <c r="BC1523">
        <v>0</v>
      </c>
      <c r="BD1523">
        <v>72.781109999999998</v>
      </c>
      <c r="BE1523">
        <v>-1.7783127000000001</v>
      </c>
      <c r="BF1523">
        <v>-2.4433712E-2</v>
      </c>
      <c r="BI1523">
        <v>15</v>
      </c>
      <c r="BJ1523">
        <v>0</v>
      </c>
      <c r="BK1523" t="b">
        <v>0</v>
      </c>
      <c r="BL1523">
        <v>2</v>
      </c>
      <c r="BM1523">
        <v>1226327400000</v>
      </c>
      <c r="BN1523" t="s">
        <v>5938</v>
      </c>
    </row>
    <row r="1524" spans="1:66" x14ac:dyDescent="0.2">
      <c r="A1524" t="s">
        <v>5940</v>
      </c>
      <c r="B1524" t="s">
        <v>5941</v>
      </c>
      <c r="C1524" t="s">
        <v>142</v>
      </c>
      <c r="D1524" t="s">
        <v>143</v>
      </c>
      <c r="E1524" t="s">
        <v>153</v>
      </c>
      <c r="F1524" t="b">
        <v>1</v>
      </c>
      <c r="G1524" t="s">
        <v>48</v>
      </c>
      <c r="H1524" t="s">
        <v>6262</v>
      </c>
      <c r="I1524" t="s">
        <v>7871</v>
      </c>
      <c r="J1524" t="s">
        <v>5941</v>
      </c>
      <c r="K1524" t="s">
        <v>7872</v>
      </c>
      <c r="L1524" t="s">
        <v>146</v>
      </c>
      <c r="M1524" t="s">
        <v>147</v>
      </c>
      <c r="N1524">
        <v>-14400000</v>
      </c>
      <c r="O1524" t="s">
        <v>148</v>
      </c>
      <c r="P1524" t="b">
        <v>0</v>
      </c>
      <c r="Q1524">
        <v>-9.4995500000000007E-3</v>
      </c>
      <c r="R1524">
        <v>-7.4450805999999994E-2</v>
      </c>
      <c r="S1524">
        <v>1589486402</v>
      </c>
      <c r="T1524">
        <v>12.75</v>
      </c>
      <c r="U1524">
        <v>12.75</v>
      </c>
      <c r="V1524" t="s">
        <v>7873</v>
      </c>
      <c r="W1524">
        <v>12.5</v>
      </c>
      <c r="X1524">
        <v>9298</v>
      </c>
      <c r="Y1524">
        <v>12.759499999999999</v>
      </c>
      <c r="Z1524">
        <v>0</v>
      </c>
      <c r="AA1524">
        <v>0</v>
      </c>
      <c r="AB1524">
        <v>9</v>
      </c>
      <c r="AC1524">
        <v>11</v>
      </c>
      <c r="AD1524" t="s">
        <v>6263</v>
      </c>
      <c r="AF1524">
        <v>12.594200000000001</v>
      </c>
      <c r="AG1524">
        <v>45959</v>
      </c>
      <c r="AH1524">
        <v>13512</v>
      </c>
      <c r="AI1524">
        <v>2.7299994999999999</v>
      </c>
      <c r="AJ1524">
        <v>0.27245503999999998</v>
      </c>
      <c r="AK1524" t="s">
        <v>7874</v>
      </c>
      <c r="AL1524">
        <v>-3.5090007999999999</v>
      </c>
      <c r="AM1524">
        <v>-0.21581897</v>
      </c>
      <c r="AN1524">
        <v>10.02</v>
      </c>
      <c r="AO1524">
        <v>16.259</v>
      </c>
      <c r="AP1524">
        <v>1494892800</v>
      </c>
      <c r="AW1524" t="s">
        <v>6313</v>
      </c>
      <c r="BA1524">
        <v>12.681086000000001</v>
      </c>
      <c r="BB1524">
        <v>6.8914409999999995E-2</v>
      </c>
      <c r="BC1524">
        <v>5.4344255000000003E-3</v>
      </c>
      <c r="BD1524">
        <v>13.983725</v>
      </c>
      <c r="BE1524">
        <v>-1.2337245999999999</v>
      </c>
      <c r="BF1524">
        <v>-8.8225750000000006E-2</v>
      </c>
      <c r="BI1524">
        <v>15</v>
      </c>
      <c r="BJ1524">
        <v>0</v>
      </c>
      <c r="BK1524" t="b">
        <v>0</v>
      </c>
      <c r="BL1524">
        <v>2</v>
      </c>
      <c r="BM1524">
        <v>1432819800000</v>
      </c>
      <c r="BN1524" t="s">
        <v>5940</v>
      </c>
    </row>
    <row r="1525" spans="1:66" x14ac:dyDescent="0.2">
      <c r="A1525" t="s">
        <v>5942</v>
      </c>
      <c r="B1525" t="s">
        <v>5943</v>
      </c>
      <c r="C1525" t="s">
        <v>142</v>
      </c>
      <c r="D1525" t="s">
        <v>143</v>
      </c>
      <c r="E1525" t="s">
        <v>153</v>
      </c>
      <c r="F1525" t="b">
        <v>1</v>
      </c>
      <c r="G1525" t="s">
        <v>48</v>
      </c>
      <c r="H1525" t="s">
        <v>154</v>
      </c>
      <c r="I1525" t="s">
        <v>7875</v>
      </c>
      <c r="J1525" t="s">
        <v>5943</v>
      </c>
      <c r="K1525" t="s">
        <v>7876</v>
      </c>
      <c r="L1525" t="s">
        <v>146</v>
      </c>
      <c r="M1525" t="s">
        <v>147</v>
      </c>
      <c r="N1525">
        <v>-14400000</v>
      </c>
      <c r="O1525" t="s">
        <v>148</v>
      </c>
      <c r="P1525" t="b">
        <v>0</v>
      </c>
      <c r="Q1525">
        <v>-3.9096831999999998E-2</v>
      </c>
      <c r="R1525">
        <v>-8.2937529999999995E-2</v>
      </c>
      <c r="S1525">
        <v>1589486011</v>
      </c>
      <c r="T1525">
        <v>47.100999999999999</v>
      </c>
      <c r="U1525">
        <v>47.100999999999999</v>
      </c>
      <c r="V1525" t="s">
        <v>7877</v>
      </c>
      <c r="W1525">
        <v>47.03</v>
      </c>
      <c r="X1525">
        <v>1440</v>
      </c>
      <c r="Y1525">
        <v>47.140099999999997</v>
      </c>
      <c r="Z1525">
        <v>0</v>
      </c>
      <c r="AA1525">
        <v>0</v>
      </c>
      <c r="AB1525">
        <v>9</v>
      </c>
      <c r="AC1525">
        <v>8</v>
      </c>
      <c r="AD1525" t="s">
        <v>155</v>
      </c>
      <c r="AF1525">
        <v>47.28</v>
      </c>
      <c r="AG1525">
        <v>7780</v>
      </c>
      <c r="AH1525">
        <v>2025</v>
      </c>
      <c r="AI1525">
        <v>4.3710019999999998</v>
      </c>
      <c r="AJ1525">
        <v>0.10229352</v>
      </c>
      <c r="AK1525" t="s">
        <v>7878</v>
      </c>
      <c r="AL1525">
        <v>-2.0189971999999998</v>
      </c>
      <c r="AM1525">
        <v>-4.1103362999999997E-2</v>
      </c>
      <c r="AN1525">
        <v>42.73</v>
      </c>
      <c r="AO1525">
        <v>49.12</v>
      </c>
      <c r="AW1525" t="s">
        <v>6313</v>
      </c>
      <c r="BA1525">
        <v>46.384856999999997</v>
      </c>
      <c r="BB1525">
        <v>0.71614456000000004</v>
      </c>
      <c r="BC1525">
        <v>1.5439189000000001E-2</v>
      </c>
      <c r="BD1525">
        <v>47.82058</v>
      </c>
      <c r="BE1525">
        <v>-0.71957780000000005</v>
      </c>
      <c r="BF1525">
        <v>-1.5047451E-2</v>
      </c>
      <c r="BI1525">
        <v>15</v>
      </c>
      <c r="BJ1525">
        <v>0</v>
      </c>
      <c r="BK1525" t="b">
        <v>0</v>
      </c>
      <c r="BL1525">
        <v>2</v>
      </c>
      <c r="BM1525">
        <v>1363786200000</v>
      </c>
      <c r="BN1525" t="s">
        <v>5942</v>
      </c>
    </row>
    <row r="1526" spans="1:66" x14ac:dyDescent="0.2">
      <c r="A1526" t="s">
        <v>5944</v>
      </c>
      <c r="B1526" t="s">
        <v>5945</v>
      </c>
      <c r="C1526" t="s">
        <v>142</v>
      </c>
      <c r="D1526" t="s">
        <v>143</v>
      </c>
      <c r="E1526" t="s">
        <v>153</v>
      </c>
      <c r="F1526" t="b">
        <v>1</v>
      </c>
      <c r="G1526" t="s">
        <v>48</v>
      </c>
      <c r="H1526" t="s">
        <v>6262</v>
      </c>
      <c r="I1526" t="s">
        <v>7879</v>
      </c>
      <c r="J1526" t="s">
        <v>5945</v>
      </c>
      <c r="K1526" t="s">
        <v>7880</v>
      </c>
      <c r="L1526" t="s">
        <v>146</v>
      </c>
      <c r="M1526" t="s">
        <v>147</v>
      </c>
      <c r="N1526">
        <v>-14400000</v>
      </c>
      <c r="O1526" t="s">
        <v>148</v>
      </c>
      <c r="P1526" t="b">
        <v>0</v>
      </c>
      <c r="Q1526">
        <v>-2.0000457999999999E-2</v>
      </c>
      <c r="R1526">
        <v>-9.3722860000000005E-2</v>
      </c>
      <c r="S1526">
        <v>1589486402</v>
      </c>
      <c r="T1526">
        <v>21.32</v>
      </c>
      <c r="U1526">
        <v>21.335000000000001</v>
      </c>
      <c r="V1526" t="s">
        <v>7881</v>
      </c>
      <c r="W1526">
        <v>21.3</v>
      </c>
      <c r="X1526">
        <v>598267</v>
      </c>
      <c r="Y1526">
        <v>21.34</v>
      </c>
      <c r="Z1526">
        <v>0</v>
      </c>
      <c r="AA1526">
        <v>0</v>
      </c>
      <c r="AB1526">
        <v>8</v>
      </c>
      <c r="AC1526">
        <v>8</v>
      </c>
      <c r="AD1526" t="s">
        <v>6263</v>
      </c>
      <c r="AF1526">
        <v>21.33</v>
      </c>
      <c r="AG1526">
        <v>681600</v>
      </c>
      <c r="AH1526">
        <v>385537</v>
      </c>
      <c r="AI1526">
        <v>1.6499995999999999</v>
      </c>
      <c r="AJ1526">
        <v>8.3884070000000005E-2</v>
      </c>
      <c r="AK1526" t="s">
        <v>7882</v>
      </c>
      <c r="AL1526">
        <v>-9.0000150000000001E-2</v>
      </c>
      <c r="AM1526">
        <v>-4.2036499999999997E-3</v>
      </c>
      <c r="AN1526">
        <v>19.670000000000002</v>
      </c>
      <c r="AO1526">
        <v>21.41</v>
      </c>
      <c r="AW1526" t="s">
        <v>6313</v>
      </c>
      <c r="BA1526">
        <v>21.212855999999999</v>
      </c>
      <c r="BB1526">
        <v>0.1071434</v>
      </c>
      <c r="BC1526">
        <v>5.0508710000000002E-3</v>
      </c>
      <c r="BD1526">
        <v>21.221943</v>
      </c>
      <c r="BE1526">
        <v>9.8056790000000005E-2</v>
      </c>
      <c r="BF1526">
        <v>4.6205380000000004E-3</v>
      </c>
      <c r="BI1526">
        <v>15</v>
      </c>
      <c r="BJ1526">
        <v>0</v>
      </c>
      <c r="BK1526" t="b">
        <v>0</v>
      </c>
      <c r="BL1526">
        <v>2</v>
      </c>
      <c r="BM1526">
        <v>1562333400000</v>
      </c>
      <c r="BN1526" t="s">
        <v>5944</v>
      </c>
    </row>
    <row r="1527" spans="1:66" x14ac:dyDescent="0.2">
      <c r="A1527" t="s">
        <v>5946</v>
      </c>
      <c r="B1527" t="s">
        <v>5947</v>
      </c>
      <c r="C1527" t="s">
        <v>142</v>
      </c>
      <c r="D1527" t="s">
        <v>143</v>
      </c>
      <c r="E1527" t="s">
        <v>153</v>
      </c>
      <c r="F1527" t="b">
        <v>1</v>
      </c>
      <c r="G1527" t="s">
        <v>48</v>
      </c>
      <c r="H1527" t="s">
        <v>154</v>
      </c>
      <c r="I1527" t="s">
        <v>7883</v>
      </c>
      <c r="J1527" t="s">
        <v>5947</v>
      </c>
      <c r="K1527" t="s">
        <v>7884</v>
      </c>
      <c r="L1527" t="s">
        <v>146</v>
      </c>
      <c r="M1527" t="s">
        <v>147</v>
      </c>
      <c r="N1527">
        <v>-14400000</v>
      </c>
      <c r="O1527" t="s">
        <v>148</v>
      </c>
      <c r="P1527" t="b">
        <v>0</v>
      </c>
      <c r="Q1527">
        <v>0.17160033999999999</v>
      </c>
      <c r="R1527">
        <v>0.84908634000000005</v>
      </c>
      <c r="S1527">
        <v>1589485800</v>
      </c>
      <c r="T1527">
        <v>20.381599999999999</v>
      </c>
      <c r="U1527">
        <v>20.381599999999999</v>
      </c>
      <c r="V1527" t="s">
        <v>7885</v>
      </c>
      <c r="W1527">
        <v>19.39</v>
      </c>
      <c r="X1527">
        <v>9167</v>
      </c>
      <c r="Y1527">
        <v>20.21</v>
      </c>
      <c r="Z1527">
        <v>20.32</v>
      </c>
      <c r="AA1527">
        <v>25.34</v>
      </c>
      <c r="AB1527">
        <v>13</v>
      </c>
      <c r="AC1527">
        <v>13</v>
      </c>
      <c r="AD1527" t="s">
        <v>155</v>
      </c>
      <c r="AE1527" t="s">
        <v>48</v>
      </c>
      <c r="AF1527">
        <v>20.97</v>
      </c>
      <c r="AG1527">
        <v>36701</v>
      </c>
      <c r="AH1527">
        <v>10012</v>
      </c>
      <c r="AI1527">
        <v>3.6415997</v>
      </c>
      <c r="AJ1527">
        <v>0.21753881999999999</v>
      </c>
      <c r="AK1527" t="s">
        <v>7886</v>
      </c>
      <c r="AL1527">
        <v>-14.2584</v>
      </c>
      <c r="AM1527">
        <v>-0.41161661999999999</v>
      </c>
      <c r="AN1527">
        <v>16.739999999999998</v>
      </c>
      <c r="AO1527">
        <v>34.64</v>
      </c>
      <c r="AW1527" t="s">
        <v>6313</v>
      </c>
      <c r="BA1527">
        <v>20.674855999999998</v>
      </c>
      <c r="BB1527">
        <v>-0.29325676000000001</v>
      </c>
      <c r="BC1527">
        <v>-1.4184222999999999E-2</v>
      </c>
      <c r="BD1527">
        <v>28.351666999999999</v>
      </c>
      <c r="BE1527">
        <v>-7.9700680000000004</v>
      </c>
      <c r="BF1527">
        <v>-0.28111459999999999</v>
      </c>
      <c r="BI1527">
        <v>15</v>
      </c>
      <c r="BJ1527">
        <v>0</v>
      </c>
      <c r="BK1527" t="b">
        <v>0</v>
      </c>
      <c r="BL1527">
        <v>2</v>
      </c>
      <c r="BM1527">
        <v>1109860200000</v>
      </c>
      <c r="BN1527" t="s">
        <v>5946</v>
      </c>
    </row>
    <row r="1528" spans="1:66" x14ac:dyDescent="0.2">
      <c r="A1528" t="s">
        <v>5948</v>
      </c>
      <c r="B1528" t="s">
        <v>5949</v>
      </c>
      <c r="C1528" t="s">
        <v>142</v>
      </c>
      <c r="D1528" t="s">
        <v>143</v>
      </c>
      <c r="E1528" t="s">
        <v>153</v>
      </c>
      <c r="F1528" t="b">
        <v>1</v>
      </c>
      <c r="G1528" t="s">
        <v>48</v>
      </c>
      <c r="H1528" t="s">
        <v>154</v>
      </c>
      <c r="I1528" t="s">
        <v>7887</v>
      </c>
      <c r="J1528" t="s">
        <v>5949</v>
      </c>
      <c r="K1528" t="s">
        <v>7888</v>
      </c>
      <c r="L1528" t="s">
        <v>146</v>
      </c>
      <c r="M1528" t="s">
        <v>147</v>
      </c>
      <c r="N1528">
        <v>-14400000</v>
      </c>
      <c r="O1528" t="s">
        <v>148</v>
      </c>
      <c r="P1528" t="b">
        <v>0</v>
      </c>
      <c r="Q1528">
        <v>-3.2798767E-2</v>
      </c>
      <c r="R1528">
        <v>-0.10775918</v>
      </c>
      <c r="S1528">
        <v>1589463671</v>
      </c>
      <c r="T1528">
        <v>30.404299999999999</v>
      </c>
      <c r="U1528">
        <v>30.404299999999999</v>
      </c>
      <c r="V1528" t="s">
        <v>7889</v>
      </c>
      <c r="W1528">
        <v>30.05</v>
      </c>
      <c r="X1528">
        <v>302</v>
      </c>
      <c r="Y1528">
        <v>30.437100000000001</v>
      </c>
      <c r="Z1528">
        <v>0</v>
      </c>
      <c r="AA1528">
        <v>0</v>
      </c>
      <c r="AB1528">
        <v>18</v>
      </c>
      <c r="AC1528">
        <v>18</v>
      </c>
      <c r="AD1528" t="s">
        <v>155</v>
      </c>
      <c r="AF1528">
        <v>30.05</v>
      </c>
      <c r="AG1528">
        <v>3596</v>
      </c>
      <c r="AH1528">
        <v>237</v>
      </c>
      <c r="AI1528">
        <v>5.1342999999999996</v>
      </c>
      <c r="AJ1528">
        <v>0.20317768999999999</v>
      </c>
      <c r="AK1528" t="s">
        <v>7890</v>
      </c>
      <c r="AL1528">
        <v>-5.7457010000000004</v>
      </c>
      <c r="AM1528">
        <v>-0.15894053999999999</v>
      </c>
      <c r="AN1528">
        <v>25.27</v>
      </c>
      <c r="AO1528">
        <v>36.15</v>
      </c>
      <c r="AW1528" t="s">
        <v>6313</v>
      </c>
      <c r="BA1528">
        <v>29.797428</v>
      </c>
      <c r="BB1528">
        <v>0.60687256000000001</v>
      </c>
      <c r="BC1528">
        <v>2.036661E-2</v>
      </c>
      <c r="BD1528">
        <v>32.290942999999999</v>
      </c>
      <c r="BE1528">
        <v>-1.8866425</v>
      </c>
      <c r="BF1528">
        <v>-5.8426365000000001E-2</v>
      </c>
      <c r="BI1528">
        <v>15</v>
      </c>
      <c r="BJ1528">
        <v>0</v>
      </c>
      <c r="BK1528" t="b">
        <v>0</v>
      </c>
      <c r="BL1528">
        <v>2</v>
      </c>
      <c r="BM1528">
        <v>1347975000000</v>
      </c>
      <c r="BN1528" t="s">
        <v>5948</v>
      </c>
    </row>
    <row r="1529" spans="1:66" x14ac:dyDescent="0.2">
      <c r="A1529" t="s">
        <v>5950</v>
      </c>
      <c r="B1529" t="s">
        <v>5951</v>
      </c>
      <c r="C1529" t="s">
        <v>142</v>
      </c>
      <c r="D1529" t="s">
        <v>143</v>
      </c>
      <c r="E1529" t="s">
        <v>153</v>
      </c>
      <c r="F1529" t="b">
        <v>1</v>
      </c>
      <c r="G1529" t="s">
        <v>48</v>
      </c>
      <c r="H1529" t="s">
        <v>154</v>
      </c>
      <c r="I1529" t="s">
        <v>7891</v>
      </c>
      <c r="J1529" t="s">
        <v>5951</v>
      </c>
      <c r="K1529" t="s">
        <v>7892</v>
      </c>
      <c r="L1529" t="s">
        <v>146</v>
      </c>
      <c r="M1529" t="s">
        <v>147</v>
      </c>
      <c r="N1529">
        <v>-14400000</v>
      </c>
      <c r="O1529" t="s">
        <v>148</v>
      </c>
      <c r="P1529" t="b">
        <v>0</v>
      </c>
      <c r="Q1529">
        <v>-1.9203186000000001E-2</v>
      </c>
      <c r="R1529">
        <v>-1.9132395999999999E-2</v>
      </c>
      <c r="S1529">
        <v>1589485733</v>
      </c>
      <c r="T1529">
        <v>100.35080000000001</v>
      </c>
      <c r="U1529">
        <v>100.37</v>
      </c>
      <c r="V1529" t="s">
        <v>7893</v>
      </c>
      <c r="W1529">
        <v>100.18</v>
      </c>
      <c r="X1529">
        <v>32213</v>
      </c>
      <c r="Y1529">
        <v>100.37</v>
      </c>
      <c r="Z1529">
        <v>0.05</v>
      </c>
      <c r="AA1529">
        <v>100.36</v>
      </c>
      <c r="AB1529">
        <v>8</v>
      </c>
      <c r="AC1529">
        <v>30</v>
      </c>
      <c r="AD1529" t="s">
        <v>155</v>
      </c>
      <c r="AF1529">
        <v>100.36</v>
      </c>
      <c r="AG1529">
        <v>56554</v>
      </c>
      <c r="AH1529">
        <v>31350</v>
      </c>
      <c r="AI1529">
        <v>11.1008</v>
      </c>
      <c r="AJ1529">
        <v>0.12437869999999999</v>
      </c>
      <c r="AK1529" t="s">
        <v>7894</v>
      </c>
      <c r="AL1529">
        <v>-7.6492003999999998</v>
      </c>
      <c r="AM1529">
        <v>-7.0825929999999995E-2</v>
      </c>
      <c r="AN1529">
        <v>89.25</v>
      </c>
      <c r="AO1529">
        <v>108</v>
      </c>
      <c r="AW1529" t="s">
        <v>6313</v>
      </c>
      <c r="BA1529">
        <v>99.078000000000003</v>
      </c>
      <c r="BB1529">
        <v>1.2727965999999999</v>
      </c>
      <c r="BC1529">
        <v>1.2846410000000001E-2</v>
      </c>
      <c r="BD1529">
        <v>99.697100000000006</v>
      </c>
      <c r="BE1529">
        <v>0.6537018</v>
      </c>
      <c r="BF1529">
        <v>6.5568789999999998E-3</v>
      </c>
      <c r="BI1529">
        <v>15</v>
      </c>
      <c r="BJ1529">
        <v>0</v>
      </c>
      <c r="BK1529" t="b">
        <v>0</v>
      </c>
      <c r="BL1529">
        <v>2</v>
      </c>
      <c r="BM1529">
        <v>1390487400000</v>
      </c>
      <c r="BN1529" t="s">
        <v>5950</v>
      </c>
    </row>
    <row r="1530" spans="1:66" x14ac:dyDescent="0.2">
      <c r="A1530" t="s">
        <v>5952</v>
      </c>
      <c r="B1530" t="s">
        <v>5953</v>
      </c>
      <c r="C1530" t="s">
        <v>142</v>
      </c>
      <c r="D1530" t="s">
        <v>143</v>
      </c>
      <c r="E1530" t="s">
        <v>153</v>
      </c>
      <c r="F1530" t="b">
        <v>1</v>
      </c>
      <c r="G1530" t="s">
        <v>48</v>
      </c>
      <c r="H1530" t="s">
        <v>154</v>
      </c>
      <c r="I1530" t="s">
        <v>7895</v>
      </c>
      <c r="J1530" t="s">
        <v>5953</v>
      </c>
      <c r="K1530" t="s">
        <v>7896</v>
      </c>
      <c r="L1530" t="s">
        <v>146</v>
      </c>
      <c r="M1530" t="s">
        <v>147</v>
      </c>
      <c r="N1530">
        <v>-14400000</v>
      </c>
      <c r="O1530" t="s">
        <v>148</v>
      </c>
      <c r="P1530" t="b">
        <v>0</v>
      </c>
      <c r="Q1530">
        <v>2.2299767000000002E-2</v>
      </c>
      <c r="R1530">
        <v>0.15728760999999999</v>
      </c>
      <c r="S1530">
        <v>1589486400</v>
      </c>
      <c r="T1530">
        <v>14.2</v>
      </c>
      <c r="U1530">
        <v>14.21</v>
      </c>
      <c r="V1530" t="s">
        <v>7897</v>
      </c>
      <c r="W1530">
        <v>13.85</v>
      </c>
      <c r="X1530">
        <v>14267</v>
      </c>
      <c r="Y1530">
        <v>14.1777</v>
      </c>
      <c r="Z1530">
        <v>14.15</v>
      </c>
      <c r="AA1530">
        <v>0</v>
      </c>
      <c r="AB1530">
        <v>8</v>
      </c>
      <c r="AC1530">
        <v>9</v>
      </c>
      <c r="AD1530" t="s">
        <v>155</v>
      </c>
      <c r="AF1530">
        <v>13.85</v>
      </c>
      <c r="AG1530">
        <v>19103</v>
      </c>
      <c r="AH1530">
        <v>7800</v>
      </c>
      <c r="AI1530">
        <v>3.7299994999999999</v>
      </c>
      <c r="AJ1530">
        <v>0.35625592</v>
      </c>
      <c r="AK1530" t="s">
        <v>7898</v>
      </c>
      <c r="AL1530">
        <v>-9.5500000000000007</v>
      </c>
      <c r="AM1530">
        <v>-0.40210527000000001</v>
      </c>
      <c r="AN1530">
        <v>10.47</v>
      </c>
      <c r="AO1530">
        <v>23.75</v>
      </c>
      <c r="AW1530" t="s">
        <v>6313</v>
      </c>
      <c r="AY1530">
        <v>1950000</v>
      </c>
      <c r="BA1530">
        <v>13.542286000000001</v>
      </c>
      <c r="BB1530">
        <v>0.65771389999999996</v>
      </c>
      <c r="BC1530">
        <v>4.856742E-2</v>
      </c>
      <c r="BD1530">
        <v>19.077027999999999</v>
      </c>
      <c r="BE1530">
        <v>-4.8770284999999998</v>
      </c>
      <c r="BF1530">
        <v>-0.25564926999999998</v>
      </c>
      <c r="BG1530">
        <v>27690000</v>
      </c>
      <c r="BI1530">
        <v>15</v>
      </c>
      <c r="BJ1530">
        <v>0</v>
      </c>
      <c r="BK1530" t="b">
        <v>0</v>
      </c>
      <c r="BL1530">
        <v>2</v>
      </c>
      <c r="BM1530">
        <v>1232461800000</v>
      </c>
      <c r="BN1530" t="s">
        <v>5952</v>
      </c>
    </row>
    <row r="1531" spans="1:66" x14ac:dyDescent="0.2">
      <c r="A1531" t="s">
        <v>5954</v>
      </c>
      <c r="B1531" t="s">
        <v>5955</v>
      </c>
      <c r="C1531" t="s">
        <v>142</v>
      </c>
      <c r="D1531" t="s">
        <v>143</v>
      </c>
      <c r="E1531" t="s">
        <v>153</v>
      </c>
      <c r="F1531" t="b">
        <v>1</v>
      </c>
      <c r="G1531" t="s">
        <v>48</v>
      </c>
      <c r="H1531" t="s">
        <v>145</v>
      </c>
      <c r="I1531" t="s">
        <v>7899</v>
      </c>
      <c r="J1531" t="s">
        <v>5955</v>
      </c>
      <c r="K1531" t="s">
        <v>7900</v>
      </c>
      <c r="L1531" t="s">
        <v>146</v>
      </c>
      <c r="M1531" t="s">
        <v>147</v>
      </c>
      <c r="N1531">
        <v>-14400000</v>
      </c>
      <c r="O1531" t="s">
        <v>148</v>
      </c>
      <c r="P1531" t="b">
        <v>0</v>
      </c>
      <c r="Q1531">
        <v>-2.4999619000000001E-2</v>
      </c>
      <c r="R1531">
        <v>-0.1262607</v>
      </c>
      <c r="S1531">
        <v>1589486381</v>
      </c>
      <c r="T1531">
        <v>19.774999999999999</v>
      </c>
      <c r="U1531">
        <v>19.8</v>
      </c>
      <c r="V1531" t="s">
        <v>7901</v>
      </c>
      <c r="W1531">
        <v>19.71</v>
      </c>
      <c r="X1531">
        <v>21096</v>
      </c>
      <c r="Y1531">
        <v>19.8</v>
      </c>
      <c r="Z1531">
        <v>0</v>
      </c>
      <c r="AA1531">
        <v>0</v>
      </c>
      <c r="AB1531">
        <v>8</v>
      </c>
      <c r="AC1531">
        <v>13</v>
      </c>
      <c r="AD1531" t="s">
        <v>149</v>
      </c>
      <c r="AF1531">
        <v>19.739999999999998</v>
      </c>
      <c r="AG1531">
        <v>145574</v>
      </c>
      <c r="AH1531">
        <v>27175</v>
      </c>
      <c r="AI1531">
        <v>3.7749996000000001</v>
      </c>
      <c r="AJ1531">
        <v>0.23593748</v>
      </c>
      <c r="AK1531" t="s">
        <v>7902</v>
      </c>
      <c r="AL1531">
        <v>-3.8450012</v>
      </c>
      <c r="AM1531">
        <v>-0.16278582999999999</v>
      </c>
      <c r="AN1531">
        <v>16</v>
      </c>
      <c r="AO1531">
        <v>23.62</v>
      </c>
      <c r="AP1531">
        <v>1495756800</v>
      </c>
      <c r="AW1531" t="s">
        <v>6313</v>
      </c>
      <c r="BA1531">
        <v>19.551144000000001</v>
      </c>
      <c r="BB1531">
        <v>0.22385596999999999</v>
      </c>
      <c r="BC1531">
        <v>1.1449763999999999E-2</v>
      </c>
      <c r="BD1531">
        <v>21.74971</v>
      </c>
      <c r="BE1531">
        <v>-1.9747105</v>
      </c>
      <c r="BF1531">
        <v>-9.0792499999999998E-2</v>
      </c>
      <c r="BI1531">
        <v>15</v>
      </c>
      <c r="BJ1531">
        <v>0</v>
      </c>
      <c r="BK1531" t="b">
        <v>0</v>
      </c>
      <c r="BL1531">
        <v>2</v>
      </c>
      <c r="BM1531">
        <v>1387377000000</v>
      </c>
      <c r="BN1531" t="s">
        <v>5954</v>
      </c>
    </row>
    <row r="1532" spans="1:66" x14ac:dyDescent="0.2">
      <c r="A1532" t="s">
        <v>5956</v>
      </c>
      <c r="B1532" t="s">
        <v>5957</v>
      </c>
      <c r="C1532" t="s">
        <v>142</v>
      </c>
      <c r="D1532" t="s">
        <v>143</v>
      </c>
      <c r="E1532" t="s">
        <v>153</v>
      </c>
      <c r="F1532" t="b">
        <v>1</v>
      </c>
      <c r="G1532" t="s">
        <v>48</v>
      </c>
      <c r="H1532" t="s">
        <v>154</v>
      </c>
      <c r="I1532" t="s">
        <v>5957</v>
      </c>
      <c r="J1532" t="s">
        <v>5957</v>
      </c>
      <c r="K1532" t="s">
        <v>7903</v>
      </c>
      <c r="L1532" t="s">
        <v>146</v>
      </c>
      <c r="M1532" t="s">
        <v>147</v>
      </c>
      <c r="N1532">
        <v>-14400000</v>
      </c>
      <c r="O1532" t="s">
        <v>148</v>
      </c>
      <c r="P1532" t="b">
        <v>0</v>
      </c>
      <c r="Q1532">
        <v>0.70999909999999999</v>
      </c>
      <c r="R1532">
        <v>1.0475053000000001</v>
      </c>
      <c r="S1532">
        <v>1589486400</v>
      </c>
      <c r="T1532">
        <v>68.489999999999995</v>
      </c>
      <c r="U1532">
        <v>68.489999999999995</v>
      </c>
      <c r="V1532" t="s">
        <v>7904</v>
      </c>
      <c r="W1532">
        <v>66.625</v>
      </c>
      <c r="X1532">
        <v>18218</v>
      </c>
      <c r="Y1532">
        <v>67.78</v>
      </c>
      <c r="Z1532">
        <v>67.12</v>
      </c>
      <c r="AA1532">
        <v>68.55</v>
      </c>
      <c r="AB1532">
        <v>10</v>
      </c>
      <c r="AC1532">
        <v>13</v>
      </c>
      <c r="AD1532" t="s">
        <v>155</v>
      </c>
      <c r="AF1532">
        <v>68.66</v>
      </c>
      <c r="AG1532">
        <v>96162</v>
      </c>
      <c r="AH1532">
        <v>23112</v>
      </c>
      <c r="AI1532">
        <v>15.719996999999999</v>
      </c>
      <c r="AJ1532">
        <v>0.29789647000000002</v>
      </c>
      <c r="AK1532" t="s">
        <v>7905</v>
      </c>
      <c r="AL1532">
        <v>-11.270004</v>
      </c>
      <c r="AM1532">
        <v>-0.14129895000000001</v>
      </c>
      <c r="AN1532">
        <v>52.77</v>
      </c>
      <c r="AO1532">
        <v>79.760000000000005</v>
      </c>
      <c r="AW1532" t="s">
        <v>6313</v>
      </c>
      <c r="BA1532">
        <v>66.141716000000002</v>
      </c>
      <c r="BB1532">
        <v>2.3482818999999999</v>
      </c>
      <c r="BC1532">
        <v>3.5503793999999998E-2</v>
      </c>
      <c r="BD1532">
        <v>71.047610000000006</v>
      </c>
      <c r="BE1532">
        <v>-2.5576096000000001</v>
      </c>
      <c r="BF1532">
        <v>-3.5998530000000001E-2</v>
      </c>
      <c r="BI1532">
        <v>15</v>
      </c>
      <c r="BJ1532">
        <v>0</v>
      </c>
      <c r="BK1532" t="b">
        <v>0</v>
      </c>
      <c r="BL1532">
        <v>2</v>
      </c>
      <c r="BM1532">
        <v>1254144600000</v>
      </c>
      <c r="BN1532" t="s">
        <v>5956</v>
      </c>
    </row>
    <row r="1533" spans="1:66" x14ac:dyDescent="0.2">
      <c r="A1533" t="s">
        <v>5958</v>
      </c>
      <c r="B1533" t="s">
        <v>5959</v>
      </c>
      <c r="C1533" t="s">
        <v>142</v>
      </c>
      <c r="D1533" t="s">
        <v>143</v>
      </c>
      <c r="E1533" t="s">
        <v>153</v>
      </c>
      <c r="F1533" t="b">
        <v>1</v>
      </c>
      <c r="G1533" t="s">
        <v>48</v>
      </c>
      <c r="H1533" t="s">
        <v>154</v>
      </c>
      <c r="I1533" t="s">
        <v>7906</v>
      </c>
      <c r="J1533" t="s">
        <v>5959</v>
      </c>
      <c r="K1533" t="s">
        <v>7907</v>
      </c>
      <c r="L1533" t="s">
        <v>146</v>
      </c>
      <c r="M1533" t="s">
        <v>147</v>
      </c>
      <c r="N1533">
        <v>-14400000</v>
      </c>
      <c r="O1533" t="s">
        <v>148</v>
      </c>
      <c r="P1533" t="b">
        <v>0</v>
      </c>
      <c r="Q1533">
        <v>-3.9999E-2</v>
      </c>
      <c r="R1533">
        <v>-0.13866899999999999</v>
      </c>
      <c r="S1533">
        <v>1581709658</v>
      </c>
      <c r="T1533">
        <v>28.805</v>
      </c>
      <c r="U1533">
        <v>28.9299</v>
      </c>
      <c r="V1533" t="s">
        <v>7908</v>
      </c>
      <c r="W1533">
        <v>28.69</v>
      </c>
      <c r="X1533">
        <v>9722</v>
      </c>
      <c r="Y1533">
        <v>28.844999999999999</v>
      </c>
      <c r="Z1533">
        <v>0</v>
      </c>
      <c r="AA1533">
        <v>0</v>
      </c>
      <c r="AB1533">
        <v>9</v>
      </c>
      <c r="AC1533">
        <v>14</v>
      </c>
      <c r="AD1533" t="s">
        <v>155</v>
      </c>
      <c r="AF1533">
        <v>28.9</v>
      </c>
      <c r="AG1533">
        <v>0</v>
      </c>
      <c r="AH1533">
        <v>0</v>
      </c>
      <c r="AI1533">
        <v>3.6912994000000001</v>
      </c>
      <c r="AJ1533">
        <v>0.14698348999999999</v>
      </c>
      <c r="AK1533" t="s">
        <v>7909</v>
      </c>
      <c r="AL1533">
        <v>-0.58499909999999999</v>
      </c>
      <c r="AM1533">
        <v>-1.9904700000000001E-2</v>
      </c>
      <c r="AN1533">
        <v>25.113700000000001</v>
      </c>
      <c r="AO1533">
        <v>29.39</v>
      </c>
      <c r="AP1533">
        <v>1490918400</v>
      </c>
      <c r="AW1533" t="s">
        <v>6313</v>
      </c>
      <c r="BA1533">
        <v>28.805</v>
      </c>
      <c r="BB1533">
        <v>0</v>
      </c>
      <c r="BC1533">
        <v>0</v>
      </c>
      <c r="BD1533">
        <v>28.376833000000001</v>
      </c>
      <c r="BE1533">
        <v>0.42816734000000001</v>
      </c>
      <c r="BF1533">
        <v>1.5088623000000001E-2</v>
      </c>
      <c r="BI1533">
        <v>15</v>
      </c>
      <c r="BJ1533">
        <v>0</v>
      </c>
      <c r="BK1533" t="b">
        <v>0</v>
      </c>
      <c r="BL1533">
        <v>2</v>
      </c>
      <c r="BM1533">
        <v>1423578600000</v>
      </c>
      <c r="BN1533" t="s">
        <v>5958</v>
      </c>
    </row>
    <row r="1534" spans="1:66" x14ac:dyDescent="0.2">
      <c r="A1534" t="s">
        <v>5960</v>
      </c>
      <c r="B1534" t="s">
        <v>5961</v>
      </c>
      <c r="C1534" t="s">
        <v>142</v>
      </c>
      <c r="D1534" t="s">
        <v>143</v>
      </c>
      <c r="E1534" t="s">
        <v>153</v>
      </c>
      <c r="F1534" t="b">
        <v>1</v>
      </c>
      <c r="G1534" t="s">
        <v>48</v>
      </c>
      <c r="H1534" t="s">
        <v>154</v>
      </c>
      <c r="I1534" t="s">
        <v>5961</v>
      </c>
      <c r="J1534" t="s">
        <v>5961</v>
      </c>
      <c r="K1534" t="s">
        <v>7910</v>
      </c>
      <c r="L1534" t="s">
        <v>146</v>
      </c>
      <c r="M1534" t="s">
        <v>147</v>
      </c>
      <c r="N1534">
        <v>-14400000</v>
      </c>
      <c r="O1534" t="s">
        <v>148</v>
      </c>
      <c r="P1534" t="b">
        <v>0</v>
      </c>
      <c r="Q1534">
        <v>5.000305E-2</v>
      </c>
      <c r="R1534">
        <v>0.100955084</v>
      </c>
      <c r="S1534">
        <v>1589486400</v>
      </c>
      <c r="T1534">
        <v>49.58</v>
      </c>
      <c r="U1534">
        <v>49.58</v>
      </c>
      <c r="V1534" t="s">
        <v>7911</v>
      </c>
      <c r="W1534">
        <v>47.683999999999997</v>
      </c>
      <c r="X1534">
        <v>117397</v>
      </c>
      <c r="Y1534">
        <v>49.53</v>
      </c>
      <c r="Z1534">
        <v>48.67</v>
      </c>
      <c r="AA1534">
        <v>49.99</v>
      </c>
      <c r="AB1534">
        <v>32</v>
      </c>
      <c r="AC1534">
        <v>8</v>
      </c>
      <c r="AD1534" t="s">
        <v>155</v>
      </c>
      <c r="AE1534" t="s">
        <v>48</v>
      </c>
      <c r="AF1534">
        <v>50.72</v>
      </c>
      <c r="AG1534">
        <v>180346</v>
      </c>
      <c r="AH1534">
        <v>93662</v>
      </c>
      <c r="AI1534">
        <v>9.980003</v>
      </c>
      <c r="AJ1534">
        <v>0.25202029999999997</v>
      </c>
      <c r="AK1534" t="s">
        <v>7912</v>
      </c>
      <c r="AL1534">
        <v>-24.409996</v>
      </c>
      <c r="AM1534">
        <v>-0.32990940000000002</v>
      </c>
      <c r="AN1534">
        <v>39.6</v>
      </c>
      <c r="AO1534">
        <v>73.989999999999995</v>
      </c>
      <c r="AW1534" t="s">
        <v>6313</v>
      </c>
      <c r="AY1534">
        <v>15150000</v>
      </c>
      <c r="BA1534">
        <v>51.661430000000003</v>
      </c>
      <c r="BB1534">
        <v>-2.0814284999999999</v>
      </c>
      <c r="BC1534">
        <v>-4.0289797000000002E-2</v>
      </c>
      <c r="BD1534">
        <v>63.194564999999997</v>
      </c>
      <c r="BE1534">
        <v>-13.614563</v>
      </c>
      <c r="BF1534">
        <v>-0.21543883</v>
      </c>
      <c r="BG1534">
        <v>751137024</v>
      </c>
      <c r="BI1534">
        <v>15</v>
      </c>
      <c r="BJ1534">
        <v>0</v>
      </c>
      <c r="BK1534" t="b">
        <v>0</v>
      </c>
      <c r="BL1534">
        <v>2</v>
      </c>
      <c r="BM1534">
        <v>1130333400000</v>
      </c>
      <c r="BN1534" t="s">
        <v>5960</v>
      </c>
    </row>
    <row r="1535" spans="1:66" x14ac:dyDescent="0.2">
      <c r="A1535" t="s">
        <v>5962</v>
      </c>
      <c r="B1535" t="s">
        <v>5963</v>
      </c>
      <c r="C1535" t="s">
        <v>142</v>
      </c>
      <c r="D1535" t="s">
        <v>143</v>
      </c>
      <c r="E1535" t="s">
        <v>153</v>
      </c>
      <c r="F1535" t="b">
        <v>1</v>
      </c>
      <c r="G1535" t="s">
        <v>48</v>
      </c>
      <c r="H1535" t="s">
        <v>6262</v>
      </c>
      <c r="I1535" t="s">
        <v>7913</v>
      </c>
      <c r="J1535" t="s">
        <v>5963</v>
      </c>
      <c r="K1535" t="s">
        <v>7914</v>
      </c>
      <c r="L1535" t="s">
        <v>146</v>
      </c>
      <c r="M1535" t="s">
        <v>147</v>
      </c>
      <c r="N1535">
        <v>-14400000</v>
      </c>
      <c r="O1535" t="s">
        <v>148</v>
      </c>
      <c r="P1535" t="b">
        <v>0</v>
      </c>
      <c r="Q1535">
        <v>-6.5097810000000006E-2</v>
      </c>
      <c r="R1535">
        <v>-0.14454135000000001</v>
      </c>
      <c r="S1535">
        <v>1589485643</v>
      </c>
      <c r="T1535">
        <v>44.9724</v>
      </c>
      <c r="U1535">
        <v>44.9724</v>
      </c>
      <c r="V1535" t="s">
        <v>7915</v>
      </c>
      <c r="W1535">
        <v>43.72</v>
      </c>
      <c r="X1535">
        <v>4603</v>
      </c>
      <c r="Y1535">
        <v>45.037500000000001</v>
      </c>
      <c r="Z1535">
        <v>0</v>
      </c>
      <c r="AA1535">
        <v>44.84</v>
      </c>
      <c r="AB1535">
        <v>10</v>
      </c>
      <c r="AC1535">
        <v>8</v>
      </c>
      <c r="AD1535" t="s">
        <v>6263</v>
      </c>
      <c r="AF1535">
        <v>46.28</v>
      </c>
      <c r="AG1535">
        <v>3664</v>
      </c>
      <c r="AH1535">
        <v>2475</v>
      </c>
      <c r="AI1535">
        <v>5.3423996000000002</v>
      </c>
      <c r="AJ1535">
        <v>0.13480695000000001</v>
      </c>
      <c r="AK1535" t="s">
        <v>7916</v>
      </c>
      <c r="AL1535">
        <v>-12.237598</v>
      </c>
      <c r="AM1535">
        <v>-0.21390662999999999</v>
      </c>
      <c r="AN1535">
        <v>39.630000000000003</v>
      </c>
      <c r="AO1535">
        <v>57.21</v>
      </c>
      <c r="AP1535">
        <v>1506643200</v>
      </c>
      <c r="AW1535" t="s">
        <v>6313</v>
      </c>
      <c r="BA1535">
        <v>46.798859999999998</v>
      </c>
      <c r="BB1535">
        <v>-1.8264579999999999</v>
      </c>
      <c r="BC1535">
        <v>-3.9027831999999998E-2</v>
      </c>
      <c r="BD1535">
        <v>50.494779999999999</v>
      </c>
      <c r="BE1535">
        <v>-5.5223810000000002</v>
      </c>
      <c r="BF1535">
        <v>-0.109365374</v>
      </c>
      <c r="BI1535">
        <v>15</v>
      </c>
      <c r="BJ1535">
        <v>0</v>
      </c>
      <c r="BK1535" t="b">
        <v>0</v>
      </c>
      <c r="BL1535">
        <v>2</v>
      </c>
      <c r="BM1535">
        <v>1270647000000</v>
      </c>
      <c r="BN1535" t="s">
        <v>5962</v>
      </c>
    </row>
    <row r="1536" spans="1:66" x14ac:dyDescent="0.2">
      <c r="A1536" t="s">
        <v>5964</v>
      </c>
      <c r="B1536" t="s">
        <v>5965</v>
      </c>
      <c r="C1536" t="s">
        <v>142</v>
      </c>
      <c r="D1536" t="s">
        <v>143</v>
      </c>
      <c r="E1536" t="s">
        <v>153</v>
      </c>
      <c r="F1536" t="b">
        <v>1</v>
      </c>
      <c r="G1536" t="s">
        <v>48</v>
      </c>
      <c r="H1536" t="s">
        <v>6262</v>
      </c>
      <c r="I1536" t="s">
        <v>7917</v>
      </c>
      <c r="J1536" t="s">
        <v>5965</v>
      </c>
      <c r="K1536" t="s">
        <v>7918</v>
      </c>
      <c r="L1536" t="s">
        <v>146</v>
      </c>
      <c r="M1536" t="s">
        <v>147</v>
      </c>
      <c r="N1536">
        <v>-14400000</v>
      </c>
      <c r="O1536" t="s">
        <v>148</v>
      </c>
      <c r="P1536" t="b">
        <v>0</v>
      </c>
      <c r="Q1536">
        <v>-4.7500609999999999E-2</v>
      </c>
      <c r="R1536">
        <v>-0.15214899000000001</v>
      </c>
      <c r="S1536">
        <v>1589486384</v>
      </c>
      <c r="T1536">
        <v>31.1723</v>
      </c>
      <c r="U1536">
        <v>31.29</v>
      </c>
      <c r="V1536" t="s">
        <v>7919</v>
      </c>
      <c r="W1536">
        <v>29.68</v>
      </c>
      <c r="X1536">
        <v>23769</v>
      </c>
      <c r="Y1536">
        <v>31.219799999999999</v>
      </c>
      <c r="Z1536">
        <v>0</v>
      </c>
      <c r="AA1536">
        <v>0</v>
      </c>
      <c r="AB1536">
        <v>8</v>
      </c>
      <c r="AC1536">
        <v>8</v>
      </c>
      <c r="AD1536" t="s">
        <v>6263</v>
      </c>
      <c r="AF1536">
        <v>30.47</v>
      </c>
      <c r="AG1536">
        <v>24066</v>
      </c>
      <c r="AH1536">
        <v>14550</v>
      </c>
      <c r="AI1536">
        <v>4.3723010000000002</v>
      </c>
      <c r="AJ1536">
        <v>0.16314556999999999</v>
      </c>
      <c r="AK1536" t="s">
        <v>7920</v>
      </c>
      <c r="AL1536">
        <v>-16.512701</v>
      </c>
      <c r="AM1536">
        <v>-0.34628710000000001</v>
      </c>
      <c r="AN1536">
        <v>26.8</v>
      </c>
      <c r="AO1536">
        <v>47.685000000000002</v>
      </c>
      <c r="AP1536">
        <v>1529020800</v>
      </c>
      <c r="AT1536">
        <v>9.5000000000000001E-2</v>
      </c>
      <c r="AV1536">
        <v>3.0429404999999998E-3</v>
      </c>
      <c r="AW1536" t="s">
        <v>6313</v>
      </c>
      <c r="AZ1536">
        <v>6.335</v>
      </c>
      <c r="BA1536">
        <v>32.122143000000001</v>
      </c>
      <c r="BB1536">
        <v>-0.94984245</v>
      </c>
      <c r="BC1536">
        <v>-2.9569709999999999E-2</v>
      </c>
      <c r="BD1536">
        <v>40.819775</v>
      </c>
      <c r="BE1536">
        <v>-9.6474740000000008</v>
      </c>
      <c r="BF1536">
        <v>-0.23634316</v>
      </c>
      <c r="BG1536">
        <v>6319098368</v>
      </c>
      <c r="BH1536">
        <v>4.9206469999999998</v>
      </c>
      <c r="BI1536">
        <v>15</v>
      </c>
      <c r="BJ1536">
        <v>0</v>
      </c>
      <c r="BK1536" t="b">
        <v>0</v>
      </c>
      <c r="BL1536">
        <v>2</v>
      </c>
      <c r="BM1536">
        <v>1438176600000</v>
      </c>
      <c r="BN1536" t="s">
        <v>5964</v>
      </c>
    </row>
    <row r="1537" spans="1:66" x14ac:dyDescent="0.2">
      <c r="A1537" t="s">
        <v>5966</v>
      </c>
      <c r="B1537" t="s">
        <v>5967</v>
      </c>
      <c r="C1537" t="s">
        <v>142</v>
      </c>
      <c r="D1537" t="s">
        <v>143</v>
      </c>
      <c r="E1537" t="s">
        <v>153</v>
      </c>
      <c r="F1537" t="b">
        <v>1</v>
      </c>
      <c r="G1537" t="s">
        <v>48</v>
      </c>
      <c r="H1537" t="s">
        <v>154</v>
      </c>
      <c r="I1537" t="s">
        <v>7921</v>
      </c>
      <c r="J1537" t="s">
        <v>5967</v>
      </c>
      <c r="K1537" t="s">
        <v>7922</v>
      </c>
      <c r="L1537" t="s">
        <v>146</v>
      </c>
      <c r="M1537" t="s">
        <v>147</v>
      </c>
      <c r="N1537">
        <v>-14400000</v>
      </c>
      <c r="O1537" t="s">
        <v>148</v>
      </c>
      <c r="P1537" t="b">
        <v>0</v>
      </c>
      <c r="Q1537">
        <v>-9.0000150000000001E-2</v>
      </c>
      <c r="R1537">
        <v>-0.20362025</v>
      </c>
      <c r="S1537">
        <v>1589486396</v>
      </c>
      <c r="T1537">
        <v>44.11</v>
      </c>
      <c r="U1537">
        <v>44.25</v>
      </c>
      <c r="V1537" t="s">
        <v>7923</v>
      </c>
      <c r="W1537">
        <v>43.46</v>
      </c>
      <c r="X1537">
        <v>28337</v>
      </c>
      <c r="Y1537">
        <v>44.2</v>
      </c>
      <c r="Z1537">
        <v>0</v>
      </c>
      <c r="AA1537">
        <v>44.97</v>
      </c>
      <c r="AB1537">
        <v>9</v>
      </c>
      <c r="AC1537">
        <v>8</v>
      </c>
      <c r="AD1537" t="s">
        <v>155</v>
      </c>
      <c r="AF1537">
        <v>44.89</v>
      </c>
      <c r="AG1537">
        <v>63450</v>
      </c>
      <c r="AH1537">
        <v>41662</v>
      </c>
      <c r="AI1537">
        <v>8.3899989999999995</v>
      </c>
      <c r="AJ1537">
        <v>0.23488239999999999</v>
      </c>
      <c r="AK1537" t="s">
        <v>7924</v>
      </c>
      <c r="AL1537">
        <v>-6.1399993999999998</v>
      </c>
      <c r="AM1537">
        <v>-0.122189045</v>
      </c>
      <c r="AN1537">
        <v>35.72</v>
      </c>
      <c r="AO1537">
        <v>50.25</v>
      </c>
      <c r="AW1537" t="s">
        <v>6313</v>
      </c>
      <c r="BA1537">
        <v>42.828856999999999</v>
      </c>
      <c r="BB1537">
        <v>1.2811432</v>
      </c>
      <c r="BC1537">
        <v>2.9913083E-2</v>
      </c>
      <c r="BD1537">
        <v>46.232174000000001</v>
      </c>
      <c r="BE1537">
        <v>-2.1221733</v>
      </c>
      <c r="BF1537">
        <v>-4.5902520000000002E-2</v>
      </c>
      <c r="BI1537">
        <v>15</v>
      </c>
      <c r="BJ1537">
        <v>0</v>
      </c>
      <c r="BK1537" t="b">
        <v>0</v>
      </c>
      <c r="BL1537">
        <v>2</v>
      </c>
      <c r="BM1537">
        <v>1178803800000</v>
      </c>
      <c r="BN1537" t="s">
        <v>5966</v>
      </c>
    </row>
    <row r="1538" spans="1:66" x14ac:dyDescent="0.2">
      <c r="A1538" t="s">
        <v>5968</v>
      </c>
      <c r="B1538" t="s">
        <v>5969</v>
      </c>
      <c r="C1538" t="s">
        <v>142</v>
      </c>
      <c r="D1538" t="s">
        <v>143</v>
      </c>
      <c r="E1538" t="s">
        <v>153</v>
      </c>
      <c r="F1538" t="b">
        <v>1</v>
      </c>
      <c r="G1538" t="s">
        <v>48</v>
      </c>
      <c r="H1538" t="s">
        <v>154</v>
      </c>
      <c r="I1538" t="s">
        <v>7925</v>
      </c>
      <c r="J1538" t="s">
        <v>5969</v>
      </c>
      <c r="K1538" t="s">
        <v>7926</v>
      </c>
      <c r="L1538" t="s">
        <v>146</v>
      </c>
      <c r="M1538" t="s">
        <v>147</v>
      </c>
      <c r="N1538">
        <v>-14400000</v>
      </c>
      <c r="O1538" t="s">
        <v>148</v>
      </c>
      <c r="P1538" t="b">
        <v>0</v>
      </c>
      <c r="Q1538">
        <v>-6.0001400000000003E-2</v>
      </c>
      <c r="R1538">
        <v>-0.16190299999999999</v>
      </c>
      <c r="S1538">
        <v>1556308800</v>
      </c>
      <c r="T1538">
        <v>37</v>
      </c>
      <c r="U1538">
        <v>37.0792</v>
      </c>
      <c r="V1538" t="s">
        <v>7927</v>
      </c>
      <c r="W1538">
        <v>37.079099999999997</v>
      </c>
      <c r="X1538">
        <v>653</v>
      </c>
      <c r="Y1538">
        <v>37.06</v>
      </c>
      <c r="Z1538">
        <v>0</v>
      </c>
      <c r="AA1538">
        <v>0</v>
      </c>
      <c r="AB1538">
        <v>10</v>
      </c>
      <c r="AC1538">
        <v>10</v>
      </c>
      <c r="AD1538" t="s">
        <v>155</v>
      </c>
      <c r="AF1538">
        <v>37</v>
      </c>
      <c r="AG1538">
        <v>0</v>
      </c>
      <c r="AH1538">
        <v>0</v>
      </c>
      <c r="AI1538">
        <v>0</v>
      </c>
      <c r="AJ1538">
        <v>0</v>
      </c>
      <c r="AK1538" t="s">
        <v>7928</v>
      </c>
      <c r="AL1538">
        <v>-7.9200745000000003E-2</v>
      </c>
      <c r="AM1538">
        <v>-2.1359885999999999E-3</v>
      </c>
      <c r="AN1538">
        <v>37</v>
      </c>
      <c r="AO1538">
        <v>37.0792</v>
      </c>
      <c r="AW1538" t="s">
        <v>6313</v>
      </c>
      <c r="BA1538">
        <v>37</v>
      </c>
      <c r="BB1538">
        <v>0</v>
      </c>
      <c r="BC1538">
        <v>0</v>
      </c>
      <c r="BD1538">
        <v>37</v>
      </c>
      <c r="BE1538">
        <v>0</v>
      </c>
      <c r="BF1538">
        <v>0</v>
      </c>
      <c r="BI1538">
        <v>15</v>
      </c>
      <c r="BJ1538">
        <v>0</v>
      </c>
      <c r="BK1538" t="b">
        <v>0</v>
      </c>
      <c r="BL1538">
        <v>2</v>
      </c>
      <c r="BM1538">
        <v>1393252200000</v>
      </c>
      <c r="BN1538" t="s">
        <v>5968</v>
      </c>
    </row>
    <row r="1539" spans="1:66" x14ac:dyDescent="0.2">
      <c r="A1539" t="s">
        <v>5970</v>
      </c>
      <c r="B1539" t="s">
        <v>5971</v>
      </c>
      <c r="C1539" t="s">
        <v>142</v>
      </c>
      <c r="D1539" t="s">
        <v>143</v>
      </c>
      <c r="E1539" t="s">
        <v>153</v>
      </c>
      <c r="F1539" t="b">
        <v>1</v>
      </c>
      <c r="G1539" t="s">
        <v>48</v>
      </c>
      <c r="H1539" t="s">
        <v>4007</v>
      </c>
      <c r="I1539" t="s">
        <v>7929</v>
      </c>
      <c r="J1539" t="s">
        <v>5971</v>
      </c>
      <c r="K1539" t="s">
        <v>7930</v>
      </c>
      <c r="L1539" t="s">
        <v>146</v>
      </c>
      <c r="M1539" t="s">
        <v>147</v>
      </c>
      <c r="N1539">
        <v>-14400000</v>
      </c>
      <c r="O1539" t="s">
        <v>148</v>
      </c>
      <c r="P1539" t="b">
        <v>0</v>
      </c>
      <c r="Q1539">
        <v>-3.9999010000000002E-2</v>
      </c>
      <c r="R1539">
        <v>-0.19549859</v>
      </c>
      <c r="S1539">
        <v>1589486380</v>
      </c>
      <c r="T1539">
        <v>20.420000000000002</v>
      </c>
      <c r="U1539">
        <v>20.51</v>
      </c>
      <c r="V1539" t="s">
        <v>7931</v>
      </c>
      <c r="W1539">
        <v>20.420000000000002</v>
      </c>
      <c r="X1539">
        <v>35511</v>
      </c>
      <c r="Y1539">
        <v>20.46</v>
      </c>
      <c r="Z1539">
        <v>20.2</v>
      </c>
      <c r="AA1539">
        <v>20.53</v>
      </c>
      <c r="AB1539">
        <v>8</v>
      </c>
      <c r="AC1539">
        <v>8</v>
      </c>
      <c r="AD1539" t="s">
        <v>4011</v>
      </c>
      <c r="AF1539">
        <v>20.420000000000002</v>
      </c>
      <c r="AG1539">
        <v>106709</v>
      </c>
      <c r="AH1539">
        <v>46300</v>
      </c>
      <c r="AI1539">
        <v>3.8899994000000002</v>
      </c>
      <c r="AJ1539">
        <v>0.23532966</v>
      </c>
      <c r="AK1539" t="s">
        <v>7932</v>
      </c>
      <c r="AL1539">
        <v>-1.6000004000000001</v>
      </c>
      <c r="AM1539">
        <v>-7.2661236000000004E-2</v>
      </c>
      <c r="AN1539">
        <v>16.53</v>
      </c>
      <c r="AO1539">
        <v>22.02</v>
      </c>
      <c r="AW1539" t="s">
        <v>6313</v>
      </c>
      <c r="BA1539">
        <v>20.186285000000002</v>
      </c>
      <c r="BB1539">
        <v>0.23371506</v>
      </c>
      <c r="BC1539">
        <v>1.1577914E-2</v>
      </c>
      <c r="BD1539">
        <v>20.782753</v>
      </c>
      <c r="BE1539">
        <v>-0.36275289999999999</v>
      </c>
      <c r="BF1539">
        <v>-1.7454516E-2</v>
      </c>
      <c r="BI1539">
        <v>15</v>
      </c>
      <c r="BJ1539">
        <v>0</v>
      </c>
      <c r="BK1539" t="b">
        <v>0</v>
      </c>
      <c r="BL1539">
        <v>2</v>
      </c>
      <c r="BM1539">
        <v>1199975400000</v>
      </c>
      <c r="BN1539" t="s">
        <v>5970</v>
      </c>
    </row>
    <row r="1540" spans="1:66" x14ac:dyDescent="0.2">
      <c r="A1540" t="s">
        <v>5972</v>
      </c>
      <c r="B1540" t="s">
        <v>5973</v>
      </c>
      <c r="C1540" t="s">
        <v>142</v>
      </c>
      <c r="D1540" t="s">
        <v>143</v>
      </c>
      <c r="E1540" t="s">
        <v>153</v>
      </c>
      <c r="F1540" t="b">
        <v>1</v>
      </c>
      <c r="G1540" t="s">
        <v>48</v>
      </c>
      <c r="H1540" t="s">
        <v>154</v>
      </c>
      <c r="I1540" t="s">
        <v>7933</v>
      </c>
      <c r="J1540" t="s">
        <v>5973</v>
      </c>
      <c r="K1540" t="s">
        <v>7934</v>
      </c>
      <c r="L1540" t="s">
        <v>146</v>
      </c>
      <c r="M1540" t="s">
        <v>147</v>
      </c>
      <c r="N1540">
        <v>-14400000</v>
      </c>
      <c r="O1540" t="s">
        <v>148</v>
      </c>
      <c r="P1540" t="b">
        <v>0</v>
      </c>
      <c r="Q1540">
        <v>-0.12000275000000001</v>
      </c>
      <c r="R1540">
        <v>-0.17977940000000001</v>
      </c>
      <c r="S1540">
        <v>1589486398</v>
      </c>
      <c r="T1540">
        <v>66.63</v>
      </c>
      <c r="U1540">
        <v>66.95</v>
      </c>
      <c r="V1540" t="s">
        <v>7935</v>
      </c>
      <c r="W1540">
        <v>65.05</v>
      </c>
      <c r="X1540">
        <v>277120</v>
      </c>
      <c r="Y1540">
        <v>66.75</v>
      </c>
      <c r="Z1540">
        <v>63</v>
      </c>
      <c r="AA1540">
        <v>67.73</v>
      </c>
      <c r="AB1540">
        <v>8</v>
      </c>
      <c r="AC1540">
        <v>8</v>
      </c>
      <c r="AD1540" t="s">
        <v>155</v>
      </c>
      <c r="AF1540">
        <v>65.739999999999995</v>
      </c>
      <c r="AG1540">
        <v>191959</v>
      </c>
      <c r="AH1540">
        <v>182100</v>
      </c>
      <c r="AI1540">
        <v>20.679995999999999</v>
      </c>
      <c r="AJ1540">
        <v>0.45005432000000001</v>
      </c>
      <c r="AK1540" t="s">
        <v>7936</v>
      </c>
      <c r="AL1540">
        <v>-30</v>
      </c>
      <c r="AM1540">
        <v>-0.31046259999999998</v>
      </c>
      <c r="AN1540">
        <v>45.95</v>
      </c>
      <c r="AO1540">
        <v>96.63</v>
      </c>
      <c r="AW1540" t="s">
        <v>6313</v>
      </c>
      <c r="AY1540">
        <v>5100000</v>
      </c>
      <c r="BA1540">
        <v>62.515430000000002</v>
      </c>
      <c r="BB1540">
        <v>4.1145670000000001</v>
      </c>
      <c r="BC1540">
        <v>6.5816819999999998E-2</v>
      </c>
      <c r="BD1540">
        <v>75.783264000000003</v>
      </c>
      <c r="BE1540">
        <v>-9.1532669999999996</v>
      </c>
      <c r="BF1540">
        <v>-0.12078216999999999</v>
      </c>
      <c r="BG1540">
        <v>339812992</v>
      </c>
      <c r="BI1540">
        <v>15</v>
      </c>
      <c r="BJ1540">
        <v>0</v>
      </c>
      <c r="BK1540" t="b">
        <v>0</v>
      </c>
      <c r="BL1540">
        <v>2</v>
      </c>
      <c r="BM1540">
        <v>1207056600000</v>
      </c>
      <c r="BN1540" t="s">
        <v>5972</v>
      </c>
    </row>
    <row r="1541" spans="1:66" x14ac:dyDescent="0.2">
      <c r="A1541" t="s">
        <v>5974</v>
      </c>
      <c r="B1541" t="s">
        <v>5975</v>
      </c>
      <c r="C1541" t="s">
        <v>142</v>
      </c>
      <c r="D1541" t="s">
        <v>143</v>
      </c>
      <c r="E1541" t="s">
        <v>153</v>
      </c>
      <c r="F1541" t="b">
        <v>1</v>
      </c>
      <c r="G1541" t="s">
        <v>48</v>
      </c>
      <c r="H1541" t="s">
        <v>154</v>
      </c>
      <c r="I1541" t="s">
        <v>7937</v>
      </c>
      <c r="J1541" t="s">
        <v>5975</v>
      </c>
      <c r="K1541" t="s">
        <v>7938</v>
      </c>
      <c r="L1541" t="s">
        <v>146</v>
      </c>
      <c r="M1541" t="s">
        <v>147</v>
      </c>
      <c r="N1541">
        <v>-14400000</v>
      </c>
      <c r="O1541" t="s">
        <v>148</v>
      </c>
      <c r="P1541" t="b">
        <v>0</v>
      </c>
      <c r="Q1541">
        <v>0</v>
      </c>
      <c r="R1541">
        <v>0</v>
      </c>
      <c r="S1541">
        <v>1589486400</v>
      </c>
      <c r="T1541">
        <v>13.6</v>
      </c>
      <c r="U1541">
        <v>13.6</v>
      </c>
      <c r="V1541" t="s">
        <v>7939</v>
      </c>
      <c r="W1541">
        <v>13.4</v>
      </c>
      <c r="X1541">
        <v>23882</v>
      </c>
      <c r="Y1541">
        <v>13.6</v>
      </c>
      <c r="Z1541">
        <v>5</v>
      </c>
      <c r="AA1541">
        <v>13.6</v>
      </c>
      <c r="AB1541">
        <v>14</v>
      </c>
      <c r="AC1541">
        <v>10</v>
      </c>
      <c r="AD1541" t="s">
        <v>155</v>
      </c>
      <c r="AF1541">
        <v>13.4</v>
      </c>
      <c r="AG1541">
        <v>37919</v>
      </c>
      <c r="AH1541">
        <v>13337</v>
      </c>
      <c r="AI1541">
        <v>1.8600006</v>
      </c>
      <c r="AJ1541">
        <v>0.15843277</v>
      </c>
      <c r="AK1541" t="s">
        <v>7940</v>
      </c>
      <c r="AL1541">
        <v>-3.3400002</v>
      </c>
      <c r="AM1541">
        <v>-0.19716647000000001</v>
      </c>
      <c r="AN1541">
        <v>11.74</v>
      </c>
      <c r="AO1541">
        <v>16.940000000000001</v>
      </c>
      <c r="AW1541" t="s">
        <v>6313</v>
      </c>
      <c r="BA1541">
        <v>13.659715</v>
      </c>
      <c r="BB1541">
        <v>-5.9714317000000003E-2</v>
      </c>
      <c r="BC1541">
        <v>-4.3715639999999997E-3</v>
      </c>
      <c r="BD1541">
        <v>15.019493000000001</v>
      </c>
      <c r="BE1541">
        <v>-1.4194926999999999</v>
      </c>
      <c r="BF1541">
        <v>-9.4510029999999995E-2</v>
      </c>
      <c r="BI1541">
        <v>15</v>
      </c>
      <c r="BJ1541">
        <v>0</v>
      </c>
      <c r="BK1541" t="b">
        <v>0</v>
      </c>
      <c r="BL1541">
        <v>2</v>
      </c>
      <c r="BM1541">
        <v>1264170600000</v>
      </c>
      <c r="BN1541" t="s">
        <v>5974</v>
      </c>
    </row>
    <row r="1542" spans="1:66" x14ac:dyDescent="0.2">
      <c r="A1542" t="s">
        <v>5976</v>
      </c>
      <c r="B1542" t="s">
        <v>5977</v>
      </c>
      <c r="C1542" t="s">
        <v>142</v>
      </c>
      <c r="D1542" t="s">
        <v>143</v>
      </c>
      <c r="E1542" t="s">
        <v>153</v>
      </c>
      <c r="F1542" t="b">
        <v>1</v>
      </c>
      <c r="G1542" t="s">
        <v>48</v>
      </c>
      <c r="H1542" t="s">
        <v>154</v>
      </c>
      <c r="I1542" t="s">
        <v>5977</v>
      </c>
      <c r="J1542" t="s">
        <v>5977</v>
      </c>
      <c r="K1542" t="s">
        <v>7941</v>
      </c>
      <c r="L1542" t="s">
        <v>146</v>
      </c>
      <c r="M1542" t="s">
        <v>147</v>
      </c>
      <c r="N1542">
        <v>-14400000</v>
      </c>
      <c r="O1542" t="s">
        <v>148</v>
      </c>
      <c r="P1542" t="b">
        <v>0</v>
      </c>
      <c r="Q1542">
        <v>-5.9999499999999997E-2</v>
      </c>
      <c r="R1542">
        <v>-0.23085600000000001</v>
      </c>
      <c r="S1542">
        <v>1581714000</v>
      </c>
      <c r="T1542">
        <v>25.93</v>
      </c>
      <c r="U1542">
        <v>26.03</v>
      </c>
      <c r="V1542" t="s">
        <v>7942</v>
      </c>
      <c r="W1542">
        <v>25.79</v>
      </c>
      <c r="X1542">
        <v>24273</v>
      </c>
      <c r="Y1542">
        <v>25.99</v>
      </c>
      <c r="Z1542">
        <v>0</v>
      </c>
      <c r="AA1542">
        <v>0</v>
      </c>
      <c r="AB1542">
        <v>13</v>
      </c>
      <c r="AC1542">
        <v>18</v>
      </c>
      <c r="AD1542" t="s">
        <v>155</v>
      </c>
      <c r="AF1542">
        <v>26</v>
      </c>
      <c r="AG1542">
        <v>0</v>
      </c>
      <c r="AH1542">
        <v>0</v>
      </c>
      <c r="AI1542">
        <v>2.42</v>
      </c>
      <c r="AJ1542">
        <v>0.10293492999999999</v>
      </c>
      <c r="AK1542" t="s">
        <v>7943</v>
      </c>
      <c r="AL1542">
        <v>-3.2996998</v>
      </c>
      <c r="AM1542">
        <v>-0.11288860000000001</v>
      </c>
      <c r="AN1542">
        <v>23.51</v>
      </c>
      <c r="AO1542">
        <v>29.229700000000001</v>
      </c>
      <c r="AW1542" t="s">
        <v>6313</v>
      </c>
      <c r="BA1542">
        <v>25.93</v>
      </c>
      <c r="BB1542">
        <v>0</v>
      </c>
      <c r="BC1542">
        <v>0</v>
      </c>
      <c r="BD1542">
        <v>26.48301</v>
      </c>
      <c r="BE1542">
        <v>-0.55300903000000001</v>
      </c>
      <c r="BF1542">
        <v>-2.0881654999999999E-2</v>
      </c>
      <c r="BI1542">
        <v>15</v>
      </c>
      <c r="BJ1542">
        <v>0</v>
      </c>
      <c r="BK1542" t="b">
        <v>0</v>
      </c>
      <c r="BL1542">
        <v>2</v>
      </c>
      <c r="BM1542">
        <v>1197988200000</v>
      </c>
      <c r="BN1542" t="s">
        <v>5976</v>
      </c>
    </row>
    <row r="1543" spans="1:66" x14ac:dyDescent="0.2">
      <c r="A1543" t="s">
        <v>5978</v>
      </c>
      <c r="B1543" t="s">
        <v>5979</v>
      </c>
      <c r="C1543" t="s">
        <v>142</v>
      </c>
      <c r="D1543" t="s">
        <v>143</v>
      </c>
      <c r="E1543" t="s">
        <v>153</v>
      </c>
      <c r="F1543" t="b">
        <v>1</v>
      </c>
      <c r="G1543" t="s">
        <v>48</v>
      </c>
      <c r="H1543" t="s">
        <v>154</v>
      </c>
      <c r="I1543" t="s">
        <v>5979</v>
      </c>
      <c r="J1543" t="s">
        <v>5979</v>
      </c>
      <c r="K1543" t="s">
        <v>7944</v>
      </c>
      <c r="L1543" t="s">
        <v>146</v>
      </c>
      <c r="M1543" t="s">
        <v>147</v>
      </c>
      <c r="N1543">
        <v>-14400000</v>
      </c>
      <c r="O1543" t="s">
        <v>148</v>
      </c>
      <c r="P1543" t="b">
        <v>0</v>
      </c>
      <c r="Q1543">
        <v>-4.9999237000000002E-2</v>
      </c>
      <c r="R1543">
        <v>-0.24401775000000001</v>
      </c>
      <c r="S1543">
        <v>1589486400</v>
      </c>
      <c r="T1543">
        <v>20.440000000000001</v>
      </c>
      <c r="U1543">
        <v>20.73</v>
      </c>
      <c r="V1543" t="s">
        <v>7945</v>
      </c>
      <c r="W1543">
        <v>20.440000000000001</v>
      </c>
      <c r="X1543">
        <v>3728</v>
      </c>
      <c r="Y1543">
        <v>20.49</v>
      </c>
      <c r="Z1543">
        <v>20.239999999999998</v>
      </c>
      <c r="AA1543">
        <v>0</v>
      </c>
      <c r="AB1543">
        <v>11</v>
      </c>
      <c r="AC1543">
        <v>8</v>
      </c>
      <c r="AD1543" t="s">
        <v>155</v>
      </c>
      <c r="AF1543">
        <v>20.545000000000002</v>
      </c>
      <c r="AG1543">
        <v>12741</v>
      </c>
      <c r="AH1543">
        <v>8837</v>
      </c>
      <c r="AI1543">
        <v>4.3600006000000002</v>
      </c>
      <c r="AJ1543">
        <v>0.27114432999999999</v>
      </c>
      <c r="AK1543" t="s">
        <v>7946</v>
      </c>
      <c r="AL1543">
        <v>-19.839998000000001</v>
      </c>
      <c r="AM1543">
        <v>-0.49255209999999999</v>
      </c>
      <c r="AN1543">
        <v>16.079999999999998</v>
      </c>
      <c r="AO1543">
        <v>40.28</v>
      </c>
      <c r="AW1543" t="s">
        <v>6313</v>
      </c>
      <c r="BA1543">
        <v>22.043427999999999</v>
      </c>
      <c r="BB1543">
        <v>-1.6034279</v>
      </c>
      <c r="BC1543">
        <v>-7.2739499999999999E-2</v>
      </c>
      <c r="BD1543">
        <v>32.242607</v>
      </c>
      <c r="BE1543">
        <v>-11.802607</v>
      </c>
      <c r="BF1543">
        <v>-0.3660562</v>
      </c>
      <c r="BI1543">
        <v>15</v>
      </c>
      <c r="BJ1543">
        <v>0</v>
      </c>
      <c r="BK1543" t="b">
        <v>0</v>
      </c>
      <c r="BL1543">
        <v>2</v>
      </c>
      <c r="BM1543">
        <v>1234189800000</v>
      </c>
      <c r="BN1543" t="s">
        <v>5978</v>
      </c>
    </row>
    <row r="1544" spans="1:66" x14ac:dyDescent="0.2">
      <c r="A1544" t="s">
        <v>5980</v>
      </c>
      <c r="B1544" t="s">
        <v>5981</v>
      </c>
      <c r="C1544" t="s">
        <v>142</v>
      </c>
      <c r="D1544" t="s">
        <v>143</v>
      </c>
      <c r="E1544" t="s">
        <v>153</v>
      </c>
      <c r="F1544" t="b">
        <v>1</v>
      </c>
      <c r="G1544" t="s">
        <v>48</v>
      </c>
      <c r="H1544" t="s">
        <v>154</v>
      </c>
      <c r="I1544" t="s">
        <v>5981</v>
      </c>
      <c r="J1544" t="s">
        <v>5981</v>
      </c>
      <c r="K1544" t="s">
        <v>7947</v>
      </c>
      <c r="L1544" t="s">
        <v>146</v>
      </c>
      <c r="M1544" t="s">
        <v>147</v>
      </c>
      <c r="N1544">
        <v>-14400000</v>
      </c>
      <c r="O1544" t="s">
        <v>148</v>
      </c>
      <c r="P1544" t="b">
        <v>0</v>
      </c>
      <c r="Q1544">
        <v>-0.184998</v>
      </c>
      <c r="R1544">
        <v>-0.24501500000000001</v>
      </c>
      <c r="S1544">
        <v>1581713380</v>
      </c>
      <c r="T1544">
        <v>75.319699999999997</v>
      </c>
      <c r="U1544">
        <v>75.439899999999994</v>
      </c>
      <c r="V1544" t="s">
        <v>7948</v>
      </c>
      <c r="W1544">
        <v>75.319999999999993</v>
      </c>
      <c r="X1544">
        <v>3229</v>
      </c>
      <c r="Y1544">
        <v>75.5047</v>
      </c>
      <c r="Z1544">
        <v>0</v>
      </c>
      <c r="AA1544">
        <v>0</v>
      </c>
      <c r="AB1544">
        <v>9</v>
      </c>
      <c r="AC1544">
        <v>8</v>
      </c>
      <c r="AD1544" t="s">
        <v>155</v>
      </c>
      <c r="AF1544">
        <v>75.439899999999994</v>
      </c>
      <c r="AG1544">
        <v>0</v>
      </c>
      <c r="AH1544">
        <v>0</v>
      </c>
      <c r="AI1544">
        <v>10.143905999999999</v>
      </c>
      <c r="AJ1544">
        <v>0.15563916</v>
      </c>
      <c r="AK1544" t="s">
        <v>7949</v>
      </c>
      <c r="AL1544">
        <v>-0.5616989</v>
      </c>
      <c r="AM1544">
        <v>-7.4023264E-3</v>
      </c>
      <c r="AN1544">
        <v>65.175799999999995</v>
      </c>
      <c r="AO1544">
        <v>75.881399999999999</v>
      </c>
      <c r="AW1544" t="s">
        <v>6313</v>
      </c>
      <c r="BA1544">
        <v>75.319699999999997</v>
      </c>
      <c r="BB1544">
        <v>0</v>
      </c>
      <c r="BC1544">
        <v>0</v>
      </c>
      <c r="BD1544">
        <v>72.715649999999997</v>
      </c>
      <c r="BE1544">
        <v>2.6040497</v>
      </c>
      <c r="BF1544">
        <v>3.5811405999999997E-2</v>
      </c>
      <c r="BI1544">
        <v>15</v>
      </c>
      <c r="BJ1544">
        <v>0</v>
      </c>
      <c r="BK1544" t="b">
        <v>0</v>
      </c>
      <c r="BL1544">
        <v>2</v>
      </c>
      <c r="BM1544">
        <v>1158845400000</v>
      </c>
      <c r="BN1544" t="s">
        <v>5980</v>
      </c>
    </row>
    <row r="1545" spans="1:66" x14ac:dyDescent="0.2">
      <c r="A1545" t="s">
        <v>5982</v>
      </c>
      <c r="B1545" t="s">
        <v>5983</v>
      </c>
      <c r="C1545" t="s">
        <v>142</v>
      </c>
      <c r="D1545" t="s">
        <v>143</v>
      </c>
      <c r="E1545" t="s">
        <v>153</v>
      </c>
      <c r="F1545" t="b">
        <v>1</v>
      </c>
      <c r="G1545" t="s">
        <v>48</v>
      </c>
      <c r="H1545" t="s">
        <v>154</v>
      </c>
      <c r="I1545" t="s">
        <v>7950</v>
      </c>
      <c r="J1545" t="s">
        <v>5983</v>
      </c>
      <c r="K1545" t="s">
        <v>7951</v>
      </c>
      <c r="L1545" t="s">
        <v>146</v>
      </c>
      <c r="M1545" t="s">
        <v>147</v>
      </c>
      <c r="N1545">
        <v>-14400000</v>
      </c>
      <c r="O1545" t="s">
        <v>148</v>
      </c>
      <c r="P1545" t="b">
        <v>0</v>
      </c>
      <c r="Q1545">
        <v>-9.2399599999999998E-2</v>
      </c>
      <c r="R1545">
        <v>-0.24507615999999999</v>
      </c>
      <c r="S1545">
        <v>1589483309</v>
      </c>
      <c r="T1545">
        <v>37.61</v>
      </c>
      <c r="U1545">
        <v>38.11</v>
      </c>
      <c r="V1545" t="s">
        <v>7952</v>
      </c>
      <c r="W1545">
        <v>37.21</v>
      </c>
      <c r="X1545">
        <v>12665</v>
      </c>
      <c r="Y1545">
        <v>37.702399999999997</v>
      </c>
      <c r="Z1545">
        <v>0</v>
      </c>
      <c r="AA1545">
        <v>0</v>
      </c>
      <c r="AB1545">
        <v>10</v>
      </c>
      <c r="AC1545">
        <v>8</v>
      </c>
      <c r="AD1545" t="s">
        <v>155</v>
      </c>
      <c r="AF1545">
        <v>38.369999999999997</v>
      </c>
      <c r="AG1545">
        <v>15040</v>
      </c>
      <c r="AH1545">
        <v>4487</v>
      </c>
      <c r="AI1545">
        <v>8.5300010000000004</v>
      </c>
      <c r="AJ1545">
        <v>0.29332876000000002</v>
      </c>
      <c r="AK1545" t="s">
        <v>7953</v>
      </c>
      <c r="AL1545">
        <v>-11.759998</v>
      </c>
      <c r="AM1545">
        <v>-0.2382013</v>
      </c>
      <c r="AN1545">
        <v>29.08</v>
      </c>
      <c r="AO1545">
        <v>49.37</v>
      </c>
      <c r="AW1545" t="s">
        <v>6313</v>
      </c>
      <c r="BA1545">
        <v>37.315716000000002</v>
      </c>
      <c r="BB1545">
        <v>0.29428482</v>
      </c>
      <c r="BC1545">
        <v>7.8863509999999998E-3</v>
      </c>
      <c r="BD1545">
        <v>43.575145999999997</v>
      </c>
      <c r="BE1545">
        <v>-5.9651449999999997</v>
      </c>
      <c r="BF1545">
        <v>-0.13689329</v>
      </c>
      <c r="BI1545">
        <v>15</v>
      </c>
      <c r="BJ1545">
        <v>0</v>
      </c>
      <c r="BK1545" t="b">
        <v>0</v>
      </c>
      <c r="BL1545">
        <v>2</v>
      </c>
      <c r="BM1545">
        <v>1355927400000</v>
      </c>
      <c r="BN1545" t="s">
        <v>5982</v>
      </c>
    </row>
    <row r="1546" spans="1:66" x14ac:dyDescent="0.2">
      <c r="A1546" t="s">
        <v>5984</v>
      </c>
      <c r="B1546" t="s">
        <v>5985</v>
      </c>
      <c r="C1546" t="s">
        <v>142</v>
      </c>
      <c r="D1546" t="s">
        <v>143</v>
      </c>
      <c r="E1546" t="s">
        <v>151</v>
      </c>
      <c r="F1546" t="b">
        <v>0</v>
      </c>
      <c r="G1546" t="s">
        <v>48</v>
      </c>
      <c r="H1546" t="s">
        <v>152</v>
      </c>
      <c r="I1546" t="s">
        <v>7954</v>
      </c>
      <c r="J1546" t="s">
        <v>5985</v>
      </c>
      <c r="K1546" t="s">
        <v>7955</v>
      </c>
      <c r="L1546" t="s">
        <v>146</v>
      </c>
      <c r="M1546" t="s">
        <v>147</v>
      </c>
      <c r="N1546">
        <v>-14400000</v>
      </c>
      <c r="O1546" t="s">
        <v>148</v>
      </c>
      <c r="P1546" t="b">
        <v>0</v>
      </c>
      <c r="Q1546">
        <v>-0.12990199999999999</v>
      </c>
      <c r="R1546">
        <v>-0.25876900000000003</v>
      </c>
      <c r="S1546">
        <v>1561759658</v>
      </c>
      <c r="T1546">
        <v>50.070099999999996</v>
      </c>
      <c r="U1546">
        <v>50.28</v>
      </c>
      <c r="V1546" t="s">
        <v>7956</v>
      </c>
      <c r="W1546">
        <v>49.95</v>
      </c>
      <c r="X1546">
        <v>18613</v>
      </c>
      <c r="Y1546">
        <v>50.2</v>
      </c>
      <c r="Z1546">
        <v>0</v>
      </c>
      <c r="AA1546">
        <v>0</v>
      </c>
      <c r="AB1546">
        <v>0</v>
      </c>
      <c r="AC1546">
        <v>0</v>
      </c>
      <c r="AD1546" t="s">
        <v>152</v>
      </c>
      <c r="AF1546">
        <v>50.28</v>
      </c>
      <c r="AG1546">
        <v>11861</v>
      </c>
      <c r="AH1546">
        <v>18613</v>
      </c>
      <c r="AI1546">
        <v>0.12009811400000001</v>
      </c>
      <c r="AJ1546">
        <v>2.4043666E-3</v>
      </c>
      <c r="AK1546" t="s">
        <v>7956</v>
      </c>
      <c r="AL1546">
        <v>-0.2098999</v>
      </c>
      <c r="AM1546">
        <v>-4.1746203999999997E-3</v>
      </c>
      <c r="AN1546">
        <v>49.95</v>
      </c>
      <c r="AO1546">
        <v>50.28</v>
      </c>
      <c r="AW1546" t="s">
        <v>6313</v>
      </c>
      <c r="BA1546">
        <v>50.070099999999996</v>
      </c>
      <c r="BB1546">
        <v>0</v>
      </c>
      <c r="BC1546">
        <v>0</v>
      </c>
      <c r="BD1546">
        <v>50.070099999999996</v>
      </c>
      <c r="BE1546">
        <v>0</v>
      </c>
      <c r="BF1546">
        <v>0</v>
      </c>
      <c r="BI1546">
        <v>15</v>
      </c>
      <c r="BJ1546">
        <v>0</v>
      </c>
      <c r="BK1546" t="b">
        <v>0</v>
      </c>
      <c r="BL1546">
        <v>2</v>
      </c>
      <c r="BM1546">
        <v>1390401000000</v>
      </c>
      <c r="BN1546" t="s">
        <v>5984</v>
      </c>
    </row>
    <row r="1547" spans="1:66" x14ac:dyDescent="0.2">
      <c r="A1547" t="s">
        <v>5986</v>
      </c>
      <c r="B1547" t="s">
        <v>5987</v>
      </c>
      <c r="C1547" t="s">
        <v>142</v>
      </c>
      <c r="D1547" t="s">
        <v>143</v>
      </c>
      <c r="E1547" t="s">
        <v>153</v>
      </c>
      <c r="F1547" t="b">
        <v>1</v>
      </c>
      <c r="G1547" t="s">
        <v>48</v>
      </c>
      <c r="H1547" t="s">
        <v>6262</v>
      </c>
      <c r="I1547" t="s">
        <v>7957</v>
      </c>
      <c r="J1547" t="s">
        <v>5987</v>
      </c>
      <c r="K1547" t="s">
        <v>7958</v>
      </c>
      <c r="L1547" t="s">
        <v>146</v>
      </c>
      <c r="M1547" t="s">
        <v>147</v>
      </c>
      <c r="N1547">
        <v>-14400000</v>
      </c>
      <c r="O1547" t="s">
        <v>148</v>
      </c>
      <c r="P1547" t="b">
        <v>0</v>
      </c>
      <c r="Q1547">
        <v>-6.9999695000000001E-2</v>
      </c>
      <c r="R1547">
        <v>-0.26256449999999998</v>
      </c>
      <c r="S1547">
        <v>1589486402</v>
      </c>
      <c r="T1547">
        <v>26.59</v>
      </c>
      <c r="U1547">
        <v>26.82</v>
      </c>
      <c r="V1547" t="s">
        <v>7959</v>
      </c>
      <c r="W1547">
        <v>26.32</v>
      </c>
      <c r="X1547">
        <v>925711</v>
      </c>
      <c r="Y1547">
        <v>26.66</v>
      </c>
      <c r="Z1547">
        <v>25.06</v>
      </c>
      <c r="AA1547">
        <v>29.31</v>
      </c>
      <c r="AB1547">
        <v>10</v>
      </c>
      <c r="AC1547">
        <v>8</v>
      </c>
      <c r="AD1547" t="s">
        <v>6263</v>
      </c>
      <c r="AF1547">
        <v>26.46</v>
      </c>
      <c r="AG1547">
        <v>1482929</v>
      </c>
      <c r="AH1547">
        <v>1404175</v>
      </c>
      <c r="AI1547">
        <v>5.4600010000000001</v>
      </c>
      <c r="AJ1547">
        <v>0.25840044000000001</v>
      </c>
      <c r="AK1547" t="s">
        <v>7960</v>
      </c>
      <c r="AL1547">
        <v>-3.9400005</v>
      </c>
      <c r="AM1547">
        <v>-0.12905340000000001</v>
      </c>
      <c r="AN1547">
        <v>21.13</v>
      </c>
      <c r="AO1547">
        <v>30.53</v>
      </c>
      <c r="AW1547" t="s">
        <v>6313</v>
      </c>
      <c r="BA1547">
        <v>26.453142</v>
      </c>
      <c r="BB1547">
        <v>0.13685799000000001</v>
      </c>
      <c r="BC1547">
        <v>5.1736003000000001E-3</v>
      </c>
      <c r="BD1547">
        <v>28.420580000000001</v>
      </c>
      <c r="BE1547">
        <v>-1.8305798</v>
      </c>
      <c r="BF1547">
        <v>-6.441036E-2</v>
      </c>
      <c r="BI1547">
        <v>15</v>
      </c>
      <c r="BJ1547">
        <v>0</v>
      </c>
      <c r="BK1547" t="b">
        <v>0</v>
      </c>
      <c r="BL1547">
        <v>2</v>
      </c>
      <c r="BM1547">
        <v>1334151000000</v>
      </c>
      <c r="BN1547" t="s">
        <v>5986</v>
      </c>
    </row>
    <row r="1548" spans="1:66" x14ac:dyDescent="0.2">
      <c r="A1548" t="s">
        <v>5988</v>
      </c>
      <c r="B1548" t="s">
        <v>5989</v>
      </c>
      <c r="C1548" t="s">
        <v>142</v>
      </c>
      <c r="D1548" t="s">
        <v>143</v>
      </c>
      <c r="E1548" t="s">
        <v>153</v>
      </c>
      <c r="F1548" t="b">
        <v>1</v>
      </c>
      <c r="G1548" t="s">
        <v>48</v>
      </c>
      <c r="H1548" t="s">
        <v>154</v>
      </c>
      <c r="I1548" t="s">
        <v>7961</v>
      </c>
      <c r="J1548" t="s">
        <v>5989</v>
      </c>
      <c r="K1548" t="s">
        <v>7962</v>
      </c>
      <c r="L1548" t="s">
        <v>146</v>
      </c>
      <c r="M1548" t="s">
        <v>147</v>
      </c>
      <c r="N1548">
        <v>-14400000</v>
      </c>
      <c r="O1548" t="s">
        <v>148</v>
      </c>
      <c r="P1548" t="b">
        <v>0</v>
      </c>
      <c r="Q1548">
        <v>0.26160430000000001</v>
      </c>
      <c r="R1548">
        <v>0.36940162999999998</v>
      </c>
      <c r="S1548">
        <v>1589486399</v>
      </c>
      <c r="T1548">
        <v>71.08</v>
      </c>
      <c r="U1548">
        <v>71.08</v>
      </c>
      <c r="V1548" t="s">
        <v>7963</v>
      </c>
      <c r="W1548">
        <v>68.319999999999993</v>
      </c>
      <c r="X1548">
        <v>87215</v>
      </c>
      <c r="Y1548">
        <v>70.818399999999997</v>
      </c>
      <c r="Z1548">
        <v>57.84</v>
      </c>
      <c r="AA1548">
        <v>71.02</v>
      </c>
      <c r="AB1548">
        <v>14</v>
      </c>
      <c r="AC1548">
        <v>8</v>
      </c>
      <c r="AD1548" t="s">
        <v>155</v>
      </c>
      <c r="AF1548">
        <v>69.91</v>
      </c>
      <c r="AG1548">
        <v>24016</v>
      </c>
      <c r="AH1548">
        <v>17512</v>
      </c>
      <c r="AI1548">
        <v>13.920002</v>
      </c>
      <c r="AJ1548">
        <v>0.24352698</v>
      </c>
      <c r="AK1548" t="s">
        <v>7964</v>
      </c>
      <c r="AL1548">
        <v>-32.25</v>
      </c>
      <c r="AM1548">
        <v>-0.31210684999999999</v>
      </c>
      <c r="AN1548">
        <v>57.16</v>
      </c>
      <c r="AO1548">
        <v>103.33</v>
      </c>
      <c r="AW1548" t="s">
        <v>6313</v>
      </c>
      <c r="BA1548">
        <v>74.626570000000001</v>
      </c>
      <c r="BB1548">
        <v>-3.5465697999999999</v>
      </c>
      <c r="BC1548">
        <v>-4.7524219999999999E-2</v>
      </c>
      <c r="BD1548">
        <v>88.573769999999996</v>
      </c>
      <c r="BE1548">
        <v>-17.493766999999998</v>
      </c>
      <c r="BF1548">
        <v>-0.19750506000000001</v>
      </c>
      <c r="BI1548">
        <v>15</v>
      </c>
      <c r="BJ1548">
        <v>0</v>
      </c>
      <c r="BK1548" t="b">
        <v>0</v>
      </c>
      <c r="BL1548">
        <v>2</v>
      </c>
      <c r="BM1548">
        <v>1227277800000</v>
      </c>
      <c r="BN1548" t="s">
        <v>5988</v>
      </c>
    </row>
    <row r="1549" spans="1:66" x14ac:dyDescent="0.2">
      <c r="A1549" t="s">
        <v>5990</v>
      </c>
      <c r="B1549" t="s">
        <v>5991</v>
      </c>
      <c r="C1549" t="s">
        <v>142</v>
      </c>
      <c r="D1549" t="s">
        <v>143</v>
      </c>
      <c r="E1549" t="s">
        <v>153</v>
      </c>
      <c r="F1549" t="b">
        <v>1</v>
      </c>
      <c r="G1549" t="s">
        <v>48</v>
      </c>
      <c r="H1549" t="s">
        <v>154</v>
      </c>
      <c r="I1549" t="s">
        <v>7965</v>
      </c>
      <c r="J1549" t="s">
        <v>5991</v>
      </c>
      <c r="K1549" t="s">
        <v>7966</v>
      </c>
      <c r="L1549" t="s">
        <v>146</v>
      </c>
      <c r="M1549" t="s">
        <v>147</v>
      </c>
      <c r="N1549">
        <v>-14400000</v>
      </c>
      <c r="O1549" t="s">
        <v>148</v>
      </c>
      <c r="P1549" t="b">
        <v>0</v>
      </c>
      <c r="Q1549">
        <v>-9.0000150000000001E-2</v>
      </c>
      <c r="R1549">
        <v>-0.27777824000000001</v>
      </c>
      <c r="S1549">
        <v>1589486374</v>
      </c>
      <c r="T1549">
        <v>32.31</v>
      </c>
      <c r="U1549">
        <v>32.31</v>
      </c>
      <c r="V1549" t="s">
        <v>7967</v>
      </c>
      <c r="W1549">
        <v>30.81</v>
      </c>
      <c r="X1549">
        <v>25338</v>
      </c>
      <c r="Y1549">
        <v>32.4</v>
      </c>
      <c r="Z1549">
        <v>0</v>
      </c>
      <c r="AA1549">
        <v>32.19</v>
      </c>
      <c r="AB1549">
        <v>10</v>
      </c>
      <c r="AC1549">
        <v>13</v>
      </c>
      <c r="AD1549" t="s">
        <v>155</v>
      </c>
      <c r="AF1549">
        <v>33.19</v>
      </c>
      <c r="AG1549">
        <v>49696</v>
      </c>
      <c r="AH1549">
        <v>27762</v>
      </c>
      <c r="AI1549">
        <v>6.0000020000000003</v>
      </c>
      <c r="AJ1549">
        <v>0.22805025000000001</v>
      </c>
      <c r="AK1549" t="s">
        <v>7968</v>
      </c>
      <c r="AL1549">
        <v>-19.219996999999999</v>
      </c>
      <c r="AM1549">
        <v>-0.37298656000000002</v>
      </c>
      <c r="AN1549">
        <v>26.31</v>
      </c>
      <c r="AO1549">
        <v>51.53</v>
      </c>
      <c r="AW1549" t="s">
        <v>6313</v>
      </c>
      <c r="BA1549">
        <v>32.616287</v>
      </c>
      <c r="BB1549">
        <v>-0.30628586000000002</v>
      </c>
      <c r="BC1549">
        <v>-9.3905805000000005E-3</v>
      </c>
      <c r="BD1549">
        <v>42.78116</v>
      </c>
      <c r="BE1549">
        <v>-10.471157</v>
      </c>
      <c r="BF1549">
        <v>-0.24476095</v>
      </c>
      <c r="BI1549">
        <v>15</v>
      </c>
      <c r="BJ1549">
        <v>0</v>
      </c>
      <c r="BK1549" t="b">
        <v>0</v>
      </c>
      <c r="BL1549">
        <v>2</v>
      </c>
      <c r="BM1549">
        <v>1128087000000</v>
      </c>
      <c r="BN1549" t="s">
        <v>5990</v>
      </c>
    </row>
    <row r="1550" spans="1:66" x14ac:dyDescent="0.2">
      <c r="A1550" t="s">
        <v>5992</v>
      </c>
      <c r="B1550" t="s">
        <v>5993</v>
      </c>
      <c r="C1550" t="s">
        <v>142</v>
      </c>
      <c r="D1550" t="s">
        <v>143</v>
      </c>
      <c r="E1550" t="s">
        <v>153</v>
      </c>
      <c r="F1550" t="b">
        <v>1</v>
      </c>
      <c r="G1550" t="s">
        <v>48</v>
      </c>
      <c r="H1550" t="s">
        <v>154</v>
      </c>
      <c r="I1550" t="s">
        <v>5993</v>
      </c>
      <c r="J1550" t="s">
        <v>5993</v>
      </c>
      <c r="K1550" t="s">
        <v>7969</v>
      </c>
      <c r="L1550" t="s">
        <v>146</v>
      </c>
      <c r="M1550" t="s">
        <v>147</v>
      </c>
      <c r="N1550">
        <v>-14400000</v>
      </c>
      <c r="O1550" t="s">
        <v>148</v>
      </c>
      <c r="P1550" t="b">
        <v>0</v>
      </c>
      <c r="Q1550">
        <v>-8.0001829999999996E-2</v>
      </c>
      <c r="R1550">
        <v>-0.14202349</v>
      </c>
      <c r="S1550">
        <v>1589486400</v>
      </c>
      <c r="T1550">
        <v>56.25</v>
      </c>
      <c r="U1550">
        <v>56.45</v>
      </c>
      <c r="V1550" t="s">
        <v>7970</v>
      </c>
      <c r="W1550">
        <v>54.31</v>
      </c>
      <c r="X1550">
        <v>1022876</v>
      </c>
      <c r="Y1550">
        <v>56.33</v>
      </c>
      <c r="Z1550">
        <v>55.35</v>
      </c>
      <c r="AA1550">
        <v>59.89</v>
      </c>
      <c r="AB1550">
        <v>10</v>
      </c>
      <c r="AC1550">
        <v>8</v>
      </c>
      <c r="AD1550" t="s">
        <v>155</v>
      </c>
      <c r="AF1550">
        <v>55.43</v>
      </c>
      <c r="AG1550">
        <v>847650</v>
      </c>
      <c r="AH1550">
        <v>772725</v>
      </c>
      <c r="AI1550">
        <v>23.25</v>
      </c>
      <c r="AJ1550">
        <v>0.70454543999999997</v>
      </c>
      <c r="AK1550" t="s">
        <v>7971</v>
      </c>
      <c r="AL1550">
        <v>-4.4799994999999999</v>
      </c>
      <c r="AM1550">
        <v>-7.3769139999999997E-2</v>
      </c>
      <c r="AN1550">
        <v>33</v>
      </c>
      <c r="AO1550">
        <v>60.73</v>
      </c>
      <c r="AW1550" t="s">
        <v>6313</v>
      </c>
      <c r="BA1550">
        <v>50.758857999999996</v>
      </c>
      <c r="BB1550">
        <v>5.4911422999999999</v>
      </c>
      <c r="BC1550">
        <v>0.10818096000000001</v>
      </c>
      <c r="BD1550">
        <v>50.244199999999999</v>
      </c>
      <c r="BE1550">
        <v>6.0057983000000004</v>
      </c>
      <c r="BF1550">
        <v>0.11953216999999999</v>
      </c>
      <c r="BI1550">
        <v>15</v>
      </c>
      <c r="BJ1550">
        <v>0</v>
      </c>
      <c r="BK1550" t="b">
        <v>0</v>
      </c>
      <c r="BL1550">
        <v>2</v>
      </c>
      <c r="BM1550">
        <v>1414762200000</v>
      </c>
      <c r="BN1550" t="s">
        <v>5992</v>
      </c>
    </row>
    <row r="1551" spans="1:66" x14ac:dyDescent="0.2">
      <c r="A1551" t="s">
        <v>5994</v>
      </c>
      <c r="B1551" t="s">
        <v>5995</v>
      </c>
      <c r="C1551" t="s">
        <v>142</v>
      </c>
      <c r="D1551" t="s">
        <v>143</v>
      </c>
      <c r="E1551" t="s">
        <v>153</v>
      </c>
      <c r="F1551" t="b">
        <v>1</v>
      </c>
      <c r="G1551" t="s">
        <v>48</v>
      </c>
      <c r="H1551" t="s">
        <v>4007</v>
      </c>
      <c r="I1551" t="s">
        <v>7972</v>
      </c>
      <c r="J1551" t="s">
        <v>5995</v>
      </c>
      <c r="K1551" t="s">
        <v>7973</v>
      </c>
      <c r="L1551" t="s">
        <v>146</v>
      </c>
      <c r="M1551" t="s">
        <v>147</v>
      </c>
      <c r="N1551">
        <v>-14400000</v>
      </c>
      <c r="O1551" t="s">
        <v>148</v>
      </c>
      <c r="P1551" t="b">
        <v>0</v>
      </c>
      <c r="Q1551">
        <v>-0.11130142</v>
      </c>
      <c r="R1551">
        <v>-0.27796652999999999</v>
      </c>
      <c r="S1551">
        <v>1589486130</v>
      </c>
      <c r="T1551">
        <v>39.93</v>
      </c>
      <c r="U1551">
        <v>39.94</v>
      </c>
      <c r="V1551" t="s">
        <v>7974</v>
      </c>
      <c r="W1551">
        <v>39.89</v>
      </c>
      <c r="X1551">
        <v>714</v>
      </c>
      <c r="Y1551">
        <v>40.0413</v>
      </c>
      <c r="Z1551">
        <v>39.229999999999997</v>
      </c>
      <c r="AA1551">
        <v>40.5</v>
      </c>
      <c r="AB1551">
        <v>10</v>
      </c>
      <c r="AC1551">
        <v>8</v>
      </c>
      <c r="AD1551" t="s">
        <v>4011</v>
      </c>
      <c r="AF1551">
        <v>39.94</v>
      </c>
      <c r="AG1551">
        <v>2635</v>
      </c>
      <c r="AH1551">
        <v>2287</v>
      </c>
      <c r="AI1551">
        <v>1.8250008</v>
      </c>
      <c r="AJ1551">
        <v>4.7893997000000001E-2</v>
      </c>
      <c r="AK1551" t="s">
        <v>7975</v>
      </c>
      <c r="AL1551">
        <v>-1.0999985000000001</v>
      </c>
      <c r="AM1551">
        <v>-2.6809613999999999E-2</v>
      </c>
      <c r="AN1551">
        <v>38.104999999999997</v>
      </c>
      <c r="AO1551">
        <v>41.03</v>
      </c>
      <c r="AW1551" t="s">
        <v>6313</v>
      </c>
      <c r="BA1551">
        <v>40.190486999999997</v>
      </c>
      <c r="BB1551">
        <v>-0.26048660000000001</v>
      </c>
      <c r="BC1551">
        <v>-6.4812999999999997E-3</v>
      </c>
      <c r="BD1551">
        <v>39.506863000000003</v>
      </c>
      <c r="BE1551">
        <v>0.42313766000000003</v>
      </c>
      <c r="BF1551">
        <v>1.0710485E-2</v>
      </c>
      <c r="BI1551">
        <v>15</v>
      </c>
      <c r="BJ1551">
        <v>0</v>
      </c>
      <c r="BK1551" t="b">
        <v>0</v>
      </c>
      <c r="BL1551">
        <v>2</v>
      </c>
      <c r="BM1551">
        <v>1461677400000</v>
      </c>
      <c r="BN1551" t="s">
        <v>5994</v>
      </c>
    </row>
    <row r="1552" spans="1:66" x14ac:dyDescent="0.2">
      <c r="A1552" t="s">
        <v>5996</v>
      </c>
      <c r="B1552" t="s">
        <v>5997</v>
      </c>
      <c r="C1552" t="s">
        <v>142</v>
      </c>
      <c r="D1552" t="s">
        <v>143</v>
      </c>
      <c r="E1552" t="s">
        <v>153</v>
      </c>
      <c r="F1552" t="b">
        <v>1</v>
      </c>
      <c r="G1552" t="s">
        <v>48</v>
      </c>
      <c r="H1552" t="s">
        <v>145</v>
      </c>
      <c r="I1552" t="s">
        <v>7976</v>
      </c>
      <c r="J1552" t="s">
        <v>5997</v>
      </c>
      <c r="K1552" t="s">
        <v>7977</v>
      </c>
      <c r="L1552" t="s">
        <v>146</v>
      </c>
      <c r="M1552" t="s">
        <v>147</v>
      </c>
      <c r="N1552">
        <v>-14400000</v>
      </c>
      <c r="O1552" t="s">
        <v>148</v>
      </c>
      <c r="P1552" t="b">
        <v>0</v>
      </c>
      <c r="Q1552">
        <v>-7.6000209999999999E-2</v>
      </c>
      <c r="R1552">
        <v>-0.30881839999999999</v>
      </c>
      <c r="S1552">
        <v>1589486386</v>
      </c>
      <c r="T1552">
        <v>24.533999999999999</v>
      </c>
      <c r="U1552">
        <v>24.57</v>
      </c>
      <c r="V1552" t="s">
        <v>7978</v>
      </c>
      <c r="W1552">
        <v>24.281500000000001</v>
      </c>
      <c r="X1552">
        <v>55178</v>
      </c>
      <c r="Y1552">
        <v>24.61</v>
      </c>
      <c r="Z1552">
        <v>24.53</v>
      </c>
      <c r="AA1552">
        <v>0</v>
      </c>
      <c r="AB1552">
        <v>8</v>
      </c>
      <c r="AC1552">
        <v>8</v>
      </c>
      <c r="AD1552" t="s">
        <v>149</v>
      </c>
      <c r="AF1552">
        <v>24.78</v>
      </c>
      <c r="AG1552">
        <v>116572</v>
      </c>
      <c r="AH1552">
        <v>165087</v>
      </c>
      <c r="AI1552">
        <v>5.0640010000000002</v>
      </c>
      <c r="AJ1552">
        <v>0.26009252999999999</v>
      </c>
      <c r="AK1552" t="s">
        <v>7979</v>
      </c>
      <c r="AL1552">
        <v>-3.1959990999999999</v>
      </c>
      <c r="AM1552">
        <v>-0.11525421</v>
      </c>
      <c r="AN1552">
        <v>19.47</v>
      </c>
      <c r="AO1552">
        <v>27.73</v>
      </c>
      <c r="AP1552">
        <v>1531094400</v>
      </c>
      <c r="AW1552" t="s">
        <v>6313</v>
      </c>
      <c r="BA1552">
        <v>23.8948</v>
      </c>
      <c r="BB1552">
        <v>0.6392002</v>
      </c>
      <c r="BC1552">
        <v>2.6750598E-2</v>
      </c>
      <c r="BD1552">
        <v>25.761631000000001</v>
      </c>
      <c r="BE1552">
        <v>-1.2276305999999999</v>
      </c>
      <c r="BF1552">
        <v>-4.765345E-2</v>
      </c>
      <c r="BI1552">
        <v>15</v>
      </c>
      <c r="BJ1552">
        <v>0</v>
      </c>
      <c r="BK1552" t="b">
        <v>0</v>
      </c>
      <c r="BL1552">
        <v>2</v>
      </c>
      <c r="BM1552">
        <v>1466515800000</v>
      </c>
      <c r="BN1552" t="s">
        <v>5996</v>
      </c>
    </row>
    <row r="1553" spans="1:66" x14ac:dyDescent="0.2">
      <c r="A1553" t="s">
        <v>5998</v>
      </c>
      <c r="B1553" t="s">
        <v>5999</v>
      </c>
      <c r="C1553" t="s">
        <v>142</v>
      </c>
      <c r="D1553" t="s">
        <v>143</v>
      </c>
      <c r="E1553" t="s">
        <v>153</v>
      </c>
      <c r="F1553" t="b">
        <v>1</v>
      </c>
      <c r="G1553" t="s">
        <v>48</v>
      </c>
      <c r="H1553" t="s">
        <v>154</v>
      </c>
      <c r="I1553" t="s">
        <v>7980</v>
      </c>
      <c r="J1553" t="s">
        <v>5999</v>
      </c>
      <c r="K1553" t="s">
        <v>7981</v>
      </c>
      <c r="L1553" t="s">
        <v>146</v>
      </c>
      <c r="M1553" t="s">
        <v>147</v>
      </c>
      <c r="N1553">
        <v>-14400000</v>
      </c>
      <c r="O1553" t="s">
        <v>148</v>
      </c>
      <c r="P1553" t="b">
        <v>0</v>
      </c>
      <c r="Q1553">
        <v>-3.9999010000000002E-2</v>
      </c>
      <c r="R1553">
        <v>-0.24921502000000001</v>
      </c>
      <c r="S1553">
        <v>1589486400</v>
      </c>
      <c r="T1553">
        <v>16.010000000000002</v>
      </c>
      <c r="U1553">
        <v>16.02</v>
      </c>
      <c r="V1553" t="s">
        <v>7982</v>
      </c>
      <c r="W1553">
        <v>15.54</v>
      </c>
      <c r="X1553">
        <v>200907</v>
      </c>
      <c r="Y1553">
        <v>16.05</v>
      </c>
      <c r="Z1553">
        <v>14.06</v>
      </c>
      <c r="AA1553">
        <v>0</v>
      </c>
      <c r="AB1553">
        <v>10</v>
      </c>
      <c r="AC1553">
        <v>10</v>
      </c>
      <c r="AD1553" t="s">
        <v>155</v>
      </c>
      <c r="AF1553">
        <v>16.39</v>
      </c>
      <c r="AG1553">
        <v>221795</v>
      </c>
      <c r="AH1553">
        <v>137687</v>
      </c>
      <c r="AI1553">
        <v>2.2600001999999999</v>
      </c>
      <c r="AJ1553">
        <v>0.16436365</v>
      </c>
      <c r="AK1553" t="s">
        <v>7983</v>
      </c>
      <c r="AL1553">
        <v>-9.1900010000000005</v>
      </c>
      <c r="AM1553">
        <v>-0.36468255999999999</v>
      </c>
      <c r="AN1553">
        <v>13.75</v>
      </c>
      <c r="AO1553">
        <v>25.2</v>
      </c>
      <c r="AW1553" t="s">
        <v>6313</v>
      </c>
      <c r="BA1553">
        <v>16.238856999999999</v>
      </c>
      <c r="BB1553">
        <v>-0.22885704000000001</v>
      </c>
      <c r="BC1553">
        <v>-1.4093174E-2</v>
      </c>
      <c r="BD1553">
        <v>21.516666000000001</v>
      </c>
      <c r="BE1553">
        <v>-5.5066660000000001</v>
      </c>
      <c r="BF1553">
        <v>-0.25592563000000002</v>
      </c>
      <c r="BI1553">
        <v>15</v>
      </c>
      <c r="BJ1553">
        <v>0</v>
      </c>
      <c r="BK1553" t="b">
        <v>0</v>
      </c>
      <c r="BL1553">
        <v>2</v>
      </c>
      <c r="BM1553">
        <v>1196173800000</v>
      </c>
      <c r="BN1553" t="s">
        <v>5998</v>
      </c>
    </row>
    <row r="1554" spans="1:66" x14ac:dyDescent="0.2">
      <c r="A1554" t="s">
        <v>6000</v>
      </c>
      <c r="B1554" t="s">
        <v>6001</v>
      </c>
      <c r="C1554" t="s">
        <v>142</v>
      </c>
      <c r="D1554" t="s">
        <v>143</v>
      </c>
      <c r="E1554" t="s">
        <v>153</v>
      </c>
      <c r="F1554" t="b">
        <v>1</v>
      </c>
      <c r="G1554" t="s">
        <v>48</v>
      </c>
      <c r="H1554" t="s">
        <v>154</v>
      </c>
      <c r="I1554" t="s">
        <v>7984</v>
      </c>
      <c r="J1554" t="s">
        <v>6001</v>
      </c>
      <c r="K1554" t="s">
        <v>7985</v>
      </c>
      <c r="L1554" t="s">
        <v>146</v>
      </c>
      <c r="M1554" t="s">
        <v>147</v>
      </c>
      <c r="N1554">
        <v>-14400000</v>
      </c>
      <c r="O1554" t="s">
        <v>148</v>
      </c>
      <c r="P1554" t="b">
        <v>0</v>
      </c>
      <c r="Q1554">
        <v>-5.9999466000000001E-2</v>
      </c>
      <c r="R1554">
        <v>-0.24164103000000001</v>
      </c>
      <c r="S1554">
        <v>1589486400</v>
      </c>
      <c r="T1554">
        <v>24.77</v>
      </c>
      <c r="U1554">
        <v>24.79</v>
      </c>
      <c r="V1554" t="s">
        <v>7986</v>
      </c>
      <c r="W1554">
        <v>23.78</v>
      </c>
      <c r="X1554">
        <v>198457</v>
      </c>
      <c r="Y1554">
        <v>24.83</v>
      </c>
      <c r="Z1554">
        <v>22.29</v>
      </c>
      <c r="AA1554">
        <v>25.69</v>
      </c>
      <c r="AB1554">
        <v>8</v>
      </c>
      <c r="AC1554">
        <v>9</v>
      </c>
      <c r="AD1554" t="s">
        <v>155</v>
      </c>
      <c r="AF1554">
        <v>24.31</v>
      </c>
      <c r="AG1554">
        <v>348490</v>
      </c>
      <c r="AH1554">
        <v>217687</v>
      </c>
      <c r="AI1554">
        <v>6.9400005</v>
      </c>
      <c r="AJ1554">
        <v>0.38923164999999998</v>
      </c>
      <c r="AK1554" t="s">
        <v>7987</v>
      </c>
      <c r="AL1554">
        <v>-9.41</v>
      </c>
      <c r="AM1554">
        <v>-0.27530717999999998</v>
      </c>
      <c r="AN1554">
        <v>17.829999999999998</v>
      </c>
      <c r="AO1554">
        <v>34.18</v>
      </c>
      <c r="AW1554" t="s">
        <v>6313</v>
      </c>
      <c r="BA1554">
        <v>23.652287000000001</v>
      </c>
      <c r="BB1554">
        <v>1.1177139</v>
      </c>
      <c r="BC1554">
        <v>4.7256064E-2</v>
      </c>
      <c r="BD1554">
        <v>26.306522000000001</v>
      </c>
      <c r="BE1554">
        <v>-1.5365219000000001</v>
      </c>
      <c r="BF1554">
        <v>-5.8408401999999998E-2</v>
      </c>
      <c r="BI1554">
        <v>15</v>
      </c>
      <c r="BJ1554">
        <v>0</v>
      </c>
      <c r="BK1554" t="b">
        <v>0</v>
      </c>
      <c r="BL1554">
        <v>2</v>
      </c>
      <c r="BM1554">
        <v>1279891800000</v>
      </c>
      <c r="BN1554" t="s">
        <v>6000</v>
      </c>
    </row>
    <row r="1555" spans="1:66" x14ac:dyDescent="0.2">
      <c r="A1555" t="s">
        <v>6002</v>
      </c>
      <c r="B1555" t="s">
        <v>6003</v>
      </c>
      <c r="C1555" t="s">
        <v>142</v>
      </c>
      <c r="D1555" t="s">
        <v>143</v>
      </c>
      <c r="E1555" t="s">
        <v>153</v>
      </c>
      <c r="F1555" t="b">
        <v>1</v>
      </c>
      <c r="G1555" t="s">
        <v>48</v>
      </c>
      <c r="H1555" t="s">
        <v>154</v>
      </c>
      <c r="I1555" t="s">
        <v>7988</v>
      </c>
      <c r="J1555" t="s">
        <v>6003</v>
      </c>
      <c r="K1555" t="s">
        <v>7989</v>
      </c>
      <c r="L1555" t="s">
        <v>146</v>
      </c>
      <c r="M1555" t="s">
        <v>147</v>
      </c>
      <c r="N1555">
        <v>-14400000</v>
      </c>
      <c r="O1555" t="s">
        <v>148</v>
      </c>
      <c r="P1555" t="b">
        <v>0</v>
      </c>
      <c r="Q1555">
        <v>4.8698424999999997E-2</v>
      </c>
      <c r="R1555">
        <v>0.23517060000000001</v>
      </c>
      <c r="S1555">
        <v>1589486213</v>
      </c>
      <c r="T1555">
        <v>20.756399999999999</v>
      </c>
      <c r="U1555">
        <v>20.756399999999999</v>
      </c>
      <c r="V1555" t="s">
        <v>7990</v>
      </c>
      <c r="W1555">
        <v>20.282399999999999</v>
      </c>
      <c r="X1555">
        <v>14512</v>
      </c>
      <c r="Y1555">
        <v>20.707699999999999</v>
      </c>
      <c r="Z1555">
        <v>0</v>
      </c>
      <c r="AA1555">
        <v>0</v>
      </c>
      <c r="AB1555">
        <v>10</v>
      </c>
      <c r="AC1555">
        <v>11</v>
      </c>
      <c r="AD1555" t="s">
        <v>155</v>
      </c>
      <c r="AF1555">
        <v>20.329999999999998</v>
      </c>
      <c r="AG1555">
        <v>44027</v>
      </c>
      <c r="AH1555">
        <v>50837</v>
      </c>
      <c r="AI1555">
        <v>4.2064000000000004</v>
      </c>
      <c r="AJ1555">
        <v>0.25416315</v>
      </c>
      <c r="AK1555" t="s">
        <v>7991</v>
      </c>
      <c r="AL1555">
        <v>-3.8236007999999999</v>
      </c>
      <c r="AM1555">
        <v>-0.15555740000000001</v>
      </c>
      <c r="AN1555">
        <v>16.55</v>
      </c>
      <c r="AO1555">
        <v>24.58</v>
      </c>
      <c r="AW1555" t="s">
        <v>6313</v>
      </c>
      <c r="BA1555">
        <v>19.926856999999998</v>
      </c>
      <c r="BB1555">
        <v>0.82954216000000003</v>
      </c>
      <c r="BC1555">
        <v>4.1629350000000002E-2</v>
      </c>
      <c r="BD1555">
        <v>22.049492000000001</v>
      </c>
      <c r="BE1555">
        <v>-1.2930927000000001</v>
      </c>
      <c r="BF1555">
        <v>-5.8645014000000002E-2</v>
      </c>
      <c r="BI1555">
        <v>15</v>
      </c>
      <c r="BJ1555">
        <v>0</v>
      </c>
      <c r="BK1555" t="b">
        <v>0</v>
      </c>
      <c r="BL1555">
        <v>2</v>
      </c>
      <c r="BM1555">
        <v>1307626200000</v>
      </c>
      <c r="BN1555" t="s">
        <v>6002</v>
      </c>
    </row>
    <row r="1556" spans="1:66" x14ac:dyDescent="0.2">
      <c r="A1556" t="s">
        <v>6004</v>
      </c>
      <c r="B1556" t="s">
        <v>6005</v>
      </c>
      <c r="C1556" t="s">
        <v>142</v>
      </c>
      <c r="D1556" t="s">
        <v>143</v>
      </c>
      <c r="E1556" t="s">
        <v>153</v>
      </c>
      <c r="F1556" t="b">
        <v>1</v>
      </c>
      <c r="G1556" t="s">
        <v>48</v>
      </c>
      <c r="H1556" t="s">
        <v>154</v>
      </c>
      <c r="I1556" t="s">
        <v>7992</v>
      </c>
      <c r="J1556" t="s">
        <v>6005</v>
      </c>
      <c r="K1556" t="s">
        <v>7993</v>
      </c>
      <c r="L1556" t="s">
        <v>146</v>
      </c>
      <c r="M1556" t="s">
        <v>147</v>
      </c>
      <c r="N1556">
        <v>-14400000</v>
      </c>
      <c r="O1556" t="s">
        <v>148</v>
      </c>
      <c r="P1556" t="b">
        <v>0</v>
      </c>
      <c r="Q1556">
        <v>-5.9999466000000001E-2</v>
      </c>
      <c r="R1556">
        <v>-0.32786596000000001</v>
      </c>
      <c r="S1556">
        <v>1589486384</v>
      </c>
      <c r="T1556">
        <v>18.239999999999998</v>
      </c>
      <c r="U1556">
        <v>18.21</v>
      </c>
      <c r="V1556" t="s">
        <v>7994</v>
      </c>
      <c r="W1556">
        <v>17.829999999999998</v>
      </c>
      <c r="X1556">
        <v>213738</v>
      </c>
      <c r="Y1556">
        <v>18.3</v>
      </c>
      <c r="Z1556">
        <v>16.649999999999999</v>
      </c>
      <c r="AA1556">
        <v>45</v>
      </c>
      <c r="AB1556">
        <v>8</v>
      </c>
      <c r="AC1556">
        <v>10</v>
      </c>
      <c r="AD1556" t="s">
        <v>155</v>
      </c>
      <c r="AF1556">
        <v>17.940000000000001</v>
      </c>
      <c r="AG1556">
        <v>187658</v>
      </c>
      <c r="AH1556">
        <v>157312</v>
      </c>
      <c r="AI1556">
        <v>3.6099996999999999</v>
      </c>
      <c r="AJ1556">
        <v>0.24675322</v>
      </c>
      <c r="AK1556" t="s">
        <v>7995</v>
      </c>
      <c r="AL1556">
        <v>-7.5699997000000003</v>
      </c>
      <c r="AM1556">
        <v>-0.29329717</v>
      </c>
      <c r="AN1556">
        <v>14.63</v>
      </c>
      <c r="AO1556">
        <v>25.81</v>
      </c>
      <c r="AP1556">
        <v>1529539200</v>
      </c>
      <c r="AW1556" t="s">
        <v>6313</v>
      </c>
      <c r="BA1556">
        <v>17.937429999999999</v>
      </c>
      <c r="BB1556">
        <v>0.30257033999999999</v>
      </c>
      <c r="BC1556">
        <v>1.68681E-2</v>
      </c>
      <c r="BD1556">
        <v>22.133623</v>
      </c>
      <c r="BE1556">
        <v>-3.8936234000000001</v>
      </c>
      <c r="BF1556">
        <v>-0.17591441999999999</v>
      </c>
      <c r="BI1556">
        <v>15</v>
      </c>
      <c r="BJ1556">
        <v>0</v>
      </c>
      <c r="BK1556" t="b">
        <v>0</v>
      </c>
      <c r="BL1556">
        <v>2</v>
      </c>
      <c r="BM1556">
        <v>1383139800000</v>
      </c>
      <c r="BN1556" t="s">
        <v>6004</v>
      </c>
    </row>
    <row r="1557" spans="1:66" x14ac:dyDescent="0.2">
      <c r="A1557" t="s">
        <v>6006</v>
      </c>
      <c r="B1557" t="s">
        <v>6007</v>
      </c>
      <c r="C1557" t="s">
        <v>142</v>
      </c>
      <c r="D1557" t="s">
        <v>143</v>
      </c>
      <c r="E1557" t="s">
        <v>153</v>
      </c>
      <c r="F1557" t="b">
        <v>1</v>
      </c>
      <c r="G1557" t="s">
        <v>48</v>
      </c>
      <c r="H1557" t="s">
        <v>154</v>
      </c>
      <c r="I1557" t="s">
        <v>7996</v>
      </c>
      <c r="J1557" t="s">
        <v>6007</v>
      </c>
      <c r="K1557" t="s">
        <v>7997</v>
      </c>
      <c r="L1557" t="s">
        <v>146</v>
      </c>
      <c r="M1557" t="s">
        <v>147</v>
      </c>
      <c r="N1557">
        <v>-14400000</v>
      </c>
      <c r="O1557" t="s">
        <v>148</v>
      </c>
      <c r="P1557" t="b">
        <v>0</v>
      </c>
      <c r="Q1557">
        <v>-5.9999466000000001E-2</v>
      </c>
      <c r="R1557">
        <v>-0.18844052999999999</v>
      </c>
      <c r="S1557">
        <v>1589486400</v>
      </c>
      <c r="T1557">
        <v>31.78</v>
      </c>
      <c r="U1557">
        <v>31.87</v>
      </c>
      <c r="V1557" t="s">
        <v>7998</v>
      </c>
      <c r="W1557">
        <v>30.68</v>
      </c>
      <c r="X1557">
        <v>803179</v>
      </c>
      <c r="Y1557">
        <v>31.84</v>
      </c>
      <c r="Z1557">
        <v>31.21</v>
      </c>
      <c r="AA1557">
        <v>34.479999999999997</v>
      </c>
      <c r="AB1557">
        <v>10</v>
      </c>
      <c r="AC1557">
        <v>10</v>
      </c>
      <c r="AD1557" t="s">
        <v>155</v>
      </c>
      <c r="AE1557" t="s">
        <v>48</v>
      </c>
      <c r="AF1557">
        <v>30.96</v>
      </c>
      <c r="AG1557">
        <v>803396</v>
      </c>
      <c r="AH1557">
        <v>479787</v>
      </c>
      <c r="AI1557">
        <v>7.66</v>
      </c>
      <c r="AJ1557">
        <v>0.31757876000000002</v>
      </c>
      <c r="AK1557" t="s">
        <v>7999</v>
      </c>
      <c r="AL1557">
        <v>-23.979997999999998</v>
      </c>
      <c r="AM1557">
        <v>-0.43005735</v>
      </c>
      <c r="AN1557">
        <v>24.12</v>
      </c>
      <c r="AO1557">
        <v>55.76</v>
      </c>
      <c r="AW1557" t="s">
        <v>6313</v>
      </c>
      <c r="AY1557">
        <v>7900000</v>
      </c>
      <c r="BA1557">
        <v>30.289428999999998</v>
      </c>
      <c r="BB1557">
        <v>1.490572</v>
      </c>
      <c r="BC1557">
        <v>4.9210961999999997E-2</v>
      </c>
      <c r="BD1557">
        <v>41.777824000000003</v>
      </c>
      <c r="BE1557">
        <v>-9.9978239999999996</v>
      </c>
      <c r="BF1557">
        <v>-0.23930934000000001</v>
      </c>
      <c r="BG1557">
        <v>251062000</v>
      </c>
      <c r="BI1557">
        <v>15</v>
      </c>
      <c r="BJ1557">
        <v>0</v>
      </c>
      <c r="BK1557" t="b">
        <v>0</v>
      </c>
      <c r="BL1557">
        <v>2</v>
      </c>
      <c r="BM1557">
        <v>1044628200000</v>
      </c>
      <c r="BN1557" t="s">
        <v>6006</v>
      </c>
    </row>
    <row r="1558" spans="1:66" x14ac:dyDescent="0.2">
      <c r="A1558" t="s">
        <v>6008</v>
      </c>
      <c r="B1558" t="s">
        <v>6009</v>
      </c>
      <c r="C1558" t="s">
        <v>142</v>
      </c>
      <c r="D1558" t="s">
        <v>143</v>
      </c>
      <c r="E1558" t="s">
        <v>153</v>
      </c>
      <c r="F1558" t="b">
        <v>1</v>
      </c>
      <c r="G1558" t="s">
        <v>48</v>
      </c>
      <c r="H1558" t="s">
        <v>145</v>
      </c>
      <c r="I1558" t="s">
        <v>8000</v>
      </c>
      <c r="J1558" t="s">
        <v>6009</v>
      </c>
      <c r="K1558" t="s">
        <v>8001</v>
      </c>
      <c r="L1558" t="s">
        <v>146</v>
      </c>
      <c r="M1558" t="s">
        <v>147</v>
      </c>
      <c r="N1558">
        <v>-14400000</v>
      </c>
      <c r="O1558" t="s">
        <v>148</v>
      </c>
      <c r="P1558" t="b">
        <v>0</v>
      </c>
      <c r="Q1558">
        <v>-8.9099884000000004E-2</v>
      </c>
      <c r="R1558">
        <v>-0.35619864000000001</v>
      </c>
      <c r="S1558">
        <v>1589486387</v>
      </c>
      <c r="T1558">
        <v>24.925000000000001</v>
      </c>
      <c r="U1558">
        <v>24.925000000000001</v>
      </c>
      <c r="V1558" t="s">
        <v>8002</v>
      </c>
      <c r="W1558">
        <v>24.17</v>
      </c>
      <c r="X1558">
        <v>18464</v>
      </c>
      <c r="Y1558">
        <v>25.014099999999999</v>
      </c>
      <c r="Z1558">
        <v>0</v>
      </c>
      <c r="AA1558">
        <v>0</v>
      </c>
      <c r="AB1558">
        <v>13</v>
      </c>
      <c r="AC1558">
        <v>13</v>
      </c>
      <c r="AD1558" t="s">
        <v>149</v>
      </c>
      <c r="AF1558">
        <v>25.53</v>
      </c>
      <c r="AG1558">
        <v>43127</v>
      </c>
      <c r="AH1558">
        <v>35087</v>
      </c>
      <c r="AI1558">
        <v>5.1949997000000003</v>
      </c>
      <c r="AJ1558">
        <v>0.2633046</v>
      </c>
      <c r="AK1558" t="s">
        <v>8003</v>
      </c>
      <c r="AL1558">
        <v>-9.4309999999999992</v>
      </c>
      <c r="AM1558">
        <v>-0.27450809999999998</v>
      </c>
      <c r="AN1558">
        <v>19.73</v>
      </c>
      <c r="AO1558">
        <v>34.356000000000002</v>
      </c>
      <c r="AP1558">
        <v>1498780800</v>
      </c>
      <c r="AW1558" t="s">
        <v>6313</v>
      </c>
      <c r="BA1558">
        <v>24.559799999999999</v>
      </c>
      <c r="BB1558">
        <v>0.36520004</v>
      </c>
      <c r="BC1558">
        <v>1.4869831E-2</v>
      </c>
      <c r="BD1558">
        <v>29.864709999999999</v>
      </c>
      <c r="BE1558">
        <v>-4.9397105999999997</v>
      </c>
      <c r="BF1558">
        <v>-0.16540293</v>
      </c>
      <c r="BI1558">
        <v>15</v>
      </c>
      <c r="BJ1558">
        <v>0</v>
      </c>
      <c r="BK1558" t="b">
        <v>0</v>
      </c>
      <c r="BL1558">
        <v>2</v>
      </c>
      <c r="BM1558">
        <v>1393511400000</v>
      </c>
      <c r="BN1558" t="s">
        <v>6008</v>
      </c>
    </row>
    <row r="1559" spans="1:66" x14ac:dyDescent="0.2">
      <c r="A1559" t="s">
        <v>6010</v>
      </c>
      <c r="B1559" t="s">
        <v>6011</v>
      </c>
      <c r="C1559" t="s">
        <v>142</v>
      </c>
      <c r="D1559" t="s">
        <v>143</v>
      </c>
      <c r="E1559" t="s">
        <v>153</v>
      </c>
      <c r="F1559" t="b">
        <v>1</v>
      </c>
      <c r="G1559" t="s">
        <v>48</v>
      </c>
      <c r="H1559" t="s">
        <v>154</v>
      </c>
      <c r="I1559" t="s">
        <v>6011</v>
      </c>
      <c r="J1559" t="s">
        <v>6011</v>
      </c>
      <c r="K1559" t="s">
        <v>8004</v>
      </c>
      <c r="L1559" t="s">
        <v>146</v>
      </c>
      <c r="M1559" t="s">
        <v>147</v>
      </c>
      <c r="N1559">
        <v>-14400000</v>
      </c>
      <c r="O1559" t="s">
        <v>148</v>
      </c>
      <c r="P1559" t="b">
        <v>0</v>
      </c>
      <c r="Q1559">
        <v>-5.000019E-2</v>
      </c>
      <c r="R1559">
        <v>-0.36101220000000001</v>
      </c>
      <c r="S1559">
        <v>1589486400</v>
      </c>
      <c r="T1559">
        <v>13.8</v>
      </c>
      <c r="U1559">
        <v>13.8</v>
      </c>
      <c r="V1559" t="s">
        <v>8005</v>
      </c>
      <c r="W1559">
        <v>13.27</v>
      </c>
      <c r="X1559">
        <v>35581</v>
      </c>
      <c r="Y1559">
        <v>13.85</v>
      </c>
      <c r="Z1559">
        <v>0</v>
      </c>
      <c r="AA1559">
        <v>15</v>
      </c>
      <c r="AB1559">
        <v>11</v>
      </c>
      <c r="AC1559">
        <v>8</v>
      </c>
      <c r="AD1559" t="s">
        <v>155</v>
      </c>
      <c r="AF1559">
        <v>13.67</v>
      </c>
      <c r="AG1559">
        <v>79796</v>
      </c>
      <c r="AH1559">
        <v>59000</v>
      </c>
      <c r="AI1559">
        <v>4.1800002999999997</v>
      </c>
      <c r="AJ1559">
        <v>0.43451148000000001</v>
      </c>
      <c r="AK1559" t="s">
        <v>8006</v>
      </c>
      <c r="AL1559">
        <v>-7.45</v>
      </c>
      <c r="AM1559">
        <v>-0.35058823</v>
      </c>
      <c r="AN1559">
        <v>9.6199999999999992</v>
      </c>
      <c r="AO1559">
        <v>21.25</v>
      </c>
      <c r="AW1559" t="s">
        <v>6313</v>
      </c>
      <c r="BA1559">
        <v>13.277429</v>
      </c>
      <c r="BB1559">
        <v>0.52257156000000005</v>
      </c>
      <c r="BC1559">
        <v>3.935789E-2</v>
      </c>
      <c r="BD1559">
        <v>16.563478</v>
      </c>
      <c r="BE1559">
        <v>-2.7634783000000001</v>
      </c>
      <c r="BF1559">
        <v>-0.16684166</v>
      </c>
      <c r="BI1559">
        <v>15</v>
      </c>
      <c r="BJ1559">
        <v>0</v>
      </c>
      <c r="BK1559" t="b">
        <v>0</v>
      </c>
      <c r="BL1559">
        <v>2</v>
      </c>
      <c r="BM1559">
        <v>1271770200000</v>
      </c>
      <c r="BN1559" t="s">
        <v>6010</v>
      </c>
    </row>
    <row r="1560" spans="1:66" x14ac:dyDescent="0.2">
      <c r="A1560" t="s">
        <v>6012</v>
      </c>
      <c r="B1560" t="s">
        <v>6013</v>
      </c>
      <c r="C1560" t="s">
        <v>142</v>
      </c>
      <c r="D1560" t="s">
        <v>143</v>
      </c>
      <c r="E1560" t="s">
        <v>153</v>
      </c>
      <c r="F1560" t="b">
        <v>1</v>
      </c>
      <c r="G1560" t="s">
        <v>48</v>
      </c>
      <c r="H1560" t="s">
        <v>4007</v>
      </c>
      <c r="I1560" t="s">
        <v>8007</v>
      </c>
      <c r="J1560" t="s">
        <v>6013</v>
      </c>
      <c r="K1560" t="s">
        <v>8008</v>
      </c>
      <c r="L1560" t="s">
        <v>146</v>
      </c>
      <c r="M1560" t="s">
        <v>147</v>
      </c>
      <c r="N1560">
        <v>-14400000</v>
      </c>
      <c r="O1560" t="s">
        <v>148</v>
      </c>
      <c r="P1560" t="b">
        <v>0</v>
      </c>
      <c r="Q1560">
        <v>-3.9999010000000002E-2</v>
      </c>
      <c r="R1560">
        <v>-0.16226779</v>
      </c>
      <c r="S1560">
        <v>1589486384</v>
      </c>
      <c r="T1560">
        <v>24.61</v>
      </c>
      <c r="U1560">
        <v>24.69</v>
      </c>
      <c r="V1560" t="s">
        <v>8009</v>
      </c>
      <c r="W1560">
        <v>24.4209</v>
      </c>
      <c r="X1560">
        <v>46405</v>
      </c>
      <c r="Y1560">
        <v>24.65</v>
      </c>
      <c r="Z1560">
        <v>22</v>
      </c>
      <c r="AA1560">
        <v>0</v>
      </c>
      <c r="AB1560">
        <v>11</v>
      </c>
      <c r="AC1560">
        <v>31</v>
      </c>
      <c r="AD1560" t="s">
        <v>4011</v>
      </c>
      <c r="AF1560">
        <v>24.69</v>
      </c>
      <c r="AG1560">
        <v>79258</v>
      </c>
      <c r="AH1560">
        <v>29000</v>
      </c>
      <c r="AI1560">
        <v>4.3100014</v>
      </c>
      <c r="AJ1560">
        <v>0.21231535000000001</v>
      </c>
      <c r="AK1560" t="s">
        <v>8010</v>
      </c>
      <c r="AL1560">
        <v>-4.16</v>
      </c>
      <c r="AM1560">
        <v>-0.14459506</v>
      </c>
      <c r="AN1560">
        <v>20.3</v>
      </c>
      <c r="AO1560">
        <v>28.77</v>
      </c>
      <c r="AW1560" t="s">
        <v>6313</v>
      </c>
      <c r="BA1560">
        <v>24.777999999999999</v>
      </c>
      <c r="BB1560">
        <v>-0.16799927000000001</v>
      </c>
      <c r="BC1560">
        <v>-6.7801787999999998E-3</v>
      </c>
      <c r="BD1560">
        <v>26.693114999999999</v>
      </c>
      <c r="BE1560">
        <v>-2.0831146</v>
      </c>
      <c r="BF1560">
        <v>-7.8039399999999995E-2</v>
      </c>
      <c r="BI1560">
        <v>15</v>
      </c>
      <c r="BJ1560">
        <v>0</v>
      </c>
      <c r="BK1560" t="b">
        <v>0</v>
      </c>
      <c r="BL1560">
        <v>2</v>
      </c>
      <c r="BM1560">
        <v>1310563800000</v>
      </c>
      <c r="BN1560" t="s">
        <v>6012</v>
      </c>
    </row>
    <row r="1561" spans="1:66" x14ac:dyDescent="0.2">
      <c r="A1561" t="s">
        <v>6014</v>
      </c>
      <c r="B1561" t="s">
        <v>6015</v>
      </c>
      <c r="C1561" t="s">
        <v>142</v>
      </c>
      <c r="D1561" t="s">
        <v>143</v>
      </c>
      <c r="E1561" t="s">
        <v>153</v>
      </c>
      <c r="F1561" t="b">
        <v>1</v>
      </c>
      <c r="G1561" t="s">
        <v>48</v>
      </c>
      <c r="H1561" t="s">
        <v>6262</v>
      </c>
      <c r="I1561" t="s">
        <v>8011</v>
      </c>
      <c r="J1561" t="s">
        <v>6015</v>
      </c>
      <c r="K1561" t="s">
        <v>8012</v>
      </c>
      <c r="L1561" t="s">
        <v>146</v>
      </c>
      <c r="M1561" t="s">
        <v>147</v>
      </c>
      <c r="N1561">
        <v>-14400000</v>
      </c>
      <c r="O1561" t="s">
        <v>148</v>
      </c>
      <c r="P1561" t="b">
        <v>0</v>
      </c>
      <c r="Q1561">
        <v>-0.16999817</v>
      </c>
      <c r="R1561">
        <v>-0.36716666999999997</v>
      </c>
      <c r="S1561">
        <v>1589486402</v>
      </c>
      <c r="T1561">
        <v>46.13</v>
      </c>
      <c r="U1561">
        <v>46.23</v>
      </c>
      <c r="V1561" t="s">
        <v>8013</v>
      </c>
      <c r="W1561">
        <v>45.010300000000001</v>
      </c>
      <c r="X1561">
        <v>557335</v>
      </c>
      <c r="Y1561">
        <v>46.3</v>
      </c>
      <c r="Z1561">
        <v>0</v>
      </c>
      <c r="AA1561">
        <v>0</v>
      </c>
      <c r="AB1561">
        <v>9</v>
      </c>
      <c r="AC1561">
        <v>10</v>
      </c>
      <c r="AD1561" t="s">
        <v>6263</v>
      </c>
      <c r="AF1561">
        <v>45.4</v>
      </c>
      <c r="AG1561">
        <v>384800</v>
      </c>
      <c r="AH1561">
        <v>240325</v>
      </c>
      <c r="AI1561">
        <v>6.7999989999999997</v>
      </c>
      <c r="AJ1561">
        <v>0.17289598</v>
      </c>
      <c r="AK1561" t="s">
        <v>8014</v>
      </c>
      <c r="AL1561">
        <v>-18.569996</v>
      </c>
      <c r="AM1561">
        <v>-0.28701695999999999</v>
      </c>
      <c r="AN1561">
        <v>39.33</v>
      </c>
      <c r="AO1561">
        <v>64.7</v>
      </c>
      <c r="AP1561">
        <v>1490659200</v>
      </c>
      <c r="AW1561" t="s">
        <v>6313</v>
      </c>
      <c r="BA1561">
        <v>46.354571999999997</v>
      </c>
      <c r="BB1561">
        <v>-0.22457123000000001</v>
      </c>
      <c r="BC1561">
        <v>-4.8446404E-3</v>
      </c>
      <c r="BD1561">
        <v>56.48216</v>
      </c>
      <c r="BE1561">
        <v>-10.352157999999999</v>
      </c>
      <c r="BF1561">
        <v>-0.1832819</v>
      </c>
      <c r="BI1561">
        <v>15</v>
      </c>
      <c r="BJ1561">
        <v>0</v>
      </c>
      <c r="BK1561" t="b">
        <v>0</v>
      </c>
      <c r="BL1561">
        <v>2</v>
      </c>
      <c r="BM1561">
        <v>1456929000000</v>
      </c>
      <c r="BN1561" t="s">
        <v>6014</v>
      </c>
    </row>
    <row r="1562" spans="1:66" x14ac:dyDescent="0.2">
      <c r="A1562" t="s">
        <v>6016</v>
      </c>
      <c r="B1562" t="s">
        <v>6017</v>
      </c>
      <c r="C1562" t="s">
        <v>142</v>
      </c>
      <c r="D1562" t="s">
        <v>143</v>
      </c>
      <c r="E1562" t="s">
        <v>153</v>
      </c>
      <c r="F1562" t="b">
        <v>1</v>
      </c>
      <c r="G1562" t="s">
        <v>48</v>
      </c>
      <c r="H1562" t="s">
        <v>4007</v>
      </c>
      <c r="I1562" t="s">
        <v>8015</v>
      </c>
      <c r="J1562" t="s">
        <v>6017</v>
      </c>
      <c r="K1562" t="s">
        <v>8016</v>
      </c>
      <c r="L1562" t="s">
        <v>146</v>
      </c>
      <c r="M1562" t="s">
        <v>147</v>
      </c>
      <c r="N1562">
        <v>-14400000</v>
      </c>
      <c r="O1562" t="s">
        <v>148</v>
      </c>
      <c r="P1562" t="b">
        <v>0</v>
      </c>
      <c r="Q1562">
        <v>-7.0999099999999996E-2</v>
      </c>
      <c r="R1562">
        <v>-0.375637</v>
      </c>
      <c r="S1562">
        <v>1589226786</v>
      </c>
      <c r="T1562">
        <v>18.829999999999998</v>
      </c>
      <c r="U1562">
        <v>18.945</v>
      </c>
      <c r="V1562" t="s">
        <v>8017</v>
      </c>
      <c r="W1562">
        <v>18.78</v>
      </c>
      <c r="X1562">
        <v>1167</v>
      </c>
      <c r="Y1562">
        <v>18.901</v>
      </c>
      <c r="Z1562">
        <v>0</v>
      </c>
      <c r="AA1562">
        <v>0</v>
      </c>
      <c r="AB1562">
        <v>10</v>
      </c>
      <c r="AC1562">
        <v>11</v>
      </c>
      <c r="AD1562" t="s">
        <v>4011</v>
      </c>
      <c r="AF1562">
        <v>18.95</v>
      </c>
      <c r="AG1562">
        <v>6108</v>
      </c>
      <c r="AH1562">
        <v>1691</v>
      </c>
      <c r="AI1562">
        <v>4.4300002999999997</v>
      </c>
      <c r="AJ1562">
        <v>0.30763889999999999</v>
      </c>
      <c r="AK1562" t="s">
        <v>8018</v>
      </c>
      <c r="AL1562">
        <v>-3.7800007</v>
      </c>
      <c r="AM1562">
        <v>-0.16718268</v>
      </c>
      <c r="AN1562">
        <v>14.4</v>
      </c>
      <c r="AO1562">
        <v>22.61</v>
      </c>
      <c r="AW1562" t="s">
        <v>6313</v>
      </c>
      <c r="BA1562">
        <v>18.65138</v>
      </c>
      <c r="BB1562">
        <v>0.17861937999999999</v>
      </c>
      <c r="BC1562">
        <v>9.5767379999999996E-3</v>
      </c>
      <c r="BD1562">
        <v>20.723386999999999</v>
      </c>
      <c r="BE1562">
        <v>-1.8933868</v>
      </c>
      <c r="BF1562">
        <v>-9.136474E-2</v>
      </c>
      <c r="BI1562">
        <v>15</v>
      </c>
      <c r="BJ1562">
        <v>0</v>
      </c>
      <c r="BK1562" t="b">
        <v>0</v>
      </c>
      <c r="BL1562">
        <v>2</v>
      </c>
      <c r="BM1562">
        <v>1425393000000</v>
      </c>
      <c r="BN1562" t="s">
        <v>6016</v>
      </c>
    </row>
    <row r="1563" spans="1:66" x14ac:dyDescent="0.2">
      <c r="A1563" t="s">
        <v>6018</v>
      </c>
      <c r="B1563" t="s">
        <v>6019</v>
      </c>
      <c r="C1563" t="s">
        <v>142</v>
      </c>
      <c r="D1563" t="s">
        <v>143</v>
      </c>
      <c r="E1563" t="s">
        <v>153</v>
      </c>
      <c r="F1563" t="b">
        <v>1</v>
      </c>
      <c r="G1563" t="s">
        <v>48</v>
      </c>
      <c r="H1563" t="s">
        <v>154</v>
      </c>
      <c r="I1563" t="s">
        <v>8019</v>
      </c>
      <c r="J1563" t="s">
        <v>6019</v>
      </c>
      <c r="K1563" t="s">
        <v>7785</v>
      </c>
      <c r="L1563" t="s">
        <v>146</v>
      </c>
      <c r="M1563" t="s">
        <v>147</v>
      </c>
      <c r="N1563">
        <v>-14400000</v>
      </c>
      <c r="O1563" t="s">
        <v>148</v>
      </c>
      <c r="P1563" t="b">
        <v>0</v>
      </c>
      <c r="Q1563">
        <v>1.0000228999999999E-2</v>
      </c>
      <c r="R1563">
        <v>4.2882629999999998E-2</v>
      </c>
      <c r="S1563">
        <v>1589486382</v>
      </c>
      <c r="T1563">
        <v>23.33</v>
      </c>
      <c r="U1563">
        <v>23.33</v>
      </c>
      <c r="V1563" t="s">
        <v>8020</v>
      </c>
      <c r="W1563">
        <v>23.15</v>
      </c>
      <c r="X1563">
        <v>44909</v>
      </c>
      <c r="Y1563">
        <v>23.32</v>
      </c>
      <c r="Z1563">
        <v>0</v>
      </c>
      <c r="AA1563">
        <v>0</v>
      </c>
      <c r="AB1563">
        <v>10</v>
      </c>
      <c r="AC1563">
        <v>10</v>
      </c>
      <c r="AD1563" t="s">
        <v>155</v>
      </c>
      <c r="AF1563">
        <v>23.25</v>
      </c>
      <c r="AG1563">
        <v>91345</v>
      </c>
      <c r="AH1563">
        <v>39312</v>
      </c>
      <c r="AI1563">
        <v>3.0399989999999999</v>
      </c>
      <c r="AJ1563">
        <v>0.14982745</v>
      </c>
      <c r="AK1563" t="s">
        <v>8021</v>
      </c>
      <c r="AL1563">
        <v>-4.0300007000000004</v>
      </c>
      <c r="AM1563">
        <v>-0.14729534</v>
      </c>
      <c r="AN1563">
        <v>20.29</v>
      </c>
      <c r="AO1563">
        <v>27.36</v>
      </c>
      <c r="AW1563" t="s">
        <v>6313</v>
      </c>
      <c r="BA1563">
        <v>23.17343</v>
      </c>
      <c r="BB1563">
        <v>0.15657043000000001</v>
      </c>
      <c r="BC1563">
        <v>6.7564636000000001E-3</v>
      </c>
      <c r="BD1563">
        <v>25.080797</v>
      </c>
      <c r="BE1563">
        <v>-1.7507972999999999</v>
      </c>
      <c r="BF1563">
        <v>-6.9806284999999996E-2</v>
      </c>
      <c r="BI1563">
        <v>15</v>
      </c>
      <c r="BJ1563">
        <v>0</v>
      </c>
      <c r="BK1563" t="b">
        <v>0</v>
      </c>
      <c r="BL1563">
        <v>2</v>
      </c>
      <c r="BM1563">
        <v>1340112600000</v>
      </c>
      <c r="BN1563" t="s">
        <v>6018</v>
      </c>
    </row>
    <row r="1564" spans="1:66" x14ac:dyDescent="0.2">
      <c r="A1564" t="s">
        <v>6020</v>
      </c>
      <c r="B1564" t="s">
        <v>6021</v>
      </c>
      <c r="C1564" t="s">
        <v>142</v>
      </c>
      <c r="D1564" t="s">
        <v>143</v>
      </c>
      <c r="E1564" t="s">
        <v>153</v>
      </c>
      <c r="F1564" t="b">
        <v>1</v>
      </c>
      <c r="G1564" t="s">
        <v>48</v>
      </c>
      <c r="H1564" t="s">
        <v>4007</v>
      </c>
      <c r="I1564" t="s">
        <v>8022</v>
      </c>
      <c r="J1564" t="s">
        <v>6021</v>
      </c>
      <c r="K1564" t="s">
        <v>8023</v>
      </c>
      <c r="L1564" t="s">
        <v>146</v>
      </c>
      <c r="M1564" t="s">
        <v>147</v>
      </c>
      <c r="N1564">
        <v>-14400000</v>
      </c>
      <c r="O1564" t="s">
        <v>148</v>
      </c>
      <c r="P1564" t="b">
        <v>0</v>
      </c>
      <c r="Q1564">
        <v>-0.55000305000000005</v>
      </c>
      <c r="R1564">
        <v>-0.38814612999999998</v>
      </c>
      <c r="S1564">
        <v>1589486390</v>
      </c>
      <c r="T1564">
        <v>141.15</v>
      </c>
      <c r="U1564">
        <v>141.15</v>
      </c>
      <c r="V1564" t="s">
        <v>8024</v>
      </c>
      <c r="W1564">
        <v>136.16</v>
      </c>
      <c r="X1564">
        <v>263771</v>
      </c>
      <c r="Y1564">
        <v>141.69999999999999</v>
      </c>
      <c r="Z1564">
        <v>110</v>
      </c>
      <c r="AA1564">
        <v>0</v>
      </c>
      <c r="AB1564">
        <v>12</v>
      </c>
      <c r="AC1564">
        <v>9</v>
      </c>
      <c r="AD1564" t="s">
        <v>4011</v>
      </c>
      <c r="AF1564">
        <v>144.79</v>
      </c>
      <c r="AG1564">
        <v>432761</v>
      </c>
      <c r="AH1564">
        <v>285000</v>
      </c>
      <c r="AI1564">
        <v>28.679993</v>
      </c>
      <c r="AJ1564">
        <v>0.25500128</v>
      </c>
      <c r="AK1564" t="s">
        <v>8025</v>
      </c>
      <c r="AL1564">
        <v>-99.47</v>
      </c>
      <c r="AM1564">
        <v>-0.41339042999999998</v>
      </c>
      <c r="AN1564">
        <v>112.47</v>
      </c>
      <c r="AO1564">
        <v>240.62</v>
      </c>
      <c r="AW1564" t="s">
        <v>6313</v>
      </c>
      <c r="BA1564">
        <v>148.52257</v>
      </c>
      <c r="BB1564">
        <v>-7.3725740000000002</v>
      </c>
      <c r="BC1564">
        <v>-4.9639419999999997E-2</v>
      </c>
      <c r="BD1564">
        <v>199.24369999999999</v>
      </c>
      <c r="BE1564">
        <v>-58.093704000000002</v>
      </c>
      <c r="BF1564">
        <v>-0.29157110000000003</v>
      </c>
      <c r="BI1564">
        <v>15</v>
      </c>
      <c r="BJ1564">
        <v>0</v>
      </c>
      <c r="BK1564" t="b">
        <v>0</v>
      </c>
      <c r="BL1564">
        <v>2</v>
      </c>
      <c r="BM1564">
        <v>1146835800000</v>
      </c>
      <c r="BN1564" t="s">
        <v>6020</v>
      </c>
    </row>
    <row r="1565" spans="1:66" x14ac:dyDescent="0.2">
      <c r="A1565" t="s">
        <v>6022</v>
      </c>
      <c r="B1565" t="s">
        <v>6023</v>
      </c>
      <c r="C1565" t="s">
        <v>142</v>
      </c>
      <c r="D1565" t="s">
        <v>143</v>
      </c>
      <c r="E1565" t="s">
        <v>153</v>
      </c>
      <c r="F1565" t="b">
        <v>1</v>
      </c>
      <c r="G1565" t="s">
        <v>48</v>
      </c>
      <c r="H1565" t="s">
        <v>154</v>
      </c>
      <c r="I1565" t="s">
        <v>8026</v>
      </c>
      <c r="J1565" t="s">
        <v>6023</v>
      </c>
      <c r="K1565" t="s">
        <v>8027</v>
      </c>
      <c r="L1565" t="s">
        <v>146</v>
      </c>
      <c r="M1565" t="s">
        <v>147</v>
      </c>
      <c r="N1565">
        <v>-14400000</v>
      </c>
      <c r="O1565" t="s">
        <v>148</v>
      </c>
      <c r="P1565" t="b">
        <v>0</v>
      </c>
      <c r="Q1565">
        <v>-0.23000145</v>
      </c>
      <c r="R1565">
        <v>-0.92221909999999996</v>
      </c>
      <c r="S1565">
        <v>1589486383</v>
      </c>
      <c r="T1565">
        <v>24.71</v>
      </c>
      <c r="U1565">
        <v>24.7773</v>
      </c>
      <c r="V1565" t="s">
        <v>8028</v>
      </c>
      <c r="W1565">
        <v>24.310600000000001</v>
      </c>
      <c r="X1565">
        <v>26795</v>
      </c>
      <c r="Y1565">
        <v>24.94</v>
      </c>
      <c r="Z1565">
        <v>0</v>
      </c>
      <c r="AA1565">
        <v>0</v>
      </c>
      <c r="AB1565">
        <v>22</v>
      </c>
      <c r="AC1565">
        <v>11</v>
      </c>
      <c r="AD1565" t="s">
        <v>155</v>
      </c>
      <c r="AF1565">
        <v>24.39</v>
      </c>
      <c r="AG1565">
        <v>60012</v>
      </c>
      <c r="AH1565">
        <v>33550</v>
      </c>
      <c r="AI1565">
        <v>5.4699992999999996</v>
      </c>
      <c r="AJ1565">
        <v>0.28430351999999998</v>
      </c>
      <c r="AK1565" t="s">
        <v>8029</v>
      </c>
      <c r="AL1565">
        <v>-7.34</v>
      </c>
      <c r="AM1565">
        <v>-0.22901716999999999</v>
      </c>
      <c r="AN1565">
        <v>19.239999999999998</v>
      </c>
      <c r="AO1565">
        <v>32.049999999999997</v>
      </c>
      <c r="AW1565" t="s">
        <v>6313</v>
      </c>
      <c r="BA1565">
        <v>24.134799999999998</v>
      </c>
      <c r="BB1565">
        <v>0.57519909999999996</v>
      </c>
      <c r="BC1565">
        <v>2.383277E-2</v>
      </c>
      <c r="BD1565">
        <v>28.217123000000001</v>
      </c>
      <c r="BE1565">
        <v>-3.5071240000000001</v>
      </c>
      <c r="BF1565">
        <v>-0.12429063</v>
      </c>
      <c r="BI1565">
        <v>15</v>
      </c>
      <c r="BJ1565">
        <v>0</v>
      </c>
      <c r="BK1565" t="b">
        <v>0</v>
      </c>
      <c r="BL1565">
        <v>2</v>
      </c>
      <c r="BM1565">
        <v>1430487000000</v>
      </c>
      <c r="BN1565" t="s">
        <v>6022</v>
      </c>
    </row>
    <row r="1566" spans="1:66" x14ac:dyDescent="0.2">
      <c r="A1566" t="s">
        <v>6024</v>
      </c>
      <c r="B1566" t="s">
        <v>6025</v>
      </c>
      <c r="C1566" t="s">
        <v>142</v>
      </c>
      <c r="D1566" t="s">
        <v>143</v>
      </c>
      <c r="E1566" t="s">
        <v>153</v>
      </c>
      <c r="F1566" t="b">
        <v>1</v>
      </c>
      <c r="G1566" t="s">
        <v>48</v>
      </c>
      <c r="H1566" t="s">
        <v>145</v>
      </c>
      <c r="I1566" t="s">
        <v>8030</v>
      </c>
      <c r="J1566" t="s">
        <v>6025</v>
      </c>
      <c r="K1566" t="s">
        <v>8031</v>
      </c>
      <c r="L1566" t="s">
        <v>146</v>
      </c>
      <c r="M1566" t="s">
        <v>147</v>
      </c>
      <c r="N1566">
        <v>-14400000</v>
      </c>
      <c r="O1566" t="s">
        <v>148</v>
      </c>
      <c r="P1566" t="b">
        <v>0</v>
      </c>
      <c r="Q1566">
        <v>-0.18070221</v>
      </c>
      <c r="R1566">
        <v>-0.41148173999999998</v>
      </c>
      <c r="S1566">
        <v>1589486268</v>
      </c>
      <c r="T1566">
        <v>43.734299999999998</v>
      </c>
      <c r="U1566">
        <v>43.71</v>
      </c>
      <c r="V1566" t="s">
        <v>8032</v>
      </c>
      <c r="W1566">
        <v>42.94</v>
      </c>
      <c r="X1566">
        <v>36128</v>
      </c>
      <c r="Y1566">
        <v>43.8504</v>
      </c>
      <c r="Z1566">
        <v>0</v>
      </c>
      <c r="AA1566">
        <v>0</v>
      </c>
      <c r="AB1566">
        <v>8</v>
      </c>
      <c r="AC1566">
        <v>12</v>
      </c>
      <c r="AD1566" t="s">
        <v>149</v>
      </c>
      <c r="AF1566">
        <v>43.34</v>
      </c>
      <c r="AG1566">
        <v>36658</v>
      </c>
      <c r="AH1566">
        <v>34300</v>
      </c>
      <c r="AI1566">
        <v>13.6043</v>
      </c>
      <c r="AJ1566">
        <v>0.45152009999999998</v>
      </c>
      <c r="AK1566" t="s">
        <v>8033</v>
      </c>
      <c r="AL1566">
        <v>-0.47570037999999998</v>
      </c>
      <c r="AM1566">
        <v>-1.0760018E-2</v>
      </c>
      <c r="AN1566">
        <v>30.13</v>
      </c>
      <c r="AO1566">
        <v>44.21</v>
      </c>
      <c r="AP1566">
        <v>1546214400</v>
      </c>
      <c r="AW1566" t="s">
        <v>6313</v>
      </c>
      <c r="BA1566">
        <v>39.683627999999999</v>
      </c>
      <c r="BB1566">
        <v>4.0506706000000001</v>
      </c>
      <c r="BC1566">
        <v>0.1020741</v>
      </c>
      <c r="BD1566">
        <v>39.441544</v>
      </c>
      <c r="BE1566">
        <v>4.2927549999999997</v>
      </c>
      <c r="BF1566">
        <v>0.10883842000000001</v>
      </c>
      <c r="BI1566">
        <v>15</v>
      </c>
      <c r="BJ1566">
        <v>0</v>
      </c>
      <c r="BK1566" t="b">
        <v>0</v>
      </c>
      <c r="BL1566">
        <v>2</v>
      </c>
      <c r="BM1566">
        <v>1415716200000</v>
      </c>
      <c r="BN1566" t="s">
        <v>6024</v>
      </c>
    </row>
    <row r="1567" spans="1:66" x14ac:dyDescent="0.2">
      <c r="A1567" t="s">
        <v>6026</v>
      </c>
      <c r="B1567" t="s">
        <v>6027</v>
      </c>
      <c r="C1567" t="s">
        <v>142</v>
      </c>
      <c r="D1567" t="s">
        <v>143</v>
      </c>
      <c r="E1567" t="s">
        <v>153</v>
      </c>
      <c r="F1567" t="b">
        <v>1</v>
      </c>
      <c r="G1567" t="s">
        <v>48</v>
      </c>
      <c r="H1567" t="s">
        <v>154</v>
      </c>
      <c r="I1567" t="s">
        <v>6027</v>
      </c>
      <c r="J1567" t="s">
        <v>6027</v>
      </c>
      <c r="K1567" t="s">
        <v>8034</v>
      </c>
      <c r="L1567" t="s">
        <v>146</v>
      </c>
      <c r="M1567" t="s">
        <v>147</v>
      </c>
      <c r="N1567">
        <v>-14400000</v>
      </c>
      <c r="O1567" t="s">
        <v>148</v>
      </c>
      <c r="P1567" t="b">
        <v>0</v>
      </c>
      <c r="Q1567">
        <v>-0.33440399999999998</v>
      </c>
      <c r="R1567">
        <v>-0.41379899999999997</v>
      </c>
      <c r="S1567">
        <v>1569007486</v>
      </c>
      <c r="T1567">
        <v>80.478700000000003</v>
      </c>
      <c r="U1567">
        <v>80.702100000000002</v>
      </c>
      <c r="V1567" t="s">
        <v>8035</v>
      </c>
      <c r="W1567">
        <v>80.430000000000007</v>
      </c>
      <c r="X1567">
        <v>3325</v>
      </c>
      <c r="Y1567">
        <v>80.813100000000006</v>
      </c>
      <c r="Z1567">
        <v>0</v>
      </c>
      <c r="AA1567">
        <v>0</v>
      </c>
      <c r="AB1567">
        <v>8</v>
      </c>
      <c r="AC1567">
        <v>9</v>
      </c>
      <c r="AD1567" t="s">
        <v>155</v>
      </c>
      <c r="AF1567">
        <v>0</v>
      </c>
      <c r="AG1567">
        <v>0</v>
      </c>
      <c r="AH1567">
        <v>0</v>
      </c>
      <c r="AI1567">
        <v>5.568695</v>
      </c>
      <c r="AJ1567">
        <v>7.4338470000000004E-2</v>
      </c>
      <c r="AK1567" t="s">
        <v>8036</v>
      </c>
      <c r="AL1567">
        <v>-0.98130035000000004</v>
      </c>
      <c r="AM1567">
        <v>-1.2046408E-2</v>
      </c>
      <c r="AN1567">
        <v>74.91</v>
      </c>
      <c r="AO1567">
        <v>81.459999999999994</v>
      </c>
      <c r="AW1567" t="s">
        <v>6313</v>
      </c>
      <c r="BA1567">
        <v>80.478700000000003</v>
      </c>
      <c r="BB1567">
        <v>0</v>
      </c>
      <c r="BC1567">
        <v>0</v>
      </c>
      <c r="BD1567">
        <v>80.478700000000003</v>
      </c>
      <c r="BE1567">
        <v>0</v>
      </c>
      <c r="BF1567">
        <v>0</v>
      </c>
      <c r="BI1567">
        <v>15</v>
      </c>
      <c r="BJ1567">
        <v>0</v>
      </c>
      <c r="BK1567" t="b">
        <v>0</v>
      </c>
      <c r="BL1567">
        <v>2</v>
      </c>
      <c r="BM1567">
        <v>1330957800000</v>
      </c>
      <c r="BN1567" t="s">
        <v>6026</v>
      </c>
    </row>
    <row r="1568" spans="1:66" x14ac:dyDescent="0.2">
      <c r="A1568" t="s">
        <v>6028</v>
      </c>
      <c r="B1568" t="s">
        <v>6029</v>
      </c>
      <c r="C1568" t="s">
        <v>142</v>
      </c>
      <c r="D1568" t="s">
        <v>143</v>
      </c>
      <c r="E1568" t="s">
        <v>153</v>
      </c>
      <c r="F1568" t="b">
        <v>1</v>
      </c>
      <c r="G1568" t="s">
        <v>48</v>
      </c>
      <c r="H1568" t="s">
        <v>154</v>
      </c>
      <c r="I1568" t="s">
        <v>8037</v>
      </c>
      <c r="J1568" t="s">
        <v>6029</v>
      </c>
      <c r="K1568" t="s">
        <v>8038</v>
      </c>
      <c r="L1568" t="s">
        <v>146</v>
      </c>
      <c r="M1568" t="s">
        <v>147</v>
      </c>
      <c r="N1568">
        <v>-14400000</v>
      </c>
      <c r="O1568" t="s">
        <v>148</v>
      </c>
      <c r="P1568" t="b">
        <v>0</v>
      </c>
      <c r="Q1568">
        <v>-7.9999920000000002E-2</v>
      </c>
      <c r="R1568">
        <v>-0.43383905</v>
      </c>
      <c r="S1568">
        <v>1589486400</v>
      </c>
      <c r="T1568">
        <v>18.36</v>
      </c>
      <c r="U1568">
        <v>18.38</v>
      </c>
      <c r="V1568" t="s">
        <v>8039</v>
      </c>
      <c r="W1568">
        <v>18.11</v>
      </c>
      <c r="X1568">
        <v>210252</v>
      </c>
      <c r="Y1568">
        <v>18.440000000000001</v>
      </c>
      <c r="Z1568">
        <v>17.7</v>
      </c>
      <c r="AA1568">
        <v>21.37</v>
      </c>
      <c r="AB1568">
        <v>11</v>
      </c>
      <c r="AC1568">
        <v>10</v>
      </c>
      <c r="AD1568" t="s">
        <v>155</v>
      </c>
      <c r="AF1568">
        <v>18.309999999999999</v>
      </c>
      <c r="AG1568">
        <v>370638</v>
      </c>
      <c r="AH1568">
        <v>235662</v>
      </c>
      <c r="AI1568">
        <v>4.7400007000000004</v>
      </c>
      <c r="AJ1568">
        <v>0.34801766000000001</v>
      </c>
      <c r="AK1568" t="s">
        <v>8040</v>
      </c>
      <c r="AL1568">
        <v>-5.5999984999999999</v>
      </c>
      <c r="AM1568">
        <v>-0.23372282</v>
      </c>
      <c r="AN1568">
        <v>13.62</v>
      </c>
      <c r="AO1568">
        <v>23.96</v>
      </c>
      <c r="AW1568" t="s">
        <v>6313</v>
      </c>
      <c r="BA1568">
        <v>18.274857000000001</v>
      </c>
      <c r="BB1568">
        <v>8.5144040000000004E-2</v>
      </c>
      <c r="BC1568">
        <v>4.6590813000000003E-3</v>
      </c>
      <c r="BD1568">
        <v>21.323841000000002</v>
      </c>
      <c r="BE1568">
        <v>-2.9638404999999999</v>
      </c>
      <c r="BF1568">
        <v>-0.13899185999999999</v>
      </c>
      <c r="BI1568">
        <v>15</v>
      </c>
      <c r="BJ1568">
        <v>0</v>
      </c>
      <c r="BK1568" t="b">
        <v>0</v>
      </c>
      <c r="BL1568">
        <v>2</v>
      </c>
      <c r="BM1568">
        <v>1266589800000</v>
      </c>
      <c r="BN1568" t="s">
        <v>6028</v>
      </c>
    </row>
    <row r="1569" spans="1:66" x14ac:dyDescent="0.2">
      <c r="A1569" t="s">
        <v>6030</v>
      </c>
      <c r="B1569" t="s">
        <v>6031</v>
      </c>
      <c r="C1569" t="s">
        <v>142</v>
      </c>
      <c r="D1569" t="s">
        <v>143</v>
      </c>
      <c r="E1569" t="s">
        <v>153</v>
      </c>
      <c r="F1569" t="b">
        <v>1</v>
      </c>
      <c r="G1569" t="s">
        <v>48</v>
      </c>
      <c r="H1569" t="s">
        <v>154</v>
      </c>
      <c r="I1569" t="s">
        <v>8041</v>
      </c>
      <c r="J1569" t="s">
        <v>6031</v>
      </c>
      <c r="K1569" t="s">
        <v>8042</v>
      </c>
      <c r="L1569" t="s">
        <v>146</v>
      </c>
      <c r="M1569" t="s">
        <v>147</v>
      </c>
      <c r="N1569">
        <v>-14400000</v>
      </c>
      <c r="O1569" t="s">
        <v>148</v>
      </c>
      <c r="P1569" t="b">
        <v>0</v>
      </c>
      <c r="Q1569">
        <v>-0.20000076</v>
      </c>
      <c r="R1569">
        <v>-0.36873296</v>
      </c>
      <c r="S1569">
        <v>1589486381</v>
      </c>
      <c r="T1569">
        <v>54.04</v>
      </c>
      <c r="U1569">
        <v>54.27</v>
      </c>
      <c r="V1569" t="s">
        <v>8043</v>
      </c>
      <c r="W1569">
        <v>53.854999999999997</v>
      </c>
      <c r="X1569">
        <v>32260</v>
      </c>
      <c r="Y1569">
        <v>54.24</v>
      </c>
      <c r="Z1569">
        <v>44</v>
      </c>
      <c r="AA1569">
        <v>54.24</v>
      </c>
      <c r="AB1569">
        <v>10</v>
      </c>
      <c r="AC1569">
        <v>10</v>
      </c>
      <c r="AD1569" t="s">
        <v>155</v>
      </c>
      <c r="AF1569">
        <v>53.98</v>
      </c>
      <c r="AG1569">
        <v>94887</v>
      </c>
      <c r="AH1569">
        <v>44837</v>
      </c>
      <c r="AI1569">
        <v>5.0100020000000001</v>
      </c>
      <c r="AJ1569">
        <v>0.10218238</v>
      </c>
      <c r="AK1569" t="s">
        <v>8044</v>
      </c>
      <c r="AL1569">
        <v>-1.9599991000000001</v>
      </c>
      <c r="AM1569">
        <v>-3.4999984999999997E-2</v>
      </c>
      <c r="AN1569">
        <v>49.03</v>
      </c>
      <c r="AO1569">
        <v>56</v>
      </c>
      <c r="AW1569" t="s">
        <v>6313</v>
      </c>
      <c r="BA1569">
        <v>53.352286999999997</v>
      </c>
      <c r="BB1569">
        <v>0.68771360000000004</v>
      </c>
      <c r="BC1569">
        <v>1.2890049000000001E-2</v>
      </c>
      <c r="BD1569">
        <v>53.363551999999999</v>
      </c>
      <c r="BE1569">
        <v>0.67644879999999996</v>
      </c>
      <c r="BF1569">
        <v>1.2676233E-2</v>
      </c>
      <c r="BI1569">
        <v>15</v>
      </c>
      <c r="BJ1569">
        <v>0</v>
      </c>
      <c r="BK1569" t="b">
        <v>0</v>
      </c>
      <c r="BL1569">
        <v>2</v>
      </c>
      <c r="BM1569">
        <v>1329402600000</v>
      </c>
      <c r="BN1569" t="s">
        <v>6030</v>
      </c>
    </row>
    <row r="1570" spans="1:66" x14ac:dyDescent="0.2">
      <c r="A1570" t="s">
        <v>6032</v>
      </c>
      <c r="B1570" t="s">
        <v>6033</v>
      </c>
      <c r="C1570" t="s">
        <v>142</v>
      </c>
      <c r="D1570" t="s">
        <v>143</v>
      </c>
      <c r="E1570" t="s">
        <v>153</v>
      </c>
      <c r="F1570" t="b">
        <v>1</v>
      </c>
      <c r="G1570" t="s">
        <v>48</v>
      </c>
      <c r="H1570" t="s">
        <v>145</v>
      </c>
      <c r="I1570" t="s">
        <v>8045</v>
      </c>
      <c r="J1570" t="s">
        <v>6033</v>
      </c>
      <c r="K1570" t="s">
        <v>8046</v>
      </c>
      <c r="L1570" t="s">
        <v>146</v>
      </c>
      <c r="M1570" t="s">
        <v>147</v>
      </c>
      <c r="N1570">
        <v>-14400000</v>
      </c>
      <c r="O1570" t="s">
        <v>148</v>
      </c>
      <c r="P1570" t="b">
        <v>0</v>
      </c>
      <c r="Q1570">
        <v>-0.18999863</v>
      </c>
      <c r="R1570">
        <v>-0.44340404999999999</v>
      </c>
      <c r="S1570">
        <v>1589486402</v>
      </c>
      <c r="T1570">
        <v>42.66</v>
      </c>
      <c r="U1570">
        <v>42.69</v>
      </c>
      <c r="V1570" t="s">
        <v>8047</v>
      </c>
      <c r="W1570">
        <v>41.805900000000001</v>
      </c>
      <c r="X1570">
        <v>123813</v>
      </c>
      <c r="Y1570">
        <v>42.85</v>
      </c>
      <c r="Z1570">
        <v>0</v>
      </c>
      <c r="AA1570">
        <v>0</v>
      </c>
      <c r="AB1570">
        <v>14</v>
      </c>
      <c r="AC1570">
        <v>8</v>
      </c>
      <c r="AD1570" t="s">
        <v>149</v>
      </c>
      <c r="AF1570">
        <v>42.05</v>
      </c>
      <c r="AG1570">
        <v>153833</v>
      </c>
      <c r="AH1570">
        <v>85400</v>
      </c>
      <c r="AI1570">
        <v>9.3600010000000005</v>
      </c>
      <c r="AJ1570">
        <v>0.28108109999999997</v>
      </c>
      <c r="AK1570" t="s">
        <v>8048</v>
      </c>
      <c r="AL1570">
        <v>-13.66</v>
      </c>
      <c r="AM1570">
        <v>-0.24254260999999999</v>
      </c>
      <c r="AN1570">
        <v>33.299999999999997</v>
      </c>
      <c r="AO1570">
        <v>56.32</v>
      </c>
      <c r="AP1570">
        <v>1530230400</v>
      </c>
      <c r="AW1570" t="s">
        <v>6313</v>
      </c>
      <c r="BA1570">
        <v>41.725997999999997</v>
      </c>
      <c r="BB1570">
        <v>0.93400190000000005</v>
      </c>
      <c r="BC1570">
        <v>2.2384172000000001E-2</v>
      </c>
      <c r="BD1570">
        <v>49.680073</v>
      </c>
      <c r="BE1570">
        <v>-7.020073</v>
      </c>
      <c r="BF1570">
        <v>-0.14130561</v>
      </c>
      <c r="BI1570">
        <v>15</v>
      </c>
      <c r="BJ1570">
        <v>0</v>
      </c>
      <c r="BK1570" t="b">
        <v>0</v>
      </c>
      <c r="BL1570">
        <v>2</v>
      </c>
      <c r="BM1570">
        <v>1303219800000</v>
      </c>
      <c r="BN1570" t="s">
        <v>6032</v>
      </c>
    </row>
    <row r="1571" spans="1:66" x14ac:dyDescent="0.2">
      <c r="A1571" t="s">
        <v>6034</v>
      </c>
      <c r="B1571" t="s">
        <v>6035</v>
      </c>
      <c r="C1571" t="s">
        <v>142</v>
      </c>
      <c r="D1571" t="s">
        <v>143</v>
      </c>
      <c r="E1571" t="s">
        <v>153</v>
      </c>
      <c r="F1571" t="b">
        <v>1</v>
      </c>
      <c r="G1571" t="s">
        <v>48</v>
      </c>
      <c r="H1571" t="s">
        <v>145</v>
      </c>
      <c r="I1571" t="s">
        <v>8049</v>
      </c>
      <c r="J1571" t="s">
        <v>6035</v>
      </c>
      <c r="K1571" t="s">
        <v>8050</v>
      </c>
      <c r="L1571" t="s">
        <v>146</v>
      </c>
      <c r="M1571" t="s">
        <v>147</v>
      </c>
      <c r="N1571">
        <v>-14400000</v>
      </c>
      <c r="O1571" t="s">
        <v>148</v>
      </c>
      <c r="P1571" t="b">
        <v>0</v>
      </c>
      <c r="Q1571">
        <v>-0.58000183000000005</v>
      </c>
      <c r="R1571">
        <v>-0.44753227000000001</v>
      </c>
      <c r="S1571">
        <v>1589486402</v>
      </c>
      <c r="T1571">
        <v>129.02000000000001</v>
      </c>
      <c r="U1571">
        <v>129.864</v>
      </c>
      <c r="V1571" t="s">
        <v>8051</v>
      </c>
      <c r="W1571">
        <v>127.12</v>
      </c>
      <c r="X1571">
        <v>3326609</v>
      </c>
      <c r="Y1571">
        <v>129.6</v>
      </c>
      <c r="Z1571">
        <v>129.01</v>
      </c>
      <c r="AA1571">
        <v>132.49</v>
      </c>
      <c r="AB1571">
        <v>10</v>
      </c>
      <c r="AC1571">
        <v>8</v>
      </c>
      <c r="AD1571" t="s">
        <v>149</v>
      </c>
      <c r="AE1571" t="s">
        <v>48</v>
      </c>
      <c r="AF1571">
        <v>128.26</v>
      </c>
      <c r="AG1571">
        <v>3914091</v>
      </c>
      <c r="AH1571">
        <v>3983937</v>
      </c>
      <c r="AI1571">
        <v>36.870002999999997</v>
      </c>
      <c r="AJ1571">
        <v>0.40010855000000001</v>
      </c>
      <c r="AK1571" t="s">
        <v>8052</v>
      </c>
      <c r="AL1571">
        <v>-7.1100006000000002</v>
      </c>
      <c r="AM1571">
        <v>-5.2229490000000003E-2</v>
      </c>
      <c r="AN1571">
        <v>92.15</v>
      </c>
      <c r="AO1571">
        <v>136.13</v>
      </c>
      <c r="AP1571">
        <v>1482969600</v>
      </c>
      <c r="AT1571">
        <v>0.15</v>
      </c>
      <c r="AV1571">
        <v>1.1574074E-3</v>
      </c>
      <c r="AW1571" t="s">
        <v>6313</v>
      </c>
      <c r="AX1571">
        <v>-25.643999999999998</v>
      </c>
      <c r="AY1571">
        <v>69700000</v>
      </c>
      <c r="AZ1571">
        <v>99.569000000000003</v>
      </c>
      <c r="BA1571">
        <v>119.68228999999999</v>
      </c>
      <c r="BB1571">
        <v>9.3377149999999993</v>
      </c>
      <c r="BC1571">
        <v>7.8020859999999997E-2</v>
      </c>
      <c r="BD1571">
        <v>116.77602</v>
      </c>
      <c r="BE1571">
        <v>12.243988</v>
      </c>
      <c r="BF1571">
        <v>0.10485019499999999</v>
      </c>
      <c r="BG1571">
        <v>8992694272</v>
      </c>
      <c r="BH1571">
        <v>1.2957848000000001</v>
      </c>
      <c r="BI1571">
        <v>15</v>
      </c>
      <c r="BJ1571">
        <v>0</v>
      </c>
      <c r="BK1571" t="b">
        <v>0</v>
      </c>
      <c r="BL1571">
        <v>2</v>
      </c>
      <c r="BM1571">
        <v>981988200000</v>
      </c>
      <c r="BN1571" t="s">
        <v>6034</v>
      </c>
    </row>
    <row r="1572" spans="1:66" x14ac:dyDescent="0.2">
      <c r="A1572" t="s">
        <v>6036</v>
      </c>
      <c r="B1572" t="s">
        <v>6037</v>
      </c>
      <c r="C1572" t="s">
        <v>142</v>
      </c>
      <c r="D1572" t="s">
        <v>143</v>
      </c>
      <c r="E1572" t="s">
        <v>153</v>
      </c>
      <c r="F1572" t="b">
        <v>1</v>
      </c>
      <c r="G1572" t="s">
        <v>48</v>
      </c>
      <c r="H1572" t="s">
        <v>154</v>
      </c>
      <c r="I1572" t="s">
        <v>8053</v>
      </c>
      <c r="J1572" t="s">
        <v>6037</v>
      </c>
      <c r="K1572" t="s">
        <v>8054</v>
      </c>
      <c r="L1572" t="s">
        <v>146</v>
      </c>
      <c r="M1572" t="s">
        <v>147</v>
      </c>
      <c r="N1572">
        <v>-14400000</v>
      </c>
      <c r="O1572" t="s">
        <v>148</v>
      </c>
      <c r="P1572" t="b">
        <v>0</v>
      </c>
      <c r="Q1572">
        <v>-7.9999920000000002E-2</v>
      </c>
      <c r="R1572">
        <v>-0.38369268000000001</v>
      </c>
      <c r="S1572">
        <v>1589486400</v>
      </c>
      <c r="T1572">
        <v>20.77</v>
      </c>
      <c r="U1572">
        <v>20.795000000000002</v>
      </c>
      <c r="V1572" t="s">
        <v>8055</v>
      </c>
      <c r="W1572">
        <v>20.495000000000001</v>
      </c>
      <c r="X1572">
        <v>9034429</v>
      </c>
      <c r="Y1572">
        <v>20.85</v>
      </c>
      <c r="Z1572">
        <v>20.05</v>
      </c>
      <c r="AA1572">
        <v>20.87</v>
      </c>
      <c r="AB1572">
        <v>292</v>
      </c>
      <c r="AC1572">
        <v>8</v>
      </c>
      <c r="AD1572" t="s">
        <v>155</v>
      </c>
      <c r="AE1572" t="s">
        <v>48</v>
      </c>
      <c r="AF1572">
        <v>20.53</v>
      </c>
      <c r="AG1572">
        <v>8781045</v>
      </c>
      <c r="AH1572">
        <v>6363275</v>
      </c>
      <c r="AI1572">
        <v>2.8500003999999999</v>
      </c>
      <c r="AJ1572">
        <v>0.15904019999999999</v>
      </c>
      <c r="AK1572" t="s">
        <v>8056</v>
      </c>
      <c r="AL1572">
        <v>-5.7799990000000001</v>
      </c>
      <c r="AM1572">
        <v>-0.21770239999999999</v>
      </c>
      <c r="AN1572">
        <v>17.920000000000002</v>
      </c>
      <c r="AO1572">
        <v>26.55</v>
      </c>
      <c r="AT1572">
        <v>0.60399999999999998</v>
      </c>
      <c r="AV1572">
        <v>2.8968822000000002E-2</v>
      </c>
      <c r="AW1572" t="s">
        <v>6313</v>
      </c>
      <c r="AY1572">
        <v>88575000</v>
      </c>
      <c r="AZ1572">
        <v>21.077000000000002</v>
      </c>
      <c r="BA1572">
        <v>20.871143</v>
      </c>
      <c r="BB1572">
        <v>-0.10114288</v>
      </c>
      <c r="BC1572">
        <v>-4.8460634000000004E-3</v>
      </c>
      <c r="BD1572">
        <v>22.770363</v>
      </c>
      <c r="BE1572">
        <v>-2.0003624000000002</v>
      </c>
      <c r="BF1572">
        <v>-8.7849386000000002E-2</v>
      </c>
      <c r="BG1572">
        <v>1839702784</v>
      </c>
      <c r="BH1572">
        <v>0.98543440000000004</v>
      </c>
      <c r="BI1572">
        <v>15</v>
      </c>
      <c r="BJ1572">
        <v>0</v>
      </c>
      <c r="BK1572" t="b">
        <v>0</v>
      </c>
      <c r="BL1572">
        <v>2</v>
      </c>
      <c r="BM1572">
        <v>827159400000</v>
      </c>
      <c r="BN1572" t="s">
        <v>6036</v>
      </c>
    </row>
    <row r="1573" spans="1:66" x14ac:dyDescent="0.2">
      <c r="A1573" t="s">
        <v>6038</v>
      </c>
      <c r="B1573" t="s">
        <v>6039</v>
      </c>
      <c r="C1573" t="s">
        <v>142</v>
      </c>
      <c r="D1573" t="s">
        <v>143</v>
      </c>
      <c r="E1573" t="s">
        <v>153</v>
      </c>
      <c r="F1573" t="b">
        <v>1</v>
      </c>
      <c r="G1573" t="s">
        <v>48</v>
      </c>
      <c r="H1573" t="s">
        <v>6262</v>
      </c>
      <c r="I1573" t="s">
        <v>8057</v>
      </c>
      <c r="J1573" t="s">
        <v>6039</v>
      </c>
      <c r="K1573" t="s">
        <v>8058</v>
      </c>
      <c r="L1573" t="s">
        <v>146</v>
      </c>
      <c r="M1573" t="s">
        <v>147</v>
      </c>
      <c r="N1573">
        <v>-14400000</v>
      </c>
      <c r="O1573" t="s">
        <v>148</v>
      </c>
      <c r="P1573" t="b">
        <v>0</v>
      </c>
      <c r="Q1573">
        <v>-0.14509964</v>
      </c>
      <c r="R1573">
        <v>-0.46278760000000002</v>
      </c>
      <c r="S1573">
        <v>1589397145</v>
      </c>
      <c r="T1573">
        <v>31.208300000000001</v>
      </c>
      <c r="U1573">
        <v>31.208300000000001</v>
      </c>
      <c r="V1573" t="s">
        <v>8059</v>
      </c>
      <c r="W1573">
        <v>31.208300000000001</v>
      </c>
      <c r="X1573">
        <v>4</v>
      </c>
      <c r="Y1573">
        <v>31.353400000000001</v>
      </c>
      <c r="Z1573">
        <v>0</v>
      </c>
      <c r="AA1573">
        <v>31.39</v>
      </c>
      <c r="AB1573">
        <v>10</v>
      </c>
      <c r="AC1573">
        <v>8</v>
      </c>
      <c r="AD1573" t="s">
        <v>6263</v>
      </c>
      <c r="AF1573">
        <v>31.164999999999999</v>
      </c>
      <c r="AG1573">
        <v>3045</v>
      </c>
      <c r="AH1573">
        <v>362</v>
      </c>
      <c r="AI1573">
        <v>5.4482993999999998</v>
      </c>
      <c r="AJ1573">
        <v>0.2115023</v>
      </c>
      <c r="AK1573" t="s">
        <v>8060</v>
      </c>
      <c r="AL1573">
        <v>-16.991700999999999</v>
      </c>
      <c r="AM1573">
        <v>-0.35252489999999997</v>
      </c>
      <c r="AN1573">
        <v>25.76</v>
      </c>
      <c r="AO1573">
        <v>48.2</v>
      </c>
      <c r="AP1573">
        <v>1498780800</v>
      </c>
      <c r="AW1573" t="s">
        <v>6313</v>
      </c>
      <c r="BA1573">
        <v>31.899142999999999</v>
      </c>
      <c r="BB1573">
        <v>-0.6908436</v>
      </c>
      <c r="BC1573">
        <v>-2.1657119999999998E-2</v>
      </c>
      <c r="BD1573">
        <v>40.650944000000003</v>
      </c>
      <c r="BE1573">
        <v>-9.4426439999999996</v>
      </c>
      <c r="BF1573">
        <v>-0.23228598</v>
      </c>
      <c r="BI1573">
        <v>15</v>
      </c>
      <c r="BJ1573">
        <v>0</v>
      </c>
      <c r="BK1573" t="b">
        <v>0</v>
      </c>
      <c r="BL1573">
        <v>2</v>
      </c>
      <c r="BM1573">
        <v>1270647000000</v>
      </c>
      <c r="BN1573" t="s">
        <v>6038</v>
      </c>
    </row>
    <row r="1574" spans="1:66" x14ac:dyDescent="0.2">
      <c r="A1574" t="s">
        <v>6040</v>
      </c>
      <c r="B1574" t="s">
        <v>6041</v>
      </c>
      <c r="C1574" t="s">
        <v>142</v>
      </c>
      <c r="D1574" t="s">
        <v>143</v>
      </c>
      <c r="E1574" t="s">
        <v>153</v>
      </c>
      <c r="F1574" t="b">
        <v>1</v>
      </c>
      <c r="G1574" t="s">
        <v>48</v>
      </c>
      <c r="H1574" t="s">
        <v>154</v>
      </c>
      <c r="I1574" t="s">
        <v>8061</v>
      </c>
      <c r="J1574" t="s">
        <v>6041</v>
      </c>
      <c r="K1574" t="s">
        <v>8062</v>
      </c>
      <c r="L1574" t="s">
        <v>146</v>
      </c>
      <c r="M1574" t="s">
        <v>147</v>
      </c>
      <c r="N1574">
        <v>-14400000</v>
      </c>
      <c r="O1574" t="s">
        <v>148</v>
      </c>
      <c r="P1574" t="b">
        <v>0</v>
      </c>
      <c r="Q1574">
        <v>-0.65000915999999997</v>
      </c>
      <c r="R1574">
        <v>-0.4998148</v>
      </c>
      <c r="S1574">
        <v>1589486357</v>
      </c>
      <c r="T1574">
        <v>129.4</v>
      </c>
      <c r="U1574">
        <v>129.93</v>
      </c>
      <c r="V1574" t="s">
        <v>8063</v>
      </c>
      <c r="W1574">
        <v>128</v>
      </c>
      <c r="X1574">
        <v>19166</v>
      </c>
      <c r="Y1574">
        <v>130.05000000000001</v>
      </c>
      <c r="Z1574">
        <v>104</v>
      </c>
      <c r="AA1574">
        <v>129.37</v>
      </c>
      <c r="AB1574">
        <v>11</v>
      </c>
      <c r="AC1574">
        <v>9</v>
      </c>
      <c r="AD1574" t="s">
        <v>155</v>
      </c>
      <c r="AF1574">
        <v>131.79</v>
      </c>
      <c r="AG1574">
        <v>41119</v>
      </c>
      <c r="AH1574">
        <v>19987</v>
      </c>
      <c r="AI1574">
        <v>20.549994999999999</v>
      </c>
      <c r="AJ1574">
        <v>0.18879187</v>
      </c>
      <c r="AK1574" t="s">
        <v>8064</v>
      </c>
      <c r="AL1574">
        <v>-19.75</v>
      </c>
      <c r="AM1574">
        <v>-0.13241704000000001</v>
      </c>
      <c r="AN1574">
        <v>108.85</v>
      </c>
      <c r="AO1574">
        <v>149.15</v>
      </c>
      <c r="AW1574" t="s">
        <v>6313</v>
      </c>
      <c r="BA1574">
        <v>130.84</v>
      </c>
      <c r="BB1574">
        <v>-1.4400024</v>
      </c>
      <c r="BC1574">
        <v>-1.1005826999999999E-2</v>
      </c>
      <c r="BD1574">
        <v>138.53650999999999</v>
      </c>
      <c r="BE1574">
        <v>-9.1365200000000009</v>
      </c>
      <c r="BF1574">
        <v>-6.5950270000000005E-2</v>
      </c>
      <c r="BI1574">
        <v>15</v>
      </c>
      <c r="BJ1574">
        <v>0</v>
      </c>
      <c r="BK1574" t="b">
        <v>0</v>
      </c>
      <c r="BL1574">
        <v>2</v>
      </c>
      <c r="BM1574">
        <v>1162909800000</v>
      </c>
      <c r="BN1574" t="s">
        <v>6040</v>
      </c>
    </row>
    <row r="1575" spans="1:66" x14ac:dyDescent="0.2">
      <c r="A1575" t="s">
        <v>6042</v>
      </c>
      <c r="B1575" t="s">
        <v>6043</v>
      </c>
      <c r="C1575" t="s">
        <v>142</v>
      </c>
      <c r="D1575" t="s">
        <v>143</v>
      </c>
      <c r="E1575" t="s">
        <v>153</v>
      </c>
      <c r="F1575" t="b">
        <v>1</v>
      </c>
      <c r="G1575" t="s">
        <v>48</v>
      </c>
      <c r="H1575" t="s">
        <v>154</v>
      </c>
      <c r="I1575" t="s">
        <v>8065</v>
      </c>
      <c r="J1575" t="s">
        <v>6043</v>
      </c>
      <c r="K1575" t="s">
        <v>8066</v>
      </c>
      <c r="L1575" t="s">
        <v>146</v>
      </c>
      <c r="M1575" t="s">
        <v>147</v>
      </c>
      <c r="N1575">
        <v>-14400000</v>
      </c>
      <c r="O1575" t="s">
        <v>148</v>
      </c>
      <c r="P1575" t="b">
        <v>0</v>
      </c>
      <c r="Q1575">
        <v>-5.9999466000000001E-2</v>
      </c>
      <c r="R1575">
        <v>-0.51813010000000004</v>
      </c>
      <c r="S1575">
        <v>1589486380</v>
      </c>
      <c r="T1575">
        <v>11.52</v>
      </c>
      <c r="U1575">
        <v>11.56</v>
      </c>
      <c r="V1575" t="s">
        <v>8067</v>
      </c>
      <c r="W1575">
        <v>11.04</v>
      </c>
      <c r="X1575">
        <v>64467</v>
      </c>
      <c r="Y1575">
        <v>11.58</v>
      </c>
      <c r="Z1575">
        <v>11</v>
      </c>
      <c r="AA1575">
        <v>11.55</v>
      </c>
      <c r="AB1575">
        <v>9</v>
      </c>
      <c r="AC1575">
        <v>9</v>
      </c>
      <c r="AD1575" t="s">
        <v>155</v>
      </c>
      <c r="AF1575">
        <v>11.5</v>
      </c>
      <c r="AG1575">
        <v>85383</v>
      </c>
      <c r="AH1575">
        <v>56925</v>
      </c>
      <c r="AI1575">
        <v>3.7500005000000001</v>
      </c>
      <c r="AJ1575">
        <v>0.48262554000000002</v>
      </c>
      <c r="AK1575" t="s">
        <v>8068</v>
      </c>
      <c r="AL1575">
        <v>-9.1299989999999998</v>
      </c>
      <c r="AM1575">
        <v>-0.44213069999999999</v>
      </c>
      <c r="AN1575">
        <v>7.77</v>
      </c>
      <c r="AO1575">
        <v>20.65</v>
      </c>
      <c r="AW1575" t="s">
        <v>6313</v>
      </c>
      <c r="AY1575">
        <v>2400000</v>
      </c>
      <c r="BA1575">
        <v>11.350286000000001</v>
      </c>
      <c r="BB1575">
        <v>0.16971493000000001</v>
      </c>
      <c r="BC1575">
        <v>1.4952481E-2</v>
      </c>
      <c r="BD1575">
        <v>15.706015000000001</v>
      </c>
      <c r="BE1575">
        <v>-4.1860140000000001</v>
      </c>
      <c r="BF1575">
        <v>-0.26652300000000001</v>
      </c>
      <c r="BG1575">
        <v>27648002</v>
      </c>
      <c r="BI1575">
        <v>15</v>
      </c>
      <c r="BJ1575">
        <v>0</v>
      </c>
      <c r="BK1575" t="b">
        <v>0</v>
      </c>
      <c r="BL1575">
        <v>2</v>
      </c>
      <c r="BM1575">
        <v>1328193000000</v>
      </c>
      <c r="BN1575" t="s">
        <v>6042</v>
      </c>
    </row>
    <row r="1576" spans="1:66" x14ac:dyDescent="0.2">
      <c r="A1576" t="s">
        <v>6044</v>
      </c>
      <c r="B1576" t="s">
        <v>6045</v>
      </c>
      <c r="C1576" t="s">
        <v>142</v>
      </c>
      <c r="D1576" t="s">
        <v>143</v>
      </c>
      <c r="E1576" t="s">
        <v>153</v>
      </c>
      <c r="F1576" t="b">
        <v>1</v>
      </c>
      <c r="G1576" t="s">
        <v>48</v>
      </c>
      <c r="H1576" t="s">
        <v>4007</v>
      </c>
      <c r="I1576" t="s">
        <v>8069</v>
      </c>
      <c r="J1576" t="s">
        <v>6045</v>
      </c>
      <c r="K1576" t="s">
        <v>8070</v>
      </c>
      <c r="L1576" t="s">
        <v>146</v>
      </c>
      <c r="M1576" t="s">
        <v>147</v>
      </c>
      <c r="N1576">
        <v>-14400000</v>
      </c>
      <c r="O1576" t="s">
        <v>148</v>
      </c>
      <c r="P1576" t="b">
        <v>0</v>
      </c>
      <c r="Q1576">
        <v>-0.42000198</v>
      </c>
      <c r="R1576">
        <v>-0.74165990000000004</v>
      </c>
      <c r="S1576">
        <v>1589486284</v>
      </c>
      <c r="T1576">
        <v>56.21</v>
      </c>
      <c r="U1576">
        <v>56.37</v>
      </c>
      <c r="V1576" t="s">
        <v>8071</v>
      </c>
      <c r="W1576">
        <v>56</v>
      </c>
      <c r="X1576">
        <v>8427</v>
      </c>
      <c r="Y1576">
        <v>56.63</v>
      </c>
      <c r="Z1576">
        <v>0</v>
      </c>
      <c r="AA1576">
        <v>0</v>
      </c>
      <c r="AB1576">
        <v>11</v>
      </c>
      <c r="AC1576">
        <v>11</v>
      </c>
      <c r="AD1576" t="s">
        <v>4011</v>
      </c>
      <c r="AF1576">
        <v>56.98</v>
      </c>
      <c r="AG1576">
        <v>18430</v>
      </c>
      <c r="AH1576">
        <v>8787</v>
      </c>
      <c r="AI1576">
        <v>7.9199979999999996</v>
      </c>
      <c r="AJ1576">
        <v>0.16400906000000001</v>
      </c>
      <c r="AK1576" t="s">
        <v>8072</v>
      </c>
      <c r="AL1576">
        <v>-10.290001</v>
      </c>
      <c r="AM1576">
        <v>-0.15473686</v>
      </c>
      <c r="AN1576">
        <v>48.29</v>
      </c>
      <c r="AO1576">
        <v>66.5</v>
      </c>
      <c r="AW1576" t="s">
        <v>6313</v>
      </c>
      <c r="BA1576">
        <v>56.228287000000002</v>
      </c>
      <c r="BB1576">
        <v>-1.8287659000000001E-2</v>
      </c>
      <c r="BC1576">
        <v>-3.2523947000000003E-4</v>
      </c>
      <c r="BD1576">
        <v>61.592970000000001</v>
      </c>
      <c r="BE1576">
        <v>-5.3829726999999998</v>
      </c>
      <c r="BF1576">
        <v>-8.7395890000000004E-2</v>
      </c>
      <c r="BI1576">
        <v>15</v>
      </c>
      <c r="BJ1576">
        <v>0</v>
      </c>
      <c r="BK1576" t="b">
        <v>0</v>
      </c>
      <c r="BL1576">
        <v>2</v>
      </c>
      <c r="BM1576">
        <v>1369315800000</v>
      </c>
      <c r="BN1576" t="s">
        <v>6044</v>
      </c>
    </row>
    <row r="1577" spans="1:66" x14ac:dyDescent="0.2">
      <c r="A1577" t="s">
        <v>6046</v>
      </c>
      <c r="B1577" t="s">
        <v>6047</v>
      </c>
      <c r="C1577" t="s">
        <v>142</v>
      </c>
      <c r="D1577" t="s">
        <v>143</v>
      </c>
      <c r="E1577" t="s">
        <v>153</v>
      </c>
      <c r="F1577" t="b">
        <v>1</v>
      </c>
      <c r="G1577" t="s">
        <v>48</v>
      </c>
      <c r="H1577" t="s">
        <v>154</v>
      </c>
      <c r="I1577" t="s">
        <v>6047</v>
      </c>
      <c r="J1577" t="s">
        <v>6047</v>
      </c>
      <c r="K1577" t="s">
        <v>8073</v>
      </c>
      <c r="L1577" t="s">
        <v>146</v>
      </c>
      <c r="M1577" t="s">
        <v>147</v>
      </c>
      <c r="N1577">
        <v>-14400000</v>
      </c>
      <c r="O1577" t="s">
        <v>148</v>
      </c>
      <c r="P1577" t="b">
        <v>0</v>
      </c>
      <c r="Q1577">
        <v>-0.10000038</v>
      </c>
      <c r="R1577">
        <v>-0.48332712</v>
      </c>
      <c r="S1577">
        <v>1589486400</v>
      </c>
      <c r="T1577">
        <v>20.59</v>
      </c>
      <c r="U1577">
        <v>20.6</v>
      </c>
      <c r="V1577" t="s">
        <v>8074</v>
      </c>
      <c r="W1577">
        <v>20.12</v>
      </c>
      <c r="X1577">
        <v>570577</v>
      </c>
      <c r="Y1577">
        <v>20.69</v>
      </c>
      <c r="Z1577">
        <v>20.58</v>
      </c>
      <c r="AA1577">
        <v>0</v>
      </c>
      <c r="AB1577">
        <v>9</v>
      </c>
      <c r="AC1577">
        <v>14</v>
      </c>
      <c r="AD1577" t="s">
        <v>155</v>
      </c>
      <c r="AF1577">
        <v>20.3</v>
      </c>
      <c r="AG1577">
        <v>818906</v>
      </c>
      <c r="AH1577">
        <v>445275</v>
      </c>
      <c r="AI1577">
        <v>3.5400010000000002</v>
      </c>
      <c r="AJ1577">
        <v>0.2076247</v>
      </c>
      <c r="AK1577" t="s">
        <v>8075</v>
      </c>
      <c r="AL1577">
        <v>-5.6299989999999998</v>
      </c>
      <c r="AM1577">
        <v>-0.21472156000000001</v>
      </c>
      <c r="AN1577">
        <v>17.05</v>
      </c>
      <c r="AO1577">
        <v>26.22</v>
      </c>
      <c r="AW1577" t="s">
        <v>6313</v>
      </c>
      <c r="BA1577">
        <v>20.364000000000001</v>
      </c>
      <c r="BB1577">
        <v>0.22599983000000001</v>
      </c>
      <c r="BC1577">
        <v>1.1098007999999999E-2</v>
      </c>
      <c r="BD1577">
        <v>23.455797</v>
      </c>
      <c r="BE1577">
        <v>-2.8657970000000001</v>
      </c>
      <c r="BF1577">
        <v>-0.12217862</v>
      </c>
      <c r="BI1577">
        <v>15</v>
      </c>
      <c r="BJ1577">
        <v>0</v>
      </c>
      <c r="BK1577" t="b">
        <v>0</v>
      </c>
      <c r="BL1577">
        <v>2</v>
      </c>
      <c r="BM1577">
        <v>1169044200000</v>
      </c>
      <c r="BN1577" t="s">
        <v>6046</v>
      </c>
    </row>
    <row r="1578" spans="1:66" x14ac:dyDescent="0.2">
      <c r="A1578" t="s">
        <v>6048</v>
      </c>
      <c r="B1578" t="s">
        <v>6049</v>
      </c>
      <c r="C1578" t="s">
        <v>142</v>
      </c>
      <c r="D1578" t="s">
        <v>143</v>
      </c>
      <c r="E1578" t="s">
        <v>153</v>
      </c>
      <c r="F1578" t="b">
        <v>1</v>
      </c>
      <c r="G1578" t="s">
        <v>48</v>
      </c>
      <c r="H1578" t="s">
        <v>154</v>
      </c>
      <c r="I1578" t="s">
        <v>8076</v>
      </c>
      <c r="J1578" t="s">
        <v>6049</v>
      </c>
      <c r="K1578" t="s">
        <v>8077</v>
      </c>
      <c r="L1578" t="s">
        <v>146</v>
      </c>
      <c r="M1578" t="s">
        <v>147</v>
      </c>
      <c r="N1578">
        <v>-14400000</v>
      </c>
      <c r="O1578" t="s">
        <v>148</v>
      </c>
      <c r="P1578" t="b">
        <v>0</v>
      </c>
      <c r="Q1578">
        <v>-0.11000061</v>
      </c>
      <c r="R1578">
        <v>-0.40816550000000001</v>
      </c>
      <c r="S1578">
        <v>1589486400</v>
      </c>
      <c r="T1578">
        <v>26.84</v>
      </c>
      <c r="U1578">
        <v>26.84</v>
      </c>
      <c r="V1578" t="s">
        <v>8078</v>
      </c>
      <c r="W1578">
        <v>26.295000000000002</v>
      </c>
      <c r="X1578">
        <v>339630</v>
      </c>
      <c r="Y1578">
        <v>26.95</v>
      </c>
      <c r="Z1578">
        <v>0</v>
      </c>
      <c r="AA1578">
        <v>0</v>
      </c>
      <c r="AB1578">
        <v>11</v>
      </c>
      <c r="AC1578">
        <v>13</v>
      </c>
      <c r="AD1578" t="s">
        <v>155</v>
      </c>
      <c r="AF1578">
        <v>27.36</v>
      </c>
      <c r="AG1578">
        <v>686340</v>
      </c>
      <c r="AH1578">
        <v>542575</v>
      </c>
      <c r="AI1578">
        <v>5.0200005000000001</v>
      </c>
      <c r="AJ1578">
        <v>0.23006418000000001</v>
      </c>
      <c r="AK1578" t="s">
        <v>8079</v>
      </c>
      <c r="AL1578">
        <v>-6.0540010000000004</v>
      </c>
      <c r="AM1578">
        <v>-0.18404575000000001</v>
      </c>
      <c r="AN1578">
        <v>21.82</v>
      </c>
      <c r="AO1578">
        <v>32.893999999999998</v>
      </c>
      <c r="AW1578" t="s">
        <v>6313</v>
      </c>
      <c r="BA1578">
        <v>26.653428999999999</v>
      </c>
      <c r="BB1578">
        <v>0.18657112000000001</v>
      </c>
      <c r="BC1578">
        <v>6.9998917000000001E-3</v>
      </c>
      <c r="BD1578">
        <v>29.7044</v>
      </c>
      <c r="BE1578">
        <v>-2.8643990000000001</v>
      </c>
      <c r="BF1578">
        <v>-9.6430119999999994E-2</v>
      </c>
      <c r="BI1578">
        <v>15</v>
      </c>
      <c r="BJ1578">
        <v>0</v>
      </c>
      <c r="BK1578" t="b">
        <v>0</v>
      </c>
      <c r="BL1578">
        <v>2</v>
      </c>
      <c r="BM1578">
        <v>1421850600000</v>
      </c>
      <c r="BN1578" t="s">
        <v>6048</v>
      </c>
    </row>
    <row r="1579" spans="1:66" x14ac:dyDescent="0.2">
      <c r="A1579" t="s">
        <v>6050</v>
      </c>
      <c r="B1579" t="s">
        <v>6051</v>
      </c>
      <c r="C1579" t="s">
        <v>142</v>
      </c>
      <c r="D1579" t="s">
        <v>143</v>
      </c>
      <c r="E1579" t="s">
        <v>153</v>
      </c>
      <c r="F1579" t="b">
        <v>1</v>
      </c>
      <c r="G1579" t="s">
        <v>48</v>
      </c>
      <c r="H1579" t="s">
        <v>154</v>
      </c>
      <c r="I1579" t="s">
        <v>8080</v>
      </c>
      <c r="J1579" t="s">
        <v>6051</v>
      </c>
      <c r="K1579" t="s">
        <v>8081</v>
      </c>
      <c r="L1579" t="s">
        <v>146</v>
      </c>
      <c r="M1579" t="s">
        <v>147</v>
      </c>
      <c r="N1579">
        <v>-14400000</v>
      </c>
      <c r="O1579" t="s">
        <v>148</v>
      </c>
      <c r="P1579" t="b">
        <v>0</v>
      </c>
      <c r="Q1579">
        <v>-4.0000915999999997E-2</v>
      </c>
      <c r="R1579">
        <v>-0.22396927999999999</v>
      </c>
      <c r="S1579">
        <v>1589486400</v>
      </c>
      <c r="T1579">
        <v>17.82</v>
      </c>
      <c r="U1579">
        <v>17.9054</v>
      </c>
      <c r="V1579" t="s">
        <v>8082</v>
      </c>
      <c r="W1579">
        <v>17.658000000000001</v>
      </c>
      <c r="X1579">
        <v>1848197</v>
      </c>
      <c r="Y1579">
        <v>17.86</v>
      </c>
      <c r="Z1579">
        <v>14.91</v>
      </c>
      <c r="AA1579">
        <v>0</v>
      </c>
      <c r="AB1579">
        <v>9</v>
      </c>
      <c r="AC1579">
        <v>10</v>
      </c>
      <c r="AD1579" t="s">
        <v>155</v>
      </c>
      <c r="AF1579">
        <v>17.809999999999999</v>
      </c>
      <c r="AG1579">
        <v>2865219</v>
      </c>
      <c r="AH1579">
        <v>2128512</v>
      </c>
      <c r="AI1579">
        <v>7.42</v>
      </c>
      <c r="AJ1579">
        <v>0.71346160000000003</v>
      </c>
      <c r="AK1579" t="s">
        <v>8083</v>
      </c>
      <c r="AL1579">
        <v>-2.6800003000000001</v>
      </c>
      <c r="AM1579">
        <v>-0.13073172</v>
      </c>
      <c r="AN1579">
        <v>10.4</v>
      </c>
      <c r="AO1579">
        <v>20.5</v>
      </c>
      <c r="AW1579" t="s">
        <v>6313</v>
      </c>
      <c r="BA1579">
        <v>17.521999999999998</v>
      </c>
      <c r="BB1579">
        <v>0.29800033999999997</v>
      </c>
      <c r="BC1579">
        <v>1.7007211000000001E-2</v>
      </c>
      <c r="BD1579">
        <v>19.076519999999999</v>
      </c>
      <c r="BE1579">
        <v>-1.2565211999999999</v>
      </c>
      <c r="BF1579">
        <v>-6.5867423999999994E-2</v>
      </c>
      <c r="BI1579">
        <v>15</v>
      </c>
      <c r="BJ1579">
        <v>0</v>
      </c>
      <c r="BK1579" t="b">
        <v>0</v>
      </c>
      <c r="BL1579">
        <v>2</v>
      </c>
      <c r="BM1579">
        <v>1360679400000</v>
      </c>
      <c r="BN1579" t="s">
        <v>6050</v>
      </c>
    </row>
    <row r="1580" spans="1:66" x14ac:dyDescent="0.2">
      <c r="A1580" t="s">
        <v>6052</v>
      </c>
      <c r="B1580" t="s">
        <v>6053</v>
      </c>
      <c r="C1580" t="s">
        <v>142</v>
      </c>
      <c r="D1580" t="s">
        <v>143</v>
      </c>
      <c r="E1580" t="s">
        <v>153</v>
      </c>
      <c r="F1580" t="b">
        <v>1</v>
      </c>
      <c r="G1580" t="s">
        <v>48</v>
      </c>
      <c r="H1580" t="s">
        <v>154</v>
      </c>
      <c r="I1580" t="s">
        <v>8084</v>
      </c>
      <c r="J1580" t="s">
        <v>6053</v>
      </c>
      <c r="K1580" t="s">
        <v>8085</v>
      </c>
      <c r="L1580" t="s">
        <v>146</v>
      </c>
      <c r="M1580" t="s">
        <v>147</v>
      </c>
      <c r="N1580">
        <v>-14400000</v>
      </c>
      <c r="O1580" t="s">
        <v>148</v>
      </c>
      <c r="P1580" t="b">
        <v>0</v>
      </c>
      <c r="Q1580">
        <v>-0.11999893</v>
      </c>
      <c r="R1580">
        <v>-0.56496674000000002</v>
      </c>
      <c r="S1580">
        <v>1589486400</v>
      </c>
      <c r="T1580">
        <v>21.12</v>
      </c>
      <c r="U1580">
        <v>21.12</v>
      </c>
      <c r="V1580" t="s">
        <v>8086</v>
      </c>
      <c r="W1580">
        <v>20.66</v>
      </c>
      <c r="X1580">
        <v>776216</v>
      </c>
      <c r="Y1580">
        <v>21.24</v>
      </c>
      <c r="Z1580">
        <v>20.7</v>
      </c>
      <c r="AA1580">
        <v>21.25</v>
      </c>
      <c r="AB1580">
        <v>40</v>
      </c>
      <c r="AC1580">
        <v>13</v>
      </c>
      <c r="AD1580" t="s">
        <v>155</v>
      </c>
      <c r="AF1580">
        <v>21.59</v>
      </c>
      <c r="AG1580">
        <v>563779</v>
      </c>
      <c r="AH1580">
        <v>402487</v>
      </c>
      <c r="AI1580">
        <v>3.83</v>
      </c>
      <c r="AJ1580">
        <v>0.22151530999999999</v>
      </c>
      <c r="AK1580" t="s">
        <v>8087</v>
      </c>
      <c r="AL1580">
        <v>-6.33</v>
      </c>
      <c r="AM1580">
        <v>-0.23060109000000001</v>
      </c>
      <c r="AN1580">
        <v>17.29</v>
      </c>
      <c r="AO1580">
        <v>27.45</v>
      </c>
      <c r="AW1580" t="s">
        <v>6313</v>
      </c>
      <c r="BA1580">
        <v>21.020287</v>
      </c>
      <c r="BB1580">
        <v>9.9714280000000002E-2</v>
      </c>
      <c r="BC1580">
        <v>4.7437167000000001E-3</v>
      </c>
      <c r="BD1580">
        <v>24.49389</v>
      </c>
      <c r="BE1580">
        <v>-3.3738899999999998</v>
      </c>
      <c r="BF1580">
        <v>-0.13774413999999999</v>
      </c>
      <c r="BI1580">
        <v>15</v>
      </c>
      <c r="BJ1580">
        <v>0</v>
      </c>
      <c r="BK1580" t="b">
        <v>0</v>
      </c>
      <c r="BL1580">
        <v>2</v>
      </c>
      <c r="BM1580">
        <v>1430746200000</v>
      </c>
      <c r="BN1580" t="s">
        <v>6052</v>
      </c>
    </row>
    <row r="1581" spans="1:66" x14ac:dyDescent="0.2">
      <c r="A1581" t="s">
        <v>6054</v>
      </c>
      <c r="B1581" t="s">
        <v>6055</v>
      </c>
      <c r="C1581" t="s">
        <v>142</v>
      </c>
      <c r="D1581" t="s">
        <v>143</v>
      </c>
      <c r="E1581" t="s">
        <v>153</v>
      </c>
      <c r="F1581" t="b">
        <v>1</v>
      </c>
      <c r="G1581" t="s">
        <v>48</v>
      </c>
      <c r="H1581" t="s">
        <v>154</v>
      </c>
      <c r="I1581" t="s">
        <v>8088</v>
      </c>
      <c r="J1581" t="s">
        <v>6055</v>
      </c>
      <c r="K1581" t="s">
        <v>8089</v>
      </c>
      <c r="L1581" t="s">
        <v>146</v>
      </c>
      <c r="M1581" t="s">
        <v>147</v>
      </c>
      <c r="N1581">
        <v>-14400000</v>
      </c>
      <c r="O1581" t="s">
        <v>148</v>
      </c>
      <c r="P1581" t="b">
        <v>0</v>
      </c>
      <c r="Q1581">
        <v>0.87280272999999997</v>
      </c>
      <c r="R1581">
        <v>0.66677063999999997</v>
      </c>
      <c r="S1581">
        <v>1589480470</v>
      </c>
      <c r="T1581">
        <v>131.77279999999999</v>
      </c>
      <c r="U1581">
        <v>131.77279999999999</v>
      </c>
      <c r="V1581" t="s">
        <v>8090</v>
      </c>
      <c r="W1581">
        <v>129.22</v>
      </c>
      <c r="X1581">
        <v>4787</v>
      </c>
      <c r="Y1581">
        <v>135.96100000000001</v>
      </c>
      <c r="Z1581">
        <v>129.02000000000001</v>
      </c>
      <c r="AA1581">
        <v>135.59</v>
      </c>
      <c r="AB1581">
        <v>8</v>
      </c>
      <c r="AC1581">
        <v>8</v>
      </c>
      <c r="AD1581" t="s">
        <v>155</v>
      </c>
      <c r="AE1581" t="s">
        <v>48</v>
      </c>
      <c r="AF1581">
        <v>129.23500000000001</v>
      </c>
      <c r="AG1581">
        <v>7156</v>
      </c>
      <c r="AH1581">
        <v>4337</v>
      </c>
      <c r="AI1581">
        <v>28.532799000000001</v>
      </c>
      <c r="AJ1581">
        <v>0.27637349999999999</v>
      </c>
      <c r="AK1581" t="s">
        <v>8091</v>
      </c>
      <c r="AL1581">
        <v>-62.717210000000001</v>
      </c>
      <c r="AM1581">
        <v>-0.32247009999999998</v>
      </c>
      <c r="AN1581">
        <v>103.24</v>
      </c>
      <c r="AO1581">
        <v>194.49</v>
      </c>
      <c r="AT1581">
        <v>1.9390000000000001</v>
      </c>
      <c r="AV1581">
        <v>1.4261443E-2</v>
      </c>
      <c r="AW1581" t="s">
        <v>6313</v>
      </c>
      <c r="AY1581">
        <v>1600000</v>
      </c>
      <c r="AZ1581">
        <v>134.446</v>
      </c>
      <c r="BA1581">
        <v>132.14514</v>
      </c>
      <c r="BB1581">
        <v>-0.37234497</v>
      </c>
      <c r="BC1581">
        <v>-2.8176971000000001E-3</v>
      </c>
      <c r="BD1581">
        <v>165.66673</v>
      </c>
      <c r="BE1581">
        <v>-33.893935999999997</v>
      </c>
      <c r="BF1581">
        <v>-0.20459108000000001</v>
      </c>
      <c r="BG1581">
        <v>210836480</v>
      </c>
      <c r="BH1581">
        <v>0.98011689999999996</v>
      </c>
      <c r="BI1581">
        <v>15</v>
      </c>
      <c r="BJ1581">
        <v>0</v>
      </c>
      <c r="BK1581" t="b">
        <v>0</v>
      </c>
      <c r="BL1581">
        <v>2</v>
      </c>
      <c r="BM1581">
        <v>1089725400000</v>
      </c>
      <c r="BN1581" t="s">
        <v>6054</v>
      </c>
    </row>
    <row r="1582" spans="1:66" x14ac:dyDescent="0.2">
      <c r="A1582" t="s">
        <v>6056</v>
      </c>
      <c r="B1582" t="s">
        <v>6057</v>
      </c>
      <c r="C1582" t="s">
        <v>142</v>
      </c>
      <c r="D1582" t="s">
        <v>143</v>
      </c>
      <c r="E1582" t="s">
        <v>153</v>
      </c>
      <c r="F1582" t="b">
        <v>1</v>
      </c>
      <c r="G1582" t="s">
        <v>48</v>
      </c>
      <c r="H1582" t="s">
        <v>154</v>
      </c>
      <c r="I1582" t="s">
        <v>8092</v>
      </c>
      <c r="J1582" t="s">
        <v>6057</v>
      </c>
      <c r="K1582" t="s">
        <v>8093</v>
      </c>
      <c r="L1582" t="s">
        <v>146</v>
      </c>
      <c r="M1582" t="s">
        <v>147</v>
      </c>
      <c r="N1582">
        <v>-14400000</v>
      </c>
      <c r="O1582" t="s">
        <v>148</v>
      </c>
      <c r="P1582" t="b">
        <v>0</v>
      </c>
      <c r="Q1582">
        <v>-0.59999084000000003</v>
      </c>
      <c r="R1582">
        <v>-0.41361564000000001</v>
      </c>
      <c r="S1582">
        <v>1589486400</v>
      </c>
      <c r="T1582">
        <v>144.46</v>
      </c>
      <c r="U1582">
        <v>144.86099999999999</v>
      </c>
      <c r="V1582" t="s">
        <v>8094</v>
      </c>
      <c r="W1582">
        <v>142.36000000000001</v>
      </c>
      <c r="X1582">
        <v>272018</v>
      </c>
      <c r="Y1582">
        <v>145.06</v>
      </c>
      <c r="Z1582">
        <v>144.13</v>
      </c>
      <c r="AA1582">
        <v>147.15</v>
      </c>
      <c r="AB1582">
        <v>11</v>
      </c>
      <c r="AC1582">
        <v>9</v>
      </c>
      <c r="AD1582" t="s">
        <v>155</v>
      </c>
      <c r="AF1582">
        <v>144.15</v>
      </c>
      <c r="AG1582">
        <v>393017</v>
      </c>
      <c r="AH1582">
        <v>491662</v>
      </c>
      <c r="AI1582">
        <v>23.760010000000001</v>
      </c>
      <c r="AJ1582">
        <v>0.19685179</v>
      </c>
      <c r="AK1582" t="s">
        <v>8095</v>
      </c>
      <c r="AL1582">
        <v>-20.439986999999999</v>
      </c>
      <c r="AM1582">
        <v>-0.12395384</v>
      </c>
      <c r="AN1582">
        <v>120.7</v>
      </c>
      <c r="AO1582">
        <v>164.9</v>
      </c>
      <c r="AW1582" t="s">
        <v>6313</v>
      </c>
      <c r="BA1582">
        <v>145.40742</v>
      </c>
      <c r="BB1582">
        <v>-0.94741819999999999</v>
      </c>
      <c r="BC1582">
        <v>-6.5156110000000001E-3</v>
      </c>
      <c r="BD1582">
        <v>153.64993000000001</v>
      </c>
      <c r="BE1582">
        <v>-9.1899259999999998</v>
      </c>
      <c r="BF1582">
        <v>-5.9810806000000001E-2</v>
      </c>
      <c r="BI1582">
        <v>15</v>
      </c>
      <c r="BJ1582">
        <v>0</v>
      </c>
      <c r="BK1582" t="b">
        <v>0</v>
      </c>
      <c r="BL1582">
        <v>2</v>
      </c>
      <c r="BM1582">
        <v>1075473000000</v>
      </c>
      <c r="BN1582" t="s">
        <v>6056</v>
      </c>
    </row>
    <row r="1583" spans="1:66" x14ac:dyDescent="0.2">
      <c r="A1583" t="s">
        <v>6058</v>
      </c>
      <c r="B1583" t="s">
        <v>6059</v>
      </c>
      <c r="C1583" t="s">
        <v>142</v>
      </c>
      <c r="D1583" t="s">
        <v>143</v>
      </c>
      <c r="E1583" t="s">
        <v>153</v>
      </c>
      <c r="F1583" t="b">
        <v>1</v>
      </c>
      <c r="G1583" t="s">
        <v>48</v>
      </c>
      <c r="H1583" t="s">
        <v>154</v>
      </c>
      <c r="I1583" t="s">
        <v>8096</v>
      </c>
      <c r="J1583" t="s">
        <v>6059</v>
      </c>
      <c r="K1583" t="s">
        <v>8097</v>
      </c>
      <c r="L1583" t="s">
        <v>146</v>
      </c>
      <c r="M1583" t="s">
        <v>147</v>
      </c>
      <c r="N1583">
        <v>-14400000</v>
      </c>
      <c r="O1583" t="s">
        <v>148</v>
      </c>
      <c r="P1583" t="b">
        <v>0</v>
      </c>
      <c r="Q1583">
        <v>-0.12999916</v>
      </c>
      <c r="R1583">
        <v>-0.52716609999999997</v>
      </c>
      <c r="S1583">
        <v>1589486400</v>
      </c>
      <c r="T1583">
        <v>24.53</v>
      </c>
      <c r="U1583">
        <v>24.53</v>
      </c>
      <c r="V1583" t="s">
        <v>8098</v>
      </c>
      <c r="W1583">
        <v>23.89</v>
      </c>
      <c r="X1583">
        <v>281585</v>
      </c>
      <c r="Y1583">
        <v>24.66</v>
      </c>
      <c r="Z1583">
        <v>18</v>
      </c>
      <c r="AA1583">
        <v>24.52</v>
      </c>
      <c r="AB1583">
        <v>40</v>
      </c>
      <c r="AC1583">
        <v>10</v>
      </c>
      <c r="AD1583" t="s">
        <v>155</v>
      </c>
      <c r="AF1583">
        <v>24.05</v>
      </c>
      <c r="AG1583">
        <v>748903</v>
      </c>
      <c r="AH1583">
        <v>238487</v>
      </c>
      <c r="AI1583">
        <v>5.17</v>
      </c>
      <c r="AJ1583">
        <v>0.26704544000000002</v>
      </c>
      <c r="AK1583" t="s">
        <v>8099</v>
      </c>
      <c r="AL1583">
        <v>-8.6249979999999997</v>
      </c>
      <c r="AM1583">
        <v>-0.26014169999999998</v>
      </c>
      <c r="AN1583">
        <v>19.36</v>
      </c>
      <c r="AO1583">
        <v>33.155000000000001</v>
      </c>
      <c r="AW1583" t="s">
        <v>6313</v>
      </c>
      <c r="BA1583">
        <v>24.517430000000001</v>
      </c>
      <c r="BB1583">
        <v>1.2571334999999999E-2</v>
      </c>
      <c r="BC1583">
        <v>5.1275094000000001E-4</v>
      </c>
      <c r="BD1583">
        <v>29.056595000000002</v>
      </c>
      <c r="BE1583">
        <v>-4.5265940000000002</v>
      </c>
      <c r="BF1583">
        <v>-0.15578543</v>
      </c>
      <c r="BI1583">
        <v>15</v>
      </c>
      <c r="BJ1583">
        <v>0</v>
      </c>
      <c r="BK1583" t="b">
        <v>0</v>
      </c>
      <c r="BL1583">
        <v>2</v>
      </c>
      <c r="BM1583">
        <v>1408714200000</v>
      </c>
      <c r="BN1583" t="s">
        <v>6058</v>
      </c>
    </row>
    <row r="1584" spans="1:66" x14ac:dyDescent="0.2">
      <c r="A1584" t="s">
        <v>6060</v>
      </c>
      <c r="B1584" t="s">
        <v>6061</v>
      </c>
      <c r="C1584" t="s">
        <v>142</v>
      </c>
      <c r="D1584" t="s">
        <v>143</v>
      </c>
      <c r="E1584" t="s">
        <v>153</v>
      </c>
      <c r="F1584" t="b">
        <v>1</v>
      </c>
      <c r="G1584" t="s">
        <v>48</v>
      </c>
      <c r="H1584" t="s">
        <v>145</v>
      </c>
      <c r="I1584" t="s">
        <v>6061</v>
      </c>
      <c r="J1584" t="s">
        <v>6061</v>
      </c>
      <c r="K1584" t="s">
        <v>8100</v>
      </c>
      <c r="L1584" t="s">
        <v>146</v>
      </c>
      <c r="M1584" t="s">
        <v>147</v>
      </c>
      <c r="N1584">
        <v>-14400000</v>
      </c>
      <c r="O1584" t="s">
        <v>148</v>
      </c>
      <c r="P1584" t="b">
        <v>0</v>
      </c>
      <c r="Q1584">
        <v>-0.34000015</v>
      </c>
      <c r="R1584">
        <v>-0.61750839999999996</v>
      </c>
      <c r="S1584">
        <v>1589486402</v>
      </c>
      <c r="T1584">
        <v>54.72</v>
      </c>
      <c r="U1584">
        <v>54.8</v>
      </c>
      <c r="V1584" t="s">
        <v>8101</v>
      </c>
      <c r="W1584">
        <v>53.61</v>
      </c>
      <c r="X1584">
        <v>305195</v>
      </c>
      <c r="Y1584">
        <v>55.06</v>
      </c>
      <c r="Z1584">
        <v>0</v>
      </c>
      <c r="AA1584">
        <v>0</v>
      </c>
      <c r="AB1584">
        <v>8</v>
      </c>
      <c r="AC1584">
        <v>9</v>
      </c>
      <c r="AD1584" t="s">
        <v>149</v>
      </c>
      <c r="AF1584">
        <v>53.98</v>
      </c>
      <c r="AG1584">
        <v>420985</v>
      </c>
      <c r="AH1584">
        <v>266750</v>
      </c>
      <c r="AI1584">
        <v>9.7000010000000003</v>
      </c>
      <c r="AJ1584">
        <v>0.21545981</v>
      </c>
      <c r="AK1584" t="s">
        <v>8102</v>
      </c>
      <c r="AL1584">
        <v>-14.989998</v>
      </c>
      <c r="AM1584">
        <v>-0.21503368</v>
      </c>
      <c r="AN1584">
        <v>45.02</v>
      </c>
      <c r="AO1584">
        <v>69.709999999999994</v>
      </c>
      <c r="AP1584">
        <v>1482883200</v>
      </c>
      <c r="AW1584" t="s">
        <v>6313</v>
      </c>
      <c r="BA1584">
        <v>54.414143000000003</v>
      </c>
      <c r="BB1584">
        <v>0.30585859999999998</v>
      </c>
      <c r="BC1584">
        <v>5.6209396999999999E-3</v>
      </c>
      <c r="BD1584">
        <v>62.551723000000003</v>
      </c>
      <c r="BE1584">
        <v>-7.8317223</v>
      </c>
      <c r="BF1584">
        <v>-0.12520394000000001</v>
      </c>
      <c r="BI1584">
        <v>15</v>
      </c>
      <c r="BJ1584">
        <v>0</v>
      </c>
      <c r="BK1584" t="b">
        <v>0</v>
      </c>
      <c r="BL1584">
        <v>2</v>
      </c>
      <c r="BM1584">
        <v>1472131800000</v>
      </c>
      <c r="BN1584" t="s">
        <v>6060</v>
      </c>
    </row>
    <row r="1585" spans="1:66" x14ac:dyDescent="0.2">
      <c r="A1585" t="s">
        <v>6062</v>
      </c>
      <c r="B1585" t="s">
        <v>6063</v>
      </c>
      <c r="C1585" t="s">
        <v>142</v>
      </c>
      <c r="D1585" t="s">
        <v>143</v>
      </c>
      <c r="E1585" t="s">
        <v>153</v>
      </c>
      <c r="F1585" t="b">
        <v>1</v>
      </c>
      <c r="G1585" t="s">
        <v>48</v>
      </c>
      <c r="H1585" t="s">
        <v>154</v>
      </c>
      <c r="I1585" t="s">
        <v>8103</v>
      </c>
      <c r="J1585" t="s">
        <v>6063</v>
      </c>
      <c r="K1585" t="s">
        <v>8104</v>
      </c>
      <c r="L1585" t="s">
        <v>146</v>
      </c>
      <c r="M1585" t="s">
        <v>147</v>
      </c>
      <c r="N1585">
        <v>-14400000</v>
      </c>
      <c r="O1585" t="s">
        <v>148</v>
      </c>
      <c r="P1585" t="b">
        <v>0</v>
      </c>
      <c r="Q1585">
        <v>-0.14690017999999999</v>
      </c>
      <c r="R1585">
        <v>-0.63269407</v>
      </c>
      <c r="S1585">
        <v>1589483318</v>
      </c>
      <c r="T1585">
        <v>23.071300000000001</v>
      </c>
      <c r="U1585">
        <v>23.071300000000001</v>
      </c>
      <c r="V1585" t="s">
        <v>8105</v>
      </c>
      <c r="W1585">
        <v>23.02</v>
      </c>
      <c r="X1585">
        <v>108</v>
      </c>
      <c r="Y1585">
        <v>23.2182</v>
      </c>
      <c r="Z1585">
        <v>22.34</v>
      </c>
      <c r="AA1585">
        <v>23.84</v>
      </c>
      <c r="AB1585">
        <v>10</v>
      </c>
      <c r="AC1585">
        <v>10</v>
      </c>
      <c r="AD1585" t="s">
        <v>155</v>
      </c>
      <c r="AF1585">
        <v>23.02</v>
      </c>
      <c r="AG1585">
        <v>3120</v>
      </c>
      <c r="AH1585">
        <v>1425</v>
      </c>
      <c r="AI1585">
        <v>3.9313009999999999</v>
      </c>
      <c r="AJ1585">
        <v>0.20539714000000001</v>
      </c>
      <c r="AK1585" t="s">
        <v>8106</v>
      </c>
      <c r="AL1585">
        <v>-6.7286986999999998</v>
      </c>
      <c r="AM1585">
        <v>-0.22579526999999999</v>
      </c>
      <c r="AN1585">
        <v>19.14</v>
      </c>
      <c r="AO1585">
        <v>29.8</v>
      </c>
      <c r="AW1585" t="s">
        <v>6313</v>
      </c>
      <c r="BA1585">
        <v>22.708286000000001</v>
      </c>
      <c r="BB1585">
        <v>0.36301422</v>
      </c>
      <c r="BC1585">
        <v>1.598598E-2</v>
      </c>
      <c r="BD1585">
        <v>26.511015</v>
      </c>
      <c r="BE1585">
        <v>-3.4397144000000002</v>
      </c>
      <c r="BF1585">
        <v>-0.12974662000000001</v>
      </c>
      <c r="BI1585">
        <v>15</v>
      </c>
      <c r="BJ1585">
        <v>0</v>
      </c>
      <c r="BK1585" t="b">
        <v>0</v>
      </c>
      <c r="BL1585">
        <v>2</v>
      </c>
      <c r="BM1585">
        <v>1447165800000</v>
      </c>
      <c r="BN1585" t="s">
        <v>6062</v>
      </c>
    </row>
    <row r="1586" spans="1:66" x14ac:dyDescent="0.2">
      <c r="A1586" t="s">
        <v>6064</v>
      </c>
      <c r="B1586" t="s">
        <v>6065</v>
      </c>
      <c r="C1586" t="s">
        <v>142</v>
      </c>
      <c r="D1586" t="s">
        <v>143</v>
      </c>
      <c r="E1586" t="s">
        <v>153</v>
      </c>
      <c r="F1586" t="b">
        <v>1</v>
      </c>
      <c r="G1586" t="s">
        <v>48</v>
      </c>
      <c r="H1586" t="s">
        <v>154</v>
      </c>
      <c r="I1586" t="s">
        <v>8107</v>
      </c>
      <c r="J1586" t="s">
        <v>6065</v>
      </c>
      <c r="K1586" t="s">
        <v>8108</v>
      </c>
      <c r="L1586" t="s">
        <v>146</v>
      </c>
      <c r="M1586" t="s">
        <v>147</v>
      </c>
      <c r="N1586">
        <v>-14400000</v>
      </c>
      <c r="O1586" t="s">
        <v>148</v>
      </c>
      <c r="P1586" t="b">
        <v>0</v>
      </c>
      <c r="Q1586">
        <v>-0.1400013</v>
      </c>
      <c r="R1586">
        <v>-0.55732999999999999</v>
      </c>
      <c r="S1586">
        <v>1589486400</v>
      </c>
      <c r="T1586">
        <v>24.98</v>
      </c>
      <c r="U1586">
        <v>24.98</v>
      </c>
      <c r="V1586" t="s">
        <v>8109</v>
      </c>
      <c r="W1586">
        <v>24.43</v>
      </c>
      <c r="X1586">
        <v>4997105</v>
      </c>
      <c r="Y1586">
        <v>25.12</v>
      </c>
      <c r="Z1586">
        <v>0</v>
      </c>
      <c r="AA1586">
        <v>26.61</v>
      </c>
      <c r="AB1586">
        <v>10</v>
      </c>
      <c r="AC1586">
        <v>9</v>
      </c>
      <c r="AD1586" t="s">
        <v>155</v>
      </c>
      <c r="AF1586">
        <v>24.61</v>
      </c>
      <c r="AG1586">
        <v>5368175</v>
      </c>
      <c r="AH1586">
        <v>4037612</v>
      </c>
      <c r="AI1586">
        <v>4.7099989999999998</v>
      </c>
      <c r="AJ1586">
        <v>0.23236304999999999</v>
      </c>
      <c r="AK1586" t="s">
        <v>8110</v>
      </c>
      <c r="AL1586">
        <v>-6.800001</v>
      </c>
      <c r="AM1586">
        <v>-0.21397108000000001</v>
      </c>
      <c r="AN1586">
        <v>20.27</v>
      </c>
      <c r="AO1586">
        <v>31.78</v>
      </c>
      <c r="AW1586" t="s">
        <v>6313</v>
      </c>
      <c r="BA1586">
        <v>24.712855999999999</v>
      </c>
      <c r="BB1586">
        <v>0.26714325</v>
      </c>
      <c r="BC1586">
        <v>1.0809890000000001E-2</v>
      </c>
      <c r="BD1586">
        <v>28.501884</v>
      </c>
      <c r="BE1586">
        <v>-3.5218850000000002</v>
      </c>
      <c r="BF1586">
        <v>-0.12356673999999999</v>
      </c>
      <c r="BI1586">
        <v>15</v>
      </c>
      <c r="BJ1586">
        <v>0</v>
      </c>
      <c r="BK1586" t="b">
        <v>0</v>
      </c>
      <c r="BL1586">
        <v>2</v>
      </c>
      <c r="BM1586">
        <v>1177594200000</v>
      </c>
      <c r="BN1586" t="s">
        <v>6064</v>
      </c>
    </row>
    <row r="1587" spans="1:66" x14ac:dyDescent="0.2">
      <c r="A1587" t="s">
        <v>6066</v>
      </c>
      <c r="B1587" t="s">
        <v>6067</v>
      </c>
      <c r="C1587" t="s">
        <v>142</v>
      </c>
      <c r="D1587" t="s">
        <v>143</v>
      </c>
      <c r="E1587" t="s">
        <v>153</v>
      </c>
      <c r="F1587" t="b">
        <v>1</v>
      </c>
      <c r="G1587" t="s">
        <v>48</v>
      </c>
      <c r="H1587" t="s">
        <v>145</v>
      </c>
      <c r="I1587" t="s">
        <v>8111</v>
      </c>
      <c r="J1587" t="s">
        <v>6067</v>
      </c>
      <c r="K1587" t="s">
        <v>8112</v>
      </c>
      <c r="L1587" t="s">
        <v>146</v>
      </c>
      <c r="M1587" t="s">
        <v>147</v>
      </c>
      <c r="N1587">
        <v>-14400000</v>
      </c>
      <c r="O1587" t="s">
        <v>148</v>
      </c>
      <c r="P1587" t="b">
        <v>0</v>
      </c>
      <c r="Q1587">
        <v>-0.20330048000000001</v>
      </c>
      <c r="R1587">
        <v>-0.70357627</v>
      </c>
      <c r="S1587">
        <v>1589485900</v>
      </c>
      <c r="T1587">
        <v>28.692</v>
      </c>
      <c r="U1587">
        <v>28.692</v>
      </c>
      <c r="V1587" t="s">
        <v>8113</v>
      </c>
      <c r="W1587">
        <v>28.03</v>
      </c>
      <c r="X1587">
        <v>4113</v>
      </c>
      <c r="Y1587">
        <v>28.895299999999999</v>
      </c>
      <c r="Z1587">
        <v>0</v>
      </c>
      <c r="AA1587">
        <v>28.73</v>
      </c>
      <c r="AB1587">
        <v>8</v>
      </c>
      <c r="AC1587">
        <v>8</v>
      </c>
      <c r="AD1587" t="s">
        <v>149</v>
      </c>
      <c r="AF1587">
        <v>28.26</v>
      </c>
      <c r="AG1587">
        <v>6635</v>
      </c>
      <c r="AH1587">
        <v>4762</v>
      </c>
      <c r="AI1587">
        <v>4.3120003000000002</v>
      </c>
      <c r="AJ1587">
        <v>0.17686631</v>
      </c>
      <c r="AK1587" t="s">
        <v>8114</v>
      </c>
      <c r="AL1587">
        <v>-14.058001000000001</v>
      </c>
      <c r="AM1587">
        <v>-0.32884213000000001</v>
      </c>
      <c r="AN1587">
        <v>24.38</v>
      </c>
      <c r="AO1587">
        <v>42.75</v>
      </c>
      <c r="AP1587">
        <v>1490832000</v>
      </c>
      <c r="AW1587" t="s">
        <v>6313</v>
      </c>
      <c r="BA1587">
        <v>29.684000000000001</v>
      </c>
      <c r="BB1587">
        <v>-0.99200060000000001</v>
      </c>
      <c r="BC1587">
        <v>-3.3418695999999998E-2</v>
      </c>
      <c r="BD1587">
        <v>36.830649999999999</v>
      </c>
      <c r="BE1587">
        <v>-8.1386509999999994</v>
      </c>
      <c r="BF1587">
        <v>-0.22097494000000001</v>
      </c>
      <c r="BI1587">
        <v>15</v>
      </c>
      <c r="BJ1587">
        <v>0</v>
      </c>
      <c r="BK1587" t="b">
        <v>0</v>
      </c>
      <c r="BL1587">
        <v>2</v>
      </c>
      <c r="BM1587">
        <v>1198765800000</v>
      </c>
      <c r="BN1587" t="s">
        <v>6066</v>
      </c>
    </row>
    <row r="1588" spans="1:66" x14ac:dyDescent="0.2">
      <c r="A1588" t="s">
        <v>6068</v>
      </c>
      <c r="B1588" t="s">
        <v>6069</v>
      </c>
      <c r="C1588" t="s">
        <v>142</v>
      </c>
      <c r="D1588" t="s">
        <v>143</v>
      </c>
      <c r="E1588" t="s">
        <v>153</v>
      </c>
      <c r="F1588" t="b">
        <v>1</v>
      </c>
      <c r="G1588" t="s">
        <v>48</v>
      </c>
      <c r="H1588" t="s">
        <v>154</v>
      </c>
      <c r="I1588" t="s">
        <v>8115</v>
      </c>
      <c r="J1588" t="s">
        <v>6069</v>
      </c>
      <c r="K1588" t="s">
        <v>8116</v>
      </c>
      <c r="L1588" t="s">
        <v>146</v>
      </c>
      <c r="M1588" t="s">
        <v>147</v>
      </c>
      <c r="N1588">
        <v>-14400000</v>
      </c>
      <c r="O1588" t="s">
        <v>148</v>
      </c>
      <c r="P1588" t="b">
        <v>0</v>
      </c>
      <c r="Q1588">
        <v>-0.26000213999999999</v>
      </c>
      <c r="R1588">
        <v>-0.74053586000000005</v>
      </c>
      <c r="S1588">
        <v>1589486400</v>
      </c>
      <c r="T1588">
        <v>34.85</v>
      </c>
      <c r="U1588">
        <v>34.869999999999997</v>
      </c>
      <c r="V1588" t="s">
        <v>8117</v>
      </c>
      <c r="W1588">
        <v>34.115000000000002</v>
      </c>
      <c r="X1588">
        <v>18021743</v>
      </c>
      <c r="Y1588">
        <v>35.11</v>
      </c>
      <c r="Z1588">
        <v>33.79</v>
      </c>
      <c r="AA1588">
        <v>37.200000000000003</v>
      </c>
      <c r="AB1588">
        <v>394</v>
      </c>
      <c r="AC1588">
        <v>12</v>
      </c>
      <c r="AD1588" t="s">
        <v>155</v>
      </c>
      <c r="AF1588">
        <v>34.33</v>
      </c>
      <c r="AG1588">
        <v>31174874</v>
      </c>
      <c r="AH1588">
        <v>15188637</v>
      </c>
      <c r="AI1588">
        <v>6.3899993999999998</v>
      </c>
      <c r="AJ1588">
        <v>0.22452563</v>
      </c>
      <c r="AK1588" t="s">
        <v>8118</v>
      </c>
      <c r="AL1588">
        <v>-9.82</v>
      </c>
      <c r="AM1588">
        <v>-0.21983433999999999</v>
      </c>
      <c r="AN1588">
        <v>28.46</v>
      </c>
      <c r="AO1588">
        <v>44.67</v>
      </c>
      <c r="AW1588" t="s">
        <v>6313</v>
      </c>
      <c r="BA1588">
        <v>34.423428000000001</v>
      </c>
      <c r="BB1588">
        <v>0.42657089999999998</v>
      </c>
      <c r="BC1588">
        <v>1.2391877000000001E-2</v>
      </c>
      <c r="BD1588">
        <v>39.895363000000003</v>
      </c>
      <c r="BE1588">
        <v>-5.0453644000000004</v>
      </c>
      <c r="BF1588">
        <v>-0.12646493</v>
      </c>
      <c r="BI1588">
        <v>15</v>
      </c>
      <c r="BJ1588">
        <v>0</v>
      </c>
      <c r="BK1588" t="b">
        <v>0</v>
      </c>
      <c r="BL1588">
        <v>2</v>
      </c>
      <c r="BM1588">
        <v>1185456600000</v>
      </c>
      <c r="BN1588" t="s">
        <v>6068</v>
      </c>
    </row>
    <row r="1589" spans="1:66" x14ac:dyDescent="0.2">
      <c r="A1589" t="s">
        <v>6070</v>
      </c>
      <c r="B1589" t="s">
        <v>6071</v>
      </c>
      <c r="C1589" t="s">
        <v>142</v>
      </c>
      <c r="D1589" t="s">
        <v>143</v>
      </c>
      <c r="E1589" t="s">
        <v>153</v>
      </c>
      <c r="F1589" t="b">
        <v>1</v>
      </c>
      <c r="G1589" t="s">
        <v>48</v>
      </c>
      <c r="H1589" t="s">
        <v>154</v>
      </c>
      <c r="I1589" t="s">
        <v>8119</v>
      </c>
      <c r="J1589" t="s">
        <v>6071</v>
      </c>
      <c r="K1589" t="s">
        <v>8120</v>
      </c>
      <c r="L1589" t="s">
        <v>146</v>
      </c>
      <c r="M1589" t="s">
        <v>147</v>
      </c>
      <c r="N1589">
        <v>-14400000</v>
      </c>
      <c r="O1589" t="s">
        <v>148</v>
      </c>
      <c r="P1589" t="b">
        <v>0</v>
      </c>
      <c r="Q1589">
        <v>-1.8600464000000001E-2</v>
      </c>
      <c r="R1589">
        <v>-7.2828754999999995E-2</v>
      </c>
      <c r="S1589">
        <v>1589483720</v>
      </c>
      <c r="T1589">
        <v>25.5214</v>
      </c>
      <c r="U1589">
        <v>25.627300000000002</v>
      </c>
      <c r="V1589" t="s">
        <v>8121</v>
      </c>
      <c r="W1589">
        <v>25.341999999999999</v>
      </c>
      <c r="X1589">
        <v>2494</v>
      </c>
      <c r="Y1589">
        <v>25.54</v>
      </c>
      <c r="Z1589">
        <v>0</v>
      </c>
      <c r="AA1589">
        <v>0</v>
      </c>
      <c r="AB1589">
        <v>10</v>
      </c>
      <c r="AC1589">
        <v>11</v>
      </c>
      <c r="AD1589" t="s">
        <v>155</v>
      </c>
      <c r="AF1589">
        <v>25.341999999999999</v>
      </c>
      <c r="AG1589">
        <v>39935</v>
      </c>
      <c r="AH1589">
        <v>19200</v>
      </c>
      <c r="AI1589">
        <v>4.7914009999999996</v>
      </c>
      <c r="AJ1589">
        <v>0.23113367000000001</v>
      </c>
      <c r="AK1589" t="s">
        <v>8122</v>
      </c>
      <c r="AL1589">
        <v>-12.6586</v>
      </c>
      <c r="AM1589">
        <v>-0.33155054</v>
      </c>
      <c r="AN1589">
        <v>20.73</v>
      </c>
      <c r="AO1589">
        <v>38.18</v>
      </c>
      <c r="AW1589" t="s">
        <v>6313</v>
      </c>
      <c r="BA1589">
        <v>24.452572</v>
      </c>
      <c r="BB1589">
        <v>1.0688286</v>
      </c>
      <c r="BC1589">
        <v>4.3710273000000001E-2</v>
      </c>
      <c r="BD1589">
        <v>31.323768999999999</v>
      </c>
      <c r="BE1589">
        <v>-5.8023680000000004</v>
      </c>
      <c r="BF1589">
        <v>-0.18523851</v>
      </c>
      <c r="BI1589">
        <v>15</v>
      </c>
      <c r="BJ1589">
        <v>0</v>
      </c>
      <c r="BK1589" t="b">
        <v>0</v>
      </c>
      <c r="BL1589">
        <v>2</v>
      </c>
      <c r="BM1589">
        <v>1245677400000</v>
      </c>
      <c r="BN1589" t="s">
        <v>6070</v>
      </c>
    </row>
    <row r="1590" spans="1:66" x14ac:dyDescent="0.2">
      <c r="A1590" t="s">
        <v>6072</v>
      </c>
      <c r="B1590" t="s">
        <v>6073</v>
      </c>
      <c r="C1590" t="s">
        <v>142</v>
      </c>
      <c r="D1590" t="s">
        <v>143</v>
      </c>
      <c r="E1590" t="s">
        <v>153</v>
      </c>
      <c r="F1590" t="b">
        <v>1</v>
      </c>
      <c r="G1590" t="s">
        <v>48</v>
      </c>
      <c r="H1590" t="s">
        <v>154</v>
      </c>
      <c r="I1590" t="s">
        <v>8123</v>
      </c>
      <c r="J1590" t="s">
        <v>6073</v>
      </c>
      <c r="K1590" t="s">
        <v>8124</v>
      </c>
      <c r="L1590" t="s">
        <v>146</v>
      </c>
      <c r="M1590" t="s">
        <v>147</v>
      </c>
      <c r="N1590">
        <v>-14400000</v>
      </c>
      <c r="O1590" t="s">
        <v>148</v>
      </c>
      <c r="P1590" t="b">
        <v>0</v>
      </c>
      <c r="Q1590">
        <v>-0.13999939</v>
      </c>
      <c r="R1590">
        <v>-0.65420275999999999</v>
      </c>
      <c r="S1590">
        <v>1589486400</v>
      </c>
      <c r="T1590">
        <v>21.26</v>
      </c>
      <c r="U1590">
        <v>21.26</v>
      </c>
      <c r="V1590" t="s">
        <v>8125</v>
      </c>
      <c r="W1590">
        <v>20.72</v>
      </c>
      <c r="X1590">
        <v>3800379</v>
      </c>
      <c r="Y1590">
        <v>21.4</v>
      </c>
      <c r="Z1590">
        <v>0</v>
      </c>
      <c r="AA1590">
        <v>22</v>
      </c>
      <c r="AB1590">
        <v>40</v>
      </c>
      <c r="AC1590">
        <v>8</v>
      </c>
      <c r="AD1590" t="s">
        <v>155</v>
      </c>
      <c r="AF1590">
        <v>21.77</v>
      </c>
      <c r="AG1590">
        <v>2256075</v>
      </c>
      <c r="AH1590">
        <v>1013425</v>
      </c>
      <c r="AI1590">
        <v>3.4699993</v>
      </c>
      <c r="AJ1590">
        <v>0.19505334999999999</v>
      </c>
      <c r="AK1590" t="s">
        <v>8126</v>
      </c>
      <c r="AL1590">
        <v>-7.949999</v>
      </c>
      <c r="AM1590">
        <v>-0.27216702999999998</v>
      </c>
      <c r="AN1590">
        <v>17.79</v>
      </c>
      <c r="AO1590">
        <v>29.21</v>
      </c>
      <c r="AW1590" t="s">
        <v>6313</v>
      </c>
      <c r="BA1590">
        <v>21.370284999999999</v>
      </c>
      <c r="BB1590">
        <v>-0.110284805</v>
      </c>
      <c r="BC1590">
        <v>-5.1606613999999997E-3</v>
      </c>
      <c r="BD1590">
        <v>25.830942</v>
      </c>
      <c r="BE1590">
        <v>-4.5709419999999996</v>
      </c>
      <c r="BF1590">
        <v>-0.17695606999999999</v>
      </c>
      <c r="BI1590">
        <v>15</v>
      </c>
      <c r="BJ1590">
        <v>0</v>
      </c>
      <c r="BK1590" t="b">
        <v>0</v>
      </c>
      <c r="BL1590">
        <v>2</v>
      </c>
      <c r="BM1590">
        <v>1376573400000</v>
      </c>
      <c r="BN1590" t="s">
        <v>6072</v>
      </c>
    </row>
    <row r="1591" spans="1:66" x14ac:dyDescent="0.2">
      <c r="A1591" t="s">
        <v>6074</v>
      </c>
      <c r="B1591" t="s">
        <v>6075</v>
      </c>
      <c r="C1591" t="s">
        <v>142</v>
      </c>
      <c r="D1591" t="s">
        <v>143</v>
      </c>
      <c r="E1591" t="s">
        <v>153</v>
      </c>
      <c r="F1591" t="b">
        <v>1</v>
      </c>
      <c r="G1591" t="s">
        <v>48</v>
      </c>
      <c r="H1591" t="s">
        <v>154</v>
      </c>
      <c r="I1591" t="s">
        <v>8127</v>
      </c>
      <c r="J1591" t="s">
        <v>6075</v>
      </c>
      <c r="K1591" t="s">
        <v>8128</v>
      </c>
      <c r="L1591" t="s">
        <v>146</v>
      </c>
      <c r="M1591" t="s">
        <v>147</v>
      </c>
      <c r="N1591">
        <v>-14400000</v>
      </c>
      <c r="O1591" t="s">
        <v>148</v>
      </c>
      <c r="P1591" t="b">
        <v>0</v>
      </c>
      <c r="Q1591">
        <v>-0.27999878</v>
      </c>
      <c r="R1591">
        <v>-0.76169419999999999</v>
      </c>
      <c r="S1591">
        <v>1589486400</v>
      </c>
      <c r="T1591">
        <v>36.479999999999997</v>
      </c>
      <c r="U1591">
        <v>36.5</v>
      </c>
      <c r="V1591" t="s">
        <v>8129</v>
      </c>
      <c r="W1591">
        <v>35.909999999999997</v>
      </c>
      <c r="X1591">
        <v>1332025</v>
      </c>
      <c r="Y1591">
        <v>36.76</v>
      </c>
      <c r="Z1591">
        <v>35.799999999999997</v>
      </c>
      <c r="AA1591">
        <v>36.65</v>
      </c>
      <c r="AB1591">
        <v>10</v>
      </c>
      <c r="AC1591">
        <v>11</v>
      </c>
      <c r="AD1591" t="s">
        <v>155</v>
      </c>
      <c r="AE1591" t="s">
        <v>48</v>
      </c>
      <c r="AF1591">
        <v>37.159999999999997</v>
      </c>
      <c r="AG1591">
        <v>1454541</v>
      </c>
      <c r="AH1591">
        <v>1068800</v>
      </c>
      <c r="AI1591">
        <v>6.9300002999999997</v>
      </c>
      <c r="AJ1591">
        <v>0.23451778000000001</v>
      </c>
      <c r="AK1591" t="s">
        <v>8130</v>
      </c>
      <c r="AL1591">
        <v>-5.7799990000000001</v>
      </c>
      <c r="AM1591">
        <v>-0.13677233</v>
      </c>
      <c r="AN1591">
        <v>29.55</v>
      </c>
      <c r="AO1591">
        <v>42.26</v>
      </c>
      <c r="AW1591" t="s">
        <v>6313</v>
      </c>
      <c r="AY1591">
        <v>28625000</v>
      </c>
      <c r="BA1591">
        <v>36.281999999999996</v>
      </c>
      <c r="BB1591">
        <v>0.19799805000000001</v>
      </c>
      <c r="BC1591">
        <v>5.4571973000000001E-3</v>
      </c>
      <c r="BD1591">
        <v>38.409419999999997</v>
      </c>
      <c r="BE1591">
        <v>-1.9294205</v>
      </c>
      <c r="BF1591">
        <v>-5.0233002999999998E-2</v>
      </c>
      <c r="BG1591">
        <v>1044240000</v>
      </c>
      <c r="BI1591">
        <v>15</v>
      </c>
      <c r="BJ1591">
        <v>0</v>
      </c>
      <c r="BK1591" t="b">
        <v>0</v>
      </c>
      <c r="BL1591">
        <v>2</v>
      </c>
      <c r="BM1591">
        <v>827159400000</v>
      </c>
      <c r="BN1591" t="s">
        <v>6074</v>
      </c>
    </row>
    <row r="1592" spans="1:66" x14ac:dyDescent="0.2">
      <c r="A1592" t="s">
        <v>6076</v>
      </c>
      <c r="B1592" t="s">
        <v>6077</v>
      </c>
      <c r="C1592" t="s">
        <v>142</v>
      </c>
      <c r="D1592" t="s">
        <v>143</v>
      </c>
      <c r="E1592" t="s">
        <v>153</v>
      </c>
      <c r="F1592" t="b">
        <v>1</v>
      </c>
      <c r="G1592" t="s">
        <v>48</v>
      </c>
      <c r="H1592" t="s">
        <v>154</v>
      </c>
      <c r="I1592" t="s">
        <v>8131</v>
      </c>
      <c r="J1592" t="s">
        <v>6077</v>
      </c>
      <c r="K1592" t="s">
        <v>8132</v>
      </c>
      <c r="L1592" t="s">
        <v>146</v>
      </c>
      <c r="M1592" t="s">
        <v>147</v>
      </c>
      <c r="N1592">
        <v>-14400000</v>
      </c>
      <c r="O1592" t="s">
        <v>148</v>
      </c>
      <c r="P1592" t="b">
        <v>0</v>
      </c>
      <c r="Q1592">
        <v>-0.3899994</v>
      </c>
      <c r="R1592">
        <v>-0.72088609999999997</v>
      </c>
      <c r="S1592">
        <v>1589486400</v>
      </c>
      <c r="T1592">
        <v>53.71</v>
      </c>
      <c r="U1592">
        <v>53.71</v>
      </c>
      <c r="V1592" t="s">
        <v>8133</v>
      </c>
      <c r="W1592">
        <v>52.41</v>
      </c>
      <c r="X1592">
        <v>559879</v>
      </c>
      <c r="Y1592">
        <v>54.1</v>
      </c>
      <c r="Z1592">
        <v>0</v>
      </c>
      <c r="AA1592">
        <v>0</v>
      </c>
      <c r="AB1592">
        <v>31</v>
      </c>
      <c r="AC1592">
        <v>14</v>
      </c>
      <c r="AD1592" t="s">
        <v>155</v>
      </c>
      <c r="AF1592">
        <v>52.74</v>
      </c>
      <c r="AG1592">
        <v>685753</v>
      </c>
      <c r="AH1592">
        <v>357675</v>
      </c>
      <c r="AI1592">
        <v>11.369999</v>
      </c>
      <c r="AJ1592">
        <v>0.26854034999999998</v>
      </c>
      <c r="AK1592" t="s">
        <v>8134</v>
      </c>
      <c r="AL1592">
        <v>-18.440002</v>
      </c>
      <c r="AM1592">
        <v>-0.25557869999999999</v>
      </c>
      <c r="AN1592">
        <v>42.34</v>
      </c>
      <c r="AO1592">
        <v>72.150000000000006</v>
      </c>
      <c r="AW1592" t="s">
        <v>6313</v>
      </c>
      <c r="BA1592">
        <v>53.75</v>
      </c>
      <c r="BB1592">
        <v>-4.0000915999999997E-2</v>
      </c>
      <c r="BC1592">
        <v>-7.4420309999999996E-4</v>
      </c>
      <c r="BD1592">
        <v>63.593406999999999</v>
      </c>
      <c r="BE1592">
        <v>-9.8834079999999993</v>
      </c>
      <c r="BF1592">
        <v>-0.15541561000000001</v>
      </c>
      <c r="BI1592">
        <v>15</v>
      </c>
      <c r="BJ1592">
        <v>0</v>
      </c>
      <c r="BK1592" t="b">
        <v>0</v>
      </c>
      <c r="BL1592">
        <v>2</v>
      </c>
      <c r="BM1592">
        <v>1263565800000</v>
      </c>
      <c r="BN1592" t="s">
        <v>6076</v>
      </c>
    </row>
    <row r="1593" spans="1:66" x14ac:dyDescent="0.2">
      <c r="A1593" t="s">
        <v>6078</v>
      </c>
      <c r="B1593" t="s">
        <v>6079</v>
      </c>
      <c r="C1593" t="s">
        <v>142</v>
      </c>
      <c r="D1593" t="s">
        <v>143</v>
      </c>
      <c r="E1593" t="s">
        <v>153</v>
      </c>
      <c r="F1593" t="b">
        <v>1</v>
      </c>
      <c r="G1593" t="s">
        <v>48</v>
      </c>
      <c r="H1593" t="s">
        <v>154</v>
      </c>
      <c r="I1593" t="s">
        <v>8135</v>
      </c>
      <c r="J1593" t="s">
        <v>6079</v>
      </c>
      <c r="K1593" t="s">
        <v>8136</v>
      </c>
      <c r="L1593" t="s">
        <v>146</v>
      </c>
      <c r="M1593" t="s">
        <v>147</v>
      </c>
      <c r="N1593">
        <v>-14400000</v>
      </c>
      <c r="O1593" t="s">
        <v>148</v>
      </c>
      <c r="P1593" t="b">
        <v>0</v>
      </c>
      <c r="Q1593">
        <v>-0.21000099</v>
      </c>
      <c r="R1593">
        <v>-0.86777263999999998</v>
      </c>
      <c r="S1593">
        <v>1589486400</v>
      </c>
      <c r="T1593">
        <v>23.99</v>
      </c>
      <c r="U1593">
        <v>24.03</v>
      </c>
      <c r="V1593" t="s">
        <v>8137</v>
      </c>
      <c r="W1593">
        <v>23.51</v>
      </c>
      <c r="X1593">
        <v>282444</v>
      </c>
      <c r="Y1593">
        <v>24.2</v>
      </c>
      <c r="Z1593">
        <v>23.24</v>
      </c>
      <c r="AA1593">
        <v>0</v>
      </c>
      <c r="AB1593">
        <v>14</v>
      </c>
      <c r="AC1593">
        <v>8</v>
      </c>
      <c r="AD1593" t="s">
        <v>155</v>
      </c>
      <c r="AF1593">
        <v>23.64</v>
      </c>
      <c r="AG1593">
        <v>772446</v>
      </c>
      <c r="AH1593">
        <v>480975</v>
      </c>
      <c r="AI1593">
        <v>4.6900005</v>
      </c>
      <c r="AJ1593">
        <v>0.24300521999999999</v>
      </c>
      <c r="AK1593" t="s">
        <v>8138</v>
      </c>
      <c r="AL1593">
        <v>-6.6800002999999997</v>
      </c>
      <c r="AM1593">
        <v>-0.21780242</v>
      </c>
      <c r="AN1593">
        <v>19.3</v>
      </c>
      <c r="AO1593">
        <v>30.67</v>
      </c>
      <c r="AW1593" t="s">
        <v>6313</v>
      </c>
      <c r="BA1593">
        <v>23.802572000000001</v>
      </c>
      <c r="BB1593">
        <v>0.18742751999999999</v>
      </c>
      <c r="BC1593">
        <v>7.8742550000000001E-3</v>
      </c>
      <c r="BD1593">
        <v>27.467268000000001</v>
      </c>
      <c r="BE1593">
        <v>-3.4772682000000001</v>
      </c>
      <c r="BF1593">
        <v>-0.12659680000000001</v>
      </c>
      <c r="BI1593">
        <v>15</v>
      </c>
      <c r="BJ1593">
        <v>0</v>
      </c>
      <c r="BK1593" t="b">
        <v>0</v>
      </c>
      <c r="BL1593">
        <v>2</v>
      </c>
      <c r="BM1593">
        <v>1447165800000</v>
      </c>
      <c r="BN1593" t="s">
        <v>6078</v>
      </c>
    </row>
    <row r="1594" spans="1:66" x14ac:dyDescent="0.2">
      <c r="A1594" t="s">
        <v>6080</v>
      </c>
      <c r="B1594" t="s">
        <v>6081</v>
      </c>
      <c r="C1594" t="s">
        <v>142</v>
      </c>
      <c r="D1594" t="s">
        <v>143</v>
      </c>
      <c r="E1594" t="s">
        <v>153</v>
      </c>
      <c r="F1594" t="b">
        <v>1</v>
      </c>
      <c r="G1594" t="s">
        <v>48</v>
      </c>
      <c r="H1594" t="s">
        <v>154</v>
      </c>
      <c r="I1594" t="s">
        <v>8139</v>
      </c>
      <c r="J1594" t="s">
        <v>6081</v>
      </c>
      <c r="K1594" t="s">
        <v>8140</v>
      </c>
      <c r="L1594" t="s">
        <v>146</v>
      </c>
      <c r="M1594" t="s">
        <v>147</v>
      </c>
      <c r="N1594">
        <v>-14400000</v>
      </c>
      <c r="O1594" t="s">
        <v>148</v>
      </c>
      <c r="P1594" t="b">
        <v>0</v>
      </c>
      <c r="Q1594">
        <v>-0.21999931</v>
      </c>
      <c r="R1594">
        <v>-0.78097019999999995</v>
      </c>
      <c r="S1594">
        <v>1589486400</v>
      </c>
      <c r="T1594">
        <v>27.95</v>
      </c>
      <c r="U1594">
        <v>27.97</v>
      </c>
      <c r="V1594" t="s">
        <v>8141</v>
      </c>
      <c r="W1594">
        <v>27.4</v>
      </c>
      <c r="X1594">
        <v>1510589</v>
      </c>
      <c r="Y1594">
        <v>28.17</v>
      </c>
      <c r="Z1594">
        <v>27.95</v>
      </c>
      <c r="AA1594">
        <v>28</v>
      </c>
      <c r="AB1594">
        <v>30</v>
      </c>
      <c r="AC1594">
        <v>31</v>
      </c>
      <c r="AD1594" t="s">
        <v>155</v>
      </c>
      <c r="AF1594">
        <v>27.58</v>
      </c>
      <c r="AG1594">
        <v>1686880</v>
      </c>
      <c r="AH1594">
        <v>1221237</v>
      </c>
      <c r="AI1594">
        <v>5.4000015000000001</v>
      </c>
      <c r="AJ1594">
        <v>0.23946792</v>
      </c>
      <c r="AK1594" t="s">
        <v>8142</v>
      </c>
      <c r="AL1594">
        <v>-6.8199997000000003</v>
      </c>
      <c r="AM1594">
        <v>-0.19614609</v>
      </c>
      <c r="AN1594">
        <v>22.55</v>
      </c>
      <c r="AO1594">
        <v>34.770000000000003</v>
      </c>
      <c r="AW1594" t="s">
        <v>6313</v>
      </c>
      <c r="BA1594">
        <v>27.670286000000001</v>
      </c>
      <c r="BB1594">
        <v>0.27971457999999999</v>
      </c>
      <c r="BC1594">
        <v>1.0108842999999999E-2</v>
      </c>
      <c r="BD1594">
        <v>31.342537</v>
      </c>
      <c r="BE1594">
        <v>-3.3925361999999999</v>
      </c>
      <c r="BF1594">
        <v>-0.108240634</v>
      </c>
      <c r="BI1594">
        <v>15</v>
      </c>
      <c r="BJ1594">
        <v>0</v>
      </c>
      <c r="BK1594" t="b">
        <v>0</v>
      </c>
      <c r="BL1594">
        <v>2</v>
      </c>
      <c r="BM1594">
        <v>1307626200000</v>
      </c>
      <c r="BN1594" t="s">
        <v>6080</v>
      </c>
    </row>
    <row r="1595" spans="1:66" x14ac:dyDescent="0.2">
      <c r="A1595" t="s">
        <v>6082</v>
      </c>
      <c r="B1595" t="s">
        <v>6083</v>
      </c>
      <c r="C1595" t="s">
        <v>142</v>
      </c>
      <c r="D1595" t="s">
        <v>143</v>
      </c>
      <c r="E1595" t="s">
        <v>153</v>
      </c>
      <c r="F1595" t="b">
        <v>1</v>
      </c>
      <c r="G1595" t="s">
        <v>48</v>
      </c>
      <c r="H1595" t="s">
        <v>154</v>
      </c>
      <c r="I1595" t="s">
        <v>8143</v>
      </c>
      <c r="J1595" t="s">
        <v>6083</v>
      </c>
      <c r="K1595" t="s">
        <v>8144</v>
      </c>
      <c r="L1595" t="s">
        <v>146</v>
      </c>
      <c r="M1595" t="s">
        <v>147</v>
      </c>
      <c r="N1595">
        <v>-14400000</v>
      </c>
      <c r="O1595" t="s">
        <v>148</v>
      </c>
      <c r="P1595" t="b">
        <v>0</v>
      </c>
      <c r="Q1595">
        <v>-0.167601</v>
      </c>
      <c r="R1595">
        <v>-0.82103999999999999</v>
      </c>
      <c r="S1595">
        <v>1589389015</v>
      </c>
      <c r="T1595">
        <v>20.2456</v>
      </c>
      <c r="U1595">
        <v>20.4299</v>
      </c>
      <c r="V1595" t="s">
        <v>8145</v>
      </c>
      <c r="W1595">
        <v>20.4299</v>
      </c>
      <c r="X1595">
        <v>907</v>
      </c>
      <c r="Y1595">
        <v>20.657299999999999</v>
      </c>
      <c r="Z1595">
        <v>19.46</v>
      </c>
      <c r="AA1595">
        <v>20.23</v>
      </c>
      <c r="AB1595">
        <v>10</v>
      </c>
      <c r="AC1595">
        <v>10</v>
      </c>
      <c r="AD1595" t="s">
        <v>155</v>
      </c>
      <c r="AF1595">
        <v>20.4299</v>
      </c>
      <c r="AG1595">
        <v>17753</v>
      </c>
      <c r="AH1595">
        <v>362</v>
      </c>
      <c r="AI1595">
        <v>3.4955997000000001</v>
      </c>
      <c r="AJ1595">
        <v>0.20869251999999999</v>
      </c>
      <c r="AK1595" t="s">
        <v>8146</v>
      </c>
      <c r="AL1595">
        <v>-6.8544006</v>
      </c>
      <c r="AM1595">
        <v>-0.25292989999999999</v>
      </c>
      <c r="AN1595">
        <v>16.75</v>
      </c>
      <c r="AO1595">
        <v>27.1</v>
      </c>
      <c r="AW1595" t="s">
        <v>6313</v>
      </c>
      <c r="BA1595">
        <v>19.959143000000001</v>
      </c>
      <c r="BB1595">
        <v>0.28645705999999999</v>
      </c>
      <c r="BC1595">
        <v>1.4352172999999999E-2</v>
      </c>
      <c r="BD1595">
        <v>23.56616</v>
      </c>
      <c r="BE1595">
        <v>-3.3205605</v>
      </c>
      <c r="BF1595">
        <v>-0.14090375999999999</v>
      </c>
      <c r="BI1595">
        <v>15</v>
      </c>
      <c r="BJ1595">
        <v>0</v>
      </c>
      <c r="BK1595" t="b">
        <v>0</v>
      </c>
      <c r="BL1595">
        <v>2</v>
      </c>
      <c r="BM1595">
        <v>1366119000000</v>
      </c>
      <c r="BN1595" t="s">
        <v>6082</v>
      </c>
    </row>
    <row r="1596" spans="1:66" x14ac:dyDescent="0.2">
      <c r="A1596" t="s">
        <v>6084</v>
      </c>
      <c r="B1596" t="s">
        <v>6085</v>
      </c>
      <c r="C1596" t="s">
        <v>142</v>
      </c>
      <c r="D1596" t="s">
        <v>143</v>
      </c>
      <c r="E1596" t="s">
        <v>153</v>
      </c>
      <c r="F1596" t="b">
        <v>1</v>
      </c>
      <c r="G1596" t="s">
        <v>48</v>
      </c>
      <c r="H1596" t="s">
        <v>145</v>
      </c>
      <c r="I1596" t="s">
        <v>8147</v>
      </c>
      <c r="J1596" t="s">
        <v>6085</v>
      </c>
      <c r="K1596" t="s">
        <v>8148</v>
      </c>
      <c r="L1596" t="s">
        <v>146</v>
      </c>
      <c r="M1596" t="s">
        <v>147</v>
      </c>
      <c r="N1596">
        <v>-14400000</v>
      </c>
      <c r="O1596" t="s">
        <v>148</v>
      </c>
      <c r="P1596" t="b">
        <v>0</v>
      </c>
      <c r="Q1596">
        <v>-0.52000046</v>
      </c>
      <c r="R1596">
        <v>-0.82174539999999996</v>
      </c>
      <c r="S1596">
        <v>1589486402</v>
      </c>
      <c r="T1596">
        <v>62.76</v>
      </c>
      <c r="U1596">
        <v>62.76</v>
      </c>
      <c r="V1596" t="s">
        <v>8149</v>
      </c>
      <c r="W1596">
        <v>62.01</v>
      </c>
      <c r="X1596">
        <v>38796</v>
      </c>
      <c r="Y1596">
        <v>63.078499999999998</v>
      </c>
      <c r="Z1596">
        <v>0</v>
      </c>
      <c r="AA1596">
        <v>0</v>
      </c>
      <c r="AB1596">
        <v>11</v>
      </c>
      <c r="AC1596">
        <v>12</v>
      </c>
      <c r="AD1596" t="s">
        <v>149</v>
      </c>
      <c r="AF1596">
        <v>63.11</v>
      </c>
      <c r="AG1596">
        <v>17495</v>
      </c>
      <c r="AH1596">
        <v>15350</v>
      </c>
      <c r="AI1596">
        <v>16.949997</v>
      </c>
      <c r="AJ1596">
        <v>0.37000646999999998</v>
      </c>
      <c r="AK1596" t="s">
        <v>8150</v>
      </c>
      <c r="AL1596">
        <v>-13.490002</v>
      </c>
      <c r="AM1596">
        <v>-0.17691805999999999</v>
      </c>
      <c r="AN1596">
        <v>45.81</v>
      </c>
      <c r="AO1596">
        <v>76.25</v>
      </c>
      <c r="AP1596">
        <v>1522281600</v>
      </c>
      <c r="AW1596" t="s">
        <v>6313</v>
      </c>
      <c r="BA1596">
        <v>59.762287000000001</v>
      </c>
      <c r="BB1596">
        <v>2.9977111999999999</v>
      </c>
      <c r="BC1596">
        <v>5.0160583000000002E-2</v>
      </c>
      <c r="BD1596">
        <v>67.869349999999997</v>
      </c>
      <c r="BE1596">
        <v>-5.1093482999999997</v>
      </c>
      <c r="BF1596">
        <v>-7.5282119999999994E-2</v>
      </c>
      <c r="BI1596">
        <v>15</v>
      </c>
      <c r="BJ1596">
        <v>0</v>
      </c>
      <c r="BK1596" t="b">
        <v>0</v>
      </c>
      <c r="BL1596">
        <v>2</v>
      </c>
      <c r="BM1596">
        <v>1160659800000</v>
      </c>
      <c r="BN1596" t="s">
        <v>6084</v>
      </c>
    </row>
    <row r="1597" spans="1:66" x14ac:dyDescent="0.2">
      <c r="A1597" t="s">
        <v>6086</v>
      </c>
      <c r="B1597" t="s">
        <v>6087</v>
      </c>
      <c r="C1597" t="s">
        <v>142</v>
      </c>
      <c r="D1597" t="s">
        <v>143</v>
      </c>
      <c r="E1597" t="s">
        <v>153</v>
      </c>
      <c r="F1597" t="b">
        <v>1</v>
      </c>
      <c r="G1597" t="s">
        <v>48</v>
      </c>
      <c r="H1597" t="s">
        <v>4007</v>
      </c>
      <c r="I1597" t="s">
        <v>8151</v>
      </c>
      <c r="J1597" t="s">
        <v>6087</v>
      </c>
      <c r="K1597" t="s">
        <v>8152</v>
      </c>
      <c r="L1597" t="s">
        <v>146</v>
      </c>
      <c r="M1597" t="s">
        <v>147</v>
      </c>
      <c r="N1597">
        <v>-14400000</v>
      </c>
      <c r="O1597" t="s">
        <v>148</v>
      </c>
      <c r="P1597" t="b">
        <v>0</v>
      </c>
      <c r="Q1597">
        <v>-0.20499992</v>
      </c>
      <c r="R1597">
        <v>-0.80708634999999995</v>
      </c>
      <c r="S1597">
        <v>1589486400</v>
      </c>
      <c r="T1597">
        <v>25.195</v>
      </c>
      <c r="U1597">
        <v>25.222999999999999</v>
      </c>
      <c r="V1597" t="s">
        <v>8153</v>
      </c>
      <c r="W1597">
        <v>24.71</v>
      </c>
      <c r="X1597">
        <v>1354906</v>
      </c>
      <c r="Y1597">
        <v>25.4</v>
      </c>
      <c r="Z1597">
        <v>24.46</v>
      </c>
      <c r="AA1597">
        <v>0</v>
      </c>
      <c r="AB1597">
        <v>40</v>
      </c>
      <c r="AC1597">
        <v>10</v>
      </c>
      <c r="AD1597" t="s">
        <v>4011</v>
      </c>
      <c r="AF1597">
        <v>24.87</v>
      </c>
      <c r="AG1597">
        <v>1354761</v>
      </c>
      <c r="AH1597">
        <v>1079437</v>
      </c>
      <c r="AI1597">
        <v>4.6549990000000001</v>
      </c>
      <c r="AJ1597">
        <v>0.2266309</v>
      </c>
      <c r="AK1597" t="s">
        <v>8154</v>
      </c>
      <c r="AL1597">
        <v>-6.255001</v>
      </c>
      <c r="AM1597">
        <v>-0.19888715000000001</v>
      </c>
      <c r="AN1597">
        <v>20.54</v>
      </c>
      <c r="AO1597">
        <v>31.45</v>
      </c>
      <c r="AW1597" t="s">
        <v>6313</v>
      </c>
      <c r="BA1597">
        <v>24.956572000000001</v>
      </c>
      <c r="BB1597">
        <v>0.23842811999999999</v>
      </c>
      <c r="BC1597">
        <v>9.5537209999999994E-3</v>
      </c>
      <c r="BD1597">
        <v>28.460795999999998</v>
      </c>
      <c r="BE1597">
        <v>-3.2657967000000001</v>
      </c>
      <c r="BF1597">
        <v>-0.11474719999999999</v>
      </c>
      <c r="BI1597">
        <v>15</v>
      </c>
      <c r="BJ1597">
        <v>0</v>
      </c>
      <c r="BK1597" t="b">
        <v>0</v>
      </c>
      <c r="BL1597">
        <v>2</v>
      </c>
      <c r="BM1597">
        <v>1392388200000</v>
      </c>
      <c r="BN1597" t="s">
        <v>6086</v>
      </c>
    </row>
    <row r="1598" spans="1:66" x14ac:dyDescent="0.2">
      <c r="A1598" t="s">
        <v>6088</v>
      </c>
      <c r="B1598" t="s">
        <v>6089</v>
      </c>
      <c r="C1598" t="s">
        <v>142</v>
      </c>
      <c r="D1598" t="s">
        <v>143</v>
      </c>
      <c r="E1598" t="s">
        <v>153</v>
      </c>
      <c r="F1598" t="b">
        <v>1</v>
      </c>
      <c r="G1598" t="s">
        <v>48</v>
      </c>
      <c r="H1598" t="s">
        <v>154</v>
      </c>
      <c r="I1598" t="s">
        <v>8155</v>
      </c>
      <c r="J1598" t="s">
        <v>6089</v>
      </c>
      <c r="K1598" t="s">
        <v>8156</v>
      </c>
      <c r="L1598" t="s">
        <v>146</v>
      </c>
      <c r="M1598" t="s">
        <v>147</v>
      </c>
      <c r="N1598">
        <v>-14400000</v>
      </c>
      <c r="O1598" t="s">
        <v>148</v>
      </c>
      <c r="P1598" t="b">
        <v>0</v>
      </c>
      <c r="Q1598">
        <v>-0.3199997</v>
      </c>
      <c r="R1598">
        <v>-0.8551569</v>
      </c>
      <c r="S1598">
        <v>1589486380</v>
      </c>
      <c r="T1598">
        <v>37.1</v>
      </c>
      <c r="U1598">
        <v>37.110999999999997</v>
      </c>
      <c r="V1598" t="s">
        <v>8157</v>
      </c>
      <c r="W1598">
        <v>36.462000000000003</v>
      </c>
      <c r="X1598">
        <v>58575</v>
      </c>
      <c r="Y1598">
        <v>37.42</v>
      </c>
      <c r="Z1598">
        <v>37</v>
      </c>
      <c r="AA1598">
        <v>0</v>
      </c>
      <c r="AB1598">
        <v>10</v>
      </c>
      <c r="AC1598">
        <v>8</v>
      </c>
      <c r="AD1598" t="s">
        <v>155</v>
      </c>
      <c r="AF1598">
        <v>36.69</v>
      </c>
      <c r="AG1598">
        <v>84945</v>
      </c>
      <c r="AH1598">
        <v>36725</v>
      </c>
      <c r="AI1598">
        <v>5.7999989999999997</v>
      </c>
      <c r="AJ1598">
        <v>0.18530350000000001</v>
      </c>
      <c r="AK1598" t="s">
        <v>8158</v>
      </c>
      <c r="AL1598">
        <v>-12.290001</v>
      </c>
      <c r="AM1598">
        <v>-0.24883582000000001</v>
      </c>
      <c r="AN1598">
        <v>31.3</v>
      </c>
      <c r="AO1598">
        <v>49.39</v>
      </c>
      <c r="AW1598" t="s">
        <v>6313</v>
      </c>
      <c r="BA1598">
        <v>37.322000000000003</v>
      </c>
      <c r="BB1598">
        <v>-0.22200012</v>
      </c>
      <c r="BC1598">
        <v>-5.9482375999999997E-3</v>
      </c>
      <c r="BD1598">
        <v>43.96819</v>
      </c>
      <c r="BE1598">
        <v>-6.8681910000000004</v>
      </c>
      <c r="BF1598">
        <v>-0.15620817000000001</v>
      </c>
      <c r="BI1598">
        <v>15</v>
      </c>
      <c r="BJ1598">
        <v>0</v>
      </c>
      <c r="BK1598" t="b">
        <v>0</v>
      </c>
      <c r="BL1598">
        <v>2</v>
      </c>
      <c r="BM1598">
        <v>1150464600000</v>
      </c>
      <c r="BN1598" t="s">
        <v>6088</v>
      </c>
    </row>
    <row r="1599" spans="1:66" x14ac:dyDescent="0.2">
      <c r="A1599" t="s">
        <v>6090</v>
      </c>
      <c r="B1599" t="s">
        <v>6091</v>
      </c>
      <c r="C1599" t="s">
        <v>142</v>
      </c>
      <c r="D1599" t="s">
        <v>143</v>
      </c>
      <c r="E1599" t="s">
        <v>153</v>
      </c>
      <c r="F1599" t="b">
        <v>1</v>
      </c>
      <c r="G1599" t="s">
        <v>48</v>
      </c>
      <c r="H1599" t="s">
        <v>154</v>
      </c>
      <c r="I1599" t="s">
        <v>8159</v>
      </c>
      <c r="J1599" t="s">
        <v>6091</v>
      </c>
      <c r="K1599" t="s">
        <v>8160</v>
      </c>
      <c r="L1599" t="s">
        <v>146</v>
      </c>
      <c r="M1599" t="s">
        <v>147</v>
      </c>
      <c r="N1599">
        <v>-14400000</v>
      </c>
      <c r="O1599" t="s">
        <v>148</v>
      </c>
      <c r="P1599" t="b">
        <v>0</v>
      </c>
      <c r="Q1599">
        <v>-0.1800003</v>
      </c>
      <c r="R1599">
        <v>-0.79155810000000004</v>
      </c>
      <c r="S1599">
        <v>1589486400</v>
      </c>
      <c r="T1599">
        <v>22.56</v>
      </c>
      <c r="U1599">
        <v>22.56</v>
      </c>
      <c r="V1599" t="s">
        <v>8161</v>
      </c>
      <c r="W1599">
        <v>22.081</v>
      </c>
      <c r="X1599">
        <v>1019216</v>
      </c>
      <c r="Y1599">
        <v>22.74</v>
      </c>
      <c r="Z1599">
        <v>0</v>
      </c>
      <c r="AA1599">
        <v>0</v>
      </c>
      <c r="AB1599">
        <v>9</v>
      </c>
      <c r="AC1599">
        <v>13</v>
      </c>
      <c r="AD1599" t="s">
        <v>155</v>
      </c>
      <c r="AF1599">
        <v>22.27</v>
      </c>
      <c r="AG1599">
        <v>1283809</v>
      </c>
      <c r="AH1599">
        <v>684812</v>
      </c>
      <c r="AI1599">
        <v>3.7999991999999998</v>
      </c>
      <c r="AJ1599">
        <v>0.20255859000000001</v>
      </c>
      <c r="AK1599" t="s">
        <v>8162</v>
      </c>
      <c r="AL1599">
        <v>-7.1780014000000003</v>
      </c>
      <c r="AM1599">
        <v>-0.24137471999999999</v>
      </c>
      <c r="AN1599">
        <v>18.760000000000002</v>
      </c>
      <c r="AO1599">
        <v>29.738</v>
      </c>
      <c r="AW1599" t="s">
        <v>6313</v>
      </c>
      <c r="BA1599">
        <v>22.592571</v>
      </c>
      <c r="BB1599">
        <v>-3.2571793000000002E-2</v>
      </c>
      <c r="BC1599">
        <v>-1.4417035999999999E-3</v>
      </c>
      <c r="BD1599">
        <v>26.573043999999999</v>
      </c>
      <c r="BE1599">
        <v>-4.0130444000000001</v>
      </c>
      <c r="BF1599">
        <v>-0.15101935999999999</v>
      </c>
      <c r="BI1599">
        <v>15</v>
      </c>
      <c r="BJ1599">
        <v>0</v>
      </c>
      <c r="BK1599" t="b">
        <v>0</v>
      </c>
      <c r="BL1599">
        <v>2</v>
      </c>
      <c r="BM1599">
        <v>1425047400000</v>
      </c>
      <c r="BN1599" t="s">
        <v>6090</v>
      </c>
    </row>
    <row r="1600" spans="1:66" x14ac:dyDescent="0.2">
      <c r="A1600" t="s">
        <v>6092</v>
      </c>
      <c r="B1600" t="s">
        <v>6093</v>
      </c>
      <c r="C1600" t="s">
        <v>142</v>
      </c>
      <c r="D1600" t="s">
        <v>143</v>
      </c>
      <c r="E1600" t="s">
        <v>153</v>
      </c>
      <c r="F1600" t="b">
        <v>1</v>
      </c>
      <c r="G1600" t="s">
        <v>48</v>
      </c>
      <c r="H1600" t="s">
        <v>154</v>
      </c>
      <c r="I1600" t="s">
        <v>8163</v>
      </c>
      <c r="J1600" t="s">
        <v>6093</v>
      </c>
      <c r="K1600" t="s">
        <v>8164</v>
      </c>
      <c r="L1600" t="s">
        <v>146</v>
      </c>
      <c r="M1600" t="s">
        <v>147</v>
      </c>
      <c r="N1600">
        <v>-14400000</v>
      </c>
      <c r="O1600" t="s">
        <v>148</v>
      </c>
      <c r="P1600" t="b">
        <v>0</v>
      </c>
      <c r="Q1600">
        <v>-0.22999954</v>
      </c>
      <c r="R1600">
        <v>-0.74145559999999999</v>
      </c>
      <c r="S1600">
        <v>1589486400</v>
      </c>
      <c r="T1600">
        <v>30.79</v>
      </c>
      <c r="U1600">
        <v>30.79</v>
      </c>
      <c r="V1600" t="s">
        <v>8165</v>
      </c>
      <c r="W1600">
        <v>29.99</v>
      </c>
      <c r="X1600">
        <v>3166646</v>
      </c>
      <c r="Y1600">
        <v>31.02</v>
      </c>
      <c r="Z1600">
        <v>30.25</v>
      </c>
      <c r="AA1600">
        <v>30.95</v>
      </c>
      <c r="AB1600">
        <v>18</v>
      </c>
      <c r="AC1600">
        <v>9</v>
      </c>
      <c r="AD1600" t="s">
        <v>155</v>
      </c>
      <c r="AF1600">
        <v>31.58</v>
      </c>
      <c r="AG1600">
        <v>947295</v>
      </c>
      <c r="AH1600">
        <v>482925</v>
      </c>
      <c r="AI1600">
        <v>4.6900005</v>
      </c>
      <c r="AJ1600">
        <v>0.17969350000000001</v>
      </c>
      <c r="AK1600" t="s">
        <v>8166</v>
      </c>
      <c r="AL1600">
        <v>-12.09</v>
      </c>
      <c r="AM1600">
        <v>-0.28194960000000002</v>
      </c>
      <c r="AN1600">
        <v>26.1</v>
      </c>
      <c r="AO1600">
        <v>42.88</v>
      </c>
      <c r="AW1600" t="s">
        <v>6313</v>
      </c>
      <c r="BA1600">
        <v>31.055143000000001</v>
      </c>
      <c r="BB1600">
        <v>-0.26514243999999998</v>
      </c>
      <c r="BC1600">
        <v>-8.5377939999999996E-3</v>
      </c>
      <c r="BD1600">
        <v>37.689056000000001</v>
      </c>
      <c r="BE1600">
        <v>-6.8990555000000002</v>
      </c>
      <c r="BF1600">
        <v>-0.18305196000000001</v>
      </c>
      <c r="BI1600">
        <v>15</v>
      </c>
      <c r="BJ1600">
        <v>0</v>
      </c>
      <c r="BK1600" t="b">
        <v>0</v>
      </c>
      <c r="BL1600">
        <v>2</v>
      </c>
      <c r="BM1600">
        <v>1182778200000</v>
      </c>
      <c r="BN1600" t="s">
        <v>6092</v>
      </c>
    </row>
    <row r="1601" spans="1:66" x14ac:dyDescent="0.2">
      <c r="A1601" t="s">
        <v>6094</v>
      </c>
      <c r="B1601" t="s">
        <v>6095</v>
      </c>
      <c r="C1601" t="s">
        <v>142</v>
      </c>
      <c r="D1601" t="s">
        <v>143</v>
      </c>
      <c r="E1601" t="s">
        <v>153</v>
      </c>
      <c r="F1601" t="b">
        <v>1</v>
      </c>
      <c r="G1601" t="s">
        <v>48</v>
      </c>
      <c r="H1601" t="s">
        <v>154</v>
      </c>
      <c r="I1601" t="s">
        <v>8167</v>
      </c>
      <c r="J1601" t="s">
        <v>6095</v>
      </c>
      <c r="K1601" t="s">
        <v>8168</v>
      </c>
      <c r="L1601" t="s">
        <v>146</v>
      </c>
      <c r="M1601" t="s">
        <v>147</v>
      </c>
      <c r="N1601">
        <v>-14400000</v>
      </c>
      <c r="O1601" t="s">
        <v>148</v>
      </c>
      <c r="P1601" t="b">
        <v>0</v>
      </c>
      <c r="Q1601">
        <v>-0.1400013</v>
      </c>
      <c r="R1601">
        <v>-0.8433813</v>
      </c>
      <c r="S1601">
        <v>1589486400</v>
      </c>
      <c r="T1601">
        <v>16.46</v>
      </c>
      <c r="U1601">
        <v>16.46</v>
      </c>
      <c r="V1601" t="s">
        <v>8169</v>
      </c>
      <c r="W1601">
        <v>16.46</v>
      </c>
      <c r="X1601">
        <v>180</v>
      </c>
      <c r="Y1601">
        <v>16.600000000000001</v>
      </c>
      <c r="Z1601">
        <v>0</v>
      </c>
      <c r="AA1601">
        <v>0</v>
      </c>
      <c r="AB1601">
        <v>9</v>
      </c>
      <c r="AC1601">
        <v>8</v>
      </c>
      <c r="AD1601" t="s">
        <v>155</v>
      </c>
      <c r="AF1601">
        <v>16.46</v>
      </c>
      <c r="AG1601">
        <v>3803</v>
      </c>
      <c r="AH1601">
        <v>1237</v>
      </c>
      <c r="AI1601">
        <v>2.6559992000000001</v>
      </c>
      <c r="AJ1601">
        <v>0.19240794</v>
      </c>
      <c r="AK1601" t="s">
        <v>8170</v>
      </c>
      <c r="AL1601">
        <v>-4.8500003999999999</v>
      </c>
      <c r="AM1601">
        <v>-0.22759270000000001</v>
      </c>
      <c r="AN1601">
        <v>13.804</v>
      </c>
      <c r="AO1601">
        <v>21.31</v>
      </c>
      <c r="AW1601" t="s">
        <v>6313</v>
      </c>
      <c r="BA1601">
        <v>16.419428</v>
      </c>
      <c r="BB1601">
        <v>4.0571213000000002E-2</v>
      </c>
      <c r="BC1601">
        <v>2.4709273E-3</v>
      </c>
      <c r="BD1601">
        <v>18.998123</v>
      </c>
      <c r="BE1601">
        <v>-2.5381239999999998</v>
      </c>
      <c r="BF1601">
        <v>-0.13359867</v>
      </c>
      <c r="BI1601">
        <v>15</v>
      </c>
      <c r="BJ1601">
        <v>0</v>
      </c>
      <c r="BK1601" t="b">
        <v>0</v>
      </c>
      <c r="BL1601">
        <v>2</v>
      </c>
      <c r="BM1601">
        <v>1437571800000</v>
      </c>
      <c r="BN1601" t="s">
        <v>6094</v>
      </c>
    </row>
    <row r="1602" spans="1:66" x14ac:dyDescent="0.2">
      <c r="A1602" t="s">
        <v>6096</v>
      </c>
      <c r="B1602" t="s">
        <v>6097</v>
      </c>
      <c r="C1602" t="s">
        <v>142</v>
      </c>
      <c r="D1602" t="s">
        <v>143</v>
      </c>
      <c r="E1602" t="s">
        <v>153</v>
      </c>
      <c r="F1602" t="b">
        <v>1</v>
      </c>
      <c r="G1602" t="s">
        <v>48</v>
      </c>
      <c r="H1602" t="s">
        <v>154</v>
      </c>
      <c r="I1602" t="s">
        <v>8171</v>
      </c>
      <c r="J1602" t="s">
        <v>6097</v>
      </c>
      <c r="K1602" t="s">
        <v>8172</v>
      </c>
      <c r="L1602" t="s">
        <v>146</v>
      </c>
      <c r="M1602" t="s">
        <v>147</v>
      </c>
      <c r="N1602">
        <v>-14400000</v>
      </c>
      <c r="O1602" t="s">
        <v>148</v>
      </c>
      <c r="P1602" t="b">
        <v>0</v>
      </c>
      <c r="Q1602">
        <v>-0.15929984999999999</v>
      </c>
      <c r="R1602">
        <v>-0.84917799999999999</v>
      </c>
      <c r="S1602">
        <v>1589486116</v>
      </c>
      <c r="T1602">
        <v>18.600000000000001</v>
      </c>
      <c r="U1602">
        <v>18.655000000000001</v>
      </c>
      <c r="V1602" t="s">
        <v>8173</v>
      </c>
      <c r="W1602">
        <v>18.55</v>
      </c>
      <c r="X1602">
        <v>9520</v>
      </c>
      <c r="Y1602">
        <v>18.7593</v>
      </c>
      <c r="Z1602">
        <v>18.559999999999999</v>
      </c>
      <c r="AA1602">
        <v>18.75</v>
      </c>
      <c r="AB1602">
        <v>9</v>
      </c>
      <c r="AC1602">
        <v>13</v>
      </c>
      <c r="AD1602" t="s">
        <v>155</v>
      </c>
      <c r="AF1602">
        <v>18.55</v>
      </c>
      <c r="AG1602">
        <v>25856</v>
      </c>
      <c r="AH1602">
        <v>9112</v>
      </c>
      <c r="AI1602">
        <v>6.9500010000000003</v>
      </c>
      <c r="AJ1602">
        <v>0.59656659999999995</v>
      </c>
      <c r="AK1602" t="s">
        <v>8174</v>
      </c>
      <c r="AL1602">
        <v>-9.3419989999999995</v>
      </c>
      <c r="AM1602">
        <v>-0.3343354</v>
      </c>
      <c r="AN1602">
        <v>11.65</v>
      </c>
      <c r="AO1602">
        <v>27.942</v>
      </c>
      <c r="AW1602" t="s">
        <v>6313</v>
      </c>
      <c r="BA1602">
        <v>18.068428000000001</v>
      </c>
      <c r="BB1602">
        <v>0.53157233999999998</v>
      </c>
      <c r="BC1602">
        <v>2.9419955000000001E-2</v>
      </c>
      <c r="BD1602">
        <v>23.825623</v>
      </c>
      <c r="BE1602">
        <v>-5.2256220000000004</v>
      </c>
      <c r="BF1602">
        <v>-0.21932784</v>
      </c>
      <c r="BI1602">
        <v>15</v>
      </c>
      <c r="BJ1602">
        <v>0</v>
      </c>
      <c r="BK1602" t="b">
        <v>0</v>
      </c>
      <c r="BL1602">
        <v>2</v>
      </c>
      <c r="BM1602">
        <v>1418913000000</v>
      </c>
      <c r="BN1602" t="s">
        <v>6096</v>
      </c>
    </row>
    <row r="1603" spans="1:66" x14ac:dyDescent="0.2">
      <c r="A1603" t="s">
        <v>6098</v>
      </c>
      <c r="B1603" t="s">
        <v>6099</v>
      </c>
      <c r="C1603" t="s">
        <v>142</v>
      </c>
      <c r="D1603" t="s">
        <v>143</v>
      </c>
      <c r="E1603" t="s">
        <v>153</v>
      </c>
      <c r="F1603" t="b">
        <v>1</v>
      </c>
      <c r="G1603" t="s">
        <v>48</v>
      </c>
      <c r="H1603" t="s">
        <v>154</v>
      </c>
      <c r="I1603" t="s">
        <v>6099</v>
      </c>
      <c r="J1603" t="s">
        <v>6099</v>
      </c>
      <c r="K1603" t="s">
        <v>8175</v>
      </c>
      <c r="L1603" t="s">
        <v>146</v>
      </c>
      <c r="M1603" t="s">
        <v>147</v>
      </c>
      <c r="N1603">
        <v>-14400000</v>
      </c>
      <c r="O1603" t="s">
        <v>148</v>
      </c>
      <c r="P1603" t="b">
        <v>0</v>
      </c>
      <c r="Q1603">
        <v>-0.29319762999999999</v>
      </c>
      <c r="R1603">
        <v>-0.85001576000000001</v>
      </c>
      <c r="S1603">
        <v>1589466353</v>
      </c>
      <c r="T1603">
        <v>34.200000000000003</v>
      </c>
      <c r="U1603">
        <v>34.200000000000003</v>
      </c>
      <c r="V1603" t="s">
        <v>8176</v>
      </c>
      <c r="W1603">
        <v>34.200000000000003</v>
      </c>
      <c r="X1603">
        <v>484</v>
      </c>
      <c r="Y1603">
        <v>34.493200000000002</v>
      </c>
      <c r="Z1603">
        <v>13.73</v>
      </c>
      <c r="AA1603">
        <v>34.520000000000003</v>
      </c>
      <c r="AB1603">
        <v>8</v>
      </c>
      <c r="AC1603">
        <v>8</v>
      </c>
      <c r="AD1603" t="s">
        <v>155</v>
      </c>
      <c r="AF1603">
        <v>34.200000000000003</v>
      </c>
      <c r="AG1603">
        <v>12820</v>
      </c>
      <c r="AH1603">
        <v>3850</v>
      </c>
      <c r="AI1603">
        <v>6.2000010000000003</v>
      </c>
      <c r="AJ1603">
        <v>0.2214286</v>
      </c>
      <c r="AK1603" t="s">
        <v>8177</v>
      </c>
      <c r="AL1603">
        <v>-7.630001</v>
      </c>
      <c r="AM1603">
        <v>-0.18240500000000001</v>
      </c>
      <c r="AN1603">
        <v>28</v>
      </c>
      <c r="AO1603">
        <v>41.83</v>
      </c>
      <c r="AW1603" t="s">
        <v>6313</v>
      </c>
      <c r="BA1603">
        <v>33.874859999999998</v>
      </c>
      <c r="BB1603">
        <v>0.32514189999999998</v>
      </c>
      <c r="BC1603">
        <v>9.5983249999999996E-3</v>
      </c>
      <c r="BD1603">
        <v>38.159798000000002</v>
      </c>
      <c r="BE1603">
        <v>-3.959797</v>
      </c>
      <c r="BF1603">
        <v>-0.10376881</v>
      </c>
      <c r="BI1603">
        <v>15</v>
      </c>
      <c r="BJ1603">
        <v>0</v>
      </c>
      <c r="BK1603" t="b">
        <v>0</v>
      </c>
      <c r="BL1603">
        <v>2</v>
      </c>
      <c r="BM1603">
        <v>1436794200000</v>
      </c>
      <c r="BN1603" t="s">
        <v>6098</v>
      </c>
    </row>
    <row r="1604" spans="1:66" x14ac:dyDescent="0.2">
      <c r="A1604" t="s">
        <v>6100</v>
      </c>
      <c r="B1604" t="s">
        <v>6101</v>
      </c>
      <c r="C1604" t="s">
        <v>142</v>
      </c>
      <c r="D1604" t="s">
        <v>143</v>
      </c>
      <c r="E1604" t="s">
        <v>153</v>
      </c>
      <c r="F1604" t="b">
        <v>1</v>
      </c>
      <c r="G1604" t="s">
        <v>48</v>
      </c>
      <c r="H1604" t="s">
        <v>154</v>
      </c>
      <c r="I1604" t="s">
        <v>8178</v>
      </c>
      <c r="J1604" t="s">
        <v>6101</v>
      </c>
      <c r="K1604" t="s">
        <v>8179</v>
      </c>
      <c r="L1604" t="s">
        <v>146</v>
      </c>
      <c r="M1604" t="s">
        <v>147</v>
      </c>
      <c r="N1604">
        <v>-14400000</v>
      </c>
      <c r="O1604" t="s">
        <v>148</v>
      </c>
      <c r="P1604" t="b">
        <v>0</v>
      </c>
      <c r="Q1604">
        <v>-0.14999962</v>
      </c>
      <c r="R1604">
        <v>-0.67204129999999995</v>
      </c>
      <c r="S1604">
        <v>1589486380</v>
      </c>
      <c r="T1604">
        <v>22.17</v>
      </c>
      <c r="U1604">
        <v>22.2</v>
      </c>
      <c r="V1604" t="s">
        <v>8180</v>
      </c>
      <c r="W1604">
        <v>21.8</v>
      </c>
      <c r="X1604">
        <v>25970</v>
      </c>
      <c r="Y1604">
        <v>22.32</v>
      </c>
      <c r="Z1604">
        <v>22.15</v>
      </c>
      <c r="AA1604">
        <v>24</v>
      </c>
      <c r="AB1604">
        <v>10</v>
      </c>
      <c r="AC1604">
        <v>10</v>
      </c>
      <c r="AD1604" t="s">
        <v>155</v>
      </c>
      <c r="AF1604">
        <v>22.64</v>
      </c>
      <c r="AG1604">
        <v>29562</v>
      </c>
      <c r="AH1604">
        <v>25350</v>
      </c>
      <c r="AI1604">
        <v>3.1200008000000001</v>
      </c>
      <c r="AJ1604">
        <v>0.16377957000000001</v>
      </c>
      <c r="AK1604" t="s">
        <v>8181</v>
      </c>
      <c r="AL1604">
        <v>-9.9</v>
      </c>
      <c r="AM1604">
        <v>-0.30869970000000002</v>
      </c>
      <c r="AN1604">
        <v>19.05</v>
      </c>
      <c r="AO1604">
        <v>32.07</v>
      </c>
      <c r="AW1604" t="s">
        <v>6313</v>
      </c>
      <c r="BA1604">
        <v>22.516857000000002</v>
      </c>
      <c r="BB1604">
        <v>-0.34685706999999999</v>
      </c>
      <c r="BC1604">
        <v>-1.5404329E-2</v>
      </c>
      <c r="BD1604">
        <v>27.814927999999998</v>
      </c>
      <c r="BE1604">
        <v>-5.6449280000000002</v>
      </c>
      <c r="BF1604">
        <v>-0.20294598999999999</v>
      </c>
      <c r="BI1604">
        <v>15</v>
      </c>
      <c r="BJ1604">
        <v>0</v>
      </c>
      <c r="BK1604" t="b">
        <v>0</v>
      </c>
      <c r="BL1604">
        <v>2</v>
      </c>
      <c r="BM1604">
        <v>1181050200000</v>
      </c>
      <c r="BN1604" t="s">
        <v>6100</v>
      </c>
    </row>
    <row r="1605" spans="1:66" x14ac:dyDescent="0.2">
      <c r="A1605" t="s">
        <v>6102</v>
      </c>
      <c r="B1605" t="s">
        <v>6103</v>
      </c>
      <c r="C1605" t="s">
        <v>142</v>
      </c>
      <c r="D1605" t="s">
        <v>143</v>
      </c>
      <c r="E1605" t="s">
        <v>153</v>
      </c>
      <c r="F1605" t="b">
        <v>1</v>
      </c>
      <c r="G1605" t="s">
        <v>48</v>
      </c>
      <c r="H1605" t="s">
        <v>154</v>
      </c>
      <c r="I1605" t="s">
        <v>8182</v>
      </c>
      <c r="J1605" t="s">
        <v>6103</v>
      </c>
      <c r="K1605" t="s">
        <v>8183</v>
      </c>
      <c r="L1605" t="s">
        <v>146</v>
      </c>
      <c r="M1605" t="s">
        <v>147</v>
      </c>
      <c r="N1605">
        <v>-14400000</v>
      </c>
      <c r="O1605" t="s">
        <v>148</v>
      </c>
      <c r="P1605" t="b">
        <v>0</v>
      </c>
      <c r="Q1605">
        <v>-8.6997985999999999E-2</v>
      </c>
      <c r="R1605">
        <v>-0.25580120000000001</v>
      </c>
      <c r="S1605">
        <v>1589484211</v>
      </c>
      <c r="T1605">
        <v>33.923000000000002</v>
      </c>
      <c r="U1605">
        <v>33.923000000000002</v>
      </c>
      <c r="V1605" t="s">
        <v>8184</v>
      </c>
      <c r="W1605">
        <v>33.480899999999998</v>
      </c>
      <c r="X1605">
        <v>4066</v>
      </c>
      <c r="Y1605">
        <v>34.01</v>
      </c>
      <c r="Z1605">
        <v>33.67</v>
      </c>
      <c r="AA1605">
        <v>33.99</v>
      </c>
      <c r="AB1605">
        <v>8</v>
      </c>
      <c r="AC1605">
        <v>9</v>
      </c>
      <c r="AD1605" t="s">
        <v>155</v>
      </c>
      <c r="AF1605">
        <v>33.518599999999999</v>
      </c>
      <c r="AG1605">
        <v>8300</v>
      </c>
      <c r="AH1605">
        <v>6325</v>
      </c>
      <c r="AI1605">
        <v>5.5130005000000004</v>
      </c>
      <c r="AJ1605">
        <v>0.19405141000000001</v>
      </c>
      <c r="AK1605" t="s">
        <v>8185</v>
      </c>
      <c r="AL1605">
        <v>-17.027000000000001</v>
      </c>
      <c r="AM1605">
        <v>-0.3341904</v>
      </c>
      <c r="AN1605">
        <v>28.41</v>
      </c>
      <c r="AO1605">
        <v>50.95</v>
      </c>
      <c r="AW1605" t="s">
        <v>6313</v>
      </c>
      <c r="BA1605">
        <v>35.241714000000002</v>
      </c>
      <c r="BB1605">
        <v>-1.3187141</v>
      </c>
      <c r="BC1605">
        <v>-3.7419124999999998E-2</v>
      </c>
      <c r="BD1605">
        <v>44.199350000000003</v>
      </c>
      <c r="BE1605">
        <v>-10.276348</v>
      </c>
      <c r="BF1605">
        <v>-0.23249998999999999</v>
      </c>
      <c r="BI1605">
        <v>15</v>
      </c>
      <c r="BJ1605">
        <v>0</v>
      </c>
      <c r="BK1605" t="b">
        <v>0</v>
      </c>
      <c r="BL1605">
        <v>2</v>
      </c>
      <c r="BM1605">
        <v>1188480600000</v>
      </c>
      <c r="BN1605" t="s">
        <v>6102</v>
      </c>
    </row>
    <row r="1606" spans="1:66" x14ac:dyDescent="0.2">
      <c r="A1606" t="s">
        <v>6104</v>
      </c>
      <c r="B1606" t="s">
        <v>6105</v>
      </c>
      <c r="C1606" t="s">
        <v>142</v>
      </c>
      <c r="D1606" t="s">
        <v>143</v>
      </c>
      <c r="E1606" t="s">
        <v>153</v>
      </c>
      <c r="F1606" t="b">
        <v>1</v>
      </c>
      <c r="G1606" t="s">
        <v>48</v>
      </c>
      <c r="H1606" t="s">
        <v>154</v>
      </c>
      <c r="I1606" t="s">
        <v>8186</v>
      </c>
      <c r="J1606" t="s">
        <v>6105</v>
      </c>
      <c r="K1606" t="s">
        <v>8187</v>
      </c>
      <c r="L1606" t="s">
        <v>146</v>
      </c>
      <c r="M1606" t="s">
        <v>147</v>
      </c>
      <c r="N1606">
        <v>-14400000</v>
      </c>
      <c r="O1606" t="s">
        <v>148</v>
      </c>
      <c r="P1606" t="b">
        <v>0</v>
      </c>
      <c r="Q1606">
        <v>-0.19000053</v>
      </c>
      <c r="R1606">
        <v>-0.853935</v>
      </c>
      <c r="S1606">
        <v>1589483897</v>
      </c>
      <c r="T1606">
        <v>22.06</v>
      </c>
      <c r="U1606">
        <v>22.178999999999998</v>
      </c>
      <c r="V1606" t="s">
        <v>8188</v>
      </c>
      <c r="W1606">
        <v>21.49</v>
      </c>
      <c r="X1606">
        <v>5619</v>
      </c>
      <c r="Y1606">
        <v>22.25</v>
      </c>
      <c r="Z1606">
        <v>21.8</v>
      </c>
      <c r="AA1606">
        <v>22.35</v>
      </c>
      <c r="AB1606">
        <v>9</v>
      </c>
      <c r="AC1606">
        <v>8</v>
      </c>
      <c r="AD1606" t="s">
        <v>155</v>
      </c>
      <c r="AF1606">
        <v>22.1</v>
      </c>
      <c r="AG1606">
        <v>7517</v>
      </c>
      <c r="AH1606">
        <v>3362</v>
      </c>
      <c r="AI1606">
        <v>3.6800003000000001</v>
      </c>
      <c r="AJ1606">
        <v>0.20021765</v>
      </c>
      <c r="AK1606" t="s">
        <v>8189</v>
      </c>
      <c r="AL1606">
        <v>-7.050001</v>
      </c>
      <c r="AM1606">
        <v>-0.24218485000000001</v>
      </c>
      <c r="AN1606">
        <v>18.38</v>
      </c>
      <c r="AO1606">
        <v>29.11</v>
      </c>
      <c r="AW1606" t="s">
        <v>6313</v>
      </c>
      <c r="AY1606">
        <v>1050000</v>
      </c>
      <c r="BA1606">
        <v>22.571714</v>
      </c>
      <c r="BB1606">
        <v>-0.51171493999999995</v>
      </c>
      <c r="BC1606">
        <v>-2.2670629000000001E-2</v>
      </c>
      <c r="BD1606">
        <v>25.920290000000001</v>
      </c>
      <c r="BE1606">
        <v>-3.8602905000000001</v>
      </c>
      <c r="BF1606">
        <v>-0.14892929999999999</v>
      </c>
      <c r="BG1606">
        <v>23163000</v>
      </c>
      <c r="BI1606">
        <v>15</v>
      </c>
      <c r="BJ1606">
        <v>0</v>
      </c>
      <c r="BK1606" t="b">
        <v>0</v>
      </c>
      <c r="BL1606">
        <v>2</v>
      </c>
      <c r="BM1606">
        <v>1328193000000</v>
      </c>
      <c r="BN1606" t="s">
        <v>6104</v>
      </c>
    </row>
    <row r="1607" spans="1:66" x14ac:dyDescent="0.2">
      <c r="A1607" t="s">
        <v>6106</v>
      </c>
      <c r="B1607" t="s">
        <v>6107</v>
      </c>
      <c r="C1607" t="s">
        <v>142</v>
      </c>
      <c r="D1607" t="s">
        <v>143</v>
      </c>
      <c r="E1607" t="s">
        <v>153</v>
      </c>
      <c r="F1607" t="b">
        <v>1</v>
      </c>
      <c r="G1607" t="s">
        <v>48</v>
      </c>
      <c r="H1607" t="s">
        <v>154</v>
      </c>
      <c r="I1607" t="s">
        <v>8190</v>
      </c>
      <c r="J1607" t="s">
        <v>6107</v>
      </c>
      <c r="K1607" t="s">
        <v>8191</v>
      </c>
      <c r="L1607" t="s">
        <v>146</v>
      </c>
      <c r="M1607" t="s">
        <v>147</v>
      </c>
      <c r="N1607">
        <v>-14400000</v>
      </c>
      <c r="O1607" t="s">
        <v>148</v>
      </c>
      <c r="P1607" t="b">
        <v>0</v>
      </c>
      <c r="Q1607">
        <v>-0.14999962</v>
      </c>
      <c r="R1607">
        <v>-0.61025070000000003</v>
      </c>
      <c r="S1607">
        <v>1589486386</v>
      </c>
      <c r="T1607">
        <v>24.43</v>
      </c>
      <c r="U1607">
        <v>24.43</v>
      </c>
      <c r="V1607" t="s">
        <v>8192</v>
      </c>
      <c r="W1607">
        <v>23.98</v>
      </c>
      <c r="X1607">
        <v>16770</v>
      </c>
      <c r="Y1607">
        <v>24.58</v>
      </c>
      <c r="Z1607">
        <v>0</v>
      </c>
      <c r="AA1607">
        <v>24.43</v>
      </c>
      <c r="AB1607">
        <v>12</v>
      </c>
      <c r="AC1607">
        <v>10</v>
      </c>
      <c r="AD1607" t="s">
        <v>155</v>
      </c>
      <c r="AF1607">
        <v>24.1</v>
      </c>
      <c r="AG1607">
        <v>29937</v>
      </c>
      <c r="AH1607">
        <v>10587</v>
      </c>
      <c r="AI1607">
        <v>4.2700005000000001</v>
      </c>
      <c r="AJ1607">
        <v>0.21180557999999999</v>
      </c>
      <c r="AK1607" t="s">
        <v>8193</v>
      </c>
      <c r="AL1607">
        <v>-5.6000003999999999</v>
      </c>
      <c r="AM1607">
        <v>-0.18648020000000001</v>
      </c>
      <c r="AN1607">
        <v>20.16</v>
      </c>
      <c r="AO1607">
        <v>30.03</v>
      </c>
      <c r="AW1607" t="s">
        <v>6313</v>
      </c>
      <c r="BA1607">
        <v>24.03143</v>
      </c>
      <c r="BB1607">
        <v>0.39857100000000001</v>
      </c>
      <c r="BC1607">
        <v>1.6585406E-2</v>
      </c>
      <c r="BD1607">
        <v>27.007898000000001</v>
      </c>
      <c r="BE1607">
        <v>-2.5778979999999998</v>
      </c>
      <c r="BF1607">
        <v>-9.5449779999999998E-2</v>
      </c>
      <c r="BI1607">
        <v>15</v>
      </c>
      <c r="BJ1607">
        <v>0</v>
      </c>
      <c r="BK1607" t="b">
        <v>0</v>
      </c>
      <c r="BL1607">
        <v>2</v>
      </c>
      <c r="BM1607">
        <v>1390833000000</v>
      </c>
      <c r="BN1607" t="s">
        <v>6106</v>
      </c>
    </row>
    <row r="1608" spans="1:66" x14ac:dyDescent="0.2">
      <c r="A1608" t="s">
        <v>6108</v>
      </c>
      <c r="B1608" t="s">
        <v>6109</v>
      </c>
      <c r="C1608" t="s">
        <v>142</v>
      </c>
      <c r="D1608" t="s">
        <v>143</v>
      </c>
      <c r="E1608" t="s">
        <v>153</v>
      </c>
      <c r="F1608" t="b">
        <v>1</v>
      </c>
      <c r="G1608" t="s">
        <v>48</v>
      </c>
      <c r="H1608" t="s">
        <v>154</v>
      </c>
      <c r="I1608" t="s">
        <v>8194</v>
      </c>
      <c r="J1608" t="s">
        <v>6109</v>
      </c>
      <c r="K1608" t="s">
        <v>8195</v>
      </c>
      <c r="L1608" t="s">
        <v>146</v>
      </c>
      <c r="M1608" t="s">
        <v>147</v>
      </c>
      <c r="N1608">
        <v>-14400000</v>
      </c>
      <c r="O1608" t="s">
        <v>148</v>
      </c>
      <c r="P1608" t="b">
        <v>0</v>
      </c>
      <c r="Q1608">
        <v>-0.1949997</v>
      </c>
      <c r="R1608">
        <v>-0.86898255000000002</v>
      </c>
      <c r="S1608">
        <v>1589484839</v>
      </c>
      <c r="T1608">
        <v>22.245000000000001</v>
      </c>
      <c r="U1608">
        <v>22.245000000000001</v>
      </c>
      <c r="V1608" t="s">
        <v>8196</v>
      </c>
      <c r="W1608">
        <v>22.02</v>
      </c>
      <c r="X1608">
        <v>5170</v>
      </c>
      <c r="Y1608">
        <v>22.44</v>
      </c>
      <c r="Z1608">
        <v>21.57</v>
      </c>
      <c r="AA1608">
        <v>22.64</v>
      </c>
      <c r="AB1608">
        <v>9</v>
      </c>
      <c r="AC1608">
        <v>11</v>
      </c>
      <c r="AD1608" t="s">
        <v>155</v>
      </c>
      <c r="AF1608">
        <v>21.96</v>
      </c>
      <c r="AG1608">
        <v>31391</v>
      </c>
      <c r="AH1608">
        <v>15125</v>
      </c>
      <c r="AI1608">
        <v>4.3650016999999997</v>
      </c>
      <c r="AJ1608">
        <v>0.24412761999999999</v>
      </c>
      <c r="AK1608" t="s">
        <v>8197</v>
      </c>
      <c r="AL1608">
        <v>-4.7549989999999998</v>
      </c>
      <c r="AM1608">
        <v>-0.17611109</v>
      </c>
      <c r="AN1608">
        <v>17.88</v>
      </c>
      <c r="AO1608">
        <v>27</v>
      </c>
      <c r="AW1608" t="s">
        <v>6313</v>
      </c>
      <c r="BA1608">
        <v>21.988856999999999</v>
      </c>
      <c r="BB1608">
        <v>0.25614356999999999</v>
      </c>
      <c r="BC1608">
        <v>1.1648789E-2</v>
      </c>
      <c r="BD1608">
        <v>24.095507000000001</v>
      </c>
      <c r="BE1608">
        <v>-1.8505058000000001</v>
      </c>
      <c r="BF1608">
        <v>-7.67988E-2</v>
      </c>
      <c r="BI1608">
        <v>15</v>
      </c>
      <c r="BJ1608">
        <v>0</v>
      </c>
      <c r="BK1608" t="b">
        <v>0</v>
      </c>
      <c r="BL1608">
        <v>2</v>
      </c>
      <c r="BM1608">
        <v>1181741400000</v>
      </c>
      <c r="BN1608" t="s">
        <v>6108</v>
      </c>
    </row>
    <row r="1609" spans="1:66" x14ac:dyDescent="0.2">
      <c r="A1609" t="s">
        <v>6110</v>
      </c>
      <c r="B1609" t="s">
        <v>6111</v>
      </c>
      <c r="C1609" t="s">
        <v>142</v>
      </c>
      <c r="D1609" t="s">
        <v>143</v>
      </c>
      <c r="E1609" t="s">
        <v>153</v>
      </c>
      <c r="F1609" t="b">
        <v>1</v>
      </c>
      <c r="G1609" t="s">
        <v>48</v>
      </c>
      <c r="H1609" t="s">
        <v>154</v>
      </c>
      <c r="I1609" t="s">
        <v>8198</v>
      </c>
      <c r="J1609" t="s">
        <v>6111</v>
      </c>
      <c r="K1609" t="s">
        <v>8199</v>
      </c>
      <c r="L1609" t="s">
        <v>146</v>
      </c>
      <c r="M1609" t="s">
        <v>147</v>
      </c>
      <c r="N1609">
        <v>-14400000</v>
      </c>
      <c r="O1609" t="s">
        <v>148</v>
      </c>
      <c r="P1609" t="b">
        <v>0</v>
      </c>
      <c r="Q1609">
        <v>-1.6399994</v>
      </c>
      <c r="R1609">
        <v>-1.0345694000000001</v>
      </c>
      <c r="S1609">
        <v>1589486400</v>
      </c>
      <c r="T1609">
        <v>156.88</v>
      </c>
      <c r="U1609">
        <v>157.65</v>
      </c>
      <c r="V1609" t="s">
        <v>8200</v>
      </c>
      <c r="W1609">
        <v>155.22</v>
      </c>
      <c r="X1609">
        <v>308957</v>
      </c>
      <c r="Y1609">
        <v>158.52000000000001</v>
      </c>
      <c r="Z1609">
        <v>156.21</v>
      </c>
      <c r="AA1609">
        <v>156.32</v>
      </c>
      <c r="AB1609">
        <v>9</v>
      </c>
      <c r="AC1609">
        <v>8</v>
      </c>
      <c r="AD1609" t="s">
        <v>155</v>
      </c>
      <c r="AE1609" t="s">
        <v>48</v>
      </c>
      <c r="AF1609">
        <v>156.78</v>
      </c>
      <c r="AG1609">
        <v>131146</v>
      </c>
      <c r="AH1609">
        <v>142362</v>
      </c>
      <c r="AI1609">
        <v>48.800002999999997</v>
      </c>
      <c r="AJ1609">
        <v>0.45151740000000001</v>
      </c>
      <c r="AK1609" t="s">
        <v>8201</v>
      </c>
      <c r="AL1609">
        <v>-9.7699890000000007</v>
      </c>
      <c r="AM1609">
        <v>-5.8625799999999999E-2</v>
      </c>
      <c r="AN1609">
        <v>108.08</v>
      </c>
      <c r="AO1609">
        <v>166.65</v>
      </c>
      <c r="AT1609">
        <v>0.02</v>
      </c>
      <c r="AV1609">
        <v>1.2616704E-4</v>
      </c>
      <c r="AW1609" t="s">
        <v>6313</v>
      </c>
      <c r="AY1609">
        <v>20850000</v>
      </c>
      <c r="AZ1609">
        <v>89.506</v>
      </c>
      <c r="BA1609">
        <v>146.42514</v>
      </c>
      <c r="BB1609">
        <v>10.454864499999999</v>
      </c>
      <c r="BC1609">
        <v>7.1400749999999999E-2</v>
      </c>
      <c r="BD1609">
        <v>143.89673999999999</v>
      </c>
      <c r="BE1609">
        <v>12.983261000000001</v>
      </c>
      <c r="BF1609">
        <v>9.0226230000000004E-2</v>
      </c>
      <c r="BG1609">
        <v>3270948096</v>
      </c>
      <c r="BH1609">
        <v>1.7527318000000001</v>
      </c>
      <c r="BI1609">
        <v>15</v>
      </c>
      <c r="BJ1609">
        <v>0</v>
      </c>
      <c r="BK1609" t="b">
        <v>0</v>
      </c>
      <c r="BL1609">
        <v>2</v>
      </c>
      <c r="BM1609">
        <v>1151069400000</v>
      </c>
      <c r="BN1609" t="s">
        <v>6110</v>
      </c>
    </row>
    <row r="1610" spans="1:66" x14ac:dyDescent="0.2">
      <c r="A1610" t="s">
        <v>6112</v>
      </c>
      <c r="B1610" t="s">
        <v>6113</v>
      </c>
      <c r="C1610" t="s">
        <v>142</v>
      </c>
      <c r="D1610" t="s">
        <v>143</v>
      </c>
      <c r="E1610" t="s">
        <v>153</v>
      </c>
      <c r="F1610" t="b">
        <v>1</v>
      </c>
      <c r="G1610" t="s">
        <v>48</v>
      </c>
      <c r="H1610" t="s">
        <v>4007</v>
      </c>
      <c r="I1610" t="s">
        <v>8202</v>
      </c>
      <c r="J1610" t="s">
        <v>6113</v>
      </c>
      <c r="K1610" t="s">
        <v>8203</v>
      </c>
      <c r="L1610" t="s">
        <v>146</v>
      </c>
      <c r="M1610" t="s">
        <v>147</v>
      </c>
      <c r="N1610">
        <v>-14400000</v>
      </c>
      <c r="O1610" t="s">
        <v>148</v>
      </c>
      <c r="P1610" t="b">
        <v>0</v>
      </c>
      <c r="Q1610">
        <v>-0.21680099999999999</v>
      </c>
      <c r="R1610">
        <v>-0.88498399999999999</v>
      </c>
      <c r="S1610">
        <v>1589379514</v>
      </c>
      <c r="T1610">
        <v>24.280899999999999</v>
      </c>
      <c r="U1610">
        <v>24.696999999999999</v>
      </c>
      <c r="V1610" t="s">
        <v>8204</v>
      </c>
      <c r="W1610">
        <v>24.696999999999999</v>
      </c>
      <c r="X1610">
        <v>22</v>
      </c>
      <c r="Y1610">
        <v>22.23</v>
      </c>
      <c r="Z1610">
        <v>24.25</v>
      </c>
      <c r="AA1610">
        <v>0</v>
      </c>
      <c r="AB1610">
        <v>10</v>
      </c>
      <c r="AC1610">
        <v>10</v>
      </c>
      <c r="AD1610" t="s">
        <v>4011</v>
      </c>
      <c r="AF1610">
        <v>24.68</v>
      </c>
      <c r="AG1610">
        <v>4593</v>
      </c>
      <c r="AH1610">
        <v>87</v>
      </c>
      <c r="AI1610">
        <v>4.0108986</v>
      </c>
      <c r="AJ1610">
        <v>0.19787363999999999</v>
      </c>
      <c r="AK1610" t="s">
        <v>8205</v>
      </c>
      <c r="AL1610">
        <v>-7.2341002999999997</v>
      </c>
      <c r="AM1610">
        <v>-0.22954467000000001</v>
      </c>
      <c r="AN1610">
        <v>20.27</v>
      </c>
      <c r="AO1610">
        <v>31.515000000000001</v>
      </c>
      <c r="AW1610" t="s">
        <v>6313</v>
      </c>
      <c r="BA1610">
        <v>23.954172</v>
      </c>
      <c r="BB1610">
        <v>0.32672689999999999</v>
      </c>
      <c r="BC1610">
        <v>1.3639666E-2</v>
      </c>
      <c r="BD1610">
        <v>27.642267</v>
      </c>
      <c r="BE1610">
        <v>-3.3613681999999998</v>
      </c>
      <c r="BF1610">
        <v>-0.121602476</v>
      </c>
      <c r="BI1610">
        <v>15</v>
      </c>
      <c r="BJ1610">
        <v>0</v>
      </c>
      <c r="BK1610" t="b">
        <v>0</v>
      </c>
      <c r="BL1610">
        <v>2</v>
      </c>
      <c r="BM1610">
        <v>1454596200000</v>
      </c>
      <c r="BN1610" t="s">
        <v>6112</v>
      </c>
    </row>
    <row r="1611" spans="1:66" x14ac:dyDescent="0.2">
      <c r="A1611" t="s">
        <v>6114</v>
      </c>
      <c r="B1611" t="s">
        <v>6115</v>
      </c>
      <c r="C1611" t="s">
        <v>142</v>
      </c>
      <c r="D1611" t="s">
        <v>143</v>
      </c>
      <c r="E1611" t="s">
        <v>153</v>
      </c>
      <c r="F1611" t="b">
        <v>1</v>
      </c>
      <c r="G1611" t="s">
        <v>48</v>
      </c>
      <c r="H1611" t="s">
        <v>4007</v>
      </c>
      <c r="I1611" t="s">
        <v>8206</v>
      </c>
      <c r="J1611" t="s">
        <v>6115</v>
      </c>
      <c r="K1611" t="s">
        <v>8207</v>
      </c>
      <c r="L1611" t="s">
        <v>146</v>
      </c>
      <c r="M1611" t="s">
        <v>147</v>
      </c>
      <c r="N1611">
        <v>-14400000</v>
      </c>
      <c r="O1611" t="s">
        <v>148</v>
      </c>
      <c r="P1611" t="b">
        <v>0</v>
      </c>
      <c r="Q1611">
        <v>-0.56000139999999998</v>
      </c>
      <c r="R1611">
        <v>-0.87596023000000001</v>
      </c>
      <c r="S1611">
        <v>1589486400</v>
      </c>
      <c r="T1611">
        <v>63.37</v>
      </c>
      <c r="U1611">
        <v>63.43</v>
      </c>
      <c r="V1611" t="s">
        <v>8208</v>
      </c>
      <c r="W1611">
        <v>62.56</v>
      </c>
      <c r="X1611">
        <v>1774546</v>
      </c>
      <c r="Y1611">
        <v>63.93</v>
      </c>
      <c r="Z1611">
        <v>0</v>
      </c>
      <c r="AA1611">
        <v>0</v>
      </c>
      <c r="AB1611">
        <v>8</v>
      </c>
      <c r="AC1611">
        <v>9</v>
      </c>
      <c r="AD1611" t="s">
        <v>4011</v>
      </c>
      <c r="AF1611">
        <v>62.79</v>
      </c>
      <c r="AG1611">
        <v>2156640</v>
      </c>
      <c r="AH1611">
        <v>1369225</v>
      </c>
      <c r="AI1611">
        <v>9.5399969999999996</v>
      </c>
      <c r="AJ1611">
        <v>0.17722452999999999</v>
      </c>
      <c r="AK1611" t="s">
        <v>8209</v>
      </c>
      <c r="AL1611">
        <v>-12.5700035</v>
      </c>
      <c r="AM1611">
        <v>-0.16552544999999999</v>
      </c>
      <c r="AN1611">
        <v>53.83</v>
      </c>
      <c r="AO1611">
        <v>75.94</v>
      </c>
      <c r="AW1611" t="s">
        <v>6313</v>
      </c>
      <c r="BA1611">
        <v>63.245711999999997</v>
      </c>
      <c r="BB1611">
        <v>0.12428665</v>
      </c>
      <c r="BC1611">
        <v>1.9651395E-3</v>
      </c>
      <c r="BD1611">
        <v>70.234200000000001</v>
      </c>
      <c r="BE1611">
        <v>-6.8642006000000002</v>
      </c>
      <c r="BF1611">
        <v>-9.7733020000000004E-2</v>
      </c>
      <c r="BI1611">
        <v>15</v>
      </c>
      <c r="BJ1611">
        <v>0</v>
      </c>
      <c r="BK1611" t="b">
        <v>0</v>
      </c>
      <c r="BL1611">
        <v>2</v>
      </c>
      <c r="BM1611">
        <v>1319117400000</v>
      </c>
      <c r="BN1611" t="s">
        <v>6114</v>
      </c>
    </row>
    <row r="1612" spans="1:66" x14ac:dyDescent="0.2">
      <c r="A1612" t="s">
        <v>6116</v>
      </c>
      <c r="B1612" t="s">
        <v>6117</v>
      </c>
      <c r="C1612" t="s">
        <v>142</v>
      </c>
      <c r="D1612" t="s">
        <v>143</v>
      </c>
      <c r="E1612" t="s">
        <v>153</v>
      </c>
      <c r="F1612" t="b">
        <v>1</v>
      </c>
      <c r="G1612" t="s">
        <v>48</v>
      </c>
      <c r="H1612" t="s">
        <v>4007</v>
      </c>
      <c r="I1612" t="s">
        <v>8210</v>
      </c>
      <c r="J1612" t="s">
        <v>6117</v>
      </c>
      <c r="K1612" t="s">
        <v>8211</v>
      </c>
      <c r="L1612" t="s">
        <v>146</v>
      </c>
      <c r="M1612" t="s">
        <v>147</v>
      </c>
      <c r="N1612">
        <v>-14400000</v>
      </c>
      <c r="O1612" t="s">
        <v>148</v>
      </c>
      <c r="P1612" t="b">
        <v>0</v>
      </c>
      <c r="Q1612">
        <v>-0.21890067999999999</v>
      </c>
      <c r="R1612">
        <v>-0.91905563999999995</v>
      </c>
      <c r="S1612">
        <v>1589480219</v>
      </c>
      <c r="T1612">
        <v>23.5991</v>
      </c>
      <c r="U1612">
        <v>23.5991</v>
      </c>
      <c r="V1612" t="s">
        <v>8212</v>
      </c>
      <c r="W1612">
        <v>23.4</v>
      </c>
      <c r="X1612">
        <v>371</v>
      </c>
      <c r="Y1612">
        <v>23.818000000000001</v>
      </c>
      <c r="Z1612">
        <v>22.86</v>
      </c>
      <c r="AA1612">
        <v>24.41</v>
      </c>
      <c r="AB1612">
        <v>10</v>
      </c>
      <c r="AC1612">
        <v>10</v>
      </c>
      <c r="AD1612" t="s">
        <v>4011</v>
      </c>
      <c r="AF1612">
        <v>23.4</v>
      </c>
      <c r="AG1612">
        <v>5664</v>
      </c>
      <c r="AH1612">
        <v>750</v>
      </c>
      <c r="AI1612">
        <v>3.7691002</v>
      </c>
      <c r="AJ1612">
        <v>0.19007061</v>
      </c>
      <c r="AK1612" t="s">
        <v>8213</v>
      </c>
      <c r="AL1612">
        <v>-6.1338996999999997</v>
      </c>
      <c r="AM1612">
        <v>-0.20629939999999999</v>
      </c>
      <c r="AN1612">
        <v>19.829999999999998</v>
      </c>
      <c r="AO1612">
        <v>29.733000000000001</v>
      </c>
      <c r="AW1612" t="s">
        <v>6313</v>
      </c>
      <c r="BA1612">
        <v>23.405999999999999</v>
      </c>
      <c r="BB1612">
        <v>0.19309998</v>
      </c>
      <c r="BC1612">
        <v>8.2500200000000003E-3</v>
      </c>
      <c r="BD1612">
        <v>26.813414000000002</v>
      </c>
      <c r="BE1612">
        <v>-3.2143134999999998</v>
      </c>
      <c r="BF1612">
        <v>-0.11987707</v>
      </c>
      <c r="BI1612">
        <v>15</v>
      </c>
      <c r="BJ1612">
        <v>0</v>
      </c>
      <c r="BK1612" t="b">
        <v>0</v>
      </c>
      <c r="BL1612">
        <v>2</v>
      </c>
      <c r="BM1612">
        <v>1461677400000</v>
      </c>
      <c r="BN1612" t="s">
        <v>6116</v>
      </c>
    </row>
    <row r="1613" spans="1:66" x14ac:dyDescent="0.2">
      <c r="A1613" t="s">
        <v>6118</v>
      </c>
      <c r="B1613" t="s">
        <v>6119</v>
      </c>
      <c r="C1613" t="s">
        <v>142</v>
      </c>
      <c r="D1613" t="s">
        <v>143</v>
      </c>
      <c r="E1613" t="s">
        <v>153</v>
      </c>
      <c r="F1613" t="b">
        <v>1</v>
      </c>
      <c r="G1613" t="s">
        <v>48</v>
      </c>
      <c r="H1613" t="s">
        <v>154</v>
      </c>
      <c r="I1613" t="s">
        <v>8214</v>
      </c>
      <c r="J1613" t="s">
        <v>6119</v>
      </c>
      <c r="K1613" t="s">
        <v>8215</v>
      </c>
      <c r="L1613" t="s">
        <v>146</v>
      </c>
      <c r="M1613" t="s">
        <v>147</v>
      </c>
      <c r="N1613">
        <v>-14400000</v>
      </c>
      <c r="O1613" t="s">
        <v>148</v>
      </c>
      <c r="P1613" t="b">
        <v>0</v>
      </c>
      <c r="Q1613">
        <v>-0.91999816999999995</v>
      </c>
      <c r="R1613">
        <v>-0.91963030000000001</v>
      </c>
      <c r="S1613">
        <v>1589486400</v>
      </c>
      <c r="T1613">
        <v>99.12</v>
      </c>
      <c r="U1613">
        <v>100.06</v>
      </c>
      <c r="V1613" t="s">
        <v>8216</v>
      </c>
      <c r="W1613">
        <v>97.18</v>
      </c>
      <c r="X1613">
        <v>7372810</v>
      </c>
      <c r="Y1613">
        <v>100.04</v>
      </c>
      <c r="Z1613">
        <v>98.76</v>
      </c>
      <c r="AA1613">
        <v>101.17</v>
      </c>
      <c r="AB1613">
        <v>8</v>
      </c>
      <c r="AC1613">
        <v>9</v>
      </c>
      <c r="AD1613" t="s">
        <v>155</v>
      </c>
      <c r="AF1613">
        <v>102.7</v>
      </c>
      <c r="AG1613">
        <v>8399869</v>
      </c>
      <c r="AH1613">
        <v>7301450</v>
      </c>
      <c r="AI1613">
        <v>36.180003999999997</v>
      </c>
      <c r="AJ1613">
        <v>0.57483329999999999</v>
      </c>
      <c r="AK1613" t="s">
        <v>8217</v>
      </c>
      <c r="AL1613">
        <v>-7.9399949999999997</v>
      </c>
      <c r="AM1613">
        <v>-7.4163969999999996E-2</v>
      </c>
      <c r="AN1613">
        <v>62.94</v>
      </c>
      <c r="AO1613">
        <v>107.06</v>
      </c>
      <c r="AW1613" t="s">
        <v>6313</v>
      </c>
      <c r="BA1613">
        <v>89.439710000000005</v>
      </c>
      <c r="BB1613">
        <v>9.6802899999999994</v>
      </c>
      <c r="BC1613">
        <v>0.10823257</v>
      </c>
      <c r="BD1613">
        <v>89.626080000000002</v>
      </c>
      <c r="BE1613">
        <v>9.493919</v>
      </c>
      <c r="BF1613">
        <v>0.105928086</v>
      </c>
      <c r="BI1613">
        <v>15</v>
      </c>
      <c r="BJ1613">
        <v>0</v>
      </c>
      <c r="BK1613" t="b">
        <v>0</v>
      </c>
      <c r="BL1613">
        <v>2</v>
      </c>
      <c r="BM1613">
        <v>1139236200000</v>
      </c>
      <c r="BN1613" t="s">
        <v>6118</v>
      </c>
    </row>
    <row r="1614" spans="1:66" x14ac:dyDescent="0.2">
      <c r="A1614" t="s">
        <v>6120</v>
      </c>
      <c r="B1614" t="s">
        <v>6121</v>
      </c>
      <c r="C1614" t="s">
        <v>142</v>
      </c>
      <c r="D1614" t="s">
        <v>143</v>
      </c>
      <c r="E1614" t="s">
        <v>153</v>
      </c>
      <c r="F1614" t="b">
        <v>1</v>
      </c>
      <c r="G1614" t="s">
        <v>48</v>
      </c>
      <c r="H1614" t="s">
        <v>4007</v>
      </c>
      <c r="I1614" t="s">
        <v>6121</v>
      </c>
      <c r="J1614" t="s">
        <v>6121</v>
      </c>
      <c r="K1614" t="s">
        <v>8218</v>
      </c>
      <c r="L1614" t="s">
        <v>146</v>
      </c>
      <c r="M1614" t="s">
        <v>147</v>
      </c>
      <c r="N1614">
        <v>-14400000</v>
      </c>
      <c r="O1614" t="s">
        <v>148</v>
      </c>
      <c r="P1614" t="b">
        <v>0</v>
      </c>
      <c r="Q1614">
        <v>-0.52999879999999999</v>
      </c>
      <c r="R1614">
        <v>-1.0159072</v>
      </c>
      <c r="S1614">
        <v>1589486400</v>
      </c>
      <c r="T1614">
        <v>51.64</v>
      </c>
      <c r="U1614">
        <v>51.71</v>
      </c>
      <c r="V1614" t="s">
        <v>8219</v>
      </c>
      <c r="W1614">
        <v>50.64</v>
      </c>
      <c r="X1614">
        <v>17416777</v>
      </c>
      <c r="Y1614">
        <v>52.17</v>
      </c>
      <c r="Z1614">
        <v>0</v>
      </c>
      <c r="AA1614">
        <v>0</v>
      </c>
      <c r="AB1614">
        <v>8</v>
      </c>
      <c r="AC1614">
        <v>435</v>
      </c>
      <c r="AD1614" t="s">
        <v>4011</v>
      </c>
      <c r="AF1614">
        <v>50.98</v>
      </c>
      <c r="AG1614">
        <v>21245745</v>
      </c>
      <c r="AH1614">
        <v>13792587</v>
      </c>
      <c r="AI1614">
        <v>9.3499979999999994</v>
      </c>
      <c r="AJ1614">
        <v>0.22109242000000001</v>
      </c>
      <c r="AK1614" t="s">
        <v>8220</v>
      </c>
      <c r="AL1614">
        <v>-14.480003</v>
      </c>
      <c r="AM1614">
        <v>-0.21899581000000001</v>
      </c>
      <c r="AN1614">
        <v>42.29</v>
      </c>
      <c r="AO1614">
        <v>66.12</v>
      </c>
      <c r="AW1614" t="s">
        <v>6313</v>
      </c>
      <c r="BA1614">
        <v>51.229712999999997</v>
      </c>
      <c r="BB1614">
        <v>0.41028595000000001</v>
      </c>
      <c r="BC1614">
        <v>8.0087490000000008E-3</v>
      </c>
      <c r="BD1614">
        <v>59.252899999999997</v>
      </c>
      <c r="BE1614">
        <v>-7.6128999999999998</v>
      </c>
      <c r="BF1614">
        <v>-0.12848148000000001</v>
      </c>
      <c r="BI1614">
        <v>15</v>
      </c>
      <c r="BJ1614">
        <v>0</v>
      </c>
      <c r="BK1614" t="b">
        <v>0</v>
      </c>
      <c r="BL1614">
        <v>2</v>
      </c>
      <c r="BM1614">
        <v>1351085400000</v>
      </c>
      <c r="BN1614" t="s">
        <v>6120</v>
      </c>
    </row>
    <row r="1615" spans="1:66" x14ac:dyDescent="0.2">
      <c r="A1615" t="s">
        <v>6122</v>
      </c>
      <c r="B1615" t="s">
        <v>6123</v>
      </c>
      <c r="C1615" t="s">
        <v>142</v>
      </c>
      <c r="D1615" t="s">
        <v>143</v>
      </c>
      <c r="E1615" t="s">
        <v>153</v>
      </c>
      <c r="F1615" t="b">
        <v>1</v>
      </c>
      <c r="G1615" t="s">
        <v>48</v>
      </c>
      <c r="H1615" t="s">
        <v>154</v>
      </c>
      <c r="I1615" t="s">
        <v>8221</v>
      </c>
      <c r="J1615" t="s">
        <v>6123</v>
      </c>
      <c r="K1615" t="s">
        <v>8222</v>
      </c>
      <c r="L1615" t="s">
        <v>146</v>
      </c>
      <c r="M1615" t="s">
        <v>147</v>
      </c>
      <c r="N1615">
        <v>-14400000</v>
      </c>
      <c r="O1615" t="s">
        <v>148</v>
      </c>
      <c r="P1615" t="b">
        <v>0</v>
      </c>
      <c r="Q1615">
        <v>-0.24000168</v>
      </c>
      <c r="R1615">
        <v>-0.72882380000000002</v>
      </c>
      <c r="S1615">
        <v>1589486394</v>
      </c>
      <c r="T1615">
        <v>32.69</v>
      </c>
      <c r="U1615">
        <v>32.79</v>
      </c>
      <c r="V1615" t="s">
        <v>8223</v>
      </c>
      <c r="W1615">
        <v>32.14</v>
      </c>
      <c r="X1615">
        <v>191091</v>
      </c>
      <c r="Y1615">
        <v>32.93</v>
      </c>
      <c r="Z1615">
        <v>0</v>
      </c>
      <c r="AA1615">
        <v>33.53</v>
      </c>
      <c r="AB1615">
        <v>8</v>
      </c>
      <c r="AC1615">
        <v>8</v>
      </c>
      <c r="AD1615" t="s">
        <v>155</v>
      </c>
      <c r="AF1615">
        <v>32.31</v>
      </c>
      <c r="AG1615">
        <v>193109</v>
      </c>
      <c r="AH1615">
        <v>143287</v>
      </c>
      <c r="AI1615">
        <v>7.7299994999999999</v>
      </c>
      <c r="AJ1615">
        <v>0.30969550000000001</v>
      </c>
      <c r="AK1615" t="s">
        <v>8224</v>
      </c>
      <c r="AL1615">
        <v>-5.0400010000000002</v>
      </c>
      <c r="AM1615">
        <v>-0.13358073000000001</v>
      </c>
      <c r="AN1615">
        <v>24.96</v>
      </c>
      <c r="AO1615">
        <v>37.729999999999997</v>
      </c>
      <c r="AW1615" t="s">
        <v>6313</v>
      </c>
      <c r="BA1615">
        <v>31.838114000000001</v>
      </c>
      <c r="BB1615">
        <v>0.85188483999999998</v>
      </c>
      <c r="BC1615">
        <v>2.6756762E-2</v>
      </c>
      <c r="BD1615">
        <v>34.216479999999997</v>
      </c>
      <c r="BE1615">
        <v>-1.5264816000000001</v>
      </c>
      <c r="BF1615">
        <v>-4.4612467000000003E-2</v>
      </c>
      <c r="BI1615">
        <v>15</v>
      </c>
      <c r="BJ1615">
        <v>0</v>
      </c>
      <c r="BK1615" t="b">
        <v>0</v>
      </c>
      <c r="BL1615">
        <v>2</v>
      </c>
      <c r="BM1615">
        <v>1399469400000</v>
      </c>
      <c r="BN1615" t="s">
        <v>6122</v>
      </c>
    </row>
    <row r="1616" spans="1:66" x14ac:dyDescent="0.2">
      <c r="A1616" t="s">
        <v>6124</v>
      </c>
      <c r="B1616" t="s">
        <v>6125</v>
      </c>
      <c r="C1616" t="s">
        <v>142</v>
      </c>
      <c r="D1616" t="s">
        <v>143</v>
      </c>
      <c r="E1616" t="s">
        <v>153</v>
      </c>
      <c r="F1616" t="b">
        <v>1</v>
      </c>
      <c r="G1616" t="s">
        <v>48</v>
      </c>
      <c r="H1616" t="s">
        <v>154</v>
      </c>
      <c r="I1616" t="s">
        <v>8225</v>
      </c>
      <c r="J1616" t="s">
        <v>6125</v>
      </c>
      <c r="K1616" t="s">
        <v>8226</v>
      </c>
      <c r="L1616" t="s">
        <v>146</v>
      </c>
      <c r="M1616" t="s">
        <v>147</v>
      </c>
      <c r="N1616">
        <v>-14400000</v>
      </c>
      <c r="O1616" t="s">
        <v>148</v>
      </c>
      <c r="P1616" t="b">
        <v>0</v>
      </c>
      <c r="Q1616">
        <v>-0.81000519999999998</v>
      </c>
      <c r="R1616">
        <v>-1.0711520000000001</v>
      </c>
      <c r="S1616">
        <v>1589486400</v>
      </c>
      <c r="T1616">
        <v>74.81</v>
      </c>
      <c r="U1616">
        <v>74.989999999999995</v>
      </c>
      <c r="V1616" t="s">
        <v>8227</v>
      </c>
      <c r="W1616">
        <v>72.319999999999993</v>
      </c>
      <c r="X1616">
        <v>482099</v>
      </c>
      <c r="Y1616">
        <v>75.62</v>
      </c>
      <c r="Z1616">
        <v>74.599999999999994</v>
      </c>
      <c r="AA1616">
        <v>75.31</v>
      </c>
      <c r="AB1616">
        <v>18</v>
      </c>
      <c r="AC1616">
        <v>12</v>
      </c>
      <c r="AD1616" t="s">
        <v>155</v>
      </c>
      <c r="AF1616">
        <v>74.290000000000006</v>
      </c>
      <c r="AG1616">
        <v>297990</v>
      </c>
      <c r="AH1616">
        <v>246212</v>
      </c>
      <c r="AI1616">
        <v>14.539997</v>
      </c>
      <c r="AJ1616">
        <v>0.24124767</v>
      </c>
      <c r="AK1616" t="s">
        <v>8228</v>
      </c>
      <c r="AL1616">
        <v>-44.670006000000001</v>
      </c>
      <c r="AM1616">
        <v>-0.37387013000000002</v>
      </c>
      <c r="AN1616">
        <v>60.27</v>
      </c>
      <c r="AO1616">
        <v>119.48</v>
      </c>
      <c r="AW1616" t="s">
        <v>6313</v>
      </c>
      <c r="BA1616">
        <v>77.601714999999999</v>
      </c>
      <c r="BB1616">
        <v>-2.7917174999999999</v>
      </c>
      <c r="BC1616">
        <v>-3.5974946000000001E-2</v>
      </c>
      <c r="BD1616">
        <v>99.319130000000001</v>
      </c>
      <c r="BE1616">
        <v>-24.509132000000001</v>
      </c>
      <c r="BF1616">
        <v>-0.24677151</v>
      </c>
      <c r="BI1616">
        <v>15</v>
      </c>
      <c r="BJ1616">
        <v>0</v>
      </c>
      <c r="BK1616" t="b">
        <v>0</v>
      </c>
      <c r="BL1616">
        <v>2</v>
      </c>
      <c r="BM1616">
        <v>1317303000000</v>
      </c>
      <c r="BN1616" t="s">
        <v>6124</v>
      </c>
    </row>
    <row r="1617" spans="1:66" x14ac:dyDescent="0.2">
      <c r="A1617" t="s">
        <v>6126</v>
      </c>
      <c r="B1617" t="s">
        <v>6127</v>
      </c>
      <c r="C1617" t="s">
        <v>142</v>
      </c>
      <c r="D1617" t="s">
        <v>143</v>
      </c>
      <c r="E1617" t="s">
        <v>153</v>
      </c>
      <c r="F1617" t="b">
        <v>1</v>
      </c>
      <c r="G1617" t="s">
        <v>48</v>
      </c>
      <c r="H1617" t="s">
        <v>154</v>
      </c>
      <c r="I1617" t="s">
        <v>6127</v>
      </c>
      <c r="J1617" t="s">
        <v>6127</v>
      </c>
      <c r="K1617" t="s">
        <v>8229</v>
      </c>
      <c r="L1617" t="s">
        <v>146</v>
      </c>
      <c r="M1617" t="s">
        <v>147</v>
      </c>
      <c r="N1617">
        <v>-14400000</v>
      </c>
      <c r="O1617" t="s">
        <v>148</v>
      </c>
      <c r="P1617" t="b">
        <v>0</v>
      </c>
      <c r="Q1617">
        <v>0.18890000000000001</v>
      </c>
      <c r="R1617">
        <v>1.0874383000000001</v>
      </c>
      <c r="S1617">
        <v>1589486400</v>
      </c>
      <c r="T1617">
        <v>17.559999999999999</v>
      </c>
      <c r="U1617">
        <v>17.55</v>
      </c>
      <c r="V1617" t="s">
        <v>8230</v>
      </c>
      <c r="W1617">
        <v>17.149999999999999</v>
      </c>
      <c r="X1617">
        <v>55144</v>
      </c>
      <c r="Y1617">
        <v>17.371099999999998</v>
      </c>
      <c r="Z1617">
        <v>0</v>
      </c>
      <c r="AA1617">
        <v>17.8</v>
      </c>
      <c r="AB1617">
        <v>8</v>
      </c>
      <c r="AC1617">
        <v>9</v>
      </c>
      <c r="AD1617" t="s">
        <v>155</v>
      </c>
      <c r="AF1617">
        <v>17.420000000000002</v>
      </c>
      <c r="AG1617">
        <v>147662</v>
      </c>
      <c r="AH1617">
        <v>88350</v>
      </c>
      <c r="AI1617">
        <v>3.0199994999999999</v>
      </c>
      <c r="AJ1617">
        <v>0.20770285999999999</v>
      </c>
      <c r="AK1617" t="s">
        <v>8231</v>
      </c>
      <c r="AL1617">
        <v>-5.050001</v>
      </c>
      <c r="AM1617">
        <v>-0.22335253999999999</v>
      </c>
      <c r="AN1617">
        <v>14.54</v>
      </c>
      <c r="AO1617">
        <v>22.61</v>
      </c>
      <c r="AW1617" t="s">
        <v>6313</v>
      </c>
      <c r="BA1617">
        <v>17.082000000000001</v>
      </c>
      <c r="BB1617">
        <v>0.47799872999999998</v>
      </c>
      <c r="BC1617">
        <v>2.7982595999999998E-2</v>
      </c>
      <c r="BD1617">
        <v>20.135870000000001</v>
      </c>
      <c r="BE1617">
        <v>-2.5758705000000002</v>
      </c>
      <c r="BF1617">
        <v>-0.12792447000000001</v>
      </c>
      <c r="BI1617">
        <v>15</v>
      </c>
      <c r="BJ1617">
        <v>0</v>
      </c>
      <c r="BK1617" t="b">
        <v>0</v>
      </c>
      <c r="BL1617">
        <v>2</v>
      </c>
      <c r="BM1617">
        <v>1198765800000</v>
      </c>
      <c r="BN1617" t="s">
        <v>6126</v>
      </c>
    </row>
    <row r="1618" spans="1:66" x14ac:dyDescent="0.2">
      <c r="A1618" t="s">
        <v>6128</v>
      </c>
      <c r="B1618" t="s">
        <v>6129</v>
      </c>
      <c r="C1618" t="s">
        <v>142</v>
      </c>
      <c r="D1618" t="s">
        <v>143</v>
      </c>
      <c r="E1618" t="s">
        <v>153</v>
      </c>
      <c r="F1618" t="b">
        <v>1</v>
      </c>
      <c r="G1618" t="s">
        <v>48</v>
      </c>
      <c r="H1618" t="s">
        <v>154</v>
      </c>
      <c r="I1618" t="s">
        <v>8232</v>
      </c>
      <c r="J1618" t="s">
        <v>6129</v>
      </c>
      <c r="K1618" t="s">
        <v>8233</v>
      </c>
      <c r="L1618" t="s">
        <v>146</v>
      </c>
      <c r="M1618" t="s">
        <v>147</v>
      </c>
      <c r="N1618">
        <v>-14400000</v>
      </c>
      <c r="O1618" t="s">
        <v>148</v>
      </c>
      <c r="P1618" t="b">
        <v>0</v>
      </c>
      <c r="Q1618">
        <v>-0.37999725000000001</v>
      </c>
      <c r="R1618">
        <v>-0.93227990000000005</v>
      </c>
      <c r="S1618">
        <v>1589486400</v>
      </c>
      <c r="T1618">
        <v>40.380000000000003</v>
      </c>
      <c r="U1618">
        <v>40.424799999999998</v>
      </c>
      <c r="V1618" t="s">
        <v>8234</v>
      </c>
      <c r="W1618">
        <v>39.619999999999997</v>
      </c>
      <c r="X1618">
        <v>307772</v>
      </c>
      <c r="Y1618">
        <v>40.76</v>
      </c>
      <c r="Z1618">
        <v>37.25</v>
      </c>
      <c r="AA1618">
        <v>40.450000000000003</v>
      </c>
      <c r="AB1618">
        <v>13</v>
      </c>
      <c r="AC1618">
        <v>12</v>
      </c>
      <c r="AD1618" t="s">
        <v>155</v>
      </c>
      <c r="AF1618">
        <v>39.840000000000003</v>
      </c>
      <c r="AG1618">
        <v>172516</v>
      </c>
      <c r="AH1618">
        <v>114412</v>
      </c>
      <c r="AI1618">
        <v>6.8300020000000004</v>
      </c>
      <c r="AJ1618">
        <v>0.2035768</v>
      </c>
      <c r="AK1618" t="s">
        <v>8235</v>
      </c>
      <c r="AL1618">
        <v>-13.5</v>
      </c>
      <c r="AM1618">
        <v>-0.25055680000000002</v>
      </c>
      <c r="AN1618">
        <v>33.549999999999997</v>
      </c>
      <c r="AO1618">
        <v>53.88</v>
      </c>
      <c r="AW1618" t="s">
        <v>6313</v>
      </c>
      <c r="BA1618">
        <v>40.351430000000001</v>
      </c>
      <c r="BB1618">
        <v>2.8572083000000002E-2</v>
      </c>
      <c r="BC1618">
        <v>7.0808106000000003E-4</v>
      </c>
      <c r="BD1618">
        <v>47.767753999999996</v>
      </c>
      <c r="BE1618">
        <v>-7.3877525000000004</v>
      </c>
      <c r="BF1618">
        <v>-0.15465982</v>
      </c>
      <c r="BI1618">
        <v>15</v>
      </c>
      <c r="BJ1618">
        <v>0</v>
      </c>
      <c r="BK1618" t="b">
        <v>0</v>
      </c>
      <c r="BL1618">
        <v>2</v>
      </c>
      <c r="BM1618">
        <v>1150464600000</v>
      </c>
      <c r="BN1618" t="s">
        <v>6128</v>
      </c>
    </row>
    <row r="1619" spans="1:66" x14ac:dyDescent="0.2">
      <c r="A1619" t="s">
        <v>6130</v>
      </c>
      <c r="B1619" t="s">
        <v>6131</v>
      </c>
      <c r="C1619" t="s">
        <v>142</v>
      </c>
      <c r="D1619" t="s">
        <v>143</v>
      </c>
      <c r="E1619" t="s">
        <v>153</v>
      </c>
      <c r="F1619" t="b">
        <v>1</v>
      </c>
      <c r="G1619" t="s">
        <v>48</v>
      </c>
      <c r="H1619" t="s">
        <v>154</v>
      </c>
      <c r="I1619" t="s">
        <v>8194</v>
      </c>
      <c r="J1619" t="s">
        <v>6131</v>
      </c>
      <c r="K1619" t="s">
        <v>8236</v>
      </c>
      <c r="L1619" t="s">
        <v>146</v>
      </c>
      <c r="M1619" t="s">
        <v>147</v>
      </c>
      <c r="N1619">
        <v>-14400000</v>
      </c>
      <c r="O1619" t="s">
        <v>148</v>
      </c>
      <c r="P1619" t="b">
        <v>0</v>
      </c>
      <c r="Q1619">
        <v>-0.29000092</v>
      </c>
      <c r="R1619">
        <v>-1.0869599999999999</v>
      </c>
      <c r="S1619">
        <v>1589486400</v>
      </c>
      <c r="T1619">
        <v>26.39</v>
      </c>
      <c r="U1619">
        <v>26.39</v>
      </c>
      <c r="V1619" t="s">
        <v>8237</v>
      </c>
      <c r="W1619">
        <v>26.06</v>
      </c>
      <c r="X1619">
        <v>404704</v>
      </c>
      <c r="Y1619">
        <v>26.68</v>
      </c>
      <c r="Z1619">
        <v>24</v>
      </c>
      <c r="AA1619">
        <v>26.47</v>
      </c>
      <c r="AB1619">
        <v>8</v>
      </c>
      <c r="AC1619">
        <v>8</v>
      </c>
      <c r="AD1619" t="s">
        <v>155</v>
      </c>
      <c r="AF1619">
        <v>26.16</v>
      </c>
      <c r="AG1619">
        <v>473487</v>
      </c>
      <c r="AH1619">
        <v>384762</v>
      </c>
      <c r="AI1619">
        <v>4.2099989999999998</v>
      </c>
      <c r="AJ1619">
        <v>0.18981059</v>
      </c>
      <c r="AK1619" t="s">
        <v>8238</v>
      </c>
      <c r="AL1619">
        <v>-8.6500020000000006</v>
      </c>
      <c r="AM1619">
        <v>-0.24686077000000001</v>
      </c>
      <c r="AN1619">
        <v>22.18</v>
      </c>
      <c r="AO1619">
        <v>35.04</v>
      </c>
      <c r="AW1619" t="s">
        <v>6313</v>
      </c>
      <c r="BA1619">
        <v>26.492857000000001</v>
      </c>
      <c r="BB1619">
        <v>-0.10285759</v>
      </c>
      <c r="BC1619">
        <v>-3.8824649999999999E-3</v>
      </c>
      <c r="BD1619">
        <v>31.507245999999999</v>
      </c>
      <c r="BE1619">
        <v>-5.1172465999999996</v>
      </c>
      <c r="BF1619">
        <v>-0.16241491</v>
      </c>
      <c r="BI1619">
        <v>15</v>
      </c>
      <c r="BJ1619">
        <v>0</v>
      </c>
      <c r="BK1619" t="b">
        <v>0</v>
      </c>
      <c r="BL1619">
        <v>2</v>
      </c>
      <c r="BM1619">
        <v>1326810600000</v>
      </c>
      <c r="BN1619" t="s">
        <v>6130</v>
      </c>
    </row>
    <row r="1620" spans="1:66" x14ac:dyDescent="0.2">
      <c r="A1620" t="s">
        <v>6132</v>
      </c>
      <c r="B1620" t="s">
        <v>6133</v>
      </c>
      <c r="C1620" t="s">
        <v>142</v>
      </c>
      <c r="D1620" t="s">
        <v>143</v>
      </c>
      <c r="E1620" t="s">
        <v>153</v>
      </c>
      <c r="F1620" t="b">
        <v>1</v>
      </c>
      <c r="G1620" t="s">
        <v>48</v>
      </c>
      <c r="H1620" t="s">
        <v>154</v>
      </c>
      <c r="I1620" t="s">
        <v>8239</v>
      </c>
      <c r="J1620" t="s">
        <v>6133</v>
      </c>
      <c r="K1620" t="s">
        <v>8240</v>
      </c>
      <c r="L1620" t="s">
        <v>146</v>
      </c>
      <c r="M1620" t="s">
        <v>147</v>
      </c>
      <c r="N1620">
        <v>-14400000</v>
      </c>
      <c r="O1620" t="s">
        <v>148</v>
      </c>
      <c r="P1620" t="b">
        <v>0</v>
      </c>
      <c r="Q1620">
        <v>-0.40999985</v>
      </c>
      <c r="R1620">
        <v>-1.0572455999999999</v>
      </c>
      <c r="S1620">
        <v>1589486402</v>
      </c>
      <c r="T1620">
        <v>38.369999999999997</v>
      </c>
      <c r="U1620">
        <v>38.53</v>
      </c>
      <c r="V1620" t="s">
        <v>8241</v>
      </c>
      <c r="W1620">
        <v>37.35</v>
      </c>
      <c r="X1620">
        <v>294392</v>
      </c>
      <c r="Y1620">
        <v>38.78</v>
      </c>
      <c r="Z1620">
        <v>33</v>
      </c>
      <c r="AA1620">
        <v>38.69</v>
      </c>
      <c r="AB1620">
        <v>8</v>
      </c>
      <c r="AC1620">
        <v>18</v>
      </c>
      <c r="AD1620" t="s">
        <v>155</v>
      </c>
      <c r="AF1620">
        <v>39.35</v>
      </c>
      <c r="AG1620">
        <v>235190</v>
      </c>
      <c r="AH1620">
        <v>266750</v>
      </c>
      <c r="AI1620">
        <v>10.099997999999999</v>
      </c>
      <c r="AJ1620">
        <v>0.35726913999999999</v>
      </c>
      <c r="AK1620" t="s">
        <v>8242</v>
      </c>
      <c r="AL1620">
        <v>-6.3199997000000003</v>
      </c>
      <c r="AM1620">
        <v>-0.14141867</v>
      </c>
      <c r="AN1620">
        <v>28.27</v>
      </c>
      <c r="AO1620">
        <v>44.69</v>
      </c>
      <c r="AP1620">
        <v>1514505600</v>
      </c>
      <c r="AW1620" t="s">
        <v>6313</v>
      </c>
      <c r="AZ1620">
        <v>0.30299999999999999</v>
      </c>
      <c r="BA1620">
        <v>36.28143</v>
      </c>
      <c r="BB1620">
        <v>2.0885696</v>
      </c>
      <c r="BC1620">
        <v>5.7565804999999998E-2</v>
      </c>
      <c r="BD1620">
        <v>39.346522999999998</v>
      </c>
      <c r="BE1620">
        <v>-0.97652435000000004</v>
      </c>
      <c r="BF1620">
        <v>-2.4818567999999999E-2</v>
      </c>
      <c r="BG1620">
        <v>743764032</v>
      </c>
      <c r="BH1620">
        <v>126.63366000000001</v>
      </c>
      <c r="BI1620">
        <v>15</v>
      </c>
      <c r="BJ1620">
        <v>0</v>
      </c>
      <c r="BK1620" t="b">
        <v>0</v>
      </c>
      <c r="BL1620">
        <v>2</v>
      </c>
      <c r="BM1620">
        <v>1382448600000</v>
      </c>
      <c r="BN1620" t="s">
        <v>6132</v>
      </c>
    </row>
    <row r="1621" spans="1:66" x14ac:dyDescent="0.2">
      <c r="A1621" t="s">
        <v>6134</v>
      </c>
      <c r="B1621" t="s">
        <v>6135</v>
      </c>
      <c r="C1621" t="s">
        <v>142</v>
      </c>
      <c r="D1621" t="s">
        <v>143</v>
      </c>
      <c r="E1621" t="s">
        <v>153</v>
      </c>
      <c r="F1621" t="b">
        <v>1</v>
      </c>
      <c r="G1621" t="s">
        <v>48</v>
      </c>
      <c r="H1621" t="s">
        <v>6262</v>
      </c>
      <c r="I1621" t="s">
        <v>6135</v>
      </c>
      <c r="J1621" t="s">
        <v>6135</v>
      </c>
      <c r="K1621" t="s">
        <v>8243</v>
      </c>
      <c r="L1621" t="s">
        <v>146</v>
      </c>
      <c r="M1621" t="s">
        <v>147</v>
      </c>
      <c r="N1621">
        <v>-14400000</v>
      </c>
      <c r="O1621" t="s">
        <v>148</v>
      </c>
      <c r="P1621" t="b">
        <v>0</v>
      </c>
      <c r="Q1621">
        <v>-0.52000046</v>
      </c>
      <c r="R1621">
        <v>-1.065793</v>
      </c>
      <c r="S1621">
        <v>1589486401</v>
      </c>
      <c r="T1621">
        <v>48.27</v>
      </c>
      <c r="U1621">
        <v>48.31</v>
      </c>
      <c r="V1621" t="s">
        <v>8244</v>
      </c>
      <c r="W1621">
        <v>47.3</v>
      </c>
      <c r="X1621">
        <v>1569867</v>
      </c>
      <c r="Y1621">
        <v>48.79</v>
      </c>
      <c r="Z1621">
        <v>0</v>
      </c>
      <c r="AA1621">
        <v>0</v>
      </c>
      <c r="AB1621">
        <v>29</v>
      </c>
      <c r="AC1621">
        <v>12</v>
      </c>
      <c r="AD1621" t="s">
        <v>6263</v>
      </c>
      <c r="AF1621">
        <v>47.52</v>
      </c>
      <c r="AG1621">
        <v>2830575</v>
      </c>
      <c r="AH1621">
        <v>1746162</v>
      </c>
      <c r="AI1621">
        <v>10.540001</v>
      </c>
      <c r="AJ1621">
        <v>0.27935332000000002</v>
      </c>
      <c r="AK1621" t="s">
        <v>8245</v>
      </c>
      <c r="AL1621">
        <v>-14.579998</v>
      </c>
      <c r="AM1621">
        <v>-0.23198088</v>
      </c>
      <c r="AN1621">
        <v>37.729999999999997</v>
      </c>
      <c r="AO1621">
        <v>62.85</v>
      </c>
      <c r="AP1621">
        <v>1529884800</v>
      </c>
      <c r="AW1621" t="s">
        <v>6313</v>
      </c>
      <c r="BA1621">
        <v>46.863430000000001</v>
      </c>
      <c r="BB1621">
        <v>1.4065704000000001</v>
      </c>
      <c r="BC1621">
        <v>3.0014244999999998E-2</v>
      </c>
      <c r="BD1621">
        <v>55.463549999999998</v>
      </c>
      <c r="BE1621">
        <v>-7.1935500000000001</v>
      </c>
      <c r="BF1621">
        <v>-0.1296987</v>
      </c>
      <c r="BI1621">
        <v>15</v>
      </c>
      <c r="BJ1621">
        <v>0</v>
      </c>
      <c r="BK1621" t="b">
        <v>0</v>
      </c>
      <c r="BL1621">
        <v>2</v>
      </c>
      <c r="BM1621">
        <v>1197469800000</v>
      </c>
      <c r="BN1621" t="s">
        <v>6134</v>
      </c>
    </row>
    <row r="1622" spans="1:66" x14ac:dyDescent="0.2">
      <c r="A1622" t="s">
        <v>6136</v>
      </c>
      <c r="B1622" t="s">
        <v>6137</v>
      </c>
      <c r="C1622" t="s">
        <v>142</v>
      </c>
      <c r="D1622" t="s">
        <v>143</v>
      </c>
      <c r="E1622" t="s">
        <v>153</v>
      </c>
      <c r="F1622" t="b">
        <v>1</v>
      </c>
      <c r="G1622" t="s">
        <v>48</v>
      </c>
      <c r="H1622" t="s">
        <v>6262</v>
      </c>
      <c r="I1622" t="s">
        <v>8246</v>
      </c>
      <c r="J1622" t="s">
        <v>6137</v>
      </c>
      <c r="K1622" t="s">
        <v>8247</v>
      </c>
      <c r="L1622" t="s">
        <v>146</v>
      </c>
      <c r="M1622" t="s">
        <v>147</v>
      </c>
      <c r="N1622">
        <v>-14400000</v>
      </c>
      <c r="O1622" t="s">
        <v>148</v>
      </c>
      <c r="P1622" t="b">
        <v>0</v>
      </c>
      <c r="Q1622">
        <v>-0.53000259999999999</v>
      </c>
      <c r="R1622">
        <v>-1.0664035999999999</v>
      </c>
      <c r="S1622">
        <v>1589486039</v>
      </c>
      <c r="T1622">
        <v>49.17</v>
      </c>
      <c r="U1622">
        <v>49.17</v>
      </c>
      <c r="V1622" t="s">
        <v>8248</v>
      </c>
      <c r="W1622">
        <v>47.67</v>
      </c>
      <c r="X1622">
        <v>9974</v>
      </c>
      <c r="Y1622">
        <v>49.7</v>
      </c>
      <c r="Z1622">
        <v>0</v>
      </c>
      <c r="AA1622">
        <v>0</v>
      </c>
      <c r="AB1622">
        <v>9</v>
      </c>
      <c r="AC1622">
        <v>8</v>
      </c>
      <c r="AD1622" t="s">
        <v>6263</v>
      </c>
      <c r="AF1622">
        <v>48.47</v>
      </c>
      <c r="AG1622">
        <v>27935</v>
      </c>
      <c r="AH1622">
        <v>12875</v>
      </c>
      <c r="AI1622">
        <v>9.619999</v>
      </c>
      <c r="AJ1622">
        <v>0.24323639999999999</v>
      </c>
      <c r="AK1622" t="s">
        <v>8249</v>
      </c>
      <c r="AL1622">
        <v>-18.370003000000001</v>
      </c>
      <c r="AM1622">
        <v>-0.27198702000000002</v>
      </c>
      <c r="AN1622">
        <v>39.549999999999997</v>
      </c>
      <c r="AO1622">
        <v>67.540000000000006</v>
      </c>
      <c r="AP1622">
        <v>1482969600</v>
      </c>
      <c r="AW1622" t="s">
        <v>6313</v>
      </c>
      <c r="BA1622">
        <v>49.319426999999997</v>
      </c>
      <c r="BB1622">
        <v>-0.14942932</v>
      </c>
      <c r="BC1622">
        <v>-3.0298268000000001E-3</v>
      </c>
      <c r="BD1622">
        <v>58.925069999999998</v>
      </c>
      <c r="BE1622">
        <v>-9.7550740000000005</v>
      </c>
      <c r="BF1622">
        <v>-0.16555047000000001</v>
      </c>
      <c r="BI1622">
        <v>15</v>
      </c>
      <c r="BJ1622">
        <v>0</v>
      </c>
      <c r="BK1622" t="b">
        <v>0</v>
      </c>
      <c r="BL1622">
        <v>2</v>
      </c>
      <c r="BM1622">
        <v>1214400600000</v>
      </c>
      <c r="BN1622" t="s">
        <v>6136</v>
      </c>
    </row>
    <row r="1623" spans="1:66" x14ac:dyDescent="0.2">
      <c r="A1623" t="s">
        <v>6138</v>
      </c>
      <c r="B1623" t="s">
        <v>6139</v>
      </c>
      <c r="C1623" t="s">
        <v>142</v>
      </c>
      <c r="D1623" t="s">
        <v>143</v>
      </c>
      <c r="E1623" t="s">
        <v>153</v>
      </c>
      <c r="F1623" t="b">
        <v>1</v>
      </c>
      <c r="G1623" t="s">
        <v>48</v>
      </c>
      <c r="H1623" t="s">
        <v>154</v>
      </c>
      <c r="I1623" t="s">
        <v>6139</v>
      </c>
      <c r="J1623" t="s">
        <v>6139</v>
      </c>
      <c r="K1623" t="s">
        <v>8250</v>
      </c>
      <c r="L1623" t="s">
        <v>146</v>
      </c>
      <c r="M1623" t="s">
        <v>147</v>
      </c>
      <c r="N1623">
        <v>-14400000</v>
      </c>
      <c r="O1623" t="s">
        <v>148</v>
      </c>
      <c r="P1623" t="b">
        <v>0</v>
      </c>
      <c r="Q1623">
        <v>-0.2349987</v>
      </c>
      <c r="R1623">
        <v>-1.0735437000000001</v>
      </c>
      <c r="S1623">
        <v>1589486269</v>
      </c>
      <c r="T1623">
        <v>21.655000000000001</v>
      </c>
      <c r="U1623">
        <v>21.807200000000002</v>
      </c>
      <c r="V1623" t="s">
        <v>8251</v>
      </c>
      <c r="W1623">
        <v>20.954000000000001</v>
      </c>
      <c r="X1623">
        <v>12354</v>
      </c>
      <c r="Y1623">
        <v>21.89</v>
      </c>
      <c r="Z1623">
        <v>20</v>
      </c>
      <c r="AA1623">
        <v>21.76</v>
      </c>
      <c r="AB1623">
        <v>9</v>
      </c>
      <c r="AC1623">
        <v>9</v>
      </c>
      <c r="AD1623" t="s">
        <v>155</v>
      </c>
      <c r="AF1623">
        <v>21.33</v>
      </c>
      <c r="AG1623">
        <v>35301</v>
      </c>
      <c r="AH1623">
        <v>11912</v>
      </c>
      <c r="AI1623">
        <v>4.1550007000000004</v>
      </c>
      <c r="AJ1623">
        <v>0.23742859999999999</v>
      </c>
      <c r="AK1623" t="s">
        <v>8252</v>
      </c>
      <c r="AL1623">
        <v>-8.0849989999999998</v>
      </c>
      <c r="AM1623">
        <v>-0.27185607000000001</v>
      </c>
      <c r="AN1623">
        <v>17.5</v>
      </c>
      <c r="AO1623">
        <v>29.74</v>
      </c>
      <c r="AW1623" t="s">
        <v>6313</v>
      </c>
      <c r="BA1623">
        <v>21.811427999999999</v>
      </c>
      <c r="BB1623">
        <v>-0.15642738</v>
      </c>
      <c r="BC1623">
        <v>-7.1718082999999997E-3</v>
      </c>
      <c r="BD1623">
        <v>25.708406</v>
      </c>
      <c r="BE1623">
        <v>-4.0534059999999998</v>
      </c>
      <c r="BF1623">
        <v>-0.15766849999999999</v>
      </c>
      <c r="BI1623">
        <v>15</v>
      </c>
      <c r="BJ1623">
        <v>0</v>
      </c>
      <c r="BK1623" t="b">
        <v>0</v>
      </c>
      <c r="BL1623">
        <v>2</v>
      </c>
      <c r="BM1623">
        <v>1194618600000</v>
      </c>
      <c r="BN1623" t="s">
        <v>6138</v>
      </c>
    </row>
    <row r="1624" spans="1:66" x14ac:dyDescent="0.2">
      <c r="A1624" t="s">
        <v>6140</v>
      </c>
      <c r="B1624" t="s">
        <v>6141</v>
      </c>
      <c r="C1624" t="s">
        <v>142</v>
      </c>
      <c r="D1624" t="s">
        <v>143</v>
      </c>
      <c r="E1624" t="s">
        <v>153</v>
      </c>
      <c r="F1624" t="b">
        <v>1</v>
      </c>
      <c r="G1624" t="s">
        <v>48</v>
      </c>
      <c r="H1624" t="s">
        <v>4007</v>
      </c>
      <c r="I1624" t="s">
        <v>8253</v>
      </c>
      <c r="J1624" t="s">
        <v>6141</v>
      </c>
      <c r="K1624" t="s">
        <v>8254</v>
      </c>
      <c r="L1624" t="s">
        <v>146</v>
      </c>
      <c r="M1624" t="s">
        <v>147</v>
      </c>
      <c r="N1624">
        <v>-14400000</v>
      </c>
      <c r="O1624" t="s">
        <v>148</v>
      </c>
      <c r="P1624" t="b">
        <v>0</v>
      </c>
      <c r="Q1624">
        <v>-0.26000023</v>
      </c>
      <c r="R1624">
        <v>-1.092897</v>
      </c>
      <c r="S1624">
        <v>1589486382</v>
      </c>
      <c r="T1624">
        <v>23.53</v>
      </c>
      <c r="U1624">
        <v>23.5899</v>
      </c>
      <c r="V1624" t="s">
        <v>8255</v>
      </c>
      <c r="W1624">
        <v>23.18</v>
      </c>
      <c r="X1624">
        <v>18746</v>
      </c>
      <c r="Y1624">
        <v>23.79</v>
      </c>
      <c r="Z1624">
        <v>23.49</v>
      </c>
      <c r="AA1624">
        <v>0</v>
      </c>
      <c r="AB1624">
        <v>10</v>
      </c>
      <c r="AC1624">
        <v>12</v>
      </c>
      <c r="AD1624" t="s">
        <v>4011</v>
      </c>
      <c r="AF1624">
        <v>23.36</v>
      </c>
      <c r="AG1624">
        <v>72475</v>
      </c>
      <c r="AH1624">
        <v>23037</v>
      </c>
      <c r="AI1624">
        <v>3.6219996999999999</v>
      </c>
      <c r="AJ1624">
        <v>0.18193688999999999</v>
      </c>
      <c r="AK1624" t="s">
        <v>8256</v>
      </c>
      <c r="AL1624">
        <v>-7.3599987000000002</v>
      </c>
      <c r="AM1624">
        <v>-0.23826476999999999</v>
      </c>
      <c r="AN1624">
        <v>19.908000000000001</v>
      </c>
      <c r="AO1624">
        <v>30.89</v>
      </c>
      <c r="AW1624" t="s">
        <v>6313</v>
      </c>
      <c r="BA1624">
        <v>23.481514000000001</v>
      </c>
      <c r="BB1624">
        <v>4.8486710000000002E-2</v>
      </c>
      <c r="BC1624">
        <v>2.0648886000000002E-3</v>
      </c>
      <c r="BD1624">
        <v>27.519832999999998</v>
      </c>
      <c r="BE1624">
        <v>-3.9898319999999998</v>
      </c>
      <c r="BF1624">
        <v>-0.14498024000000001</v>
      </c>
      <c r="BI1624">
        <v>15</v>
      </c>
      <c r="BJ1624">
        <v>0</v>
      </c>
      <c r="BK1624" t="b">
        <v>0</v>
      </c>
      <c r="BL1624">
        <v>2</v>
      </c>
      <c r="BM1624">
        <v>1454596200000</v>
      </c>
      <c r="BN1624" t="s">
        <v>6140</v>
      </c>
    </row>
    <row r="1625" spans="1:66" x14ac:dyDescent="0.2">
      <c r="A1625" t="s">
        <v>6142</v>
      </c>
      <c r="B1625" t="s">
        <v>6143</v>
      </c>
      <c r="C1625" t="s">
        <v>142</v>
      </c>
      <c r="D1625" t="s">
        <v>143</v>
      </c>
      <c r="E1625" t="s">
        <v>153</v>
      </c>
      <c r="F1625" t="b">
        <v>1</v>
      </c>
      <c r="G1625" t="s">
        <v>48</v>
      </c>
      <c r="H1625" t="s">
        <v>154</v>
      </c>
      <c r="I1625" t="s">
        <v>8123</v>
      </c>
      <c r="J1625" t="s">
        <v>6143</v>
      </c>
      <c r="K1625" t="s">
        <v>8257</v>
      </c>
      <c r="L1625" t="s">
        <v>146</v>
      </c>
      <c r="M1625" t="s">
        <v>147</v>
      </c>
      <c r="N1625">
        <v>-14400000</v>
      </c>
      <c r="O1625" t="s">
        <v>148</v>
      </c>
      <c r="P1625" t="b">
        <v>0</v>
      </c>
      <c r="Q1625">
        <v>-0.28999900000000001</v>
      </c>
      <c r="R1625">
        <v>-1.1385905999999999</v>
      </c>
      <c r="S1625">
        <v>1589486400</v>
      </c>
      <c r="T1625">
        <v>25.18</v>
      </c>
      <c r="U1625">
        <v>25.24</v>
      </c>
      <c r="V1625" t="s">
        <v>8258</v>
      </c>
      <c r="W1625">
        <v>24.7</v>
      </c>
      <c r="X1625">
        <v>427265</v>
      </c>
      <c r="Y1625">
        <v>25.47</v>
      </c>
      <c r="Z1625">
        <v>0</v>
      </c>
      <c r="AA1625">
        <v>0</v>
      </c>
      <c r="AB1625">
        <v>10</v>
      </c>
      <c r="AC1625">
        <v>10</v>
      </c>
      <c r="AD1625" t="s">
        <v>155</v>
      </c>
      <c r="AF1625">
        <v>24.84</v>
      </c>
      <c r="AG1625">
        <v>781130</v>
      </c>
      <c r="AH1625">
        <v>293887</v>
      </c>
      <c r="AI1625">
        <v>5.1100006000000002</v>
      </c>
      <c r="AJ1625">
        <v>0.25460890000000003</v>
      </c>
      <c r="AK1625" t="s">
        <v>8259</v>
      </c>
      <c r="AL1625">
        <v>-8.32</v>
      </c>
      <c r="AM1625">
        <v>-0.2483582</v>
      </c>
      <c r="AN1625">
        <v>20.07</v>
      </c>
      <c r="AO1625">
        <v>33.5</v>
      </c>
      <c r="AW1625" t="s">
        <v>6313</v>
      </c>
      <c r="BA1625">
        <v>24.605715</v>
      </c>
      <c r="BB1625">
        <v>0.5742855</v>
      </c>
      <c r="BC1625">
        <v>2.3339517000000001E-2</v>
      </c>
      <c r="BD1625">
        <v>29.402463999999998</v>
      </c>
      <c r="BE1625">
        <v>-4.2224636000000002</v>
      </c>
      <c r="BF1625">
        <v>-0.14360918</v>
      </c>
      <c r="BI1625">
        <v>15</v>
      </c>
      <c r="BJ1625">
        <v>0</v>
      </c>
      <c r="BK1625" t="b">
        <v>0</v>
      </c>
      <c r="BL1625">
        <v>2</v>
      </c>
      <c r="BM1625">
        <v>1376573400000</v>
      </c>
      <c r="BN1625" t="s">
        <v>6142</v>
      </c>
    </row>
    <row r="1626" spans="1:66" x14ac:dyDescent="0.2">
      <c r="A1626" t="s">
        <v>6144</v>
      </c>
      <c r="B1626" t="s">
        <v>6145</v>
      </c>
      <c r="C1626" t="s">
        <v>142</v>
      </c>
      <c r="D1626" t="s">
        <v>143</v>
      </c>
      <c r="E1626" t="s">
        <v>153</v>
      </c>
      <c r="F1626" t="b">
        <v>1</v>
      </c>
      <c r="G1626" t="s">
        <v>48</v>
      </c>
      <c r="H1626" t="s">
        <v>145</v>
      </c>
      <c r="I1626" t="s">
        <v>8260</v>
      </c>
      <c r="J1626" t="s">
        <v>6145</v>
      </c>
      <c r="K1626" t="s">
        <v>8261</v>
      </c>
      <c r="L1626" t="s">
        <v>146</v>
      </c>
      <c r="M1626" t="s">
        <v>147</v>
      </c>
      <c r="N1626">
        <v>-14400000</v>
      </c>
      <c r="O1626" t="s">
        <v>148</v>
      </c>
      <c r="P1626" t="b">
        <v>0</v>
      </c>
      <c r="Q1626">
        <v>-0.13500023</v>
      </c>
      <c r="R1626">
        <v>-0.45577390000000001</v>
      </c>
      <c r="S1626">
        <v>1589484175</v>
      </c>
      <c r="T1626">
        <v>29.484999999999999</v>
      </c>
      <c r="U1626">
        <v>29.484999999999999</v>
      </c>
      <c r="V1626" t="s">
        <v>8262</v>
      </c>
      <c r="W1626">
        <v>28.84</v>
      </c>
      <c r="X1626">
        <v>1264</v>
      </c>
      <c r="Y1626">
        <v>29.62</v>
      </c>
      <c r="Z1626">
        <v>0</v>
      </c>
      <c r="AA1626">
        <v>0</v>
      </c>
      <c r="AB1626">
        <v>8</v>
      </c>
      <c r="AC1626">
        <v>8</v>
      </c>
      <c r="AD1626" t="s">
        <v>149</v>
      </c>
      <c r="AF1626">
        <v>29.12</v>
      </c>
      <c r="AG1626">
        <v>9664</v>
      </c>
      <c r="AH1626">
        <v>3550</v>
      </c>
      <c r="AI1626">
        <v>6.5650005</v>
      </c>
      <c r="AJ1626">
        <v>0.28643107000000001</v>
      </c>
      <c r="AK1626" t="s">
        <v>8263</v>
      </c>
      <c r="AL1626">
        <v>-12.125</v>
      </c>
      <c r="AM1626">
        <v>-0.2913963</v>
      </c>
      <c r="AN1626">
        <v>22.92</v>
      </c>
      <c r="AO1626">
        <v>41.61</v>
      </c>
      <c r="AP1626">
        <v>1490918400</v>
      </c>
      <c r="AW1626" t="s">
        <v>6313</v>
      </c>
      <c r="BA1626">
        <v>29.487314000000001</v>
      </c>
      <c r="BB1626">
        <v>-2.3136139999999999E-3</v>
      </c>
      <c r="BC1626">
        <v>-7.8461330000000003E-5</v>
      </c>
      <c r="BD1626">
        <v>36.203037000000002</v>
      </c>
      <c r="BE1626">
        <v>-6.7180366999999999</v>
      </c>
      <c r="BF1626">
        <v>-0.18556555</v>
      </c>
      <c r="BI1626">
        <v>15</v>
      </c>
      <c r="BJ1626">
        <v>0</v>
      </c>
      <c r="BK1626" t="b">
        <v>0</v>
      </c>
      <c r="BL1626">
        <v>2</v>
      </c>
      <c r="BM1626">
        <v>1414416600000</v>
      </c>
      <c r="BN1626" t="s">
        <v>6144</v>
      </c>
    </row>
    <row r="1627" spans="1:66" x14ac:dyDescent="0.2">
      <c r="A1627" t="s">
        <v>6146</v>
      </c>
      <c r="B1627" t="s">
        <v>6147</v>
      </c>
      <c r="C1627" t="s">
        <v>142</v>
      </c>
      <c r="D1627" t="s">
        <v>143</v>
      </c>
      <c r="E1627" t="s">
        <v>153</v>
      </c>
      <c r="F1627" t="b">
        <v>1</v>
      </c>
      <c r="G1627" t="s">
        <v>48</v>
      </c>
      <c r="H1627" t="s">
        <v>154</v>
      </c>
      <c r="I1627" t="s">
        <v>8264</v>
      </c>
      <c r="J1627" t="s">
        <v>6147</v>
      </c>
      <c r="K1627" t="s">
        <v>8265</v>
      </c>
      <c r="L1627" t="s">
        <v>146</v>
      </c>
      <c r="M1627" t="s">
        <v>147</v>
      </c>
      <c r="N1627">
        <v>-14400000</v>
      </c>
      <c r="O1627" t="s">
        <v>148</v>
      </c>
      <c r="P1627" t="b">
        <v>0</v>
      </c>
      <c r="Q1627">
        <v>-0.27719880000000002</v>
      </c>
      <c r="R1627">
        <v>-1.1098074</v>
      </c>
      <c r="S1627">
        <v>1589486399</v>
      </c>
      <c r="T1627">
        <v>24.7</v>
      </c>
      <c r="U1627">
        <v>24.734999999999999</v>
      </c>
      <c r="V1627" t="s">
        <v>8266</v>
      </c>
      <c r="W1627">
        <v>24.29</v>
      </c>
      <c r="X1627">
        <v>7705</v>
      </c>
      <c r="Y1627">
        <v>24.9772</v>
      </c>
      <c r="Z1627">
        <v>0</v>
      </c>
      <c r="AA1627">
        <v>0</v>
      </c>
      <c r="AB1627">
        <v>10</v>
      </c>
      <c r="AC1627">
        <v>13</v>
      </c>
      <c r="AD1627" t="s">
        <v>155</v>
      </c>
      <c r="AF1627">
        <v>25.16</v>
      </c>
      <c r="AG1627">
        <v>21229</v>
      </c>
      <c r="AH1627">
        <v>11550</v>
      </c>
      <c r="AI1627">
        <v>4.6000003999999999</v>
      </c>
      <c r="AJ1627">
        <v>0.22885573000000001</v>
      </c>
      <c r="AK1627" t="s">
        <v>8267</v>
      </c>
      <c r="AL1627">
        <v>-9.3099980000000002</v>
      </c>
      <c r="AM1627">
        <v>-0.27374293999999999</v>
      </c>
      <c r="AN1627">
        <v>20.100000000000001</v>
      </c>
      <c r="AO1627">
        <v>34.01</v>
      </c>
      <c r="AW1627" t="s">
        <v>6313</v>
      </c>
      <c r="BA1627">
        <v>24.384685999999999</v>
      </c>
      <c r="BB1627">
        <v>0.31531524999999999</v>
      </c>
      <c r="BC1627">
        <v>1.2930872E-2</v>
      </c>
      <c r="BD1627">
        <v>29.485956000000002</v>
      </c>
      <c r="BE1627">
        <v>-4.7859553999999997</v>
      </c>
      <c r="BF1627">
        <v>-0.16231303999999999</v>
      </c>
      <c r="BI1627">
        <v>15</v>
      </c>
      <c r="BJ1627">
        <v>0</v>
      </c>
      <c r="BK1627" t="b">
        <v>0</v>
      </c>
      <c r="BL1627">
        <v>2</v>
      </c>
      <c r="BM1627">
        <v>1425479400000</v>
      </c>
      <c r="BN1627" t="s">
        <v>6146</v>
      </c>
    </row>
    <row r="1628" spans="1:66" x14ac:dyDescent="0.2">
      <c r="A1628" t="s">
        <v>6148</v>
      </c>
      <c r="B1628" t="s">
        <v>6149</v>
      </c>
      <c r="C1628" t="s">
        <v>142</v>
      </c>
      <c r="D1628" t="s">
        <v>143</v>
      </c>
      <c r="E1628" t="s">
        <v>153</v>
      </c>
      <c r="F1628" t="b">
        <v>1</v>
      </c>
      <c r="G1628" t="s">
        <v>48</v>
      </c>
      <c r="H1628" t="s">
        <v>154</v>
      </c>
      <c r="I1628" t="s">
        <v>6149</v>
      </c>
      <c r="J1628" t="s">
        <v>6149</v>
      </c>
      <c r="K1628" t="s">
        <v>8268</v>
      </c>
      <c r="L1628" t="s">
        <v>146</v>
      </c>
      <c r="M1628" t="s">
        <v>147</v>
      </c>
      <c r="N1628">
        <v>-14400000</v>
      </c>
      <c r="O1628" t="s">
        <v>148</v>
      </c>
      <c r="P1628" t="b">
        <v>0</v>
      </c>
      <c r="Q1628">
        <v>0.12450027499999999</v>
      </c>
      <c r="R1628">
        <v>0.61662185000000003</v>
      </c>
      <c r="S1628">
        <v>1589486100</v>
      </c>
      <c r="T1628">
        <v>20.315200000000001</v>
      </c>
      <c r="U1628">
        <v>20.34</v>
      </c>
      <c r="V1628" t="s">
        <v>8269</v>
      </c>
      <c r="W1628">
        <v>19.709</v>
      </c>
      <c r="X1628">
        <v>2818</v>
      </c>
      <c r="Y1628">
        <v>20.1907</v>
      </c>
      <c r="Z1628">
        <v>0</v>
      </c>
      <c r="AA1628">
        <v>0</v>
      </c>
      <c r="AB1628">
        <v>8</v>
      </c>
      <c r="AC1628">
        <v>10</v>
      </c>
      <c r="AD1628" t="s">
        <v>155</v>
      </c>
      <c r="AF1628">
        <v>19.709</v>
      </c>
      <c r="AG1628">
        <v>10930</v>
      </c>
      <c r="AH1628">
        <v>8712</v>
      </c>
      <c r="AI1628">
        <v>3.8852004999999998</v>
      </c>
      <c r="AJ1628">
        <v>0.23646990000000001</v>
      </c>
      <c r="AK1628" t="s">
        <v>8270</v>
      </c>
      <c r="AL1628">
        <v>-8.2747989999999998</v>
      </c>
      <c r="AM1628">
        <v>-0.28942983999999999</v>
      </c>
      <c r="AN1628">
        <v>16.43</v>
      </c>
      <c r="AO1628">
        <v>28.59</v>
      </c>
      <c r="AW1628" t="s">
        <v>6313</v>
      </c>
      <c r="BA1628">
        <v>19.936142</v>
      </c>
      <c r="BB1628">
        <v>0.37905884000000001</v>
      </c>
      <c r="BC1628">
        <v>1.901365E-2</v>
      </c>
      <c r="BD1628">
        <v>24.526043000000001</v>
      </c>
      <c r="BE1628">
        <v>-4.2108420000000004</v>
      </c>
      <c r="BF1628">
        <v>-0.1716886</v>
      </c>
      <c r="BI1628">
        <v>15</v>
      </c>
      <c r="BJ1628">
        <v>0</v>
      </c>
      <c r="BK1628" t="b">
        <v>0</v>
      </c>
      <c r="BL1628">
        <v>2</v>
      </c>
      <c r="BM1628">
        <v>1441200600000</v>
      </c>
      <c r="BN1628" t="s">
        <v>6148</v>
      </c>
    </row>
    <row r="1629" spans="1:66" x14ac:dyDescent="0.2">
      <c r="A1629" t="s">
        <v>6150</v>
      </c>
      <c r="B1629" t="s">
        <v>6151</v>
      </c>
      <c r="C1629" t="s">
        <v>142</v>
      </c>
      <c r="D1629" t="s">
        <v>143</v>
      </c>
      <c r="E1629" t="s">
        <v>153</v>
      </c>
      <c r="F1629" t="b">
        <v>1</v>
      </c>
      <c r="G1629" t="s">
        <v>48</v>
      </c>
      <c r="H1629" t="s">
        <v>154</v>
      </c>
      <c r="I1629" t="s">
        <v>8271</v>
      </c>
      <c r="J1629" t="s">
        <v>6151</v>
      </c>
      <c r="K1629" t="s">
        <v>8272</v>
      </c>
      <c r="L1629" t="s">
        <v>146</v>
      </c>
      <c r="M1629" t="s">
        <v>147</v>
      </c>
      <c r="N1629">
        <v>-14400000</v>
      </c>
      <c r="O1629" t="s">
        <v>148</v>
      </c>
      <c r="P1629" t="b">
        <v>0</v>
      </c>
      <c r="Q1629">
        <v>-0.11000061</v>
      </c>
      <c r="R1629">
        <v>-0.62464850000000005</v>
      </c>
      <c r="S1629">
        <v>1589486400</v>
      </c>
      <c r="T1629">
        <v>17.5</v>
      </c>
      <c r="U1629">
        <v>17.5</v>
      </c>
      <c r="V1629" t="s">
        <v>8273</v>
      </c>
      <c r="W1629">
        <v>17.1511</v>
      </c>
      <c r="X1629">
        <v>50459</v>
      </c>
      <c r="Y1629">
        <v>17.61</v>
      </c>
      <c r="Z1629">
        <v>0</v>
      </c>
      <c r="AA1629">
        <v>0</v>
      </c>
      <c r="AB1629">
        <v>10</v>
      </c>
      <c r="AC1629">
        <v>8</v>
      </c>
      <c r="AD1629" t="s">
        <v>155</v>
      </c>
      <c r="AF1629">
        <v>17.29</v>
      </c>
      <c r="AG1629">
        <v>125812</v>
      </c>
      <c r="AH1629">
        <v>123112</v>
      </c>
      <c r="AI1629">
        <v>2.83</v>
      </c>
      <c r="AJ1629">
        <v>0.19291069999999999</v>
      </c>
      <c r="AK1629" t="s">
        <v>8274</v>
      </c>
      <c r="AL1629">
        <v>-4.76</v>
      </c>
      <c r="AM1629">
        <v>-0.21383648999999999</v>
      </c>
      <c r="AN1629">
        <v>14.67</v>
      </c>
      <c r="AO1629">
        <v>22.26</v>
      </c>
      <c r="AW1629" t="s">
        <v>6313</v>
      </c>
      <c r="BA1629">
        <v>17.349228</v>
      </c>
      <c r="BB1629">
        <v>0.15077209999999999</v>
      </c>
      <c r="BC1629">
        <v>8.6904215E-3</v>
      </c>
      <c r="BD1629">
        <v>19.890173000000001</v>
      </c>
      <c r="BE1629">
        <v>-2.3901729999999999</v>
      </c>
      <c r="BF1629">
        <v>-0.12016854</v>
      </c>
      <c r="BI1629">
        <v>15</v>
      </c>
      <c r="BJ1629">
        <v>0</v>
      </c>
      <c r="BK1629" t="b">
        <v>0</v>
      </c>
      <c r="BL1629">
        <v>2</v>
      </c>
      <c r="BM1629">
        <v>1437571800000</v>
      </c>
      <c r="BN1629" t="s">
        <v>6150</v>
      </c>
    </row>
    <row r="1630" spans="1:66" x14ac:dyDescent="0.2">
      <c r="A1630" t="s">
        <v>6152</v>
      </c>
      <c r="B1630" t="s">
        <v>6153</v>
      </c>
      <c r="C1630" t="s">
        <v>142</v>
      </c>
      <c r="D1630" t="s">
        <v>143</v>
      </c>
      <c r="E1630" t="s">
        <v>153</v>
      </c>
      <c r="F1630" t="b">
        <v>1</v>
      </c>
      <c r="G1630" t="s">
        <v>48</v>
      </c>
      <c r="H1630" t="s">
        <v>154</v>
      </c>
      <c r="I1630" t="s">
        <v>8275</v>
      </c>
      <c r="J1630" t="s">
        <v>6153</v>
      </c>
      <c r="K1630" t="s">
        <v>8276</v>
      </c>
      <c r="L1630" t="s">
        <v>146</v>
      </c>
      <c r="M1630" t="s">
        <v>147</v>
      </c>
      <c r="N1630">
        <v>-14400000</v>
      </c>
      <c r="O1630" t="s">
        <v>148</v>
      </c>
      <c r="P1630" t="b">
        <v>0</v>
      </c>
      <c r="Q1630">
        <v>-0.31049900000000002</v>
      </c>
      <c r="R1630">
        <v>-1.1803300000000001</v>
      </c>
      <c r="S1630">
        <v>1589209761</v>
      </c>
      <c r="T1630">
        <v>25.995699999999999</v>
      </c>
      <c r="U1630">
        <v>25.62</v>
      </c>
      <c r="V1630" t="s">
        <v>8277</v>
      </c>
      <c r="W1630">
        <v>25.62</v>
      </c>
      <c r="X1630">
        <v>2</v>
      </c>
      <c r="Y1630">
        <v>25.473299999999998</v>
      </c>
      <c r="Z1630">
        <v>0</v>
      </c>
      <c r="AA1630">
        <v>0</v>
      </c>
      <c r="AB1630">
        <v>10</v>
      </c>
      <c r="AC1630">
        <v>10</v>
      </c>
      <c r="AD1630" t="s">
        <v>155</v>
      </c>
      <c r="AF1630">
        <v>26.5244</v>
      </c>
      <c r="AG1630">
        <v>87</v>
      </c>
      <c r="AH1630">
        <v>37</v>
      </c>
      <c r="AI1630">
        <v>5.0217000000000001</v>
      </c>
      <c r="AJ1630">
        <v>0.23942499</v>
      </c>
      <c r="AK1630" t="s">
        <v>8278</v>
      </c>
      <c r="AL1630">
        <v>-5.0592994999999998</v>
      </c>
      <c r="AM1630">
        <v>-0.16291417</v>
      </c>
      <c r="AN1630">
        <v>20.974</v>
      </c>
      <c r="AO1630">
        <v>31.055</v>
      </c>
      <c r="AW1630" t="s">
        <v>6313</v>
      </c>
      <c r="BA1630">
        <v>25.352142000000001</v>
      </c>
      <c r="BB1630">
        <v>0.64355850000000003</v>
      </c>
      <c r="BC1630">
        <v>2.5384778E-2</v>
      </c>
      <c r="BD1630">
        <v>28.094470999999999</v>
      </c>
      <c r="BE1630">
        <v>-2.0987700999999999</v>
      </c>
      <c r="BF1630">
        <v>-7.4704030000000005E-2</v>
      </c>
      <c r="BI1630">
        <v>15</v>
      </c>
      <c r="BJ1630">
        <v>0</v>
      </c>
      <c r="BK1630" t="b">
        <v>0</v>
      </c>
      <c r="BL1630">
        <v>2</v>
      </c>
      <c r="BM1630">
        <v>1443792600000</v>
      </c>
      <c r="BN1630" t="s">
        <v>6152</v>
      </c>
    </row>
    <row r="1631" spans="1:66" x14ac:dyDescent="0.2">
      <c r="A1631" t="s">
        <v>6154</v>
      </c>
      <c r="B1631" t="s">
        <v>6155</v>
      </c>
      <c r="C1631" t="s">
        <v>142</v>
      </c>
      <c r="D1631" t="s">
        <v>143</v>
      </c>
      <c r="E1631" t="s">
        <v>153</v>
      </c>
      <c r="F1631" t="b">
        <v>1</v>
      </c>
      <c r="G1631" t="s">
        <v>48</v>
      </c>
      <c r="H1631" t="s">
        <v>145</v>
      </c>
      <c r="I1631" t="s">
        <v>8279</v>
      </c>
      <c r="J1631" t="s">
        <v>6155</v>
      </c>
      <c r="K1631" t="s">
        <v>8280</v>
      </c>
      <c r="L1631" t="s">
        <v>146</v>
      </c>
      <c r="M1631" t="s">
        <v>147</v>
      </c>
      <c r="N1631">
        <v>-14400000</v>
      </c>
      <c r="O1631" t="s">
        <v>148</v>
      </c>
      <c r="P1631" t="b">
        <v>0</v>
      </c>
      <c r="Q1631">
        <v>-0.50149920000000003</v>
      </c>
      <c r="R1631">
        <v>-1.2120826</v>
      </c>
      <c r="S1631">
        <v>1589483772</v>
      </c>
      <c r="T1631">
        <v>40.8735</v>
      </c>
      <c r="U1631">
        <v>40.8735</v>
      </c>
      <c r="V1631" t="s">
        <v>8281</v>
      </c>
      <c r="W1631">
        <v>40.08</v>
      </c>
      <c r="X1631">
        <v>10090</v>
      </c>
      <c r="Y1631">
        <v>41.375</v>
      </c>
      <c r="Z1631">
        <v>0</v>
      </c>
      <c r="AA1631">
        <v>0</v>
      </c>
      <c r="AB1631">
        <v>9</v>
      </c>
      <c r="AC1631">
        <v>18</v>
      </c>
      <c r="AD1631" t="s">
        <v>149</v>
      </c>
      <c r="AF1631">
        <v>40.21</v>
      </c>
      <c r="AG1631">
        <v>24412</v>
      </c>
      <c r="AH1631">
        <v>7900</v>
      </c>
      <c r="AI1631">
        <v>9.1335010000000008</v>
      </c>
      <c r="AJ1631">
        <v>0.28775995999999998</v>
      </c>
      <c r="AK1631" t="s">
        <v>8282</v>
      </c>
      <c r="AL1631">
        <v>-15.426498</v>
      </c>
      <c r="AM1631">
        <v>-0.27400530000000001</v>
      </c>
      <c r="AN1631">
        <v>31.74</v>
      </c>
      <c r="AO1631">
        <v>56.3</v>
      </c>
      <c r="AP1631">
        <v>1482883200</v>
      </c>
      <c r="AW1631" t="s">
        <v>6313</v>
      </c>
      <c r="AY1631">
        <v>3000000</v>
      </c>
      <c r="BA1631">
        <v>40.383713</v>
      </c>
      <c r="BB1631">
        <v>0.48978806000000003</v>
      </c>
      <c r="BC1631">
        <v>1.2128356E-2</v>
      </c>
      <c r="BD1631">
        <v>48.78913</v>
      </c>
      <c r="BE1631">
        <v>-7.9156303000000001</v>
      </c>
      <c r="BF1631">
        <v>-0.16224167</v>
      </c>
      <c r="BG1631">
        <v>122620504</v>
      </c>
      <c r="BI1631">
        <v>15</v>
      </c>
      <c r="BJ1631">
        <v>0</v>
      </c>
      <c r="BK1631" t="b">
        <v>0</v>
      </c>
      <c r="BL1631">
        <v>2</v>
      </c>
      <c r="BM1631">
        <v>1198765800000</v>
      </c>
      <c r="BN1631" t="s">
        <v>6154</v>
      </c>
    </row>
    <row r="1632" spans="1:66" x14ac:dyDescent="0.2">
      <c r="A1632" t="s">
        <v>6156</v>
      </c>
      <c r="B1632" t="s">
        <v>6157</v>
      </c>
      <c r="C1632" t="s">
        <v>142</v>
      </c>
      <c r="D1632" t="s">
        <v>143</v>
      </c>
      <c r="E1632" t="s">
        <v>153</v>
      </c>
      <c r="F1632" t="b">
        <v>1</v>
      </c>
      <c r="G1632" t="s">
        <v>48</v>
      </c>
      <c r="H1632" t="s">
        <v>154</v>
      </c>
      <c r="I1632" t="s">
        <v>8283</v>
      </c>
      <c r="J1632" t="s">
        <v>6157</v>
      </c>
      <c r="K1632" t="s">
        <v>8284</v>
      </c>
      <c r="L1632" t="s">
        <v>146</v>
      </c>
      <c r="M1632" t="s">
        <v>147</v>
      </c>
      <c r="N1632">
        <v>-14400000</v>
      </c>
      <c r="O1632" t="s">
        <v>148</v>
      </c>
      <c r="P1632" t="b">
        <v>0</v>
      </c>
      <c r="Q1632">
        <v>-0.25</v>
      </c>
      <c r="R1632">
        <v>-0.98231820000000003</v>
      </c>
      <c r="S1632">
        <v>1589486400</v>
      </c>
      <c r="T1632">
        <v>25.2</v>
      </c>
      <c r="U1632">
        <v>25.292000000000002</v>
      </c>
      <c r="V1632" t="s">
        <v>8285</v>
      </c>
      <c r="W1632">
        <v>24.66</v>
      </c>
      <c r="X1632">
        <v>74269</v>
      </c>
      <c r="Y1632">
        <v>25.45</v>
      </c>
      <c r="Z1632">
        <v>0</v>
      </c>
      <c r="AA1632">
        <v>0</v>
      </c>
      <c r="AB1632">
        <v>22</v>
      </c>
      <c r="AC1632">
        <v>31</v>
      </c>
      <c r="AD1632" t="s">
        <v>155</v>
      </c>
      <c r="AF1632">
        <v>24.89</v>
      </c>
      <c r="AG1632">
        <v>283409</v>
      </c>
      <c r="AH1632">
        <v>121687</v>
      </c>
      <c r="AI1632">
        <v>4.7100010000000001</v>
      </c>
      <c r="AJ1632">
        <v>0.22986828000000001</v>
      </c>
      <c r="AK1632" t="s">
        <v>8286</v>
      </c>
      <c r="AL1632">
        <v>-6.9799994999999999</v>
      </c>
      <c r="AM1632">
        <v>-0.21690490000000001</v>
      </c>
      <c r="AN1632">
        <v>20.49</v>
      </c>
      <c r="AO1632">
        <v>32.18</v>
      </c>
      <c r="AW1632" t="s">
        <v>6313</v>
      </c>
      <c r="BA1632">
        <v>25.059142999999999</v>
      </c>
      <c r="BB1632">
        <v>0.1408577</v>
      </c>
      <c r="BC1632">
        <v>5.6210100000000001E-3</v>
      </c>
      <c r="BD1632">
        <v>28.634855000000002</v>
      </c>
      <c r="BE1632">
        <v>-3.4348545000000001</v>
      </c>
      <c r="BF1632">
        <v>-0.11995362</v>
      </c>
      <c r="BI1632">
        <v>15</v>
      </c>
      <c r="BJ1632">
        <v>0</v>
      </c>
      <c r="BK1632" t="b">
        <v>0</v>
      </c>
      <c r="BL1632">
        <v>2</v>
      </c>
      <c r="BM1632">
        <v>1380634200000</v>
      </c>
      <c r="BN1632" t="s">
        <v>6156</v>
      </c>
    </row>
    <row r="1633" spans="1:66" x14ac:dyDescent="0.2">
      <c r="A1633" t="s">
        <v>6158</v>
      </c>
      <c r="B1633" t="s">
        <v>6159</v>
      </c>
      <c r="C1633" t="s">
        <v>142</v>
      </c>
      <c r="D1633" t="s">
        <v>143</v>
      </c>
      <c r="E1633" t="s">
        <v>153</v>
      </c>
      <c r="F1633" t="b">
        <v>1</v>
      </c>
      <c r="G1633" t="s">
        <v>48</v>
      </c>
      <c r="H1633" t="s">
        <v>154</v>
      </c>
      <c r="I1633" t="s">
        <v>6159</v>
      </c>
      <c r="J1633" t="s">
        <v>6159</v>
      </c>
      <c r="K1633" t="s">
        <v>8287</v>
      </c>
      <c r="L1633" t="s">
        <v>146</v>
      </c>
      <c r="M1633" t="s">
        <v>147</v>
      </c>
      <c r="N1633">
        <v>-14400000</v>
      </c>
      <c r="O1633" t="s">
        <v>148</v>
      </c>
      <c r="P1633" t="b">
        <v>0</v>
      </c>
      <c r="Q1633">
        <v>-0.10159874000000001</v>
      </c>
      <c r="R1633">
        <v>-0.53557586999999995</v>
      </c>
      <c r="S1633">
        <v>1589485800</v>
      </c>
      <c r="T1633">
        <v>18.868400000000001</v>
      </c>
      <c r="U1633">
        <v>18.87</v>
      </c>
      <c r="V1633" t="s">
        <v>8288</v>
      </c>
      <c r="W1633">
        <v>18.579999999999998</v>
      </c>
      <c r="X1633">
        <v>11408</v>
      </c>
      <c r="Y1633">
        <v>18.97</v>
      </c>
      <c r="Z1633">
        <v>0</v>
      </c>
      <c r="AA1633">
        <v>0</v>
      </c>
      <c r="AB1633">
        <v>8</v>
      </c>
      <c r="AC1633">
        <v>10</v>
      </c>
      <c r="AD1633" t="s">
        <v>155</v>
      </c>
      <c r="AF1633">
        <v>18.739999999999998</v>
      </c>
      <c r="AG1633">
        <v>4872</v>
      </c>
      <c r="AH1633">
        <v>3662</v>
      </c>
      <c r="AI1633">
        <v>3.6684008000000001</v>
      </c>
      <c r="AJ1633">
        <v>0.24134216</v>
      </c>
      <c r="AK1633" t="s">
        <v>8289</v>
      </c>
      <c r="AL1633">
        <v>-4.0415992999999997</v>
      </c>
      <c r="AM1633">
        <v>-0.17641202</v>
      </c>
      <c r="AN1633">
        <v>15.2</v>
      </c>
      <c r="AO1633">
        <v>22.91</v>
      </c>
      <c r="AW1633" t="s">
        <v>6313</v>
      </c>
      <c r="BA1633">
        <v>18.647715000000002</v>
      </c>
      <c r="BB1633">
        <v>0.22068595999999999</v>
      </c>
      <c r="BC1633">
        <v>1.1834476999999999E-2</v>
      </c>
      <c r="BD1633">
        <v>20.409203000000002</v>
      </c>
      <c r="BE1633">
        <v>-1.540802</v>
      </c>
      <c r="BF1633">
        <v>-7.5495450000000006E-2</v>
      </c>
      <c r="BI1633">
        <v>15</v>
      </c>
      <c r="BJ1633">
        <v>0</v>
      </c>
      <c r="BK1633" t="b">
        <v>0</v>
      </c>
      <c r="BL1633">
        <v>2</v>
      </c>
      <c r="BM1633">
        <v>1250688600000</v>
      </c>
      <c r="BN1633" t="s">
        <v>6158</v>
      </c>
    </row>
    <row r="1634" spans="1:66" x14ac:dyDescent="0.2">
      <c r="A1634" t="s">
        <v>6160</v>
      </c>
      <c r="B1634" t="s">
        <v>6161</v>
      </c>
      <c r="C1634" t="s">
        <v>142</v>
      </c>
      <c r="D1634" t="s">
        <v>143</v>
      </c>
      <c r="E1634" t="s">
        <v>153</v>
      </c>
      <c r="F1634" t="b">
        <v>1</v>
      </c>
      <c r="G1634" t="s">
        <v>48</v>
      </c>
      <c r="H1634" t="s">
        <v>154</v>
      </c>
      <c r="I1634" t="s">
        <v>6161</v>
      </c>
      <c r="J1634" t="s">
        <v>6161</v>
      </c>
      <c r="K1634" t="s">
        <v>8290</v>
      </c>
      <c r="L1634" t="s">
        <v>146</v>
      </c>
      <c r="M1634" t="s">
        <v>147</v>
      </c>
      <c r="N1634">
        <v>-14400000</v>
      </c>
      <c r="O1634" t="s">
        <v>148</v>
      </c>
      <c r="P1634" t="b">
        <v>0</v>
      </c>
      <c r="Q1634">
        <v>-0.52999879999999999</v>
      </c>
      <c r="R1634">
        <v>-1.3273197000000001</v>
      </c>
      <c r="S1634">
        <v>1589486396</v>
      </c>
      <c r="T1634">
        <v>39.4</v>
      </c>
      <c r="U1634">
        <v>39.795000000000002</v>
      </c>
      <c r="V1634" t="s">
        <v>8291</v>
      </c>
      <c r="W1634">
        <v>38.590000000000003</v>
      </c>
      <c r="X1634">
        <v>28992</v>
      </c>
      <c r="Y1634">
        <v>39.93</v>
      </c>
      <c r="Z1634">
        <v>0</v>
      </c>
      <c r="AA1634">
        <v>46.23</v>
      </c>
      <c r="AB1634">
        <v>11</v>
      </c>
      <c r="AC1634">
        <v>11</v>
      </c>
      <c r="AD1634" t="s">
        <v>155</v>
      </c>
      <c r="AF1634">
        <v>39.19</v>
      </c>
      <c r="AG1634">
        <v>66008</v>
      </c>
      <c r="AH1634">
        <v>39425</v>
      </c>
      <c r="AI1634">
        <v>14.300001</v>
      </c>
      <c r="AJ1634">
        <v>0.56972115999999995</v>
      </c>
      <c r="AK1634" t="s">
        <v>8292</v>
      </c>
      <c r="AL1634">
        <v>-4.5599976</v>
      </c>
      <c r="AM1634">
        <v>-0.10373061</v>
      </c>
      <c r="AN1634">
        <v>25.1</v>
      </c>
      <c r="AO1634">
        <v>43.96</v>
      </c>
      <c r="AW1634" t="s">
        <v>6313</v>
      </c>
      <c r="BA1634">
        <v>36.258426999999998</v>
      </c>
      <c r="BB1634">
        <v>3.1415749000000002</v>
      </c>
      <c r="BC1634">
        <v>8.6643994000000002E-2</v>
      </c>
      <c r="BD1634">
        <v>38.210625</v>
      </c>
      <c r="BE1634">
        <v>1.1893768</v>
      </c>
      <c r="BF1634">
        <v>3.1126862000000002E-2</v>
      </c>
      <c r="BI1634">
        <v>15</v>
      </c>
      <c r="BJ1634">
        <v>0</v>
      </c>
      <c r="BK1634" t="b">
        <v>0</v>
      </c>
      <c r="BL1634">
        <v>2</v>
      </c>
      <c r="BM1634">
        <v>1420036200000</v>
      </c>
      <c r="BN1634" t="s">
        <v>6160</v>
      </c>
    </row>
    <row r="1635" spans="1:66" x14ac:dyDescent="0.2">
      <c r="A1635" t="s">
        <v>6162</v>
      </c>
      <c r="B1635" t="s">
        <v>6163</v>
      </c>
      <c r="C1635" t="s">
        <v>142</v>
      </c>
      <c r="D1635" t="s">
        <v>143</v>
      </c>
      <c r="E1635" t="s">
        <v>153</v>
      </c>
      <c r="F1635" t="b">
        <v>1</v>
      </c>
      <c r="G1635" t="s">
        <v>48</v>
      </c>
      <c r="H1635" t="s">
        <v>154</v>
      </c>
      <c r="I1635" t="s">
        <v>8293</v>
      </c>
      <c r="J1635" t="s">
        <v>6163</v>
      </c>
      <c r="K1635" t="s">
        <v>8294</v>
      </c>
      <c r="L1635" t="s">
        <v>146</v>
      </c>
      <c r="M1635" t="s">
        <v>147</v>
      </c>
      <c r="N1635">
        <v>-14400000</v>
      </c>
      <c r="O1635" t="s">
        <v>148</v>
      </c>
      <c r="P1635" t="b">
        <v>0</v>
      </c>
      <c r="Q1635">
        <v>-0.22999954</v>
      </c>
      <c r="R1635">
        <v>-1.276357</v>
      </c>
      <c r="S1635">
        <v>1589486381</v>
      </c>
      <c r="T1635">
        <v>17.79</v>
      </c>
      <c r="U1635">
        <v>17.809999999999999</v>
      </c>
      <c r="V1635" t="s">
        <v>8295</v>
      </c>
      <c r="W1635">
        <v>17.440000000000001</v>
      </c>
      <c r="X1635">
        <v>97847</v>
      </c>
      <c r="Y1635">
        <v>18.02</v>
      </c>
      <c r="Z1635">
        <v>0</v>
      </c>
      <c r="AA1635">
        <v>18.57</v>
      </c>
      <c r="AB1635">
        <v>10</v>
      </c>
      <c r="AC1635">
        <v>9</v>
      </c>
      <c r="AD1635" t="s">
        <v>155</v>
      </c>
      <c r="AF1635">
        <v>17.510000000000002</v>
      </c>
      <c r="AG1635">
        <v>324240</v>
      </c>
      <c r="AH1635">
        <v>138100</v>
      </c>
      <c r="AI1635">
        <v>2.5150013000000002</v>
      </c>
      <c r="AJ1635">
        <v>0.16464819999999999</v>
      </c>
      <c r="AK1635" t="s">
        <v>8296</v>
      </c>
      <c r="AL1635">
        <v>-7</v>
      </c>
      <c r="AM1635">
        <v>-0.28237190000000001</v>
      </c>
      <c r="AN1635">
        <v>15.275</v>
      </c>
      <c r="AO1635">
        <v>24.79</v>
      </c>
      <c r="AW1635" t="s">
        <v>6313</v>
      </c>
      <c r="BA1635">
        <v>17.940542000000001</v>
      </c>
      <c r="BB1635">
        <v>-0.15054129999999999</v>
      </c>
      <c r="BC1635">
        <v>-8.3911230000000003E-3</v>
      </c>
      <c r="BD1635">
        <v>21.685558</v>
      </c>
      <c r="BE1635">
        <v>-3.8955573999999999</v>
      </c>
      <c r="BF1635">
        <v>-0.17963833000000001</v>
      </c>
      <c r="BI1635">
        <v>15</v>
      </c>
      <c r="BJ1635">
        <v>0</v>
      </c>
      <c r="BK1635" t="b">
        <v>0</v>
      </c>
      <c r="BL1635">
        <v>2</v>
      </c>
      <c r="BM1635">
        <v>1436967000000</v>
      </c>
      <c r="BN1635" t="s">
        <v>6162</v>
      </c>
    </row>
    <row r="1636" spans="1:66" x14ac:dyDescent="0.2">
      <c r="A1636" t="s">
        <v>6164</v>
      </c>
      <c r="B1636" t="s">
        <v>6165</v>
      </c>
      <c r="C1636" t="s">
        <v>142</v>
      </c>
      <c r="D1636" t="s">
        <v>143</v>
      </c>
      <c r="E1636" t="s">
        <v>153</v>
      </c>
      <c r="F1636" t="b">
        <v>1</v>
      </c>
      <c r="G1636" t="s">
        <v>48</v>
      </c>
      <c r="H1636" t="s">
        <v>154</v>
      </c>
      <c r="I1636" t="s">
        <v>8151</v>
      </c>
      <c r="J1636" t="s">
        <v>6165</v>
      </c>
      <c r="K1636" t="s">
        <v>8297</v>
      </c>
      <c r="L1636" t="s">
        <v>146</v>
      </c>
      <c r="M1636" t="s">
        <v>147</v>
      </c>
      <c r="N1636">
        <v>-14400000</v>
      </c>
      <c r="O1636" t="s">
        <v>148</v>
      </c>
      <c r="P1636" t="b">
        <v>0</v>
      </c>
      <c r="Q1636">
        <v>-0.23000145</v>
      </c>
      <c r="R1636">
        <v>-0.91597550000000005</v>
      </c>
      <c r="S1636">
        <v>1589486384</v>
      </c>
      <c r="T1636">
        <v>24.88</v>
      </c>
      <c r="U1636">
        <v>24.88</v>
      </c>
      <c r="V1636" t="s">
        <v>8298</v>
      </c>
      <c r="W1636">
        <v>24.44</v>
      </c>
      <c r="X1636">
        <v>30694</v>
      </c>
      <c r="Y1636">
        <v>25.11</v>
      </c>
      <c r="Z1636">
        <v>19</v>
      </c>
      <c r="AA1636">
        <v>25.65</v>
      </c>
      <c r="AB1636">
        <v>10</v>
      </c>
      <c r="AC1636">
        <v>10</v>
      </c>
      <c r="AD1636" t="s">
        <v>155</v>
      </c>
      <c r="AF1636">
        <v>24.56</v>
      </c>
      <c r="AG1636">
        <v>33683</v>
      </c>
      <c r="AH1636">
        <v>47300</v>
      </c>
      <c r="AI1636">
        <v>4.7699986000000001</v>
      </c>
      <c r="AJ1636">
        <v>0.23719534</v>
      </c>
      <c r="AK1636" t="s">
        <v>8299</v>
      </c>
      <c r="AL1636">
        <v>-6.5420017000000001</v>
      </c>
      <c r="AM1636">
        <v>-0.20819813000000001</v>
      </c>
      <c r="AN1636">
        <v>20.11</v>
      </c>
      <c r="AO1636">
        <v>31.422000000000001</v>
      </c>
      <c r="AW1636" t="s">
        <v>6313</v>
      </c>
      <c r="BA1636">
        <v>24.110513999999998</v>
      </c>
      <c r="BB1636">
        <v>0.76948550000000004</v>
      </c>
      <c r="BC1636">
        <v>3.1914934999999998E-2</v>
      </c>
      <c r="BD1636">
        <v>28.083551</v>
      </c>
      <c r="BE1636">
        <v>-3.2035521999999998</v>
      </c>
      <c r="BF1636">
        <v>-0.11407219</v>
      </c>
      <c r="BI1636">
        <v>15</v>
      </c>
      <c r="BJ1636">
        <v>0</v>
      </c>
      <c r="BK1636" t="b">
        <v>0</v>
      </c>
      <c r="BL1636">
        <v>2</v>
      </c>
      <c r="BM1636">
        <v>1437485400000</v>
      </c>
      <c r="BN1636" t="s">
        <v>6164</v>
      </c>
    </row>
    <row r="1637" spans="1:66" x14ac:dyDescent="0.2">
      <c r="A1637" t="s">
        <v>6166</v>
      </c>
      <c r="B1637" t="s">
        <v>6167</v>
      </c>
      <c r="C1637" t="s">
        <v>142</v>
      </c>
      <c r="D1637" t="s">
        <v>143</v>
      </c>
      <c r="E1637" t="s">
        <v>153</v>
      </c>
      <c r="F1637" t="b">
        <v>1</v>
      </c>
      <c r="G1637" t="s">
        <v>48</v>
      </c>
      <c r="H1637" t="s">
        <v>4007</v>
      </c>
      <c r="I1637" t="s">
        <v>6167</v>
      </c>
      <c r="J1637" t="s">
        <v>6167</v>
      </c>
      <c r="K1637" t="s">
        <v>8300</v>
      </c>
      <c r="L1637" t="s">
        <v>146</v>
      </c>
      <c r="M1637" t="s">
        <v>147</v>
      </c>
      <c r="N1637">
        <v>-14400000</v>
      </c>
      <c r="O1637" t="s">
        <v>148</v>
      </c>
      <c r="P1637" t="b">
        <v>0</v>
      </c>
      <c r="Q1637">
        <v>-0.59999849999999999</v>
      </c>
      <c r="R1637">
        <v>-1.390817</v>
      </c>
      <c r="S1637">
        <v>1589486400</v>
      </c>
      <c r="T1637">
        <v>42.54</v>
      </c>
      <c r="U1637">
        <v>43.34</v>
      </c>
      <c r="V1637" t="s">
        <v>8301</v>
      </c>
      <c r="W1637">
        <v>41.65</v>
      </c>
      <c r="X1637">
        <v>376810</v>
      </c>
      <c r="Y1637">
        <v>43.14</v>
      </c>
      <c r="Z1637">
        <v>0</v>
      </c>
      <c r="AA1637">
        <v>46.86</v>
      </c>
      <c r="AB1637">
        <v>10</v>
      </c>
      <c r="AC1637">
        <v>9</v>
      </c>
      <c r="AD1637" t="s">
        <v>4011</v>
      </c>
      <c r="AF1637">
        <v>45.48</v>
      </c>
      <c r="AG1637">
        <v>357672</v>
      </c>
      <c r="AH1637">
        <v>583675</v>
      </c>
      <c r="AI1637">
        <v>18.54</v>
      </c>
      <c r="AJ1637">
        <v>0.77250004000000005</v>
      </c>
      <c r="AK1637" t="s">
        <v>8302</v>
      </c>
      <c r="AL1637">
        <v>-4.6299973000000003</v>
      </c>
      <c r="AM1637">
        <v>-9.8155549999999994E-2</v>
      </c>
      <c r="AN1637">
        <v>24</v>
      </c>
      <c r="AO1637">
        <v>47.17</v>
      </c>
      <c r="AW1637" t="s">
        <v>6313</v>
      </c>
      <c r="BA1637">
        <v>37.391143999999997</v>
      </c>
      <c r="BB1637">
        <v>5.1488569999999996</v>
      </c>
      <c r="BC1637">
        <v>0.13770257999999999</v>
      </c>
      <c r="BD1637">
        <v>34.358294999999998</v>
      </c>
      <c r="BE1637">
        <v>8.1817049999999991</v>
      </c>
      <c r="BF1637">
        <v>0.23812897999999999</v>
      </c>
      <c r="BI1637">
        <v>15</v>
      </c>
      <c r="BJ1637">
        <v>0</v>
      </c>
      <c r="BK1637" t="b">
        <v>0</v>
      </c>
      <c r="BL1637">
        <v>2</v>
      </c>
      <c r="BM1637">
        <v>1562333400000</v>
      </c>
      <c r="BN1637" t="s">
        <v>6166</v>
      </c>
    </row>
    <row r="1638" spans="1:66" x14ac:dyDescent="0.2">
      <c r="A1638" t="s">
        <v>6168</v>
      </c>
      <c r="B1638" t="s">
        <v>6169</v>
      </c>
      <c r="C1638" t="s">
        <v>142</v>
      </c>
      <c r="D1638" t="s">
        <v>143</v>
      </c>
      <c r="E1638" t="s">
        <v>153</v>
      </c>
      <c r="F1638" t="b">
        <v>1</v>
      </c>
      <c r="G1638" t="s">
        <v>48</v>
      </c>
      <c r="H1638" t="s">
        <v>154</v>
      </c>
      <c r="I1638" t="s">
        <v>8303</v>
      </c>
      <c r="J1638" t="s">
        <v>6169</v>
      </c>
      <c r="K1638" t="s">
        <v>8304</v>
      </c>
      <c r="L1638" t="s">
        <v>146</v>
      </c>
      <c r="M1638" t="s">
        <v>147</v>
      </c>
      <c r="N1638">
        <v>-14400000</v>
      </c>
      <c r="O1638" t="s">
        <v>148</v>
      </c>
      <c r="P1638" t="b">
        <v>0</v>
      </c>
      <c r="Q1638">
        <v>-0.27109899999999998</v>
      </c>
      <c r="R1638">
        <v>-1.4176200000000001</v>
      </c>
      <c r="S1638">
        <v>1589394685</v>
      </c>
      <c r="T1638">
        <v>18.852499999999999</v>
      </c>
      <c r="U1638">
        <v>19.1099</v>
      </c>
      <c r="V1638" t="s">
        <v>8305</v>
      </c>
      <c r="W1638">
        <v>19.1099</v>
      </c>
      <c r="X1638">
        <v>228</v>
      </c>
      <c r="Y1638">
        <v>19.23</v>
      </c>
      <c r="Z1638">
        <v>18.809999999999999</v>
      </c>
      <c r="AA1638">
        <v>18.86</v>
      </c>
      <c r="AB1638">
        <v>8</v>
      </c>
      <c r="AC1638">
        <v>11</v>
      </c>
      <c r="AD1638" t="s">
        <v>155</v>
      </c>
      <c r="AF1638">
        <v>19.1099</v>
      </c>
      <c r="AG1638">
        <v>8464</v>
      </c>
      <c r="AH1638">
        <v>1375</v>
      </c>
      <c r="AI1638">
        <v>3.4105004999999999</v>
      </c>
      <c r="AJ1638">
        <v>0.22085872000000001</v>
      </c>
      <c r="AK1638" t="s">
        <v>8306</v>
      </c>
      <c r="AL1638">
        <v>-3.4724998</v>
      </c>
      <c r="AM1638">
        <v>-0.15554309999999999</v>
      </c>
      <c r="AN1638">
        <v>15.442</v>
      </c>
      <c r="AO1638">
        <v>22.324999999999999</v>
      </c>
      <c r="AW1638" t="s">
        <v>6313</v>
      </c>
      <c r="BA1638">
        <v>18.479544000000001</v>
      </c>
      <c r="BB1638">
        <v>0.37295722999999997</v>
      </c>
      <c r="BC1638">
        <v>2.0182166000000001E-2</v>
      </c>
      <c r="BD1638">
        <v>20.327608000000001</v>
      </c>
      <c r="BE1638">
        <v>-1.4751072000000001</v>
      </c>
      <c r="BF1638">
        <v>-7.2566690000000003E-2</v>
      </c>
      <c r="BI1638">
        <v>15</v>
      </c>
      <c r="BJ1638">
        <v>0</v>
      </c>
      <c r="BK1638" t="b">
        <v>0</v>
      </c>
      <c r="BL1638">
        <v>2</v>
      </c>
      <c r="BM1638">
        <v>1437571800000</v>
      </c>
      <c r="BN1638" t="s">
        <v>6168</v>
      </c>
    </row>
    <row r="1639" spans="1:66" x14ac:dyDescent="0.2">
      <c r="A1639" t="s">
        <v>6170</v>
      </c>
      <c r="B1639" t="s">
        <v>6171</v>
      </c>
      <c r="C1639" t="s">
        <v>142</v>
      </c>
      <c r="D1639" t="s">
        <v>143</v>
      </c>
      <c r="E1639" t="s">
        <v>153</v>
      </c>
      <c r="F1639" t="b">
        <v>1</v>
      </c>
      <c r="G1639" t="s">
        <v>48</v>
      </c>
      <c r="H1639" t="s">
        <v>154</v>
      </c>
      <c r="I1639" t="s">
        <v>8307</v>
      </c>
      <c r="J1639" t="s">
        <v>6171</v>
      </c>
      <c r="K1639" t="s">
        <v>8308</v>
      </c>
      <c r="L1639" t="s">
        <v>146</v>
      </c>
      <c r="M1639" t="s">
        <v>147</v>
      </c>
      <c r="N1639">
        <v>-14400000</v>
      </c>
      <c r="O1639" t="s">
        <v>148</v>
      </c>
      <c r="P1639" t="b">
        <v>0</v>
      </c>
      <c r="Q1639">
        <v>-0.88599779999999995</v>
      </c>
      <c r="R1639">
        <v>-1.4517176000000001</v>
      </c>
      <c r="S1639">
        <v>1589466620</v>
      </c>
      <c r="T1639">
        <v>60.145000000000003</v>
      </c>
      <c r="U1639">
        <v>62</v>
      </c>
      <c r="V1639" t="s">
        <v>8309</v>
      </c>
      <c r="W1639">
        <v>60.64</v>
      </c>
      <c r="X1639">
        <v>917</v>
      </c>
      <c r="Y1639">
        <v>62.2074</v>
      </c>
      <c r="Z1639">
        <v>0</v>
      </c>
      <c r="AA1639">
        <v>0</v>
      </c>
      <c r="AB1639">
        <v>9</v>
      </c>
      <c r="AC1639">
        <v>10</v>
      </c>
      <c r="AD1639" t="s">
        <v>155</v>
      </c>
      <c r="AF1639">
        <v>61.566899999999997</v>
      </c>
      <c r="AG1639">
        <v>5124</v>
      </c>
      <c r="AH1639">
        <v>2225</v>
      </c>
      <c r="AI1639">
        <v>13.135002</v>
      </c>
      <c r="AJ1639">
        <v>0.27940870000000001</v>
      </c>
      <c r="AK1639" t="s">
        <v>8310</v>
      </c>
      <c r="AL1639">
        <v>-12.755001</v>
      </c>
      <c r="AM1639">
        <v>-0.17496571999999999</v>
      </c>
      <c r="AN1639">
        <v>47.01</v>
      </c>
      <c r="AO1639">
        <v>72.900000000000006</v>
      </c>
      <c r="AW1639" t="s">
        <v>6313</v>
      </c>
      <c r="BA1639">
        <v>60.034370000000003</v>
      </c>
      <c r="BB1639">
        <v>0.110630035</v>
      </c>
      <c r="BC1639">
        <v>1.8427783000000001E-3</v>
      </c>
      <c r="BD1639">
        <v>64.877099999999999</v>
      </c>
      <c r="BE1639">
        <v>-4.7320976000000003</v>
      </c>
      <c r="BF1639">
        <v>-7.2939420000000005E-2</v>
      </c>
      <c r="BI1639">
        <v>15</v>
      </c>
      <c r="BJ1639">
        <v>0</v>
      </c>
      <c r="BK1639" t="b">
        <v>0</v>
      </c>
      <c r="BL1639">
        <v>2</v>
      </c>
      <c r="BM1639">
        <v>1443101400000</v>
      </c>
      <c r="BN1639" t="s">
        <v>6170</v>
      </c>
    </row>
    <row r="1640" spans="1:66" x14ac:dyDescent="0.2">
      <c r="A1640" t="s">
        <v>6172</v>
      </c>
      <c r="B1640" t="s">
        <v>6173</v>
      </c>
      <c r="C1640" t="s">
        <v>142</v>
      </c>
      <c r="D1640" t="s">
        <v>143</v>
      </c>
      <c r="E1640" t="s">
        <v>153</v>
      </c>
      <c r="F1640" t="b">
        <v>1</v>
      </c>
      <c r="G1640" t="s">
        <v>48</v>
      </c>
      <c r="H1640" t="s">
        <v>154</v>
      </c>
      <c r="I1640" t="s">
        <v>8311</v>
      </c>
      <c r="J1640" t="s">
        <v>6173</v>
      </c>
      <c r="K1640" t="s">
        <v>8312</v>
      </c>
      <c r="L1640" t="s">
        <v>146</v>
      </c>
      <c r="M1640" t="s">
        <v>147</v>
      </c>
      <c r="N1640">
        <v>-14400000</v>
      </c>
      <c r="O1640" t="s">
        <v>148</v>
      </c>
      <c r="P1640" t="b">
        <v>0</v>
      </c>
      <c r="Q1640">
        <v>-0.57100295999999995</v>
      </c>
      <c r="R1640">
        <v>-1.4551182</v>
      </c>
      <c r="S1640">
        <v>1589486377</v>
      </c>
      <c r="T1640">
        <v>38.67</v>
      </c>
      <c r="U1640">
        <v>39.331800000000001</v>
      </c>
      <c r="V1640" t="s">
        <v>8313</v>
      </c>
      <c r="W1640">
        <v>37.6494</v>
      </c>
      <c r="X1640">
        <v>121288</v>
      </c>
      <c r="Y1640">
        <v>39.241</v>
      </c>
      <c r="Z1640">
        <v>20.6</v>
      </c>
      <c r="AA1640">
        <v>41.7</v>
      </c>
      <c r="AB1640">
        <v>9</v>
      </c>
      <c r="AC1640">
        <v>10</v>
      </c>
      <c r="AD1640" t="s">
        <v>155</v>
      </c>
      <c r="AF1640">
        <v>40.58</v>
      </c>
      <c r="AG1640">
        <v>31872</v>
      </c>
      <c r="AH1640">
        <v>66150</v>
      </c>
      <c r="AI1640">
        <v>15.749998</v>
      </c>
      <c r="AJ1640">
        <v>0.68717269999999997</v>
      </c>
      <c r="AK1640" t="s">
        <v>8314</v>
      </c>
      <c r="AL1640">
        <v>-4.3200035000000003</v>
      </c>
      <c r="AM1640">
        <v>-0.100488566</v>
      </c>
      <c r="AN1640">
        <v>22.92</v>
      </c>
      <c r="AO1640">
        <v>42.99</v>
      </c>
      <c r="AP1640">
        <v>1514332800</v>
      </c>
      <c r="AW1640" t="s">
        <v>6313</v>
      </c>
      <c r="BA1640">
        <v>33.735916000000003</v>
      </c>
      <c r="BB1640">
        <v>4.9340820000000001</v>
      </c>
      <c r="BC1640">
        <v>0.14625605999999999</v>
      </c>
      <c r="BD1640">
        <v>33.620780000000003</v>
      </c>
      <c r="BE1640">
        <v>5.0492169999999996</v>
      </c>
      <c r="BF1640">
        <v>0.15018144</v>
      </c>
      <c r="BI1640">
        <v>15</v>
      </c>
      <c r="BJ1640">
        <v>0</v>
      </c>
      <c r="BK1640" t="b">
        <v>0</v>
      </c>
      <c r="BL1640">
        <v>2</v>
      </c>
      <c r="BM1640">
        <v>1418826600000</v>
      </c>
      <c r="BN1640" t="s">
        <v>6172</v>
      </c>
    </row>
    <row r="1641" spans="1:66" x14ac:dyDescent="0.2">
      <c r="A1641" t="s">
        <v>6174</v>
      </c>
      <c r="B1641" t="s">
        <v>6175</v>
      </c>
      <c r="C1641" t="s">
        <v>142</v>
      </c>
      <c r="D1641" t="s">
        <v>143</v>
      </c>
      <c r="E1641" t="s">
        <v>153</v>
      </c>
      <c r="F1641" t="b">
        <v>1</v>
      </c>
      <c r="G1641" t="s">
        <v>48</v>
      </c>
      <c r="H1641" t="s">
        <v>154</v>
      </c>
      <c r="I1641" t="s">
        <v>8315</v>
      </c>
      <c r="J1641" t="s">
        <v>6175</v>
      </c>
      <c r="K1641" t="s">
        <v>8316</v>
      </c>
      <c r="L1641" t="s">
        <v>146</v>
      </c>
      <c r="M1641" t="s">
        <v>147</v>
      </c>
      <c r="N1641">
        <v>-14400000</v>
      </c>
      <c r="O1641" t="s">
        <v>148</v>
      </c>
      <c r="P1641" t="b">
        <v>0</v>
      </c>
      <c r="Q1641">
        <v>-0.24119950000000001</v>
      </c>
      <c r="R1641">
        <v>-0.97276300000000004</v>
      </c>
      <c r="S1641">
        <v>1589483256</v>
      </c>
      <c r="T1641">
        <v>24.554099999999998</v>
      </c>
      <c r="U1641">
        <v>24.554099999999998</v>
      </c>
      <c r="V1641" t="s">
        <v>8317</v>
      </c>
      <c r="W1641">
        <v>24.11</v>
      </c>
      <c r="X1641">
        <v>1426</v>
      </c>
      <c r="Y1641">
        <v>24.795300000000001</v>
      </c>
      <c r="Z1641">
        <v>23.78</v>
      </c>
      <c r="AA1641">
        <v>25.33</v>
      </c>
      <c r="AB1641">
        <v>10</v>
      </c>
      <c r="AC1641">
        <v>10</v>
      </c>
      <c r="AD1641" t="s">
        <v>155</v>
      </c>
      <c r="AF1641">
        <v>24.11</v>
      </c>
      <c r="AG1641">
        <v>11819</v>
      </c>
      <c r="AH1641">
        <v>3650</v>
      </c>
      <c r="AI1641">
        <v>4.4741</v>
      </c>
      <c r="AJ1641">
        <v>0.22281376</v>
      </c>
      <c r="AK1641" t="s">
        <v>8318</v>
      </c>
      <c r="AL1641">
        <v>-7.4158993000000004</v>
      </c>
      <c r="AM1641">
        <v>-0.23196432</v>
      </c>
      <c r="AN1641">
        <v>20.079999999999998</v>
      </c>
      <c r="AO1641">
        <v>31.97</v>
      </c>
      <c r="AW1641" t="s">
        <v>6313</v>
      </c>
      <c r="BA1641">
        <v>24.5366</v>
      </c>
      <c r="BB1641">
        <v>1.7499924E-2</v>
      </c>
      <c r="BC1641">
        <v>7.1321712999999995E-4</v>
      </c>
      <c r="BD1641">
        <v>28.466913000000002</v>
      </c>
      <c r="BE1641">
        <v>-3.9128132</v>
      </c>
      <c r="BF1641">
        <v>-0.13745125999999999</v>
      </c>
      <c r="BI1641">
        <v>15</v>
      </c>
      <c r="BJ1641">
        <v>0</v>
      </c>
      <c r="BK1641" t="b">
        <v>0</v>
      </c>
      <c r="BL1641">
        <v>2</v>
      </c>
      <c r="BM1641">
        <v>1457101800000</v>
      </c>
      <c r="BN1641" t="s">
        <v>6174</v>
      </c>
    </row>
    <row r="1642" spans="1:66" x14ac:dyDescent="0.2">
      <c r="A1642" t="s">
        <v>6176</v>
      </c>
      <c r="B1642" t="s">
        <v>6177</v>
      </c>
      <c r="C1642" t="s">
        <v>142</v>
      </c>
      <c r="D1642" t="s">
        <v>143</v>
      </c>
      <c r="E1642" t="s">
        <v>153</v>
      </c>
      <c r="F1642" t="b">
        <v>1</v>
      </c>
      <c r="G1642" t="s">
        <v>48</v>
      </c>
      <c r="H1642" t="s">
        <v>154</v>
      </c>
      <c r="I1642" t="s">
        <v>8319</v>
      </c>
      <c r="J1642" t="s">
        <v>6177</v>
      </c>
      <c r="K1642" t="s">
        <v>8320</v>
      </c>
      <c r="L1642" t="s">
        <v>146</v>
      </c>
      <c r="M1642" t="s">
        <v>147</v>
      </c>
      <c r="N1642">
        <v>-14400000</v>
      </c>
      <c r="O1642" t="s">
        <v>148</v>
      </c>
      <c r="P1642" t="b">
        <v>0</v>
      </c>
      <c r="Q1642">
        <v>-0.3200016</v>
      </c>
      <c r="R1642">
        <v>-1.0624222999999999</v>
      </c>
      <c r="S1642">
        <v>1589486384</v>
      </c>
      <c r="T1642">
        <v>29.8</v>
      </c>
      <c r="U1642">
        <v>29.805</v>
      </c>
      <c r="V1642" t="s">
        <v>8321</v>
      </c>
      <c r="W1642">
        <v>29.19</v>
      </c>
      <c r="X1642">
        <v>52164</v>
      </c>
      <c r="Y1642">
        <v>30.12</v>
      </c>
      <c r="Z1642">
        <v>0</v>
      </c>
      <c r="AA1642">
        <v>0</v>
      </c>
      <c r="AB1642">
        <v>10</v>
      </c>
      <c r="AC1642">
        <v>12</v>
      </c>
      <c r="AD1642" t="s">
        <v>155</v>
      </c>
      <c r="AF1642">
        <v>30.61</v>
      </c>
      <c r="AG1642">
        <v>107250</v>
      </c>
      <c r="AH1642">
        <v>72775</v>
      </c>
      <c r="AI1642">
        <v>4.66</v>
      </c>
      <c r="AJ1642">
        <v>0.18536196999999999</v>
      </c>
      <c r="AK1642" t="s">
        <v>8322</v>
      </c>
      <c r="AL1642">
        <v>-12.540001</v>
      </c>
      <c r="AM1642">
        <v>-0.29617384000000002</v>
      </c>
      <c r="AN1642">
        <v>25.14</v>
      </c>
      <c r="AO1642">
        <v>42.34</v>
      </c>
      <c r="AW1642" t="s">
        <v>6313</v>
      </c>
      <c r="BA1642">
        <v>29.96857</v>
      </c>
      <c r="BB1642">
        <v>-0.16857147</v>
      </c>
      <c r="BC1642">
        <v>-5.624942E-3</v>
      </c>
      <c r="BD1642">
        <v>36.860289999999999</v>
      </c>
      <c r="BE1642">
        <v>-7.0602913000000003</v>
      </c>
      <c r="BF1642">
        <v>-0.19154193999999999</v>
      </c>
      <c r="BI1642">
        <v>15</v>
      </c>
      <c r="BJ1642">
        <v>0</v>
      </c>
      <c r="BK1642" t="b">
        <v>0</v>
      </c>
      <c r="BL1642">
        <v>2</v>
      </c>
      <c r="BM1642">
        <v>1150464600000</v>
      </c>
      <c r="BN1642" t="s">
        <v>6176</v>
      </c>
    </row>
    <row r="1643" spans="1:66" x14ac:dyDescent="0.2">
      <c r="A1643" t="s">
        <v>6178</v>
      </c>
      <c r="B1643" t="s">
        <v>6179</v>
      </c>
      <c r="C1643" t="s">
        <v>142</v>
      </c>
      <c r="D1643" t="s">
        <v>143</v>
      </c>
      <c r="E1643" t="s">
        <v>153</v>
      </c>
      <c r="F1643" t="b">
        <v>1</v>
      </c>
      <c r="G1643" t="s">
        <v>48</v>
      </c>
      <c r="H1643" t="s">
        <v>4007</v>
      </c>
      <c r="I1643" t="s">
        <v>8323</v>
      </c>
      <c r="J1643" t="s">
        <v>6179</v>
      </c>
      <c r="K1643" t="s">
        <v>8324</v>
      </c>
      <c r="L1643" t="s">
        <v>146</v>
      </c>
      <c r="M1643" t="s">
        <v>147</v>
      </c>
      <c r="N1643">
        <v>-14400000</v>
      </c>
      <c r="O1643" t="s">
        <v>148</v>
      </c>
      <c r="P1643" t="b">
        <v>0</v>
      </c>
      <c r="Q1643">
        <v>-0.17329979000000001</v>
      </c>
      <c r="R1643">
        <v>-0.6789866</v>
      </c>
      <c r="S1643">
        <v>1589486398</v>
      </c>
      <c r="T1643">
        <v>25.35</v>
      </c>
      <c r="U1643">
        <v>25.35</v>
      </c>
      <c r="V1643" t="s">
        <v>8325</v>
      </c>
      <c r="W1643">
        <v>24.82</v>
      </c>
      <c r="X1643">
        <v>5480</v>
      </c>
      <c r="Y1643">
        <v>25.523299999999999</v>
      </c>
      <c r="Z1643">
        <v>0</v>
      </c>
      <c r="AA1643">
        <v>0</v>
      </c>
      <c r="AB1643">
        <v>9</v>
      </c>
      <c r="AC1643">
        <v>9</v>
      </c>
      <c r="AD1643" t="s">
        <v>4011</v>
      </c>
      <c r="AF1643">
        <v>25.07</v>
      </c>
      <c r="AG1643">
        <v>21930</v>
      </c>
      <c r="AH1643">
        <v>6512</v>
      </c>
      <c r="AI1643">
        <v>4.25</v>
      </c>
      <c r="AJ1643">
        <v>0.20142180000000001</v>
      </c>
      <c r="AK1643" t="s">
        <v>8326</v>
      </c>
      <c r="AL1643">
        <v>-7.8599987000000002</v>
      </c>
      <c r="AM1643">
        <v>-0.23667566000000001</v>
      </c>
      <c r="AN1643">
        <v>21.1</v>
      </c>
      <c r="AO1643">
        <v>33.21</v>
      </c>
      <c r="AW1643" t="s">
        <v>6313</v>
      </c>
      <c r="BA1643">
        <v>25.324370999999999</v>
      </c>
      <c r="BB1643">
        <v>2.5629044E-2</v>
      </c>
      <c r="BC1643">
        <v>1.0120308E-3</v>
      </c>
      <c r="BD1643">
        <v>29.221412999999998</v>
      </c>
      <c r="BE1643">
        <v>-3.8714122999999998</v>
      </c>
      <c r="BF1643">
        <v>-0.13248546</v>
      </c>
      <c r="BI1643">
        <v>15</v>
      </c>
      <c r="BJ1643">
        <v>0</v>
      </c>
      <c r="BK1643" t="b">
        <v>0</v>
      </c>
      <c r="BL1643">
        <v>2</v>
      </c>
      <c r="BM1643">
        <v>1436880600000</v>
      </c>
      <c r="BN1643" t="s">
        <v>6178</v>
      </c>
    </row>
    <row r="1644" spans="1:66" x14ac:dyDescent="0.2">
      <c r="A1644" t="s">
        <v>6180</v>
      </c>
      <c r="B1644" t="s">
        <v>6181</v>
      </c>
      <c r="C1644" t="s">
        <v>142</v>
      </c>
      <c r="D1644" t="s">
        <v>143</v>
      </c>
      <c r="E1644" t="s">
        <v>153</v>
      </c>
      <c r="F1644" t="b">
        <v>1</v>
      </c>
      <c r="G1644" t="s">
        <v>48</v>
      </c>
      <c r="H1644" t="s">
        <v>4007</v>
      </c>
      <c r="I1644" t="s">
        <v>8327</v>
      </c>
      <c r="J1644" t="s">
        <v>6181</v>
      </c>
      <c r="K1644" t="s">
        <v>8328</v>
      </c>
      <c r="L1644" t="s">
        <v>146</v>
      </c>
      <c r="M1644" t="s">
        <v>147</v>
      </c>
      <c r="N1644">
        <v>-14400000</v>
      </c>
      <c r="O1644" t="s">
        <v>148</v>
      </c>
      <c r="P1644" t="b">
        <v>0</v>
      </c>
      <c r="Q1644">
        <v>-0.33649800000000002</v>
      </c>
      <c r="R1644">
        <v>-1.6756599999999999</v>
      </c>
      <c r="S1644">
        <v>1588964154</v>
      </c>
      <c r="T1644">
        <v>19.745000000000001</v>
      </c>
      <c r="U1644">
        <v>19.72</v>
      </c>
      <c r="V1644" t="s">
        <v>8329</v>
      </c>
      <c r="W1644">
        <v>19.72</v>
      </c>
      <c r="X1644">
        <v>12</v>
      </c>
      <c r="Y1644">
        <v>19.55</v>
      </c>
      <c r="Z1644">
        <v>0.01</v>
      </c>
      <c r="AA1644">
        <v>20</v>
      </c>
      <c r="AB1644">
        <v>11</v>
      </c>
      <c r="AC1644">
        <v>11</v>
      </c>
      <c r="AD1644" t="s">
        <v>4011</v>
      </c>
      <c r="AF1644">
        <v>19.72</v>
      </c>
      <c r="AG1644">
        <v>3500</v>
      </c>
      <c r="AH1644">
        <v>298</v>
      </c>
      <c r="AI1644">
        <v>2.3950005000000001</v>
      </c>
      <c r="AJ1644">
        <v>0.13804036</v>
      </c>
      <c r="AK1644" t="s">
        <v>8330</v>
      </c>
      <c r="AL1644">
        <v>-4.8149986</v>
      </c>
      <c r="AM1644">
        <v>-0.19605043999999999</v>
      </c>
      <c r="AN1644">
        <v>17.350000000000001</v>
      </c>
      <c r="AO1644">
        <v>24.56</v>
      </c>
      <c r="AW1644" t="s">
        <v>6313</v>
      </c>
      <c r="BA1644">
        <v>19.434652</v>
      </c>
      <c r="BB1644">
        <v>0.31034850000000003</v>
      </c>
      <c r="BC1644">
        <v>1.5968822000000001E-2</v>
      </c>
      <c r="BD1644">
        <v>22.265201999999999</v>
      </c>
      <c r="BE1644">
        <v>-2.5202007000000002</v>
      </c>
      <c r="BF1644">
        <v>-0.11319011399999999</v>
      </c>
      <c r="BI1644">
        <v>15</v>
      </c>
      <c r="BJ1644">
        <v>0</v>
      </c>
      <c r="BK1644" t="b">
        <v>0</v>
      </c>
      <c r="BL1644">
        <v>2</v>
      </c>
      <c r="BM1644">
        <v>1425393000000</v>
      </c>
      <c r="BN1644" t="s">
        <v>6180</v>
      </c>
    </row>
    <row r="1645" spans="1:66" x14ac:dyDescent="0.2">
      <c r="A1645" t="s">
        <v>6182</v>
      </c>
      <c r="B1645" t="s">
        <v>6183</v>
      </c>
      <c r="C1645" t="s">
        <v>142</v>
      </c>
      <c r="D1645" t="s">
        <v>143</v>
      </c>
      <c r="E1645" t="s">
        <v>153</v>
      </c>
      <c r="F1645" t="b">
        <v>1</v>
      </c>
      <c r="G1645" t="s">
        <v>48</v>
      </c>
      <c r="H1645" t="s">
        <v>154</v>
      </c>
      <c r="I1645" t="s">
        <v>8331</v>
      </c>
      <c r="J1645" t="s">
        <v>6183</v>
      </c>
      <c r="K1645" t="s">
        <v>8332</v>
      </c>
      <c r="L1645" t="s">
        <v>146</v>
      </c>
      <c r="M1645" t="s">
        <v>147</v>
      </c>
      <c r="N1645">
        <v>-14400000</v>
      </c>
      <c r="O1645" t="s">
        <v>148</v>
      </c>
      <c r="P1645" t="b">
        <v>0</v>
      </c>
      <c r="Q1645">
        <v>-0.76099779999999995</v>
      </c>
      <c r="R1645">
        <v>-1.6806117</v>
      </c>
      <c r="S1645">
        <v>1589470068</v>
      </c>
      <c r="T1645">
        <v>44.52</v>
      </c>
      <c r="U1645">
        <v>44.52</v>
      </c>
      <c r="V1645" t="s">
        <v>8333</v>
      </c>
      <c r="W1645">
        <v>44.25</v>
      </c>
      <c r="X1645">
        <v>369</v>
      </c>
      <c r="Y1645">
        <v>45.280999999999999</v>
      </c>
      <c r="Z1645">
        <v>0</v>
      </c>
      <c r="AA1645">
        <v>44.71</v>
      </c>
      <c r="AB1645">
        <v>8</v>
      </c>
      <c r="AC1645">
        <v>9</v>
      </c>
      <c r="AD1645" t="s">
        <v>155</v>
      </c>
      <c r="AF1645">
        <v>47.19</v>
      </c>
      <c r="AG1645">
        <v>3088</v>
      </c>
      <c r="AH1645">
        <v>4025</v>
      </c>
      <c r="AI1645">
        <v>13.686999999999999</v>
      </c>
      <c r="AJ1645">
        <v>0.44390750000000001</v>
      </c>
      <c r="AK1645" t="s">
        <v>8334</v>
      </c>
      <c r="AL1645">
        <v>-3.3600005999999998</v>
      </c>
      <c r="AM1645">
        <v>-7.017545E-2</v>
      </c>
      <c r="AN1645">
        <v>30.832999999999998</v>
      </c>
      <c r="AO1645">
        <v>47.88</v>
      </c>
      <c r="AP1645">
        <v>1514332800</v>
      </c>
      <c r="AW1645" t="s">
        <v>6313</v>
      </c>
      <c r="BA1645">
        <v>42.064373000000003</v>
      </c>
      <c r="BB1645">
        <v>2.4556274</v>
      </c>
      <c r="BC1645">
        <v>5.8377842999999999E-2</v>
      </c>
      <c r="BD1645">
        <v>41.827587000000001</v>
      </c>
      <c r="BE1645">
        <v>2.6924133000000001</v>
      </c>
      <c r="BF1645">
        <v>6.4369319999999994E-2</v>
      </c>
      <c r="BI1645">
        <v>15</v>
      </c>
      <c r="BJ1645">
        <v>0</v>
      </c>
      <c r="BK1645" t="b">
        <v>0</v>
      </c>
      <c r="BL1645">
        <v>2</v>
      </c>
      <c r="BM1645">
        <v>1418826600000</v>
      </c>
      <c r="BN1645" t="s">
        <v>6182</v>
      </c>
    </row>
    <row r="1646" spans="1:66" x14ac:dyDescent="0.2">
      <c r="A1646" t="s">
        <v>6184</v>
      </c>
      <c r="B1646" t="s">
        <v>6185</v>
      </c>
      <c r="C1646" t="s">
        <v>142</v>
      </c>
      <c r="D1646" t="s">
        <v>143</v>
      </c>
      <c r="E1646" t="s">
        <v>153</v>
      </c>
      <c r="F1646" t="b">
        <v>1</v>
      </c>
      <c r="G1646" t="s">
        <v>48</v>
      </c>
      <c r="H1646" t="s">
        <v>154</v>
      </c>
      <c r="I1646" t="s">
        <v>8335</v>
      </c>
      <c r="J1646" t="s">
        <v>6185</v>
      </c>
      <c r="K1646" t="s">
        <v>8336</v>
      </c>
      <c r="L1646" t="s">
        <v>146</v>
      </c>
      <c r="M1646" t="s">
        <v>147</v>
      </c>
      <c r="N1646">
        <v>-14400000</v>
      </c>
      <c r="O1646" t="s">
        <v>148</v>
      </c>
      <c r="P1646" t="b">
        <v>0</v>
      </c>
      <c r="Q1646">
        <v>-0.75</v>
      </c>
      <c r="R1646">
        <v>-1.4597119000000001</v>
      </c>
      <c r="S1646">
        <v>1589486400</v>
      </c>
      <c r="T1646">
        <v>50.63</v>
      </c>
      <c r="U1646">
        <v>50.6584</v>
      </c>
      <c r="V1646" t="s">
        <v>8337</v>
      </c>
      <c r="W1646">
        <v>49.64</v>
      </c>
      <c r="X1646">
        <v>193485</v>
      </c>
      <c r="Y1646">
        <v>51.38</v>
      </c>
      <c r="Z1646">
        <v>44.5</v>
      </c>
      <c r="AA1646">
        <v>0</v>
      </c>
      <c r="AB1646">
        <v>12</v>
      </c>
      <c r="AC1646">
        <v>9</v>
      </c>
      <c r="AD1646" t="s">
        <v>155</v>
      </c>
      <c r="AF1646">
        <v>51.98</v>
      </c>
      <c r="AG1646">
        <v>256467</v>
      </c>
      <c r="AH1646">
        <v>170000</v>
      </c>
      <c r="AI1646">
        <v>9.09</v>
      </c>
      <c r="AJ1646">
        <v>0.21882521999999999</v>
      </c>
      <c r="AK1646" t="s">
        <v>8338</v>
      </c>
      <c r="AL1646">
        <v>-21.130001</v>
      </c>
      <c r="AM1646">
        <v>-0.29445374000000002</v>
      </c>
      <c r="AN1646">
        <v>41.54</v>
      </c>
      <c r="AO1646">
        <v>71.760000000000005</v>
      </c>
      <c r="AW1646" t="s">
        <v>6313</v>
      </c>
      <c r="BA1646">
        <v>49.752569999999999</v>
      </c>
      <c r="BB1646">
        <v>0.87742995999999995</v>
      </c>
      <c r="BC1646">
        <v>1.7635873E-2</v>
      </c>
      <c r="BD1646">
        <v>61.63109</v>
      </c>
      <c r="BE1646">
        <v>-11.001087</v>
      </c>
      <c r="BF1646">
        <v>-0.17849899999999999</v>
      </c>
      <c r="BI1646">
        <v>15</v>
      </c>
      <c r="BJ1646">
        <v>0</v>
      </c>
      <c r="BK1646" t="b">
        <v>0</v>
      </c>
      <c r="BL1646">
        <v>2</v>
      </c>
      <c r="BM1646">
        <v>1150464600000</v>
      </c>
      <c r="BN1646" t="s">
        <v>6184</v>
      </c>
    </row>
    <row r="1647" spans="1:66" x14ac:dyDescent="0.2">
      <c r="A1647" t="s">
        <v>6186</v>
      </c>
      <c r="B1647" t="s">
        <v>6187</v>
      </c>
      <c r="C1647" t="s">
        <v>142</v>
      </c>
      <c r="D1647" t="s">
        <v>143</v>
      </c>
      <c r="E1647" t="s">
        <v>153</v>
      </c>
      <c r="F1647" t="b">
        <v>1</v>
      </c>
      <c r="G1647" t="s">
        <v>48</v>
      </c>
      <c r="H1647" t="s">
        <v>154</v>
      </c>
      <c r="I1647" t="s">
        <v>8339</v>
      </c>
      <c r="J1647" t="s">
        <v>6187</v>
      </c>
      <c r="K1647" t="s">
        <v>8034</v>
      </c>
      <c r="L1647" t="s">
        <v>146</v>
      </c>
      <c r="M1647" t="s">
        <v>147</v>
      </c>
      <c r="N1647">
        <v>-14400000</v>
      </c>
      <c r="O1647" t="s">
        <v>148</v>
      </c>
      <c r="P1647" t="b">
        <v>0</v>
      </c>
      <c r="Q1647">
        <v>0.40200043000000002</v>
      </c>
      <c r="R1647">
        <v>1.1192172</v>
      </c>
      <c r="S1647">
        <v>1589486400</v>
      </c>
      <c r="T1647">
        <v>36.32</v>
      </c>
      <c r="U1647">
        <v>36.479999999999997</v>
      </c>
      <c r="V1647" t="s">
        <v>8340</v>
      </c>
      <c r="W1647">
        <v>35.04</v>
      </c>
      <c r="X1647">
        <v>18858</v>
      </c>
      <c r="Y1647">
        <v>35.917999999999999</v>
      </c>
      <c r="Z1647">
        <v>32</v>
      </c>
      <c r="AA1647">
        <v>47.2</v>
      </c>
      <c r="AB1647">
        <v>9</v>
      </c>
      <c r="AC1647">
        <v>9</v>
      </c>
      <c r="AD1647" t="s">
        <v>155</v>
      </c>
      <c r="AF1647">
        <v>35.450000000000003</v>
      </c>
      <c r="AG1647">
        <v>45316</v>
      </c>
      <c r="AH1647">
        <v>16712</v>
      </c>
      <c r="AI1647">
        <v>7.5499989999999997</v>
      </c>
      <c r="AJ1647">
        <v>0.2624261</v>
      </c>
      <c r="AK1647" t="s">
        <v>8341</v>
      </c>
      <c r="AL1647">
        <v>-44.160004000000001</v>
      </c>
      <c r="AM1647">
        <v>-0.54870779999999997</v>
      </c>
      <c r="AN1647">
        <v>28.77</v>
      </c>
      <c r="AO1647">
        <v>80.48</v>
      </c>
      <c r="AW1647" t="s">
        <v>6313</v>
      </c>
      <c r="BA1647">
        <v>35.435429999999997</v>
      </c>
      <c r="BB1647">
        <v>0.88457110000000005</v>
      </c>
      <c r="BC1647">
        <v>2.49629E-2</v>
      </c>
      <c r="BD1647">
        <v>39.700797999999999</v>
      </c>
      <c r="BE1647">
        <v>-3.3807982999999999</v>
      </c>
      <c r="BF1647">
        <v>-8.515694E-2</v>
      </c>
      <c r="BI1647">
        <v>15</v>
      </c>
      <c r="BJ1647">
        <v>0</v>
      </c>
      <c r="BK1647" t="b">
        <v>0</v>
      </c>
      <c r="BL1647">
        <v>2</v>
      </c>
      <c r="BM1647">
        <v>1330957800000</v>
      </c>
      <c r="BN1647" t="s">
        <v>6186</v>
      </c>
    </row>
    <row r="1648" spans="1:66" x14ac:dyDescent="0.2">
      <c r="A1648" t="s">
        <v>6188</v>
      </c>
      <c r="B1648" t="s">
        <v>6189</v>
      </c>
      <c r="C1648" t="s">
        <v>142</v>
      </c>
      <c r="D1648" t="s">
        <v>143</v>
      </c>
      <c r="E1648" t="s">
        <v>153</v>
      </c>
      <c r="F1648" t="b">
        <v>1</v>
      </c>
      <c r="G1648" t="s">
        <v>48</v>
      </c>
      <c r="H1648" t="s">
        <v>154</v>
      </c>
      <c r="I1648" t="s">
        <v>8342</v>
      </c>
      <c r="J1648" t="s">
        <v>6189</v>
      </c>
      <c r="K1648" t="s">
        <v>8343</v>
      </c>
      <c r="L1648" t="s">
        <v>146</v>
      </c>
      <c r="M1648" t="s">
        <v>147</v>
      </c>
      <c r="N1648">
        <v>-14400000</v>
      </c>
      <c r="O1648" t="s">
        <v>148</v>
      </c>
      <c r="P1648" t="b">
        <v>0</v>
      </c>
      <c r="Q1648">
        <v>-0.98210143999999999</v>
      </c>
      <c r="R1648">
        <v>-1.9263650999999999</v>
      </c>
      <c r="S1648">
        <v>1589486030</v>
      </c>
      <c r="T1648">
        <v>50</v>
      </c>
      <c r="U1648">
        <v>51.674999999999997</v>
      </c>
      <c r="V1648" t="s">
        <v>8344</v>
      </c>
      <c r="W1648">
        <v>49.83</v>
      </c>
      <c r="X1648">
        <v>1651</v>
      </c>
      <c r="Y1648">
        <v>50.982100000000003</v>
      </c>
      <c r="Z1648">
        <v>0</v>
      </c>
      <c r="AA1648">
        <v>0</v>
      </c>
      <c r="AB1648">
        <v>10</v>
      </c>
      <c r="AC1648">
        <v>10</v>
      </c>
      <c r="AD1648" t="s">
        <v>155</v>
      </c>
      <c r="AF1648">
        <v>50</v>
      </c>
      <c r="AG1648">
        <v>6396</v>
      </c>
      <c r="AH1648">
        <v>4250</v>
      </c>
      <c r="AI1648">
        <v>9.5800020000000004</v>
      </c>
      <c r="AJ1648">
        <v>0.23701143</v>
      </c>
      <c r="AK1648" t="s">
        <v>8345</v>
      </c>
      <c r="AL1648">
        <v>-13.689999</v>
      </c>
      <c r="AM1648">
        <v>-0.21494738999999999</v>
      </c>
      <c r="AN1648">
        <v>40.42</v>
      </c>
      <c r="AO1648">
        <v>63.69</v>
      </c>
      <c r="AW1648" t="s">
        <v>6313</v>
      </c>
      <c r="BA1648">
        <v>51.006860000000003</v>
      </c>
      <c r="BB1648">
        <v>-1.0068588000000001</v>
      </c>
      <c r="BC1648">
        <v>-1.9739673999999999E-2</v>
      </c>
      <c r="BD1648">
        <v>57.034565000000001</v>
      </c>
      <c r="BE1648">
        <v>-7.0345649999999997</v>
      </c>
      <c r="BF1648">
        <v>-0.12333862499999999</v>
      </c>
      <c r="BI1648">
        <v>15</v>
      </c>
      <c r="BJ1648">
        <v>0</v>
      </c>
      <c r="BK1648" t="b">
        <v>0</v>
      </c>
      <c r="BL1648">
        <v>2</v>
      </c>
      <c r="BM1648">
        <v>1164983400000</v>
      </c>
      <c r="BN1648" t="s">
        <v>6188</v>
      </c>
    </row>
    <row r="1649" spans="1:66" x14ac:dyDescent="0.2">
      <c r="A1649" t="s">
        <v>6190</v>
      </c>
      <c r="B1649" t="s">
        <v>6191</v>
      </c>
      <c r="C1649" t="s">
        <v>142</v>
      </c>
      <c r="D1649" t="s">
        <v>143</v>
      </c>
      <c r="E1649" t="s">
        <v>153</v>
      </c>
      <c r="F1649" t="b">
        <v>1</v>
      </c>
      <c r="G1649" t="s">
        <v>48</v>
      </c>
      <c r="H1649" t="s">
        <v>154</v>
      </c>
      <c r="I1649" t="s">
        <v>8346</v>
      </c>
      <c r="J1649" t="s">
        <v>6191</v>
      </c>
      <c r="K1649" t="s">
        <v>8347</v>
      </c>
      <c r="L1649" t="s">
        <v>146</v>
      </c>
      <c r="M1649" t="s">
        <v>147</v>
      </c>
      <c r="N1649">
        <v>-14400000</v>
      </c>
      <c r="O1649" t="s">
        <v>148</v>
      </c>
      <c r="P1649" t="b">
        <v>0</v>
      </c>
      <c r="Q1649">
        <v>-0.61999892999999995</v>
      </c>
      <c r="R1649">
        <v>-1.2611858</v>
      </c>
      <c r="S1649">
        <v>1589486380</v>
      </c>
      <c r="T1649">
        <v>48.54</v>
      </c>
      <c r="U1649">
        <v>48.54</v>
      </c>
      <c r="V1649" t="s">
        <v>8348</v>
      </c>
      <c r="W1649">
        <v>47.703000000000003</v>
      </c>
      <c r="X1649">
        <v>8182</v>
      </c>
      <c r="Y1649">
        <v>49.16</v>
      </c>
      <c r="Z1649">
        <v>0</v>
      </c>
      <c r="AA1649">
        <v>49.44</v>
      </c>
      <c r="AB1649">
        <v>8</v>
      </c>
      <c r="AC1649">
        <v>8</v>
      </c>
      <c r="AD1649" t="s">
        <v>155</v>
      </c>
      <c r="AF1649">
        <v>49.57</v>
      </c>
      <c r="AG1649">
        <v>31072</v>
      </c>
      <c r="AH1649">
        <v>19025</v>
      </c>
      <c r="AI1649">
        <v>8.75</v>
      </c>
      <c r="AJ1649">
        <v>0.2199045</v>
      </c>
      <c r="AK1649" t="s">
        <v>8349</v>
      </c>
      <c r="AL1649">
        <v>-18.04</v>
      </c>
      <c r="AM1649">
        <v>-0.27095225000000001</v>
      </c>
      <c r="AN1649">
        <v>39.79</v>
      </c>
      <c r="AO1649">
        <v>66.58</v>
      </c>
      <c r="AW1649" t="s">
        <v>6313</v>
      </c>
      <c r="BA1649">
        <v>48.044285000000002</v>
      </c>
      <c r="BB1649">
        <v>0.49571609999999999</v>
      </c>
      <c r="BC1649">
        <v>1.0317899E-2</v>
      </c>
      <c r="BD1649">
        <v>58.152175999999997</v>
      </c>
      <c r="BE1649">
        <v>-9.6121750000000006</v>
      </c>
      <c r="BF1649">
        <v>-0.16529347</v>
      </c>
      <c r="BI1649">
        <v>15</v>
      </c>
      <c r="BJ1649">
        <v>0</v>
      </c>
      <c r="BK1649" t="b">
        <v>0</v>
      </c>
      <c r="BL1649">
        <v>2</v>
      </c>
      <c r="BM1649">
        <v>1150464600000</v>
      </c>
      <c r="BN1649" t="s">
        <v>6190</v>
      </c>
    </row>
    <row r="1650" spans="1:66" x14ac:dyDescent="0.2">
      <c r="A1650" t="s">
        <v>6192</v>
      </c>
      <c r="B1650" t="s">
        <v>6193</v>
      </c>
      <c r="C1650" t="s">
        <v>142</v>
      </c>
      <c r="D1650" t="s">
        <v>143</v>
      </c>
      <c r="E1650" t="s">
        <v>153</v>
      </c>
      <c r="F1650" t="b">
        <v>1</v>
      </c>
      <c r="G1650" t="s">
        <v>48</v>
      </c>
      <c r="H1650" t="s">
        <v>154</v>
      </c>
      <c r="I1650" t="s">
        <v>8350</v>
      </c>
      <c r="J1650" t="s">
        <v>6193</v>
      </c>
      <c r="K1650" t="s">
        <v>8351</v>
      </c>
      <c r="L1650" t="s">
        <v>146</v>
      </c>
      <c r="M1650" t="s">
        <v>147</v>
      </c>
      <c r="N1650">
        <v>-14400000</v>
      </c>
      <c r="O1650" t="s">
        <v>148</v>
      </c>
      <c r="P1650" t="b">
        <v>0</v>
      </c>
      <c r="Q1650">
        <v>-0.46999930000000001</v>
      </c>
      <c r="R1650">
        <v>-1.7576638</v>
      </c>
      <c r="S1650">
        <v>1589486400</v>
      </c>
      <c r="T1650">
        <v>26.27</v>
      </c>
      <c r="U1650">
        <v>26.27</v>
      </c>
      <c r="V1650" t="s">
        <v>8352</v>
      </c>
      <c r="W1650">
        <v>25.56</v>
      </c>
      <c r="X1650">
        <v>267952</v>
      </c>
      <c r="Y1650">
        <v>26.74</v>
      </c>
      <c r="Z1650">
        <v>25.78</v>
      </c>
      <c r="AA1650">
        <v>26.34</v>
      </c>
      <c r="AB1650">
        <v>8</v>
      </c>
      <c r="AC1650">
        <v>8</v>
      </c>
      <c r="AD1650" t="s">
        <v>155</v>
      </c>
      <c r="AE1650" t="s">
        <v>48</v>
      </c>
      <c r="AF1650">
        <v>25.82</v>
      </c>
      <c r="AG1650">
        <v>358937</v>
      </c>
      <c r="AH1650">
        <v>139712</v>
      </c>
      <c r="AI1650">
        <v>4.8900012999999998</v>
      </c>
      <c r="AJ1650">
        <v>0.22871849999999999</v>
      </c>
      <c r="AK1650" t="s">
        <v>8353</v>
      </c>
      <c r="AL1650">
        <v>-8</v>
      </c>
      <c r="AM1650">
        <v>-0.23344032000000001</v>
      </c>
      <c r="AN1650">
        <v>21.38</v>
      </c>
      <c r="AO1650">
        <v>34.270000000000003</v>
      </c>
      <c r="AW1650" t="s">
        <v>6313</v>
      </c>
      <c r="AY1650">
        <v>7650000</v>
      </c>
      <c r="BA1650">
        <v>26.189427999999999</v>
      </c>
      <c r="BB1650">
        <v>8.0572130000000006E-2</v>
      </c>
      <c r="BC1650">
        <v>3.0765135000000001E-3</v>
      </c>
      <c r="BD1650">
        <v>30.10558</v>
      </c>
      <c r="BE1650">
        <v>-3.8355790000000001</v>
      </c>
      <c r="BF1650">
        <v>-0.12740425999999999</v>
      </c>
      <c r="BG1650">
        <v>200965504</v>
      </c>
      <c r="BI1650">
        <v>15</v>
      </c>
      <c r="BJ1650">
        <v>0</v>
      </c>
      <c r="BK1650" t="b">
        <v>0</v>
      </c>
      <c r="BL1650">
        <v>2</v>
      </c>
      <c r="BM1650">
        <v>827159400000</v>
      </c>
      <c r="BN1650" t="s">
        <v>6192</v>
      </c>
    </row>
    <row r="1651" spans="1:66" x14ac:dyDescent="0.2">
      <c r="A1651" t="s">
        <v>6194</v>
      </c>
      <c r="B1651" t="s">
        <v>6195</v>
      </c>
      <c r="C1651" t="s">
        <v>142</v>
      </c>
      <c r="D1651" t="s">
        <v>143</v>
      </c>
      <c r="E1651" t="s">
        <v>153</v>
      </c>
      <c r="F1651" t="b">
        <v>1</v>
      </c>
      <c r="G1651" t="s">
        <v>48</v>
      </c>
      <c r="H1651" t="s">
        <v>154</v>
      </c>
      <c r="I1651" t="s">
        <v>8354</v>
      </c>
      <c r="J1651" t="s">
        <v>6195</v>
      </c>
      <c r="K1651" t="s">
        <v>8355</v>
      </c>
      <c r="L1651" t="s">
        <v>146</v>
      </c>
      <c r="M1651" t="s">
        <v>147</v>
      </c>
      <c r="N1651">
        <v>-14400000</v>
      </c>
      <c r="O1651" t="s">
        <v>148</v>
      </c>
      <c r="P1651" t="b">
        <v>0</v>
      </c>
      <c r="Q1651">
        <v>-0.74000200000000005</v>
      </c>
      <c r="R1651">
        <v>-2.0114200000000002</v>
      </c>
      <c r="S1651">
        <v>1588276800</v>
      </c>
      <c r="T1651">
        <v>36.049999999999997</v>
      </c>
      <c r="U1651">
        <v>36.850099999999998</v>
      </c>
      <c r="V1651" t="s">
        <v>8356</v>
      </c>
      <c r="W1651">
        <v>36.780099999999997</v>
      </c>
      <c r="X1651">
        <v>6674</v>
      </c>
      <c r="Y1651">
        <v>36.79</v>
      </c>
      <c r="Z1651">
        <v>36.01</v>
      </c>
      <c r="AA1651">
        <v>38</v>
      </c>
      <c r="AB1651">
        <v>10</v>
      </c>
      <c r="AC1651">
        <v>11</v>
      </c>
      <c r="AD1651" t="s">
        <v>155</v>
      </c>
      <c r="AF1651">
        <v>36.950000000000003</v>
      </c>
      <c r="AG1651">
        <v>5281</v>
      </c>
      <c r="AH1651">
        <v>1093</v>
      </c>
      <c r="AI1651">
        <v>3.0699996999999999</v>
      </c>
      <c r="AJ1651">
        <v>9.3086710000000003E-2</v>
      </c>
      <c r="AK1651" t="s">
        <v>8357</v>
      </c>
      <c r="AL1651">
        <v>-7.6800002999999997</v>
      </c>
      <c r="AM1651">
        <v>-0.17562315000000001</v>
      </c>
      <c r="AN1651">
        <v>32.979999999999997</v>
      </c>
      <c r="AO1651">
        <v>43.73</v>
      </c>
      <c r="AW1651" t="s">
        <v>6313</v>
      </c>
      <c r="BA1651">
        <v>36.542186999999998</v>
      </c>
      <c r="BB1651">
        <v>-0.4921875</v>
      </c>
      <c r="BC1651">
        <v>-1.3469022000000001E-2</v>
      </c>
      <c r="BD1651">
        <v>38.879756999999998</v>
      </c>
      <c r="BE1651">
        <v>-2.8297577</v>
      </c>
      <c r="BF1651">
        <v>-7.2782286000000002E-2</v>
      </c>
      <c r="BI1651">
        <v>15</v>
      </c>
      <c r="BJ1651">
        <v>0</v>
      </c>
      <c r="BK1651" t="b">
        <v>0</v>
      </c>
      <c r="BL1651">
        <v>2</v>
      </c>
      <c r="BM1651">
        <v>1286976600000</v>
      </c>
      <c r="BN1651" t="s">
        <v>6194</v>
      </c>
    </row>
    <row r="1652" spans="1:66" x14ac:dyDescent="0.2">
      <c r="A1652" t="s">
        <v>6196</v>
      </c>
      <c r="B1652" t="s">
        <v>6197</v>
      </c>
      <c r="C1652" t="s">
        <v>142</v>
      </c>
      <c r="D1652" t="s">
        <v>143</v>
      </c>
      <c r="E1652" t="s">
        <v>153</v>
      </c>
      <c r="F1652" t="b">
        <v>1</v>
      </c>
      <c r="G1652" t="s">
        <v>48</v>
      </c>
      <c r="H1652" t="s">
        <v>6262</v>
      </c>
      <c r="I1652" t="s">
        <v>8358</v>
      </c>
      <c r="J1652" t="s">
        <v>6197</v>
      </c>
      <c r="K1652" t="s">
        <v>8359</v>
      </c>
      <c r="L1652" t="s">
        <v>146</v>
      </c>
      <c r="M1652" t="s">
        <v>147</v>
      </c>
      <c r="N1652">
        <v>-14400000</v>
      </c>
      <c r="O1652" t="s">
        <v>148</v>
      </c>
      <c r="P1652" t="b">
        <v>0</v>
      </c>
      <c r="Q1652">
        <v>-0.74000169999999998</v>
      </c>
      <c r="R1652">
        <v>-2.0664666</v>
      </c>
      <c r="S1652">
        <v>1589486402</v>
      </c>
      <c r="T1652">
        <v>35.07</v>
      </c>
      <c r="U1652">
        <v>35.155000000000001</v>
      </c>
      <c r="V1652" t="s">
        <v>8360</v>
      </c>
      <c r="W1652">
        <v>34.619999999999997</v>
      </c>
      <c r="X1652">
        <v>4582</v>
      </c>
      <c r="Y1652">
        <v>35.81</v>
      </c>
      <c r="Z1652">
        <v>0</v>
      </c>
      <c r="AA1652">
        <v>0</v>
      </c>
      <c r="AB1652">
        <v>8</v>
      </c>
      <c r="AC1652">
        <v>8</v>
      </c>
      <c r="AD1652" t="s">
        <v>6263</v>
      </c>
      <c r="AF1652">
        <v>34.619999999999997</v>
      </c>
      <c r="AG1652">
        <v>10670</v>
      </c>
      <c r="AH1652">
        <v>9112</v>
      </c>
      <c r="AI1652">
        <v>8.2799990000000001</v>
      </c>
      <c r="AJ1652">
        <v>0.30907050000000003</v>
      </c>
      <c r="AK1652" t="s">
        <v>8361</v>
      </c>
      <c r="AL1652">
        <v>-9.2400020000000005</v>
      </c>
      <c r="AM1652">
        <v>-0.20853084</v>
      </c>
      <c r="AN1652">
        <v>26.79</v>
      </c>
      <c r="AO1652">
        <v>44.31</v>
      </c>
      <c r="AP1652">
        <v>1483056000</v>
      </c>
      <c r="AW1652" t="s">
        <v>6313</v>
      </c>
      <c r="BA1652">
        <v>34.021712999999998</v>
      </c>
      <c r="BB1652">
        <v>1.0482864000000001</v>
      </c>
      <c r="BC1652">
        <v>3.0812276999999999E-2</v>
      </c>
      <c r="BD1652">
        <v>38.819201999999997</v>
      </c>
      <c r="BE1652">
        <v>-3.7492027000000001</v>
      </c>
      <c r="BF1652">
        <v>-9.6581139999999996E-2</v>
      </c>
      <c r="BI1652">
        <v>15</v>
      </c>
      <c r="BJ1652">
        <v>0</v>
      </c>
      <c r="BK1652" t="b">
        <v>0</v>
      </c>
      <c r="BL1652">
        <v>2</v>
      </c>
      <c r="BM1652">
        <v>1372426200000</v>
      </c>
      <c r="BN1652" t="s">
        <v>6196</v>
      </c>
    </row>
    <row r="1653" spans="1:66" x14ac:dyDescent="0.2">
      <c r="A1653" t="s">
        <v>6198</v>
      </c>
      <c r="B1653" t="s">
        <v>6199</v>
      </c>
      <c r="C1653" t="s">
        <v>142</v>
      </c>
      <c r="D1653" t="s">
        <v>143</v>
      </c>
      <c r="E1653" t="s">
        <v>153</v>
      </c>
      <c r="F1653" t="b">
        <v>1</v>
      </c>
      <c r="G1653" t="s">
        <v>48</v>
      </c>
      <c r="H1653" t="s">
        <v>154</v>
      </c>
      <c r="I1653" t="s">
        <v>8362</v>
      </c>
      <c r="J1653" t="s">
        <v>6199</v>
      </c>
      <c r="K1653" t="s">
        <v>8363</v>
      </c>
      <c r="L1653" t="s">
        <v>146</v>
      </c>
      <c r="M1653" t="s">
        <v>147</v>
      </c>
      <c r="N1653">
        <v>-14400000</v>
      </c>
      <c r="O1653" t="s">
        <v>148</v>
      </c>
      <c r="P1653" t="b">
        <v>0</v>
      </c>
      <c r="Q1653">
        <v>-9.359932E-2</v>
      </c>
      <c r="R1653">
        <v>-0.40667596</v>
      </c>
      <c r="S1653">
        <v>1589485504</v>
      </c>
      <c r="T1653">
        <v>22.9221</v>
      </c>
      <c r="U1653">
        <v>22.9221</v>
      </c>
      <c r="V1653" t="s">
        <v>8364</v>
      </c>
      <c r="W1653">
        <v>22.495000000000001</v>
      </c>
      <c r="X1653">
        <v>9881</v>
      </c>
      <c r="Y1653">
        <v>23.015699999999999</v>
      </c>
      <c r="Z1653">
        <v>22.87</v>
      </c>
      <c r="AA1653">
        <v>0</v>
      </c>
      <c r="AB1653">
        <v>10</v>
      </c>
      <c r="AC1653">
        <v>13</v>
      </c>
      <c r="AD1653" t="s">
        <v>155</v>
      </c>
      <c r="AF1653">
        <v>23.24</v>
      </c>
      <c r="AG1653">
        <v>17879</v>
      </c>
      <c r="AH1653">
        <v>9662</v>
      </c>
      <c r="AI1653">
        <v>4.3220996999999999</v>
      </c>
      <c r="AJ1653">
        <v>0.23237094</v>
      </c>
      <c r="AK1653" t="s">
        <v>8365</v>
      </c>
      <c r="AL1653">
        <v>-5.6238995000000003</v>
      </c>
      <c r="AM1653">
        <v>-0.19701183</v>
      </c>
      <c r="AN1653">
        <v>18.600000000000001</v>
      </c>
      <c r="AO1653">
        <v>28.545999999999999</v>
      </c>
      <c r="AW1653" t="s">
        <v>6313</v>
      </c>
      <c r="BA1653">
        <v>22.642399999999999</v>
      </c>
      <c r="BB1653">
        <v>0.27969933000000002</v>
      </c>
      <c r="BC1653">
        <v>1.2352900999999999E-2</v>
      </c>
      <c r="BD1653">
        <v>25.393239999999999</v>
      </c>
      <c r="BE1653">
        <v>-2.4711400000000001</v>
      </c>
      <c r="BF1653">
        <v>-9.7314869999999998E-2</v>
      </c>
      <c r="BI1653">
        <v>15</v>
      </c>
      <c r="BJ1653">
        <v>0</v>
      </c>
      <c r="BK1653" t="b">
        <v>0</v>
      </c>
      <c r="BL1653">
        <v>2</v>
      </c>
      <c r="BM1653">
        <v>1399469400000</v>
      </c>
      <c r="BN1653" t="s">
        <v>6198</v>
      </c>
    </row>
    <row r="1654" spans="1:66" x14ac:dyDescent="0.2">
      <c r="A1654" t="s">
        <v>6200</v>
      </c>
      <c r="B1654" t="s">
        <v>6201</v>
      </c>
      <c r="C1654" t="s">
        <v>142</v>
      </c>
      <c r="D1654" t="s">
        <v>143</v>
      </c>
      <c r="E1654" t="s">
        <v>153</v>
      </c>
      <c r="F1654" t="b">
        <v>1</v>
      </c>
      <c r="G1654" t="s">
        <v>48</v>
      </c>
      <c r="H1654" t="s">
        <v>154</v>
      </c>
      <c r="I1654" t="s">
        <v>6201</v>
      </c>
      <c r="J1654" t="s">
        <v>6201</v>
      </c>
      <c r="K1654" t="s">
        <v>8366</v>
      </c>
      <c r="L1654" t="s">
        <v>146</v>
      </c>
      <c r="M1654" t="s">
        <v>147</v>
      </c>
      <c r="N1654">
        <v>-14400000</v>
      </c>
      <c r="O1654" t="s">
        <v>148</v>
      </c>
      <c r="P1654" t="b">
        <v>0</v>
      </c>
      <c r="Q1654">
        <v>-1.6399994</v>
      </c>
      <c r="R1654">
        <v>-2.068095</v>
      </c>
      <c r="S1654">
        <v>1589482647</v>
      </c>
      <c r="T1654">
        <v>77.66</v>
      </c>
      <c r="U1654">
        <v>78.400000000000006</v>
      </c>
      <c r="V1654" t="s">
        <v>8367</v>
      </c>
      <c r="W1654">
        <v>77.66</v>
      </c>
      <c r="X1654">
        <v>1181</v>
      </c>
      <c r="Y1654">
        <v>79.3</v>
      </c>
      <c r="Z1654">
        <v>75.05</v>
      </c>
      <c r="AA1654">
        <v>82.93</v>
      </c>
      <c r="AB1654">
        <v>14</v>
      </c>
      <c r="AC1654">
        <v>10</v>
      </c>
      <c r="AD1654" t="s">
        <v>155</v>
      </c>
      <c r="AE1654" t="s">
        <v>48</v>
      </c>
      <c r="AF1654">
        <v>77.37</v>
      </c>
      <c r="AG1654">
        <v>3225</v>
      </c>
      <c r="AH1654">
        <v>2700</v>
      </c>
      <c r="AI1654">
        <v>15.560005</v>
      </c>
      <c r="AJ1654">
        <v>0.2505637</v>
      </c>
      <c r="AK1654" t="s">
        <v>8368</v>
      </c>
      <c r="AL1654">
        <v>-25.079993999999999</v>
      </c>
      <c r="AM1654">
        <v>-0.2441113</v>
      </c>
      <c r="AN1654">
        <v>62.1</v>
      </c>
      <c r="AO1654">
        <v>102.74</v>
      </c>
      <c r="AT1654">
        <v>0.81</v>
      </c>
      <c r="AV1654">
        <v>1.0214374999999999E-2</v>
      </c>
      <c r="AW1654" t="s">
        <v>6313</v>
      </c>
      <c r="AY1654">
        <v>1550000</v>
      </c>
      <c r="AZ1654">
        <v>71.561000000000007</v>
      </c>
      <c r="BA1654">
        <v>78.194855000000004</v>
      </c>
      <c r="BB1654">
        <v>-0.53485110000000002</v>
      </c>
      <c r="BC1654">
        <v>-6.839978E-3</v>
      </c>
      <c r="BD1654">
        <v>90.622029999999995</v>
      </c>
      <c r="BE1654">
        <v>-12.962028500000001</v>
      </c>
      <c r="BF1654">
        <v>-0.14303397000000001</v>
      </c>
      <c r="BG1654">
        <v>120373008</v>
      </c>
      <c r="BH1654">
        <v>1.0852280999999999</v>
      </c>
      <c r="BI1654">
        <v>15</v>
      </c>
      <c r="BJ1654">
        <v>0</v>
      </c>
      <c r="BK1654" t="b">
        <v>0</v>
      </c>
      <c r="BL1654">
        <v>2</v>
      </c>
      <c r="BM1654">
        <v>1051795800000</v>
      </c>
      <c r="BN1654" t="s">
        <v>6200</v>
      </c>
    </row>
    <row r="1655" spans="1:66" x14ac:dyDescent="0.2">
      <c r="A1655" t="s">
        <v>6202</v>
      </c>
      <c r="B1655" t="s">
        <v>6203</v>
      </c>
      <c r="C1655" t="s">
        <v>142</v>
      </c>
      <c r="D1655" t="s">
        <v>143</v>
      </c>
      <c r="E1655" t="s">
        <v>153</v>
      </c>
      <c r="F1655" t="b">
        <v>1</v>
      </c>
      <c r="G1655" t="s">
        <v>48</v>
      </c>
      <c r="H1655" t="s">
        <v>154</v>
      </c>
      <c r="I1655" t="s">
        <v>6203</v>
      </c>
      <c r="J1655" t="s">
        <v>6203</v>
      </c>
      <c r="K1655" t="s">
        <v>8369</v>
      </c>
      <c r="L1655" t="s">
        <v>146</v>
      </c>
      <c r="M1655" t="s">
        <v>147</v>
      </c>
      <c r="N1655">
        <v>-14400000</v>
      </c>
      <c r="O1655" t="s">
        <v>148</v>
      </c>
      <c r="P1655" t="b">
        <v>0</v>
      </c>
      <c r="Q1655">
        <v>-0.73260117000000002</v>
      </c>
      <c r="R1655">
        <v>-2.1301125999999999</v>
      </c>
      <c r="S1655">
        <v>1589483040</v>
      </c>
      <c r="T1655">
        <v>33.659999999999997</v>
      </c>
      <c r="U1655">
        <v>34.555</v>
      </c>
      <c r="V1655" t="s">
        <v>8370</v>
      </c>
      <c r="W1655">
        <v>33.659999999999997</v>
      </c>
      <c r="X1655">
        <v>4180</v>
      </c>
      <c r="Y1655">
        <v>34.392600000000002</v>
      </c>
      <c r="Z1655">
        <v>0</v>
      </c>
      <c r="AA1655">
        <v>0</v>
      </c>
      <c r="AB1655">
        <v>14</v>
      </c>
      <c r="AC1655">
        <v>14</v>
      </c>
      <c r="AD1655" t="s">
        <v>155</v>
      </c>
      <c r="AF1655">
        <v>34.42</v>
      </c>
      <c r="AG1655">
        <v>11364</v>
      </c>
      <c r="AH1655">
        <v>3875</v>
      </c>
      <c r="AI1655">
        <v>5.66</v>
      </c>
      <c r="AJ1655">
        <v>0.20214285000000001</v>
      </c>
      <c r="AK1655" t="s">
        <v>8371</v>
      </c>
      <c r="AL1655">
        <v>-13.860001</v>
      </c>
      <c r="AM1655">
        <v>-0.2916667</v>
      </c>
      <c r="AN1655">
        <v>28</v>
      </c>
      <c r="AO1655">
        <v>47.52</v>
      </c>
      <c r="AP1655">
        <v>1522195200</v>
      </c>
      <c r="AW1655" t="s">
        <v>6313</v>
      </c>
      <c r="BA1655">
        <v>35.609687999999998</v>
      </c>
      <c r="BB1655">
        <v>-1.9496880000000001</v>
      </c>
      <c r="BC1655">
        <v>-5.4751616000000003E-2</v>
      </c>
      <c r="BD1655">
        <v>39.212276000000003</v>
      </c>
      <c r="BE1655">
        <v>-5.5522765999999999</v>
      </c>
      <c r="BF1655">
        <v>-0.14159536</v>
      </c>
      <c r="BI1655">
        <v>15</v>
      </c>
      <c r="BJ1655">
        <v>0</v>
      </c>
      <c r="BK1655" t="b">
        <v>0</v>
      </c>
      <c r="BL1655">
        <v>2</v>
      </c>
      <c r="BM1655">
        <v>1443101400000</v>
      </c>
      <c r="BN1655" t="s">
        <v>6202</v>
      </c>
    </row>
    <row r="1656" spans="1:66" x14ac:dyDescent="0.2">
      <c r="A1656" t="s">
        <v>6204</v>
      </c>
      <c r="B1656" t="s">
        <v>6205</v>
      </c>
      <c r="C1656" t="s">
        <v>142</v>
      </c>
      <c r="D1656" t="s">
        <v>143</v>
      </c>
      <c r="E1656" t="s">
        <v>153</v>
      </c>
      <c r="F1656" t="b">
        <v>1</v>
      </c>
      <c r="G1656" t="s">
        <v>48</v>
      </c>
      <c r="H1656" t="s">
        <v>154</v>
      </c>
      <c r="I1656" t="s">
        <v>8372</v>
      </c>
      <c r="J1656" t="s">
        <v>6205</v>
      </c>
      <c r="K1656" t="s">
        <v>8373</v>
      </c>
      <c r="L1656" t="s">
        <v>146</v>
      </c>
      <c r="M1656" t="s">
        <v>147</v>
      </c>
      <c r="N1656">
        <v>-14400000</v>
      </c>
      <c r="O1656" t="s">
        <v>148</v>
      </c>
      <c r="P1656" t="b">
        <v>0</v>
      </c>
      <c r="Q1656">
        <v>-0.50909996000000002</v>
      </c>
      <c r="R1656">
        <v>-2.1400554000000001</v>
      </c>
      <c r="S1656">
        <v>1589486011</v>
      </c>
      <c r="T1656">
        <v>23.28</v>
      </c>
      <c r="U1656">
        <v>23.670500000000001</v>
      </c>
      <c r="V1656" t="s">
        <v>8374</v>
      </c>
      <c r="W1656">
        <v>23.195</v>
      </c>
      <c r="X1656">
        <v>12931</v>
      </c>
      <c r="Y1656">
        <v>23.789100000000001</v>
      </c>
      <c r="Z1656">
        <v>0</v>
      </c>
      <c r="AA1656">
        <v>0</v>
      </c>
      <c r="AB1656">
        <v>22</v>
      </c>
      <c r="AC1656">
        <v>22</v>
      </c>
      <c r="AD1656" t="s">
        <v>155</v>
      </c>
      <c r="AF1656">
        <v>23.52</v>
      </c>
      <c r="AG1656">
        <v>25488</v>
      </c>
      <c r="AH1656">
        <v>39875</v>
      </c>
      <c r="AI1656">
        <v>3.7100010000000001</v>
      </c>
      <c r="AJ1656">
        <v>0.18957594</v>
      </c>
      <c r="AK1656" t="s">
        <v>8375</v>
      </c>
      <c r="AL1656">
        <v>-5.67</v>
      </c>
      <c r="AM1656">
        <v>-0.19585491999999999</v>
      </c>
      <c r="AN1656">
        <v>19.57</v>
      </c>
      <c r="AO1656">
        <v>28.95</v>
      </c>
      <c r="AW1656" t="s">
        <v>6313</v>
      </c>
      <c r="BA1656">
        <v>23.279800000000002</v>
      </c>
      <c r="BB1656">
        <v>2.0027160000000001E-4</v>
      </c>
      <c r="BC1656">
        <v>8.6028059999999998E-6</v>
      </c>
      <c r="BD1656">
        <v>26.218653</v>
      </c>
      <c r="BE1656">
        <v>-2.9386519999999998</v>
      </c>
      <c r="BF1656">
        <v>-0.1120825</v>
      </c>
      <c r="BI1656">
        <v>15</v>
      </c>
      <c r="BJ1656">
        <v>0</v>
      </c>
      <c r="BK1656" t="b">
        <v>0</v>
      </c>
      <c r="BL1656">
        <v>2</v>
      </c>
      <c r="BM1656">
        <v>1435757400000</v>
      </c>
      <c r="BN1656" t="s">
        <v>6204</v>
      </c>
    </row>
    <row r="1657" spans="1:66" x14ac:dyDescent="0.2">
      <c r="A1657" t="s">
        <v>6206</v>
      </c>
      <c r="B1657" t="s">
        <v>6207</v>
      </c>
      <c r="C1657" t="s">
        <v>142</v>
      </c>
      <c r="D1657" t="s">
        <v>143</v>
      </c>
      <c r="E1657" t="s">
        <v>153</v>
      </c>
      <c r="F1657" t="b">
        <v>1</v>
      </c>
      <c r="G1657" t="s">
        <v>48</v>
      </c>
      <c r="H1657" t="s">
        <v>154</v>
      </c>
      <c r="I1657" t="s">
        <v>8376</v>
      </c>
      <c r="J1657" t="s">
        <v>6207</v>
      </c>
      <c r="K1657" t="s">
        <v>8377</v>
      </c>
      <c r="L1657" t="s">
        <v>146</v>
      </c>
      <c r="M1657" t="s">
        <v>147</v>
      </c>
      <c r="N1657">
        <v>-14400000</v>
      </c>
      <c r="O1657" t="s">
        <v>148</v>
      </c>
      <c r="P1657" t="b">
        <v>0</v>
      </c>
      <c r="Q1657">
        <v>-0.65000150000000001</v>
      </c>
      <c r="R1657">
        <v>-1.4935696000000001</v>
      </c>
      <c r="S1657">
        <v>1589486384</v>
      </c>
      <c r="T1657">
        <v>42.87</v>
      </c>
      <c r="U1657">
        <v>42.914999999999999</v>
      </c>
      <c r="V1657" t="s">
        <v>8378</v>
      </c>
      <c r="W1657">
        <v>41.88</v>
      </c>
      <c r="X1657">
        <v>28022</v>
      </c>
      <c r="Y1657">
        <v>43.52</v>
      </c>
      <c r="Z1657">
        <v>42.15</v>
      </c>
      <c r="AA1657">
        <v>0</v>
      </c>
      <c r="AB1657">
        <v>10</v>
      </c>
      <c r="AC1657">
        <v>9</v>
      </c>
      <c r="AD1657" t="s">
        <v>155</v>
      </c>
      <c r="AF1657">
        <v>44.16</v>
      </c>
      <c r="AG1657">
        <v>69796</v>
      </c>
      <c r="AH1657">
        <v>62950</v>
      </c>
      <c r="AI1657">
        <v>8.2399979999999999</v>
      </c>
      <c r="AJ1657">
        <v>0.23794392</v>
      </c>
      <c r="AK1657" t="s">
        <v>8379</v>
      </c>
      <c r="AL1657">
        <v>-23.060001</v>
      </c>
      <c r="AM1657">
        <v>-0.34976489999999999</v>
      </c>
      <c r="AN1657">
        <v>34.630000000000003</v>
      </c>
      <c r="AO1657">
        <v>65.930000000000007</v>
      </c>
      <c r="AW1657" t="s">
        <v>6313</v>
      </c>
      <c r="BA1657">
        <v>42.675713000000002</v>
      </c>
      <c r="BB1657">
        <v>0.19428635</v>
      </c>
      <c r="BC1657">
        <v>4.5526209999999998E-3</v>
      </c>
      <c r="BD1657">
        <v>55.111885000000001</v>
      </c>
      <c r="BE1657">
        <v>-12.241885999999999</v>
      </c>
      <c r="BF1657">
        <v>-0.22212788</v>
      </c>
      <c r="BI1657">
        <v>15</v>
      </c>
      <c r="BJ1657">
        <v>0</v>
      </c>
      <c r="BK1657" t="b">
        <v>0</v>
      </c>
      <c r="BL1657">
        <v>2</v>
      </c>
      <c r="BM1657">
        <v>1150464600000</v>
      </c>
      <c r="BN1657" t="s">
        <v>6206</v>
      </c>
    </row>
    <row r="1658" spans="1:66" x14ac:dyDescent="0.2">
      <c r="A1658" t="s">
        <v>6208</v>
      </c>
      <c r="B1658" t="s">
        <v>6209</v>
      </c>
      <c r="C1658" t="s">
        <v>142</v>
      </c>
      <c r="D1658" t="s">
        <v>143</v>
      </c>
      <c r="E1658" t="s">
        <v>153</v>
      </c>
      <c r="F1658" t="b">
        <v>1</v>
      </c>
      <c r="G1658" t="s">
        <v>48</v>
      </c>
      <c r="H1658" t="s">
        <v>154</v>
      </c>
      <c r="I1658" t="s">
        <v>6209</v>
      </c>
      <c r="J1658" t="s">
        <v>6209</v>
      </c>
      <c r="K1658" t="s">
        <v>8380</v>
      </c>
      <c r="L1658" t="s">
        <v>146</v>
      </c>
      <c r="M1658" t="s">
        <v>147</v>
      </c>
      <c r="N1658">
        <v>-14400000</v>
      </c>
      <c r="O1658" t="s">
        <v>148</v>
      </c>
      <c r="P1658" t="b">
        <v>0</v>
      </c>
      <c r="Q1658">
        <v>1.2194977</v>
      </c>
      <c r="R1658">
        <v>1.3956305</v>
      </c>
      <c r="S1658">
        <v>1589477437</v>
      </c>
      <c r="T1658">
        <v>88.599199999999996</v>
      </c>
      <c r="U1658">
        <v>88.599199999999996</v>
      </c>
      <c r="V1658" t="s">
        <v>8381</v>
      </c>
      <c r="W1658">
        <v>85.75</v>
      </c>
      <c r="X1658">
        <v>884</v>
      </c>
      <c r="Y1658">
        <v>87.3797</v>
      </c>
      <c r="Z1658">
        <v>0</v>
      </c>
      <c r="AA1658">
        <v>0</v>
      </c>
      <c r="AB1658">
        <v>10</v>
      </c>
      <c r="AC1658">
        <v>10</v>
      </c>
      <c r="AD1658" t="s">
        <v>155</v>
      </c>
      <c r="AF1658">
        <v>85.76</v>
      </c>
      <c r="AG1658">
        <v>4456</v>
      </c>
      <c r="AH1658">
        <v>1712</v>
      </c>
      <c r="AI1658">
        <v>17.499199000000001</v>
      </c>
      <c r="AJ1658">
        <v>0.24612094000000001</v>
      </c>
      <c r="AK1658" t="s">
        <v>8382</v>
      </c>
      <c r="AL1658">
        <v>-26.8508</v>
      </c>
      <c r="AM1658">
        <v>-0.23257515000000001</v>
      </c>
      <c r="AN1658">
        <v>71.099999999999994</v>
      </c>
      <c r="AO1658">
        <v>115.45</v>
      </c>
      <c r="AW1658" t="s">
        <v>6313</v>
      </c>
      <c r="BA1658">
        <v>87.946569999999994</v>
      </c>
      <c r="BB1658">
        <v>0.65262604000000002</v>
      </c>
      <c r="BC1658">
        <v>7.4207103000000002E-3</v>
      </c>
      <c r="BD1658">
        <v>102.498116</v>
      </c>
      <c r="BE1658">
        <v>-13.898918</v>
      </c>
      <c r="BF1658">
        <v>-0.13560169999999999</v>
      </c>
      <c r="BI1658">
        <v>15</v>
      </c>
      <c r="BJ1658">
        <v>0</v>
      </c>
      <c r="BK1658" t="b">
        <v>0</v>
      </c>
      <c r="BL1658">
        <v>2</v>
      </c>
      <c r="BM1658">
        <v>1351171800000</v>
      </c>
      <c r="BN1658" t="s">
        <v>6208</v>
      </c>
    </row>
    <row r="1659" spans="1:66" x14ac:dyDescent="0.2">
      <c r="A1659" t="s">
        <v>6210</v>
      </c>
      <c r="B1659" t="s">
        <v>6211</v>
      </c>
      <c r="C1659" t="s">
        <v>142</v>
      </c>
      <c r="D1659" t="s">
        <v>143</v>
      </c>
      <c r="E1659" t="s">
        <v>153</v>
      </c>
      <c r="F1659" t="b">
        <v>1</v>
      </c>
      <c r="G1659" t="s">
        <v>48</v>
      </c>
      <c r="H1659" t="s">
        <v>6262</v>
      </c>
      <c r="I1659" t="s">
        <v>8383</v>
      </c>
      <c r="J1659" t="s">
        <v>6211</v>
      </c>
      <c r="K1659" t="s">
        <v>8384</v>
      </c>
      <c r="L1659" t="s">
        <v>146</v>
      </c>
      <c r="M1659" t="s">
        <v>147</v>
      </c>
      <c r="N1659">
        <v>-14400000</v>
      </c>
      <c r="O1659" t="s">
        <v>148</v>
      </c>
      <c r="P1659" t="b">
        <v>0</v>
      </c>
      <c r="Q1659">
        <v>-1.7256012000000001</v>
      </c>
      <c r="R1659">
        <v>-2.5010309999999998</v>
      </c>
      <c r="S1659">
        <v>1589486402</v>
      </c>
      <c r="T1659">
        <v>67.27</v>
      </c>
      <c r="U1659">
        <v>68</v>
      </c>
      <c r="V1659" t="s">
        <v>8385</v>
      </c>
      <c r="W1659">
        <v>66.325000000000003</v>
      </c>
      <c r="X1659">
        <v>5661</v>
      </c>
      <c r="Y1659">
        <v>68.995599999999996</v>
      </c>
      <c r="Z1659">
        <v>0</v>
      </c>
      <c r="AA1659">
        <v>0</v>
      </c>
      <c r="AB1659">
        <v>8</v>
      </c>
      <c r="AC1659">
        <v>8</v>
      </c>
      <c r="AD1659" t="s">
        <v>6263</v>
      </c>
      <c r="AF1659">
        <v>67.209999999999994</v>
      </c>
      <c r="AG1659">
        <v>7585</v>
      </c>
      <c r="AH1659">
        <v>4975</v>
      </c>
      <c r="AI1659">
        <v>12.019997</v>
      </c>
      <c r="AJ1659">
        <v>0.21755650000000001</v>
      </c>
      <c r="AK1659" t="s">
        <v>8386</v>
      </c>
      <c r="AL1659">
        <v>-13.550003</v>
      </c>
      <c r="AM1659">
        <v>-0.16765656000000001</v>
      </c>
      <c r="AN1659">
        <v>55.25</v>
      </c>
      <c r="AO1659">
        <v>80.819999999999993</v>
      </c>
      <c r="AP1659">
        <v>1498780800</v>
      </c>
      <c r="AW1659" t="s">
        <v>6313</v>
      </c>
      <c r="BA1659">
        <v>65.595429999999993</v>
      </c>
      <c r="BB1659">
        <v>1.6745682</v>
      </c>
      <c r="BC1659">
        <v>2.5528733000000001E-2</v>
      </c>
      <c r="BD1659">
        <v>71.195359999999994</v>
      </c>
      <c r="BE1659">
        <v>-3.9253616</v>
      </c>
      <c r="BF1659">
        <v>-5.5135080000000003E-2</v>
      </c>
      <c r="BI1659">
        <v>15</v>
      </c>
      <c r="BJ1659">
        <v>0</v>
      </c>
      <c r="BK1659" t="b">
        <v>0</v>
      </c>
      <c r="BL1659">
        <v>2</v>
      </c>
      <c r="BM1659">
        <v>1270647000000</v>
      </c>
      <c r="BN1659" t="s">
        <v>6210</v>
      </c>
    </row>
    <row r="1660" spans="1:66" x14ac:dyDescent="0.2">
      <c r="A1660" t="s">
        <v>6212</v>
      </c>
      <c r="B1660" t="s">
        <v>6213</v>
      </c>
      <c r="C1660" t="s">
        <v>142</v>
      </c>
      <c r="D1660" t="s">
        <v>143</v>
      </c>
      <c r="E1660" t="s">
        <v>153</v>
      </c>
      <c r="F1660" t="b">
        <v>1</v>
      </c>
      <c r="G1660" t="s">
        <v>48</v>
      </c>
      <c r="H1660" t="s">
        <v>154</v>
      </c>
      <c r="I1660" t="s">
        <v>6213</v>
      </c>
      <c r="J1660" t="s">
        <v>6213</v>
      </c>
      <c r="K1660" t="s">
        <v>8387</v>
      </c>
      <c r="L1660" t="s">
        <v>146</v>
      </c>
      <c r="M1660" t="s">
        <v>147</v>
      </c>
      <c r="N1660">
        <v>-14400000</v>
      </c>
      <c r="O1660" t="s">
        <v>148</v>
      </c>
      <c r="P1660" t="b">
        <v>0</v>
      </c>
      <c r="Q1660">
        <v>-0.542099</v>
      </c>
      <c r="R1660">
        <v>-1.0691845</v>
      </c>
      <c r="S1660">
        <v>1589486400</v>
      </c>
      <c r="T1660">
        <v>50.16</v>
      </c>
      <c r="U1660">
        <v>50.16</v>
      </c>
      <c r="V1660" t="s">
        <v>8388</v>
      </c>
      <c r="W1660">
        <v>49.354999999999997</v>
      </c>
      <c r="X1660">
        <v>4511</v>
      </c>
      <c r="Y1660">
        <v>50.702100000000002</v>
      </c>
      <c r="Z1660">
        <v>49.2</v>
      </c>
      <c r="AA1660">
        <v>50.15</v>
      </c>
      <c r="AB1660">
        <v>8</v>
      </c>
      <c r="AC1660">
        <v>8</v>
      </c>
      <c r="AD1660" t="s">
        <v>155</v>
      </c>
      <c r="AF1660">
        <v>49.51</v>
      </c>
      <c r="AG1660">
        <v>2612</v>
      </c>
      <c r="AH1660">
        <v>1600</v>
      </c>
      <c r="AI1660">
        <v>9.7099989999999998</v>
      </c>
      <c r="AJ1660">
        <v>0.24004942000000001</v>
      </c>
      <c r="AK1660" t="s">
        <v>8389</v>
      </c>
      <c r="AL1660">
        <v>-12.605999000000001</v>
      </c>
      <c r="AM1660">
        <v>-0.2008412</v>
      </c>
      <c r="AN1660">
        <v>40.450000000000003</v>
      </c>
      <c r="AO1660">
        <v>62.765999999999998</v>
      </c>
      <c r="AW1660" t="s">
        <v>6313</v>
      </c>
      <c r="BA1660">
        <v>48.825428000000002</v>
      </c>
      <c r="BB1660">
        <v>1.3345718</v>
      </c>
      <c r="BC1660">
        <v>2.733354E-2</v>
      </c>
      <c r="BD1660">
        <v>56.049095000000001</v>
      </c>
      <c r="BE1660">
        <v>-5.8890953000000001</v>
      </c>
      <c r="BF1660">
        <v>-0.10507030000000001</v>
      </c>
      <c r="BI1660">
        <v>15</v>
      </c>
      <c r="BJ1660">
        <v>0</v>
      </c>
      <c r="BK1660" t="b">
        <v>0</v>
      </c>
      <c r="BL1660">
        <v>2</v>
      </c>
      <c r="BM1660">
        <v>1401975000000</v>
      </c>
      <c r="BN1660" t="s">
        <v>6212</v>
      </c>
    </row>
    <row r="1661" spans="1:66" x14ac:dyDescent="0.2">
      <c r="A1661" t="s">
        <v>6214</v>
      </c>
      <c r="B1661" t="s">
        <v>6215</v>
      </c>
      <c r="C1661" t="s">
        <v>142</v>
      </c>
      <c r="D1661" t="s">
        <v>143</v>
      </c>
      <c r="E1661" t="s">
        <v>153</v>
      </c>
      <c r="F1661" t="b">
        <v>1</v>
      </c>
      <c r="G1661" t="s">
        <v>48</v>
      </c>
      <c r="H1661" t="s">
        <v>154</v>
      </c>
      <c r="I1661" t="s">
        <v>8390</v>
      </c>
      <c r="J1661" t="s">
        <v>6215</v>
      </c>
      <c r="K1661" t="s">
        <v>8391</v>
      </c>
      <c r="L1661" t="s">
        <v>146</v>
      </c>
      <c r="M1661" t="s">
        <v>147</v>
      </c>
      <c r="N1661">
        <v>-14400000</v>
      </c>
      <c r="O1661" t="s">
        <v>148</v>
      </c>
      <c r="P1661" t="b">
        <v>0</v>
      </c>
      <c r="Q1661">
        <v>-1.329998</v>
      </c>
      <c r="R1661">
        <v>-2.1276565000000001</v>
      </c>
      <c r="S1661">
        <v>1589486384</v>
      </c>
      <c r="T1661">
        <v>61.18</v>
      </c>
      <c r="U1661">
        <v>61.18</v>
      </c>
      <c r="V1661" t="s">
        <v>8392</v>
      </c>
      <c r="W1661">
        <v>60.26</v>
      </c>
      <c r="X1661">
        <v>47920</v>
      </c>
      <c r="Y1661">
        <v>62.51</v>
      </c>
      <c r="Z1661">
        <v>61.18</v>
      </c>
      <c r="AA1661">
        <v>61.15</v>
      </c>
      <c r="AB1661">
        <v>10</v>
      </c>
      <c r="AC1661">
        <v>10</v>
      </c>
      <c r="AD1661" t="s">
        <v>155</v>
      </c>
      <c r="AF1661">
        <v>63</v>
      </c>
      <c r="AG1661">
        <v>41327</v>
      </c>
      <c r="AH1661">
        <v>38700</v>
      </c>
      <c r="AI1661">
        <v>13.18</v>
      </c>
      <c r="AJ1661">
        <v>0.27458334000000001</v>
      </c>
      <c r="AK1661" t="s">
        <v>8393</v>
      </c>
      <c r="AL1661">
        <v>-14.709999</v>
      </c>
      <c r="AM1661">
        <v>-0.19383317</v>
      </c>
      <c r="AN1661">
        <v>48</v>
      </c>
      <c r="AO1661">
        <v>75.89</v>
      </c>
      <c r="AW1661" t="s">
        <v>6313</v>
      </c>
      <c r="BA1661">
        <v>59.110860000000002</v>
      </c>
      <c r="BB1661">
        <v>2.0691413999999999</v>
      </c>
      <c r="BC1661">
        <v>3.5004422E-2</v>
      </c>
      <c r="BD1661">
        <v>66.943984999999998</v>
      </c>
      <c r="BE1661">
        <v>-5.7639847</v>
      </c>
      <c r="BF1661">
        <v>-8.6101609999999995E-2</v>
      </c>
      <c r="BI1661">
        <v>15</v>
      </c>
      <c r="BJ1661">
        <v>0</v>
      </c>
      <c r="BK1661" t="b">
        <v>0</v>
      </c>
      <c r="BL1661">
        <v>2</v>
      </c>
      <c r="BM1661">
        <v>1150464600000</v>
      </c>
      <c r="BN1661" t="s">
        <v>6214</v>
      </c>
    </row>
    <row r="1662" spans="1:66" x14ac:dyDescent="0.2">
      <c r="A1662" t="s">
        <v>6216</v>
      </c>
      <c r="B1662" t="s">
        <v>6217</v>
      </c>
      <c r="C1662" t="s">
        <v>142</v>
      </c>
      <c r="D1662" t="s">
        <v>143</v>
      </c>
      <c r="E1662" t="s">
        <v>153</v>
      </c>
      <c r="F1662" t="b">
        <v>1</v>
      </c>
      <c r="G1662" t="s">
        <v>48</v>
      </c>
      <c r="H1662" t="s">
        <v>154</v>
      </c>
      <c r="I1662" t="s">
        <v>6217</v>
      </c>
      <c r="J1662" t="s">
        <v>6217</v>
      </c>
      <c r="K1662" t="s">
        <v>8394</v>
      </c>
      <c r="L1662" t="s">
        <v>146</v>
      </c>
      <c r="M1662" t="s">
        <v>147</v>
      </c>
      <c r="N1662">
        <v>-14400000</v>
      </c>
      <c r="O1662" t="s">
        <v>148</v>
      </c>
      <c r="P1662" t="b">
        <v>0</v>
      </c>
      <c r="Q1662">
        <v>-2.9983520000000001E-3</v>
      </c>
      <c r="R1662">
        <v>-1.4072608E-2</v>
      </c>
      <c r="S1662">
        <v>1589463926</v>
      </c>
      <c r="T1662">
        <v>21.3033</v>
      </c>
      <c r="U1662">
        <v>21.3033</v>
      </c>
      <c r="V1662" t="s">
        <v>8395</v>
      </c>
      <c r="W1662">
        <v>21.3063</v>
      </c>
      <c r="X1662">
        <v>179</v>
      </c>
      <c r="Y1662">
        <v>21.3063</v>
      </c>
      <c r="Z1662">
        <v>1</v>
      </c>
      <c r="AA1662">
        <v>21.31</v>
      </c>
      <c r="AB1662">
        <v>10</v>
      </c>
      <c r="AC1662">
        <v>31</v>
      </c>
      <c r="AD1662" t="s">
        <v>155</v>
      </c>
      <c r="AF1662">
        <v>21.6538</v>
      </c>
      <c r="AG1662">
        <v>1796</v>
      </c>
      <c r="AH1662">
        <v>2225</v>
      </c>
      <c r="AI1662">
        <v>2.9733010000000002</v>
      </c>
      <c r="AJ1662">
        <v>0.16220954000000001</v>
      </c>
      <c r="AK1662" t="s">
        <v>8396</v>
      </c>
      <c r="AL1662">
        <v>-4.3826999999999998</v>
      </c>
      <c r="AM1662">
        <v>-0.17062600999999999</v>
      </c>
      <c r="AN1662">
        <v>18.329999999999998</v>
      </c>
      <c r="AO1662">
        <v>25.686</v>
      </c>
      <c r="AP1662">
        <v>1490832000</v>
      </c>
      <c r="AW1662" t="s">
        <v>6313</v>
      </c>
      <c r="BA1662">
        <v>20.969372</v>
      </c>
      <c r="BB1662">
        <v>0.33392906</v>
      </c>
      <c r="BC1662">
        <v>1.5924609999999999E-2</v>
      </c>
      <c r="BD1662">
        <v>23.570941999999999</v>
      </c>
      <c r="BE1662">
        <v>-2.2676409999999998</v>
      </c>
      <c r="BF1662">
        <v>-9.6204944000000001E-2</v>
      </c>
      <c r="BI1662">
        <v>15</v>
      </c>
      <c r="BJ1662">
        <v>0</v>
      </c>
      <c r="BK1662" t="b">
        <v>0</v>
      </c>
      <c r="BL1662">
        <v>2</v>
      </c>
      <c r="BM1662">
        <v>1443619800000</v>
      </c>
      <c r="BN1662" t="s">
        <v>6216</v>
      </c>
    </row>
    <row r="1663" spans="1:66" x14ac:dyDescent="0.2">
      <c r="A1663" t="s">
        <v>6218</v>
      </c>
      <c r="B1663" t="s">
        <v>6219</v>
      </c>
      <c r="C1663" t="s">
        <v>142</v>
      </c>
      <c r="D1663" t="s">
        <v>143</v>
      </c>
      <c r="E1663" t="s">
        <v>153</v>
      </c>
      <c r="F1663" t="b">
        <v>1</v>
      </c>
      <c r="G1663" t="s">
        <v>48</v>
      </c>
      <c r="H1663" t="s">
        <v>154</v>
      </c>
      <c r="I1663" t="s">
        <v>8397</v>
      </c>
      <c r="J1663" t="s">
        <v>6219</v>
      </c>
      <c r="K1663" t="s">
        <v>8398</v>
      </c>
      <c r="L1663" t="s">
        <v>146</v>
      </c>
      <c r="M1663" t="s">
        <v>147</v>
      </c>
      <c r="N1663">
        <v>-14400000</v>
      </c>
      <c r="O1663" t="s">
        <v>148</v>
      </c>
      <c r="P1663" t="b">
        <v>0</v>
      </c>
      <c r="Q1663">
        <v>0.70590019999999998</v>
      </c>
      <c r="R1663">
        <v>2.4474306000000001</v>
      </c>
      <c r="S1663">
        <v>1589484869</v>
      </c>
      <c r="T1663">
        <v>29.548400000000001</v>
      </c>
      <c r="U1663">
        <v>29.548400000000001</v>
      </c>
      <c r="V1663" t="s">
        <v>8399</v>
      </c>
      <c r="W1663">
        <v>28.45</v>
      </c>
      <c r="X1663">
        <v>1526</v>
      </c>
      <c r="Y1663">
        <v>28.842500000000001</v>
      </c>
      <c r="Z1663">
        <v>0</v>
      </c>
      <c r="AA1663">
        <v>29.49</v>
      </c>
      <c r="AB1663">
        <v>30</v>
      </c>
      <c r="AC1663">
        <v>29</v>
      </c>
      <c r="AD1663" t="s">
        <v>155</v>
      </c>
      <c r="AF1663">
        <v>28.45</v>
      </c>
      <c r="AG1663">
        <v>25638</v>
      </c>
      <c r="AH1663">
        <v>9950</v>
      </c>
      <c r="AI1663">
        <v>6.0484010000000001</v>
      </c>
      <c r="AJ1663">
        <v>0.25737875999999998</v>
      </c>
      <c r="AK1663" t="s">
        <v>8400</v>
      </c>
      <c r="AL1663">
        <v>-13.0915985</v>
      </c>
      <c r="AM1663">
        <v>-0.30702624000000001</v>
      </c>
      <c r="AN1663">
        <v>23.5</v>
      </c>
      <c r="AO1663">
        <v>42.64</v>
      </c>
      <c r="AW1663" t="s">
        <v>6313</v>
      </c>
      <c r="BA1663">
        <v>29.5596</v>
      </c>
      <c r="BB1663">
        <v>-1.1199951E-2</v>
      </c>
      <c r="BC1663">
        <v>-3.7889386000000003E-4</v>
      </c>
      <c r="BD1663">
        <v>36.6845</v>
      </c>
      <c r="BE1663">
        <v>-7.136101</v>
      </c>
      <c r="BF1663">
        <v>-0.19452631000000001</v>
      </c>
      <c r="BI1663">
        <v>15</v>
      </c>
      <c r="BJ1663">
        <v>0</v>
      </c>
      <c r="BK1663" t="b">
        <v>0</v>
      </c>
      <c r="BL1663">
        <v>2</v>
      </c>
      <c r="BM1663">
        <v>1443533400000</v>
      </c>
      <c r="BN1663" t="s">
        <v>6218</v>
      </c>
    </row>
    <row r="1664" spans="1:66" x14ac:dyDescent="0.2">
      <c r="A1664" t="s">
        <v>6220</v>
      </c>
      <c r="B1664" t="s">
        <v>6221</v>
      </c>
      <c r="C1664" t="s">
        <v>142</v>
      </c>
      <c r="D1664" t="s">
        <v>143</v>
      </c>
      <c r="E1664" t="s">
        <v>153</v>
      </c>
      <c r="F1664" t="b">
        <v>1</v>
      </c>
      <c r="G1664" t="s">
        <v>48</v>
      </c>
      <c r="H1664" t="s">
        <v>4007</v>
      </c>
      <c r="I1664" t="s">
        <v>8253</v>
      </c>
      <c r="J1664" t="s">
        <v>6221</v>
      </c>
      <c r="K1664" t="s">
        <v>8401</v>
      </c>
      <c r="L1664" t="s">
        <v>146</v>
      </c>
      <c r="M1664" t="s">
        <v>147</v>
      </c>
      <c r="N1664">
        <v>-14400000</v>
      </c>
      <c r="O1664" t="s">
        <v>148</v>
      </c>
      <c r="P1664" t="b">
        <v>0</v>
      </c>
      <c r="Q1664">
        <v>-0.33629989999999998</v>
      </c>
      <c r="R1664">
        <v>-1.3690205</v>
      </c>
      <c r="S1664">
        <v>1589486029</v>
      </c>
      <c r="T1664">
        <v>24.2287</v>
      </c>
      <c r="U1664">
        <v>24.239000000000001</v>
      </c>
      <c r="V1664" t="s">
        <v>8402</v>
      </c>
      <c r="W1664">
        <v>23.832100000000001</v>
      </c>
      <c r="X1664">
        <v>16322</v>
      </c>
      <c r="Y1664">
        <v>24.565000000000001</v>
      </c>
      <c r="Z1664">
        <v>0</v>
      </c>
      <c r="AA1664">
        <v>25.07</v>
      </c>
      <c r="AB1664">
        <v>8</v>
      </c>
      <c r="AC1664">
        <v>8</v>
      </c>
      <c r="AD1664" t="s">
        <v>4011</v>
      </c>
      <c r="AF1664">
        <v>23.85</v>
      </c>
      <c r="AG1664">
        <v>16969</v>
      </c>
      <c r="AH1664">
        <v>8537</v>
      </c>
      <c r="AI1664">
        <v>3.7187003999999999</v>
      </c>
      <c r="AJ1664">
        <v>0.18131158</v>
      </c>
      <c r="AK1664" t="s">
        <v>8403</v>
      </c>
      <c r="AL1664">
        <v>-9.1112994999999994</v>
      </c>
      <c r="AM1664">
        <v>-0.27328432000000002</v>
      </c>
      <c r="AN1664">
        <v>20.51</v>
      </c>
      <c r="AO1664">
        <v>33.340000000000003</v>
      </c>
      <c r="AW1664" t="s">
        <v>6313</v>
      </c>
      <c r="BA1664">
        <v>23.924085999999999</v>
      </c>
      <c r="BB1664">
        <v>0.30461502000000001</v>
      </c>
      <c r="BC1664">
        <v>1.2732567E-2</v>
      </c>
      <c r="BD1664">
        <v>29.017745999999999</v>
      </c>
      <c r="BE1664">
        <v>-4.7890452999999997</v>
      </c>
      <c r="BF1664">
        <v>-0.1650385</v>
      </c>
      <c r="BI1664">
        <v>15</v>
      </c>
      <c r="BJ1664">
        <v>0</v>
      </c>
      <c r="BK1664" t="b">
        <v>0</v>
      </c>
      <c r="BL1664">
        <v>2</v>
      </c>
      <c r="BM1664">
        <v>1461677400000</v>
      </c>
      <c r="BN1664" t="s">
        <v>6220</v>
      </c>
    </row>
    <row r="1665" spans="1:66" x14ac:dyDescent="0.2">
      <c r="A1665" t="s">
        <v>6222</v>
      </c>
      <c r="B1665" t="s">
        <v>6223</v>
      </c>
      <c r="C1665" t="s">
        <v>142</v>
      </c>
      <c r="D1665" t="s">
        <v>143</v>
      </c>
      <c r="E1665" t="s">
        <v>153</v>
      </c>
      <c r="F1665" t="b">
        <v>1</v>
      </c>
      <c r="G1665" t="s">
        <v>48</v>
      </c>
      <c r="H1665" t="s">
        <v>154</v>
      </c>
      <c r="I1665" t="s">
        <v>6223</v>
      </c>
      <c r="J1665" t="s">
        <v>6223</v>
      </c>
      <c r="K1665" t="s">
        <v>8404</v>
      </c>
      <c r="L1665" t="s">
        <v>146</v>
      </c>
      <c r="M1665" t="s">
        <v>147</v>
      </c>
      <c r="N1665">
        <v>-14400000</v>
      </c>
      <c r="O1665" t="s">
        <v>148</v>
      </c>
      <c r="P1665" t="b">
        <v>0</v>
      </c>
      <c r="Q1665">
        <v>-0.11999893</v>
      </c>
      <c r="R1665">
        <v>-0.59611990000000004</v>
      </c>
      <c r="S1665">
        <v>1589486400</v>
      </c>
      <c r="T1665">
        <v>20.010000000000002</v>
      </c>
      <c r="U1665">
        <v>20.010000000000002</v>
      </c>
      <c r="V1665" t="s">
        <v>8405</v>
      </c>
      <c r="W1665">
        <v>19.399999999999999</v>
      </c>
      <c r="X1665">
        <v>12973</v>
      </c>
      <c r="Y1665">
        <v>20.13</v>
      </c>
      <c r="Z1665">
        <v>0</v>
      </c>
      <c r="AA1665">
        <v>30</v>
      </c>
      <c r="AB1665">
        <v>8</v>
      </c>
      <c r="AC1665">
        <v>8</v>
      </c>
      <c r="AD1665" t="s">
        <v>155</v>
      </c>
      <c r="AF1665">
        <v>20.67</v>
      </c>
      <c r="AG1665">
        <v>21827</v>
      </c>
      <c r="AH1665">
        <v>16475</v>
      </c>
      <c r="AI1665">
        <v>6.2090006000000004</v>
      </c>
      <c r="AJ1665">
        <v>0.44989499999999999</v>
      </c>
      <c r="AK1665" t="s">
        <v>8406</v>
      </c>
      <c r="AL1665">
        <v>-10.829000000000001</v>
      </c>
      <c r="AM1665">
        <v>-0.35114627999999998</v>
      </c>
      <c r="AN1665">
        <v>13.801</v>
      </c>
      <c r="AO1665">
        <v>30.838999999999999</v>
      </c>
      <c r="AW1665" t="s">
        <v>6313</v>
      </c>
      <c r="BA1665">
        <v>18.999085999999998</v>
      </c>
      <c r="BB1665">
        <v>1.0109138</v>
      </c>
      <c r="BC1665">
        <v>5.3208551999999999E-2</v>
      </c>
      <c r="BD1665">
        <v>24.565007999999999</v>
      </c>
      <c r="BE1665">
        <v>-4.5550079999999999</v>
      </c>
      <c r="BF1665">
        <v>-0.18542668000000001</v>
      </c>
      <c r="BI1665">
        <v>15</v>
      </c>
      <c r="BJ1665">
        <v>0</v>
      </c>
      <c r="BK1665" t="b">
        <v>0</v>
      </c>
      <c r="BL1665">
        <v>2</v>
      </c>
      <c r="BM1665">
        <v>1440077400000</v>
      </c>
      <c r="BN1665" t="s">
        <v>6222</v>
      </c>
    </row>
    <row r="1666" spans="1:66" x14ac:dyDescent="0.2">
      <c r="A1666" t="s">
        <v>6224</v>
      </c>
      <c r="B1666" t="s">
        <v>6225</v>
      </c>
      <c r="C1666" t="s">
        <v>142</v>
      </c>
      <c r="D1666" t="s">
        <v>143</v>
      </c>
      <c r="E1666" t="s">
        <v>153</v>
      </c>
      <c r="F1666" t="b">
        <v>1</v>
      </c>
      <c r="G1666" t="s">
        <v>48</v>
      </c>
      <c r="H1666" t="s">
        <v>4007</v>
      </c>
      <c r="I1666" t="s">
        <v>8407</v>
      </c>
      <c r="J1666" t="s">
        <v>6225</v>
      </c>
      <c r="K1666" t="s">
        <v>8408</v>
      </c>
      <c r="L1666" t="s">
        <v>146</v>
      </c>
      <c r="M1666" t="s">
        <v>147</v>
      </c>
      <c r="N1666">
        <v>-14400000</v>
      </c>
      <c r="O1666" t="s">
        <v>148</v>
      </c>
      <c r="P1666" t="b">
        <v>0</v>
      </c>
      <c r="Q1666">
        <v>-0.38500023</v>
      </c>
      <c r="R1666">
        <v>-1.7389351</v>
      </c>
      <c r="S1666">
        <v>1589486340</v>
      </c>
      <c r="T1666">
        <v>21.754999999999999</v>
      </c>
      <c r="U1666">
        <v>21.774999999999999</v>
      </c>
      <c r="V1666" t="s">
        <v>8409</v>
      </c>
      <c r="W1666">
        <v>21.215</v>
      </c>
      <c r="X1666">
        <v>14555</v>
      </c>
      <c r="Y1666">
        <v>22.14</v>
      </c>
      <c r="Z1666">
        <v>20.51</v>
      </c>
      <c r="AA1666">
        <v>21.93</v>
      </c>
      <c r="AB1666">
        <v>40</v>
      </c>
      <c r="AC1666">
        <v>8</v>
      </c>
      <c r="AD1666" t="s">
        <v>4011</v>
      </c>
      <c r="AF1666">
        <v>22.36</v>
      </c>
      <c r="AG1666">
        <v>44111</v>
      </c>
      <c r="AH1666">
        <v>9537</v>
      </c>
      <c r="AI1666">
        <v>4.1549990000000001</v>
      </c>
      <c r="AJ1666">
        <v>0.23607947000000001</v>
      </c>
      <c r="AK1666" t="s">
        <v>8410</v>
      </c>
      <c r="AL1666">
        <v>-8.5280020000000007</v>
      </c>
      <c r="AM1666">
        <v>-0.28161019999999998</v>
      </c>
      <c r="AN1666">
        <v>17.600000000000001</v>
      </c>
      <c r="AO1666">
        <v>30.283000000000001</v>
      </c>
      <c r="AW1666" t="s">
        <v>6313</v>
      </c>
      <c r="BA1666">
        <v>21.59</v>
      </c>
      <c r="BB1666">
        <v>0.16499901</v>
      </c>
      <c r="BC1666">
        <v>7.6423810000000002E-3</v>
      </c>
      <c r="BD1666">
        <v>26.039059000000002</v>
      </c>
      <c r="BE1666">
        <v>-4.2840594999999997</v>
      </c>
      <c r="BF1666">
        <v>-0.16452436000000001</v>
      </c>
      <c r="BI1666">
        <v>15</v>
      </c>
      <c r="BJ1666">
        <v>0</v>
      </c>
      <c r="BK1666" t="b">
        <v>0</v>
      </c>
      <c r="BL1666">
        <v>2</v>
      </c>
      <c r="BM1666">
        <v>1418826600000</v>
      </c>
      <c r="BN1666" t="s">
        <v>6224</v>
      </c>
    </row>
    <row r="1667" spans="1:66" x14ac:dyDescent="0.2">
      <c r="A1667" t="s">
        <v>6226</v>
      </c>
      <c r="B1667" t="s">
        <v>6227</v>
      </c>
      <c r="C1667" t="s">
        <v>142</v>
      </c>
      <c r="D1667" t="s">
        <v>143</v>
      </c>
      <c r="E1667" t="s">
        <v>153</v>
      </c>
      <c r="F1667" t="b">
        <v>1</v>
      </c>
      <c r="G1667" t="s">
        <v>48</v>
      </c>
      <c r="H1667" t="s">
        <v>154</v>
      </c>
      <c r="I1667" t="s">
        <v>8411</v>
      </c>
      <c r="J1667" t="s">
        <v>6227</v>
      </c>
      <c r="K1667" t="s">
        <v>8412</v>
      </c>
      <c r="L1667" t="s">
        <v>146</v>
      </c>
      <c r="M1667" t="s">
        <v>147</v>
      </c>
      <c r="N1667">
        <v>-14400000</v>
      </c>
      <c r="O1667" t="s">
        <v>148</v>
      </c>
      <c r="P1667" t="b">
        <v>0</v>
      </c>
      <c r="Q1667">
        <v>1.1063995</v>
      </c>
      <c r="R1667">
        <v>1.2557666999999999</v>
      </c>
      <c r="S1667">
        <v>1589482613</v>
      </c>
      <c r="T1667">
        <v>89.2119</v>
      </c>
      <c r="U1667">
        <v>89.2119</v>
      </c>
      <c r="V1667" t="s">
        <v>8413</v>
      </c>
      <c r="W1667">
        <v>87.156899999999993</v>
      </c>
      <c r="X1667">
        <v>3290</v>
      </c>
      <c r="Y1667">
        <v>88.105500000000006</v>
      </c>
      <c r="Z1667">
        <v>86.65</v>
      </c>
      <c r="AA1667">
        <v>0</v>
      </c>
      <c r="AB1667">
        <v>8</v>
      </c>
      <c r="AC1667">
        <v>8</v>
      </c>
      <c r="AD1667" t="s">
        <v>155</v>
      </c>
      <c r="AF1667">
        <v>90.46</v>
      </c>
      <c r="AG1667">
        <v>10712</v>
      </c>
      <c r="AH1667">
        <v>6175</v>
      </c>
      <c r="AI1667">
        <v>20.131896999999999</v>
      </c>
      <c r="AJ1667">
        <v>0.29142870999999998</v>
      </c>
      <c r="AK1667" t="s">
        <v>8414</v>
      </c>
      <c r="AL1667">
        <v>-27.688103000000002</v>
      </c>
      <c r="AM1667">
        <v>-0.23685287999999999</v>
      </c>
      <c r="AN1667">
        <v>69.08</v>
      </c>
      <c r="AO1667">
        <v>116.9</v>
      </c>
      <c r="AW1667" t="s">
        <v>6313</v>
      </c>
      <c r="BA1667">
        <v>88.557143999999994</v>
      </c>
      <c r="BB1667">
        <v>0.65475464000000005</v>
      </c>
      <c r="BC1667">
        <v>7.3935837000000003E-3</v>
      </c>
      <c r="BD1667">
        <v>102.83891</v>
      </c>
      <c r="BE1667">
        <v>-13.627014000000001</v>
      </c>
      <c r="BF1667">
        <v>-0.13250835</v>
      </c>
      <c r="BI1667">
        <v>15</v>
      </c>
      <c r="BJ1667">
        <v>0</v>
      </c>
      <c r="BK1667" t="b">
        <v>0</v>
      </c>
      <c r="BL1667">
        <v>2</v>
      </c>
      <c r="BM1667">
        <v>1162909800000</v>
      </c>
      <c r="BN1667" t="s">
        <v>6226</v>
      </c>
    </row>
  </sheetData>
  <phoneticPr fontId="3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AE9C-C729-4543-A0A1-ED238DDBE0D2}">
  <dimension ref="A1:F22234"/>
  <sheetViews>
    <sheetView topLeftCell="A22190" workbookViewId="0">
      <selection activeCell="A22234" sqref="A22234"/>
    </sheetView>
  </sheetViews>
  <sheetFormatPr baseColWidth="10" defaultRowHeight="12.75" x14ac:dyDescent="0.2"/>
  <cols>
    <col min="1" max="1" width="13" bestFit="1" customWidth="1"/>
    <col min="2" max="2" width="11.140625" bestFit="1" customWidth="1"/>
    <col min="3" max="3" width="7.42578125" bestFit="1" customWidth="1"/>
    <col min="4" max="4" width="9.140625" bestFit="1" customWidth="1"/>
    <col min="5" max="5" width="9" bestFit="1" customWidth="1"/>
    <col min="6" max="6" width="70.85546875" bestFit="1" customWidth="1"/>
  </cols>
  <sheetData>
    <row r="1" spans="1:6" x14ac:dyDescent="0.2">
      <c r="A1" t="s">
        <v>114</v>
      </c>
      <c r="B1" t="s">
        <v>8449</v>
      </c>
      <c r="C1" t="s">
        <v>8450</v>
      </c>
      <c r="D1" t="s">
        <v>8451</v>
      </c>
      <c r="E1" t="s">
        <v>8452</v>
      </c>
      <c r="F1" t="s">
        <v>8453</v>
      </c>
    </row>
    <row r="2" spans="1:6" x14ac:dyDescent="0.2">
      <c r="A2" s="42" t="s">
        <v>222</v>
      </c>
      <c r="B2" s="42" t="s">
        <v>8454</v>
      </c>
      <c r="C2">
        <v>2013</v>
      </c>
      <c r="D2" s="42" t="s">
        <v>8455</v>
      </c>
      <c r="E2" t="b">
        <v>1</v>
      </c>
      <c r="F2" s="42" t="s">
        <v>272</v>
      </c>
    </row>
    <row r="3" spans="1:6" x14ac:dyDescent="0.2">
      <c r="A3" s="42" t="s">
        <v>222</v>
      </c>
      <c r="B3" s="42" t="s">
        <v>8454</v>
      </c>
      <c r="C3">
        <v>2014</v>
      </c>
      <c r="D3" s="42" t="s">
        <v>8456</v>
      </c>
      <c r="E3" t="b">
        <v>1</v>
      </c>
      <c r="F3" s="42" t="s">
        <v>272</v>
      </c>
    </row>
    <row r="4" spans="1:6" x14ac:dyDescent="0.2">
      <c r="A4" s="42" t="s">
        <v>222</v>
      </c>
      <c r="B4" s="42" t="s">
        <v>8454</v>
      </c>
      <c r="C4">
        <v>2015</v>
      </c>
      <c r="D4" s="42" t="s">
        <v>8457</v>
      </c>
      <c r="E4" t="b">
        <v>1</v>
      </c>
      <c r="F4" s="42" t="s">
        <v>272</v>
      </c>
    </row>
    <row r="5" spans="1:6" x14ac:dyDescent="0.2">
      <c r="A5" s="42" t="s">
        <v>222</v>
      </c>
      <c r="B5" s="42" t="s">
        <v>8454</v>
      </c>
      <c r="C5">
        <v>2016</v>
      </c>
      <c r="D5" s="42" t="s">
        <v>8458</v>
      </c>
      <c r="E5" t="b">
        <v>1</v>
      </c>
      <c r="F5" s="42" t="s">
        <v>272</v>
      </c>
    </row>
    <row r="6" spans="1:6" x14ac:dyDescent="0.2">
      <c r="A6" s="42" t="s">
        <v>222</v>
      </c>
      <c r="B6" s="42" t="s">
        <v>8454</v>
      </c>
      <c r="C6">
        <v>2017</v>
      </c>
      <c r="D6" s="42" t="s">
        <v>8459</v>
      </c>
      <c r="E6" t="b">
        <v>1</v>
      </c>
      <c r="F6" s="42" t="s">
        <v>272</v>
      </c>
    </row>
    <row r="7" spans="1:6" x14ac:dyDescent="0.2">
      <c r="A7" s="42" t="s">
        <v>222</v>
      </c>
      <c r="B7" s="42" t="s">
        <v>8454</v>
      </c>
      <c r="C7">
        <v>2018</v>
      </c>
      <c r="D7" s="42" t="s">
        <v>8460</v>
      </c>
      <c r="E7" t="b">
        <v>1</v>
      </c>
      <c r="F7" s="42" t="s">
        <v>272</v>
      </c>
    </row>
    <row r="8" spans="1:6" x14ac:dyDescent="0.2">
      <c r="A8" s="42" t="s">
        <v>222</v>
      </c>
      <c r="B8" s="42" t="s">
        <v>8454</v>
      </c>
      <c r="C8">
        <v>2019</v>
      </c>
      <c r="D8" s="42" t="s">
        <v>8461</v>
      </c>
      <c r="E8" t="b">
        <v>1</v>
      </c>
      <c r="F8" s="42" t="s">
        <v>272</v>
      </c>
    </row>
    <row r="9" spans="1:6" x14ac:dyDescent="0.2">
      <c r="A9" s="42" t="s">
        <v>222</v>
      </c>
      <c r="B9" s="42" t="s">
        <v>8462</v>
      </c>
      <c r="C9">
        <v>2013</v>
      </c>
      <c r="D9" s="42" t="s">
        <v>8455</v>
      </c>
      <c r="E9" t="b">
        <v>1</v>
      </c>
      <c r="F9" s="42" t="s">
        <v>272</v>
      </c>
    </row>
    <row r="10" spans="1:6" x14ac:dyDescent="0.2">
      <c r="A10" s="42" t="s">
        <v>222</v>
      </c>
      <c r="B10" s="42" t="s">
        <v>8462</v>
      </c>
      <c r="C10">
        <v>2014</v>
      </c>
      <c r="D10" s="42" t="s">
        <v>8456</v>
      </c>
      <c r="E10" t="b">
        <v>1</v>
      </c>
      <c r="F10" s="42" t="s">
        <v>272</v>
      </c>
    </row>
    <row r="11" spans="1:6" x14ac:dyDescent="0.2">
      <c r="A11" s="42" t="s">
        <v>222</v>
      </c>
      <c r="B11" s="42" t="s">
        <v>8462</v>
      </c>
      <c r="C11">
        <v>2015</v>
      </c>
      <c r="D11" s="42" t="s">
        <v>8457</v>
      </c>
      <c r="E11" t="b">
        <v>1</v>
      </c>
      <c r="F11" s="42" t="s">
        <v>272</v>
      </c>
    </row>
    <row r="12" spans="1:6" x14ac:dyDescent="0.2">
      <c r="A12" s="42" t="s">
        <v>222</v>
      </c>
      <c r="B12" s="42" t="s">
        <v>8462</v>
      </c>
      <c r="C12">
        <v>2016</v>
      </c>
      <c r="D12" s="42" t="s">
        <v>8458</v>
      </c>
      <c r="E12" t="b">
        <v>1</v>
      </c>
      <c r="F12" s="42" t="s">
        <v>272</v>
      </c>
    </row>
    <row r="13" spans="1:6" x14ac:dyDescent="0.2">
      <c r="A13" s="42" t="s">
        <v>222</v>
      </c>
      <c r="B13" s="42" t="s">
        <v>8462</v>
      </c>
      <c r="C13">
        <v>2017</v>
      </c>
      <c r="D13" s="42" t="s">
        <v>8459</v>
      </c>
      <c r="E13" t="b">
        <v>1</v>
      </c>
      <c r="F13" s="42" t="s">
        <v>272</v>
      </c>
    </row>
    <row r="14" spans="1:6" x14ac:dyDescent="0.2">
      <c r="A14" s="42" t="s">
        <v>222</v>
      </c>
      <c r="B14" s="42" t="s">
        <v>8462</v>
      </c>
      <c r="C14">
        <v>2018</v>
      </c>
      <c r="D14" s="42" t="s">
        <v>8460</v>
      </c>
      <c r="E14" t="b">
        <v>1</v>
      </c>
      <c r="F14" s="42" t="s">
        <v>272</v>
      </c>
    </row>
    <row r="15" spans="1:6" x14ac:dyDescent="0.2">
      <c r="A15" s="42" t="s">
        <v>222</v>
      </c>
      <c r="B15" s="42" t="s">
        <v>8462</v>
      </c>
      <c r="C15">
        <v>2019</v>
      </c>
      <c r="D15" s="42" t="s">
        <v>8463</v>
      </c>
      <c r="E15" t="b">
        <v>1</v>
      </c>
      <c r="F15" s="42" t="s">
        <v>272</v>
      </c>
    </row>
    <row r="16" spans="1:6" x14ac:dyDescent="0.2">
      <c r="A16" s="42" t="s">
        <v>222</v>
      </c>
      <c r="B16" s="42" t="s">
        <v>8464</v>
      </c>
      <c r="C16">
        <v>2013</v>
      </c>
      <c r="D16" s="42" t="s">
        <v>8465</v>
      </c>
      <c r="E16" t="b">
        <v>1</v>
      </c>
      <c r="F16" s="42" t="s">
        <v>272</v>
      </c>
    </row>
    <row r="17" spans="1:6" x14ac:dyDescent="0.2">
      <c r="A17" s="42" t="s">
        <v>222</v>
      </c>
      <c r="B17" s="42" t="s">
        <v>8464</v>
      </c>
      <c r="C17">
        <v>2014</v>
      </c>
      <c r="D17" s="42" t="s">
        <v>8465</v>
      </c>
      <c r="E17" t="b">
        <v>1</v>
      </c>
      <c r="F17" s="42" t="s">
        <v>272</v>
      </c>
    </row>
    <row r="18" spans="1:6" x14ac:dyDescent="0.2">
      <c r="A18" s="42" t="s">
        <v>222</v>
      </c>
      <c r="B18" s="42" t="s">
        <v>8464</v>
      </c>
      <c r="C18">
        <v>2015</v>
      </c>
      <c r="D18" s="42" t="s">
        <v>8466</v>
      </c>
      <c r="E18" t="b">
        <v>1</v>
      </c>
      <c r="F18" s="42" t="s">
        <v>272</v>
      </c>
    </row>
    <row r="19" spans="1:6" x14ac:dyDescent="0.2">
      <c r="A19" s="42" t="s">
        <v>222</v>
      </c>
      <c r="B19" s="42" t="s">
        <v>8464</v>
      </c>
      <c r="C19">
        <v>2016</v>
      </c>
      <c r="D19" s="42" t="s">
        <v>8467</v>
      </c>
      <c r="E19" t="b">
        <v>1</v>
      </c>
      <c r="F19" s="42" t="s">
        <v>272</v>
      </c>
    </row>
    <row r="20" spans="1:6" x14ac:dyDescent="0.2">
      <c r="A20" s="42" t="s">
        <v>222</v>
      </c>
      <c r="B20" s="42" t="s">
        <v>8464</v>
      </c>
      <c r="C20">
        <v>2017</v>
      </c>
      <c r="D20" s="42" t="s">
        <v>8467</v>
      </c>
      <c r="E20" t="b">
        <v>1</v>
      </c>
      <c r="F20" s="42" t="s">
        <v>272</v>
      </c>
    </row>
    <row r="21" spans="1:6" x14ac:dyDescent="0.2">
      <c r="A21" s="42" t="s">
        <v>222</v>
      </c>
      <c r="B21" s="42" t="s">
        <v>8464</v>
      </c>
      <c r="C21">
        <v>2018</v>
      </c>
      <c r="D21" s="42" t="s">
        <v>8467</v>
      </c>
      <c r="E21" t="b">
        <v>1</v>
      </c>
      <c r="F21" s="42" t="s">
        <v>272</v>
      </c>
    </row>
    <row r="22" spans="1:6" x14ac:dyDescent="0.2">
      <c r="A22" s="42" t="s">
        <v>222</v>
      </c>
      <c r="B22" s="42" t="s">
        <v>8464</v>
      </c>
      <c r="C22">
        <v>2019</v>
      </c>
      <c r="D22" s="42" t="s">
        <v>8467</v>
      </c>
      <c r="E22" t="b">
        <v>1</v>
      </c>
      <c r="F22" s="42" t="s">
        <v>272</v>
      </c>
    </row>
    <row r="23" spans="1:6" x14ac:dyDescent="0.2">
      <c r="A23" s="42" t="s">
        <v>326</v>
      </c>
      <c r="B23" s="42" t="s">
        <v>8454</v>
      </c>
      <c r="C23">
        <v>2013</v>
      </c>
      <c r="D23" s="42" t="s">
        <v>8468</v>
      </c>
      <c r="E23" t="b">
        <v>0</v>
      </c>
      <c r="F23" s="42" t="s">
        <v>8469</v>
      </c>
    </row>
    <row r="24" spans="1:6" x14ac:dyDescent="0.2">
      <c r="A24" s="42" t="s">
        <v>326</v>
      </c>
      <c r="B24" s="42" t="s">
        <v>8454</v>
      </c>
      <c r="C24">
        <v>2014</v>
      </c>
      <c r="D24" s="42" t="s">
        <v>8470</v>
      </c>
      <c r="E24" t="b">
        <v>0</v>
      </c>
      <c r="F24" s="42" t="s">
        <v>8469</v>
      </c>
    </row>
    <row r="25" spans="1:6" x14ac:dyDescent="0.2">
      <c r="A25" s="42" t="s">
        <v>326</v>
      </c>
      <c r="B25" s="42" t="s">
        <v>8454</v>
      </c>
      <c r="C25">
        <v>2015</v>
      </c>
      <c r="D25" s="42" t="s">
        <v>8471</v>
      </c>
      <c r="E25" t="b">
        <v>0</v>
      </c>
      <c r="F25" s="42" t="s">
        <v>8469</v>
      </c>
    </row>
    <row r="26" spans="1:6" x14ac:dyDescent="0.2">
      <c r="A26" s="42" t="s">
        <v>326</v>
      </c>
      <c r="B26" s="42" t="s">
        <v>8454</v>
      </c>
      <c r="C26">
        <v>2016</v>
      </c>
      <c r="D26" s="42" t="s">
        <v>8472</v>
      </c>
      <c r="E26" t="b">
        <v>0</v>
      </c>
      <c r="F26" s="42" t="s">
        <v>8469</v>
      </c>
    </row>
    <row r="27" spans="1:6" x14ac:dyDescent="0.2">
      <c r="A27" s="42" t="s">
        <v>326</v>
      </c>
      <c r="B27" s="42" t="s">
        <v>8454</v>
      </c>
      <c r="C27">
        <v>2017</v>
      </c>
      <c r="D27" s="42" t="s">
        <v>8473</v>
      </c>
      <c r="E27" t="b">
        <v>0</v>
      </c>
      <c r="F27" s="42" t="s">
        <v>8469</v>
      </c>
    </row>
    <row r="28" spans="1:6" x14ac:dyDescent="0.2">
      <c r="A28" s="42" t="s">
        <v>326</v>
      </c>
      <c r="B28" s="42" t="s">
        <v>8454</v>
      </c>
      <c r="C28">
        <v>2018</v>
      </c>
      <c r="D28" s="42" t="s">
        <v>8474</v>
      </c>
      <c r="E28" t="b">
        <v>0</v>
      </c>
      <c r="F28" s="42" t="s">
        <v>8469</v>
      </c>
    </row>
    <row r="29" spans="1:6" x14ac:dyDescent="0.2">
      <c r="A29" s="42" t="s">
        <v>326</v>
      </c>
      <c r="B29" s="42" t="s">
        <v>8454</v>
      </c>
      <c r="C29">
        <v>2019</v>
      </c>
      <c r="D29" s="42" t="s">
        <v>8475</v>
      </c>
      <c r="E29" t="b">
        <v>0</v>
      </c>
      <c r="F29" s="42" t="s">
        <v>8469</v>
      </c>
    </row>
    <row r="30" spans="1:6" x14ac:dyDescent="0.2">
      <c r="A30" s="42" t="s">
        <v>326</v>
      </c>
      <c r="B30" s="42" t="s">
        <v>8462</v>
      </c>
      <c r="C30">
        <v>2013</v>
      </c>
      <c r="D30" s="42" t="s">
        <v>8468</v>
      </c>
      <c r="E30" t="b">
        <v>0</v>
      </c>
      <c r="F30" s="42" t="s">
        <v>8469</v>
      </c>
    </row>
    <row r="31" spans="1:6" x14ac:dyDescent="0.2">
      <c r="A31" s="42" t="s">
        <v>326</v>
      </c>
      <c r="B31" s="42" t="s">
        <v>8462</v>
      </c>
      <c r="C31">
        <v>2014</v>
      </c>
      <c r="D31" s="42" t="s">
        <v>8470</v>
      </c>
      <c r="E31" t="b">
        <v>0</v>
      </c>
      <c r="F31" s="42" t="s">
        <v>8469</v>
      </c>
    </row>
    <row r="32" spans="1:6" x14ac:dyDescent="0.2">
      <c r="A32" s="42" t="s">
        <v>326</v>
      </c>
      <c r="B32" s="42" t="s">
        <v>8462</v>
      </c>
      <c r="C32">
        <v>2015</v>
      </c>
      <c r="D32" s="42" t="s">
        <v>8471</v>
      </c>
      <c r="E32" t="b">
        <v>0</v>
      </c>
      <c r="F32" s="42" t="s">
        <v>8469</v>
      </c>
    </row>
    <row r="33" spans="1:6" x14ac:dyDescent="0.2">
      <c r="A33" s="42" t="s">
        <v>326</v>
      </c>
      <c r="B33" s="42" t="s">
        <v>8462</v>
      </c>
      <c r="C33">
        <v>2016</v>
      </c>
      <c r="D33" s="42" t="s">
        <v>8472</v>
      </c>
      <c r="E33" t="b">
        <v>0</v>
      </c>
      <c r="F33" s="42" t="s">
        <v>8469</v>
      </c>
    </row>
    <row r="34" spans="1:6" x14ac:dyDescent="0.2">
      <c r="A34" s="42" t="s">
        <v>326</v>
      </c>
      <c r="B34" s="42" t="s">
        <v>8462</v>
      </c>
      <c r="C34">
        <v>2017</v>
      </c>
      <c r="D34" s="42" t="s">
        <v>8473</v>
      </c>
      <c r="E34" t="b">
        <v>0</v>
      </c>
      <c r="F34" s="42" t="s">
        <v>8469</v>
      </c>
    </row>
    <row r="35" spans="1:6" x14ac:dyDescent="0.2">
      <c r="A35" s="42" t="s">
        <v>326</v>
      </c>
      <c r="B35" s="42" t="s">
        <v>8462</v>
      </c>
      <c r="C35">
        <v>2018</v>
      </c>
      <c r="D35" s="42" t="s">
        <v>8474</v>
      </c>
      <c r="E35" t="b">
        <v>0</v>
      </c>
      <c r="F35" s="42" t="s">
        <v>8469</v>
      </c>
    </row>
    <row r="36" spans="1:6" x14ac:dyDescent="0.2">
      <c r="A36" s="42" t="s">
        <v>326</v>
      </c>
      <c r="B36" s="42" t="s">
        <v>8462</v>
      </c>
      <c r="C36">
        <v>2019</v>
      </c>
      <c r="D36" s="42" t="s">
        <v>8475</v>
      </c>
      <c r="E36" t="b">
        <v>0</v>
      </c>
      <c r="F36" s="42" t="s">
        <v>8469</v>
      </c>
    </row>
    <row r="37" spans="1:6" x14ac:dyDescent="0.2">
      <c r="A37" s="42" t="s">
        <v>326</v>
      </c>
      <c r="B37" s="42" t="s">
        <v>8464</v>
      </c>
      <c r="C37">
        <v>2013</v>
      </c>
      <c r="D37" s="42" t="s">
        <v>8476</v>
      </c>
      <c r="E37" t="b">
        <v>0</v>
      </c>
      <c r="F37" s="42" t="s">
        <v>8469</v>
      </c>
    </row>
    <row r="38" spans="1:6" x14ac:dyDescent="0.2">
      <c r="A38" s="42" t="s">
        <v>326</v>
      </c>
      <c r="B38" s="42" t="s">
        <v>8464</v>
      </c>
      <c r="C38">
        <v>2014</v>
      </c>
      <c r="D38" s="42" t="s">
        <v>8477</v>
      </c>
      <c r="E38" t="b">
        <v>0</v>
      </c>
      <c r="F38" s="42" t="s">
        <v>8469</v>
      </c>
    </row>
    <row r="39" spans="1:6" x14ac:dyDescent="0.2">
      <c r="A39" s="42" t="s">
        <v>326</v>
      </c>
      <c r="B39" s="42" t="s">
        <v>8464</v>
      </c>
      <c r="C39">
        <v>2015</v>
      </c>
      <c r="D39" s="42" t="s">
        <v>8478</v>
      </c>
      <c r="E39" t="b">
        <v>0</v>
      </c>
      <c r="F39" s="42" t="s">
        <v>8469</v>
      </c>
    </row>
    <row r="40" spans="1:6" x14ac:dyDescent="0.2">
      <c r="A40" s="42" t="s">
        <v>326</v>
      </c>
      <c r="B40" s="42" t="s">
        <v>8464</v>
      </c>
      <c r="C40">
        <v>2016</v>
      </c>
      <c r="D40" s="42" t="s">
        <v>8479</v>
      </c>
      <c r="E40" t="b">
        <v>0</v>
      </c>
      <c r="F40" s="42" t="s">
        <v>8469</v>
      </c>
    </row>
    <row r="41" spans="1:6" x14ac:dyDescent="0.2">
      <c r="A41" s="42" t="s">
        <v>326</v>
      </c>
      <c r="B41" s="42" t="s">
        <v>8464</v>
      </c>
      <c r="C41">
        <v>2017</v>
      </c>
      <c r="D41" s="42" t="s">
        <v>8480</v>
      </c>
      <c r="E41" t="b">
        <v>0</v>
      </c>
      <c r="F41" s="42" t="s">
        <v>8469</v>
      </c>
    </row>
    <row r="42" spans="1:6" x14ac:dyDescent="0.2">
      <c r="A42" s="42" t="s">
        <v>326</v>
      </c>
      <c r="B42" s="42" t="s">
        <v>8464</v>
      </c>
      <c r="C42">
        <v>2018</v>
      </c>
      <c r="D42" s="42" t="s">
        <v>8481</v>
      </c>
      <c r="E42" t="b">
        <v>0</v>
      </c>
      <c r="F42" s="42" t="s">
        <v>8469</v>
      </c>
    </row>
    <row r="43" spans="1:6" x14ac:dyDescent="0.2">
      <c r="A43" s="42" t="s">
        <v>326</v>
      </c>
      <c r="B43" s="42" t="s">
        <v>8464</v>
      </c>
      <c r="C43">
        <v>2019</v>
      </c>
      <c r="D43" s="42" t="s">
        <v>8482</v>
      </c>
      <c r="E43" t="b">
        <v>0</v>
      </c>
      <c r="F43" s="42" t="s">
        <v>8469</v>
      </c>
    </row>
    <row r="44" spans="1:6" x14ac:dyDescent="0.2">
      <c r="A44" s="42" t="s">
        <v>327</v>
      </c>
      <c r="B44" s="42" t="s">
        <v>8454</v>
      </c>
      <c r="C44">
        <v>2013</v>
      </c>
      <c r="D44" s="42" t="s">
        <v>8483</v>
      </c>
      <c r="E44" t="b">
        <v>0</v>
      </c>
      <c r="F44" s="42" t="s">
        <v>8484</v>
      </c>
    </row>
    <row r="45" spans="1:6" x14ac:dyDescent="0.2">
      <c r="A45" s="42" t="s">
        <v>327</v>
      </c>
      <c r="B45" s="42" t="s">
        <v>8454</v>
      </c>
      <c r="C45">
        <v>2014</v>
      </c>
      <c r="D45" s="42" t="s">
        <v>8485</v>
      </c>
      <c r="E45" t="b">
        <v>0</v>
      </c>
      <c r="F45" s="42" t="s">
        <v>8484</v>
      </c>
    </row>
    <row r="46" spans="1:6" x14ac:dyDescent="0.2">
      <c r="A46" s="42" t="s">
        <v>327</v>
      </c>
      <c r="B46" s="42" t="s">
        <v>8454</v>
      </c>
      <c r="C46">
        <v>2015</v>
      </c>
      <c r="D46" s="42" t="s">
        <v>8486</v>
      </c>
      <c r="E46" t="b">
        <v>0</v>
      </c>
      <c r="F46" s="42" t="s">
        <v>8484</v>
      </c>
    </row>
    <row r="47" spans="1:6" x14ac:dyDescent="0.2">
      <c r="A47" s="42" t="s">
        <v>327</v>
      </c>
      <c r="B47" s="42" t="s">
        <v>8454</v>
      </c>
      <c r="C47">
        <v>2016</v>
      </c>
      <c r="D47" s="42" t="s">
        <v>8487</v>
      </c>
      <c r="E47" t="b">
        <v>0</v>
      </c>
      <c r="F47" s="42" t="s">
        <v>8484</v>
      </c>
    </row>
    <row r="48" spans="1:6" x14ac:dyDescent="0.2">
      <c r="A48" s="42" t="s">
        <v>327</v>
      </c>
      <c r="B48" s="42" t="s">
        <v>8454</v>
      </c>
      <c r="C48">
        <v>2017</v>
      </c>
      <c r="D48" s="42" t="s">
        <v>8488</v>
      </c>
      <c r="E48" t="b">
        <v>0</v>
      </c>
      <c r="F48" s="42" t="s">
        <v>8484</v>
      </c>
    </row>
    <row r="49" spans="1:6" x14ac:dyDescent="0.2">
      <c r="A49" s="42" t="s">
        <v>327</v>
      </c>
      <c r="B49" s="42" t="s">
        <v>8454</v>
      </c>
      <c r="C49">
        <v>2018</v>
      </c>
      <c r="D49" s="42" t="s">
        <v>8489</v>
      </c>
      <c r="E49" t="b">
        <v>0</v>
      </c>
      <c r="F49" s="42" t="s">
        <v>8484</v>
      </c>
    </row>
    <row r="50" spans="1:6" x14ac:dyDescent="0.2">
      <c r="A50" s="42" t="s">
        <v>327</v>
      </c>
      <c r="B50" s="42" t="s">
        <v>8454</v>
      </c>
      <c r="C50">
        <v>2019</v>
      </c>
      <c r="D50" s="42" t="s">
        <v>8490</v>
      </c>
      <c r="E50" t="b">
        <v>0</v>
      </c>
      <c r="F50" s="42" t="s">
        <v>8484</v>
      </c>
    </row>
    <row r="51" spans="1:6" x14ac:dyDescent="0.2">
      <c r="A51" s="42" t="s">
        <v>327</v>
      </c>
      <c r="B51" s="42" t="s">
        <v>8462</v>
      </c>
      <c r="C51">
        <v>2013</v>
      </c>
      <c r="D51" s="42" t="s">
        <v>8483</v>
      </c>
      <c r="E51" t="b">
        <v>0</v>
      </c>
      <c r="F51" s="42" t="s">
        <v>8484</v>
      </c>
    </row>
    <row r="52" spans="1:6" x14ac:dyDescent="0.2">
      <c r="A52" s="42" t="s">
        <v>327</v>
      </c>
      <c r="B52" s="42" t="s">
        <v>8462</v>
      </c>
      <c r="C52">
        <v>2014</v>
      </c>
      <c r="D52" s="42" t="s">
        <v>8485</v>
      </c>
      <c r="E52" t="b">
        <v>0</v>
      </c>
      <c r="F52" s="42" t="s">
        <v>8484</v>
      </c>
    </row>
    <row r="53" spans="1:6" x14ac:dyDescent="0.2">
      <c r="A53" s="42" t="s">
        <v>327</v>
      </c>
      <c r="B53" s="42" t="s">
        <v>8462</v>
      </c>
      <c r="C53">
        <v>2015</v>
      </c>
      <c r="D53" s="42" t="s">
        <v>8486</v>
      </c>
      <c r="E53" t="b">
        <v>0</v>
      </c>
      <c r="F53" s="42" t="s">
        <v>8484</v>
      </c>
    </row>
    <row r="54" spans="1:6" x14ac:dyDescent="0.2">
      <c r="A54" s="42" t="s">
        <v>327</v>
      </c>
      <c r="B54" s="42" t="s">
        <v>8462</v>
      </c>
      <c r="C54">
        <v>2016</v>
      </c>
      <c r="D54" s="42" t="s">
        <v>8487</v>
      </c>
      <c r="E54" t="b">
        <v>0</v>
      </c>
      <c r="F54" s="42" t="s">
        <v>8484</v>
      </c>
    </row>
    <row r="55" spans="1:6" x14ac:dyDescent="0.2">
      <c r="A55" s="42" t="s">
        <v>327</v>
      </c>
      <c r="B55" s="42" t="s">
        <v>8462</v>
      </c>
      <c r="C55">
        <v>2017</v>
      </c>
      <c r="D55" s="42" t="s">
        <v>8488</v>
      </c>
      <c r="E55" t="b">
        <v>0</v>
      </c>
      <c r="F55" s="42" t="s">
        <v>8484</v>
      </c>
    </row>
    <row r="56" spans="1:6" x14ac:dyDescent="0.2">
      <c r="A56" s="42" t="s">
        <v>327</v>
      </c>
      <c r="B56" s="42" t="s">
        <v>8462</v>
      </c>
      <c r="C56">
        <v>2018</v>
      </c>
      <c r="D56" s="42" t="s">
        <v>8489</v>
      </c>
      <c r="E56" t="b">
        <v>0</v>
      </c>
      <c r="F56" s="42" t="s">
        <v>8484</v>
      </c>
    </row>
    <row r="57" spans="1:6" x14ac:dyDescent="0.2">
      <c r="A57" s="42" t="s">
        <v>327</v>
      </c>
      <c r="B57" s="42" t="s">
        <v>8462</v>
      </c>
      <c r="C57">
        <v>2019</v>
      </c>
      <c r="D57" s="42" t="s">
        <v>8490</v>
      </c>
      <c r="E57" t="b">
        <v>0</v>
      </c>
      <c r="F57" s="42" t="s">
        <v>8484</v>
      </c>
    </row>
    <row r="58" spans="1:6" x14ac:dyDescent="0.2">
      <c r="A58" s="42" t="s">
        <v>327</v>
      </c>
      <c r="B58" s="42" t="s">
        <v>8464</v>
      </c>
      <c r="C58">
        <v>2013</v>
      </c>
      <c r="D58" s="42" t="s">
        <v>8491</v>
      </c>
      <c r="E58" t="b">
        <v>0</v>
      </c>
      <c r="F58" s="42" t="s">
        <v>8484</v>
      </c>
    </row>
    <row r="59" spans="1:6" x14ac:dyDescent="0.2">
      <c r="A59" s="42" t="s">
        <v>327</v>
      </c>
      <c r="B59" s="42" t="s">
        <v>8464</v>
      </c>
      <c r="C59">
        <v>2014</v>
      </c>
      <c r="D59" s="42" t="s">
        <v>8492</v>
      </c>
      <c r="E59" t="b">
        <v>0</v>
      </c>
      <c r="F59" s="42" t="s">
        <v>8484</v>
      </c>
    </row>
    <row r="60" spans="1:6" x14ac:dyDescent="0.2">
      <c r="A60" s="42" t="s">
        <v>327</v>
      </c>
      <c r="B60" s="42" t="s">
        <v>8464</v>
      </c>
      <c r="C60">
        <v>2015</v>
      </c>
      <c r="D60" s="42" t="s">
        <v>8492</v>
      </c>
      <c r="E60" t="b">
        <v>0</v>
      </c>
      <c r="F60" s="42" t="s">
        <v>8484</v>
      </c>
    </row>
    <row r="61" spans="1:6" x14ac:dyDescent="0.2">
      <c r="A61" s="42" t="s">
        <v>327</v>
      </c>
      <c r="B61" s="42" t="s">
        <v>8464</v>
      </c>
      <c r="C61">
        <v>2016</v>
      </c>
      <c r="D61" s="42" t="s">
        <v>8493</v>
      </c>
      <c r="E61" t="b">
        <v>0</v>
      </c>
      <c r="F61" s="42" t="s">
        <v>8484</v>
      </c>
    </row>
    <row r="62" spans="1:6" x14ac:dyDescent="0.2">
      <c r="A62" s="42" t="s">
        <v>327</v>
      </c>
      <c r="B62" s="42" t="s">
        <v>8464</v>
      </c>
      <c r="C62">
        <v>2017</v>
      </c>
      <c r="D62" s="42" t="s">
        <v>8494</v>
      </c>
      <c r="E62" t="b">
        <v>0</v>
      </c>
      <c r="F62" s="42" t="s">
        <v>8484</v>
      </c>
    </row>
    <row r="63" spans="1:6" x14ac:dyDescent="0.2">
      <c r="A63" s="42" t="s">
        <v>327</v>
      </c>
      <c r="B63" s="42" t="s">
        <v>8464</v>
      </c>
      <c r="C63">
        <v>2018</v>
      </c>
      <c r="D63" s="42" t="s">
        <v>8495</v>
      </c>
      <c r="E63" t="b">
        <v>0</v>
      </c>
      <c r="F63" s="42" t="s">
        <v>8484</v>
      </c>
    </row>
    <row r="64" spans="1:6" x14ac:dyDescent="0.2">
      <c r="A64" s="42" t="s">
        <v>327</v>
      </c>
      <c r="B64" s="42" t="s">
        <v>8464</v>
      </c>
      <c r="C64">
        <v>2019</v>
      </c>
      <c r="D64" s="42" t="s">
        <v>8496</v>
      </c>
      <c r="E64" t="b">
        <v>0</v>
      </c>
      <c r="F64" s="42" t="s">
        <v>8484</v>
      </c>
    </row>
    <row r="65" spans="1:6" x14ac:dyDescent="0.2">
      <c r="A65" s="42" t="s">
        <v>230</v>
      </c>
      <c r="B65" s="42" t="s">
        <v>8454</v>
      </c>
      <c r="C65">
        <v>2013</v>
      </c>
      <c r="D65" s="42" t="s">
        <v>8497</v>
      </c>
      <c r="E65" t="b">
        <v>0</v>
      </c>
      <c r="F65" s="42" t="s">
        <v>8498</v>
      </c>
    </row>
    <row r="66" spans="1:6" x14ac:dyDescent="0.2">
      <c r="A66" s="42" t="s">
        <v>230</v>
      </c>
      <c r="B66" s="42" t="s">
        <v>8454</v>
      </c>
      <c r="C66">
        <v>2014</v>
      </c>
      <c r="D66" s="42" t="s">
        <v>8494</v>
      </c>
      <c r="E66" t="b">
        <v>0</v>
      </c>
      <c r="F66" s="42" t="s">
        <v>8498</v>
      </c>
    </row>
    <row r="67" spans="1:6" x14ac:dyDescent="0.2">
      <c r="A67" s="42" t="s">
        <v>230</v>
      </c>
      <c r="B67" s="42" t="s">
        <v>8454</v>
      </c>
      <c r="C67">
        <v>2015</v>
      </c>
      <c r="D67" s="42" t="s">
        <v>8499</v>
      </c>
      <c r="E67" t="b">
        <v>0</v>
      </c>
      <c r="F67" s="42" t="s">
        <v>8498</v>
      </c>
    </row>
    <row r="68" spans="1:6" x14ac:dyDescent="0.2">
      <c r="A68" s="42" t="s">
        <v>230</v>
      </c>
      <c r="B68" s="42" t="s">
        <v>8454</v>
      </c>
      <c r="C68">
        <v>2016</v>
      </c>
      <c r="D68" s="42" t="s">
        <v>8500</v>
      </c>
      <c r="E68" t="b">
        <v>0</v>
      </c>
      <c r="F68" s="42" t="s">
        <v>8498</v>
      </c>
    </row>
    <row r="69" spans="1:6" x14ac:dyDescent="0.2">
      <c r="A69" s="42" t="s">
        <v>230</v>
      </c>
      <c r="B69" s="42" t="s">
        <v>8454</v>
      </c>
      <c r="C69">
        <v>2017</v>
      </c>
      <c r="D69" s="42" t="s">
        <v>8501</v>
      </c>
      <c r="E69" t="b">
        <v>0</v>
      </c>
      <c r="F69" s="42" t="s">
        <v>8498</v>
      </c>
    </row>
    <row r="70" spans="1:6" x14ac:dyDescent="0.2">
      <c r="A70" s="42" t="s">
        <v>230</v>
      </c>
      <c r="B70" s="42" t="s">
        <v>8454</v>
      </c>
      <c r="C70">
        <v>2018</v>
      </c>
      <c r="D70" s="42" t="s">
        <v>8502</v>
      </c>
      <c r="E70" t="b">
        <v>0</v>
      </c>
      <c r="F70" s="42" t="s">
        <v>8498</v>
      </c>
    </row>
    <row r="71" spans="1:6" x14ac:dyDescent="0.2">
      <c r="A71" s="42" t="s">
        <v>230</v>
      </c>
      <c r="B71" s="42" t="s">
        <v>8454</v>
      </c>
      <c r="C71">
        <v>2019</v>
      </c>
      <c r="D71" s="42" t="s">
        <v>8503</v>
      </c>
      <c r="E71" t="b">
        <v>0</v>
      </c>
      <c r="F71" s="42" t="s">
        <v>8498</v>
      </c>
    </row>
    <row r="72" spans="1:6" x14ac:dyDescent="0.2">
      <c r="A72" s="42" t="s">
        <v>230</v>
      </c>
      <c r="B72" s="42" t="s">
        <v>8462</v>
      </c>
      <c r="C72">
        <v>2013</v>
      </c>
      <c r="D72" s="42" t="s">
        <v>8504</v>
      </c>
      <c r="E72" t="b">
        <v>0</v>
      </c>
      <c r="F72" s="42" t="s">
        <v>8498</v>
      </c>
    </row>
    <row r="73" spans="1:6" x14ac:dyDescent="0.2">
      <c r="A73" s="42" t="s">
        <v>230</v>
      </c>
      <c r="B73" s="42" t="s">
        <v>8462</v>
      </c>
      <c r="C73">
        <v>2014</v>
      </c>
      <c r="D73" s="42" t="s">
        <v>8505</v>
      </c>
      <c r="E73" t="b">
        <v>0</v>
      </c>
      <c r="F73" s="42" t="s">
        <v>8498</v>
      </c>
    </row>
    <row r="74" spans="1:6" x14ac:dyDescent="0.2">
      <c r="A74" s="42" t="s">
        <v>230</v>
      </c>
      <c r="B74" s="42" t="s">
        <v>8462</v>
      </c>
      <c r="C74">
        <v>2015</v>
      </c>
      <c r="D74" s="42" t="s">
        <v>8499</v>
      </c>
      <c r="E74" t="b">
        <v>0</v>
      </c>
      <c r="F74" s="42" t="s">
        <v>8498</v>
      </c>
    </row>
    <row r="75" spans="1:6" x14ac:dyDescent="0.2">
      <c r="A75" s="42" t="s">
        <v>230</v>
      </c>
      <c r="B75" s="42" t="s">
        <v>8462</v>
      </c>
      <c r="C75">
        <v>2016</v>
      </c>
      <c r="D75" s="42" t="s">
        <v>8506</v>
      </c>
      <c r="E75" t="b">
        <v>0</v>
      </c>
      <c r="F75" s="42" t="s">
        <v>8498</v>
      </c>
    </row>
    <row r="76" spans="1:6" x14ac:dyDescent="0.2">
      <c r="A76" s="42" t="s">
        <v>230</v>
      </c>
      <c r="B76" s="42" t="s">
        <v>8462</v>
      </c>
      <c r="C76">
        <v>2017</v>
      </c>
      <c r="D76" s="42" t="s">
        <v>8507</v>
      </c>
      <c r="E76" t="b">
        <v>0</v>
      </c>
      <c r="F76" s="42" t="s">
        <v>8498</v>
      </c>
    </row>
    <row r="77" spans="1:6" x14ac:dyDescent="0.2">
      <c r="A77" s="42" t="s">
        <v>230</v>
      </c>
      <c r="B77" s="42" t="s">
        <v>8462</v>
      </c>
      <c r="C77">
        <v>2018</v>
      </c>
      <c r="D77" s="42" t="s">
        <v>8508</v>
      </c>
      <c r="E77" t="b">
        <v>0</v>
      </c>
      <c r="F77" s="42" t="s">
        <v>8498</v>
      </c>
    </row>
    <row r="78" spans="1:6" x14ac:dyDescent="0.2">
      <c r="A78" s="42" t="s">
        <v>230</v>
      </c>
      <c r="B78" s="42" t="s">
        <v>8462</v>
      </c>
      <c r="C78">
        <v>2019</v>
      </c>
      <c r="D78" s="42" t="s">
        <v>8509</v>
      </c>
      <c r="E78" t="b">
        <v>0</v>
      </c>
      <c r="F78" s="42" t="s">
        <v>8498</v>
      </c>
    </row>
    <row r="79" spans="1:6" x14ac:dyDescent="0.2">
      <c r="A79" s="42" t="s">
        <v>230</v>
      </c>
      <c r="B79" s="42" t="s">
        <v>8464</v>
      </c>
      <c r="C79">
        <v>2013</v>
      </c>
      <c r="D79" s="42" t="s">
        <v>8467</v>
      </c>
      <c r="E79" t="b">
        <v>0</v>
      </c>
      <c r="F79" s="42" t="s">
        <v>8498</v>
      </c>
    </row>
    <row r="80" spans="1:6" x14ac:dyDescent="0.2">
      <c r="A80" s="42" t="s">
        <v>230</v>
      </c>
      <c r="B80" s="42" t="s">
        <v>8464</v>
      </c>
      <c r="C80">
        <v>2014</v>
      </c>
      <c r="D80" s="42" t="s">
        <v>8510</v>
      </c>
      <c r="E80" t="b">
        <v>0</v>
      </c>
      <c r="F80" s="42" t="s">
        <v>8498</v>
      </c>
    </row>
    <row r="81" spans="1:6" x14ac:dyDescent="0.2">
      <c r="A81" s="42" t="s">
        <v>230</v>
      </c>
      <c r="B81" s="42" t="s">
        <v>8464</v>
      </c>
      <c r="C81">
        <v>2015</v>
      </c>
      <c r="D81" s="42" t="s">
        <v>8511</v>
      </c>
      <c r="E81" t="b">
        <v>0</v>
      </c>
      <c r="F81" s="42" t="s">
        <v>8498</v>
      </c>
    </row>
    <row r="82" spans="1:6" x14ac:dyDescent="0.2">
      <c r="A82" s="42" t="s">
        <v>230</v>
      </c>
      <c r="B82" s="42" t="s">
        <v>8464</v>
      </c>
      <c r="C82">
        <v>2016</v>
      </c>
      <c r="D82" s="42" t="s">
        <v>8511</v>
      </c>
      <c r="E82" t="b">
        <v>0</v>
      </c>
      <c r="F82" s="42" t="s">
        <v>8498</v>
      </c>
    </row>
    <row r="83" spans="1:6" x14ac:dyDescent="0.2">
      <c r="A83" s="42" t="s">
        <v>230</v>
      </c>
      <c r="B83" s="42" t="s">
        <v>8464</v>
      </c>
      <c r="C83">
        <v>2017</v>
      </c>
      <c r="D83" s="42" t="s">
        <v>8512</v>
      </c>
      <c r="E83" t="b">
        <v>0</v>
      </c>
      <c r="F83" s="42" t="s">
        <v>8498</v>
      </c>
    </row>
    <row r="84" spans="1:6" x14ac:dyDescent="0.2">
      <c r="A84" s="42" t="s">
        <v>230</v>
      </c>
      <c r="B84" s="42" t="s">
        <v>8464</v>
      </c>
      <c r="C84">
        <v>2018</v>
      </c>
      <c r="D84" s="42" t="s">
        <v>8512</v>
      </c>
      <c r="E84" t="b">
        <v>0</v>
      </c>
      <c r="F84" s="42" t="s">
        <v>8498</v>
      </c>
    </row>
    <row r="85" spans="1:6" x14ac:dyDescent="0.2">
      <c r="A85" s="42" t="s">
        <v>230</v>
      </c>
      <c r="B85" s="42" t="s">
        <v>8464</v>
      </c>
      <c r="C85">
        <v>2019</v>
      </c>
      <c r="D85" s="42" t="s">
        <v>8512</v>
      </c>
      <c r="E85" t="b">
        <v>0</v>
      </c>
      <c r="F85" s="42" t="s">
        <v>8498</v>
      </c>
    </row>
    <row r="86" spans="1:6" x14ac:dyDescent="0.2">
      <c r="A86" s="42" t="s">
        <v>328</v>
      </c>
      <c r="B86" s="42" t="s">
        <v>8454</v>
      </c>
      <c r="C86">
        <v>2013</v>
      </c>
      <c r="D86" s="42" t="s">
        <v>8513</v>
      </c>
      <c r="E86" t="b">
        <v>0</v>
      </c>
      <c r="F86" s="42" t="s">
        <v>8514</v>
      </c>
    </row>
    <row r="87" spans="1:6" x14ac:dyDescent="0.2">
      <c r="A87" s="42" t="s">
        <v>328</v>
      </c>
      <c r="B87" s="42" t="s">
        <v>8454</v>
      </c>
      <c r="C87">
        <v>2014</v>
      </c>
      <c r="D87" s="42" t="s">
        <v>8515</v>
      </c>
      <c r="E87" t="b">
        <v>0</v>
      </c>
      <c r="F87" s="42" t="s">
        <v>8514</v>
      </c>
    </row>
    <row r="88" spans="1:6" x14ac:dyDescent="0.2">
      <c r="A88" s="42" t="s">
        <v>328</v>
      </c>
      <c r="B88" s="42" t="s">
        <v>8454</v>
      </c>
      <c r="C88">
        <v>2015</v>
      </c>
      <c r="D88" s="42" t="s">
        <v>8502</v>
      </c>
      <c r="E88" t="b">
        <v>0</v>
      </c>
      <c r="F88" s="42" t="s">
        <v>8514</v>
      </c>
    </row>
    <row r="89" spans="1:6" x14ac:dyDescent="0.2">
      <c r="A89" s="42" t="s">
        <v>328</v>
      </c>
      <c r="B89" s="42" t="s">
        <v>8454</v>
      </c>
      <c r="C89">
        <v>2016</v>
      </c>
      <c r="D89" s="42" t="s">
        <v>8516</v>
      </c>
      <c r="E89" t="b">
        <v>0</v>
      </c>
      <c r="F89" s="42" t="s">
        <v>8514</v>
      </c>
    </row>
    <row r="90" spans="1:6" x14ac:dyDescent="0.2">
      <c r="A90" s="42" t="s">
        <v>328</v>
      </c>
      <c r="B90" s="42" t="s">
        <v>8454</v>
      </c>
      <c r="C90">
        <v>2017</v>
      </c>
      <c r="D90" s="42" t="s">
        <v>8517</v>
      </c>
      <c r="E90" t="b">
        <v>0</v>
      </c>
      <c r="F90" s="42" t="s">
        <v>8514</v>
      </c>
    </row>
    <row r="91" spans="1:6" x14ac:dyDescent="0.2">
      <c r="A91" s="42" t="s">
        <v>328</v>
      </c>
      <c r="B91" s="42" t="s">
        <v>8454</v>
      </c>
      <c r="C91">
        <v>2018</v>
      </c>
      <c r="D91" s="42" t="s">
        <v>8518</v>
      </c>
      <c r="E91" t="b">
        <v>0</v>
      </c>
      <c r="F91" s="42" t="s">
        <v>8514</v>
      </c>
    </row>
    <row r="92" spans="1:6" x14ac:dyDescent="0.2">
      <c r="A92" s="42" t="s">
        <v>328</v>
      </c>
      <c r="B92" s="42" t="s">
        <v>8454</v>
      </c>
      <c r="C92">
        <v>2019</v>
      </c>
      <c r="D92" s="42" t="s">
        <v>8519</v>
      </c>
      <c r="E92" t="b">
        <v>0</v>
      </c>
      <c r="F92" s="42" t="s">
        <v>8514</v>
      </c>
    </row>
    <row r="93" spans="1:6" x14ac:dyDescent="0.2">
      <c r="A93" s="42" t="s">
        <v>328</v>
      </c>
      <c r="B93" s="42" t="s">
        <v>8462</v>
      </c>
      <c r="C93">
        <v>2013</v>
      </c>
      <c r="D93" s="42" t="s">
        <v>8520</v>
      </c>
      <c r="E93" t="b">
        <v>0</v>
      </c>
      <c r="F93" s="42" t="s">
        <v>8514</v>
      </c>
    </row>
    <row r="94" spans="1:6" x14ac:dyDescent="0.2">
      <c r="A94" s="42" t="s">
        <v>328</v>
      </c>
      <c r="B94" s="42" t="s">
        <v>8462</v>
      </c>
      <c r="C94">
        <v>2014</v>
      </c>
      <c r="D94" s="42" t="s">
        <v>8521</v>
      </c>
      <c r="E94" t="b">
        <v>0</v>
      </c>
      <c r="F94" s="42" t="s">
        <v>8514</v>
      </c>
    </row>
    <row r="95" spans="1:6" x14ac:dyDescent="0.2">
      <c r="A95" s="42" t="s">
        <v>328</v>
      </c>
      <c r="B95" s="42" t="s">
        <v>8462</v>
      </c>
      <c r="C95">
        <v>2015</v>
      </c>
      <c r="D95" s="42" t="s">
        <v>8522</v>
      </c>
      <c r="E95" t="b">
        <v>0</v>
      </c>
      <c r="F95" s="42" t="s">
        <v>8514</v>
      </c>
    </row>
    <row r="96" spans="1:6" x14ac:dyDescent="0.2">
      <c r="A96" s="42" t="s">
        <v>328</v>
      </c>
      <c r="B96" s="42" t="s">
        <v>8462</v>
      </c>
      <c r="C96">
        <v>2016</v>
      </c>
      <c r="D96" s="42" t="s">
        <v>8523</v>
      </c>
      <c r="E96" t="b">
        <v>0</v>
      </c>
      <c r="F96" s="42" t="s">
        <v>8514</v>
      </c>
    </row>
    <row r="97" spans="1:6" x14ac:dyDescent="0.2">
      <c r="A97" s="42" t="s">
        <v>328</v>
      </c>
      <c r="B97" s="42" t="s">
        <v>8462</v>
      </c>
      <c r="C97">
        <v>2017</v>
      </c>
      <c r="D97" s="42" t="s">
        <v>8524</v>
      </c>
      <c r="E97" t="b">
        <v>0</v>
      </c>
      <c r="F97" s="42" t="s">
        <v>8514</v>
      </c>
    </row>
    <row r="98" spans="1:6" x14ac:dyDescent="0.2">
      <c r="A98" s="42" t="s">
        <v>328</v>
      </c>
      <c r="B98" s="42" t="s">
        <v>8462</v>
      </c>
      <c r="C98">
        <v>2018</v>
      </c>
      <c r="D98" s="42" t="s">
        <v>8525</v>
      </c>
      <c r="E98" t="b">
        <v>0</v>
      </c>
      <c r="F98" s="42" t="s">
        <v>8514</v>
      </c>
    </row>
    <row r="99" spans="1:6" x14ac:dyDescent="0.2">
      <c r="A99" s="42" t="s">
        <v>328</v>
      </c>
      <c r="B99" s="42" t="s">
        <v>8462</v>
      </c>
      <c r="C99">
        <v>2019</v>
      </c>
      <c r="D99" s="42" t="s">
        <v>8526</v>
      </c>
      <c r="E99" t="b">
        <v>0</v>
      </c>
      <c r="F99" s="42" t="s">
        <v>8514</v>
      </c>
    </row>
    <row r="100" spans="1:6" x14ac:dyDescent="0.2">
      <c r="A100" s="42" t="s">
        <v>328</v>
      </c>
      <c r="B100" s="42" t="s">
        <v>8464</v>
      </c>
      <c r="C100">
        <v>2013</v>
      </c>
      <c r="D100" s="42" t="s">
        <v>8527</v>
      </c>
      <c r="E100" t="b">
        <v>0</v>
      </c>
      <c r="F100" s="42" t="s">
        <v>8514</v>
      </c>
    </row>
    <row r="101" spans="1:6" x14ac:dyDescent="0.2">
      <c r="A101" s="42" t="s">
        <v>328</v>
      </c>
      <c r="B101" s="42" t="s">
        <v>8464</v>
      </c>
      <c r="C101">
        <v>2014</v>
      </c>
      <c r="D101" s="42" t="s">
        <v>8528</v>
      </c>
      <c r="E101" t="b">
        <v>0</v>
      </c>
      <c r="F101" s="42" t="s">
        <v>8514</v>
      </c>
    </row>
    <row r="102" spans="1:6" x14ac:dyDescent="0.2">
      <c r="A102" s="42" t="s">
        <v>328</v>
      </c>
      <c r="B102" s="42" t="s">
        <v>8464</v>
      </c>
      <c r="C102">
        <v>2015</v>
      </c>
      <c r="D102" s="42" t="s">
        <v>8529</v>
      </c>
      <c r="E102" t="b">
        <v>0</v>
      </c>
      <c r="F102" s="42" t="s">
        <v>8514</v>
      </c>
    </row>
    <row r="103" spans="1:6" x14ac:dyDescent="0.2">
      <c r="A103" s="42" t="s">
        <v>328</v>
      </c>
      <c r="B103" s="42" t="s">
        <v>8464</v>
      </c>
      <c r="C103">
        <v>2016</v>
      </c>
      <c r="D103" s="42" t="s">
        <v>8467</v>
      </c>
      <c r="E103" t="b">
        <v>0</v>
      </c>
      <c r="F103" s="42" t="s">
        <v>8514</v>
      </c>
    </row>
    <row r="104" spans="1:6" x14ac:dyDescent="0.2">
      <c r="A104" s="42" t="s">
        <v>328</v>
      </c>
      <c r="B104" s="42" t="s">
        <v>8464</v>
      </c>
      <c r="C104">
        <v>2017</v>
      </c>
      <c r="D104" s="42" t="s">
        <v>8510</v>
      </c>
      <c r="E104" t="b">
        <v>0</v>
      </c>
      <c r="F104" s="42" t="s">
        <v>8514</v>
      </c>
    </row>
    <row r="105" spans="1:6" x14ac:dyDescent="0.2">
      <c r="A105" s="42" t="s">
        <v>328</v>
      </c>
      <c r="B105" s="42" t="s">
        <v>8464</v>
      </c>
      <c r="C105">
        <v>2018</v>
      </c>
      <c r="D105" s="42" t="s">
        <v>8510</v>
      </c>
      <c r="E105" t="b">
        <v>0</v>
      </c>
      <c r="F105" s="42" t="s">
        <v>8514</v>
      </c>
    </row>
    <row r="106" spans="1:6" x14ac:dyDescent="0.2">
      <c r="A106" s="42" t="s">
        <v>328</v>
      </c>
      <c r="B106" s="42" t="s">
        <v>8464</v>
      </c>
      <c r="C106">
        <v>2019</v>
      </c>
      <c r="D106" s="42" t="s">
        <v>8530</v>
      </c>
      <c r="E106" t="b">
        <v>0</v>
      </c>
      <c r="F106" s="42" t="s">
        <v>8514</v>
      </c>
    </row>
    <row r="107" spans="1:6" x14ac:dyDescent="0.2">
      <c r="A107" s="42" t="s">
        <v>329</v>
      </c>
      <c r="B107" s="42" t="s">
        <v>8454</v>
      </c>
      <c r="C107">
        <v>2013</v>
      </c>
      <c r="D107" s="42" t="s">
        <v>8531</v>
      </c>
      <c r="E107" t="b">
        <v>0</v>
      </c>
      <c r="F107" s="42" t="s">
        <v>8532</v>
      </c>
    </row>
    <row r="108" spans="1:6" x14ac:dyDescent="0.2">
      <c r="A108" s="42" t="s">
        <v>329</v>
      </c>
      <c r="B108" s="42" t="s">
        <v>8454</v>
      </c>
      <c r="C108">
        <v>2014</v>
      </c>
      <c r="D108" s="42" t="s">
        <v>8533</v>
      </c>
      <c r="E108" t="b">
        <v>0</v>
      </c>
      <c r="F108" s="42" t="s">
        <v>8532</v>
      </c>
    </row>
    <row r="109" spans="1:6" x14ac:dyDescent="0.2">
      <c r="A109" s="42" t="s">
        <v>329</v>
      </c>
      <c r="B109" s="42" t="s">
        <v>8454</v>
      </c>
      <c r="C109">
        <v>2015</v>
      </c>
      <c r="D109" s="42" t="s">
        <v>8534</v>
      </c>
      <c r="E109" t="b">
        <v>0</v>
      </c>
      <c r="F109" s="42" t="s">
        <v>8532</v>
      </c>
    </row>
    <row r="110" spans="1:6" x14ac:dyDescent="0.2">
      <c r="A110" s="42" t="s">
        <v>329</v>
      </c>
      <c r="B110" s="42" t="s">
        <v>8454</v>
      </c>
      <c r="C110">
        <v>2016</v>
      </c>
      <c r="D110" s="42" t="s">
        <v>8535</v>
      </c>
      <c r="E110" t="b">
        <v>0</v>
      </c>
      <c r="F110" s="42" t="s">
        <v>8532</v>
      </c>
    </row>
    <row r="111" spans="1:6" x14ac:dyDescent="0.2">
      <c r="A111" s="42" t="s">
        <v>329</v>
      </c>
      <c r="B111" s="42" t="s">
        <v>8454</v>
      </c>
      <c r="C111">
        <v>2017</v>
      </c>
      <c r="D111" s="42" t="s">
        <v>8536</v>
      </c>
      <c r="E111" t="b">
        <v>0</v>
      </c>
      <c r="F111" s="42" t="s">
        <v>8532</v>
      </c>
    </row>
    <row r="112" spans="1:6" x14ac:dyDescent="0.2">
      <c r="A112" s="42" t="s">
        <v>329</v>
      </c>
      <c r="B112" s="42" t="s">
        <v>8454</v>
      </c>
      <c r="C112">
        <v>2018</v>
      </c>
      <c r="D112" s="42" t="s">
        <v>8537</v>
      </c>
      <c r="E112" t="b">
        <v>0</v>
      </c>
      <c r="F112" s="42" t="s">
        <v>8532</v>
      </c>
    </row>
    <row r="113" spans="1:6" x14ac:dyDescent="0.2">
      <c r="A113" s="42" t="s">
        <v>329</v>
      </c>
      <c r="B113" s="42" t="s">
        <v>8454</v>
      </c>
      <c r="C113">
        <v>2019</v>
      </c>
      <c r="D113" s="42" t="s">
        <v>8538</v>
      </c>
      <c r="E113" t="b">
        <v>0</v>
      </c>
      <c r="F113" s="42" t="s">
        <v>8532</v>
      </c>
    </row>
    <row r="114" spans="1:6" x14ac:dyDescent="0.2">
      <c r="A114" s="42" t="s">
        <v>329</v>
      </c>
      <c r="B114" s="42" t="s">
        <v>8462</v>
      </c>
      <c r="C114">
        <v>2013</v>
      </c>
      <c r="D114" s="42" t="s">
        <v>8531</v>
      </c>
      <c r="E114" t="b">
        <v>0</v>
      </c>
      <c r="F114" s="42" t="s">
        <v>8532</v>
      </c>
    </row>
    <row r="115" spans="1:6" x14ac:dyDescent="0.2">
      <c r="A115" s="42" t="s">
        <v>329</v>
      </c>
      <c r="B115" s="42" t="s">
        <v>8462</v>
      </c>
      <c r="C115">
        <v>2014</v>
      </c>
      <c r="D115" s="42" t="s">
        <v>8533</v>
      </c>
      <c r="E115" t="b">
        <v>0</v>
      </c>
      <c r="F115" s="42" t="s">
        <v>8532</v>
      </c>
    </row>
    <row r="116" spans="1:6" x14ac:dyDescent="0.2">
      <c r="A116" s="42" t="s">
        <v>329</v>
      </c>
      <c r="B116" s="42" t="s">
        <v>8462</v>
      </c>
      <c r="C116">
        <v>2015</v>
      </c>
      <c r="D116" s="42" t="s">
        <v>8534</v>
      </c>
      <c r="E116" t="b">
        <v>0</v>
      </c>
      <c r="F116" s="42" t="s">
        <v>8532</v>
      </c>
    </row>
    <row r="117" spans="1:6" x14ac:dyDescent="0.2">
      <c r="A117" s="42" t="s">
        <v>329</v>
      </c>
      <c r="B117" s="42" t="s">
        <v>8462</v>
      </c>
      <c r="C117">
        <v>2016</v>
      </c>
      <c r="D117" s="42" t="s">
        <v>8535</v>
      </c>
      <c r="E117" t="b">
        <v>0</v>
      </c>
      <c r="F117" s="42" t="s">
        <v>8532</v>
      </c>
    </row>
    <row r="118" spans="1:6" x14ac:dyDescent="0.2">
      <c r="A118" s="42" t="s">
        <v>329</v>
      </c>
      <c r="B118" s="42" t="s">
        <v>8462</v>
      </c>
      <c r="C118">
        <v>2017</v>
      </c>
      <c r="D118" s="42" t="s">
        <v>8536</v>
      </c>
      <c r="E118" t="b">
        <v>0</v>
      </c>
      <c r="F118" s="42" t="s">
        <v>8532</v>
      </c>
    </row>
    <row r="119" spans="1:6" x14ac:dyDescent="0.2">
      <c r="A119" s="42" t="s">
        <v>329</v>
      </c>
      <c r="B119" s="42" t="s">
        <v>8462</v>
      </c>
      <c r="C119">
        <v>2018</v>
      </c>
      <c r="D119" s="42" t="s">
        <v>8537</v>
      </c>
      <c r="E119" t="b">
        <v>0</v>
      </c>
      <c r="F119" s="42" t="s">
        <v>8532</v>
      </c>
    </row>
    <row r="120" spans="1:6" x14ac:dyDescent="0.2">
      <c r="A120" s="42" t="s">
        <v>329</v>
      </c>
      <c r="B120" s="42" t="s">
        <v>8462</v>
      </c>
      <c r="C120">
        <v>2019</v>
      </c>
      <c r="D120" s="42" t="s">
        <v>8538</v>
      </c>
      <c r="E120" t="b">
        <v>0</v>
      </c>
      <c r="F120" s="42" t="s">
        <v>8532</v>
      </c>
    </row>
    <row r="121" spans="1:6" x14ac:dyDescent="0.2">
      <c r="A121" s="42" t="s">
        <v>329</v>
      </c>
      <c r="B121" s="42" t="s">
        <v>8464</v>
      </c>
      <c r="C121">
        <v>2013</v>
      </c>
      <c r="D121" s="42" t="s">
        <v>8539</v>
      </c>
      <c r="E121" t="b">
        <v>0</v>
      </c>
      <c r="F121" s="42" t="s">
        <v>8532</v>
      </c>
    </row>
    <row r="122" spans="1:6" x14ac:dyDescent="0.2">
      <c r="A122" s="42" t="s">
        <v>329</v>
      </c>
      <c r="B122" s="42" t="s">
        <v>8464</v>
      </c>
      <c r="C122">
        <v>2014</v>
      </c>
      <c r="D122" s="42" t="s">
        <v>8540</v>
      </c>
      <c r="E122" t="b">
        <v>0</v>
      </c>
      <c r="F122" s="42" t="s">
        <v>8532</v>
      </c>
    </row>
    <row r="123" spans="1:6" x14ac:dyDescent="0.2">
      <c r="A123" s="42" t="s">
        <v>329</v>
      </c>
      <c r="B123" s="42" t="s">
        <v>8464</v>
      </c>
      <c r="C123">
        <v>2015</v>
      </c>
      <c r="D123" s="42" t="s">
        <v>8497</v>
      </c>
      <c r="E123" t="b">
        <v>0</v>
      </c>
      <c r="F123" s="42" t="s">
        <v>8532</v>
      </c>
    </row>
    <row r="124" spans="1:6" x14ac:dyDescent="0.2">
      <c r="A124" s="42" t="s">
        <v>329</v>
      </c>
      <c r="B124" s="42" t="s">
        <v>8464</v>
      </c>
      <c r="C124">
        <v>2016</v>
      </c>
      <c r="D124" s="42" t="s">
        <v>8541</v>
      </c>
      <c r="E124" t="b">
        <v>0</v>
      </c>
      <c r="F124" s="42" t="s">
        <v>8532</v>
      </c>
    </row>
    <row r="125" spans="1:6" x14ac:dyDescent="0.2">
      <c r="A125" s="42" t="s">
        <v>329</v>
      </c>
      <c r="B125" s="42" t="s">
        <v>8464</v>
      </c>
      <c r="C125">
        <v>2017</v>
      </c>
      <c r="D125" s="42" t="s">
        <v>8542</v>
      </c>
      <c r="E125" t="b">
        <v>0</v>
      </c>
      <c r="F125" s="42" t="s">
        <v>8532</v>
      </c>
    </row>
    <row r="126" spans="1:6" x14ac:dyDescent="0.2">
      <c r="A126" s="42" t="s">
        <v>329</v>
      </c>
      <c r="B126" s="42" t="s">
        <v>8464</v>
      </c>
      <c r="C126">
        <v>2018</v>
      </c>
      <c r="D126" s="42" t="s">
        <v>8495</v>
      </c>
      <c r="E126" t="b">
        <v>0</v>
      </c>
      <c r="F126" s="42" t="s">
        <v>8532</v>
      </c>
    </row>
    <row r="127" spans="1:6" x14ac:dyDescent="0.2">
      <c r="A127" s="42" t="s">
        <v>329</v>
      </c>
      <c r="B127" s="42" t="s">
        <v>8464</v>
      </c>
      <c r="C127">
        <v>2019</v>
      </c>
      <c r="D127" s="42" t="s">
        <v>8543</v>
      </c>
      <c r="E127" t="b">
        <v>0</v>
      </c>
      <c r="F127" s="42" t="s">
        <v>8532</v>
      </c>
    </row>
    <row r="128" spans="1:6" x14ac:dyDescent="0.2">
      <c r="A128" s="42" t="s">
        <v>330</v>
      </c>
      <c r="B128" s="42" t="s">
        <v>8454</v>
      </c>
      <c r="C128">
        <v>2013</v>
      </c>
      <c r="D128" s="42" t="s">
        <v>8544</v>
      </c>
      <c r="E128" t="b">
        <v>0</v>
      </c>
      <c r="F128" s="42" t="s">
        <v>8545</v>
      </c>
    </row>
    <row r="129" spans="1:6" x14ac:dyDescent="0.2">
      <c r="A129" s="42" t="s">
        <v>330</v>
      </c>
      <c r="B129" s="42" t="s">
        <v>8454</v>
      </c>
      <c r="C129">
        <v>2014</v>
      </c>
      <c r="D129" s="42" t="s">
        <v>8546</v>
      </c>
      <c r="E129" t="b">
        <v>0</v>
      </c>
      <c r="F129" s="42" t="s">
        <v>8545</v>
      </c>
    </row>
    <row r="130" spans="1:6" x14ac:dyDescent="0.2">
      <c r="A130" s="42" t="s">
        <v>330</v>
      </c>
      <c r="B130" s="42" t="s">
        <v>8454</v>
      </c>
      <c r="C130">
        <v>2015</v>
      </c>
      <c r="D130" s="42" t="s">
        <v>8465</v>
      </c>
      <c r="E130" t="b">
        <v>0</v>
      </c>
      <c r="F130" s="42" t="s">
        <v>8545</v>
      </c>
    </row>
    <row r="131" spans="1:6" x14ac:dyDescent="0.2">
      <c r="A131" s="42" t="s">
        <v>330</v>
      </c>
      <c r="B131" s="42" t="s">
        <v>8454</v>
      </c>
      <c r="C131">
        <v>2016</v>
      </c>
      <c r="D131" s="42" t="s">
        <v>8547</v>
      </c>
      <c r="E131" t="b">
        <v>0</v>
      </c>
      <c r="F131" s="42" t="s">
        <v>8545</v>
      </c>
    </row>
    <row r="132" spans="1:6" x14ac:dyDescent="0.2">
      <c r="A132" s="42" t="s">
        <v>330</v>
      </c>
      <c r="B132" s="42" t="s">
        <v>8454</v>
      </c>
      <c r="C132">
        <v>2017</v>
      </c>
      <c r="D132" s="42" t="s">
        <v>8548</v>
      </c>
      <c r="E132" t="b">
        <v>0</v>
      </c>
      <c r="F132" s="42" t="s">
        <v>8545</v>
      </c>
    </row>
    <row r="133" spans="1:6" x14ac:dyDescent="0.2">
      <c r="A133" s="42" t="s">
        <v>330</v>
      </c>
      <c r="B133" s="42" t="s">
        <v>8454</v>
      </c>
      <c r="C133">
        <v>2018</v>
      </c>
      <c r="D133" s="42" t="s">
        <v>8460</v>
      </c>
      <c r="E133" t="b">
        <v>0</v>
      </c>
      <c r="F133" s="42" t="s">
        <v>8545</v>
      </c>
    </row>
    <row r="134" spans="1:6" x14ac:dyDescent="0.2">
      <c r="A134" s="42" t="s">
        <v>330</v>
      </c>
      <c r="B134" s="42" t="s">
        <v>8454</v>
      </c>
      <c r="C134">
        <v>2019</v>
      </c>
      <c r="D134" s="42" t="s">
        <v>8549</v>
      </c>
      <c r="E134" t="b">
        <v>0</v>
      </c>
      <c r="F134" s="42" t="s">
        <v>8545</v>
      </c>
    </row>
    <row r="135" spans="1:6" x14ac:dyDescent="0.2">
      <c r="A135" s="42" t="s">
        <v>330</v>
      </c>
      <c r="B135" s="42" t="s">
        <v>8462</v>
      </c>
      <c r="C135">
        <v>2013</v>
      </c>
      <c r="D135" s="42" t="s">
        <v>8550</v>
      </c>
      <c r="E135" t="b">
        <v>0</v>
      </c>
      <c r="F135" s="42" t="s">
        <v>8545</v>
      </c>
    </row>
    <row r="136" spans="1:6" x14ac:dyDescent="0.2">
      <c r="A136" s="42" t="s">
        <v>330</v>
      </c>
      <c r="B136" s="42" t="s">
        <v>8462</v>
      </c>
      <c r="C136">
        <v>2014</v>
      </c>
      <c r="D136" s="42" t="s">
        <v>8551</v>
      </c>
      <c r="E136" t="b">
        <v>0</v>
      </c>
      <c r="F136" s="42" t="s">
        <v>8545</v>
      </c>
    </row>
    <row r="137" spans="1:6" x14ac:dyDescent="0.2">
      <c r="A137" s="42" t="s">
        <v>330</v>
      </c>
      <c r="B137" s="42" t="s">
        <v>8462</v>
      </c>
      <c r="C137">
        <v>2015</v>
      </c>
      <c r="D137" s="42" t="s">
        <v>8552</v>
      </c>
      <c r="E137" t="b">
        <v>0</v>
      </c>
      <c r="F137" s="42" t="s">
        <v>8545</v>
      </c>
    </row>
    <row r="138" spans="1:6" x14ac:dyDescent="0.2">
      <c r="A138" s="42" t="s">
        <v>330</v>
      </c>
      <c r="B138" s="42" t="s">
        <v>8462</v>
      </c>
      <c r="C138">
        <v>2016</v>
      </c>
      <c r="D138" s="42" t="s">
        <v>8553</v>
      </c>
      <c r="E138" t="b">
        <v>0</v>
      </c>
      <c r="F138" s="42" t="s">
        <v>8545</v>
      </c>
    </row>
    <row r="139" spans="1:6" x14ac:dyDescent="0.2">
      <c r="A139" s="42" t="s">
        <v>330</v>
      </c>
      <c r="B139" s="42" t="s">
        <v>8462</v>
      </c>
      <c r="C139">
        <v>2017</v>
      </c>
      <c r="D139" s="42" t="s">
        <v>8467</v>
      </c>
      <c r="E139" t="b">
        <v>0</v>
      </c>
      <c r="F139" s="42" t="s">
        <v>8545</v>
      </c>
    </row>
    <row r="140" spans="1:6" x14ac:dyDescent="0.2">
      <c r="A140" s="42" t="s">
        <v>330</v>
      </c>
      <c r="B140" s="42" t="s">
        <v>8462</v>
      </c>
      <c r="C140">
        <v>2018</v>
      </c>
      <c r="D140" s="42" t="s">
        <v>8554</v>
      </c>
      <c r="E140" t="b">
        <v>0</v>
      </c>
      <c r="F140" s="42" t="s">
        <v>8545</v>
      </c>
    </row>
    <row r="141" spans="1:6" x14ac:dyDescent="0.2">
      <c r="A141" s="42" t="s">
        <v>330</v>
      </c>
      <c r="B141" s="42" t="s">
        <v>8462</v>
      </c>
      <c r="C141">
        <v>2019</v>
      </c>
      <c r="D141" s="42" t="s">
        <v>8555</v>
      </c>
      <c r="E141" t="b">
        <v>0</v>
      </c>
      <c r="F141" s="42" t="s">
        <v>8545</v>
      </c>
    </row>
    <row r="142" spans="1:6" x14ac:dyDescent="0.2">
      <c r="A142" s="42" t="s">
        <v>330</v>
      </c>
      <c r="B142" s="42" t="s">
        <v>8464</v>
      </c>
      <c r="C142">
        <v>2013</v>
      </c>
      <c r="D142" s="42" t="s">
        <v>8556</v>
      </c>
      <c r="E142" t="b">
        <v>0</v>
      </c>
      <c r="F142" s="42" t="s">
        <v>8545</v>
      </c>
    </row>
    <row r="143" spans="1:6" x14ac:dyDescent="0.2">
      <c r="A143" s="42" t="s">
        <v>330</v>
      </c>
      <c r="B143" s="42" t="s">
        <v>8464</v>
      </c>
      <c r="C143">
        <v>2014</v>
      </c>
      <c r="D143" s="42" t="s">
        <v>8557</v>
      </c>
      <c r="E143" t="b">
        <v>0</v>
      </c>
      <c r="F143" s="42" t="s">
        <v>8545</v>
      </c>
    </row>
    <row r="144" spans="1:6" x14ac:dyDescent="0.2">
      <c r="A144" s="42" t="s">
        <v>330</v>
      </c>
      <c r="B144" s="42" t="s">
        <v>8464</v>
      </c>
      <c r="C144">
        <v>2015</v>
      </c>
      <c r="D144" s="42" t="s">
        <v>8558</v>
      </c>
      <c r="E144" t="b">
        <v>0</v>
      </c>
      <c r="F144" s="42" t="s">
        <v>8545</v>
      </c>
    </row>
    <row r="145" spans="1:6" x14ac:dyDescent="0.2">
      <c r="A145" s="42" t="s">
        <v>330</v>
      </c>
      <c r="B145" s="42" t="s">
        <v>8464</v>
      </c>
      <c r="C145">
        <v>2016</v>
      </c>
      <c r="D145" s="42" t="s">
        <v>8466</v>
      </c>
      <c r="E145" t="b">
        <v>0</v>
      </c>
      <c r="F145" s="42" t="s">
        <v>8545</v>
      </c>
    </row>
    <row r="146" spans="1:6" x14ac:dyDescent="0.2">
      <c r="A146" s="42" t="s">
        <v>330</v>
      </c>
      <c r="B146" s="42" t="s">
        <v>8464</v>
      </c>
      <c r="C146">
        <v>2017</v>
      </c>
      <c r="D146" s="42" t="s">
        <v>8559</v>
      </c>
      <c r="E146" t="b">
        <v>0</v>
      </c>
      <c r="F146" s="42" t="s">
        <v>8545</v>
      </c>
    </row>
    <row r="147" spans="1:6" x14ac:dyDescent="0.2">
      <c r="A147" s="42" t="s">
        <v>330</v>
      </c>
      <c r="B147" s="42" t="s">
        <v>8464</v>
      </c>
      <c r="C147">
        <v>2018</v>
      </c>
      <c r="D147" s="42" t="s">
        <v>8560</v>
      </c>
      <c r="E147" t="b">
        <v>0</v>
      </c>
      <c r="F147" s="42" t="s">
        <v>8545</v>
      </c>
    </row>
    <row r="148" spans="1:6" x14ac:dyDescent="0.2">
      <c r="A148" s="42" t="s">
        <v>330</v>
      </c>
      <c r="B148" s="42" t="s">
        <v>8464</v>
      </c>
      <c r="C148">
        <v>2019</v>
      </c>
      <c r="D148" s="42" t="s">
        <v>8482</v>
      </c>
      <c r="E148" t="b">
        <v>0</v>
      </c>
      <c r="F148" s="42" t="s">
        <v>8545</v>
      </c>
    </row>
    <row r="149" spans="1:6" x14ac:dyDescent="0.2">
      <c r="A149" s="42" t="s">
        <v>331</v>
      </c>
      <c r="B149" s="42" t="s">
        <v>8454</v>
      </c>
      <c r="C149">
        <v>2013</v>
      </c>
      <c r="D149" s="42" t="s">
        <v>8561</v>
      </c>
      <c r="E149" t="b">
        <v>0</v>
      </c>
      <c r="F149" s="42" t="s">
        <v>8562</v>
      </c>
    </row>
    <row r="150" spans="1:6" x14ac:dyDescent="0.2">
      <c r="A150" s="42" t="s">
        <v>331</v>
      </c>
      <c r="B150" s="42" t="s">
        <v>8454</v>
      </c>
      <c r="C150">
        <v>2014</v>
      </c>
      <c r="D150" s="42" t="s">
        <v>8563</v>
      </c>
      <c r="E150" t="b">
        <v>0</v>
      </c>
      <c r="F150" s="42" t="s">
        <v>8562</v>
      </c>
    </row>
    <row r="151" spans="1:6" x14ac:dyDescent="0.2">
      <c r="A151" s="42" t="s">
        <v>331</v>
      </c>
      <c r="B151" s="42" t="s">
        <v>8454</v>
      </c>
      <c r="C151">
        <v>2015</v>
      </c>
      <c r="D151" s="42" t="s">
        <v>8564</v>
      </c>
      <c r="E151" t="b">
        <v>0</v>
      </c>
      <c r="F151" s="42" t="s">
        <v>8562</v>
      </c>
    </row>
    <row r="152" spans="1:6" x14ac:dyDescent="0.2">
      <c r="A152" s="42" t="s">
        <v>331</v>
      </c>
      <c r="B152" s="42" t="s">
        <v>8454</v>
      </c>
      <c r="C152">
        <v>2016</v>
      </c>
      <c r="D152" s="42" t="s">
        <v>8565</v>
      </c>
      <c r="E152" t="b">
        <v>0</v>
      </c>
      <c r="F152" s="42" t="s">
        <v>8562</v>
      </c>
    </row>
    <row r="153" spans="1:6" x14ac:dyDescent="0.2">
      <c r="A153" s="42" t="s">
        <v>331</v>
      </c>
      <c r="B153" s="42" t="s">
        <v>8454</v>
      </c>
      <c r="C153">
        <v>2017</v>
      </c>
      <c r="D153" s="42" t="s">
        <v>8566</v>
      </c>
      <c r="E153" t="b">
        <v>0</v>
      </c>
      <c r="F153" s="42" t="s">
        <v>8562</v>
      </c>
    </row>
    <row r="154" spans="1:6" x14ac:dyDescent="0.2">
      <c r="A154" s="42" t="s">
        <v>331</v>
      </c>
      <c r="B154" s="42" t="s">
        <v>8454</v>
      </c>
      <c r="C154">
        <v>2018</v>
      </c>
      <c r="D154" s="42" t="s">
        <v>8567</v>
      </c>
      <c r="E154" t="b">
        <v>0</v>
      </c>
      <c r="F154" s="42" t="s">
        <v>8562</v>
      </c>
    </row>
    <row r="155" spans="1:6" x14ac:dyDescent="0.2">
      <c r="A155" s="42" t="s">
        <v>331</v>
      </c>
      <c r="B155" s="42" t="s">
        <v>8454</v>
      </c>
      <c r="C155">
        <v>2019</v>
      </c>
      <c r="D155" s="42" t="s">
        <v>8568</v>
      </c>
      <c r="E155" t="b">
        <v>0</v>
      </c>
      <c r="F155" s="42" t="s">
        <v>8562</v>
      </c>
    </row>
    <row r="156" spans="1:6" x14ac:dyDescent="0.2">
      <c r="A156" s="42" t="s">
        <v>331</v>
      </c>
      <c r="B156" s="42" t="s">
        <v>8462</v>
      </c>
      <c r="C156">
        <v>2013</v>
      </c>
      <c r="D156" s="42" t="s">
        <v>8569</v>
      </c>
      <c r="E156" t="b">
        <v>0</v>
      </c>
      <c r="F156" s="42" t="s">
        <v>8562</v>
      </c>
    </row>
    <row r="157" spans="1:6" x14ac:dyDescent="0.2">
      <c r="A157" s="42" t="s">
        <v>331</v>
      </c>
      <c r="B157" s="42" t="s">
        <v>8462</v>
      </c>
      <c r="C157">
        <v>2014</v>
      </c>
      <c r="D157" s="42" t="s">
        <v>8570</v>
      </c>
      <c r="E157" t="b">
        <v>0</v>
      </c>
      <c r="F157" s="42" t="s">
        <v>8562</v>
      </c>
    </row>
    <row r="158" spans="1:6" x14ac:dyDescent="0.2">
      <c r="A158" s="42" t="s">
        <v>331</v>
      </c>
      <c r="B158" s="42" t="s">
        <v>8462</v>
      </c>
      <c r="C158">
        <v>2015</v>
      </c>
      <c r="D158" s="42" t="s">
        <v>8571</v>
      </c>
      <c r="E158" t="b">
        <v>0</v>
      </c>
      <c r="F158" s="42" t="s">
        <v>8562</v>
      </c>
    </row>
    <row r="159" spans="1:6" x14ac:dyDescent="0.2">
      <c r="A159" s="42" t="s">
        <v>331</v>
      </c>
      <c r="B159" s="42" t="s">
        <v>8462</v>
      </c>
      <c r="C159">
        <v>2016</v>
      </c>
      <c r="D159" s="42" t="s">
        <v>8572</v>
      </c>
      <c r="E159" t="b">
        <v>0</v>
      </c>
      <c r="F159" s="42" t="s">
        <v>8562</v>
      </c>
    </row>
    <row r="160" spans="1:6" x14ac:dyDescent="0.2">
      <c r="A160" s="42" t="s">
        <v>331</v>
      </c>
      <c r="B160" s="42" t="s">
        <v>8462</v>
      </c>
      <c r="C160">
        <v>2017</v>
      </c>
      <c r="D160" s="42" t="s">
        <v>8573</v>
      </c>
      <c r="E160" t="b">
        <v>0</v>
      </c>
      <c r="F160" s="42" t="s">
        <v>8562</v>
      </c>
    </row>
    <row r="161" spans="1:6" x14ac:dyDescent="0.2">
      <c r="A161" s="42" t="s">
        <v>331</v>
      </c>
      <c r="B161" s="42" t="s">
        <v>8462</v>
      </c>
      <c r="C161">
        <v>2018</v>
      </c>
      <c r="D161" s="42" t="s">
        <v>8574</v>
      </c>
      <c r="E161" t="b">
        <v>0</v>
      </c>
      <c r="F161" s="42" t="s">
        <v>8562</v>
      </c>
    </row>
    <row r="162" spans="1:6" x14ac:dyDescent="0.2">
      <c r="A162" s="42" t="s">
        <v>331</v>
      </c>
      <c r="B162" s="42" t="s">
        <v>8462</v>
      </c>
      <c r="C162">
        <v>2019</v>
      </c>
      <c r="D162" s="42" t="s">
        <v>8575</v>
      </c>
      <c r="E162" t="b">
        <v>0</v>
      </c>
      <c r="F162" s="42" t="s">
        <v>8562</v>
      </c>
    </row>
    <row r="163" spans="1:6" x14ac:dyDescent="0.2">
      <c r="A163" s="42" t="s">
        <v>331</v>
      </c>
      <c r="B163" s="42" t="s">
        <v>8464</v>
      </c>
      <c r="C163">
        <v>2013</v>
      </c>
      <c r="D163" s="42" t="s">
        <v>8576</v>
      </c>
      <c r="E163" t="b">
        <v>0</v>
      </c>
      <c r="F163" s="42" t="s">
        <v>8562</v>
      </c>
    </row>
    <row r="164" spans="1:6" x14ac:dyDescent="0.2">
      <c r="A164" s="42" t="s">
        <v>331</v>
      </c>
      <c r="B164" s="42" t="s">
        <v>8464</v>
      </c>
      <c r="C164">
        <v>2014</v>
      </c>
      <c r="D164" s="42" t="s">
        <v>8577</v>
      </c>
      <c r="E164" t="b">
        <v>0</v>
      </c>
      <c r="F164" s="42" t="s">
        <v>8562</v>
      </c>
    </row>
    <row r="165" spans="1:6" x14ac:dyDescent="0.2">
      <c r="A165" s="42" t="s">
        <v>331</v>
      </c>
      <c r="B165" s="42" t="s">
        <v>8464</v>
      </c>
      <c r="C165">
        <v>2015</v>
      </c>
      <c r="D165" s="42" t="s">
        <v>8578</v>
      </c>
      <c r="E165" t="b">
        <v>0</v>
      </c>
      <c r="F165" s="42" t="s">
        <v>8562</v>
      </c>
    </row>
    <row r="166" spans="1:6" x14ac:dyDescent="0.2">
      <c r="A166" s="42" t="s">
        <v>331</v>
      </c>
      <c r="B166" s="42" t="s">
        <v>8464</v>
      </c>
      <c r="C166">
        <v>2016</v>
      </c>
      <c r="D166" s="42" t="s">
        <v>8476</v>
      </c>
      <c r="E166" t="b">
        <v>0</v>
      </c>
      <c r="F166" s="42" t="s">
        <v>8562</v>
      </c>
    </row>
    <row r="167" spans="1:6" x14ac:dyDescent="0.2">
      <c r="A167" s="42" t="s">
        <v>331</v>
      </c>
      <c r="B167" s="42" t="s">
        <v>8464</v>
      </c>
      <c r="C167">
        <v>2017</v>
      </c>
      <c r="D167" s="42" t="s">
        <v>8579</v>
      </c>
      <c r="E167" t="b">
        <v>0</v>
      </c>
      <c r="F167" s="42" t="s">
        <v>8562</v>
      </c>
    </row>
    <row r="168" spans="1:6" x14ac:dyDescent="0.2">
      <c r="A168" s="42" t="s">
        <v>331</v>
      </c>
      <c r="B168" s="42" t="s">
        <v>8464</v>
      </c>
      <c r="C168">
        <v>2018</v>
      </c>
      <c r="D168" s="42" t="s">
        <v>8580</v>
      </c>
      <c r="E168" t="b">
        <v>0</v>
      </c>
      <c r="F168" s="42" t="s">
        <v>8562</v>
      </c>
    </row>
    <row r="169" spans="1:6" x14ac:dyDescent="0.2">
      <c r="A169" s="42" t="s">
        <v>331</v>
      </c>
      <c r="B169" s="42" t="s">
        <v>8464</v>
      </c>
      <c r="C169">
        <v>2019</v>
      </c>
      <c r="D169" s="42" t="s">
        <v>8581</v>
      </c>
      <c r="E169" t="b">
        <v>0</v>
      </c>
      <c r="F169" s="42" t="s">
        <v>8562</v>
      </c>
    </row>
    <row r="170" spans="1:6" x14ac:dyDescent="0.2">
      <c r="A170" s="42" t="s">
        <v>332</v>
      </c>
      <c r="B170" s="42" t="s">
        <v>8454</v>
      </c>
      <c r="C170">
        <v>2013</v>
      </c>
      <c r="D170" s="42" t="s">
        <v>8582</v>
      </c>
      <c r="E170" t="b">
        <v>0</v>
      </c>
      <c r="F170" s="42" t="s">
        <v>8583</v>
      </c>
    </row>
    <row r="171" spans="1:6" x14ac:dyDescent="0.2">
      <c r="A171" s="42" t="s">
        <v>332</v>
      </c>
      <c r="B171" s="42" t="s">
        <v>8454</v>
      </c>
      <c r="C171">
        <v>2014</v>
      </c>
      <c r="D171" s="42" t="s">
        <v>8584</v>
      </c>
      <c r="E171" t="b">
        <v>0</v>
      </c>
      <c r="F171" s="42" t="s">
        <v>8583</v>
      </c>
    </row>
    <row r="172" spans="1:6" x14ac:dyDescent="0.2">
      <c r="A172" s="42" t="s">
        <v>332</v>
      </c>
      <c r="B172" s="42" t="s">
        <v>8454</v>
      </c>
      <c r="C172">
        <v>2015</v>
      </c>
      <c r="D172" s="42" t="s">
        <v>8585</v>
      </c>
      <c r="E172" t="b">
        <v>0</v>
      </c>
      <c r="F172" s="42" t="s">
        <v>8583</v>
      </c>
    </row>
    <row r="173" spans="1:6" x14ac:dyDescent="0.2">
      <c r="A173" s="42" t="s">
        <v>332</v>
      </c>
      <c r="B173" s="42" t="s">
        <v>8454</v>
      </c>
      <c r="C173">
        <v>2016</v>
      </c>
      <c r="D173" s="42" t="s">
        <v>8586</v>
      </c>
      <c r="E173" t="b">
        <v>0</v>
      </c>
      <c r="F173" s="42" t="s">
        <v>8583</v>
      </c>
    </row>
    <row r="174" spans="1:6" x14ac:dyDescent="0.2">
      <c r="A174" s="42" t="s">
        <v>332</v>
      </c>
      <c r="B174" s="42" t="s">
        <v>8454</v>
      </c>
      <c r="C174">
        <v>2017</v>
      </c>
      <c r="D174" s="42" t="s">
        <v>8587</v>
      </c>
      <c r="E174" t="b">
        <v>0</v>
      </c>
      <c r="F174" s="42" t="s">
        <v>8583</v>
      </c>
    </row>
    <row r="175" spans="1:6" x14ac:dyDescent="0.2">
      <c r="A175" s="42" t="s">
        <v>332</v>
      </c>
      <c r="B175" s="42" t="s">
        <v>8454</v>
      </c>
      <c r="C175">
        <v>2018</v>
      </c>
      <c r="D175" s="42" t="s">
        <v>8588</v>
      </c>
      <c r="E175" t="b">
        <v>0</v>
      </c>
      <c r="F175" s="42" t="s">
        <v>8583</v>
      </c>
    </row>
    <row r="176" spans="1:6" x14ac:dyDescent="0.2">
      <c r="A176" s="42" t="s">
        <v>332</v>
      </c>
      <c r="B176" s="42" t="s">
        <v>8454</v>
      </c>
      <c r="C176">
        <v>2019</v>
      </c>
      <c r="D176" s="42" t="s">
        <v>8589</v>
      </c>
      <c r="E176" t="b">
        <v>0</v>
      </c>
      <c r="F176" s="42" t="s">
        <v>8583</v>
      </c>
    </row>
    <row r="177" spans="1:6" x14ac:dyDescent="0.2">
      <c r="A177" s="42" t="s">
        <v>332</v>
      </c>
      <c r="B177" s="42" t="s">
        <v>8462</v>
      </c>
      <c r="C177">
        <v>2013</v>
      </c>
      <c r="D177" s="42" t="s">
        <v>8590</v>
      </c>
      <c r="E177" t="b">
        <v>0</v>
      </c>
      <c r="F177" s="42" t="s">
        <v>8583</v>
      </c>
    </row>
    <row r="178" spans="1:6" x14ac:dyDescent="0.2">
      <c r="A178" s="42" t="s">
        <v>332</v>
      </c>
      <c r="B178" s="42" t="s">
        <v>8462</v>
      </c>
      <c r="C178">
        <v>2014</v>
      </c>
      <c r="D178" s="42" t="s">
        <v>8591</v>
      </c>
      <c r="E178" t="b">
        <v>0</v>
      </c>
      <c r="F178" s="42" t="s">
        <v>8583</v>
      </c>
    </row>
    <row r="179" spans="1:6" x14ac:dyDescent="0.2">
      <c r="A179" s="42" t="s">
        <v>332</v>
      </c>
      <c r="B179" s="42" t="s">
        <v>8462</v>
      </c>
      <c r="C179">
        <v>2015</v>
      </c>
      <c r="D179" s="42" t="s">
        <v>8592</v>
      </c>
      <c r="E179" t="b">
        <v>0</v>
      </c>
      <c r="F179" s="42" t="s">
        <v>8583</v>
      </c>
    </row>
    <row r="180" spans="1:6" x14ac:dyDescent="0.2">
      <c r="A180" s="42" t="s">
        <v>332</v>
      </c>
      <c r="B180" s="42" t="s">
        <v>8462</v>
      </c>
      <c r="C180">
        <v>2016</v>
      </c>
      <c r="D180" s="42" t="s">
        <v>8582</v>
      </c>
      <c r="E180" t="b">
        <v>0</v>
      </c>
      <c r="F180" s="42" t="s">
        <v>8583</v>
      </c>
    </row>
    <row r="181" spans="1:6" x14ac:dyDescent="0.2">
      <c r="A181" s="42" t="s">
        <v>332</v>
      </c>
      <c r="B181" s="42" t="s">
        <v>8462</v>
      </c>
      <c r="C181">
        <v>2017</v>
      </c>
      <c r="D181" s="42" t="s">
        <v>8593</v>
      </c>
      <c r="E181" t="b">
        <v>0</v>
      </c>
      <c r="F181" s="42" t="s">
        <v>8583</v>
      </c>
    </row>
    <row r="182" spans="1:6" x14ac:dyDescent="0.2">
      <c r="A182" s="42" t="s">
        <v>332</v>
      </c>
      <c r="B182" s="42" t="s">
        <v>8462</v>
      </c>
      <c r="C182">
        <v>2018</v>
      </c>
      <c r="D182" s="42" t="s">
        <v>8594</v>
      </c>
      <c r="E182" t="b">
        <v>0</v>
      </c>
      <c r="F182" s="42" t="s">
        <v>8583</v>
      </c>
    </row>
    <row r="183" spans="1:6" x14ac:dyDescent="0.2">
      <c r="A183" s="42" t="s">
        <v>332</v>
      </c>
      <c r="B183" s="42" t="s">
        <v>8462</v>
      </c>
      <c r="C183">
        <v>2019</v>
      </c>
      <c r="D183" s="42" t="s">
        <v>8595</v>
      </c>
      <c r="E183" t="b">
        <v>0</v>
      </c>
      <c r="F183" s="42" t="s">
        <v>8583</v>
      </c>
    </row>
    <row r="184" spans="1:6" x14ac:dyDescent="0.2">
      <c r="A184" s="42" t="s">
        <v>332</v>
      </c>
      <c r="B184" s="42" t="s">
        <v>8464</v>
      </c>
      <c r="C184">
        <v>2013</v>
      </c>
      <c r="D184" s="42" t="s">
        <v>8596</v>
      </c>
      <c r="E184" t="b">
        <v>0</v>
      </c>
      <c r="F184" s="42" t="s">
        <v>8583</v>
      </c>
    </row>
    <row r="185" spans="1:6" x14ac:dyDescent="0.2">
      <c r="A185" s="42" t="s">
        <v>332</v>
      </c>
      <c r="B185" s="42" t="s">
        <v>8464</v>
      </c>
      <c r="C185">
        <v>2014</v>
      </c>
      <c r="D185" s="42" t="s">
        <v>4381</v>
      </c>
      <c r="E185" t="b">
        <v>0</v>
      </c>
      <c r="F185" s="42" t="s">
        <v>8583</v>
      </c>
    </row>
    <row r="186" spans="1:6" x14ac:dyDescent="0.2">
      <c r="A186" s="42" t="s">
        <v>332</v>
      </c>
      <c r="B186" s="42" t="s">
        <v>8464</v>
      </c>
      <c r="C186">
        <v>2015</v>
      </c>
      <c r="D186" s="42" t="s">
        <v>8597</v>
      </c>
      <c r="E186" t="b">
        <v>0</v>
      </c>
      <c r="F186" s="42" t="s">
        <v>8583</v>
      </c>
    </row>
    <row r="187" spans="1:6" x14ac:dyDescent="0.2">
      <c r="A187" s="42" t="s">
        <v>332</v>
      </c>
      <c r="B187" s="42" t="s">
        <v>8464</v>
      </c>
      <c r="C187">
        <v>2016</v>
      </c>
      <c r="D187" s="42" t="s">
        <v>8598</v>
      </c>
      <c r="E187" t="b">
        <v>0</v>
      </c>
      <c r="F187" s="42" t="s">
        <v>8583</v>
      </c>
    </row>
    <row r="188" spans="1:6" x14ac:dyDescent="0.2">
      <c r="A188" s="42" t="s">
        <v>332</v>
      </c>
      <c r="B188" s="42" t="s">
        <v>8464</v>
      </c>
      <c r="C188">
        <v>2017</v>
      </c>
      <c r="D188" s="42" t="s">
        <v>8599</v>
      </c>
      <c r="E188" t="b">
        <v>0</v>
      </c>
      <c r="F188" s="42" t="s">
        <v>8583</v>
      </c>
    </row>
    <row r="189" spans="1:6" x14ac:dyDescent="0.2">
      <c r="A189" s="42" t="s">
        <v>332</v>
      </c>
      <c r="B189" s="42" t="s">
        <v>8464</v>
      </c>
      <c r="C189">
        <v>2018</v>
      </c>
      <c r="D189" s="42" t="s">
        <v>8600</v>
      </c>
      <c r="E189" t="b">
        <v>0</v>
      </c>
      <c r="F189" s="42" t="s">
        <v>8583</v>
      </c>
    </row>
    <row r="190" spans="1:6" x14ac:dyDescent="0.2">
      <c r="A190" s="42" t="s">
        <v>332</v>
      </c>
      <c r="B190" s="42" t="s">
        <v>8464</v>
      </c>
      <c r="C190">
        <v>2019</v>
      </c>
      <c r="D190" s="42" t="s">
        <v>8601</v>
      </c>
      <c r="E190" t="b">
        <v>0</v>
      </c>
      <c r="F190" s="42" t="s">
        <v>8583</v>
      </c>
    </row>
    <row r="191" spans="1:6" x14ac:dyDescent="0.2">
      <c r="A191" s="42" t="s">
        <v>333</v>
      </c>
      <c r="B191" s="42" t="s">
        <v>8454</v>
      </c>
      <c r="C191">
        <v>2013</v>
      </c>
      <c r="D191" s="42" t="s">
        <v>8602</v>
      </c>
      <c r="E191" t="b">
        <v>0</v>
      </c>
      <c r="F191" s="42" t="s">
        <v>8603</v>
      </c>
    </row>
    <row r="192" spans="1:6" x14ac:dyDescent="0.2">
      <c r="A192" s="42" t="s">
        <v>333</v>
      </c>
      <c r="B192" s="42" t="s">
        <v>8454</v>
      </c>
      <c r="C192">
        <v>2014</v>
      </c>
      <c r="D192" s="42" t="s">
        <v>8604</v>
      </c>
      <c r="E192" t="b">
        <v>0</v>
      </c>
      <c r="F192" s="42" t="s">
        <v>8603</v>
      </c>
    </row>
    <row r="193" spans="1:6" x14ac:dyDescent="0.2">
      <c r="A193" s="42" t="s">
        <v>333</v>
      </c>
      <c r="B193" s="42" t="s">
        <v>8454</v>
      </c>
      <c r="C193">
        <v>2015</v>
      </c>
      <c r="D193" s="42" t="s">
        <v>8605</v>
      </c>
      <c r="E193" t="b">
        <v>0</v>
      </c>
      <c r="F193" s="42" t="s">
        <v>8603</v>
      </c>
    </row>
    <row r="194" spans="1:6" x14ac:dyDescent="0.2">
      <c r="A194" s="42" t="s">
        <v>333</v>
      </c>
      <c r="B194" s="42" t="s">
        <v>8454</v>
      </c>
      <c r="C194">
        <v>2016</v>
      </c>
      <c r="D194" s="42" t="s">
        <v>8606</v>
      </c>
      <c r="E194" t="b">
        <v>0</v>
      </c>
      <c r="F194" s="42" t="s">
        <v>8603</v>
      </c>
    </row>
    <row r="195" spans="1:6" x14ac:dyDescent="0.2">
      <c r="A195" s="42" t="s">
        <v>333</v>
      </c>
      <c r="B195" s="42" t="s">
        <v>8454</v>
      </c>
      <c r="C195">
        <v>2017</v>
      </c>
      <c r="D195" s="42" t="s">
        <v>8607</v>
      </c>
      <c r="E195" t="b">
        <v>0</v>
      </c>
      <c r="F195" s="42" t="s">
        <v>8603</v>
      </c>
    </row>
    <row r="196" spans="1:6" x14ac:dyDescent="0.2">
      <c r="A196" s="42" t="s">
        <v>333</v>
      </c>
      <c r="B196" s="42" t="s">
        <v>8454</v>
      </c>
      <c r="C196">
        <v>2018</v>
      </c>
      <c r="D196" s="42" t="s">
        <v>8608</v>
      </c>
      <c r="E196" t="b">
        <v>0</v>
      </c>
      <c r="F196" s="42" t="s">
        <v>8603</v>
      </c>
    </row>
    <row r="197" spans="1:6" x14ac:dyDescent="0.2">
      <c r="A197" s="42" t="s">
        <v>333</v>
      </c>
      <c r="B197" s="42" t="s">
        <v>8454</v>
      </c>
      <c r="C197">
        <v>2019</v>
      </c>
      <c r="D197" s="42" t="s">
        <v>8609</v>
      </c>
      <c r="E197" t="b">
        <v>0</v>
      </c>
      <c r="F197" s="42" t="s">
        <v>8603</v>
      </c>
    </row>
    <row r="198" spans="1:6" x14ac:dyDescent="0.2">
      <c r="A198" s="42" t="s">
        <v>333</v>
      </c>
      <c r="B198" s="42" t="s">
        <v>8462</v>
      </c>
      <c r="C198">
        <v>2013</v>
      </c>
      <c r="D198" s="42" t="s">
        <v>8610</v>
      </c>
      <c r="E198" t="b">
        <v>0</v>
      </c>
      <c r="F198" s="42" t="s">
        <v>8603</v>
      </c>
    </row>
    <row r="199" spans="1:6" x14ac:dyDescent="0.2">
      <c r="A199" s="42" t="s">
        <v>333</v>
      </c>
      <c r="B199" s="42" t="s">
        <v>8462</v>
      </c>
      <c r="C199">
        <v>2014</v>
      </c>
      <c r="D199" s="42" t="s">
        <v>8533</v>
      </c>
      <c r="E199" t="b">
        <v>0</v>
      </c>
      <c r="F199" s="42" t="s">
        <v>8603</v>
      </c>
    </row>
    <row r="200" spans="1:6" x14ac:dyDescent="0.2">
      <c r="A200" s="42" t="s">
        <v>333</v>
      </c>
      <c r="B200" s="42" t="s">
        <v>8462</v>
      </c>
      <c r="C200">
        <v>2015</v>
      </c>
      <c r="D200" s="42" t="s">
        <v>8611</v>
      </c>
      <c r="E200" t="b">
        <v>0</v>
      </c>
      <c r="F200" s="42" t="s">
        <v>8603</v>
      </c>
    </row>
    <row r="201" spans="1:6" x14ac:dyDescent="0.2">
      <c r="A201" s="42" t="s">
        <v>333</v>
      </c>
      <c r="B201" s="42" t="s">
        <v>8462</v>
      </c>
      <c r="C201">
        <v>2016</v>
      </c>
      <c r="D201" s="42" t="s">
        <v>8612</v>
      </c>
      <c r="E201" t="b">
        <v>0</v>
      </c>
      <c r="F201" s="42" t="s">
        <v>8603</v>
      </c>
    </row>
    <row r="202" spans="1:6" x14ac:dyDescent="0.2">
      <c r="A202" s="42" t="s">
        <v>333</v>
      </c>
      <c r="B202" s="42" t="s">
        <v>8462</v>
      </c>
      <c r="C202">
        <v>2017</v>
      </c>
      <c r="D202" s="42" t="s">
        <v>8607</v>
      </c>
      <c r="E202" t="b">
        <v>0</v>
      </c>
      <c r="F202" s="42" t="s">
        <v>8603</v>
      </c>
    </row>
    <row r="203" spans="1:6" x14ac:dyDescent="0.2">
      <c r="A203" s="42" t="s">
        <v>333</v>
      </c>
      <c r="B203" s="42" t="s">
        <v>8462</v>
      </c>
      <c r="C203">
        <v>2018</v>
      </c>
      <c r="D203" s="42" t="s">
        <v>8608</v>
      </c>
      <c r="E203" t="b">
        <v>0</v>
      </c>
      <c r="F203" s="42" t="s">
        <v>8603</v>
      </c>
    </row>
    <row r="204" spans="1:6" x14ac:dyDescent="0.2">
      <c r="A204" s="42" t="s">
        <v>333</v>
      </c>
      <c r="B204" s="42" t="s">
        <v>8462</v>
      </c>
      <c r="C204">
        <v>2019</v>
      </c>
      <c r="D204" s="42" t="s">
        <v>8613</v>
      </c>
      <c r="E204" t="b">
        <v>0</v>
      </c>
      <c r="F204" s="42" t="s">
        <v>8603</v>
      </c>
    </row>
    <row r="205" spans="1:6" x14ac:dyDescent="0.2">
      <c r="A205" s="42" t="s">
        <v>333</v>
      </c>
      <c r="B205" s="42" t="s">
        <v>8464</v>
      </c>
      <c r="C205">
        <v>2013</v>
      </c>
      <c r="D205" s="42" t="s">
        <v>8614</v>
      </c>
      <c r="E205" t="b">
        <v>0</v>
      </c>
      <c r="F205" s="42" t="s">
        <v>8603</v>
      </c>
    </row>
    <row r="206" spans="1:6" x14ac:dyDescent="0.2">
      <c r="A206" s="42" t="s">
        <v>333</v>
      </c>
      <c r="B206" s="42" t="s">
        <v>8464</v>
      </c>
      <c r="C206">
        <v>2014</v>
      </c>
      <c r="D206" s="42" t="s">
        <v>8615</v>
      </c>
      <c r="E206" t="b">
        <v>0</v>
      </c>
      <c r="F206" s="42" t="s">
        <v>8603</v>
      </c>
    </row>
    <row r="207" spans="1:6" x14ac:dyDescent="0.2">
      <c r="A207" s="42" t="s">
        <v>333</v>
      </c>
      <c r="B207" s="42" t="s">
        <v>8464</v>
      </c>
      <c r="C207">
        <v>2015</v>
      </c>
      <c r="D207" s="42" t="s">
        <v>8542</v>
      </c>
      <c r="E207" t="b">
        <v>0</v>
      </c>
      <c r="F207" s="42" t="s">
        <v>8603</v>
      </c>
    </row>
    <row r="208" spans="1:6" x14ac:dyDescent="0.2">
      <c r="A208" s="42" t="s">
        <v>333</v>
      </c>
      <c r="B208" s="42" t="s">
        <v>8464</v>
      </c>
      <c r="C208">
        <v>2016</v>
      </c>
      <c r="D208" s="42" t="s">
        <v>8616</v>
      </c>
      <c r="E208" t="b">
        <v>0</v>
      </c>
      <c r="F208" s="42" t="s">
        <v>8603</v>
      </c>
    </row>
    <row r="209" spans="1:6" x14ac:dyDescent="0.2">
      <c r="A209" s="42" t="s">
        <v>333</v>
      </c>
      <c r="B209" s="42" t="s">
        <v>8464</v>
      </c>
      <c r="C209">
        <v>2017</v>
      </c>
      <c r="D209" s="42" t="s">
        <v>8543</v>
      </c>
      <c r="E209" t="b">
        <v>0</v>
      </c>
      <c r="F209" s="42" t="s">
        <v>8603</v>
      </c>
    </row>
    <row r="210" spans="1:6" x14ac:dyDescent="0.2">
      <c r="A210" s="42" t="s">
        <v>333</v>
      </c>
      <c r="B210" s="42" t="s">
        <v>8464</v>
      </c>
      <c r="C210">
        <v>2018</v>
      </c>
      <c r="D210" s="42" t="s">
        <v>8617</v>
      </c>
      <c r="E210" t="b">
        <v>0</v>
      </c>
      <c r="F210" s="42" t="s">
        <v>8603</v>
      </c>
    </row>
    <row r="211" spans="1:6" x14ac:dyDescent="0.2">
      <c r="A211" s="42" t="s">
        <v>333</v>
      </c>
      <c r="B211" s="42" t="s">
        <v>8464</v>
      </c>
      <c r="C211">
        <v>2019</v>
      </c>
      <c r="D211" s="42" t="s">
        <v>8618</v>
      </c>
      <c r="E211" t="b">
        <v>0</v>
      </c>
      <c r="F211" s="42" t="s">
        <v>8603</v>
      </c>
    </row>
    <row r="212" spans="1:6" x14ac:dyDescent="0.2">
      <c r="A212" s="42" t="s">
        <v>334</v>
      </c>
      <c r="B212" s="42" t="s">
        <v>8454</v>
      </c>
      <c r="C212">
        <v>2013</v>
      </c>
      <c r="D212" s="42" t="s">
        <v>8456</v>
      </c>
      <c r="E212" t="b">
        <v>1</v>
      </c>
      <c r="F212" s="42" t="s">
        <v>374</v>
      </c>
    </row>
    <row r="213" spans="1:6" x14ac:dyDescent="0.2">
      <c r="A213" s="42" t="s">
        <v>334</v>
      </c>
      <c r="B213" s="42" t="s">
        <v>8454</v>
      </c>
      <c r="C213">
        <v>2014</v>
      </c>
      <c r="D213" s="42" t="s">
        <v>8619</v>
      </c>
      <c r="E213" t="b">
        <v>1</v>
      </c>
      <c r="F213" s="42" t="s">
        <v>374</v>
      </c>
    </row>
    <row r="214" spans="1:6" x14ac:dyDescent="0.2">
      <c r="A214" s="42" t="s">
        <v>334</v>
      </c>
      <c r="B214" s="42" t="s">
        <v>8454</v>
      </c>
      <c r="C214">
        <v>2015</v>
      </c>
      <c r="D214" s="42" t="s">
        <v>8620</v>
      </c>
      <c r="E214" t="b">
        <v>1</v>
      </c>
      <c r="F214" s="42" t="s">
        <v>374</v>
      </c>
    </row>
    <row r="215" spans="1:6" x14ac:dyDescent="0.2">
      <c r="A215" s="42" t="s">
        <v>334</v>
      </c>
      <c r="B215" s="42" t="s">
        <v>8454</v>
      </c>
      <c r="C215">
        <v>2016</v>
      </c>
      <c r="D215" s="42" t="s">
        <v>8621</v>
      </c>
      <c r="E215" t="b">
        <v>1</v>
      </c>
      <c r="F215" s="42" t="s">
        <v>374</v>
      </c>
    </row>
    <row r="216" spans="1:6" x14ac:dyDescent="0.2">
      <c r="A216" s="42" t="s">
        <v>334</v>
      </c>
      <c r="B216" s="42" t="s">
        <v>8454</v>
      </c>
      <c r="C216">
        <v>2017</v>
      </c>
      <c r="D216" s="42" t="s">
        <v>8622</v>
      </c>
      <c r="E216" t="b">
        <v>1</v>
      </c>
      <c r="F216" s="42" t="s">
        <v>374</v>
      </c>
    </row>
    <row r="217" spans="1:6" x14ac:dyDescent="0.2">
      <c r="A217" s="42" t="s">
        <v>334</v>
      </c>
      <c r="B217" s="42" t="s">
        <v>8454</v>
      </c>
      <c r="C217">
        <v>2018</v>
      </c>
      <c r="D217" s="42" t="s">
        <v>8623</v>
      </c>
      <c r="E217" t="b">
        <v>1</v>
      </c>
      <c r="F217" s="42" t="s">
        <v>374</v>
      </c>
    </row>
    <row r="218" spans="1:6" x14ac:dyDescent="0.2">
      <c r="A218" s="42" t="s">
        <v>334</v>
      </c>
      <c r="B218" s="42" t="s">
        <v>8454</v>
      </c>
      <c r="C218">
        <v>2019</v>
      </c>
      <c r="D218" s="42" t="s">
        <v>8624</v>
      </c>
      <c r="E218" t="b">
        <v>1</v>
      </c>
      <c r="F218" s="42" t="s">
        <v>374</v>
      </c>
    </row>
    <row r="219" spans="1:6" x14ac:dyDescent="0.2">
      <c r="A219" s="42" t="s">
        <v>334</v>
      </c>
      <c r="B219" s="42" t="s">
        <v>8462</v>
      </c>
      <c r="C219">
        <v>2013</v>
      </c>
      <c r="D219" s="42" t="s">
        <v>8625</v>
      </c>
      <c r="E219" t="b">
        <v>1</v>
      </c>
      <c r="F219" s="42" t="s">
        <v>374</v>
      </c>
    </row>
    <row r="220" spans="1:6" x14ac:dyDescent="0.2">
      <c r="A220" s="42" t="s">
        <v>334</v>
      </c>
      <c r="B220" s="42" t="s">
        <v>8462</v>
      </c>
      <c r="C220">
        <v>2014</v>
      </c>
      <c r="D220" s="42" t="s">
        <v>8622</v>
      </c>
      <c r="E220" t="b">
        <v>1</v>
      </c>
      <c r="F220" s="42" t="s">
        <v>374</v>
      </c>
    </row>
    <row r="221" spans="1:6" x14ac:dyDescent="0.2">
      <c r="A221" s="42" t="s">
        <v>334</v>
      </c>
      <c r="B221" s="42" t="s">
        <v>8462</v>
      </c>
      <c r="C221">
        <v>2015</v>
      </c>
      <c r="D221" s="42" t="s">
        <v>8626</v>
      </c>
      <c r="E221" t="b">
        <v>1</v>
      </c>
      <c r="F221" s="42" t="s">
        <v>374</v>
      </c>
    </row>
    <row r="222" spans="1:6" x14ac:dyDescent="0.2">
      <c r="A222" s="42" t="s">
        <v>334</v>
      </c>
      <c r="B222" s="42" t="s">
        <v>8462</v>
      </c>
      <c r="C222">
        <v>2016</v>
      </c>
      <c r="D222" s="42" t="s">
        <v>8627</v>
      </c>
      <c r="E222" t="b">
        <v>1</v>
      </c>
      <c r="F222" s="42" t="s">
        <v>374</v>
      </c>
    </row>
    <row r="223" spans="1:6" x14ac:dyDescent="0.2">
      <c r="A223" s="42" t="s">
        <v>334</v>
      </c>
      <c r="B223" s="42" t="s">
        <v>8462</v>
      </c>
      <c r="C223">
        <v>2017</v>
      </c>
      <c r="D223" s="42" t="s">
        <v>8628</v>
      </c>
      <c r="E223" t="b">
        <v>1</v>
      </c>
      <c r="F223" s="42" t="s">
        <v>374</v>
      </c>
    </row>
    <row r="224" spans="1:6" x14ac:dyDescent="0.2">
      <c r="A224" s="42" t="s">
        <v>334</v>
      </c>
      <c r="B224" s="42" t="s">
        <v>8462</v>
      </c>
      <c r="C224">
        <v>2018</v>
      </c>
      <c r="D224" s="42" t="s">
        <v>8629</v>
      </c>
      <c r="E224" t="b">
        <v>1</v>
      </c>
      <c r="F224" s="42" t="s">
        <v>374</v>
      </c>
    </row>
    <row r="225" spans="1:6" x14ac:dyDescent="0.2">
      <c r="A225" s="42" t="s">
        <v>334</v>
      </c>
      <c r="B225" s="42" t="s">
        <v>8462</v>
      </c>
      <c r="C225">
        <v>2019</v>
      </c>
      <c r="D225" s="42" t="s">
        <v>8630</v>
      </c>
      <c r="E225" t="b">
        <v>1</v>
      </c>
      <c r="F225" s="42" t="s">
        <v>374</v>
      </c>
    </row>
    <row r="226" spans="1:6" x14ac:dyDescent="0.2">
      <c r="A226" s="42" t="s">
        <v>334</v>
      </c>
      <c r="B226" s="42" t="s">
        <v>8464</v>
      </c>
      <c r="C226">
        <v>2013</v>
      </c>
      <c r="D226" s="42" t="s">
        <v>8631</v>
      </c>
      <c r="E226" t="b">
        <v>1</v>
      </c>
      <c r="F226" s="42" t="s">
        <v>374</v>
      </c>
    </row>
    <row r="227" spans="1:6" x14ac:dyDescent="0.2">
      <c r="A227" s="42" t="s">
        <v>334</v>
      </c>
      <c r="B227" s="42" t="s">
        <v>8464</v>
      </c>
      <c r="C227">
        <v>2014</v>
      </c>
      <c r="D227" s="42" t="s">
        <v>8631</v>
      </c>
      <c r="E227" t="b">
        <v>1</v>
      </c>
      <c r="F227" s="42" t="s">
        <v>374</v>
      </c>
    </row>
    <row r="228" spans="1:6" x14ac:dyDescent="0.2">
      <c r="A228" s="42" t="s">
        <v>334</v>
      </c>
      <c r="B228" s="42" t="s">
        <v>8464</v>
      </c>
      <c r="C228">
        <v>2015</v>
      </c>
      <c r="D228" s="42" t="s">
        <v>8632</v>
      </c>
      <c r="E228" t="b">
        <v>1</v>
      </c>
      <c r="F228" s="42" t="s">
        <v>374</v>
      </c>
    </row>
    <row r="229" spans="1:6" x14ac:dyDescent="0.2">
      <c r="A229" s="42" t="s">
        <v>334</v>
      </c>
      <c r="B229" s="42" t="s">
        <v>8464</v>
      </c>
      <c r="C229">
        <v>2016</v>
      </c>
      <c r="D229" s="42" t="s">
        <v>8491</v>
      </c>
      <c r="E229" t="b">
        <v>1</v>
      </c>
      <c r="F229" s="42" t="s">
        <v>374</v>
      </c>
    </row>
    <row r="230" spans="1:6" x14ac:dyDescent="0.2">
      <c r="A230" s="42" t="s">
        <v>334</v>
      </c>
      <c r="B230" s="42" t="s">
        <v>8464</v>
      </c>
      <c r="C230">
        <v>2017</v>
      </c>
      <c r="D230" s="42" t="s">
        <v>8493</v>
      </c>
      <c r="E230" t="b">
        <v>1</v>
      </c>
      <c r="F230" s="42" t="s">
        <v>374</v>
      </c>
    </row>
    <row r="231" spans="1:6" x14ac:dyDescent="0.2">
      <c r="A231" s="42" t="s">
        <v>334</v>
      </c>
      <c r="B231" s="42" t="s">
        <v>8464</v>
      </c>
      <c r="C231">
        <v>2018</v>
      </c>
      <c r="D231" s="42" t="s">
        <v>8493</v>
      </c>
      <c r="E231" t="b">
        <v>1</v>
      </c>
      <c r="F231" s="42" t="s">
        <v>374</v>
      </c>
    </row>
    <row r="232" spans="1:6" x14ac:dyDescent="0.2">
      <c r="A232" s="42" t="s">
        <v>334</v>
      </c>
      <c r="B232" s="42" t="s">
        <v>8464</v>
      </c>
      <c r="C232">
        <v>2019</v>
      </c>
      <c r="D232" s="42" t="s">
        <v>8493</v>
      </c>
      <c r="E232" t="b">
        <v>1</v>
      </c>
      <c r="F232" s="42" t="s">
        <v>374</v>
      </c>
    </row>
    <row r="233" spans="1:6" x14ac:dyDescent="0.2">
      <c r="A233" s="42" t="s">
        <v>335</v>
      </c>
      <c r="B233" s="42" t="s">
        <v>8454</v>
      </c>
      <c r="C233">
        <v>2013</v>
      </c>
      <c r="D233" s="42" t="s">
        <v>8553</v>
      </c>
      <c r="E233" t="b">
        <v>0</v>
      </c>
      <c r="F233" s="42" t="s">
        <v>8633</v>
      </c>
    </row>
    <row r="234" spans="1:6" x14ac:dyDescent="0.2">
      <c r="A234" s="42" t="s">
        <v>335</v>
      </c>
      <c r="B234" s="42" t="s">
        <v>8454</v>
      </c>
      <c r="C234">
        <v>2014</v>
      </c>
      <c r="D234" s="42" t="s">
        <v>8634</v>
      </c>
      <c r="E234" t="b">
        <v>0</v>
      </c>
      <c r="F234" s="42" t="s">
        <v>8633</v>
      </c>
    </row>
    <row r="235" spans="1:6" x14ac:dyDescent="0.2">
      <c r="A235" s="42" t="s">
        <v>335</v>
      </c>
      <c r="B235" s="42" t="s">
        <v>8454</v>
      </c>
      <c r="C235">
        <v>2015</v>
      </c>
      <c r="D235" s="42" t="s">
        <v>8635</v>
      </c>
      <c r="E235" t="b">
        <v>0</v>
      </c>
      <c r="F235" s="42" t="s">
        <v>8633</v>
      </c>
    </row>
    <row r="236" spans="1:6" x14ac:dyDescent="0.2">
      <c r="A236" s="42" t="s">
        <v>335</v>
      </c>
      <c r="B236" s="42" t="s">
        <v>8454</v>
      </c>
      <c r="C236">
        <v>2016</v>
      </c>
      <c r="D236" s="42" t="s">
        <v>8636</v>
      </c>
      <c r="E236" t="b">
        <v>0</v>
      </c>
      <c r="F236" s="42" t="s">
        <v>8633</v>
      </c>
    </row>
    <row r="237" spans="1:6" x14ac:dyDescent="0.2">
      <c r="A237" s="42" t="s">
        <v>335</v>
      </c>
      <c r="B237" s="42" t="s">
        <v>8454</v>
      </c>
      <c r="C237">
        <v>2017</v>
      </c>
      <c r="D237" s="42" t="s">
        <v>8637</v>
      </c>
      <c r="E237" t="b">
        <v>0</v>
      </c>
      <c r="F237" s="42" t="s">
        <v>8633</v>
      </c>
    </row>
    <row r="238" spans="1:6" x14ac:dyDescent="0.2">
      <c r="A238" s="42" t="s">
        <v>335</v>
      </c>
      <c r="B238" s="42" t="s">
        <v>8454</v>
      </c>
      <c r="C238">
        <v>2018</v>
      </c>
      <c r="D238" s="42" t="s">
        <v>8560</v>
      </c>
      <c r="E238" t="b">
        <v>0</v>
      </c>
      <c r="F238" s="42" t="s">
        <v>8633</v>
      </c>
    </row>
    <row r="239" spans="1:6" x14ac:dyDescent="0.2">
      <c r="A239" s="42" t="s">
        <v>335</v>
      </c>
      <c r="B239" s="42" t="s">
        <v>8454</v>
      </c>
      <c r="C239">
        <v>2019</v>
      </c>
      <c r="D239" s="42" t="s">
        <v>8528</v>
      </c>
      <c r="E239" t="b">
        <v>0</v>
      </c>
      <c r="F239" s="42" t="s">
        <v>8633</v>
      </c>
    </row>
    <row r="240" spans="1:6" x14ac:dyDescent="0.2">
      <c r="A240" s="42" t="s">
        <v>335</v>
      </c>
      <c r="B240" s="42" t="s">
        <v>8462</v>
      </c>
      <c r="C240">
        <v>2013</v>
      </c>
      <c r="D240" s="42" t="s">
        <v>8553</v>
      </c>
      <c r="E240" t="b">
        <v>0</v>
      </c>
      <c r="F240" s="42" t="s">
        <v>8633</v>
      </c>
    </row>
    <row r="241" spans="1:6" x14ac:dyDescent="0.2">
      <c r="A241" s="42" t="s">
        <v>335</v>
      </c>
      <c r="B241" s="42" t="s">
        <v>8462</v>
      </c>
      <c r="C241">
        <v>2014</v>
      </c>
      <c r="D241" s="42" t="s">
        <v>8634</v>
      </c>
      <c r="E241" t="b">
        <v>0</v>
      </c>
      <c r="F241" s="42" t="s">
        <v>8633</v>
      </c>
    </row>
    <row r="242" spans="1:6" x14ac:dyDescent="0.2">
      <c r="A242" s="42" t="s">
        <v>335</v>
      </c>
      <c r="B242" s="42" t="s">
        <v>8462</v>
      </c>
      <c r="C242">
        <v>2015</v>
      </c>
      <c r="D242" s="42" t="s">
        <v>8635</v>
      </c>
      <c r="E242" t="b">
        <v>0</v>
      </c>
      <c r="F242" s="42" t="s">
        <v>8633</v>
      </c>
    </row>
    <row r="243" spans="1:6" x14ac:dyDescent="0.2">
      <c r="A243" s="42" t="s">
        <v>335</v>
      </c>
      <c r="B243" s="42" t="s">
        <v>8462</v>
      </c>
      <c r="C243">
        <v>2016</v>
      </c>
      <c r="D243" s="42" t="s">
        <v>8636</v>
      </c>
      <c r="E243" t="b">
        <v>0</v>
      </c>
      <c r="F243" s="42" t="s">
        <v>8633</v>
      </c>
    </row>
    <row r="244" spans="1:6" x14ac:dyDescent="0.2">
      <c r="A244" s="42" t="s">
        <v>335</v>
      </c>
      <c r="B244" s="42" t="s">
        <v>8462</v>
      </c>
      <c r="C244">
        <v>2017</v>
      </c>
      <c r="D244" s="42" t="s">
        <v>8637</v>
      </c>
      <c r="E244" t="b">
        <v>0</v>
      </c>
      <c r="F244" s="42" t="s">
        <v>8633</v>
      </c>
    </row>
    <row r="245" spans="1:6" x14ac:dyDescent="0.2">
      <c r="A245" s="42" t="s">
        <v>335</v>
      </c>
      <c r="B245" s="42" t="s">
        <v>8462</v>
      </c>
      <c r="C245">
        <v>2018</v>
      </c>
      <c r="D245" s="42" t="s">
        <v>8560</v>
      </c>
      <c r="E245" t="b">
        <v>0</v>
      </c>
      <c r="F245" s="42" t="s">
        <v>8633</v>
      </c>
    </row>
    <row r="246" spans="1:6" x14ac:dyDescent="0.2">
      <c r="A246" s="42" t="s">
        <v>335</v>
      </c>
      <c r="B246" s="42" t="s">
        <v>8462</v>
      </c>
      <c r="C246">
        <v>2019</v>
      </c>
      <c r="D246" s="42" t="s">
        <v>8528</v>
      </c>
      <c r="E246" t="b">
        <v>0</v>
      </c>
      <c r="F246" s="42" t="s">
        <v>8633</v>
      </c>
    </row>
    <row r="247" spans="1:6" x14ac:dyDescent="0.2">
      <c r="A247" s="42" t="s">
        <v>335</v>
      </c>
      <c r="B247" s="42" t="s">
        <v>8464</v>
      </c>
      <c r="C247">
        <v>2013</v>
      </c>
      <c r="D247" s="42" t="s">
        <v>8638</v>
      </c>
      <c r="E247" t="b">
        <v>0</v>
      </c>
      <c r="F247" s="42" t="s">
        <v>8633</v>
      </c>
    </row>
    <row r="248" spans="1:6" x14ac:dyDescent="0.2">
      <c r="A248" s="42" t="s">
        <v>335</v>
      </c>
      <c r="B248" s="42" t="s">
        <v>8464</v>
      </c>
      <c r="C248">
        <v>2014</v>
      </c>
      <c r="D248" s="42" t="s">
        <v>8597</v>
      </c>
      <c r="E248" t="b">
        <v>0</v>
      </c>
      <c r="F248" s="42" t="s">
        <v>8633</v>
      </c>
    </row>
    <row r="249" spans="1:6" x14ac:dyDescent="0.2">
      <c r="A249" s="42" t="s">
        <v>335</v>
      </c>
      <c r="B249" s="42" t="s">
        <v>8464</v>
      </c>
      <c r="C249">
        <v>2015</v>
      </c>
      <c r="D249" s="42" t="s">
        <v>8597</v>
      </c>
      <c r="E249" t="b">
        <v>0</v>
      </c>
      <c r="F249" s="42" t="s">
        <v>8633</v>
      </c>
    </row>
    <row r="250" spans="1:6" x14ac:dyDescent="0.2">
      <c r="A250" s="42" t="s">
        <v>335</v>
      </c>
      <c r="B250" s="42" t="s">
        <v>8464</v>
      </c>
      <c r="C250">
        <v>2016</v>
      </c>
      <c r="D250" s="42" t="s">
        <v>8639</v>
      </c>
      <c r="E250" t="b">
        <v>0</v>
      </c>
      <c r="F250" s="42" t="s">
        <v>8633</v>
      </c>
    </row>
    <row r="251" spans="1:6" x14ac:dyDescent="0.2">
      <c r="A251" s="42" t="s">
        <v>335</v>
      </c>
      <c r="B251" s="42" t="s">
        <v>8464</v>
      </c>
      <c r="C251">
        <v>2017</v>
      </c>
      <c r="D251" s="42" t="s">
        <v>8466</v>
      </c>
      <c r="E251" t="b">
        <v>0</v>
      </c>
      <c r="F251" s="42" t="s">
        <v>8633</v>
      </c>
    </row>
    <row r="252" spans="1:6" x14ac:dyDescent="0.2">
      <c r="A252" s="42" t="s">
        <v>335</v>
      </c>
      <c r="B252" s="42" t="s">
        <v>8464</v>
      </c>
      <c r="C252">
        <v>2018</v>
      </c>
      <c r="D252" s="42" t="s">
        <v>8639</v>
      </c>
      <c r="E252" t="b">
        <v>0</v>
      </c>
      <c r="F252" s="42" t="s">
        <v>8633</v>
      </c>
    </row>
    <row r="253" spans="1:6" x14ac:dyDescent="0.2">
      <c r="A253" s="42" t="s">
        <v>335</v>
      </c>
      <c r="B253" s="42" t="s">
        <v>8464</v>
      </c>
      <c r="C253">
        <v>2019</v>
      </c>
      <c r="D253" s="42" t="s">
        <v>8482</v>
      </c>
      <c r="E253" t="b">
        <v>0</v>
      </c>
      <c r="F253" s="42" t="s">
        <v>8633</v>
      </c>
    </row>
    <row r="254" spans="1:6" x14ac:dyDescent="0.2">
      <c r="A254" s="42" t="s">
        <v>336</v>
      </c>
      <c r="B254" s="42" t="s">
        <v>8454</v>
      </c>
      <c r="C254">
        <v>2013</v>
      </c>
      <c r="D254" s="42" t="s">
        <v>8640</v>
      </c>
      <c r="E254" t="b">
        <v>0</v>
      </c>
      <c r="F254" s="42" t="s">
        <v>8641</v>
      </c>
    </row>
    <row r="255" spans="1:6" x14ac:dyDescent="0.2">
      <c r="A255" s="42" t="s">
        <v>336</v>
      </c>
      <c r="B255" s="42" t="s">
        <v>8454</v>
      </c>
      <c r="C255">
        <v>2014</v>
      </c>
      <c r="D255" s="42" t="s">
        <v>8526</v>
      </c>
      <c r="E255" t="b">
        <v>0</v>
      </c>
      <c r="F255" s="42" t="s">
        <v>8641</v>
      </c>
    </row>
    <row r="256" spans="1:6" x14ac:dyDescent="0.2">
      <c r="A256" s="42" t="s">
        <v>336</v>
      </c>
      <c r="B256" s="42" t="s">
        <v>8454</v>
      </c>
      <c r="C256">
        <v>2015</v>
      </c>
      <c r="D256" s="42" t="s">
        <v>8642</v>
      </c>
      <c r="E256" t="b">
        <v>0</v>
      </c>
      <c r="F256" s="42" t="s">
        <v>8641</v>
      </c>
    </row>
    <row r="257" spans="1:6" x14ac:dyDescent="0.2">
      <c r="A257" s="42" t="s">
        <v>336</v>
      </c>
      <c r="B257" s="42" t="s">
        <v>8454</v>
      </c>
      <c r="C257">
        <v>2016</v>
      </c>
      <c r="D257" s="42" t="s">
        <v>8456</v>
      </c>
      <c r="E257" t="b">
        <v>0</v>
      </c>
      <c r="F257" s="42" t="s">
        <v>8641</v>
      </c>
    </row>
    <row r="258" spans="1:6" x14ac:dyDescent="0.2">
      <c r="A258" s="42" t="s">
        <v>336</v>
      </c>
      <c r="B258" s="42" t="s">
        <v>8454</v>
      </c>
      <c r="C258">
        <v>2017</v>
      </c>
      <c r="D258" s="42" t="s">
        <v>8607</v>
      </c>
      <c r="E258" t="b">
        <v>0</v>
      </c>
      <c r="F258" s="42" t="s">
        <v>8641</v>
      </c>
    </row>
    <row r="259" spans="1:6" x14ac:dyDescent="0.2">
      <c r="A259" s="42" t="s">
        <v>336</v>
      </c>
      <c r="B259" s="42" t="s">
        <v>8454</v>
      </c>
      <c r="C259">
        <v>2018</v>
      </c>
      <c r="D259" s="42" t="s">
        <v>8643</v>
      </c>
      <c r="E259" t="b">
        <v>0</v>
      </c>
      <c r="F259" s="42" t="s">
        <v>8641</v>
      </c>
    </row>
    <row r="260" spans="1:6" x14ac:dyDescent="0.2">
      <c r="A260" s="42" t="s">
        <v>336</v>
      </c>
      <c r="B260" s="42" t="s">
        <v>8454</v>
      </c>
      <c r="C260">
        <v>2019</v>
      </c>
      <c r="D260" s="42" t="s">
        <v>8644</v>
      </c>
      <c r="E260" t="b">
        <v>0</v>
      </c>
      <c r="F260" s="42" t="s">
        <v>8641</v>
      </c>
    </row>
    <row r="261" spans="1:6" x14ac:dyDescent="0.2">
      <c r="A261" s="42" t="s">
        <v>336</v>
      </c>
      <c r="B261" s="42" t="s">
        <v>8462</v>
      </c>
      <c r="C261">
        <v>2013</v>
      </c>
      <c r="D261" s="42" t="s">
        <v>8645</v>
      </c>
      <c r="E261" t="b">
        <v>0</v>
      </c>
      <c r="F261" s="42" t="s">
        <v>8641</v>
      </c>
    </row>
    <row r="262" spans="1:6" x14ac:dyDescent="0.2">
      <c r="A262" s="42" t="s">
        <v>336</v>
      </c>
      <c r="B262" s="42" t="s">
        <v>8462</v>
      </c>
      <c r="C262">
        <v>2014</v>
      </c>
      <c r="D262" s="42" t="s">
        <v>8505</v>
      </c>
      <c r="E262" t="b">
        <v>0</v>
      </c>
      <c r="F262" s="42" t="s">
        <v>8641</v>
      </c>
    </row>
    <row r="263" spans="1:6" x14ac:dyDescent="0.2">
      <c r="A263" s="42" t="s">
        <v>336</v>
      </c>
      <c r="B263" s="42" t="s">
        <v>8462</v>
      </c>
      <c r="C263">
        <v>2015</v>
      </c>
      <c r="D263" s="42" t="s">
        <v>8646</v>
      </c>
      <c r="E263" t="b">
        <v>0</v>
      </c>
      <c r="F263" s="42" t="s">
        <v>8641</v>
      </c>
    </row>
    <row r="264" spans="1:6" x14ac:dyDescent="0.2">
      <c r="A264" s="42" t="s">
        <v>336</v>
      </c>
      <c r="B264" s="42" t="s">
        <v>8462</v>
      </c>
      <c r="C264">
        <v>2016</v>
      </c>
      <c r="D264" s="42" t="s">
        <v>8456</v>
      </c>
      <c r="E264" t="b">
        <v>0</v>
      </c>
      <c r="F264" s="42" t="s">
        <v>8641</v>
      </c>
    </row>
    <row r="265" spans="1:6" x14ac:dyDescent="0.2">
      <c r="A265" s="42" t="s">
        <v>336</v>
      </c>
      <c r="B265" s="42" t="s">
        <v>8462</v>
      </c>
      <c r="C265">
        <v>2017</v>
      </c>
      <c r="D265" s="42" t="s">
        <v>8607</v>
      </c>
      <c r="E265" t="b">
        <v>0</v>
      </c>
      <c r="F265" s="42" t="s">
        <v>8641</v>
      </c>
    </row>
    <row r="266" spans="1:6" x14ac:dyDescent="0.2">
      <c r="A266" s="42" t="s">
        <v>336</v>
      </c>
      <c r="B266" s="42" t="s">
        <v>8462</v>
      </c>
      <c r="C266">
        <v>2018</v>
      </c>
      <c r="D266" s="42" t="s">
        <v>8647</v>
      </c>
      <c r="E266" t="b">
        <v>0</v>
      </c>
      <c r="F266" s="42" t="s">
        <v>8641</v>
      </c>
    </row>
    <row r="267" spans="1:6" x14ac:dyDescent="0.2">
      <c r="A267" s="42" t="s">
        <v>336</v>
      </c>
      <c r="B267" s="42" t="s">
        <v>8462</v>
      </c>
      <c r="C267">
        <v>2019</v>
      </c>
      <c r="D267" s="42" t="s">
        <v>8644</v>
      </c>
      <c r="E267" t="b">
        <v>0</v>
      </c>
      <c r="F267" s="42" t="s">
        <v>8641</v>
      </c>
    </row>
    <row r="268" spans="1:6" x14ac:dyDescent="0.2">
      <c r="A268" s="42" t="s">
        <v>336</v>
      </c>
      <c r="B268" s="42" t="s">
        <v>8464</v>
      </c>
      <c r="C268">
        <v>2013</v>
      </c>
      <c r="D268" s="42" t="s">
        <v>8648</v>
      </c>
      <c r="E268" t="b">
        <v>0</v>
      </c>
      <c r="F268" s="42" t="s">
        <v>8641</v>
      </c>
    </row>
    <row r="269" spans="1:6" x14ac:dyDescent="0.2">
      <c r="A269" s="42" t="s">
        <v>336</v>
      </c>
      <c r="B269" s="42" t="s">
        <v>8464</v>
      </c>
      <c r="C269">
        <v>2014</v>
      </c>
      <c r="D269" s="42" t="s">
        <v>8466</v>
      </c>
      <c r="E269" t="b">
        <v>0</v>
      </c>
      <c r="F269" s="42" t="s">
        <v>8641</v>
      </c>
    </row>
    <row r="270" spans="1:6" x14ac:dyDescent="0.2">
      <c r="A270" s="42" t="s">
        <v>336</v>
      </c>
      <c r="B270" s="42" t="s">
        <v>8464</v>
      </c>
      <c r="C270">
        <v>2015</v>
      </c>
      <c r="D270" s="42" t="s">
        <v>8649</v>
      </c>
      <c r="E270" t="b">
        <v>0</v>
      </c>
      <c r="F270" s="42" t="s">
        <v>8641</v>
      </c>
    </row>
    <row r="271" spans="1:6" x14ac:dyDescent="0.2">
      <c r="A271" s="42" t="s">
        <v>336</v>
      </c>
      <c r="B271" s="42" t="s">
        <v>8464</v>
      </c>
      <c r="C271">
        <v>2016</v>
      </c>
      <c r="D271" s="42" t="s">
        <v>8467</v>
      </c>
      <c r="E271" t="b">
        <v>0</v>
      </c>
      <c r="F271" s="42" t="s">
        <v>8641</v>
      </c>
    </row>
    <row r="272" spans="1:6" x14ac:dyDescent="0.2">
      <c r="A272" s="42" t="s">
        <v>336</v>
      </c>
      <c r="B272" s="42" t="s">
        <v>8464</v>
      </c>
      <c r="C272">
        <v>2017</v>
      </c>
      <c r="D272" s="42" t="s">
        <v>8467</v>
      </c>
      <c r="E272" t="b">
        <v>0</v>
      </c>
      <c r="F272" s="42" t="s">
        <v>8641</v>
      </c>
    </row>
    <row r="273" spans="1:6" x14ac:dyDescent="0.2">
      <c r="A273" s="42" t="s">
        <v>336</v>
      </c>
      <c r="B273" s="42" t="s">
        <v>8464</v>
      </c>
      <c r="C273">
        <v>2018</v>
      </c>
      <c r="D273" s="42" t="s">
        <v>8467</v>
      </c>
      <c r="E273" t="b">
        <v>0</v>
      </c>
      <c r="F273" s="42" t="s">
        <v>8641</v>
      </c>
    </row>
    <row r="274" spans="1:6" x14ac:dyDescent="0.2">
      <c r="A274" s="42" t="s">
        <v>336</v>
      </c>
      <c r="B274" s="42" t="s">
        <v>8464</v>
      </c>
      <c r="C274">
        <v>2019</v>
      </c>
      <c r="D274" s="42" t="s">
        <v>8467</v>
      </c>
      <c r="E274" t="b">
        <v>0</v>
      </c>
      <c r="F274" s="42" t="s">
        <v>8641</v>
      </c>
    </row>
    <row r="275" spans="1:6" x14ac:dyDescent="0.2">
      <c r="A275" s="42" t="s">
        <v>337</v>
      </c>
      <c r="B275" s="42" t="s">
        <v>8454</v>
      </c>
      <c r="C275">
        <v>2013</v>
      </c>
      <c r="D275" s="42" t="s">
        <v>8650</v>
      </c>
      <c r="E275" t="b">
        <v>0</v>
      </c>
      <c r="F275" s="42" t="s">
        <v>8651</v>
      </c>
    </row>
    <row r="276" spans="1:6" x14ac:dyDescent="0.2">
      <c r="A276" s="42" t="s">
        <v>337</v>
      </c>
      <c r="B276" s="42" t="s">
        <v>8454</v>
      </c>
      <c r="C276">
        <v>2014</v>
      </c>
      <c r="D276" s="42" t="s">
        <v>8652</v>
      </c>
      <c r="E276" t="b">
        <v>0</v>
      </c>
      <c r="F276" s="42" t="s">
        <v>8651</v>
      </c>
    </row>
    <row r="277" spans="1:6" x14ac:dyDescent="0.2">
      <c r="A277" s="42" t="s">
        <v>337</v>
      </c>
      <c r="B277" s="42" t="s">
        <v>8454</v>
      </c>
      <c r="C277">
        <v>2015</v>
      </c>
      <c r="D277" s="42" t="s">
        <v>8653</v>
      </c>
      <c r="E277" t="b">
        <v>0</v>
      </c>
      <c r="F277" s="42" t="s">
        <v>8651</v>
      </c>
    </row>
    <row r="278" spans="1:6" x14ac:dyDescent="0.2">
      <c r="A278" s="42" t="s">
        <v>337</v>
      </c>
      <c r="B278" s="42" t="s">
        <v>8454</v>
      </c>
      <c r="C278">
        <v>2016</v>
      </c>
      <c r="D278" s="42" t="s">
        <v>8596</v>
      </c>
      <c r="E278" t="b">
        <v>0</v>
      </c>
      <c r="F278" s="42" t="s">
        <v>8651</v>
      </c>
    </row>
    <row r="279" spans="1:6" x14ac:dyDescent="0.2">
      <c r="A279" s="42" t="s">
        <v>337</v>
      </c>
      <c r="B279" s="42" t="s">
        <v>8454</v>
      </c>
      <c r="C279">
        <v>2017</v>
      </c>
      <c r="D279" s="42" t="s">
        <v>8654</v>
      </c>
      <c r="E279" t="b">
        <v>0</v>
      </c>
      <c r="F279" s="42" t="s">
        <v>8651</v>
      </c>
    </row>
    <row r="280" spans="1:6" x14ac:dyDescent="0.2">
      <c r="A280" s="42" t="s">
        <v>337</v>
      </c>
      <c r="B280" s="42" t="s">
        <v>8454</v>
      </c>
      <c r="C280">
        <v>2018</v>
      </c>
      <c r="D280" s="42" t="s">
        <v>8655</v>
      </c>
      <c r="E280" t="b">
        <v>0</v>
      </c>
      <c r="F280" s="42" t="s">
        <v>8651</v>
      </c>
    </row>
    <row r="281" spans="1:6" x14ac:dyDescent="0.2">
      <c r="A281" s="42" t="s">
        <v>337</v>
      </c>
      <c r="B281" s="42" t="s">
        <v>8454</v>
      </c>
      <c r="C281">
        <v>2019</v>
      </c>
      <c r="D281" s="42" t="s">
        <v>8596</v>
      </c>
      <c r="E281" t="b">
        <v>0</v>
      </c>
      <c r="F281" s="42" t="s">
        <v>8651</v>
      </c>
    </row>
    <row r="282" spans="1:6" x14ac:dyDescent="0.2">
      <c r="A282" s="42" t="s">
        <v>337</v>
      </c>
      <c r="B282" s="42" t="s">
        <v>8462</v>
      </c>
      <c r="C282">
        <v>2013</v>
      </c>
      <c r="D282" s="42" t="s">
        <v>8650</v>
      </c>
      <c r="E282" t="b">
        <v>0</v>
      </c>
      <c r="F282" s="42" t="s">
        <v>8651</v>
      </c>
    </row>
    <row r="283" spans="1:6" x14ac:dyDescent="0.2">
      <c r="A283" s="42" t="s">
        <v>337</v>
      </c>
      <c r="B283" s="42" t="s">
        <v>8462</v>
      </c>
      <c r="C283">
        <v>2014</v>
      </c>
      <c r="D283" s="42" t="s">
        <v>8652</v>
      </c>
      <c r="E283" t="b">
        <v>0</v>
      </c>
      <c r="F283" s="42" t="s">
        <v>8651</v>
      </c>
    </row>
    <row r="284" spans="1:6" x14ac:dyDescent="0.2">
      <c r="A284" s="42" t="s">
        <v>337</v>
      </c>
      <c r="B284" s="42" t="s">
        <v>8462</v>
      </c>
      <c r="C284">
        <v>2015</v>
      </c>
      <c r="D284" s="42" t="s">
        <v>8653</v>
      </c>
      <c r="E284" t="b">
        <v>0</v>
      </c>
      <c r="F284" s="42" t="s">
        <v>8651</v>
      </c>
    </row>
    <row r="285" spans="1:6" x14ac:dyDescent="0.2">
      <c r="A285" s="42" t="s">
        <v>337</v>
      </c>
      <c r="B285" s="42" t="s">
        <v>8462</v>
      </c>
      <c r="C285">
        <v>2016</v>
      </c>
      <c r="D285" s="42" t="s">
        <v>8596</v>
      </c>
      <c r="E285" t="b">
        <v>0</v>
      </c>
      <c r="F285" s="42" t="s">
        <v>8651</v>
      </c>
    </row>
    <row r="286" spans="1:6" x14ac:dyDescent="0.2">
      <c r="A286" s="42" t="s">
        <v>337</v>
      </c>
      <c r="B286" s="42" t="s">
        <v>8462</v>
      </c>
      <c r="C286">
        <v>2017</v>
      </c>
      <c r="D286" s="42" t="s">
        <v>8654</v>
      </c>
      <c r="E286" t="b">
        <v>0</v>
      </c>
      <c r="F286" s="42" t="s">
        <v>8651</v>
      </c>
    </row>
    <row r="287" spans="1:6" x14ac:dyDescent="0.2">
      <c r="A287" s="42" t="s">
        <v>337</v>
      </c>
      <c r="B287" s="42" t="s">
        <v>8462</v>
      </c>
      <c r="C287">
        <v>2018</v>
      </c>
      <c r="D287" s="42" t="s">
        <v>8655</v>
      </c>
      <c r="E287" t="b">
        <v>0</v>
      </c>
      <c r="F287" s="42" t="s">
        <v>8651</v>
      </c>
    </row>
    <row r="288" spans="1:6" x14ac:dyDescent="0.2">
      <c r="A288" s="42" t="s">
        <v>337</v>
      </c>
      <c r="B288" s="42" t="s">
        <v>8462</v>
      </c>
      <c r="C288">
        <v>2019</v>
      </c>
      <c r="D288" s="42" t="s">
        <v>8596</v>
      </c>
      <c r="E288" t="b">
        <v>0</v>
      </c>
      <c r="F288" s="42" t="s">
        <v>8651</v>
      </c>
    </row>
    <row r="289" spans="1:6" x14ac:dyDescent="0.2">
      <c r="A289" s="42" t="s">
        <v>337</v>
      </c>
      <c r="B289" s="42" t="s">
        <v>8464</v>
      </c>
      <c r="C289">
        <v>2013</v>
      </c>
      <c r="D289" s="42" t="s">
        <v>8482</v>
      </c>
      <c r="E289" t="b">
        <v>0</v>
      </c>
      <c r="F289" s="42" t="s">
        <v>8651</v>
      </c>
    </row>
    <row r="290" spans="1:6" x14ac:dyDescent="0.2">
      <c r="A290" s="42" t="s">
        <v>337</v>
      </c>
      <c r="B290" s="42" t="s">
        <v>8464</v>
      </c>
      <c r="C290">
        <v>2014</v>
      </c>
      <c r="D290" s="42" t="s">
        <v>8482</v>
      </c>
      <c r="E290" t="b">
        <v>0</v>
      </c>
      <c r="F290" s="42" t="s">
        <v>8651</v>
      </c>
    </row>
    <row r="291" spans="1:6" x14ac:dyDescent="0.2">
      <c r="A291" s="42" t="s">
        <v>337</v>
      </c>
      <c r="B291" s="42" t="s">
        <v>8464</v>
      </c>
      <c r="C291">
        <v>2015</v>
      </c>
      <c r="D291" s="42" t="s">
        <v>8482</v>
      </c>
      <c r="E291" t="b">
        <v>0</v>
      </c>
      <c r="F291" s="42" t="s">
        <v>8651</v>
      </c>
    </row>
    <row r="292" spans="1:6" x14ac:dyDescent="0.2">
      <c r="A292" s="42" t="s">
        <v>337</v>
      </c>
      <c r="B292" s="42" t="s">
        <v>8464</v>
      </c>
      <c r="C292">
        <v>2016</v>
      </c>
      <c r="D292" s="42" t="s">
        <v>8482</v>
      </c>
      <c r="E292" t="b">
        <v>0</v>
      </c>
      <c r="F292" s="42" t="s">
        <v>8651</v>
      </c>
    </row>
    <row r="293" spans="1:6" x14ac:dyDescent="0.2">
      <c r="A293" s="42" t="s">
        <v>337</v>
      </c>
      <c r="B293" s="42" t="s">
        <v>8464</v>
      </c>
      <c r="C293">
        <v>2017</v>
      </c>
      <c r="D293" s="42" t="s">
        <v>8601</v>
      </c>
      <c r="E293" t="b">
        <v>0</v>
      </c>
      <c r="F293" s="42" t="s">
        <v>8651</v>
      </c>
    </row>
    <row r="294" spans="1:6" x14ac:dyDescent="0.2">
      <c r="A294" s="42" t="s">
        <v>337</v>
      </c>
      <c r="B294" s="42" t="s">
        <v>8464</v>
      </c>
      <c r="C294">
        <v>2018</v>
      </c>
      <c r="D294" s="42" t="s">
        <v>8601</v>
      </c>
      <c r="E294" t="b">
        <v>0</v>
      </c>
      <c r="F294" s="42" t="s">
        <v>8651</v>
      </c>
    </row>
    <row r="295" spans="1:6" x14ac:dyDescent="0.2">
      <c r="A295" s="42" t="s">
        <v>337</v>
      </c>
      <c r="B295" s="42" t="s">
        <v>8464</v>
      </c>
      <c r="C295">
        <v>2019</v>
      </c>
      <c r="D295" s="42" t="s">
        <v>8482</v>
      </c>
      <c r="E295" t="b">
        <v>0</v>
      </c>
      <c r="F295" s="42" t="s">
        <v>8651</v>
      </c>
    </row>
    <row r="296" spans="1:6" x14ac:dyDescent="0.2">
      <c r="A296" s="42" t="s">
        <v>338</v>
      </c>
      <c r="B296" s="42" t="s">
        <v>8454</v>
      </c>
      <c r="C296">
        <v>2013</v>
      </c>
      <c r="D296" s="42" t="s">
        <v>8528</v>
      </c>
      <c r="E296" t="b">
        <v>0</v>
      </c>
      <c r="F296" s="42" t="s">
        <v>8656</v>
      </c>
    </row>
    <row r="297" spans="1:6" x14ac:dyDescent="0.2">
      <c r="A297" s="42" t="s">
        <v>338</v>
      </c>
      <c r="B297" s="42" t="s">
        <v>8454</v>
      </c>
      <c r="C297">
        <v>2014</v>
      </c>
      <c r="D297" s="42" t="s">
        <v>8657</v>
      </c>
      <c r="E297" t="b">
        <v>0</v>
      </c>
      <c r="F297" s="42" t="s">
        <v>8656</v>
      </c>
    </row>
    <row r="298" spans="1:6" x14ac:dyDescent="0.2">
      <c r="A298" s="42" t="s">
        <v>338</v>
      </c>
      <c r="B298" s="42" t="s">
        <v>8454</v>
      </c>
      <c r="C298">
        <v>2015</v>
      </c>
      <c r="D298" s="42" t="s">
        <v>8658</v>
      </c>
      <c r="E298" t="b">
        <v>0</v>
      </c>
      <c r="F298" s="42" t="s">
        <v>8656</v>
      </c>
    </row>
    <row r="299" spans="1:6" x14ac:dyDescent="0.2">
      <c r="A299" s="42" t="s">
        <v>338</v>
      </c>
      <c r="B299" s="42" t="s">
        <v>8454</v>
      </c>
      <c r="C299">
        <v>2016</v>
      </c>
      <c r="D299" s="42" t="s">
        <v>8659</v>
      </c>
      <c r="E299" t="b">
        <v>0</v>
      </c>
      <c r="F299" s="42" t="s">
        <v>8656</v>
      </c>
    </row>
    <row r="300" spans="1:6" x14ac:dyDescent="0.2">
      <c r="A300" s="42" t="s">
        <v>338</v>
      </c>
      <c r="B300" s="42" t="s">
        <v>8454</v>
      </c>
      <c r="C300">
        <v>2017</v>
      </c>
      <c r="D300" s="42" t="s">
        <v>8660</v>
      </c>
      <c r="E300" t="b">
        <v>0</v>
      </c>
      <c r="F300" s="42" t="s">
        <v>8656</v>
      </c>
    </row>
    <row r="301" spans="1:6" x14ac:dyDescent="0.2">
      <c r="A301" s="42" t="s">
        <v>338</v>
      </c>
      <c r="B301" s="42" t="s">
        <v>8454</v>
      </c>
      <c r="C301">
        <v>2018</v>
      </c>
      <c r="D301" s="42" t="s">
        <v>8661</v>
      </c>
      <c r="E301" t="b">
        <v>0</v>
      </c>
      <c r="F301" s="42" t="s">
        <v>8656</v>
      </c>
    </row>
    <row r="302" spans="1:6" x14ac:dyDescent="0.2">
      <c r="A302" s="42" t="s">
        <v>338</v>
      </c>
      <c r="B302" s="42" t="s">
        <v>8454</v>
      </c>
      <c r="C302">
        <v>2019</v>
      </c>
      <c r="D302" s="42" t="s">
        <v>8662</v>
      </c>
      <c r="E302" t="b">
        <v>0</v>
      </c>
      <c r="F302" s="42" t="s">
        <v>8656</v>
      </c>
    </row>
    <row r="303" spans="1:6" x14ac:dyDescent="0.2">
      <c r="A303" s="42" t="s">
        <v>338</v>
      </c>
      <c r="B303" s="42" t="s">
        <v>8462</v>
      </c>
      <c r="C303">
        <v>2013</v>
      </c>
      <c r="D303" s="42" t="s">
        <v>8528</v>
      </c>
      <c r="E303" t="b">
        <v>0</v>
      </c>
      <c r="F303" s="42" t="s">
        <v>8656</v>
      </c>
    </row>
    <row r="304" spans="1:6" x14ac:dyDescent="0.2">
      <c r="A304" s="42" t="s">
        <v>338</v>
      </c>
      <c r="B304" s="42" t="s">
        <v>8462</v>
      </c>
      <c r="C304">
        <v>2014</v>
      </c>
      <c r="D304" s="42" t="s">
        <v>8663</v>
      </c>
      <c r="E304" t="b">
        <v>0</v>
      </c>
      <c r="F304" s="42" t="s">
        <v>8656</v>
      </c>
    </row>
    <row r="305" spans="1:6" x14ac:dyDescent="0.2">
      <c r="A305" s="42" t="s">
        <v>338</v>
      </c>
      <c r="B305" s="42" t="s">
        <v>8462</v>
      </c>
      <c r="C305">
        <v>2015</v>
      </c>
      <c r="D305" s="42" t="s">
        <v>8664</v>
      </c>
      <c r="E305" t="b">
        <v>0</v>
      </c>
      <c r="F305" s="42" t="s">
        <v>8656</v>
      </c>
    </row>
    <row r="306" spans="1:6" x14ac:dyDescent="0.2">
      <c r="A306" s="42" t="s">
        <v>338</v>
      </c>
      <c r="B306" s="42" t="s">
        <v>8462</v>
      </c>
      <c r="C306">
        <v>2016</v>
      </c>
      <c r="D306" s="42" t="s">
        <v>8665</v>
      </c>
      <c r="E306" t="b">
        <v>0</v>
      </c>
      <c r="F306" s="42" t="s">
        <v>8656</v>
      </c>
    </row>
    <row r="307" spans="1:6" x14ac:dyDescent="0.2">
      <c r="A307" s="42" t="s">
        <v>338</v>
      </c>
      <c r="B307" s="42" t="s">
        <v>8462</v>
      </c>
      <c r="C307">
        <v>2017</v>
      </c>
      <c r="D307" s="42" t="s">
        <v>8666</v>
      </c>
      <c r="E307" t="b">
        <v>0</v>
      </c>
      <c r="F307" s="42" t="s">
        <v>8656</v>
      </c>
    </row>
    <row r="308" spans="1:6" x14ac:dyDescent="0.2">
      <c r="A308" s="42" t="s">
        <v>338</v>
      </c>
      <c r="B308" s="42" t="s">
        <v>8462</v>
      </c>
      <c r="C308">
        <v>2018</v>
      </c>
      <c r="D308" s="42" t="s">
        <v>8667</v>
      </c>
      <c r="E308" t="b">
        <v>0</v>
      </c>
      <c r="F308" s="42" t="s">
        <v>8656</v>
      </c>
    </row>
    <row r="309" spans="1:6" x14ac:dyDescent="0.2">
      <c r="A309" s="42" t="s">
        <v>338</v>
      </c>
      <c r="B309" s="42" t="s">
        <v>8462</v>
      </c>
      <c r="C309">
        <v>2019</v>
      </c>
      <c r="D309" s="42" t="s">
        <v>8668</v>
      </c>
      <c r="E309" t="b">
        <v>0</v>
      </c>
      <c r="F309" s="42" t="s">
        <v>8656</v>
      </c>
    </row>
    <row r="310" spans="1:6" x14ac:dyDescent="0.2">
      <c r="A310" s="42" t="s">
        <v>338</v>
      </c>
      <c r="B310" s="42" t="s">
        <v>8464</v>
      </c>
      <c r="C310">
        <v>2013</v>
      </c>
      <c r="D310" s="42" t="s">
        <v>8669</v>
      </c>
      <c r="E310" t="b">
        <v>0</v>
      </c>
      <c r="F310" s="42" t="s">
        <v>8656</v>
      </c>
    </row>
    <row r="311" spans="1:6" x14ac:dyDescent="0.2">
      <c r="A311" s="42" t="s">
        <v>338</v>
      </c>
      <c r="B311" s="42" t="s">
        <v>8464</v>
      </c>
      <c r="C311">
        <v>2014</v>
      </c>
      <c r="D311" s="42" t="s">
        <v>8670</v>
      </c>
      <c r="E311" t="b">
        <v>0</v>
      </c>
      <c r="F311" s="42" t="s">
        <v>8656</v>
      </c>
    </row>
    <row r="312" spans="1:6" x14ac:dyDescent="0.2">
      <c r="A312" s="42" t="s">
        <v>338</v>
      </c>
      <c r="B312" s="42" t="s">
        <v>8464</v>
      </c>
      <c r="C312">
        <v>2015</v>
      </c>
      <c r="D312" s="42" t="s">
        <v>8670</v>
      </c>
      <c r="E312" t="b">
        <v>0</v>
      </c>
      <c r="F312" s="42" t="s">
        <v>8656</v>
      </c>
    </row>
    <row r="313" spans="1:6" x14ac:dyDescent="0.2">
      <c r="A313" s="42" t="s">
        <v>338</v>
      </c>
      <c r="B313" s="42" t="s">
        <v>8464</v>
      </c>
      <c r="C313">
        <v>2016</v>
      </c>
      <c r="D313" s="42" t="s">
        <v>8671</v>
      </c>
      <c r="E313" t="b">
        <v>0</v>
      </c>
      <c r="F313" s="42" t="s">
        <v>8656</v>
      </c>
    </row>
    <row r="314" spans="1:6" x14ac:dyDescent="0.2">
      <c r="A314" s="42" t="s">
        <v>338</v>
      </c>
      <c r="B314" s="42" t="s">
        <v>8464</v>
      </c>
      <c r="C314">
        <v>2017</v>
      </c>
      <c r="D314" s="42" t="s">
        <v>8672</v>
      </c>
      <c r="E314" t="b">
        <v>0</v>
      </c>
      <c r="F314" s="42" t="s">
        <v>8656</v>
      </c>
    </row>
    <row r="315" spans="1:6" x14ac:dyDescent="0.2">
      <c r="A315" s="42" t="s">
        <v>338</v>
      </c>
      <c r="B315" s="42" t="s">
        <v>8464</v>
      </c>
      <c r="C315">
        <v>2018</v>
      </c>
      <c r="D315" s="42" t="s">
        <v>8672</v>
      </c>
      <c r="E315" t="b">
        <v>0</v>
      </c>
      <c r="F315" s="42" t="s">
        <v>8656</v>
      </c>
    </row>
    <row r="316" spans="1:6" x14ac:dyDescent="0.2">
      <c r="A316" s="42" t="s">
        <v>338</v>
      </c>
      <c r="B316" s="42" t="s">
        <v>8464</v>
      </c>
      <c r="C316">
        <v>2019</v>
      </c>
      <c r="D316" s="42" t="s">
        <v>8672</v>
      </c>
      <c r="E316" t="b">
        <v>0</v>
      </c>
      <c r="F316" s="42" t="s">
        <v>8656</v>
      </c>
    </row>
    <row r="317" spans="1:6" x14ac:dyDescent="0.2">
      <c r="A317" s="42" t="s">
        <v>339</v>
      </c>
      <c r="B317" s="42" t="s">
        <v>8454</v>
      </c>
      <c r="C317">
        <v>2013</v>
      </c>
      <c r="D317" s="42" t="s">
        <v>8673</v>
      </c>
      <c r="E317" t="b">
        <v>0</v>
      </c>
      <c r="F317" s="42" t="s">
        <v>8674</v>
      </c>
    </row>
    <row r="318" spans="1:6" x14ac:dyDescent="0.2">
      <c r="A318" s="42" t="s">
        <v>339</v>
      </c>
      <c r="B318" s="42" t="s">
        <v>8454</v>
      </c>
      <c r="C318">
        <v>2014</v>
      </c>
      <c r="D318" s="42" t="s">
        <v>8675</v>
      </c>
      <c r="E318" t="b">
        <v>0</v>
      </c>
      <c r="F318" s="42" t="s">
        <v>8674</v>
      </c>
    </row>
    <row r="319" spans="1:6" x14ac:dyDescent="0.2">
      <c r="A319" s="42" t="s">
        <v>339</v>
      </c>
      <c r="B319" s="42" t="s">
        <v>8454</v>
      </c>
      <c r="C319">
        <v>2015</v>
      </c>
      <c r="D319" s="42" t="s">
        <v>8676</v>
      </c>
      <c r="E319" t="b">
        <v>0</v>
      </c>
      <c r="F319" s="42" t="s">
        <v>8674</v>
      </c>
    </row>
    <row r="320" spans="1:6" x14ac:dyDescent="0.2">
      <c r="A320" s="42" t="s">
        <v>339</v>
      </c>
      <c r="B320" s="42" t="s">
        <v>8454</v>
      </c>
      <c r="C320">
        <v>2016</v>
      </c>
      <c r="D320" s="42" t="s">
        <v>8677</v>
      </c>
      <c r="E320" t="b">
        <v>0</v>
      </c>
      <c r="F320" s="42" t="s">
        <v>8674</v>
      </c>
    </row>
    <row r="321" spans="1:6" x14ac:dyDescent="0.2">
      <c r="A321" s="42" t="s">
        <v>339</v>
      </c>
      <c r="B321" s="42" t="s">
        <v>8454</v>
      </c>
      <c r="C321">
        <v>2017</v>
      </c>
      <c r="D321" s="42" t="s">
        <v>8678</v>
      </c>
      <c r="E321" t="b">
        <v>0</v>
      </c>
      <c r="F321" s="42" t="s">
        <v>8674</v>
      </c>
    </row>
    <row r="322" spans="1:6" x14ac:dyDescent="0.2">
      <c r="A322" s="42" t="s">
        <v>339</v>
      </c>
      <c r="B322" s="42" t="s">
        <v>8454</v>
      </c>
      <c r="C322">
        <v>2018</v>
      </c>
      <c r="D322" s="42" t="s">
        <v>8679</v>
      </c>
      <c r="E322" t="b">
        <v>0</v>
      </c>
      <c r="F322" s="42" t="s">
        <v>8674</v>
      </c>
    </row>
    <row r="323" spans="1:6" x14ac:dyDescent="0.2">
      <c r="A323" s="42" t="s">
        <v>339</v>
      </c>
      <c r="B323" s="42" t="s">
        <v>8454</v>
      </c>
      <c r="C323">
        <v>2019</v>
      </c>
      <c r="D323" s="42" t="s">
        <v>8680</v>
      </c>
      <c r="E323" t="b">
        <v>0</v>
      </c>
      <c r="F323" s="42" t="s">
        <v>8674</v>
      </c>
    </row>
    <row r="324" spans="1:6" x14ac:dyDescent="0.2">
      <c r="A324" s="42" t="s">
        <v>339</v>
      </c>
      <c r="B324" s="42" t="s">
        <v>8462</v>
      </c>
      <c r="C324">
        <v>2013</v>
      </c>
      <c r="D324" s="42" t="s">
        <v>8673</v>
      </c>
      <c r="E324" t="b">
        <v>0</v>
      </c>
      <c r="F324" s="42" t="s">
        <v>8674</v>
      </c>
    </row>
    <row r="325" spans="1:6" x14ac:dyDescent="0.2">
      <c r="A325" s="42" t="s">
        <v>339</v>
      </c>
      <c r="B325" s="42" t="s">
        <v>8462</v>
      </c>
      <c r="C325">
        <v>2014</v>
      </c>
      <c r="D325" s="42" t="s">
        <v>8675</v>
      </c>
      <c r="E325" t="b">
        <v>0</v>
      </c>
      <c r="F325" s="42" t="s">
        <v>8674</v>
      </c>
    </row>
    <row r="326" spans="1:6" x14ac:dyDescent="0.2">
      <c r="A326" s="42" t="s">
        <v>339</v>
      </c>
      <c r="B326" s="42" t="s">
        <v>8462</v>
      </c>
      <c r="C326">
        <v>2015</v>
      </c>
      <c r="D326" s="42" t="s">
        <v>8676</v>
      </c>
      <c r="E326" t="b">
        <v>0</v>
      </c>
      <c r="F326" s="42" t="s">
        <v>8674</v>
      </c>
    </row>
    <row r="327" spans="1:6" x14ac:dyDescent="0.2">
      <c r="A327" s="42" t="s">
        <v>339</v>
      </c>
      <c r="B327" s="42" t="s">
        <v>8462</v>
      </c>
      <c r="C327">
        <v>2016</v>
      </c>
      <c r="D327" s="42" t="s">
        <v>8677</v>
      </c>
      <c r="E327" t="b">
        <v>0</v>
      </c>
      <c r="F327" s="42" t="s">
        <v>8674</v>
      </c>
    </row>
    <row r="328" spans="1:6" x14ac:dyDescent="0.2">
      <c r="A328" s="42" t="s">
        <v>339</v>
      </c>
      <c r="B328" s="42" t="s">
        <v>8462</v>
      </c>
      <c r="C328">
        <v>2017</v>
      </c>
      <c r="D328" s="42" t="s">
        <v>8678</v>
      </c>
      <c r="E328" t="b">
        <v>0</v>
      </c>
      <c r="F328" s="42" t="s">
        <v>8674</v>
      </c>
    </row>
    <row r="329" spans="1:6" x14ac:dyDescent="0.2">
      <c r="A329" s="42" t="s">
        <v>339</v>
      </c>
      <c r="B329" s="42" t="s">
        <v>8462</v>
      </c>
      <c r="C329">
        <v>2018</v>
      </c>
      <c r="D329" s="42" t="s">
        <v>8679</v>
      </c>
      <c r="E329" t="b">
        <v>0</v>
      </c>
      <c r="F329" s="42" t="s">
        <v>8674</v>
      </c>
    </row>
    <row r="330" spans="1:6" x14ac:dyDescent="0.2">
      <c r="A330" s="42" t="s">
        <v>339</v>
      </c>
      <c r="B330" s="42" t="s">
        <v>8462</v>
      </c>
      <c r="C330">
        <v>2019</v>
      </c>
      <c r="D330" s="42" t="s">
        <v>8680</v>
      </c>
      <c r="E330" t="b">
        <v>0</v>
      </c>
      <c r="F330" s="42" t="s">
        <v>8674</v>
      </c>
    </row>
    <row r="331" spans="1:6" x14ac:dyDescent="0.2">
      <c r="A331" s="42" t="s">
        <v>339</v>
      </c>
      <c r="B331" s="42" t="s">
        <v>8464</v>
      </c>
      <c r="C331">
        <v>2013</v>
      </c>
      <c r="D331" s="42" t="s">
        <v>8653</v>
      </c>
      <c r="E331" t="b">
        <v>0</v>
      </c>
      <c r="F331" s="42" t="s">
        <v>8674</v>
      </c>
    </row>
    <row r="332" spans="1:6" x14ac:dyDescent="0.2">
      <c r="A332" s="42" t="s">
        <v>339</v>
      </c>
      <c r="B332" s="42" t="s">
        <v>8464</v>
      </c>
      <c r="C332">
        <v>2014</v>
      </c>
      <c r="D332" s="42" t="s">
        <v>8499</v>
      </c>
      <c r="E332" t="b">
        <v>0</v>
      </c>
      <c r="F332" s="42" t="s">
        <v>8674</v>
      </c>
    </row>
    <row r="333" spans="1:6" x14ac:dyDescent="0.2">
      <c r="A333" s="42" t="s">
        <v>339</v>
      </c>
      <c r="B333" s="42" t="s">
        <v>8464</v>
      </c>
      <c r="C333">
        <v>2015</v>
      </c>
      <c r="D333" s="42" t="s">
        <v>8681</v>
      </c>
      <c r="E333" t="b">
        <v>0</v>
      </c>
      <c r="F333" s="42" t="s">
        <v>8674</v>
      </c>
    </row>
    <row r="334" spans="1:6" x14ac:dyDescent="0.2">
      <c r="A334" s="42" t="s">
        <v>339</v>
      </c>
      <c r="B334" s="42" t="s">
        <v>8464</v>
      </c>
      <c r="C334">
        <v>2016</v>
      </c>
      <c r="D334" s="42" t="s">
        <v>8682</v>
      </c>
      <c r="E334" t="b">
        <v>0</v>
      </c>
      <c r="F334" s="42" t="s">
        <v>8674</v>
      </c>
    </row>
    <row r="335" spans="1:6" x14ac:dyDescent="0.2">
      <c r="A335" s="42" t="s">
        <v>339</v>
      </c>
      <c r="B335" s="42" t="s">
        <v>8464</v>
      </c>
      <c r="C335">
        <v>2017</v>
      </c>
      <c r="D335" s="42" t="s">
        <v>8496</v>
      </c>
      <c r="E335" t="b">
        <v>0</v>
      </c>
      <c r="F335" s="42" t="s">
        <v>8674</v>
      </c>
    </row>
    <row r="336" spans="1:6" x14ac:dyDescent="0.2">
      <c r="A336" s="42" t="s">
        <v>339</v>
      </c>
      <c r="B336" s="42" t="s">
        <v>8464</v>
      </c>
      <c r="C336">
        <v>2018</v>
      </c>
      <c r="D336" s="42" t="s">
        <v>8496</v>
      </c>
      <c r="E336" t="b">
        <v>0</v>
      </c>
      <c r="F336" s="42" t="s">
        <v>8674</v>
      </c>
    </row>
    <row r="337" spans="1:6" x14ac:dyDescent="0.2">
      <c r="A337" s="42" t="s">
        <v>339</v>
      </c>
      <c r="B337" s="42" t="s">
        <v>8464</v>
      </c>
      <c r="C337">
        <v>2019</v>
      </c>
      <c r="D337" s="42" t="s">
        <v>8496</v>
      </c>
      <c r="E337" t="b">
        <v>0</v>
      </c>
      <c r="F337" s="42" t="s">
        <v>8674</v>
      </c>
    </row>
    <row r="338" spans="1:6" x14ac:dyDescent="0.2">
      <c r="A338" s="42" t="s">
        <v>340</v>
      </c>
      <c r="B338" s="42" t="s">
        <v>8454</v>
      </c>
      <c r="C338">
        <v>2013</v>
      </c>
      <c r="D338" s="42" t="s">
        <v>8673</v>
      </c>
      <c r="E338" t="b">
        <v>0</v>
      </c>
      <c r="F338" s="42" t="s">
        <v>8674</v>
      </c>
    </row>
    <row r="339" spans="1:6" x14ac:dyDescent="0.2">
      <c r="A339" s="42" t="s">
        <v>340</v>
      </c>
      <c r="B339" s="42" t="s">
        <v>8454</v>
      </c>
      <c r="C339">
        <v>2014</v>
      </c>
      <c r="D339" s="42" t="s">
        <v>8675</v>
      </c>
      <c r="E339" t="b">
        <v>0</v>
      </c>
      <c r="F339" s="42" t="s">
        <v>8674</v>
      </c>
    </row>
    <row r="340" spans="1:6" x14ac:dyDescent="0.2">
      <c r="A340" s="42" t="s">
        <v>340</v>
      </c>
      <c r="B340" s="42" t="s">
        <v>8454</v>
      </c>
      <c r="C340">
        <v>2015</v>
      </c>
      <c r="D340" s="42" t="s">
        <v>8676</v>
      </c>
      <c r="E340" t="b">
        <v>0</v>
      </c>
      <c r="F340" s="42" t="s">
        <v>8674</v>
      </c>
    </row>
    <row r="341" spans="1:6" x14ac:dyDescent="0.2">
      <c r="A341" s="42" t="s">
        <v>340</v>
      </c>
      <c r="B341" s="42" t="s">
        <v>8454</v>
      </c>
      <c r="C341">
        <v>2016</v>
      </c>
      <c r="D341" s="42" t="s">
        <v>8677</v>
      </c>
      <c r="E341" t="b">
        <v>0</v>
      </c>
      <c r="F341" s="42" t="s">
        <v>8674</v>
      </c>
    </row>
    <row r="342" spans="1:6" x14ac:dyDescent="0.2">
      <c r="A342" s="42" t="s">
        <v>340</v>
      </c>
      <c r="B342" s="42" t="s">
        <v>8454</v>
      </c>
      <c r="C342">
        <v>2017</v>
      </c>
      <c r="D342" s="42" t="s">
        <v>8678</v>
      </c>
      <c r="E342" t="b">
        <v>0</v>
      </c>
      <c r="F342" s="42" t="s">
        <v>8674</v>
      </c>
    </row>
    <row r="343" spans="1:6" x14ac:dyDescent="0.2">
      <c r="A343" s="42" t="s">
        <v>340</v>
      </c>
      <c r="B343" s="42" t="s">
        <v>8454</v>
      </c>
      <c r="C343">
        <v>2018</v>
      </c>
      <c r="D343" s="42" t="s">
        <v>8679</v>
      </c>
      <c r="E343" t="b">
        <v>0</v>
      </c>
      <c r="F343" s="42" t="s">
        <v>8674</v>
      </c>
    </row>
    <row r="344" spans="1:6" x14ac:dyDescent="0.2">
      <c r="A344" s="42" t="s">
        <v>340</v>
      </c>
      <c r="B344" s="42" t="s">
        <v>8454</v>
      </c>
      <c r="C344">
        <v>2019</v>
      </c>
      <c r="D344" s="42" t="s">
        <v>8680</v>
      </c>
      <c r="E344" t="b">
        <v>0</v>
      </c>
      <c r="F344" s="42" t="s">
        <v>8674</v>
      </c>
    </row>
    <row r="345" spans="1:6" x14ac:dyDescent="0.2">
      <c r="A345" s="42" t="s">
        <v>340</v>
      </c>
      <c r="B345" s="42" t="s">
        <v>8462</v>
      </c>
      <c r="C345">
        <v>2013</v>
      </c>
      <c r="D345" s="42" t="s">
        <v>8673</v>
      </c>
      <c r="E345" t="b">
        <v>0</v>
      </c>
      <c r="F345" s="42" t="s">
        <v>8674</v>
      </c>
    </row>
    <row r="346" spans="1:6" x14ac:dyDescent="0.2">
      <c r="A346" s="42" t="s">
        <v>340</v>
      </c>
      <c r="B346" s="42" t="s">
        <v>8462</v>
      </c>
      <c r="C346">
        <v>2014</v>
      </c>
      <c r="D346" s="42" t="s">
        <v>8675</v>
      </c>
      <c r="E346" t="b">
        <v>0</v>
      </c>
      <c r="F346" s="42" t="s">
        <v>8674</v>
      </c>
    </row>
    <row r="347" spans="1:6" x14ac:dyDescent="0.2">
      <c r="A347" s="42" t="s">
        <v>340</v>
      </c>
      <c r="B347" s="42" t="s">
        <v>8462</v>
      </c>
      <c r="C347">
        <v>2015</v>
      </c>
      <c r="D347" s="42" t="s">
        <v>8676</v>
      </c>
      <c r="E347" t="b">
        <v>0</v>
      </c>
      <c r="F347" s="42" t="s">
        <v>8674</v>
      </c>
    </row>
    <row r="348" spans="1:6" x14ac:dyDescent="0.2">
      <c r="A348" s="42" t="s">
        <v>340</v>
      </c>
      <c r="B348" s="42" t="s">
        <v>8462</v>
      </c>
      <c r="C348">
        <v>2016</v>
      </c>
      <c r="D348" s="42" t="s">
        <v>8677</v>
      </c>
      <c r="E348" t="b">
        <v>0</v>
      </c>
      <c r="F348" s="42" t="s">
        <v>8674</v>
      </c>
    </row>
    <row r="349" spans="1:6" x14ac:dyDescent="0.2">
      <c r="A349" s="42" t="s">
        <v>340</v>
      </c>
      <c r="B349" s="42" t="s">
        <v>8462</v>
      </c>
      <c r="C349">
        <v>2017</v>
      </c>
      <c r="D349" s="42" t="s">
        <v>8678</v>
      </c>
      <c r="E349" t="b">
        <v>0</v>
      </c>
      <c r="F349" s="42" t="s">
        <v>8674</v>
      </c>
    </row>
    <row r="350" spans="1:6" x14ac:dyDescent="0.2">
      <c r="A350" s="42" t="s">
        <v>340</v>
      </c>
      <c r="B350" s="42" t="s">
        <v>8462</v>
      </c>
      <c r="C350">
        <v>2018</v>
      </c>
      <c r="D350" s="42" t="s">
        <v>8679</v>
      </c>
      <c r="E350" t="b">
        <v>0</v>
      </c>
      <c r="F350" s="42" t="s">
        <v>8674</v>
      </c>
    </row>
    <row r="351" spans="1:6" x14ac:dyDescent="0.2">
      <c r="A351" s="42" t="s">
        <v>340</v>
      </c>
      <c r="B351" s="42" t="s">
        <v>8462</v>
      </c>
      <c r="C351">
        <v>2019</v>
      </c>
      <c r="D351" s="42" t="s">
        <v>8680</v>
      </c>
      <c r="E351" t="b">
        <v>0</v>
      </c>
      <c r="F351" s="42" t="s">
        <v>8674</v>
      </c>
    </row>
    <row r="352" spans="1:6" x14ac:dyDescent="0.2">
      <c r="A352" s="42" t="s">
        <v>340</v>
      </c>
      <c r="B352" s="42" t="s">
        <v>8464</v>
      </c>
      <c r="C352">
        <v>2013</v>
      </c>
      <c r="D352" s="42" t="s">
        <v>8653</v>
      </c>
      <c r="E352" t="b">
        <v>0</v>
      </c>
      <c r="F352" s="42" t="s">
        <v>8674</v>
      </c>
    </row>
    <row r="353" spans="1:6" x14ac:dyDescent="0.2">
      <c r="A353" s="42" t="s">
        <v>340</v>
      </c>
      <c r="B353" s="42" t="s">
        <v>8464</v>
      </c>
      <c r="C353">
        <v>2014</v>
      </c>
      <c r="D353" s="42" t="s">
        <v>8499</v>
      </c>
      <c r="E353" t="b">
        <v>0</v>
      </c>
      <c r="F353" s="42" t="s">
        <v>8674</v>
      </c>
    </row>
    <row r="354" spans="1:6" x14ac:dyDescent="0.2">
      <c r="A354" s="42" t="s">
        <v>340</v>
      </c>
      <c r="B354" s="42" t="s">
        <v>8464</v>
      </c>
      <c r="C354">
        <v>2015</v>
      </c>
      <c r="D354" s="42" t="s">
        <v>8681</v>
      </c>
      <c r="E354" t="b">
        <v>0</v>
      </c>
      <c r="F354" s="42" t="s">
        <v>8674</v>
      </c>
    </row>
    <row r="355" spans="1:6" x14ac:dyDescent="0.2">
      <c r="A355" s="42" t="s">
        <v>340</v>
      </c>
      <c r="B355" s="42" t="s">
        <v>8464</v>
      </c>
      <c r="C355">
        <v>2016</v>
      </c>
      <c r="D355" s="42" t="s">
        <v>8682</v>
      </c>
      <c r="E355" t="b">
        <v>0</v>
      </c>
      <c r="F355" s="42" t="s">
        <v>8674</v>
      </c>
    </row>
    <row r="356" spans="1:6" x14ac:dyDescent="0.2">
      <c r="A356" s="42" t="s">
        <v>340</v>
      </c>
      <c r="B356" s="42" t="s">
        <v>8464</v>
      </c>
      <c r="C356">
        <v>2017</v>
      </c>
      <c r="D356" s="42" t="s">
        <v>8496</v>
      </c>
      <c r="E356" t="b">
        <v>0</v>
      </c>
      <c r="F356" s="42" t="s">
        <v>8674</v>
      </c>
    </row>
    <row r="357" spans="1:6" x14ac:dyDescent="0.2">
      <c r="A357" s="42" t="s">
        <v>340</v>
      </c>
      <c r="B357" s="42" t="s">
        <v>8464</v>
      </c>
      <c r="C357">
        <v>2018</v>
      </c>
      <c r="D357" s="42" t="s">
        <v>8496</v>
      </c>
      <c r="E357" t="b">
        <v>0</v>
      </c>
      <c r="F357" s="42" t="s">
        <v>8674</v>
      </c>
    </row>
    <row r="358" spans="1:6" x14ac:dyDescent="0.2">
      <c r="A358" s="42" t="s">
        <v>340</v>
      </c>
      <c r="B358" s="42" t="s">
        <v>8464</v>
      </c>
      <c r="C358">
        <v>2019</v>
      </c>
      <c r="D358" s="42" t="s">
        <v>8496</v>
      </c>
      <c r="E358" t="b">
        <v>0</v>
      </c>
      <c r="F358" s="42" t="s">
        <v>8674</v>
      </c>
    </row>
    <row r="359" spans="1:6" x14ac:dyDescent="0.2">
      <c r="A359" s="42" t="s">
        <v>539</v>
      </c>
      <c r="B359" s="42" t="s">
        <v>8454</v>
      </c>
      <c r="C359">
        <v>2013</v>
      </c>
      <c r="D359" s="42" t="s">
        <v>8673</v>
      </c>
      <c r="E359" t="b">
        <v>0</v>
      </c>
      <c r="F359" s="42" t="s">
        <v>8674</v>
      </c>
    </row>
    <row r="360" spans="1:6" x14ac:dyDescent="0.2">
      <c r="A360" s="42" t="s">
        <v>539</v>
      </c>
      <c r="B360" s="42" t="s">
        <v>8454</v>
      </c>
      <c r="C360">
        <v>2014</v>
      </c>
      <c r="D360" s="42" t="s">
        <v>8675</v>
      </c>
      <c r="E360" t="b">
        <v>0</v>
      </c>
      <c r="F360" s="42" t="s">
        <v>8674</v>
      </c>
    </row>
    <row r="361" spans="1:6" x14ac:dyDescent="0.2">
      <c r="A361" s="42" t="s">
        <v>539</v>
      </c>
      <c r="B361" s="42" t="s">
        <v>8454</v>
      </c>
      <c r="C361">
        <v>2015</v>
      </c>
      <c r="D361" s="42" t="s">
        <v>8676</v>
      </c>
      <c r="E361" t="b">
        <v>0</v>
      </c>
      <c r="F361" s="42" t="s">
        <v>8674</v>
      </c>
    </row>
    <row r="362" spans="1:6" x14ac:dyDescent="0.2">
      <c r="A362" s="42" t="s">
        <v>539</v>
      </c>
      <c r="B362" s="42" t="s">
        <v>8454</v>
      </c>
      <c r="C362">
        <v>2016</v>
      </c>
      <c r="D362" s="42" t="s">
        <v>8677</v>
      </c>
      <c r="E362" t="b">
        <v>0</v>
      </c>
      <c r="F362" s="42" t="s">
        <v>8674</v>
      </c>
    </row>
    <row r="363" spans="1:6" x14ac:dyDescent="0.2">
      <c r="A363" s="42" t="s">
        <v>539</v>
      </c>
      <c r="B363" s="42" t="s">
        <v>8454</v>
      </c>
      <c r="C363">
        <v>2017</v>
      </c>
      <c r="D363" s="42" t="s">
        <v>8678</v>
      </c>
      <c r="E363" t="b">
        <v>0</v>
      </c>
      <c r="F363" s="42" t="s">
        <v>8674</v>
      </c>
    </row>
    <row r="364" spans="1:6" x14ac:dyDescent="0.2">
      <c r="A364" s="42" t="s">
        <v>539</v>
      </c>
      <c r="B364" s="42" t="s">
        <v>8454</v>
      </c>
      <c r="C364">
        <v>2018</v>
      </c>
      <c r="D364" s="42" t="s">
        <v>8679</v>
      </c>
      <c r="E364" t="b">
        <v>0</v>
      </c>
      <c r="F364" s="42" t="s">
        <v>8674</v>
      </c>
    </row>
    <row r="365" spans="1:6" x14ac:dyDescent="0.2">
      <c r="A365" s="42" t="s">
        <v>539</v>
      </c>
      <c r="B365" s="42" t="s">
        <v>8454</v>
      </c>
      <c r="C365">
        <v>2019</v>
      </c>
      <c r="D365" s="42" t="s">
        <v>8680</v>
      </c>
      <c r="E365" t="b">
        <v>0</v>
      </c>
      <c r="F365" s="42" t="s">
        <v>8674</v>
      </c>
    </row>
    <row r="366" spans="1:6" x14ac:dyDescent="0.2">
      <c r="A366" s="42" t="s">
        <v>539</v>
      </c>
      <c r="B366" s="42" t="s">
        <v>8462</v>
      </c>
      <c r="C366">
        <v>2013</v>
      </c>
      <c r="D366" s="42" t="s">
        <v>8673</v>
      </c>
      <c r="E366" t="b">
        <v>0</v>
      </c>
      <c r="F366" s="42" t="s">
        <v>8674</v>
      </c>
    </row>
    <row r="367" spans="1:6" x14ac:dyDescent="0.2">
      <c r="A367" s="42" t="s">
        <v>539</v>
      </c>
      <c r="B367" s="42" t="s">
        <v>8462</v>
      </c>
      <c r="C367">
        <v>2014</v>
      </c>
      <c r="D367" s="42" t="s">
        <v>8675</v>
      </c>
      <c r="E367" t="b">
        <v>0</v>
      </c>
      <c r="F367" s="42" t="s">
        <v>8674</v>
      </c>
    </row>
    <row r="368" spans="1:6" x14ac:dyDescent="0.2">
      <c r="A368" s="42" t="s">
        <v>539</v>
      </c>
      <c r="B368" s="42" t="s">
        <v>8462</v>
      </c>
      <c r="C368">
        <v>2015</v>
      </c>
      <c r="D368" s="42" t="s">
        <v>8676</v>
      </c>
      <c r="E368" t="b">
        <v>0</v>
      </c>
      <c r="F368" s="42" t="s">
        <v>8674</v>
      </c>
    </row>
    <row r="369" spans="1:6" x14ac:dyDescent="0.2">
      <c r="A369" s="42" t="s">
        <v>539</v>
      </c>
      <c r="B369" s="42" t="s">
        <v>8462</v>
      </c>
      <c r="C369">
        <v>2016</v>
      </c>
      <c r="D369" s="42" t="s">
        <v>8677</v>
      </c>
      <c r="E369" t="b">
        <v>0</v>
      </c>
      <c r="F369" s="42" t="s">
        <v>8674</v>
      </c>
    </row>
    <row r="370" spans="1:6" x14ac:dyDescent="0.2">
      <c r="A370" s="42" t="s">
        <v>539</v>
      </c>
      <c r="B370" s="42" t="s">
        <v>8462</v>
      </c>
      <c r="C370">
        <v>2017</v>
      </c>
      <c r="D370" s="42" t="s">
        <v>8678</v>
      </c>
      <c r="E370" t="b">
        <v>0</v>
      </c>
      <c r="F370" s="42" t="s">
        <v>8674</v>
      </c>
    </row>
    <row r="371" spans="1:6" x14ac:dyDescent="0.2">
      <c r="A371" s="42" t="s">
        <v>539</v>
      </c>
      <c r="B371" s="42" t="s">
        <v>8462</v>
      </c>
      <c r="C371">
        <v>2018</v>
      </c>
      <c r="D371" s="42" t="s">
        <v>8679</v>
      </c>
      <c r="E371" t="b">
        <v>0</v>
      </c>
      <c r="F371" s="42" t="s">
        <v>8674</v>
      </c>
    </row>
    <row r="372" spans="1:6" x14ac:dyDescent="0.2">
      <c r="A372" s="42" t="s">
        <v>539</v>
      </c>
      <c r="B372" s="42" t="s">
        <v>8462</v>
      </c>
      <c r="C372">
        <v>2019</v>
      </c>
      <c r="D372" s="42" t="s">
        <v>8680</v>
      </c>
      <c r="E372" t="b">
        <v>0</v>
      </c>
      <c r="F372" s="42" t="s">
        <v>8674</v>
      </c>
    </row>
    <row r="373" spans="1:6" x14ac:dyDescent="0.2">
      <c r="A373" s="42" t="s">
        <v>539</v>
      </c>
      <c r="B373" s="42" t="s">
        <v>8464</v>
      </c>
      <c r="C373">
        <v>2013</v>
      </c>
      <c r="D373" s="42" t="s">
        <v>8653</v>
      </c>
      <c r="E373" t="b">
        <v>0</v>
      </c>
      <c r="F373" s="42" t="s">
        <v>8674</v>
      </c>
    </row>
    <row r="374" spans="1:6" x14ac:dyDescent="0.2">
      <c r="A374" s="42" t="s">
        <v>539</v>
      </c>
      <c r="B374" s="42" t="s">
        <v>8464</v>
      </c>
      <c r="C374">
        <v>2014</v>
      </c>
      <c r="D374" s="42" t="s">
        <v>8499</v>
      </c>
      <c r="E374" t="b">
        <v>0</v>
      </c>
      <c r="F374" s="42" t="s">
        <v>8674</v>
      </c>
    </row>
    <row r="375" spans="1:6" x14ac:dyDescent="0.2">
      <c r="A375" s="42" t="s">
        <v>539</v>
      </c>
      <c r="B375" s="42" t="s">
        <v>8464</v>
      </c>
      <c r="C375">
        <v>2015</v>
      </c>
      <c r="D375" s="42" t="s">
        <v>8681</v>
      </c>
      <c r="E375" t="b">
        <v>0</v>
      </c>
      <c r="F375" s="42" t="s">
        <v>8674</v>
      </c>
    </row>
    <row r="376" spans="1:6" x14ac:dyDescent="0.2">
      <c r="A376" s="42" t="s">
        <v>539</v>
      </c>
      <c r="B376" s="42" t="s">
        <v>8464</v>
      </c>
      <c r="C376">
        <v>2016</v>
      </c>
      <c r="D376" s="42" t="s">
        <v>8682</v>
      </c>
      <c r="E376" t="b">
        <v>0</v>
      </c>
      <c r="F376" s="42" t="s">
        <v>8674</v>
      </c>
    </row>
    <row r="377" spans="1:6" x14ac:dyDescent="0.2">
      <c r="A377" s="42" t="s">
        <v>539</v>
      </c>
      <c r="B377" s="42" t="s">
        <v>8464</v>
      </c>
      <c r="C377">
        <v>2017</v>
      </c>
      <c r="D377" s="42" t="s">
        <v>8496</v>
      </c>
      <c r="E377" t="b">
        <v>0</v>
      </c>
      <c r="F377" s="42" t="s">
        <v>8674</v>
      </c>
    </row>
    <row r="378" spans="1:6" x14ac:dyDescent="0.2">
      <c r="A378" s="42" t="s">
        <v>539</v>
      </c>
      <c r="B378" s="42" t="s">
        <v>8464</v>
      </c>
      <c r="C378">
        <v>2018</v>
      </c>
      <c r="D378" s="42" t="s">
        <v>8496</v>
      </c>
      <c r="E378" t="b">
        <v>0</v>
      </c>
      <c r="F378" s="42" t="s">
        <v>8674</v>
      </c>
    </row>
    <row r="379" spans="1:6" x14ac:dyDescent="0.2">
      <c r="A379" s="42" t="s">
        <v>539</v>
      </c>
      <c r="B379" s="42" t="s">
        <v>8464</v>
      </c>
      <c r="C379">
        <v>2019</v>
      </c>
      <c r="D379" s="42" t="s">
        <v>8496</v>
      </c>
      <c r="E379" t="b">
        <v>0</v>
      </c>
      <c r="F379" s="42" t="s">
        <v>8674</v>
      </c>
    </row>
    <row r="380" spans="1:6" x14ac:dyDescent="0.2">
      <c r="A380" s="42" t="s">
        <v>540</v>
      </c>
      <c r="B380" s="42" t="s">
        <v>8454</v>
      </c>
      <c r="C380">
        <v>2012</v>
      </c>
      <c r="D380" s="42" t="s">
        <v>8496</v>
      </c>
      <c r="E380" t="b">
        <v>0</v>
      </c>
      <c r="F380" s="42" t="s">
        <v>8683</v>
      </c>
    </row>
    <row r="381" spans="1:6" x14ac:dyDescent="0.2">
      <c r="A381" s="42" t="s">
        <v>540</v>
      </c>
      <c r="B381" s="42" t="s">
        <v>8454</v>
      </c>
      <c r="C381">
        <v>2013</v>
      </c>
      <c r="D381" s="42" t="s">
        <v>8678</v>
      </c>
      <c r="E381" t="b">
        <v>0</v>
      </c>
      <c r="F381" s="42" t="s">
        <v>8683</v>
      </c>
    </row>
    <row r="382" spans="1:6" x14ac:dyDescent="0.2">
      <c r="A382" s="42" t="s">
        <v>540</v>
      </c>
      <c r="B382" s="42" t="s">
        <v>8454</v>
      </c>
      <c r="C382">
        <v>2014</v>
      </c>
      <c r="D382" s="42" t="s">
        <v>8684</v>
      </c>
      <c r="E382" t="b">
        <v>0</v>
      </c>
      <c r="F382" s="42" t="s">
        <v>8683</v>
      </c>
    </row>
    <row r="383" spans="1:6" x14ac:dyDescent="0.2">
      <c r="A383" s="42" t="s">
        <v>540</v>
      </c>
      <c r="B383" s="42" t="s">
        <v>8454</v>
      </c>
      <c r="C383">
        <v>2015</v>
      </c>
      <c r="D383" s="42" t="s">
        <v>8685</v>
      </c>
      <c r="E383" t="b">
        <v>0</v>
      </c>
      <c r="F383" s="42" t="s">
        <v>8683</v>
      </c>
    </row>
    <row r="384" spans="1:6" x14ac:dyDescent="0.2">
      <c r="A384" s="42" t="s">
        <v>540</v>
      </c>
      <c r="B384" s="42" t="s">
        <v>8454</v>
      </c>
      <c r="C384">
        <v>2016</v>
      </c>
      <c r="D384" s="42" t="s">
        <v>8496</v>
      </c>
      <c r="E384" t="b">
        <v>0</v>
      </c>
      <c r="F384" s="42" t="s">
        <v>8683</v>
      </c>
    </row>
    <row r="385" spans="1:6" x14ac:dyDescent="0.2">
      <c r="A385" s="42" t="s">
        <v>540</v>
      </c>
      <c r="B385" s="42" t="s">
        <v>8454</v>
      </c>
      <c r="C385">
        <v>2017</v>
      </c>
      <c r="D385" s="42" t="s">
        <v>8680</v>
      </c>
      <c r="E385" t="b">
        <v>0</v>
      </c>
      <c r="F385" s="42" t="s">
        <v>8683</v>
      </c>
    </row>
    <row r="386" spans="1:6" x14ac:dyDescent="0.2">
      <c r="A386" s="42" t="s">
        <v>540</v>
      </c>
      <c r="B386" s="42" t="s">
        <v>8454</v>
      </c>
      <c r="C386">
        <v>2018</v>
      </c>
      <c r="D386" s="42" t="s">
        <v>8686</v>
      </c>
      <c r="E386" t="b">
        <v>0</v>
      </c>
      <c r="F386" s="42" t="s">
        <v>8683</v>
      </c>
    </row>
    <row r="387" spans="1:6" x14ac:dyDescent="0.2">
      <c r="A387" s="42" t="s">
        <v>540</v>
      </c>
      <c r="B387" s="42" t="s">
        <v>8462</v>
      </c>
      <c r="C387">
        <v>2012</v>
      </c>
      <c r="D387" s="42" t="s">
        <v>8496</v>
      </c>
      <c r="E387" t="b">
        <v>0</v>
      </c>
      <c r="F387" s="42" t="s">
        <v>8683</v>
      </c>
    </row>
    <row r="388" spans="1:6" x14ac:dyDescent="0.2">
      <c r="A388" s="42" t="s">
        <v>540</v>
      </c>
      <c r="B388" s="42" t="s">
        <v>8462</v>
      </c>
      <c r="C388">
        <v>2013</v>
      </c>
      <c r="D388" s="42" t="s">
        <v>8678</v>
      </c>
      <c r="E388" t="b">
        <v>0</v>
      </c>
      <c r="F388" s="42" t="s">
        <v>8683</v>
      </c>
    </row>
    <row r="389" spans="1:6" x14ac:dyDescent="0.2">
      <c r="A389" s="42" t="s">
        <v>540</v>
      </c>
      <c r="B389" s="42" t="s">
        <v>8462</v>
      </c>
      <c r="C389">
        <v>2014</v>
      </c>
      <c r="D389" s="42" t="s">
        <v>8684</v>
      </c>
      <c r="E389" t="b">
        <v>0</v>
      </c>
      <c r="F389" s="42" t="s">
        <v>8683</v>
      </c>
    </row>
    <row r="390" spans="1:6" x14ac:dyDescent="0.2">
      <c r="A390" s="42" t="s">
        <v>540</v>
      </c>
      <c r="B390" s="42" t="s">
        <v>8462</v>
      </c>
      <c r="C390">
        <v>2015</v>
      </c>
      <c r="D390" s="42" t="s">
        <v>8685</v>
      </c>
      <c r="E390" t="b">
        <v>0</v>
      </c>
      <c r="F390" s="42" t="s">
        <v>8683</v>
      </c>
    </row>
    <row r="391" spans="1:6" x14ac:dyDescent="0.2">
      <c r="A391" s="42" t="s">
        <v>540</v>
      </c>
      <c r="B391" s="42" t="s">
        <v>8462</v>
      </c>
      <c r="C391">
        <v>2016</v>
      </c>
      <c r="D391" s="42" t="s">
        <v>8496</v>
      </c>
      <c r="E391" t="b">
        <v>0</v>
      </c>
      <c r="F391" s="42" t="s">
        <v>8683</v>
      </c>
    </row>
    <row r="392" spans="1:6" x14ac:dyDescent="0.2">
      <c r="A392" s="42" t="s">
        <v>540</v>
      </c>
      <c r="B392" s="42" t="s">
        <v>8462</v>
      </c>
      <c r="C392">
        <v>2017</v>
      </c>
      <c r="D392" s="42" t="s">
        <v>8680</v>
      </c>
      <c r="E392" t="b">
        <v>0</v>
      </c>
      <c r="F392" s="42" t="s">
        <v>8683</v>
      </c>
    </row>
    <row r="393" spans="1:6" x14ac:dyDescent="0.2">
      <c r="A393" s="42" t="s">
        <v>540</v>
      </c>
      <c r="B393" s="42" t="s">
        <v>8462</v>
      </c>
      <c r="C393">
        <v>2018</v>
      </c>
      <c r="D393" s="42" t="s">
        <v>8686</v>
      </c>
      <c r="E393" t="b">
        <v>0</v>
      </c>
      <c r="F393" s="42" t="s">
        <v>8683</v>
      </c>
    </row>
    <row r="394" spans="1:6" x14ac:dyDescent="0.2">
      <c r="A394" s="42" t="s">
        <v>540</v>
      </c>
      <c r="B394" s="42" t="s">
        <v>8464</v>
      </c>
      <c r="C394">
        <v>2012</v>
      </c>
      <c r="D394" s="42" t="s">
        <v>8482</v>
      </c>
      <c r="E394" t="b">
        <v>0</v>
      </c>
      <c r="F394" s="42" t="s">
        <v>8683</v>
      </c>
    </row>
    <row r="395" spans="1:6" x14ac:dyDescent="0.2">
      <c r="A395" s="42" t="s">
        <v>540</v>
      </c>
      <c r="B395" s="42" t="s">
        <v>8464</v>
      </c>
      <c r="C395">
        <v>2013</v>
      </c>
      <c r="D395" s="42" t="s">
        <v>8496</v>
      </c>
      <c r="E395" t="b">
        <v>0</v>
      </c>
      <c r="F395" s="42" t="s">
        <v>8683</v>
      </c>
    </row>
    <row r="396" spans="1:6" x14ac:dyDescent="0.2">
      <c r="A396" s="42" t="s">
        <v>540</v>
      </c>
      <c r="B396" s="42" t="s">
        <v>8464</v>
      </c>
      <c r="C396">
        <v>2014</v>
      </c>
      <c r="D396" s="42" t="s">
        <v>8496</v>
      </c>
      <c r="E396" t="b">
        <v>0</v>
      </c>
      <c r="F396" s="42" t="s">
        <v>8683</v>
      </c>
    </row>
    <row r="397" spans="1:6" x14ac:dyDescent="0.2">
      <c r="A397" s="42" t="s">
        <v>540</v>
      </c>
      <c r="B397" s="42" t="s">
        <v>8464</v>
      </c>
      <c r="C397">
        <v>2015</v>
      </c>
      <c r="D397" s="42" t="s">
        <v>8496</v>
      </c>
      <c r="E397" t="b">
        <v>0</v>
      </c>
      <c r="F397" s="42" t="s">
        <v>8683</v>
      </c>
    </row>
    <row r="398" spans="1:6" x14ac:dyDescent="0.2">
      <c r="A398" s="42" t="s">
        <v>540</v>
      </c>
      <c r="B398" s="42" t="s">
        <v>8464</v>
      </c>
      <c r="C398">
        <v>2016</v>
      </c>
      <c r="D398" s="42" t="s">
        <v>8496</v>
      </c>
      <c r="E398" t="b">
        <v>0</v>
      </c>
      <c r="F398" s="42" t="s">
        <v>8683</v>
      </c>
    </row>
    <row r="399" spans="1:6" x14ac:dyDescent="0.2">
      <c r="A399" s="42" t="s">
        <v>540</v>
      </c>
      <c r="B399" s="42" t="s">
        <v>8464</v>
      </c>
      <c r="C399">
        <v>2017</v>
      </c>
      <c r="D399" s="42" t="s">
        <v>8496</v>
      </c>
      <c r="E399" t="b">
        <v>0</v>
      </c>
      <c r="F399" s="42" t="s">
        <v>8683</v>
      </c>
    </row>
    <row r="400" spans="1:6" x14ac:dyDescent="0.2">
      <c r="A400" s="42" t="s">
        <v>540</v>
      </c>
      <c r="B400" s="42" t="s">
        <v>8464</v>
      </c>
      <c r="C400">
        <v>2018</v>
      </c>
      <c r="D400" s="42" t="s">
        <v>8482</v>
      </c>
      <c r="E400" t="b">
        <v>0</v>
      </c>
      <c r="F400" s="42" t="s">
        <v>8683</v>
      </c>
    </row>
    <row r="401" spans="1:6" x14ac:dyDescent="0.2">
      <c r="A401" s="42" t="s">
        <v>34</v>
      </c>
      <c r="B401" s="42" t="s">
        <v>8454</v>
      </c>
      <c r="C401">
        <v>2010</v>
      </c>
      <c r="D401" s="42" t="s">
        <v>8687</v>
      </c>
      <c r="E401" t="b">
        <v>0</v>
      </c>
      <c r="F401" s="42" t="s">
        <v>8688</v>
      </c>
    </row>
    <row r="402" spans="1:6" x14ac:dyDescent="0.2">
      <c r="A402" s="42" t="s">
        <v>34</v>
      </c>
      <c r="B402" s="42" t="s">
        <v>8454</v>
      </c>
      <c r="C402">
        <v>2011</v>
      </c>
      <c r="D402" s="42" t="s">
        <v>8689</v>
      </c>
      <c r="E402" t="b">
        <v>0</v>
      </c>
      <c r="F402" s="42" t="s">
        <v>8688</v>
      </c>
    </row>
    <row r="403" spans="1:6" x14ac:dyDescent="0.2">
      <c r="A403" s="42" t="s">
        <v>34</v>
      </c>
      <c r="B403" s="42" t="s">
        <v>8454</v>
      </c>
      <c r="C403">
        <v>2012</v>
      </c>
      <c r="D403" s="42" t="s">
        <v>8457</v>
      </c>
      <c r="E403" t="b">
        <v>0</v>
      </c>
      <c r="F403" s="42" t="s">
        <v>8688</v>
      </c>
    </row>
    <row r="404" spans="1:6" x14ac:dyDescent="0.2">
      <c r="A404" s="42" t="s">
        <v>34</v>
      </c>
      <c r="B404" s="42" t="s">
        <v>8454</v>
      </c>
      <c r="C404">
        <v>2013</v>
      </c>
      <c r="D404" s="42" t="s">
        <v>8690</v>
      </c>
      <c r="E404" t="b">
        <v>0</v>
      </c>
      <c r="F404" s="42" t="s">
        <v>8688</v>
      </c>
    </row>
    <row r="405" spans="1:6" x14ac:dyDescent="0.2">
      <c r="A405" s="42" t="s">
        <v>34</v>
      </c>
      <c r="B405" s="42" t="s">
        <v>8454</v>
      </c>
      <c r="C405">
        <v>2014</v>
      </c>
      <c r="D405" s="42" t="s">
        <v>8691</v>
      </c>
      <c r="E405" t="b">
        <v>0</v>
      </c>
      <c r="F405" s="42" t="s">
        <v>8688</v>
      </c>
    </row>
    <row r="406" spans="1:6" x14ac:dyDescent="0.2">
      <c r="A406" s="42" t="s">
        <v>34</v>
      </c>
      <c r="B406" s="42" t="s">
        <v>8454</v>
      </c>
      <c r="C406">
        <v>2015</v>
      </c>
      <c r="D406" s="42" t="s">
        <v>8692</v>
      </c>
      <c r="E406" t="b">
        <v>0</v>
      </c>
      <c r="F406" s="42" t="s">
        <v>8688</v>
      </c>
    </row>
    <row r="407" spans="1:6" x14ac:dyDescent="0.2">
      <c r="A407" s="42" t="s">
        <v>34</v>
      </c>
      <c r="B407" s="42" t="s">
        <v>8454</v>
      </c>
      <c r="C407">
        <v>2016</v>
      </c>
      <c r="D407" s="42" t="s">
        <v>8693</v>
      </c>
      <c r="E407" t="b">
        <v>0</v>
      </c>
      <c r="F407" s="42" t="s">
        <v>8688</v>
      </c>
    </row>
    <row r="408" spans="1:6" x14ac:dyDescent="0.2">
      <c r="A408" s="42" t="s">
        <v>34</v>
      </c>
      <c r="B408" s="42" t="s">
        <v>8462</v>
      </c>
      <c r="C408">
        <v>2010</v>
      </c>
      <c r="D408" s="42" t="s">
        <v>8687</v>
      </c>
      <c r="E408" t="b">
        <v>0</v>
      </c>
      <c r="F408" s="42" t="s">
        <v>8688</v>
      </c>
    </row>
    <row r="409" spans="1:6" x14ac:dyDescent="0.2">
      <c r="A409" s="42" t="s">
        <v>34</v>
      </c>
      <c r="B409" s="42" t="s">
        <v>8462</v>
      </c>
      <c r="C409">
        <v>2011</v>
      </c>
      <c r="D409" s="42" t="s">
        <v>8689</v>
      </c>
      <c r="E409" t="b">
        <v>0</v>
      </c>
      <c r="F409" s="42" t="s">
        <v>8688</v>
      </c>
    </row>
    <row r="410" spans="1:6" x14ac:dyDescent="0.2">
      <c r="A410" s="42" t="s">
        <v>34</v>
      </c>
      <c r="B410" s="42" t="s">
        <v>8462</v>
      </c>
      <c r="C410">
        <v>2012</v>
      </c>
      <c r="D410" s="42" t="s">
        <v>8457</v>
      </c>
      <c r="E410" t="b">
        <v>0</v>
      </c>
      <c r="F410" s="42" t="s">
        <v>8688</v>
      </c>
    </row>
    <row r="411" spans="1:6" x14ac:dyDescent="0.2">
      <c r="A411" s="42" t="s">
        <v>34</v>
      </c>
      <c r="B411" s="42" t="s">
        <v>8462</v>
      </c>
      <c r="C411">
        <v>2013</v>
      </c>
      <c r="D411" s="42" t="s">
        <v>8694</v>
      </c>
      <c r="E411" t="b">
        <v>0</v>
      </c>
      <c r="F411" s="42" t="s">
        <v>8688</v>
      </c>
    </row>
    <row r="412" spans="1:6" x14ac:dyDescent="0.2">
      <c r="A412" s="42" t="s">
        <v>34</v>
      </c>
      <c r="B412" s="42" t="s">
        <v>8462</v>
      </c>
      <c r="C412">
        <v>2014</v>
      </c>
      <c r="D412" s="42" t="s">
        <v>8691</v>
      </c>
      <c r="E412" t="b">
        <v>0</v>
      </c>
      <c r="F412" s="42" t="s">
        <v>8688</v>
      </c>
    </row>
    <row r="413" spans="1:6" x14ac:dyDescent="0.2">
      <c r="A413" s="42" t="s">
        <v>34</v>
      </c>
      <c r="B413" s="42" t="s">
        <v>8462</v>
      </c>
      <c r="C413">
        <v>2015</v>
      </c>
      <c r="D413" s="42" t="s">
        <v>8692</v>
      </c>
      <c r="E413" t="b">
        <v>0</v>
      </c>
      <c r="F413" s="42" t="s">
        <v>8688</v>
      </c>
    </row>
    <row r="414" spans="1:6" x14ac:dyDescent="0.2">
      <c r="A414" s="42" t="s">
        <v>34</v>
      </c>
      <c r="B414" s="42" t="s">
        <v>8462</v>
      </c>
      <c r="C414">
        <v>2016</v>
      </c>
      <c r="D414" s="42" t="s">
        <v>8693</v>
      </c>
      <c r="E414" t="b">
        <v>0</v>
      </c>
      <c r="F414" s="42" t="s">
        <v>8688</v>
      </c>
    </row>
    <row r="415" spans="1:6" x14ac:dyDescent="0.2">
      <c r="A415" s="42" t="s">
        <v>34</v>
      </c>
      <c r="B415" s="42" t="s">
        <v>8464</v>
      </c>
      <c r="C415">
        <v>2010</v>
      </c>
      <c r="D415" s="42" t="s">
        <v>8547</v>
      </c>
      <c r="E415" t="b">
        <v>0</v>
      </c>
      <c r="F415" s="42" t="s">
        <v>8688</v>
      </c>
    </row>
    <row r="416" spans="1:6" x14ac:dyDescent="0.2">
      <c r="A416" s="42" t="s">
        <v>34</v>
      </c>
      <c r="B416" s="42" t="s">
        <v>8464</v>
      </c>
      <c r="C416">
        <v>2011</v>
      </c>
      <c r="D416" s="42" t="s">
        <v>8695</v>
      </c>
      <c r="E416" t="b">
        <v>0</v>
      </c>
      <c r="F416" s="42" t="s">
        <v>8688</v>
      </c>
    </row>
    <row r="417" spans="1:6" x14ac:dyDescent="0.2">
      <c r="A417" s="42" t="s">
        <v>34</v>
      </c>
      <c r="B417" s="42" t="s">
        <v>8464</v>
      </c>
      <c r="C417">
        <v>2012</v>
      </c>
      <c r="D417" s="42" t="s">
        <v>8696</v>
      </c>
      <c r="E417" t="b">
        <v>0</v>
      </c>
      <c r="F417" s="42" t="s">
        <v>8688</v>
      </c>
    </row>
    <row r="418" spans="1:6" x14ac:dyDescent="0.2">
      <c r="A418" s="42" t="s">
        <v>34</v>
      </c>
      <c r="B418" s="42" t="s">
        <v>8464</v>
      </c>
      <c r="C418">
        <v>2013</v>
      </c>
      <c r="D418" s="42" t="s">
        <v>8697</v>
      </c>
      <c r="E418" t="b">
        <v>0</v>
      </c>
      <c r="F418" s="42" t="s">
        <v>8688</v>
      </c>
    </row>
    <row r="419" spans="1:6" x14ac:dyDescent="0.2">
      <c r="A419" s="42" t="s">
        <v>34</v>
      </c>
      <c r="B419" s="42" t="s">
        <v>8464</v>
      </c>
      <c r="C419">
        <v>2014</v>
      </c>
      <c r="D419" s="42" t="s">
        <v>8460</v>
      </c>
      <c r="E419" t="b">
        <v>0</v>
      </c>
      <c r="F419" s="42" t="s">
        <v>8688</v>
      </c>
    </row>
    <row r="420" spans="1:6" x14ac:dyDescent="0.2">
      <c r="A420" s="42" t="s">
        <v>34</v>
      </c>
      <c r="B420" s="42" t="s">
        <v>8464</v>
      </c>
      <c r="C420">
        <v>2015</v>
      </c>
      <c r="D420" s="42" t="s">
        <v>8698</v>
      </c>
      <c r="E420" t="b">
        <v>0</v>
      </c>
      <c r="F420" s="42" t="s">
        <v>8688</v>
      </c>
    </row>
    <row r="421" spans="1:6" x14ac:dyDescent="0.2">
      <c r="A421" s="42" t="s">
        <v>34</v>
      </c>
      <c r="B421" s="42" t="s">
        <v>8464</v>
      </c>
      <c r="C421">
        <v>2016</v>
      </c>
      <c r="D421" s="42" t="s">
        <v>8699</v>
      </c>
      <c r="E421" t="b">
        <v>0</v>
      </c>
      <c r="F421" s="42" t="s">
        <v>8688</v>
      </c>
    </row>
    <row r="422" spans="1:6" x14ac:dyDescent="0.2">
      <c r="A422" s="42" t="s">
        <v>35</v>
      </c>
      <c r="B422" s="42" t="s">
        <v>8454</v>
      </c>
      <c r="C422">
        <v>2013</v>
      </c>
      <c r="D422" s="42" t="s">
        <v>8700</v>
      </c>
      <c r="E422" t="b">
        <v>0</v>
      </c>
      <c r="F422" s="42" t="s">
        <v>8701</v>
      </c>
    </row>
    <row r="423" spans="1:6" x14ac:dyDescent="0.2">
      <c r="A423" s="42" t="s">
        <v>35</v>
      </c>
      <c r="B423" s="42" t="s">
        <v>8454</v>
      </c>
      <c r="C423">
        <v>2014</v>
      </c>
      <c r="D423" s="42" t="s">
        <v>8702</v>
      </c>
      <c r="E423" t="b">
        <v>0</v>
      </c>
      <c r="F423" s="42" t="s">
        <v>8701</v>
      </c>
    </row>
    <row r="424" spans="1:6" x14ac:dyDescent="0.2">
      <c r="A424" s="42" t="s">
        <v>35</v>
      </c>
      <c r="B424" s="42" t="s">
        <v>8454</v>
      </c>
      <c r="C424">
        <v>2015</v>
      </c>
      <c r="D424" s="42" t="s">
        <v>8703</v>
      </c>
      <c r="E424" t="b">
        <v>0</v>
      </c>
      <c r="F424" s="42" t="s">
        <v>8701</v>
      </c>
    </row>
    <row r="425" spans="1:6" x14ac:dyDescent="0.2">
      <c r="A425" s="42" t="s">
        <v>35</v>
      </c>
      <c r="B425" s="42" t="s">
        <v>8454</v>
      </c>
      <c r="C425">
        <v>2016</v>
      </c>
      <c r="D425" s="42" t="s">
        <v>8704</v>
      </c>
      <c r="E425" t="b">
        <v>0</v>
      </c>
      <c r="F425" s="42" t="s">
        <v>8701</v>
      </c>
    </row>
    <row r="426" spans="1:6" x14ac:dyDescent="0.2">
      <c r="A426" s="42" t="s">
        <v>35</v>
      </c>
      <c r="B426" s="42" t="s">
        <v>8454</v>
      </c>
      <c r="C426">
        <v>2017</v>
      </c>
      <c r="D426" s="42" t="s">
        <v>8636</v>
      </c>
      <c r="E426" t="b">
        <v>0</v>
      </c>
      <c r="F426" s="42" t="s">
        <v>8701</v>
      </c>
    </row>
    <row r="427" spans="1:6" x14ac:dyDescent="0.2">
      <c r="A427" s="42" t="s">
        <v>35</v>
      </c>
      <c r="B427" s="42" t="s">
        <v>8454</v>
      </c>
      <c r="C427">
        <v>2018</v>
      </c>
      <c r="D427" s="42" t="s">
        <v>8705</v>
      </c>
      <c r="E427" t="b">
        <v>0</v>
      </c>
      <c r="F427" s="42" t="s">
        <v>8701</v>
      </c>
    </row>
    <row r="428" spans="1:6" x14ac:dyDescent="0.2">
      <c r="A428" s="42" t="s">
        <v>35</v>
      </c>
      <c r="B428" s="42" t="s">
        <v>8454</v>
      </c>
      <c r="C428">
        <v>2019</v>
      </c>
      <c r="D428" s="42" t="s">
        <v>8706</v>
      </c>
      <c r="E428" t="b">
        <v>0</v>
      </c>
      <c r="F428" s="42" t="s">
        <v>8701</v>
      </c>
    </row>
    <row r="429" spans="1:6" x14ac:dyDescent="0.2">
      <c r="A429" s="42" t="s">
        <v>35</v>
      </c>
      <c r="B429" s="42" t="s">
        <v>8462</v>
      </c>
      <c r="C429">
        <v>2013</v>
      </c>
      <c r="D429" s="42" t="s">
        <v>8491</v>
      </c>
      <c r="E429" t="b">
        <v>0</v>
      </c>
      <c r="F429" s="42" t="s">
        <v>8701</v>
      </c>
    </row>
    <row r="430" spans="1:6" x14ac:dyDescent="0.2">
      <c r="A430" s="42" t="s">
        <v>35</v>
      </c>
      <c r="B430" s="42" t="s">
        <v>8462</v>
      </c>
      <c r="C430">
        <v>2014</v>
      </c>
      <c r="D430" s="42" t="s">
        <v>8707</v>
      </c>
      <c r="E430" t="b">
        <v>0</v>
      </c>
      <c r="F430" s="42" t="s">
        <v>8701</v>
      </c>
    </row>
    <row r="431" spans="1:6" x14ac:dyDescent="0.2">
      <c r="A431" s="42" t="s">
        <v>35</v>
      </c>
      <c r="B431" s="42" t="s">
        <v>8462</v>
      </c>
      <c r="C431">
        <v>2015</v>
      </c>
      <c r="D431" s="42" t="s">
        <v>8708</v>
      </c>
      <c r="E431" t="b">
        <v>0</v>
      </c>
      <c r="F431" s="42" t="s">
        <v>8701</v>
      </c>
    </row>
    <row r="432" spans="1:6" x14ac:dyDescent="0.2">
      <c r="A432" s="42" t="s">
        <v>35</v>
      </c>
      <c r="B432" s="42" t="s">
        <v>8462</v>
      </c>
      <c r="C432">
        <v>2016</v>
      </c>
      <c r="D432" s="42" t="s">
        <v>8709</v>
      </c>
      <c r="E432" t="b">
        <v>0</v>
      </c>
      <c r="F432" s="42" t="s">
        <v>8701</v>
      </c>
    </row>
    <row r="433" spans="1:6" x14ac:dyDescent="0.2">
      <c r="A433" s="42" t="s">
        <v>35</v>
      </c>
      <c r="B433" s="42" t="s">
        <v>8462</v>
      </c>
      <c r="C433">
        <v>2017</v>
      </c>
      <c r="D433" s="42" t="s">
        <v>8710</v>
      </c>
      <c r="E433" t="b">
        <v>0</v>
      </c>
      <c r="F433" s="42" t="s">
        <v>8701</v>
      </c>
    </row>
    <row r="434" spans="1:6" x14ac:dyDescent="0.2">
      <c r="A434" s="42" t="s">
        <v>35</v>
      </c>
      <c r="B434" s="42" t="s">
        <v>8462</v>
      </c>
      <c r="C434">
        <v>2018</v>
      </c>
      <c r="D434" s="42" t="s">
        <v>8711</v>
      </c>
      <c r="E434" t="b">
        <v>0</v>
      </c>
      <c r="F434" s="42" t="s">
        <v>8701</v>
      </c>
    </row>
    <row r="435" spans="1:6" x14ac:dyDescent="0.2">
      <c r="A435" s="42" t="s">
        <v>35</v>
      </c>
      <c r="B435" s="42" t="s">
        <v>8462</v>
      </c>
      <c r="C435">
        <v>2019</v>
      </c>
      <c r="D435" s="42" t="s">
        <v>8706</v>
      </c>
      <c r="E435" t="b">
        <v>0</v>
      </c>
      <c r="F435" s="42" t="s">
        <v>8701</v>
      </c>
    </row>
    <row r="436" spans="1:6" x14ac:dyDescent="0.2">
      <c r="A436" s="42" t="s">
        <v>35</v>
      </c>
      <c r="B436" s="42" t="s">
        <v>8464</v>
      </c>
      <c r="C436">
        <v>2013</v>
      </c>
      <c r="D436" s="42" t="s">
        <v>8712</v>
      </c>
      <c r="E436" t="b">
        <v>0</v>
      </c>
      <c r="F436" s="42" t="s">
        <v>8701</v>
      </c>
    </row>
    <row r="437" spans="1:6" x14ac:dyDescent="0.2">
      <c r="A437" s="42" t="s">
        <v>35</v>
      </c>
      <c r="B437" s="42" t="s">
        <v>8464</v>
      </c>
      <c r="C437">
        <v>2014</v>
      </c>
      <c r="D437" s="42" t="s">
        <v>8713</v>
      </c>
      <c r="E437" t="b">
        <v>0</v>
      </c>
      <c r="F437" s="42" t="s">
        <v>8701</v>
      </c>
    </row>
    <row r="438" spans="1:6" x14ac:dyDescent="0.2">
      <c r="A438" s="42" t="s">
        <v>35</v>
      </c>
      <c r="B438" s="42" t="s">
        <v>8464</v>
      </c>
      <c r="C438">
        <v>2015</v>
      </c>
      <c r="D438" s="42" t="s">
        <v>8607</v>
      </c>
      <c r="E438" t="b">
        <v>0</v>
      </c>
      <c r="F438" s="42" t="s">
        <v>8701</v>
      </c>
    </row>
    <row r="439" spans="1:6" x14ac:dyDescent="0.2">
      <c r="A439" s="42" t="s">
        <v>35</v>
      </c>
      <c r="B439" s="42" t="s">
        <v>8464</v>
      </c>
      <c r="C439">
        <v>2016</v>
      </c>
      <c r="D439" s="42" t="s">
        <v>8714</v>
      </c>
      <c r="E439" t="b">
        <v>0</v>
      </c>
      <c r="F439" s="42" t="s">
        <v>8701</v>
      </c>
    </row>
    <row r="440" spans="1:6" x14ac:dyDescent="0.2">
      <c r="A440" s="42" t="s">
        <v>35</v>
      </c>
      <c r="B440" s="42" t="s">
        <v>8464</v>
      </c>
      <c r="C440">
        <v>2017</v>
      </c>
      <c r="D440" s="42" t="s">
        <v>8715</v>
      </c>
      <c r="E440" t="b">
        <v>0</v>
      </c>
      <c r="F440" s="42" t="s">
        <v>8701</v>
      </c>
    </row>
    <row r="441" spans="1:6" x14ac:dyDescent="0.2">
      <c r="A441" s="42" t="s">
        <v>35</v>
      </c>
      <c r="B441" s="42" t="s">
        <v>8464</v>
      </c>
      <c r="C441">
        <v>2018</v>
      </c>
      <c r="D441" s="42" t="s">
        <v>8608</v>
      </c>
      <c r="E441" t="b">
        <v>0</v>
      </c>
      <c r="F441" s="42" t="s">
        <v>8701</v>
      </c>
    </row>
    <row r="442" spans="1:6" x14ac:dyDescent="0.2">
      <c r="A442" s="42" t="s">
        <v>35</v>
      </c>
      <c r="B442" s="42" t="s">
        <v>8464</v>
      </c>
      <c r="C442">
        <v>2019</v>
      </c>
      <c r="D442" s="42" t="s">
        <v>8560</v>
      </c>
      <c r="E442" t="b">
        <v>0</v>
      </c>
      <c r="F442" s="42" t="s">
        <v>8701</v>
      </c>
    </row>
    <row r="443" spans="1:6" x14ac:dyDescent="0.2">
      <c r="A443" s="42" t="s">
        <v>36</v>
      </c>
      <c r="B443" s="42" t="s">
        <v>8454</v>
      </c>
      <c r="C443">
        <v>2009</v>
      </c>
      <c r="D443" s="42" t="s">
        <v>8716</v>
      </c>
      <c r="E443" t="b">
        <v>0</v>
      </c>
      <c r="F443" s="42" t="s">
        <v>8717</v>
      </c>
    </row>
    <row r="444" spans="1:6" x14ac:dyDescent="0.2">
      <c r="A444" s="42" t="s">
        <v>36</v>
      </c>
      <c r="B444" s="42" t="s">
        <v>8454</v>
      </c>
      <c r="C444">
        <v>2011</v>
      </c>
      <c r="D444" s="42" t="s">
        <v>8673</v>
      </c>
      <c r="E444" t="b">
        <v>0</v>
      </c>
      <c r="F444" s="42" t="s">
        <v>8717</v>
      </c>
    </row>
    <row r="445" spans="1:6" x14ac:dyDescent="0.2">
      <c r="A445" s="42" t="s">
        <v>36</v>
      </c>
      <c r="B445" s="42" t="s">
        <v>8454</v>
      </c>
      <c r="C445">
        <v>2015</v>
      </c>
      <c r="D445" s="42" t="s">
        <v>8482</v>
      </c>
      <c r="E445" t="b">
        <v>0</v>
      </c>
      <c r="F445" s="42" t="s">
        <v>8717</v>
      </c>
    </row>
    <row r="446" spans="1:6" x14ac:dyDescent="0.2">
      <c r="A446" s="42" t="s">
        <v>36</v>
      </c>
      <c r="B446" s="42" t="s">
        <v>8454</v>
      </c>
      <c r="C446">
        <v>2016</v>
      </c>
      <c r="D446" s="42" t="s">
        <v>8496</v>
      </c>
      <c r="E446" t="b">
        <v>0</v>
      </c>
      <c r="F446" s="42" t="s">
        <v>8717</v>
      </c>
    </row>
    <row r="447" spans="1:6" x14ac:dyDescent="0.2">
      <c r="A447" s="42" t="s">
        <v>36</v>
      </c>
      <c r="B447" s="42" t="s">
        <v>8462</v>
      </c>
      <c r="C447">
        <v>2009</v>
      </c>
      <c r="D447" s="42" t="s">
        <v>8716</v>
      </c>
      <c r="E447" t="b">
        <v>0</v>
      </c>
      <c r="F447" s="42" t="s">
        <v>8717</v>
      </c>
    </row>
    <row r="448" spans="1:6" x14ac:dyDescent="0.2">
      <c r="A448" s="42" t="s">
        <v>36</v>
      </c>
      <c r="B448" s="42" t="s">
        <v>8462</v>
      </c>
      <c r="C448">
        <v>2011</v>
      </c>
      <c r="D448" s="42" t="s">
        <v>8673</v>
      </c>
      <c r="E448" t="b">
        <v>0</v>
      </c>
      <c r="F448" s="42" t="s">
        <v>8717</v>
      </c>
    </row>
    <row r="449" spans="1:6" x14ac:dyDescent="0.2">
      <c r="A449" s="42" t="s">
        <v>36</v>
      </c>
      <c r="B449" s="42" t="s">
        <v>8462</v>
      </c>
      <c r="C449">
        <v>2015</v>
      </c>
      <c r="D449" s="42" t="s">
        <v>8482</v>
      </c>
      <c r="E449" t="b">
        <v>0</v>
      </c>
      <c r="F449" s="42" t="s">
        <v>8717</v>
      </c>
    </row>
    <row r="450" spans="1:6" x14ac:dyDescent="0.2">
      <c r="A450" s="42" t="s">
        <v>36</v>
      </c>
      <c r="B450" s="42" t="s">
        <v>8462</v>
      </c>
      <c r="C450">
        <v>2016</v>
      </c>
      <c r="D450" s="42" t="s">
        <v>8496</v>
      </c>
      <c r="E450" t="b">
        <v>0</v>
      </c>
      <c r="F450" s="42" t="s">
        <v>8717</v>
      </c>
    </row>
    <row r="451" spans="1:6" x14ac:dyDescent="0.2">
      <c r="A451" s="42" t="s">
        <v>36</v>
      </c>
      <c r="B451" s="42" t="s">
        <v>8464</v>
      </c>
      <c r="C451">
        <v>2009</v>
      </c>
      <c r="D451" s="42" t="s">
        <v>8496</v>
      </c>
      <c r="E451" t="b">
        <v>0</v>
      </c>
      <c r="F451" s="42" t="s">
        <v>8717</v>
      </c>
    </row>
    <row r="452" spans="1:6" x14ac:dyDescent="0.2">
      <c r="A452" s="42" t="s">
        <v>36</v>
      </c>
      <c r="B452" s="42" t="s">
        <v>8464</v>
      </c>
      <c r="C452">
        <v>2011</v>
      </c>
      <c r="D452" s="42" t="s">
        <v>8496</v>
      </c>
      <c r="E452" t="b">
        <v>0</v>
      </c>
      <c r="F452" s="42" t="s">
        <v>8717</v>
      </c>
    </row>
    <row r="453" spans="1:6" x14ac:dyDescent="0.2">
      <c r="A453" s="42" t="s">
        <v>36</v>
      </c>
      <c r="B453" s="42" t="s">
        <v>8464</v>
      </c>
      <c r="C453">
        <v>2015</v>
      </c>
      <c r="D453" s="42" t="s">
        <v>8496</v>
      </c>
      <c r="E453" t="b">
        <v>0</v>
      </c>
      <c r="F453" s="42" t="s">
        <v>8717</v>
      </c>
    </row>
    <row r="454" spans="1:6" x14ac:dyDescent="0.2">
      <c r="A454" s="42" t="s">
        <v>36</v>
      </c>
      <c r="B454" s="42" t="s">
        <v>8464</v>
      </c>
      <c r="C454">
        <v>2016</v>
      </c>
      <c r="D454" s="42" t="s">
        <v>8482</v>
      </c>
      <c r="E454" t="b">
        <v>0</v>
      </c>
      <c r="F454" s="42" t="s">
        <v>8717</v>
      </c>
    </row>
    <row r="455" spans="1:6" x14ac:dyDescent="0.2">
      <c r="A455" s="42" t="s">
        <v>401</v>
      </c>
      <c r="B455" s="42" t="s">
        <v>8454</v>
      </c>
      <c r="C455">
        <v>2014</v>
      </c>
      <c r="D455" s="42" t="s">
        <v>8465</v>
      </c>
      <c r="E455" t="b">
        <v>0</v>
      </c>
      <c r="F455" s="42" t="s">
        <v>8718</v>
      </c>
    </row>
    <row r="456" spans="1:6" x14ac:dyDescent="0.2">
      <c r="A456" s="42" t="s">
        <v>401</v>
      </c>
      <c r="B456" s="42" t="s">
        <v>8454</v>
      </c>
      <c r="C456">
        <v>2015</v>
      </c>
      <c r="D456" s="42" t="s">
        <v>8719</v>
      </c>
      <c r="E456" t="b">
        <v>0</v>
      </c>
      <c r="F456" s="42" t="s">
        <v>8718</v>
      </c>
    </row>
    <row r="457" spans="1:6" x14ac:dyDescent="0.2">
      <c r="A457" s="42" t="s">
        <v>401</v>
      </c>
      <c r="B457" s="42" t="s">
        <v>8454</v>
      </c>
      <c r="C457">
        <v>2016</v>
      </c>
      <c r="D457" s="42" t="s">
        <v>8720</v>
      </c>
      <c r="E457" t="b">
        <v>0</v>
      </c>
      <c r="F457" s="42" t="s">
        <v>8718</v>
      </c>
    </row>
    <row r="458" spans="1:6" x14ac:dyDescent="0.2">
      <c r="A458" s="42" t="s">
        <v>401</v>
      </c>
      <c r="B458" s="42" t="s">
        <v>8454</v>
      </c>
      <c r="C458">
        <v>2017</v>
      </c>
      <c r="D458" s="42" t="s">
        <v>8721</v>
      </c>
      <c r="E458" t="b">
        <v>0</v>
      </c>
      <c r="F458" s="42" t="s">
        <v>8718</v>
      </c>
    </row>
    <row r="459" spans="1:6" x14ac:dyDescent="0.2">
      <c r="A459" s="42" t="s">
        <v>401</v>
      </c>
      <c r="B459" s="42" t="s">
        <v>8454</v>
      </c>
      <c r="C459">
        <v>2018</v>
      </c>
      <c r="D459" s="42" t="s">
        <v>8722</v>
      </c>
      <c r="E459" t="b">
        <v>0</v>
      </c>
      <c r="F459" s="42" t="s">
        <v>8718</v>
      </c>
    </row>
    <row r="460" spans="1:6" x14ac:dyDescent="0.2">
      <c r="A460" s="42" t="s">
        <v>401</v>
      </c>
      <c r="B460" s="42" t="s">
        <v>8454</v>
      </c>
      <c r="C460">
        <v>2019</v>
      </c>
      <c r="D460" s="42" t="s">
        <v>8723</v>
      </c>
      <c r="E460" t="b">
        <v>0</v>
      </c>
      <c r="F460" s="42" t="s">
        <v>8718</v>
      </c>
    </row>
    <row r="461" spans="1:6" x14ac:dyDescent="0.2">
      <c r="A461" s="42" t="s">
        <v>401</v>
      </c>
      <c r="B461" s="42" t="s">
        <v>8454</v>
      </c>
      <c r="C461">
        <v>2020</v>
      </c>
      <c r="D461" s="42" t="s">
        <v>8724</v>
      </c>
      <c r="E461" t="b">
        <v>0</v>
      </c>
      <c r="F461" s="42" t="s">
        <v>8718</v>
      </c>
    </row>
    <row r="462" spans="1:6" x14ac:dyDescent="0.2">
      <c r="A462" s="42" t="s">
        <v>401</v>
      </c>
      <c r="B462" s="42" t="s">
        <v>8462</v>
      </c>
      <c r="C462">
        <v>2014</v>
      </c>
      <c r="D462" s="42" t="s">
        <v>8725</v>
      </c>
      <c r="E462" t="b">
        <v>0</v>
      </c>
      <c r="F462" s="42" t="s">
        <v>8718</v>
      </c>
    </row>
    <row r="463" spans="1:6" x14ac:dyDescent="0.2">
      <c r="A463" s="42" t="s">
        <v>401</v>
      </c>
      <c r="B463" s="42" t="s">
        <v>8462</v>
      </c>
      <c r="C463">
        <v>2015</v>
      </c>
      <c r="D463" s="42" t="s">
        <v>8719</v>
      </c>
      <c r="E463" t="b">
        <v>0</v>
      </c>
      <c r="F463" s="42" t="s">
        <v>8718</v>
      </c>
    </row>
    <row r="464" spans="1:6" x14ac:dyDescent="0.2">
      <c r="A464" s="42" t="s">
        <v>401</v>
      </c>
      <c r="B464" s="42" t="s">
        <v>8462</v>
      </c>
      <c r="C464">
        <v>2016</v>
      </c>
      <c r="D464" s="42" t="s">
        <v>8720</v>
      </c>
      <c r="E464" t="b">
        <v>0</v>
      </c>
      <c r="F464" s="42" t="s">
        <v>8718</v>
      </c>
    </row>
    <row r="465" spans="1:6" x14ac:dyDescent="0.2">
      <c r="A465" s="42" t="s">
        <v>401</v>
      </c>
      <c r="B465" s="42" t="s">
        <v>8462</v>
      </c>
      <c r="C465">
        <v>2017</v>
      </c>
      <c r="D465" s="42" t="s">
        <v>8721</v>
      </c>
      <c r="E465" t="b">
        <v>0</v>
      </c>
      <c r="F465" s="42" t="s">
        <v>8718</v>
      </c>
    </row>
    <row r="466" spans="1:6" x14ac:dyDescent="0.2">
      <c r="A466" s="42" t="s">
        <v>401</v>
      </c>
      <c r="B466" s="42" t="s">
        <v>8462</v>
      </c>
      <c r="C466">
        <v>2018</v>
      </c>
      <c r="D466" s="42" t="s">
        <v>8722</v>
      </c>
      <c r="E466" t="b">
        <v>0</v>
      </c>
      <c r="F466" s="42" t="s">
        <v>8718</v>
      </c>
    </row>
    <row r="467" spans="1:6" x14ac:dyDescent="0.2">
      <c r="A467" s="42" t="s">
        <v>401</v>
      </c>
      <c r="B467" s="42" t="s">
        <v>8462</v>
      </c>
      <c r="C467">
        <v>2019</v>
      </c>
      <c r="D467" s="42" t="s">
        <v>8723</v>
      </c>
      <c r="E467" t="b">
        <v>0</v>
      </c>
      <c r="F467" s="42" t="s">
        <v>8718</v>
      </c>
    </row>
    <row r="468" spans="1:6" x14ac:dyDescent="0.2">
      <c r="A468" s="42" t="s">
        <v>401</v>
      </c>
      <c r="B468" s="42" t="s">
        <v>8462</v>
      </c>
      <c r="C468">
        <v>2020</v>
      </c>
      <c r="D468" s="42" t="s">
        <v>8482</v>
      </c>
      <c r="E468" t="b">
        <v>0</v>
      </c>
      <c r="F468" s="42" t="s">
        <v>8718</v>
      </c>
    </row>
    <row r="469" spans="1:6" x14ac:dyDescent="0.2">
      <c r="A469" s="42" t="s">
        <v>401</v>
      </c>
      <c r="B469" s="42" t="s">
        <v>8464</v>
      </c>
      <c r="C469">
        <v>2014</v>
      </c>
      <c r="D469" s="42" t="s">
        <v>8650</v>
      </c>
      <c r="E469" t="b">
        <v>0</v>
      </c>
      <c r="F469" s="42" t="s">
        <v>8718</v>
      </c>
    </row>
    <row r="470" spans="1:6" x14ac:dyDescent="0.2">
      <c r="A470" s="42" t="s">
        <v>401</v>
      </c>
      <c r="B470" s="42" t="s">
        <v>8464</v>
      </c>
      <c r="C470">
        <v>2015</v>
      </c>
      <c r="D470" s="42" t="s">
        <v>8726</v>
      </c>
      <c r="E470" t="b">
        <v>0</v>
      </c>
      <c r="F470" s="42" t="s">
        <v>8718</v>
      </c>
    </row>
    <row r="471" spans="1:6" x14ac:dyDescent="0.2">
      <c r="A471" s="42" t="s">
        <v>401</v>
      </c>
      <c r="B471" s="42" t="s">
        <v>8464</v>
      </c>
      <c r="C471">
        <v>2016</v>
      </c>
      <c r="D471" s="42" t="s">
        <v>8726</v>
      </c>
      <c r="E471" t="b">
        <v>0</v>
      </c>
      <c r="F471" s="42" t="s">
        <v>8718</v>
      </c>
    </row>
    <row r="472" spans="1:6" x14ac:dyDescent="0.2">
      <c r="A472" s="42" t="s">
        <v>401</v>
      </c>
      <c r="B472" s="42" t="s">
        <v>8464</v>
      </c>
      <c r="C472">
        <v>2017</v>
      </c>
      <c r="D472" s="42" t="s">
        <v>8727</v>
      </c>
      <c r="E472" t="b">
        <v>0</v>
      </c>
      <c r="F472" s="42" t="s">
        <v>8718</v>
      </c>
    </row>
    <row r="473" spans="1:6" x14ac:dyDescent="0.2">
      <c r="A473" s="42" t="s">
        <v>401</v>
      </c>
      <c r="B473" s="42" t="s">
        <v>8464</v>
      </c>
      <c r="C473">
        <v>2018</v>
      </c>
      <c r="D473" s="42" t="s">
        <v>8726</v>
      </c>
      <c r="E473" t="b">
        <v>0</v>
      </c>
      <c r="F473" s="42" t="s">
        <v>8718</v>
      </c>
    </row>
    <row r="474" spans="1:6" x14ac:dyDescent="0.2">
      <c r="A474" s="42" t="s">
        <v>401</v>
      </c>
      <c r="B474" s="42" t="s">
        <v>8464</v>
      </c>
      <c r="C474">
        <v>2019</v>
      </c>
      <c r="D474" s="42" t="s">
        <v>8598</v>
      </c>
      <c r="E474" t="b">
        <v>0</v>
      </c>
      <c r="F474" s="42" t="s">
        <v>8718</v>
      </c>
    </row>
    <row r="475" spans="1:6" x14ac:dyDescent="0.2">
      <c r="A475" s="42" t="s">
        <v>401</v>
      </c>
      <c r="B475" s="42" t="s">
        <v>8464</v>
      </c>
      <c r="C475">
        <v>2020</v>
      </c>
      <c r="D475" s="42" t="s">
        <v>8596</v>
      </c>
      <c r="E475" t="b">
        <v>0</v>
      </c>
      <c r="F475" s="42" t="s">
        <v>8718</v>
      </c>
    </row>
    <row r="476" spans="1:6" x14ac:dyDescent="0.2">
      <c r="A476" s="42" t="s">
        <v>530</v>
      </c>
      <c r="B476" s="42" t="s">
        <v>8454</v>
      </c>
      <c r="C476">
        <v>2013</v>
      </c>
      <c r="D476" s="42" t="s">
        <v>8728</v>
      </c>
      <c r="E476" t="b">
        <v>1</v>
      </c>
      <c r="F476" s="42" t="s">
        <v>533</v>
      </c>
    </row>
    <row r="477" spans="1:6" x14ac:dyDescent="0.2">
      <c r="A477" s="42" t="s">
        <v>530</v>
      </c>
      <c r="B477" s="42" t="s">
        <v>8454</v>
      </c>
      <c r="C477">
        <v>2014</v>
      </c>
      <c r="D477" s="42" t="s">
        <v>8729</v>
      </c>
      <c r="E477" t="b">
        <v>1</v>
      </c>
      <c r="F477" s="42" t="s">
        <v>533</v>
      </c>
    </row>
    <row r="478" spans="1:6" x14ac:dyDescent="0.2">
      <c r="A478" s="42" t="s">
        <v>530</v>
      </c>
      <c r="B478" s="42" t="s">
        <v>8454</v>
      </c>
      <c r="C478">
        <v>2015</v>
      </c>
      <c r="D478" s="42" t="s">
        <v>8730</v>
      </c>
      <c r="E478" t="b">
        <v>1</v>
      </c>
      <c r="F478" s="42" t="s">
        <v>533</v>
      </c>
    </row>
    <row r="479" spans="1:6" x14ac:dyDescent="0.2">
      <c r="A479" s="42" t="s">
        <v>530</v>
      </c>
      <c r="B479" s="42" t="s">
        <v>8454</v>
      </c>
      <c r="C479">
        <v>2016</v>
      </c>
      <c r="D479" s="42" t="s">
        <v>8731</v>
      </c>
      <c r="E479" t="b">
        <v>1</v>
      </c>
      <c r="F479" s="42" t="s">
        <v>533</v>
      </c>
    </row>
    <row r="480" spans="1:6" x14ac:dyDescent="0.2">
      <c r="A480" s="42" t="s">
        <v>530</v>
      </c>
      <c r="B480" s="42" t="s">
        <v>8454</v>
      </c>
      <c r="C480">
        <v>2017</v>
      </c>
      <c r="D480" s="42" t="s">
        <v>8732</v>
      </c>
      <c r="E480" t="b">
        <v>1</v>
      </c>
      <c r="F480" s="42" t="s">
        <v>533</v>
      </c>
    </row>
    <row r="481" spans="1:6" x14ac:dyDescent="0.2">
      <c r="A481" s="42" t="s">
        <v>530</v>
      </c>
      <c r="B481" s="42" t="s">
        <v>8454</v>
      </c>
      <c r="C481">
        <v>2018</v>
      </c>
      <c r="D481" s="42" t="s">
        <v>8733</v>
      </c>
      <c r="E481" t="b">
        <v>1</v>
      </c>
      <c r="F481" s="42" t="s">
        <v>533</v>
      </c>
    </row>
    <row r="482" spans="1:6" x14ac:dyDescent="0.2">
      <c r="A482" s="42" t="s">
        <v>530</v>
      </c>
      <c r="B482" s="42" t="s">
        <v>8454</v>
      </c>
      <c r="C482">
        <v>2019</v>
      </c>
      <c r="D482" s="42" t="s">
        <v>8734</v>
      </c>
      <c r="E482" t="b">
        <v>1</v>
      </c>
      <c r="F482" s="42" t="s">
        <v>533</v>
      </c>
    </row>
    <row r="483" spans="1:6" x14ac:dyDescent="0.2">
      <c r="A483" s="42" t="s">
        <v>530</v>
      </c>
      <c r="B483" s="42" t="s">
        <v>8462</v>
      </c>
      <c r="C483">
        <v>2013</v>
      </c>
      <c r="D483" s="42" t="s">
        <v>8735</v>
      </c>
      <c r="E483" t="b">
        <v>1</v>
      </c>
      <c r="F483" s="42" t="s">
        <v>533</v>
      </c>
    </row>
    <row r="484" spans="1:6" x14ac:dyDescent="0.2">
      <c r="A484" s="42" t="s">
        <v>530</v>
      </c>
      <c r="B484" s="42" t="s">
        <v>8462</v>
      </c>
      <c r="C484">
        <v>2014</v>
      </c>
      <c r="D484" s="42" t="s">
        <v>8736</v>
      </c>
      <c r="E484" t="b">
        <v>1</v>
      </c>
      <c r="F484" s="42" t="s">
        <v>533</v>
      </c>
    </row>
    <row r="485" spans="1:6" x14ac:dyDescent="0.2">
      <c r="A485" s="42" t="s">
        <v>530</v>
      </c>
      <c r="B485" s="42" t="s">
        <v>8462</v>
      </c>
      <c r="C485">
        <v>2015</v>
      </c>
      <c r="D485" s="42" t="s">
        <v>8737</v>
      </c>
      <c r="E485" t="b">
        <v>1</v>
      </c>
      <c r="F485" s="42" t="s">
        <v>533</v>
      </c>
    </row>
    <row r="486" spans="1:6" x14ac:dyDescent="0.2">
      <c r="A486" s="42" t="s">
        <v>530</v>
      </c>
      <c r="B486" s="42" t="s">
        <v>8462</v>
      </c>
      <c r="C486">
        <v>2016</v>
      </c>
      <c r="D486" s="42" t="s">
        <v>8738</v>
      </c>
      <c r="E486" t="b">
        <v>1</v>
      </c>
      <c r="F486" s="42" t="s">
        <v>533</v>
      </c>
    </row>
    <row r="487" spans="1:6" x14ac:dyDescent="0.2">
      <c r="A487" s="42" t="s">
        <v>530</v>
      </c>
      <c r="B487" s="42" t="s">
        <v>8462</v>
      </c>
      <c r="C487">
        <v>2017</v>
      </c>
      <c r="D487" s="42" t="s">
        <v>8739</v>
      </c>
      <c r="E487" t="b">
        <v>1</v>
      </c>
      <c r="F487" s="42" t="s">
        <v>533</v>
      </c>
    </row>
    <row r="488" spans="1:6" x14ac:dyDescent="0.2">
      <c r="A488" s="42" t="s">
        <v>530</v>
      </c>
      <c r="B488" s="42" t="s">
        <v>8462</v>
      </c>
      <c r="C488">
        <v>2018</v>
      </c>
      <c r="D488" s="42" t="s">
        <v>8740</v>
      </c>
      <c r="E488" t="b">
        <v>1</v>
      </c>
      <c r="F488" s="42" t="s">
        <v>533</v>
      </c>
    </row>
    <row r="489" spans="1:6" x14ac:dyDescent="0.2">
      <c r="A489" s="42" t="s">
        <v>530</v>
      </c>
      <c r="B489" s="42" t="s">
        <v>8462</v>
      </c>
      <c r="C489">
        <v>2019</v>
      </c>
      <c r="D489" s="42" t="s">
        <v>8741</v>
      </c>
      <c r="E489" t="b">
        <v>1</v>
      </c>
      <c r="F489" s="42" t="s">
        <v>533</v>
      </c>
    </row>
    <row r="490" spans="1:6" x14ac:dyDescent="0.2">
      <c r="A490" s="42" t="s">
        <v>530</v>
      </c>
      <c r="B490" s="42" t="s">
        <v>8464</v>
      </c>
      <c r="C490">
        <v>2013</v>
      </c>
      <c r="D490" s="42" t="s">
        <v>8742</v>
      </c>
      <c r="E490" t="b">
        <v>1</v>
      </c>
      <c r="F490" s="42" t="s">
        <v>533</v>
      </c>
    </row>
    <row r="491" spans="1:6" x14ac:dyDescent="0.2">
      <c r="A491" s="42" t="s">
        <v>530</v>
      </c>
      <c r="B491" s="42" t="s">
        <v>8464</v>
      </c>
      <c r="C491">
        <v>2014</v>
      </c>
      <c r="D491" s="42" t="s">
        <v>8743</v>
      </c>
      <c r="E491" t="b">
        <v>1</v>
      </c>
      <c r="F491" s="42" t="s">
        <v>533</v>
      </c>
    </row>
    <row r="492" spans="1:6" x14ac:dyDescent="0.2">
      <c r="A492" s="42" t="s">
        <v>530</v>
      </c>
      <c r="B492" s="42" t="s">
        <v>8464</v>
      </c>
      <c r="C492">
        <v>2015</v>
      </c>
      <c r="D492" s="42" t="s">
        <v>8744</v>
      </c>
      <c r="E492" t="b">
        <v>1</v>
      </c>
      <c r="F492" s="42" t="s">
        <v>533</v>
      </c>
    </row>
    <row r="493" spans="1:6" x14ac:dyDescent="0.2">
      <c r="A493" s="42" t="s">
        <v>530</v>
      </c>
      <c r="B493" s="42" t="s">
        <v>8464</v>
      </c>
      <c r="C493">
        <v>2016</v>
      </c>
      <c r="D493" s="42" t="s">
        <v>8745</v>
      </c>
      <c r="E493" t="b">
        <v>1</v>
      </c>
      <c r="F493" s="42" t="s">
        <v>533</v>
      </c>
    </row>
    <row r="494" spans="1:6" x14ac:dyDescent="0.2">
      <c r="A494" s="42" t="s">
        <v>530</v>
      </c>
      <c r="B494" s="42" t="s">
        <v>8464</v>
      </c>
      <c r="C494">
        <v>2017</v>
      </c>
      <c r="D494" s="42" t="s">
        <v>8746</v>
      </c>
      <c r="E494" t="b">
        <v>1</v>
      </c>
      <c r="F494" s="42" t="s">
        <v>533</v>
      </c>
    </row>
    <row r="495" spans="1:6" x14ac:dyDescent="0.2">
      <c r="A495" s="42" t="s">
        <v>530</v>
      </c>
      <c r="B495" s="42" t="s">
        <v>8464</v>
      </c>
      <c r="C495">
        <v>2018</v>
      </c>
      <c r="D495" s="42" t="s">
        <v>8747</v>
      </c>
      <c r="E495" t="b">
        <v>1</v>
      </c>
      <c r="F495" s="42" t="s">
        <v>533</v>
      </c>
    </row>
    <row r="496" spans="1:6" x14ac:dyDescent="0.2">
      <c r="A496" s="42" t="s">
        <v>530</v>
      </c>
      <c r="B496" s="42" t="s">
        <v>8464</v>
      </c>
      <c r="C496">
        <v>2019</v>
      </c>
      <c r="D496" s="42" t="s">
        <v>8748</v>
      </c>
      <c r="E496" t="b">
        <v>1</v>
      </c>
      <c r="F496" s="42" t="s">
        <v>533</v>
      </c>
    </row>
    <row r="497" spans="1:6" x14ac:dyDescent="0.2">
      <c r="A497" s="42" t="s">
        <v>531</v>
      </c>
      <c r="B497" s="42" t="s">
        <v>8454</v>
      </c>
      <c r="C497">
        <v>2013</v>
      </c>
      <c r="D497" s="42" t="s">
        <v>8749</v>
      </c>
      <c r="E497" t="b">
        <v>0</v>
      </c>
      <c r="F497" s="42" t="s">
        <v>8750</v>
      </c>
    </row>
    <row r="498" spans="1:6" x14ac:dyDescent="0.2">
      <c r="A498" s="42" t="s">
        <v>531</v>
      </c>
      <c r="B498" s="42" t="s">
        <v>8454</v>
      </c>
      <c r="C498">
        <v>2014</v>
      </c>
      <c r="D498" s="42" t="s">
        <v>8614</v>
      </c>
      <c r="E498" t="b">
        <v>0</v>
      </c>
      <c r="F498" s="42" t="s">
        <v>8750</v>
      </c>
    </row>
    <row r="499" spans="1:6" x14ac:dyDescent="0.2">
      <c r="A499" s="42" t="s">
        <v>531</v>
      </c>
      <c r="B499" s="42" t="s">
        <v>8454</v>
      </c>
      <c r="C499">
        <v>2015</v>
      </c>
      <c r="D499" s="42" t="s">
        <v>8751</v>
      </c>
      <c r="E499" t="b">
        <v>0</v>
      </c>
      <c r="F499" s="42" t="s">
        <v>8750</v>
      </c>
    </row>
    <row r="500" spans="1:6" x14ac:dyDescent="0.2">
      <c r="A500" s="42" t="s">
        <v>531</v>
      </c>
      <c r="B500" s="42" t="s">
        <v>8454</v>
      </c>
      <c r="C500">
        <v>2016</v>
      </c>
      <c r="D500" s="42" t="s">
        <v>8752</v>
      </c>
      <c r="E500" t="b">
        <v>0</v>
      </c>
      <c r="F500" s="42" t="s">
        <v>8750</v>
      </c>
    </row>
    <row r="501" spans="1:6" x14ac:dyDescent="0.2">
      <c r="A501" s="42" t="s">
        <v>531</v>
      </c>
      <c r="B501" s="42" t="s">
        <v>8454</v>
      </c>
      <c r="C501">
        <v>2017</v>
      </c>
      <c r="D501" s="42" t="s">
        <v>8753</v>
      </c>
      <c r="E501" t="b">
        <v>0</v>
      </c>
      <c r="F501" s="42" t="s">
        <v>8750</v>
      </c>
    </row>
    <row r="502" spans="1:6" x14ac:dyDescent="0.2">
      <c r="A502" s="42" t="s">
        <v>531</v>
      </c>
      <c r="B502" s="42" t="s">
        <v>8454</v>
      </c>
      <c r="C502">
        <v>2018</v>
      </c>
      <c r="D502" s="42" t="s">
        <v>8754</v>
      </c>
      <c r="E502" t="b">
        <v>0</v>
      </c>
      <c r="F502" s="42" t="s">
        <v>8750</v>
      </c>
    </row>
    <row r="503" spans="1:6" x14ac:dyDescent="0.2">
      <c r="A503" s="42" t="s">
        <v>531</v>
      </c>
      <c r="B503" s="42" t="s">
        <v>8454</v>
      </c>
      <c r="C503">
        <v>2019</v>
      </c>
      <c r="D503" s="42" t="s">
        <v>8755</v>
      </c>
      <c r="E503" t="b">
        <v>0</v>
      </c>
      <c r="F503" s="42" t="s">
        <v>8750</v>
      </c>
    </row>
    <row r="504" spans="1:6" x14ac:dyDescent="0.2">
      <c r="A504" s="42" t="s">
        <v>531</v>
      </c>
      <c r="B504" s="42" t="s">
        <v>8462</v>
      </c>
      <c r="C504">
        <v>2013</v>
      </c>
      <c r="D504" s="42" t="s">
        <v>8756</v>
      </c>
      <c r="E504" t="b">
        <v>0</v>
      </c>
      <c r="F504" s="42" t="s">
        <v>8750</v>
      </c>
    </row>
    <row r="505" spans="1:6" x14ac:dyDescent="0.2">
      <c r="A505" s="42" t="s">
        <v>531</v>
      </c>
      <c r="B505" s="42" t="s">
        <v>8462</v>
      </c>
      <c r="C505">
        <v>2014</v>
      </c>
      <c r="D505" s="42" t="s">
        <v>8757</v>
      </c>
      <c r="E505" t="b">
        <v>0</v>
      </c>
      <c r="F505" s="42" t="s">
        <v>8750</v>
      </c>
    </row>
    <row r="506" spans="1:6" x14ac:dyDescent="0.2">
      <c r="A506" s="42" t="s">
        <v>531</v>
      </c>
      <c r="B506" s="42" t="s">
        <v>8462</v>
      </c>
      <c r="C506">
        <v>2015</v>
      </c>
      <c r="D506" s="42" t="s">
        <v>8758</v>
      </c>
      <c r="E506" t="b">
        <v>0</v>
      </c>
      <c r="F506" s="42" t="s">
        <v>8750</v>
      </c>
    </row>
    <row r="507" spans="1:6" x14ac:dyDescent="0.2">
      <c r="A507" s="42" t="s">
        <v>531</v>
      </c>
      <c r="B507" s="42" t="s">
        <v>8462</v>
      </c>
      <c r="C507">
        <v>2016</v>
      </c>
      <c r="D507" s="42" t="s">
        <v>8759</v>
      </c>
      <c r="E507" t="b">
        <v>0</v>
      </c>
      <c r="F507" s="42" t="s">
        <v>8750</v>
      </c>
    </row>
    <row r="508" spans="1:6" x14ac:dyDescent="0.2">
      <c r="A508" s="42" t="s">
        <v>531</v>
      </c>
      <c r="B508" s="42" t="s">
        <v>8462</v>
      </c>
      <c r="C508">
        <v>2017</v>
      </c>
      <c r="D508" s="42" t="s">
        <v>8502</v>
      </c>
      <c r="E508" t="b">
        <v>0</v>
      </c>
      <c r="F508" s="42" t="s">
        <v>8750</v>
      </c>
    </row>
    <row r="509" spans="1:6" x14ac:dyDescent="0.2">
      <c r="A509" s="42" t="s">
        <v>531</v>
      </c>
      <c r="B509" s="42" t="s">
        <v>8462</v>
      </c>
      <c r="C509">
        <v>2018</v>
      </c>
      <c r="D509" s="42" t="s">
        <v>8665</v>
      </c>
      <c r="E509" t="b">
        <v>0</v>
      </c>
      <c r="F509" s="42" t="s">
        <v>8750</v>
      </c>
    </row>
    <row r="510" spans="1:6" x14ac:dyDescent="0.2">
      <c r="A510" s="42" t="s">
        <v>531</v>
      </c>
      <c r="B510" s="42" t="s">
        <v>8462</v>
      </c>
      <c r="C510">
        <v>2019</v>
      </c>
      <c r="D510" s="42" t="s">
        <v>8700</v>
      </c>
      <c r="E510" t="b">
        <v>0</v>
      </c>
      <c r="F510" s="42" t="s">
        <v>8750</v>
      </c>
    </row>
    <row r="511" spans="1:6" x14ac:dyDescent="0.2">
      <c r="A511" s="42" t="s">
        <v>531</v>
      </c>
      <c r="B511" s="42" t="s">
        <v>8464</v>
      </c>
      <c r="C511">
        <v>2013</v>
      </c>
      <c r="D511" s="42" t="s">
        <v>8644</v>
      </c>
      <c r="E511" t="b">
        <v>0</v>
      </c>
      <c r="F511" s="42" t="s">
        <v>8750</v>
      </c>
    </row>
    <row r="512" spans="1:6" x14ac:dyDescent="0.2">
      <c r="A512" s="42" t="s">
        <v>531</v>
      </c>
      <c r="B512" s="42" t="s">
        <v>8464</v>
      </c>
      <c r="C512">
        <v>2014</v>
      </c>
      <c r="D512" s="42" t="s">
        <v>8551</v>
      </c>
      <c r="E512" t="b">
        <v>0</v>
      </c>
      <c r="F512" s="42" t="s">
        <v>8750</v>
      </c>
    </row>
    <row r="513" spans="1:6" x14ac:dyDescent="0.2">
      <c r="A513" s="42" t="s">
        <v>531</v>
      </c>
      <c r="B513" s="42" t="s">
        <v>8464</v>
      </c>
      <c r="C513">
        <v>2015</v>
      </c>
      <c r="D513" s="42" t="s">
        <v>8632</v>
      </c>
      <c r="E513" t="b">
        <v>0</v>
      </c>
      <c r="F513" s="42" t="s">
        <v>8750</v>
      </c>
    </row>
    <row r="514" spans="1:6" x14ac:dyDescent="0.2">
      <c r="A514" s="42" t="s">
        <v>531</v>
      </c>
      <c r="B514" s="42" t="s">
        <v>8464</v>
      </c>
      <c r="C514">
        <v>2016</v>
      </c>
      <c r="D514" s="42" t="s">
        <v>8672</v>
      </c>
      <c r="E514" t="b">
        <v>0</v>
      </c>
      <c r="F514" s="42" t="s">
        <v>8750</v>
      </c>
    </row>
    <row r="515" spans="1:6" x14ac:dyDescent="0.2">
      <c r="A515" s="42" t="s">
        <v>531</v>
      </c>
      <c r="B515" s="42" t="s">
        <v>8464</v>
      </c>
      <c r="C515">
        <v>2017</v>
      </c>
      <c r="D515" s="42" t="s">
        <v>8549</v>
      </c>
      <c r="E515" t="b">
        <v>0</v>
      </c>
      <c r="F515" s="42" t="s">
        <v>8750</v>
      </c>
    </row>
    <row r="516" spans="1:6" x14ac:dyDescent="0.2">
      <c r="A516" s="42" t="s">
        <v>531</v>
      </c>
      <c r="B516" s="42" t="s">
        <v>8464</v>
      </c>
      <c r="C516">
        <v>2018</v>
      </c>
      <c r="D516" s="42" t="s">
        <v>8760</v>
      </c>
      <c r="E516" t="b">
        <v>0</v>
      </c>
      <c r="F516" s="42" t="s">
        <v>8750</v>
      </c>
    </row>
    <row r="517" spans="1:6" x14ac:dyDescent="0.2">
      <c r="A517" s="42" t="s">
        <v>531</v>
      </c>
      <c r="B517" s="42" t="s">
        <v>8464</v>
      </c>
      <c r="C517">
        <v>2019</v>
      </c>
      <c r="D517" s="42" t="s">
        <v>8761</v>
      </c>
      <c r="E517" t="b">
        <v>0</v>
      </c>
      <c r="F517" s="42" t="s">
        <v>8750</v>
      </c>
    </row>
    <row r="518" spans="1:6" x14ac:dyDescent="0.2">
      <c r="A518" s="42" t="s">
        <v>402</v>
      </c>
      <c r="B518" s="42" t="s">
        <v>8454</v>
      </c>
      <c r="C518">
        <v>2013</v>
      </c>
      <c r="D518" s="42" t="s">
        <v>8762</v>
      </c>
      <c r="E518" t="b">
        <v>1</v>
      </c>
      <c r="F518" s="42" t="s">
        <v>426</v>
      </c>
    </row>
    <row r="519" spans="1:6" x14ac:dyDescent="0.2">
      <c r="A519" s="42" t="s">
        <v>402</v>
      </c>
      <c r="B519" s="42" t="s">
        <v>8454</v>
      </c>
      <c r="C519">
        <v>2014</v>
      </c>
      <c r="D519" s="42" t="s">
        <v>8763</v>
      </c>
      <c r="E519" t="b">
        <v>1</v>
      </c>
      <c r="F519" s="42" t="s">
        <v>426</v>
      </c>
    </row>
    <row r="520" spans="1:6" x14ac:dyDescent="0.2">
      <c r="A520" s="42" t="s">
        <v>402</v>
      </c>
      <c r="B520" s="42" t="s">
        <v>8454</v>
      </c>
      <c r="C520">
        <v>2015</v>
      </c>
      <c r="D520" s="42" t="s">
        <v>8764</v>
      </c>
      <c r="E520" t="b">
        <v>1</v>
      </c>
      <c r="F520" s="42" t="s">
        <v>426</v>
      </c>
    </row>
    <row r="521" spans="1:6" x14ac:dyDescent="0.2">
      <c r="A521" s="42" t="s">
        <v>402</v>
      </c>
      <c r="B521" s="42" t="s">
        <v>8454</v>
      </c>
      <c r="C521">
        <v>2016</v>
      </c>
      <c r="D521" s="42" t="s">
        <v>8549</v>
      </c>
      <c r="E521" t="b">
        <v>1</v>
      </c>
      <c r="F521" s="42" t="s">
        <v>426</v>
      </c>
    </row>
    <row r="522" spans="1:6" x14ac:dyDescent="0.2">
      <c r="A522" s="42" t="s">
        <v>402</v>
      </c>
      <c r="B522" s="42" t="s">
        <v>8454</v>
      </c>
      <c r="C522">
        <v>2017</v>
      </c>
      <c r="D522" s="42" t="s">
        <v>8765</v>
      </c>
      <c r="E522" t="b">
        <v>1</v>
      </c>
      <c r="F522" s="42" t="s">
        <v>426</v>
      </c>
    </row>
    <row r="523" spans="1:6" x14ac:dyDescent="0.2">
      <c r="A523" s="42" t="s">
        <v>402</v>
      </c>
      <c r="B523" s="42" t="s">
        <v>8454</v>
      </c>
      <c r="C523">
        <v>2018</v>
      </c>
      <c r="D523" s="42" t="s">
        <v>8766</v>
      </c>
      <c r="E523" t="b">
        <v>1</v>
      </c>
      <c r="F523" s="42" t="s">
        <v>426</v>
      </c>
    </row>
    <row r="524" spans="1:6" x14ac:dyDescent="0.2">
      <c r="A524" s="42" t="s">
        <v>402</v>
      </c>
      <c r="B524" s="42" t="s">
        <v>8454</v>
      </c>
      <c r="C524">
        <v>2019</v>
      </c>
      <c r="D524" s="42" t="s">
        <v>8767</v>
      </c>
      <c r="E524" t="b">
        <v>1</v>
      </c>
      <c r="F524" s="42" t="s">
        <v>426</v>
      </c>
    </row>
    <row r="525" spans="1:6" x14ac:dyDescent="0.2">
      <c r="A525" s="42" t="s">
        <v>402</v>
      </c>
      <c r="B525" s="42" t="s">
        <v>8462</v>
      </c>
      <c r="C525">
        <v>2013</v>
      </c>
      <c r="D525" s="42" t="s">
        <v>8768</v>
      </c>
      <c r="E525" t="b">
        <v>1</v>
      </c>
      <c r="F525" s="42" t="s">
        <v>426</v>
      </c>
    </row>
    <row r="526" spans="1:6" x14ac:dyDescent="0.2">
      <c r="A526" s="42" t="s">
        <v>402</v>
      </c>
      <c r="B526" s="42" t="s">
        <v>8462</v>
      </c>
      <c r="C526">
        <v>2014</v>
      </c>
      <c r="D526" s="42" t="s">
        <v>8769</v>
      </c>
      <c r="E526" t="b">
        <v>1</v>
      </c>
      <c r="F526" s="42" t="s">
        <v>426</v>
      </c>
    </row>
    <row r="527" spans="1:6" x14ac:dyDescent="0.2">
      <c r="A527" s="42" t="s">
        <v>402</v>
      </c>
      <c r="B527" s="42" t="s">
        <v>8462</v>
      </c>
      <c r="C527">
        <v>2015</v>
      </c>
      <c r="D527" s="42" t="s">
        <v>8491</v>
      </c>
      <c r="E527" t="b">
        <v>1</v>
      </c>
      <c r="F527" s="42" t="s">
        <v>426</v>
      </c>
    </row>
    <row r="528" spans="1:6" x14ac:dyDescent="0.2">
      <c r="A528" s="42" t="s">
        <v>402</v>
      </c>
      <c r="B528" s="42" t="s">
        <v>8462</v>
      </c>
      <c r="C528">
        <v>2016</v>
      </c>
      <c r="D528" s="42" t="s">
        <v>8696</v>
      </c>
      <c r="E528" t="b">
        <v>1</v>
      </c>
      <c r="F528" s="42" t="s">
        <v>426</v>
      </c>
    </row>
    <row r="529" spans="1:6" x14ac:dyDescent="0.2">
      <c r="A529" s="42" t="s">
        <v>402</v>
      </c>
      <c r="B529" s="42" t="s">
        <v>8462</v>
      </c>
      <c r="C529">
        <v>2017</v>
      </c>
      <c r="D529" s="42" t="s">
        <v>8765</v>
      </c>
      <c r="E529" t="b">
        <v>1</v>
      </c>
      <c r="F529" s="42" t="s">
        <v>426</v>
      </c>
    </row>
    <row r="530" spans="1:6" x14ac:dyDescent="0.2">
      <c r="A530" s="42" t="s">
        <v>402</v>
      </c>
      <c r="B530" s="42" t="s">
        <v>8462</v>
      </c>
      <c r="C530">
        <v>2018</v>
      </c>
      <c r="D530" s="42" t="s">
        <v>8756</v>
      </c>
      <c r="E530" t="b">
        <v>1</v>
      </c>
      <c r="F530" s="42" t="s">
        <v>426</v>
      </c>
    </row>
    <row r="531" spans="1:6" x14ac:dyDescent="0.2">
      <c r="A531" s="42" t="s">
        <v>402</v>
      </c>
      <c r="B531" s="42" t="s">
        <v>8462</v>
      </c>
      <c r="C531">
        <v>2019</v>
      </c>
      <c r="D531" s="42" t="s">
        <v>8770</v>
      </c>
      <c r="E531" t="b">
        <v>1</v>
      </c>
      <c r="F531" s="42" t="s">
        <v>426</v>
      </c>
    </row>
    <row r="532" spans="1:6" x14ac:dyDescent="0.2">
      <c r="A532" s="42" t="s">
        <v>402</v>
      </c>
      <c r="B532" s="42" t="s">
        <v>8464</v>
      </c>
      <c r="C532">
        <v>2013</v>
      </c>
      <c r="D532" s="42" t="s">
        <v>8771</v>
      </c>
      <c r="E532" t="b">
        <v>1</v>
      </c>
      <c r="F532" s="42" t="s">
        <v>426</v>
      </c>
    </row>
    <row r="533" spans="1:6" x14ac:dyDescent="0.2">
      <c r="A533" s="42" t="s">
        <v>402</v>
      </c>
      <c r="B533" s="42" t="s">
        <v>8464</v>
      </c>
      <c r="C533">
        <v>2014</v>
      </c>
      <c r="D533" s="42" t="s">
        <v>8772</v>
      </c>
      <c r="E533" t="b">
        <v>1</v>
      </c>
      <c r="F533" s="42" t="s">
        <v>426</v>
      </c>
    </row>
    <row r="534" spans="1:6" x14ac:dyDescent="0.2">
      <c r="A534" s="42" t="s">
        <v>402</v>
      </c>
      <c r="B534" s="42" t="s">
        <v>8464</v>
      </c>
      <c r="C534">
        <v>2015</v>
      </c>
      <c r="D534" s="42" t="s">
        <v>8689</v>
      </c>
      <c r="E534" t="b">
        <v>1</v>
      </c>
      <c r="F534" s="42" t="s">
        <v>426</v>
      </c>
    </row>
    <row r="535" spans="1:6" x14ac:dyDescent="0.2">
      <c r="A535" s="42" t="s">
        <v>402</v>
      </c>
      <c r="B535" s="42" t="s">
        <v>8464</v>
      </c>
      <c r="C535">
        <v>2016</v>
      </c>
      <c r="D535" s="42" t="s">
        <v>8513</v>
      </c>
      <c r="E535" t="b">
        <v>1</v>
      </c>
      <c r="F535" s="42" t="s">
        <v>426</v>
      </c>
    </row>
    <row r="536" spans="1:6" x14ac:dyDescent="0.2">
      <c r="A536" s="42" t="s">
        <v>402</v>
      </c>
      <c r="B536" s="42" t="s">
        <v>8464</v>
      </c>
      <c r="C536">
        <v>2017</v>
      </c>
      <c r="D536" s="42" t="s">
        <v>8771</v>
      </c>
      <c r="E536" t="b">
        <v>1</v>
      </c>
      <c r="F536" s="42" t="s">
        <v>426</v>
      </c>
    </row>
    <row r="537" spans="1:6" x14ac:dyDescent="0.2">
      <c r="A537" s="42" t="s">
        <v>402</v>
      </c>
      <c r="B537" s="42" t="s">
        <v>8464</v>
      </c>
      <c r="C537">
        <v>2018</v>
      </c>
      <c r="D537" s="42" t="s">
        <v>8771</v>
      </c>
      <c r="E537" t="b">
        <v>1</v>
      </c>
      <c r="F537" s="42" t="s">
        <v>426</v>
      </c>
    </row>
    <row r="538" spans="1:6" x14ac:dyDescent="0.2">
      <c r="A538" s="42" t="s">
        <v>402</v>
      </c>
      <c r="B538" s="42" t="s">
        <v>8464</v>
      </c>
      <c r="C538">
        <v>2019</v>
      </c>
      <c r="D538" s="42" t="s">
        <v>8670</v>
      </c>
      <c r="E538" t="b">
        <v>1</v>
      </c>
      <c r="F538" s="42" t="s">
        <v>426</v>
      </c>
    </row>
    <row r="539" spans="1:6" x14ac:dyDescent="0.2">
      <c r="A539" s="42" t="s">
        <v>403</v>
      </c>
      <c r="B539" s="42" t="s">
        <v>8454</v>
      </c>
      <c r="C539">
        <v>2013</v>
      </c>
      <c r="D539" s="42" t="s">
        <v>8773</v>
      </c>
      <c r="E539" t="b">
        <v>0</v>
      </c>
      <c r="F539" s="42" t="s">
        <v>8774</v>
      </c>
    </row>
    <row r="540" spans="1:6" x14ac:dyDescent="0.2">
      <c r="A540" s="42" t="s">
        <v>403</v>
      </c>
      <c r="B540" s="42" t="s">
        <v>8454</v>
      </c>
      <c r="C540">
        <v>2014</v>
      </c>
      <c r="D540" s="42" t="s">
        <v>8775</v>
      </c>
      <c r="E540" t="b">
        <v>0</v>
      </c>
      <c r="F540" s="42" t="s">
        <v>8774</v>
      </c>
    </row>
    <row r="541" spans="1:6" x14ac:dyDescent="0.2">
      <c r="A541" s="42" t="s">
        <v>403</v>
      </c>
      <c r="B541" s="42" t="s">
        <v>8454</v>
      </c>
      <c r="C541">
        <v>2015</v>
      </c>
      <c r="D541" s="42" t="s">
        <v>8776</v>
      </c>
      <c r="E541" t="b">
        <v>0</v>
      </c>
      <c r="F541" s="42" t="s">
        <v>8774</v>
      </c>
    </row>
    <row r="542" spans="1:6" x14ac:dyDescent="0.2">
      <c r="A542" s="42" t="s">
        <v>403</v>
      </c>
      <c r="B542" s="42" t="s">
        <v>8454</v>
      </c>
      <c r="C542">
        <v>2016</v>
      </c>
      <c r="D542" s="42" t="s">
        <v>8777</v>
      </c>
      <c r="E542" t="b">
        <v>0</v>
      </c>
      <c r="F542" s="42" t="s">
        <v>8774</v>
      </c>
    </row>
    <row r="543" spans="1:6" x14ac:dyDescent="0.2">
      <c r="A543" s="42" t="s">
        <v>403</v>
      </c>
      <c r="B543" s="42" t="s">
        <v>8454</v>
      </c>
      <c r="C543">
        <v>2017</v>
      </c>
      <c r="D543" s="42" t="s">
        <v>8778</v>
      </c>
      <c r="E543" t="b">
        <v>0</v>
      </c>
      <c r="F543" s="42" t="s">
        <v>8774</v>
      </c>
    </row>
    <row r="544" spans="1:6" x14ac:dyDescent="0.2">
      <c r="A544" s="42" t="s">
        <v>403</v>
      </c>
      <c r="B544" s="42" t="s">
        <v>8454</v>
      </c>
      <c r="C544">
        <v>2018</v>
      </c>
      <c r="D544" s="42" t="s">
        <v>8779</v>
      </c>
      <c r="E544" t="b">
        <v>0</v>
      </c>
      <c r="F544" s="42" t="s">
        <v>8774</v>
      </c>
    </row>
    <row r="545" spans="1:6" x14ac:dyDescent="0.2">
      <c r="A545" s="42" t="s">
        <v>403</v>
      </c>
      <c r="B545" s="42" t="s">
        <v>8454</v>
      </c>
      <c r="C545">
        <v>2019</v>
      </c>
      <c r="D545" s="42" t="s">
        <v>8780</v>
      </c>
      <c r="E545" t="b">
        <v>0</v>
      </c>
      <c r="F545" s="42" t="s">
        <v>8774</v>
      </c>
    </row>
    <row r="546" spans="1:6" x14ac:dyDescent="0.2">
      <c r="A546" s="42" t="s">
        <v>403</v>
      </c>
      <c r="B546" s="42" t="s">
        <v>8462</v>
      </c>
      <c r="C546">
        <v>2013</v>
      </c>
      <c r="D546" s="42" t="s">
        <v>8773</v>
      </c>
      <c r="E546" t="b">
        <v>0</v>
      </c>
      <c r="F546" s="42" t="s">
        <v>8774</v>
      </c>
    </row>
    <row r="547" spans="1:6" x14ac:dyDescent="0.2">
      <c r="A547" s="42" t="s">
        <v>403</v>
      </c>
      <c r="B547" s="42" t="s">
        <v>8462</v>
      </c>
      <c r="C547">
        <v>2014</v>
      </c>
      <c r="D547" s="42" t="s">
        <v>8781</v>
      </c>
      <c r="E547" t="b">
        <v>0</v>
      </c>
      <c r="F547" s="42" t="s">
        <v>8774</v>
      </c>
    </row>
    <row r="548" spans="1:6" x14ac:dyDescent="0.2">
      <c r="A548" s="42" t="s">
        <v>403</v>
      </c>
      <c r="B548" s="42" t="s">
        <v>8462</v>
      </c>
      <c r="C548">
        <v>2015</v>
      </c>
      <c r="D548" s="42" t="s">
        <v>8776</v>
      </c>
      <c r="E548" t="b">
        <v>0</v>
      </c>
      <c r="F548" s="42" t="s">
        <v>8774</v>
      </c>
    </row>
    <row r="549" spans="1:6" x14ac:dyDescent="0.2">
      <c r="A549" s="42" t="s">
        <v>403</v>
      </c>
      <c r="B549" s="42" t="s">
        <v>8462</v>
      </c>
      <c r="C549">
        <v>2016</v>
      </c>
      <c r="D549" s="42" t="s">
        <v>8777</v>
      </c>
      <c r="E549" t="b">
        <v>0</v>
      </c>
      <c r="F549" s="42" t="s">
        <v>8774</v>
      </c>
    </row>
    <row r="550" spans="1:6" x14ac:dyDescent="0.2">
      <c r="A550" s="42" t="s">
        <v>403</v>
      </c>
      <c r="B550" s="42" t="s">
        <v>8462</v>
      </c>
      <c r="C550">
        <v>2017</v>
      </c>
      <c r="D550" s="42" t="s">
        <v>8778</v>
      </c>
      <c r="E550" t="b">
        <v>0</v>
      </c>
      <c r="F550" s="42" t="s">
        <v>8774</v>
      </c>
    </row>
    <row r="551" spans="1:6" x14ac:dyDescent="0.2">
      <c r="A551" s="42" t="s">
        <v>403</v>
      </c>
      <c r="B551" s="42" t="s">
        <v>8462</v>
      </c>
      <c r="C551">
        <v>2018</v>
      </c>
      <c r="D551" s="42" t="s">
        <v>8779</v>
      </c>
      <c r="E551" t="b">
        <v>0</v>
      </c>
      <c r="F551" s="42" t="s">
        <v>8774</v>
      </c>
    </row>
    <row r="552" spans="1:6" x14ac:dyDescent="0.2">
      <c r="A552" s="42" t="s">
        <v>403</v>
      </c>
      <c r="B552" s="42" t="s">
        <v>8462</v>
      </c>
      <c r="C552">
        <v>2019</v>
      </c>
      <c r="D552" s="42" t="s">
        <v>8780</v>
      </c>
      <c r="E552" t="b">
        <v>0</v>
      </c>
      <c r="F552" s="42" t="s">
        <v>8774</v>
      </c>
    </row>
    <row r="553" spans="1:6" x14ac:dyDescent="0.2">
      <c r="A553" s="42" t="s">
        <v>403</v>
      </c>
      <c r="B553" s="42" t="s">
        <v>8464</v>
      </c>
      <c r="C553">
        <v>2013</v>
      </c>
      <c r="D553" s="42" t="s">
        <v>8467</v>
      </c>
      <c r="E553" t="b">
        <v>0</v>
      </c>
      <c r="F553" s="42" t="s">
        <v>8774</v>
      </c>
    </row>
    <row r="554" spans="1:6" x14ac:dyDescent="0.2">
      <c r="A554" s="42" t="s">
        <v>403</v>
      </c>
      <c r="B554" s="42" t="s">
        <v>8464</v>
      </c>
      <c r="C554">
        <v>2014</v>
      </c>
      <c r="D554" s="42" t="s">
        <v>8632</v>
      </c>
      <c r="E554" t="b">
        <v>0</v>
      </c>
      <c r="F554" s="42" t="s">
        <v>8774</v>
      </c>
    </row>
    <row r="555" spans="1:6" x14ac:dyDescent="0.2">
      <c r="A555" s="42" t="s">
        <v>403</v>
      </c>
      <c r="B555" s="42" t="s">
        <v>8464</v>
      </c>
      <c r="C555">
        <v>2015</v>
      </c>
      <c r="D555" s="42" t="s">
        <v>8782</v>
      </c>
      <c r="E555" t="b">
        <v>0</v>
      </c>
      <c r="F555" s="42" t="s">
        <v>8774</v>
      </c>
    </row>
    <row r="556" spans="1:6" x14ac:dyDescent="0.2">
      <c r="A556" s="42" t="s">
        <v>403</v>
      </c>
      <c r="B556" s="42" t="s">
        <v>8464</v>
      </c>
      <c r="C556">
        <v>2016</v>
      </c>
      <c r="D556" s="42" t="s">
        <v>8783</v>
      </c>
      <c r="E556" t="b">
        <v>0</v>
      </c>
      <c r="F556" s="42" t="s">
        <v>8774</v>
      </c>
    </row>
    <row r="557" spans="1:6" x14ac:dyDescent="0.2">
      <c r="A557" s="42" t="s">
        <v>403</v>
      </c>
      <c r="B557" s="42" t="s">
        <v>8464</v>
      </c>
      <c r="C557">
        <v>2017</v>
      </c>
      <c r="D557" s="42" t="s">
        <v>8577</v>
      </c>
      <c r="E557" t="b">
        <v>0</v>
      </c>
      <c r="F557" s="42" t="s">
        <v>8774</v>
      </c>
    </row>
    <row r="558" spans="1:6" x14ac:dyDescent="0.2">
      <c r="A558" s="42" t="s">
        <v>403</v>
      </c>
      <c r="B558" s="42" t="s">
        <v>8464</v>
      </c>
      <c r="C558">
        <v>2018</v>
      </c>
      <c r="D558" s="42" t="s">
        <v>8784</v>
      </c>
      <c r="E558" t="b">
        <v>0</v>
      </c>
      <c r="F558" s="42" t="s">
        <v>8774</v>
      </c>
    </row>
    <row r="559" spans="1:6" x14ac:dyDescent="0.2">
      <c r="A559" s="42" t="s">
        <v>403</v>
      </c>
      <c r="B559" s="42" t="s">
        <v>8464</v>
      </c>
      <c r="C559">
        <v>2019</v>
      </c>
      <c r="D559" s="42" t="s">
        <v>8785</v>
      </c>
      <c r="E559" t="b">
        <v>0</v>
      </c>
      <c r="F559" s="42" t="s">
        <v>8774</v>
      </c>
    </row>
    <row r="560" spans="1:6" x14ac:dyDescent="0.2">
      <c r="A560" s="42" t="s">
        <v>404</v>
      </c>
      <c r="B560" s="42" t="s">
        <v>8454</v>
      </c>
      <c r="C560">
        <v>2013</v>
      </c>
      <c r="D560" s="42" t="s">
        <v>8786</v>
      </c>
      <c r="E560" t="b">
        <v>0</v>
      </c>
      <c r="F560" s="42" t="s">
        <v>8787</v>
      </c>
    </row>
    <row r="561" spans="1:6" x14ac:dyDescent="0.2">
      <c r="A561" s="42" t="s">
        <v>404</v>
      </c>
      <c r="B561" s="42" t="s">
        <v>8454</v>
      </c>
      <c r="C561">
        <v>2014</v>
      </c>
      <c r="D561" s="42" t="s">
        <v>8788</v>
      </c>
      <c r="E561" t="b">
        <v>0</v>
      </c>
      <c r="F561" s="42" t="s">
        <v>8787</v>
      </c>
    </row>
    <row r="562" spans="1:6" x14ac:dyDescent="0.2">
      <c r="A562" s="42" t="s">
        <v>404</v>
      </c>
      <c r="B562" s="42" t="s">
        <v>8454</v>
      </c>
      <c r="C562">
        <v>2015</v>
      </c>
      <c r="D562" s="42" t="s">
        <v>8482</v>
      </c>
      <c r="E562" t="b">
        <v>0</v>
      </c>
      <c r="F562" s="42" t="s">
        <v>8787</v>
      </c>
    </row>
    <row r="563" spans="1:6" x14ac:dyDescent="0.2">
      <c r="A563" s="42" t="s">
        <v>404</v>
      </c>
      <c r="B563" s="42" t="s">
        <v>8454</v>
      </c>
      <c r="C563">
        <v>2016</v>
      </c>
      <c r="D563" s="42" t="s">
        <v>8789</v>
      </c>
      <c r="E563" t="b">
        <v>0</v>
      </c>
      <c r="F563" s="42" t="s">
        <v>8787</v>
      </c>
    </row>
    <row r="564" spans="1:6" x14ac:dyDescent="0.2">
      <c r="A564" s="42" t="s">
        <v>404</v>
      </c>
      <c r="B564" s="42" t="s">
        <v>8454</v>
      </c>
      <c r="C564">
        <v>2017</v>
      </c>
      <c r="D564" s="42" t="s">
        <v>8790</v>
      </c>
      <c r="E564" t="b">
        <v>0</v>
      </c>
      <c r="F564" s="42" t="s">
        <v>8787</v>
      </c>
    </row>
    <row r="565" spans="1:6" x14ac:dyDescent="0.2">
      <c r="A565" s="42" t="s">
        <v>404</v>
      </c>
      <c r="B565" s="42" t="s">
        <v>8454</v>
      </c>
      <c r="C565">
        <v>2018</v>
      </c>
      <c r="D565" s="42" t="s">
        <v>8791</v>
      </c>
      <c r="E565" t="b">
        <v>0</v>
      </c>
      <c r="F565" s="42" t="s">
        <v>8787</v>
      </c>
    </row>
    <row r="566" spans="1:6" x14ac:dyDescent="0.2">
      <c r="A566" s="42" t="s">
        <v>404</v>
      </c>
      <c r="B566" s="42" t="s">
        <v>8454</v>
      </c>
      <c r="C566">
        <v>2019</v>
      </c>
      <c r="D566" s="42" t="s">
        <v>8792</v>
      </c>
      <c r="E566" t="b">
        <v>0</v>
      </c>
      <c r="F566" s="42" t="s">
        <v>8787</v>
      </c>
    </row>
    <row r="567" spans="1:6" x14ac:dyDescent="0.2">
      <c r="A567" s="42" t="s">
        <v>404</v>
      </c>
      <c r="B567" s="42" t="s">
        <v>8462</v>
      </c>
      <c r="C567">
        <v>2013</v>
      </c>
      <c r="D567" s="42" t="s">
        <v>8793</v>
      </c>
      <c r="E567" t="b">
        <v>0</v>
      </c>
      <c r="F567" s="42" t="s">
        <v>8787</v>
      </c>
    </row>
    <row r="568" spans="1:6" x14ac:dyDescent="0.2">
      <c r="A568" s="42" t="s">
        <v>404</v>
      </c>
      <c r="B568" s="42" t="s">
        <v>8462</v>
      </c>
      <c r="C568">
        <v>2014</v>
      </c>
      <c r="D568" s="42" t="s">
        <v>8794</v>
      </c>
      <c r="E568" t="b">
        <v>0</v>
      </c>
      <c r="F568" s="42" t="s">
        <v>8787</v>
      </c>
    </row>
    <row r="569" spans="1:6" x14ac:dyDescent="0.2">
      <c r="A569" s="42" t="s">
        <v>404</v>
      </c>
      <c r="B569" s="42" t="s">
        <v>8462</v>
      </c>
      <c r="C569">
        <v>2015</v>
      </c>
      <c r="D569" s="42" t="s">
        <v>8795</v>
      </c>
      <c r="E569" t="b">
        <v>0</v>
      </c>
      <c r="F569" s="42" t="s">
        <v>8787</v>
      </c>
    </row>
    <row r="570" spans="1:6" x14ac:dyDescent="0.2">
      <c r="A570" s="42" t="s">
        <v>404</v>
      </c>
      <c r="B570" s="42" t="s">
        <v>8462</v>
      </c>
      <c r="C570">
        <v>2016</v>
      </c>
      <c r="D570" s="42" t="s">
        <v>8796</v>
      </c>
      <c r="E570" t="b">
        <v>0</v>
      </c>
      <c r="F570" s="42" t="s">
        <v>8787</v>
      </c>
    </row>
    <row r="571" spans="1:6" x14ac:dyDescent="0.2">
      <c r="A571" s="42" t="s">
        <v>404</v>
      </c>
      <c r="B571" s="42" t="s">
        <v>8462</v>
      </c>
      <c r="C571">
        <v>2017</v>
      </c>
      <c r="D571" s="42" t="s">
        <v>8797</v>
      </c>
      <c r="E571" t="b">
        <v>0</v>
      </c>
      <c r="F571" s="42" t="s">
        <v>8787</v>
      </c>
    </row>
    <row r="572" spans="1:6" x14ac:dyDescent="0.2">
      <c r="A572" s="42" t="s">
        <v>404</v>
      </c>
      <c r="B572" s="42" t="s">
        <v>8462</v>
      </c>
      <c r="C572">
        <v>2018</v>
      </c>
      <c r="D572" s="42" t="s">
        <v>8798</v>
      </c>
      <c r="E572" t="b">
        <v>0</v>
      </c>
      <c r="F572" s="42" t="s">
        <v>8787</v>
      </c>
    </row>
    <row r="573" spans="1:6" x14ac:dyDescent="0.2">
      <c r="A573" s="42" t="s">
        <v>404</v>
      </c>
      <c r="B573" s="42" t="s">
        <v>8462</v>
      </c>
      <c r="C573">
        <v>2019</v>
      </c>
      <c r="D573" s="42" t="s">
        <v>8799</v>
      </c>
      <c r="E573" t="b">
        <v>0</v>
      </c>
      <c r="F573" s="42" t="s">
        <v>8787</v>
      </c>
    </row>
    <row r="574" spans="1:6" x14ac:dyDescent="0.2">
      <c r="A574" s="42" t="s">
        <v>404</v>
      </c>
      <c r="B574" s="42" t="s">
        <v>8464</v>
      </c>
      <c r="C574">
        <v>2013</v>
      </c>
      <c r="D574" s="42" t="s">
        <v>8800</v>
      </c>
      <c r="E574" t="b">
        <v>0</v>
      </c>
      <c r="F574" s="42" t="s">
        <v>8787</v>
      </c>
    </row>
    <row r="575" spans="1:6" x14ac:dyDescent="0.2">
      <c r="A575" s="42" t="s">
        <v>404</v>
      </c>
      <c r="B575" s="42" t="s">
        <v>8464</v>
      </c>
      <c r="C575">
        <v>2014</v>
      </c>
      <c r="D575" s="42" t="s">
        <v>8543</v>
      </c>
      <c r="E575" t="b">
        <v>0</v>
      </c>
      <c r="F575" s="42" t="s">
        <v>8787</v>
      </c>
    </row>
    <row r="576" spans="1:6" x14ac:dyDescent="0.2">
      <c r="A576" s="42" t="s">
        <v>404</v>
      </c>
      <c r="B576" s="42" t="s">
        <v>8464</v>
      </c>
      <c r="C576">
        <v>2015</v>
      </c>
      <c r="D576" s="42" t="s">
        <v>8543</v>
      </c>
      <c r="E576" t="b">
        <v>0</v>
      </c>
      <c r="F576" s="42" t="s">
        <v>8787</v>
      </c>
    </row>
    <row r="577" spans="1:6" x14ac:dyDescent="0.2">
      <c r="A577" s="42" t="s">
        <v>404</v>
      </c>
      <c r="B577" s="42" t="s">
        <v>8464</v>
      </c>
      <c r="C577">
        <v>2016</v>
      </c>
      <c r="D577" s="42" t="s">
        <v>8801</v>
      </c>
      <c r="E577" t="b">
        <v>0</v>
      </c>
      <c r="F577" s="42" t="s">
        <v>8787</v>
      </c>
    </row>
    <row r="578" spans="1:6" x14ac:dyDescent="0.2">
      <c r="A578" s="42" t="s">
        <v>404</v>
      </c>
      <c r="B578" s="42" t="s">
        <v>8464</v>
      </c>
      <c r="C578">
        <v>2017</v>
      </c>
      <c r="D578" s="42" t="s">
        <v>8617</v>
      </c>
      <c r="E578" t="b">
        <v>0</v>
      </c>
      <c r="F578" s="42" t="s">
        <v>8787</v>
      </c>
    </row>
    <row r="579" spans="1:6" x14ac:dyDescent="0.2">
      <c r="A579" s="42" t="s">
        <v>404</v>
      </c>
      <c r="B579" s="42" t="s">
        <v>8464</v>
      </c>
      <c r="C579">
        <v>2018</v>
      </c>
      <c r="D579" s="42" t="s">
        <v>8802</v>
      </c>
      <c r="E579" t="b">
        <v>0</v>
      </c>
      <c r="F579" s="42" t="s">
        <v>8787</v>
      </c>
    </row>
    <row r="580" spans="1:6" x14ac:dyDescent="0.2">
      <c r="A580" s="42" t="s">
        <v>404</v>
      </c>
      <c r="B580" s="42" t="s">
        <v>8464</v>
      </c>
      <c r="C580">
        <v>2019</v>
      </c>
      <c r="D580" s="42" t="s">
        <v>8783</v>
      </c>
      <c r="E580" t="b">
        <v>0</v>
      </c>
      <c r="F580" s="42" t="s">
        <v>8787</v>
      </c>
    </row>
    <row r="581" spans="1:6" x14ac:dyDescent="0.2">
      <c r="A581" s="42" t="s">
        <v>405</v>
      </c>
      <c r="B581" s="42" t="s">
        <v>8454</v>
      </c>
      <c r="C581">
        <v>2013</v>
      </c>
      <c r="D581" s="42" t="s">
        <v>8803</v>
      </c>
      <c r="E581" t="b">
        <v>0</v>
      </c>
      <c r="F581" s="42" t="s">
        <v>8804</v>
      </c>
    </row>
    <row r="582" spans="1:6" x14ac:dyDescent="0.2">
      <c r="A582" s="42" t="s">
        <v>405</v>
      </c>
      <c r="B582" s="42" t="s">
        <v>8454</v>
      </c>
      <c r="C582">
        <v>2014</v>
      </c>
      <c r="D582" s="42" t="s">
        <v>8805</v>
      </c>
      <c r="E582" t="b">
        <v>0</v>
      </c>
      <c r="F582" s="42" t="s">
        <v>8804</v>
      </c>
    </row>
    <row r="583" spans="1:6" x14ac:dyDescent="0.2">
      <c r="A583" s="42" t="s">
        <v>405</v>
      </c>
      <c r="B583" s="42" t="s">
        <v>8454</v>
      </c>
      <c r="C583">
        <v>2015</v>
      </c>
      <c r="D583" s="42" t="s">
        <v>8806</v>
      </c>
      <c r="E583" t="b">
        <v>0</v>
      </c>
      <c r="F583" s="42" t="s">
        <v>8804</v>
      </c>
    </row>
    <row r="584" spans="1:6" x14ac:dyDescent="0.2">
      <c r="A584" s="42" t="s">
        <v>405</v>
      </c>
      <c r="B584" s="42" t="s">
        <v>8454</v>
      </c>
      <c r="C584">
        <v>2016</v>
      </c>
      <c r="D584" s="42" t="s">
        <v>8807</v>
      </c>
      <c r="E584" t="b">
        <v>0</v>
      </c>
      <c r="F584" s="42" t="s">
        <v>8804</v>
      </c>
    </row>
    <row r="585" spans="1:6" x14ac:dyDescent="0.2">
      <c r="A585" s="42" t="s">
        <v>405</v>
      </c>
      <c r="B585" s="42" t="s">
        <v>8454</v>
      </c>
      <c r="C585">
        <v>2017</v>
      </c>
      <c r="D585" s="42" t="s">
        <v>8808</v>
      </c>
      <c r="E585" t="b">
        <v>0</v>
      </c>
      <c r="F585" s="42" t="s">
        <v>8804</v>
      </c>
    </row>
    <row r="586" spans="1:6" x14ac:dyDescent="0.2">
      <c r="A586" s="42" t="s">
        <v>405</v>
      </c>
      <c r="B586" s="42" t="s">
        <v>8454</v>
      </c>
      <c r="C586">
        <v>2018</v>
      </c>
      <c r="D586" s="42" t="s">
        <v>8809</v>
      </c>
      <c r="E586" t="b">
        <v>0</v>
      </c>
      <c r="F586" s="42" t="s">
        <v>8804</v>
      </c>
    </row>
    <row r="587" spans="1:6" x14ac:dyDescent="0.2">
      <c r="A587" s="42" t="s">
        <v>405</v>
      </c>
      <c r="B587" s="42" t="s">
        <v>8454</v>
      </c>
      <c r="C587">
        <v>2019</v>
      </c>
      <c r="D587" s="42" t="s">
        <v>8810</v>
      </c>
      <c r="E587" t="b">
        <v>0</v>
      </c>
      <c r="F587" s="42" t="s">
        <v>8804</v>
      </c>
    </row>
    <row r="588" spans="1:6" x14ac:dyDescent="0.2">
      <c r="A588" s="42" t="s">
        <v>405</v>
      </c>
      <c r="B588" s="42" t="s">
        <v>8462</v>
      </c>
      <c r="C588">
        <v>2013</v>
      </c>
      <c r="D588" s="42" t="s">
        <v>8522</v>
      </c>
      <c r="E588" t="b">
        <v>0</v>
      </c>
      <c r="F588" s="42" t="s">
        <v>8804</v>
      </c>
    </row>
    <row r="589" spans="1:6" x14ac:dyDescent="0.2">
      <c r="A589" s="42" t="s">
        <v>405</v>
      </c>
      <c r="B589" s="42" t="s">
        <v>8462</v>
      </c>
      <c r="C589">
        <v>2014</v>
      </c>
      <c r="D589" s="42" t="s">
        <v>8811</v>
      </c>
      <c r="E589" t="b">
        <v>0</v>
      </c>
      <c r="F589" s="42" t="s">
        <v>8804</v>
      </c>
    </row>
    <row r="590" spans="1:6" x14ac:dyDescent="0.2">
      <c r="A590" s="42" t="s">
        <v>405</v>
      </c>
      <c r="B590" s="42" t="s">
        <v>8462</v>
      </c>
      <c r="C590">
        <v>2015</v>
      </c>
      <c r="D590" s="42" t="s">
        <v>8812</v>
      </c>
      <c r="E590" t="b">
        <v>0</v>
      </c>
      <c r="F590" s="42" t="s">
        <v>8804</v>
      </c>
    </row>
    <row r="591" spans="1:6" x14ac:dyDescent="0.2">
      <c r="A591" s="42" t="s">
        <v>405</v>
      </c>
      <c r="B591" s="42" t="s">
        <v>8462</v>
      </c>
      <c r="C591">
        <v>2016</v>
      </c>
      <c r="D591" s="42" t="s">
        <v>8813</v>
      </c>
      <c r="E591" t="b">
        <v>0</v>
      </c>
      <c r="F591" s="42" t="s">
        <v>8804</v>
      </c>
    </row>
    <row r="592" spans="1:6" x14ac:dyDescent="0.2">
      <c r="A592" s="42" t="s">
        <v>405</v>
      </c>
      <c r="B592" s="42" t="s">
        <v>8462</v>
      </c>
      <c r="C592">
        <v>2017</v>
      </c>
      <c r="D592" s="42" t="s">
        <v>8814</v>
      </c>
      <c r="E592" t="b">
        <v>0</v>
      </c>
      <c r="F592" s="42" t="s">
        <v>8804</v>
      </c>
    </row>
    <row r="593" spans="1:6" x14ac:dyDescent="0.2">
      <c r="A593" s="42" t="s">
        <v>405</v>
      </c>
      <c r="B593" s="42" t="s">
        <v>8462</v>
      </c>
      <c r="C593">
        <v>2018</v>
      </c>
      <c r="D593" s="42" t="s">
        <v>8815</v>
      </c>
      <c r="E593" t="b">
        <v>0</v>
      </c>
      <c r="F593" s="42" t="s">
        <v>8804</v>
      </c>
    </row>
    <row r="594" spans="1:6" x14ac:dyDescent="0.2">
      <c r="A594" s="42" t="s">
        <v>405</v>
      </c>
      <c r="B594" s="42" t="s">
        <v>8462</v>
      </c>
      <c r="C594">
        <v>2019</v>
      </c>
      <c r="D594" s="42" t="s">
        <v>8810</v>
      </c>
      <c r="E594" t="b">
        <v>0</v>
      </c>
      <c r="F594" s="42" t="s">
        <v>8804</v>
      </c>
    </row>
    <row r="595" spans="1:6" x14ac:dyDescent="0.2">
      <c r="A595" s="42" t="s">
        <v>405</v>
      </c>
      <c r="B595" s="42" t="s">
        <v>8464</v>
      </c>
      <c r="C595">
        <v>2013</v>
      </c>
      <c r="D595" s="42" t="s">
        <v>8527</v>
      </c>
      <c r="E595" t="b">
        <v>0</v>
      </c>
      <c r="F595" s="42" t="s">
        <v>8804</v>
      </c>
    </row>
    <row r="596" spans="1:6" x14ac:dyDescent="0.2">
      <c r="A596" s="42" t="s">
        <v>405</v>
      </c>
      <c r="B596" s="42" t="s">
        <v>8464</v>
      </c>
      <c r="C596">
        <v>2014</v>
      </c>
      <c r="D596" s="42" t="s">
        <v>8816</v>
      </c>
      <c r="E596" t="b">
        <v>0</v>
      </c>
      <c r="F596" s="42" t="s">
        <v>8804</v>
      </c>
    </row>
    <row r="597" spans="1:6" x14ac:dyDescent="0.2">
      <c r="A597" s="42" t="s">
        <v>405</v>
      </c>
      <c r="B597" s="42" t="s">
        <v>8464</v>
      </c>
      <c r="C597">
        <v>2015</v>
      </c>
      <c r="D597" s="42" t="s">
        <v>8816</v>
      </c>
      <c r="E597" t="b">
        <v>0</v>
      </c>
      <c r="F597" s="42" t="s">
        <v>8804</v>
      </c>
    </row>
    <row r="598" spans="1:6" x14ac:dyDescent="0.2">
      <c r="A598" s="42" t="s">
        <v>405</v>
      </c>
      <c r="B598" s="42" t="s">
        <v>8464</v>
      </c>
      <c r="C598">
        <v>2016</v>
      </c>
      <c r="D598" s="42" t="s">
        <v>8577</v>
      </c>
      <c r="E598" t="b">
        <v>0</v>
      </c>
      <c r="F598" s="42" t="s">
        <v>8804</v>
      </c>
    </row>
    <row r="599" spans="1:6" x14ac:dyDescent="0.2">
      <c r="A599" s="42" t="s">
        <v>405</v>
      </c>
      <c r="B599" s="42" t="s">
        <v>8464</v>
      </c>
      <c r="C599">
        <v>2017</v>
      </c>
      <c r="D599" s="42" t="s">
        <v>8577</v>
      </c>
      <c r="E599" t="b">
        <v>0</v>
      </c>
      <c r="F599" s="42" t="s">
        <v>8804</v>
      </c>
    </row>
    <row r="600" spans="1:6" x14ac:dyDescent="0.2">
      <c r="A600" s="42" t="s">
        <v>405</v>
      </c>
      <c r="B600" s="42" t="s">
        <v>8464</v>
      </c>
      <c r="C600">
        <v>2018</v>
      </c>
      <c r="D600" s="42" t="s">
        <v>8540</v>
      </c>
      <c r="E600" t="b">
        <v>0</v>
      </c>
      <c r="F600" s="42" t="s">
        <v>8804</v>
      </c>
    </row>
    <row r="601" spans="1:6" x14ac:dyDescent="0.2">
      <c r="A601" s="42" t="s">
        <v>405</v>
      </c>
      <c r="B601" s="42" t="s">
        <v>8464</v>
      </c>
      <c r="C601">
        <v>2019</v>
      </c>
      <c r="D601" s="42" t="s">
        <v>8482</v>
      </c>
      <c r="E601" t="b">
        <v>0</v>
      </c>
      <c r="F601" s="42" t="s">
        <v>8804</v>
      </c>
    </row>
    <row r="602" spans="1:6" x14ac:dyDescent="0.2">
      <c r="A602" s="42" t="s">
        <v>406</v>
      </c>
      <c r="B602" s="42" t="s">
        <v>8454</v>
      </c>
      <c r="C602">
        <v>2013</v>
      </c>
      <c r="D602" s="42" t="s">
        <v>8817</v>
      </c>
      <c r="E602" t="b">
        <v>0</v>
      </c>
      <c r="F602" s="42" t="s">
        <v>8818</v>
      </c>
    </row>
    <row r="603" spans="1:6" x14ac:dyDescent="0.2">
      <c r="A603" s="42" t="s">
        <v>406</v>
      </c>
      <c r="B603" s="42" t="s">
        <v>8454</v>
      </c>
      <c r="C603">
        <v>2014</v>
      </c>
      <c r="D603" s="42" t="s">
        <v>8819</v>
      </c>
      <c r="E603" t="b">
        <v>0</v>
      </c>
      <c r="F603" s="42" t="s">
        <v>8818</v>
      </c>
    </row>
    <row r="604" spans="1:6" x14ac:dyDescent="0.2">
      <c r="A604" s="42" t="s">
        <v>406</v>
      </c>
      <c r="B604" s="42" t="s">
        <v>8454</v>
      </c>
      <c r="C604">
        <v>2015</v>
      </c>
      <c r="D604" s="42" t="s">
        <v>8820</v>
      </c>
      <c r="E604" t="b">
        <v>0</v>
      </c>
      <c r="F604" s="42" t="s">
        <v>8818</v>
      </c>
    </row>
    <row r="605" spans="1:6" x14ac:dyDescent="0.2">
      <c r="A605" s="42" t="s">
        <v>406</v>
      </c>
      <c r="B605" s="42" t="s">
        <v>8454</v>
      </c>
      <c r="C605">
        <v>2016</v>
      </c>
      <c r="D605" s="42" t="s">
        <v>8821</v>
      </c>
      <c r="E605" t="b">
        <v>0</v>
      </c>
      <c r="F605" s="42" t="s">
        <v>8818</v>
      </c>
    </row>
    <row r="606" spans="1:6" x14ac:dyDescent="0.2">
      <c r="A606" s="42" t="s">
        <v>406</v>
      </c>
      <c r="B606" s="42" t="s">
        <v>8454</v>
      </c>
      <c r="C606">
        <v>2017</v>
      </c>
      <c r="D606" s="42" t="s">
        <v>8822</v>
      </c>
      <c r="E606" t="b">
        <v>0</v>
      </c>
      <c r="F606" s="42" t="s">
        <v>8818</v>
      </c>
    </row>
    <row r="607" spans="1:6" x14ac:dyDescent="0.2">
      <c r="A607" s="42" t="s">
        <v>406</v>
      </c>
      <c r="B607" s="42" t="s">
        <v>8454</v>
      </c>
      <c r="C607">
        <v>2018</v>
      </c>
      <c r="D607" s="42" t="s">
        <v>8823</v>
      </c>
      <c r="E607" t="b">
        <v>0</v>
      </c>
      <c r="F607" s="42" t="s">
        <v>8818</v>
      </c>
    </row>
    <row r="608" spans="1:6" x14ac:dyDescent="0.2">
      <c r="A608" s="42" t="s">
        <v>406</v>
      </c>
      <c r="B608" s="42" t="s">
        <v>8454</v>
      </c>
      <c r="C608">
        <v>2019</v>
      </c>
      <c r="D608" s="42" t="s">
        <v>8824</v>
      </c>
      <c r="E608" t="b">
        <v>0</v>
      </c>
      <c r="F608" s="42" t="s">
        <v>8818</v>
      </c>
    </row>
    <row r="609" spans="1:6" x14ac:dyDescent="0.2">
      <c r="A609" s="42" t="s">
        <v>406</v>
      </c>
      <c r="B609" s="42" t="s">
        <v>8462</v>
      </c>
      <c r="C609">
        <v>2013</v>
      </c>
      <c r="D609" s="42" t="s">
        <v>8817</v>
      </c>
      <c r="E609" t="b">
        <v>0</v>
      </c>
      <c r="F609" s="42" t="s">
        <v>8818</v>
      </c>
    </row>
    <row r="610" spans="1:6" x14ac:dyDescent="0.2">
      <c r="A610" s="42" t="s">
        <v>406</v>
      </c>
      <c r="B610" s="42" t="s">
        <v>8462</v>
      </c>
      <c r="C610">
        <v>2014</v>
      </c>
      <c r="D610" s="42" t="s">
        <v>8825</v>
      </c>
      <c r="E610" t="b">
        <v>0</v>
      </c>
      <c r="F610" s="42" t="s">
        <v>8818</v>
      </c>
    </row>
    <row r="611" spans="1:6" x14ac:dyDescent="0.2">
      <c r="A611" s="42" t="s">
        <v>406</v>
      </c>
      <c r="B611" s="42" t="s">
        <v>8462</v>
      </c>
      <c r="C611">
        <v>2015</v>
      </c>
      <c r="D611" s="42" t="s">
        <v>8820</v>
      </c>
      <c r="E611" t="b">
        <v>0</v>
      </c>
      <c r="F611" s="42" t="s">
        <v>8818</v>
      </c>
    </row>
    <row r="612" spans="1:6" x14ac:dyDescent="0.2">
      <c r="A612" s="42" t="s">
        <v>406</v>
      </c>
      <c r="B612" s="42" t="s">
        <v>8462</v>
      </c>
      <c r="C612">
        <v>2016</v>
      </c>
      <c r="D612" s="42" t="s">
        <v>8821</v>
      </c>
      <c r="E612" t="b">
        <v>0</v>
      </c>
      <c r="F612" s="42" t="s">
        <v>8818</v>
      </c>
    </row>
    <row r="613" spans="1:6" x14ac:dyDescent="0.2">
      <c r="A613" s="42" t="s">
        <v>406</v>
      </c>
      <c r="B613" s="42" t="s">
        <v>8462</v>
      </c>
      <c r="C613">
        <v>2017</v>
      </c>
      <c r="D613" s="42" t="s">
        <v>8822</v>
      </c>
      <c r="E613" t="b">
        <v>0</v>
      </c>
      <c r="F613" s="42" t="s">
        <v>8818</v>
      </c>
    </row>
    <row r="614" spans="1:6" x14ac:dyDescent="0.2">
      <c r="A614" s="42" t="s">
        <v>406</v>
      </c>
      <c r="B614" s="42" t="s">
        <v>8462</v>
      </c>
      <c r="C614">
        <v>2018</v>
      </c>
      <c r="D614" s="42" t="s">
        <v>8694</v>
      </c>
      <c r="E614" t="b">
        <v>0</v>
      </c>
      <c r="F614" s="42" t="s">
        <v>8818</v>
      </c>
    </row>
    <row r="615" spans="1:6" x14ac:dyDescent="0.2">
      <c r="A615" s="42" t="s">
        <v>406</v>
      </c>
      <c r="B615" s="42" t="s">
        <v>8462</v>
      </c>
      <c r="C615">
        <v>2019</v>
      </c>
      <c r="D615" s="42" t="s">
        <v>8826</v>
      </c>
      <c r="E615" t="b">
        <v>0</v>
      </c>
      <c r="F615" s="42" t="s">
        <v>8818</v>
      </c>
    </row>
    <row r="616" spans="1:6" x14ac:dyDescent="0.2">
      <c r="A616" s="42" t="s">
        <v>406</v>
      </c>
      <c r="B616" s="42" t="s">
        <v>8464</v>
      </c>
      <c r="C616">
        <v>2013</v>
      </c>
      <c r="D616" s="42" t="s">
        <v>8827</v>
      </c>
      <c r="E616" t="b">
        <v>0</v>
      </c>
      <c r="F616" s="42" t="s">
        <v>8818</v>
      </c>
    </row>
    <row r="617" spans="1:6" x14ac:dyDescent="0.2">
      <c r="A617" s="42" t="s">
        <v>406</v>
      </c>
      <c r="B617" s="42" t="s">
        <v>8464</v>
      </c>
      <c r="C617">
        <v>2014</v>
      </c>
      <c r="D617" s="42" t="s">
        <v>8827</v>
      </c>
      <c r="E617" t="b">
        <v>0</v>
      </c>
      <c r="F617" s="42" t="s">
        <v>8818</v>
      </c>
    </row>
    <row r="618" spans="1:6" x14ac:dyDescent="0.2">
      <c r="A618" s="42" t="s">
        <v>406</v>
      </c>
      <c r="B618" s="42" t="s">
        <v>8464</v>
      </c>
      <c r="C618">
        <v>2015</v>
      </c>
      <c r="D618" s="42" t="s">
        <v>8828</v>
      </c>
      <c r="E618" t="b">
        <v>0</v>
      </c>
      <c r="F618" s="42" t="s">
        <v>8818</v>
      </c>
    </row>
    <row r="619" spans="1:6" x14ac:dyDescent="0.2">
      <c r="A619" s="42" t="s">
        <v>406</v>
      </c>
      <c r="B619" s="42" t="s">
        <v>8464</v>
      </c>
      <c r="C619">
        <v>2016</v>
      </c>
      <c r="D619" s="42" t="s">
        <v>8828</v>
      </c>
      <c r="E619" t="b">
        <v>0</v>
      </c>
      <c r="F619" s="42" t="s">
        <v>8818</v>
      </c>
    </row>
    <row r="620" spans="1:6" x14ac:dyDescent="0.2">
      <c r="A620" s="42" t="s">
        <v>406</v>
      </c>
      <c r="B620" s="42" t="s">
        <v>8464</v>
      </c>
      <c r="C620">
        <v>2017</v>
      </c>
      <c r="D620" s="42" t="s">
        <v>8596</v>
      </c>
      <c r="E620" t="b">
        <v>0</v>
      </c>
      <c r="F620" s="42" t="s">
        <v>8818</v>
      </c>
    </row>
    <row r="621" spans="1:6" x14ac:dyDescent="0.2">
      <c r="A621" s="42" t="s">
        <v>406</v>
      </c>
      <c r="B621" s="42" t="s">
        <v>8464</v>
      </c>
      <c r="C621">
        <v>2018</v>
      </c>
      <c r="D621" s="42" t="s">
        <v>8829</v>
      </c>
      <c r="E621" t="b">
        <v>0</v>
      </c>
      <c r="F621" s="42" t="s">
        <v>8818</v>
      </c>
    </row>
    <row r="622" spans="1:6" x14ac:dyDescent="0.2">
      <c r="A622" s="42" t="s">
        <v>406</v>
      </c>
      <c r="B622" s="42" t="s">
        <v>8464</v>
      </c>
      <c r="C622">
        <v>2019</v>
      </c>
      <c r="D622" s="42" t="s">
        <v>8587</v>
      </c>
      <c r="E622" t="b">
        <v>0</v>
      </c>
      <c r="F622" s="42" t="s">
        <v>8818</v>
      </c>
    </row>
    <row r="623" spans="1:6" x14ac:dyDescent="0.2">
      <c r="A623" s="42" t="s">
        <v>407</v>
      </c>
      <c r="B623" s="42" t="s">
        <v>8454</v>
      </c>
      <c r="C623">
        <v>2013</v>
      </c>
      <c r="D623" s="42" t="s">
        <v>8830</v>
      </c>
      <c r="E623" t="b">
        <v>0</v>
      </c>
      <c r="F623" s="42" t="s">
        <v>8831</v>
      </c>
    </row>
    <row r="624" spans="1:6" x14ac:dyDescent="0.2">
      <c r="A624" s="42" t="s">
        <v>407</v>
      </c>
      <c r="B624" s="42" t="s">
        <v>8454</v>
      </c>
      <c r="C624">
        <v>2014</v>
      </c>
      <c r="D624" s="42" t="s">
        <v>8832</v>
      </c>
      <c r="E624" t="b">
        <v>0</v>
      </c>
      <c r="F624" s="42" t="s">
        <v>8831</v>
      </c>
    </row>
    <row r="625" spans="1:6" x14ac:dyDescent="0.2">
      <c r="A625" s="42" t="s">
        <v>407</v>
      </c>
      <c r="B625" s="42" t="s">
        <v>8454</v>
      </c>
      <c r="C625">
        <v>2015</v>
      </c>
      <c r="D625" s="42" t="s">
        <v>8833</v>
      </c>
      <c r="E625" t="b">
        <v>0</v>
      </c>
      <c r="F625" s="42" t="s">
        <v>8831</v>
      </c>
    </row>
    <row r="626" spans="1:6" x14ac:dyDescent="0.2">
      <c r="A626" s="42" t="s">
        <v>407</v>
      </c>
      <c r="B626" s="42" t="s">
        <v>8454</v>
      </c>
      <c r="C626">
        <v>2016</v>
      </c>
      <c r="D626" s="42" t="s">
        <v>8834</v>
      </c>
      <c r="E626" t="b">
        <v>0</v>
      </c>
      <c r="F626" s="42" t="s">
        <v>8831</v>
      </c>
    </row>
    <row r="627" spans="1:6" x14ac:dyDescent="0.2">
      <c r="A627" s="42" t="s">
        <v>407</v>
      </c>
      <c r="B627" s="42" t="s">
        <v>8454</v>
      </c>
      <c r="C627">
        <v>2017</v>
      </c>
      <c r="D627" s="42" t="s">
        <v>8835</v>
      </c>
      <c r="E627" t="b">
        <v>0</v>
      </c>
      <c r="F627" s="42" t="s">
        <v>8831</v>
      </c>
    </row>
    <row r="628" spans="1:6" x14ac:dyDescent="0.2">
      <c r="A628" s="42" t="s">
        <v>407</v>
      </c>
      <c r="B628" s="42" t="s">
        <v>8454</v>
      </c>
      <c r="C628">
        <v>2018</v>
      </c>
      <c r="D628" s="42" t="s">
        <v>8836</v>
      </c>
      <c r="E628" t="b">
        <v>0</v>
      </c>
      <c r="F628" s="42" t="s">
        <v>8831</v>
      </c>
    </row>
    <row r="629" spans="1:6" x14ac:dyDescent="0.2">
      <c r="A629" s="42" t="s">
        <v>407</v>
      </c>
      <c r="B629" s="42" t="s">
        <v>8454</v>
      </c>
      <c r="C629">
        <v>2019</v>
      </c>
      <c r="D629" s="42" t="s">
        <v>8837</v>
      </c>
      <c r="E629" t="b">
        <v>0</v>
      </c>
      <c r="F629" s="42" t="s">
        <v>8831</v>
      </c>
    </row>
    <row r="630" spans="1:6" x14ac:dyDescent="0.2">
      <c r="A630" s="42" t="s">
        <v>407</v>
      </c>
      <c r="B630" s="42" t="s">
        <v>8462</v>
      </c>
      <c r="C630">
        <v>2013</v>
      </c>
      <c r="D630" s="42" t="s">
        <v>8830</v>
      </c>
      <c r="E630" t="b">
        <v>0</v>
      </c>
      <c r="F630" s="42" t="s">
        <v>8831</v>
      </c>
    </row>
    <row r="631" spans="1:6" x14ac:dyDescent="0.2">
      <c r="A631" s="42" t="s">
        <v>407</v>
      </c>
      <c r="B631" s="42" t="s">
        <v>8462</v>
      </c>
      <c r="C631">
        <v>2014</v>
      </c>
      <c r="D631" s="42" t="s">
        <v>8838</v>
      </c>
      <c r="E631" t="b">
        <v>0</v>
      </c>
      <c r="F631" s="42" t="s">
        <v>8831</v>
      </c>
    </row>
    <row r="632" spans="1:6" x14ac:dyDescent="0.2">
      <c r="A632" s="42" t="s">
        <v>407</v>
      </c>
      <c r="B632" s="42" t="s">
        <v>8462</v>
      </c>
      <c r="C632">
        <v>2015</v>
      </c>
      <c r="D632" s="42" t="s">
        <v>8839</v>
      </c>
      <c r="E632" t="b">
        <v>0</v>
      </c>
      <c r="F632" s="42" t="s">
        <v>8831</v>
      </c>
    </row>
    <row r="633" spans="1:6" x14ac:dyDescent="0.2">
      <c r="A633" s="42" t="s">
        <v>407</v>
      </c>
      <c r="B633" s="42" t="s">
        <v>8462</v>
      </c>
      <c r="C633">
        <v>2016</v>
      </c>
      <c r="D633" s="42" t="s">
        <v>8840</v>
      </c>
      <c r="E633" t="b">
        <v>0</v>
      </c>
      <c r="F633" s="42" t="s">
        <v>8831</v>
      </c>
    </row>
    <row r="634" spans="1:6" x14ac:dyDescent="0.2">
      <c r="A634" s="42" t="s">
        <v>407</v>
      </c>
      <c r="B634" s="42" t="s">
        <v>8462</v>
      </c>
      <c r="C634">
        <v>2017</v>
      </c>
      <c r="D634" s="42" t="s">
        <v>8841</v>
      </c>
      <c r="E634" t="b">
        <v>0</v>
      </c>
      <c r="F634" s="42" t="s">
        <v>8831</v>
      </c>
    </row>
    <row r="635" spans="1:6" x14ac:dyDescent="0.2">
      <c r="A635" s="42" t="s">
        <v>407</v>
      </c>
      <c r="B635" s="42" t="s">
        <v>8462</v>
      </c>
      <c r="C635">
        <v>2018</v>
      </c>
      <c r="D635" s="42" t="s">
        <v>8842</v>
      </c>
      <c r="E635" t="b">
        <v>0</v>
      </c>
      <c r="F635" s="42" t="s">
        <v>8831</v>
      </c>
    </row>
    <row r="636" spans="1:6" x14ac:dyDescent="0.2">
      <c r="A636" s="42" t="s">
        <v>407</v>
      </c>
      <c r="B636" s="42" t="s">
        <v>8462</v>
      </c>
      <c r="C636">
        <v>2019</v>
      </c>
      <c r="D636" s="42" t="s">
        <v>8837</v>
      </c>
      <c r="E636" t="b">
        <v>0</v>
      </c>
      <c r="F636" s="42" t="s">
        <v>8831</v>
      </c>
    </row>
    <row r="637" spans="1:6" x14ac:dyDescent="0.2">
      <c r="A637" s="42" t="s">
        <v>407</v>
      </c>
      <c r="B637" s="42" t="s">
        <v>8464</v>
      </c>
      <c r="C637">
        <v>2013</v>
      </c>
      <c r="D637" s="42" t="s">
        <v>8760</v>
      </c>
      <c r="E637" t="b">
        <v>0</v>
      </c>
      <c r="F637" s="42" t="s">
        <v>8831</v>
      </c>
    </row>
    <row r="638" spans="1:6" x14ac:dyDescent="0.2">
      <c r="A638" s="42" t="s">
        <v>407</v>
      </c>
      <c r="B638" s="42" t="s">
        <v>8464</v>
      </c>
      <c r="C638">
        <v>2014</v>
      </c>
      <c r="D638" s="42" t="s">
        <v>8702</v>
      </c>
      <c r="E638" t="b">
        <v>0</v>
      </c>
      <c r="F638" s="42" t="s">
        <v>8831</v>
      </c>
    </row>
    <row r="639" spans="1:6" x14ac:dyDescent="0.2">
      <c r="A639" s="42" t="s">
        <v>407</v>
      </c>
      <c r="B639" s="42" t="s">
        <v>8464</v>
      </c>
      <c r="C639">
        <v>2015</v>
      </c>
      <c r="D639" s="42" t="s">
        <v>8843</v>
      </c>
      <c r="E639" t="b">
        <v>0</v>
      </c>
      <c r="F639" s="42" t="s">
        <v>8831</v>
      </c>
    </row>
    <row r="640" spans="1:6" x14ac:dyDescent="0.2">
      <c r="A640" s="42" t="s">
        <v>407</v>
      </c>
      <c r="B640" s="42" t="s">
        <v>8464</v>
      </c>
      <c r="C640">
        <v>2016</v>
      </c>
      <c r="D640" s="42" t="s">
        <v>8844</v>
      </c>
      <c r="E640" t="b">
        <v>0</v>
      </c>
      <c r="F640" s="42" t="s">
        <v>8831</v>
      </c>
    </row>
    <row r="641" spans="1:6" x14ac:dyDescent="0.2">
      <c r="A641" s="42" t="s">
        <v>407</v>
      </c>
      <c r="B641" s="42" t="s">
        <v>8464</v>
      </c>
      <c r="C641">
        <v>2017</v>
      </c>
      <c r="D641" s="42" t="s">
        <v>8845</v>
      </c>
      <c r="E641" t="b">
        <v>0</v>
      </c>
      <c r="F641" s="42" t="s">
        <v>8831</v>
      </c>
    </row>
    <row r="642" spans="1:6" x14ac:dyDescent="0.2">
      <c r="A642" s="42" t="s">
        <v>407</v>
      </c>
      <c r="B642" s="42" t="s">
        <v>8464</v>
      </c>
      <c r="C642">
        <v>2018</v>
      </c>
      <c r="D642" s="42" t="s">
        <v>8846</v>
      </c>
      <c r="E642" t="b">
        <v>0</v>
      </c>
      <c r="F642" s="42" t="s">
        <v>8831</v>
      </c>
    </row>
    <row r="643" spans="1:6" x14ac:dyDescent="0.2">
      <c r="A643" s="42" t="s">
        <v>407</v>
      </c>
      <c r="B643" s="42" t="s">
        <v>8464</v>
      </c>
      <c r="C643">
        <v>2019</v>
      </c>
      <c r="D643" s="42" t="s">
        <v>8846</v>
      </c>
      <c r="E643" t="b">
        <v>0</v>
      </c>
      <c r="F643" s="42" t="s">
        <v>8831</v>
      </c>
    </row>
    <row r="644" spans="1:6" x14ac:dyDescent="0.2">
      <c r="A644" s="42" t="s">
        <v>408</v>
      </c>
      <c r="B644" s="42" t="s">
        <v>8454</v>
      </c>
      <c r="C644">
        <v>2013</v>
      </c>
      <c r="D644" s="42" t="s">
        <v>8847</v>
      </c>
      <c r="E644" t="b">
        <v>0</v>
      </c>
      <c r="F644" s="42" t="s">
        <v>8848</v>
      </c>
    </row>
    <row r="645" spans="1:6" x14ac:dyDescent="0.2">
      <c r="A645" s="42" t="s">
        <v>408</v>
      </c>
      <c r="B645" s="42" t="s">
        <v>8454</v>
      </c>
      <c r="C645">
        <v>2014</v>
      </c>
      <c r="D645" s="42" t="s">
        <v>8849</v>
      </c>
      <c r="E645" t="b">
        <v>0</v>
      </c>
      <c r="F645" s="42" t="s">
        <v>8848</v>
      </c>
    </row>
    <row r="646" spans="1:6" x14ac:dyDescent="0.2">
      <c r="A646" s="42" t="s">
        <v>408</v>
      </c>
      <c r="B646" s="42" t="s">
        <v>8454</v>
      </c>
      <c r="C646">
        <v>2015</v>
      </c>
      <c r="D646" s="42" t="s">
        <v>8850</v>
      </c>
      <c r="E646" t="b">
        <v>0</v>
      </c>
      <c r="F646" s="42" t="s">
        <v>8848</v>
      </c>
    </row>
    <row r="647" spans="1:6" x14ac:dyDescent="0.2">
      <c r="A647" s="42" t="s">
        <v>408</v>
      </c>
      <c r="B647" s="42" t="s">
        <v>8454</v>
      </c>
      <c r="C647">
        <v>2016</v>
      </c>
      <c r="D647" s="42" t="s">
        <v>8851</v>
      </c>
      <c r="E647" t="b">
        <v>0</v>
      </c>
      <c r="F647" s="42" t="s">
        <v>8848</v>
      </c>
    </row>
    <row r="648" spans="1:6" x14ac:dyDescent="0.2">
      <c r="A648" s="42" t="s">
        <v>408</v>
      </c>
      <c r="B648" s="42" t="s">
        <v>8454</v>
      </c>
      <c r="C648">
        <v>2017</v>
      </c>
      <c r="D648" s="42" t="s">
        <v>8852</v>
      </c>
      <c r="E648" t="b">
        <v>0</v>
      </c>
      <c r="F648" s="42" t="s">
        <v>8848</v>
      </c>
    </row>
    <row r="649" spans="1:6" x14ac:dyDescent="0.2">
      <c r="A649" s="42" t="s">
        <v>408</v>
      </c>
      <c r="B649" s="42" t="s">
        <v>8454</v>
      </c>
      <c r="C649">
        <v>2018</v>
      </c>
      <c r="D649" s="42" t="s">
        <v>8853</v>
      </c>
      <c r="E649" t="b">
        <v>0</v>
      </c>
      <c r="F649" s="42" t="s">
        <v>8848</v>
      </c>
    </row>
    <row r="650" spans="1:6" x14ac:dyDescent="0.2">
      <c r="A650" s="42" t="s">
        <v>408</v>
      </c>
      <c r="B650" s="42" t="s">
        <v>8454</v>
      </c>
      <c r="C650">
        <v>2019</v>
      </c>
      <c r="D650" s="42" t="s">
        <v>8854</v>
      </c>
      <c r="E650" t="b">
        <v>0</v>
      </c>
      <c r="F650" s="42" t="s">
        <v>8848</v>
      </c>
    </row>
    <row r="651" spans="1:6" x14ac:dyDescent="0.2">
      <c r="A651" s="42" t="s">
        <v>408</v>
      </c>
      <c r="B651" s="42" t="s">
        <v>8462</v>
      </c>
      <c r="C651">
        <v>2013</v>
      </c>
      <c r="D651" s="42" t="s">
        <v>8847</v>
      </c>
      <c r="E651" t="b">
        <v>0</v>
      </c>
      <c r="F651" s="42" t="s">
        <v>8848</v>
      </c>
    </row>
    <row r="652" spans="1:6" x14ac:dyDescent="0.2">
      <c r="A652" s="42" t="s">
        <v>408</v>
      </c>
      <c r="B652" s="42" t="s">
        <v>8462</v>
      </c>
      <c r="C652">
        <v>2014</v>
      </c>
      <c r="D652" s="42" t="s">
        <v>8849</v>
      </c>
      <c r="E652" t="b">
        <v>0</v>
      </c>
      <c r="F652" s="42" t="s">
        <v>8848</v>
      </c>
    </row>
    <row r="653" spans="1:6" x14ac:dyDescent="0.2">
      <c r="A653" s="42" t="s">
        <v>408</v>
      </c>
      <c r="B653" s="42" t="s">
        <v>8462</v>
      </c>
      <c r="C653">
        <v>2015</v>
      </c>
      <c r="D653" s="42" t="s">
        <v>8850</v>
      </c>
      <c r="E653" t="b">
        <v>0</v>
      </c>
      <c r="F653" s="42" t="s">
        <v>8848</v>
      </c>
    </row>
    <row r="654" spans="1:6" x14ac:dyDescent="0.2">
      <c r="A654" s="42" t="s">
        <v>408</v>
      </c>
      <c r="B654" s="42" t="s">
        <v>8462</v>
      </c>
      <c r="C654">
        <v>2016</v>
      </c>
      <c r="D654" s="42" t="s">
        <v>8851</v>
      </c>
      <c r="E654" t="b">
        <v>0</v>
      </c>
      <c r="F654" s="42" t="s">
        <v>8848</v>
      </c>
    </row>
    <row r="655" spans="1:6" x14ac:dyDescent="0.2">
      <c r="A655" s="42" t="s">
        <v>408</v>
      </c>
      <c r="B655" s="42" t="s">
        <v>8462</v>
      </c>
      <c r="C655">
        <v>2017</v>
      </c>
      <c r="D655" s="42" t="s">
        <v>8852</v>
      </c>
      <c r="E655" t="b">
        <v>0</v>
      </c>
      <c r="F655" s="42" t="s">
        <v>8848</v>
      </c>
    </row>
    <row r="656" spans="1:6" x14ac:dyDescent="0.2">
      <c r="A656" s="42" t="s">
        <v>408</v>
      </c>
      <c r="B656" s="42" t="s">
        <v>8462</v>
      </c>
      <c r="C656">
        <v>2018</v>
      </c>
      <c r="D656" s="42" t="s">
        <v>8853</v>
      </c>
      <c r="E656" t="b">
        <v>0</v>
      </c>
      <c r="F656" s="42" t="s">
        <v>8848</v>
      </c>
    </row>
    <row r="657" spans="1:6" x14ac:dyDescent="0.2">
      <c r="A657" s="42" t="s">
        <v>408</v>
      </c>
      <c r="B657" s="42" t="s">
        <v>8462</v>
      </c>
      <c r="C657">
        <v>2019</v>
      </c>
      <c r="D657" s="42" t="s">
        <v>8854</v>
      </c>
      <c r="E657" t="b">
        <v>0</v>
      </c>
      <c r="F657" s="42" t="s">
        <v>8848</v>
      </c>
    </row>
    <row r="658" spans="1:6" x14ac:dyDescent="0.2">
      <c r="A658" s="42" t="s">
        <v>408</v>
      </c>
      <c r="B658" s="42" t="s">
        <v>8464</v>
      </c>
      <c r="C658">
        <v>2013</v>
      </c>
      <c r="D658" s="42" t="s">
        <v>8496</v>
      </c>
      <c r="E658" t="b">
        <v>0</v>
      </c>
      <c r="F658" s="42" t="s">
        <v>8848</v>
      </c>
    </row>
    <row r="659" spans="1:6" x14ac:dyDescent="0.2">
      <c r="A659" s="42" t="s">
        <v>408</v>
      </c>
      <c r="B659" s="42" t="s">
        <v>8464</v>
      </c>
      <c r="C659">
        <v>2014</v>
      </c>
      <c r="D659" s="42" t="s">
        <v>8496</v>
      </c>
      <c r="E659" t="b">
        <v>0</v>
      </c>
      <c r="F659" s="42" t="s">
        <v>8848</v>
      </c>
    </row>
    <row r="660" spans="1:6" x14ac:dyDescent="0.2">
      <c r="A660" s="42" t="s">
        <v>408</v>
      </c>
      <c r="B660" s="42" t="s">
        <v>8464</v>
      </c>
      <c r="C660">
        <v>2015</v>
      </c>
      <c r="D660" s="42" t="s">
        <v>8496</v>
      </c>
      <c r="E660" t="b">
        <v>0</v>
      </c>
      <c r="F660" s="42" t="s">
        <v>8848</v>
      </c>
    </row>
    <row r="661" spans="1:6" x14ac:dyDescent="0.2">
      <c r="A661" s="42" t="s">
        <v>408</v>
      </c>
      <c r="B661" s="42" t="s">
        <v>8464</v>
      </c>
      <c r="C661">
        <v>2016</v>
      </c>
      <c r="D661" s="42" t="s">
        <v>8496</v>
      </c>
      <c r="E661" t="b">
        <v>0</v>
      </c>
      <c r="F661" s="42" t="s">
        <v>8848</v>
      </c>
    </row>
    <row r="662" spans="1:6" x14ac:dyDescent="0.2">
      <c r="A662" s="42" t="s">
        <v>408</v>
      </c>
      <c r="B662" s="42" t="s">
        <v>8464</v>
      </c>
      <c r="C662">
        <v>2017</v>
      </c>
      <c r="D662" s="42" t="s">
        <v>8496</v>
      </c>
      <c r="E662" t="b">
        <v>0</v>
      </c>
      <c r="F662" s="42" t="s">
        <v>8848</v>
      </c>
    </row>
    <row r="663" spans="1:6" x14ac:dyDescent="0.2">
      <c r="A663" s="42" t="s">
        <v>408</v>
      </c>
      <c r="B663" s="42" t="s">
        <v>8464</v>
      </c>
      <c r="C663">
        <v>2018</v>
      </c>
      <c r="D663" s="42" t="s">
        <v>8496</v>
      </c>
      <c r="E663" t="b">
        <v>0</v>
      </c>
      <c r="F663" s="42" t="s">
        <v>8848</v>
      </c>
    </row>
    <row r="664" spans="1:6" x14ac:dyDescent="0.2">
      <c r="A664" s="42" t="s">
        <v>408</v>
      </c>
      <c r="B664" s="42" t="s">
        <v>8464</v>
      </c>
      <c r="C664">
        <v>2019</v>
      </c>
      <c r="D664" s="42" t="s">
        <v>8482</v>
      </c>
      <c r="E664" t="b">
        <v>0</v>
      </c>
      <c r="F664" s="42" t="s">
        <v>8848</v>
      </c>
    </row>
    <row r="665" spans="1:6" x14ac:dyDescent="0.2">
      <c r="A665" s="42" t="s">
        <v>409</v>
      </c>
      <c r="B665" s="42" t="s">
        <v>8454</v>
      </c>
      <c r="C665">
        <v>2018</v>
      </c>
      <c r="D665" s="42" t="s">
        <v>8588</v>
      </c>
      <c r="E665" t="b">
        <v>0</v>
      </c>
      <c r="F665" s="42" t="s">
        <v>8855</v>
      </c>
    </row>
    <row r="666" spans="1:6" x14ac:dyDescent="0.2">
      <c r="A666" s="42" t="s">
        <v>409</v>
      </c>
      <c r="B666" s="42" t="s">
        <v>8454</v>
      </c>
      <c r="C666">
        <v>2019</v>
      </c>
      <c r="D666" s="42" t="s">
        <v>8856</v>
      </c>
      <c r="E666" t="b">
        <v>0</v>
      </c>
      <c r="F666" s="42" t="s">
        <v>8855</v>
      </c>
    </row>
    <row r="667" spans="1:6" x14ac:dyDescent="0.2">
      <c r="A667" s="42" t="s">
        <v>409</v>
      </c>
      <c r="B667" s="42" t="s">
        <v>8462</v>
      </c>
      <c r="C667">
        <v>2018</v>
      </c>
      <c r="D667" s="42" t="s">
        <v>8588</v>
      </c>
      <c r="E667" t="b">
        <v>0</v>
      </c>
      <c r="F667" s="42" t="s">
        <v>8855</v>
      </c>
    </row>
    <row r="668" spans="1:6" x14ac:dyDescent="0.2">
      <c r="A668" s="42" t="s">
        <v>409</v>
      </c>
      <c r="B668" s="42" t="s">
        <v>8462</v>
      </c>
      <c r="C668">
        <v>2019</v>
      </c>
      <c r="D668" s="42" t="s">
        <v>8856</v>
      </c>
      <c r="E668" t="b">
        <v>0</v>
      </c>
      <c r="F668" s="42" t="s">
        <v>8855</v>
      </c>
    </row>
    <row r="669" spans="1:6" x14ac:dyDescent="0.2">
      <c r="A669" s="42" t="s">
        <v>409</v>
      </c>
      <c r="B669" s="42" t="s">
        <v>8464</v>
      </c>
      <c r="C669">
        <v>2018</v>
      </c>
      <c r="D669" s="42" t="s">
        <v>8482</v>
      </c>
      <c r="E669" t="b">
        <v>0</v>
      </c>
      <c r="F669" s="42" t="s">
        <v>8855</v>
      </c>
    </row>
    <row r="670" spans="1:6" x14ac:dyDescent="0.2">
      <c r="A670" s="42" t="s">
        <v>409</v>
      </c>
      <c r="B670" s="42" t="s">
        <v>8464</v>
      </c>
      <c r="C670">
        <v>2019</v>
      </c>
      <c r="D670" s="42" t="s">
        <v>8482</v>
      </c>
      <c r="E670" t="b">
        <v>0</v>
      </c>
      <c r="F670" s="42" t="s">
        <v>8855</v>
      </c>
    </row>
    <row r="671" spans="1:6" x14ac:dyDescent="0.2">
      <c r="A671" s="42" t="s">
        <v>410</v>
      </c>
      <c r="B671" s="42" t="s">
        <v>8454</v>
      </c>
      <c r="C671">
        <v>2013</v>
      </c>
      <c r="D671" s="42" t="s">
        <v>8857</v>
      </c>
      <c r="E671" t="b">
        <v>0</v>
      </c>
      <c r="F671" s="42" t="s">
        <v>8858</v>
      </c>
    </row>
    <row r="672" spans="1:6" x14ac:dyDescent="0.2">
      <c r="A672" s="42" t="s">
        <v>410</v>
      </c>
      <c r="B672" s="42" t="s">
        <v>8454</v>
      </c>
      <c r="C672">
        <v>2014</v>
      </c>
      <c r="D672" s="42" t="s">
        <v>8859</v>
      </c>
      <c r="E672" t="b">
        <v>0</v>
      </c>
      <c r="F672" s="42" t="s">
        <v>8858</v>
      </c>
    </row>
    <row r="673" spans="1:6" x14ac:dyDescent="0.2">
      <c r="A673" s="42" t="s">
        <v>410</v>
      </c>
      <c r="B673" s="42" t="s">
        <v>8454</v>
      </c>
      <c r="C673">
        <v>2015</v>
      </c>
      <c r="D673" s="42" t="s">
        <v>8860</v>
      </c>
      <c r="E673" t="b">
        <v>0</v>
      </c>
      <c r="F673" s="42" t="s">
        <v>8858</v>
      </c>
    </row>
    <row r="674" spans="1:6" x14ac:dyDescent="0.2">
      <c r="A674" s="42" t="s">
        <v>410</v>
      </c>
      <c r="B674" s="42" t="s">
        <v>8454</v>
      </c>
      <c r="C674">
        <v>2016</v>
      </c>
      <c r="D674" s="42" t="s">
        <v>8861</v>
      </c>
      <c r="E674" t="b">
        <v>0</v>
      </c>
      <c r="F674" s="42" t="s">
        <v>8858</v>
      </c>
    </row>
    <row r="675" spans="1:6" x14ac:dyDescent="0.2">
      <c r="A675" s="42" t="s">
        <v>410</v>
      </c>
      <c r="B675" s="42" t="s">
        <v>8454</v>
      </c>
      <c r="C675">
        <v>2017</v>
      </c>
      <c r="D675" s="42" t="s">
        <v>8862</v>
      </c>
      <c r="E675" t="b">
        <v>0</v>
      </c>
      <c r="F675" s="42" t="s">
        <v>8858</v>
      </c>
    </row>
    <row r="676" spans="1:6" x14ac:dyDescent="0.2">
      <c r="A676" s="42" t="s">
        <v>410</v>
      </c>
      <c r="B676" s="42" t="s">
        <v>8454</v>
      </c>
      <c r="C676">
        <v>2018</v>
      </c>
      <c r="D676" s="42" t="s">
        <v>8863</v>
      </c>
      <c r="E676" t="b">
        <v>0</v>
      </c>
      <c r="F676" s="42" t="s">
        <v>8858</v>
      </c>
    </row>
    <row r="677" spans="1:6" x14ac:dyDescent="0.2">
      <c r="A677" s="42" t="s">
        <v>410</v>
      </c>
      <c r="B677" s="42" t="s">
        <v>8454</v>
      </c>
      <c r="C677">
        <v>2019</v>
      </c>
      <c r="D677" s="42" t="s">
        <v>8864</v>
      </c>
      <c r="E677" t="b">
        <v>0</v>
      </c>
      <c r="F677" s="42" t="s">
        <v>8858</v>
      </c>
    </row>
    <row r="678" spans="1:6" x14ac:dyDescent="0.2">
      <c r="A678" s="42" t="s">
        <v>410</v>
      </c>
      <c r="B678" s="42" t="s">
        <v>8462</v>
      </c>
      <c r="C678">
        <v>2013</v>
      </c>
      <c r="D678" s="42" t="s">
        <v>8865</v>
      </c>
      <c r="E678" t="b">
        <v>0</v>
      </c>
      <c r="F678" s="42" t="s">
        <v>8858</v>
      </c>
    </row>
    <row r="679" spans="1:6" x14ac:dyDescent="0.2">
      <c r="A679" s="42" t="s">
        <v>410</v>
      </c>
      <c r="B679" s="42" t="s">
        <v>8462</v>
      </c>
      <c r="C679">
        <v>2014</v>
      </c>
      <c r="D679" s="42" t="s">
        <v>8866</v>
      </c>
      <c r="E679" t="b">
        <v>0</v>
      </c>
      <c r="F679" s="42" t="s">
        <v>8858</v>
      </c>
    </row>
    <row r="680" spans="1:6" x14ac:dyDescent="0.2">
      <c r="A680" s="42" t="s">
        <v>410</v>
      </c>
      <c r="B680" s="42" t="s">
        <v>8462</v>
      </c>
      <c r="C680">
        <v>2015</v>
      </c>
      <c r="D680" s="42" t="s">
        <v>8867</v>
      </c>
      <c r="E680" t="b">
        <v>0</v>
      </c>
      <c r="F680" s="42" t="s">
        <v>8858</v>
      </c>
    </row>
    <row r="681" spans="1:6" x14ac:dyDescent="0.2">
      <c r="A681" s="42" t="s">
        <v>410</v>
      </c>
      <c r="B681" s="42" t="s">
        <v>8462</v>
      </c>
      <c r="C681">
        <v>2016</v>
      </c>
      <c r="D681" s="42" t="s">
        <v>8868</v>
      </c>
      <c r="E681" t="b">
        <v>0</v>
      </c>
      <c r="F681" s="42" t="s">
        <v>8858</v>
      </c>
    </row>
    <row r="682" spans="1:6" x14ac:dyDescent="0.2">
      <c r="A682" s="42" t="s">
        <v>410</v>
      </c>
      <c r="B682" s="42" t="s">
        <v>8462</v>
      </c>
      <c r="C682">
        <v>2017</v>
      </c>
      <c r="D682" s="42" t="s">
        <v>8869</v>
      </c>
      <c r="E682" t="b">
        <v>0</v>
      </c>
      <c r="F682" s="42" t="s">
        <v>8858</v>
      </c>
    </row>
    <row r="683" spans="1:6" x14ac:dyDescent="0.2">
      <c r="A683" s="42" t="s">
        <v>410</v>
      </c>
      <c r="B683" s="42" t="s">
        <v>8462</v>
      </c>
      <c r="C683">
        <v>2018</v>
      </c>
      <c r="D683" s="42" t="s">
        <v>8870</v>
      </c>
      <c r="E683" t="b">
        <v>0</v>
      </c>
      <c r="F683" s="42" t="s">
        <v>8858</v>
      </c>
    </row>
    <row r="684" spans="1:6" x14ac:dyDescent="0.2">
      <c r="A684" s="42" t="s">
        <v>410</v>
      </c>
      <c r="B684" s="42" t="s">
        <v>8462</v>
      </c>
      <c r="C684">
        <v>2019</v>
      </c>
      <c r="D684" s="42" t="s">
        <v>8864</v>
      </c>
      <c r="E684" t="b">
        <v>0</v>
      </c>
      <c r="F684" s="42" t="s">
        <v>8858</v>
      </c>
    </row>
    <row r="685" spans="1:6" x14ac:dyDescent="0.2">
      <c r="A685" s="42" t="s">
        <v>410</v>
      </c>
      <c r="B685" s="42" t="s">
        <v>8464</v>
      </c>
      <c r="C685">
        <v>2013</v>
      </c>
      <c r="D685" s="42" t="s">
        <v>8871</v>
      </c>
      <c r="E685" t="b">
        <v>0</v>
      </c>
      <c r="F685" s="42" t="s">
        <v>8858</v>
      </c>
    </row>
    <row r="686" spans="1:6" x14ac:dyDescent="0.2">
      <c r="A686" s="42" t="s">
        <v>410</v>
      </c>
      <c r="B686" s="42" t="s">
        <v>8464</v>
      </c>
      <c r="C686">
        <v>2014</v>
      </c>
      <c r="D686" s="42" t="s">
        <v>8871</v>
      </c>
      <c r="E686" t="b">
        <v>0</v>
      </c>
      <c r="F686" s="42" t="s">
        <v>8858</v>
      </c>
    </row>
    <row r="687" spans="1:6" x14ac:dyDescent="0.2">
      <c r="A687" s="42" t="s">
        <v>410</v>
      </c>
      <c r="B687" s="42" t="s">
        <v>8464</v>
      </c>
      <c r="C687">
        <v>2015</v>
      </c>
      <c r="D687" s="42" t="s">
        <v>8871</v>
      </c>
      <c r="E687" t="b">
        <v>0</v>
      </c>
      <c r="F687" s="42" t="s">
        <v>8858</v>
      </c>
    </row>
    <row r="688" spans="1:6" x14ac:dyDescent="0.2">
      <c r="A688" s="42" t="s">
        <v>410</v>
      </c>
      <c r="B688" s="42" t="s">
        <v>8464</v>
      </c>
      <c r="C688">
        <v>2016</v>
      </c>
      <c r="D688" s="42" t="s">
        <v>8871</v>
      </c>
      <c r="E688" t="b">
        <v>0</v>
      </c>
      <c r="F688" s="42" t="s">
        <v>8858</v>
      </c>
    </row>
    <row r="689" spans="1:6" x14ac:dyDescent="0.2">
      <c r="A689" s="42" t="s">
        <v>410</v>
      </c>
      <c r="B689" s="42" t="s">
        <v>8464</v>
      </c>
      <c r="C689">
        <v>2017</v>
      </c>
      <c r="D689" s="42" t="s">
        <v>8872</v>
      </c>
      <c r="E689" t="b">
        <v>0</v>
      </c>
      <c r="F689" s="42" t="s">
        <v>8858</v>
      </c>
    </row>
    <row r="690" spans="1:6" x14ac:dyDescent="0.2">
      <c r="A690" s="42" t="s">
        <v>410</v>
      </c>
      <c r="B690" s="42" t="s">
        <v>8464</v>
      </c>
      <c r="C690">
        <v>2018</v>
      </c>
      <c r="D690" s="42" t="s">
        <v>8872</v>
      </c>
      <c r="E690" t="b">
        <v>0</v>
      </c>
      <c r="F690" s="42" t="s">
        <v>8858</v>
      </c>
    </row>
    <row r="691" spans="1:6" x14ac:dyDescent="0.2">
      <c r="A691" s="42" t="s">
        <v>410</v>
      </c>
      <c r="B691" s="42" t="s">
        <v>8464</v>
      </c>
      <c r="C691">
        <v>2019</v>
      </c>
      <c r="D691" s="42" t="s">
        <v>8873</v>
      </c>
      <c r="E691" t="b">
        <v>0</v>
      </c>
      <c r="F691" s="42" t="s">
        <v>8858</v>
      </c>
    </row>
    <row r="692" spans="1:6" x14ac:dyDescent="0.2">
      <c r="A692" s="42" t="s">
        <v>411</v>
      </c>
      <c r="B692" s="42" t="s">
        <v>8454</v>
      </c>
      <c r="C692">
        <v>2013</v>
      </c>
      <c r="D692" s="42" t="s">
        <v>8874</v>
      </c>
      <c r="E692" t="b">
        <v>0</v>
      </c>
      <c r="F692" s="42" t="s">
        <v>8875</v>
      </c>
    </row>
    <row r="693" spans="1:6" x14ac:dyDescent="0.2">
      <c r="A693" s="42" t="s">
        <v>411</v>
      </c>
      <c r="B693" s="42" t="s">
        <v>8454</v>
      </c>
      <c r="C693">
        <v>2014</v>
      </c>
      <c r="D693" s="42" t="s">
        <v>8876</v>
      </c>
      <c r="E693" t="b">
        <v>0</v>
      </c>
      <c r="F693" s="42" t="s">
        <v>8875</v>
      </c>
    </row>
    <row r="694" spans="1:6" x14ac:dyDescent="0.2">
      <c r="A694" s="42" t="s">
        <v>411</v>
      </c>
      <c r="B694" s="42" t="s">
        <v>8454</v>
      </c>
      <c r="C694">
        <v>2015</v>
      </c>
      <c r="D694" s="42" t="s">
        <v>8877</v>
      </c>
      <c r="E694" t="b">
        <v>0</v>
      </c>
      <c r="F694" s="42" t="s">
        <v>8875</v>
      </c>
    </row>
    <row r="695" spans="1:6" x14ac:dyDescent="0.2">
      <c r="A695" s="42" t="s">
        <v>411</v>
      </c>
      <c r="B695" s="42" t="s">
        <v>8454</v>
      </c>
      <c r="C695">
        <v>2016</v>
      </c>
      <c r="D695" s="42" t="s">
        <v>8878</v>
      </c>
      <c r="E695" t="b">
        <v>0</v>
      </c>
      <c r="F695" s="42" t="s">
        <v>8875</v>
      </c>
    </row>
    <row r="696" spans="1:6" x14ac:dyDescent="0.2">
      <c r="A696" s="42" t="s">
        <v>411</v>
      </c>
      <c r="B696" s="42" t="s">
        <v>8454</v>
      </c>
      <c r="C696">
        <v>2017</v>
      </c>
      <c r="D696" s="42" t="s">
        <v>8879</v>
      </c>
      <c r="E696" t="b">
        <v>0</v>
      </c>
      <c r="F696" s="42" t="s">
        <v>8875</v>
      </c>
    </row>
    <row r="697" spans="1:6" x14ac:dyDescent="0.2">
      <c r="A697" s="42" t="s">
        <v>411</v>
      </c>
      <c r="B697" s="42" t="s">
        <v>8454</v>
      </c>
      <c r="C697">
        <v>2018</v>
      </c>
      <c r="D697" s="42" t="s">
        <v>8880</v>
      </c>
      <c r="E697" t="b">
        <v>0</v>
      </c>
      <c r="F697" s="42" t="s">
        <v>8875</v>
      </c>
    </row>
    <row r="698" spans="1:6" x14ac:dyDescent="0.2">
      <c r="A698" s="42" t="s">
        <v>411</v>
      </c>
      <c r="B698" s="42" t="s">
        <v>8454</v>
      </c>
      <c r="C698">
        <v>2019</v>
      </c>
      <c r="D698" s="42" t="s">
        <v>8881</v>
      </c>
      <c r="E698" t="b">
        <v>0</v>
      </c>
      <c r="F698" s="42" t="s">
        <v>8875</v>
      </c>
    </row>
    <row r="699" spans="1:6" x14ac:dyDescent="0.2">
      <c r="A699" s="42" t="s">
        <v>411</v>
      </c>
      <c r="B699" s="42" t="s">
        <v>8462</v>
      </c>
      <c r="C699">
        <v>2013</v>
      </c>
      <c r="D699" s="42" t="s">
        <v>8882</v>
      </c>
      <c r="E699" t="b">
        <v>0</v>
      </c>
      <c r="F699" s="42" t="s">
        <v>8875</v>
      </c>
    </row>
    <row r="700" spans="1:6" x14ac:dyDescent="0.2">
      <c r="A700" s="42" t="s">
        <v>411</v>
      </c>
      <c r="B700" s="42" t="s">
        <v>8462</v>
      </c>
      <c r="C700">
        <v>2014</v>
      </c>
      <c r="D700" s="42" t="s">
        <v>8883</v>
      </c>
      <c r="E700" t="b">
        <v>0</v>
      </c>
      <c r="F700" s="42" t="s">
        <v>8875</v>
      </c>
    </row>
    <row r="701" spans="1:6" x14ac:dyDescent="0.2">
      <c r="A701" s="42" t="s">
        <v>411</v>
      </c>
      <c r="B701" s="42" t="s">
        <v>8462</v>
      </c>
      <c r="C701">
        <v>2015</v>
      </c>
      <c r="D701" s="42" t="s">
        <v>8884</v>
      </c>
      <c r="E701" t="b">
        <v>0</v>
      </c>
      <c r="F701" s="42" t="s">
        <v>8875</v>
      </c>
    </row>
    <row r="702" spans="1:6" x14ac:dyDescent="0.2">
      <c r="A702" s="42" t="s">
        <v>411</v>
      </c>
      <c r="B702" s="42" t="s">
        <v>8462</v>
      </c>
      <c r="C702">
        <v>2016</v>
      </c>
      <c r="D702" s="42" t="s">
        <v>8885</v>
      </c>
      <c r="E702" t="b">
        <v>0</v>
      </c>
      <c r="F702" s="42" t="s">
        <v>8875</v>
      </c>
    </row>
    <row r="703" spans="1:6" x14ac:dyDescent="0.2">
      <c r="A703" s="42" t="s">
        <v>411</v>
      </c>
      <c r="B703" s="42" t="s">
        <v>8462</v>
      </c>
      <c r="C703">
        <v>2017</v>
      </c>
      <c r="D703" s="42" t="s">
        <v>8886</v>
      </c>
      <c r="E703" t="b">
        <v>0</v>
      </c>
      <c r="F703" s="42" t="s">
        <v>8875</v>
      </c>
    </row>
    <row r="704" spans="1:6" x14ac:dyDescent="0.2">
      <c r="A704" s="42" t="s">
        <v>411</v>
      </c>
      <c r="B704" s="42" t="s">
        <v>8462</v>
      </c>
      <c r="C704">
        <v>2018</v>
      </c>
      <c r="D704" s="42" t="s">
        <v>8887</v>
      </c>
      <c r="E704" t="b">
        <v>0</v>
      </c>
      <c r="F704" s="42" t="s">
        <v>8875</v>
      </c>
    </row>
    <row r="705" spans="1:6" x14ac:dyDescent="0.2">
      <c r="A705" s="42" t="s">
        <v>411</v>
      </c>
      <c r="B705" s="42" t="s">
        <v>8462</v>
      </c>
      <c r="C705">
        <v>2019</v>
      </c>
      <c r="D705" s="42" t="s">
        <v>8888</v>
      </c>
      <c r="E705" t="b">
        <v>0</v>
      </c>
      <c r="F705" s="42" t="s">
        <v>8875</v>
      </c>
    </row>
    <row r="706" spans="1:6" x14ac:dyDescent="0.2">
      <c r="A706" s="42" t="s">
        <v>411</v>
      </c>
      <c r="B706" s="42" t="s">
        <v>8464</v>
      </c>
      <c r="C706">
        <v>2013</v>
      </c>
      <c r="D706" s="42" t="s">
        <v>8889</v>
      </c>
      <c r="E706" t="b">
        <v>0</v>
      </c>
      <c r="F706" s="42" t="s">
        <v>8875</v>
      </c>
    </row>
    <row r="707" spans="1:6" x14ac:dyDescent="0.2">
      <c r="A707" s="42" t="s">
        <v>411</v>
      </c>
      <c r="B707" s="42" t="s">
        <v>8464</v>
      </c>
      <c r="C707">
        <v>2014</v>
      </c>
      <c r="D707" s="42" t="s">
        <v>8890</v>
      </c>
      <c r="E707" t="b">
        <v>0</v>
      </c>
      <c r="F707" s="42" t="s">
        <v>8875</v>
      </c>
    </row>
    <row r="708" spans="1:6" x14ac:dyDescent="0.2">
      <c r="A708" s="42" t="s">
        <v>411</v>
      </c>
      <c r="B708" s="42" t="s">
        <v>8464</v>
      </c>
      <c r="C708">
        <v>2015</v>
      </c>
      <c r="D708" s="42" t="s">
        <v>8891</v>
      </c>
      <c r="E708" t="b">
        <v>0</v>
      </c>
      <c r="F708" s="42" t="s">
        <v>8875</v>
      </c>
    </row>
    <row r="709" spans="1:6" x14ac:dyDescent="0.2">
      <c r="A709" s="42" t="s">
        <v>411</v>
      </c>
      <c r="B709" s="42" t="s">
        <v>8464</v>
      </c>
      <c r="C709">
        <v>2016</v>
      </c>
      <c r="D709" s="42" t="s">
        <v>8892</v>
      </c>
      <c r="E709" t="b">
        <v>0</v>
      </c>
      <c r="F709" s="42" t="s">
        <v>8875</v>
      </c>
    </row>
    <row r="710" spans="1:6" x14ac:dyDescent="0.2">
      <c r="A710" s="42" t="s">
        <v>411</v>
      </c>
      <c r="B710" s="42" t="s">
        <v>8464</v>
      </c>
      <c r="C710">
        <v>2017</v>
      </c>
      <c r="D710" s="42" t="s">
        <v>8893</v>
      </c>
      <c r="E710" t="b">
        <v>0</v>
      </c>
      <c r="F710" s="42" t="s">
        <v>8875</v>
      </c>
    </row>
    <row r="711" spans="1:6" x14ac:dyDescent="0.2">
      <c r="A711" s="42" t="s">
        <v>411</v>
      </c>
      <c r="B711" s="42" t="s">
        <v>8464</v>
      </c>
      <c r="C711">
        <v>2018</v>
      </c>
      <c r="D711" s="42" t="s">
        <v>8894</v>
      </c>
      <c r="E711" t="b">
        <v>0</v>
      </c>
      <c r="F711" s="42" t="s">
        <v>8875</v>
      </c>
    </row>
    <row r="712" spans="1:6" x14ac:dyDescent="0.2">
      <c r="A712" s="42" t="s">
        <v>411</v>
      </c>
      <c r="B712" s="42" t="s">
        <v>8464</v>
      </c>
      <c r="C712">
        <v>2019</v>
      </c>
      <c r="D712" s="42" t="s">
        <v>8895</v>
      </c>
      <c r="E712" t="b">
        <v>0</v>
      </c>
      <c r="F712" s="42" t="s">
        <v>8875</v>
      </c>
    </row>
    <row r="713" spans="1:6" x14ac:dyDescent="0.2">
      <c r="A713" s="42" t="s">
        <v>412</v>
      </c>
      <c r="B713" s="42" t="s">
        <v>8454</v>
      </c>
      <c r="C713">
        <v>2013</v>
      </c>
      <c r="D713" s="42" t="s">
        <v>8896</v>
      </c>
      <c r="E713" t="b">
        <v>0</v>
      </c>
      <c r="F713" s="42" t="s">
        <v>8897</v>
      </c>
    </row>
    <row r="714" spans="1:6" x14ac:dyDescent="0.2">
      <c r="A714" s="42" t="s">
        <v>412</v>
      </c>
      <c r="B714" s="42" t="s">
        <v>8454</v>
      </c>
      <c r="C714">
        <v>2014</v>
      </c>
      <c r="D714" s="42" t="s">
        <v>8898</v>
      </c>
      <c r="E714" t="b">
        <v>0</v>
      </c>
      <c r="F714" s="42" t="s">
        <v>8897</v>
      </c>
    </row>
    <row r="715" spans="1:6" x14ac:dyDescent="0.2">
      <c r="A715" s="42" t="s">
        <v>412</v>
      </c>
      <c r="B715" s="42" t="s">
        <v>8454</v>
      </c>
      <c r="C715">
        <v>2015</v>
      </c>
      <c r="D715" s="42" t="s">
        <v>8899</v>
      </c>
      <c r="E715" t="b">
        <v>0</v>
      </c>
      <c r="F715" s="42" t="s">
        <v>8897</v>
      </c>
    </row>
    <row r="716" spans="1:6" x14ac:dyDescent="0.2">
      <c r="A716" s="42" t="s">
        <v>412</v>
      </c>
      <c r="B716" s="42" t="s">
        <v>8454</v>
      </c>
      <c r="C716">
        <v>2016</v>
      </c>
      <c r="D716" s="42" t="s">
        <v>8900</v>
      </c>
      <c r="E716" t="b">
        <v>0</v>
      </c>
      <c r="F716" s="42" t="s">
        <v>8897</v>
      </c>
    </row>
    <row r="717" spans="1:6" x14ac:dyDescent="0.2">
      <c r="A717" s="42" t="s">
        <v>412</v>
      </c>
      <c r="B717" s="42" t="s">
        <v>8454</v>
      </c>
      <c r="C717">
        <v>2017</v>
      </c>
      <c r="D717" s="42" t="s">
        <v>8901</v>
      </c>
      <c r="E717" t="b">
        <v>0</v>
      </c>
      <c r="F717" s="42" t="s">
        <v>8897</v>
      </c>
    </row>
    <row r="718" spans="1:6" x14ac:dyDescent="0.2">
      <c r="A718" s="42" t="s">
        <v>412</v>
      </c>
      <c r="B718" s="42" t="s">
        <v>8454</v>
      </c>
      <c r="C718">
        <v>2018</v>
      </c>
      <c r="D718" s="42" t="s">
        <v>8902</v>
      </c>
      <c r="E718" t="b">
        <v>0</v>
      </c>
      <c r="F718" s="42" t="s">
        <v>8897</v>
      </c>
    </row>
    <row r="719" spans="1:6" x14ac:dyDescent="0.2">
      <c r="A719" s="42" t="s">
        <v>412</v>
      </c>
      <c r="B719" s="42" t="s">
        <v>8454</v>
      </c>
      <c r="C719">
        <v>2019</v>
      </c>
      <c r="D719" s="42" t="s">
        <v>8903</v>
      </c>
      <c r="E719" t="b">
        <v>0</v>
      </c>
      <c r="F719" s="42" t="s">
        <v>8897</v>
      </c>
    </row>
    <row r="720" spans="1:6" x14ac:dyDescent="0.2">
      <c r="A720" s="42" t="s">
        <v>412</v>
      </c>
      <c r="B720" s="42" t="s">
        <v>8462</v>
      </c>
      <c r="C720">
        <v>2013</v>
      </c>
      <c r="D720" s="42" t="s">
        <v>8904</v>
      </c>
      <c r="E720" t="b">
        <v>0</v>
      </c>
      <c r="F720" s="42" t="s">
        <v>8897</v>
      </c>
    </row>
    <row r="721" spans="1:6" x14ac:dyDescent="0.2">
      <c r="A721" s="42" t="s">
        <v>412</v>
      </c>
      <c r="B721" s="42" t="s">
        <v>8462</v>
      </c>
      <c r="C721">
        <v>2014</v>
      </c>
      <c r="D721" s="42" t="s">
        <v>8905</v>
      </c>
      <c r="E721" t="b">
        <v>0</v>
      </c>
      <c r="F721" s="42" t="s">
        <v>8897</v>
      </c>
    </row>
    <row r="722" spans="1:6" x14ac:dyDescent="0.2">
      <c r="A722" s="42" t="s">
        <v>412</v>
      </c>
      <c r="B722" s="42" t="s">
        <v>8462</v>
      </c>
      <c r="C722">
        <v>2015</v>
      </c>
      <c r="D722" s="42" t="s">
        <v>8906</v>
      </c>
      <c r="E722" t="b">
        <v>0</v>
      </c>
      <c r="F722" s="42" t="s">
        <v>8897</v>
      </c>
    </row>
    <row r="723" spans="1:6" x14ac:dyDescent="0.2">
      <c r="A723" s="42" t="s">
        <v>412</v>
      </c>
      <c r="B723" s="42" t="s">
        <v>8462</v>
      </c>
      <c r="C723">
        <v>2016</v>
      </c>
      <c r="D723" s="42" t="s">
        <v>8907</v>
      </c>
      <c r="E723" t="b">
        <v>0</v>
      </c>
      <c r="F723" s="42" t="s">
        <v>8897</v>
      </c>
    </row>
    <row r="724" spans="1:6" x14ac:dyDescent="0.2">
      <c r="A724" s="42" t="s">
        <v>412</v>
      </c>
      <c r="B724" s="42" t="s">
        <v>8462</v>
      </c>
      <c r="C724">
        <v>2017</v>
      </c>
      <c r="D724" s="42" t="s">
        <v>8908</v>
      </c>
      <c r="E724" t="b">
        <v>0</v>
      </c>
      <c r="F724" s="42" t="s">
        <v>8897</v>
      </c>
    </row>
    <row r="725" spans="1:6" x14ac:dyDescent="0.2">
      <c r="A725" s="42" t="s">
        <v>412</v>
      </c>
      <c r="B725" s="42" t="s">
        <v>8462</v>
      </c>
      <c r="C725">
        <v>2018</v>
      </c>
      <c r="D725" s="42" t="s">
        <v>8909</v>
      </c>
      <c r="E725" t="b">
        <v>0</v>
      </c>
      <c r="F725" s="42" t="s">
        <v>8897</v>
      </c>
    </row>
    <row r="726" spans="1:6" x14ac:dyDescent="0.2">
      <c r="A726" s="42" t="s">
        <v>412</v>
      </c>
      <c r="B726" s="42" t="s">
        <v>8462</v>
      </c>
      <c r="C726">
        <v>2019</v>
      </c>
      <c r="D726" s="42" t="s">
        <v>8910</v>
      </c>
      <c r="E726" t="b">
        <v>0</v>
      </c>
      <c r="F726" s="42" t="s">
        <v>8897</v>
      </c>
    </row>
    <row r="727" spans="1:6" x14ac:dyDescent="0.2">
      <c r="A727" s="42" t="s">
        <v>412</v>
      </c>
      <c r="B727" s="42" t="s">
        <v>8464</v>
      </c>
      <c r="C727">
        <v>2013</v>
      </c>
      <c r="D727" s="42" t="s">
        <v>8911</v>
      </c>
      <c r="E727" t="b">
        <v>0</v>
      </c>
      <c r="F727" s="42" t="s">
        <v>8897</v>
      </c>
    </row>
    <row r="728" spans="1:6" x14ac:dyDescent="0.2">
      <c r="A728" s="42" t="s">
        <v>412</v>
      </c>
      <c r="B728" s="42" t="s">
        <v>8464</v>
      </c>
      <c r="C728">
        <v>2014</v>
      </c>
      <c r="D728" s="42" t="s">
        <v>8746</v>
      </c>
      <c r="E728" t="b">
        <v>0</v>
      </c>
      <c r="F728" s="42" t="s">
        <v>8897</v>
      </c>
    </row>
    <row r="729" spans="1:6" x14ac:dyDescent="0.2">
      <c r="A729" s="42" t="s">
        <v>412</v>
      </c>
      <c r="B729" s="42" t="s">
        <v>8464</v>
      </c>
      <c r="C729">
        <v>2015</v>
      </c>
      <c r="D729" s="42" t="s">
        <v>8912</v>
      </c>
      <c r="E729" t="b">
        <v>0</v>
      </c>
      <c r="F729" s="42" t="s">
        <v>8897</v>
      </c>
    </row>
    <row r="730" spans="1:6" x14ac:dyDescent="0.2">
      <c r="A730" s="42" t="s">
        <v>412</v>
      </c>
      <c r="B730" s="42" t="s">
        <v>8464</v>
      </c>
      <c r="C730">
        <v>2016</v>
      </c>
      <c r="D730" s="42" t="s">
        <v>8913</v>
      </c>
      <c r="E730" t="b">
        <v>0</v>
      </c>
      <c r="F730" s="42" t="s">
        <v>8897</v>
      </c>
    </row>
    <row r="731" spans="1:6" x14ac:dyDescent="0.2">
      <c r="A731" s="42" t="s">
        <v>412</v>
      </c>
      <c r="B731" s="42" t="s">
        <v>8464</v>
      </c>
      <c r="C731">
        <v>2017</v>
      </c>
      <c r="D731" s="42" t="s">
        <v>8914</v>
      </c>
      <c r="E731" t="b">
        <v>0</v>
      </c>
      <c r="F731" s="42" t="s">
        <v>8897</v>
      </c>
    </row>
    <row r="732" spans="1:6" x14ac:dyDescent="0.2">
      <c r="A732" s="42" t="s">
        <v>412</v>
      </c>
      <c r="B732" s="42" t="s">
        <v>8464</v>
      </c>
      <c r="C732">
        <v>2018</v>
      </c>
      <c r="D732" s="42" t="s">
        <v>8915</v>
      </c>
      <c r="E732" t="b">
        <v>0</v>
      </c>
      <c r="F732" s="42" t="s">
        <v>8897</v>
      </c>
    </row>
    <row r="733" spans="1:6" x14ac:dyDescent="0.2">
      <c r="A733" s="42" t="s">
        <v>412</v>
      </c>
      <c r="B733" s="42" t="s">
        <v>8464</v>
      </c>
      <c r="C733">
        <v>2019</v>
      </c>
      <c r="D733" s="42" t="s">
        <v>8916</v>
      </c>
      <c r="E733" t="b">
        <v>0</v>
      </c>
      <c r="F733" s="42" t="s">
        <v>8897</v>
      </c>
    </row>
    <row r="734" spans="1:6" x14ac:dyDescent="0.2">
      <c r="A734" s="42" t="s">
        <v>413</v>
      </c>
      <c r="B734" s="42" t="s">
        <v>8454</v>
      </c>
      <c r="C734">
        <v>2013</v>
      </c>
      <c r="D734" s="42" t="s">
        <v>8917</v>
      </c>
      <c r="E734" t="b">
        <v>0</v>
      </c>
      <c r="F734" s="42" t="s">
        <v>8918</v>
      </c>
    </row>
    <row r="735" spans="1:6" x14ac:dyDescent="0.2">
      <c r="A735" s="42" t="s">
        <v>413</v>
      </c>
      <c r="B735" s="42" t="s">
        <v>8454</v>
      </c>
      <c r="C735">
        <v>2014</v>
      </c>
      <c r="D735" s="42" t="s">
        <v>8919</v>
      </c>
      <c r="E735" t="b">
        <v>0</v>
      </c>
      <c r="F735" s="42" t="s">
        <v>8918</v>
      </c>
    </row>
    <row r="736" spans="1:6" x14ac:dyDescent="0.2">
      <c r="A736" s="42" t="s">
        <v>413</v>
      </c>
      <c r="B736" s="42" t="s">
        <v>8454</v>
      </c>
      <c r="C736">
        <v>2015</v>
      </c>
      <c r="D736" s="42" t="s">
        <v>8920</v>
      </c>
      <c r="E736" t="b">
        <v>0</v>
      </c>
      <c r="F736" s="42" t="s">
        <v>8918</v>
      </c>
    </row>
    <row r="737" spans="1:6" x14ac:dyDescent="0.2">
      <c r="A737" s="42" t="s">
        <v>413</v>
      </c>
      <c r="B737" s="42" t="s">
        <v>8454</v>
      </c>
      <c r="C737">
        <v>2016</v>
      </c>
      <c r="D737" s="42" t="s">
        <v>8921</v>
      </c>
      <c r="E737" t="b">
        <v>0</v>
      </c>
      <c r="F737" s="42" t="s">
        <v>8918</v>
      </c>
    </row>
    <row r="738" spans="1:6" x14ac:dyDescent="0.2">
      <c r="A738" s="42" t="s">
        <v>413</v>
      </c>
      <c r="B738" s="42" t="s">
        <v>8454</v>
      </c>
      <c r="C738">
        <v>2017</v>
      </c>
      <c r="D738" s="42" t="s">
        <v>8922</v>
      </c>
      <c r="E738" t="b">
        <v>0</v>
      </c>
      <c r="F738" s="42" t="s">
        <v>8918</v>
      </c>
    </row>
    <row r="739" spans="1:6" x14ac:dyDescent="0.2">
      <c r="A739" s="42" t="s">
        <v>413</v>
      </c>
      <c r="B739" s="42" t="s">
        <v>8454</v>
      </c>
      <c r="C739">
        <v>2018</v>
      </c>
      <c r="D739" s="42" t="s">
        <v>8923</v>
      </c>
      <c r="E739" t="b">
        <v>0</v>
      </c>
      <c r="F739" s="42" t="s">
        <v>8918</v>
      </c>
    </row>
    <row r="740" spans="1:6" x14ac:dyDescent="0.2">
      <c r="A740" s="42" t="s">
        <v>413</v>
      </c>
      <c r="B740" s="42" t="s">
        <v>8454</v>
      </c>
      <c r="C740">
        <v>2019</v>
      </c>
      <c r="D740" s="42" t="s">
        <v>8924</v>
      </c>
      <c r="E740" t="b">
        <v>0</v>
      </c>
      <c r="F740" s="42" t="s">
        <v>8918</v>
      </c>
    </row>
    <row r="741" spans="1:6" x14ac:dyDescent="0.2">
      <c r="A741" s="42" t="s">
        <v>413</v>
      </c>
      <c r="B741" s="42" t="s">
        <v>8462</v>
      </c>
      <c r="C741">
        <v>2013</v>
      </c>
      <c r="D741" s="42" t="s">
        <v>8577</v>
      </c>
      <c r="E741" t="b">
        <v>0</v>
      </c>
      <c r="F741" s="42" t="s">
        <v>8918</v>
      </c>
    </row>
    <row r="742" spans="1:6" x14ac:dyDescent="0.2">
      <c r="A742" s="42" t="s">
        <v>413</v>
      </c>
      <c r="B742" s="42" t="s">
        <v>8462</v>
      </c>
      <c r="C742">
        <v>2014</v>
      </c>
      <c r="D742" s="42" t="s">
        <v>8925</v>
      </c>
      <c r="E742" t="b">
        <v>0</v>
      </c>
      <c r="F742" s="42" t="s">
        <v>8918</v>
      </c>
    </row>
    <row r="743" spans="1:6" x14ac:dyDescent="0.2">
      <c r="A743" s="42" t="s">
        <v>413</v>
      </c>
      <c r="B743" s="42" t="s">
        <v>8462</v>
      </c>
      <c r="C743">
        <v>2015</v>
      </c>
      <c r="D743" s="42" t="s">
        <v>8773</v>
      </c>
      <c r="E743" t="b">
        <v>0</v>
      </c>
      <c r="F743" s="42" t="s">
        <v>8918</v>
      </c>
    </row>
    <row r="744" spans="1:6" x14ac:dyDescent="0.2">
      <c r="A744" s="42" t="s">
        <v>413</v>
      </c>
      <c r="B744" s="42" t="s">
        <v>8462</v>
      </c>
      <c r="C744">
        <v>2016</v>
      </c>
      <c r="D744" s="42" t="s">
        <v>8926</v>
      </c>
      <c r="E744" t="b">
        <v>0</v>
      </c>
      <c r="F744" s="42" t="s">
        <v>8918</v>
      </c>
    </row>
    <row r="745" spans="1:6" x14ac:dyDescent="0.2">
      <c r="A745" s="42" t="s">
        <v>413</v>
      </c>
      <c r="B745" s="42" t="s">
        <v>8462</v>
      </c>
      <c r="C745">
        <v>2017</v>
      </c>
      <c r="D745" s="42" t="s">
        <v>8927</v>
      </c>
      <c r="E745" t="b">
        <v>0</v>
      </c>
      <c r="F745" s="42" t="s">
        <v>8918</v>
      </c>
    </row>
    <row r="746" spans="1:6" x14ac:dyDescent="0.2">
      <c r="A746" s="42" t="s">
        <v>413</v>
      </c>
      <c r="B746" s="42" t="s">
        <v>8462</v>
      </c>
      <c r="C746">
        <v>2018</v>
      </c>
      <c r="D746" s="42" t="s">
        <v>8928</v>
      </c>
      <c r="E746" t="b">
        <v>0</v>
      </c>
      <c r="F746" s="42" t="s">
        <v>8918</v>
      </c>
    </row>
    <row r="747" spans="1:6" x14ac:dyDescent="0.2">
      <c r="A747" s="42" t="s">
        <v>413</v>
      </c>
      <c r="B747" s="42" t="s">
        <v>8462</v>
      </c>
      <c r="C747">
        <v>2019</v>
      </c>
      <c r="D747" s="42" t="s">
        <v>8929</v>
      </c>
      <c r="E747" t="b">
        <v>0</v>
      </c>
      <c r="F747" s="42" t="s">
        <v>8918</v>
      </c>
    </row>
    <row r="748" spans="1:6" x14ac:dyDescent="0.2">
      <c r="A748" s="42" t="s">
        <v>413</v>
      </c>
      <c r="B748" s="42" t="s">
        <v>8464</v>
      </c>
      <c r="C748">
        <v>2013</v>
      </c>
      <c r="D748" s="42" t="s">
        <v>8846</v>
      </c>
      <c r="E748" t="b">
        <v>0</v>
      </c>
      <c r="F748" s="42" t="s">
        <v>8918</v>
      </c>
    </row>
    <row r="749" spans="1:6" x14ac:dyDescent="0.2">
      <c r="A749" s="42" t="s">
        <v>413</v>
      </c>
      <c r="B749" s="42" t="s">
        <v>8464</v>
      </c>
      <c r="C749">
        <v>2014</v>
      </c>
      <c r="D749" s="42" t="s">
        <v>8846</v>
      </c>
      <c r="E749" t="b">
        <v>0</v>
      </c>
      <c r="F749" s="42" t="s">
        <v>8918</v>
      </c>
    </row>
    <row r="750" spans="1:6" x14ac:dyDescent="0.2">
      <c r="A750" s="42" t="s">
        <v>413</v>
      </c>
      <c r="B750" s="42" t="s">
        <v>8464</v>
      </c>
      <c r="C750">
        <v>2015</v>
      </c>
      <c r="D750" s="42" t="s">
        <v>8493</v>
      </c>
      <c r="E750" t="b">
        <v>0</v>
      </c>
      <c r="F750" s="42" t="s">
        <v>8918</v>
      </c>
    </row>
    <row r="751" spans="1:6" x14ac:dyDescent="0.2">
      <c r="A751" s="42" t="s">
        <v>413</v>
      </c>
      <c r="B751" s="42" t="s">
        <v>8464</v>
      </c>
      <c r="C751">
        <v>2016</v>
      </c>
      <c r="D751" s="42" t="s">
        <v>8615</v>
      </c>
      <c r="E751" t="b">
        <v>0</v>
      </c>
      <c r="F751" s="42" t="s">
        <v>8918</v>
      </c>
    </row>
    <row r="752" spans="1:6" x14ac:dyDescent="0.2">
      <c r="A752" s="42" t="s">
        <v>413</v>
      </c>
      <c r="B752" s="42" t="s">
        <v>8464</v>
      </c>
      <c r="C752">
        <v>2017</v>
      </c>
      <c r="D752" s="42" t="s">
        <v>8800</v>
      </c>
      <c r="E752" t="b">
        <v>0</v>
      </c>
      <c r="F752" s="42" t="s">
        <v>8918</v>
      </c>
    </row>
    <row r="753" spans="1:6" x14ac:dyDescent="0.2">
      <c r="A753" s="42" t="s">
        <v>413</v>
      </c>
      <c r="B753" s="42" t="s">
        <v>8464</v>
      </c>
      <c r="C753">
        <v>2018</v>
      </c>
      <c r="D753" s="42" t="s">
        <v>8930</v>
      </c>
      <c r="E753" t="b">
        <v>0</v>
      </c>
      <c r="F753" s="42" t="s">
        <v>8918</v>
      </c>
    </row>
    <row r="754" spans="1:6" x14ac:dyDescent="0.2">
      <c r="A754" s="42" t="s">
        <v>413</v>
      </c>
      <c r="B754" s="42" t="s">
        <v>8464</v>
      </c>
      <c r="C754">
        <v>2019</v>
      </c>
      <c r="D754" s="42" t="s">
        <v>8931</v>
      </c>
      <c r="E754" t="b">
        <v>0</v>
      </c>
      <c r="F754" s="42" t="s">
        <v>8918</v>
      </c>
    </row>
    <row r="755" spans="1:6" x14ac:dyDescent="0.2">
      <c r="A755" s="42" t="s">
        <v>414</v>
      </c>
      <c r="B755" s="42" t="s">
        <v>8454</v>
      </c>
      <c r="C755">
        <v>2013</v>
      </c>
      <c r="D755" s="42" t="s">
        <v>8932</v>
      </c>
      <c r="E755" t="b">
        <v>0</v>
      </c>
      <c r="F755" s="42" t="s">
        <v>8933</v>
      </c>
    </row>
    <row r="756" spans="1:6" x14ac:dyDescent="0.2">
      <c r="A756" s="42" t="s">
        <v>414</v>
      </c>
      <c r="B756" s="42" t="s">
        <v>8454</v>
      </c>
      <c r="C756">
        <v>2014</v>
      </c>
      <c r="D756" s="42" t="s">
        <v>8934</v>
      </c>
      <c r="E756" t="b">
        <v>0</v>
      </c>
      <c r="F756" s="42" t="s">
        <v>8933</v>
      </c>
    </row>
    <row r="757" spans="1:6" x14ac:dyDescent="0.2">
      <c r="A757" s="42" t="s">
        <v>414</v>
      </c>
      <c r="B757" s="42" t="s">
        <v>8454</v>
      </c>
      <c r="C757">
        <v>2015</v>
      </c>
      <c r="D757" s="42" t="s">
        <v>8935</v>
      </c>
      <c r="E757" t="b">
        <v>0</v>
      </c>
      <c r="F757" s="42" t="s">
        <v>8933</v>
      </c>
    </row>
    <row r="758" spans="1:6" x14ac:dyDescent="0.2">
      <c r="A758" s="42" t="s">
        <v>414</v>
      </c>
      <c r="B758" s="42" t="s">
        <v>8454</v>
      </c>
      <c r="C758">
        <v>2016</v>
      </c>
      <c r="D758" s="42" t="s">
        <v>8587</v>
      </c>
      <c r="E758" t="b">
        <v>0</v>
      </c>
      <c r="F758" s="42" t="s">
        <v>8933</v>
      </c>
    </row>
    <row r="759" spans="1:6" x14ac:dyDescent="0.2">
      <c r="A759" s="42" t="s">
        <v>414</v>
      </c>
      <c r="B759" s="42" t="s">
        <v>8454</v>
      </c>
      <c r="C759">
        <v>2017</v>
      </c>
      <c r="D759" s="42" t="s">
        <v>8936</v>
      </c>
      <c r="E759" t="b">
        <v>0</v>
      </c>
      <c r="F759" s="42" t="s">
        <v>8933</v>
      </c>
    </row>
    <row r="760" spans="1:6" x14ac:dyDescent="0.2">
      <c r="A760" s="42" t="s">
        <v>414</v>
      </c>
      <c r="B760" s="42" t="s">
        <v>8454</v>
      </c>
      <c r="C760">
        <v>2018</v>
      </c>
      <c r="D760" s="42" t="s">
        <v>8937</v>
      </c>
      <c r="E760" t="b">
        <v>0</v>
      </c>
      <c r="F760" s="42" t="s">
        <v>8933</v>
      </c>
    </row>
    <row r="761" spans="1:6" x14ac:dyDescent="0.2">
      <c r="A761" s="42" t="s">
        <v>414</v>
      </c>
      <c r="B761" s="42" t="s">
        <v>8454</v>
      </c>
      <c r="C761">
        <v>2019</v>
      </c>
      <c r="D761" s="42" t="s">
        <v>8724</v>
      </c>
      <c r="E761" t="b">
        <v>0</v>
      </c>
      <c r="F761" s="42" t="s">
        <v>8933</v>
      </c>
    </row>
    <row r="762" spans="1:6" x14ac:dyDescent="0.2">
      <c r="A762" s="42" t="s">
        <v>414</v>
      </c>
      <c r="B762" s="42" t="s">
        <v>8462</v>
      </c>
      <c r="C762">
        <v>2013</v>
      </c>
      <c r="D762" s="42" t="s">
        <v>8938</v>
      </c>
      <c r="E762" t="b">
        <v>0</v>
      </c>
      <c r="F762" s="42" t="s">
        <v>8933</v>
      </c>
    </row>
    <row r="763" spans="1:6" x14ac:dyDescent="0.2">
      <c r="A763" s="42" t="s">
        <v>414</v>
      </c>
      <c r="B763" s="42" t="s">
        <v>8462</v>
      </c>
      <c r="C763">
        <v>2014</v>
      </c>
      <c r="D763" s="42" t="s">
        <v>8939</v>
      </c>
      <c r="E763" t="b">
        <v>0</v>
      </c>
      <c r="F763" s="42" t="s">
        <v>8933</v>
      </c>
    </row>
    <row r="764" spans="1:6" x14ac:dyDescent="0.2">
      <c r="A764" s="42" t="s">
        <v>414</v>
      </c>
      <c r="B764" s="42" t="s">
        <v>8462</v>
      </c>
      <c r="C764">
        <v>2015</v>
      </c>
      <c r="D764" s="42" t="s">
        <v>8935</v>
      </c>
      <c r="E764" t="b">
        <v>0</v>
      </c>
      <c r="F764" s="42" t="s">
        <v>8933</v>
      </c>
    </row>
    <row r="765" spans="1:6" x14ac:dyDescent="0.2">
      <c r="A765" s="42" t="s">
        <v>414</v>
      </c>
      <c r="B765" s="42" t="s">
        <v>8462</v>
      </c>
      <c r="C765">
        <v>2016</v>
      </c>
      <c r="D765" s="42" t="s">
        <v>8587</v>
      </c>
      <c r="E765" t="b">
        <v>0</v>
      </c>
      <c r="F765" s="42" t="s">
        <v>8933</v>
      </c>
    </row>
    <row r="766" spans="1:6" x14ac:dyDescent="0.2">
      <c r="A766" s="42" t="s">
        <v>414</v>
      </c>
      <c r="B766" s="42" t="s">
        <v>8462</v>
      </c>
      <c r="C766">
        <v>2017</v>
      </c>
      <c r="D766" s="42" t="s">
        <v>8936</v>
      </c>
      <c r="E766" t="b">
        <v>0</v>
      </c>
      <c r="F766" s="42" t="s">
        <v>8933</v>
      </c>
    </row>
    <row r="767" spans="1:6" x14ac:dyDescent="0.2">
      <c r="A767" s="42" t="s">
        <v>414</v>
      </c>
      <c r="B767" s="42" t="s">
        <v>8462</v>
      </c>
      <c r="C767">
        <v>2018</v>
      </c>
      <c r="D767" s="42" t="s">
        <v>8937</v>
      </c>
      <c r="E767" t="b">
        <v>0</v>
      </c>
      <c r="F767" s="42" t="s">
        <v>8933</v>
      </c>
    </row>
    <row r="768" spans="1:6" x14ac:dyDescent="0.2">
      <c r="A768" s="42" t="s">
        <v>414</v>
      </c>
      <c r="B768" s="42" t="s">
        <v>8462</v>
      </c>
      <c r="C768">
        <v>2019</v>
      </c>
      <c r="D768" s="42" t="s">
        <v>8724</v>
      </c>
      <c r="E768" t="b">
        <v>0</v>
      </c>
      <c r="F768" s="42" t="s">
        <v>8933</v>
      </c>
    </row>
    <row r="769" spans="1:6" x14ac:dyDescent="0.2">
      <c r="A769" s="42" t="s">
        <v>414</v>
      </c>
      <c r="B769" s="42" t="s">
        <v>8464</v>
      </c>
      <c r="C769">
        <v>2013</v>
      </c>
      <c r="D769" s="42" t="s">
        <v>8593</v>
      </c>
      <c r="E769" t="b">
        <v>0</v>
      </c>
      <c r="F769" s="42" t="s">
        <v>8933</v>
      </c>
    </row>
    <row r="770" spans="1:6" x14ac:dyDescent="0.2">
      <c r="A770" s="42" t="s">
        <v>414</v>
      </c>
      <c r="B770" s="42" t="s">
        <v>8464</v>
      </c>
      <c r="C770">
        <v>2014</v>
      </c>
      <c r="D770" s="42" t="s">
        <v>8940</v>
      </c>
      <c r="E770" t="b">
        <v>0</v>
      </c>
      <c r="F770" s="42" t="s">
        <v>8933</v>
      </c>
    </row>
    <row r="771" spans="1:6" x14ac:dyDescent="0.2">
      <c r="A771" s="42" t="s">
        <v>414</v>
      </c>
      <c r="B771" s="42" t="s">
        <v>8464</v>
      </c>
      <c r="C771">
        <v>2015</v>
      </c>
      <c r="D771" s="42" t="s">
        <v>8940</v>
      </c>
      <c r="E771" t="b">
        <v>0</v>
      </c>
      <c r="F771" s="42" t="s">
        <v>8933</v>
      </c>
    </row>
    <row r="772" spans="1:6" x14ac:dyDescent="0.2">
      <c r="A772" s="42" t="s">
        <v>414</v>
      </c>
      <c r="B772" s="42" t="s">
        <v>8464</v>
      </c>
      <c r="C772">
        <v>2016</v>
      </c>
      <c r="D772" s="42" t="s">
        <v>8940</v>
      </c>
      <c r="E772" t="b">
        <v>0</v>
      </c>
      <c r="F772" s="42" t="s">
        <v>8933</v>
      </c>
    </row>
    <row r="773" spans="1:6" x14ac:dyDescent="0.2">
      <c r="A773" s="42" t="s">
        <v>414</v>
      </c>
      <c r="B773" s="42" t="s">
        <v>8464</v>
      </c>
      <c r="C773">
        <v>2017</v>
      </c>
      <c r="D773" s="42" t="s">
        <v>8601</v>
      </c>
      <c r="E773" t="b">
        <v>0</v>
      </c>
      <c r="F773" s="42" t="s">
        <v>8933</v>
      </c>
    </row>
    <row r="774" spans="1:6" x14ac:dyDescent="0.2">
      <c r="A774" s="42" t="s">
        <v>414</v>
      </c>
      <c r="B774" s="42" t="s">
        <v>8464</v>
      </c>
      <c r="C774">
        <v>2018</v>
      </c>
      <c r="D774" s="42" t="s">
        <v>8601</v>
      </c>
      <c r="E774" t="b">
        <v>0</v>
      </c>
      <c r="F774" s="42" t="s">
        <v>8933</v>
      </c>
    </row>
    <row r="775" spans="1:6" x14ac:dyDescent="0.2">
      <c r="A775" s="42" t="s">
        <v>414</v>
      </c>
      <c r="B775" s="42" t="s">
        <v>8464</v>
      </c>
      <c r="C775">
        <v>2019</v>
      </c>
      <c r="D775" s="42" t="s">
        <v>8601</v>
      </c>
      <c r="E775" t="b">
        <v>0</v>
      </c>
      <c r="F775" s="42" t="s">
        <v>8933</v>
      </c>
    </row>
    <row r="776" spans="1:6" x14ac:dyDescent="0.2">
      <c r="A776" s="42" t="s">
        <v>415</v>
      </c>
      <c r="B776" s="42" t="s">
        <v>8454</v>
      </c>
      <c r="C776">
        <v>2013</v>
      </c>
      <c r="D776" s="42" t="s">
        <v>8941</v>
      </c>
      <c r="E776" t="b">
        <v>0</v>
      </c>
      <c r="F776" s="42" t="s">
        <v>8942</v>
      </c>
    </row>
    <row r="777" spans="1:6" x14ac:dyDescent="0.2">
      <c r="A777" s="42" t="s">
        <v>415</v>
      </c>
      <c r="B777" s="42" t="s">
        <v>8454</v>
      </c>
      <c r="C777">
        <v>2014</v>
      </c>
      <c r="D777" s="42" t="s">
        <v>8943</v>
      </c>
      <c r="E777" t="b">
        <v>0</v>
      </c>
      <c r="F777" s="42" t="s">
        <v>8942</v>
      </c>
    </row>
    <row r="778" spans="1:6" x14ac:dyDescent="0.2">
      <c r="A778" s="42" t="s">
        <v>415</v>
      </c>
      <c r="B778" s="42" t="s">
        <v>8454</v>
      </c>
      <c r="C778">
        <v>2015</v>
      </c>
      <c r="D778" s="42" t="s">
        <v>8944</v>
      </c>
      <c r="E778" t="b">
        <v>0</v>
      </c>
      <c r="F778" s="42" t="s">
        <v>8942</v>
      </c>
    </row>
    <row r="779" spans="1:6" x14ac:dyDescent="0.2">
      <c r="A779" s="42" t="s">
        <v>415</v>
      </c>
      <c r="B779" s="42" t="s">
        <v>8454</v>
      </c>
      <c r="C779">
        <v>2016</v>
      </c>
      <c r="D779" s="42" t="s">
        <v>8945</v>
      </c>
      <c r="E779" t="b">
        <v>0</v>
      </c>
      <c r="F779" s="42" t="s">
        <v>8942</v>
      </c>
    </row>
    <row r="780" spans="1:6" x14ac:dyDescent="0.2">
      <c r="A780" s="42" t="s">
        <v>415</v>
      </c>
      <c r="B780" s="42" t="s">
        <v>8454</v>
      </c>
      <c r="C780">
        <v>2017</v>
      </c>
      <c r="D780" s="42" t="s">
        <v>8946</v>
      </c>
      <c r="E780" t="b">
        <v>0</v>
      </c>
      <c r="F780" s="42" t="s">
        <v>8942</v>
      </c>
    </row>
    <row r="781" spans="1:6" x14ac:dyDescent="0.2">
      <c r="A781" s="42" t="s">
        <v>415</v>
      </c>
      <c r="B781" s="42" t="s">
        <v>8454</v>
      </c>
      <c r="C781">
        <v>2018</v>
      </c>
      <c r="D781" s="42" t="s">
        <v>8947</v>
      </c>
      <c r="E781" t="b">
        <v>0</v>
      </c>
      <c r="F781" s="42" t="s">
        <v>8942</v>
      </c>
    </row>
    <row r="782" spans="1:6" x14ac:dyDescent="0.2">
      <c r="A782" s="42" t="s">
        <v>415</v>
      </c>
      <c r="B782" s="42" t="s">
        <v>8454</v>
      </c>
      <c r="C782">
        <v>2019</v>
      </c>
      <c r="D782" s="42" t="s">
        <v>8948</v>
      </c>
      <c r="E782" t="b">
        <v>0</v>
      </c>
      <c r="F782" s="42" t="s">
        <v>8942</v>
      </c>
    </row>
    <row r="783" spans="1:6" x14ac:dyDescent="0.2">
      <c r="A783" s="42" t="s">
        <v>415</v>
      </c>
      <c r="B783" s="42" t="s">
        <v>8462</v>
      </c>
      <c r="C783">
        <v>2013</v>
      </c>
      <c r="D783" s="42" t="s">
        <v>8941</v>
      </c>
      <c r="E783" t="b">
        <v>0</v>
      </c>
      <c r="F783" s="42" t="s">
        <v>8942</v>
      </c>
    </row>
    <row r="784" spans="1:6" x14ac:dyDescent="0.2">
      <c r="A784" s="42" t="s">
        <v>415</v>
      </c>
      <c r="B784" s="42" t="s">
        <v>8462</v>
      </c>
      <c r="C784">
        <v>2014</v>
      </c>
      <c r="D784" s="42" t="s">
        <v>8943</v>
      </c>
      <c r="E784" t="b">
        <v>0</v>
      </c>
      <c r="F784" s="42" t="s">
        <v>8942</v>
      </c>
    </row>
    <row r="785" spans="1:6" x14ac:dyDescent="0.2">
      <c r="A785" s="42" t="s">
        <v>415</v>
      </c>
      <c r="B785" s="42" t="s">
        <v>8462</v>
      </c>
      <c r="C785">
        <v>2015</v>
      </c>
      <c r="D785" s="42" t="s">
        <v>8944</v>
      </c>
      <c r="E785" t="b">
        <v>0</v>
      </c>
      <c r="F785" s="42" t="s">
        <v>8942</v>
      </c>
    </row>
    <row r="786" spans="1:6" x14ac:dyDescent="0.2">
      <c r="A786" s="42" t="s">
        <v>415</v>
      </c>
      <c r="B786" s="42" t="s">
        <v>8462</v>
      </c>
      <c r="C786">
        <v>2016</v>
      </c>
      <c r="D786" s="42" t="s">
        <v>8945</v>
      </c>
      <c r="E786" t="b">
        <v>0</v>
      </c>
      <c r="F786" s="42" t="s">
        <v>8942</v>
      </c>
    </row>
    <row r="787" spans="1:6" x14ac:dyDescent="0.2">
      <c r="A787" s="42" t="s">
        <v>415</v>
      </c>
      <c r="B787" s="42" t="s">
        <v>8462</v>
      </c>
      <c r="C787">
        <v>2017</v>
      </c>
      <c r="D787" s="42" t="s">
        <v>8946</v>
      </c>
      <c r="E787" t="b">
        <v>0</v>
      </c>
      <c r="F787" s="42" t="s">
        <v>8942</v>
      </c>
    </row>
    <row r="788" spans="1:6" x14ac:dyDescent="0.2">
      <c r="A788" s="42" t="s">
        <v>415</v>
      </c>
      <c r="B788" s="42" t="s">
        <v>8462</v>
      </c>
      <c r="C788">
        <v>2018</v>
      </c>
      <c r="D788" s="42" t="s">
        <v>8947</v>
      </c>
      <c r="E788" t="b">
        <v>0</v>
      </c>
      <c r="F788" s="42" t="s">
        <v>8942</v>
      </c>
    </row>
    <row r="789" spans="1:6" x14ac:dyDescent="0.2">
      <c r="A789" s="42" t="s">
        <v>415</v>
      </c>
      <c r="B789" s="42" t="s">
        <v>8462</v>
      </c>
      <c r="C789">
        <v>2019</v>
      </c>
      <c r="D789" s="42" t="s">
        <v>8948</v>
      </c>
      <c r="E789" t="b">
        <v>0</v>
      </c>
      <c r="F789" s="42" t="s">
        <v>8942</v>
      </c>
    </row>
    <row r="790" spans="1:6" x14ac:dyDescent="0.2">
      <c r="A790" s="42" t="s">
        <v>415</v>
      </c>
      <c r="B790" s="42" t="s">
        <v>8464</v>
      </c>
      <c r="C790">
        <v>2013</v>
      </c>
      <c r="D790" s="42" t="s">
        <v>8949</v>
      </c>
      <c r="E790" t="b">
        <v>0</v>
      </c>
      <c r="F790" s="42" t="s">
        <v>8942</v>
      </c>
    </row>
    <row r="791" spans="1:6" x14ac:dyDescent="0.2">
      <c r="A791" s="42" t="s">
        <v>415</v>
      </c>
      <c r="B791" s="42" t="s">
        <v>8464</v>
      </c>
      <c r="C791">
        <v>2014</v>
      </c>
      <c r="D791" s="42" t="s">
        <v>8949</v>
      </c>
      <c r="E791" t="b">
        <v>0</v>
      </c>
      <c r="F791" s="42" t="s">
        <v>8942</v>
      </c>
    </row>
    <row r="792" spans="1:6" x14ac:dyDescent="0.2">
      <c r="A792" s="42" t="s">
        <v>415</v>
      </c>
      <c r="B792" s="42" t="s">
        <v>8464</v>
      </c>
      <c r="C792">
        <v>2015</v>
      </c>
      <c r="D792" s="42" t="s">
        <v>8949</v>
      </c>
      <c r="E792" t="b">
        <v>0</v>
      </c>
      <c r="F792" s="42" t="s">
        <v>8942</v>
      </c>
    </row>
    <row r="793" spans="1:6" x14ac:dyDescent="0.2">
      <c r="A793" s="42" t="s">
        <v>415</v>
      </c>
      <c r="B793" s="42" t="s">
        <v>8464</v>
      </c>
      <c r="C793">
        <v>2016</v>
      </c>
      <c r="D793" s="42" t="s">
        <v>8949</v>
      </c>
      <c r="E793" t="b">
        <v>0</v>
      </c>
      <c r="F793" s="42" t="s">
        <v>8942</v>
      </c>
    </row>
    <row r="794" spans="1:6" x14ac:dyDescent="0.2">
      <c r="A794" s="42" t="s">
        <v>415</v>
      </c>
      <c r="B794" s="42" t="s">
        <v>8464</v>
      </c>
      <c r="C794">
        <v>2017</v>
      </c>
      <c r="D794" s="42" t="s">
        <v>8949</v>
      </c>
      <c r="E794" t="b">
        <v>0</v>
      </c>
      <c r="F794" s="42" t="s">
        <v>8942</v>
      </c>
    </row>
    <row r="795" spans="1:6" x14ac:dyDescent="0.2">
      <c r="A795" s="42" t="s">
        <v>415</v>
      </c>
      <c r="B795" s="42" t="s">
        <v>8464</v>
      </c>
      <c r="C795">
        <v>2018</v>
      </c>
      <c r="D795" s="42" t="s">
        <v>8949</v>
      </c>
      <c r="E795" t="b">
        <v>0</v>
      </c>
      <c r="F795" s="42" t="s">
        <v>8942</v>
      </c>
    </row>
    <row r="796" spans="1:6" x14ac:dyDescent="0.2">
      <c r="A796" s="42" t="s">
        <v>415</v>
      </c>
      <c r="B796" s="42" t="s">
        <v>8464</v>
      </c>
      <c r="C796">
        <v>2019</v>
      </c>
      <c r="D796" s="42" t="s">
        <v>8949</v>
      </c>
      <c r="E796" t="b">
        <v>0</v>
      </c>
      <c r="F796" s="42" t="s">
        <v>8942</v>
      </c>
    </row>
    <row r="797" spans="1:6" x14ac:dyDescent="0.2">
      <c r="A797" s="42" t="s">
        <v>416</v>
      </c>
      <c r="B797" s="42" t="s">
        <v>8454</v>
      </c>
      <c r="C797">
        <v>2013</v>
      </c>
      <c r="D797" s="42" t="s">
        <v>8950</v>
      </c>
      <c r="E797" t="b">
        <v>0</v>
      </c>
      <c r="F797" s="42" t="s">
        <v>8951</v>
      </c>
    </row>
    <row r="798" spans="1:6" x14ac:dyDescent="0.2">
      <c r="A798" s="42" t="s">
        <v>416</v>
      </c>
      <c r="B798" s="42" t="s">
        <v>8454</v>
      </c>
      <c r="C798">
        <v>2014</v>
      </c>
      <c r="D798" s="42" t="s">
        <v>8952</v>
      </c>
      <c r="E798" t="b">
        <v>0</v>
      </c>
      <c r="F798" s="42" t="s">
        <v>8951</v>
      </c>
    </row>
    <row r="799" spans="1:6" x14ac:dyDescent="0.2">
      <c r="A799" s="42" t="s">
        <v>416</v>
      </c>
      <c r="B799" s="42" t="s">
        <v>8454</v>
      </c>
      <c r="C799">
        <v>2015</v>
      </c>
      <c r="D799" s="42" t="s">
        <v>8953</v>
      </c>
      <c r="E799" t="b">
        <v>0</v>
      </c>
      <c r="F799" s="42" t="s">
        <v>8951</v>
      </c>
    </row>
    <row r="800" spans="1:6" x14ac:dyDescent="0.2">
      <c r="A800" s="42" t="s">
        <v>416</v>
      </c>
      <c r="B800" s="42" t="s">
        <v>8454</v>
      </c>
      <c r="C800">
        <v>2016</v>
      </c>
      <c r="D800" s="42" t="s">
        <v>8954</v>
      </c>
      <c r="E800" t="b">
        <v>0</v>
      </c>
      <c r="F800" s="42" t="s">
        <v>8951</v>
      </c>
    </row>
    <row r="801" spans="1:6" x14ac:dyDescent="0.2">
      <c r="A801" s="42" t="s">
        <v>416</v>
      </c>
      <c r="B801" s="42" t="s">
        <v>8454</v>
      </c>
      <c r="C801">
        <v>2017</v>
      </c>
      <c r="D801" s="42" t="s">
        <v>8955</v>
      </c>
      <c r="E801" t="b">
        <v>0</v>
      </c>
      <c r="F801" s="42" t="s">
        <v>8951</v>
      </c>
    </row>
    <row r="802" spans="1:6" x14ac:dyDescent="0.2">
      <c r="A802" s="42" t="s">
        <v>416</v>
      </c>
      <c r="B802" s="42" t="s">
        <v>8454</v>
      </c>
      <c r="C802">
        <v>2018</v>
      </c>
      <c r="D802" s="42" t="s">
        <v>8956</v>
      </c>
      <c r="E802" t="b">
        <v>0</v>
      </c>
      <c r="F802" s="42" t="s">
        <v>8951</v>
      </c>
    </row>
    <row r="803" spans="1:6" x14ac:dyDescent="0.2">
      <c r="A803" s="42" t="s">
        <v>416</v>
      </c>
      <c r="B803" s="42" t="s">
        <v>8454</v>
      </c>
      <c r="C803">
        <v>2019</v>
      </c>
      <c r="D803" s="42" t="s">
        <v>8957</v>
      </c>
      <c r="E803" t="b">
        <v>0</v>
      </c>
      <c r="F803" s="42" t="s">
        <v>8951</v>
      </c>
    </row>
    <row r="804" spans="1:6" x14ac:dyDescent="0.2">
      <c r="A804" s="42" t="s">
        <v>416</v>
      </c>
      <c r="B804" s="42" t="s">
        <v>8462</v>
      </c>
      <c r="C804">
        <v>2013</v>
      </c>
      <c r="D804" s="42" t="s">
        <v>8958</v>
      </c>
      <c r="E804" t="b">
        <v>0</v>
      </c>
      <c r="F804" s="42" t="s">
        <v>8951</v>
      </c>
    </row>
    <row r="805" spans="1:6" x14ac:dyDescent="0.2">
      <c r="A805" s="42" t="s">
        <v>416</v>
      </c>
      <c r="B805" s="42" t="s">
        <v>8462</v>
      </c>
      <c r="C805">
        <v>2014</v>
      </c>
      <c r="D805" s="42" t="s">
        <v>8959</v>
      </c>
      <c r="E805" t="b">
        <v>0</v>
      </c>
      <c r="F805" s="42" t="s">
        <v>8951</v>
      </c>
    </row>
    <row r="806" spans="1:6" x14ac:dyDescent="0.2">
      <c r="A806" s="42" t="s">
        <v>416</v>
      </c>
      <c r="B806" s="42" t="s">
        <v>8462</v>
      </c>
      <c r="C806">
        <v>2015</v>
      </c>
      <c r="D806" s="42" t="s">
        <v>8953</v>
      </c>
      <c r="E806" t="b">
        <v>0</v>
      </c>
      <c r="F806" s="42" t="s">
        <v>8951</v>
      </c>
    </row>
    <row r="807" spans="1:6" x14ac:dyDescent="0.2">
      <c r="A807" s="42" t="s">
        <v>416</v>
      </c>
      <c r="B807" s="42" t="s">
        <v>8462</v>
      </c>
      <c r="C807">
        <v>2016</v>
      </c>
      <c r="D807" s="42" t="s">
        <v>8954</v>
      </c>
      <c r="E807" t="b">
        <v>0</v>
      </c>
      <c r="F807" s="42" t="s">
        <v>8951</v>
      </c>
    </row>
    <row r="808" spans="1:6" x14ac:dyDescent="0.2">
      <c r="A808" s="42" t="s">
        <v>416</v>
      </c>
      <c r="B808" s="42" t="s">
        <v>8462</v>
      </c>
      <c r="C808">
        <v>2017</v>
      </c>
      <c r="D808" s="42" t="s">
        <v>8960</v>
      </c>
      <c r="E808" t="b">
        <v>0</v>
      </c>
      <c r="F808" s="42" t="s">
        <v>8951</v>
      </c>
    </row>
    <row r="809" spans="1:6" x14ac:dyDescent="0.2">
      <c r="A809" s="42" t="s">
        <v>416</v>
      </c>
      <c r="B809" s="42" t="s">
        <v>8462</v>
      </c>
      <c r="C809">
        <v>2018</v>
      </c>
      <c r="D809" s="42" t="s">
        <v>8961</v>
      </c>
      <c r="E809" t="b">
        <v>0</v>
      </c>
      <c r="F809" s="42" t="s">
        <v>8951</v>
      </c>
    </row>
    <row r="810" spans="1:6" x14ac:dyDescent="0.2">
      <c r="A810" s="42" t="s">
        <v>416</v>
      </c>
      <c r="B810" s="42" t="s">
        <v>8462</v>
      </c>
      <c r="C810">
        <v>2019</v>
      </c>
      <c r="D810" s="42" t="s">
        <v>8957</v>
      </c>
      <c r="E810" t="b">
        <v>0</v>
      </c>
      <c r="F810" s="42" t="s">
        <v>8951</v>
      </c>
    </row>
    <row r="811" spans="1:6" x14ac:dyDescent="0.2">
      <c r="A811" s="42" t="s">
        <v>416</v>
      </c>
      <c r="B811" s="42" t="s">
        <v>8464</v>
      </c>
      <c r="C811">
        <v>2013</v>
      </c>
      <c r="D811" s="42" t="s">
        <v>8508</v>
      </c>
      <c r="E811" t="b">
        <v>0</v>
      </c>
      <c r="F811" s="42" t="s">
        <v>8951</v>
      </c>
    </row>
    <row r="812" spans="1:6" x14ac:dyDescent="0.2">
      <c r="A812" s="42" t="s">
        <v>416</v>
      </c>
      <c r="B812" s="42" t="s">
        <v>8464</v>
      </c>
      <c r="C812">
        <v>2014</v>
      </c>
      <c r="D812" s="42" t="s">
        <v>8492</v>
      </c>
      <c r="E812" t="b">
        <v>0</v>
      </c>
      <c r="F812" s="42" t="s">
        <v>8951</v>
      </c>
    </row>
    <row r="813" spans="1:6" x14ac:dyDescent="0.2">
      <c r="A813" s="42" t="s">
        <v>416</v>
      </c>
      <c r="B813" s="42" t="s">
        <v>8464</v>
      </c>
      <c r="C813">
        <v>2015</v>
      </c>
      <c r="D813" s="42" t="s">
        <v>8492</v>
      </c>
      <c r="E813" t="b">
        <v>0</v>
      </c>
      <c r="F813" s="42" t="s">
        <v>8951</v>
      </c>
    </row>
    <row r="814" spans="1:6" x14ac:dyDescent="0.2">
      <c r="A814" s="42" t="s">
        <v>416</v>
      </c>
      <c r="B814" s="42" t="s">
        <v>8464</v>
      </c>
      <c r="C814">
        <v>2016</v>
      </c>
      <c r="D814" s="42" t="s">
        <v>8497</v>
      </c>
      <c r="E814" t="b">
        <v>0</v>
      </c>
      <c r="F814" s="42" t="s">
        <v>8951</v>
      </c>
    </row>
    <row r="815" spans="1:6" x14ac:dyDescent="0.2">
      <c r="A815" s="42" t="s">
        <v>416</v>
      </c>
      <c r="B815" s="42" t="s">
        <v>8464</v>
      </c>
      <c r="C815">
        <v>2017</v>
      </c>
      <c r="D815" s="42" t="s">
        <v>8493</v>
      </c>
      <c r="E815" t="b">
        <v>0</v>
      </c>
      <c r="F815" s="42" t="s">
        <v>8951</v>
      </c>
    </row>
    <row r="816" spans="1:6" x14ac:dyDescent="0.2">
      <c r="A816" s="42" t="s">
        <v>416</v>
      </c>
      <c r="B816" s="42" t="s">
        <v>8464</v>
      </c>
      <c r="C816">
        <v>2018</v>
      </c>
      <c r="D816" s="42" t="s">
        <v>8493</v>
      </c>
      <c r="E816" t="b">
        <v>0</v>
      </c>
      <c r="F816" s="42" t="s">
        <v>8951</v>
      </c>
    </row>
    <row r="817" spans="1:6" x14ac:dyDescent="0.2">
      <c r="A817" s="42" t="s">
        <v>416</v>
      </c>
      <c r="B817" s="42" t="s">
        <v>8464</v>
      </c>
      <c r="C817">
        <v>2019</v>
      </c>
      <c r="D817" s="42" t="s">
        <v>8482</v>
      </c>
      <c r="E817" t="b">
        <v>0</v>
      </c>
      <c r="F817" s="42" t="s">
        <v>8951</v>
      </c>
    </row>
    <row r="818" spans="1:6" x14ac:dyDescent="0.2">
      <c r="A818" s="42" t="s">
        <v>484</v>
      </c>
      <c r="B818" s="42" t="s">
        <v>8454</v>
      </c>
      <c r="C818">
        <v>2013</v>
      </c>
      <c r="D818" s="42" t="s">
        <v>8962</v>
      </c>
      <c r="E818" t="b">
        <v>0</v>
      </c>
      <c r="F818" s="42" t="s">
        <v>8963</v>
      </c>
    </row>
    <row r="819" spans="1:6" x14ac:dyDescent="0.2">
      <c r="A819" s="42" t="s">
        <v>484</v>
      </c>
      <c r="B819" s="42" t="s">
        <v>8454</v>
      </c>
      <c r="C819">
        <v>2014</v>
      </c>
      <c r="D819" s="42" t="s">
        <v>8964</v>
      </c>
      <c r="E819" t="b">
        <v>0</v>
      </c>
      <c r="F819" s="42" t="s">
        <v>8963</v>
      </c>
    </row>
    <row r="820" spans="1:6" x14ac:dyDescent="0.2">
      <c r="A820" s="42" t="s">
        <v>484</v>
      </c>
      <c r="B820" s="42" t="s">
        <v>8454</v>
      </c>
      <c r="C820">
        <v>2015</v>
      </c>
      <c r="D820" s="42" t="s">
        <v>8965</v>
      </c>
      <c r="E820" t="b">
        <v>0</v>
      </c>
      <c r="F820" s="42" t="s">
        <v>8963</v>
      </c>
    </row>
    <row r="821" spans="1:6" x14ac:dyDescent="0.2">
      <c r="A821" s="42" t="s">
        <v>484</v>
      </c>
      <c r="B821" s="42" t="s">
        <v>8454</v>
      </c>
      <c r="C821">
        <v>2016</v>
      </c>
      <c r="D821" s="42" t="s">
        <v>8663</v>
      </c>
      <c r="E821" t="b">
        <v>0</v>
      </c>
      <c r="F821" s="42" t="s">
        <v>8963</v>
      </c>
    </row>
    <row r="822" spans="1:6" x14ac:dyDescent="0.2">
      <c r="A822" s="42" t="s">
        <v>484</v>
      </c>
      <c r="B822" s="42" t="s">
        <v>8454</v>
      </c>
      <c r="C822">
        <v>2017</v>
      </c>
      <c r="D822" s="42" t="s">
        <v>8966</v>
      </c>
      <c r="E822" t="b">
        <v>0</v>
      </c>
      <c r="F822" s="42" t="s">
        <v>8963</v>
      </c>
    </row>
    <row r="823" spans="1:6" x14ac:dyDescent="0.2">
      <c r="A823" s="42" t="s">
        <v>484</v>
      </c>
      <c r="B823" s="42" t="s">
        <v>8454</v>
      </c>
      <c r="C823">
        <v>2018</v>
      </c>
      <c r="D823" s="42" t="s">
        <v>8967</v>
      </c>
      <c r="E823" t="b">
        <v>0</v>
      </c>
      <c r="F823" s="42" t="s">
        <v>8963</v>
      </c>
    </row>
    <row r="824" spans="1:6" x14ac:dyDescent="0.2">
      <c r="A824" s="42" t="s">
        <v>484</v>
      </c>
      <c r="B824" s="42" t="s">
        <v>8454</v>
      </c>
      <c r="C824">
        <v>2019</v>
      </c>
      <c r="D824" s="42" t="s">
        <v>8760</v>
      </c>
      <c r="E824" t="b">
        <v>0</v>
      </c>
      <c r="F824" s="42" t="s">
        <v>8963</v>
      </c>
    </row>
    <row r="825" spans="1:6" x14ac:dyDescent="0.2">
      <c r="A825" s="42" t="s">
        <v>484</v>
      </c>
      <c r="B825" s="42" t="s">
        <v>8462</v>
      </c>
      <c r="C825">
        <v>2013</v>
      </c>
      <c r="D825" s="42" t="s">
        <v>8962</v>
      </c>
      <c r="E825" t="b">
        <v>0</v>
      </c>
      <c r="F825" s="42" t="s">
        <v>8963</v>
      </c>
    </row>
    <row r="826" spans="1:6" x14ac:dyDescent="0.2">
      <c r="A826" s="42" t="s">
        <v>484</v>
      </c>
      <c r="B826" s="42" t="s">
        <v>8462</v>
      </c>
      <c r="C826">
        <v>2014</v>
      </c>
      <c r="D826" s="42" t="s">
        <v>8964</v>
      </c>
      <c r="E826" t="b">
        <v>0</v>
      </c>
      <c r="F826" s="42" t="s">
        <v>8963</v>
      </c>
    </row>
    <row r="827" spans="1:6" x14ac:dyDescent="0.2">
      <c r="A827" s="42" t="s">
        <v>484</v>
      </c>
      <c r="B827" s="42" t="s">
        <v>8462</v>
      </c>
      <c r="C827">
        <v>2015</v>
      </c>
      <c r="D827" s="42" t="s">
        <v>8965</v>
      </c>
      <c r="E827" t="b">
        <v>0</v>
      </c>
      <c r="F827" s="42" t="s">
        <v>8963</v>
      </c>
    </row>
    <row r="828" spans="1:6" x14ac:dyDescent="0.2">
      <c r="A828" s="42" t="s">
        <v>484</v>
      </c>
      <c r="B828" s="42" t="s">
        <v>8462</v>
      </c>
      <c r="C828">
        <v>2016</v>
      </c>
      <c r="D828" s="42" t="s">
        <v>8663</v>
      </c>
      <c r="E828" t="b">
        <v>0</v>
      </c>
      <c r="F828" s="42" t="s">
        <v>8963</v>
      </c>
    </row>
    <row r="829" spans="1:6" x14ac:dyDescent="0.2">
      <c r="A829" s="42" t="s">
        <v>484</v>
      </c>
      <c r="B829" s="42" t="s">
        <v>8462</v>
      </c>
      <c r="C829">
        <v>2017</v>
      </c>
      <c r="D829" s="42" t="s">
        <v>8966</v>
      </c>
      <c r="E829" t="b">
        <v>0</v>
      </c>
      <c r="F829" s="42" t="s">
        <v>8963</v>
      </c>
    </row>
    <row r="830" spans="1:6" x14ac:dyDescent="0.2">
      <c r="A830" s="42" t="s">
        <v>484</v>
      </c>
      <c r="B830" s="42" t="s">
        <v>8462</v>
      </c>
      <c r="C830">
        <v>2018</v>
      </c>
      <c r="D830" s="42" t="s">
        <v>8967</v>
      </c>
      <c r="E830" t="b">
        <v>0</v>
      </c>
      <c r="F830" s="42" t="s">
        <v>8963</v>
      </c>
    </row>
    <row r="831" spans="1:6" x14ac:dyDescent="0.2">
      <c r="A831" s="42" t="s">
        <v>484</v>
      </c>
      <c r="B831" s="42" t="s">
        <v>8462</v>
      </c>
      <c r="C831">
        <v>2019</v>
      </c>
      <c r="D831" s="42" t="s">
        <v>8760</v>
      </c>
      <c r="E831" t="b">
        <v>0</v>
      </c>
      <c r="F831" s="42" t="s">
        <v>8963</v>
      </c>
    </row>
    <row r="832" spans="1:6" x14ac:dyDescent="0.2">
      <c r="A832" s="42" t="s">
        <v>484</v>
      </c>
      <c r="B832" s="42" t="s">
        <v>8464</v>
      </c>
      <c r="C832">
        <v>2013</v>
      </c>
      <c r="D832" s="42" t="s">
        <v>8936</v>
      </c>
      <c r="E832" t="b">
        <v>0</v>
      </c>
      <c r="F832" s="42" t="s">
        <v>8963</v>
      </c>
    </row>
    <row r="833" spans="1:6" x14ac:dyDescent="0.2">
      <c r="A833" s="42" t="s">
        <v>484</v>
      </c>
      <c r="B833" s="42" t="s">
        <v>8464</v>
      </c>
      <c r="C833">
        <v>2014</v>
      </c>
      <c r="D833" s="42" t="s">
        <v>8496</v>
      </c>
      <c r="E833" t="b">
        <v>0</v>
      </c>
      <c r="F833" s="42" t="s">
        <v>8963</v>
      </c>
    </row>
    <row r="834" spans="1:6" x14ac:dyDescent="0.2">
      <c r="A834" s="42" t="s">
        <v>484</v>
      </c>
      <c r="B834" s="42" t="s">
        <v>8464</v>
      </c>
      <c r="C834">
        <v>2015</v>
      </c>
      <c r="D834" s="42" t="s">
        <v>8654</v>
      </c>
      <c r="E834" t="b">
        <v>0</v>
      </c>
      <c r="F834" s="42" t="s">
        <v>8963</v>
      </c>
    </row>
    <row r="835" spans="1:6" x14ac:dyDescent="0.2">
      <c r="A835" s="42" t="s">
        <v>484</v>
      </c>
      <c r="B835" s="42" t="s">
        <v>8464</v>
      </c>
      <c r="C835">
        <v>2016</v>
      </c>
      <c r="D835" s="42" t="s">
        <v>8654</v>
      </c>
      <c r="E835" t="b">
        <v>0</v>
      </c>
      <c r="F835" s="42" t="s">
        <v>8963</v>
      </c>
    </row>
    <row r="836" spans="1:6" x14ac:dyDescent="0.2">
      <c r="A836" s="42" t="s">
        <v>484</v>
      </c>
      <c r="B836" s="42" t="s">
        <v>8464</v>
      </c>
      <c r="C836">
        <v>2017</v>
      </c>
      <c r="D836" s="42" t="s">
        <v>8968</v>
      </c>
      <c r="E836" t="b">
        <v>0</v>
      </c>
      <c r="F836" s="42" t="s">
        <v>8963</v>
      </c>
    </row>
    <row r="837" spans="1:6" x14ac:dyDescent="0.2">
      <c r="A837" s="42" t="s">
        <v>484</v>
      </c>
      <c r="B837" s="42" t="s">
        <v>8464</v>
      </c>
      <c r="C837">
        <v>2018</v>
      </c>
      <c r="D837" s="42" t="s">
        <v>8969</v>
      </c>
      <c r="E837" t="b">
        <v>0</v>
      </c>
      <c r="F837" s="42" t="s">
        <v>8963</v>
      </c>
    </row>
    <row r="838" spans="1:6" x14ac:dyDescent="0.2">
      <c r="A838" s="42" t="s">
        <v>484</v>
      </c>
      <c r="B838" s="42" t="s">
        <v>8464</v>
      </c>
      <c r="C838">
        <v>2019</v>
      </c>
      <c r="D838" s="42" t="s">
        <v>8482</v>
      </c>
      <c r="E838" t="b">
        <v>0</v>
      </c>
      <c r="F838" s="42" t="s">
        <v>8963</v>
      </c>
    </row>
    <row r="839" spans="1:6" x14ac:dyDescent="0.2">
      <c r="A839" s="42" t="s">
        <v>485</v>
      </c>
      <c r="B839" s="42" t="s">
        <v>8454</v>
      </c>
      <c r="C839">
        <v>2013</v>
      </c>
      <c r="D839" s="42" t="s">
        <v>8607</v>
      </c>
      <c r="E839" t="b">
        <v>1</v>
      </c>
      <c r="F839" s="42" t="s">
        <v>500</v>
      </c>
    </row>
    <row r="840" spans="1:6" x14ac:dyDescent="0.2">
      <c r="A840" s="42" t="s">
        <v>485</v>
      </c>
      <c r="B840" s="42" t="s">
        <v>8454</v>
      </c>
      <c r="C840">
        <v>2014</v>
      </c>
      <c r="D840" s="42" t="s">
        <v>8594</v>
      </c>
      <c r="E840" t="b">
        <v>1</v>
      </c>
      <c r="F840" s="42" t="s">
        <v>500</v>
      </c>
    </row>
    <row r="841" spans="1:6" x14ac:dyDescent="0.2">
      <c r="A841" s="42" t="s">
        <v>485</v>
      </c>
      <c r="B841" s="42" t="s">
        <v>8454</v>
      </c>
      <c r="C841">
        <v>2015</v>
      </c>
      <c r="D841" s="42" t="s">
        <v>8961</v>
      </c>
      <c r="E841" t="b">
        <v>1</v>
      </c>
      <c r="F841" s="42" t="s">
        <v>500</v>
      </c>
    </row>
    <row r="842" spans="1:6" x14ac:dyDescent="0.2">
      <c r="A842" s="42" t="s">
        <v>485</v>
      </c>
      <c r="B842" s="42" t="s">
        <v>8454</v>
      </c>
      <c r="C842">
        <v>2016</v>
      </c>
      <c r="D842" s="42" t="s">
        <v>8817</v>
      </c>
      <c r="E842" t="b">
        <v>1</v>
      </c>
      <c r="F842" s="42" t="s">
        <v>500</v>
      </c>
    </row>
    <row r="843" spans="1:6" x14ac:dyDescent="0.2">
      <c r="A843" s="42" t="s">
        <v>485</v>
      </c>
      <c r="B843" s="42" t="s">
        <v>8454</v>
      </c>
      <c r="C843">
        <v>2017</v>
      </c>
      <c r="D843" s="42" t="s">
        <v>8694</v>
      </c>
      <c r="E843" t="b">
        <v>1</v>
      </c>
      <c r="F843" s="42" t="s">
        <v>500</v>
      </c>
    </row>
    <row r="844" spans="1:6" x14ac:dyDescent="0.2">
      <c r="A844" s="42" t="s">
        <v>485</v>
      </c>
      <c r="B844" s="42" t="s">
        <v>8454</v>
      </c>
      <c r="C844">
        <v>2018</v>
      </c>
      <c r="D844" s="42" t="s">
        <v>8591</v>
      </c>
      <c r="E844" t="b">
        <v>1</v>
      </c>
      <c r="F844" s="42" t="s">
        <v>500</v>
      </c>
    </row>
    <row r="845" spans="1:6" x14ac:dyDescent="0.2">
      <c r="A845" s="42" t="s">
        <v>485</v>
      </c>
      <c r="B845" s="42" t="s">
        <v>8454</v>
      </c>
      <c r="C845">
        <v>2019</v>
      </c>
      <c r="D845" s="42" t="s">
        <v>8712</v>
      </c>
      <c r="E845" t="b">
        <v>1</v>
      </c>
      <c r="F845" s="42" t="s">
        <v>500</v>
      </c>
    </row>
    <row r="846" spans="1:6" x14ac:dyDescent="0.2">
      <c r="A846" s="42" t="s">
        <v>485</v>
      </c>
      <c r="B846" s="42" t="s">
        <v>8462</v>
      </c>
      <c r="C846">
        <v>2013</v>
      </c>
      <c r="D846" s="42" t="s">
        <v>8687</v>
      </c>
      <c r="E846" t="b">
        <v>1</v>
      </c>
      <c r="F846" s="42" t="s">
        <v>500</v>
      </c>
    </row>
    <row r="847" spans="1:6" x14ac:dyDescent="0.2">
      <c r="A847" s="42" t="s">
        <v>485</v>
      </c>
      <c r="B847" s="42" t="s">
        <v>8462</v>
      </c>
      <c r="C847">
        <v>2014</v>
      </c>
      <c r="D847" s="42" t="s">
        <v>8970</v>
      </c>
      <c r="E847" t="b">
        <v>1</v>
      </c>
      <c r="F847" s="42" t="s">
        <v>500</v>
      </c>
    </row>
    <row r="848" spans="1:6" x14ac:dyDescent="0.2">
      <c r="A848" s="42" t="s">
        <v>485</v>
      </c>
      <c r="B848" s="42" t="s">
        <v>8462</v>
      </c>
      <c r="C848">
        <v>2015</v>
      </c>
      <c r="D848" s="42" t="s">
        <v>8722</v>
      </c>
      <c r="E848" t="b">
        <v>1</v>
      </c>
      <c r="F848" s="42" t="s">
        <v>500</v>
      </c>
    </row>
    <row r="849" spans="1:6" x14ac:dyDescent="0.2">
      <c r="A849" s="42" t="s">
        <v>485</v>
      </c>
      <c r="B849" s="42" t="s">
        <v>8462</v>
      </c>
      <c r="C849">
        <v>2016</v>
      </c>
      <c r="D849" s="42" t="s">
        <v>8817</v>
      </c>
      <c r="E849" t="b">
        <v>1</v>
      </c>
      <c r="F849" s="42" t="s">
        <v>500</v>
      </c>
    </row>
    <row r="850" spans="1:6" x14ac:dyDescent="0.2">
      <c r="A850" s="42" t="s">
        <v>485</v>
      </c>
      <c r="B850" s="42" t="s">
        <v>8462</v>
      </c>
      <c r="C850">
        <v>2017</v>
      </c>
      <c r="D850" s="42" t="s">
        <v>8694</v>
      </c>
      <c r="E850" t="b">
        <v>1</v>
      </c>
      <c r="F850" s="42" t="s">
        <v>500</v>
      </c>
    </row>
    <row r="851" spans="1:6" x14ac:dyDescent="0.2">
      <c r="A851" s="42" t="s">
        <v>485</v>
      </c>
      <c r="B851" s="42" t="s">
        <v>8462</v>
      </c>
      <c r="C851">
        <v>2018</v>
      </c>
      <c r="D851" s="42" t="s">
        <v>8962</v>
      </c>
      <c r="E851" t="b">
        <v>1</v>
      </c>
      <c r="F851" s="42" t="s">
        <v>500</v>
      </c>
    </row>
    <row r="852" spans="1:6" x14ac:dyDescent="0.2">
      <c r="A852" s="42" t="s">
        <v>485</v>
      </c>
      <c r="B852" s="42" t="s">
        <v>8462</v>
      </c>
      <c r="C852">
        <v>2019</v>
      </c>
      <c r="D852" s="42" t="s">
        <v>8932</v>
      </c>
      <c r="E852" t="b">
        <v>1</v>
      </c>
      <c r="F852" s="42" t="s">
        <v>500</v>
      </c>
    </row>
    <row r="853" spans="1:6" x14ac:dyDescent="0.2">
      <c r="A853" s="42" t="s">
        <v>485</v>
      </c>
      <c r="B853" s="42" t="s">
        <v>8464</v>
      </c>
      <c r="C853">
        <v>2013</v>
      </c>
      <c r="D853" s="42" t="s">
        <v>8724</v>
      </c>
      <c r="E853" t="b">
        <v>1</v>
      </c>
      <c r="F853" s="42" t="s">
        <v>500</v>
      </c>
    </row>
    <row r="854" spans="1:6" x14ac:dyDescent="0.2">
      <c r="A854" s="42" t="s">
        <v>485</v>
      </c>
      <c r="B854" s="42" t="s">
        <v>8464</v>
      </c>
      <c r="C854">
        <v>2014</v>
      </c>
      <c r="D854" s="42" t="s">
        <v>8971</v>
      </c>
      <c r="E854" t="b">
        <v>1</v>
      </c>
      <c r="F854" s="42" t="s">
        <v>500</v>
      </c>
    </row>
    <row r="855" spans="1:6" x14ac:dyDescent="0.2">
      <c r="A855" s="42" t="s">
        <v>485</v>
      </c>
      <c r="B855" s="42" t="s">
        <v>8464</v>
      </c>
      <c r="C855">
        <v>2015</v>
      </c>
      <c r="D855" s="42" t="s">
        <v>8972</v>
      </c>
      <c r="E855" t="b">
        <v>1</v>
      </c>
      <c r="F855" s="42" t="s">
        <v>500</v>
      </c>
    </row>
    <row r="856" spans="1:6" x14ac:dyDescent="0.2">
      <c r="A856" s="42" t="s">
        <v>485</v>
      </c>
      <c r="B856" s="42" t="s">
        <v>8464</v>
      </c>
      <c r="C856">
        <v>2016</v>
      </c>
      <c r="D856" s="42" t="s">
        <v>8973</v>
      </c>
      <c r="E856" t="b">
        <v>1</v>
      </c>
      <c r="F856" s="42" t="s">
        <v>500</v>
      </c>
    </row>
    <row r="857" spans="1:6" x14ac:dyDescent="0.2">
      <c r="A857" s="42" t="s">
        <v>485</v>
      </c>
      <c r="B857" s="42" t="s">
        <v>8464</v>
      </c>
      <c r="C857">
        <v>2017</v>
      </c>
      <c r="D857" s="42" t="s">
        <v>8974</v>
      </c>
      <c r="E857" t="b">
        <v>1</v>
      </c>
      <c r="F857" s="42" t="s">
        <v>500</v>
      </c>
    </row>
    <row r="858" spans="1:6" x14ac:dyDescent="0.2">
      <c r="A858" s="42" t="s">
        <v>485</v>
      </c>
      <c r="B858" s="42" t="s">
        <v>8464</v>
      </c>
      <c r="C858">
        <v>2018</v>
      </c>
      <c r="D858" s="42" t="s">
        <v>8934</v>
      </c>
      <c r="E858" t="b">
        <v>1</v>
      </c>
      <c r="F858" s="42" t="s">
        <v>500</v>
      </c>
    </row>
    <row r="859" spans="1:6" x14ac:dyDescent="0.2">
      <c r="A859" s="42" t="s">
        <v>485</v>
      </c>
      <c r="B859" s="42" t="s">
        <v>8464</v>
      </c>
      <c r="C859">
        <v>2019</v>
      </c>
      <c r="D859" s="42" t="s">
        <v>8936</v>
      </c>
      <c r="E859" t="b">
        <v>1</v>
      </c>
      <c r="F859" s="42" t="s">
        <v>500</v>
      </c>
    </row>
    <row r="860" spans="1:6" x14ac:dyDescent="0.2">
      <c r="A860" s="42" t="s">
        <v>486</v>
      </c>
      <c r="B860" s="42" t="s">
        <v>8454</v>
      </c>
      <c r="C860">
        <v>2013</v>
      </c>
      <c r="D860" s="42" t="s">
        <v>8975</v>
      </c>
      <c r="E860" t="b">
        <v>0</v>
      </c>
      <c r="F860" s="42" t="s">
        <v>8976</v>
      </c>
    </row>
    <row r="861" spans="1:6" x14ac:dyDescent="0.2">
      <c r="A861" s="42" t="s">
        <v>486</v>
      </c>
      <c r="B861" s="42" t="s">
        <v>8454</v>
      </c>
      <c r="C861">
        <v>2014</v>
      </c>
      <c r="D861" s="42" t="s">
        <v>8977</v>
      </c>
      <c r="E861" t="b">
        <v>0</v>
      </c>
      <c r="F861" s="42" t="s">
        <v>8976</v>
      </c>
    </row>
    <row r="862" spans="1:6" x14ac:dyDescent="0.2">
      <c r="A862" s="42" t="s">
        <v>486</v>
      </c>
      <c r="B862" s="42" t="s">
        <v>8454</v>
      </c>
      <c r="C862">
        <v>2015</v>
      </c>
      <c r="D862" s="42" t="s">
        <v>8978</v>
      </c>
      <c r="E862" t="b">
        <v>0</v>
      </c>
      <c r="F862" s="42" t="s">
        <v>8976</v>
      </c>
    </row>
    <row r="863" spans="1:6" x14ac:dyDescent="0.2">
      <c r="A863" s="42" t="s">
        <v>486</v>
      </c>
      <c r="B863" s="42" t="s">
        <v>8454</v>
      </c>
      <c r="C863">
        <v>2016</v>
      </c>
      <c r="D863" s="42" t="s">
        <v>8724</v>
      </c>
      <c r="E863" t="b">
        <v>0</v>
      </c>
      <c r="F863" s="42" t="s">
        <v>8976</v>
      </c>
    </row>
    <row r="864" spans="1:6" x14ac:dyDescent="0.2">
      <c r="A864" s="42" t="s">
        <v>486</v>
      </c>
      <c r="B864" s="42" t="s">
        <v>8454</v>
      </c>
      <c r="C864">
        <v>2017</v>
      </c>
      <c r="D864" s="42" t="s">
        <v>8979</v>
      </c>
      <c r="E864" t="b">
        <v>0</v>
      </c>
      <c r="F864" s="42" t="s">
        <v>8976</v>
      </c>
    </row>
    <row r="865" spans="1:6" x14ac:dyDescent="0.2">
      <c r="A865" s="42" t="s">
        <v>486</v>
      </c>
      <c r="B865" s="42" t="s">
        <v>8454</v>
      </c>
      <c r="C865">
        <v>2018</v>
      </c>
      <c r="D865" s="42" t="s">
        <v>8600</v>
      </c>
      <c r="E865" t="b">
        <v>0</v>
      </c>
      <c r="F865" s="42" t="s">
        <v>8976</v>
      </c>
    </row>
    <row r="866" spans="1:6" x14ac:dyDescent="0.2">
      <c r="A866" s="42" t="s">
        <v>486</v>
      </c>
      <c r="B866" s="42" t="s">
        <v>8454</v>
      </c>
      <c r="C866">
        <v>2019</v>
      </c>
      <c r="D866" s="42" t="s">
        <v>8980</v>
      </c>
      <c r="E866" t="b">
        <v>0</v>
      </c>
      <c r="F866" s="42" t="s">
        <v>8976</v>
      </c>
    </row>
    <row r="867" spans="1:6" x14ac:dyDescent="0.2">
      <c r="A867" s="42" t="s">
        <v>486</v>
      </c>
      <c r="B867" s="42" t="s">
        <v>8462</v>
      </c>
      <c r="C867">
        <v>2013</v>
      </c>
      <c r="D867" s="42" t="s">
        <v>8975</v>
      </c>
      <c r="E867" t="b">
        <v>0</v>
      </c>
      <c r="F867" s="42" t="s">
        <v>8976</v>
      </c>
    </row>
    <row r="868" spans="1:6" x14ac:dyDescent="0.2">
      <c r="A868" s="42" t="s">
        <v>486</v>
      </c>
      <c r="B868" s="42" t="s">
        <v>8462</v>
      </c>
      <c r="C868">
        <v>2014</v>
      </c>
      <c r="D868" s="42" t="s">
        <v>8977</v>
      </c>
      <c r="E868" t="b">
        <v>0</v>
      </c>
      <c r="F868" s="42" t="s">
        <v>8976</v>
      </c>
    </row>
    <row r="869" spans="1:6" x14ac:dyDescent="0.2">
      <c r="A869" s="42" t="s">
        <v>486</v>
      </c>
      <c r="B869" s="42" t="s">
        <v>8462</v>
      </c>
      <c r="C869">
        <v>2015</v>
      </c>
      <c r="D869" s="42" t="s">
        <v>8726</v>
      </c>
      <c r="E869" t="b">
        <v>0</v>
      </c>
      <c r="F869" s="42" t="s">
        <v>8976</v>
      </c>
    </row>
    <row r="870" spans="1:6" x14ac:dyDescent="0.2">
      <c r="A870" s="42" t="s">
        <v>486</v>
      </c>
      <c r="B870" s="42" t="s">
        <v>8462</v>
      </c>
      <c r="C870">
        <v>2016</v>
      </c>
      <c r="D870" s="42" t="s">
        <v>8724</v>
      </c>
      <c r="E870" t="b">
        <v>0</v>
      </c>
      <c r="F870" s="42" t="s">
        <v>8976</v>
      </c>
    </row>
    <row r="871" spans="1:6" x14ac:dyDescent="0.2">
      <c r="A871" s="42" t="s">
        <v>486</v>
      </c>
      <c r="B871" s="42" t="s">
        <v>8462</v>
      </c>
      <c r="C871">
        <v>2017</v>
      </c>
      <c r="D871" s="42" t="s">
        <v>8979</v>
      </c>
      <c r="E871" t="b">
        <v>0</v>
      </c>
      <c r="F871" s="42" t="s">
        <v>8976</v>
      </c>
    </row>
    <row r="872" spans="1:6" x14ac:dyDescent="0.2">
      <c r="A872" s="42" t="s">
        <v>486</v>
      </c>
      <c r="B872" s="42" t="s">
        <v>8462</v>
      </c>
      <c r="C872">
        <v>2018</v>
      </c>
      <c r="D872" s="42" t="s">
        <v>8600</v>
      </c>
      <c r="E872" t="b">
        <v>0</v>
      </c>
      <c r="F872" s="42" t="s">
        <v>8976</v>
      </c>
    </row>
    <row r="873" spans="1:6" x14ac:dyDescent="0.2">
      <c r="A873" s="42" t="s">
        <v>486</v>
      </c>
      <c r="B873" s="42" t="s">
        <v>8462</v>
      </c>
      <c r="C873">
        <v>2019</v>
      </c>
      <c r="D873" s="42" t="s">
        <v>8980</v>
      </c>
      <c r="E873" t="b">
        <v>0</v>
      </c>
      <c r="F873" s="42" t="s">
        <v>8976</v>
      </c>
    </row>
    <row r="874" spans="1:6" x14ac:dyDescent="0.2">
      <c r="A874" s="42" t="s">
        <v>486</v>
      </c>
      <c r="B874" s="42" t="s">
        <v>8464</v>
      </c>
      <c r="C874">
        <v>2013</v>
      </c>
      <c r="D874" s="42" t="s">
        <v>8496</v>
      </c>
      <c r="E874" t="b">
        <v>0</v>
      </c>
      <c r="F874" s="42" t="s">
        <v>8976</v>
      </c>
    </row>
    <row r="875" spans="1:6" x14ac:dyDescent="0.2">
      <c r="A875" s="42" t="s">
        <v>486</v>
      </c>
      <c r="B875" s="42" t="s">
        <v>8464</v>
      </c>
      <c r="C875">
        <v>2014</v>
      </c>
      <c r="D875" s="42" t="s">
        <v>8981</v>
      </c>
      <c r="E875" t="b">
        <v>0</v>
      </c>
      <c r="F875" s="42" t="s">
        <v>8976</v>
      </c>
    </row>
    <row r="876" spans="1:6" x14ac:dyDescent="0.2">
      <c r="A876" s="42" t="s">
        <v>486</v>
      </c>
      <c r="B876" s="42" t="s">
        <v>8464</v>
      </c>
      <c r="C876">
        <v>2015</v>
      </c>
      <c r="D876" s="42" t="s">
        <v>8650</v>
      </c>
      <c r="E876" t="b">
        <v>0</v>
      </c>
      <c r="F876" s="42" t="s">
        <v>8976</v>
      </c>
    </row>
    <row r="877" spans="1:6" x14ac:dyDescent="0.2">
      <c r="A877" s="42" t="s">
        <v>486</v>
      </c>
      <c r="B877" s="42" t="s">
        <v>8464</v>
      </c>
      <c r="C877">
        <v>2016</v>
      </c>
      <c r="D877" s="42" t="s">
        <v>8982</v>
      </c>
      <c r="E877" t="b">
        <v>0</v>
      </c>
      <c r="F877" s="42" t="s">
        <v>8976</v>
      </c>
    </row>
    <row r="878" spans="1:6" x14ac:dyDescent="0.2">
      <c r="A878" s="42" t="s">
        <v>486</v>
      </c>
      <c r="B878" s="42" t="s">
        <v>8464</v>
      </c>
      <c r="C878">
        <v>2017</v>
      </c>
      <c r="D878" s="42" t="s">
        <v>8829</v>
      </c>
      <c r="E878" t="b">
        <v>0</v>
      </c>
      <c r="F878" s="42" t="s">
        <v>8976</v>
      </c>
    </row>
    <row r="879" spans="1:6" x14ac:dyDescent="0.2">
      <c r="A879" s="42" t="s">
        <v>486</v>
      </c>
      <c r="B879" s="42" t="s">
        <v>8464</v>
      </c>
      <c r="C879">
        <v>2018</v>
      </c>
      <c r="D879" s="42" t="s">
        <v>8829</v>
      </c>
      <c r="E879" t="b">
        <v>0</v>
      </c>
      <c r="F879" s="42" t="s">
        <v>8976</v>
      </c>
    </row>
    <row r="880" spans="1:6" x14ac:dyDescent="0.2">
      <c r="A880" s="42" t="s">
        <v>486</v>
      </c>
      <c r="B880" s="42" t="s">
        <v>8464</v>
      </c>
      <c r="C880">
        <v>2019</v>
      </c>
      <c r="D880" s="42" t="s">
        <v>8983</v>
      </c>
      <c r="E880" t="b">
        <v>0</v>
      </c>
      <c r="F880" s="42" t="s">
        <v>8976</v>
      </c>
    </row>
    <row r="881" spans="1:6" x14ac:dyDescent="0.2">
      <c r="A881" s="42" t="s">
        <v>487</v>
      </c>
      <c r="B881" s="42" t="s">
        <v>8454</v>
      </c>
      <c r="C881">
        <v>2013</v>
      </c>
      <c r="D881" s="42" t="s">
        <v>8697</v>
      </c>
      <c r="E881" t="b">
        <v>0</v>
      </c>
      <c r="F881" s="42" t="s">
        <v>8984</v>
      </c>
    </row>
    <row r="882" spans="1:6" x14ac:dyDescent="0.2">
      <c r="A882" s="42" t="s">
        <v>487</v>
      </c>
      <c r="B882" s="42" t="s">
        <v>8454</v>
      </c>
      <c r="C882">
        <v>2014</v>
      </c>
      <c r="D882" s="42" t="s">
        <v>8985</v>
      </c>
      <c r="E882" t="b">
        <v>0</v>
      </c>
      <c r="F882" s="42" t="s">
        <v>8984</v>
      </c>
    </row>
    <row r="883" spans="1:6" x14ac:dyDescent="0.2">
      <c r="A883" s="42" t="s">
        <v>487</v>
      </c>
      <c r="B883" s="42" t="s">
        <v>8454</v>
      </c>
      <c r="C883">
        <v>2015</v>
      </c>
      <c r="D883" s="42" t="s">
        <v>8986</v>
      </c>
      <c r="E883" t="b">
        <v>0</v>
      </c>
      <c r="F883" s="42" t="s">
        <v>8984</v>
      </c>
    </row>
    <row r="884" spans="1:6" x14ac:dyDescent="0.2">
      <c r="A884" s="42" t="s">
        <v>487</v>
      </c>
      <c r="B884" s="42" t="s">
        <v>8454</v>
      </c>
      <c r="C884">
        <v>2016</v>
      </c>
      <c r="D884" s="42" t="s">
        <v>8719</v>
      </c>
      <c r="E884" t="b">
        <v>0</v>
      </c>
      <c r="F884" s="42" t="s">
        <v>8984</v>
      </c>
    </row>
    <row r="885" spans="1:6" x14ac:dyDescent="0.2">
      <c r="A885" s="42" t="s">
        <v>487</v>
      </c>
      <c r="B885" s="42" t="s">
        <v>8454</v>
      </c>
      <c r="C885">
        <v>2017</v>
      </c>
      <c r="D885" s="42" t="s">
        <v>8593</v>
      </c>
      <c r="E885" t="b">
        <v>0</v>
      </c>
      <c r="F885" s="42" t="s">
        <v>8984</v>
      </c>
    </row>
    <row r="886" spans="1:6" x14ac:dyDescent="0.2">
      <c r="A886" s="42" t="s">
        <v>487</v>
      </c>
      <c r="B886" s="42" t="s">
        <v>8454</v>
      </c>
      <c r="C886">
        <v>2018</v>
      </c>
      <c r="D886" s="42" t="s">
        <v>8987</v>
      </c>
      <c r="E886" t="b">
        <v>0</v>
      </c>
      <c r="F886" s="42" t="s">
        <v>8984</v>
      </c>
    </row>
    <row r="887" spans="1:6" x14ac:dyDescent="0.2">
      <c r="A887" s="42" t="s">
        <v>487</v>
      </c>
      <c r="B887" s="42" t="s">
        <v>8454</v>
      </c>
      <c r="C887">
        <v>2019</v>
      </c>
      <c r="D887" s="42" t="s">
        <v>8988</v>
      </c>
      <c r="E887" t="b">
        <v>0</v>
      </c>
      <c r="F887" s="42" t="s">
        <v>8984</v>
      </c>
    </row>
    <row r="888" spans="1:6" x14ac:dyDescent="0.2">
      <c r="A888" s="42" t="s">
        <v>487</v>
      </c>
      <c r="B888" s="42" t="s">
        <v>8462</v>
      </c>
      <c r="C888">
        <v>2013</v>
      </c>
      <c r="D888" s="42" t="s">
        <v>8697</v>
      </c>
      <c r="E888" t="b">
        <v>0</v>
      </c>
      <c r="F888" s="42" t="s">
        <v>8984</v>
      </c>
    </row>
    <row r="889" spans="1:6" x14ac:dyDescent="0.2">
      <c r="A889" s="42" t="s">
        <v>487</v>
      </c>
      <c r="B889" s="42" t="s">
        <v>8462</v>
      </c>
      <c r="C889">
        <v>2014</v>
      </c>
      <c r="D889" s="42" t="s">
        <v>8985</v>
      </c>
      <c r="E889" t="b">
        <v>0</v>
      </c>
      <c r="F889" s="42" t="s">
        <v>8984</v>
      </c>
    </row>
    <row r="890" spans="1:6" x14ac:dyDescent="0.2">
      <c r="A890" s="42" t="s">
        <v>487</v>
      </c>
      <c r="B890" s="42" t="s">
        <v>8462</v>
      </c>
      <c r="C890">
        <v>2015</v>
      </c>
      <c r="D890" s="42" t="s">
        <v>8986</v>
      </c>
      <c r="E890" t="b">
        <v>0</v>
      </c>
      <c r="F890" s="42" t="s">
        <v>8984</v>
      </c>
    </row>
    <row r="891" spans="1:6" x14ac:dyDescent="0.2">
      <c r="A891" s="42" t="s">
        <v>487</v>
      </c>
      <c r="B891" s="42" t="s">
        <v>8462</v>
      </c>
      <c r="C891">
        <v>2016</v>
      </c>
      <c r="D891" s="42" t="s">
        <v>8719</v>
      </c>
      <c r="E891" t="b">
        <v>0</v>
      </c>
      <c r="F891" s="42" t="s">
        <v>8984</v>
      </c>
    </row>
    <row r="892" spans="1:6" x14ac:dyDescent="0.2">
      <c r="A892" s="42" t="s">
        <v>487</v>
      </c>
      <c r="B892" s="42" t="s">
        <v>8462</v>
      </c>
      <c r="C892">
        <v>2017</v>
      </c>
      <c r="D892" s="42" t="s">
        <v>8593</v>
      </c>
      <c r="E892" t="b">
        <v>0</v>
      </c>
      <c r="F892" s="42" t="s">
        <v>8984</v>
      </c>
    </row>
    <row r="893" spans="1:6" x14ac:dyDescent="0.2">
      <c r="A893" s="42" t="s">
        <v>487</v>
      </c>
      <c r="B893" s="42" t="s">
        <v>8462</v>
      </c>
      <c r="C893">
        <v>2018</v>
      </c>
      <c r="D893" s="42" t="s">
        <v>8987</v>
      </c>
      <c r="E893" t="b">
        <v>0</v>
      </c>
      <c r="F893" s="42" t="s">
        <v>8984</v>
      </c>
    </row>
    <row r="894" spans="1:6" x14ac:dyDescent="0.2">
      <c r="A894" s="42" t="s">
        <v>487</v>
      </c>
      <c r="B894" s="42" t="s">
        <v>8462</v>
      </c>
      <c r="C894">
        <v>2019</v>
      </c>
      <c r="D894" s="42" t="s">
        <v>8988</v>
      </c>
      <c r="E894" t="b">
        <v>0</v>
      </c>
      <c r="F894" s="42" t="s">
        <v>8984</v>
      </c>
    </row>
    <row r="895" spans="1:6" x14ac:dyDescent="0.2">
      <c r="A895" s="42" t="s">
        <v>487</v>
      </c>
      <c r="B895" s="42" t="s">
        <v>8464</v>
      </c>
      <c r="C895">
        <v>2013</v>
      </c>
      <c r="D895" s="42" t="s">
        <v>8979</v>
      </c>
      <c r="E895" t="b">
        <v>0</v>
      </c>
      <c r="F895" s="42" t="s">
        <v>8984</v>
      </c>
    </row>
    <row r="896" spans="1:6" x14ac:dyDescent="0.2">
      <c r="A896" s="42" t="s">
        <v>487</v>
      </c>
      <c r="B896" s="42" t="s">
        <v>8464</v>
      </c>
      <c r="C896">
        <v>2014</v>
      </c>
      <c r="D896" s="42" t="s">
        <v>8989</v>
      </c>
      <c r="E896" t="b">
        <v>0</v>
      </c>
      <c r="F896" s="42" t="s">
        <v>8984</v>
      </c>
    </row>
    <row r="897" spans="1:6" x14ac:dyDescent="0.2">
      <c r="A897" s="42" t="s">
        <v>487</v>
      </c>
      <c r="B897" s="42" t="s">
        <v>8464</v>
      </c>
      <c r="C897">
        <v>2015</v>
      </c>
      <c r="D897" s="42" t="s">
        <v>8969</v>
      </c>
      <c r="E897" t="b">
        <v>0</v>
      </c>
      <c r="F897" s="42" t="s">
        <v>8984</v>
      </c>
    </row>
    <row r="898" spans="1:6" x14ac:dyDescent="0.2">
      <c r="A898" s="42" t="s">
        <v>487</v>
      </c>
      <c r="B898" s="42" t="s">
        <v>8464</v>
      </c>
      <c r="C898">
        <v>2016</v>
      </c>
      <c r="D898" s="42" t="s">
        <v>8969</v>
      </c>
      <c r="E898" t="b">
        <v>0</v>
      </c>
      <c r="F898" s="42" t="s">
        <v>8984</v>
      </c>
    </row>
    <row r="899" spans="1:6" x14ac:dyDescent="0.2">
      <c r="A899" s="42" t="s">
        <v>487</v>
      </c>
      <c r="B899" s="42" t="s">
        <v>8464</v>
      </c>
      <c r="C899">
        <v>2017</v>
      </c>
      <c r="D899" s="42" t="s">
        <v>8937</v>
      </c>
      <c r="E899" t="b">
        <v>0</v>
      </c>
      <c r="F899" s="42" t="s">
        <v>8984</v>
      </c>
    </row>
    <row r="900" spans="1:6" x14ac:dyDescent="0.2">
      <c r="A900" s="42" t="s">
        <v>487</v>
      </c>
      <c r="B900" s="42" t="s">
        <v>8464</v>
      </c>
      <c r="C900">
        <v>2018</v>
      </c>
      <c r="D900" s="42" t="s">
        <v>8937</v>
      </c>
      <c r="E900" t="b">
        <v>0</v>
      </c>
      <c r="F900" s="42" t="s">
        <v>8984</v>
      </c>
    </row>
    <row r="901" spans="1:6" x14ac:dyDescent="0.2">
      <c r="A901" s="42" t="s">
        <v>487</v>
      </c>
      <c r="B901" s="42" t="s">
        <v>8464</v>
      </c>
      <c r="C901">
        <v>2019</v>
      </c>
      <c r="D901" s="42" t="s">
        <v>8482</v>
      </c>
      <c r="E901" t="b">
        <v>0</v>
      </c>
      <c r="F901" s="42" t="s">
        <v>8984</v>
      </c>
    </row>
    <row r="902" spans="1:6" x14ac:dyDescent="0.2">
      <c r="A902" s="42" t="s">
        <v>488</v>
      </c>
      <c r="B902" s="42" t="s">
        <v>8454</v>
      </c>
      <c r="C902">
        <v>2013</v>
      </c>
      <c r="D902" s="42" t="s">
        <v>8990</v>
      </c>
      <c r="E902" t="b">
        <v>0</v>
      </c>
      <c r="F902" s="42" t="s">
        <v>8991</v>
      </c>
    </row>
    <row r="903" spans="1:6" x14ac:dyDescent="0.2">
      <c r="A903" s="42" t="s">
        <v>488</v>
      </c>
      <c r="B903" s="42" t="s">
        <v>8454</v>
      </c>
      <c r="C903">
        <v>2014</v>
      </c>
      <c r="D903" s="42" t="s">
        <v>8992</v>
      </c>
      <c r="E903" t="b">
        <v>0</v>
      </c>
      <c r="F903" s="42" t="s">
        <v>8991</v>
      </c>
    </row>
    <row r="904" spans="1:6" x14ac:dyDescent="0.2">
      <c r="A904" s="42" t="s">
        <v>488</v>
      </c>
      <c r="B904" s="42" t="s">
        <v>8454</v>
      </c>
      <c r="C904">
        <v>2015</v>
      </c>
      <c r="D904" s="42" t="s">
        <v>8650</v>
      </c>
      <c r="E904" t="b">
        <v>0</v>
      </c>
      <c r="F904" s="42" t="s">
        <v>8991</v>
      </c>
    </row>
    <row r="905" spans="1:6" x14ac:dyDescent="0.2">
      <c r="A905" s="42" t="s">
        <v>488</v>
      </c>
      <c r="B905" s="42" t="s">
        <v>8454</v>
      </c>
      <c r="C905">
        <v>2016</v>
      </c>
      <c r="D905" s="42" t="s">
        <v>8993</v>
      </c>
      <c r="E905" t="b">
        <v>0</v>
      </c>
      <c r="F905" s="42" t="s">
        <v>8991</v>
      </c>
    </row>
    <row r="906" spans="1:6" x14ac:dyDescent="0.2">
      <c r="A906" s="42" t="s">
        <v>488</v>
      </c>
      <c r="B906" s="42" t="s">
        <v>8454</v>
      </c>
      <c r="C906">
        <v>2017</v>
      </c>
      <c r="D906" s="42" t="s">
        <v>8552</v>
      </c>
      <c r="E906" t="b">
        <v>0</v>
      </c>
      <c r="F906" s="42" t="s">
        <v>8991</v>
      </c>
    </row>
    <row r="907" spans="1:6" x14ac:dyDescent="0.2">
      <c r="A907" s="42" t="s">
        <v>488</v>
      </c>
      <c r="B907" s="42" t="s">
        <v>8454</v>
      </c>
      <c r="C907">
        <v>2018</v>
      </c>
      <c r="D907" s="42" t="s">
        <v>8994</v>
      </c>
      <c r="E907" t="b">
        <v>0</v>
      </c>
      <c r="F907" s="42" t="s">
        <v>8991</v>
      </c>
    </row>
    <row r="908" spans="1:6" x14ac:dyDescent="0.2">
      <c r="A908" s="42" t="s">
        <v>488</v>
      </c>
      <c r="B908" s="42" t="s">
        <v>8454</v>
      </c>
      <c r="C908">
        <v>2019</v>
      </c>
      <c r="D908" s="42" t="s">
        <v>8995</v>
      </c>
      <c r="E908" t="b">
        <v>0</v>
      </c>
      <c r="F908" s="42" t="s">
        <v>8991</v>
      </c>
    </row>
    <row r="909" spans="1:6" x14ac:dyDescent="0.2">
      <c r="A909" s="42" t="s">
        <v>488</v>
      </c>
      <c r="B909" s="42" t="s">
        <v>8462</v>
      </c>
      <c r="C909">
        <v>2013</v>
      </c>
      <c r="D909" s="42" t="s">
        <v>8990</v>
      </c>
      <c r="E909" t="b">
        <v>0</v>
      </c>
      <c r="F909" s="42" t="s">
        <v>8991</v>
      </c>
    </row>
    <row r="910" spans="1:6" x14ac:dyDescent="0.2">
      <c r="A910" s="42" t="s">
        <v>488</v>
      </c>
      <c r="B910" s="42" t="s">
        <v>8462</v>
      </c>
      <c r="C910">
        <v>2014</v>
      </c>
      <c r="D910" s="42" t="s">
        <v>8992</v>
      </c>
      <c r="E910" t="b">
        <v>0</v>
      </c>
      <c r="F910" s="42" t="s">
        <v>8991</v>
      </c>
    </row>
    <row r="911" spans="1:6" x14ac:dyDescent="0.2">
      <c r="A911" s="42" t="s">
        <v>488</v>
      </c>
      <c r="B911" s="42" t="s">
        <v>8462</v>
      </c>
      <c r="C911">
        <v>2015</v>
      </c>
      <c r="D911" s="42" t="s">
        <v>8650</v>
      </c>
      <c r="E911" t="b">
        <v>0</v>
      </c>
      <c r="F911" s="42" t="s">
        <v>8991</v>
      </c>
    </row>
    <row r="912" spans="1:6" x14ac:dyDescent="0.2">
      <c r="A912" s="42" t="s">
        <v>488</v>
      </c>
      <c r="B912" s="42" t="s">
        <v>8462</v>
      </c>
      <c r="C912">
        <v>2016</v>
      </c>
      <c r="D912" s="42" t="s">
        <v>8993</v>
      </c>
      <c r="E912" t="b">
        <v>0</v>
      </c>
      <c r="F912" s="42" t="s">
        <v>8991</v>
      </c>
    </row>
    <row r="913" spans="1:6" x14ac:dyDescent="0.2">
      <c r="A913" s="42" t="s">
        <v>488</v>
      </c>
      <c r="B913" s="42" t="s">
        <v>8462</v>
      </c>
      <c r="C913">
        <v>2017</v>
      </c>
      <c r="D913" s="42" t="s">
        <v>8725</v>
      </c>
      <c r="E913" t="b">
        <v>0</v>
      </c>
      <c r="F913" s="42" t="s">
        <v>8991</v>
      </c>
    </row>
    <row r="914" spans="1:6" x14ac:dyDescent="0.2">
      <c r="A914" s="42" t="s">
        <v>488</v>
      </c>
      <c r="B914" s="42" t="s">
        <v>8462</v>
      </c>
      <c r="C914">
        <v>2018</v>
      </c>
      <c r="D914" s="42" t="s">
        <v>8510</v>
      </c>
      <c r="E914" t="b">
        <v>0</v>
      </c>
      <c r="F914" s="42" t="s">
        <v>8991</v>
      </c>
    </row>
    <row r="915" spans="1:6" x14ac:dyDescent="0.2">
      <c r="A915" s="42" t="s">
        <v>488</v>
      </c>
      <c r="B915" s="42" t="s">
        <v>8462</v>
      </c>
      <c r="C915">
        <v>2019</v>
      </c>
      <c r="D915" s="42" t="s">
        <v>8996</v>
      </c>
      <c r="E915" t="b">
        <v>0</v>
      </c>
      <c r="F915" s="42" t="s">
        <v>8991</v>
      </c>
    </row>
    <row r="916" spans="1:6" x14ac:dyDescent="0.2">
      <c r="A916" s="42" t="s">
        <v>488</v>
      </c>
      <c r="B916" s="42" t="s">
        <v>8464</v>
      </c>
      <c r="C916">
        <v>2013</v>
      </c>
      <c r="D916" s="42" t="s">
        <v>8997</v>
      </c>
      <c r="E916" t="b">
        <v>0</v>
      </c>
      <c r="F916" s="42" t="s">
        <v>8991</v>
      </c>
    </row>
    <row r="917" spans="1:6" x14ac:dyDescent="0.2">
      <c r="A917" s="42" t="s">
        <v>488</v>
      </c>
      <c r="B917" s="42" t="s">
        <v>8464</v>
      </c>
      <c r="C917">
        <v>2014</v>
      </c>
      <c r="D917" s="42" t="s">
        <v>8588</v>
      </c>
      <c r="E917" t="b">
        <v>0</v>
      </c>
      <c r="F917" s="42" t="s">
        <v>8991</v>
      </c>
    </row>
    <row r="918" spans="1:6" x14ac:dyDescent="0.2">
      <c r="A918" s="42" t="s">
        <v>488</v>
      </c>
      <c r="B918" s="42" t="s">
        <v>8464</v>
      </c>
      <c r="C918">
        <v>2015</v>
      </c>
      <c r="D918" s="42" t="s">
        <v>8998</v>
      </c>
      <c r="E918" t="b">
        <v>0</v>
      </c>
      <c r="F918" s="42" t="s">
        <v>8991</v>
      </c>
    </row>
    <row r="919" spans="1:6" x14ac:dyDescent="0.2">
      <c r="A919" s="42" t="s">
        <v>488</v>
      </c>
      <c r="B919" s="42" t="s">
        <v>8464</v>
      </c>
      <c r="C919">
        <v>2016</v>
      </c>
      <c r="D919" s="42" t="s">
        <v>8720</v>
      </c>
      <c r="E919" t="b">
        <v>0</v>
      </c>
      <c r="F919" s="42" t="s">
        <v>8991</v>
      </c>
    </row>
    <row r="920" spans="1:6" x14ac:dyDescent="0.2">
      <c r="A920" s="42" t="s">
        <v>488</v>
      </c>
      <c r="B920" s="42" t="s">
        <v>8464</v>
      </c>
      <c r="C920">
        <v>2017</v>
      </c>
      <c r="D920" s="42" t="s">
        <v>8698</v>
      </c>
      <c r="E920" t="b">
        <v>0</v>
      </c>
      <c r="F920" s="42" t="s">
        <v>8991</v>
      </c>
    </row>
    <row r="921" spans="1:6" x14ac:dyDescent="0.2">
      <c r="A921" s="42" t="s">
        <v>488</v>
      </c>
      <c r="B921" s="42" t="s">
        <v>8464</v>
      </c>
      <c r="C921">
        <v>2018</v>
      </c>
      <c r="D921" s="42" t="s">
        <v>8720</v>
      </c>
      <c r="E921" t="b">
        <v>0</v>
      </c>
      <c r="F921" s="42" t="s">
        <v>8991</v>
      </c>
    </row>
    <row r="922" spans="1:6" x14ac:dyDescent="0.2">
      <c r="A922" s="42" t="s">
        <v>488</v>
      </c>
      <c r="B922" s="42" t="s">
        <v>8464</v>
      </c>
      <c r="C922">
        <v>2019</v>
      </c>
      <c r="D922" s="42" t="s">
        <v>8999</v>
      </c>
      <c r="E922" t="b">
        <v>0</v>
      </c>
      <c r="F922" s="42" t="s">
        <v>8991</v>
      </c>
    </row>
    <row r="923" spans="1:6" x14ac:dyDescent="0.2">
      <c r="A923" s="42" t="s">
        <v>62</v>
      </c>
      <c r="B923" s="42" t="s">
        <v>8454</v>
      </c>
      <c r="C923">
        <v>2013</v>
      </c>
      <c r="D923" s="42" t="s">
        <v>8554</v>
      </c>
      <c r="E923" t="b">
        <v>0</v>
      </c>
      <c r="F923" s="42" t="s">
        <v>9000</v>
      </c>
    </row>
    <row r="924" spans="1:6" x14ac:dyDescent="0.2">
      <c r="A924" s="42" t="s">
        <v>62</v>
      </c>
      <c r="B924" s="42" t="s">
        <v>8454</v>
      </c>
      <c r="C924">
        <v>2014</v>
      </c>
      <c r="D924" s="42" t="s">
        <v>9001</v>
      </c>
      <c r="E924" t="b">
        <v>0</v>
      </c>
      <c r="F924" s="42" t="s">
        <v>9000</v>
      </c>
    </row>
    <row r="925" spans="1:6" x14ac:dyDescent="0.2">
      <c r="A925" s="42" t="s">
        <v>62</v>
      </c>
      <c r="B925" s="42" t="s">
        <v>8454</v>
      </c>
      <c r="C925">
        <v>2015</v>
      </c>
      <c r="D925" s="42" t="s">
        <v>9002</v>
      </c>
      <c r="E925" t="b">
        <v>0</v>
      </c>
      <c r="F925" s="42" t="s">
        <v>9000</v>
      </c>
    </row>
    <row r="926" spans="1:6" x14ac:dyDescent="0.2">
      <c r="A926" s="42" t="s">
        <v>62</v>
      </c>
      <c r="B926" s="42" t="s">
        <v>8454</v>
      </c>
      <c r="C926">
        <v>2016</v>
      </c>
      <c r="D926" s="42" t="s">
        <v>9003</v>
      </c>
      <c r="E926" t="b">
        <v>0</v>
      </c>
      <c r="F926" s="42" t="s">
        <v>9000</v>
      </c>
    </row>
    <row r="927" spans="1:6" x14ac:dyDescent="0.2">
      <c r="A927" s="42" t="s">
        <v>62</v>
      </c>
      <c r="B927" s="42" t="s">
        <v>8454</v>
      </c>
      <c r="C927">
        <v>2017</v>
      </c>
      <c r="D927" s="42" t="s">
        <v>9004</v>
      </c>
      <c r="E927" t="b">
        <v>0</v>
      </c>
      <c r="F927" s="42" t="s">
        <v>9000</v>
      </c>
    </row>
    <row r="928" spans="1:6" x14ac:dyDescent="0.2">
      <c r="A928" s="42" t="s">
        <v>62</v>
      </c>
      <c r="B928" s="42" t="s">
        <v>8454</v>
      </c>
      <c r="C928">
        <v>2018</v>
      </c>
      <c r="D928" s="42" t="s">
        <v>8527</v>
      </c>
      <c r="E928" t="b">
        <v>0</v>
      </c>
      <c r="F928" s="42" t="s">
        <v>9000</v>
      </c>
    </row>
    <row r="929" spans="1:6" x14ac:dyDescent="0.2">
      <c r="A929" s="42" t="s">
        <v>62</v>
      </c>
      <c r="B929" s="42" t="s">
        <v>8454</v>
      </c>
      <c r="C929">
        <v>2019</v>
      </c>
      <c r="D929" s="42" t="s">
        <v>8934</v>
      </c>
      <c r="E929" t="b">
        <v>0</v>
      </c>
      <c r="F929" s="42" t="s">
        <v>9000</v>
      </c>
    </row>
    <row r="930" spans="1:6" x14ac:dyDescent="0.2">
      <c r="A930" s="42" t="s">
        <v>62</v>
      </c>
      <c r="B930" s="42" t="s">
        <v>8462</v>
      </c>
      <c r="C930">
        <v>2013</v>
      </c>
      <c r="D930" s="42" t="s">
        <v>9005</v>
      </c>
      <c r="E930" t="b">
        <v>0</v>
      </c>
      <c r="F930" s="42" t="s">
        <v>9000</v>
      </c>
    </row>
    <row r="931" spans="1:6" x14ac:dyDescent="0.2">
      <c r="A931" s="42" t="s">
        <v>62</v>
      </c>
      <c r="B931" s="42" t="s">
        <v>8462</v>
      </c>
      <c r="C931">
        <v>2014</v>
      </c>
      <c r="D931" s="42" t="s">
        <v>8530</v>
      </c>
      <c r="E931" t="b">
        <v>0</v>
      </c>
      <c r="F931" s="42" t="s">
        <v>9000</v>
      </c>
    </row>
    <row r="932" spans="1:6" x14ac:dyDescent="0.2">
      <c r="A932" s="42" t="s">
        <v>62</v>
      </c>
      <c r="B932" s="42" t="s">
        <v>8462</v>
      </c>
      <c r="C932">
        <v>2015</v>
      </c>
      <c r="D932" s="42" t="s">
        <v>9002</v>
      </c>
      <c r="E932" t="b">
        <v>0</v>
      </c>
      <c r="F932" s="42" t="s">
        <v>9000</v>
      </c>
    </row>
    <row r="933" spans="1:6" x14ac:dyDescent="0.2">
      <c r="A933" s="42" t="s">
        <v>62</v>
      </c>
      <c r="B933" s="42" t="s">
        <v>8462</v>
      </c>
      <c r="C933">
        <v>2016</v>
      </c>
      <c r="D933" s="42" t="s">
        <v>9003</v>
      </c>
      <c r="E933" t="b">
        <v>0</v>
      </c>
      <c r="F933" s="42" t="s">
        <v>9000</v>
      </c>
    </row>
    <row r="934" spans="1:6" x14ac:dyDescent="0.2">
      <c r="A934" s="42" t="s">
        <v>62</v>
      </c>
      <c r="B934" s="42" t="s">
        <v>8462</v>
      </c>
      <c r="C934">
        <v>2017</v>
      </c>
      <c r="D934" s="42" t="s">
        <v>9004</v>
      </c>
      <c r="E934" t="b">
        <v>0</v>
      </c>
      <c r="F934" s="42" t="s">
        <v>9000</v>
      </c>
    </row>
    <row r="935" spans="1:6" x14ac:dyDescent="0.2">
      <c r="A935" s="42" t="s">
        <v>62</v>
      </c>
      <c r="B935" s="42" t="s">
        <v>8462</v>
      </c>
      <c r="C935">
        <v>2018</v>
      </c>
      <c r="D935" s="42" t="s">
        <v>9006</v>
      </c>
      <c r="E935" t="b">
        <v>0</v>
      </c>
      <c r="F935" s="42" t="s">
        <v>9000</v>
      </c>
    </row>
    <row r="936" spans="1:6" x14ac:dyDescent="0.2">
      <c r="A936" s="42" t="s">
        <v>62</v>
      </c>
      <c r="B936" s="42" t="s">
        <v>8462</v>
      </c>
      <c r="C936">
        <v>2019</v>
      </c>
      <c r="D936" s="42" t="s">
        <v>8934</v>
      </c>
      <c r="E936" t="b">
        <v>0</v>
      </c>
      <c r="F936" s="42" t="s">
        <v>9000</v>
      </c>
    </row>
    <row r="937" spans="1:6" x14ac:dyDescent="0.2">
      <c r="A937" s="42" t="s">
        <v>62</v>
      </c>
      <c r="B937" s="42" t="s">
        <v>8464</v>
      </c>
      <c r="C937">
        <v>2013</v>
      </c>
      <c r="D937" s="42" t="s">
        <v>9007</v>
      </c>
      <c r="E937" t="b">
        <v>0</v>
      </c>
      <c r="F937" s="42" t="s">
        <v>9000</v>
      </c>
    </row>
    <row r="938" spans="1:6" x14ac:dyDescent="0.2">
      <c r="A938" s="42" t="s">
        <v>62</v>
      </c>
      <c r="B938" s="42" t="s">
        <v>8464</v>
      </c>
      <c r="C938">
        <v>2014</v>
      </c>
      <c r="D938" s="42" t="s">
        <v>8638</v>
      </c>
      <c r="E938" t="b">
        <v>0</v>
      </c>
      <c r="F938" s="42" t="s">
        <v>9000</v>
      </c>
    </row>
    <row r="939" spans="1:6" x14ac:dyDescent="0.2">
      <c r="A939" s="42" t="s">
        <v>62</v>
      </c>
      <c r="B939" s="42" t="s">
        <v>8464</v>
      </c>
      <c r="C939">
        <v>2015</v>
      </c>
      <c r="D939" s="42" t="s">
        <v>8828</v>
      </c>
      <c r="E939" t="b">
        <v>0</v>
      </c>
      <c r="F939" s="42" t="s">
        <v>9000</v>
      </c>
    </row>
    <row r="940" spans="1:6" x14ac:dyDescent="0.2">
      <c r="A940" s="42" t="s">
        <v>62</v>
      </c>
      <c r="B940" s="42" t="s">
        <v>8464</v>
      </c>
      <c r="C940">
        <v>2016</v>
      </c>
      <c r="D940" s="42" t="s">
        <v>8650</v>
      </c>
      <c r="E940" t="b">
        <v>0</v>
      </c>
      <c r="F940" s="42" t="s">
        <v>9000</v>
      </c>
    </row>
    <row r="941" spans="1:6" x14ac:dyDescent="0.2">
      <c r="A941" s="42" t="s">
        <v>62</v>
      </c>
      <c r="B941" s="42" t="s">
        <v>8464</v>
      </c>
      <c r="C941">
        <v>2017</v>
      </c>
      <c r="D941" s="42" t="s">
        <v>8650</v>
      </c>
      <c r="E941" t="b">
        <v>0</v>
      </c>
      <c r="F941" s="42" t="s">
        <v>9000</v>
      </c>
    </row>
    <row r="942" spans="1:6" x14ac:dyDescent="0.2">
      <c r="A942" s="42" t="s">
        <v>62</v>
      </c>
      <c r="B942" s="42" t="s">
        <v>8464</v>
      </c>
      <c r="C942">
        <v>2018</v>
      </c>
      <c r="D942" s="42" t="s">
        <v>8650</v>
      </c>
      <c r="E942" t="b">
        <v>0</v>
      </c>
      <c r="F942" s="42" t="s">
        <v>9000</v>
      </c>
    </row>
    <row r="943" spans="1:6" x14ac:dyDescent="0.2">
      <c r="A943" s="42" t="s">
        <v>62</v>
      </c>
      <c r="B943" s="42" t="s">
        <v>8464</v>
      </c>
      <c r="C943">
        <v>2019</v>
      </c>
      <c r="D943" s="42" t="s">
        <v>8650</v>
      </c>
      <c r="E943" t="b">
        <v>0</v>
      </c>
      <c r="F943" s="42" t="s">
        <v>9000</v>
      </c>
    </row>
    <row r="944" spans="1:6" x14ac:dyDescent="0.2">
      <c r="A944" s="42" t="s">
        <v>489</v>
      </c>
      <c r="B944" s="42" t="s">
        <v>8454</v>
      </c>
      <c r="C944">
        <v>2013</v>
      </c>
      <c r="D944" s="42" t="s">
        <v>9008</v>
      </c>
      <c r="E944" t="b">
        <v>0</v>
      </c>
      <c r="F944" s="42" t="s">
        <v>9009</v>
      </c>
    </row>
    <row r="945" spans="1:6" x14ac:dyDescent="0.2">
      <c r="A945" s="42" t="s">
        <v>489</v>
      </c>
      <c r="B945" s="42" t="s">
        <v>8454</v>
      </c>
      <c r="C945">
        <v>2014</v>
      </c>
      <c r="D945" s="42" t="s">
        <v>9010</v>
      </c>
      <c r="E945" t="b">
        <v>0</v>
      </c>
      <c r="F945" s="42" t="s">
        <v>9009</v>
      </c>
    </row>
    <row r="946" spans="1:6" x14ac:dyDescent="0.2">
      <c r="A946" s="42" t="s">
        <v>489</v>
      </c>
      <c r="B946" s="42" t="s">
        <v>8454</v>
      </c>
      <c r="C946">
        <v>2015</v>
      </c>
      <c r="D946" s="42" t="s">
        <v>9011</v>
      </c>
      <c r="E946" t="b">
        <v>0</v>
      </c>
      <c r="F946" s="42" t="s">
        <v>9009</v>
      </c>
    </row>
    <row r="947" spans="1:6" x14ac:dyDescent="0.2">
      <c r="A947" s="42" t="s">
        <v>489</v>
      </c>
      <c r="B947" s="42" t="s">
        <v>8454</v>
      </c>
      <c r="C947">
        <v>2016</v>
      </c>
      <c r="D947" s="42" t="s">
        <v>8679</v>
      </c>
      <c r="E947" t="b">
        <v>0</v>
      </c>
      <c r="F947" s="42" t="s">
        <v>9009</v>
      </c>
    </row>
    <row r="948" spans="1:6" x14ac:dyDescent="0.2">
      <c r="A948" s="42" t="s">
        <v>489</v>
      </c>
      <c r="B948" s="42" t="s">
        <v>8454</v>
      </c>
      <c r="C948">
        <v>2017</v>
      </c>
      <c r="D948" s="42" t="s">
        <v>9012</v>
      </c>
      <c r="E948" t="b">
        <v>0</v>
      </c>
      <c r="F948" s="42" t="s">
        <v>9009</v>
      </c>
    </row>
    <row r="949" spans="1:6" x14ac:dyDescent="0.2">
      <c r="A949" s="42" t="s">
        <v>489</v>
      </c>
      <c r="B949" s="42" t="s">
        <v>8454</v>
      </c>
      <c r="C949">
        <v>2018</v>
      </c>
      <c r="D949" s="42" t="s">
        <v>9013</v>
      </c>
      <c r="E949" t="b">
        <v>0</v>
      </c>
      <c r="F949" s="42" t="s">
        <v>9009</v>
      </c>
    </row>
    <row r="950" spans="1:6" x14ac:dyDescent="0.2">
      <c r="A950" s="42" t="s">
        <v>489</v>
      </c>
      <c r="B950" s="42" t="s">
        <v>8454</v>
      </c>
      <c r="C950">
        <v>2019</v>
      </c>
      <c r="D950" s="42" t="s">
        <v>8679</v>
      </c>
      <c r="E950" t="b">
        <v>0</v>
      </c>
      <c r="F950" s="42" t="s">
        <v>9009</v>
      </c>
    </row>
    <row r="951" spans="1:6" x14ac:dyDescent="0.2">
      <c r="A951" s="42" t="s">
        <v>489</v>
      </c>
      <c r="B951" s="42" t="s">
        <v>8462</v>
      </c>
      <c r="C951">
        <v>2013</v>
      </c>
      <c r="D951" s="42" t="s">
        <v>9008</v>
      </c>
      <c r="E951" t="b">
        <v>0</v>
      </c>
      <c r="F951" s="42" t="s">
        <v>9009</v>
      </c>
    </row>
    <row r="952" spans="1:6" x14ac:dyDescent="0.2">
      <c r="A952" s="42" t="s">
        <v>489</v>
      </c>
      <c r="B952" s="42" t="s">
        <v>8462</v>
      </c>
      <c r="C952">
        <v>2014</v>
      </c>
      <c r="D952" s="42" t="s">
        <v>9010</v>
      </c>
      <c r="E952" t="b">
        <v>0</v>
      </c>
      <c r="F952" s="42" t="s">
        <v>9009</v>
      </c>
    </row>
    <row r="953" spans="1:6" x14ac:dyDescent="0.2">
      <c r="A953" s="42" t="s">
        <v>489</v>
      </c>
      <c r="B953" s="42" t="s">
        <v>8462</v>
      </c>
      <c r="C953">
        <v>2015</v>
      </c>
      <c r="D953" s="42" t="s">
        <v>9011</v>
      </c>
      <c r="E953" t="b">
        <v>0</v>
      </c>
      <c r="F953" s="42" t="s">
        <v>9009</v>
      </c>
    </row>
    <row r="954" spans="1:6" x14ac:dyDescent="0.2">
      <c r="A954" s="42" t="s">
        <v>489</v>
      </c>
      <c r="B954" s="42" t="s">
        <v>8462</v>
      </c>
      <c r="C954">
        <v>2016</v>
      </c>
      <c r="D954" s="42" t="s">
        <v>8679</v>
      </c>
      <c r="E954" t="b">
        <v>0</v>
      </c>
      <c r="F954" s="42" t="s">
        <v>9009</v>
      </c>
    </row>
    <row r="955" spans="1:6" x14ac:dyDescent="0.2">
      <c r="A955" s="42" t="s">
        <v>489</v>
      </c>
      <c r="B955" s="42" t="s">
        <v>8462</v>
      </c>
      <c r="C955">
        <v>2017</v>
      </c>
      <c r="D955" s="42" t="s">
        <v>9014</v>
      </c>
      <c r="E955" t="b">
        <v>0</v>
      </c>
      <c r="F955" s="42" t="s">
        <v>9009</v>
      </c>
    </row>
    <row r="956" spans="1:6" x14ac:dyDescent="0.2">
      <c r="A956" s="42" t="s">
        <v>489</v>
      </c>
      <c r="B956" s="42" t="s">
        <v>8462</v>
      </c>
      <c r="C956">
        <v>2018</v>
      </c>
      <c r="D956" s="42" t="s">
        <v>9013</v>
      </c>
      <c r="E956" t="b">
        <v>0</v>
      </c>
      <c r="F956" s="42" t="s">
        <v>9009</v>
      </c>
    </row>
    <row r="957" spans="1:6" x14ac:dyDescent="0.2">
      <c r="A957" s="42" t="s">
        <v>489</v>
      </c>
      <c r="B957" s="42" t="s">
        <v>8462</v>
      </c>
      <c r="C957">
        <v>2019</v>
      </c>
      <c r="D957" s="42" t="s">
        <v>8679</v>
      </c>
      <c r="E957" t="b">
        <v>0</v>
      </c>
      <c r="F957" s="42" t="s">
        <v>9009</v>
      </c>
    </row>
    <row r="958" spans="1:6" x14ac:dyDescent="0.2">
      <c r="A958" s="42" t="s">
        <v>489</v>
      </c>
      <c r="B958" s="42" t="s">
        <v>8464</v>
      </c>
      <c r="C958">
        <v>2013</v>
      </c>
      <c r="D958" s="42" t="s">
        <v>8727</v>
      </c>
      <c r="E958" t="b">
        <v>0</v>
      </c>
      <c r="F958" s="42" t="s">
        <v>9009</v>
      </c>
    </row>
    <row r="959" spans="1:6" x14ac:dyDescent="0.2">
      <c r="A959" s="42" t="s">
        <v>489</v>
      </c>
      <c r="B959" s="42" t="s">
        <v>8464</v>
      </c>
      <c r="C959">
        <v>2014</v>
      </c>
      <c r="D959" s="42" t="s">
        <v>8981</v>
      </c>
      <c r="E959" t="b">
        <v>0</v>
      </c>
      <c r="F959" s="42" t="s">
        <v>9009</v>
      </c>
    </row>
    <row r="960" spans="1:6" x14ac:dyDescent="0.2">
      <c r="A960" s="42" t="s">
        <v>489</v>
      </c>
      <c r="B960" s="42" t="s">
        <v>8464</v>
      </c>
      <c r="C960">
        <v>2015</v>
      </c>
      <c r="D960" s="42" t="s">
        <v>8675</v>
      </c>
      <c r="E960" t="b">
        <v>0</v>
      </c>
      <c r="F960" s="42" t="s">
        <v>9009</v>
      </c>
    </row>
    <row r="961" spans="1:6" x14ac:dyDescent="0.2">
      <c r="A961" s="42" t="s">
        <v>489</v>
      </c>
      <c r="B961" s="42" t="s">
        <v>8464</v>
      </c>
      <c r="C961">
        <v>2016</v>
      </c>
      <c r="D961" s="42" t="s">
        <v>8682</v>
      </c>
      <c r="E961" t="b">
        <v>0</v>
      </c>
      <c r="F961" s="42" t="s">
        <v>9009</v>
      </c>
    </row>
    <row r="962" spans="1:6" x14ac:dyDescent="0.2">
      <c r="A962" s="42" t="s">
        <v>489</v>
      </c>
      <c r="B962" s="42" t="s">
        <v>8464</v>
      </c>
      <c r="C962">
        <v>2017</v>
      </c>
      <c r="D962" s="42" t="s">
        <v>8727</v>
      </c>
      <c r="E962" t="b">
        <v>0</v>
      </c>
      <c r="F962" s="42" t="s">
        <v>9009</v>
      </c>
    </row>
    <row r="963" spans="1:6" x14ac:dyDescent="0.2">
      <c r="A963" s="42" t="s">
        <v>489</v>
      </c>
      <c r="B963" s="42" t="s">
        <v>8464</v>
      </c>
      <c r="C963">
        <v>2018</v>
      </c>
      <c r="D963" s="42" t="s">
        <v>9015</v>
      </c>
      <c r="E963" t="b">
        <v>0</v>
      </c>
      <c r="F963" s="42" t="s">
        <v>9009</v>
      </c>
    </row>
    <row r="964" spans="1:6" x14ac:dyDescent="0.2">
      <c r="A964" s="42" t="s">
        <v>489</v>
      </c>
      <c r="B964" s="42" t="s">
        <v>8464</v>
      </c>
      <c r="C964">
        <v>2019</v>
      </c>
      <c r="D964" s="42" t="s">
        <v>9016</v>
      </c>
      <c r="E964" t="b">
        <v>0</v>
      </c>
      <c r="F964" s="42" t="s">
        <v>9009</v>
      </c>
    </row>
    <row r="965" spans="1:6" x14ac:dyDescent="0.2">
      <c r="A965" s="42" t="s">
        <v>525</v>
      </c>
      <c r="B965" s="42" t="s">
        <v>8454</v>
      </c>
      <c r="C965">
        <v>2013</v>
      </c>
      <c r="D965" s="42" t="s">
        <v>8482</v>
      </c>
      <c r="E965" t="b">
        <v>0</v>
      </c>
      <c r="F965" s="42" t="s">
        <v>9017</v>
      </c>
    </row>
    <row r="966" spans="1:6" x14ac:dyDescent="0.2">
      <c r="A966" s="42" t="s">
        <v>525</v>
      </c>
      <c r="B966" s="42" t="s">
        <v>8454</v>
      </c>
      <c r="C966">
        <v>2014</v>
      </c>
      <c r="D966" s="42" t="s">
        <v>8482</v>
      </c>
      <c r="E966" t="b">
        <v>0</v>
      </c>
      <c r="F966" s="42" t="s">
        <v>9017</v>
      </c>
    </row>
    <row r="967" spans="1:6" x14ac:dyDescent="0.2">
      <c r="A967" s="42" t="s">
        <v>525</v>
      </c>
      <c r="B967" s="42" t="s">
        <v>8454</v>
      </c>
      <c r="C967">
        <v>2015</v>
      </c>
      <c r="D967" s="42" t="s">
        <v>8482</v>
      </c>
      <c r="E967" t="b">
        <v>0</v>
      </c>
      <c r="F967" s="42" t="s">
        <v>9017</v>
      </c>
    </row>
    <row r="968" spans="1:6" x14ac:dyDescent="0.2">
      <c r="A968" s="42" t="s">
        <v>525</v>
      </c>
      <c r="B968" s="42" t="s">
        <v>8454</v>
      </c>
      <c r="C968">
        <v>2016</v>
      </c>
      <c r="D968" s="42" t="s">
        <v>8482</v>
      </c>
      <c r="E968" t="b">
        <v>0</v>
      </c>
      <c r="F968" s="42" t="s">
        <v>9017</v>
      </c>
    </row>
    <row r="969" spans="1:6" x14ac:dyDescent="0.2">
      <c r="A969" s="42" t="s">
        <v>525</v>
      </c>
      <c r="B969" s="42" t="s">
        <v>8454</v>
      </c>
      <c r="C969">
        <v>2017</v>
      </c>
      <c r="D969" s="42" t="s">
        <v>8971</v>
      </c>
      <c r="E969" t="b">
        <v>0</v>
      </c>
      <c r="F969" s="42" t="s">
        <v>9017</v>
      </c>
    </row>
    <row r="970" spans="1:6" x14ac:dyDescent="0.2">
      <c r="A970" s="42" t="s">
        <v>525</v>
      </c>
      <c r="B970" s="42" t="s">
        <v>8454</v>
      </c>
      <c r="C970">
        <v>2018</v>
      </c>
      <c r="D970" s="42" t="s">
        <v>9018</v>
      </c>
      <c r="E970" t="b">
        <v>0</v>
      </c>
      <c r="F970" s="42" t="s">
        <v>9017</v>
      </c>
    </row>
    <row r="971" spans="1:6" x14ac:dyDescent="0.2">
      <c r="A971" s="42" t="s">
        <v>525</v>
      </c>
      <c r="B971" s="42" t="s">
        <v>8454</v>
      </c>
      <c r="C971">
        <v>2019</v>
      </c>
      <c r="D971" s="42" t="s">
        <v>8652</v>
      </c>
      <c r="E971" t="b">
        <v>0</v>
      </c>
      <c r="F971" s="42" t="s">
        <v>9017</v>
      </c>
    </row>
    <row r="972" spans="1:6" x14ac:dyDescent="0.2">
      <c r="A972" s="42" t="s">
        <v>525</v>
      </c>
      <c r="B972" s="42" t="s">
        <v>8462</v>
      </c>
      <c r="C972">
        <v>2013</v>
      </c>
      <c r="D972" s="42" t="s">
        <v>8652</v>
      </c>
      <c r="E972" t="b">
        <v>0</v>
      </c>
      <c r="F972" s="42" t="s">
        <v>9017</v>
      </c>
    </row>
    <row r="973" spans="1:6" x14ac:dyDescent="0.2">
      <c r="A973" s="42" t="s">
        <v>525</v>
      </c>
      <c r="B973" s="42" t="s">
        <v>8462</v>
      </c>
      <c r="C973">
        <v>2014</v>
      </c>
      <c r="D973" s="42" t="s">
        <v>8982</v>
      </c>
      <c r="E973" t="b">
        <v>0</v>
      </c>
      <c r="F973" s="42" t="s">
        <v>9017</v>
      </c>
    </row>
    <row r="974" spans="1:6" x14ac:dyDescent="0.2">
      <c r="A974" s="42" t="s">
        <v>525</v>
      </c>
      <c r="B974" s="42" t="s">
        <v>8462</v>
      </c>
      <c r="C974">
        <v>2015</v>
      </c>
      <c r="D974" s="42" t="s">
        <v>9018</v>
      </c>
      <c r="E974" t="b">
        <v>0</v>
      </c>
      <c r="F974" s="42" t="s">
        <v>9017</v>
      </c>
    </row>
    <row r="975" spans="1:6" x14ac:dyDescent="0.2">
      <c r="A975" s="42" t="s">
        <v>525</v>
      </c>
      <c r="B975" s="42" t="s">
        <v>8462</v>
      </c>
      <c r="C975">
        <v>2016</v>
      </c>
      <c r="D975" s="42" t="s">
        <v>8982</v>
      </c>
      <c r="E975" t="b">
        <v>0</v>
      </c>
      <c r="F975" s="42" t="s">
        <v>9017</v>
      </c>
    </row>
    <row r="976" spans="1:6" x14ac:dyDescent="0.2">
      <c r="A976" s="42" t="s">
        <v>525</v>
      </c>
      <c r="B976" s="42" t="s">
        <v>8462</v>
      </c>
      <c r="C976">
        <v>2017</v>
      </c>
      <c r="D976" s="42" t="s">
        <v>8936</v>
      </c>
      <c r="E976" t="b">
        <v>0</v>
      </c>
      <c r="F976" s="42" t="s">
        <v>9017</v>
      </c>
    </row>
    <row r="977" spans="1:6" x14ac:dyDescent="0.2">
      <c r="A977" s="42" t="s">
        <v>525</v>
      </c>
      <c r="B977" s="42" t="s">
        <v>8462</v>
      </c>
      <c r="C977">
        <v>2018</v>
      </c>
      <c r="D977" s="42" t="s">
        <v>9018</v>
      </c>
      <c r="E977" t="b">
        <v>0</v>
      </c>
      <c r="F977" s="42" t="s">
        <v>9017</v>
      </c>
    </row>
    <row r="978" spans="1:6" x14ac:dyDescent="0.2">
      <c r="A978" s="42" t="s">
        <v>525</v>
      </c>
      <c r="B978" s="42" t="s">
        <v>8462</v>
      </c>
      <c r="C978">
        <v>2019</v>
      </c>
      <c r="D978" s="42" t="s">
        <v>8587</v>
      </c>
      <c r="E978" t="b">
        <v>0</v>
      </c>
      <c r="F978" s="42" t="s">
        <v>9017</v>
      </c>
    </row>
    <row r="979" spans="1:6" x14ac:dyDescent="0.2">
      <c r="A979" s="42" t="s">
        <v>525</v>
      </c>
      <c r="B979" s="42" t="s">
        <v>8464</v>
      </c>
      <c r="C979">
        <v>2013</v>
      </c>
      <c r="D979" s="42" t="s">
        <v>8676</v>
      </c>
      <c r="E979" t="b">
        <v>0</v>
      </c>
      <c r="F979" s="42" t="s">
        <v>9017</v>
      </c>
    </row>
    <row r="980" spans="1:6" x14ac:dyDescent="0.2">
      <c r="A980" s="42" t="s">
        <v>525</v>
      </c>
      <c r="B980" s="42" t="s">
        <v>8464</v>
      </c>
      <c r="C980">
        <v>2014</v>
      </c>
      <c r="D980" s="42" t="s">
        <v>8681</v>
      </c>
      <c r="E980" t="b">
        <v>0</v>
      </c>
      <c r="F980" s="42" t="s">
        <v>9017</v>
      </c>
    </row>
    <row r="981" spans="1:6" x14ac:dyDescent="0.2">
      <c r="A981" s="42" t="s">
        <v>525</v>
      </c>
      <c r="B981" s="42" t="s">
        <v>8464</v>
      </c>
      <c r="C981">
        <v>2015</v>
      </c>
      <c r="D981" s="42" t="s">
        <v>8681</v>
      </c>
      <c r="E981" t="b">
        <v>0</v>
      </c>
      <c r="F981" s="42" t="s">
        <v>9017</v>
      </c>
    </row>
    <row r="982" spans="1:6" x14ac:dyDescent="0.2">
      <c r="A982" s="42" t="s">
        <v>525</v>
      </c>
      <c r="B982" s="42" t="s">
        <v>8464</v>
      </c>
      <c r="C982">
        <v>2016</v>
      </c>
      <c r="D982" s="42" t="s">
        <v>9015</v>
      </c>
      <c r="E982" t="b">
        <v>0</v>
      </c>
      <c r="F982" s="42" t="s">
        <v>9017</v>
      </c>
    </row>
    <row r="983" spans="1:6" x14ac:dyDescent="0.2">
      <c r="A983" s="42" t="s">
        <v>525</v>
      </c>
      <c r="B983" s="42" t="s">
        <v>8464</v>
      </c>
      <c r="C983">
        <v>2017</v>
      </c>
      <c r="D983" s="42" t="s">
        <v>8964</v>
      </c>
      <c r="E983" t="b">
        <v>0</v>
      </c>
      <c r="F983" s="42" t="s">
        <v>9017</v>
      </c>
    </row>
    <row r="984" spans="1:6" x14ac:dyDescent="0.2">
      <c r="A984" s="42" t="s">
        <v>525</v>
      </c>
      <c r="B984" s="42" t="s">
        <v>8464</v>
      </c>
      <c r="C984">
        <v>2018</v>
      </c>
      <c r="D984" s="42" t="s">
        <v>9019</v>
      </c>
      <c r="E984" t="b">
        <v>0</v>
      </c>
      <c r="F984" s="42" t="s">
        <v>9017</v>
      </c>
    </row>
    <row r="985" spans="1:6" x14ac:dyDescent="0.2">
      <c r="A985" s="42" t="s">
        <v>525</v>
      </c>
      <c r="B985" s="42" t="s">
        <v>8464</v>
      </c>
      <c r="C985">
        <v>2019</v>
      </c>
      <c r="D985" s="42" t="s">
        <v>8699</v>
      </c>
      <c r="E985" t="b">
        <v>0</v>
      </c>
      <c r="F985" s="42" t="s">
        <v>9017</v>
      </c>
    </row>
    <row r="986" spans="1:6" x14ac:dyDescent="0.2">
      <c r="A986" s="42" t="s">
        <v>65</v>
      </c>
      <c r="B986" s="42" t="s">
        <v>8454</v>
      </c>
      <c r="C986">
        <v>2013</v>
      </c>
      <c r="D986" s="42" t="s">
        <v>8496</v>
      </c>
      <c r="E986" t="b">
        <v>0</v>
      </c>
      <c r="F986" s="42" t="s">
        <v>9020</v>
      </c>
    </row>
    <row r="987" spans="1:6" x14ac:dyDescent="0.2">
      <c r="A987" s="42" t="s">
        <v>65</v>
      </c>
      <c r="B987" s="42" t="s">
        <v>8454</v>
      </c>
      <c r="C987">
        <v>2014</v>
      </c>
      <c r="D987" s="42" t="s">
        <v>8653</v>
      </c>
      <c r="E987" t="b">
        <v>0</v>
      </c>
      <c r="F987" s="42" t="s">
        <v>9020</v>
      </c>
    </row>
    <row r="988" spans="1:6" x14ac:dyDescent="0.2">
      <c r="A988" s="42" t="s">
        <v>65</v>
      </c>
      <c r="B988" s="42" t="s">
        <v>8454</v>
      </c>
      <c r="C988">
        <v>2015</v>
      </c>
      <c r="D988" s="42" t="s">
        <v>8496</v>
      </c>
      <c r="E988" t="b">
        <v>0</v>
      </c>
      <c r="F988" s="42" t="s">
        <v>9020</v>
      </c>
    </row>
    <row r="989" spans="1:6" x14ac:dyDescent="0.2">
      <c r="A989" s="42" t="s">
        <v>65</v>
      </c>
      <c r="B989" s="42" t="s">
        <v>8454</v>
      </c>
      <c r="C989">
        <v>2016</v>
      </c>
      <c r="D989" s="42" t="s">
        <v>8496</v>
      </c>
      <c r="E989" t="b">
        <v>0</v>
      </c>
      <c r="F989" s="42" t="s">
        <v>9020</v>
      </c>
    </row>
    <row r="990" spans="1:6" x14ac:dyDescent="0.2">
      <c r="A990" s="42" t="s">
        <v>65</v>
      </c>
      <c r="B990" s="42" t="s">
        <v>8454</v>
      </c>
      <c r="C990">
        <v>2017</v>
      </c>
      <c r="D990" s="42" t="s">
        <v>8496</v>
      </c>
      <c r="E990" t="b">
        <v>0</v>
      </c>
      <c r="F990" s="42" t="s">
        <v>9020</v>
      </c>
    </row>
    <row r="991" spans="1:6" x14ac:dyDescent="0.2">
      <c r="A991" s="42" t="s">
        <v>65</v>
      </c>
      <c r="B991" s="42" t="s">
        <v>8454</v>
      </c>
      <c r="C991">
        <v>2018</v>
      </c>
      <c r="D991" s="42" t="s">
        <v>8673</v>
      </c>
      <c r="E991" t="b">
        <v>0</v>
      </c>
      <c r="F991" s="42" t="s">
        <v>9020</v>
      </c>
    </row>
    <row r="992" spans="1:6" x14ac:dyDescent="0.2">
      <c r="A992" s="42" t="s">
        <v>65</v>
      </c>
      <c r="B992" s="42" t="s">
        <v>8454</v>
      </c>
      <c r="C992">
        <v>2019</v>
      </c>
      <c r="D992" s="42" t="s">
        <v>8496</v>
      </c>
      <c r="E992" t="b">
        <v>0</v>
      </c>
      <c r="F992" s="42" t="s">
        <v>9020</v>
      </c>
    </row>
    <row r="993" spans="1:6" x14ac:dyDescent="0.2">
      <c r="A993" s="42" t="s">
        <v>65</v>
      </c>
      <c r="B993" s="42" t="s">
        <v>8462</v>
      </c>
      <c r="C993">
        <v>2013</v>
      </c>
      <c r="D993" s="42" t="s">
        <v>8496</v>
      </c>
      <c r="E993" t="b">
        <v>0</v>
      </c>
      <c r="F993" s="42" t="s">
        <v>9020</v>
      </c>
    </row>
    <row r="994" spans="1:6" x14ac:dyDescent="0.2">
      <c r="A994" s="42" t="s">
        <v>65</v>
      </c>
      <c r="B994" s="42" t="s">
        <v>8462</v>
      </c>
      <c r="C994">
        <v>2014</v>
      </c>
      <c r="D994" s="42" t="s">
        <v>8653</v>
      </c>
      <c r="E994" t="b">
        <v>0</v>
      </c>
      <c r="F994" s="42" t="s">
        <v>9020</v>
      </c>
    </row>
    <row r="995" spans="1:6" x14ac:dyDescent="0.2">
      <c r="A995" s="42" t="s">
        <v>65</v>
      </c>
      <c r="B995" s="42" t="s">
        <v>8462</v>
      </c>
      <c r="C995">
        <v>2015</v>
      </c>
      <c r="D995" s="42" t="s">
        <v>8496</v>
      </c>
      <c r="E995" t="b">
        <v>0</v>
      </c>
      <c r="F995" s="42" t="s">
        <v>9020</v>
      </c>
    </row>
    <row r="996" spans="1:6" x14ac:dyDescent="0.2">
      <c r="A996" s="42" t="s">
        <v>65</v>
      </c>
      <c r="B996" s="42" t="s">
        <v>8462</v>
      </c>
      <c r="C996">
        <v>2016</v>
      </c>
      <c r="D996" s="42" t="s">
        <v>8496</v>
      </c>
      <c r="E996" t="b">
        <v>0</v>
      </c>
      <c r="F996" s="42" t="s">
        <v>9020</v>
      </c>
    </row>
    <row r="997" spans="1:6" x14ac:dyDescent="0.2">
      <c r="A997" s="42" t="s">
        <v>65</v>
      </c>
      <c r="B997" s="42" t="s">
        <v>8462</v>
      </c>
      <c r="C997">
        <v>2017</v>
      </c>
      <c r="D997" s="42" t="s">
        <v>8496</v>
      </c>
      <c r="E997" t="b">
        <v>0</v>
      </c>
      <c r="F997" s="42" t="s">
        <v>9020</v>
      </c>
    </row>
    <row r="998" spans="1:6" x14ac:dyDescent="0.2">
      <c r="A998" s="42" t="s">
        <v>65</v>
      </c>
      <c r="B998" s="42" t="s">
        <v>8462</v>
      </c>
      <c r="C998">
        <v>2018</v>
      </c>
      <c r="D998" s="42" t="s">
        <v>8673</v>
      </c>
      <c r="E998" t="b">
        <v>0</v>
      </c>
      <c r="F998" s="42" t="s">
        <v>9020</v>
      </c>
    </row>
    <row r="999" spans="1:6" x14ac:dyDescent="0.2">
      <c r="A999" s="42" t="s">
        <v>65</v>
      </c>
      <c r="B999" s="42" t="s">
        <v>8462</v>
      </c>
      <c r="C999">
        <v>2019</v>
      </c>
      <c r="D999" s="42" t="s">
        <v>8496</v>
      </c>
      <c r="E999" t="b">
        <v>0</v>
      </c>
      <c r="F999" s="42" t="s">
        <v>9020</v>
      </c>
    </row>
    <row r="1000" spans="1:6" x14ac:dyDescent="0.2">
      <c r="A1000" s="42" t="s">
        <v>65</v>
      </c>
      <c r="B1000" s="42" t="s">
        <v>8464</v>
      </c>
      <c r="C1000">
        <v>2013</v>
      </c>
      <c r="D1000" s="42" t="s">
        <v>8496</v>
      </c>
      <c r="E1000" t="b">
        <v>0</v>
      </c>
      <c r="F1000" s="42" t="s">
        <v>9020</v>
      </c>
    </row>
    <row r="1001" spans="1:6" x14ac:dyDescent="0.2">
      <c r="A1001" s="42" t="s">
        <v>65</v>
      </c>
      <c r="B1001" s="42" t="s">
        <v>8464</v>
      </c>
      <c r="C1001">
        <v>2014</v>
      </c>
      <c r="D1001" s="42" t="s">
        <v>8496</v>
      </c>
      <c r="E1001" t="b">
        <v>0</v>
      </c>
      <c r="F1001" s="42" t="s">
        <v>9020</v>
      </c>
    </row>
    <row r="1002" spans="1:6" x14ac:dyDescent="0.2">
      <c r="A1002" s="42" t="s">
        <v>65</v>
      </c>
      <c r="B1002" s="42" t="s">
        <v>8464</v>
      </c>
      <c r="C1002">
        <v>2015</v>
      </c>
      <c r="D1002" s="42" t="s">
        <v>8496</v>
      </c>
      <c r="E1002" t="b">
        <v>0</v>
      </c>
      <c r="F1002" s="42" t="s">
        <v>9020</v>
      </c>
    </row>
    <row r="1003" spans="1:6" x14ac:dyDescent="0.2">
      <c r="A1003" s="42" t="s">
        <v>65</v>
      </c>
      <c r="B1003" s="42" t="s">
        <v>8464</v>
      </c>
      <c r="C1003">
        <v>2016</v>
      </c>
      <c r="D1003" s="42" t="s">
        <v>8496</v>
      </c>
      <c r="E1003" t="b">
        <v>0</v>
      </c>
      <c r="F1003" s="42" t="s">
        <v>9020</v>
      </c>
    </row>
    <row r="1004" spans="1:6" x14ac:dyDescent="0.2">
      <c r="A1004" s="42" t="s">
        <v>65</v>
      </c>
      <c r="B1004" s="42" t="s">
        <v>8464</v>
      </c>
      <c r="C1004">
        <v>2017</v>
      </c>
      <c r="D1004" s="42" t="s">
        <v>8496</v>
      </c>
      <c r="E1004" t="b">
        <v>0</v>
      </c>
      <c r="F1004" s="42" t="s">
        <v>9020</v>
      </c>
    </row>
    <row r="1005" spans="1:6" x14ac:dyDescent="0.2">
      <c r="A1005" s="42" t="s">
        <v>65</v>
      </c>
      <c r="B1005" s="42" t="s">
        <v>8464</v>
      </c>
      <c r="C1005">
        <v>2018</v>
      </c>
      <c r="D1005" s="42" t="s">
        <v>8482</v>
      </c>
      <c r="E1005" t="b">
        <v>0</v>
      </c>
      <c r="F1005" s="42" t="s">
        <v>9020</v>
      </c>
    </row>
    <row r="1006" spans="1:6" x14ac:dyDescent="0.2">
      <c r="A1006" s="42" t="s">
        <v>65</v>
      </c>
      <c r="B1006" s="42" t="s">
        <v>8464</v>
      </c>
      <c r="C1006">
        <v>2019</v>
      </c>
      <c r="D1006" s="42" t="s">
        <v>8482</v>
      </c>
      <c r="E1006" t="b">
        <v>0</v>
      </c>
      <c r="F1006" s="42" t="s">
        <v>9020</v>
      </c>
    </row>
    <row r="1007" spans="1:6" x14ac:dyDescent="0.2">
      <c r="A1007" s="42" t="s">
        <v>66</v>
      </c>
      <c r="B1007" s="42" t="s">
        <v>8454</v>
      </c>
      <c r="C1007">
        <v>2013</v>
      </c>
      <c r="D1007" s="42" t="s">
        <v>9021</v>
      </c>
      <c r="E1007" t="b">
        <v>0</v>
      </c>
      <c r="F1007" s="42" t="s">
        <v>9022</v>
      </c>
    </row>
    <row r="1008" spans="1:6" x14ac:dyDescent="0.2">
      <c r="A1008" s="42" t="s">
        <v>66</v>
      </c>
      <c r="B1008" s="42" t="s">
        <v>8454</v>
      </c>
      <c r="C1008">
        <v>2014</v>
      </c>
      <c r="D1008" s="42" t="s">
        <v>8482</v>
      </c>
      <c r="E1008" t="b">
        <v>0</v>
      </c>
      <c r="F1008" s="42" t="s">
        <v>9022</v>
      </c>
    </row>
    <row r="1009" spans="1:6" x14ac:dyDescent="0.2">
      <c r="A1009" s="42" t="s">
        <v>66</v>
      </c>
      <c r="B1009" s="42" t="s">
        <v>8454</v>
      </c>
      <c r="C1009">
        <v>2015</v>
      </c>
      <c r="D1009" s="42" t="s">
        <v>8482</v>
      </c>
      <c r="E1009" t="b">
        <v>0</v>
      </c>
      <c r="F1009" s="42" t="s">
        <v>9022</v>
      </c>
    </row>
    <row r="1010" spans="1:6" x14ac:dyDescent="0.2">
      <c r="A1010" s="42" t="s">
        <v>66</v>
      </c>
      <c r="B1010" s="42" t="s">
        <v>8454</v>
      </c>
      <c r="C1010">
        <v>2016</v>
      </c>
      <c r="D1010" s="42" t="s">
        <v>8482</v>
      </c>
      <c r="E1010" t="b">
        <v>0</v>
      </c>
      <c r="F1010" s="42" t="s">
        <v>9022</v>
      </c>
    </row>
    <row r="1011" spans="1:6" x14ac:dyDescent="0.2">
      <c r="A1011" s="42" t="s">
        <v>66</v>
      </c>
      <c r="B1011" s="42" t="s">
        <v>8454</v>
      </c>
      <c r="C1011">
        <v>2017</v>
      </c>
      <c r="D1011" s="42" t="s">
        <v>9023</v>
      </c>
      <c r="E1011" t="b">
        <v>0</v>
      </c>
      <c r="F1011" s="42" t="s">
        <v>9022</v>
      </c>
    </row>
    <row r="1012" spans="1:6" x14ac:dyDescent="0.2">
      <c r="A1012" s="42" t="s">
        <v>66</v>
      </c>
      <c r="B1012" s="42" t="s">
        <v>8454</v>
      </c>
      <c r="C1012">
        <v>2018</v>
      </c>
      <c r="D1012" s="42" t="s">
        <v>8520</v>
      </c>
      <c r="E1012" t="b">
        <v>0</v>
      </c>
      <c r="F1012" s="42" t="s">
        <v>9022</v>
      </c>
    </row>
    <row r="1013" spans="1:6" x14ac:dyDescent="0.2">
      <c r="A1013" s="42" t="s">
        <v>66</v>
      </c>
      <c r="B1013" s="42" t="s">
        <v>8454</v>
      </c>
      <c r="C1013">
        <v>2019</v>
      </c>
      <c r="D1013" s="42" t="s">
        <v>9024</v>
      </c>
      <c r="E1013" t="b">
        <v>0</v>
      </c>
      <c r="F1013" s="42" t="s">
        <v>9022</v>
      </c>
    </row>
    <row r="1014" spans="1:6" x14ac:dyDescent="0.2">
      <c r="A1014" s="42" t="s">
        <v>66</v>
      </c>
      <c r="B1014" s="42" t="s">
        <v>8462</v>
      </c>
      <c r="C1014">
        <v>2013</v>
      </c>
      <c r="D1014" s="42" t="s">
        <v>8765</v>
      </c>
      <c r="E1014" t="b">
        <v>0</v>
      </c>
      <c r="F1014" s="42" t="s">
        <v>9022</v>
      </c>
    </row>
    <row r="1015" spans="1:6" x14ac:dyDescent="0.2">
      <c r="A1015" s="42" t="s">
        <v>66</v>
      </c>
      <c r="B1015" s="42" t="s">
        <v>8462</v>
      </c>
      <c r="C1015">
        <v>2014</v>
      </c>
      <c r="D1015" s="42" t="s">
        <v>9025</v>
      </c>
      <c r="E1015" t="b">
        <v>0</v>
      </c>
      <c r="F1015" s="42" t="s">
        <v>9022</v>
      </c>
    </row>
    <row r="1016" spans="1:6" x14ac:dyDescent="0.2">
      <c r="A1016" s="42" t="s">
        <v>66</v>
      </c>
      <c r="B1016" s="42" t="s">
        <v>8462</v>
      </c>
      <c r="C1016">
        <v>2015</v>
      </c>
      <c r="D1016" s="42" t="s">
        <v>9026</v>
      </c>
      <c r="E1016" t="b">
        <v>0</v>
      </c>
      <c r="F1016" s="42" t="s">
        <v>9022</v>
      </c>
    </row>
    <row r="1017" spans="1:6" x14ac:dyDescent="0.2">
      <c r="A1017" s="42" t="s">
        <v>66</v>
      </c>
      <c r="B1017" s="42" t="s">
        <v>8462</v>
      </c>
      <c r="C1017">
        <v>2016</v>
      </c>
      <c r="D1017" s="42" t="s">
        <v>9027</v>
      </c>
      <c r="E1017" t="b">
        <v>0</v>
      </c>
      <c r="F1017" s="42" t="s">
        <v>9022</v>
      </c>
    </row>
    <row r="1018" spans="1:6" x14ac:dyDescent="0.2">
      <c r="A1018" s="42" t="s">
        <v>66</v>
      </c>
      <c r="B1018" s="42" t="s">
        <v>8462</v>
      </c>
      <c r="C1018">
        <v>2017</v>
      </c>
      <c r="D1018" s="42" t="s">
        <v>9023</v>
      </c>
      <c r="E1018" t="b">
        <v>0</v>
      </c>
      <c r="F1018" s="42" t="s">
        <v>9022</v>
      </c>
    </row>
    <row r="1019" spans="1:6" x14ac:dyDescent="0.2">
      <c r="A1019" s="42" t="s">
        <v>66</v>
      </c>
      <c r="B1019" s="42" t="s">
        <v>8462</v>
      </c>
      <c r="C1019">
        <v>2018</v>
      </c>
      <c r="D1019" s="42" t="s">
        <v>8520</v>
      </c>
      <c r="E1019" t="b">
        <v>0</v>
      </c>
      <c r="F1019" s="42" t="s">
        <v>9022</v>
      </c>
    </row>
    <row r="1020" spans="1:6" x14ac:dyDescent="0.2">
      <c r="A1020" s="42" t="s">
        <v>66</v>
      </c>
      <c r="B1020" s="42" t="s">
        <v>8462</v>
      </c>
      <c r="C1020">
        <v>2019</v>
      </c>
      <c r="D1020" s="42" t="s">
        <v>9024</v>
      </c>
      <c r="E1020" t="b">
        <v>0</v>
      </c>
      <c r="F1020" s="42" t="s">
        <v>9022</v>
      </c>
    </row>
    <row r="1021" spans="1:6" x14ac:dyDescent="0.2">
      <c r="A1021" s="42" t="s">
        <v>66</v>
      </c>
      <c r="B1021" s="42" t="s">
        <v>8464</v>
      </c>
      <c r="C1021">
        <v>2013</v>
      </c>
      <c r="D1021" s="42" t="s">
        <v>9028</v>
      </c>
      <c r="E1021" t="b">
        <v>0</v>
      </c>
      <c r="F1021" s="42" t="s">
        <v>9022</v>
      </c>
    </row>
    <row r="1022" spans="1:6" x14ac:dyDescent="0.2">
      <c r="A1022" s="42" t="s">
        <v>66</v>
      </c>
      <c r="B1022" s="42" t="s">
        <v>8464</v>
      </c>
      <c r="C1022">
        <v>2014</v>
      </c>
      <c r="D1022" s="42" t="s">
        <v>9029</v>
      </c>
      <c r="E1022" t="b">
        <v>0</v>
      </c>
      <c r="F1022" s="42" t="s">
        <v>9022</v>
      </c>
    </row>
    <row r="1023" spans="1:6" x14ac:dyDescent="0.2">
      <c r="A1023" s="42" t="s">
        <v>66</v>
      </c>
      <c r="B1023" s="42" t="s">
        <v>8464</v>
      </c>
      <c r="C1023">
        <v>2015</v>
      </c>
      <c r="D1023" s="42" t="s">
        <v>9007</v>
      </c>
      <c r="E1023" t="b">
        <v>0</v>
      </c>
      <c r="F1023" s="42" t="s">
        <v>9022</v>
      </c>
    </row>
    <row r="1024" spans="1:6" x14ac:dyDescent="0.2">
      <c r="A1024" s="42" t="s">
        <v>66</v>
      </c>
      <c r="B1024" s="42" t="s">
        <v>8464</v>
      </c>
      <c r="C1024">
        <v>2016</v>
      </c>
      <c r="D1024" s="42" t="s">
        <v>9007</v>
      </c>
      <c r="E1024" t="b">
        <v>0</v>
      </c>
      <c r="F1024" s="42" t="s">
        <v>9022</v>
      </c>
    </row>
    <row r="1025" spans="1:6" x14ac:dyDescent="0.2">
      <c r="A1025" s="42" t="s">
        <v>66</v>
      </c>
      <c r="B1025" s="42" t="s">
        <v>8464</v>
      </c>
      <c r="C1025">
        <v>2017</v>
      </c>
      <c r="D1025" s="42" t="s">
        <v>9007</v>
      </c>
      <c r="E1025" t="b">
        <v>0</v>
      </c>
      <c r="F1025" s="42" t="s">
        <v>9022</v>
      </c>
    </row>
    <row r="1026" spans="1:6" x14ac:dyDescent="0.2">
      <c r="A1026" s="42" t="s">
        <v>66</v>
      </c>
      <c r="B1026" s="42" t="s">
        <v>8464</v>
      </c>
      <c r="C1026">
        <v>2018</v>
      </c>
      <c r="D1026" s="42" t="s">
        <v>9007</v>
      </c>
      <c r="E1026" t="b">
        <v>0</v>
      </c>
      <c r="F1026" s="42" t="s">
        <v>9022</v>
      </c>
    </row>
    <row r="1027" spans="1:6" x14ac:dyDescent="0.2">
      <c r="A1027" s="42" t="s">
        <v>66</v>
      </c>
      <c r="B1027" s="42" t="s">
        <v>8464</v>
      </c>
      <c r="C1027">
        <v>2019</v>
      </c>
      <c r="D1027" s="42" t="s">
        <v>9007</v>
      </c>
      <c r="E1027" t="b">
        <v>0</v>
      </c>
      <c r="F1027" s="42" t="s">
        <v>9022</v>
      </c>
    </row>
    <row r="1028" spans="1:6" x14ac:dyDescent="0.2">
      <c r="A1028" s="42" t="s">
        <v>68</v>
      </c>
      <c r="B1028" s="42" t="s">
        <v>8454</v>
      </c>
      <c r="C1028">
        <v>2013</v>
      </c>
      <c r="D1028" s="42" t="s">
        <v>9030</v>
      </c>
      <c r="E1028" t="b">
        <v>0</v>
      </c>
      <c r="F1028" s="42" t="s">
        <v>9031</v>
      </c>
    </row>
    <row r="1029" spans="1:6" x14ac:dyDescent="0.2">
      <c r="A1029" s="42" t="s">
        <v>68</v>
      </c>
      <c r="B1029" s="42" t="s">
        <v>8454</v>
      </c>
      <c r="C1029">
        <v>2014</v>
      </c>
      <c r="D1029" s="42" t="s">
        <v>9032</v>
      </c>
      <c r="E1029" t="b">
        <v>0</v>
      </c>
      <c r="F1029" s="42" t="s">
        <v>9031</v>
      </c>
    </row>
    <row r="1030" spans="1:6" x14ac:dyDescent="0.2">
      <c r="A1030" s="42" t="s">
        <v>68</v>
      </c>
      <c r="B1030" s="42" t="s">
        <v>8454</v>
      </c>
      <c r="C1030">
        <v>2015</v>
      </c>
      <c r="D1030" s="42" t="s">
        <v>8614</v>
      </c>
      <c r="E1030" t="b">
        <v>0</v>
      </c>
      <c r="F1030" s="42" t="s">
        <v>9031</v>
      </c>
    </row>
    <row r="1031" spans="1:6" x14ac:dyDescent="0.2">
      <c r="A1031" s="42" t="s">
        <v>68</v>
      </c>
      <c r="B1031" s="42" t="s">
        <v>8454</v>
      </c>
      <c r="C1031">
        <v>2016</v>
      </c>
      <c r="D1031" s="42" t="s">
        <v>9033</v>
      </c>
      <c r="E1031" t="b">
        <v>0</v>
      </c>
      <c r="F1031" s="42" t="s">
        <v>9031</v>
      </c>
    </row>
    <row r="1032" spans="1:6" x14ac:dyDescent="0.2">
      <c r="A1032" s="42" t="s">
        <v>68</v>
      </c>
      <c r="B1032" s="42" t="s">
        <v>8454</v>
      </c>
      <c r="C1032">
        <v>2017</v>
      </c>
      <c r="D1032" s="42" t="s">
        <v>8500</v>
      </c>
      <c r="E1032" t="b">
        <v>0</v>
      </c>
      <c r="F1032" s="42" t="s">
        <v>9031</v>
      </c>
    </row>
    <row r="1033" spans="1:6" x14ac:dyDescent="0.2">
      <c r="A1033" s="42" t="s">
        <v>68</v>
      </c>
      <c r="B1033" s="42" t="s">
        <v>8454</v>
      </c>
      <c r="C1033">
        <v>2018</v>
      </c>
      <c r="D1033" s="42" t="s">
        <v>9034</v>
      </c>
      <c r="E1033" t="b">
        <v>0</v>
      </c>
      <c r="F1033" s="42" t="s">
        <v>9031</v>
      </c>
    </row>
    <row r="1034" spans="1:6" x14ac:dyDescent="0.2">
      <c r="A1034" s="42" t="s">
        <v>68</v>
      </c>
      <c r="B1034" s="42" t="s">
        <v>8454</v>
      </c>
      <c r="C1034">
        <v>2019</v>
      </c>
      <c r="D1034" s="42" t="s">
        <v>9035</v>
      </c>
      <c r="E1034" t="b">
        <v>0</v>
      </c>
      <c r="F1034" s="42" t="s">
        <v>9031</v>
      </c>
    </row>
    <row r="1035" spans="1:6" x14ac:dyDescent="0.2">
      <c r="A1035" s="42" t="s">
        <v>68</v>
      </c>
      <c r="B1035" s="42" t="s">
        <v>8462</v>
      </c>
      <c r="C1035">
        <v>2013</v>
      </c>
      <c r="D1035" s="42" t="s">
        <v>9030</v>
      </c>
      <c r="E1035" t="b">
        <v>0</v>
      </c>
      <c r="F1035" s="42" t="s">
        <v>9031</v>
      </c>
    </row>
    <row r="1036" spans="1:6" x14ac:dyDescent="0.2">
      <c r="A1036" s="42" t="s">
        <v>68</v>
      </c>
      <c r="B1036" s="42" t="s">
        <v>8462</v>
      </c>
      <c r="C1036">
        <v>2014</v>
      </c>
      <c r="D1036" s="42" t="s">
        <v>9032</v>
      </c>
      <c r="E1036" t="b">
        <v>0</v>
      </c>
      <c r="F1036" s="42" t="s">
        <v>9031</v>
      </c>
    </row>
    <row r="1037" spans="1:6" x14ac:dyDescent="0.2">
      <c r="A1037" s="42" t="s">
        <v>68</v>
      </c>
      <c r="B1037" s="42" t="s">
        <v>8462</v>
      </c>
      <c r="C1037">
        <v>2015</v>
      </c>
      <c r="D1037" s="42" t="s">
        <v>8614</v>
      </c>
      <c r="E1037" t="b">
        <v>0</v>
      </c>
      <c r="F1037" s="42" t="s">
        <v>9031</v>
      </c>
    </row>
    <row r="1038" spans="1:6" x14ac:dyDescent="0.2">
      <c r="A1038" s="42" t="s">
        <v>68</v>
      </c>
      <c r="B1038" s="42" t="s">
        <v>8462</v>
      </c>
      <c r="C1038">
        <v>2016</v>
      </c>
      <c r="D1038" s="42" t="s">
        <v>9033</v>
      </c>
      <c r="E1038" t="b">
        <v>0</v>
      </c>
      <c r="F1038" s="42" t="s">
        <v>9031</v>
      </c>
    </row>
    <row r="1039" spans="1:6" x14ac:dyDescent="0.2">
      <c r="A1039" s="42" t="s">
        <v>68</v>
      </c>
      <c r="B1039" s="42" t="s">
        <v>8462</v>
      </c>
      <c r="C1039">
        <v>2017</v>
      </c>
      <c r="D1039" s="42" t="s">
        <v>8500</v>
      </c>
      <c r="E1039" t="b">
        <v>0</v>
      </c>
      <c r="F1039" s="42" t="s">
        <v>9031</v>
      </c>
    </row>
    <row r="1040" spans="1:6" x14ac:dyDescent="0.2">
      <c r="A1040" s="42" t="s">
        <v>68</v>
      </c>
      <c r="B1040" s="42" t="s">
        <v>8462</v>
      </c>
      <c r="C1040">
        <v>2018</v>
      </c>
      <c r="D1040" s="42" t="s">
        <v>9034</v>
      </c>
      <c r="E1040" t="b">
        <v>0</v>
      </c>
      <c r="F1040" s="42" t="s">
        <v>9031</v>
      </c>
    </row>
    <row r="1041" spans="1:6" x14ac:dyDescent="0.2">
      <c r="A1041" s="42" t="s">
        <v>68</v>
      </c>
      <c r="B1041" s="42" t="s">
        <v>8462</v>
      </c>
      <c r="C1041">
        <v>2019</v>
      </c>
      <c r="D1041" s="42" t="s">
        <v>9035</v>
      </c>
      <c r="E1041" t="b">
        <v>0</v>
      </c>
      <c r="F1041" s="42" t="s">
        <v>9031</v>
      </c>
    </row>
    <row r="1042" spans="1:6" x14ac:dyDescent="0.2">
      <c r="A1042" s="42" t="s">
        <v>68</v>
      </c>
      <c r="B1042" s="42" t="s">
        <v>8464</v>
      </c>
      <c r="C1042">
        <v>2013</v>
      </c>
      <c r="D1042" s="42" t="s">
        <v>8697</v>
      </c>
      <c r="E1042" t="b">
        <v>0</v>
      </c>
      <c r="F1042" s="42" t="s">
        <v>9031</v>
      </c>
    </row>
    <row r="1043" spans="1:6" x14ac:dyDescent="0.2">
      <c r="A1043" s="42" t="s">
        <v>68</v>
      </c>
      <c r="B1043" s="42" t="s">
        <v>8464</v>
      </c>
      <c r="C1043">
        <v>2014</v>
      </c>
      <c r="D1043" s="42" t="s">
        <v>8632</v>
      </c>
      <c r="E1043" t="b">
        <v>0</v>
      </c>
      <c r="F1043" s="42" t="s">
        <v>9031</v>
      </c>
    </row>
    <row r="1044" spans="1:6" x14ac:dyDescent="0.2">
      <c r="A1044" s="42" t="s">
        <v>68</v>
      </c>
      <c r="B1044" s="42" t="s">
        <v>8464</v>
      </c>
      <c r="C1044">
        <v>2015</v>
      </c>
      <c r="D1044" s="42" t="s">
        <v>9036</v>
      </c>
      <c r="E1044" t="b">
        <v>0</v>
      </c>
      <c r="F1044" s="42" t="s">
        <v>9031</v>
      </c>
    </row>
    <row r="1045" spans="1:6" x14ac:dyDescent="0.2">
      <c r="A1045" s="42" t="s">
        <v>68</v>
      </c>
      <c r="B1045" s="42" t="s">
        <v>8464</v>
      </c>
      <c r="C1045">
        <v>2016</v>
      </c>
      <c r="D1045" s="42" t="s">
        <v>9037</v>
      </c>
      <c r="E1045" t="b">
        <v>0</v>
      </c>
      <c r="F1045" s="42" t="s">
        <v>9031</v>
      </c>
    </row>
    <row r="1046" spans="1:6" x14ac:dyDescent="0.2">
      <c r="A1046" s="42" t="s">
        <v>68</v>
      </c>
      <c r="B1046" s="42" t="s">
        <v>8464</v>
      </c>
      <c r="C1046">
        <v>2017</v>
      </c>
      <c r="D1046" s="42" t="s">
        <v>9038</v>
      </c>
      <c r="E1046" t="b">
        <v>0</v>
      </c>
      <c r="F1046" s="42" t="s">
        <v>9031</v>
      </c>
    </row>
    <row r="1047" spans="1:6" x14ac:dyDescent="0.2">
      <c r="A1047" s="42" t="s">
        <v>68</v>
      </c>
      <c r="B1047" s="42" t="s">
        <v>8464</v>
      </c>
      <c r="C1047">
        <v>2018</v>
      </c>
      <c r="D1047" s="42" t="s">
        <v>8753</v>
      </c>
      <c r="E1047" t="b">
        <v>0</v>
      </c>
      <c r="F1047" s="42" t="s">
        <v>9031</v>
      </c>
    </row>
    <row r="1048" spans="1:6" x14ac:dyDescent="0.2">
      <c r="A1048" s="42" t="s">
        <v>68</v>
      </c>
      <c r="B1048" s="42" t="s">
        <v>8464</v>
      </c>
      <c r="C1048">
        <v>2019</v>
      </c>
      <c r="D1048" s="42" t="s">
        <v>8756</v>
      </c>
      <c r="E1048" t="b">
        <v>0</v>
      </c>
      <c r="F1048" s="42" t="s">
        <v>9031</v>
      </c>
    </row>
    <row r="1049" spans="1:6" x14ac:dyDescent="0.2">
      <c r="A1049" s="42" t="s">
        <v>69</v>
      </c>
      <c r="B1049" s="42" t="s">
        <v>8454</v>
      </c>
      <c r="C1049">
        <v>2013</v>
      </c>
      <c r="D1049" s="42" t="s">
        <v>8712</v>
      </c>
      <c r="E1049" t="b">
        <v>0</v>
      </c>
      <c r="F1049" s="42" t="s">
        <v>9039</v>
      </c>
    </row>
    <row r="1050" spans="1:6" x14ac:dyDescent="0.2">
      <c r="A1050" s="42" t="s">
        <v>69</v>
      </c>
      <c r="B1050" s="42" t="s">
        <v>8454</v>
      </c>
      <c r="C1050">
        <v>2014</v>
      </c>
      <c r="D1050" s="42" t="s">
        <v>9040</v>
      </c>
      <c r="E1050" t="b">
        <v>0</v>
      </c>
      <c r="F1050" s="42" t="s">
        <v>9039</v>
      </c>
    </row>
    <row r="1051" spans="1:6" x14ac:dyDescent="0.2">
      <c r="A1051" s="42" t="s">
        <v>69</v>
      </c>
      <c r="B1051" s="42" t="s">
        <v>8454</v>
      </c>
      <c r="C1051">
        <v>2015</v>
      </c>
      <c r="D1051" s="42" t="s">
        <v>8999</v>
      </c>
      <c r="E1051" t="b">
        <v>0</v>
      </c>
      <c r="F1051" s="42" t="s">
        <v>9039</v>
      </c>
    </row>
    <row r="1052" spans="1:6" x14ac:dyDescent="0.2">
      <c r="A1052" s="42" t="s">
        <v>69</v>
      </c>
      <c r="B1052" s="42" t="s">
        <v>8454</v>
      </c>
      <c r="C1052">
        <v>2016</v>
      </c>
      <c r="D1052" s="42" t="s">
        <v>8550</v>
      </c>
      <c r="E1052" t="b">
        <v>0</v>
      </c>
      <c r="F1052" s="42" t="s">
        <v>9039</v>
      </c>
    </row>
    <row r="1053" spans="1:6" x14ac:dyDescent="0.2">
      <c r="A1053" s="42" t="s">
        <v>69</v>
      </c>
      <c r="B1053" s="42" t="s">
        <v>8454</v>
      </c>
      <c r="C1053">
        <v>2017</v>
      </c>
      <c r="D1053" s="42" t="s">
        <v>9041</v>
      </c>
      <c r="E1053" t="b">
        <v>0</v>
      </c>
      <c r="F1053" s="42" t="s">
        <v>9039</v>
      </c>
    </row>
    <row r="1054" spans="1:6" x14ac:dyDescent="0.2">
      <c r="A1054" s="42" t="s">
        <v>69</v>
      </c>
      <c r="B1054" s="42" t="s">
        <v>8454</v>
      </c>
      <c r="C1054">
        <v>2018</v>
      </c>
      <c r="D1054" s="42" t="s">
        <v>9042</v>
      </c>
      <c r="E1054" t="b">
        <v>0</v>
      </c>
      <c r="F1054" s="42" t="s">
        <v>9039</v>
      </c>
    </row>
    <row r="1055" spans="1:6" x14ac:dyDescent="0.2">
      <c r="A1055" s="42" t="s">
        <v>69</v>
      </c>
      <c r="B1055" s="42" t="s">
        <v>8454</v>
      </c>
      <c r="C1055">
        <v>2019</v>
      </c>
      <c r="D1055" s="42" t="s">
        <v>8634</v>
      </c>
      <c r="E1055" t="b">
        <v>0</v>
      </c>
      <c r="F1055" s="42" t="s">
        <v>9039</v>
      </c>
    </row>
    <row r="1056" spans="1:6" x14ac:dyDescent="0.2">
      <c r="A1056" s="42" t="s">
        <v>69</v>
      </c>
      <c r="B1056" s="42" t="s">
        <v>8462</v>
      </c>
      <c r="C1056">
        <v>2013</v>
      </c>
      <c r="D1056" s="42" t="s">
        <v>8712</v>
      </c>
      <c r="E1056" t="b">
        <v>0</v>
      </c>
      <c r="F1056" s="42" t="s">
        <v>9039</v>
      </c>
    </row>
    <row r="1057" spans="1:6" x14ac:dyDescent="0.2">
      <c r="A1057" s="42" t="s">
        <v>69</v>
      </c>
      <c r="B1057" s="42" t="s">
        <v>8462</v>
      </c>
      <c r="C1057">
        <v>2014</v>
      </c>
      <c r="D1057" s="42" t="s">
        <v>9040</v>
      </c>
      <c r="E1057" t="b">
        <v>0</v>
      </c>
      <c r="F1057" s="42" t="s">
        <v>9039</v>
      </c>
    </row>
    <row r="1058" spans="1:6" x14ac:dyDescent="0.2">
      <c r="A1058" s="42" t="s">
        <v>69</v>
      </c>
      <c r="B1058" s="42" t="s">
        <v>8462</v>
      </c>
      <c r="C1058">
        <v>2015</v>
      </c>
      <c r="D1058" s="42" t="s">
        <v>8999</v>
      </c>
      <c r="E1058" t="b">
        <v>0</v>
      </c>
      <c r="F1058" s="42" t="s">
        <v>9039</v>
      </c>
    </row>
    <row r="1059" spans="1:6" x14ac:dyDescent="0.2">
      <c r="A1059" s="42" t="s">
        <v>69</v>
      </c>
      <c r="B1059" s="42" t="s">
        <v>8462</v>
      </c>
      <c r="C1059">
        <v>2016</v>
      </c>
      <c r="D1059" s="42" t="s">
        <v>8550</v>
      </c>
      <c r="E1059" t="b">
        <v>0</v>
      </c>
      <c r="F1059" s="42" t="s">
        <v>9039</v>
      </c>
    </row>
    <row r="1060" spans="1:6" x14ac:dyDescent="0.2">
      <c r="A1060" s="42" t="s">
        <v>69</v>
      </c>
      <c r="B1060" s="42" t="s">
        <v>8462</v>
      </c>
      <c r="C1060">
        <v>2017</v>
      </c>
      <c r="D1060" s="42" t="s">
        <v>8549</v>
      </c>
      <c r="E1060" t="b">
        <v>0</v>
      </c>
      <c r="F1060" s="42" t="s">
        <v>9039</v>
      </c>
    </row>
    <row r="1061" spans="1:6" x14ac:dyDescent="0.2">
      <c r="A1061" s="42" t="s">
        <v>69</v>
      </c>
      <c r="B1061" s="42" t="s">
        <v>8462</v>
      </c>
      <c r="C1061">
        <v>2018</v>
      </c>
      <c r="D1061" s="42" t="s">
        <v>9043</v>
      </c>
      <c r="E1061" t="b">
        <v>0</v>
      </c>
      <c r="F1061" s="42" t="s">
        <v>9039</v>
      </c>
    </row>
    <row r="1062" spans="1:6" x14ac:dyDescent="0.2">
      <c r="A1062" s="42" t="s">
        <v>69</v>
      </c>
      <c r="B1062" s="42" t="s">
        <v>8462</v>
      </c>
      <c r="C1062">
        <v>2019</v>
      </c>
      <c r="D1062" s="42" t="s">
        <v>9044</v>
      </c>
      <c r="E1062" t="b">
        <v>0</v>
      </c>
      <c r="F1062" s="42" t="s">
        <v>9039</v>
      </c>
    </row>
    <row r="1063" spans="1:6" x14ac:dyDescent="0.2">
      <c r="A1063" s="42" t="s">
        <v>69</v>
      </c>
      <c r="B1063" s="42" t="s">
        <v>8464</v>
      </c>
      <c r="C1063">
        <v>2013</v>
      </c>
      <c r="D1063" s="42" t="s">
        <v>8969</v>
      </c>
      <c r="E1063" t="b">
        <v>0</v>
      </c>
      <c r="F1063" s="42" t="s">
        <v>9039</v>
      </c>
    </row>
    <row r="1064" spans="1:6" x14ac:dyDescent="0.2">
      <c r="A1064" s="42" t="s">
        <v>69</v>
      </c>
      <c r="B1064" s="42" t="s">
        <v>8464</v>
      </c>
      <c r="C1064">
        <v>2014</v>
      </c>
      <c r="D1064" s="42" t="s">
        <v>8598</v>
      </c>
      <c r="E1064" t="b">
        <v>0</v>
      </c>
      <c r="F1064" s="42" t="s">
        <v>9039</v>
      </c>
    </row>
    <row r="1065" spans="1:6" x14ac:dyDescent="0.2">
      <c r="A1065" s="42" t="s">
        <v>69</v>
      </c>
      <c r="B1065" s="42" t="s">
        <v>8464</v>
      </c>
      <c r="C1065">
        <v>2015</v>
      </c>
      <c r="D1065" s="42" t="s">
        <v>9007</v>
      </c>
      <c r="E1065" t="b">
        <v>0</v>
      </c>
      <c r="F1065" s="42" t="s">
        <v>9039</v>
      </c>
    </row>
    <row r="1066" spans="1:6" x14ac:dyDescent="0.2">
      <c r="A1066" s="42" t="s">
        <v>69</v>
      </c>
      <c r="B1066" s="42" t="s">
        <v>8464</v>
      </c>
      <c r="C1066">
        <v>2016</v>
      </c>
      <c r="D1066" s="42" t="s">
        <v>9045</v>
      </c>
      <c r="E1066" t="b">
        <v>0</v>
      </c>
      <c r="F1066" s="42" t="s">
        <v>9039</v>
      </c>
    </row>
    <row r="1067" spans="1:6" x14ac:dyDescent="0.2">
      <c r="A1067" s="42" t="s">
        <v>69</v>
      </c>
      <c r="B1067" s="42" t="s">
        <v>8464</v>
      </c>
      <c r="C1067">
        <v>2017</v>
      </c>
      <c r="D1067" s="42" t="s">
        <v>9046</v>
      </c>
      <c r="E1067" t="b">
        <v>0</v>
      </c>
      <c r="F1067" s="42" t="s">
        <v>9039</v>
      </c>
    </row>
    <row r="1068" spans="1:6" x14ac:dyDescent="0.2">
      <c r="A1068" s="42" t="s">
        <v>69</v>
      </c>
      <c r="B1068" s="42" t="s">
        <v>8464</v>
      </c>
      <c r="C1068">
        <v>2018</v>
      </c>
      <c r="D1068" s="42" t="s">
        <v>9047</v>
      </c>
      <c r="E1068" t="b">
        <v>0</v>
      </c>
      <c r="F1068" s="42" t="s">
        <v>9039</v>
      </c>
    </row>
    <row r="1069" spans="1:6" x14ac:dyDescent="0.2">
      <c r="A1069" s="42" t="s">
        <v>69</v>
      </c>
      <c r="B1069" s="42" t="s">
        <v>8464</v>
      </c>
      <c r="C1069">
        <v>2019</v>
      </c>
      <c r="D1069" s="42" t="s">
        <v>9048</v>
      </c>
      <c r="E1069" t="b">
        <v>0</v>
      </c>
      <c r="F1069" s="42" t="s">
        <v>9039</v>
      </c>
    </row>
    <row r="1070" spans="1:6" x14ac:dyDescent="0.2">
      <c r="A1070" s="42" t="s">
        <v>70</v>
      </c>
      <c r="B1070" s="42" t="s">
        <v>8454</v>
      </c>
      <c r="C1070">
        <v>2013</v>
      </c>
      <c r="D1070" s="42" t="s">
        <v>9049</v>
      </c>
      <c r="E1070" t="b">
        <v>0</v>
      </c>
      <c r="F1070" s="42" t="s">
        <v>9050</v>
      </c>
    </row>
    <row r="1071" spans="1:6" x14ac:dyDescent="0.2">
      <c r="A1071" s="42" t="s">
        <v>70</v>
      </c>
      <c r="B1071" s="42" t="s">
        <v>8454</v>
      </c>
      <c r="C1071">
        <v>2014</v>
      </c>
      <c r="D1071" s="42" t="s">
        <v>8712</v>
      </c>
      <c r="E1071" t="b">
        <v>0</v>
      </c>
      <c r="F1071" s="42" t="s">
        <v>9050</v>
      </c>
    </row>
    <row r="1072" spans="1:6" x14ac:dyDescent="0.2">
      <c r="A1072" s="42" t="s">
        <v>70</v>
      </c>
      <c r="B1072" s="42" t="s">
        <v>8454</v>
      </c>
      <c r="C1072">
        <v>2015</v>
      </c>
      <c r="D1072" s="42" t="s">
        <v>9051</v>
      </c>
      <c r="E1072" t="b">
        <v>0</v>
      </c>
      <c r="F1072" s="42" t="s">
        <v>9050</v>
      </c>
    </row>
    <row r="1073" spans="1:6" x14ac:dyDescent="0.2">
      <c r="A1073" s="42" t="s">
        <v>70</v>
      </c>
      <c r="B1073" s="42" t="s">
        <v>8454</v>
      </c>
      <c r="C1073">
        <v>2016</v>
      </c>
      <c r="D1073" s="42" t="s">
        <v>8968</v>
      </c>
      <c r="E1073" t="b">
        <v>0</v>
      </c>
      <c r="F1073" s="42" t="s">
        <v>9050</v>
      </c>
    </row>
    <row r="1074" spans="1:6" x14ac:dyDescent="0.2">
      <c r="A1074" s="42" t="s">
        <v>70</v>
      </c>
      <c r="B1074" s="42" t="s">
        <v>8454</v>
      </c>
      <c r="C1074">
        <v>2017</v>
      </c>
      <c r="D1074" s="42" t="s">
        <v>9052</v>
      </c>
      <c r="E1074" t="b">
        <v>0</v>
      </c>
      <c r="F1074" s="42" t="s">
        <v>9050</v>
      </c>
    </row>
    <row r="1075" spans="1:6" x14ac:dyDescent="0.2">
      <c r="A1075" s="42" t="s">
        <v>70</v>
      </c>
      <c r="B1075" s="42" t="s">
        <v>8454</v>
      </c>
      <c r="C1075">
        <v>2018</v>
      </c>
      <c r="D1075" s="42" t="s">
        <v>8670</v>
      </c>
      <c r="E1075" t="b">
        <v>0</v>
      </c>
      <c r="F1075" s="42" t="s">
        <v>9050</v>
      </c>
    </row>
    <row r="1076" spans="1:6" x14ac:dyDescent="0.2">
      <c r="A1076" s="42" t="s">
        <v>70</v>
      </c>
      <c r="B1076" s="42" t="s">
        <v>8454</v>
      </c>
      <c r="C1076">
        <v>2019</v>
      </c>
      <c r="D1076" s="42" t="s">
        <v>8720</v>
      </c>
      <c r="E1076" t="b">
        <v>0</v>
      </c>
      <c r="F1076" s="42" t="s">
        <v>9050</v>
      </c>
    </row>
    <row r="1077" spans="1:6" x14ac:dyDescent="0.2">
      <c r="A1077" s="42" t="s">
        <v>70</v>
      </c>
      <c r="B1077" s="42" t="s">
        <v>8462</v>
      </c>
      <c r="C1077">
        <v>2013</v>
      </c>
      <c r="D1077" s="42" t="s">
        <v>9049</v>
      </c>
      <c r="E1077" t="b">
        <v>0</v>
      </c>
      <c r="F1077" s="42" t="s">
        <v>9050</v>
      </c>
    </row>
    <row r="1078" spans="1:6" x14ac:dyDescent="0.2">
      <c r="A1078" s="42" t="s">
        <v>70</v>
      </c>
      <c r="B1078" s="42" t="s">
        <v>8462</v>
      </c>
      <c r="C1078">
        <v>2014</v>
      </c>
      <c r="D1078" s="42" t="s">
        <v>8712</v>
      </c>
      <c r="E1078" t="b">
        <v>0</v>
      </c>
      <c r="F1078" s="42" t="s">
        <v>9050</v>
      </c>
    </row>
    <row r="1079" spans="1:6" x14ac:dyDescent="0.2">
      <c r="A1079" s="42" t="s">
        <v>70</v>
      </c>
      <c r="B1079" s="42" t="s">
        <v>8462</v>
      </c>
      <c r="C1079">
        <v>2015</v>
      </c>
      <c r="D1079" s="42" t="s">
        <v>9051</v>
      </c>
      <c r="E1079" t="b">
        <v>0</v>
      </c>
      <c r="F1079" s="42" t="s">
        <v>9050</v>
      </c>
    </row>
    <row r="1080" spans="1:6" x14ac:dyDescent="0.2">
      <c r="A1080" s="42" t="s">
        <v>70</v>
      </c>
      <c r="B1080" s="42" t="s">
        <v>8462</v>
      </c>
      <c r="C1080">
        <v>2016</v>
      </c>
      <c r="D1080" s="42" t="s">
        <v>8968</v>
      </c>
      <c r="E1080" t="b">
        <v>0</v>
      </c>
      <c r="F1080" s="42" t="s">
        <v>9050</v>
      </c>
    </row>
    <row r="1081" spans="1:6" x14ac:dyDescent="0.2">
      <c r="A1081" s="42" t="s">
        <v>70</v>
      </c>
      <c r="B1081" s="42" t="s">
        <v>8462</v>
      </c>
      <c r="C1081">
        <v>2017</v>
      </c>
      <c r="D1081" s="42" t="s">
        <v>9053</v>
      </c>
      <c r="E1081" t="b">
        <v>0</v>
      </c>
      <c r="F1081" s="42" t="s">
        <v>9050</v>
      </c>
    </row>
    <row r="1082" spans="1:6" x14ac:dyDescent="0.2">
      <c r="A1082" s="42" t="s">
        <v>70</v>
      </c>
      <c r="B1082" s="42" t="s">
        <v>8462</v>
      </c>
      <c r="C1082">
        <v>2018</v>
      </c>
      <c r="D1082" s="42" t="s">
        <v>9054</v>
      </c>
      <c r="E1082" t="b">
        <v>0</v>
      </c>
      <c r="F1082" s="42" t="s">
        <v>9050</v>
      </c>
    </row>
    <row r="1083" spans="1:6" x14ac:dyDescent="0.2">
      <c r="A1083" s="42" t="s">
        <v>70</v>
      </c>
      <c r="B1083" s="42" t="s">
        <v>8462</v>
      </c>
      <c r="C1083">
        <v>2019</v>
      </c>
      <c r="D1083" s="42" t="s">
        <v>8992</v>
      </c>
      <c r="E1083" t="b">
        <v>0</v>
      </c>
      <c r="F1083" s="42" t="s">
        <v>9050</v>
      </c>
    </row>
    <row r="1084" spans="1:6" x14ac:dyDescent="0.2">
      <c r="A1084" s="42" t="s">
        <v>70</v>
      </c>
      <c r="B1084" s="42" t="s">
        <v>8464</v>
      </c>
      <c r="C1084">
        <v>2013</v>
      </c>
      <c r="D1084" s="42" t="s">
        <v>8482</v>
      </c>
      <c r="E1084" t="b">
        <v>0</v>
      </c>
      <c r="F1084" s="42" t="s">
        <v>9050</v>
      </c>
    </row>
    <row r="1085" spans="1:6" x14ac:dyDescent="0.2">
      <c r="A1085" s="42" t="s">
        <v>70</v>
      </c>
      <c r="B1085" s="42" t="s">
        <v>8464</v>
      </c>
      <c r="C1085">
        <v>2014</v>
      </c>
      <c r="D1085" s="42" t="s">
        <v>8482</v>
      </c>
      <c r="E1085" t="b">
        <v>0</v>
      </c>
      <c r="F1085" s="42" t="s">
        <v>9050</v>
      </c>
    </row>
    <row r="1086" spans="1:6" x14ac:dyDescent="0.2">
      <c r="A1086" s="42" t="s">
        <v>70</v>
      </c>
      <c r="B1086" s="42" t="s">
        <v>8464</v>
      </c>
      <c r="C1086">
        <v>2015</v>
      </c>
      <c r="D1086" s="42" t="s">
        <v>8482</v>
      </c>
      <c r="E1086" t="b">
        <v>0</v>
      </c>
      <c r="F1086" s="42" t="s">
        <v>9050</v>
      </c>
    </row>
    <row r="1087" spans="1:6" x14ac:dyDescent="0.2">
      <c r="A1087" s="42" t="s">
        <v>70</v>
      </c>
      <c r="B1087" s="42" t="s">
        <v>8464</v>
      </c>
      <c r="C1087">
        <v>2016</v>
      </c>
      <c r="D1087" s="42" t="s">
        <v>8496</v>
      </c>
      <c r="E1087" t="b">
        <v>0</v>
      </c>
      <c r="F1087" s="42" t="s">
        <v>9050</v>
      </c>
    </row>
    <row r="1088" spans="1:6" x14ac:dyDescent="0.2">
      <c r="A1088" s="42" t="s">
        <v>70</v>
      </c>
      <c r="B1088" s="42" t="s">
        <v>8464</v>
      </c>
      <c r="C1088">
        <v>2017</v>
      </c>
      <c r="D1088" s="42" t="s">
        <v>9055</v>
      </c>
      <c r="E1088" t="b">
        <v>0</v>
      </c>
      <c r="F1088" s="42" t="s">
        <v>9050</v>
      </c>
    </row>
    <row r="1089" spans="1:6" x14ac:dyDescent="0.2">
      <c r="A1089" s="42" t="s">
        <v>70</v>
      </c>
      <c r="B1089" s="42" t="s">
        <v>8464</v>
      </c>
      <c r="C1089">
        <v>2018</v>
      </c>
      <c r="D1089" s="42" t="s">
        <v>8669</v>
      </c>
      <c r="E1089" t="b">
        <v>0</v>
      </c>
      <c r="F1089" s="42" t="s">
        <v>9050</v>
      </c>
    </row>
    <row r="1090" spans="1:6" x14ac:dyDescent="0.2">
      <c r="A1090" s="42" t="s">
        <v>70</v>
      </c>
      <c r="B1090" s="42" t="s">
        <v>8464</v>
      </c>
      <c r="C1090">
        <v>2019</v>
      </c>
      <c r="D1090" s="42" t="s">
        <v>8556</v>
      </c>
      <c r="E1090" t="b">
        <v>0</v>
      </c>
      <c r="F1090" s="42" t="s">
        <v>9050</v>
      </c>
    </row>
    <row r="1091" spans="1:6" x14ac:dyDescent="0.2">
      <c r="A1091" s="42" t="s">
        <v>72</v>
      </c>
      <c r="B1091" s="42" t="s">
        <v>8454</v>
      </c>
      <c r="C1091">
        <v>2013</v>
      </c>
      <c r="D1091" s="42" t="s">
        <v>9056</v>
      </c>
      <c r="E1091" t="b">
        <v>0</v>
      </c>
      <c r="F1091" s="42" t="s">
        <v>9057</v>
      </c>
    </row>
    <row r="1092" spans="1:6" x14ac:dyDescent="0.2">
      <c r="A1092" s="42" t="s">
        <v>72</v>
      </c>
      <c r="B1092" s="42" t="s">
        <v>8454</v>
      </c>
      <c r="C1092">
        <v>2014</v>
      </c>
      <c r="D1092" s="42" t="s">
        <v>9058</v>
      </c>
      <c r="E1092" t="b">
        <v>0</v>
      </c>
      <c r="F1092" s="42" t="s">
        <v>9057</v>
      </c>
    </row>
    <row r="1093" spans="1:6" x14ac:dyDescent="0.2">
      <c r="A1093" s="42" t="s">
        <v>72</v>
      </c>
      <c r="B1093" s="42" t="s">
        <v>8454</v>
      </c>
      <c r="C1093">
        <v>2015</v>
      </c>
      <c r="D1093" s="42" t="s">
        <v>9059</v>
      </c>
      <c r="E1093" t="b">
        <v>0</v>
      </c>
      <c r="F1093" s="42" t="s">
        <v>9057</v>
      </c>
    </row>
    <row r="1094" spans="1:6" x14ac:dyDescent="0.2">
      <c r="A1094" s="42" t="s">
        <v>72</v>
      </c>
      <c r="B1094" s="42" t="s">
        <v>8454</v>
      </c>
      <c r="C1094">
        <v>2016</v>
      </c>
      <c r="D1094" s="42" t="s">
        <v>9060</v>
      </c>
      <c r="E1094" t="b">
        <v>0</v>
      </c>
      <c r="F1094" s="42" t="s">
        <v>9057</v>
      </c>
    </row>
    <row r="1095" spans="1:6" x14ac:dyDescent="0.2">
      <c r="A1095" s="42" t="s">
        <v>72</v>
      </c>
      <c r="B1095" s="42" t="s">
        <v>8454</v>
      </c>
      <c r="C1095">
        <v>2017</v>
      </c>
      <c r="D1095" s="42" t="s">
        <v>9061</v>
      </c>
      <c r="E1095" t="b">
        <v>0</v>
      </c>
      <c r="F1095" s="42" t="s">
        <v>9057</v>
      </c>
    </row>
    <row r="1096" spans="1:6" x14ac:dyDescent="0.2">
      <c r="A1096" s="42" t="s">
        <v>72</v>
      </c>
      <c r="B1096" s="42" t="s">
        <v>8454</v>
      </c>
      <c r="C1096">
        <v>2018</v>
      </c>
      <c r="D1096" s="42" t="s">
        <v>8936</v>
      </c>
      <c r="E1096" t="b">
        <v>0</v>
      </c>
      <c r="F1096" s="42" t="s">
        <v>9057</v>
      </c>
    </row>
    <row r="1097" spans="1:6" x14ac:dyDescent="0.2">
      <c r="A1097" s="42" t="s">
        <v>72</v>
      </c>
      <c r="B1097" s="42" t="s">
        <v>8454</v>
      </c>
      <c r="C1097">
        <v>2019</v>
      </c>
      <c r="D1097" s="42" t="s">
        <v>9062</v>
      </c>
      <c r="E1097" t="b">
        <v>0</v>
      </c>
      <c r="F1097" s="42" t="s">
        <v>9057</v>
      </c>
    </row>
    <row r="1098" spans="1:6" x14ac:dyDescent="0.2">
      <c r="A1098" s="42" t="s">
        <v>72</v>
      </c>
      <c r="B1098" s="42" t="s">
        <v>8462</v>
      </c>
      <c r="C1098">
        <v>2013</v>
      </c>
      <c r="D1098" s="42" t="s">
        <v>9056</v>
      </c>
      <c r="E1098" t="b">
        <v>0</v>
      </c>
      <c r="F1098" s="42" t="s">
        <v>9057</v>
      </c>
    </row>
    <row r="1099" spans="1:6" x14ac:dyDescent="0.2">
      <c r="A1099" s="42" t="s">
        <v>72</v>
      </c>
      <c r="B1099" s="42" t="s">
        <v>8462</v>
      </c>
      <c r="C1099">
        <v>2014</v>
      </c>
      <c r="D1099" s="42" t="s">
        <v>9058</v>
      </c>
      <c r="E1099" t="b">
        <v>0</v>
      </c>
      <c r="F1099" s="42" t="s">
        <v>9057</v>
      </c>
    </row>
    <row r="1100" spans="1:6" x14ac:dyDescent="0.2">
      <c r="A1100" s="42" t="s">
        <v>72</v>
      </c>
      <c r="B1100" s="42" t="s">
        <v>8462</v>
      </c>
      <c r="C1100">
        <v>2015</v>
      </c>
      <c r="D1100" s="42" t="s">
        <v>9063</v>
      </c>
      <c r="E1100" t="b">
        <v>0</v>
      </c>
      <c r="F1100" s="42" t="s">
        <v>9057</v>
      </c>
    </row>
    <row r="1101" spans="1:6" x14ac:dyDescent="0.2">
      <c r="A1101" s="42" t="s">
        <v>72</v>
      </c>
      <c r="B1101" s="42" t="s">
        <v>8462</v>
      </c>
      <c r="C1101">
        <v>2016</v>
      </c>
      <c r="D1101" s="42" t="s">
        <v>9060</v>
      </c>
      <c r="E1101" t="b">
        <v>0</v>
      </c>
      <c r="F1101" s="42" t="s">
        <v>9057</v>
      </c>
    </row>
    <row r="1102" spans="1:6" x14ac:dyDescent="0.2">
      <c r="A1102" s="42" t="s">
        <v>72</v>
      </c>
      <c r="B1102" s="42" t="s">
        <v>8462</v>
      </c>
      <c r="C1102">
        <v>2017</v>
      </c>
      <c r="D1102" s="42" t="s">
        <v>9061</v>
      </c>
      <c r="E1102" t="b">
        <v>0</v>
      </c>
      <c r="F1102" s="42" t="s">
        <v>9057</v>
      </c>
    </row>
    <row r="1103" spans="1:6" x14ac:dyDescent="0.2">
      <c r="A1103" s="42" t="s">
        <v>72</v>
      </c>
      <c r="B1103" s="42" t="s">
        <v>8462</v>
      </c>
      <c r="C1103">
        <v>2018</v>
      </c>
      <c r="D1103" s="42" t="s">
        <v>8974</v>
      </c>
      <c r="E1103" t="b">
        <v>0</v>
      </c>
      <c r="F1103" s="42" t="s">
        <v>9057</v>
      </c>
    </row>
    <row r="1104" spans="1:6" x14ac:dyDescent="0.2">
      <c r="A1104" s="42" t="s">
        <v>72</v>
      </c>
      <c r="B1104" s="42" t="s">
        <v>8462</v>
      </c>
      <c r="C1104">
        <v>2019</v>
      </c>
      <c r="D1104" s="42" t="s">
        <v>9062</v>
      </c>
      <c r="E1104" t="b">
        <v>0</v>
      </c>
      <c r="F1104" s="42" t="s">
        <v>9057</v>
      </c>
    </row>
    <row r="1105" spans="1:6" x14ac:dyDescent="0.2">
      <c r="A1105" s="42" t="s">
        <v>72</v>
      </c>
      <c r="B1105" s="42" t="s">
        <v>8464</v>
      </c>
      <c r="C1105">
        <v>2013</v>
      </c>
      <c r="D1105" s="42" t="s">
        <v>8496</v>
      </c>
      <c r="E1105" t="b">
        <v>0</v>
      </c>
      <c r="F1105" s="42" t="s">
        <v>9057</v>
      </c>
    </row>
    <row r="1106" spans="1:6" x14ac:dyDescent="0.2">
      <c r="A1106" s="42" t="s">
        <v>72</v>
      </c>
      <c r="B1106" s="42" t="s">
        <v>8464</v>
      </c>
      <c r="C1106">
        <v>2014</v>
      </c>
      <c r="D1106" s="42" t="s">
        <v>8496</v>
      </c>
      <c r="E1106" t="b">
        <v>0</v>
      </c>
      <c r="F1106" s="42" t="s">
        <v>9057</v>
      </c>
    </row>
    <row r="1107" spans="1:6" x14ac:dyDescent="0.2">
      <c r="A1107" s="42" t="s">
        <v>72</v>
      </c>
      <c r="B1107" s="42" t="s">
        <v>8464</v>
      </c>
      <c r="C1107">
        <v>2015</v>
      </c>
      <c r="D1107" s="42" t="s">
        <v>8496</v>
      </c>
      <c r="E1107" t="b">
        <v>0</v>
      </c>
      <c r="F1107" s="42" t="s">
        <v>9057</v>
      </c>
    </row>
    <row r="1108" spans="1:6" x14ac:dyDescent="0.2">
      <c r="A1108" s="42" t="s">
        <v>72</v>
      </c>
      <c r="B1108" s="42" t="s">
        <v>8464</v>
      </c>
      <c r="C1108">
        <v>2016</v>
      </c>
      <c r="D1108" s="42" t="s">
        <v>8496</v>
      </c>
      <c r="E1108" t="b">
        <v>0</v>
      </c>
      <c r="F1108" s="42" t="s">
        <v>9057</v>
      </c>
    </row>
    <row r="1109" spans="1:6" x14ac:dyDescent="0.2">
      <c r="A1109" s="42" t="s">
        <v>72</v>
      </c>
      <c r="B1109" s="42" t="s">
        <v>8464</v>
      </c>
      <c r="C1109">
        <v>2017</v>
      </c>
      <c r="D1109" s="42" t="s">
        <v>8496</v>
      </c>
      <c r="E1109" t="b">
        <v>0</v>
      </c>
      <c r="F1109" s="42" t="s">
        <v>9057</v>
      </c>
    </row>
    <row r="1110" spans="1:6" x14ac:dyDescent="0.2">
      <c r="A1110" s="42" t="s">
        <v>72</v>
      </c>
      <c r="B1110" s="42" t="s">
        <v>8464</v>
      </c>
      <c r="C1110">
        <v>2018</v>
      </c>
      <c r="D1110" s="42" t="s">
        <v>8496</v>
      </c>
      <c r="E1110" t="b">
        <v>0</v>
      </c>
      <c r="F1110" s="42" t="s">
        <v>9057</v>
      </c>
    </row>
    <row r="1111" spans="1:6" x14ac:dyDescent="0.2">
      <c r="A1111" s="42" t="s">
        <v>72</v>
      </c>
      <c r="B1111" s="42" t="s">
        <v>8464</v>
      </c>
      <c r="C1111">
        <v>2019</v>
      </c>
      <c r="D1111" s="42" t="s">
        <v>8496</v>
      </c>
      <c r="E1111" t="b">
        <v>0</v>
      </c>
      <c r="F1111" s="42" t="s">
        <v>9057</v>
      </c>
    </row>
    <row r="1112" spans="1:6" x14ac:dyDescent="0.2">
      <c r="A1112" s="42" t="s">
        <v>75</v>
      </c>
      <c r="B1112" s="42" t="s">
        <v>8454</v>
      </c>
      <c r="C1112">
        <v>2013</v>
      </c>
      <c r="D1112" s="42" t="s">
        <v>9064</v>
      </c>
      <c r="E1112" t="b">
        <v>0</v>
      </c>
      <c r="F1112" s="42" t="s">
        <v>9065</v>
      </c>
    </row>
    <row r="1113" spans="1:6" x14ac:dyDescent="0.2">
      <c r="A1113" s="42" t="s">
        <v>75</v>
      </c>
      <c r="B1113" s="42" t="s">
        <v>8454</v>
      </c>
      <c r="C1113">
        <v>2014</v>
      </c>
      <c r="D1113" s="42" t="s">
        <v>9066</v>
      </c>
      <c r="E1113" t="b">
        <v>0</v>
      </c>
      <c r="F1113" s="42" t="s">
        <v>9065</v>
      </c>
    </row>
    <row r="1114" spans="1:6" x14ac:dyDescent="0.2">
      <c r="A1114" s="42" t="s">
        <v>75</v>
      </c>
      <c r="B1114" s="42" t="s">
        <v>8454</v>
      </c>
      <c r="C1114">
        <v>2015</v>
      </c>
      <c r="D1114" s="42" t="s">
        <v>9067</v>
      </c>
      <c r="E1114" t="b">
        <v>0</v>
      </c>
      <c r="F1114" s="42" t="s">
        <v>9065</v>
      </c>
    </row>
    <row r="1115" spans="1:6" x14ac:dyDescent="0.2">
      <c r="A1115" s="42" t="s">
        <v>75</v>
      </c>
      <c r="B1115" s="42" t="s">
        <v>8454</v>
      </c>
      <c r="C1115">
        <v>2016</v>
      </c>
      <c r="D1115" s="42" t="s">
        <v>9068</v>
      </c>
      <c r="E1115" t="b">
        <v>0</v>
      </c>
      <c r="F1115" s="42" t="s">
        <v>9065</v>
      </c>
    </row>
    <row r="1116" spans="1:6" x14ac:dyDescent="0.2">
      <c r="A1116" s="42" t="s">
        <v>75</v>
      </c>
      <c r="B1116" s="42" t="s">
        <v>8454</v>
      </c>
      <c r="C1116">
        <v>2017</v>
      </c>
      <c r="D1116" s="42" t="s">
        <v>9069</v>
      </c>
      <c r="E1116" t="b">
        <v>0</v>
      </c>
      <c r="F1116" s="42" t="s">
        <v>9065</v>
      </c>
    </row>
    <row r="1117" spans="1:6" x14ac:dyDescent="0.2">
      <c r="A1117" s="42" t="s">
        <v>75</v>
      </c>
      <c r="B1117" s="42" t="s">
        <v>8454</v>
      </c>
      <c r="C1117">
        <v>2018</v>
      </c>
      <c r="D1117" s="42" t="s">
        <v>9070</v>
      </c>
      <c r="E1117" t="b">
        <v>0</v>
      </c>
      <c r="F1117" s="42" t="s">
        <v>9065</v>
      </c>
    </row>
    <row r="1118" spans="1:6" x14ac:dyDescent="0.2">
      <c r="A1118" s="42" t="s">
        <v>75</v>
      </c>
      <c r="B1118" s="42" t="s">
        <v>8454</v>
      </c>
      <c r="C1118">
        <v>2019</v>
      </c>
      <c r="D1118" s="42" t="s">
        <v>9071</v>
      </c>
      <c r="E1118" t="b">
        <v>0</v>
      </c>
      <c r="F1118" s="42" t="s">
        <v>9065</v>
      </c>
    </row>
    <row r="1119" spans="1:6" x14ac:dyDescent="0.2">
      <c r="A1119" s="42" t="s">
        <v>75</v>
      </c>
      <c r="B1119" s="42" t="s">
        <v>8462</v>
      </c>
      <c r="C1119">
        <v>2013</v>
      </c>
      <c r="D1119" s="42" t="s">
        <v>9072</v>
      </c>
      <c r="E1119" t="b">
        <v>0</v>
      </c>
      <c r="F1119" s="42" t="s">
        <v>9065</v>
      </c>
    </row>
    <row r="1120" spans="1:6" x14ac:dyDescent="0.2">
      <c r="A1120" s="42" t="s">
        <v>75</v>
      </c>
      <c r="B1120" s="42" t="s">
        <v>8462</v>
      </c>
      <c r="C1120">
        <v>2014</v>
      </c>
      <c r="D1120" s="42" t="s">
        <v>9073</v>
      </c>
      <c r="E1120" t="b">
        <v>0</v>
      </c>
      <c r="F1120" s="42" t="s">
        <v>9065</v>
      </c>
    </row>
    <row r="1121" spans="1:6" x14ac:dyDescent="0.2">
      <c r="A1121" s="42" t="s">
        <v>75</v>
      </c>
      <c r="B1121" s="42" t="s">
        <v>8462</v>
      </c>
      <c r="C1121">
        <v>2015</v>
      </c>
      <c r="D1121" s="42" t="s">
        <v>9074</v>
      </c>
      <c r="E1121" t="b">
        <v>0</v>
      </c>
      <c r="F1121" s="42" t="s">
        <v>9065</v>
      </c>
    </row>
    <row r="1122" spans="1:6" x14ac:dyDescent="0.2">
      <c r="A1122" s="42" t="s">
        <v>75</v>
      </c>
      <c r="B1122" s="42" t="s">
        <v>8462</v>
      </c>
      <c r="C1122">
        <v>2016</v>
      </c>
      <c r="D1122" s="42" t="s">
        <v>9075</v>
      </c>
      <c r="E1122" t="b">
        <v>0</v>
      </c>
      <c r="F1122" s="42" t="s">
        <v>9065</v>
      </c>
    </row>
    <row r="1123" spans="1:6" x14ac:dyDescent="0.2">
      <c r="A1123" s="42" t="s">
        <v>75</v>
      </c>
      <c r="B1123" s="42" t="s">
        <v>8462</v>
      </c>
      <c r="C1123">
        <v>2017</v>
      </c>
      <c r="D1123" s="42" t="s">
        <v>9076</v>
      </c>
      <c r="E1123" t="b">
        <v>0</v>
      </c>
      <c r="F1123" s="42" t="s">
        <v>9065</v>
      </c>
    </row>
    <row r="1124" spans="1:6" x14ac:dyDescent="0.2">
      <c r="A1124" s="42" t="s">
        <v>75</v>
      </c>
      <c r="B1124" s="42" t="s">
        <v>8462</v>
      </c>
      <c r="C1124">
        <v>2018</v>
      </c>
      <c r="D1124" s="42" t="s">
        <v>9077</v>
      </c>
      <c r="E1124" t="b">
        <v>0</v>
      </c>
      <c r="F1124" s="42" t="s">
        <v>9065</v>
      </c>
    </row>
    <row r="1125" spans="1:6" x14ac:dyDescent="0.2">
      <c r="A1125" s="42" t="s">
        <v>75</v>
      </c>
      <c r="B1125" s="42" t="s">
        <v>8462</v>
      </c>
      <c r="C1125">
        <v>2019</v>
      </c>
      <c r="D1125" s="42" t="s">
        <v>8606</v>
      </c>
      <c r="E1125" t="b">
        <v>0</v>
      </c>
      <c r="F1125" s="42" t="s">
        <v>9065</v>
      </c>
    </row>
    <row r="1126" spans="1:6" x14ac:dyDescent="0.2">
      <c r="A1126" s="42" t="s">
        <v>75</v>
      </c>
      <c r="B1126" s="42" t="s">
        <v>8464</v>
      </c>
      <c r="C1126">
        <v>2013</v>
      </c>
      <c r="D1126" s="42" t="s">
        <v>8492</v>
      </c>
      <c r="E1126" t="b">
        <v>0</v>
      </c>
      <c r="F1126" s="42" t="s">
        <v>9065</v>
      </c>
    </row>
    <row r="1127" spans="1:6" x14ac:dyDescent="0.2">
      <c r="A1127" s="42" t="s">
        <v>75</v>
      </c>
      <c r="B1127" s="42" t="s">
        <v>8464</v>
      </c>
      <c r="C1127">
        <v>2014</v>
      </c>
      <c r="D1127" s="42" t="s">
        <v>8615</v>
      </c>
      <c r="E1127" t="b">
        <v>0</v>
      </c>
      <c r="F1127" s="42" t="s">
        <v>9065</v>
      </c>
    </row>
    <row r="1128" spans="1:6" x14ac:dyDescent="0.2">
      <c r="A1128" s="42" t="s">
        <v>75</v>
      </c>
      <c r="B1128" s="42" t="s">
        <v>8464</v>
      </c>
      <c r="C1128">
        <v>2015</v>
      </c>
      <c r="D1128" s="42" t="s">
        <v>8543</v>
      </c>
      <c r="E1128" t="b">
        <v>0</v>
      </c>
      <c r="F1128" s="42" t="s">
        <v>9065</v>
      </c>
    </row>
    <row r="1129" spans="1:6" x14ac:dyDescent="0.2">
      <c r="A1129" s="42" t="s">
        <v>75</v>
      </c>
      <c r="B1129" s="42" t="s">
        <v>8464</v>
      </c>
      <c r="C1129">
        <v>2016</v>
      </c>
      <c r="D1129" s="42" t="s">
        <v>8576</v>
      </c>
      <c r="E1129" t="b">
        <v>0</v>
      </c>
      <c r="F1129" s="42" t="s">
        <v>9065</v>
      </c>
    </row>
    <row r="1130" spans="1:6" x14ac:dyDescent="0.2">
      <c r="A1130" s="42" t="s">
        <v>75</v>
      </c>
      <c r="B1130" s="42" t="s">
        <v>8464</v>
      </c>
      <c r="C1130">
        <v>2017</v>
      </c>
      <c r="D1130" s="42" t="s">
        <v>8618</v>
      </c>
      <c r="E1130" t="b">
        <v>0</v>
      </c>
      <c r="F1130" s="42" t="s">
        <v>9065</v>
      </c>
    </row>
    <row r="1131" spans="1:6" x14ac:dyDescent="0.2">
      <c r="A1131" s="42" t="s">
        <v>75</v>
      </c>
      <c r="B1131" s="42" t="s">
        <v>8464</v>
      </c>
      <c r="C1131">
        <v>2018</v>
      </c>
      <c r="D1131" s="42" t="s">
        <v>9078</v>
      </c>
      <c r="E1131" t="b">
        <v>0</v>
      </c>
      <c r="F1131" s="42" t="s">
        <v>9065</v>
      </c>
    </row>
    <row r="1132" spans="1:6" x14ac:dyDescent="0.2">
      <c r="A1132" s="42" t="s">
        <v>75</v>
      </c>
      <c r="B1132" s="42" t="s">
        <v>8464</v>
      </c>
      <c r="C1132">
        <v>2019</v>
      </c>
      <c r="D1132" s="42" t="s">
        <v>9079</v>
      </c>
      <c r="E1132" t="b">
        <v>0</v>
      </c>
      <c r="F1132" s="42" t="s">
        <v>9065</v>
      </c>
    </row>
    <row r="1133" spans="1:6" x14ac:dyDescent="0.2">
      <c r="A1133" s="42" t="s">
        <v>96</v>
      </c>
      <c r="B1133" s="42" t="s">
        <v>8454</v>
      </c>
      <c r="C1133">
        <v>2013</v>
      </c>
      <c r="D1133" s="42" t="s">
        <v>8549</v>
      </c>
      <c r="E1133" t="b">
        <v>0</v>
      </c>
      <c r="F1133" s="42" t="s">
        <v>9080</v>
      </c>
    </row>
    <row r="1134" spans="1:6" x14ac:dyDescent="0.2">
      <c r="A1134" s="42" t="s">
        <v>96</v>
      </c>
      <c r="B1134" s="42" t="s">
        <v>8454</v>
      </c>
      <c r="C1134">
        <v>2014</v>
      </c>
      <c r="D1134" s="42" t="s">
        <v>9081</v>
      </c>
      <c r="E1134" t="b">
        <v>0</v>
      </c>
      <c r="F1134" s="42" t="s">
        <v>9080</v>
      </c>
    </row>
    <row r="1135" spans="1:6" x14ac:dyDescent="0.2">
      <c r="A1135" s="42" t="s">
        <v>96</v>
      </c>
      <c r="B1135" s="42" t="s">
        <v>8454</v>
      </c>
      <c r="C1135">
        <v>2015</v>
      </c>
      <c r="D1135" s="42" t="s">
        <v>9005</v>
      </c>
      <c r="E1135" t="b">
        <v>0</v>
      </c>
      <c r="F1135" s="42" t="s">
        <v>9080</v>
      </c>
    </row>
    <row r="1136" spans="1:6" x14ac:dyDescent="0.2">
      <c r="A1136" s="42" t="s">
        <v>96</v>
      </c>
      <c r="B1136" s="42" t="s">
        <v>8454</v>
      </c>
      <c r="C1136">
        <v>2016</v>
      </c>
      <c r="D1136" s="42" t="s">
        <v>8510</v>
      </c>
      <c r="E1136" t="b">
        <v>0</v>
      </c>
      <c r="F1136" s="42" t="s">
        <v>9080</v>
      </c>
    </row>
    <row r="1137" spans="1:6" x14ac:dyDescent="0.2">
      <c r="A1137" s="42" t="s">
        <v>96</v>
      </c>
      <c r="B1137" s="42" t="s">
        <v>8454</v>
      </c>
      <c r="C1137">
        <v>2017</v>
      </c>
      <c r="D1137" s="42" t="s">
        <v>9082</v>
      </c>
      <c r="E1137" t="b">
        <v>0</v>
      </c>
      <c r="F1137" s="42" t="s">
        <v>9080</v>
      </c>
    </row>
    <row r="1138" spans="1:6" x14ac:dyDescent="0.2">
      <c r="A1138" s="42" t="s">
        <v>96</v>
      </c>
      <c r="B1138" s="42" t="s">
        <v>8454</v>
      </c>
      <c r="C1138">
        <v>2018</v>
      </c>
      <c r="D1138" s="42" t="s">
        <v>9083</v>
      </c>
      <c r="E1138" t="b">
        <v>0</v>
      </c>
      <c r="F1138" s="42" t="s">
        <v>9080</v>
      </c>
    </row>
    <row r="1139" spans="1:6" x14ac:dyDescent="0.2">
      <c r="A1139" s="42" t="s">
        <v>96</v>
      </c>
      <c r="B1139" s="42" t="s">
        <v>8454</v>
      </c>
      <c r="C1139">
        <v>2019</v>
      </c>
      <c r="D1139" s="42" t="s">
        <v>8539</v>
      </c>
      <c r="E1139" t="b">
        <v>0</v>
      </c>
      <c r="F1139" s="42" t="s">
        <v>9080</v>
      </c>
    </row>
    <row r="1140" spans="1:6" x14ac:dyDescent="0.2">
      <c r="A1140" s="42" t="s">
        <v>96</v>
      </c>
      <c r="B1140" s="42" t="s">
        <v>8462</v>
      </c>
      <c r="C1140">
        <v>2013</v>
      </c>
      <c r="D1140" s="42" t="s">
        <v>8696</v>
      </c>
      <c r="E1140" t="b">
        <v>0</v>
      </c>
      <c r="F1140" s="42" t="s">
        <v>9080</v>
      </c>
    </row>
    <row r="1141" spans="1:6" x14ac:dyDescent="0.2">
      <c r="A1141" s="42" t="s">
        <v>96</v>
      </c>
      <c r="B1141" s="42" t="s">
        <v>8462</v>
      </c>
      <c r="C1141">
        <v>2014</v>
      </c>
      <c r="D1141" s="42" t="s">
        <v>9081</v>
      </c>
      <c r="E1141" t="b">
        <v>0</v>
      </c>
      <c r="F1141" s="42" t="s">
        <v>9080</v>
      </c>
    </row>
    <row r="1142" spans="1:6" x14ac:dyDescent="0.2">
      <c r="A1142" s="42" t="s">
        <v>96</v>
      </c>
      <c r="B1142" s="42" t="s">
        <v>8462</v>
      </c>
      <c r="C1142">
        <v>2015</v>
      </c>
      <c r="D1142" s="42" t="s">
        <v>9005</v>
      </c>
      <c r="E1142" t="b">
        <v>0</v>
      </c>
      <c r="F1142" s="42" t="s">
        <v>9080</v>
      </c>
    </row>
    <row r="1143" spans="1:6" x14ac:dyDescent="0.2">
      <c r="A1143" s="42" t="s">
        <v>96</v>
      </c>
      <c r="B1143" s="42" t="s">
        <v>8462</v>
      </c>
      <c r="C1143">
        <v>2016</v>
      </c>
      <c r="D1143" s="42" t="s">
        <v>8510</v>
      </c>
      <c r="E1143" t="b">
        <v>0</v>
      </c>
      <c r="F1143" s="42" t="s">
        <v>9080</v>
      </c>
    </row>
    <row r="1144" spans="1:6" x14ac:dyDescent="0.2">
      <c r="A1144" s="42" t="s">
        <v>96</v>
      </c>
      <c r="B1144" s="42" t="s">
        <v>8462</v>
      </c>
      <c r="C1144">
        <v>2017</v>
      </c>
      <c r="D1144" s="42" t="s">
        <v>9082</v>
      </c>
      <c r="E1144" t="b">
        <v>0</v>
      </c>
      <c r="F1144" s="42" t="s">
        <v>9080</v>
      </c>
    </row>
    <row r="1145" spans="1:6" x14ac:dyDescent="0.2">
      <c r="A1145" s="42" t="s">
        <v>96</v>
      </c>
      <c r="B1145" s="42" t="s">
        <v>8462</v>
      </c>
      <c r="C1145">
        <v>2018</v>
      </c>
      <c r="D1145" s="42" t="s">
        <v>9083</v>
      </c>
      <c r="E1145" t="b">
        <v>0</v>
      </c>
      <c r="F1145" s="42" t="s">
        <v>9080</v>
      </c>
    </row>
    <row r="1146" spans="1:6" x14ac:dyDescent="0.2">
      <c r="A1146" s="42" t="s">
        <v>96</v>
      </c>
      <c r="B1146" s="42" t="s">
        <v>8462</v>
      </c>
      <c r="C1146">
        <v>2019</v>
      </c>
      <c r="D1146" s="42" t="s">
        <v>8539</v>
      </c>
      <c r="E1146" t="b">
        <v>0</v>
      </c>
      <c r="F1146" s="42" t="s">
        <v>9080</v>
      </c>
    </row>
    <row r="1147" spans="1:6" x14ac:dyDescent="0.2">
      <c r="A1147" s="42" t="s">
        <v>96</v>
      </c>
      <c r="B1147" s="42" t="s">
        <v>8464</v>
      </c>
      <c r="C1147">
        <v>2013</v>
      </c>
      <c r="D1147" s="42" t="s">
        <v>8648</v>
      </c>
      <c r="E1147" t="b">
        <v>0</v>
      </c>
      <c r="F1147" s="42" t="s">
        <v>9080</v>
      </c>
    </row>
    <row r="1148" spans="1:6" x14ac:dyDescent="0.2">
      <c r="A1148" s="42" t="s">
        <v>96</v>
      </c>
      <c r="B1148" s="42" t="s">
        <v>8464</v>
      </c>
      <c r="C1148">
        <v>2014</v>
      </c>
      <c r="D1148" s="42" t="s">
        <v>8467</v>
      </c>
      <c r="E1148" t="b">
        <v>0</v>
      </c>
      <c r="F1148" s="42" t="s">
        <v>9080</v>
      </c>
    </row>
    <row r="1149" spans="1:6" x14ac:dyDescent="0.2">
      <c r="A1149" s="42" t="s">
        <v>96</v>
      </c>
      <c r="B1149" s="42" t="s">
        <v>8464</v>
      </c>
      <c r="C1149">
        <v>2015</v>
      </c>
      <c r="D1149" s="42" t="s">
        <v>8551</v>
      </c>
      <c r="E1149" t="b">
        <v>0</v>
      </c>
      <c r="F1149" s="42" t="s">
        <v>9080</v>
      </c>
    </row>
    <row r="1150" spans="1:6" x14ac:dyDescent="0.2">
      <c r="A1150" s="42" t="s">
        <v>96</v>
      </c>
      <c r="B1150" s="42" t="s">
        <v>8464</v>
      </c>
      <c r="C1150">
        <v>2016</v>
      </c>
      <c r="D1150" s="42" t="s">
        <v>9036</v>
      </c>
      <c r="E1150" t="b">
        <v>0</v>
      </c>
      <c r="F1150" s="42" t="s">
        <v>9080</v>
      </c>
    </row>
    <row r="1151" spans="1:6" x14ac:dyDescent="0.2">
      <c r="A1151" s="42" t="s">
        <v>96</v>
      </c>
      <c r="B1151" s="42" t="s">
        <v>8464</v>
      </c>
      <c r="C1151">
        <v>2017</v>
      </c>
      <c r="D1151" s="42" t="s">
        <v>9084</v>
      </c>
      <c r="E1151" t="b">
        <v>0</v>
      </c>
      <c r="F1151" s="42" t="s">
        <v>9080</v>
      </c>
    </row>
    <row r="1152" spans="1:6" x14ac:dyDescent="0.2">
      <c r="A1152" s="42" t="s">
        <v>96</v>
      </c>
      <c r="B1152" s="42" t="s">
        <v>8464</v>
      </c>
      <c r="C1152">
        <v>2018</v>
      </c>
      <c r="D1152" s="42" t="s">
        <v>8491</v>
      </c>
      <c r="E1152" t="b">
        <v>0</v>
      </c>
      <c r="F1152" s="42" t="s">
        <v>9080</v>
      </c>
    </row>
    <row r="1153" spans="1:6" x14ac:dyDescent="0.2">
      <c r="A1153" s="42" t="s">
        <v>96</v>
      </c>
      <c r="B1153" s="42" t="s">
        <v>8464</v>
      </c>
      <c r="C1153">
        <v>2019</v>
      </c>
      <c r="D1153" s="42" t="s">
        <v>8707</v>
      </c>
      <c r="E1153" t="b">
        <v>0</v>
      </c>
      <c r="F1153" s="42" t="s">
        <v>9080</v>
      </c>
    </row>
    <row r="1154" spans="1:6" x14ac:dyDescent="0.2">
      <c r="A1154" s="42" t="s">
        <v>98</v>
      </c>
      <c r="B1154" s="42" t="s">
        <v>8454</v>
      </c>
      <c r="C1154">
        <v>2013</v>
      </c>
      <c r="D1154" s="42" t="s">
        <v>9085</v>
      </c>
      <c r="E1154" t="b">
        <v>0</v>
      </c>
      <c r="F1154" s="42" t="s">
        <v>9086</v>
      </c>
    </row>
    <row r="1155" spans="1:6" x14ac:dyDescent="0.2">
      <c r="A1155" s="42" t="s">
        <v>98</v>
      </c>
      <c r="B1155" s="42" t="s">
        <v>8454</v>
      </c>
      <c r="C1155">
        <v>2014</v>
      </c>
      <c r="D1155" s="42" t="s">
        <v>9087</v>
      </c>
      <c r="E1155" t="b">
        <v>0</v>
      </c>
      <c r="F1155" s="42" t="s">
        <v>9086</v>
      </c>
    </row>
    <row r="1156" spans="1:6" x14ac:dyDescent="0.2">
      <c r="A1156" s="42" t="s">
        <v>98</v>
      </c>
      <c r="B1156" s="42" t="s">
        <v>8454</v>
      </c>
      <c r="C1156">
        <v>2015</v>
      </c>
      <c r="D1156" s="42" t="s">
        <v>9088</v>
      </c>
      <c r="E1156" t="b">
        <v>0</v>
      </c>
      <c r="F1156" s="42" t="s">
        <v>9086</v>
      </c>
    </row>
    <row r="1157" spans="1:6" x14ac:dyDescent="0.2">
      <c r="A1157" s="42" t="s">
        <v>98</v>
      </c>
      <c r="B1157" s="42" t="s">
        <v>8454</v>
      </c>
      <c r="C1157">
        <v>2016</v>
      </c>
      <c r="D1157" s="42" t="s">
        <v>9089</v>
      </c>
      <c r="E1157" t="b">
        <v>0</v>
      </c>
      <c r="F1157" s="42" t="s">
        <v>9086</v>
      </c>
    </row>
    <row r="1158" spans="1:6" x14ac:dyDescent="0.2">
      <c r="A1158" s="42" t="s">
        <v>98</v>
      </c>
      <c r="B1158" s="42" t="s">
        <v>8454</v>
      </c>
      <c r="C1158">
        <v>2017</v>
      </c>
      <c r="D1158" s="42" t="s">
        <v>8762</v>
      </c>
      <c r="E1158" t="b">
        <v>0</v>
      </c>
      <c r="F1158" s="42" t="s">
        <v>9086</v>
      </c>
    </row>
    <row r="1159" spans="1:6" x14ac:dyDescent="0.2">
      <c r="A1159" s="42" t="s">
        <v>98</v>
      </c>
      <c r="B1159" s="42" t="s">
        <v>8454</v>
      </c>
      <c r="C1159">
        <v>2018</v>
      </c>
      <c r="D1159" s="42" t="s">
        <v>9090</v>
      </c>
      <c r="E1159" t="b">
        <v>0</v>
      </c>
      <c r="F1159" s="42" t="s">
        <v>9086</v>
      </c>
    </row>
    <row r="1160" spans="1:6" x14ac:dyDescent="0.2">
      <c r="A1160" s="42" t="s">
        <v>98</v>
      </c>
      <c r="B1160" s="42" t="s">
        <v>8454</v>
      </c>
      <c r="C1160">
        <v>2019</v>
      </c>
      <c r="D1160" s="42" t="s">
        <v>9091</v>
      </c>
      <c r="E1160" t="b">
        <v>0</v>
      </c>
      <c r="F1160" s="42" t="s">
        <v>9086</v>
      </c>
    </row>
    <row r="1161" spans="1:6" x14ac:dyDescent="0.2">
      <c r="A1161" s="42" t="s">
        <v>98</v>
      </c>
      <c r="B1161" s="42" t="s">
        <v>8462</v>
      </c>
      <c r="C1161">
        <v>2013</v>
      </c>
      <c r="D1161" s="42" t="s">
        <v>9085</v>
      </c>
      <c r="E1161" t="b">
        <v>0</v>
      </c>
      <c r="F1161" s="42" t="s">
        <v>9086</v>
      </c>
    </row>
    <row r="1162" spans="1:6" x14ac:dyDescent="0.2">
      <c r="A1162" s="42" t="s">
        <v>98</v>
      </c>
      <c r="B1162" s="42" t="s">
        <v>8462</v>
      </c>
      <c r="C1162">
        <v>2014</v>
      </c>
      <c r="D1162" s="42" t="s">
        <v>9087</v>
      </c>
      <c r="E1162" t="b">
        <v>0</v>
      </c>
      <c r="F1162" s="42" t="s">
        <v>9086</v>
      </c>
    </row>
    <row r="1163" spans="1:6" x14ac:dyDescent="0.2">
      <c r="A1163" s="42" t="s">
        <v>98</v>
      </c>
      <c r="B1163" s="42" t="s">
        <v>8462</v>
      </c>
      <c r="C1163">
        <v>2015</v>
      </c>
      <c r="D1163" s="42" t="s">
        <v>9088</v>
      </c>
      <c r="E1163" t="b">
        <v>0</v>
      </c>
      <c r="F1163" s="42" t="s">
        <v>9086</v>
      </c>
    </row>
    <row r="1164" spans="1:6" x14ac:dyDescent="0.2">
      <c r="A1164" s="42" t="s">
        <v>98</v>
      </c>
      <c r="B1164" s="42" t="s">
        <v>8462</v>
      </c>
      <c r="C1164">
        <v>2016</v>
      </c>
      <c r="D1164" s="42" t="s">
        <v>8513</v>
      </c>
      <c r="E1164" t="b">
        <v>0</v>
      </c>
      <c r="F1164" s="42" t="s">
        <v>9086</v>
      </c>
    </row>
    <row r="1165" spans="1:6" x14ac:dyDescent="0.2">
      <c r="A1165" s="42" t="s">
        <v>98</v>
      </c>
      <c r="B1165" s="42" t="s">
        <v>8462</v>
      </c>
      <c r="C1165">
        <v>2017</v>
      </c>
      <c r="D1165" s="42" t="s">
        <v>8843</v>
      </c>
      <c r="E1165" t="b">
        <v>0</v>
      </c>
      <c r="F1165" s="42" t="s">
        <v>9086</v>
      </c>
    </row>
    <row r="1166" spans="1:6" x14ac:dyDescent="0.2">
      <c r="A1166" s="42" t="s">
        <v>98</v>
      </c>
      <c r="B1166" s="42" t="s">
        <v>8462</v>
      </c>
      <c r="C1166">
        <v>2018</v>
      </c>
      <c r="D1166" s="42" t="s">
        <v>9092</v>
      </c>
      <c r="E1166" t="b">
        <v>0</v>
      </c>
      <c r="F1166" s="42" t="s">
        <v>9086</v>
      </c>
    </row>
    <row r="1167" spans="1:6" x14ac:dyDescent="0.2">
      <c r="A1167" s="42" t="s">
        <v>98</v>
      </c>
      <c r="B1167" s="42" t="s">
        <v>8462</v>
      </c>
      <c r="C1167">
        <v>2019</v>
      </c>
      <c r="D1167" s="42" t="s">
        <v>8525</v>
      </c>
      <c r="E1167" t="b">
        <v>0</v>
      </c>
      <c r="F1167" s="42" t="s">
        <v>9086</v>
      </c>
    </row>
    <row r="1168" spans="1:6" x14ac:dyDescent="0.2">
      <c r="A1168" s="42" t="s">
        <v>98</v>
      </c>
      <c r="B1168" s="42" t="s">
        <v>8464</v>
      </c>
      <c r="C1168">
        <v>2013</v>
      </c>
      <c r="D1168" s="42" t="s">
        <v>8496</v>
      </c>
      <c r="E1168" t="b">
        <v>0</v>
      </c>
      <c r="F1168" s="42" t="s">
        <v>9086</v>
      </c>
    </row>
    <row r="1169" spans="1:6" x14ac:dyDescent="0.2">
      <c r="A1169" s="42" t="s">
        <v>98</v>
      </c>
      <c r="B1169" s="42" t="s">
        <v>8464</v>
      </c>
      <c r="C1169">
        <v>2014</v>
      </c>
      <c r="D1169" s="42" t="s">
        <v>8496</v>
      </c>
      <c r="E1169" t="b">
        <v>0</v>
      </c>
      <c r="F1169" s="42" t="s">
        <v>9086</v>
      </c>
    </row>
    <row r="1170" spans="1:6" x14ac:dyDescent="0.2">
      <c r="A1170" s="42" t="s">
        <v>98</v>
      </c>
      <c r="B1170" s="42" t="s">
        <v>8464</v>
      </c>
      <c r="C1170">
        <v>2015</v>
      </c>
      <c r="D1170" s="42" t="s">
        <v>8496</v>
      </c>
      <c r="E1170" t="b">
        <v>0</v>
      </c>
      <c r="F1170" s="42" t="s">
        <v>9086</v>
      </c>
    </row>
    <row r="1171" spans="1:6" x14ac:dyDescent="0.2">
      <c r="A1171" s="42" t="s">
        <v>98</v>
      </c>
      <c r="B1171" s="42" t="s">
        <v>8464</v>
      </c>
      <c r="C1171">
        <v>2016</v>
      </c>
      <c r="D1171" s="42" t="s">
        <v>8496</v>
      </c>
      <c r="E1171" t="b">
        <v>0</v>
      </c>
      <c r="F1171" s="42" t="s">
        <v>9086</v>
      </c>
    </row>
    <row r="1172" spans="1:6" x14ac:dyDescent="0.2">
      <c r="A1172" s="42" t="s">
        <v>98</v>
      </c>
      <c r="B1172" s="42" t="s">
        <v>8464</v>
      </c>
      <c r="C1172">
        <v>2017</v>
      </c>
      <c r="D1172" s="42" t="s">
        <v>8936</v>
      </c>
      <c r="E1172" t="b">
        <v>0</v>
      </c>
      <c r="F1172" s="42" t="s">
        <v>9086</v>
      </c>
    </row>
    <row r="1173" spans="1:6" x14ac:dyDescent="0.2">
      <c r="A1173" s="42" t="s">
        <v>98</v>
      </c>
      <c r="B1173" s="42" t="s">
        <v>8464</v>
      </c>
      <c r="C1173">
        <v>2018</v>
      </c>
      <c r="D1173" s="42" t="s">
        <v>9093</v>
      </c>
      <c r="E1173" t="b">
        <v>0</v>
      </c>
      <c r="F1173" s="42" t="s">
        <v>9086</v>
      </c>
    </row>
    <row r="1174" spans="1:6" x14ac:dyDescent="0.2">
      <c r="A1174" s="42" t="s">
        <v>98</v>
      </c>
      <c r="B1174" s="42" t="s">
        <v>8464</v>
      </c>
      <c r="C1174">
        <v>2019</v>
      </c>
      <c r="D1174" s="42" t="s">
        <v>9094</v>
      </c>
      <c r="E1174" t="b">
        <v>0</v>
      </c>
      <c r="F1174" s="42" t="s">
        <v>9086</v>
      </c>
    </row>
    <row r="1175" spans="1:6" x14ac:dyDescent="0.2">
      <c r="A1175" s="42" t="s">
        <v>105</v>
      </c>
      <c r="B1175" s="42" t="s">
        <v>8454</v>
      </c>
      <c r="C1175">
        <v>2013</v>
      </c>
      <c r="D1175" s="42" t="s">
        <v>9095</v>
      </c>
      <c r="E1175" t="b">
        <v>0</v>
      </c>
      <c r="F1175" s="42" t="s">
        <v>9096</v>
      </c>
    </row>
    <row r="1176" spans="1:6" x14ac:dyDescent="0.2">
      <c r="A1176" s="42" t="s">
        <v>105</v>
      </c>
      <c r="B1176" s="42" t="s">
        <v>8454</v>
      </c>
      <c r="C1176">
        <v>2014</v>
      </c>
      <c r="D1176" s="42" t="s">
        <v>8844</v>
      </c>
      <c r="E1176" t="b">
        <v>0</v>
      </c>
      <c r="F1176" s="42" t="s">
        <v>9096</v>
      </c>
    </row>
    <row r="1177" spans="1:6" x14ac:dyDescent="0.2">
      <c r="A1177" s="42" t="s">
        <v>105</v>
      </c>
      <c r="B1177" s="42" t="s">
        <v>8454</v>
      </c>
      <c r="C1177">
        <v>2015</v>
      </c>
      <c r="D1177" s="42" t="s">
        <v>9097</v>
      </c>
      <c r="E1177" t="b">
        <v>0</v>
      </c>
      <c r="F1177" s="42" t="s">
        <v>9096</v>
      </c>
    </row>
    <row r="1178" spans="1:6" x14ac:dyDescent="0.2">
      <c r="A1178" s="42" t="s">
        <v>105</v>
      </c>
      <c r="B1178" s="42" t="s">
        <v>8454</v>
      </c>
      <c r="C1178">
        <v>2016</v>
      </c>
      <c r="D1178" s="42" t="s">
        <v>9098</v>
      </c>
      <c r="E1178" t="b">
        <v>0</v>
      </c>
      <c r="F1178" s="42" t="s">
        <v>9096</v>
      </c>
    </row>
    <row r="1179" spans="1:6" x14ac:dyDescent="0.2">
      <c r="A1179" s="42" t="s">
        <v>105</v>
      </c>
      <c r="B1179" s="42" t="s">
        <v>8454</v>
      </c>
      <c r="C1179">
        <v>2017</v>
      </c>
      <c r="D1179" s="42" t="s">
        <v>9099</v>
      </c>
      <c r="E1179" t="b">
        <v>0</v>
      </c>
      <c r="F1179" s="42" t="s">
        <v>9096</v>
      </c>
    </row>
    <row r="1180" spans="1:6" x14ac:dyDescent="0.2">
      <c r="A1180" s="42" t="s">
        <v>105</v>
      </c>
      <c r="B1180" s="42" t="s">
        <v>8454</v>
      </c>
      <c r="C1180">
        <v>2018</v>
      </c>
      <c r="D1180" s="42" t="s">
        <v>8533</v>
      </c>
      <c r="E1180" t="b">
        <v>0</v>
      </c>
      <c r="F1180" s="42" t="s">
        <v>9096</v>
      </c>
    </row>
    <row r="1181" spans="1:6" x14ac:dyDescent="0.2">
      <c r="A1181" s="42" t="s">
        <v>105</v>
      </c>
      <c r="B1181" s="42" t="s">
        <v>8454</v>
      </c>
      <c r="C1181">
        <v>2019</v>
      </c>
      <c r="D1181" s="42" t="s">
        <v>9100</v>
      </c>
      <c r="E1181" t="b">
        <v>0</v>
      </c>
      <c r="F1181" s="42" t="s">
        <v>9096</v>
      </c>
    </row>
    <row r="1182" spans="1:6" x14ac:dyDescent="0.2">
      <c r="A1182" s="42" t="s">
        <v>105</v>
      </c>
      <c r="B1182" s="42" t="s">
        <v>8462</v>
      </c>
      <c r="C1182">
        <v>2013</v>
      </c>
      <c r="D1182" s="42" t="s">
        <v>9101</v>
      </c>
      <c r="E1182" t="b">
        <v>0</v>
      </c>
      <c r="F1182" s="42" t="s">
        <v>9096</v>
      </c>
    </row>
    <row r="1183" spans="1:6" x14ac:dyDescent="0.2">
      <c r="A1183" s="42" t="s">
        <v>105</v>
      </c>
      <c r="B1183" s="42" t="s">
        <v>8462</v>
      </c>
      <c r="C1183">
        <v>2014</v>
      </c>
      <c r="D1183" s="42" t="s">
        <v>8756</v>
      </c>
      <c r="E1183" t="b">
        <v>0</v>
      </c>
      <c r="F1183" s="42" t="s">
        <v>9096</v>
      </c>
    </row>
    <row r="1184" spans="1:6" x14ac:dyDescent="0.2">
      <c r="A1184" s="42" t="s">
        <v>105</v>
      </c>
      <c r="B1184" s="42" t="s">
        <v>8462</v>
      </c>
      <c r="C1184">
        <v>2015</v>
      </c>
      <c r="D1184" s="42" t="s">
        <v>8700</v>
      </c>
      <c r="E1184" t="b">
        <v>0</v>
      </c>
      <c r="F1184" s="42" t="s">
        <v>9096</v>
      </c>
    </row>
    <row r="1185" spans="1:6" x14ac:dyDescent="0.2">
      <c r="A1185" s="42" t="s">
        <v>105</v>
      </c>
      <c r="B1185" s="42" t="s">
        <v>8462</v>
      </c>
      <c r="C1185">
        <v>2016</v>
      </c>
      <c r="D1185" s="42" t="s">
        <v>9102</v>
      </c>
      <c r="E1185" t="b">
        <v>0</v>
      </c>
      <c r="F1185" s="42" t="s">
        <v>9096</v>
      </c>
    </row>
    <row r="1186" spans="1:6" x14ac:dyDescent="0.2">
      <c r="A1186" s="42" t="s">
        <v>105</v>
      </c>
      <c r="B1186" s="42" t="s">
        <v>8462</v>
      </c>
      <c r="C1186">
        <v>2017</v>
      </c>
      <c r="D1186" s="42" t="s">
        <v>9103</v>
      </c>
      <c r="E1186" t="b">
        <v>0</v>
      </c>
      <c r="F1186" s="42" t="s">
        <v>9096</v>
      </c>
    </row>
    <row r="1187" spans="1:6" x14ac:dyDescent="0.2">
      <c r="A1187" s="42" t="s">
        <v>105</v>
      </c>
      <c r="B1187" s="42" t="s">
        <v>8462</v>
      </c>
      <c r="C1187">
        <v>2018</v>
      </c>
      <c r="D1187" s="42" t="s">
        <v>9104</v>
      </c>
      <c r="E1187" t="b">
        <v>0</v>
      </c>
      <c r="F1187" s="42" t="s">
        <v>9096</v>
      </c>
    </row>
    <row r="1188" spans="1:6" x14ac:dyDescent="0.2">
      <c r="A1188" s="42" t="s">
        <v>105</v>
      </c>
      <c r="B1188" s="42" t="s">
        <v>8462</v>
      </c>
      <c r="C1188">
        <v>2019</v>
      </c>
      <c r="D1188" s="42" t="s">
        <v>9105</v>
      </c>
      <c r="E1188" t="b">
        <v>0</v>
      </c>
      <c r="F1188" s="42" t="s">
        <v>9096</v>
      </c>
    </row>
    <row r="1189" spans="1:6" x14ac:dyDescent="0.2">
      <c r="A1189" s="42" t="s">
        <v>105</v>
      </c>
      <c r="B1189" s="42" t="s">
        <v>8464</v>
      </c>
      <c r="C1189">
        <v>2013</v>
      </c>
      <c r="D1189" s="42" t="s">
        <v>9106</v>
      </c>
      <c r="E1189" t="b">
        <v>0</v>
      </c>
      <c r="F1189" s="42" t="s">
        <v>9096</v>
      </c>
    </row>
    <row r="1190" spans="1:6" x14ac:dyDescent="0.2">
      <c r="A1190" s="42" t="s">
        <v>105</v>
      </c>
      <c r="B1190" s="42" t="s">
        <v>8464</v>
      </c>
      <c r="C1190">
        <v>2014</v>
      </c>
      <c r="D1190" s="42" t="s">
        <v>8597</v>
      </c>
      <c r="E1190" t="b">
        <v>0</v>
      </c>
      <c r="F1190" s="42" t="s">
        <v>9096</v>
      </c>
    </row>
    <row r="1191" spans="1:6" x14ac:dyDescent="0.2">
      <c r="A1191" s="42" t="s">
        <v>105</v>
      </c>
      <c r="B1191" s="42" t="s">
        <v>8464</v>
      </c>
      <c r="C1191">
        <v>2015</v>
      </c>
      <c r="D1191" s="42" t="s">
        <v>8824</v>
      </c>
      <c r="E1191" t="b">
        <v>0</v>
      </c>
      <c r="F1191" s="42" t="s">
        <v>9096</v>
      </c>
    </row>
    <row r="1192" spans="1:6" x14ac:dyDescent="0.2">
      <c r="A1192" s="42" t="s">
        <v>105</v>
      </c>
      <c r="B1192" s="42" t="s">
        <v>8464</v>
      </c>
      <c r="C1192">
        <v>2016</v>
      </c>
      <c r="D1192" s="42" t="s">
        <v>9107</v>
      </c>
      <c r="E1192" t="b">
        <v>0</v>
      </c>
      <c r="F1192" s="42" t="s">
        <v>9096</v>
      </c>
    </row>
    <row r="1193" spans="1:6" x14ac:dyDescent="0.2">
      <c r="A1193" s="42" t="s">
        <v>105</v>
      </c>
      <c r="B1193" s="42" t="s">
        <v>8464</v>
      </c>
      <c r="C1193">
        <v>2017</v>
      </c>
      <c r="D1193" s="42" t="s">
        <v>9095</v>
      </c>
      <c r="E1193" t="b">
        <v>0</v>
      </c>
      <c r="F1193" s="42" t="s">
        <v>9096</v>
      </c>
    </row>
    <row r="1194" spans="1:6" x14ac:dyDescent="0.2">
      <c r="A1194" s="42" t="s">
        <v>105</v>
      </c>
      <c r="B1194" s="42" t="s">
        <v>8464</v>
      </c>
      <c r="C1194">
        <v>2018</v>
      </c>
      <c r="D1194" s="42" t="s">
        <v>8551</v>
      </c>
      <c r="E1194" t="b">
        <v>0</v>
      </c>
      <c r="F1194" s="42" t="s">
        <v>9096</v>
      </c>
    </row>
    <row r="1195" spans="1:6" x14ac:dyDescent="0.2">
      <c r="A1195" s="42" t="s">
        <v>105</v>
      </c>
      <c r="B1195" s="42" t="s">
        <v>8464</v>
      </c>
      <c r="C1195">
        <v>2019</v>
      </c>
      <c r="D1195" s="42" t="s">
        <v>8458</v>
      </c>
      <c r="E1195" t="b">
        <v>0</v>
      </c>
      <c r="F1195" s="42" t="s">
        <v>9096</v>
      </c>
    </row>
    <row r="1196" spans="1:6" x14ac:dyDescent="0.2">
      <c r="A1196" s="42" t="s">
        <v>111</v>
      </c>
      <c r="B1196" s="42" t="s">
        <v>8454</v>
      </c>
      <c r="C1196">
        <v>2013</v>
      </c>
      <c r="D1196" s="42" t="s">
        <v>9108</v>
      </c>
      <c r="E1196" t="b">
        <v>0</v>
      </c>
      <c r="F1196" s="42" t="s">
        <v>9109</v>
      </c>
    </row>
    <row r="1197" spans="1:6" x14ac:dyDescent="0.2">
      <c r="A1197" s="42" t="s">
        <v>111</v>
      </c>
      <c r="B1197" s="42" t="s">
        <v>8454</v>
      </c>
      <c r="C1197">
        <v>2014</v>
      </c>
      <c r="D1197" s="42" t="s">
        <v>9110</v>
      </c>
      <c r="E1197" t="b">
        <v>0</v>
      </c>
      <c r="F1197" s="42" t="s">
        <v>9109</v>
      </c>
    </row>
    <row r="1198" spans="1:6" x14ac:dyDescent="0.2">
      <c r="A1198" s="42" t="s">
        <v>111</v>
      </c>
      <c r="B1198" s="42" t="s">
        <v>8454</v>
      </c>
      <c r="C1198">
        <v>2015</v>
      </c>
      <c r="D1198" s="42" t="s">
        <v>9111</v>
      </c>
      <c r="E1198" t="b">
        <v>0</v>
      </c>
      <c r="F1198" s="42" t="s">
        <v>9109</v>
      </c>
    </row>
    <row r="1199" spans="1:6" x14ac:dyDescent="0.2">
      <c r="A1199" s="42" t="s">
        <v>111</v>
      </c>
      <c r="B1199" s="42" t="s">
        <v>8454</v>
      </c>
      <c r="C1199">
        <v>2016</v>
      </c>
      <c r="D1199" s="42" t="s">
        <v>8616</v>
      </c>
      <c r="E1199" t="b">
        <v>0</v>
      </c>
      <c r="F1199" s="42" t="s">
        <v>9109</v>
      </c>
    </row>
    <row r="1200" spans="1:6" x14ac:dyDescent="0.2">
      <c r="A1200" s="42" t="s">
        <v>111</v>
      </c>
      <c r="B1200" s="42" t="s">
        <v>8454</v>
      </c>
      <c r="C1200">
        <v>2017</v>
      </c>
      <c r="D1200" s="42" t="s">
        <v>9112</v>
      </c>
      <c r="E1200" t="b">
        <v>0</v>
      </c>
      <c r="F1200" s="42" t="s">
        <v>9109</v>
      </c>
    </row>
    <row r="1201" spans="1:6" x14ac:dyDescent="0.2">
      <c r="A1201" s="42" t="s">
        <v>111</v>
      </c>
      <c r="B1201" s="42" t="s">
        <v>8454</v>
      </c>
      <c r="C1201">
        <v>2018</v>
      </c>
      <c r="D1201" s="42" t="s">
        <v>9113</v>
      </c>
      <c r="E1201" t="b">
        <v>0</v>
      </c>
      <c r="F1201" s="42" t="s">
        <v>9109</v>
      </c>
    </row>
    <row r="1202" spans="1:6" x14ac:dyDescent="0.2">
      <c r="A1202" s="42" t="s">
        <v>111</v>
      </c>
      <c r="B1202" s="42" t="s">
        <v>8454</v>
      </c>
      <c r="C1202">
        <v>2019</v>
      </c>
      <c r="D1202" s="42" t="s">
        <v>8497</v>
      </c>
      <c r="E1202" t="b">
        <v>0</v>
      </c>
      <c r="F1202" s="42" t="s">
        <v>9109</v>
      </c>
    </row>
    <row r="1203" spans="1:6" x14ac:dyDescent="0.2">
      <c r="A1203" s="42" t="s">
        <v>111</v>
      </c>
      <c r="B1203" s="42" t="s">
        <v>8462</v>
      </c>
      <c r="C1203">
        <v>2013</v>
      </c>
      <c r="D1203" s="42" t="s">
        <v>9108</v>
      </c>
      <c r="E1203" t="b">
        <v>0</v>
      </c>
      <c r="F1203" s="42" t="s">
        <v>9109</v>
      </c>
    </row>
    <row r="1204" spans="1:6" x14ac:dyDescent="0.2">
      <c r="A1204" s="42" t="s">
        <v>111</v>
      </c>
      <c r="B1204" s="42" t="s">
        <v>8462</v>
      </c>
      <c r="C1204">
        <v>2014</v>
      </c>
      <c r="D1204" s="42" t="s">
        <v>9114</v>
      </c>
      <c r="E1204" t="b">
        <v>0</v>
      </c>
      <c r="F1204" s="42" t="s">
        <v>9109</v>
      </c>
    </row>
    <row r="1205" spans="1:6" x14ac:dyDescent="0.2">
      <c r="A1205" s="42" t="s">
        <v>111</v>
      </c>
      <c r="B1205" s="42" t="s">
        <v>8462</v>
      </c>
      <c r="C1205">
        <v>2015</v>
      </c>
      <c r="D1205" s="42" t="s">
        <v>9115</v>
      </c>
      <c r="E1205" t="b">
        <v>0</v>
      </c>
      <c r="F1205" s="42" t="s">
        <v>9109</v>
      </c>
    </row>
    <row r="1206" spans="1:6" x14ac:dyDescent="0.2">
      <c r="A1206" s="42" t="s">
        <v>111</v>
      </c>
      <c r="B1206" s="42" t="s">
        <v>8462</v>
      </c>
      <c r="C1206">
        <v>2016</v>
      </c>
      <c r="D1206" s="42" t="s">
        <v>9116</v>
      </c>
      <c r="E1206" t="b">
        <v>0</v>
      </c>
      <c r="F1206" s="42" t="s">
        <v>9109</v>
      </c>
    </row>
    <row r="1207" spans="1:6" x14ac:dyDescent="0.2">
      <c r="A1207" s="42" t="s">
        <v>111</v>
      </c>
      <c r="B1207" s="42" t="s">
        <v>8462</v>
      </c>
      <c r="C1207">
        <v>2017</v>
      </c>
      <c r="D1207" s="42" t="s">
        <v>9091</v>
      </c>
      <c r="E1207" t="b">
        <v>0</v>
      </c>
      <c r="F1207" s="42" t="s">
        <v>9109</v>
      </c>
    </row>
    <row r="1208" spans="1:6" x14ac:dyDescent="0.2">
      <c r="A1208" s="42" t="s">
        <v>111</v>
      </c>
      <c r="B1208" s="42" t="s">
        <v>8462</v>
      </c>
      <c r="C1208">
        <v>2018</v>
      </c>
      <c r="D1208" s="42" t="s">
        <v>9097</v>
      </c>
      <c r="E1208" t="b">
        <v>0</v>
      </c>
      <c r="F1208" s="42" t="s">
        <v>9109</v>
      </c>
    </row>
    <row r="1209" spans="1:6" x14ac:dyDescent="0.2">
      <c r="A1209" s="42" t="s">
        <v>111</v>
      </c>
      <c r="B1209" s="42" t="s">
        <v>8462</v>
      </c>
      <c r="C1209">
        <v>2019</v>
      </c>
      <c r="D1209" s="42" t="s">
        <v>8497</v>
      </c>
      <c r="E1209" t="b">
        <v>0</v>
      </c>
      <c r="F1209" s="42" t="s">
        <v>9109</v>
      </c>
    </row>
    <row r="1210" spans="1:6" x14ac:dyDescent="0.2">
      <c r="A1210" s="42" t="s">
        <v>111</v>
      </c>
      <c r="B1210" s="42" t="s">
        <v>8464</v>
      </c>
      <c r="C1210">
        <v>2013</v>
      </c>
      <c r="D1210" s="42" t="s">
        <v>8496</v>
      </c>
      <c r="E1210" t="b">
        <v>0</v>
      </c>
      <c r="F1210" s="42" t="s">
        <v>9109</v>
      </c>
    </row>
    <row r="1211" spans="1:6" x14ac:dyDescent="0.2">
      <c r="A1211" s="42" t="s">
        <v>111</v>
      </c>
      <c r="B1211" s="42" t="s">
        <v>8464</v>
      </c>
      <c r="C1211">
        <v>2014</v>
      </c>
      <c r="D1211" s="42" t="s">
        <v>8650</v>
      </c>
      <c r="E1211" t="b">
        <v>0</v>
      </c>
      <c r="F1211" s="42" t="s">
        <v>9109</v>
      </c>
    </row>
    <row r="1212" spans="1:6" x14ac:dyDescent="0.2">
      <c r="A1212" s="42" t="s">
        <v>111</v>
      </c>
      <c r="B1212" s="42" t="s">
        <v>8464</v>
      </c>
      <c r="C1212">
        <v>2015</v>
      </c>
      <c r="D1212" s="42" t="s">
        <v>8980</v>
      </c>
      <c r="E1212" t="b">
        <v>0</v>
      </c>
      <c r="F1212" s="42" t="s">
        <v>9109</v>
      </c>
    </row>
    <row r="1213" spans="1:6" x14ac:dyDescent="0.2">
      <c r="A1213" s="42" t="s">
        <v>111</v>
      </c>
      <c r="B1213" s="42" t="s">
        <v>8464</v>
      </c>
      <c r="C1213">
        <v>2016</v>
      </c>
      <c r="D1213" s="42" t="s">
        <v>8980</v>
      </c>
      <c r="E1213" t="b">
        <v>0</v>
      </c>
      <c r="F1213" s="42" t="s">
        <v>9109</v>
      </c>
    </row>
    <row r="1214" spans="1:6" x14ac:dyDescent="0.2">
      <c r="A1214" s="42" t="s">
        <v>111</v>
      </c>
      <c r="B1214" s="42" t="s">
        <v>8464</v>
      </c>
      <c r="C1214">
        <v>2017</v>
      </c>
      <c r="D1214" s="42" t="s">
        <v>8980</v>
      </c>
      <c r="E1214" t="b">
        <v>0</v>
      </c>
      <c r="F1214" s="42" t="s">
        <v>9109</v>
      </c>
    </row>
    <row r="1215" spans="1:6" x14ac:dyDescent="0.2">
      <c r="A1215" s="42" t="s">
        <v>111</v>
      </c>
      <c r="B1215" s="42" t="s">
        <v>8464</v>
      </c>
      <c r="C1215">
        <v>2018</v>
      </c>
      <c r="D1215" s="42" t="s">
        <v>8980</v>
      </c>
      <c r="E1215" t="b">
        <v>0</v>
      </c>
      <c r="F1215" s="42" t="s">
        <v>9109</v>
      </c>
    </row>
    <row r="1216" spans="1:6" x14ac:dyDescent="0.2">
      <c r="A1216" s="42" t="s">
        <v>111</v>
      </c>
      <c r="B1216" s="42" t="s">
        <v>8464</v>
      </c>
      <c r="C1216">
        <v>2019</v>
      </c>
      <c r="D1216" s="42" t="s">
        <v>8980</v>
      </c>
      <c r="E1216" t="b">
        <v>0</v>
      </c>
      <c r="F1216" s="42" t="s">
        <v>9109</v>
      </c>
    </row>
    <row r="1217" spans="1:6" x14ac:dyDescent="0.2">
      <c r="A1217" s="42" t="s">
        <v>1071</v>
      </c>
      <c r="B1217" s="42" t="s">
        <v>8454</v>
      </c>
      <c r="C1217">
        <v>2015</v>
      </c>
      <c r="D1217" s="42" t="s">
        <v>9117</v>
      </c>
      <c r="E1217" t="b">
        <v>0</v>
      </c>
      <c r="F1217" s="42" t="s">
        <v>9118</v>
      </c>
    </row>
    <row r="1218" spans="1:6" x14ac:dyDescent="0.2">
      <c r="A1218" s="42" t="s">
        <v>1071</v>
      </c>
      <c r="B1218" s="42" t="s">
        <v>8454</v>
      </c>
      <c r="C1218">
        <v>2016</v>
      </c>
      <c r="D1218" s="42" t="s">
        <v>9119</v>
      </c>
      <c r="E1218" t="b">
        <v>0</v>
      </c>
      <c r="F1218" s="42" t="s">
        <v>9118</v>
      </c>
    </row>
    <row r="1219" spans="1:6" x14ac:dyDescent="0.2">
      <c r="A1219" s="42" t="s">
        <v>1071</v>
      </c>
      <c r="B1219" s="42" t="s">
        <v>8454</v>
      </c>
      <c r="C1219">
        <v>2017</v>
      </c>
      <c r="D1219" s="42" t="s">
        <v>8727</v>
      </c>
      <c r="E1219" t="b">
        <v>0</v>
      </c>
      <c r="F1219" s="42" t="s">
        <v>9118</v>
      </c>
    </row>
    <row r="1220" spans="1:6" x14ac:dyDescent="0.2">
      <c r="A1220" s="42" t="s">
        <v>1071</v>
      </c>
      <c r="B1220" s="42" t="s">
        <v>8454</v>
      </c>
      <c r="C1220">
        <v>2018</v>
      </c>
      <c r="D1220" s="42" t="s">
        <v>8684</v>
      </c>
      <c r="E1220" t="b">
        <v>0</v>
      </c>
      <c r="F1220" s="42" t="s">
        <v>9118</v>
      </c>
    </row>
    <row r="1221" spans="1:6" x14ac:dyDescent="0.2">
      <c r="A1221" s="42" t="s">
        <v>1071</v>
      </c>
      <c r="B1221" s="42" t="s">
        <v>8454</v>
      </c>
      <c r="C1221">
        <v>2019</v>
      </c>
      <c r="D1221" s="42" t="s">
        <v>9120</v>
      </c>
      <c r="E1221" t="b">
        <v>0</v>
      </c>
      <c r="F1221" s="42" t="s">
        <v>9118</v>
      </c>
    </row>
    <row r="1222" spans="1:6" x14ac:dyDescent="0.2">
      <c r="A1222" s="42" t="s">
        <v>1071</v>
      </c>
      <c r="B1222" s="42" t="s">
        <v>8462</v>
      </c>
      <c r="C1222">
        <v>2015</v>
      </c>
      <c r="D1222" s="42" t="s">
        <v>9117</v>
      </c>
      <c r="E1222" t="b">
        <v>0</v>
      </c>
      <c r="F1222" s="42" t="s">
        <v>9118</v>
      </c>
    </row>
    <row r="1223" spans="1:6" x14ac:dyDescent="0.2">
      <c r="A1223" s="42" t="s">
        <v>1071</v>
      </c>
      <c r="B1223" s="42" t="s">
        <v>8462</v>
      </c>
      <c r="C1223">
        <v>2016</v>
      </c>
      <c r="D1223" s="42" t="s">
        <v>9119</v>
      </c>
      <c r="E1223" t="b">
        <v>0</v>
      </c>
      <c r="F1223" s="42" t="s">
        <v>9118</v>
      </c>
    </row>
    <row r="1224" spans="1:6" x14ac:dyDescent="0.2">
      <c r="A1224" s="42" t="s">
        <v>1071</v>
      </c>
      <c r="B1224" s="42" t="s">
        <v>8462</v>
      </c>
      <c r="C1224">
        <v>2017</v>
      </c>
      <c r="D1224" s="42" t="s">
        <v>8727</v>
      </c>
      <c r="E1224" t="b">
        <v>0</v>
      </c>
      <c r="F1224" s="42" t="s">
        <v>9118</v>
      </c>
    </row>
    <row r="1225" spans="1:6" x14ac:dyDescent="0.2">
      <c r="A1225" s="42" t="s">
        <v>1071</v>
      </c>
      <c r="B1225" s="42" t="s">
        <v>8462</v>
      </c>
      <c r="C1225">
        <v>2018</v>
      </c>
      <c r="D1225" s="42" t="s">
        <v>8684</v>
      </c>
      <c r="E1225" t="b">
        <v>0</v>
      </c>
      <c r="F1225" s="42" t="s">
        <v>9118</v>
      </c>
    </row>
    <row r="1226" spans="1:6" x14ac:dyDescent="0.2">
      <c r="A1226" s="42" t="s">
        <v>1071</v>
      </c>
      <c r="B1226" s="42" t="s">
        <v>8462</v>
      </c>
      <c r="C1226">
        <v>2019</v>
      </c>
      <c r="D1226" s="42" t="s">
        <v>9120</v>
      </c>
      <c r="E1226" t="b">
        <v>0</v>
      </c>
      <c r="F1226" s="42" t="s">
        <v>9118</v>
      </c>
    </row>
    <row r="1227" spans="1:6" x14ac:dyDescent="0.2">
      <c r="A1227" s="42" t="s">
        <v>1071</v>
      </c>
      <c r="B1227" s="42" t="s">
        <v>8464</v>
      </c>
      <c r="C1227">
        <v>2015</v>
      </c>
      <c r="D1227" s="42" t="s">
        <v>8482</v>
      </c>
      <c r="E1227" t="b">
        <v>0</v>
      </c>
      <c r="F1227" s="42" t="s">
        <v>9118</v>
      </c>
    </row>
    <row r="1228" spans="1:6" x14ac:dyDescent="0.2">
      <c r="A1228" s="42" t="s">
        <v>1071</v>
      </c>
      <c r="B1228" s="42" t="s">
        <v>8464</v>
      </c>
      <c r="C1228">
        <v>2016</v>
      </c>
      <c r="D1228" s="42" t="s">
        <v>8482</v>
      </c>
      <c r="E1228" t="b">
        <v>0</v>
      </c>
      <c r="F1228" s="42" t="s">
        <v>9118</v>
      </c>
    </row>
    <row r="1229" spans="1:6" x14ac:dyDescent="0.2">
      <c r="A1229" s="42" t="s">
        <v>1071</v>
      </c>
      <c r="B1229" s="42" t="s">
        <v>8464</v>
      </c>
      <c r="C1229">
        <v>2017</v>
      </c>
      <c r="D1229" s="42" t="s">
        <v>8482</v>
      </c>
      <c r="E1229" t="b">
        <v>0</v>
      </c>
      <c r="F1229" s="42" t="s">
        <v>9118</v>
      </c>
    </row>
    <row r="1230" spans="1:6" x14ac:dyDescent="0.2">
      <c r="A1230" s="42" t="s">
        <v>1071</v>
      </c>
      <c r="B1230" s="42" t="s">
        <v>8464</v>
      </c>
      <c r="C1230">
        <v>2018</v>
      </c>
      <c r="D1230" s="42" t="s">
        <v>8482</v>
      </c>
      <c r="E1230" t="b">
        <v>0</v>
      </c>
      <c r="F1230" s="42" t="s">
        <v>9118</v>
      </c>
    </row>
    <row r="1231" spans="1:6" x14ac:dyDescent="0.2">
      <c r="A1231" s="42" t="s">
        <v>1071</v>
      </c>
      <c r="B1231" s="42" t="s">
        <v>8464</v>
      </c>
      <c r="C1231">
        <v>2019</v>
      </c>
      <c r="D1231" s="42" t="s">
        <v>8482</v>
      </c>
      <c r="E1231" t="b">
        <v>0</v>
      </c>
      <c r="F1231" s="42" t="s">
        <v>9118</v>
      </c>
    </row>
    <row r="1232" spans="1:6" x14ac:dyDescent="0.2">
      <c r="A1232" s="42" t="s">
        <v>9121</v>
      </c>
      <c r="B1232" s="42" t="s">
        <v>8454</v>
      </c>
      <c r="C1232">
        <v>2013</v>
      </c>
      <c r="D1232" s="42" t="s">
        <v>9122</v>
      </c>
      <c r="E1232" t="b">
        <v>0</v>
      </c>
      <c r="F1232" s="42" t="s">
        <v>9123</v>
      </c>
    </row>
    <row r="1233" spans="1:6" x14ac:dyDescent="0.2">
      <c r="A1233" s="42" t="s">
        <v>9121</v>
      </c>
      <c r="B1233" s="42" t="s">
        <v>8454</v>
      </c>
      <c r="C1233">
        <v>2014</v>
      </c>
      <c r="D1233" s="42" t="s">
        <v>8993</v>
      </c>
      <c r="E1233" t="b">
        <v>0</v>
      </c>
      <c r="F1233" s="42" t="s">
        <v>9123</v>
      </c>
    </row>
    <row r="1234" spans="1:6" x14ac:dyDescent="0.2">
      <c r="A1234" s="42" t="s">
        <v>9121</v>
      </c>
      <c r="B1234" s="42" t="s">
        <v>8454</v>
      </c>
      <c r="C1234">
        <v>2015</v>
      </c>
      <c r="D1234" s="42" t="s">
        <v>8932</v>
      </c>
      <c r="E1234" t="b">
        <v>0</v>
      </c>
      <c r="F1234" s="42" t="s">
        <v>9123</v>
      </c>
    </row>
    <row r="1235" spans="1:6" x14ac:dyDescent="0.2">
      <c r="A1235" s="42" t="s">
        <v>9121</v>
      </c>
      <c r="B1235" s="42" t="s">
        <v>8454</v>
      </c>
      <c r="C1235">
        <v>2016</v>
      </c>
      <c r="D1235" s="42" t="s">
        <v>9124</v>
      </c>
      <c r="E1235" t="b">
        <v>0</v>
      </c>
      <c r="F1235" s="42" t="s">
        <v>9123</v>
      </c>
    </row>
    <row r="1236" spans="1:6" x14ac:dyDescent="0.2">
      <c r="A1236" s="42" t="s">
        <v>9121</v>
      </c>
      <c r="B1236" s="42" t="s">
        <v>8454</v>
      </c>
      <c r="C1236">
        <v>2017</v>
      </c>
      <c r="D1236" s="42" t="s">
        <v>9125</v>
      </c>
      <c r="E1236" t="b">
        <v>0</v>
      </c>
      <c r="F1236" s="42" t="s">
        <v>9123</v>
      </c>
    </row>
    <row r="1237" spans="1:6" x14ac:dyDescent="0.2">
      <c r="A1237" s="42" t="s">
        <v>9121</v>
      </c>
      <c r="B1237" s="42" t="s">
        <v>8454</v>
      </c>
      <c r="C1237">
        <v>2018</v>
      </c>
      <c r="D1237" s="42" t="s">
        <v>8725</v>
      </c>
      <c r="E1237" t="b">
        <v>0</v>
      </c>
      <c r="F1237" s="42" t="s">
        <v>9123</v>
      </c>
    </row>
    <row r="1238" spans="1:6" x14ac:dyDescent="0.2">
      <c r="A1238" s="42" t="s">
        <v>9121</v>
      </c>
      <c r="B1238" s="42" t="s">
        <v>8454</v>
      </c>
      <c r="C1238">
        <v>2019</v>
      </c>
      <c r="D1238" s="42" t="s">
        <v>9126</v>
      </c>
      <c r="E1238" t="b">
        <v>0</v>
      </c>
      <c r="F1238" s="42" t="s">
        <v>9123</v>
      </c>
    </row>
    <row r="1239" spans="1:6" x14ac:dyDescent="0.2">
      <c r="A1239" s="42" t="s">
        <v>9121</v>
      </c>
      <c r="B1239" s="42" t="s">
        <v>8462</v>
      </c>
      <c r="C1239">
        <v>2013</v>
      </c>
      <c r="D1239" s="42" t="s">
        <v>9122</v>
      </c>
      <c r="E1239" t="b">
        <v>0</v>
      </c>
      <c r="F1239" s="42" t="s">
        <v>9123</v>
      </c>
    </row>
    <row r="1240" spans="1:6" x14ac:dyDescent="0.2">
      <c r="A1240" s="42" t="s">
        <v>9121</v>
      </c>
      <c r="B1240" s="42" t="s">
        <v>8462</v>
      </c>
      <c r="C1240">
        <v>2014</v>
      </c>
      <c r="D1240" s="42" t="s">
        <v>8974</v>
      </c>
      <c r="E1240" t="b">
        <v>0</v>
      </c>
      <c r="F1240" s="42" t="s">
        <v>9123</v>
      </c>
    </row>
    <row r="1241" spans="1:6" x14ac:dyDescent="0.2">
      <c r="A1241" s="42" t="s">
        <v>9121</v>
      </c>
      <c r="B1241" s="42" t="s">
        <v>8462</v>
      </c>
      <c r="C1241">
        <v>2015</v>
      </c>
      <c r="D1241" s="42" t="s">
        <v>9090</v>
      </c>
      <c r="E1241" t="b">
        <v>0</v>
      </c>
      <c r="F1241" s="42" t="s">
        <v>9123</v>
      </c>
    </row>
    <row r="1242" spans="1:6" x14ac:dyDescent="0.2">
      <c r="A1242" s="42" t="s">
        <v>9121</v>
      </c>
      <c r="B1242" s="42" t="s">
        <v>8462</v>
      </c>
      <c r="C1242">
        <v>2016</v>
      </c>
      <c r="D1242" s="42" t="s">
        <v>8687</v>
      </c>
      <c r="E1242" t="b">
        <v>0</v>
      </c>
      <c r="F1242" s="42" t="s">
        <v>9123</v>
      </c>
    </row>
    <row r="1243" spans="1:6" x14ac:dyDescent="0.2">
      <c r="A1243" s="42" t="s">
        <v>9121</v>
      </c>
      <c r="B1243" s="42" t="s">
        <v>8462</v>
      </c>
      <c r="C1243">
        <v>2017</v>
      </c>
      <c r="D1243" s="42" t="s">
        <v>8715</v>
      </c>
      <c r="E1243" t="b">
        <v>0</v>
      </c>
      <c r="F1243" s="42" t="s">
        <v>9123</v>
      </c>
    </row>
    <row r="1244" spans="1:6" x14ac:dyDescent="0.2">
      <c r="A1244" s="42" t="s">
        <v>9121</v>
      </c>
      <c r="B1244" s="42" t="s">
        <v>8462</v>
      </c>
      <c r="C1244">
        <v>2018</v>
      </c>
      <c r="D1244" s="42" t="s">
        <v>8725</v>
      </c>
      <c r="E1244" t="b">
        <v>0</v>
      </c>
      <c r="F1244" s="42" t="s">
        <v>9123</v>
      </c>
    </row>
    <row r="1245" spans="1:6" x14ac:dyDescent="0.2">
      <c r="A1245" s="42" t="s">
        <v>9121</v>
      </c>
      <c r="B1245" s="42" t="s">
        <v>8462</v>
      </c>
      <c r="C1245">
        <v>2019</v>
      </c>
      <c r="D1245" s="42" t="s">
        <v>9126</v>
      </c>
      <c r="E1245" t="b">
        <v>0</v>
      </c>
      <c r="F1245" s="42" t="s">
        <v>9123</v>
      </c>
    </row>
    <row r="1246" spans="1:6" x14ac:dyDescent="0.2">
      <c r="A1246" s="42" t="s">
        <v>9121</v>
      </c>
      <c r="B1246" s="42" t="s">
        <v>8464</v>
      </c>
      <c r="C1246">
        <v>2013</v>
      </c>
      <c r="D1246" s="42" t="s">
        <v>8650</v>
      </c>
      <c r="E1246" t="b">
        <v>0</v>
      </c>
      <c r="F1246" s="42" t="s">
        <v>9123</v>
      </c>
    </row>
    <row r="1247" spans="1:6" x14ac:dyDescent="0.2">
      <c r="A1247" s="42" t="s">
        <v>9121</v>
      </c>
      <c r="B1247" s="42" t="s">
        <v>8464</v>
      </c>
      <c r="C1247">
        <v>2014</v>
      </c>
      <c r="D1247" s="42" t="s">
        <v>8596</v>
      </c>
      <c r="E1247" t="b">
        <v>0</v>
      </c>
      <c r="F1247" s="42" t="s">
        <v>9123</v>
      </c>
    </row>
    <row r="1248" spans="1:6" x14ac:dyDescent="0.2">
      <c r="A1248" s="42" t="s">
        <v>9121</v>
      </c>
      <c r="B1248" s="42" t="s">
        <v>8464</v>
      </c>
      <c r="C1248">
        <v>2015</v>
      </c>
      <c r="D1248" s="42" t="s">
        <v>8596</v>
      </c>
      <c r="E1248" t="b">
        <v>0</v>
      </c>
      <c r="F1248" s="42" t="s">
        <v>9123</v>
      </c>
    </row>
    <row r="1249" spans="1:6" x14ac:dyDescent="0.2">
      <c r="A1249" s="42" t="s">
        <v>9121</v>
      </c>
      <c r="B1249" s="42" t="s">
        <v>8464</v>
      </c>
      <c r="C1249">
        <v>2016</v>
      </c>
      <c r="D1249" s="42" t="s">
        <v>8596</v>
      </c>
      <c r="E1249" t="b">
        <v>0</v>
      </c>
      <c r="F1249" s="42" t="s">
        <v>9123</v>
      </c>
    </row>
    <row r="1250" spans="1:6" x14ac:dyDescent="0.2">
      <c r="A1250" s="42" t="s">
        <v>9121</v>
      </c>
      <c r="B1250" s="42" t="s">
        <v>8464</v>
      </c>
      <c r="C1250">
        <v>2017</v>
      </c>
      <c r="D1250" s="42" t="s">
        <v>4381</v>
      </c>
      <c r="E1250" t="b">
        <v>0</v>
      </c>
      <c r="F1250" s="42" t="s">
        <v>9123</v>
      </c>
    </row>
    <row r="1251" spans="1:6" x14ac:dyDescent="0.2">
      <c r="A1251" s="42" t="s">
        <v>9121</v>
      </c>
      <c r="B1251" s="42" t="s">
        <v>8464</v>
      </c>
      <c r="C1251">
        <v>2018</v>
      </c>
      <c r="D1251" s="42" t="s">
        <v>4381</v>
      </c>
      <c r="E1251" t="b">
        <v>0</v>
      </c>
      <c r="F1251" s="42" t="s">
        <v>9123</v>
      </c>
    </row>
    <row r="1252" spans="1:6" x14ac:dyDescent="0.2">
      <c r="A1252" s="42" t="s">
        <v>9121</v>
      </c>
      <c r="B1252" s="42" t="s">
        <v>8464</v>
      </c>
      <c r="C1252">
        <v>2019</v>
      </c>
      <c r="D1252" s="42" t="s">
        <v>4381</v>
      </c>
      <c r="E1252" t="b">
        <v>0</v>
      </c>
      <c r="F1252" s="42" t="s">
        <v>9123</v>
      </c>
    </row>
    <row r="1253" spans="1:6" x14ac:dyDescent="0.2">
      <c r="A1253" s="42" t="s">
        <v>233</v>
      </c>
      <c r="B1253" s="42" t="s">
        <v>8454</v>
      </c>
      <c r="C1253">
        <v>2013</v>
      </c>
      <c r="D1253" s="42" t="s">
        <v>9127</v>
      </c>
      <c r="E1253" t="b">
        <v>0</v>
      </c>
      <c r="F1253" s="42" t="s">
        <v>9128</v>
      </c>
    </row>
    <row r="1254" spans="1:6" x14ac:dyDescent="0.2">
      <c r="A1254" s="42" t="s">
        <v>233</v>
      </c>
      <c r="B1254" s="42" t="s">
        <v>8454</v>
      </c>
      <c r="C1254">
        <v>2014</v>
      </c>
      <c r="D1254" s="42" t="s">
        <v>8824</v>
      </c>
      <c r="E1254" t="b">
        <v>0</v>
      </c>
      <c r="F1254" s="42" t="s">
        <v>9128</v>
      </c>
    </row>
    <row r="1255" spans="1:6" x14ac:dyDescent="0.2">
      <c r="A1255" s="42" t="s">
        <v>233</v>
      </c>
      <c r="B1255" s="42" t="s">
        <v>8454</v>
      </c>
      <c r="C1255">
        <v>2015</v>
      </c>
      <c r="D1255" s="42" t="s">
        <v>9129</v>
      </c>
      <c r="E1255" t="b">
        <v>0</v>
      </c>
      <c r="F1255" s="42" t="s">
        <v>9128</v>
      </c>
    </row>
    <row r="1256" spans="1:6" x14ac:dyDescent="0.2">
      <c r="A1256" s="42" t="s">
        <v>233</v>
      </c>
      <c r="B1256" s="42" t="s">
        <v>8454</v>
      </c>
      <c r="C1256">
        <v>2016</v>
      </c>
      <c r="D1256" s="42" t="s">
        <v>9130</v>
      </c>
      <c r="E1256" t="b">
        <v>0</v>
      </c>
      <c r="F1256" s="42" t="s">
        <v>9128</v>
      </c>
    </row>
    <row r="1257" spans="1:6" x14ac:dyDescent="0.2">
      <c r="A1257" s="42" t="s">
        <v>233</v>
      </c>
      <c r="B1257" s="42" t="s">
        <v>8454</v>
      </c>
      <c r="C1257">
        <v>2017</v>
      </c>
      <c r="D1257" s="42" t="s">
        <v>8686</v>
      </c>
      <c r="E1257" t="b">
        <v>0</v>
      </c>
      <c r="F1257" s="42" t="s">
        <v>9128</v>
      </c>
    </row>
    <row r="1258" spans="1:6" x14ac:dyDescent="0.2">
      <c r="A1258" s="42" t="s">
        <v>233</v>
      </c>
      <c r="B1258" s="42" t="s">
        <v>8454</v>
      </c>
      <c r="C1258">
        <v>2018</v>
      </c>
      <c r="D1258" s="42" t="s">
        <v>9051</v>
      </c>
      <c r="E1258" t="b">
        <v>0</v>
      </c>
      <c r="F1258" s="42" t="s">
        <v>9128</v>
      </c>
    </row>
    <row r="1259" spans="1:6" x14ac:dyDescent="0.2">
      <c r="A1259" s="42" t="s">
        <v>233</v>
      </c>
      <c r="B1259" s="42" t="s">
        <v>8454</v>
      </c>
      <c r="C1259">
        <v>2019</v>
      </c>
      <c r="D1259" s="42" t="s">
        <v>8772</v>
      </c>
      <c r="E1259" t="b">
        <v>0</v>
      </c>
      <c r="F1259" s="42" t="s">
        <v>9128</v>
      </c>
    </row>
    <row r="1260" spans="1:6" x14ac:dyDescent="0.2">
      <c r="A1260" s="42" t="s">
        <v>233</v>
      </c>
      <c r="B1260" s="42" t="s">
        <v>8462</v>
      </c>
      <c r="C1260">
        <v>2013</v>
      </c>
      <c r="D1260" s="42" t="s">
        <v>8527</v>
      </c>
      <c r="E1260" t="b">
        <v>0</v>
      </c>
      <c r="F1260" s="42" t="s">
        <v>9128</v>
      </c>
    </row>
    <row r="1261" spans="1:6" x14ac:dyDescent="0.2">
      <c r="A1261" s="42" t="s">
        <v>233</v>
      </c>
      <c r="B1261" s="42" t="s">
        <v>8462</v>
      </c>
      <c r="C1261">
        <v>2014</v>
      </c>
      <c r="D1261" s="42" t="s">
        <v>8826</v>
      </c>
      <c r="E1261" t="b">
        <v>0</v>
      </c>
      <c r="F1261" s="42" t="s">
        <v>9128</v>
      </c>
    </row>
    <row r="1262" spans="1:6" x14ac:dyDescent="0.2">
      <c r="A1262" s="42" t="s">
        <v>233</v>
      </c>
      <c r="B1262" s="42" t="s">
        <v>8462</v>
      </c>
      <c r="C1262">
        <v>2015</v>
      </c>
      <c r="D1262" s="42" t="s">
        <v>8817</v>
      </c>
      <c r="E1262" t="b">
        <v>0</v>
      </c>
      <c r="F1262" s="42" t="s">
        <v>9128</v>
      </c>
    </row>
    <row r="1263" spans="1:6" x14ac:dyDescent="0.2">
      <c r="A1263" s="42" t="s">
        <v>233</v>
      </c>
      <c r="B1263" s="42" t="s">
        <v>8462</v>
      </c>
      <c r="C1263">
        <v>2016</v>
      </c>
      <c r="D1263" s="42" t="s">
        <v>8607</v>
      </c>
      <c r="E1263" t="b">
        <v>0</v>
      </c>
      <c r="F1263" s="42" t="s">
        <v>9128</v>
      </c>
    </row>
    <row r="1264" spans="1:6" x14ac:dyDescent="0.2">
      <c r="A1264" s="42" t="s">
        <v>233</v>
      </c>
      <c r="B1264" s="42" t="s">
        <v>8462</v>
      </c>
      <c r="C1264">
        <v>2017</v>
      </c>
      <c r="D1264" s="42" t="s">
        <v>8686</v>
      </c>
      <c r="E1264" t="b">
        <v>0</v>
      </c>
      <c r="F1264" s="42" t="s">
        <v>9128</v>
      </c>
    </row>
    <row r="1265" spans="1:6" x14ac:dyDescent="0.2">
      <c r="A1265" s="42" t="s">
        <v>233</v>
      </c>
      <c r="B1265" s="42" t="s">
        <v>8462</v>
      </c>
      <c r="C1265">
        <v>2018</v>
      </c>
      <c r="D1265" s="42" t="s">
        <v>8999</v>
      </c>
      <c r="E1265" t="b">
        <v>0</v>
      </c>
      <c r="F1265" s="42" t="s">
        <v>9128</v>
      </c>
    </row>
    <row r="1266" spans="1:6" x14ac:dyDescent="0.2">
      <c r="A1266" s="42" t="s">
        <v>233</v>
      </c>
      <c r="B1266" s="42" t="s">
        <v>8462</v>
      </c>
      <c r="C1266">
        <v>2019</v>
      </c>
      <c r="D1266" s="42" t="s">
        <v>8556</v>
      </c>
      <c r="E1266" t="b">
        <v>0</v>
      </c>
      <c r="F1266" s="42" t="s">
        <v>9128</v>
      </c>
    </row>
    <row r="1267" spans="1:6" x14ac:dyDescent="0.2">
      <c r="A1267" s="42" t="s">
        <v>233</v>
      </c>
      <c r="B1267" s="42" t="s">
        <v>8464</v>
      </c>
      <c r="C1267">
        <v>2013</v>
      </c>
      <c r="D1267" s="42" t="s">
        <v>8598</v>
      </c>
      <c r="E1267" t="b">
        <v>0</v>
      </c>
      <c r="F1267" s="42" t="s">
        <v>9128</v>
      </c>
    </row>
    <row r="1268" spans="1:6" x14ac:dyDescent="0.2">
      <c r="A1268" s="42" t="s">
        <v>233</v>
      </c>
      <c r="B1268" s="42" t="s">
        <v>8464</v>
      </c>
      <c r="C1268">
        <v>2014</v>
      </c>
      <c r="D1268" s="42" t="s">
        <v>9122</v>
      </c>
      <c r="E1268" t="b">
        <v>0</v>
      </c>
      <c r="F1268" s="42" t="s">
        <v>9128</v>
      </c>
    </row>
    <row r="1269" spans="1:6" x14ac:dyDescent="0.2">
      <c r="A1269" s="42" t="s">
        <v>233</v>
      </c>
      <c r="B1269" s="42" t="s">
        <v>8464</v>
      </c>
      <c r="C1269">
        <v>2015</v>
      </c>
      <c r="D1269" s="42" t="s">
        <v>8969</v>
      </c>
      <c r="E1269" t="b">
        <v>0</v>
      </c>
      <c r="F1269" s="42" t="s">
        <v>9128</v>
      </c>
    </row>
    <row r="1270" spans="1:6" x14ac:dyDescent="0.2">
      <c r="A1270" s="42" t="s">
        <v>233</v>
      </c>
      <c r="B1270" s="42" t="s">
        <v>8464</v>
      </c>
      <c r="C1270">
        <v>2016</v>
      </c>
      <c r="D1270" s="42" t="s">
        <v>8827</v>
      </c>
      <c r="E1270" t="b">
        <v>0</v>
      </c>
      <c r="F1270" s="42" t="s">
        <v>9128</v>
      </c>
    </row>
    <row r="1271" spans="1:6" x14ac:dyDescent="0.2">
      <c r="A1271" s="42" t="s">
        <v>233</v>
      </c>
      <c r="B1271" s="42" t="s">
        <v>8464</v>
      </c>
      <c r="C1271">
        <v>2017</v>
      </c>
      <c r="D1271" s="42" t="s">
        <v>8828</v>
      </c>
      <c r="E1271" t="b">
        <v>0</v>
      </c>
      <c r="F1271" s="42" t="s">
        <v>9128</v>
      </c>
    </row>
    <row r="1272" spans="1:6" x14ac:dyDescent="0.2">
      <c r="A1272" s="42" t="s">
        <v>233</v>
      </c>
      <c r="B1272" s="42" t="s">
        <v>8464</v>
      </c>
      <c r="C1272">
        <v>2018</v>
      </c>
      <c r="D1272" s="42" t="s">
        <v>8600</v>
      </c>
      <c r="E1272" t="b">
        <v>0</v>
      </c>
      <c r="F1272" s="42" t="s">
        <v>9128</v>
      </c>
    </row>
    <row r="1273" spans="1:6" x14ac:dyDescent="0.2">
      <c r="A1273" s="42" t="s">
        <v>233</v>
      </c>
      <c r="B1273" s="42" t="s">
        <v>8464</v>
      </c>
      <c r="C1273">
        <v>2019</v>
      </c>
      <c r="D1273" s="42" t="s">
        <v>9007</v>
      </c>
      <c r="E1273" t="b">
        <v>0</v>
      </c>
      <c r="F1273" s="42" t="s">
        <v>9128</v>
      </c>
    </row>
    <row r="1274" spans="1:6" x14ac:dyDescent="0.2">
      <c r="A1274" s="42" t="s">
        <v>557</v>
      </c>
      <c r="B1274" s="42" t="s">
        <v>8454</v>
      </c>
      <c r="C1274">
        <v>2013</v>
      </c>
      <c r="D1274" s="42" t="s">
        <v>8771</v>
      </c>
      <c r="E1274" t="b">
        <v>0</v>
      </c>
      <c r="F1274" s="42" t="s">
        <v>9131</v>
      </c>
    </row>
    <row r="1275" spans="1:6" x14ac:dyDescent="0.2">
      <c r="A1275" s="42" t="s">
        <v>557</v>
      </c>
      <c r="B1275" s="42" t="s">
        <v>8454</v>
      </c>
      <c r="C1275">
        <v>2014</v>
      </c>
      <c r="D1275" s="42" t="s">
        <v>8766</v>
      </c>
      <c r="E1275" t="b">
        <v>0</v>
      </c>
      <c r="F1275" s="42" t="s">
        <v>9131</v>
      </c>
    </row>
    <row r="1276" spans="1:6" x14ac:dyDescent="0.2">
      <c r="A1276" s="42" t="s">
        <v>557</v>
      </c>
      <c r="B1276" s="42" t="s">
        <v>8454</v>
      </c>
      <c r="C1276">
        <v>2015</v>
      </c>
      <c r="D1276" s="42" t="s">
        <v>9132</v>
      </c>
      <c r="E1276" t="b">
        <v>0</v>
      </c>
      <c r="F1276" s="42" t="s">
        <v>9131</v>
      </c>
    </row>
    <row r="1277" spans="1:6" x14ac:dyDescent="0.2">
      <c r="A1277" s="42" t="s">
        <v>557</v>
      </c>
      <c r="B1277" s="42" t="s">
        <v>8454</v>
      </c>
      <c r="C1277">
        <v>2016</v>
      </c>
      <c r="D1277" s="42" t="s">
        <v>9133</v>
      </c>
      <c r="E1277" t="b">
        <v>0</v>
      </c>
      <c r="F1277" s="42" t="s">
        <v>9131</v>
      </c>
    </row>
    <row r="1278" spans="1:6" x14ac:dyDescent="0.2">
      <c r="A1278" s="42" t="s">
        <v>557</v>
      </c>
      <c r="B1278" s="42" t="s">
        <v>8454</v>
      </c>
      <c r="C1278">
        <v>2017</v>
      </c>
      <c r="D1278" s="42" t="s">
        <v>8549</v>
      </c>
      <c r="E1278" t="b">
        <v>0</v>
      </c>
      <c r="F1278" s="42" t="s">
        <v>9131</v>
      </c>
    </row>
    <row r="1279" spans="1:6" x14ac:dyDescent="0.2">
      <c r="A1279" s="42" t="s">
        <v>557</v>
      </c>
      <c r="B1279" s="42" t="s">
        <v>8454</v>
      </c>
      <c r="C1279">
        <v>2018</v>
      </c>
      <c r="D1279" s="42" t="s">
        <v>9134</v>
      </c>
      <c r="E1279" t="b">
        <v>0</v>
      </c>
      <c r="F1279" s="42" t="s">
        <v>9131</v>
      </c>
    </row>
    <row r="1280" spans="1:6" x14ac:dyDescent="0.2">
      <c r="A1280" s="42" t="s">
        <v>557</v>
      </c>
      <c r="B1280" s="42" t="s">
        <v>8454</v>
      </c>
      <c r="C1280">
        <v>2019</v>
      </c>
      <c r="D1280" s="42" t="s">
        <v>8644</v>
      </c>
      <c r="E1280" t="b">
        <v>0</v>
      </c>
      <c r="F1280" s="42" t="s">
        <v>9131</v>
      </c>
    </row>
    <row r="1281" spans="1:6" x14ac:dyDescent="0.2">
      <c r="A1281" s="42" t="s">
        <v>557</v>
      </c>
      <c r="B1281" s="42" t="s">
        <v>8462</v>
      </c>
      <c r="C1281">
        <v>2013</v>
      </c>
      <c r="D1281" s="42" t="s">
        <v>8956</v>
      </c>
      <c r="E1281" t="b">
        <v>0</v>
      </c>
      <c r="F1281" s="42" t="s">
        <v>9131</v>
      </c>
    </row>
    <row r="1282" spans="1:6" x14ac:dyDescent="0.2">
      <c r="A1282" s="42" t="s">
        <v>557</v>
      </c>
      <c r="B1282" s="42" t="s">
        <v>8462</v>
      </c>
      <c r="C1282">
        <v>2014</v>
      </c>
      <c r="D1282" s="42" t="s">
        <v>8756</v>
      </c>
      <c r="E1282" t="b">
        <v>0</v>
      </c>
      <c r="F1282" s="42" t="s">
        <v>9131</v>
      </c>
    </row>
    <row r="1283" spans="1:6" x14ac:dyDescent="0.2">
      <c r="A1283" s="42" t="s">
        <v>557</v>
      </c>
      <c r="B1283" s="42" t="s">
        <v>8462</v>
      </c>
      <c r="C1283">
        <v>2015</v>
      </c>
      <c r="D1283" s="42" t="s">
        <v>9037</v>
      </c>
      <c r="E1283" t="b">
        <v>0</v>
      </c>
      <c r="F1283" s="42" t="s">
        <v>9131</v>
      </c>
    </row>
    <row r="1284" spans="1:6" x14ac:dyDescent="0.2">
      <c r="A1284" s="42" t="s">
        <v>557</v>
      </c>
      <c r="B1284" s="42" t="s">
        <v>8462</v>
      </c>
      <c r="C1284">
        <v>2016</v>
      </c>
      <c r="D1284" s="42" t="s">
        <v>9095</v>
      </c>
      <c r="E1284" t="b">
        <v>0</v>
      </c>
      <c r="F1284" s="42" t="s">
        <v>9131</v>
      </c>
    </row>
    <row r="1285" spans="1:6" x14ac:dyDescent="0.2">
      <c r="A1285" s="42" t="s">
        <v>557</v>
      </c>
      <c r="B1285" s="42" t="s">
        <v>8462</v>
      </c>
      <c r="C1285">
        <v>2017</v>
      </c>
      <c r="D1285" s="42" t="s">
        <v>8696</v>
      </c>
      <c r="E1285" t="b">
        <v>0</v>
      </c>
      <c r="F1285" s="42" t="s">
        <v>9131</v>
      </c>
    </row>
    <row r="1286" spans="1:6" x14ac:dyDescent="0.2">
      <c r="A1286" s="42" t="s">
        <v>557</v>
      </c>
      <c r="B1286" s="42" t="s">
        <v>8462</v>
      </c>
      <c r="C1286">
        <v>2018</v>
      </c>
      <c r="D1286" s="42" t="s">
        <v>8508</v>
      </c>
      <c r="E1286" t="b">
        <v>0</v>
      </c>
      <c r="F1286" s="42" t="s">
        <v>9131</v>
      </c>
    </row>
    <row r="1287" spans="1:6" x14ac:dyDescent="0.2">
      <c r="A1287" s="42" t="s">
        <v>557</v>
      </c>
      <c r="B1287" s="42" t="s">
        <v>8462</v>
      </c>
      <c r="C1287">
        <v>2019</v>
      </c>
      <c r="D1287" s="42" t="s">
        <v>8609</v>
      </c>
      <c r="E1287" t="b">
        <v>0</v>
      </c>
      <c r="F1287" s="42" t="s">
        <v>9131</v>
      </c>
    </row>
    <row r="1288" spans="1:6" x14ac:dyDescent="0.2">
      <c r="A1288" s="42" t="s">
        <v>557</v>
      </c>
      <c r="B1288" s="42" t="s">
        <v>8464</v>
      </c>
      <c r="C1288">
        <v>2013</v>
      </c>
      <c r="D1288" s="42" t="s">
        <v>9135</v>
      </c>
      <c r="E1288" t="b">
        <v>0</v>
      </c>
      <c r="F1288" s="42" t="s">
        <v>9131</v>
      </c>
    </row>
    <row r="1289" spans="1:6" x14ac:dyDescent="0.2">
      <c r="A1289" s="42" t="s">
        <v>557</v>
      </c>
      <c r="B1289" s="42" t="s">
        <v>8464</v>
      </c>
      <c r="C1289">
        <v>2014</v>
      </c>
      <c r="D1289" s="42" t="s">
        <v>9040</v>
      </c>
      <c r="E1289" t="b">
        <v>0</v>
      </c>
      <c r="F1289" s="42" t="s">
        <v>9131</v>
      </c>
    </row>
    <row r="1290" spans="1:6" x14ac:dyDescent="0.2">
      <c r="A1290" s="42" t="s">
        <v>557</v>
      </c>
      <c r="B1290" s="42" t="s">
        <v>8464</v>
      </c>
      <c r="C1290">
        <v>2015</v>
      </c>
      <c r="D1290" s="42" t="s">
        <v>8997</v>
      </c>
      <c r="E1290" t="b">
        <v>0</v>
      </c>
      <c r="F1290" s="42" t="s">
        <v>9131</v>
      </c>
    </row>
    <row r="1291" spans="1:6" x14ac:dyDescent="0.2">
      <c r="A1291" s="42" t="s">
        <v>557</v>
      </c>
      <c r="B1291" s="42" t="s">
        <v>8464</v>
      </c>
      <c r="C1291">
        <v>2016</v>
      </c>
      <c r="D1291" s="42" t="s">
        <v>8639</v>
      </c>
      <c r="E1291" t="b">
        <v>0</v>
      </c>
      <c r="F1291" s="42" t="s">
        <v>9131</v>
      </c>
    </row>
    <row r="1292" spans="1:6" x14ac:dyDescent="0.2">
      <c r="A1292" s="42" t="s">
        <v>557</v>
      </c>
      <c r="B1292" s="42" t="s">
        <v>8464</v>
      </c>
      <c r="C1292">
        <v>2017</v>
      </c>
      <c r="D1292" s="42" t="s">
        <v>9136</v>
      </c>
      <c r="E1292" t="b">
        <v>0</v>
      </c>
      <c r="F1292" s="42" t="s">
        <v>9131</v>
      </c>
    </row>
    <row r="1293" spans="1:6" x14ac:dyDescent="0.2">
      <c r="A1293" s="42" t="s">
        <v>557</v>
      </c>
      <c r="B1293" s="42" t="s">
        <v>8464</v>
      </c>
      <c r="C1293">
        <v>2018</v>
      </c>
      <c r="D1293" s="42" t="s">
        <v>8608</v>
      </c>
      <c r="E1293" t="b">
        <v>0</v>
      </c>
      <c r="F1293" s="42" t="s">
        <v>9131</v>
      </c>
    </row>
    <row r="1294" spans="1:6" x14ac:dyDescent="0.2">
      <c r="A1294" s="42" t="s">
        <v>557</v>
      </c>
      <c r="B1294" s="42" t="s">
        <v>8464</v>
      </c>
      <c r="C1294">
        <v>2019</v>
      </c>
      <c r="D1294" s="42" t="s">
        <v>8648</v>
      </c>
      <c r="E1294" t="b">
        <v>0</v>
      </c>
      <c r="F1294" s="42" t="s">
        <v>9131</v>
      </c>
    </row>
    <row r="1295" spans="1:6" x14ac:dyDescent="0.2">
      <c r="A1295" s="42" t="s">
        <v>559</v>
      </c>
      <c r="B1295" s="42" t="s">
        <v>8454</v>
      </c>
      <c r="C1295">
        <v>2013</v>
      </c>
      <c r="D1295" s="42" t="s">
        <v>9044</v>
      </c>
      <c r="E1295" t="b">
        <v>1</v>
      </c>
      <c r="F1295" s="42" t="s">
        <v>578</v>
      </c>
    </row>
    <row r="1296" spans="1:6" x14ac:dyDescent="0.2">
      <c r="A1296" s="42" t="s">
        <v>559</v>
      </c>
      <c r="B1296" s="42" t="s">
        <v>8454</v>
      </c>
      <c r="C1296">
        <v>2014</v>
      </c>
      <c r="D1296" s="42" t="s">
        <v>9137</v>
      </c>
      <c r="E1296" t="b">
        <v>1</v>
      </c>
      <c r="F1296" s="42" t="s">
        <v>578</v>
      </c>
    </row>
    <row r="1297" spans="1:6" x14ac:dyDescent="0.2">
      <c r="A1297" s="42" t="s">
        <v>559</v>
      </c>
      <c r="B1297" s="42" t="s">
        <v>8454</v>
      </c>
      <c r="C1297">
        <v>2015</v>
      </c>
      <c r="D1297" s="42" t="s">
        <v>9138</v>
      </c>
      <c r="E1297" t="b">
        <v>1</v>
      </c>
      <c r="F1297" s="42" t="s">
        <v>578</v>
      </c>
    </row>
    <row r="1298" spans="1:6" x14ac:dyDescent="0.2">
      <c r="A1298" s="42" t="s">
        <v>559</v>
      </c>
      <c r="B1298" s="42" t="s">
        <v>8454</v>
      </c>
      <c r="C1298">
        <v>2016</v>
      </c>
      <c r="D1298" s="42" t="s">
        <v>8753</v>
      </c>
      <c r="E1298" t="b">
        <v>1</v>
      </c>
      <c r="F1298" s="42" t="s">
        <v>578</v>
      </c>
    </row>
    <row r="1299" spans="1:6" x14ac:dyDescent="0.2">
      <c r="A1299" s="42" t="s">
        <v>559</v>
      </c>
      <c r="B1299" s="42" t="s">
        <v>8454</v>
      </c>
      <c r="C1299">
        <v>2017</v>
      </c>
      <c r="D1299" s="42" t="s">
        <v>9139</v>
      </c>
      <c r="E1299" t="b">
        <v>1</v>
      </c>
      <c r="F1299" s="42" t="s">
        <v>578</v>
      </c>
    </row>
    <row r="1300" spans="1:6" x14ac:dyDescent="0.2">
      <c r="A1300" s="42" t="s">
        <v>559</v>
      </c>
      <c r="B1300" s="42" t="s">
        <v>8454</v>
      </c>
      <c r="C1300">
        <v>2018</v>
      </c>
      <c r="D1300" s="42" t="s">
        <v>8504</v>
      </c>
      <c r="E1300" t="b">
        <v>1</v>
      </c>
      <c r="F1300" s="42" t="s">
        <v>578</v>
      </c>
    </row>
    <row r="1301" spans="1:6" x14ac:dyDescent="0.2">
      <c r="A1301" s="42" t="s">
        <v>559</v>
      </c>
      <c r="B1301" s="42" t="s">
        <v>8454</v>
      </c>
      <c r="C1301">
        <v>2019</v>
      </c>
      <c r="D1301" s="42" t="s">
        <v>9140</v>
      </c>
      <c r="E1301" t="b">
        <v>1</v>
      </c>
      <c r="F1301" s="42" t="s">
        <v>578</v>
      </c>
    </row>
    <row r="1302" spans="1:6" x14ac:dyDescent="0.2">
      <c r="A1302" s="42" t="s">
        <v>559</v>
      </c>
      <c r="B1302" s="42" t="s">
        <v>8462</v>
      </c>
      <c r="C1302">
        <v>2013</v>
      </c>
      <c r="D1302" s="42" t="s">
        <v>8768</v>
      </c>
      <c r="E1302" t="b">
        <v>1</v>
      </c>
      <c r="F1302" s="42" t="s">
        <v>578</v>
      </c>
    </row>
    <row r="1303" spans="1:6" x14ac:dyDescent="0.2">
      <c r="A1303" s="42" t="s">
        <v>559</v>
      </c>
      <c r="B1303" s="42" t="s">
        <v>8462</v>
      </c>
      <c r="C1303">
        <v>2014</v>
      </c>
      <c r="D1303" s="42" t="s">
        <v>8704</v>
      </c>
      <c r="E1303" t="b">
        <v>1</v>
      </c>
      <c r="F1303" s="42" t="s">
        <v>578</v>
      </c>
    </row>
    <row r="1304" spans="1:6" x14ac:dyDescent="0.2">
      <c r="A1304" s="42" t="s">
        <v>559</v>
      </c>
      <c r="B1304" s="42" t="s">
        <v>8462</v>
      </c>
      <c r="C1304">
        <v>2015</v>
      </c>
      <c r="D1304" s="42" t="s">
        <v>9084</v>
      </c>
      <c r="E1304" t="b">
        <v>1</v>
      </c>
      <c r="F1304" s="42" t="s">
        <v>578</v>
      </c>
    </row>
    <row r="1305" spans="1:6" x14ac:dyDescent="0.2">
      <c r="A1305" s="42" t="s">
        <v>559</v>
      </c>
      <c r="B1305" s="42" t="s">
        <v>8462</v>
      </c>
      <c r="C1305">
        <v>2016</v>
      </c>
      <c r="D1305" s="42" t="s">
        <v>9134</v>
      </c>
      <c r="E1305" t="b">
        <v>1</v>
      </c>
      <c r="F1305" s="42" t="s">
        <v>578</v>
      </c>
    </row>
    <row r="1306" spans="1:6" x14ac:dyDescent="0.2">
      <c r="A1306" s="42" t="s">
        <v>559</v>
      </c>
      <c r="B1306" s="42" t="s">
        <v>8462</v>
      </c>
      <c r="C1306">
        <v>2017</v>
      </c>
      <c r="D1306" s="42" t="s">
        <v>9141</v>
      </c>
      <c r="E1306" t="b">
        <v>1</v>
      </c>
      <c r="F1306" s="42" t="s">
        <v>578</v>
      </c>
    </row>
    <row r="1307" spans="1:6" x14ac:dyDescent="0.2">
      <c r="A1307" s="42" t="s">
        <v>559</v>
      </c>
      <c r="B1307" s="42" t="s">
        <v>8462</v>
      </c>
      <c r="C1307">
        <v>2018</v>
      </c>
      <c r="D1307" s="42" t="s">
        <v>9142</v>
      </c>
      <c r="E1307" t="b">
        <v>1</v>
      </c>
      <c r="F1307" s="42" t="s">
        <v>578</v>
      </c>
    </row>
    <row r="1308" spans="1:6" x14ac:dyDescent="0.2">
      <c r="A1308" s="42" t="s">
        <v>559</v>
      </c>
      <c r="B1308" s="42" t="s">
        <v>8462</v>
      </c>
      <c r="C1308">
        <v>2019</v>
      </c>
      <c r="D1308" s="42" t="s">
        <v>8830</v>
      </c>
      <c r="E1308" t="b">
        <v>1</v>
      </c>
      <c r="F1308" s="42" t="s">
        <v>578</v>
      </c>
    </row>
    <row r="1309" spans="1:6" x14ac:dyDescent="0.2">
      <c r="A1309" s="42" t="s">
        <v>559</v>
      </c>
      <c r="B1309" s="42" t="s">
        <v>8464</v>
      </c>
      <c r="C1309">
        <v>2013</v>
      </c>
      <c r="D1309" s="42" t="s">
        <v>8937</v>
      </c>
      <c r="E1309" t="b">
        <v>1</v>
      </c>
      <c r="F1309" s="42" t="s">
        <v>578</v>
      </c>
    </row>
    <row r="1310" spans="1:6" x14ac:dyDescent="0.2">
      <c r="A1310" s="42" t="s">
        <v>559</v>
      </c>
      <c r="B1310" s="42" t="s">
        <v>8464</v>
      </c>
      <c r="C1310">
        <v>2014</v>
      </c>
      <c r="D1310" s="42" t="s">
        <v>9143</v>
      </c>
      <c r="E1310" t="b">
        <v>1</v>
      </c>
      <c r="F1310" s="42" t="s">
        <v>578</v>
      </c>
    </row>
    <row r="1311" spans="1:6" x14ac:dyDescent="0.2">
      <c r="A1311" s="42" t="s">
        <v>559</v>
      </c>
      <c r="B1311" s="42" t="s">
        <v>8464</v>
      </c>
      <c r="C1311">
        <v>2015</v>
      </c>
      <c r="D1311" s="42" t="s">
        <v>8823</v>
      </c>
      <c r="E1311" t="b">
        <v>1</v>
      </c>
      <c r="F1311" s="42" t="s">
        <v>578</v>
      </c>
    </row>
    <row r="1312" spans="1:6" x14ac:dyDescent="0.2">
      <c r="A1312" s="42" t="s">
        <v>559</v>
      </c>
      <c r="B1312" s="42" t="s">
        <v>8464</v>
      </c>
      <c r="C1312">
        <v>2016</v>
      </c>
      <c r="D1312" s="42" t="s">
        <v>8590</v>
      </c>
      <c r="E1312" t="b">
        <v>1</v>
      </c>
      <c r="F1312" s="42" t="s">
        <v>578</v>
      </c>
    </row>
    <row r="1313" spans="1:6" x14ac:dyDescent="0.2">
      <c r="A1313" s="42" t="s">
        <v>559</v>
      </c>
      <c r="B1313" s="42" t="s">
        <v>8464</v>
      </c>
      <c r="C1313">
        <v>2017</v>
      </c>
      <c r="D1313" s="42" t="s">
        <v>8938</v>
      </c>
      <c r="E1313" t="b">
        <v>1</v>
      </c>
      <c r="F1313" s="42" t="s">
        <v>578</v>
      </c>
    </row>
    <row r="1314" spans="1:6" x14ac:dyDescent="0.2">
      <c r="A1314" s="42" t="s">
        <v>559</v>
      </c>
      <c r="B1314" s="42" t="s">
        <v>8464</v>
      </c>
      <c r="C1314">
        <v>2018</v>
      </c>
      <c r="D1314" s="42" t="s">
        <v>9126</v>
      </c>
      <c r="E1314" t="b">
        <v>1</v>
      </c>
      <c r="F1314" s="42" t="s">
        <v>578</v>
      </c>
    </row>
    <row r="1315" spans="1:6" x14ac:dyDescent="0.2">
      <c r="A1315" s="42" t="s">
        <v>559</v>
      </c>
      <c r="B1315" s="42" t="s">
        <v>8464</v>
      </c>
      <c r="C1315">
        <v>2019</v>
      </c>
      <c r="D1315" s="42" t="s">
        <v>8817</v>
      </c>
      <c r="E1315" t="b">
        <v>1</v>
      </c>
      <c r="F1315" s="42" t="s">
        <v>578</v>
      </c>
    </row>
    <row r="1316" spans="1:6" x14ac:dyDescent="0.2">
      <c r="A1316" s="42" t="s">
        <v>560</v>
      </c>
      <c r="B1316" s="42" t="s">
        <v>8454</v>
      </c>
      <c r="C1316">
        <v>2013</v>
      </c>
      <c r="D1316" s="42" t="s">
        <v>9144</v>
      </c>
      <c r="E1316" t="b">
        <v>0</v>
      </c>
      <c r="F1316" s="42" t="s">
        <v>9145</v>
      </c>
    </row>
    <row r="1317" spans="1:6" x14ac:dyDescent="0.2">
      <c r="A1317" s="42" t="s">
        <v>560</v>
      </c>
      <c r="B1317" s="42" t="s">
        <v>8454</v>
      </c>
      <c r="C1317">
        <v>2014</v>
      </c>
      <c r="D1317" s="42" t="s">
        <v>9146</v>
      </c>
      <c r="E1317" t="b">
        <v>0</v>
      </c>
      <c r="F1317" s="42" t="s">
        <v>9145</v>
      </c>
    </row>
    <row r="1318" spans="1:6" x14ac:dyDescent="0.2">
      <c r="A1318" s="42" t="s">
        <v>560</v>
      </c>
      <c r="B1318" s="42" t="s">
        <v>8454</v>
      </c>
      <c r="C1318">
        <v>2015</v>
      </c>
      <c r="D1318" s="42" t="s">
        <v>8764</v>
      </c>
      <c r="E1318" t="b">
        <v>0</v>
      </c>
      <c r="F1318" s="42" t="s">
        <v>9145</v>
      </c>
    </row>
    <row r="1319" spans="1:6" x14ac:dyDescent="0.2">
      <c r="A1319" s="42" t="s">
        <v>560</v>
      </c>
      <c r="B1319" s="42" t="s">
        <v>8454</v>
      </c>
      <c r="C1319">
        <v>2016</v>
      </c>
      <c r="D1319" s="42" t="s">
        <v>9147</v>
      </c>
      <c r="E1319" t="b">
        <v>0</v>
      </c>
      <c r="F1319" s="42" t="s">
        <v>9145</v>
      </c>
    </row>
    <row r="1320" spans="1:6" x14ac:dyDescent="0.2">
      <c r="A1320" s="42" t="s">
        <v>560</v>
      </c>
      <c r="B1320" s="42" t="s">
        <v>8454</v>
      </c>
      <c r="C1320">
        <v>2017</v>
      </c>
      <c r="D1320" s="42" t="s">
        <v>9148</v>
      </c>
      <c r="E1320" t="b">
        <v>0</v>
      </c>
      <c r="F1320" s="42" t="s">
        <v>9145</v>
      </c>
    </row>
    <row r="1321" spans="1:6" x14ac:dyDescent="0.2">
      <c r="A1321" s="42" t="s">
        <v>560</v>
      </c>
      <c r="B1321" s="42" t="s">
        <v>8454</v>
      </c>
      <c r="C1321">
        <v>2018</v>
      </c>
      <c r="D1321" s="42" t="s">
        <v>8783</v>
      </c>
      <c r="E1321" t="b">
        <v>0</v>
      </c>
      <c r="F1321" s="42" t="s">
        <v>9145</v>
      </c>
    </row>
    <row r="1322" spans="1:6" x14ac:dyDescent="0.2">
      <c r="A1322" s="42" t="s">
        <v>560</v>
      </c>
      <c r="B1322" s="42" t="s">
        <v>8454</v>
      </c>
      <c r="C1322">
        <v>2019</v>
      </c>
      <c r="D1322" s="42" t="s">
        <v>8839</v>
      </c>
      <c r="E1322" t="b">
        <v>0</v>
      </c>
      <c r="F1322" s="42" t="s">
        <v>9145</v>
      </c>
    </row>
    <row r="1323" spans="1:6" x14ac:dyDescent="0.2">
      <c r="A1323" s="42" t="s">
        <v>560</v>
      </c>
      <c r="B1323" s="42" t="s">
        <v>8462</v>
      </c>
      <c r="C1323">
        <v>2013</v>
      </c>
      <c r="D1323" s="42" t="s">
        <v>9149</v>
      </c>
      <c r="E1323" t="b">
        <v>0</v>
      </c>
      <c r="F1323" s="42" t="s">
        <v>9145</v>
      </c>
    </row>
    <row r="1324" spans="1:6" x14ac:dyDescent="0.2">
      <c r="A1324" s="42" t="s">
        <v>560</v>
      </c>
      <c r="B1324" s="42" t="s">
        <v>8462</v>
      </c>
      <c r="C1324">
        <v>2014</v>
      </c>
      <c r="D1324" s="42" t="s">
        <v>8460</v>
      </c>
      <c r="E1324" t="b">
        <v>0</v>
      </c>
      <c r="F1324" s="42" t="s">
        <v>9145</v>
      </c>
    </row>
    <row r="1325" spans="1:6" x14ac:dyDescent="0.2">
      <c r="A1325" s="42" t="s">
        <v>560</v>
      </c>
      <c r="B1325" s="42" t="s">
        <v>8462</v>
      </c>
      <c r="C1325">
        <v>2015</v>
      </c>
      <c r="D1325" s="42" t="s">
        <v>8491</v>
      </c>
      <c r="E1325" t="b">
        <v>0</v>
      </c>
      <c r="F1325" s="42" t="s">
        <v>9145</v>
      </c>
    </row>
    <row r="1326" spans="1:6" x14ac:dyDescent="0.2">
      <c r="A1326" s="42" t="s">
        <v>560</v>
      </c>
      <c r="B1326" s="42" t="s">
        <v>8462</v>
      </c>
      <c r="C1326">
        <v>2016</v>
      </c>
      <c r="D1326" s="42" t="s">
        <v>8519</v>
      </c>
      <c r="E1326" t="b">
        <v>0</v>
      </c>
      <c r="F1326" s="42" t="s">
        <v>9145</v>
      </c>
    </row>
    <row r="1327" spans="1:6" x14ac:dyDescent="0.2">
      <c r="A1327" s="42" t="s">
        <v>560</v>
      </c>
      <c r="B1327" s="42" t="s">
        <v>8462</v>
      </c>
      <c r="C1327">
        <v>2017</v>
      </c>
      <c r="D1327" s="42" t="s">
        <v>9148</v>
      </c>
      <c r="E1327" t="b">
        <v>0</v>
      </c>
      <c r="F1327" s="42" t="s">
        <v>9145</v>
      </c>
    </row>
    <row r="1328" spans="1:6" x14ac:dyDescent="0.2">
      <c r="A1328" s="42" t="s">
        <v>560</v>
      </c>
      <c r="B1328" s="42" t="s">
        <v>8462</v>
      </c>
      <c r="C1328">
        <v>2018</v>
      </c>
      <c r="D1328" s="42" t="s">
        <v>9150</v>
      </c>
      <c r="E1328" t="b">
        <v>0</v>
      </c>
      <c r="F1328" s="42" t="s">
        <v>9145</v>
      </c>
    </row>
    <row r="1329" spans="1:6" x14ac:dyDescent="0.2">
      <c r="A1329" s="42" t="s">
        <v>560</v>
      </c>
      <c r="B1329" s="42" t="s">
        <v>8462</v>
      </c>
      <c r="C1329">
        <v>2019</v>
      </c>
      <c r="D1329" s="42" t="s">
        <v>9151</v>
      </c>
      <c r="E1329" t="b">
        <v>0</v>
      </c>
      <c r="F1329" s="42" t="s">
        <v>9145</v>
      </c>
    </row>
    <row r="1330" spans="1:6" x14ac:dyDescent="0.2">
      <c r="A1330" s="42" t="s">
        <v>560</v>
      </c>
      <c r="B1330" s="42" t="s">
        <v>8464</v>
      </c>
      <c r="C1330">
        <v>2013</v>
      </c>
      <c r="D1330" s="42" t="s">
        <v>9040</v>
      </c>
      <c r="E1330" t="b">
        <v>0</v>
      </c>
      <c r="F1330" s="42" t="s">
        <v>9145</v>
      </c>
    </row>
    <row r="1331" spans="1:6" x14ac:dyDescent="0.2">
      <c r="A1331" s="42" t="s">
        <v>560</v>
      </c>
      <c r="B1331" s="42" t="s">
        <v>8464</v>
      </c>
      <c r="C1331">
        <v>2014</v>
      </c>
      <c r="D1331" s="42" t="s">
        <v>8597</v>
      </c>
      <c r="E1331" t="b">
        <v>0</v>
      </c>
      <c r="F1331" s="42" t="s">
        <v>9145</v>
      </c>
    </row>
    <row r="1332" spans="1:6" x14ac:dyDescent="0.2">
      <c r="A1332" s="42" t="s">
        <v>560</v>
      </c>
      <c r="B1332" s="42" t="s">
        <v>8464</v>
      </c>
      <c r="C1332">
        <v>2015</v>
      </c>
      <c r="D1332" s="42" t="s">
        <v>8715</v>
      </c>
      <c r="E1332" t="b">
        <v>0</v>
      </c>
      <c r="F1332" s="42" t="s">
        <v>9145</v>
      </c>
    </row>
    <row r="1333" spans="1:6" x14ac:dyDescent="0.2">
      <c r="A1333" s="42" t="s">
        <v>560</v>
      </c>
      <c r="B1333" s="42" t="s">
        <v>8464</v>
      </c>
      <c r="C1333">
        <v>2016</v>
      </c>
      <c r="D1333" s="42" t="s">
        <v>9152</v>
      </c>
      <c r="E1333" t="b">
        <v>0</v>
      </c>
      <c r="F1333" s="42" t="s">
        <v>9145</v>
      </c>
    </row>
    <row r="1334" spans="1:6" x14ac:dyDescent="0.2">
      <c r="A1334" s="42" t="s">
        <v>560</v>
      </c>
      <c r="B1334" s="42" t="s">
        <v>8464</v>
      </c>
      <c r="C1334">
        <v>2017</v>
      </c>
      <c r="D1334" s="42" t="s">
        <v>9136</v>
      </c>
      <c r="E1334" t="b">
        <v>0</v>
      </c>
      <c r="F1334" s="42" t="s">
        <v>9145</v>
      </c>
    </row>
    <row r="1335" spans="1:6" x14ac:dyDescent="0.2">
      <c r="A1335" s="42" t="s">
        <v>560</v>
      </c>
      <c r="B1335" s="42" t="s">
        <v>8464</v>
      </c>
      <c r="C1335">
        <v>2018</v>
      </c>
      <c r="D1335" s="42" t="s">
        <v>8608</v>
      </c>
      <c r="E1335" t="b">
        <v>0</v>
      </c>
      <c r="F1335" s="42" t="s">
        <v>9145</v>
      </c>
    </row>
    <row r="1336" spans="1:6" x14ac:dyDescent="0.2">
      <c r="A1336" s="42" t="s">
        <v>560</v>
      </c>
      <c r="B1336" s="42" t="s">
        <v>8464</v>
      </c>
      <c r="C1336">
        <v>2019</v>
      </c>
      <c r="D1336" s="42" t="s">
        <v>8999</v>
      </c>
      <c r="E1336" t="b">
        <v>0</v>
      </c>
      <c r="F1336" s="42" t="s">
        <v>9145</v>
      </c>
    </row>
    <row r="1337" spans="1:6" x14ac:dyDescent="0.2">
      <c r="A1337" s="42" t="s">
        <v>561</v>
      </c>
      <c r="B1337" s="42" t="s">
        <v>8454</v>
      </c>
      <c r="C1337">
        <v>2017</v>
      </c>
      <c r="D1337" s="42" t="s">
        <v>9153</v>
      </c>
      <c r="E1337" t="b">
        <v>0</v>
      </c>
      <c r="F1337" s="42" t="s">
        <v>9154</v>
      </c>
    </row>
    <row r="1338" spans="1:6" x14ac:dyDescent="0.2">
      <c r="A1338" s="42" t="s">
        <v>561</v>
      </c>
      <c r="B1338" s="42" t="s">
        <v>8454</v>
      </c>
      <c r="C1338">
        <v>2018</v>
      </c>
      <c r="D1338" s="42" t="s">
        <v>9155</v>
      </c>
      <c r="E1338" t="b">
        <v>0</v>
      </c>
      <c r="F1338" s="42" t="s">
        <v>9154</v>
      </c>
    </row>
    <row r="1339" spans="1:6" x14ac:dyDescent="0.2">
      <c r="A1339" s="42" t="s">
        <v>561</v>
      </c>
      <c r="B1339" s="42" t="s">
        <v>8454</v>
      </c>
      <c r="C1339">
        <v>2019</v>
      </c>
      <c r="D1339" s="42" t="s">
        <v>9156</v>
      </c>
      <c r="E1339" t="b">
        <v>0</v>
      </c>
      <c r="F1339" s="42" t="s">
        <v>9154</v>
      </c>
    </row>
    <row r="1340" spans="1:6" x14ac:dyDescent="0.2">
      <c r="A1340" s="42" t="s">
        <v>561</v>
      </c>
      <c r="B1340" s="42" t="s">
        <v>8454</v>
      </c>
      <c r="C1340">
        <v>2020</v>
      </c>
      <c r="D1340" s="42" t="s">
        <v>9157</v>
      </c>
      <c r="E1340" t="b">
        <v>0</v>
      </c>
      <c r="F1340" s="42" t="s">
        <v>9154</v>
      </c>
    </row>
    <row r="1341" spans="1:6" x14ac:dyDescent="0.2">
      <c r="A1341" s="42" t="s">
        <v>561</v>
      </c>
      <c r="B1341" s="42" t="s">
        <v>8462</v>
      </c>
      <c r="C1341">
        <v>2017</v>
      </c>
      <c r="D1341" s="42" t="s">
        <v>9153</v>
      </c>
      <c r="E1341" t="b">
        <v>0</v>
      </c>
      <c r="F1341" s="42" t="s">
        <v>9154</v>
      </c>
    </row>
    <row r="1342" spans="1:6" x14ac:dyDescent="0.2">
      <c r="A1342" s="42" t="s">
        <v>561</v>
      </c>
      <c r="B1342" s="42" t="s">
        <v>8462</v>
      </c>
      <c r="C1342">
        <v>2018</v>
      </c>
      <c r="D1342" s="42" t="s">
        <v>9155</v>
      </c>
      <c r="E1342" t="b">
        <v>0</v>
      </c>
      <c r="F1342" s="42" t="s">
        <v>9154</v>
      </c>
    </row>
    <row r="1343" spans="1:6" x14ac:dyDescent="0.2">
      <c r="A1343" s="42" t="s">
        <v>561</v>
      </c>
      <c r="B1343" s="42" t="s">
        <v>8462</v>
      </c>
      <c r="C1343">
        <v>2019</v>
      </c>
      <c r="D1343" s="42" t="s">
        <v>9156</v>
      </c>
      <c r="E1343" t="b">
        <v>0</v>
      </c>
      <c r="F1343" s="42" t="s">
        <v>9154</v>
      </c>
    </row>
    <row r="1344" spans="1:6" x14ac:dyDescent="0.2">
      <c r="A1344" s="42" t="s">
        <v>561</v>
      </c>
      <c r="B1344" s="42" t="s">
        <v>8462</v>
      </c>
      <c r="C1344">
        <v>2020</v>
      </c>
      <c r="D1344" s="42" t="s">
        <v>9157</v>
      </c>
      <c r="E1344" t="b">
        <v>0</v>
      </c>
      <c r="F1344" s="42" t="s">
        <v>9154</v>
      </c>
    </row>
    <row r="1345" spans="1:6" x14ac:dyDescent="0.2">
      <c r="A1345" s="42" t="s">
        <v>561</v>
      </c>
      <c r="B1345" s="42" t="s">
        <v>8464</v>
      </c>
      <c r="C1345">
        <v>2017</v>
      </c>
      <c r="D1345" s="42" t="s">
        <v>8482</v>
      </c>
      <c r="E1345" t="b">
        <v>0</v>
      </c>
      <c r="F1345" s="42" t="s">
        <v>9154</v>
      </c>
    </row>
    <row r="1346" spans="1:6" x14ac:dyDescent="0.2">
      <c r="A1346" s="42" t="s">
        <v>561</v>
      </c>
      <c r="B1346" s="42" t="s">
        <v>8464</v>
      </c>
      <c r="C1346">
        <v>2018</v>
      </c>
      <c r="D1346" s="42" t="s">
        <v>8482</v>
      </c>
      <c r="E1346" t="b">
        <v>0</v>
      </c>
      <c r="F1346" s="42" t="s">
        <v>9154</v>
      </c>
    </row>
    <row r="1347" spans="1:6" x14ac:dyDescent="0.2">
      <c r="A1347" s="42" t="s">
        <v>561</v>
      </c>
      <c r="B1347" s="42" t="s">
        <v>8464</v>
      </c>
      <c r="C1347">
        <v>2019</v>
      </c>
      <c r="D1347" s="42" t="s">
        <v>8581</v>
      </c>
      <c r="E1347" t="b">
        <v>0</v>
      </c>
      <c r="F1347" s="42" t="s">
        <v>9154</v>
      </c>
    </row>
    <row r="1348" spans="1:6" x14ac:dyDescent="0.2">
      <c r="A1348" s="42" t="s">
        <v>561</v>
      </c>
      <c r="B1348" s="42" t="s">
        <v>8464</v>
      </c>
      <c r="C1348">
        <v>2020</v>
      </c>
      <c r="D1348" s="42" t="s">
        <v>8949</v>
      </c>
      <c r="E1348" t="b">
        <v>0</v>
      </c>
      <c r="F1348" s="42" t="s">
        <v>9154</v>
      </c>
    </row>
    <row r="1349" spans="1:6" x14ac:dyDescent="0.2">
      <c r="A1349" s="42" t="s">
        <v>592</v>
      </c>
      <c r="B1349" s="42" t="s">
        <v>8454</v>
      </c>
      <c r="C1349">
        <v>2013</v>
      </c>
      <c r="D1349" s="42" t="s">
        <v>9158</v>
      </c>
      <c r="E1349" t="b">
        <v>0</v>
      </c>
      <c r="F1349" s="42" t="s">
        <v>9159</v>
      </c>
    </row>
    <row r="1350" spans="1:6" x14ac:dyDescent="0.2">
      <c r="A1350" s="42" t="s">
        <v>592</v>
      </c>
      <c r="B1350" s="42" t="s">
        <v>8454</v>
      </c>
      <c r="C1350">
        <v>2014</v>
      </c>
      <c r="D1350" s="42" t="s">
        <v>9160</v>
      </c>
      <c r="E1350" t="b">
        <v>0</v>
      </c>
      <c r="F1350" s="42" t="s">
        <v>9159</v>
      </c>
    </row>
    <row r="1351" spans="1:6" x14ac:dyDescent="0.2">
      <c r="A1351" s="42" t="s">
        <v>592</v>
      </c>
      <c r="B1351" s="42" t="s">
        <v>8454</v>
      </c>
      <c r="C1351">
        <v>2015</v>
      </c>
      <c r="D1351" s="42" t="s">
        <v>9161</v>
      </c>
      <c r="E1351" t="b">
        <v>0</v>
      </c>
      <c r="F1351" s="42" t="s">
        <v>9159</v>
      </c>
    </row>
    <row r="1352" spans="1:6" x14ac:dyDescent="0.2">
      <c r="A1352" s="42" t="s">
        <v>592</v>
      </c>
      <c r="B1352" s="42" t="s">
        <v>8454</v>
      </c>
      <c r="C1352">
        <v>2016</v>
      </c>
      <c r="D1352" s="42" t="s">
        <v>9162</v>
      </c>
      <c r="E1352" t="b">
        <v>0</v>
      </c>
      <c r="F1352" s="42" t="s">
        <v>9159</v>
      </c>
    </row>
    <row r="1353" spans="1:6" x14ac:dyDescent="0.2">
      <c r="A1353" s="42" t="s">
        <v>592</v>
      </c>
      <c r="B1353" s="42" t="s">
        <v>8454</v>
      </c>
      <c r="C1353">
        <v>2017</v>
      </c>
      <c r="D1353" s="42" t="s">
        <v>8669</v>
      </c>
      <c r="E1353" t="b">
        <v>0</v>
      </c>
      <c r="F1353" s="42" t="s">
        <v>9159</v>
      </c>
    </row>
    <row r="1354" spans="1:6" x14ac:dyDescent="0.2">
      <c r="A1354" s="42" t="s">
        <v>592</v>
      </c>
      <c r="B1354" s="42" t="s">
        <v>8454</v>
      </c>
      <c r="C1354">
        <v>2018</v>
      </c>
      <c r="D1354" s="42" t="s">
        <v>8609</v>
      </c>
      <c r="E1354" t="b">
        <v>0</v>
      </c>
      <c r="F1354" s="42" t="s">
        <v>9159</v>
      </c>
    </row>
    <row r="1355" spans="1:6" x14ac:dyDescent="0.2">
      <c r="A1355" s="42" t="s">
        <v>592</v>
      </c>
      <c r="B1355" s="42" t="s">
        <v>8454</v>
      </c>
      <c r="C1355">
        <v>2019</v>
      </c>
      <c r="D1355" s="42" t="s">
        <v>9163</v>
      </c>
      <c r="E1355" t="b">
        <v>0</v>
      </c>
      <c r="F1355" s="42" t="s">
        <v>9159</v>
      </c>
    </row>
    <row r="1356" spans="1:6" x14ac:dyDescent="0.2">
      <c r="A1356" s="42" t="s">
        <v>592</v>
      </c>
      <c r="B1356" s="42" t="s">
        <v>8462</v>
      </c>
      <c r="C1356">
        <v>2013</v>
      </c>
      <c r="D1356" s="42" t="s">
        <v>9158</v>
      </c>
      <c r="E1356" t="b">
        <v>0</v>
      </c>
      <c r="F1356" s="42" t="s">
        <v>9159</v>
      </c>
    </row>
    <row r="1357" spans="1:6" x14ac:dyDescent="0.2">
      <c r="A1357" s="42" t="s">
        <v>592</v>
      </c>
      <c r="B1357" s="42" t="s">
        <v>8462</v>
      </c>
      <c r="C1357">
        <v>2014</v>
      </c>
      <c r="D1357" s="42" t="s">
        <v>9160</v>
      </c>
      <c r="E1357" t="b">
        <v>0</v>
      </c>
      <c r="F1357" s="42" t="s">
        <v>9159</v>
      </c>
    </row>
    <row r="1358" spans="1:6" x14ac:dyDescent="0.2">
      <c r="A1358" s="42" t="s">
        <v>592</v>
      </c>
      <c r="B1358" s="42" t="s">
        <v>8462</v>
      </c>
      <c r="C1358">
        <v>2015</v>
      </c>
      <c r="D1358" s="42" t="s">
        <v>9161</v>
      </c>
      <c r="E1358" t="b">
        <v>0</v>
      </c>
      <c r="F1358" s="42" t="s">
        <v>9159</v>
      </c>
    </row>
    <row r="1359" spans="1:6" x14ac:dyDescent="0.2">
      <c r="A1359" s="42" t="s">
        <v>592</v>
      </c>
      <c r="B1359" s="42" t="s">
        <v>8462</v>
      </c>
      <c r="C1359">
        <v>2016</v>
      </c>
      <c r="D1359" s="42" t="s">
        <v>8649</v>
      </c>
      <c r="E1359" t="b">
        <v>0</v>
      </c>
      <c r="F1359" s="42" t="s">
        <v>9159</v>
      </c>
    </row>
    <row r="1360" spans="1:6" x14ac:dyDescent="0.2">
      <c r="A1360" s="42" t="s">
        <v>592</v>
      </c>
      <c r="B1360" s="42" t="s">
        <v>8462</v>
      </c>
      <c r="C1360">
        <v>2017</v>
      </c>
      <c r="D1360" s="42" t="s">
        <v>9164</v>
      </c>
      <c r="E1360" t="b">
        <v>0</v>
      </c>
      <c r="F1360" s="42" t="s">
        <v>9159</v>
      </c>
    </row>
    <row r="1361" spans="1:6" x14ac:dyDescent="0.2">
      <c r="A1361" s="42" t="s">
        <v>592</v>
      </c>
      <c r="B1361" s="42" t="s">
        <v>8462</v>
      </c>
      <c r="C1361">
        <v>2018</v>
      </c>
      <c r="D1361" s="42" t="s">
        <v>8985</v>
      </c>
      <c r="E1361" t="b">
        <v>0</v>
      </c>
      <c r="F1361" s="42" t="s">
        <v>9159</v>
      </c>
    </row>
    <row r="1362" spans="1:6" x14ac:dyDescent="0.2">
      <c r="A1362" s="42" t="s">
        <v>592</v>
      </c>
      <c r="B1362" s="42" t="s">
        <v>8462</v>
      </c>
      <c r="C1362">
        <v>2019</v>
      </c>
      <c r="D1362" s="42" t="s">
        <v>8512</v>
      </c>
      <c r="E1362" t="b">
        <v>0</v>
      </c>
      <c r="F1362" s="42" t="s">
        <v>9159</v>
      </c>
    </row>
    <row r="1363" spans="1:6" x14ac:dyDescent="0.2">
      <c r="A1363" s="42" t="s">
        <v>592</v>
      </c>
      <c r="B1363" s="42" t="s">
        <v>8464</v>
      </c>
      <c r="C1363">
        <v>2013</v>
      </c>
      <c r="D1363" s="42" t="s">
        <v>8582</v>
      </c>
      <c r="E1363" t="b">
        <v>0</v>
      </c>
      <c r="F1363" s="42" t="s">
        <v>9159</v>
      </c>
    </row>
    <row r="1364" spans="1:6" x14ac:dyDescent="0.2">
      <c r="A1364" s="42" t="s">
        <v>592</v>
      </c>
      <c r="B1364" s="42" t="s">
        <v>8464</v>
      </c>
      <c r="C1364">
        <v>2014</v>
      </c>
      <c r="D1364" s="42" t="s">
        <v>8586</v>
      </c>
      <c r="E1364" t="b">
        <v>0</v>
      </c>
      <c r="F1364" s="42" t="s">
        <v>9159</v>
      </c>
    </row>
    <row r="1365" spans="1:6" x14ac:dyDescent="0.2">
      <c r="A1365" s="42" t="s">
        <v>592</v>
      </c>
      <c r="B1365" s="42" t="s">
        <v>8464</v>
      </c>
      <c r="C1365">
        <v>2015</v>
      </c>
      <c r="D1365" s="42" t="s">
        <v>8932</v>
      </c>
      <c r="E1365" t="b">
        <v>0</v>
      </c>
      <c r="F1365" s="42" t="s">
        <v>9159</v>
      </c>
    </row>
    <row r="1366" spans="1:6" x14ac:dyDescent="0.2">
      <c r="A1366" s="42" t="s">
        <v>592</v>
      </c>
      <c r="B1366" s="42" t="s">
        <v>8464</v>
      </c>
      <c r="C1366">
        <v>2016</v>
      </c>
      <c r="D1366" s="42" t="s">
        <v>8962</v>
      </c>
      <c r="E1366" t="b">
        <v>0</v>
      </c>
      <c r="F1366" s="42" t="s">
        <v>9159</v>
      </c>
    </row>
    <row r="1367" spans="1:6" x14ac:dyDescent="0.2">
      <c r="A1367" s="42" t="s">
        <v>592</v>
      </c>
      <c r="B1367" s="42" t="s">
        <v>8464</v>
      </c>
      <c r="C1367">
        <v>2017</v>
      </c>
      <c r="D1367" s="42" t="s">
        <v>9165</v>
      </c>
      <c r="E1367" t="b">
        <v>0</v>
      </c>
      <c r="F1367" s="42" t="s">
        <v>9159</v>
      </c>
    </row>
    <row r="1368" spans="1:6" x14ac:dyDescent="0.2">
      <c r="A1368" s="42" t="s">
        <v>592</v>
      </c>
      <c r="B1368" s="42" t="s">
        <v>8464</v>
      </c>
      <c r="C1368">
        <v>2018</v>
      </c>
      <c r="D1368" s="42" t="s">
        <v>8713</v>
      </c>
      <c r="E1368" t="b">
        <v>0</v>
      </c>
      <c r="F1368" s="42" t="s">
        <v>9159</v>
      </c>
    </row>
    <row r="1369" spans="1:6" x14ac:dyDescent="0.2">
      <c r="A1369" s="42" t="s">
        <v>592</v>
      </c>
      <c r="B1369" s="42" t="s">
        <v>8464</v>
      </c>
      <c r="C1369">
        <v>2019</v>
      </c>
      <c r="D1369" s="42" t="s">
        <v>9130</v>
      </c>
      <c r="E1369" t="b">
        <v>0</v>
      </c>
      <c r="F1369" s="42" t="s">
        <v>9159</v>
      </c>
    </row>
    <row r="1370" spans="1:6" x14ac:dyDescent="0.2">
      <c r="A1370" s="42" t="s">
        <v>593</v>
      </c>
      <c r="B1370" s="42" t="s">
        <v>8454</v>
      </c>
      <c r="C1370">
        <v>2013</v>
      </c>
      <c r="D1370" s="42" t="s">
        <v>8819</v>
      </c>
      <c r="E1370" t="b">
        <v>0</v>
      </c>
      <c r="F1370" s="42" t="s">
        <v>9166</v>
      </c>
    </row>
    <row r="1371" spans="1:6" x14ac:dyDescent="0.2">
      <c r="A1371" s="42" t="s">
        <v>593</v>
      </c>
      <c r="B1371" s="42" t="s">
        <v>8454</v>
      </c>
      <c r="C1371">
        <v>2014</v>
      </c>
      <c r="D1371" s="42" t="s">
        <v>8714</v>
      </c>
      <c r="E1371" t="b">
        <v>0</v>
      </c>
      <c r="F1371" s="42" t="s">
        <v>9166</v>
      </c>
    </row>
    <row r="1372" spans="1:6" x14ac:dyDescent="0.2">
      <c r="A1372" s="42" t="s">
        <v>593</v>
      </c>
      <c r="B1372" s="42" t="s">
        <v>8454</v>
      </c>
      <c r="C1372">
        <v>2015</v>
      </c>
      <c r="D1372" s="42" t="s">
        <v>8998</v>
      </c>
      <c r="E1372" t="b">
        <v>0</v>
      </c>
      <c r="F1372" s="42" t="s">
        <v>9166</v>
      </c>
    </row>
    <row r="1373" spans="1:6" x14ac:dyDescent="0.2">
      <c r="A1373" s="42" t="s">
        <v>593</v>
      </c>
      <c r="B1373" s="42" t="s">
        <v>8454</v>
      </c>
      <c r="C1373">
        <v>2016</v>
      </c>
      <c r="D1373" s="42" t="s">
        <v>8698</v>
      </c>
      <c r="E1373" t="b">
        <v>0</v>
      </c>
      <c r="F1373" s="42" t="s">
        <v>9166</v>
      </c>
    </row>
    <row r="1374" spans="1:6" x14ac:dyDescent="0.2">
      <c r="A1374" s="42" t="s">
        <v>593</v>
      </c>
      <c r="B1374" s="42" t="s">
        <v>8454</v>
      </c>
      <c r="C1374">
        <v>2017</v>
      </c>
      <c r="D1374" s="42" t="s">
        <v>9167</v>
      </c>
      <c r="E1374" t="b">
        <v>0</v>
      </c>
      <c r="F1374" s="42" t="s">
        <v>9166</v>
      </c>
    </row>
    <row r="1375" spans="1:6" x14ac:dyDescent="0.2">
      <c r="A1375" s="42" t="s">
        <v>593</v>
      </c>
      <c r="B1375" s="42" t="s">
        <v>8454</v>
      </c>
      <c r="C1375">
        <v>2018</v>
      </c>
      <c r="D1375" s="42" t="s">
        <v>8528</v>
      </c>
      <c r="E1375" t="b">
        <v>0</v>
      </c>
      <c r="F1375" s="42" t="s">
        <v>9166</v>
      </c>
    </row>
    <row r="1376" spans="1:6" x14ac:dyDescent="0.2">
      <c r="A1376" s="42" t="s">
        <v>593</v>
      </c>
      <c r="B1376" s="42" t="s">
        <v>8454</v>
      </c>
      <c r="C1376">
        <v>2019</v>
      </c>
      <c r="D1376" s="42" t="s">
        <v>9160</v>
      </c>
      <c r="E1376" t="b">
        <v>0</v>
      </c>
      <c r="F1376" s="42" t="s">
        <v>9166</v>
      </c>
    </row>
    <row r="1377" spans="1:6" x14ac:dyDescent="0.2">
      <c r="A1377" s="42" t="s">
        <v>593</v>
      </c>
      <c r="B1377" s="42" t="s">
        <v>8462</v>
      </c>
      <c r="C1377">
        <v>2013</v>
      </c>
      <c r="D1377" s="42" t="s">
        <v>8825</v>
      </c>
      <c r="E1377" t="b">
        <v>0</v>
      </c>
      <c r="F1377" s="42" t="s">
        <v>9166</v>
      </c>
    </row>
    <row r="1378" spans="1:6" x14ac:dyDescent="0.2">
      <c r="A1378" s="42" t="s">
        <v>593</v>
      </c>
      <c r="B1378" s="42" t="s">
        <v>8462</v>
      </c>
      <c r="C1378">
        <v>2014</v>
      </c>
      <c r="D1378" s="42" t="s">
        <v>9168</v>
      </c>
      <c r="E1378" t="b">
        <v>0</v>
      </c>
      <c r="F1378" s="42" t="s">
        <v>9166</v>
      </c>
    </row>
    <row r="1379" spans="1:6" x14ac:dyDescent="0.2">
      <c r="A1379" s="42" t="s">
        <v>593</v>
      </c>
      <c r="B1379" s="42" t="s">
        <v>8462</v>
      </c>
      <c r="C1379">
        <v>2015</v>
      </c>
      <c r="D1379" s="42" t="s">
        <v>8998</v>
      </c>
      <c r="E1379" t="b">
        <v>0</v>
      </c>
      <c r="F1379" s="42" t="s">
        <v>9166</v>
      </c>
    </row>
    <row r="1380" spans="1:6" x14ac:dyDescent="0.2">
      <c r="A1380" s="42" t="s">
        <v>593</v>
      </c>
      <c r="B1380" s="42" t="s">
        <v>8462</v>
      </c>
      <c r="C1380">
        <v>2016</v>
      </c>
      <c r="D1380" s="42" t="s">
        <v>9169</v>
      </c>
      <c r="E1380" t="b">
        <v>0</v>
      </c>
      <c r="F1380" s="42" t="s">
        <v>9166</v>
      </c>
    </row>
    <row r="1381" spans="1:6" x14ac:dyDescent="0.2">
      <c r="A1381" s="42" t="s">
        <v>593</v>
      </c>
      <c r="B1381" s="42" t="s">
        <v>8462</v>
      </c>
      <c r="C1381">
        <v>2017</v>
      </c>
      <c r="D1381" s="42" t="s">
        <v>9158</v>
      </c>
      <c r="E1381" t="b">
        <v>0</v>
      </c>
      <c r="F1381" s="42" t="s">
        <v>9166</v>
      </c>
    </row>
    <row r="1382" spans="1:6" x14ac:dyDescent="0.2">
      <c r="A1382" s="42" t="s">
        <v>593</v>
      </c>
      <c r="B1382" s="42" t="s">
        <v>8462</v>
      </c>
      <c r="C1382">
        <v>2018</v>
      </c>
      <c r="D1382" s="42" t="s">
        <v>8995</v>
      </c>
      <c r="E1382" t="b">
        <v>0</v>
      </c>
      <c r="F1382" s="42" t="s">
        <v>9166</v>
      </c>
    </row>
    <row r="1383" spans="1:6" x14ac:dyDescent="0.2">
      <c r="A1383" s="42" t="s">
        <v>593</v>
      </c>
      <c r="B1383" s="42" t="s">
        <v>8462</v>
      </c>
      <c r="C1383">
        <v>2019</v>
      </c>
      <c r="D1383" s="42" t="s">
        <v>9170</v>
      </c>
      <c r="E1383" t="b">
        <v>0</v>
      </c>
      <c r="F1383" s="42" t="s">
        <v>9166</v>
      </c>
    </row>
    <row r="1384" spans="1:6" x14ac:dyDescent="0.2">
      <c r="A1384" s="42" t="s">
        <v>593</v>
      </c>
      <c r="B1384" s="42" t="s">
        <v>8464</v>
      </c>
      <c r="C1384">
        <v>2013</v>
      </c>
      <c r="D1384" s="42" t="s">
        <v>9090</v>
      </c>
      <c r="E1384" t="b">
        <v>0</v>
      </c>
      <c r="F1384" s="42" t="s">
        <v>9166</v>
      </c>
    </row>
    <row r="1385" spans="1:6" x14ac:dyDescent="0.2">
      <c r="A1385" s="42" t="s">
        <v>593</v>
      </c>
      <c r="B1385" s="42" t="s">
        <v>8464</v>
      </c>
      <c r="C1385">
        <v>2014</v>
      </c>
      <c r="D1385" s="42" t="s">
        <v>9171</v>
      </c>
      <c r="E1385" t="b">
        <v>0</v>
      </c>
      <c r="F1385" s="42" t="s">
        <v>9166</v>
      </c>
    </row>
    <row r="1386" spans="1:6" x14ac:dyDescent="0.2">
      <c r="A1386" s="42" t="s">
        <v>593</v>
      </c>
      <c r="B1386" s="42" t="s">
        <v>8464</v>
      </c>
      <c r="C1386">
        <v>2015</v>
      </c>
      <c r="D1386" s="42" t="s">
        <v>8938</v>
      </c>
      <c r="E1386" t="b">
        <v>0</v>
      </c>
      <c r="F1386" s="42" t="s">
        <v>9166</v>
      </c>
    </row>
    <row r="1387" spans="1:6" x14ac:dyDescent="0.2">
      <c r="A1387" s="42" t="s">
        <v>593</v>
      </c>
      <c r="B1387" s="42" t="s">
        <v>8464</v>
      </c>
      <c r="C1387">
        <v>2016</v>
      </c>
      <c r="D1387" s="42" t="s">
        <v>8962</v>
      </c>
      <c r="E1387" t="b">
        <v>0</v>
      </c>
      <c r="F1387" s="42" t="s">
        <v>9166</v>
      </c>
    </row>
    <row r="1388" spans="1:6" x14ac:dyDescent="0.2">
      <c r="A1388" s="42" t="s">
        <v>593</v>
      </c>
      <c r="B1388" s="42" t="s">
        <v>8464</v>
      </c>
      <c r="C1388">
        <v>2017</v>
      </c>
      <c r="D1388" s="42" t="s">
        <v>8584</v>
      </c>
      <c r="E1388" t="b">
        <v>0</v>
      </c>
      <c r="F1388" s="42" t="s">
        <v>9166</v>
      </c>
    </row>
    <row r="1389" spans="1:6" x14ac:dyDescent="0.2">
      <c r="A1389" s="42" t="s">
        <v>593</v>
      </c>
      <c r="B1389" s="42" t="s">
        <v>8464</v>
      </c>
      <c r="C1389">
        <v>2018</v>
      </c>
      <c r="D1389" s="42" t="s">
        <v>8819</v>
      </c>
      <c r="E1389" t="b">
        <v>0</v>
      </c>
      <c r="F1389" s="42" t="s">
        <v>9166</v>
      </c>
    </row>
    <row r="1390" spans="1:6" x14ac:dyDescent="0.2">
      <c r="A1390" s="42" t="s">
        <v>593</v>
      </c>
      <c r="B1390" s="42" t="s">
        <v>8464</v>
      </c>
      <c r="C1390">
        <v>2019</v>
      </c>
      <c r="D1390" s="42" t="s">
        <v>9172</v>
      </c>
      <c r="E1390" t="b">
        <v>0</v>
      </c>
      <c r="F1390" s="42" t="s">
        <v>9166</v>
      </c>
    </row>
    <row r="1391" spans="1:6" x14ac:dyDescent="0.2">
      <c r="A1391" s="42" t="s">
        <v>594</v>
      </c>
      <c r="B1391" s="42" t="s">
        <v>8454</v>
      </c>
      <c r="C1391">
        <v>2013</v>
      </c>
      <c r="D1391" s="42" t="s">
        <v>8546</v>
      </c>
      <c r="E1391" t="b">
        <v>0</v>
      </c>
      <c r="F1391" s="42" t="s">
        <v>9173</v>
      </c>
    </row>
    <row r="1392" spans="1:6" x14ac:dyDescent="0.2">
      <c r="A1392" s="42" t="s">
        <v>594</v>
      </c>
      <c r="B1392" s="42" t="s">
        <v>8454</v>
      </c>
      <c r="C1392">
        <v>2014</v>
      </c>
      <c r="D1392" s="42" t="s">
        <v>8458</v>
      </c>
      <c r="E1392" t="b">
        <v>0</v>
      </c>
      <c r="F1392" s="42" t="s">
        <v>9173</v>
      </c>
    </row>
    <row r="1393" spans="1:6" x14ac:dyDescent="0.2">
      <c r="A1393" s="42" t="s">
        <v>594</v>
      </c>
      <c r="B1393" s="42" t="s">
        <v>8454</v>
      </c>
      <c r="C1393">
        <v>2015</v>
      </c>
      <c r="D1393" s="42" t="s">
        <v>9174</v>
      </c>
      <c r="E1393" t="b">
        <v>0</v>
      </c>
      <c r="F1393" s="42" t="s">
        <v>9173</v>
      </c>
    </row>
    <row r="1394" spans="1:6" x14ac:dyDescent="0.2">
      <c r="A1394" s="42" t="s">
        <v>594</v>
      </c>
      <c r="B1394" s="42" t="s">
        <v>8454</v>
      </c>
      <c r="C1394">
        <v>2016</v>
      </c>
      <c r="D1394" s="42" t="s">
        <v>8768</v>
      </c>
      <c r="E1394" t="b">
        <v>0</v>
      </c>
      <c r="F1394" s="42" t="s">
        <v>9173</v>
      </c>
    </row>
    <row r="1395" spans="1:6" x14ac:dyDescent="0.2">
      <c r="A1395" s="42" t="s">
        <v>594</v>
      </c>
      <c r="B1395" s="42" t="s">
        <v>8454</v>
      </c>
      <c r="C1395">
        <v>2017</v>
      </c>
      <c r="D1395" s="42" t="s">
        <v>9175</v>
      </c>
      <c r="E1395" t="b">
        <v>0</v>
      </c>
      <c r="F1395" s="42" t="s">
        <v>9173</v>
      </c>
    </row>
    <row r="1396" spans="1:6" x14ac:dyDescent="0.2">
      <c r="A1396" s="42" t="s">
        <v>594</v>
      </c>
      <c r="B1396" s="42" t="s">
        <v>8454</v>
      </c>
      <c r="C1396">
        <v>2018</v>
      </c>
      <c r="D1396" s="42" t="s">
        <v>9176</v>
      </c>
      <c r="E1396" t="b">
        <v>0</v>
      </c>
      <c r="F1396" s="42" t="s">
        <v>9173</v>
      </c>
    </row>
    <row r="1397" spans="1:6" x14ac:dyDescent="0.2">
      <c r="A1397" s="42" t="s">
        <v>594</v>
      </c>
      <c r="B1397" s="42" t="s">
        <v>8454</v>
      </c>
      <c r="C1397">
        <v>2019</v>
      </c>
      <c r="D1397" s="42" t="s">
        <v>9177</v>
      </c>
      <c r="E1397" t="b">
        <v>0</v>
      </c>
      <c r="F1397" s="42" t="s">
        <v>9173</v>
      </c>
    </row>
    <row r="1398" spans="1:6" x14ac:dyDescent="0.2">
      <c r="A1398" s="42" t="s">
        <v>594</v>
      </c>
      <c r="B1398" s="42" t="s">
        <v>8462</v>
      </c>
      <c r="C1398">
        <v>2013</v>
      </c>
      <c r="D1398" s="42" t="s">
        <v>9178</v>
      </c>
      <c r="E1398" t="b">
        <v>0</v>
      </c>
      <c r="F1398" s="42" t="s">
        <v>9173</v>
      </c>
    </row>
    <row r="1399" spans="1:6" x14ac:dyDescent="0.2">
      <c r="A1399" s="42" t="s">
        <v>594</v>
      </c>
      <c r="B1399" s="42" t="s">
        <v>8462</v>
      </c>
      <c r="C1399">
        <v>2014</v>
      </c>
      <c r="D1399" s="42" t="s">
        <v>8458</v>
      </c>
      <c r="E1399" t="b">
        <v>0</v>
      </c>
      <c r="F1399" s="42" t="s">
        <v>9173</v>
      </c>
    </row>
    <row r="1400" spans="1:6" x14ac:dyDescent="0.2">
      <c r="A1400" s="42" t="s">
        <v>594</v>
      </c>
      <c r="B1400" s="42" t="s">
        <v>8462</v>
      </c>
      <c r="C1400">
        <v>2015</v>
      </c>
      <c r="D1400" s="42" t="s">
        <v>9174</v>
      </c>
      <c r="E1400" t="b">
        <v>0</v>
      </c>
      <c r="F1400" s="42" t="s">
        <v>9173</v>
      </c>
    </row>
    <row r="1401" spans="1:6" x14ac:dyDescent="0.2">
      <c r="A1401" s="42" t="s">
        <v>594</v>
      </c>
      <c r="B1401" s="42" t="s">
        <v>8462</v>
      </c>
      <c r="C1401">
        <v>2016</v>
      </c>
      <c r="D1401" s="42" t="s">
        <v>8768</v>
      </c>
      <c r="E1401" t="b">
        <v>0</v>
      </c>
      <c r="F1401" s="42" t="s">
        <v>9173</v>
      </c>
    </row>
    <row r="1402" spans="1:6" x14ac:dyDescent="0.2">
      <c r="A1402" s="42" t="s">
        <v>594</v>
      </c>
      <c r="B1402" s="42" t="s">
        <v>8462</v>
      </c>
      <c r="C1402">
        <v>2017</v>
      </c>
      <c r="D1402" s="42" t="s">
        <v>9175</v>
      </c>
      <c r="E1402" t="b">
        <v>0</v>
      </c>
      <c r="F1402" s="42" t="s">
        <v>9173</v>
      </c>
    </row>
    <row r="1403" spans="1:6" x14ac:dyDescent="0.2">
      <c r="A1403" s="42" t="s">
        <v>594</v>
      </c>
      <c r="B1403" s="42" t="s">
        <v>8462</v>
      </c>
      <c r="C1403">
        <v>2018</v>
      </c>
      <c r="D1403" s="42" t="s">
        <v>9176</v>
      </c>
      <c r="E1403" t="b">
        <v>0</v>
      </c>
      <c r="F1403" s="42" t="s">
        <v>9173</v>
      </c>
    </row>
    <row r="1404" spans="1:6" x14ac:dyDescent="0.2">
      <c r="A1404" s="42" t="s">
        <v>594</v>
      </c>
      <c r="B1404" s="42" t="s">
        <v>8462</v>
      </c>
      <c r="C1404">
        <v>2019</v>
      </c>
      <c r="D1404" s="42" t="s">
        <v>9179</v>
      </c>
      <c r="E1404" t="b">
        <v>0</v>
      </c>
      <c r="F1404" s="42" t="s">
        <v>9173</v>
      </c>
    </row>
    <row r="1405" spans="1:6" x14ac:dyDescent="0.2">
      <c r="A1405" s="42" t="s">
        <v>594</v>
      </c>
      <c r="B1405" s="42" t="s">
        <v>8464</v>
      </c>
      <c r="C1405">
        <v>2013</v>
      </c>
      <c r="D1405" s="42" t="s">
        <v>8648</v>
      </c>
      <c r="E1405" t="b">
        <v>0</v>
      </c>
      <c r="F1405" s="42" t="s">
        <v>9173</v>
      </c>
    </row>
    <row r="1406" spans="1:6" x14ac:dyDescent="0.2">
      <c r="A1406" s="42" t="s">
        <v>594</v>
      </c>
      <c r="B1406" s="42" t="s">
        <v>8464</v>
      </c>
      <c r="C1406">
        <v>2014</v>
      </c>
      <c r="D1406" s="42" t="s">
        <v>9051</v>
      </c>
      <c r="E1406" t="b">
        <v>0</v>
      </c>
      <c r="F1406" s="42" t="s">
        <v>9173</v>
      </c>
    </row>
    <row r="1407" spans="1:6" x14ac:dyDescent="0.2">
      <c r="A1407" s="42" t="s">
        <v>594</v>
      </c>
      <c r="B1407" s="42" t="s">
        <v>8464</v>
      </c>
      <c r="C1407">
        <v>2015</v>
      </c>
      <c r="D1407" s="42" t="s">
        <v>9180</v>
      </c>
      <c r="E1407" t="b">
        <v>0</v>
      </c>
      <c r="F1407" s="42" t="s">
        <v>9173</v>
      </c>
    </row>
    <row r="1408" spans="1:6" x14ac:dyDescent="0.2">
      <c r="A1408" s="42" t="s">
        <v>594</v>
      </c>
      <c r="B1408" s="42" t="s">
        <v>8464</v>
      </c>
      <c r="C1408">
        <v>2016</v>
      </c>
      <c r="D1408" s="42" t="s">
        <v>8585</v>
      </c>
      <c r="E1408" t="b">
        <v>0</v>
      </c>
      <c r="F1408" s="42" t="s">
        <v>9173</v>
      </c>
    </row>
    <row r="1409" spans="1:6" x14ac:dyDescent="0.2">
      <c r="A1409" s="42" t="s">
        <v>594</v>
      </c>
      <c r="B1409" s="42" t="s">
        <v>8464</v>
      </c>
      <c r="C1409">
        <v>2017</v>
      </c>
      <c r="D1409" s="42" t="s">
        <v>8649</v>
      </c>
      <c r="E1409" t="b">
        <v>0</v>
      </c>
      <c r="F1409" s="42" t="s">
        <v>9173</v>
      </c>
    </row>
    <row r="1410" spans="1:6" x14ac:dyDescent="0.2">
      <c r="A1410" s="42" t="s">
        <v>594</v>
      </c>
      <c r="B1410" s="42" t="s">
        <v>8464</v>
      </c>
      <c r="C1410">
        <v>2018</v>
      </c>
      <c r="D1410" s="42" t="s">
        <v>9089</v>
      </c>
      <c r="E1410" t="b">
        <v>0</v>
      </c>
      <c r="F1410" s="42" t="s">
        <v>9173</v>
      </c>
    </row>
    <row r="1411" spans="1:6" x14ac:dyDescent="0.2">
      <c r="A1411" s="42" t="s">
        <v>594</v>
      </c>
      <c r="B1411" s="42" t="s">
        <v>8464</v>
      </c>
      <c r="C1411">
        <v>2019</v>
      </c>
      <c r="D1411" s="42" t="s">
        <v>8510</v>
      </c>
      <c r="E1411" t="b">
        <v>0</v>
      </c>
      <c r="F1411" s="42" t="s">
        <v>9173</v>
      </c>
    </row>
    <row r="1412" spans="1:6" x14ac:dyDescent="0.2">
      <c r="A1412" s="42" t="s">
        <v>596</v>
      </c>
      <c r="B1412" s="42" t="s">
        <v>8454</v>
      </c>
      <c r="C1412">
        <v>2013</v>
      </c>
      <c r="D1412" s="42" t="s">
        <v>8493</v>
      </c>
      <c r="E1412" t="b">
        <v>0</v>
      </c>
      <c r="F1412" s="42" t="s">
        <v>9181</v>
      </c>
    </row>
    <row r="1413" spans="1:6" x14ac:dyDescent="0.2">
      <c r="A1413" s="42" t="s">
        <v>596</v>
      </c>
      <c r="B1413" s="42" t="s">
        <v>8454</v>
      </c>
      <c r="C1413">
        <v>2014</v>
      </c>
      <c r="D1413" s="42" t="s">
        <v>9182</v>
      </c>
      <c r="E1413" t="b">
        <v>0</v>
      </c>
      <c r="F1413" s="42" t="s">
        <v>9181</v>
      </c>
    </row>
    <row r="1414" spans="1:6" x14ac:dyDescent="0.2">
      <c r="A1414" s="42" t="s">
        <v>596</v>
      </c>
      <c r="B1414" s="42" t="s">
        <v>8454</v>
      </c>
      <c r="C1414">
        <v>2015</v>
      </c>
      <c r="D1414" s="42" t="s">
        <v>9183</v>
      </c>
      <c r="E1414" t="b">
        <v>0</v>
      </c>
      <c r="F1414" s="42" t="s">
        <v>9181</v>
      </c>
    </row>
    <row r="1415" spans="1:6" x14ac:dyDescent="0.2">
      <c r="A1415" s="42" t="s">
        <v>596</v>
      </c>
      <c r="B1415" s="42" t="s">
        <v>8454</v>
      </c>
      <c r="C1415">
        <v>2016</v>
      </c>
      <c r="D1415" s="42" t="s">
        <v>9184</v>
      </c>
      <c r="E1415" t="b">
        <v>0</v>
      </c>
      <c r="F1415" s="42" t="s">
        <v>9181</v>
      </c>
    </row>
    <row r="1416" spans="1:6" x14ac:dyDescent="0.2">
      <c r="A1416" s="42" t="s">
        <v>596</v>
      </c>
      <c r="B1416" s="42" t="s">
        <v>8454</v>
      </c>
      <c r="C1416">
        <v>2017</v>
      </c>
      <c r="D1416" s="42" t="s">
        <v>9185</v>
      </c>
      <c r="E1416" t="b">
        <v>0</v>
      </c>
      <c r="F1416" s="42" t="s">
        <v>9181</v>
      </c>
    </row>
    <row r="1417" spans="1:6" x14ac:dyDescent="0.2">
      <c r="A1417" s="42" t="s">
        <v>596</v>
      </c>
      <c r="B1417" s="42" t="s">
        <v>8454</v>
      </c>
      <c r="C1417">
        <v>2018</v>
      </c>
      <c r="D1417" s="42" t="s">
        <v>9186</v>
      </c>
      <c r="E1417" t="b">
        <v>0</v>
      </c>
      <c r="F1417" s="42" t="s">
        <v>9181</v>
      </c>
    </row>
    <row r="1418" spans="1:6" x14ac:dyDescent="0.2">
      <c r="A1418" s="42" t="s">
        <v>596</v>
      </c>
      <c r="B1418" s="42" t="s">
        <v>8454</v>
      </c>
      <c r="C1418">
        <v>2019</v>
      </c>
      <c r="D1418" s="42" t="s">
        <v>9187</v>
      </c>
      <c r="E1418" t="b">
        <v>0</v>
      </c>
      <c r="F1418" s="42" t="s">
        <v>9181</v>
      </c>
    </row>
    <row r="1419" spans="1:6" x14ac:dyDescent="0.2">
      <c r="A1419" s="42" t="s">
        <v>596</v>
      </c>
      <c r="B1419" s="42" t="s">
        <v>8462</v>
      </c>
      <c r="C1419">
        <v>2013</v>
      </c>
      <c r="D1419" s="42" t="s">
        <v>9188</v>
      </c>
      <c r="E1419" t="b">
        <v>0</v>
      </c>
      <c r="F1419" s="42" t="s">
        <v>9181</v>
      </c>
    </row>
    <row r="1420" spans="1:6" x14ac:dyDescent="0.2">
      <c r="A1420" s="42" t="s">
        <v>596</v>
      </c>
      <c r="B1420" s="42" t="s">
        <v>8462</v>
      </c>
      <c r="C1420">
        <v>2014</v>
      </c>
      <c r="D1420" s="42" t="s">
        <v>8494</v>
      </c>
      <c r="E1420" t="b">
        <v>0</v>
      </c>
      <c r="F1420" s="42" t="s">
        <v>9181</v>
      </c>
    </row>
    <row r="1421" spans="1:6" x14ac:dyDescent="0.2">
      <c r="A1421" s="42" t="s">
        <v>596</v>
      </c>
      <c r="B1421" s="42" t="s">
        <v>8462</v>
      </c>
      <c r="C1421">
        <v>2015</v>
      </c>
      <c r="D1421" s="42" t="s">
        <v>9189</v>
      </c>
      <c r="E1421" t="b">
        <v>0</v>
      </c>
      <c r="F1421" s="42" t="s">
        <v>9181</v>
      </c>
    </row>
    <row r="1422" spans="1:6" x14ac:dyDescent="0.2">
      <c r="A1422" s="42" t="s">
        <v>596</v>
      </c>
      <c r="B1422" s="42" t="s">
        <v>8462</v>
      </c>
      <c r="C1422">
        <v>2016</v>
      </c>
      <c r="D1422" s="42" t="s">
        <v>9190</v>
      </c>
      <c r="E1422" t="b">
        <v>0</v>
      </c>
      <c r="F1422" s="42" t="s">
        <v>9181</v>
      </c>
    </row>
    <row r="1423" spans="1:6" x14ac:dyDescent="0.2">
      <c r="A1423" s="42" t="s">
        <v>596</v>
      </c>
      <c r="B1423" s="42" t="s">
        <v>8462</v>
      </c>
      <c r="C1423">
        <v>2017</v>
      </c>
      <c r="D1423" s="42" t="s">
        <v>8990</v>
      </c>
      <c r="E1423" t="b">
        <v>0</v>
      </c>
      <c r="F1423" s="42" t="s">
        <v>9181</v>
      </c>
    </row>
    <row r="1424" spans="1:6" x14ac:dyDescent="0.2">
      <c r="A1424" s="42" t="s">
        <v>596</v>
      </c>
      <c r="B1424" s="42" t="s">
        <v>8462</v>
      </c>
      <c r="C1424">
        <v>2018</v>
      </c>
      <c r="D1424" s="42" t="s">
        <v>9186</v>
      </c>
      <c r="E1424" t="b">
        <v>0</v>
      </c>
      <c r="F1424" s="42" t="s">
        <v>9181</v>
      </c>
    </row>
    <row r="1425" spans="1:6" x14ac:dyDescent="0.2">
      <c r="A1425" s="42" t="s">
        <v>596</v>
      </c>
      <c r="B1425" s="42" t="s">
        <v>8462</v>
      </c>
      <c r="C1425">
        <v>2019</v>
      </c>
      <c r="D1425" s="42" t="s">
        <v>8540</v>
      </c>
      <c r="E1425" t="b">
        <v>0</v>
      </c>
      <c r="F1425" s="42" t="s">
        <v>9181</v>
      </c>
    </row>
    <row r="1426" spans="1:6" x14ac:dyDescent="0.2">
      <c r="A1426" s="42" t="s">
        <v>596</v>
      </c>
      <c r="B1426" s="42" t="s">
        <v>8464</v>
      </c>
      <c r="C1426">
        <v>2013</v>
      </c>
      <c r="D1426" s="42" t="s">
        <v>8639</v>
      </c>
      <c r="E1426" t="b">
        <v>0</v>
      </c>
      <c r="F1426" s="42" t="s">
        <v>9181</v>
      </c>
    </row>
    <row r="1427" spans="1:6" x14ac:dyDescent="0.2">
      <c r="A1427" s="42" t="s">
        <v>596</v>
      </c>
      <c r="B1427" s="42" t="s">
        <v>8464</v>
      </c>
      <c r="C1427">
        <v>2014</v>
      </c>
      <c r="D1427" s="42" t="s">
        <v>8995</v>
      </c>
      <c r="E1427" t="b">
        <v>0</v>
      </c>
      <c r="F1427" s="42" t="s">
        <v>9181</v>
      </c>
    </row>
    <row r="1428" spans="1:6" x14ac:dyDescent="0.2">
      <c r="A1428" s="42" t="s">
        <v>596</v>
      </c>
      <c r="B1428" s="42" t="s">
        <v>8464</v>
      </c>
      <c r="C1428">
        <v>2015</v>
      </c>
      <c r="D1428" s="42" t="s">
        <v>8649</v>
      </c>
      <c r="E1428" t="b">
        <v>0</v>
      </c>
      <c r="F1428" s="42" t="s">
        <v>9181</v>
      </c>
    </row>
    <row r="1429" spans="1:6" x14ac:dyDescent="0.2">
      <c r="A1429" s="42" t="s">
        <v>596</v>
      </c>
      <c r="B1429" s="42" t="s">
        <v>8464</v>
      </c>
      <c r="C1429">
        <v>2016</v>
      </c>
      <c r="D1429" s="42" t="s">
        <v>8956</v>
      </c>
      <c r="E1429" t="b">
        <v>0</v>
      </c>
      <c r="F1429" s="42" t="s">
        <v>9181</v>
      </c>
    </row>
    <row r="1430" spans="1:6" x14ac:dyDescent="0.2">
      <c r="A1430" s="42" t="s">
        <v>596</v>
      </c>
      <c r="B1430" s="42" t="s">
        <v>8464</v>
      </c>
      <c r="C1430">
        <v>2017</v>
      </c>
      <c r="D1430" s="42" t="s">
        <v>8631</v>
      </c>
      <c r="E1430" t="b">
        <v>0</v>
      </c>
      <c r="F1430" s="42" t="s">
        <v>9181</v>
      </c>
    </row>
    <row r="1431" spans="1:6" x14ac:dyDescent="0.2">
      <c r="A1431" s="42" t="s">
        <v>596</v>
      </c>
      <c r="B1431" s="42" t="s">
        <v>8464</v>
      </c>
      <c r="C1431">
        <v>2018</v>
      </c>
      <c r="D1431" s="42" t="s">
        <v>8613</v>
      </c>
      <c r="E1431" t="b">
        <v>0</v>
      </c>
      <c r="F1431" s="42" t="s">
        <v>9181</v>
      </c>
    </row>
    <row r="1432" spans="1:6" x14ac:dyDescent="0.2">
      <c r="A1432" s="42" t="s">
        <v>596</v>
      </c>
      <c r="B1432" s="42" t="s">
        <v>8464</v>
      </c>
      <c r="C1432">
        <v>2019</v>
      </c>
      <c r="D1432" s="42" t="s">
        <v>9191</v>
      </c>
      <c r="E1432" t="b">
        <v>0</v>
      </c>
      <c r="F1432" s="42" t="s">
        <v>9181</v>
      </c>
    </row>
    <row r="1433" spans="1:6" x14ac:dyDescent="0.2">
      <c r="A1433" s="42" t="s">
        <v>597</v>
      </c>
      <c r="B1433" s="42" t="s">
        <v>8454</v>
      </c>
      <c r="C1433">
        <v>2013</v>
      </c>
      <c r="D1433" s="42" t="s">
        <v>8719</v>
      </c>
      <c r="E1433" t="b">
        <v>0</v>
      </c>
      <c r="F1433" s="42" t="s">
        <v>9192</v>
      </c>
    </row>
    <row r="1434" spans="1:6" x14ac:dyDescent="0.2">
      <c r="A1434" s="42" t="s">
        <v>597</v>
      </c>
      <c r="B1434" s="42" t="s">
        <v>8454</v>
      </c>
      <c r="C1434">
        <v>2014</v>
      </c>
      <c r="D1434" s="42" t="s">
        <v>8986</v>
      </c>
      <c r="E1434" t="b">
        <v>0</v>
      </c>
      <c r="F1434" s="42" t="s">
        <v>9192</v>
      </c>
    </row>
    <row r="1435" spans="1:6" x14ac:dyDescent="0.2">
      <c r="A1435" s="42" t="s">
        <v>597</v>
      </c>
      <c r="B1435" s="42" t="s">
        <v>8454</v>
      </c>
      <c r="C1435">
        <v>2015</v>
      </c>
      <c r="D1435" s="42" t="s">
        <v>8553</v>
      </c>
      <c r="E1435" t="b">
        <v>0</v>
      </c>
      <c r="F1435" s="42" t="s">
        <v>9192</v>
      </c>
    </row>
    <row r="1436" spans="1:6" x14ac:dyDescent="0.2">
      <c r="A1436" s="42" t="s">
        <v>597</v>
      </c>
      <c r="B1436" s="42" t="s">
        <v>8454</v>
      </c>
      <c r="C1436">
        <v>2016</v>
      </c>
      <c r="D1436" s="42" t="s">
        <v>9193</v>
      </c>
      <c r="E1436" t="b">
        <v>0</v>
      </c>
      <c r="F1436" s="42" t="s">
        <v>9192</v>
      </c>
    </row>
    <row r="1437" spans="1:6" x14ac:dyDescent="0.2">
      <c r="A1437" s="42" t="s">
        <v>597</v>
      </c>
      <c r="B1437" s="42" t="s">
        <v>8454</v>
      </c>
      <c r="C1437">
        <v>2017</v>
      </c>
      <c r="D1437" s="42" t="s">
        <v>8550</v>
      </c>
      <c r="E1437" t="b">
        <v>0</v>
      </c>
      <c r="F1437" s="42" t="s">
        <v>9192</v>
      </c>
    </row>
    <row r="1438" spans="1:6" x14ac:dyDescent="0.2">
      <c r="A1438" s="42" t="s">
        <v>597</v>
      </c>
      <c r="B1438" s="42" t="s">
        <v>8454</v>
      </c>
      <c r="C1438">
        <v>2018</v>
      </c>
      <c r="D1438" s="42" t="s">
        <v>8614</v>
      </c>
      <c r="E1438" t="b">
        <v>0</v>
      </c>
      <c r="F1438" s="42" t="s">
        <v>9192</v>
      </c>
    </row>
    <row r="1439" spans="1:6" x14ac:dyDescent="0.2">
      <c r="A1439" s="42" t="s">
        <v>597</v>
      </c>
      <c r="B1439" s="42" t="s">
        <v>8454</v>
      </c>
      <c r="C1439">
        <v>2019</v>
      </c>
      <c r="D1439" s="42" t="s">
        <v>9194</v>
      </c>
      <c r="E1439" t="b">
        <v>0</v>
      </c>
      <c r="F1439" s="42" t="s">
        <v>9192</v>
      </c>
    </row>
    <row r="1440" spans="1:6" x14ac:dyDescent="0.2">
      <c r="A1440" s="42" t="s">
        <v>597</v>
      </c>
      <c r="B1440" s="42" t="s">
        <v>8462</v>
      </c>
      <c r="C1440">
        <v>2013</v>
      </c>
      <c r="D1440" s="42" t="s">
        <v>8558</v>
      </c>
      <c r="E1440" t="b">
        <v>0</v>
      </c>
      <c r="F1440" s="42" t="s">
        <v>9192</v>
      </c>
    </row>
    <row r="1441" spans="1:6" x14ac:dyDescent="0.2">
      <c r="A1441" s="42" t="s">
        <v>597</v>
      </c>
      <c r="B1441" s="42" t="s">
        <v>8462</v>
      </c>
      <c r="C1441">
        <v>2014</v>
      </c>
      <c r="D1441" s="42" t="s">
        <v>8956</v>
      </c>
      <c r="E1441" t="b">
        <v>0</v>
      </c>
      <c r="F1441" s="42" t="s">
        <v>9192</v>
      </c>
    </row>
    <row r="1442" spans="1:6" x14ac:dyDescent="0.2">
      <c r="A1442" s="42" t="s">
        <v>597</v>
      </c>
      <c r="B1442" s="42" t="s">
        <v>8462</v>
      </c>
      <c r="C1442">
        <v>2015</v>
      </c>
      <c r="D1442" s="42" t="s">
        <v>8723</v>
      </c>
      <c r="E1442" t="b">
        <v>0</v>
      </c>
      <c r="F1442" s="42" t="s">
        <v>9192</v>
      </c>
    </row>
    <row r="1443" spans="1:6" x14ac:dyDescent="0.2">
      <c r="A1443" s="42" t="s">
        <v>597</v>
      </c>
      <c r="B1443" s="42" t="s">
        <v>8462</v>
      </c>
      <c r="C1443">
        <v>2016</v>
      </c>
      <c r="D1443" s="42" t="s">
        <v>9195</v>
      </c>
      <c r="E1443" t="b">
        <v>0</v>
      </c>
      <c r="F1443" s="42" t="s">
        <v>9192</v>
      </c>
    </row>
    <row r="1444" spans="1:6" x14ac:dyDescent="0.2">
      <c r="A1444" s="42" t="s">
        <v>597</v>
      </c>
      <c r="B1444" s="42" t="s">
        <v>8462</v>
      </c>
      <c r="C1444">
        <v>2017</v>
      </c>
      <c r="D1444" s="42" t="s">
        <v>9196</v>
      </c>
      <c r="E1444" t="b">
        <v>0</v>
      </c>
      <c r="F1444" s="42" t="s">
        <v>9192</v>
      </c>
    </row>
    <row r="1445" spans="1:6" x14ac:dyDescent="0.2">
      <c r="A1445" s="42" t="s">
        <v>597</v>
      </c>
      <c r="B1445" s="42" t="s">
        <v>8462</v>
      </c>
      <c r="C1445">
        <v>2018</v>
      </c>
      <c r="D1445" s="42" t="s">
        <v>8456</v>
      </c>
      <c r="E1445" t="b">
        <v>0</v>
      </c>
      <c r="F1445" s="42" t="s">
        <v>9192</v>
      </c>
    </row>
    <row r="1446" spans="1:6" x14ac:dyDescent="0.2">
      <c r="A1446" s="42" t="s">
        <v>597</v>
      </c>
      <c r="B1446" s="42" t="s">
        <v>8462</v>
      </c>
      <c r="C1446">
        <v>2019</v>
      </c>
      <c r="D1446" s="42" t="s">
        <v>9197</v>
      </c>
      <c r="E1446" t="b">
        <v>0</v>
      </c>
      <c r="F1446" s="42" t="s">
        <v>9192</v>
      </c>
    </row>
    <row r="1447" spans="1:6" x14ac:dyDescent="0.2">
      <c r="A1447" s="42" t="s">
        <v>597</v>
      </c>
      <c r="B1447" s="42" t="s">
        <v>8464</v>
      </c>
      <c r="C1447">
        <v>2013</v>
      </c>
      <c r="D1447" s="42" t="s">
        <v>8598</v>
      </c>
      <c r="E1447" t="b">
        <v>0</v>
      </c>
      <c r="F1447" s="42" t="s">
        <v>9192</v>
      </c>
    </row>
    <row r="1448" spans="1:6" x14ac:dyDescent="0.2">
      <c r="A1448" s="42" t="s">
        <v>597</v>
      </c>
      <c r="B1448" s="42" t="s">
        <v>8464</v>
      </c>
      <c r="C1448">
        <v>2014</v>
      </c>
      <c r="D1448" s="42" t="s">
        <v>8599</v>
      </c>
      <c r="E1448" t="b">
        <v>0</v>
      </c>
      <c r="F1448" s="42" t="s">
        <v>9192</v>
      </c>
    </row>
    <row r="1449" spans="1:6" x14ac:dyDescent="0.2">
      <c r="A1449" s="42" t="s">
        <v>597</v>
      </c>
      <c r="B1449" s="42" t="s">
        <v>8464</v>
      </c>
      <c r="C1449">
        <v>2015</v>
      </c>
      <c r="D1449" s="42" t="s">
        <v>8600</v>
      </c>
      <c r="E1449" t="b">
        <v>0</v>
      </c>
      <c r="F1449" s="42" t="s">
        <v>9192</v>
      </c>
    </row>
    <row r="1450" spans="1:6" x14ac:dyDescent="0.2">
      <c r="A1450" s="42" t="s">
        <v>597</v>
      </c>
      <c r="B1450" s="42" t="s">
        <v>8464</v>
      </c>
      <c r="C1450">
        <v>2016</v>
      </c>
      <c r="D1450" s="42" t="s">
        <v>9106</v>
      </c>
      <c r="E1450" t="b">
        <v>0</v>
      </c>
      <c r="F1450" s="42" t="s">
        <v>9192</v>
      </c>
    </row>
    <row r="1451" spans="1:6" x14ac:dyDescent="0.2">
      <c r="A1451" s="42" t="s">
        <v>597</v>
      </c>
      <c r="B1451" s="42" t="s">
        <v>8464</v>
      </c>
      <c r="C1451">
        <v>2017</v>
      </c>
      <c r="D1451" s="42" t="s">
        <v>8638</v>
      </c>
      <c r="E1451" t="b">
        <v>0</v>
      </c>
      <c r="F1451" s="42" t="s">
        <v>9192</v>
      </c>
    </row>
    <row r="1452" spans="1:6" x14ac:dyDescent="0.2">
      <c r="A1452" s="42" t="s">
        <v>597</v>
      </c>
      <c r="B1452" s="42" t="s">
        <v>8464</v>
      </c>
      <c r="C1452">
        <v>2018</v>
      </c>
      <c r="D1452" s="42" t="s">
        <v>9130</v>
      </c>
      <c r="E1452" t="b">
        <v>0</v>
      </c>
      <c r="F1452" s="42" t="s">
        <v>9192</v>
      </c>
    </row>
    <row r="1453" spans="1:6" x14ac:dyDescent="0.2">
      <c r="A1453" s="42" t="s">
        <v>597</v>
      </c>
      <c r="B1453" s="42" t="s">
        <v>8464</v>
      </c>
      <c r="C1453">
        <v>2019</v>
      </c>
      <c r="D1453" s="42" t="s">
        <v>8465</v>
      </c>
      <c r="E1453" t="b">
        <v>0</v>
      </c>
      <c r="F1453" s="42" t="s">
        <v>9192</v>
      </c>
    </row>
    <row r="1454" spans="1:6" x14ac:dyDescent="0.2">
      <c r="A1454" s="42" t="s">
        <v>600</v>
      </c>
      <c r="B1454" s="42" t="s">
        <v>8454</v>
      </c>
      <c r="C1454">
        <v>2013</v>
      </c>
      <c r="D1454" s="42" t="s">
        <v>8493</v>
      </c>
      <c r="E1454" t="b">
        <v>0</v>
      </c>
      <c r="F1454" s="42" t="s">
        <v>9181</v>
      </c>
    </row>
    <row r="1455" spans="1:6" x14ac:dyDescent="0.2">
      <c r="A1455" s="42" t="s">
        <v>600</v>
      </c>
      <c r="B1455" s="42" t="s">
        <v>8454</v>
      </c>
      <c r="C1455">
        <v>2014</v>
      </c>
      <c r="D1455" s="42" t="s">
        <v>9182</v>
      </c>
      <c r="E1455" t="b">
        <v>0</v>
      </c>
      <c r="F1455" s="42" t="s">
        <v>9181</v>
      </c>
    </row>
    <row r="1456" spans="1:6" x14ac:dyDescent="0.2">
      <c r="A1456" s="42" t="s">
        <v>600</v>
      </c>
      <c r="B1456" s="42" t="s">
        <v>8454</v>
      </c>
      <c r="C1456">
        <v>2015</v>
      </c>
      <c r="D1456" s="42" t="s">
        <v>9183</v>
      </c>
      <c r="E1456" t="b">
        <v>0</v>
      </c>
      <c r="F1456" s="42" t="s">
        <v>9181</v>
      </c>
    </row>
    <row r="1457" spans="1:6" x14ac:dyDescent="0.2">
      <c r="A1457" s="42" t="s">
        <v>600</v>
      </c>
      <c r="B1457" s="42" t="s">
        <v>8454</v>
      </c>
      <c r="C1457">
        <v>2016</v>
      </c>
      <c r="D1457" s="42" t="s">
        <v>9184</v>
      </c>
      <c r="E1457" t="b">
        <v>0</v>
      </c>
      <c r="F1457" s="42" t="s">
        <v>9181</v>
      </c>
    </row>
    <row r="1458" spans="1:6" x14ac:dyDescent="0.2">
      <c r="A1458" s="42" t="s">
        <v>600</v>
      </c>
      <c r="B1458" s="42" t="s">
        <v>8454</v>
      </c>
      <c r="C1458">
        <v>2017</v>
      </c>
      <c r="D1458" s="42" t="s">
        <v>9185</v>
      </c>
      <c r="E1458" t="b">
        <v>0</v>
      </c>
      <c r="F1458" s="42" t="s">
        <v>9181</v>
      </c>
    </row>
    <row r="1459" spans="1:6" x14ac:dyDescent="0.2">
      <c r="A1459" s="42" t="s">
        <v>600</v>
      </c>
      <c r="B1459" s="42" t="s">
        <v>8454</v>
      </c>
      <c r="C1459">
        <v>2018</v>
      </c>
      <c r="D1459" s="42" t="s">
        <v>9186</v>
      </c>
      <c r="E1459" t="b">
        <v>0</v>
      </c>
      <c r="F1459" s="42" t="s">
        <v>9181</v>
      </c>
    </row>
    <row r="1460" spans="1:6" x14ac:dyDescent="0.2">
      <c r="A1460" s="42" t="s">
        <v>600</v>
      </c>
      <c r="B1460" s="42" t="s">
        <v>8454</v>
      </c>
      <c r="C1460">
        <v>2019</v>
      </c>
      <c r="D1460" s="42" t="s">
        <v>9187</v>
      </c>
      <c r="E1460" t="b">
        <v>0</v>
      </c>
      <c r="F1460" s="42" t="s">
        <v>9181</v>
      </c>
    </row>
    <row r="1461" spans="1:6" x14ac:dyDescent="0.2">
      <c r="A1461" s="42" t="s">
        <v>600</v>
      </c>
      <c r="B1461" s="42" t="s">
        <v>8462</v>
      </c>
      <c r="C1461">
        <v>2013</v>
      </c>
      <c r="D1461" s="42" t="s">
        <v>9188</v>
      </c>
      <c r="E1461" t="b">
        <v>0</v>
      </c>
      <c r="F1461" s="42" t="s">
        <v>9181</v>
      </c>
    </row>
    <row r="1462" spans="1:6" x14ac:dyDescent="0.2">
      <c r="A1462" s="42" t="s">
        <v>600</v>
      </c>
      <c r="B1462" s="42" t="s">
        <v>8462</v>
      </c>
      <c r="C1462">
        <v>2014</v>
      </c>
      <c r="D1462" s="42" t="s">
        <v>8494</v>
      </c>
      <c r="E1462" t="b">
        <v>0</v>
      </c>
      <c r="F1462" s="42" t="s">
        <v>9181</v>
      </c>
    </row>
    <row r="1463" spans="1:6" x14ac:dyDescent="0.2">
      <c r="A1463" s="42" t="s">
        <v>600</v>
      </c>
      <c r="B1463" s="42" t="s">
        <v>8462</v>
      </c>
      <c r="C1463">
        <v>2015</v>
      </c>
      <c r="D1463" s="42" t="s">
        <v>9189</v>
      </c>
      <c r="E1463" t="b">
        <v>0</v>
      </c>
      <c r="F1463" s="42" t="s">
        <v>9181</v>
      </c>
    </row>
    <row r="1464" spans="1:6" x14ac:dyDescent="0.2">
      <c r="A1464" s="42" t="s">
        <v>600</v>
      </c>
      <c r="B1464" s="42" t="s">
        <v>8462</v>
      </c>
      <c r="C1464">
        <v>2016</v>
      </c>
      <c r="D1464" s="42" t="s">
        <v>9190</v>
      </c>
      <c r="E1464" t="b">
        <v>0</v>
      </c>
      <c r="F1464" s="42" t="s">
        <v>9181</v>
      </c>
    </row>
    <row r="1465" spans="1:6" x14ac:dyDescent="0.2">
      <c r="A1465" s="42" t="s">
        <v>600</v>
      </c>
      <c r="B1465" s="42" t="s">
        <v>8462</v>
      </c>
      <c r="C1465">
        <v>2017</v>
      </c>
      <c r="D1465" s="42" t="s">
        <v>8990</v>
      </c>
      <c r="E1465" t="b">
        <v>0</v>
      </c>
      <c r="F1465" s="42" t="s">
        <v>9181</v>
      </c>
    </row>
    <row r="1466" spans="1:6" x14ac:dyDescent="0.2">
      <c r="A1466" s="42" t="s">
        <v>600</v>
      </c>
      <c r="B1466" s="42" t="s">
        <v>8462</v>
      </c>
      <c r="C1466">
        <v>2018</v>
      </c>
      <c r="D1466" s="42" t="s">
        <v>9186</v>
      </c>
      <c r="E1466" t="b">
        <v>0</v>
      </c>
      <c r="F1466" s="42" t="s">
        <v>9181</v>
      </c>
    </row>
    <row r="1467" spans="1:6" x14ac:dyDescent="0.2">
      <c r="A1467" s="42" t="s">
        <v>600</v>
      </c>
      <c r="B1467" s="42" t="s">
        <v>8462</v>
      </c>
      <c r="C1467">
        <v>2019</v>
      </c>
      <c r="D1467" s="42" t="s">
        <v>8540</v>
      </c>
      <c r="E1467" t="b">
        <v>0</v>
      </c>
      <c r="F1467" s="42" t="s">
        <v>9181</v>
      </c>
    </row>
    <row r="1468" spans="1:6" x14ac:dyDescent="0.2">
      <c r="A1468" s="42" t="s">
        <v>600</v>
      </c>
      <c r="B1468" s="42" t="s">
        <v>8464</v>
      </c>
      <c r="C1468">
        <v>2013</v>
      </c>
      <c r="D1468" s="42" t="s">
        <v>8639</v>
      </c>
      <c r="E1468" t="b">
        <v>0</v>
      </c>
      <c r="F1468" s="42" t="s">
        <v>9181</v>
      </c>
    </row>
    <row r="1469" spans="1:6" x14ac:dyDescent="0.2">
      <c r="A1469" s="42" t="s">
        <v>600</v>
      </c>
      <c r="B1469" s="42" t="s">
        <v>8464</v>
      </c>
      <c r="C1469">
        <v>2014</v>
      </c>
      <c r="D1469" s="42" t="s">
        <v>8995</v>
      </c>
      <c r="E1469" t="b">
        <v>0</v>
      </c>
      <c r="F1469" s="42" t="s">
        <v>9181</v>
      </c>
    </row>
    <row r="1470" spans="1:6" x14ac:dyDescent="0.2">
      <c r="A1470" s="42" t="s">
        <v>600</v>
      </c>
      <c r="B1470" s="42" t="s">
        <v>8464</v>
      </c>
      <c r="C1470">
        <v>2015</v>
      </c>
      <c r="D1470" s="42" t="s">
        <v>8649</v>
      </c>
      <c r="E1470" t="b">
        <v>0</v>
      </c>
      <c r="F1470" s="42" t="s">
        <v>9181</v>
      </c>
    </row>
    <row r="1471" spans="1:6" x14ac:dyDescent="0.2">
      <c r="A1471" s="42" t="s">
        <v>600</v>
      </c>
      <c r="B1471" s="42" t="s">
        <v>8464</v>
      </c>
      <c r="C1471">
        <v>2016</v>
      </c>
      <c r="D1471" s="42" t="s">
        <v>8956</v>
      </c>
      <c r="E1471" t="b">
        <v>0</v>
      </c>
      <c r="F1471" s="42" t="s">
        <v>9181</v>
      </c>
    </row>
    <row r="1472" spans="1:6" x14ac:dyDescent="0.2">
      <c r="A1472" s="42" t="s">
        <v>600</v>
      </c>
      <c r="B1472" s="42" t="s">
        <v>8464</v>
      </c>
      <c r="C1472">
        <v>2017</v>
      </c>
      <c r="D1472" s="42" t="s">
        <v>8631</v>
      </c>
      <c r="E1472" t="b">
        <v>0</v>
      </c>
      <c r="F1472" s="42" t="s">
        <v>9181</v>
      </c>
    </row>
    <row r="1473" spans="1:6" x14ac:dyDescent="0.2">
      <c r="A1473" s="42" t="s">
        <v>600</v>
      </c>
      <c r="B1473" s="42" t="s">
        <v>8464</v>
      </c>
      <c r="C1473">
        <v>2018</v>
      </c>
      <c r="D1473" s="42" t="s">
        <v>8613</v>
      </c>
      <c r="E1473" t="b">
        <v>0</v>
      </c>
      <c r="F1473" s="42" t="s">
        <v>9181</v>
      </c>
    </row>
    <row r="1474" spans="1:6" x14ac:dyDescent="0.2">
      <c r="A1474" s="42" t="s">
        <v>600</v>
      </c>
      <c r="B1474" s="42" t="s">
        <v>8464</v>
      </c>
      <c r="C1474">
        <v>2019</v>
      </c>
      <c r="D1474" s="42" t="s">
        <v>9191</v>
      </c>
      <c r="E1474" t="b">
        <v>0</v>
      </c>
      <c r="F1474" s="42" t="s">
        <v>9181</v>
      </c>
    </row>
    <row r="1475" spans="1:6" x14ac:dyDescent="0.2">
      <c r="A1475" s="42" t="s">
        <v>601</v>
      </c>
      <c r="B1475" s="42" t="s">
        <v>8454</v>
      </c>
      <c r="C1475">
        <v>2013</v>
      </c>
      <c r="D1475" s="42" t="s">
        <v>8493</v>
      </c>
      <c r="E1475" t="b">
        <v>0</v>
      </c>
      <c r="F1475" s="42" t="s">
        <v>9181</v>
      </c>
    </row>
    <row r="1476" spans="1:6" x14ac:dyDescent="0.2">
      <c r="A1476" s="42" t="s">
        <v>601</v>
      </c>
      <c r="B1476" s="42" t="s">
        <v>8454</v>
      </c>
      <c r="C1476">
        <v>2014</v>
      </c>
      <c r="D1476" s="42" t="s">
        <v>9182</v>
      </c>
      <c r="E1476" t="b">
        <v>0</v>
      </c>
      <c r="F1476" s="42" t="s">
        <v>9181</v>
      </c>
    </row>
    <row r="1477" spans="1:6" x14ac:dyDescent="0.2">
      <c r="A1477" s="42" t="s">
        <v>601</v>
      </c>
      <c r="B1477" s="42" t="s">
        <v>8454</v>
      </c>
      <c r="C1477">
        <v>2015</v>
      </c>
      <c r="D1477" s="42" t="s">
        <v>9183</v>
      </c>
      <c r="E1477" t="b">
        <v>0</v>
      </c>
      <c r="F1477" s="42" t="s">
        <v>9181</v>
      </c>
    </row>
    <row r="1478" spans="1:6" x14ac:dyDescent="0.2">
      <c r="A1478" s="42" t="s">
        <v>601</v>
      </c>
      <c r="B1478" s="42" t="s">
        <v>8454</v>
      </c>
      <c r="C1478">
        <v>2016</v>
      </c>
      <c r="D1478" s="42" t="s">
        <v>9184</v>
      </c>
      <c r="E1478" t="b">
        <v>0</v>
      </c>
      <c r="F1478" s="42" t="s">
        <v>9181</v>
      </c>
    </row>
    <row r="1479" spans="1:6" x14ac:dyDescent="0.2">
      <c r="A1479" s="42" t="s">
        <v>601</v>
      </c>
      <c r="B1479" s="42" t="s">
        <v>8454</v>
      </c>
      <c r="C1479">
        <v>2017</v>
      </c>
      <c r="D1479" s="42" t="s">
        <v>9185</v>
      </c>
      <c r="E1479" t="b">
        <v>0</v>
      </c>
      <c r="F1479" s="42" t="s">
        <v>9181</v>
      </c>
    </row>
    <row r="1480" spans="1:6" x14ac:dyDescent="0.2">
      <c r="A1480" s="42" t="s">
        <v>601</v>
      </c>
      <c r="B1480" s="42" t="s">
        <v>8454</v>
      </c>
      <c r="C1480">
        <v>2018</v>
      </c>
      <c r="D1480" s="42" t="s">
        <v>9186</v>
      </c>
      <c r="E1480" t="b">
        <v>0</v>
      </c>
      <c r="F1480" s="42" t="s">
        <v>9181</v>
      </c>
    </row>
    <row r="1481" spans="1:6" x14ac:dyDescent="0.2">
      <c r="A1481" s="42" t="s">
        <v>601</v>
      </c>
      <c r="B1481" s="42" t="s">
        <v>8454</v>
      </c>
      <c r="C1481">
        <v>2019</v>
      </c>
      <c r="D1481" s="42" t="s">
        <v>9187</v>
      </c>
      <c r="E1481" t="b">
        <v>0</v>
      </c>
      <c r="F1481" s="42" t="s">
        <v>9181</v>
      </c>
    </row>
    <row r="1482" spans="1:6" x14ac:dyDescent="0.2">
      <c r="A1482" s="42" t="s">
        <v>601</v>
      </c>
      <c r="B1482" s="42" t="s">
        <v>8462</v>
      </c>
      <c r="C1482">
        <v>2013</v>
      </c>
      <c r="D1482" s="42" t="s">
        <v>9188</v>
      </c>
      <c r="E1482" t="b">
        <v>0</v>
      </c>
      <c r="F1482" s="42" t="s">
        <v>9181</v>
      </c>
    </row>
    <row r="1483" spans="1:6" x14ac:dyDescent="0.2">
      <c r="A1483" s="42" t="s">
        <v>601</v>
      </c>
      <c r="B1483" s="42" t="s">
        <v>8462</v>
      </c>
      <c r="C1483">
        <v>2014</v>
      </c>
      <c r="D1483" s="42" t="s">
        <v>8494</v>
      </c>
      <c r="E1483" t="b">
        <v>0</v>
      </c>
      <c r="F1483" s="42" t="s">
        <v>9181</v>
      </c>
    </row>
    <row r="1484" spans="1:6" x14ac:dyDescent="0.2">
      <c r="A1484" s="42" t="s">
        <v>601</v>
      </c>
      <c r="B1484" s="42" t="s">
        <v>8462</v>
      </c>
      <c r="C1484">
        <v>2015</v>
      </c>
      <c r="D1484" s="42" t="s">
        <v>9189</v>
      </c>
      <c r="E1484" t="b">
        <v>0</v>
      </c>
      <c r="F1484" s="42" t="s">
        <v>9181</v>
      </c>
    </row>
    <row r="1485" spans="1:6" x14ac:dyDescent="0.2">
      <c r="A1485" s="42" t="s">
        <v>601</v>
      </c>
      <c r="B1485" s="42" t="s">
        <v>8462</v>
      </c>
      <c r="C1485">
        <v>2016</v>
      </c>
      <c r="D1485" s="42" t="s">
        <v>9190</v>
      </c>
      <c r="E1485" t="b">
        <v>0</v>
      </c>
      <c r="F1485" s="42" t="s">
        <v>9181</v>
      </c>
    </row>
    <row r="1486" spans="1:6" x14ac:dyDescent="0.2">
      <c r="A1486" s="42" t="s">
        <v>601</v>
      </c>
      <c r="B1486" s="42" t="s">
        <v>8462</v>
      </c>
      <c r="C1486">
        <v>2017</v>
      </c>
      <c r="D1486" s="42" t="s">
        <v>8990</v>
      </c>
      <c r="E1486" t="b">
        <v>0</v>
      </c>
      <c r="F1486" s="42" t="s">
        <v>9181</v>
      </c>
    </row>
    <row r="1487" spans="1:6" x14ac:dyDescent="0.2">
      <c r="A1487" s="42" t="s">
        <v>601</v>
      </c>
      <c r="B1487" s="42" t="s">
        <v>8462</v>
      </c>
      <c r="C1487">
        <v>2018</v>
      </c>
      <c r="D1487" s="42" t="s">
        <v>9186</v>
      </c>
      <c r="E1487" t="b">
        <v>0</v>
      </c>
      <c r="F1487" s="42" t="s">
        <v>9181</v>
      </c>
    </row>
    <row r="1488" spans="1:6" x14ac:dyDescent="0.2">
      <c r="A1488" s="42" t="s">
        <v>601</v>
      </c>
      <c r="B1488" s="42" t="s">
        <v>8462</v>
      </c>
      <c r="C1488">
        <v>2019</v>
      </c>
      <c r="D1488" s="42" t="s">
        <v>8540</v>
      </c>
      <c r="E1488" t="b">
        <v>0</v>
      </c>
      <c r="F1488" s="42" t="s">
        <v>9181</v>
      </c>
    </row>
    <row r="1489" spans="1:6" x14ac:dyDescent="0.2">
      <c r="A1489" s="42" t="s">
        <v>601</v>
      </c>
      <c r="B1489" s="42" t="s">
        <v>8464</v>
      </c>
      <c r="C1489">
        <v>2013</v>
      </c>
      <c r="D1489" s="42" t="s">
        <v>8639</v>
      </c>
      <c r="E1489" t="b">
        <v>0</v>
      </c>
      <c r="F1489" s="42" t="s">
        <v>9181</v>
      </c>
    </row>
    <row r="1490" spans="1:6" x14ac:dyDescent="0.2">
      <c r="A1490" s="42" t="s">
        <v>601</v>
      </c>
      <c r="B1490" s="42" t="s">
        <v>8464</v>
      </c>
      <c r="C1490">
        <v>2014</v>
      </c>
      <c r="D1490" s="42" t="s">
        <v>8995</v>
      </c>
      <c r="E1490" t="b">
        <v>0</v>
      </c>
      <c r="F1490" s="42" t="s">
        <v>9181</v>
      </c>
    </row>
    <row r="1491" spans="1:6" x14ac:dyDescent="0.2">
      <c r="A1491" s="42" t="s">
        <v>601</v>
      </c>
      <c r="B1491" s="42" t="s">
        <v>8464</v>
      </c>
      <c r="C1491">
        <v>2015</v>
      </c>
      <c r="D1491" s="42" t="s">
        <v>8649</v>
      </c>
      <c r="E1491" t="b">
        <v>0</v>
      </c>
      <c r="F1491" s="42" t="s">
        <v>9181</v>
      </c>
    </row>
    <row r="1492" spans="1:6" x14ac:dyDescent="0.2">
      <c r="A1492" s="42" t="s">
        <v>601</v>
      </c>
      <c r="B1492" s="42" t="s">
        <v>8464</v>
      </c>
      <c r="C1492">
        <v>2016</v>
      </c>
      <c r="D1492" s="42" t="s">
        <v>8956</v>
      </c>
      <c r="E1492" t="b">
        <v>0</v>
      </c>
      <c r="F1492" s="42" t="s">
        <v>9181</v>
      </c>
    </row>
    <row r="1493" spans="1:6" x14ac:dyDescent="0.2">
      <c r="A1493" s="42" t="s">
        <v>601</v>
      </c>
      <c r="B1493" s="42" t="s">
        <v>8464</v>
      </c>
      <c r="C1493">
        <v>2017</v>
      </c>
      <c r="D1493" s="42" t="s">
        <v>8631</v>
      </c>
      <c r="E1493" t="b">
        <v>0</v>
      </c>
      <c r="F1493" s="42" t="s">
        <v>9181</v>
      </c>
    </row>
    <row r="1494" spans="1:6" x14ac:dyDescent="0.2">
      <c r="A1494" s="42" t="s">
        <v>601</v>
      </c>
      <c r="B1494" s="42" t="s">
        <v>8464</v>
      </c>
      <c r="C1494">
        <v>2018</v>
      </c>
      <c r="D1494" s="42" t="s">
        <v>8613</v>
      </c>
      <c r="E1494" t="b">
        <v>0</v>
      </c>
      <c r="F1494" s="42" t="s">
        <v>9181</v>
      </c>
    </row>
    <row r="1495" spans="1:6" x14ac:dyDescent="0.2">
      <c r="A1495" s="42" t="s">
        <v>601</v>
      </c>
      <c r="B1495" s="42" t="s">
        <v>8464</v>
      </c>
      <c r="C1495">
        <v>2019</v>
      </c>
      <c r="D1495" s="42" t="s">
        <v>9191</v>
      </c>
      <c r="E1495" t="b">
        <v>0</v>
      </c>
      <c r="F1495" s="42" t="s">
        <v>9181</v>
      </c>
    </row>
    <row r="1496" spans="1:6" x14ac:dyDescent="0.2">
      <c r="A1496" s="42" t="s">
        <v>602</v>
      </c>
      <c r="B1496" s="42" t="s">
        <v>8454</v>
      </c>
      <c r="C1496">
        <v>2013</v>
      </c>
      <c r="D1496" s="42" t="s">
        <v>8551</v>
      </c>
      <c r="E1496" t="b">
        <v>0</v>
      </c>
      <c r="F1496" s="42" t="s">
        <v>9198</v>
      </c>
    </row>
    <row r="1497" spans="1:6" x14ac:dyDescent="0.2">
      <c r="A1497" s="42" t="s">
        <v>602</v>
      </c>
      <c r="B1497" s="42" t="s">
        <v>8454</v>
      </c>
      <c r="C1497">
        <v>2014</v>
      </c>
      <c r="D1497" s="42" t="s">
        <v>8761</v>
      </c>
      <c r="E1497" t="b">
        <v>0</v>
      </c>
      <c r="F1497" s="42" t="s">
        <v>9198</v>
      </c>
    </row>
    <row r="1498" spans="1:6" x14ac:dyDescent="0.2">
      <c r="A1498" s="42" t="s">
        <v>602</v>
      </c>
      <c r="B1498" s="42" t="s">
        <v>8454</v>
      </c>
      <c r="C1498">
        <v>2015</v>
      </c>
      <c r="D1498" s="42" t="s">
        <v>9199</v>
      </c>
      <c r="E1498" t="b">
        <v>0</v>
      </c>
      <c r="F1498" s="42" t="s">
        <v>9198</v>
      </c>
    </row>
    <row r="1499" spans="1:6" x14ac:dyDescent="0.2">
      <c r="A1499" s="42" t="s">
        <v>602</v>
      </c>
      <c r="B1499" s="42" t="s">
        <v>8454</v>
      </c>
      <c r="C1499">
        <v>2016</v>
      </c>
      <c r="D1499" s="42" t="s">
        <v>9169</v>
      </c>
      <c r="E1499" t="b">
        <v>0</v>
      </c>
      <c r="F1499" s="42" t="s">
        <v>9198</v>
      </c>
    </row>
    <row r="1500" spans="1:6" x14ac:dyDescent="0.2">
      <c r="A1500" s="42" t="s">
        <v>602</v>
      </c>
      <c r="B1500" s="42" t="s">
        <v>8454</v>
      </c>
      <c r="C1500">
        <v>2017</v>
      </c>
      <c r="D1500" s="42" t="s">
        <v>9200</v>
      </c>
      <c r="E1500" t="b">
        <v>0</v>
      </c>
      <c r="F1500" s="42" t="s">
        <v>9198</v>
      </c>
    </row>
    <row r="1501" spans="1:6" x14ac:dyDescent="0.2">
      <c r="A1501" s="42" t="s">
        <v>602</v>
      </c>
      <c r="B1501" s="42" t="s">
        <v>8454</v>
      </c>
      <c r="C1501">
        <v>2018</v>
      </c>
      <c r="D1501" s="42" t="s">
        <v>8800</v>
      </c>
      <c r="E1501" t="b">
        <v>0</v>
      </c>
      <c r="F1501" s="42" t="s">
        <v>9198</v>
      </c>
    </row>
    <row r="1502" spans="1:6" x14ac:dyDescent="0.2">
      <c r="A1502" s="42" t="s">
        <v>602</v>
      </c>
      <c r="B1502" s="42" t="s">
        <v>8454</v>
      </c>
      <c r="C1502">
        <v>2019</v>
      </c>
      <c r="D1502" s="42" t="s">
        <v>9201</v>
      </c>
      <c r="E1502" t="b">
        <v>0</v>
      </c>
      <c r="F1502" s="42" t="s">
        <v>9198</v>
      </c>
    </row>
    <row r="1503" spans="1:6" x14ac:dyDescent="0.2">
      <c r="A1503" s="42" t="s">
        <v>602</v>
      </c>
      <c r="B1503" s="42" t="s">
        <v>8462</v>
      </c>
      <c r="C1503">
        <v>2013</v>
      </c>
      <c r="D1503" s="42" t="s">
        <v>9178</v>
      </c>
      <c r="E1503" t="b">
        <v>0</v>
      </c>
      <c r="F1503" s="42" t="s">
        <v>9198</v>
      </c>
    </row>
    <row r="1504" spans="1:6" x14ac:dyDescent="0.2">
      <c r="A1504" s="42" t="s">
        <v>602</v>
      </c>
      <c r="B1504" s="42" t="s">
        <v>8462</v>
      </c>
      <c r="C1504">
        <v>2014</v>
      </c>
      <c r="D1504" s="42" t="s">
        <v>9202</v>
      </c>
      <c r="E1504" t="b">
        <v>0</v>
      </c>
      <c r="F1504" s="42" t="s">
        <v>9198</v>
      </c>
    </row>
    <row r="1505" spans="1:6" x14ac:dyDescent="0.2">
      <c r="A1505" s="42" t="s">
        <v>602</v>
      </c>
      <c r="B1505" s="42" t="s">
        <v>8462</v>
      </c>
      <c r="C1505">
        <v>2015</v>
      </c>
      <c r="D1505" s="42" t="s">
        <v>9199</v>
      </c>
      <c r="E1505" t="b">
        <v>0</v>
      </c>
      <c r="F1505" s="42" t="s">
        <v>9198</v>
      </c>
    </row>
    <row r="1506" spans="1:6" x14ac:dyDescent="0.2">
      <c r="A1506" s="42" t="s">
        <v>602</v>
      </c>
      <c r="B1506" s="42" t="s">
        <v>8462</v>
      </c>
      <c r="C1506">
        <v>2016</v>
      </c>
      <c r="D1506" s="42" t="s">
        <v>9203</v>
      </c>
      <c r="E1506" t="b">
        <v>0</v>
      </c>
      <c r="F1506" s="42" t="s">
        <v>9198</v>
      </c>
    </row>
    <row r="1507" spans="1:6" x14ac:dyDescent="0.2">
      <c r="A1507" s="42" t="s">
        <v>602</v>
      </c>
      <c r="B1507" s="42" t="s">
        <v>8462</v>
      </c>
      <c r="C1507">
        <v>2017</v>
      </c>
      <c r="D1507" s="42" t="s">
        <v>9134</v>
      </c>
      <c r="E1507" t="b">
        <v>0</v>
      </c>
      <c r="F1507" s="42" t="s">
        <v>9198</v>
      </c>
    </row>
    <row r="1508" spans="1:6" x14ac:dyDescent="0.2">
      <c r="A1508" s="42" t="s">
        <v>602</v>
      </c>
      <c r="B1508" s="42" t="s">
        <v>8462</v>
      </c>
      <c r="C1508">
        <v>2018</v>
      </c>
      <c r="D1508" s="42" t="s">
        <v>8838</v>
      </c>
      <c r="E1508" t="b">
        <v>0</v>
      </c>
      <c r="F1508" s="42" t="s">
        <v>9198</v>
      </c>
    </row>
    <row r="1509" spans="1:6" x14ac:dyDescent="0.2">
      <c r="A1509" s="42" t="s">
        <v>602</v>
      </c>
      <c r="B1509" s="42" t="s">
        <v>8462</v>
      </c>
      <c r="C1509">
        <v>2019</v>
      </c>
      <c r="D1509" s="42" t="s">
        <v>9204</v>
      </c>
      <c r="E1509" t="b">
        <v>0</v>
      </c>
      <c r="F1509" s="42" t="s">
        <v>9198</v>
      </c>
    </row>
    <row r="1510" spans="1:6" x14ac:dyDescent="0.2">
      <c r="A1510" s="42" t="s">
        <v>602</v>
      </c>
      <c r="B1510" s="42" t="s">
        <v>8464</v>
      </c>
      <c r="C1510">
        <v>2013</v>
      </c>
      <c r="D1510" s="42" t="s">
        <v>9167</v>
      </c>
      <c r="E1510" t="b">
        <v>0</v>
      </c>
      <c r="F1510" s="42" t="s">
        <v>9198</v>
      </c>
    </row>
    <row r="1511" spans="1:6" x14ac:dyDescent="0.2">
      <c r="A1511" s="42" t="s">
        <v>602</v>
      </c>
      <c r="B1511" s="42" t="s">
        <v>8464</v>
      </c>
      <c r="C1511">
        <v>2014</v>
      </c>
      <c r="D1511" s="42" t="s">
        <v>9180</v>
      </c>
      <c r="E1511" t="b">
        <v>0</v>
      </c>
      <c r="F1511" s="42" t="s">
        <v>9198</v>
      </c>
    </row>
    <row r="1512" spans="1:6" x14ac:dyDescent="0.2">
      <c r="A1512" s="42" t="s">
        <v>602</v>
      </c>
      <c r="B1512" s="42" t="s">
        <v>8464</v>
      </c>
      <c r="C1512">
        <v>2015</v>
      </c>
      <c r="D1512" s="42" t="s">
        <v>9205</v>
      </c>
      <c r="E1512" t="b">
        <v>0</v>
      </c>
      <c r="F1512" s="42" t="s">
        <v>9198</v>
      </c>
    </row>
    <row r="1513" spans="1:6" x14ac:dyDescent="0.2">
      <c r="A1513" s="42" t="s">
        <v>602</v>
      </c>
      <c r="B1513" s="42" t="s">
        <v>8464</v>
      </c>
      <c r="C1513">
        <v>2016</v>
      </c>
      <c r="D1513" s="42" t="s">
        <v>8585</v>
      </c>
      <c r="E1513" t="b">
        <v>0</v>
      </c>
      <c r="F1513" s="42" t="s">
        <v>9198</v>
      </c>
    </row>
    <row r="1514" spans="1:6" x14ac:dyDescent="0.2">
      <c r="A1514" s="42" t="s">
        <v>602</v>
      </c>
      <c r="B1514" s="42" t="s">
        <v>8464</v>
      </c>
      <c r="C1514">
        <v>2017</v>
      </c>
      <c r="D1514" s="42" t="s">
        <v>9162</v>
      </c>
      <c r="E1514" t="b">
        <v>0</v>
      </c>
      <c r="F1514" s="42" t="s">
        <v>9198</v>
      </c>
    </row>
    <row r="1515" spans="1:6" x14ac:dyDescent="0.2">
      <c r="A1515" s="42" t="s">
        <v>602</v>
      </c>
      <c r="B1515" s="42" t="s">
        <v>8464</v>
      </c>
      <c r="C1515">
        <v>2018</v>
      </c>
      <c r="D1515" s="42" t="s">
        <v>9206</v>
      </c>
      <c r="E1515" t="b">
        <v>0</v>
      </c>
      <c r="F1515" s="42" t="s">
        <v>9198</v>
      </c>
    </row>
    <row r="1516" spans="1:6" x14ac:dyDescent="0.2">
      <c r="A1516" s="42" t="s">
        <v>602</v>
      </c>
      <c r="B1516" s="42" t="s">
        <v>8464</v>
      </c>
      <c r="C1516">
        <v>2019</v>
      </c>
      <c r="D1516" s="42" t="s">
        <v>9207</v>
      </c>
      <c r="E1516" t="b">
        <v>0</v>
      </c>
      <c r="F1516" s="42" t="s">
        <v>9198</v>
      </c>
    </row>
    <row r="1517" spans="1:6" x14ac:dyDescent="0.2">
      <c r="A1517" s="42" t="s">
        <v>604</v>
      </c>
      <c r="B1517" s="42" t="s">
        <v>8454</v>
      </c>
      <c r="C1517">
        <v>2012</v>
      </c>
      <c r="D1517" s="42" t="s">
        <v>8677</v>
      </c>
      <c r="E1517" t="b">
        <v>0</v>
      </c>
      <c r="F1517" s="42" t="s">
        <v>9208</v>
      </c>
    </row>
    <row r="1518" spans="1:6" x14ac:dyDescent="0.2">
      <c r="A1518" s="42" t="s">
        <v>604</v>
      </c>
      <c r="B1518" s="42" t="s">
        <v>8454</v>
      </c>
      <c r="C1518">
        <v>2013</v>
      </c>
      <c r="D1518" s="42" t="s">
        <v>8677</v>
      </c>
      <c r="E1518" t="b">
        <v>0</v>
      </c>
      <c r="F1518" s="42" t="s">
        <v>9208</v>
      </c>
    </row>
    <row r="1519" spans="1:6" x14ac:dyDescent="0.2">
      <c r="A1519" s="42" t="s">
        <v>604</v>
      </c>
      <c r="B1519" s="42" t="s">
        <v>8454</v>
      </c>
      <c r="C1519">
        <v>2014</v>
      </c>
      <c r="D1519" s="42" t="s">
        <v>8677</v>
      </c>
      <c r="E1519" t="b">
        <v>0</v>
      </c>
      <c r="F1519" s="42" t="s">
        <v>9208</v>
      </c>
    </row>
    <row r="1520" spans="1:6" x14ac:dyDescent="0.2">
      <c r="A1520" s="42" t="s">
        <v>604</v>
      </c>
      <c r="B1520" s="42" t="s">
        <v>8454</v>
      </c>
      <c r="C1520">
        <v>2015</v>
      </c>
      <c r="D1520" s="42" t="s">
        <v>8679</v>
      </c>
      <c r="E1520" t="b">
        <v>0</v>
      </c>
      <c r="F1520" s="42" t="s">
        <v>9208</v>
      </c>
    </row>
    <row r="1521" spans="1:6" x14ac:dyDescent="0.2">
      <c r="A1521" s="42" t="s">
        <v>604</v>
      </c>
      <c r="B1521" s="42" t="s">
        <v>8454</v>
      </c>
      <c r="C1521">
        <v>2016</v>
      </c>
      <c r="D1521" s="42" t="s">
        <v>8679</v>
      </c>
      <c r="E1521" t="b">
        <v>0</v>
      </c>
      <c r="F1521" s="42" t="s">
        <v>9208</v>
      </c>
    </row>
    <row r="1522" spans="1:6" x14ac:dyDescent="0.2">
      <c r="A1522" s="42" t="s">
        <v>604</v>
      </c>
      <c r="B1522" s="42" t="s">
        <v>8454</v>
      </c>
      <c r="C1522">
        <v>2017</v>
      </c>
      <c r="D1522" s="42" t="s">
        <v>8684</v>
      </c>
      <c r="E1522" t="b">
        <v>0</v>
      </c>
      <c r="F1522" s="42" t="s">
        <v>9208</v>
      </c>
    </row>
    <row r="1523" spans="1:6" x14ac:dyDescent="0.2">
      <c r="A1523" s="42" t="s">
        <v>604</v>
      </c>
      <c r="B1523" s="42" t="s">
        <v>8454</v>
      </c>
      <c r="C1523">
        <v>2018</v>
      </c>
      <c r="D1523" s="42" t="s">
        <v>8679</v>
      </c>
      <c r="E1523" t="b">
        <v>0</v>
      </c>
      <c r="F1523" s="42" t="s">
        <v>9208</v>
      </c>
    </row>
    <row r="1524" spans="1:6" x14ac:dyDescent="0.2">
      <c r="A1524" s="42" t="s">
        <v>604</v>
      </c>
      <c r="B1524" s="42" t="s">
        <v>8462</v>
      </c>
      <c r="C1524">
        <v>2012</v>
      </c>
      <c r="D1524" s="42" t="s">
        <v>8677</v>
      </c>
      <c r="E1524" t="b">
        <v>0</v>
      </c>
      <c r="F1524" s="42" t="s">
        <v>9208</v>
      </c>
    </row>
    <row r="1525" spans="1:6" x14ac:dyDescent="0.2">
      <c r="A1525" s="42" t="s">
        <v>604</v>
      </c>
      <c r="B1525" s="42" t="s">
        <v>8462</v>
      </c>
      <c r="C1525">
        <v>2013</v>
      </c>
      <c r="D1525" s="42" t="s">
        <v>8677</v>
      </c>
      <c r="E1525" t="b">
        <v>0</v>
      </c>
      <c r="F1525" s="42" t="s">
        <v>9208</v>
      </c>
    </row>
    <row r="1526" spans="1:6" x14ac:dyDescent="0.2">
      <c r="A1526" s="42" t="s">
        <v>604</v>
      </c>
      <c r="B1526" s="42" t="s">
        <v>8462</v>
      </c>
      <c r="C1526">
        <v>2014</v>
      </c>
      <c r="D1526" s="42" t="s">
        <v>8677</v>
      </c>
      <c r="E1526" t="b">
        <v>0</v>
      </c>
      <c r="F1526" s="42" t="s">
        <v>9208</v>
      </c>
    </row>
    <row r="1527" spans="1:6" x14ac:dyDescent="0.2">
      <c r="A1527" s="42" t="s">
        <v>604</v>
      </c>
      <c r="B1527" s="42" t="s">
        <v>8462</v>
      </c>
      <c r="C1527">
        <v>2015</v>
      </c>
      <c r="D1527" s="42" t="s">
        <v>8679</v>
      </c>
      <c r="E1527" t="b">
        <v>0</v>
      </c>
      <c r="F1527" s="42" t="s">
        <v>9208</v>
      </c>
    </row>
    <row r="1528" spans="1:6" x14ac:dyDescent="0.2">
      <c r="A1528" s="42" t="s">
        <v>604</v>
      </c>
      <c r="B1528" s="42" t="s">
        <v>8462</v>
      </c>
      <c r="C1528">
        <v>2016</v>
      </c>
      <c r="D1528" s="42" t="s">
        <v>8679</v>
      </c>
      <c r="E1528" t="b">
        <v>0</v>
      </c>
      <c r="F1528" s="42" t="s">
        <v>9208</v>
      </c>
    </row>
    <row r="1529" spans="1:6" x14ac:dyDescent="0.2">
      <c r="A1529" s="42" t="s">
        <v>604</v>
      </c>
      <c r="B1529" s="42" t="s">
        <v>8462</v>
      </c>
      <c r="C1529">
        <v>2017</v>
      </c>
      <c r="D1529" s="42" t="s">
        <v>8684</v>
      </c>
      <c r="E1529" t="b">
        <v>0</v>
      </c>
      <c r="F1529" s="42" t="s">
        <v>9208</v>
      </c>
    </row>
    <row r="1530" spans="1:6" x14ac:dyDescent="0.2">
      <c r="A1530" s="42" t="s">
        <v>604</v>
      </c>
      <c r="B1530" s="42" t="s">
        <v>8462</v>
      </c>
      <c r="C1530">
        <v>2018</v>
      </c>
      <c r="D1530" s="42" t="s">
        <v>8679</v>
      </c>
      <c r="E1530" t="b">
        <v>0</v>
      </c>
      <c r="F1530" s="42" t="s">
        <v>9208</v>
      </c>
    </row>
    <row r="1531" spans="1:6" x14ac:dyDescent="0.2">
      <c r="A1531" s="42" t="s">
        <v>604</v>
      </c>
      <c r="B1531" s="42" t="s">
        <v>8464</v>
      </c>
      <c r="C1531">
        <v>2012</v>
      </c>
      <c r="D1531" s="42" t="s">
        <v>8653</v>
      </c>
      <c r="E1531" t="b">
        <v>0</v>
      </c>
      <c r="F1531" s="42" t="s">
        <v>9208</v>
      </c>
    </row>
    <row r="1532" spans="1:6" x14ac:dyDescent="0.2">
      <c r="A1532" s="42" t="s">
        <v>604</v>
      </c>
      <c r="B1532" s="42" t="s">
        <v>8464</v>
      </c>
      <c r="C1532">
        <v>2013</v>
      </c>
      <c r="D1532" s="42" t="s">
        <v>8653</v>
      </c>
      <c r="E1532" t="b">
        <v>0</v>
      </c>
      <c r="F1532" s="42" t="s">
        <v>9208</v>
      </c>
    </row>
    <row r="1533" spans="1:6" x14ac:dyDescent="0.2">
      <c r="A1533" s="42" t="s">
        <v>604</v>
      </c>
      <c r="B1533" s="42" t="s">
        <v>8464</v>
      </c>
      <c r="C1533">
        <v>2014</v>
      </c>
      <c r="D1533" s="42" t="s">
        <v>8653</v>
      </c>
      <c r="E1533" t="b">
        <v>0</v>
      </c>
      <c r="F1533" s="42" t="s">
        <v>9208</v>
      </c>
    </row>
    <row r="1534" spans="1:6" x14ac:dyDescent="0.2">
      <c r="A1534" s="42" t="s">
        <v>604</v>
      </c>
      <c r="B1534" s="42" t="s">
        <v>8464</v>
      </c>
      <c r="C1534">
        <v>2015</v>
      </c>
      <c r="D1534" s="42" t="s">
        <v>8496</v>
      </c>
      <c r="E1534" t="b">
        <v>0</v>
      </c>
      <c r="F1534" s="42" t="s">
        <v>9208</v>
      </c>
    </row>
    <row r="1535" spans="1:6" x14ac:dyDescent="0.2">
      <c r="A1535" s="42" t="s">
        <v>604</v>
      </c>
      <c r="B1535" s="42" t="s">
        <v>8464</v>
      </c>
      <c r="C1535">
        <v>2016</v>
      </c>
      <c r="D1535" s="42" t="s">
        <v>8496</v>
      </c>
      <c r="E1535" t="b">
        <v>0</v>
      </c>
      <c r="F1535" s="42" t="s">
        <v>9208</v>
      </c>
    </row>
    <row r="1536" spans="1:6" x14ac:dyDescent="0.2">
      <c r="A1536" s="42" t="s">
        <v>604</v>
      </c>
      <c r="B1536" s="42" t="s">
        <v>8464</v>
      </c>
      <c r="C1536">
        <v>2017</v>
      </c>
      <c r="D1536" s="42" t="s">
        <v>8496</v>
      </c>
      <c r="E1536" t="b">
        <v>0</v>
      </c>
      <c r="F1536" s="42" t="s">
        <v>9208</v>
      </c>
    </row>
    <row r="1537" spans="1:6" x14ac:dyDescent="0.2">
      <c r="A1537" s="42" t="s">
        <v>604</v>
      </c>
      <c r="B1537" s="42" t="s">
        <v>8464</v>
      </c>
      <c r="C1537">
        <v>2018</v>
      </c>
      <c r="D1537" s="42" t="s">
        <v>8482</v>
      </c>
      <c r="E1537" t="b">
        <v>0</v>
      </c>
      <c r="F1537" s="42" t="s">
        <v>9208</v>
      </c>
    </row>
    <row r="1538" spans="1:6" x14ac:dyDescent="0.2">
      <c r="A1538" s="42" t="s">
        <v>607</v>
      </c>
      <c r="B1538" s="42" t="s">
        <v>8454</v>
      </c>
      <c r="C1538">
        <v>2013</v>
      </c>
      <c r="D1538" s="42" t="s">
        <v>8610</v>
      </c>
      <c r="E1538" t="b">
        <v>0</v>
      </c>
      <c r="F1538" s="42" t="s">
        <v>9209</v>
      </c>
    </row>
    <row r="1539" spans="1:6" x14ac:dyDescent="0.2">
      <c r="A1539" s="42" t="s">
        <v>607</v>
      </c>
      <c r="B1539" s="42" t="s">
        <v>8454</v>
      </c>
      <c r="C1539">
        <v>2014</v>
      </c>
      <c r="D1539" s="42" t="s">
        <v>8578</v>
      </c>
      <c r="E1539" t="b">
        <v>0</v>
      </c>
      <c r="F1539" s="42" t="s">
        <v>9209</v>
      </c>
    </row>
    <row r="1540" spans="1:6" x14ac:dyDescent="0.2">
      <c r="A1540" s="42" t="s">
        <v>607</v>
      </c>
      <c r="B1540" s="42" t="s">
        <v>8454</v>
      </c>
      <c r="C1540">
        <v>2015</v>
      </c>
      <c r="D1540" s="42" t="s">
        <v>8747</v>
      </c>
      <c r="E1540" t="b">
        <v>0</v>
      </c>
      <c r="F1540" s="42" t="s">
        <v>9209</v>
      </c>
    </row>
    <row r="1541" spans="1:6" x14ac:dyDescent="0.2">
      <c r="A1541" s="42" t="s">
        <v>607</v>
      </c>
      <c r="B1541" s="42" t="s">
        <v>8454</v>
      </c>
      <c r="C1541">
        <v>2016</v>
      </c>
      <c r="D1541" s="42" t="s">
        <v>9210</v>
      </c>
      <c r="E1541" t="b">
        <v>0</v>
      </c>
      <c r="F1541" s="42" t="s">
        <v>9209</v>
      </c>
    </row>
    <row r="1542" spans="1:6" x14ac:dyDescent="0.2">
      <c r="A1542" s="42" t="s">
        <v>607</v>
      </c>
      <c r="B1542" s="42" t="s">
        <v>8454</v>
      </c>
      <c r="C1542">
        <v>2017</v>
      </c>
      <c r="D1542" s="42" t="s">
        <v>9211</v>
      </c>
      <c r="E1542" t="b">
        <v>0</v>
      </c>
      <c r="F1542" s="42" t="s">
        <v>9209</v>
      </c>
    </row>
    <row r="1543" spans="1:6" x14ac:dyDescent="0.2">
      <c r="A1543" s="42" t="s">
        <v>607</v>
      </c>
      <c r="B1543" s="42" t="s">
        <v>8454</v>
      </c>
      <c r="C1543">
        <v>2018</v>
      </c>
      <c r="D1543" s="42" t="s">
        <v>9212</v>
      </c>
      <c r="E1543" t="b">
        <v>0</v>
      </c>
      <c r="F1543" s="42" t="s">
        <v>9209</v>
      </c>
    </row>
    <row r="1544" spans="1:6" x14ac:dyDescent="0.2">
      <c r="A1544" s="42" t="s">
        <v>607</v>
      </c>
      <c r="B1544" s="42" t="s">
        <v>8454</v>
      </c>
      <c r="C1544">
        <v>2019</v>
      </c>
      <c r="D1544" s="42" t="s">
        <v>9213</v>
      </c>
      <c r="E1544" t="b">
        <v>0</v>
      </c>
      <c r="F1544" s="42" t="s">
        <v>9209</v>
      </c>
    </row>
    <row r="1545" spans="1:6" x14ac:dyDescent="0.2">
      <c r="A1545" s="42" t="s">
        <v>607</v>
      </c>
      <c r="B1545" s="42" t="s">
        <v>8462</v>
      </c>
      <c r="C1545">
        <v>2013</v>
      </c>
      <c r="D1545" s="42" t="s">
        <v>9214</v>
      </c>
      <c r="E1545" t="b">
        <v>0</v>
      </c>
      <c r="F1545" s="42" t="s">
        <v>9209</v>
      </c>
    </row>
    <row r="1546" spans="1:6" x14ac:dyDescent="0.2">
      <c r="A1546" s="42" t="s">
        <v>607</v>
      </c>
      <c r="B1546" s="42" t="s">
        <v>8462</v>
      </c>
      <c r="C1546">
        <v>2014</v>
      </c>
      <c r="D1546" s="42" t="s">
        <v>9215</v>
      </c>
      <c r="E1546" t="b">
        <v>0</v>
      </c>
      <c r="F1546" s="42" t="s">
        <v>9209</v>
      </c>
    </row>
    <row r="1547" spans="1:6" x14ac:dyDescent="0.2">
      <c r="A1547" s="42" t="s">
        <v>607</v>
      </c>
      <c r="B1547" s="42" t="s">
        <v>8462</v>
      </c>
      <c r="C1547">
        <v>2015</v>
      </c>
      <c r="D1547" s="42" t="s">
        <v>9216</v>
      </c>
      <c r="E1547" t="b">
        <v>0</v>
      </c>
      <c r="F1547" s="42" t="s">
        <v>9209</v>
      </c>
    </row>
    <row r="1548" spans="1:6" x14ac:dyDescent="0.2">
      <c r="A1548" s="42" t="s">
        <v>607</v>
      </c>
      <c r="B1548" s="42" t="s">
        <v>8462</v>
      </c>
      <c r="C1548">
        <v>2016</v>
      </c>
      <c r="D1548" s="42" t="s">
        <v>9217</v>
      </c>
      <c r="E1548" t="b">
        <v>0</v>
      </c>
      <c r="F1548" s="42" t="s">
        <v>9209</v>
      </c>
    </row>
    <row r="1549" spans="1:6" x14ac:dyDescent="0.2">
      <c r="A1549" s="42" t="s">
        <v>607</v>
      </c>
      <c r="B1549" s="42" t="s">
        <v>8462</v>
      </c>
      <c r="C1549">
        <v>2017</v>
      </c>
      <c r="D1549" s="42" t="s">
        <v>9218</v>
      </c>
      <c r="E1549" t="b">
        <v>0</v>
      </c>
      <c r="F1549" s="42" t="s">
        <v>9209</v>
      </c>
    </row>
    <row r="1550" spans="1:6" x14ac:dyDescent="0.2">
      <c r="A1550" s="42" t="s">
        <v>607</v>
      </c>
      <c r="B1550" s="42" t="s">
        <v>8462</v>
      </c>
      <c r="C1550">
        <v>2018</v>
      </c>
      <c r="D1550" s="42" t="s">
        <v>9219</v>
      </c>
      <c r="E1550" t="b">
        <v>0</v>
      </c>
      <c r="F1550" s="42" t="s">
        <v>9209</v>
      </c>
    </row>
    <row r="1551" spans="1:6" x14ac:dyDescent="0.2">
      <c r="A1551" s="42" t="s">
        <v>607</v>
      </c>
      <c r="B1551" s="42" t="s">
        <v>8462</v>
      </c>
      <c r="C1551">
        <v>2019</v>
      </c>
      <c r="D1551" s="42" t="s">
        <v>9220</v>
      </c>
      <c r="E1551" t="b">
        <v>0</v>
      </c>
      <c r="F1551" s="42" t="s">
        <v>9209</v>
      </c>
    </row>
    <row r="1552" spans="1:6" x14ac:dyDescent="0.2">
      <c r="A1552" s="42" t="s">
        <v>607</v>
      </c>
      <c r="B1552" s="42" t="s">
        <v>8464</v>
      </c>
      <c r="C1552">
        <v>2013</v>
      </c>
      <c r="D1552" s="42" t="s">
        <v>9101</v>
      </c>
      <c r="E1552" t="b">
        <v>0</v>
      </c>
      <c r="F1552" s="42" t="s">
        <v>9209</v>
      </c>
    </row>
    <row r="1553" spans="1:6" x14ac:dyDescent="0.2">
      <c r="A1553" s="42" t="s">
        <v>607</v>
      </c>
      <c r="B1553" s="42" t="s">
        <v>8464</v>
      </c>
      <c r="C1553">
        <v>2014</v>
      </c>
      <c r="D1553" s="42" t="s">
        <v>9221</v>
      </c>
      <c r="E1553" t="b">
        <v>0</v>
      </c>
      <c r="F1553" s="42" t="s">
        <v>9209</v>
      </c>
    </row>
    <row r="1554" spans="1:6" x14ac:dyDescent="0.2">
      <c r="A1554" s="42" t="s">
        <v>607</v>
      </c>
      <c r="B1554" s="42" t="s">
        <v>8464</v>
      </c>
      <c r="C1554">
        <v>2015</v>
      </c>
      <c r="D1554" s="42" t="s">
        <v>9222</v>
      </c>
      <c r="E1554" t="b">
        <v>0</v>
      </c>
      <c r="F1554" s="42" t="s">
        <v>9209</v>
      </c>
    </row>
    <row r="1555" spans="1:6" x14ac:dyDescent="0.2">
      <c r="A1555" s="42" t="s">
        <v>607</v>
      </c>
      <c r="B1555" s="42" t="s">
        <v>8464</v>
      </c>
      <c r="C1555">
        <v>2016</v>
      </c>
      <c r="D1555" s="42" t="s">
        <v>9223</v>
      </c>
      <c r="E1555" t="b">
        <v>0</v>
      </c>
      <c r="F1555" s="42" t="s">
        <v>9209</v>
      </c>
    </row>
    <row r="1556" spans="1:6" x14ac:dyDescent="0.2">
      <c r="A1556" s="42" t="s">
        <v>607</v>
      </c>
      <c r="B1556" s="42" t="s">
        <v>8464</v>
      </c>
      <c r="C1556">
        <v>2017</v>
      </c>
      <c r="D1556" s="42" t="s">
        <v>9041</v>
      </c>
      <c r="E1556" t="b">
        <v>0</v>
      </c>
      <c r="F1556" s="42" t="s">
        <v>9209</v>
      </c>
    </row>
    <row r="1557" spans="1:6" x14ac:dyDescent="0.2">
      <c r="A1557" s="42" t="s">
        <v>607</v>
      </c>
      <c r="B1557" s="42" t="s">
        <v>8464</v>
      </c>
      <c r="C1557">
        <v>2018</v>
      </c>
      <c r="D1557" s="42" t="s">
        <v>9224</v>
      </c>
      <c r="E1557" t="b">
        <v>0</v>
      </c>
      <c r="F1557" s="42" t="s">
        <v>9209</v>
      </c>
    </row>
    <row r="1558" spans="1:6" x14ac:dyDescent="0.2">
      <c r="A1558" s="42" t="s">
        <v>607</v>
      </c>
      <c r="B1558" s="42" t="s">
        <v>8464</v>
      </c>
      <c r="C1558">
        <v>2019</v>
      </c>
      <c r="D1558" s="42" t="s">
        <v>9037</v>
      </c>
      <c r="E1558" t="b">
        <v>0</v>
      </c>
      <c r="F1558" s="42" t="s">
        <v>9209</v>
      </c>
    </row>
    <row r="1559" spans="1:6" x14ac:dyDescent="0.2">
      <c r="A1559" s="42" t="s">
        <v>611</v>
      </c>
      <c r="B1559" s="42" t="s">
        <v>8454</v>
      </c>
      <c r="C1559">
        <v>2013</v>
      </c>
      <c r="D1559" s="42" t="s">
        <v>8708</v>
      </c>
      <c r="E1559" t="b">
        <v>0</v>
      </c>
      <c r="F1559" s="42" t="s">
        <v>9225</v>
      </c>
    </row>
    <row r="1560" spans="1:6" x14ac:dyDescent="0.2">
      <c r="A1560" s="42" t="s">
        <v>611</v>
      </c>
      <c r="B1560" s="42" t="s">
        <v>8454</v>
      </c>
      <c r="C1560">
        <v>2014</v>
      </c>
      <c r="D1560" s="42" t="s">
        <v>9134</v>
      </c>
      <c r="E1560" t="b">
        <v>0</v>
      </c>
      <c r="F1560" s="42" t="s">
        <v>9225</v>
      </c>
    </row>
    <row r="1561" spans="1:6" x14ac:dyDescent="0.2">
      <c r="A1561" s="42" t="s">
        <v>611</v>
      </c>
      <c r="B1561" s="42" t="s">
        <v>8454</v>
      </c>
      <c r="C1561">
        <v>2015</v>
      </c>
      <c r="D1561" s="42" t="s">
        <v>9226</v>
      </c>
      <c r="E1561" t="b">
        <v>0</v>
      </c>
      <c r="F1561" s="42" t="s">
        <v>9225</v>
      </c>
    </row>
    <row r="1562" spans="1:6" x14ac:dyDescent="0.2">
      <c r="A1562" s="42" t="s">
        <v>611</v>
      </c>
      <c r="B1562" s="42" t="s">
        <v>8454</v>
      </c>
      <c r="C1562">
        <v>2016</v>
      </c>
      <c r="D1562" s="42" t="s">
        <v>9227</v>
      </c>
      <c r="E1562" t="b">
        <v>0</v>
      </c>
      <c r="F1562" s="42" t="s">
        <v>9225</v>
      </c>
    </row>
    <row r="1563" spans="1:6" x14ac:dyDescent="0.2">
      <c r="A1563" s="42" t="s">
        <v>611</v>
      </c>
      <c r="B1563" s="42" t="s">
        <v>8454</v>
      </c>
      <c r="C1563">
        <v>2017</v>
      </c>
      <c r="D1563" s="42" t="s">
        <v>9228</v>
      </c>
      <c r="E1563" t="b">
        <v>0</v>
      </c>
      <c r="F1563" s="42" t="s">
        <v>9225</v>
      </c>
    </row>
    <row r="1564" spans="1:6" x14ac:dyDescent="0.2">
      <c r="A1564" s="42" t="s">
        <v>611</v>
      </c>
      <c r="B1564" s="42" t="s">
        <v>8454</v>
      </c>
      <c r="C1564">
        <v>2018</v>
      </c>
      <c r="D1564" s="42" t="s">
        <v>9229</v>
      </c>
      <c r="E1564" t="b">
        <v>0</v>
      </c>
      <c r="F1564" s="42" t="s">
        <v>9225</v>
      </c>
    </row>
    <row r="1565" spans="1:6" x14ac:dyDescent="0.2">
      <c r="A1565" s="42" t="s">
        <v>611</v>
      </c>
      <c r="B1565" s="42" t="s">
        <v>8454</v>
      </c>
      <c r="C1565">
        <v>2019</v>
      </c>
      <c r="D1565" s="42" t="s">
        <v>9230</v>
      </c>
      <c r="E1565" t="b">
        <v>0</v>
      </c>
      <c r="F1565" s="42" t="s">
        <v>9225</v>
      </c>
    </row>
    <row r="1566" spans="1:6" x14ac:dyDescent="0.2">
      <c r="A1566" s="42" t="s">
        <v>611</v>
      </c>
      <c r="B1566" s="42" t="s">
        <v>8462</v>
      </c>
      <c r="C1566">
        <v>2013</v>
      </c>
      <c r="D1566" s="42" t="s">
        <v>9231</v>
      </c>
      <c r="E1566" t="b">
        <v>0</v>
      </c>
      <c r="F1566" s="42" t="s">
        <v>9225</v>
      </c>
    </row>
    <row r="1567" spans="1:6" x14ac:dyDescent="0.2">
      <c r="A1567" s="42" t="s">
        <v>611</v>
      </c>
      <c r="B1567" s="42" t="s">
        <v>8462</v>
      </c>
      <c r="C1567">
        <v>2014</v>
      </c>
      <c r="D1567" s="42" t="s">
        <v>8703</v>
      </c>
      <c r="E1567" t="b">
        <v>0</v>
      </c>
      <c r="F1567" s="42" t="s">
        <v>9225</v>
      </c>
    </row>
    <row r="1568" spans="1:6" x14ac:dyDescent="0.2">
      <c r="A1568" s="42" t="s">
        <v>611</v>
      </c>
      <c r="B1568" s="42" t="s">
        <v>8462</v>
      </c>
      <c r="C1568">
        <v>2015</v>
      </c>
      <c r="D1568" s="42" t="s">
        <v>9232</v>
      </c>
      <c r="E1568" t="b">
        <v>0</v>
      </c>
      <c r="F1568" s="42" t="s">
        <v>9225</v>
      </c>
    </row>
    <row r="1569" spans="1:6" x14ac:dyDescent="0.2">
      <c r="A1569" s="42" t="s">
        <v>611</v>
      </c>
      <c r="B1569" s="42" t="s">
        <v>8462</v>
      </c>
      <c r="C1569">
        <v>2016</v>
      </c>
      <c r="D1569" s="42" t="s">
        <v>8845</v>
      </c>
      <c r="E1569" t="b">
        <v>0</v>
      </c>
      <c r="F1569" s="42" t="s">
        <v>9225</v>
      </c>
    </row>
    <row r="1570" spans="1:6" x14ac:dyDescent="0.2">
      <c r="A1570" s="42" t="s">
        <v>611</v>
      </c>
      <c r="B1570" s="42" t="s">
        <v>8462</v>
      </c>
      <c r="C1570">
        <v>2017</v>
      </c>
      <c r="D1570" s="42" t="s">
        <v>9233</v>
      </c>
      <c r="E1570" t="b">
        <v>0</v>
      </c>
      <c r="F1570" s="42" t="s">
        <v>9225</v>
      </c>
    </row>
    <row r="1571" spans="1:6" x14ac:dyDescent="0.2">
      <c r="A1571" s="42" t="s">
        <v>611</v>
      </c>
      <c r="B1571" s="42" t="s">
        <v>8462</v>
      </c>
      <c r="C1571">
        <v>2018</v>
      </c>
      <c r="D1571" s="42" t="s">
        <v>9234</v>
      </c>
      <c r="E1571" t="b">
        <v>0</v>
      </c>
      <c r="F1571" s="42" t="s">
        <v>9225</v>
      </c>
    </row>
    <row r="1572" spans="1:6" x14ac:dyDescent="0.2">
      <c r="A1572" s="42" t="s">
        <v>611</v>
      </c>
      <c r="B1572" s="42" t="s">
        <v>8462</v>
      </c>
      <c r="C1572">
        <v>2019</v>
      </c>
      <c r="D1572" s="42" t="s">
        <v>9235</v>
      </c>
      <c r="E1572" t="b">
        <v>0</v>
      </c>
      <c r="F1572" s="42" t="s">
        <v>9225</v>
      </c>
    </row>
    <row r="1573" spans="1:6" x14ac:dyDescent="0.2">
      <c r="A1573" s="42" t="s">
        <v>611</v>
      </c>
      <c r="B1573" s="42" t="s">
        <v>8464</v>
      </c>
      <c r="C1573">
        <v>2013</v>
      </c>
      <c r="D1573" s="42" t="s">
        <v>8990</v>
      </c>
      <c r="E1573" t="b">
        <v>0</v>
      </c>
      <c r="F1573" s="42" t="s">
        <v>9225</v>
      </c>
    </row>
    <row r="1574" spans="1:6" x14ac:dyDescent="0.2">
      <c r="A1574" s="42" t="s">
        <v>611</v>
      </c>
      <c r="B1574" s="42" t="s">
        <v>8464</v>
      </c>
      <c r="C1574">
        <v>2014</v>
      </c>
      <c r="D1574" s="42" t="s">
        <v>9229</v>
      </c>
      <c r="E1574" t="b">
        <v>0</v>
      </c>
      <c r="F1574" s="42" t="s">
        <v>9225</v>
      </c>
    </row>
    <row r="1575" spans="1:6" x14ac:dyDescent="0.2">
      <c r="A1575" s="42" t="s">
        <v>611</v>
      </c>
      <c r="B1575" s="42" t="s">
        <v>8464</v>
      </c>
      <c r="C1575">
        <v>2015</v>
      </c>
      <c r="D1575" s="42" t="s">
        <v>9055</v>
      </c>
      <c r="E1575" t="b">
        <v>0</v>
      </c>
      <c r="F1575" s="42" t="s">
        <v>9225</v>
      </c>
    </row>
    <row r="1576" spans="1:6" x14ac:dyDescent="0.2">
      <c r="A1576" s="42" t="s">
        <v>611</v>
      </c>
      <c r="B1576" s="42" t="s">
        <v>8464</v>
      </c>
      <c r="C1576">
        <v>2016</v>
      </c>
      <c r="D1576" s="42" t="s">
        <v>8513</v>
      </c>
      <c r="E1576" t="b">
        <v>0</v>
      </c>
      <c r="F1576" s="42" t="s">
        <v>9225</v>
      </c>
    </row>
    <row r="1577" spans="1:6" x14ac:dyDescent="0.2">
      <c r="A1577" s="42" t="s">
        <v>611</v>
      </c>
      <c r="B1577" s="42" t="s">
        <v>8464</v>
      </c>
      <c r="C1577">
        <v>2017</v>
      </c>
      <c r="D1577" s="42" t="s">
        <v>8467</v>
      </c>
      <c r="E1577" t="b">
        <v>0</v>
      </c>
      <c r="F1577" s="42" t="s">
        <v>9225</v>
      </c>
    </row>
    <row r="1578" spans="1:6" x14ac:dyDescent="0.2">
      <c r="A1578" s="42" t="s">
        <v>611</v>
      </c>
      <c r="B1578" s="42" t="s">
        <v>8464</v>
      </c>
      <c r="C1578">
        <v>2018</v>
      </c>
      <c r="D1578" s="42" t="s">
        <v>8988</v>
      </c>
      <c r="E1578" t="b">
        <v>0</v>
      </c>
      <c r="F1578" s="42" t="s">
        <v>9225</v>
      </c>
    </row>
    <row r="1579" spans="1:6" x14ac:dyDescent="0.2">
      <c r="A1579" s="42" t="s">
        <v>611</v>
      </c>
      <c r="B1579" s="42" t="s">
        <v>8464</v>
      </c>
      <c r="C1579">
        <v>2019</v>
      </c>
      <c r="D1579" s="42" t="s">
        <v>8515</v>
      </c>
      <c r="E1579" t="b">
        <v>0</v>
      </c>
      <c r="F1579" s="42" t="s">
        <v>9225</v>
      </c>
    </row>
    <row r="1580" spans="1:6" x14ac:dyDescent="0.2">
      <c r="A1580" s="42" t="s">
        <v>612</v>
      </c>
      <c r="B1580" s="42" t="s">
        <v>8454</v>
      </c>
      <c r="C1580">
        <v>2013</v>
      </c>
      <c r="D1580" s="42" t="s">
        <v>9236</v>
      </c>
      <c r="E1580" t="b">
        <v>0</v>
      </c>
      <c r="F1580" s="42" t="s">
        <v>9237</v>
      </c>
    </row>
    <row r="1581" spans="1:6" x14ac:dyDescent="0.2">
      <c r="A1581" s="42" t="s">
        <v>612</v>
      </c>
      <c r="B1581" s="42" t="s">
        <v>8454</v>
      </c>
      <c r="C1581">
        <v>2014</v>
      </c>
      <c r="D1581" s="42" t="s">
        <v>8613</v>
      </c>
      <c r="E1581" t="b">
        <v>0</v>
      </c>
      <c r="F1581" s="42" t="s">
        <v>9237</v>
      </c>
    </row>
    <row r="1582" spans="1:6" x14ac:dyDescent="0.2">
      <c r="A1582" s="42" t="s">
        <v>612</v>
      </c>
      <c r="B1582" s="42" t="s">
        <v>8454</v>
      </c>
      <c r="C1582">
        <v>2015</v>
      </c>
      <c r="D1582" s="42" t="s">
        <v>8996</v>
      </c>
      <c r="E1582" t="b">
        <v>0</v>
      </c>
      <c r="F1582" s="42" t="s">
        <v>9237</v>
      </c>
    </row>
    <row r="1583" spans="1:6" x14ac:dyDescent="0.2">
      <c r="A1583" s="42" t="s">
        <v>612</v>
      </c>
      <c r="B1583" s="42" t="s">
        <v>8454</v>
      </c>
      <c r="C1583">
        <v>2016</v>
      </c>
      <c r="D1583" s="42" t="s">
        <v>9223</v>
      </c>
      <c r="E1583" t="b">
        <v>0</v>
      </c>
      <c r="F1583" s="42" t="s">
        <v>9237</v>
      </c>
    </row>
    <row r="1584" spans="1:6" x14ac:dyDescent="0.2">
      <c r="A1584" s="42" t="s">
        <v>612</v>
      </c>
      <c r="B1584" s="42" t="s">
        <v>8454</v>
      </c>
      <c r="C1584">
        <v>2017</v>
      </c>
      <c r="D1584" s="42" t="s">
        <v>9054</v>
      </c>
      <c r="E1584" t="b">
        <v>0</v>
      </c>
      <c r="F1584" s="42" t="s">
        <v>9237</v>
      </c>
    </row>
    <row r="1585" spans="1:6" x14ac:dyDescent="0.2">
      <c r="A1585" s="42" t="s">
        <v>612</v>
      </c>
      <c r="B1585" s="42" t="s">
        <v>8454</v>
      </c>
      <c r="C1585">
        <v>2018</v>
      </c>
      <c r="D1585" s="42" t="s">
        <v>8759</v>
      </c>
      <c r="E1585" t="b">
        <v>0</v>
      </c>
      <c r="F1585" s="42" t="s">
        <v>9237</v>
      </c>
    </row>
    <row r="1586" spans="1:6" x14ac:dyDescent="0.2">
      <c r="A1586" s="42" t="s">
        <v>612</v>
      </c>
      <c r="B1586" s="42" t="s">
        <v>8454</v>
      </c>
      <c r="C1586">
        <v>2019</v>
      </c>
      <c r="D1586" s="42" t="s">
        <v>8759</v>
      </c>
      <c r="E1586" t="b">
        <v>0</v>
      </c>
      <c r="F1586" s="42" t="s">
        <v>9237</v>
      </c>
    </row>
    <row r="1587" spans="1:6" x14ac:dyDescent="0.2">
      <c r="A1587" s="42" t="s">
        <v>612</v>
      </c>
      <c r="B1587" s="42" t="s">
        <v>8462</v>
      </c>
      <c r="C1587">
        <v>2013</v>
      </c>
      <c r="D1587" s="42" t="s">
        <v>8613</v>
      </c>
      <c r="E1587" t="b">
        <v>0</v>
      </c>
      <c r="F1587" s="42" t="s">
        <v>9237</v>
      </c>
    </row>
    <row r="1588" spans="1:6" x14ac:dyDescent="0.2">
      <c r="A1588" s="42" t="s">
        <v>612</v>
      </c>
      <c r="B1588" s="42" t="s">
        <v>8462</v>
      </c>
      <c r="C1588">
        <v>2014</v>
      </c>
      <c r="D1588" s="42" t="s">
        <v>8765</v>
      </c>
      <c r="E1588" t="b">
        <v>0</v>
      </c>
      <c r="F1588" s="42" t="s">
        <v>9237</v>
      </c>
    </row>
    <row r="1589" spans="1:6" x14ac:dyDescent="0.2">
      <c r="A1589" s="42" t="s">
        <v>612</v>
      </c>
      <c r="B1589" s="42" t="s">
        <v>8462</v>
      </c>
      <c r="C1589">
        <v>2015</v>
      </c>
      <c r="D1589" s="42" t="s">
        <v>9167</v>
      </c>
      <c r="E1589" t="b">
        <v>0</v>
      </c>
      <c r="F1589" s="42" t="s">
        <v>9237</v>
      </c>
    </row>
    <row r="1590" spans="1:6" x14ac:dyDescent="0.2">
      <c r="A1590" s="42" t="s">
        <v>612</v>
      </c>
      <c r="B1590" s="42" t="s">
        <v>8462</v>
      </c>
      <c r="C1590">
        <v>2016</v>
      </c>
      <c r="D1590" s="42" t="s">
        <v>8550</v>
      </c>
      <c r="E1590" t="b">
        <v>0</v>
      </c>
      <c r="F1590" s="42" t="s">
        <v>9237</v>
      </c>
    </row>
    <row r="1591" spans="1:6" x14ac:dyDescent="0.2">
      <c r="A1591" s="42" t="s">
        <v>612</v>
      </c>
      <c r="B1591" s="42" t="s">
        <v>8462</v>
      </c>
      <c r="C1591">
        <v>2017</v>
      </c>
      <c r="D1591" s="42" t="s">
        <v>8695</v>
      </c>
      <c r="E1591" t="b">
        <v>0</v>
      </c>
      <c r="F1591" s="42" t="s">
        <v>9237</v>
      </c>
    </row>
    <row r="1592" spans="1:6" x14ac:dyDescent="0.2">
      <c r="A1592" s="42" t="s">
        <v>612</v>
      </c>
      <c r="B1592" s="42" t="s">
        <v>8462</v>
      </c>
      <c r="C1592">
        <v>2018</v>
      </c>
      <c r="D1592" s="42" t="s">
        <v>8672</v>
      </c>
      <c r="E1592" t="b">
        <v>0</v>
      </c>
      <c r="F1592" s="42" t="s">
        <v>9237</v>
      </c>
    </row>
    <row r="1593" spans="1:6" x14ac:dyDescent="0.2">
      <c r="A1593" s="42" t="s">
        <v>612</v>
      </c>
      <c r="B1593" s="42" t="s">
        <v>8462</v>
      </c>
      <c r="C1593">
        <v>2019</v>
      </c>
      <c r="D1593" s="42" t="s">
        <v>8672</v>
      </c>
      <c r="E1593" t="b">
        <v>0</v>
      </c>
      <c r="F1593" s="42" t="s">
        <v>9237</v>
      </c>
    </row>
    <row r="1594" spans="1:6" x14ac:dyDescent="0.2">
      <c r="A1594" s="42" t="s">
        <v>612</v>
      </c>
      <c r="B1594" s="42" t="s">
        <v>8464</v>
      </c>
      <c r="C1594">
        <v>2013</v>
      </c>
      <c r="D1594" s="42" t="s">
        <v>9127</v>
      </c>
      <c r="E1594" t="b">
        <v>0</v>
      </c>
      <c r="F1594" s="42" t="s">
        <v>9237</v>
      </c>
    </row>
    <row r="1595" spans="1:6" x14ac:dyDescent="0.2">
      <c r="A1595" s="42" t="s">
        <v>612</v>
      </c>
      <c r="B1595" s="42" t="s">
        <v>8464</v>
      </c>
      <c r="C1595">
        <v>2014</v>
      </c>
      <c r="D1595" s="42" t="s">
        <v>8698</v>
      </c>
      <c r="E1595" t="b">
        <v>0</v>
      </c>
      <c r="F1595" s="42" t="s">
        <v>9237</v>
      </c>
    </row>
    <row r="1596" spans="1:6" x14ac:dyDescent="0.2">
      <c r="A1596" s="42" t="s">
        <v>612</v>
      </c>
      <c r="B1596" s="42" t="s">
        <v>8464</v>
      </c>
      <c r="C1596">
        <v>2015</v>
      </c>
      <c r="D1596" s="42" t="s">
        <v>8466</v>
      </c>
      <c r="E1596" t="b">
        <v>0</v>
      </c>
      <c r="F1596" s="42" t="s">
        <v>9237</v>
      </c>
    </row>
    <row r="1597" spans="1:6" x14ac:dyDescent="0.2">
      <c r="A1597" s="42" t="s">
        <v>612</v>
      </c>
      <c r="B1597" s="42" t="s">
        <v>8464</v>
      </c>
      <c r="C1597">
        <v>2016</v>
      </c>
      <c r="D1597" s="42" t="s">
        <v>8528</v>
      </c>
      <c r="E1597" t="b">
        <v>0</v>
      </c>
      <c r="F1597" s="42" t="s">
        <v>9237</v>
      </c>
    </row>
    <row r="1598" spans="1:6" x14ac:dyDescent="0.2">
      <c r="A1598" s="42" t="s">
        <v>612</v>
      </c>
      <c r="B1598" s="42" t="s">
        <v>8464</v>
      </c>
      <c r="C1598">
        <v>2017</v>
      </c>
      <c r="D1598" s="42" t="s">
        <v>8559</v>
      </c>
      <c r="E1598" t="b">
        <v>0</v>
      </c>
      <c r="F1598" s="42" t="s">
        <v>9237</v>
      </c>
    </row>
    <row r="1599" spans="1:6" x14ac:dyDescent="0.2">
      <c r="A1599" s="42" t="s">
        <v>612</v>
      </c>
      <c r="B1599" s="42" t="s">
        <v>8464</v>
      </c>
      <c r="C1599">
        <v>2018</v>
      </c>
      <c r="D1599" s="42" t="s">
        <v>8990</v>
      </c>
      <c r="E1599" t="b">
        <v>0</v>
      </c>
      <c r="F1599" s="42" t="s">
        <v>9237</v>
      </c>
    </row>
    <row r="1600" spans="1:6" x14ac:dyDescent="0.2">
      <c r="A1600" s="42" t="s">
        <v>612</v>
      </c>
      <c r="B1600" s="42" t="s">
        <v>8464</v>
      </c>
      <c r="C1600">
        <v>2019</v>
      </c>
      <c r="D1600" s="42" t="s">
        <v>9107</v>
      </c>
      <c r="E1600" t="b">
        <v>0</v>
      </c>
      <c r="F1600" s="42" t="s">
        <v>9237</v>
      </c>
    </row>
    <row r="1601" spans="1:6" x14ac:dyDescent="0.2">
      <c r="A1601" s="42" t="s">
        <v>613</v>
      </c>
      <c r="B1601" s="42" t="s">
        <v>8454</v>
      </c>
      <c r="C1601">
        <v>2013</v>
      </c>
      <c r="D1601" s="42" t="s">
        <v>9238</v>
      </c>
      <c r="E1601" t="b">
        <v>0</v>
      </c>
      <c r="F1601" s="42" t="s">
        <v>9239</v>
      </c>
    </row>
    <row r="1602" spans="1:6" x14ac:dyDescent="0.2">
      <c r="A1602" s="42" t="s">
        <v>613</v>
      </c>
      <c r="B1602" s="42" t="s">
        <v>8454</v>
      </c>
      <c r="C1602">
        <v>2014</v>
      </c>
      <c r="D1602" s="42" t="s">
        <v>9240</v>
      </c>
      <c r="E1602" t="b">
        <v>0</v>
      </c>
      <c r="F1602" s="42" t="s">
        <v>9239</v>
      </c>
    </row>
    <row r="1603" spans="1:6" x14ac:dyDescent="0.2">
      <c r="A1603" s="42" t="s">
        <v>613</v>
      </c>
      <c r="B1603" s="42" t="s">
        <v>8454</v>
      </c>
      <c r="C1603">
        <v>2015</v>
      </c>
      <c r="D1603" s="42" t="s">
        <v>9140</v>
      </c>
      <c r="E1603" t="b">
        <v>0</v>
      </c>
      <c r="F1603" s="42" t="s">
        <v>9239</v>
      </c>
    </row>
    <row r="1604" spans="1:6" x14ac:dyDescent="0.2">
      <c r="A1604" s="42" t="s">
        <v>613</v>
      </c>
      <c r="B1604" s="42" t="s">
        <v>8454</v>
      </c>
      <c r="C1604">
        <v>2016</v>
      </c>
      <c r="D1604" s="42" t="s">
        <v>8543</v>
      </c>
      <c r="E1604" t="b">
        <v>0</v>
      </c>
      <c r="F1604" s="42" t="s">
        <v>9239</v>
      </c>
    </row>
    <row r="1605" spans="1:6" x14ac:dyDescent="0.2">
      <c r="A1605" s="42" t="s">
        <v>613</v>
      </c>
      <c r="B1605" s="42" t="s">
        <v>8454</v>
      </c>
      <c r="C1605">
        <v>2017</v>
      </c>
      <c r="D1605" s="42" t="s">
        <v>9241</v>
      </c>
      <c r="E1605" t="b">
        <v>0</v>
      </c>
      <c r="F1605" s="42" t="s">
        <v>9239</v>
      </c>
    </row>
    <row r="1606" spans="1:6" x14ac:dyDescent="0.2">
      <c r="A1606" s="42" t="s">
        <v>613</v>
      </c>
      <c r="B1606" s="42" t="s">
        <v>8454</v>
      </c>
      <c r="C1606">
        <v>2018</v>
      </c>
      <c r="D1606" s="42" t="s">
        <v>9242</v>
      </c>
      <c r="E1606" t="b">
        <v>0</v>
      </c>
      <c r="F1606" s="42" t="s">
        <v>9239</v>
      </c>
    </row>
    <row r="1607" spans="1:6" x14ac:dyDescent="0.2">
      <c r="A1607" s="42" t="s">
        <v>613</v>
      </c>
      <c r="B1607" s="42" t="s">
        <v>8454</v>
      </c>
      <c r="C1607">
        <v>2019</v>
      </c>
      <c r="D1607" s="42" t="s">
        <v>9243</v>
      </c>
      <c r="E1607" t="b">
        <v>0</v>
      </c>
      <c r="F1607" s="42" t="s">
        <v>9239</v>
      </c>
    </row>
    <row r="1608" spans="1:6" x14ac:dyDescent="0.2">
      <c r="A1608" s="42" t="s">
        <v>613</v>
      </c>
      <c r="B1608" s="42" t="s">
        <v>8462</v>
      </c>
      <c r="C1608">
        <v>2013</v>
      </c>
      <c r="D1608" s="42" t="s">
        <v>9244</v>
      </c>
      <c r="E1608" t="b">
        <v>0</v>
      </c>
      <c r="F1608" s="42" t="s">
        <v>9239</v>
      </c>
    </row>
    <row r="1609" spans="1:6" x14ac:dyDescent="0.2">
      <c r="A1609" s="42" t="s">
        <v>613</v>
      </c>
      <c r="B1609" s="42" t="s">
        <v>8462</v>
      </c>
      <c r="C1609">
        <v>2014</v>
      </c>
      <c r="D1609" s="42" t="s">
        <v>9245</v>
      </c>
      <c r="E1609" t="b">
        <v>0</v>
      </c>
      <c r="F1609" s="42" t="s">
        <v>9239</v>
      </c>
    </row>
    <row r="1610" spans="1:6" x14ac:dyDescent="0.2">
      <c r="A1610" s="42" t="s">
        <v>613</v>
      </c>
      <c r="B1610" s="42" t="s">
        <v>8462</v>
      </c>
      <c r="C1610">
        <v>2015</v>
      </c>
      <c r="D1610" s="42" t="s">
        <v>9238</v>
      </c>
      <c r="E1610" t="b">
        <v>0</v>
      </c>
      <c r="F1610" s="42" t="s">
        <v>9239</v>
      </c>
    </row>
    <row r="1611" spans="1:6" x14ac:dyDescent="0.2">
      <c r="A1611" s="42" t="s">
        <v>613</v>
      </c>
      <c r="B1611" s="42" t="s">
        <v>8462</v>
      </c>
      <c r="C1611">
        <v>2016</v>
      </c>
      <c r="D1611" s="42" t="s">
        <v>9246</v>
      </c>
      <c r="E1611" t="b">
        <v>0</v>
      </c>
      <c r="F1611" s="42" t="s">
        <v>9239</v>
      </c>
    </row>
    <row r="1612" spans="1:6" x14ac:dyDescent="0.2">
      <c r="A1612" s="42" t="s">
        <v>613</v>
      </c>
      <c r="B1612" s="42" t="s">
        <v>8462</v>
      </c>
      <c r="C1612">
        <v>2017</v>
      </c>
      <c r="D1612" s="42" t="s">
        <v>9247</v>
      </c>
      <c r="E1612" t="b">
        <v>0</v>
      </c>
      <c r="F1612" s="42" t="s">
        <v>9239</v>
      </c>
    </row>
    <row r="1613" spans="1:6" x14ac:dyDescent="0.2">
      <c r="A1613" s="42" t="s">
        <v>613</v>
      </c>
      <c r="B1613" s="42" t="s">
        <v>8462</v>
      </c>
      <c r="C1613">
        <v>2018</v>
      </c>
      <c r="D1613" s="42" t="s">
        <v>9248</v>
      </c>
      <c r="E1613" t="b">
        <v>0</v>
      </c>
      <c r="F1613" s="42" t="s">
        <v>9239</v>
      </c>
    </row>
    <row r="1614" spans="1:6" x14ac:dyDescent="0.2">
      <c r="A1614" s="42" t="s">
        <v>613</v>
      </c>
      <c r="B1614" s="42" t="s">
        <v>8462</v>
      </c>
      <c r="C1614">
        <v>2019</v>
      </c>
      <c r="D1614" s="42" t="s">
        <v>9249</v>
      </c>
      <c r="E1614" t="b">
        <v>0</v>
      </c>
      <c r="F1614" s="42" t="s">
        <v>9239</v>
      </c>
    </row>
    <row r="1615" spans="1:6" x14ac:dyDescent="0.2">
      <c r="A1615" s="42" t="s">
        <v>613</v>
      </c>
      <c r="B1615" s="42" t="s">
        <v>8464</v>
      </c>
      <c r="C1615">
        <v>2013</v>
      </c>
      <c r="D1615" s="42" t="s">
        <v>9250</v>
      </c>
      <c r="E1615" t="b">
        <v>0</v>
      </c>
      <c r="F1615" s="42" t="s">
        <v>9239</v>
      </c>
    </row>
    <row r="1616" spans="1:6" x14ac:dyDescent="0.2">
      <c r="A1616" s="42" t="s">
        <v>613</v>
      </c>
      <c r="B1616" s="42" t="s">
        <v>8464</v>
      </c>
      <c r="C1616">
        <v>2014</v>
      </c>
      <c r="D1616" s="42" t="s">
        <v>9251</v>
      </c>
      <c r="E1616" t="b">
        <v>0</v>
      </c>
      <c r="F1616" s="42" t="s">
        <v>9239</v>
      </c>
    </row>
    <row r="1617" spans="1:6" x14ac:dyDescent="0.2">
      <c r="A1617" s="42" t="s">
        <v>613</v>
      </c>
      <c r="B1617" s="42" t="s">
        <v>8464</v>
      </c>
      <c r="C1617">
        <v>2015</v>
      </c>
      <c r="D1617" s="42" t="s">
        <v>9132</v>
      </c>
      <c r="E1617" t="b">
        <v>0</v>
      </c>
      <c r="F1617" s="42" t="s">
        <v>9239</v>
      </c>
    </row>
    <row r="1618" spans="1:6" x14ac:dyDescent="0.2">
      <c r="A1618" s="42" t="s">
        <v>613</v>
      </c>
      <c r="B1618" s="42" t="s">
        <v>8464</v>
      </c>
      <c r="C1618">
        <v>2016</v>
      </c>
      <c r="D1618" s="42" t="s">
        <v>8522</v>
      </c>
      <c r="E1618" t="b">
        <v>0</v>
      </c>
      <c r="F1618" s="42" t="s">
        <v>9239</v>
      </c>
    </row>
    <row r="1619" spans="1:6" x14ac:dyDescent="0.2">
      <c r="A1619" s="42" t="s">
        <v>613</v>
      </c>
      <c r="B1619" s="42" t="s">
        <v>8464</v>
      </c>
      <c r="C1619">
        <v>2017</v>
      </c>
      <c r="D1619" s="42" t="s">
        <v>8709</v>
      </c>
      <c r="E1619" t="b">
        <v>0</v>
      </c>
      <c r="F1619" s="42" t="s">
        <v>9239</v>
      </c>
    </row>
    <row r="1620" spans="1:6" x14ac:dyDescent="0.2">
      <c r="A1620" s="42" t="s">
        <v>613</v>
      </c>
      <c r="B1620" s="42" t="s">
        <v>8464</v>
      </c>
      <c r="C1620">
        <v>2018</v>
      </c>
      <c r="D1620" s="42" t="s">
        <v>8540</v>
      </c>
      <c r="E1620" t="b">
        <v>0</v>
      </c>
      <c r="F1620" s="42" t="s">
        <v>9239</v>
      </c>
    </row>
    <row r="1621" spans="1:6" x14ac:dyDescent="0.2">
      <c r="A1621" s="42" t="s">
        <v>613</v>
      </c>
      <c r="B1621" s="42" t="s">
        <v>8464</v>
      </c>
      <c r="C1621">
        <v>2019</v>
      </c>
      <c r="D1621" s="42" t="s">
        <v>9252</v>
      </c>
      <c r="E1621" t="b">
        <v>0</v>
      </c>
      <c r="F1621" s="42" t="s">
        <v>9239</v>
      </c>
    </row>
    <row r="1622" spans="1:6" x14ac:dyDescent="0.2">
      <c r="A1622" s="42" t="s">
        <v>1987</v>
      </c>
      <c r="B1622" s="42" t="s">
        <v>8454</v>
      </c>
      <c r="C1622">
        <v>2013</v>
      </c>
      <c r="D1622" s="42" t="s">
        <v>8961</v>
      </c>
      <c r="E1622" t="b">
        <v>0</v>
      </c>
      <c r="F1622" s="42" t="s">
        <v>9253</v>
      </c>
    </row>
    <row r="1623" spans="1:6" x14ac:dyDescent="0.2">
      <c r="A1623" s="42" t="s">
        <v>1987</v>
      </c>
      <c r="B1623" s="42" t="s">
        <v>8454</v>
      </c>
      <c r="C1623">
        <v>2014</v>
      </c>
      <c r="D1623" s="42" t="s">
        <v>9006</v>
      </c>
      <c r="E1623" t="b">
        <v>0</v>
      </c>
      <c r="F1623" s="42" t="s">
        <v>9253</v>
      </c>
    </row>
    <row r="1624" spans="1:6" x14ac:dyDescent="0.2">
      <c r="A1624" s="42" t="s">
        <v>1987</v>
      </c>
      <c r="B1624" s="42" t="s">
        <v>8454</v>
      </c>
      <c r="C1624">
        <v>2015</v>
      </c>
      <c r="D1624" s="42" t="s">
        <v>9169</v>
      </c>
      <c r="E1624" t="b">
        <v>0</v>
      </c>
      <c r="F1624" s="42" t="s">
        <v>9253</v>
      </c>
    </row>
    <row r="1625" spans="1:6" x14ac:dyDescent="0.2">
      <c r="A1625" s="42" t="s">
        <v>1987</v>
      </c>
      <c r="B1625" s="42" t="s">
        <v>8454</v>
      </c>
      <c r="C1625">
        <v>2016</v>
      </c>
      <c r="D1625" s="42" t="s">
        <v>9167</v>
      </c>
      <c r="E1625" t="b">
        <v>0</v>
      </c>
      <c r="F1625" s="42" t="s">
        <v>9253</v>
      </c>
    </row>
    <row r="1626" spans="1:6" x14ac:dyDescent="0.2">
      <c r="A1626" s="42" t="s">
        <v>1987</v>
      </c>
      <c r="B1626" s="42" t="s">
        <v>8454</v>
      </c>
      <c r="C1626">
        <v>2017</v>
      </c>
      <c r="D1626" s="42" t="s">
        <v>8529</v>
      </c>
      <c r="E1626" t="b">
        <v>0</v>
      </c>
      <c r="F1626" s="42" t="s">
        <v>9253</v>
      </c>
    </row>
    <row r="1627" spans="1:6" x14ac:dyDescent="0.2">
      <c r="A1627" s="42" t="s">
        <v>1987</v>
      </c>
      <c r="B1627" s="42" t="s">
        <v>8454</v>
      </c>
      <c r="C1627">
        <v>2018</v>
      </c>
      <c r="D1627" s="42" t="s">
        <v>9254</v>
      </c>
      <c r="E1627" t="b">
        <v>0</v>
      </c>
      <c r="F1627" s="42" t="s">
        <v>9253</v>
      </c>
    </row>
    <row r="1628" spans="1:6" x14ac:dyDescent="0.2">
      <c r="A1628" s="42" t="s">
        <v>1987</v>
      </c>
      <c r="B1628" s="42" t="s">
        <v>8454</v>
      </c>
      <c r="C1628">
        <v>2019</v>
      </c>
      <c r="D1628" s="42" t="s">
        <v>9255</v>
      </c>
      <c r="E1628" t="b">
        <v>0</v>
      </c>
      <c r="F1628" s="42" t="s">
        <v>9253</v>
      </c>
    </row>
    <row r="1629" spans="1:6" x14ac:dyDescent="0.2">
      <c r="A1629" s="42" t="s">
        <v>1987</v>
      </c>
      <c r="B1629" s="42" t="s">
        <v>8462</v>
      </c>
      <c r="C1629">
        <v>2013</v>
      </c>
      <c r="D1629" s="42" t="s">
        <v>8722</v>
      </c>
      <c r="E1629" t="b">
        <v>0</v>
      </c>
      <c r="F1629" s="42" t="s">
        <v>9253</v>
      </c>
    </row>
    <row r="1630" spans="1:6" x14ac:dyDescent="0.2">
      <c r="A1630" s="42" t="s">
        <v>1987</v>
      </c>
      <c r="B1630" s="42" t="s">
        <v>8462</v>
      </c>
      <c r="C1630">
        <v>2014</v>
      </c>
      <c r="D1630" s="42" t="s">
        <v>9006</v>
      </c>
      <c r="E1630" t="b">
        <v>0</v>
      </c>
      <c r="F1630" s="42" t="s">
        <v>9253</v>
      </c>
    </row>
    <row r="1631" spans="1:6" x14ac:dyDescent="0.2">
      <c r="A1631" s="42" t="s">
        <v>1987</v>
      </c>
      <c r="B1631" s="42" t="s">
        <v>8462</v>
      </c>
      <c r="C1631">
        <v>2015</v>
      </c>
      <c r="D1631" s="42" t="s">
        <v>8648</v>
      </c>
      <c r="E1631" t="b">
        <v>0</v>
      </c>
      <c r="F1631" s="42" t="s">
        <v>9253</v>
      </c>
    </row>
    <row r="1632" spans="1:6" x14ac:dyDescent="0.2">
      <c r="A1632" s="42" t="s">
        <v>1987</v>
      </c>
      <c r="B1632" s="42" t="s">
        <v>8462</v>
      </c>
      <c r="C1632">
        <v>2016</v>
      </c>
      <c r="D1632" s="42" t="s">
        <v>8466</v>
      </c>
      <c r="E1632" t="b">
        <v>0</v>
      </c>
      <c r="F1632" s="42" t="s">
        <v>9253</v>
      </c>
    </row>
    <row r="1633" spans="1:6" x14ac:dyDescent="0.2">
      <c r="A1633" s="42" t="s">
        <v>1987</v>
      </c>
      <c r="B1633" s="42" t="s">
        <v>8462</v>
      </c>
      <c r="C1633">
        <v>2017</v>
      </c>
      <c r="D1633" s="42" t="s">
        <v>8987</v>
      </c>
      <c r="E1633" t="b">
        <v>0</v>
      </c>
      <c r="F1633" s="42" t="s">
        <v>9253</v>
      </c>
    </row>
    <row r="1634" spans="1:6" x14ac:dyDescent="0.2">
      <c r="A1634" s="42" t="s">
        <v>1987</v>
      </c>
      <c r="B1634" s="42" t="s">
        <v>8462</v>
      </c>
      <c r="C1634">
        <v>2018</v>
      </c>
      <c r="D1634" s="42" t="s">
        <v>8529</v>
      </c>
      <c r="E1634" t="b">
        <v>0</v>
      </c>
      <c r="F1634" s="42" t="s">
        <v>9253</v>
      </c>
    </row>
    <row r="1635" spans="1:6" x14ac:dyDescent="0.2">
      <c r="A1635" s="42" t="s">
        <v>1987</v>
      </c>
      <c r="B1635" s="42" t="s">
        <v>8462</v>
      </c>
      <c r="C1635">
        <v>2019</v>
      </c>
      <c r="D1635" s="42" t="s">
        <v>8557</v>
      </c>
      <c r="E1635" t="b">
        <v>0</v>
      </c>
      <c r="F1635" s="42" t="s">
        <v>9253</v>
      </c>
    </row>
    <row r="1636" spans="1:6" x14ac:dyDescent="0.2">
      <c r="A1636" s="42" t="s">
        <v>1987</v>
      </c>
      <c r="B1636" s="42" t="s">
        <v>8464</v>
      </c>
      <c r="C1636">
        <v>2013</v>
      </c>
      <c r="D1636" s="42" t="s">
        <v>8828</v>
      </c>
      <c r="E1636" t="b">
        <v>0</v>
      </c>
      <c r="F1636" s="42" t="s">
        <v>9253</v>
      </c>
    </row>
    <row r="1637" spans="1:6" x14ac:dyDescent="0.2">
      <c r="A1637" s="42" t="s">
        <v>1987</v>
      </c>
      <c r="B1637" s="42" t="s">
        <v>8464</v>
      </c>
      <c r="C1637">
        <v>2014</v>
      </c>
      <c r="D1637" s="42" t="s">
        <v>8979</v>
      </c>
      <c r="E1637" t="b">
        <v>0</v>
      </c>
      <c r="F1637" s="42" t="s">
        <v>9253</v>
      </c>
    </row>
    <row r="1638" spans="1:6" x14ac:dyDescent="0.2">
      <c r="A1638" s="42" t="s">
        <v>1987</v>
      </c>
      <c r="B1638" s="42" t="s">
        <v>8464</v>
      </c>
      <c r="C1638">
        <v>2015</v>
      </c>
      <c r="D1638" s="42" t="s">
        <v>9049</v>
      </c>
      <c r="E1638" t="b">
        <v>0</v>
      </c>
      <c r="F1638" s="42" t="s">
        <v>9253</v>
      </c>
    </row>
    <row r="1639" spans="1:6" x14ac:dyDescent="0.2">
      <c r="A1639" s="42" t="s">
        <v>1987</v>
      </c>
      <c r="B1639" s="42" t="s">
        <v>8464</v>
      </c>
      <c r="C1639">
        <v>2016</v>
      </c>
      <c r="D1639" s="42" t="s">
        <v>9256</v>
      </c>
      <c r="E1639" t="b">
        <v>0</v>
      </c>
      <c r="F1639" s="42" t="s">
        <v>9253</v>
      </c>
    </row>
    <row r="1640" spans="1:6" x14ac:dyDescent="0.2">
      <c r="A1640" s="42" t="s">
        <v>1987</v>
      </c>
      <c r="B1640" s="42" t="s">
        <v>8464</v>
      </c>
      <c r="C1640">
        <v>2017</v>
      </c>
      <c r="D1640" s="42" t="s">
        <v>8590</v>
      </c>
      <c r="E1640" t="b">
        <v>0</v>
      </c>
      <c r="F1640" s="42" t="s">
        <v>9253</v>
      </c>
    </row>
    <row r="1641" spans="1:6" x14ac:dyDescent="0.2">
      <c r="A1641" s="42" t="s">
        <v>1987</v>
      </c>
      <c r="B1641" s="42" t="s">
        <v>8464</v>
      </c>
      <c r="C1641">
        <v>2018</v>
      </c>
      <c r="D1641" s="42" t="s">
        <v>8712</v>
      </c>
      <c r="E1641" t="b">
        <v>0</v>
      </c>
      <c r="F1641" s="42" t="s">
        <v>9253</v>
      </c>
    </row>
    <row r="1642" spans="1:6" x14ac:dyDescent="0.2">
      <c r="A1642" s="42" t="s">
        <v>1987</v>
      </c>
      <c r="B1642" s="42" t="s">
        <v>8464</v>
      </c>
      <c r="C1642">
        <v>2019</v>
      </c>
      <c r="D1642" s="42" t="s">
        <v>8962</v>
      </c>
      <c r="E1642" t="b">
        <v>0</v>
      </c>
      <c r="F1642" s="42" t="s">
        <v>9253</v>
      </c>
    </row>
    <row r="1643" spans="1:6" x14ac:dyDescent="0.2">
      <c r="A1643" s="42" t="s">
        <v>614</v>
      </c>
      <c r="B1643" s="42" t="s">
        <v>8454</v>
      </c>
      <c r="C1643">
        <v>2013</v>
      </c>
      <c r="D1643" s="42" t="s">
        <v>9201</v>
      </c>
      <c r="E1643" t="b">
        <v>0</v>
      </c>
      <c r="F1643" s="42" t="s">
        <v>9257</v>
      </c>
    </row>
    <row r="1644" spans="1:6" x14ac:dyDescent="0.2">
      <c r="A1644" s="42" t="s">
        <v>614</v>
      </c>
      <c r="B1644" s="42" t="s">
        <v>8454</v>
      </c>
      <c r="C1644">
        <v>2014</v>
      </c>
      <c r="D1644" s="42" t="s">
        <v>9258</v>
      </c>
      <c r="E1644" t="b">
        <v>0</v>
      </c>
      <c r="F1644" s="42" t="s">
        <v>9257</v>
      </c>
    </row>
    <row r="1645" spans="1:6" x14ac:dyDescent="0.2">
      <c r="A1645" s="42" t="s">
        <v>614</v>
      </c>
      <c r="B1645" s="42" t="s">
        <v>8454</v>
      </c>
      <c r="C1645">
        <v>2015</v>
      </c>
      <c r="D1645" s="42" t="s">
        <v>9259</v>
      </c>
      <c r="E1645" t="b">
        <v>0</v>
      </c>
      <c r="F1645" s="42" t="s">
        <v>9257</v>
      </c>
    </row>
    <row r="1646" spans="1:6" x14ac:dyDescent="0.2">
      <c r="A1646" s="42" t="s">
        <v>614</v>
      </c>
      <c r="B1646" s="42" t="s">
        <v>8454</v>
      </c>
      <c r="C1646">
        <v>2016</v>
      </c>
      <c r="D1646" s="42" t="s">
        <v>9260</v>
      </c>
      <c r="E1646" t="b">
        <v>0</v>
      </c>
      <c r="F1646" s="42" t="s">
        <v>9257</v>
      </c>
    </row>
    <row r="1647" spans="1:6" x14ac:dyDescent="0.2">
      <c r="A1647" s="42" t="s">
        <v>614</v>
      </c>
      <c r="B1647" s="42" t="s">
        <v>8454</v>
      </c>
      <c r="C1647">
        <v>2017</v>
      </c>
      <c r="D1647" s="42" t="s">
        <v>8931</v>
      </c>
      <c r="E1647" t="b">
        <v>0</v>
      </c>
      <c r="F1647" s="42" t="s">
        <v>9257</v>
      </c>
    </row>
    <row r="1648" spans="1:6" x14ac:dyDescent="0.2">
      <c r="A1648" s="42" t="s">
        <v>614</v>
      </c>
      <c r="B1648" s="42" t="s">
        <v>8454</v>
      </c>
      <c r="C1648">
        <v>2018</v>
      </c>
      <c r="D1648" s="42" t="s">
        <v>8507</v>
      </c>
      <c r="E1648" t="b">
        <v>0</v>
      </c>
      <c r="F1648" s="42" t="s">
        <v>9257</v>
      </c>
    </row>
    <row r="1649" spans="1:6" x14ac:dyDescent="0.2">
      <c r="A1649" s="42" t="s">
        <v>614</v>
      </c>
      <c r="B1649" s="42" t="s">
        <v>8454</v>
      </c>
      <c r="C1649">
        <v>2019</v>
      </c>
      <c r="D1649" s="42" t="s">
        <v>9261</v>
      </c>
      <c r="E1649" t="b">
        <v>0</v>
      </c>
      <c r="F1649" s="42" t="s">
        <v>9257</v>
      </c>
    </row>
    <row r="1650" spans="1:6" x14ac:dyDescent="0.2">
      <c r="A1650" s="42" t="s">
        <v>614</v>
      </c>
      <c r="B1650" s="42" t="s">
        <v>8462</v>
      </c>
      <c r="C1650">
        <v>2013</v>
      </c>
      <c r="D1650" s="42" t="s">
        <v>9189</v>
      </c>
      <c r="E1650" t="b">
        <v>0</v>
      </c>
      <c r="F1650" s="42" t="s">
        <v>9257</v>
      </c>
    </row>
    <row r="1651" spans="1:6" x14ac:dyDescent="0.2">
      <c r="A1651" s="42" t="s">
        <v>614</v>
      </c>
      <c r="B1651" s="42" t="s">
        <v>8462</v>
      </c>
      <c r="C1651">
        <v>2014</v>
      </c>
      <c r="D1651" s="42" t="s">
        <v>9262</v>
      </c>
      <c r="E1651" t="b">
        <v>0</v>
      </c>
      <c r="F1651" s="42" t="s">
        <v>9257</v>
      </c>
    </row>
    <row r="1652" spans="1:6" x14ac:dyDescent="0.2">
      <c r="A1652" s="42" t="s">
        <v>614</v>
      </c>
      <c r="B1652" s="42" t="s">
        <v>8462</v>
      </c>
      <c r="C1652">
        <v>2015</v>
      </c>
      <c r="D1652" s="42" t="s">
        <v>9263</v>
      </c>
      <c r="E1652" t="b">
        <v>0</v>
      </c>
      <c r="F1652" s="42" t="s">
        <v>9257</v>
      </c>
    </row>
    <row r="1653" spans="1:6" x14ac:dyDescent="0.2">
      <c r="A1653" s="42" t="s">
        <v>614</v>
      </c>
      <c r="B1653" s="42" t="s">
        <v>8462</v>
      </c>
      <c r="C1653">
        <v>2016</v>
      </c>
      <c r="D1653" s="42" t="s">
        <v>9262</v>
      </c>
      <c r="E1653" t="b">
        <v>0</v>
      </c>
      <c r="F1653" s="42" t="s">
        <v>9257</v>
      </c>
    </row>
    <row r="1654" spans="1:6" x14ac:dyDescent="0.2">
      <c r="A1654" s="42" t="s">
        <v>614</v>
      </c>
      <c r="B1654" s="42" t="s">
        <v>8462</v>
      </c>
      <c r="C1654">
        <v>2017</v>
      </c>
      <c r="D1654" s="42" t="s">
        <v>9264</v>
      </c>
      <c r="E1654" t="b">
        <v>0</v>
      </c>
      <c r="F1654" s="42" t="s">
        <v>9257</v>
      </c>
    </row>
    <row r="1655" spans="1:6" x14ac:dyDescent="0.2">
      <c r="A1655" s="42" t="s">
        <v>614</v>
      </c>
      <c r="B1655" s="42" t="s">
        <v>8462</v>
      </c>
      <c r="C1655">
        <v>2018</v>
      </c>
      <c r="D1655" s="42" t="s">
        <v>9265</v>
      </c>
      <c r="E1655" t="b">
        <v>0</v>
      </c>
      <c r="F1655" s="42" t="s">
        <v>9257</v>
      </c>
    </row>
    <row r="1656" spans="1:6" x14ac:dyDescent="0.2">
      <c r="A1656" s="42" t="s">
        <v>614</v>
      </c>
      <c r="B1656" s="42" t="s">
        <v>8462</v>
      </c>
      <c r="C1656">
        <v>2019</v>
      </c>
      <c r="D1656" s="42" t="s">
        <v>9218</v>
      </c>
      <c r="E1656" t="b">
        <v>0</v>
      </c>
      <c r="F1656" s="42" t="s">
        <v>9257</v>
      </c>
    </row>
    <row r="1657" spans="1:6" x14ac:dyDescent="0.2">
      <c r="A1657" s="42" t="s">
        <v>614</v>
      </c>
      <c r="B1657" s="42" t="s">
        <v>8464</v>
      </c>
      <c r="C1657">
        <v>2013</v>
      </c>
      <c r="D1657" s="42" t="s">
        <v>8582</v>
      </c>
      <c r="E1657" t="b">
        <v>0</v>
      </c>
      <c r="F1657" s="42" t="s">
        <v>9257</v>
      </c>
    </row>
    <row r="1658" spans="1:6" x14ac:dyDescent="0.2">
      <c r="A1658" s="42" t="s">
        <v>614</v>
      </c>
      <c r="B1658" s="42" t="s">
        <v>8464</v>
      </c>
      <c r="C1658">
        <v>2014</v>
      </c>
      <c r="D1658" s="42" t="s">
        <v>8825</v>
      </c>
      <c r="E1658" t="b">
        <v>0</v>
      </c>
      <c r="F1658" s="42" t="s">
        <v>9257</v>
      </c>
    </row>
    <row r="1659" spans="1:6" x14ac:dyDescent="0.2">
      <c r="A1659" s="42" t="s">
        <v>614</v>
      </c>
      <c r="B1659" s="42" t="s">
        <v>8464</v>
      </c>
      <c r="C1659">
        <v>2015</v>
      </c>
      <c r="D1659" s="42" t="s">
        <v>8597</v>
      </c>
      <c r="E1659" t="b">
        <v>0</v>
      </c>
      <c r="F1659" s="42" t="s">
        <v>9257</v>
      </c>
    </row>
    <row r="1660" spans="1:6" x14ac:dyDescent="0.2">
      <c r="A1660" s="42" t="s">
        <v>614</v>
      </c>
      <c r="B1660" s="42" t="s">
        <v>8464</v>
      </c>
      <c r="C1660">
        <v>2016</v>
      </c>
      <c r="D1660" s="42" t="s">
        <v>8527</v>
      </c>
      <c r="E1660" t="b">
        <v>0</v>
      </c>
      <c r="F1660" s="42" t="s">
        <v>9257</v>
      </c>
    </row>
    <row r="1661" spans="1:6" x14ac:dyDescent="0.2">
      <c r="A1661" s="42" t="s">
        <v>614</v>
      </c>
      <c r="B1661" s="42" t="s">
        <v>8464</v>
      </c>
      <c r="C1661">
        <v>2017</v>
      </c>
      <c r="D1661" s="42" t="s">
        <v>8720</v>
      </c>
      <c r="E1661" t="b">
        <v>0</v>
      </c>
      <c r="F1661" s="42" t="s">
        <v>9257</v>
      </c>
    </row>
    <row r="1662" spans="1:6" x14ac:dyDescent="0.2">
      <c r="A1662" s="42" t="s">
        <v>614</v>
      </c>
      <c r="B1662" s="42" t="s">
        <v>8464</v>
      </c>
      <c r="C1662">
        <v>2018</v>
      </c>
      <c r="D1662" s="42" t="s">
        <v>8995</v>
      </c>
      <c r="E1662" t="b">
        <v>0</v>
      </c>
      <c r="F1662" s="42" t="s">
        <v>9257</v>
      </c>
    </row>
    <row r="1663" spans="1:6" x14ac:dyDescent="0.2">
      <c r="A1663" s="42" t="s">
        <v>614</v>
      </c>
      <c r="B1663" s="42" t="s">
        <v>8464</v>
      </c>
      <c r="C1663">
        <v>2019</v>
      </c>
      <c r="D1663" s="42" t="s">
        <v>8649</v>
      </c>
      <c r="E1663" t="b">
        <v>0</v>
      </c>
      <c r="F1663" s="42" t="s">
        <v>9257</v>
      </c>
    </row>
    <row r="1664" spans="1:6" x14ac:dyDescent="0.2">
      <c r="A1664" s="42" t="s">
        <v>615</v>
      </c>
      <c r="B1664" s="42" t="s">
        <v>8454</v>
      </c>
      <c r="C1664">
        <v>2013</v>
      </c>
      <c r="D1664" s="42" t="s">
        <v>9146</v>
      </c>
      <c r="E1664" t="b">
        <v>0</v>
      </c>
      <c r="F1664" s="42" t="s">
        <v>9266</v>
      </c>
    </row>
    <row r="1665" spans="1:6" x14ac:dyDescent="0.2">
      <c r="A1665" s="42" t="s">
        <v>615</v>
      </c>
      <c r="B1665" s="42" t="s">
        <v>8454</v>
      </c>
      <c r="C1665">
        <v>2014</v>
      </c>
      <c r="D1665" s="42" t="s">
        <v>8707</v>
      </c>
      <c r="E1665" t="b">
        <v>0</v>
      </c>
      <c r="F1665" s="42" t="s">
        <v>9266</v>
      </c>
    </row>
    <row r="1666" spans="1:6" x14ac:dyDescent="0.2">
      <c r="A1666" s="42" t="s">
        <v>615</v>
      </c>
      <c r="B1666" s="42" t="s">
        <v>8454</v>
      </c>
      <c r="C1666">
        <v>2015</v>
      </c>
      <c r="D1666" s="42" t="s">
        <v>9267</v>
      </c>
      <c r="E1666" t="b">
        <v>0</v>
      </c>
      <c r="F1666" s="42" t="s">
        <v>9266</v>
      </c>
    </row>
    <row r="1667" spans="1:6" x14ac:dyDescent="0.2">
      <c r="A1667" s="42" t="s">
        <v>615</v>
      </c>
      <c r="B1667" s="42" t="s">
        <v>8454</v>
      </c>
      <c r="C1667">
        <v>2016</v>
      </c>
      <c r="D1667" s="42" t="s">
        <v>9084</v>
      </c>
      <c r="E1667" t="b">
        <v>0</v>
      </c>
      <c r="F1667" s="42" t="s">
        <v>9266</v>
      </c>
    </row>
    <row r="1668" spans="1:6" x14ac:dyDescent="0.2">
      <c r="A1668" s="42" t="s">
        <v>615</v>
      </c>
      <c r="B1668" s="42" t="s">
        <v>8454</v>
      </c>
      <c r="C1668">
        <v>2017</v>
      </c>
      <c r="D1668" s="42" t="s">
        <v>9245</v>
      </c>
      <c r="E1668" t="b">
        <v>0</v>
      </c>
      <c r="F1668" s="42" t="s">
        <v>9266</v>
      </c>
    </row>
    <row r="1669" spans="1:6" x14ac:dyDescent="0.2">
      <c r="A1669" s="42" t="s">
        <v>615</v>
      </c>
      <c r="B1669" s="42" t="s">
        <v>8454</v>
      </c>
      <c r="C1669">
        <v>2018</v>
      </c>
      <c r="D1669" s="42" t="s">
        <v>9268</v>
      </c>
      <c r="E1669" t="b">
        <v>0</v>
      </c>
      <c r="F1669" s="42" t="s">
        <v>9266</v>
      </c>
    </row>
    <row r="1670" spans="1:6" x14ac:dyDescent="0.2">
      <c r="A1670" s="42" t="s">
        <v>615</v>
      </c>
      <c r="B1670" s="42" t="s">
        <v>8454</v>
      </c>
      <c r="C1670">
        <v>2019</v>
      </c>
      <c r="D1670" s="42" t="s">
        <v>9269</v>
      </c>
      <c r="E1670" t="b">
        <v>0</v>
      </c>
      <c r="F1670" s="42" t="s">
        <v>9266</v>
      </c>
    </row>
    <row r="1671" spans="1:6" x14ac:dyDescent="0.2">
      <c r="A1671" s="42" t="s">
        <v>615</v>
      </c>
      <c r="B1671" s="42" t="s">
        <v>8462</v>
      </c>
      <c r="C1671">
        <v>2013</v>
      </c>
      <c r="D1671" s="42" t="s">
        <v>8460</v>
      </c>
      <c r="E1671" t="b">
        <v>0</v>
      </c>
      <c r="F1671" s="42" t="s">
        <v>9266</v>
      </c>
    </row>
    <row r="1672" spans="1:6" x14ac:dyDescent="0.2">
      <c r="A1672" s="42" t="s">
        <v>615</v>
      </c>
      <c r="B1672" s="42" t="s">
        <v>8462</v>
      </c>
      <c r="C1672">
        <v>2014</v>
      </c>
      <c r="D1672" s="42" t="s">
        <v>8755</v>
      </c>
      <c r="E1672" t="b">
        <v>0</v>
      </c>
      <c r="F1672" s="42" t="s">
        <v>9266</v>
      </c>
    </row>
    <row r="1673" spans="1:6" x14ac:dyDescent="0.2">
      <c r="A1673" s="42" t="s">
        <v>615</v>
      </c>
      <c r="B1673" s="42" t="s">
        <v>8462</v>
      </c>
      <c r="C1673">
        <v>2015</v>
      </c>
      <c r="D1673" s="42" t="s">
        <v>8756</v>
      </c>
      <c r="E1673" t="b">
        <v>0</v>
      </c>
      <c r="F1673" s="42" t="s">
        <v>9266</v>
      </c>
    </row>
    <row r="1674" spans="1:6" x14ac:dyDescent="0.2">
      <c r="A1674" s="42" t="s">
        <v>615</v>
      </c>
      <c r="B1674" s="42" t="s">
        <v>8462</v>
      </c>
      <c r="C1674">
        <v>2016</v>
      </c>
      <c r="D1674" s="42" t="s">
        <v>9036</v>
      </c>
      <c r="E1674" t="b">
        <v>0</v>
      </c>
      <c r="F1674" s="42" t="s">
        <v>9266</v>
      </c>
    </row>
    <row r="1675" spans="1:6" x14ac:dyDescent="0.2">
      <c r="A1675" s="42" t="s">
        <v>615</v>
      </c>
      <c r="B1675" s="42" t="s">
        <v>8462</v>
      </c>
      <c r="C1675">
        <v>2017</v>
      </c>
      <c r="D1675" s="42" t="s">
        <v>9194</v>
      </c>
      <c r="E1675" t="b">
        <v>0</v>
      </c>
      <c r="F1675" s="42" t="s">
        <v>9266</v>
      </c>
    </row>
    <row r="1676" spans="1:6" x14ac:dyDescent="0.2">
      <c r="A1676" s="42" t="s">
        <v>615</v>
      </c>
      <c r="B1676" s="42" t="s">
        <v>8462</v>
      </c>
      <c r="C1676">
        <v>2018</v>
      </c>
      <c r="D1676" s="42" t="s">
        <v>8758</v>
      </c>
      <c r="E1676" t="b">
        <v>0</v>
      </c>
      <c r="F1676" s="42" t="s">
        <v>9266</v>
      </c>
    </row>
    <row r="1677" spans="1:6" x14ac:dyDescent="0.2">
      <c r="A1677" s="42" t="s">
        <v>615</v>
      </c>
      <c r="B1677" s="42" t="s">
        <v>8462</v>
      </c>
      <c r="C1677">
        <v>2019</v>
      </c>
      <c r="D1677" s="42" t="s">
        <v>9270</v>
      </c>
      <c r="E1677" t="b">
        <v>0</v>
      </c>
      <c r="F1677" s="42" t="s">
        <v>9266</v>
      </c>
    </row>
    <row r="1678" spans="1:6" x14ac:dyDescent="0.2">
      <c r="A1678" s="42" t="s">
        <v>615</v>
      </c>
      <c r="B1678" s="42" t="s">
        <v>8464</v>
      </c>
      <c r="C1678">
        <v>2013</v>
      </c>
      <c r="D1678" s="42" t="s">
        <v>8969</v>
      </c>
      <c r="E1678" t="b">
        <v>0</v>
      </c>
      <c r="F1678" s="42" t="s">
        <v>9266</v>
      </c>
    </row>
    <row r="1679" spans="1:6" x14ac:dyDescent="0.2">
      <c r="A1679" s="42" t="s">
        <v>615</v>
      </c>
      <c r="B1679" s="42" t="s">
        <v>8464</v>
      </c>
      <c r="C1679">
        <v>2014</v>
      </c>
      <c r="D1679" s="42" t="s">
        <v>8694</v>
      </c>
      <c r="E1679" t="b">
        <v>0</v>
      </c>
      <c r="F1679" s="42" t="s">
        <v>9266</v>
      </c>
    </row>
    <row r="1680" spans="1:6" x14ac:dyDescent="0.2">
      <c r="A1680" s="42" t="s">
        <v>615</v>
      </c>
      <c r="B1680" s="42" t="s">
        <v>8464</v>
      </c>
      <c r="C1680">
        <v>2015</v>
      </c>
      <c r="D1680" s="42" t="s">
        <v>9171</v>
      </c>
      <c r="E1680" t="b">
        <v>0</v>
      </c>
      <c r="F1680" s="42" t="s">
        <v>9266</v>
      </c>
    </row>
    <row r="1681" spans="1:6" x14ac:dyDescent="0.2">
      <c r="A1681" s="42" t="s">
        <v>615</v>
      </c>
      <c r="B1681" s="42" t="s">
        <v>8464</v>
      </c>
      <c r="C1681">
        <v>2016</v>
      </c>
      <c r="D1681" s="42" t="s">
        <v>9271</v>
      </c>
      <c r="E1681" t="b">
        <v>0</v>
      </c>
      <c r="F1681" s="42" t="s">
        <v>9266</v>
      </c>
    </row>
    <row r="1682" spans="1:6" x14ac:dyDescent="0.2">
      <c r="A1682" s="42" t="s">
        <v>615</v>
      </c>
      <c r="B1682" s="42" t="s">
        <v>8464</v>
      </c>
      <c r="C1682">
        <v>2017</v>
      </c>
      <c r="D1682" s="42" t="s">
        <v>9127</v>
      </c>
      <c r="E1682" t="b">
        <v>0</v>
      </c>
      <c r="F1682" s="42" t="s">
        <v>9266</v>
      </c>
    </row>
    <row r="1683" spans="1:6" x14ac:dyDescent="0.2">
      <c r="A1683" s="42" t="s">
        <v>615</v>
      </c>
      <c r="B1683" s="42" t="s">
        <v>8464</v>
      </c>
      <c r="C1683">
        <v>2018</v>
      </c>
      <c r="D1683" s="42" t="s">
        <v>9205</v>
      </c>
      <c r="E1683" t="b">
        <v>0</v>
      </c>
      <c r="F1683" s="42" t="s">
        <v>9266</v>
      </c>
    </row>
    <row r="1684" spans="1:6" x14ac:dyDescent="0.2">
      <c r="A1684" s="42" t="s">
        <v>615</v>
      </c>
      <c r="B1684" s="42" t="s">
        <v>8464</v>
      </c>
      <c r="C1684">
        <v>2019</v>
      </c>
      <c r="D1684" s="42" t="s">
        <v>9207</v>
      </c>
      <c r="E1684" t="b">
        <v>0</v>
      </c>
      <c r="F1684" s="42" t="s">
        <v>9266</v>
      </c>
    </row>
    <row r="1685" spans="1:6" x14ac:dyDescent="0.2">
      <c r="A1685" s="42" t="s">
        <v>617</v>
      </c>
      <c r="B1685" s="42" t="s">
        <v>8454</v>
      </c>
      <c r="C1685">
        <v>2013</v>
      </c>
      <c r="D1685" s="42" t="s">
        <v>9272</v>
      </c>
      <c r="E1685" t="b">
        <v>0</v>
      </c>
      <c r="F1685" s="42" t="s">
        <v>9273</v>
      </c>
    </row>
    <row r="1686" spans="1:6" x14ac:dyDescent="0.2">
      <c r="A1686" s="42" t="s">
        <v>617</v>
      </c>
      <c r="B1686" s="42" t="s">
        <v>8454</v>
      </c>
      <c r="C1686">
        <v>2014</v>
      </c>
      <c r="D1686" s="42" t="s">
        <v>9274</v>
      </c>
      <c r="E1686" t="b">
        <v>0</v>
      </c>
      <c r="F1686" s="42" t="s">
        <v>9273</v>
      </c>
    </row>
    <row r="1687" spans="1:6" x14ac:dyDescent="0.2">
      <c r="A1687" s="42" t="s">
        <v>617</v>
      </c>
      <c r="B1687" s="42" t="s">
        <v>8454</v>
      </c>
      <c r="C1687">
        <v>2015</v>
      </c>
      <c r="D1687" s="42" t="s">
        <v>8697</v>
      </c>
      <c r="E1687" t="b">
        <v>0</v>
      </c>
      <c r="F1687" s="42" t="s">
        <v>9273</v>
      </c>
    </row>
    <row r="1688" spans="1:6" x14ac:dyDescent="0.2">
      <c r="A1688" s="42" t="s">
        <v>617</v>
      </c>
      <c r="B1688" s="42" t="s">
        <v>8454</v>
      </c>
      <c r="C1688">
        <v>2016</v>
      </c>
      <c r="D1688" s="42" t="s">
        <v>9275</v>
      </c>
      <c r="E1688" t="b">
        <v>0</v>
      </c>
      <c r="F1688" s="42" t="s">
        <v>9273</v>
      </c>
    </row>
    <row r="1689" spans="1:6" x14ac:dyDescent="0.2">
      <c r="A1689" s="42" t="s">
        <v>617</v>
      </c>
      <c r="B1689" s="42" t="s">
        <v>8454</v>
      </c>
      <c r="C1689">
        <v>2017</v>
      </c>
      <c r="D1689" s="42" t="s">
        <v>9034</v>
      </c>
      <c r="E1689" t="b">
        <v>0</v>
      </c>
      <c r="F1689" s="42" t="s">
        <v>9273</v>
      </c>
    </row>
    <row r="1690" spans="1:6" x14ac:dyDescent="0.2">
      <c r="A1690" s="42" t="s">
        <v>617</v>
      </c>
      <c r="B1690" s="42" t="s">
        <v>8454</v>
      </c>
      <c r="C1690">
        <v>2018</v>
      </c>
      <c r="D1690" s="42" t="s">
        <v>9276</v>
      </c>
      <c r="E1690" t="b">
        <v>0</v>
      </c>
      <c r="F1690" s="42" t="s">
        <v>9273</v>
      </c>
    </row>
    <row r="1691" spans="1:6" x14ac:dyDescent="0.2">
      <c r="A1691" s="42" t="s">
        <v>617</v>
      </c>
      <c r="B1691" s="42" t="s">
        <v>8454</v>
      </c>
      <c r="C1691">
        <v>2019</v>
      </c>
      <c r="D1691" s="42" t="s">
        <v>8528</v>
      </c>
      <c r="E1691" t="b">
        <v>0</v>
      </c>
      <c r="F1691" s="42" t="s">
        <v>9273</v>
      </c>
    </row>
    <row r="1692" spans="1:6" x14ac:dyDescent="0.2">
      <c r="A1692" s="42" t="s">
        <v>617</v>
      </c>
      <c r="B1692" s="42" t="s">
        <v>8462</v>
      </c>
      <c r="C1692">
        <v>2013</v>
      </c>
      <c r="D1692" s="42" t="s">
        <v>9277</v>
      </c>
      <c r="E1692" t="b">
        <v>0</v>
      </c>
      <c r="F1692" s="42" t="s">
        <v>9273</v>
      </c>
    </row>
    <row r="1693" spans="1:6" x14ac:dyDescent="0.2">
      <c r="A1693" s="42" t="s">
        <v>617</v>
      </c>
      <c r="B1693" s="42" t="s">
        <v>8462</v>
      </c>
      <c r="C1693">
        <v>2014</v>
      </c>
      <c r="D1693" s="42" t="s">
        <v>8668</v>
      </c>
      <c r="E1693" t="b">
        <v>0</v>
      </c>
      <c r="F1693" s="42" t="s">
        <v>9273</v>
      </c>
    </row>
    <row r="1694" spans="1:6" x14ac:dyDescent="0.2">
      <c r="A1694" s="42" t="s">
        <v>617</v>
      </c>
      <c r="B1694" s="42" t="s">
        <v>8462</v>
      </c>
      <c r="C1694">
        <v>2015</v>
      </c>
      <c r="D1694" s="42" t="s">
        <v>8644</v>
      </c>
      <c r="E1694" t="b">
        <v>0</v>
      </c>
      <c r="F1694" s="42" t="s">
        <v>9273</v>
      </c>
    </row>
    <row r="1695" spans="1:6" x14ac:dyDescent="0.2">
      <c r="A1695" s="42" t="s">
        <v>617</v>
      </c>
      <c r="B1695" s="42" t="s">
        <v>8462</v>
      </c>
      <c r="C1695">
        <v>2016</v>
      </c>
      <c r="D1695" s="42" t="s">
        <v>9275</v>
      </c>
      <c r="E1695" t="b">
        <v>0</v>
      </c>
      <c r="F1695" s="42" t="s">
        <v>9273</v>
      </c>
    </row>
    <row r="1696" spans="1:6" x14ac:dyDescent="0.2">
      <c r="A1696" s="42" t="s">
        <v>617</v>
      </c>
      <c r="B1696" s="42" t="s">
        <v>8462</v>
      </c>
      <c r="C1696">
        <v>2017</v>
      </c>
      <c r="D1696" s="42" t="s">
        <v>9278</v>
      </c>
      <c r="E1696" t="b">
        <v>0</v>
      </c>
      <c r="F1696" s="42" t="s">
        <v>9273</v>
      </c>
    </row>
    <row r="1697" spans="1:6" x14ac:dyDescent="0.2">
      <c r="A1697" s="42" t="s">
        <v>617</v>
      </c>
      <c r="B1697" s="42" t="s">
        <v>8462</v>
      </c>
      <c r="C1697">
        <v>2018</v>
      </c>
      <c r="D1697" s="42" t="s">
        <v>8779</v>
      </c>
      <c r="E1697" t="b">
        <v>0</v>
      </c>
      <c r="F1697" s="42" t="s">
        <v>9273</v>
      </c>
    </row>
    <row r="1698" spans="1:6" x14ac:dyDescent="0.2">
      <c r="A1698" s="42" t="s">
        <v>617</v>
      </c>
      <c r="B1698" s="42" t="s">
        <v>8462</v>
      </c>
      <c r="C1698">
        <v>2019</v>
      </c>
      <c r="D1698" s="42" t="s">
        <v>8995</v>
      </c>
      <c r="E1698" t="b">
        <v>0</v>
      </c>
      <c r="F1698" s="42" t="s">
        <v>9273</v>
      </c>
    </row>
    <row r="1699" spans="1:6" x14ac:dyDescent="0.2">
      <c r="A1699" s="42" t="s">
        <v>617</v>
      </c>
      <c r="B1699" s="42" t="s">
        <v>8464</v>
      </c>
      <c r="C1699">
        <v>2013</v>
      </c>
      <c r="D1699" s="42" t="s">
        <v>9091</v>
      </c>
      <c r="E1699" t="b">
        <v>0</v>
      </c>
      <c r="F1699" s="42" t="s">
        <v>9273</v>
      </c>
    </row>
    <row r="1700" spans="1:6" x14ac:dyDescent="0.2">
      <c r="A1700" s="42" t="s">
        <v>617</v>
      </c>
      <c r="B1700" s="42" t="s">
        <v>8464</v>
      </c>
      <c r="C1700">
        <v>2014</v>
      </c>
      <c r="D1700" s="42" t="s">
        <v>8663</v>
      </c>
      <c r="E1700" t="b">
        <v>0</v>
      </c>
      <c r="F1700" s="42" t="s">
        <v>9273</v>
      </c>
    </row>
    <row r="1701" spans="1:6" x14ac:dyDescent="0.2">
      <c r="A1701" s="42" t="s">
        <v>617</v>
      </c>
      <c r="B1701" s="42" t="s">
        <v>8464</v>
      </c>
      <c r="C1701">
        <v>2015</v>
      </c>
      <c r="D1701" s="42" t="s">
        <v>9279</v>
      </c>
      <c r="E1701" t="b">
        <v>0</v>
      </c>
      <c r="F1701" s="42" t="s">
        <v>9273</v>
      </c>
    </row>
    <row r="1702" spans="1:6" x14ac:dyDescent="0.2">
      <c r="A1702" s="42" t="s">
        <v>617</v>
      </c>
      <c r="B1702" s="42" t="s">
        <v>8464</v>
      </c>
      <c r="C1702">
        <v>2016</v>
      </c>
      <c r="D1702" s="42" t="s">
        <v>9280</v>
      </c>
      <c r="E1702" t="b">
        <v>0</v>
      </c>
      <c r="F1702" s="42" t="s">
        <v>9273</v>
      </c>
    </row>
    <row r="1703" spans="1:6" x14ac:dyDescent="0.2">
      <c r="A1703" s="42" t="s">
        <v>617</v>
      </c>
      <c r="B1703" s="42" t="s">
        <v>8464</v>
      </c>
      <c r="C1703">
        <v>2017</v>
      </c>
      <c r="D1703" s="42" t="s">
        <v>8770</v>
      </c>
      <c r="E1703" t="b">
        <v>0</v>
      </c>
      <c r="F1703" s="42" t="s">
        <v>9273</v>
      </c>
    </row>
    <row r="1704" spans="1:6" x14ac:dyDescent="0.2">
      <c r="A1704" s="42" t="s">
        <v>617</v>
      </c>
      <c r="B1704" s="42" t="s">
        <v>8464</v>
      </c>
      <c r="C1704">
        <v>2018</v>
      </c>
      <c r="D1704" s="42" t="s">
        <v>9182</v>
      </c>
      <c r="E1704" t="b">
        <v>0</v>
      </c>
      <c r="F1704" s="42" t="s">
        <v>9273</v>
      </c>
    </row>
    <row r="1705" spans="1:6" x14ac:dyDescent="0.2">
      <c r="A1705" s="42" t="s">
        <v>617</v>
      </c>
      <c r="B1705" s="42" t="s">
        <v>8464</v>
      </c>
      <c r="C1705">
        <v>2019</v>
      </c>
      <c r="D1705" s="42" t="s">
        <v>9281</v>
      </c>
      <c r="E1705" t="b">
        <v>0</v>
      </c>
      <c r="F1705" s="42" t="s">
        <v>9273</v>
      </c>
    </row>
    <row r="1706" spans="1:6" x14ac:dyDescent="0.2">
      <c r="A1706" s="42" t="s">
        <v>618</v>
      </c>
      <c r="B1706" s="42" t="s">
        <v>8454</v>
      </c>
      <c r="C1706">
        <v>2013</v>
      </c>
      <c r="D1706" s="42" t="s">
        <v>9130</v>
      </c>
      <c r="E1706" t="b">
        <v>0</v>
      </c>
      <c r="F1706" s="42" t="s">
        <v>9282</v>
      </c>
    </row>
    <row r="1707" spans="1:6" x14ac:dyDescent="0.2">
      <c r="A1707" s="42" t="s">
        <v>618</v>
      </c>
      <c r="B1707" s="42" t="s">
        <v>8454</v>
      </c>
      <c r="C1707">
        <v>2014</v>
      </c>
      <c r="D1707" s="42" t="s">
        <v>9125</v>
      </c>
      <c r="E1707" t="b">
        <v>0</v>
      </c>
      <c r="F1707" s="42" t="s">
        <v>9282</v>
      </c>
    </row>
    <row r="1708" spans="1:6" x14ac:dyDescent="0.2">
      <c r="A1708" s="42" t="s">
        <v>618</v>
      </c>
      <c r="B1708" s="42" t="s">
        <v>8454</v>
      </c>
      <c r="C1708">
        <v>2015</v>
      </c>
      <c r="D1708" s="42" t="s">
        <v>8825</v>
      </c>
      <c r="E1708" t="b">
        <v>0</v>
      </c>
      <c r="F1708" s="42" t="s">
        <v>9282</v>
      </c>
    </row>
    <row r="1709" spans="1:6" x14ac:dyDescent="0.2">
      <c r="A1709" s="42" t="s">
        <v>618</v>
      </c>
      <c r="B1709" s="42" t="s">
        <v>8454</v>
      </c>
      <c r="C1709">
        <v>2016</v>
      </c>
      <c r="D1709" s="42" t="s">
        <v>9130</v>
      </c>
      <c r="E1709" t="b">
        <v>0</v>
      </c>
      <c r="F1709" s="42" t="s">
        <v>9282</v>
      </c>
    </row>
    <row r="1710" spans="1:6" x14ac:dyDescent="0.2">
      <c r="A1710" s="42" t="s">
        <v>618</v>
      </c>
      <c r="B1710" s="42" t="s">
        <v>8454</v>
      </c>
      <c r="C1710">
        <v>2017</v>
      </c>
      <c r="D1710" s="42" t="s">
        <v>8648</v>
      </c>
      <c r="E1710" t="b">
        <v>0</v>
      </c>
      <c r="F1710" s="42" t="s">
        <v>9282</v>
      </c>
    </row>
    <row r="1711" spans="1:6" x14ac:dyDescent="0.2">
      <c r="A1711" s="42" t="s">
        <v>618</v>
      </c>
      <c r="B1711" s="42" t="s">
        <v>8454</v>
      </c>
      <c r="C1711">
        <v>2018</v>
      </c>
      <c r="D1711" s="42" t="s">
        <v>9283</v>
      </c>
      <c r="E1711" t="b">
        <v>0</v>
      </c>
      <c r="F1711" s="42" t="s">
        <v>9282</v>
      </c>
    </row>
    <row r="1712" spans="1:6" x14ac:dyDescent="0.2">
      <c r="A1712" s="42" t="s">
        <v>618</v>
      </c>
      <c r="B1712" s="42" t="s">
        <v>8454</v>
      </c>
      <c r="C1712">
        <v>2019</v>
      </c>
      <c r="D1712" s="42" t="s">
        <v>9284</v>
      </c>
      <c r="E1712" t="b">
        <v>0</v>
      </c>
      <c r="F1712" s="42" t="s">
        <v>9282</v>
      </c>
    </row>
    <row r="1713" spans="1:6" x14ac:dyDescent="0.2">
      <c r="A1713" s="42" t="s">
        <v>618</v>
      </c>
      <c r="B1713" s="42" t="s">
        <v>8462</v>
      </c>
      <c r="C1713">
        <v>2013</v>
      </c>
      <c r="D1713" s="42" t="s">
        <v>9130</v>
      </c>
      <c r="E1713" t="b">
        <v>0</v>
      </c>
      <c r="F1713" s="42" t="s">
        <v>9282</v>
      </c>
    </row>
    <row r="1714" spans="1:6" x14ac:dyDescent="0.2">
      <c r="A1714" s="42" t="s">
        <v>618</v>
      </c>
      <c r="B1714" s="42" t="s">
        <v>8462</v>
      </c>
      <c r="C1714">
        <v>2014</v>
      </c>
      <c r="D1714" s="42" t="s">
        <v>9125</v>
      </c>
      <c r="E1714" t="b">
        <v>0</v>
      </c>
      <c r="F1714" s="42" t="s">
        <v>9282</v>
      </c>
    </row>
    <row r="1715" spans="1:6" x14ac:dyDescent="0.2">
      <c r="A1715" s="42" t="s">
        <v>618</v>
      </c>
      <c r="B1715" s="42" t="s">
        <v>8462</v>
      </c>
      <c r="C1715">
        <v>2015</v>
      </c>
      <c r="D1715" s="42" t="s">
        <v>8825</v>
      </c>
      <c r="E1715" t="b">
        <v>0</v>
      </c>
      <c r="F1715" s="42" t="s">
        <v>9282</v>
      </c>
    </row>
    <row r="1716" spans="1:6" x14ac:dyDescent="0.2">
      <c r="A1716" s="42" t="s">
        <v>618</v>
      </c>
      <c r="B1716" s="42" t="s">
        <v>8462</v>
      </c>
      <c r="C1716">
        <v>2016</v>
      </c>
      <c r="D1716" s="42" t="s">
        <v>8607</v>
      </c>
      <c r="E1716" t="b">
        <v>0</v>
      </c>
      <c r="F1716" s="42" t="s">
        <v>9282</v>
      </c>
    </row>
    <row r="1717" spans="1:6" x14ac:dyDescent="0.2">
      <c r="A1717" s="42" t="s">
        <v>618</v>
      </c>
      <c r="B1717" s="42" t="s">
        <v>8462</v>
      </c>
      <c r="C1717">
        <v>2017</v>
      </c>
      <c r="D1717" s="42" t="s">
        <v>8648</v>
      </c>
      <c r="E1717" t="b">
        <v>0</v>
      </c>
      <c r="F1717" s="42" t="s">
        <v>9282</v>
      </c>
    </row>
    <row r="1718" spans="1:6" x14ac:dyDescent="0.2">
      <c r="A1718" s="42" t="s">
        <v>618</v>
      </c>
      <c r="B1718" s="42" t="s">
        <v>8462</v>
      </c>
      <c r="C1718">
        <v>2018</v>
      </c>
      <c r="D1718" s="42" t="s">
        <v>9283</v>
      </c>
      <c r="E1718" t="b">
        <v>0</v>
      </c>
      <c r="F1718" s="42" t="s">
        <v>9282</v>
      </c>
    </row>
    <row r="1719" spans="1:6" x14ac:dyDescent="0.2">
      <c r="A1719" s="42" t="s">
        <v>618</v>
      </c>
      <c r="B1719" s="42" t="s">
        <v>8462</v>
      </c>
      <c r="C1719">
        <v>2019</v>
      </c>
      <c r="D1719" s="42" t="s">
        <v>9284</v>
      </c>
      <c r="E1719" t="b">
        <v>0</v>
      </c>
      <c r="F1719" s="42" t="s">
        <v>9282</v>
      </c>
    </row>
    <row r="1720" spans="1:6" x14ac:dyDescent="0.2">
      <c r="A1720" s="42" t="s">
        <v>618</v>
      </c>
      <c r="B1720" s="42" t="s">
        <v>8464</v>
      </c>
      <c r="C1720">
        <v>2013</v>
      </c>
      <c r="D1720" s="42" t="s">
        <v>8969</v>
      </c>
      <c r="E1720" t="b">
        <v>0</v>
      </c>
      <c r="F1720" s="42" t="s">
        <v>9282</v>
      </c>
    </row>
    <row r="1721" spans="1:6" x14ac:dyDescent="0.2">
      <c r="A1721" s="42" t="s">
        <v>618</v>
      </c>
      <c r="B1721" s="42" t="s">
        <v>8464</v>
      </c>
      <c r="C1721">
        <v>2014</v>
      </c>
      <c r="D1721" s="42" t="s">
        <v>8599</v>
      </c>
      <c r="E1721" t="b">
        <v>0</v>
      </c>
      <c r="F1721" s="42" t="s">
        <v>9282</v>
      </c>
    </row>
    <row r="1722" spans="1:6" x14ac:dyDescent="0.2">
      <c r="A1722" s="42" t="s">
        <v>618</v>
      </c>
      <c r="B1722" s="42" t="s">
        <v>8464</v>
      </c>
      <c r="C1722">
        <v>2015</v>
      </c>
      <c r="D1722" s="42" t="s">
        <v>8968</v>
      </c>
      <c r="E1722" t="b">
        <v>0</v>
      </c>
      <c r="F1722" s="42" t="s">
        <v>9282</v>
      </c>
    </row>
    <row r="1723" spans="1:6" x14ac:dyDescent="0.2">
      <c r="A1723" s="42" t="s">
        <v>618</v>
      </c>
      <c r="B1723" s="42" t="s">
        <v>8464</v>
      </c>
      <c r="C1723">
        <v>2016</v>
      </c>
      <c r="D1723" s="42" t="s">
        <v>8979</v>
      </c>
      <c r="E1723" t="b">
        <v>0</v>
      </c>
      <c r="F1723" s="42" t="s">
        <v>9282</v>
      </c>
    </row>
    <row r="1724" spans="1:6" x14ac:dyDescent="0.2">
      <c r="A1724" s="42" t="s">
        <v>618</v>
      </c>
      <c r="B1724" s="42" t="s">
        <v>8464</v>
      </c>
      <c r="C1724">
        <v>2017</v>
      </c>
      <c r="D1724" s="42" t="s">
        <v>9007</v>
      </c>
      <c r="E1724" t="b">
        <v>0</v>
      </c>
      <c r="F1724" s="42" t="s">
        <v>9282</v>
      </c>
    </row>
    <row r="1725" spans="1:6" x14ac:dyDescent="0.2">
      <c r="A1725" s="42" t="s">
        <v>618</v>
      </c>
      <c r="B1725" s="42" t="s">
        <v>8464</v>
      </c>
      <c r="C1725">
        <v>2018</v>
      </c>
      <c r="D1725" s="42" t="s">
        <v>9143</v>
      </c>
      <c r="E1725" t="b">
        <v>0</v>
      </c>
      <c r="F1725" s="42" t="s">
        <v>9282</v>
      </c>
    </row>
    <row r="1726" spans="1:6" x14ac:dyDescent="0.2">
      <c r="A1726" s="42" t="s">
        <v>618</v>
      </c>
      <c r="B1726" s="42" t="s">
        <v>8464</v>
      </c>
      <c r="C1726">
        <v>2019</v>
      </c>
      <c r="D1726" s="42" t="s">
        <v>8823</v>
      </c>
      <c r="E1726" t="b">
        <v>0</v>
      </c>
      <c r="F1726" s="42" t="s">
        <v>9282</v>
      </c>
    </row>
    <row r="1727" spans="1:6" x14ac:dyDescent="0.2">
      <c r="A1727" s="42" t="s">
        <v>620</v>
      </c>
      <c r="B1727" s="42" t="s">
        <v>8454</v>
      </c>
      <c r="C1727">
        <v>2013</v>
      </c>
      <c r="D1727" s="42" t="s">
        <v>8700</v>
      </c>
      <c r="E1727" t="b">
        <v>0</v>
      </c>
      <c r="F1727" s="42" t="s">
        <v>8701</v>
      </c>
    </row>
    <row r="1728" spans="1:6" x14ac:dyDescent="0.2">
      <c r="A1728" s="42" t="s">
        <v>620</v>
      </c>
      <c r="B1728" s="42" t="s">
        <v>8454</v>
      </c>
      <c r="C1728">
        <v>2014</v>
      </c>
      <c r="D1728" s="42" t="s">
        <v>8702</v>
      </c>
      <c r="E1728" t="b">
        <v>0</v>
      </c>
      <c r="F1728" s="42" t="s">
        <v>8701</v>
      </c>
    </row>
    <row r="1729" spans="1:6" x14ac:dyDescent="0.2">
      <c r="A1729" s="42" t="s">
        <v>620</v>
      </c>
      <c r="B1729" s="42" t="s">
        <v>8454</v>
      </c>
      <c r="C1729">
        <v>2015</v>
      </c>
      <c r="D1729" s="42" t="s">
        <v>8703</v>
      </c>
      <c r="E1729" t="b">
        <v>0</v>
      </c>
      <c r="F1729" s="42" t="s">
        <v>8701</v>
      </c>
    </row>
    <row r="1730" spans="1:6" x14ac:dyDescent="0.2">
      <c r="A1730" s="42" t="s">
        <v>620</v>
      </c>
      <c r="B1730" s="42" t="s">
        <v>8454</v>
      </c>
      <c r="C1730">
        <v>2016</v>
      </c>
      <c r="D1730" s="42" t="s">
        <v>8704</v>
      </c>
      <c r="E1730" t="b">
        <v>0</v>
      </c>
      <c r="F1730" s="42" t="s">
        <v>8701</v>
      </c>
    </row>
    <row r="1731" spans="1:6" x14ac:dyDescent="0.2">
      <c r="A1731" s="42" t="s">
        <v>620</v>
      </c>
      <c r="B1731" s="42" t="s">
        <v>8454</v>
      </c>
      <c r="C1731">
        <v>2017</v>
      </c>
      <c r="D1731" s="42" t="s">
        <v>8636</v>
      </c>
      <c r="E1731" t="b">
        <v>0</v>
      </c>
      <c r="F1731" s="42" t="s">
        <v>8701</v>
      </c>
    </row>
    <row r="1732" spans="1:6" x14ac:dyDescent="0.2">
      <c r="A1732" s="42" t="s">
        <v>620</v>
      </c>
      <c r="B1732" s="42" t="s">
        <v>8454</v>
      </c>
      <c r="C1732">
        <v>2018</v>
      </c>
      <c r="D1732" s="42" t="s">
        <v>8705</v>
      </c>
      <c r="E1732" t="b">
        <v>0</v>
      </c>
      <c r="F1732" s="42" t="s">
        <v>8701</v>
      </c>
    </row>
    <row r="1733" spans="1:6" x14ac:dyDescent="0.2">
      <c r="A1733" s="42" t="s">
        <v>620</v>
      </c>
      <c r="B1733" s="42" t="s">
        <v>8454</v>
      </c>
      <c r="C1733">
        <v>2019</v>
      </c>
      <c r="D1733" s="42" t="s">
        <v>8706</v>
      </c>
      <c r="E1733" t="b">
        <v>0</v>
      </c>
      <c r="F1733" s="42" t="s">
        <v>8701</v>
      </c>
    </row>
    <row r="1734" spans="1:6" x14ac:dyDescent="0.2">
      <c r="A1734" s="42" t="s">
        <v>620</v>
      </c>
      <c r="B1734" s="42" t="s">
        <v>8462</v>
      </c>
      <c r="C1734">
        <v>2013</v>
      </c>
      <c r="D1734" s="42" t="s">
        <v>8491</v>
      </c>
      <c r="E1734" t="b">
        <v>0</v>
      </c>
      <c r="F1734" s="42" t="s">
        <v>8701</v>
      </c>
    </row>
    <row r="1735" spans="1:6" x14ac:dyDescent="0.2">
      <c r="A1735" s="42" t="s">
        <v>620</v>
      </c>
      <c r="B1735" s="42" t="s">
        <v>8462</v>
      </c>
      <c r="C1735">
        <v>2014</v>
      </c>
      <c r="D1735" s="42" t="s">
        <v>8707</v>
      </c>
      <c r="E1735" t="b">
        <v>0</v>
      </c>
      <c r="F1735" s="42" t="s">
        <v>8701</v>
      </c>
    </row>
    <row r="1736" spans="1:6" x14ac:dyDescent="0.2">
      <c r="A1736" s="42" t="s">
        <v>620</v>
      </c>
      <c r="B1736" s="42" t="s">
        <v>8462</v>
      </c>
      <c r="C1736">
        <v>2015</v>
      </c>
      <c r="D1736" s="42" t="s">
        <v>8708</v>
      </c>
      <c r="E1736" t="b">
        <v>0</v>
      </c>
      <c r="F1736" s="42" t="s">
        <v>8701</v>
      </c>
    </row>
    <row r="1737" spans="1:6" x14ac:dyDescent="0.2">
      <c r="A1737" s="42" t="s">
        <v>620</v>
      </c>
      <c r="B1737" s="42" t="s">
        <v>8462</v>
      </c>
      <c r="C1737">
        <v>2016</v>
      </c>
      <c r="D1737" s="42" t="s">
        <v>8709</v>
      </c>
      <c r="E1737" t="b">
        <v>0</v>
      </c>
      <c r="F1737" s="42" t="s">
        <v>8701</v>
      </c>
    </row>
    <row r="1738" spans="1:6" x14ac:dyDescent="0.2">
      <c r="A1738" s="42" t="s">
        <v>620</v>
      </c>
      <c r="B1738" s="42" t="s">
        <v>8462</v>
      </c>
      <c r="C1738">
        <v>2017</v>
      </c>
      <c r="D1738" s="42" t="s">
        <v>8710</v>
      </c>
      <c r="E1738" t="b">
        <v>0</v>
      </c>
      <c r="F1738" s="42" t="s">
        <v>8701</v>
      </c>
    </row>
    <row r="1739" spans="1:6" x14ac:dyDescent="0.2">
      <c r="A1739" s="42" t="s">
        <v>620</v>
      </c>
      <c r="B1739" s="42" t="s">
        <v>8462</v>
      </c>
      <c r="C1739">
        <v>2018</v>
      </c>
      <c r="D1739" s="42" t="s">
        <v>8711</v>
      </c>
      <c r="E1739" t="b">
        <v>0</v>
      </c>
      <c r="F1739" s="42" t="s">
        <v>8701</v>
      </c>
    </row>
    <row r="1740" spans="1:6" x14ac:dyDescent="0.2">
      <c r="A1740" s="42" t="s">
        <v>620</v>
      </c>
      <c r="B1740" s="42" t="s">
        <v>8462</v>
      </c>
      <c r="C1740">
        <v>2019</v>
      </c>
      <c r="D1740" s="42" t="s">
        <v>8706</v>
      </c>
      <c r="E1740" t="b">
        <v>0</v>
      </c>
      <c r="F1740" s="42" t="s">
        <v>8701</v>
      </c>
    </row>
    <row r="1741" spans="1:6" x14ac:dyDescent="0.2">
      <c r="A1741" s="42" t="s">
        <v>620</v>
      </c>
      <c r="B1741" s="42" t="s">
        <v>8464</v>
      </c>
      <c r="C1741">
        <v>2013</v>
      </c>
      <c r="D1741" s="42" t="s">
        <v>8712</v>
      </c>
      <c r="E1741" t="b">
        <v>0</v>
      </c>
      <c r="F1741" s="42" t="s">
        <v>8701</v>
      </c>
    </row>
    <row r="1742" spans="1:6" x14ac:dyDescent="0.2">
      <c r="A1742" s="42" t="s">
        <v>620</v>
      </c>
      <c r="B1742" s="42" t="s">
        <v>8464</v>
      </c>
      <c r="C1742">
        <v>2014</v>
      </c>
      <c r="D1742" s="42" t="s">
        <v>8713</v>
      </c>
      <c r="E1742" t="b">
        <v>0</v>
      </c>
      <c r="F1742" s="42" t="s">
        <v>8701</v>
      </c>
    </row>
    <row r="1743" spans="1:6" x14ac:dyDescent="0.2">
      <c r="A1743" s="42" t="s">
        <v>620</v>
      </c>
      <c r="B1743" s="42" t="s">
        <v>8464</v>
      </c>
      <c r="C1743">
        <v>2015</v>
      </c>
      <c r="D1743" s="42" t="s">
        <v>8607</v>
      </c>
      <c r="E1743" t="b">
        <v>0</v>
      </c>
      <c r="F1743" s="42" t="s">
        <v>8701</v>
      </c>
    </row>
    <row r="1744" spans="1:6" x14ac:dyDescent="0.2">
      <c r="A1744" s="42" t="s">
        <v>620</v>
      </c>
      <c r="B1744" s="42" t="s">
        <v>8464</v>
      </c>
      <c r="C1744">
        <v>2016</v>
      </c>
      <c r="D1744" s="42" t="s">
        <v>8714</v>
      </c>
      <c r="E1744" t="b">
        <v>0</v>
      </c>
      <c r="F1744" s="42" t="s">
        <v>8701</v>
      </c>
    </row>
    <row r="1745" spans="1:6" x14ac:dyDescent="0.2">
      <c r="A1745" s="42" t="s">
        <v>620</v>
      </c>
      <c r="B1745" s="42" t="s">
        <v>8464</v>
      </c>
      <c r="C1745">
        <v>2017</v>
      </c>
      <c r="D1745" s="42" t="s">
        <v>8715</v>
      </c>
      <c r="E1745" t="b">
        <v>0</v>
      </c>
      <c r="F1745" s="42" t="s">
        <v>8701</v>
      </c>
    </row>
    <row r="1746" spans="1:6" x14ac:dyDescent="0.2">
      <c r="A1746" s="42" t="s">
        <v>620</v>
      </c>
      <c r="B1746" s="42" t="s">
        <v>8464</v>
      </c>
      <c r="C1746">
        <v>2018</v>
      </c>
      <c r="D1746" s="42" t="s">
        <v>8608</v>
      </c>
      <c r="E1746" t="b">
        <v>0</v>
      </c>
      <c r="F1746" s="42" t="s">
        <v>8701</v>
      </c>
    </row>
    <row r="1747" spans="1:6" x14ac:dyDescent="0.2">
      <c r="A1747" s="42" t="s">
        <v>620</v>
      </c>
      <c r="B1747" s="42" t="s">
        <v>8464</v>
      </c>
      <c r="C1747">
        <v>2019</v>
      </c>
      <c r="D1747" s="42" t="s">
        <v>8560</v>
      </c>
      <c r="E1747" t="b">
        <v>0</v>
      </c>
      <c r="F1747" s="42" t="s">
        <v>8701</v>
      </c>
    </row>
    <row r="1748" spans="1:6" x14ac:dyDescent="0.2">
      <c r="A1748" s="42" t="s">
        <v>621</v>
      </c>
      <c r="B1748" s="42" t="s">
        <v>8454</v>
      </c>
      <c r="C1748">
        <v>2013</v>
      </c>
      <c r="D1748" s="42" t="s">
        <v>9285</v>
      </c>
      <c r="E1748" t="b">
        <v>0</v>
      </c>
      <c r="F1748" s="42" t="s">
        <v>9286</v>
      </c>
    </row>
    <row r="1749" spans="1:6" x14ac:dyDescent="0.2">
      <c r="A1749" s="42" t="s">
        <v>621</v>
      </c>
      <c r="B1749" s="42" t="s">
        <v>8454</v>
      </c>
      <c r="C1749">
        <v>2014</v>
      </c>
      <c r="D1749" s="42" t="s">
        <v>8832</v>
      </c>
      <c r="E1749" t="b">
        <v>0</v>
      </c>
      <c r="F1749" s="42" t="s">
        <v>9286</v>
      </c>
    </row>
    <row r="1750" spans="1:6" x14ac:dyDescent="0.2">
      <c r="A1750" s="42" t="s">
        <v>621</v>
      </c>
      <c r="B1750" s="42" t="s">
        <v>8454</v>
      </c>
      <c r="C1750">
        <v>2015</v>
      </c>
      <c r="D1750" s="42" t="s">
        <v>9232</v>
      </c>
      <c r="E1750" t="b">
        <v>0</v>
      </c>
      <c r="F1750" s="42" t="s">
        <v>9286</v>
      </c>
    </row>
    <row r="1751" spans="1:6" x14ac:dyDescent="0.2">
      <c r="A1751" s="42" t="s">
        <v>621</v>
      </c>
      <c r="B1751" s="42" t="s">
        <v>8454</v>
      </c>
      <c r="C1751">
        <v>2016</v>
      </c>
      <c r="D1751" s="42" t="s">
        <v>9204</v>
      </c>
      <c r="E1751" t="b">
        <v>0</v>
      </c>
      <c r="F1751" s="42" t="s">
        <v>9286</v>
      </c>
    </row>
    <row r="1752" spans="1:6" x14ac:dyDescent="0.2">
      <c r="A1752" s="42" t="s">
        <v>621</v>
      </c>
      <c r="B1752" s="42" t="s">
        <v>8454</v>
      </c>
      <c r="C1752">
        <v>2017</v>
      </c>
      <c r="D1752" s="42" t="s">
        <v>9287</v>
      </c>
      <c r="E1752" t="b">
        <v>0</v>
      </c>
      <c r="F1752" s="42" t="s">
        <v>9286</v>
      </c>
    </row>
    <row r="1753" spans="1:6" x14ac:dyDescent="0.2">
      <c r="A1753" s="42" t="s">
        <v>621</v>
      </c>
      <c r="B1753" s="42" t="s">
        <v>8454</v>
      </c>
      <c r="C1753">
        <v>2018</v>
      </c>
      <c r="D1753" s="42" t="s">
        <v>8497</v>
      </c>
      <c r="E1753" t="b">
        <v>0</v>
      </c>
      <c r="F1753" s="42" t="s">
        <v>9286</v>
      </c>
    </row>
    <row r="1754" spans="1:6" x14ac:dyDescent="0.2">
      <c r="A1754" s="42" t="s">
        <v>621</v>
      </c>
      <c r="B1754" s="42" t="s">
        <v>8454</v>
      </c>
      <c r="C1754">
        <v>2019</v>
      </c>
      <c r="D1754" s="42" t="s">
        <v>8832</v>
      </c>
      <c r="E1754" t="b">
        <v>0</v>
      </c>
      <c r="F1754" s="42" t="s">
        <v>9286</v>
      </c>
    </row>
    <row r="1755" spans="1:6" x14ac:dyDescent="0.2">
      <c r="A1755" s="42" t="s">
        <v>621</v>
      </c>
      <c r="B1755" s="42" t="s">
        <v>8462</v>
      </c>
      <c r="C1755">
        <v>2013</v>
      </c>
      <c r="D1755" s="42" t="s">
        <v>9288</v>
      </c>
      <c r="E1755" t="b">
        <v>0</v>
      </c>
      <c r="F1755" s="42" t="s">
        <v>9286</v>
      </c>
    </row>
    <row r="1756" spans="1:6" x14ac:dyDescent="0.2">
      <c r="A1756" s="42" t="s">
        <v>621</v>
      </c>
      <c r="B1756" s="42" t="s">
        <v>8462</v>
      </c>
      <c r="C1756">
        <v>2014</v>
      </c>
      <c r="D1756" s="42" t="s">
        <v>9289</v>
      </c>
      <c r="E1756" t="b">
        <v>0</v>
      </c>
      <c r="F1756" s="42" t="s">
        <v>9286</v>
      </c>
    </row>
    <row r="1757" spans="1:6" x14ac:dyDescent="0.2">
      <c r="A1757" s="42" t="s">
        <v>621</v>
      </c>
      <c r="B1757" s="42" t="s">
        <v>8462</v>
      </c>
      <c r="C1757">
        <v>2015</v>
      </c>
      <c r="D1757" s="42" t="s">
        <v>8497</v>
      </c>
      <c r="E1757" t="b">
        <v>0</v>
      </c>
      <c r="F1757" s="42" t="s">
        <v>9286</v>
      </c>
    </row>
    <row r="1758" spans="1:6" x14ac:dyDescent="0.2">
      <c r="A1758" s="42" t="s">
        <v>621</v>
      </c>
      <c r="B1758" s="42" t="s">
        <v>8462</v>
      </c>
      <c r="C1758">
        <v>2016</v>
      </c>
      <c r="D1758" s="42" t="s">
        <v>8704</v>
      </c>
      <c r="E1758" t="b">
        <v>0</v>
      </c>
      <c r="F1758" s="42" t="s">
        <v>9286</v>
      </c>
    </row>
    <row r="1759" spans="1:6" x14ac:dyDescent="0.2">
      <c r="A1759" s="42" t="s">
        <v>621</v>
      </c>
      <c r="B1759" s="42" t="s">
        <v>8462</v>
      </c>
      <c r="C1759">
        <v>2017</v>
      </c>
      <c r="D1759" s="42" t="s">
        <v>9290</v>
      </c>
      <c r="E1759" t="b">
        <v>0</v>
      </c>
      <c r="F1759" s="42" t="s">
        <v>9286</v>
      </c>
    </row>
    <row r="1760" spans="1:6" x14ac:dyDescent="0.2">
      <c r="A1760" s="42" t="s">
        <v>621</v>
      </c>
      <c r="B1760" s="42" t="s">
        <v>8462</v>
      </c>
      <c r="C1760">
        <v>2018</v>
      </c>
      <c r="D1760" s="42" t="s">
        <v>8846</v>
      </c>
      <c r="E1760" t="b">
        <v>0</v>
      </c>
      <c r="F1760" s="42" t="s">
        <v>9286</v>
      </c>
    </row>
    <row r="1761" spans="1:6" x14ac:dyDescent="0.2">
      <c r="A1761" s="42" t="s">
        <v>621</v>
      </c>
      <c r="B1761" s="42" t="s">
        <v>8462</v>
      </c>
      <c r="C1761">
        <v>2019</v>
      </c>
      <c r="D1761" s="42" t="s">
        <v>9289</v>
      </c>
      <c r="E1761" t="b">
        <v>0</v>
      </c>
      <c r="F1761" s="42" t="s">
        <v>9286</v>
      </c>
    </row>
    <row r="1762" spans="1:6" x14ac:dyDescent="0.2">
      <c r="A1762" s="42" t="s">
        <v>621</v>
      </c>
      <c r="B1762" s="42" t="s">
        <v>8464</v>
      </c>
      <c r="C1762">
        <v>2013</v>
      </c>
      <c r="D1762" s="42" t="s">
        <v>9291</v>
      </c>
      <c r="E1762" t="b">
        <v>0</v>
      </c>
      <c r="F1762" s="42" t="s">
        <v>9286</v>
      </c>
    </row>
    <row r="1763" spans="1:6" x14ac:dyDescent="0.2">
      <c r="A1763" s="42" t="s">
        <v>621</v>
      </c>
      <c r="B1763" s="42" t="s">
        <v>8464</v>
      </c>
      <c r="C1763">
        <v>2014</v>
      </c>
      <c r="D1763" s="42" t="s">
        <v>8528</v>
      </c>
      <c r="E1763" t="b">
        <v>0</v>
      </c>
      <c r="F1763" s="42" t="s">
        <v>9286</v>
      </c>
    </row>
    <row r="1764" spans="1:6" x14ac:dyDescent="0.2">
      <c r="A1764" s="42" t="s">
        <v>621</v>
      </c>
      <c r="B1764" s="42" t="s">
        <v>8464</v>
      </c>
      <c r="C1764">
        <v>2015</v>
      </c>
      <c r="D1764" s="42" t="s">
        <v>8592</v>
      </c>
      <c r="E1764" t="b">
        <v>0</v>
      </c>
      <c r="F1764" s="42" t="s">
        <v>9286</v>
      </c>
    </row>
    <row r="1765" spans="1:6" x14ac:dyDescent="0.2">
      <c r="A1765" s="42" t="s">
        <v>621</v>
      </c>
      <c r="B1765" s="42" t="s">
        <v>8464</v>
      </c>
      <c r="C1765">
        <v>2016</v>
      </c>
      <c r="D1765" s="42" t="s">
        <v>8557</v>
      </c>
      <c r="E1765" t="b">
        <v>0</v>
      </c>
      <c r="F1765" s="42" t="s">
        <v>9286</v>
      </c>
    </row>
    <row r="1766" spans="1:6" x14ac:dyDescent="0.2">
      <c r="A1766" s="42" t="s">
        <v>621</v>
      </c>
      <c r="B1766" s="42" t="s">
        <v>8464</v>
      </c>
      <c r="C1766">
        <v>2017</v>
      </c>
      <c r="D1766" s="42" t="s">
        <v>9292</v>
      </c>
      <c r="E1766" t="b">
        <v>0</v>
      </c>
      <c r="F1766" s="42" t="s">
        <v>9286</v>
      </c>
    </row>
    <row r="1767" spans="1:6" x14ac:dyDescent="0.2">
      <c r="A1767" s="42" t="s">
        <v>621</v>
      </c>
      <c r="B1767" s="42" t="s">
        <v>8464</v>
      </c>
      <c r="C1767">
        <v>2018</v>
      </c>
      <c r="D1767" s="42" t="s">
        <v>8556</v>
      </c>
      <c r="E1767" t="b">
        <v>0</v>
      </c>
      <c r="F1767" s="42" t="s">
        <v>9286</v>
      </c>
    </row>
    <row r="1768" spans="1:6" x14ac:dyDescent="0.2">
      <c r="A1768" s="42" t="s">
        <v>621</v>
      </c>
      <c r="B1768" s="42" t="s">
        <v>8464</v>
      </c>
      <c r="C1768">
        <v>2019</v>
      </c>
      <c r="D1768" s="42" t="s">
        <v>9089</v>
      </c>
      <c r="E1768" t="b">
        <v>0</v>
      </c>
      <c r="F1768" s="42" t="s">
        <v>9286</v>
      </c>
    </row>
    <row r="1769" spans="1:6" x14ac:dyDescent="0.2">
      <c r="A1769" s="42" t="s">
        <v>622</v>
      </c>
      <c r="B1769" s="42" t="s">
        <v>8454</v>
      </c>
      <c r="C1769">
        <v>2013</v>
      </c>
      <c r="D1769" s="42" t="s">
        <v>8753</v>
      </c>
      <c r="E1769" t="b">
        <v>0</v>
      </c>
      <c r="F1769" s="42" t="s">
        <v>9293</v>
      </c>
    </row>
    <row r="1770" spans="1:6" x14ac:dyDescent="0.2">
      <c r="A1770" s="42" t="s">
        <v>622</v>
      </c>
      <c r="B1770" s="42" t="s">
        <v>8454</v>
      </c>
      <c r="C1770">
        <v>2014</v>
      </c>
      <c r="D1770" s="42" t="s">
        <v>9294</v>
      </c>
      <c r="E1770" t="b">
        <v>0</v>
      </c>
      <c r="F1770" s="42" t="s">
        <v>9293</v>
      </c>
    </row>
    <row r="1771" spans="1:6" x14ac:dyDescent="0.2">
      <c r="A1771" s="42" t="s">
        <v>622</v>
      </c>
      <c r="B1771" s="42" t="s">
        <v>8454</v>
      </c>
      <c r="C1771">
        <v>2015</v>
      </c>
      <c r="D1771" s="42" t="s">
        <v>8768</v>
      </c>
      <c r="E1771" t="b">
        <v>0</v>
      </c>
      <c r="F1771" s="42" t="s">
        <v>9293</v>
      </c>
    </row>
    <row r="1772" spans="1:6" x14ac:dyDescent="0.2">
      <c r="A1772" s="42" t="s">
        <v>622</v>
      </c>
      <c r="B1772" s="42" t="s">
        <v>8454</v>
      </c>
      <c r="C1772">
        <v>2016</v>
      </c>
      <c r="D1772" s="42" t="s">
        <v>8541</v>
      </c>
      <c r="E1772" t="b">
        <v>0</v>
      </c>
      <c r="F1772" s="42" t="s">
        <v>9293</v>
      </c>
    </row>
    <row r="1773" spans="1:6" x14ac:dyDescent="0.2">
      <c r="A1773" s="42" t="s">
        <v>622</v>
      </c>
      <c r="B1773" s="42" t="s">
        <v>8454</v>
      </c>
      <c r="C1773">
        <v>2017</v>
      </c>
      <c r="D1773" s="42" t="s">
        <v>9287</v>
      </c>
      <c r="E1773" t="b">
        <v>0</v>
      </c>
      <c r="F1773" s="42" t="s">
        <v>9293</v>
      </c>
    </row>
    <row r="1774" spans="1:6" x14ac:dyDescent="0.2">
      <c r="A1774" s="42" t="s">
        <v>622</v>
      </c>
      <c r="B1774" s="42" t="s">
        <v>8454</v>
      </c>
      <c r="C1774">
        <v>2018</v>
      </c>
      <c r="D1774" s="42" t="s">
        <v>8763</v>
      </c>
      <c r="E1774" t="b">
        <v>0</v>
      </c>
      <c r="F1774" s="42" t="s">
        <v>9293</v>
      </c>
    </row>
    <row r="1775" spans="1:6" x14ac:dyDescent="0.2">
      <c r="A1775" s="42" t="s">
        <v>622</v>
      </c>
      <c r="B1775" s="42" t="s">
        <v>8454</v>
      </c>
      <c r="C1775">
        <v>2019</v>
      </c>
      <c r="D1775" s="42" t="s">
        <v>9295</v>
      </c>
      <c r="E1775" t="b">
        <v>0</v>
      </c>
      <c r="F1775" s="42" t="s">
        <v>9293</v>
      </c>
    </row>
    <row r="1776" spans="1:6" x14ac:dyDescent="0.2">
      <c r="A1776" s="42" t="s">
        <v>622</v>
      </c>
      <c r="B1776" s="42" t="s">
        <v>8462</v>
      </c>
      <c r="C1776">
        <v>2013</v>
      </c>
      <c r="D1776" s="42" t="s">
        <v>8708</v>
      </c>
      <c r="E1776" t="b">
        <v>0</v>
      </c>
      <c r="F1776" s="42" t="s">
        <v>9293</v>
      </c>
    </row>
    <row r="1777" spans="1:6" x14ac:dyDescent="0.2">
      <c r="A1777" s="42" t="s">
        <v>622</v>
      </c>
      <c r="B1777" s="42" t="s">
        <v>8462</v>
      </c>
      <c r="C1777">
        <v>2014</v>
      </c>
      <c r="D1777" s="42" t="s">
        <v>9114</v>
      </c>
      <c r="E1777" t="b">
        <v>0</v>
      </c>
      <c r="F1777" s="42" t="s">
        <v>9293</v>
      </c>
    </row>
    <row r="1778" spans="1:6" x14ac:dyDescent="0.2">
      <c r="A1778" s="42" t="s">
        <v>622</v>
      </c>
      <c r="B1778" s="42" t="s">
        <v>8462</v>
      </c>
      <c r="C1778">
        <v>2015</v>
      </c>
      <c r="D1778" s="42" t="s">
        <v>9042</v>
      </c>
      <c r="E1778" t="b">
        <v>0</v>
      </c>
      <c r="F1778" s="42" t="s">
        <v>9293</v>
      </c>
    </row>
    <row r="1779" spans="1:6" x14ac:dyDescent="0.2">
      <c r="A1779" s="42" t="s">
        <v>622</v>
      </c>
      <c r="B1779" s="42" t="s">
        <v>8462</v>
      </c>
      <c r="C1779">
        <v>2016</v>
      </c>
      <c r="D1779" s="42" t="s">
        <v>8711</v>
      </c>
      <c r="E1779" t="b">
        <v>0</v>
      </c>
      <c r="F1779" s="42" t="s">
        <v>9293</v>
      </c>
    </row>
    <row r="1780" spans="1:6" x14ac:dyDescent="0.2">
      <c r="A1780" s="42" t="s">
        <v>622</v>
      </c>
      <c r="B1780" s="42" t="s">
        <v>8462</v>
      </c>
      <c r="C1780">
        <v>2017</v>
      </c>
      <c r="D1780" s="42" t="s">
        <v>8835</v>
      </c>
      <c r="E1780" t="b">
        <v>0</v>
      </c>
      <c r="F1780" s="42" t="s">
        <v>9293</v>
      </c>
    </row>
    <row r="1781" spans="1:6" x14ac:dyDescent="0.2">
      <c r="A1781" s="42" t="s">
        <v>622</v>
      </c>
      <c r="B1781" s="42" t="s">
        <v>8462</v>
      </c>
      <c r="C1781">
        <v>2018</v>
      </c>
      <c r="D1781" s="42" t="s">
        <v>9034</v>
      </c>
      <c r="E1781" t="b">
        <v>0</v>
      </c>
      <c r="F1781" s="42" t="s">
        <v>9293</v>
      </c>
    </row>
    <row r="1782" spans="1:6" x14ac:dyDescent="0.2">
      <c r="A1782" s="42" t="s">
        <v>622</v>
      </c>
      <c r="B1782" s="42" t="s">
        <v>8462</v>
      </c>
      <c r="C1782">
        <v>2019</v>
      </c>
      <c r="D1782" s="42" t="s">
        <v>9247</v>
      </c>
      <c r="E1782" t="b">
        <v>0</v>
      </c>
      <c r="F1782" s="42" t="s">
        <v>9293</v>
      </c>
    </row>
    <row r="1783" spans="1:6" x14ac:dyDescent="0.2">
      <c r="A1783" s="42" t="s">
        <v>622</v>
      </c>
      <c r="B1783" s="42" t="s">
        <v>8464</v>
      </c>
      <c r="C1783">
        <v>2013</v>
      </c>
      <c r="D1783" s="42" t="s">
        <v>8713</v>
      </c>
      <c r="E1783" t="b">
        <v>0</v>
      </c>
      <c r="F1783" s="42" t="s">
        <v>9293</v>
      </c>
    </row>
    <row r="1784" spans="1:6" x14ac:dyDescent="0.2">
      <c r="A1784" s="42" t="s">
        <v>622</v>
      </c>
      <c r="B1784" s="42" t="s">
        <v>8464</v>
      </c>
      <c r="C1784">
        <v>2014</v>
      </c>
      <c r="D1784" s="42" t="s">
        <v>8715</v>
      </c>
      <c r="E1784" t="b">
        <v>0</v>
      </c>
      <c r="F1784" s="42" t="s">
        <v>9293</v>
      </c>
    </row>
    <row r="1785" spans="1:6" x14ac:dyDescent="0.2">
      <c r="A1785" s="42" t="s">
        <v>622</v>
      </c>
      <c r="B1785" s="42" t="s">
        <v>8464</v>
      </c>
      <c r="C1785">
        <v>2015</v>
      </c>
      <c r="D1785" s="42" t="s">
        <v>8608</v>
      </c>
      <c r="E1785" t="b">
        <v>0</v>
      </c>
      <c r="F1785" s="42" t="s">
        <v>9293</v>
      </c>
    </row>
    <row r="1786" spans="1:6" x14ac:dyDescent="0.2">
      <c r="A1786" s="42" t="s">
        <v>622</v>
      </c>
      <c r="B1786" s="42" t="s">
        <v>8464</v>
      </c>
      <c r="C1786">
        <v>2016</v>
      </c>
      <c r="D1786" s="42" t="s">
        <v>8698</v>
      </c>
      <c r="E1786" t="b">
        <v>0</v>
      </c>
      <c r="F1786" s="42" t="s">
        <v>9293</v>
      </c>
    </row>
    <row r="1787" spans="1:6" x14ac:dyDescent="0.2">
      <c r="A1787" s="42" t="s">
        <v>622</v>
      </c>
      <c r="B1787" s="42" t="s">
        <v>8464</v>
      </c>
      <c r="C1787">
        <v>2017</v>
      </c>
      <c r="D1787" s="42" t="s">
        <v>9167</v>
      </c>
      <c r="E1787" t="b">
        <v>0</v>
      </c>
      <c r="F1787" s="42" t="s">
        <v>9293</v>
      </c>
    </row>
    <row r="1788" spans="1:6" x14ac:dyDescent="0.2">
      <c r="A1788" s="42" t="s">
        <v>622</v>
      </c>
      <c r="B1788" s="42" t="s">
        <v>8464</v>
      </c>
      <c r="C1788">
        <v>2018</v>
      </c>
      <c r="D1788" s="42" t="s">
        <v>9296</v>
      </c>
      <c r="E1788" t="b">
        <v>0</v>
      </c>
      <c r="F1788" s="42" t="s">
        <v>9293</v>
      </c>
    </row>
    <row r="1789" spans="1:6" x14ac:dyDescent="0.2">
      <c r="A1789" s="42" t="s">
        <v>622</v>
      </c>
      <c r="B1789" s="42" t="s">
        <v>8464</v>
      </c>
      <c r="C1789">
        <v>2019</v>
      </c>
      <c r="D1789" s="42" t="s">
        <v>8529</v>
      </c>
      <c r="E1789" t="b">
        <v>0</v>
      </c>
      <c r="F1789" s="42" t="s">
        <v>9293</v>
      </c>
    </row>
    <row r="1790" spans="1:6" x14ac:dyDescent="0.2">
      <c r="A1790" s="42" t="s">
        <v>624</v>
      </c>
      <c r="B1790" s="42" t="s">
        <v>8454</v>
      </c>
      <c r="C1790">
        <v>2013</v>
      </c>
      <c r="D1790" s="42" t="s">
        <v>8696</v>
      </c>
      <c r="E1790" t="b">
        <v>0</v>
      </c>
      <c r="F1790" s="42" t="s">
        <v>9297</v>
      </c>
    </row>
    <row r="1791" spans="1:6" x14ac:dyDescent="0.2">
      <c r="A1791" s="42" t="s">
        <v>624</v>
      </c>
      <c r="B1791" s="42" t="s">
        <v>8454</v>
      </c>
      <c r="C1791">
        <v>2014</v>
      </c>
      <c r="D1791" s="42" t="s">
        <v>9083</v>
      </c>
      <c r="E1791" t="b">
        <v>0</v>
      </c>
      <c r="F1791" s="42" t="s">
        <v>9297</v>
      </c>
    </row>
    <row r="1792" spans="1:6" x14ac:dyDescent="0.2">
      <c r="A1792" s="42" t="s">
        <v>624</v>
      </c>
      <c r="B1792" s="42" t="s">
        <v>8454</v>
      </c>
      <c r="C1792">
        <v>2015</v>
      </c>
      <c r="D1792" s="42" t="s">
        <v>9110</v>
      </c>
      <c r="E1792" t="b">
        <v>0</v>
      </c>
      <c r="F1792" s="42" t="s">
        <v>9297</v>
      </c>
    </row>
    <row r="1793" spans="1:6" x14ac:dyDescent="0.2">
      <c r="A1793" s="42" t="s">
        <v>624</v>
      </c>
      <c r="B1793" s="42" t="s">
        <v>8454</v>
      </c>
      <c r="C1793">
        <v>2016</v>
      </c>
      <c r="D1793" s="42" t="s">
        <v>9298</v>
      </c>
      <c r="E1793" t="b">
        <v>0</v>
      </c>
      <c r="F1793" s="42" t="s">
        <v>9297</v>
      </c>
    </row>
    <row r="1794" spans="1:6" x14ac:dyDescent="0.2">
      <c r="A1794" s="42" t="s">
        <v>624</v>
      </c>
      <c r="B1794" s="42" t="s">
        <v>8454</v>
      </c>
      <c r="C1794">
        <v>2017</v>
      </c>
      <c r="D1794" s="42" t="s">
        <v>8765</v>
      </c>
      <c r="E1794" t="b">
        <v>0</v>
      </c>
      <c r="F1794" s="42" t="s">
        <v>9297</v>
      </c>
    </row>
    <row r="1795" spans="1:6" x14ac:dyDescent="0.2">
      <c r="A1795" s="42" t="s">
        <v>624</v>
      </c>
      <c r="B1795" s="42" t="s">
        <v>8454</v>
      </c>
      <c r="C1795">
        <v>2018</v>
      </c>
      <c r="D1795" s="42" t="s">
        <v>8749</v>
      </c>
      <c r="E1795" t="b">
        <v>0</v>
      </c>
      <c r="F1795" s="42" t="s">
        <v>9297</v>
      </c>
    </row>
    <row r="1796" spans="1:6" x14ac:dyDescent="0.2">
      <c r="A1796" s="42" t="s">
        <v>624</v>
      </c>
      <c r="B1796" s="42" t="s">
        <v>8454</v>
      </c>
      <c r="C1796">
        <v>2019</v>
      </c>
      <c r="D1796" s="42" t="s">
        <v>8625</v>
      </c>
      <c r="E1796" t="b">
        <v>0</v>
      </c>
      <c r="F1796" s="42" t="s">
        <v>9297</v>
      </c>
    </row>
    <row r="1797" spans="1:6" x14ac:dyDescent="0.2">
      <c r="A1797" s="42" t="s">
        <v>624</v>
      </c>
      <c r="B1797" s="42" t="s">
        <v>8462</v>
      </c>
      <c r="C1797">
        <v>2013</v>
      </c>
      <c r="D1797" s="42" t="s">
        <v>8555</v>
      </c>
      <c r="E1797" t="b">
        <v>0</v>
      </c>
      <c r="F1797" s="42" t="s">
        <v>9297</v>
      </c>
    </row>
    <row r="1798" spans="1:6" x14ac:dyDescent="0.2">
      <c r="A1798" s="42" t="s">
        <v>624</v>
      </c>
      <c r="B1798" s="42" t="s">
        <v>8462</v>
      </c>
      <c r="C1798">
        <v>2014</v>
      </c>
      <c r="D1798" s="42" t="s">
        <v>8755</v>
      </c>
      <c r="E1798" t="b">
        <v>0</v>
      </c>
      <c r="F1798" s="42" t="s">
        <v>9297</v>
      </c>
    </row>
    <row r="1799" spans="1:6" x14ac:dyDescent="0.2">
      <c r="A1799" s="42" t="s">
        <v>624</v>
      </c>
      <c r="B1799" s="42" t="s">
        <v>8462</v>
      </c>
      <c r="C1799">
        <v>2015</v>
      </c>
      <c r="D1799" s="42" t="s">
        <v>9294</v>
      </c>
      <c r="E1799" t="b">
        <v>0</v>
      </c>
      <c r="F1799" s="42" t="s">
        <v>9297</v>
      </c>
    </row>
    <row r="1800" spans="1:6" x14ac:dyDescent="0.2">
      <c r="A1800" s="42" t="s">
        <v>624</v>
      </c>
      <c r="B1800" s="42" t="s">
        <v>8462</v>
      </c>
      <c r="C1800">
        <v>2016</v>
      </c>
      <c r="D1800" s="42" t="s">
        <v>9146</v>
      </c>
      <c r="E1800" t="b">
        <v>0</v>
      </c>
      <c r="F1800" s="42" t="s">
        <v>9297</v>
      </c>
    </row>
    <row r="1801" spans="1:6" x14ac:dyDescent="0.2">
      <c r="A1801" s="42" t="s">
        <v>624</v>
      </c>
      <c r="B1801" s="42" t="s">
        <v>8462</v>
      </c>
      <c r="C1801">
        <v>2017</v>
      </c>
      <c r="D1801" s="42" t="s">
        <v>8765</v>
      </c>
      <c r="E1801" t="b">
        <v>0</v>
      </c>
      <c r="F1801" s="42" t="s">
        <v>9297</v>
      </c>
    </row>
    <row r="1802" spans="1:6" x14ac:dyDescent="0.2">
      <c r="A1802" s="42" t="s">
        <v>624</v>
      </c>
      <c r="B1802" s="42" t="s">
        <v>8462</v>
      </c>
      <c r="C1802">
        <v>2018</v>
      </c>
      <c r="D1802" s="42" t="s">
        <v>9299</v>
      </c>
      <c r="E1802" t="b">
        <v>0</v>
      </c>
      <c r="F1802" s="42" t="s">
        <v>9297</v>
      </c>
    </row>
    <row r="1803" spans="1:6" x14ac:dyDescent="0.2">
      <c r="A1803" s="42" t="s">
        <v>624</v>
      </c>
      <c r="B1803" s="42" t="s">
        <v>8462</v>
      </c>
      <c r="C1803">
        <v>2019</v>
      </c>
      <c r="D1803" s="42" t="s">
        <v>8455</v>
      </c>
      <c r="E1803" t="b">
        <v>0</v>
      </c>
      <c r="F1803" s="42" t="s">
        <v>9297</v>
      </c>
    </row>
    <row r="1804" spans="1:6" x14ac:dyDescent="0.2">
      <c r="A1804" s="42" t="s">
        <v>624</v>
      </c>
      <c r="B1804" s="42" t="s">
        <v>8464</v>
      </c>
      <c r="C1804">
        <v>2013</v>
      </c>
      <c r="D1804" s="42" t="s">
        <v>8592</v>
      </c>
      <c r="E1804" t="b">
        <v>0</v>
      </c>
      <c r="F1804" s="42" t="s">
        <v>9297</v>
      </c>
    </row>
    <row r="1805" spans="1:6" x14ac:dyDescent="0.2">
      <c r="A1805" s="42" t="s">
        <v>624</v>
      </c>
      <c r="B1805" s="42" t="s">
        <v>8464</v>
      </c>
      <c r="C1805">
        <v>2014</v>
      </c>
      <c r="D1805" s="42" t="s">
        <v>8557</v>
      </c>
      <c r="E1805" t="b">
        <v>0</v>
      </c>
      <c r="F1805" s="42" t="s">
        <v>9297</v>
      </c>
    </row>
    <row r="1806" spans="1:6" x14ac:dyDescent="0.2">
      <c r="A1806" s="42" t="s">
        <v>624</v>
      </c>
      <c r="B1806" s="42" t="s">
        <v>8464</v>
      </c>
      <c r="C1806">
        <v>2015</v>
      </c>
      <c r="D1806" s="42" t="s">
        <v>9033</v>
      </c>
      <c r="E1806" t="b">
        <v>0</v>
      </c>
      <c r="F1806" s="42" t="s">
        <v>9297</v>
      </c>
    </row>
    <row r="1807" spans="1:6" x14ac:dyDescent="0.2">
      <c r="A1807" s="42" t="s">
        <v>624</v>
      </c>
      <c r="B1807" s="42" t="s">
        <v>8464</v>
      </c>
      <c r="C1807">
        <v>2016</v>
      </c>
      <c r="D1807" s="42" t="s">
        <v>8556</v>
      </c>
      <c r="E1807" t="b">
        <v>0</v>
      </c>
      <c r="F1807" s="42" t="s">
        <v>9297</v>
      </c>
    </row>
    <row r="1808" spans="1:6" x14ac:dyDescent="0.2">
      <c r="A1808" s="42" t="s">
        <v>624</v>
      </c>
      <c r="B1808" s="42" t="s">
        <v>8464</v>
      </c>
      <c r="C1808">
        <v>2017</v>
      </c>
      <c r="D1808" s="42" t="s">
        <v>8513</v>
      </c>
      <c r="E1808" t="b">
        <v>0</v>
      </c>
      <c r="F1808" s="42" t="s">
        <v>9297</v>
      </c>
    </row>
    <row r="1809" spans="1:6" x14ac:dyDescent="0.2">
      <c r="A1809" s="42" t="s">
        <v>624</v>
      </c>
      <c r="B1809" s="42" t="s">
        <v>8464</v>
      </c>
      <c r="C1809">
        <v>2018</v>
      </c>
      <c r="D1809" s="42" t="s">
        <v>9089</v>
      </c>
      <c r="E1809" t="b">
        <v>0</v>
      </c>
      <c r="F1809" s="42" t="s">
        <v>9297</v>
      </c>
    </row>
    <row r="1810" spans="1:6" x14ac:dyDescent="0.2">
      <c r="A1810" s="42" t="s">
        <v>624</v>
      </c>
      <c r="B1810" s="42" t="s">
        <v>8464</v>
      </c>
      <c r="C1810">
        <v>2019</v>
      </c>
      <c r="D1810" s="42" t="s">
        <v>9300</v>
      </c>
      <c r="E1810" t="b">
        <v>0</v>
      </c>
      <c r="F1810" s="42" t="s">
        <v>9297</v>
      </c>
    </row>
    <row r="1811" spans="1:6" x14ac:dyDescent="0.2">
      <c r="A1811" s="42" t="s">
        <v>625</v>
      </c>
      <c r="B1811" s="42" t="s">
        <v>8454</v>
      </c>
      <c r="C1811">
        <v>2013</v>
      </c>
      <c r="D1811" s="42" t="s">
        <v>8749</v>
      </c>
      <c r="E1811" t="b">
        <v>0</v>
      </c>
      <c r="F1811" s="42" t="s">
        <v>9301</v>
      </c>
    </row>
    <row r="1812" spans="1:6" x14ac:dyDescent="0.2">
      <c r="A1812" s="42" t="s">
        <v>625</v>
      </c>
      <c r="B1812" s="42" t="s">
        <v>8454</v>
      </c>
      <c r="C1812">
        <v>2014</v>
      </c>
      <c r="D1812" s="42" t="s">
        <v>9302</v>
      </c>
      <c r="E1812" t="b">
        <v>0</v>
      </c>
      <c r="F1812" s="42" t="s">
        <v>9301</v>
      </c>
    </row>
    <row r="1813" spans="1:6" x14ac:dyDescent="0.2">
      <c r="A1813" s="42" t="s">
        <v>625</v>
      </c>
      <c r="B1813" s="42" t="s">
        <v>8454</v>
      </c>
      <c r="C1813">
        <v>2015</v>
      </c>
      <c r="D1813" s="42" t="s">
        <v>8846</v>
      </c>
      <c r="E1813" t="b">
        <v>0</v>
      </c>
      <c r="F1813" s="42" t="s">
        <v>9301</v>
      </c>
    </row>
    <row r="1814" spans="1:6" x14ac:dyDescent="0.2">
      <c r="A1814" s="42" t="s">
        <v>625</v>
      </c>
      <c r="B1814" s="42" t="s">
        <v>8454</v>
      </c>
      <c r="C1814">
        <v>2016</v>
      </c>
      <c r="D1814" s="42" t="s">
        <v>8920</v>
      </c>
      <c r="E1814" t="b">
        <v>0</v>
      </c>
      <c r="F1814" s="42" t="s">
        <v>9301</v>
      </c>
    </row>
    <row r="1815" spans="1:6" x14ac:dyDescent="0.2">
      <c r="A1815" s="42" t="s">
        <v>625</v>
      </c>
      <c r="B1815" s="42" t="s">
        <v>8454</v>
      </c>
      <c r="C1815">
        <v>2017</v>
      </c>
      <c r="D1815" s="42" t="s">
        <v>9303</v>
      </c>
      <c r="E1815" t="b">
        <v>0</v>
      </c>
      <c r="F1815" s="42" t="s">
        <v>9301</v>
      </c>
    </row>
    <row r="1816" spans="1:6" x14ac:dyDescent="0.2">
      <c r="A1816" s="42" t="s">
        <v>625</v>
      </c>
      <c r="B1816" s="42" t="s">
        <v>8454</v>
      </c>
      <c r="C1816">
        <v>2018</v>
      </c>
      <c r="D1816" s="42" t="s">
        <v>9304</v>
      </c>
      <c r="E1816" t="b">
        <v>0</v>
      </c>
      <c r="F1816" s="42" t="s">
        <v>9301</v>
      </c>
    </row>
    <row r="1817" spans="1:6" x14ac:dyDescent="0.2">
      <c r="A1817" s="42" t="s">
        <v>625</v>
      </c>
      <c r="B1817" s="42" t="s">
        <v>8454</v>
      </c>
      <c r="C1817">
        <v>2019</v>
      </c>
      <c r="D1817" s="42" t="s">
        <v>9305</v>
      </c>
      <c r="E1817" t="b">
        <v>0</v>
      </c>
      <c r="F1817" s="42" t="s">
        <v>9301</v>
      </c>
    </row>
    <row r="1818" spans="1:6" x14ac:dyDescent="0.2">
      <c r="A1818" s="42" t="s">
        <v>625</v>
      </c>
      <c r="B1818" s="42" t="s">
        <v>8462</v>
      </c>
      <c r="C1818">
        <v>2013</v>
      </c>
      <c r="D1818" s="42" t="s">
        <v>8707</v>
      </c>
      <c r="E1818" t="b">
        <v>0</v>
      </c>
      <c r="F1818" s="42" t="s">
        <v>9301</v>
      </c>
    </row>
    <row r="1819" spans="1:6" x14ac:dyDescent="0.2">
      <c r="A1819" s="42" t="s">
        <v>625</v>
      </c>
      <c r="B1819" s="42" t="s">
        <v>8462</v>
      </c>
      <c r="C1819">
        <v>2014</v>
      </c>
      <c r="D1819" s="42" t="s">
        <v>9134</v>
      </c>
      <c r="E1819" t="b">
        <v>0</v>
      </c>
      <c r="F1819" s="42" t="s">
        <v>9301</v>
      </c>
    </row>
    <row r="1820" spans="1:6" x14ac:dyDescent="0.2">
      <c r="A1820" s="42" t="s">
        <v>625</v>
      </c>
      <c r="B1820" s="42" t="s">
        <v>8462</v>
      </c>
      <c r="C1820">
        <v>2015</v>
      </c>
      <c r="D1820" s="42" t="s">
        <v>9200</v>
      </c>
      <c r="E1820" t="b">
        <v>0</v>
      </c>
      <c r="F1820" s="42" t="s">
        <v>9301</v>
      </c>
    </row>
    <row r="1821" spans="1:6" x14ac:dyDescent="0.2">
      <c r="A1821" s="42" t="s">
        <v>625</v>
      </c>
      <c r="B1821" s="42" t="s">
        <v>8462</v>
      </c>
      <c r="C1821">
        <v>2016</v>
      </c>
      <c r="D1821" s="42" t="s">
        <v>9110</v>
      </c>
      <c r="E1821" t="b">
        <v>0</v>
      </c>
      <c r="F1821" s="42" t="s">
        <v>9301</v>
      </c>
    </row>
    <row r="1822" spans="1:6" x14ac:dyDescent="0.2">
      <c r="A1822" s="42" t="s">
        <v>625</v>
      </c>
      <c r="B1822" s="42" t="s">
        <v>8462</v>
      </c>
      <c r="C1822">
        <v>2017</v>
      </c>
      <c r="D1822" s="42" t="s">
        <v>9142</v>
      </c>
      <c r="E1822" t="b">
        <v>0</v>
      </c>
      <c r="F1822" s="42" t="s">
        <v>9301</v>
      </c>
    </row>
    <row r="1823" spans="1:6" x14ac:dyDescent="0.2">
      <c r="A1823" s="42" t="s">
        <v>625</v>
      </c>
      <c r="B1823" s="42" t="s">
        <v>8462</v>
      </c>
      <c r="C1823">
        <v>2018</v>
      </c>
      <c r="D1823" s="42" t="s">
        <v>9306</v>
      </c>
      <c r="E1823" t="b">
        <v>0</v>
      </c>
      <c r="F1823" s="42" t="s">
        <v>9301</v>
      </c>
    </row>
    <row r="1824" spans="1:6" x14ac:dyDescent="0.2">
      <c r="A1824" s="42" t="s">
        <v>625</v>
      </c>
      <c r="B1824" s="42" t="s">
        <v>8462</v>
      </c>
      <c r="C1824">
        <v>2019</v>
      </c>
      <c r="D1824" s="42" t="s">
        <v>9307</v>
      </c>
      <c r="E1824" t="b">
        <v>0</v>
      </c>
      <c r="F1824" s="42" t="s">
        <v>9301</v>
      </c>
    </row>
    <row r="1825" spans="1:6" x14ac:dyDescent="0.2">
      <c r="A1825" s="42" t="s">
        <v>625</v>
      </c>
      <c r="B1825" s="42" t="s">
        <v>8464</v>
      </c>
      <c r="C1825">
        <v>2013</v>
      </c>
      <c r="D1825" s="42" t="s">
        <v>9236</v>
      </c>
      <c r="E1825" t="b">
        <v>0</v>
      </c>
      <c r="F1825" s="42" t="s">
        <v>9301</v>
      </c>
    </row>
    <row r="1826" spans="1:6" x14ac:dyDescent="0.2">
      <c r="A1826" s="42" t="s">
        <v>625</v>
      </c>
      <c r="B1826" s="42" t="s">
        <v>8464</v>
      </c>
      <c r="C1826">
        <v>2014</v>
      </c>
      <c r="D1826" s="42" t="s">
        <v>9178</v>
      </c>
      <c r="E1826" t="b">
        <v>0</v>
      </c>
      <c r="F1826" s="42" t="s">
        <v>9301</v>
      </c>
    </row>
    <row r="1827" spans="1:6" x14ac:dyDescent="0.2">
      <c r="A1827" s="42" t="s">
        <v>625</v>
      </c>
      <c r="B1827" s="42" t="s">
        <v>8464</v>
      </c>
      <c r="C1827">
        <v>2015</v>
      </c>
      <c r="D1827" s="42" t="s">
        <v>8555</v>
      </c>
      <c r="E1827" t="b">
        <v>0</v>
      </c>
      <c r="F1827" s="42" t="s">
        <v>9301</v>
      </c>
    </row>
    <row r="1828" spans="1:6" x14ac:dyDescent="0.2">
      <c r="A1828" s="42" t="s">
        <v>625</v>
      </c>
      <c r="B1828" s="42" t="s">
        <v>8464</v>
      </c>
      <c r="C1828">
        <v>2016</v>
      </c>
      <c r="D1828" s="42" t="s">
        <v>9308</v>
      </c>
      <c r="E1828" t="b">
        <v>0</v>
      </c>
      <c r="F1828" s="42" t="s">
        <v>9301</v>
      </c>
    </row>
    <row r="1829" spans="1:6" x14ac:dyDescent="0.2">
      <c r="A1829" s="42" t="s">
        <v>625</v>
      </c>
      <c r="B1829" s="42" t="s">
        <v>8464</v>
      </c>
      <c r="C1829">
        <v>2017</v>
      </c>
      <c r="D1829" s="42" t="s">
        <v>8508</v>
      </c>
      <c r="E1829" t="b">
        <v>0</v>
      </c>
      <c r="F1829" s="42" t="s">
        <v>9301</v>
      </c>
    </row>
    <row r="1830" spans="1:6" x14ac:dyDescent="0.2">
      <c r="A1830" s="42" t="s">
        <v>625</v>
      </c>
      <c r="B1830" s="42" t="s">
        <v>8464</v>
      </c>
      <c r="C1830">
        <v>2018</v>
      </c>
      <c r="D1830" s="42" t="s">
        <v>9309</v>
      </c>
      <c r="E1830" t="b">
        <v>0</v>
      </c>
      <c r="F1830" s="42" t="s">
        <v>9301</v>
      </c>
    </row>
    <row r="1831" spans="1:6" x14ac:dyDescent="0.2">
      <c r="A1831" s="42" t="s">
        <v>625</v>
      </c>
      <c r="B1831" s="42" t="s">
        <v>8464</v>
      </c>
      <c r="C1831">
        <v>2019</v>
      </c>
      <c r="D1831" s="42" t="s">
        <v>9310</v>
      </c>
      <c r="E1831" t="b">
        <v>0</v>
      </c>
      <c r="F1831" s="42" t="s">
        <v>9301</v>
      </c>
    </row>
    <row r="1832" spans="1:6" x14ac:dyDescent="0.2">
      <c r="A1832" s="42" t="s">
        <v>627</v>
      </c>
      <c r="B1832" s="42" t="s">
        <v>8454</v>
      </c>
      <c r="C1832">
        <v>2013</v>
      </c>
      <c r="D1832" s="42" t="s">
        <v>9170</v>
      </c>
      <c r="E1832" t="b">
        <v>0</v>
      </c>
      <c r="F1832" s="42" t="s">
        <v>9311</v>
      </c>
    </row>
    <row r="1833" spans="1:6" x14ac:dyDescent="0.2">
      <c r="A1833" s="42" t="s">
        <v>627</v>
      </c>
      <c r="B1833" s="42" t="s">
        <v>8454</v>
      </c>
      <c r="C1833">
        <v>2014</v>
      </c>
      <c r="D1833" s="42" t="s">
        <v>8671</v>
      </c>
      <c r="E1833" t="b">
        <v>0</v>
      </c>
      <c r="F1833" s="42" t="s">
        <v>9311</v>
      </c>
    </row>
    <row r="1834" spans="1:6" x14ac:dyDescent="0.2">
      <c r="A1834" s="42" t="s">
        <v>627</v>
      </c>
      <c r="B1834" s="42" t="s">
        <v>8454</v>
      </c>
      <c r="C1834">
        <v>2015</v>
      </c>
      <c r="D1834" s="42" t="s">
        <v>8467</v>
      </c>
      <c r="E1834" t="b">
        <v>0</v>
      </c>
      <c r="F1834" s="42" t="s">
        <v>9311</v>
      </c>
    </row>
    <row r="1835" spans="1:6" x14ac:dyDescent="0.2">
      <c r="A1835" s="42" t="s">
        <v>627</v>
      </c>
      <c r="B1835" s="42" t="s">
        <v>8454</v>
      </c>
      <c r="C1835">
        <v>2016</v>
      </c>
      <c r="D1835" s="42" t="s">
        <v>8631</v>
      </c>
      <c r="E1835" t="b">
        <v>0</v>
      </c>
      <c r="F1835" s="42" t="s">
        <v>9311</v>
      </c>
    </row>
    <row r="1836" spans="1:6" x14ac:dyDescent="0.2">
      <c r="A1836" s="42" t="s">
        <v>627</v>
      </c>
      <c r="B1836" s="42" t="s">
        <v>8454</v>
      </c>
      <c r="C1836">
        <v>2017</v>
      </c>
      <c r="D1836" s="42" t="s">
        <v>9298</v>
      </c>
      <c r="E1836" t="b">
        <v>0</v>
      </c>
      <c r="F1836" s="42" t="s">
        <v>9311</v>
      </c>
    </row>
    <row r="1837" spans="1:6" x14ac:dyDescent="0.2">
      <c r="A1837" s="42" t="s">
        <v>627</v>
      </c>
      <c r="B1837" s="42" t="s">
        <v>8454</v>
      </c>
      <c r="C1837">
        <v>2018</v>
      </c>
      <c r="D1837" s="42" t="s">
        <v>9200</v>
      </c>
      <c r="E1837" t="b">
        <v>0</v>
      </c>
      <c r="F1837" s="42" t="s">
        <v>9311</v>
      </c>
    </row>
    <row r="1838" spans="1:6" x14ac:dyDescent="0.2">
      <c r="A1838" s="42" t="s">
        <v>627</v>
      </c>
      <c r="B1838" s="42" t="s">
        <v>8454</v>
      </c>
      <c r="C1838">
        <v>2019</v>
      </c>
      <c r="D1838" s="42" t="s">
        <v>9302</v>
      </c>
      <c r="E1838" t="b">
        <v>0</v>
      </c>
      <c r="F1838" s="42" t="s">
        <v>9311</v>
      </c>
    </row>
    <row r="1839" spans="1:6" x14ac:dyDescent="0.2">
      <c r="A1839" s="42" t="s">
        <v>627</v>
      </c>
      <c r="B1839" s="42" t="s">
        <v>8462</v>
      </c>
      <c r="C1839">
        <v>2013</v>
      </c>
      <c r="D1839" s="42" t="s">
        <v>8996</v>
      </c>
      <c r="E1839" t="b">
        <v>0</v>
      </c>
      <c r="F1839" s="42" t="s">
        <v>9311</v>
      </c>
    </row>
    <row r="1840" spans="1:6" x14ac:dyDescent="0.2">
      <c r="A1840" s="42" t="s">
        <v>627</v>
      </c>
      <c r="B1840" s="42" t="s">
        <v>8462</v>
      </c>
      <c r="C1840">
        <v>2014</v>
      </c>
      <c r="D1840" s="42" t="s">
        <v>8609</v>
      </c>
      <c r="E1840" t="b">
        <v>0</v>
      </c>
      <c r="F1840" s="42" t="s">
        <v>9311</v>
      </c>
    </row>
    <row r="1841" spans="1:6" x14ac:dyDescent="0.2">
      <c r="A1841" s="42" t="s">
        <v>627</v>
      </c>
      <c r="B1841" s="42" t="s">
        <v>8462</v>
      </c>
      <c r="C1841">
        <v>2015</v>
      </c>
      <c r="D1841" s="42" t="s">
        <v>8513</v>
      </c>
      <c r="E1841" t="b">
        <v>0</v>
      </c>
      <c r="F1841" s="42" t="s">
        <v>9311</v>
      </c>
    </row>
    <row r="1842" spans="1:6" x14ac:dyDescent="0.2">
      <c r="A1842" s="42" t="s">
        <v>627</v>
      </c>
      <c r="B1842" s="42" t="s">
        <v>8462</v>
      </c>
      <c r="C1842">
        <v>2016</v>
      </c>
      <c r="D1842" s="42" t="s">
        <v>8988</v>
      </c>
      <c r="E1842" t="b">
        <v>0</v>
      </c>
      <c r="F1842" s="42" t="s">
        <v>9311</v>
      </c>
    </row>
    <row r="1843" spans="1:6" x14ac:dyDescent="0.2">
      <c r="A1843" s="42" t="s">
        <v>627</v>
      </c>
      <c r="B1843" s="42" t="s">
        <v>8462</v>
      </c>
      <c r="C1843">
        <v>2017</v>
      </c>
      <c r="D1843" s="42" t="s">
        <v>9312</v>
      </c>
      <c r="E1843" t="b">
        <v>0</v>
      </c>
      <c r="F1843" s="42" t="s">
        <v>9311</v>
      </c>
    </row>
    <row r="1844" spans="1:6" x14ac:dyDescent="0.2">
      <c r="A1844" s="42" t="s">
        <v>627</v>
      </c>
      <c r="B1844" s="42" t="s">
        <v>8462</v>
      </c>
      <c r="C1844">
        <v>2018</v>
      </c>
      <c r="D1844" s="42" t="s">
        <v>8522</v>
      </c>
      <c r="E1844" t="b">
        <v>0</v>
      </c>
      <c r="F1844" s="42" t="s">
        <v>9311</v>
      </c>
    </row>
    <row r="1845" spans="1:6" x14ac:dyDescent="0.2">
      <c r="A1845" s="42" t="s">
        <v>627</v>
      </c>
      <c r="B1845" s="42" t="s">
        <v>8462</v>
      </c>
      <c r="C1845">
        <v>2019</v>
      </c>
      <c r="D1845" s="42" t="s">
        <v>8539</v>
      </c>
      <c r="E1845" t="b">
        <v>0</v>
      </c>
      <c r="F1845" s="42" t="s">
        <v>9311</v>
      </c>
    </row>
    <row r="1846" spans="1:6" x14ac:dyDescent="0.2">
      <c r="A1846" s="42" t="s">
        <v>627</v>
      </c>
      <c r="B1846" s="42" t="s">
        <v>8464</v>
      </c>
      <c r="C1846">
        <v>2013</v>
      </c>
      <c r="D1846" s="42" t="s">
        <v>9090</v>
      </c>
      <c r="E1846" t="b">
        <v>0</v>
      </c>
      <c r="F1846" s="42" t="s">
        <v>9311</v>
      </c>
    </row>
    <row r="1847" spans="1:6" x14ac:dyDescent="0.2">
      <c r="A1847" s="42" t="s">
        <v>627</v>
      </c>
      <c r="B1847" s="42" t="s">
        <v>8464</v>
      </c>
      <c r="C1847">
        <v>2014</v>
      </c>
      <c r="D1847" s="42" t="s">
        <v>8591</v>
      </c>
      <c r="E1847" t="b">
        <v>0</v>
      </c>
      <c r="F1847" s="42" t="s">
        <v>9311</v>
      </c>
    </row>
    <row r="1848" spans="1:6" x14ac:dyDescent="0.2">
      <c r="A1848" s="42" t="s">
        <v>627</v>
      </c>
      <c r="B1848" s="42" t="s">
        <v>8464</v>
      </c>
      <c r="C1848">
        <v>2015</v>
      </c>
      <c r="D1848" s="42" t="s">
        <v>8607</v>
      </c>
      <c r="E1848" t="b">
        <v>0</v>
      </c>
      <c r="F1848" s="42" t="s">
        <v>9311</v>
      </c>
    </row>
    <row r="1849" spans="1:6" x14ac:dyDescent="0.2">
      <c r="A1849" s="42" t="s">
        <v>627</v>
      </c>
      <c r="B1849" s="42" t="s">
        <v>8464</v>
      </c>
      <c r="C1849">
        <v>2016</v>
      </c>
      <c r="D1849" s="42" t="s">
        <v>8714</v>
      </c>
      <c r="E1849" t="b">
        <v>0</v>
      </c>
      <c r="F1849" s="42" t="s">
        <v>9311</v>
      </c>
    </row>
    <row r="1850" spans="1:6" x14ac:dyDescent="0.2">
      <c r="A1850" s="42" t="s">
        <v>627</v>
      </c>
      <c r="B1850" s="42" t="s">
        <v>8464</v>
      </c>
      <c r="C1850">
        <v>2017</v>
      </c>
      <c r="D1850" s="42" t="s">
        <v>8594</v>
      </c>
      <c r="E1850" t="b">
        <v>0</v>
      </c>
      <c r="F1850" s="42" t="s">
        <v>9311</v>
      </c>
    </row>
    <row r="1851" spans="1:6" x14ac:dyDescent="0.2">
      <c r="A1851" s="42" t="s">
        <v>627</v>
      </c>
      <c r="B1851" s="42" t="s">
        <v>8464</v>
      </c>
      <c r="C1851">
        <v>2018</v>
      </c>
      <c r="D1851" s="42" t="s">
        <v>9136</v>
      </c>
      <c r="E1851" t="b">
        <v>0</v>
      </c>
      <c r="F1851" s="42" t="s">
        <v>9311</v>
      </c>
    </row>
    <row r="1852" spans="1:6" x14ac:dyDescent="0.2">
      <c r="A1852" s="42" t="s">
        <v>627</v>
      </c>
      <c r="B1852" s="42" t="s">
        <v>8464</v>
      </c>
      <c r="C1852">
        <v>2019</v>
      </c>
      <c r="D1852" s="42" t="s">
        <v>8992</v>
      </c>
      <c r="E1852" t="b">
        <v>0</v>
      </c>
      <c r="F1852" s="42" t="s">
        <v>9311</v>
      </c>
    </row>
    <row r="1853" spans="1:6" x14ac:dyDescent="0.2">
      <c r="A1853" s="42" t="s">
        <v>630</v>
      </c>
      <c r="B1853" s="42" t="s">
        <v>8454</v>
      </c>
      <c r="C1853">
        <v>2013</v>
      </c>
      <c r="D1853" s="42" t="s">
        <v>8771</v>
      </c>
      <c r="E1853" t="b">
        <v>0</v>
      </c>
      <c r="F1853" s="42" t="s">
        <v>9313</v>
      </c>
    </row>
    <row r="1854" spans="1:6" x14ac:dyDescent="0.2">
      <c r="A1854" s="42" t="s">
        <v>630</v>
      </c>
      <c r="B1854" s="42" t="s">
        <v>8454</v>
      </c>
      <c r="C1854">
        <v>2014</v>
      </c>
      <c r="D1854" s="42" t="s">
        <v>8765</v>
      </c>
      <c r="E1854" t="b">
        <v>0</v>
      </c>
      <c r="F1854" s="42" t="s">
        <v>9313</v>
      </c>
    </row>
    <row r="1855" spans="1:6" x14ac:dyDescent="0.2">
      <c r="A1855" s="42" t="s">
        <v>630</v>
      </c>
      <c r="B1855" s="42" t="s">
        <v>8454</v>
      </c>
      <c r="C1855">
        <v>2015</v>
      </c>
      <c r="D1855" s="42" t="s">
        <v>8546</v>
      </c>
      <c r="E1855" t="b">
        <v>0</v>
      </c>
      <c r="F1855" s="42" t="s">
        <v>9313</v>
      </c>
    </row>
    <row r="1856" spans="1:6" x14ac:dyDescent="0.2">
      <c r="A1856" s="42" t="s">
        <v>630</v>
      </c>
      <c r="B1856" s="42" t="s">
        <v>8454</v>
      </c>
      <c r="C1856">
        <v>2016</v>
      </c>
      <c r="D1856" s="42" t="s">
        <v>9083</v>
      </c>
      <c r="E1856" t="b">
        <v>0</v>
      </c>
      <c r="F1856" s="42" t="s">
        <v>9313</v>
      </c>
    </row>
    <row r="1857" spans="1:6" x14ac:dyDescent="0.2">
      <c r="A1857" s="42" t="s">
        <v>630</v>
      </c>
      <c r="B1857" s="42" t="s">
        <v>8454</v>
      </c>
      <c r="C1857">
        <v>2017</v>
      </c>
      <c r="D1857" s="42" t="s">
        <v>9224</v>
      </c>
      <c r="E1857" t="b">
        <v>0</v>
      </c>
      <c r="F1857" s="42" t="s">
        <v>9313</v>
      </c>
    </row>
    <row r="1858" spans="1:6" x14ac:dyDescent="0.2">
      <c r="A1858" s="42" t="s">
        <v>630</v>
      </c>
      <c r="B1858" s="42" t="s">
        <v>8454</v>
      </c>
      <c r="C1858">
        <v>2018</v>
      </c>
      <c r="D1858" s="42" t="s">
        <v>8700</v>
      </c>
      <c r="E1858" t="b">
        <v>0</v>
      </c>
      <c r="F1858" s="42" t="s">
        <v>9313</v>
      </c>
    </row>
    <row r="1859" spans="1:6" x14ac:dyDescent="0.2">
      <c r="A1859" s="42" t="s">
        <v>630</v>
      </c>
      <c r="B1859" s="42" t="s">
        <v>8454</v>
      </c>
      <c r="C1859">
        <v>2019</v>
      </c>
      <c r="D1859" s="42" t="s">
        <v>9289</v>
      </c>
      <c r="E1859" t="b">
        <v>0</v>
      </c>
      <c r="F1859" s="42" t="s">
        <v>9313</v>
      </c>
    </row>
    <row r="1860" spans="1:6" x14ac:dyDescent="0.2">
      <c r="A1860" s="42" t="s">
        <v>630</v>
      </c>
      <c r="B1860" s="42" t="s">
        <v>8462</v>
      </c>
      <c r="C1860">
        <v>2013</v>
      </c>
      <c r="D1860" s="42" t="s">
        <v>8956</v>
      </c>
      <c r="E1860" t="b">
        <v>0</v>
      </c>
      <c r="F1860" s="42" t="s">
        <v>9313</v>
      </c>
    </row>
    <row r="1861" spans="1:6" x14ac:dyDescent="0.2">
      <c r="A1861" s="42" t="s">
        <v>630</v>
      </c>
      <c r="B1861" s="42" t="s">
        <v>8462</v>
      </c>
      <c r="C1861">
        <v>2014</v>
      </c>
      <c r="D1861" s="42" t="s">
        <v>8643</v>
      </c>
      <c r="E1861" t="b">
        <v>0</v>
      </c>
      <c r="F1861" s="42" t="s">
        <v>9313</v>
      </c>
    </row>
    <row r="1862" spans="1:6" x14ac:dyDescent="0.2">
      <c r="A1862" s="42" t="s">
        <v>630</v>
      </c>
      <c r="B1862" s="42" t="s">
        <v>8462</v>
      </c>
      <c r="C1862">
        <v>2015</v>
      </c>
      <c r="D1862" s="42" t="s">
        <v>8546</v>
      </c>
      <c r="E1862" t="b">
        <v>0</v>
      </c>
      <c r="F1862" s="42" t="s">
        <v>9313</v>
      </c>
    </row>
    <row r="1863" spans="1:6" x14ac:dyDescent="0.2">
      <c r="A1863" s="42" t="s">
        <v>630</v>
      </c>
      <c r="B1863" s="42" t="s">
        <v>8462</v>
      </c>
      <c r="C1863">
        <v>2016</v>
      </c>
      <c r="D1863" s="42" t="s">
        <v>9038</v>
      </c>
      <c r="E1863" t="b">
        <v>0</v>
      </c>
      <c r="F1863" s="42" t="s">
        <v>9313</v>
      </c>
    </row>
    <row r="1864" spans="1:6" x14ac:dyDescent="0.2">
      <c r="A1864" s="42" t="s">
        <v>630</v>
      </c>
      <c r="B1864" s="42" t="s">
        <v>8462</v>
      </c>
      <c r="C1864">
        <v>2017</v>
      </c>
      <c r="D1864" s="42" t="s">
        <v>9314</v>
      </c>
      <c r="E1864" t="b">
        <v>0</v>
      </c>
      <c r="F1864" s="42" t="s">
        <v>9313</v>
      </c>
    </row>
    <row r="1865" spans="1:6" x14ac:dyDescent="0.2">
      <c r="A1865" s="42" t="s">
        <v>630</v>
      </c>
      <c r="B1865" s="42" t="s">
        <v>8462</v>
      </c>
      <c r="C1865">
        <v>2018</v>
      </c>
      <c r="D1865" s="42" t="s">
        <v>8700</v>
      </c>
      <c r="E1865" t="b">
        <v>0</v>
      </c>
      <c r="F1865" s="42" t="s">
        <v>9313</v>
      </c>
    </row>
    <row r="1866" spans="1:6" x14ac:dyDescent="0.2">
      <c r="A1866" s="42" t="s">
        <v>630</v>
      </c>
      <c r="B1866" s="42" t="s">
        <v>8462</v>
      </c>
      <c r="C1866">
        <v>2019</v>
      </c>
      <c r="D1866" s="42" t="s">
        <v>9289</v>
      </c>
      <c r="E1866" t="b">
        <v>0</v>
      </c>
      <c r="F1866" s="42" t="s">
        <v>9313</v>
      </c>
    </row>
    <row r="1867" spans="1:6" x14ac:dyDescent="0.2">
      <c r="A1867" s="42" t="s">
        <v>630</v>
      </c>
      <c r="B1867" s="42" t="s">
        <v>8464</v>
      </c>
      <c r="C1867">
        <v>2013</v>
      </c>
      <c r="D1867" s="42" t="s">
        <v>8700</v>
      </c>
      <c r="E1867" t="b">
        <v>0</v>
      </c>
      <c r="F1867" s="42" t="s">
        <v>9313</v>
      </c>
    </row>
    <row r="1868" spans="1:6" x14ac:dyDescent="0.2">
      <c r="A1868" s="42" t="s">
        <v>630</v>
      </c>
      <c r="B1868" s="42" t="s">
        <v>8464</v>
      </c>
      <c r="C1868">
        <v>2014</v>
      </c>
      <c r="D1868" s="42" t="s">
        <v>9315</v>
      </c>
      <c r="E1868" t="b">
        <v>0</v>
      </c>
      <c r="F1868" s="42" t="s">
        <v>9313</v>
      </c>
    </row>
    <row r="1869" spans="1:6" x14ac:dyDescent="0.2">
      <c r="A1869" s="42" t="s">
        <v>630</v>
      </c>
      <c r="B1869" s="42" t="s">
        <v>8464</v>
      </c>
      <c r="C1869">
        <v>2015</v>
      </c>
      <c r="D1869" s="42" t="s">
        <v>9187</v>
      </c>
      <c r="E1869" t="b">
        <v>0</v>
      </c>
      <c r="F1869" s="42" t="s">
        <v>9313</v>
      </c>
    </row>
    <row r="1870" spans="1:6" x14ac:dyDescent="0.2">
      <c r="A1870" s="42" t="s">
        <v>630</v>
      </c>
      <c r="B1870" s="42" t="s">
        <v>8464</v>
      </c>
      <c r="C1870">
        <v>2016</v>
      </c>
      <c r="D1870" s="42" t="s">
        <v>9184</v>
      </c>
      <c r="E1870" t="b">
        <v>0</v>
      </c>
      <c r="F1870" s="42" t="s">
        <v>9313</v>
      </c>
    </row>
    <row r="1871" spans="1:6" x14ac:dyDescent="0.2">
      <c r="A1871" s="42" t="s">
        <v>630</v>
      </c>
      <c r="B1871" s="42" t="s">
        <v>8464</v>
      </c>
      <c r="C1871">
        <v>2017</v>
      </c>
      <c r="D1871" s="42" t="s">
        <v>8518</v>
      </c>
      <c r="E1871" t="b">
        <v>0</v>
      </c>
      <c r="F1871" s="42" t="s">
        <v>9313</v>
      </c>
    </row>
    <row r="1872" spans="1:6" x14ac:dyDescent="0.2">
      <c r="A1872" s="42" t="s">
        <v>630</v>
      </c>
      <c r="B1872" s="42" t="s">
        <v>8464</v>
      </c>
      <c r="C1872">
        <v>2018</v>
      </c>
      <c r="D1872" s="42" t="s">
        <v>9316</v>
      </c>
      <c r="E1872" t="b">
        <v>0</v>
      </c>
      <c r="F1872" s="42" t="s">
        <v>9313</v>
      </c>
    </row>
    <row r="1873" spans="1:6" x14ac:dyDescent="0.2">
      <c r="A1873" s="42" t="s">
        <v>630</v>
      </c>
      <c r="B1873" s="42" t="s">
        <v>8464</v>
      </c>
      <c r="C1873">
        <v>2019</v>
      </c>
      <c r="D1873" s="42" t="s">
        <v>8711</v>
      </c>
      <c r="E1873" t="b">
        <v>0</v>
      </c>
      <c r="F1873" s="42" t="s">
        <v>9313</v>
      </c>
    </row>
    <row r="1874" spans="1:6" x14ac:dyDescent="0.2">
      <c r="A1874" s="42" t="s">
        <v>1988</v>
      </c>
      <c r="B1874" s="42" t="s">
        <v>8454</v>
      </c>
      <c r="C1874">
        <v>2013</v>
      </c>
      <c r="D1874" s="42" t="s">
        <v>8694</v>
      </c>
      <c r="E1874" t="b">
        <v>0</v>
      </c>
      <c r="F1874" s="42" t="s">
        <v>9317</v>
      </c>
    </row>
    <row r="1875" spans="1:6" x14ac:dyDescent="0.2">
      <c r="A1875" s="42" t="s">
        <v>1988</v>
      </c>
      <c r="B1875" s="42" t="s">
        <v>8454</v>
      </c>
      <c r="C1875">
        <v>2014</v>
      </c>
      <c r="D1875" s="42" t="s">
        <v>8638</v>
      </c>
      <c r="E1875" t="b">
        <v>0</v>
      </c>
      <c r="F1875" s="42" t="s">
        <v>9317</v>
      </c>
    </row>
    <row r="1876" spans="1:6" x14ac:dyDescent="0.2">
      <c r="A1876" s="42" t="s">
        <v>1988</v>
      </c>
      <c r="B1876" s="42" t="s">
        <v>8454</v>
      </c>
      <c r="C1876">
        <v>2015</v>
      </c>
      <c r="D1876" s="42" t="s">
        <v>8638</v>
      </c>
      <c r="E1876" t="b">
        <v>0</v>
      </c>
      <c r="F1876" s="42" t="s">
        <v>9317</v>
      </c>
    </row>
    <row r="1877" spans="1:6" x14ac:dyDescent="0.2">
      <c r="A1877" s="42" t="s">
        <v>1988</v>
      </c>
      <c r="B1877" s="42" t="s">
        <v>8454</v>
      </c>
      <c r="C1877">
        <v>2016</v>
      </c>
      <c r="D1877" s="42" t="s">
        <v>8823</v>
      </c>
      <c r="E1877" t="b">
        <v>0</v>
      </c>
      <c r="F1877" s="42" t="s">
        <v>9317</v>
      </c>
    </row>
    <row r="1878" spans="1:6" x14ac:dyDescent="0.2">
      <c r="A1878" s="42" t="s">
        <v>1988</v>
      </c>
      <c r="B1878" s="42" t="s">
        <v>8454</v>
      </c>
      <c r="C1878">
        <v>2017</v>
      </c>
      <c r="D1878" s="42" t="s">
        <v>8638</v>
      </c>
      <c r="E1878" t="b">
        <v>0</v>
      </c>
      <c r="F1878" s="42" t="s">
        <v>9317</v>
      </c>
    </row>
    <row r="1879" spans="1:6" x14ac:dyDescent="0.2">
      <c r="A1879" s="42" t="s">
        <v>1988</v>
      </c>
      <c r="B1879" s="42" t="s">
        <v>8454</v>
      </c>
      <c r="C1879">
        <v>2018</v>
      </c>
      <c r="D1879" s="42" t="s">
        <v>8712</v>
      </c>
      <c r="E1879" t="b">
        <v>0</v>
      </c>
      <c r="F1879" s="42" t="s">
        <v>9317</v>
      </c>
    </row>
    <row r="1880" spans="1:6" x14ac:dyDescent="0.2">
      <c r="A1880" s="42" t="s">
        <v>1988</v>
      </c>
      <c r="B1880" s="42" t="s">
        <v>8454</v>
      </c>
      <c r="C1880">
        <v>2019</v>
      </c>
      <c r="D1880" s="42" t="s">
        <v>9049</v>
      </c>
      <c r="E1880" t="b">
        <v>0</v>
      </c>
      <c r="F1880" s="42" t="s">
        <v>9317</v>
      </c>
    </row>
    <row r="1881" spans="1:6" x14ac:dyDescent="0.2">
      <c r="A1881" s="42" t="s">
        <v>1988</v>
      </c>
      <c r="B1881" s="42" t="s">
        <v>8462</v>
      </c>
      <c r="C1881">
        <v>2013</v>
      </c>
      <c r="D1881" s="42" t="s">
        <v>9256</v>
      </c>
      <c r="E1881" t="b">
        <v>0</v>
      </c>
      <c r="F1881" s="42" t="s">
        <v>9317</v>
      </c>
    </row>
    <row r="1882" spans="1:6" x14ac:dyDescent="0.2">
      <c r="A1882" s="42" t="s">
        <v>1988</v>
      </c>
      <c r="B1882" s="42" t="s">
        <v>8462</v>
      </c>
      <c r="C1882">
        <v>2014</v>
      </c>
      <c r="D1882" s="42" t="s">
        <v>8823</v>
      </c>
      <c r="E1882" t="b">
        <v>0</v>
      </c>
      <c r="F1882" s="42" t="s">
        <v>9317</v>
      </c>
    </row>
    <row r="1883" spans="1:6" x14ac:dyDescent="0.2">
      <c r="A1883" s="42" t="s">
        <v>1988</v>
      </c>
      <c r="B1883" s="42" t="s">
        <v>8462</v>
      </c>
      <c r="C1883">
        <v>2015</v>
      </c>
      <c r="D1883" s="42" t="s">
        <v>8823</v>
      </c>
      <c r="E1883" t="b">
        <v>0</v>
      </c>
      <c r="F1883" s="42" t="s">
        <v>9317</v>
      </c>
    </row>
    <row r="1884" spans="1:6" x14ac:dyDescent="0.2">
      <c r="A1884" s="42" t="s">
        <v>1988</v>
      </c>
      <c r="B1884" s="42" t="s">
        <v>8462</v>
      </c>
      <c r="C1884">
        <v>2016</v>
      </c>
      <c r="D1884" s="42" t="s">
        <v>8823</v>
      </c>
      <c r="E1884" t="b">
        <v>0</v>
      </c>
      <c r="F1884" s="42" t="s">
        <v>9317</v>
      </c>
    </row>
    <row r="1885" spans="1:6" x14ac:dyDescent="0.2">
      <c r="A1885" s="42" t="s">
        <v>1988</v>
      </c>
      <c r="B1885" s="42" t="s">
        <v>8462</v>
      </c>
      <c r="C1885">
        <v>2017</v>
      </c>
      <c r="D1885" s="42" t="s">
        <v>8638</v>
      </c>
      <c r="E1885" t="b">
        <v>0</v>
      </c>
      <c r="F1885" s="42" t="s">
        <v>9317</v>
      </c>
    </row>
    <row r="1886" spans="1:6" x14ac:dyDescent="0.2">
      <c r="A1886" s="42" t="s">
        <v>1988</v>
      </c>
      <c r="B1886" s="42" t="s">
        <v>8462</v>
      </c>
      <c r="C1886">
        <v>2018</v>
      </c>
      <c r="D1886" s="42" t="s">
        <v>8712</v>
      </c>
      <c r="E1886" t="b">
        <v>0</v>
      </c>
      <c r="F1886" s="42" t="s">
        <v>9317</v>
      </c>
    </row>
    <row r="1887" spans="1:6" x14ac:dyDescent="0.2">
      <c r="A1887" s="42" t="s">
        <v>1988</v>
      </c>
      <c r="B1887" s="42" t="s">
        <v>8462</v>
      </c>
      <c r="C1887">
        <v>2019</v>
      </c>
      <c r="D1887" s="42" t="s">
        <v>9049</v>
      </c>
      <c r="E1887" t="b">
        <v>0</v>
      </c>
      <c r="F1887" s="42" t="s">
        <v>9317</v>
      </c>
    </row>
    <row r="1888" spans="1:6" x14ac:dyDescent="0.2">
      <c r="A1888" s="42" t="s">
        <v>1988</v>
      </c>
      <c r="B1888" s="42" t="s">
        <v>8464</v>
      </c>
      <c r="C1888">
        <v>2013</v>
      </c>
      <c r="D1888" s="42" t="s">
        <v>8650</v>
      </c>
      <c r="E1888" t="b">
        <v>0</v>
      </c>
      <c r="F1888" s="42" t="s">
        <v>9317</v>
      </c>
    </row>
    <row r="1889" spans="1:6" x14ac:dyDescent="0.2">
      <c r="A1889" s="42" t="s">
        <v>1988</v>
      </c>
      <c r="B1889" s="42" t="s">
        <v>8464</v>
      </c>
      <c r="C1889">
        <v>2014</v>
      </c>
      <c r="D1889" s="42" t="s">
        <v>8982</v>
      </c>
      <c r="E1889" t="b">
        <v>0</v>
      </c>
      <c r="F1889" s="42" t="s">
        <v>9317</v>
      </c>
    </row>
    <row r="1890" spans="1:6" x14ac:dyDescent="0.2">
      <c r="A1890" s="42" t="s">
        <v>1988</v>
      </c>
      <c r="B1890" s="42" t="s">
        <v>8464</v>
      </c>
      <c r="C1890">
        <v>2015</v>
      </c>
      <c r="D1890" s="42" t="s">
        <v>9318</v>
      </c>
      <c r="E1890" t="b">
        <v>0</v>
      </c>
      <c r="F1890" s="42" t="s">
        <v>9317</v>
      </c>
    </row>
    <row r="1891" spans="1:6" x14ac:dyDescent="0.2">
      <c r="A1891" s="42" t="s">
        <v>1988</v>
      </c>
      <c r="B1891" s="42" t="s">
        <v>8464</v>
      </c>
      <c r="C1891">
        <v>2016</v>
      </c>
      <c r="D1891" s="42" t="s">
        <v>8829</v>
      </c>
      <c r="E1891" t="b">
        <v>0</v>
      </c>
      <c r="F1891" s="42" t="s">
        <v>9317</v>
      </c>
    </row>
    <row r="1892" spans="1:6" x14ac:dyDescent="0.2">
      <c r="A1892" s="42" t="s">
        <v>1988</v>
      </c>
      <c r="B1892" s="42" t="s">
        <v>8464</v>
      </c>
      <c r="C1892">
        <v>2017</v>
      </c>
      <c r="D1892" s="42" t="s">
        <v>8652</v>
      </c>
      <c r="E1892" t="b">
        <v>0</v>
      </c>
      <c r="F1892" s="42" t="s">
        <v>9317</v>
      </c>
    </row>
    <row r="1893" spans="1:6" x14ac:dyDescent="0.2">
      <c r="A1893" s="42" t="s">
        <v>1988</v>
      </c>
      <c r="B1893" s="42" t="s">
        <v>8464</v>
      </c>
      <c r="C1893">
        <v>2018</v>
      </c>
      <c r="D1893" s="42" t="s">
        <v>9012</v>
      </c>
      <c r="E1893" t="b">
        <v>0</v>
      </c>
      <c r="F1893" s="42" t="s">
        <v>9317</v>
      </c>
    </row>
    <row r="1894" spans="1:6" x14ac:dyDescent="0.2">
      <c r="A1894" s="42" t="s">
        <v>1988</v>
      </c>
      <c r="B1894" s="42" t="s">
        <v>8464</v>
      </c>
      <c r="C1894">
        <v>2019</v>
      </c>
      <c r="D1894" s="42" t="s">
        <v>9010</v>
      </c>
      <c r="E1894" t="b">
        <v>0</v>
      </c>
      <c r="F1894" s="42" t="s">
        <v>9317</v>
      </c>
    </row>
    <row r="1895" spans="1:6" x14ac:dyDescent="0.2">
      <c r="A1895" s="42" t="s">
        <v>631</v>
      </c>
      <c r="B1895" s="42" t="s">
        <v>8454</v>
      </c>
      <c r="C1895">
        <v>2013</v>
      </c>
      <c r="D1895" s="42" t="s">
        <v>8513</v>
      </c>
      <c r="E1895" t="b">
        <v>0</v>
      </c>
      <c r="F1895" s="42" t="s">
        <v>9319</v>
      </c>
    </row>
    <row r="1896" spans="1:6" x14ac:dyDescent="0.2">
      <c r="A1896" s="42" t="s">
        <v>631</v>
      </c>
      <c r="B1896" s="42" t="s">
        <v>8454</v>
      </c>
      <c r="C1896">
        <v>2014</v>
      </c>
      <c r="D1896" s="42" t="s">
        <v>8687</v>
      </c>
      <c r="E1896" t="b">
        <v>0</v>
      </c>
      <c r="F1896" s="42" t="s">
        <v>9319</v>
      </c>
    </row>
    <row r="1897" spans="1:6" x14ac:dyDescent="0.2">
      <c r="A1897" s="42" t="s">
        <v>631</v>
      </c>
      <c r="B1897" s="42" t="s">
        <v>8454</v>
      </c>
      <c r="C1897">
        <v>2015</v>
      </c>
      <c r="D1897" s="42" t="s">
        <v>8557</v>
      </c>
      <c r="E1897" t="b">
        <v>0</v>
      </c>
      <c r="F1897" s="42" t="s">
        <v>9319</v>
      </c>
    </row>
    <row r="1898" spans="1:6" x14ac:dyDescent="0.2">
      <c r="A1898" s="42" t="s">
        <v>631</v>
      </c>
      <c r="B1898" s="42" t="s">
        <v>8454</v>
      </c>
      <c r="C1898">
        <v>2016</v>
      </c>
      <c r="D1898" s="42" t="s">
        <v>9191</v>
      </c>
      <c r="E1898" t="b">
        <v>0</v>
      </c>
      <c r="F1898" s="42" t="s">
        <v>9319</v>
      </c>
    </row>
    <row r="1899" spans="1:6" x14ac:dyDescent="0.2">
      <c r="A1899" s="42" t="s">
        <v>631</v>
      </c>
      <c r="B1899" s="42" t="s">
        <v>8454</v>
      </c>
      <c r="C1899">
        <v>2017</v>
      </c>
      <c r="D1899" s="42" t="s">
        <v>8715</v>
      </c>
      <c r="E1899" t="b">
        <v>0</v>
      </c>
      <c r="F1899" s="42" t="s">
        <v>9319</v>
      </c>
    </row>
    <row r="1900" spans="1:6" x14ac:dyDescent="0.2">
      <c r="A1900" s="42" t="s">
        <v>631</v>
      </c>
      <c r="B1900" s="42" t="s">
        <v>8454</v>
      </c>
      <c r="C1900">
        <v>2018</v>
      </c>
      <c r="D1900" s="42" t="s">
        <v>8768</v>
      </c>
      <c r="E1900" t="b">
        <v>0</v>
      </c>
      <c r="F1900" s="42" t="s">
        <v>9319</v>
      </c>
    </row>
    <row r="1901" spans="1:6" x14ac:dyDescent="0.2">
      <c r="A1901" s="42" t="s">
        <v>631</v>
      </c>
      <c r="B1901" s="42" t="s">
        <v>8454</v>
      </c>
      <c r="C1901">
        <v>2019</v>
      </c>
      <c r="D1901" s="42" t="s">
        <v>9320</v>
      </c>
      <c r="E1901" t="b">
        <v>0</v>
      </c>
      <c r="F1901" s="42" t="s">
        <v>9319</v>
      </c>
    </row>
    <row r="1902" spans="1:6" x14ac:dyDescent="0.2">
      <c r="A1902" s="42" t="s">
        <v>631</v>
      </c>
      <c r="B1902" s="42" t="s">
        <v>8462</v>
      </c>
      <c r="C1902">
        <v>2013</v>
      </c>
      <c r="D1902" s="42" t="s">
        <v>9321</v>
      </c>
      <c r="E1902" t="b">
        <v>0</v>
      </c>
      <c r="F1902" s="42" t="s">
        <v>9319</v>
      </c>
    </row>
    <row r="1903" spans="1:6" x14ac:dyDescent="0.2">
      <c r="A1903" s="42" t="s">
        <v>631</v>
      </c>
      <c r="B1903" s="42" t="s">
        <v>8462</v>
      </c>
      <c r="C1903">
        <v>2014</v>
      </c>
      <c r="D1903" s="42" t="s">
        <v>8713</v>
      </c>
      <c r="E1903" t="b">
        <v>0</v>
      </c>
      <c r="F1903" s="42" t="s">
        <v>9319</v>
      </c>
    </row>
    <row r="1904" spans="1:6" x14ac:dyDescent="0.2">
      <c r="A1904" s="42" t="s">
        <v>631</v>
      </c>
      <c r="B1904" s="42" t="s">
        <v>8462</v>
      </c>
      <c r="C1904">
        <v>2015</v>
      </c>
      <c r="D1904" s="42" t="s">
        <v>9296</v>
      </c>
      <c r="E1904" t="b">
        <v>0</v>
      </c>
      <c r="F1904" s="42" t="s">
        <v>9319</v>
      </c>
    </row>
    <row r="1905" spans="1:6" x14ac:dyDescent="0.2">
      <c r="A1905" s="42" t="s">
        <v>631</v>
      </c>
      <c r="B1905" s="42" t="s">
        <v>8462</v>
      </c>
      <c r="C1905">
        <v>2016</v>
      </c>
      <c r="D1905" s="42" t="s">
        <v>9312</v>
      </c>
      <c r="E1905" t="b">
        <v>0</v>
      </c>
      <c r="F1905" s="42" t="s">
        <v>9319</v>
      </c>
    </row>
    <row r="1906" spans="1:6" x14ac:dyDescent="0.2">
      <c r="A1906" s="42" t="s">
        <v>631</v>
      </c>
      <c r="B1906" s="42" t="s">
        <v>8462</v>
      </c>
      <c r="C1906">
        <v>2017</v>
      </c>
      <c r="D1906" s="42" t="s">
        <v>8970</v>
      </c>
      <c r="E1906" t="b">
        <v>0</v>
      </c>
      <c r="F1906" s="42" t="s">
        <v>9319</v>
      </c>
    </row>
    <row r="1907" spans="1:6" x14ac:dyDescent="0.2">
      <c r="A1907" s="42" t="s">
        <v>631</v>
      </c>
      <c r="B1907" s="42" t="s">
        <v>8462</v>
      </c>
      <c r="C1907">
        <v>2018</v>
      </c>
      <c r="D1907" s="42" t="s">
        <v>9201</v>
      </c>
      <c r="E1907" t="b">
        <v>0</v>
      </c>
      <c r="F1907" s="42" t="s">
        <v>9319</v>
      </c>
    </row>
    <row r="1908" spans="1:6" x14ac:dyDescent="0.2">
      <c r="A1908" s="42" t="s">
        <v>631</v>
      </c>
      <c r="B1908" s="42" t="s">
        <v>8462</v>
      </c>
      <c r="C1908">
        <v>2019</v>
      </c>
      <c r="D1908" s="42" t="s">
        <v>8460</v>
      </c>
      <c r="E1908" t="b">
        <v>0</v>
      </c>
      <c r="F1908" s="42" t="s">
        <v>9319</v>
      </c>
    </row>
    <row r="1909" spans="1:6" x14ac:dyDescent="0.2">
      <c r="A1909" s="42" t="s">
        <v>631</v>
      </c>
      <c r="B1909" s="42" t="s">
        <v>8464</v>
      </c>
      <c r="C1909">
        <v>2013</v>
      </c>
      <c r="D1909" s="42" t="s">
        <v>8654</v>
      </c>
      <c r="E1909" t="b">
        <v>0</v>
      </c>
      <c r="F1909" s="42" t="s">
        <v>9319</v>
      </c>
    </row>
    <row r="1910" spans="1:6" x14ac:dyDescent="0.2">
      <c r="A1910" s="42" t="s">
        <v>631</v>
      </c>
      <c r="B1910" s="42" t="s">
        <v>8464</v>
      </c>
      <c r="C1910">
        <v>2014</v>
      </c>
      <c r="D1910" s="42" t="s">
        <v>8655</v>
      </c>
      <c r="E1910" t="b">
        <v>0</v>
      </c>
      <c r="F1910" s="42" t="s">
        <v>9319</v>
      </c>
    </row>
    <row r="1911" spans="1:6" x14ac:dyDescent="0.2">
      <c r="A1911" s="42" t="s">
        <v>631</v>
      </c>
      <c r="B1911" s="42" t="s">
        <v>8464</v>
      </c>
      <c r="C1911">
        <v>2015</v>
      </c>
      <c r="D1911" s="42" t="s">
        <v>9322</v>
      </c>
      <c r="E1911" t="b">
        <v>0</v>
      </c>
      <c r="F1911" s="42" t="s">
        <v>9319</v>
      </c>
    </row>
    <row r="1912" spans="1:6" x14ac:dyDescent="0.2">
      <c r="A1912" s="42" t="s">
        <v>631</v>
      </c>
      <c r="B1912" s="42" t="s">
        <v>8464</v>
      </c>
      <c r="C1912">
        <v>2016</v>
      </c>
      <c r="D1912" s="42" t="s">
        <v>8972</v>
      </c>
      <c r="E1912" t="b">
        <v>0</v>
      </c>
      <c r="F1912" s="42" t="s">
        <v>9319</v>
      </c>
    </row>
    <row r="1913" spans="1:6" x14ac:dyDescent="0.2">
      <c r="A1913" s="42" t="s">
        <v>631</v>
      </c>
      <c r="B1913" s="42" t="s">
        <v>8464</v>
      </c>
      <c r="C1913">
        <v>2017</v>
      </c>
      <c r="D1913" s="42" t="s">
        <v>8934</v>
      </c>
      <c r="E1913" t="b">
        <v>0</v>
      </c>
      <c r="F1913" s="42" t="s">
        <v>9319</v>
      </c>
    </row>
    <row r="1914" spans="1:6" x14ac:dyDescent="0.2">
      <c r="A1914" s="42" t="s">
        <v>631</v>
      </c>
      <c r="B1914" s="42" t="s">
        <v>8464</v>
      </c>
      <c r="C1914">
        <v>2018</v>
      </c>
      <c r="D1914" s="42" t="s">
        <v>9122</v>
      </c>
      <c r="E1914" t="b">
        <v>0</v>
      </c>
      <c r="F1914" s="42" t="s">
        <v>9319</v>
      </c>
    </row>
    <row r="1915" spans="1:6" x14ac:dyDescent="0.2">
      <c r="A1915" s="42" t="s">
        <v>631</v>
      </c>
      <c r="B1915" s="42" t="s">
        <v>8464</v>
      </c>
      <c r="C1915">
        <v>2019</v>
      </c>
      <c r="D1915" s="42" t="s">
        <v>8969</v>
      </c>
      <c r="E1915" t="b">
        <v>0</v>
      </c>
      <c r="F1915" s="42" t="s">
        <v>9319</v>
      </c>
    </row>
    <row r="1916" spans="1:6" x14ac:dyDescent="0.2">
      <c r="A1916" s="42" t="s">
        <v>632</v>
      </c>
      <c r="B1916" s="42" t="s">
        <v>8454</v>
      </c>
      <c r="C1916">
        <v>2013</v>
      </c>
      <c r="D1916" s="42" t="s">
        <v>8830</v>
      </c>
      <c r="E1916" t="b">
        <v>0</v>
      </c>
      <c r="F1916" s="42" t="s">
        <v>9323</v>
      </c>
    </row>
    <row r="1917" spans="1:6" x14ac:dyDescent="0.2">
      <c r="A1917" s="42" t="s">
        <v>632</v>
      </c>
      <c r="B1917" s="42" t="s">
        <v>8454</v>
      </c>
      <c r="C1917">
        <v>2014</v>
      </c>
      <c r="D1917" s="42" t="s">
        <v>8646</v>
      </c>
      <c r="E1917" t="b">
        <v>0</v>
      </c>
      <c r="F1917" s="42" t="s">
        <v>9323</v>
      </c>
    </row>
    <row r="1918" spans="1:6" x14ac:dyDescent="0.2">
      <c r="A1918" s="42" t="s">
        <v>632</v>
      </c>
      <c r="B1918" s="42" t="s">
        <v>8454</v>
      </c>
      <c r="C1918">
        <v>2015</v>
      </c>
      <c r="D1918" s="42" t="s">
        <v>8642</v>
      </c>
      <c r="E1918" t="b">
        <v>0</v>
      </c>
      <c r="F1918" s="42" t="s">
        <v>9323</v>
      </c>
    </row>
    <row r="1919" spans="1:6" x14ac:dyDescent="0.2">
      <c r="A1919" s="42" t="s">
        <v>632</v>
      </c>
      <c r="B1919" s="42" t="s">
        <v>8454</v>
      </c>
      <c r="C1919">
        <v>2016</v>
      </c>
      <c r="D1919" s="42" t="s">
        <v>9289</v>
      </c>
      <c r="E1919" t="b">
        <v>0</v>
      </c>
      <c r="F1919" s="42" t="s">
        <v>9323</v>
      </c>
    </row>
    <row r="1920" spans="1:6" x14ac:dyDescent="0.2">
      <c r="A1920" s="42" t="s">
        <v>632</v>
      </c>
      <c r="B1920" s="42" t="s">
        <v>8454</v>
      </c>
      <c r="C1920">
        <v>2017</v>
      </c>
      <c r="D1920" s="42" t="s">
        <v>9324</v>
      </c>
      <c r="E1920" t="b">
        <v>0</v>
      </c>
      <c r="F1920" s="42" t="s">
        <v>9323</v>
      </c>
    </row>
    <row r="1921" spans="1:6" x14ac:dyDescent="0.2">
      <c r="A1921" s="42" t="s">
        <v>632</v>
      </c>
      <c r="B1921" s="42" t="s">
        <v>8454</v>
      </c>
      <c r="C1921">
        <v>2018</v>
      </c>
      <c r="D1921" s="42" t="s">
        <v>8837</v>
      </c>
      <c r="E1921" t="b">
        <v>0</v>
      </c>
      <c r="F1921" s="42" t="s">
        <v>9323</v>
      </c>
    </row>
    <row r="1922" spans="1:6" x14ac:dyDescent="0.2">
      <c r="A1922" s="42" t="s">
        <v>632</v>
      </c>
      <c r="B1922" s="42" t="s">
        <v>8454</v>
      </c>
      <c r="C1922">
        <v>2019</v>
      </c>
      <c r="D1922" s="42" t="s">
        <v>9325</v>
      </c>
      <c r="E1922" t="b">
        <v>0</v>
      </c>
      <c r="F1922" s="42" t="s">
        <v>9323</v>
      </c>
    </row>
    <row r="1923" spans="1:6" x14ac:dyDescent="0.2">
      <c r="A1923" s="42" t="s">
        <v>632</v>
      </c>
      <c r="B1923" s="42" t="s">
        <v>8462</v>
      </c>
      <c r="C1923">
        <v>2013</v>
      </c>
      <c r="D1923" s="42" t="s">
        <v>8494</v>
      </c>
      <c r="E1923" t="b">
        <v>0</v>
      </c>
      <c r="F1923" s="42" t="s">
        <v>9323</v>
      </c>
    </row>
    <row r="1924" spans="1:6" x14ac:dyDescent="0.2">
      <c r="A1924" s="42" t="s">
        <v>632</v>
      </c>
      <c r="B1924" s="42" t="s">
        <v>8462</v>
      </c>
      <c r="C1924">
        <v>2014</v>
      </c>
      <c r="D1924" s="42" t="s">
        <v>9289</v>
      </c>
      <c r="E1924" t="b">
        <v>0</v>
      </c>
      <c r="F1924" s="42" t="s">
        <v>9323</v>
      </c>
    </row>
    <row r="1925" spans="1:6" x14ac:dyDescent="0.2">
      <c r="A1925" s="42" t="s">
        <v>632</v>
      </c>
      <c r="B1925" s="42" t="s">
        <v>8462</v>
      </c>
      <c r="C1925">
        <v>2015</v>
      </c>
      <c r="D1925" s="42" t="s">
        <v>8500</v>
      </c>
      <c r="E1925" t="b">
        <v>0</v>
      </c>
      <c r="F1925" s="42" t="s">
        <v>9323</v>
      </c>
    </row>
    <row r="1926" spans="1:6" x14ac:dyDescent="0.2">
      <c r="A1926" s="42" t="s">
        <v>632</v>
      </c>
      <c r="B1926" s="42" t="s">
        <v>8462</v>
      </c>
      <c r="C1926">
        <v>2016</v>
      </c>
      <c r="D1926" s="42" t="s">
        <v>8523</v>
      </c>
      <c r="E1926" t="b">
        <v>0</v>
      </c>
      <c r="F1926" s="42" t="s">
        <v>9323</v>
      </c>
    </row>
    <row r="1927" spans="1:6" x14ac:dyDescent="0.2">
      <c r="A1927" s="42" t="s">
        <v>632</v>
      </c>
      <c r="B1927" s="42" t="s">
        <v>8462</v>
      </c>
      <c r="C1927">
        <v>2017</v>
      </c>
      <c r="D1927" s="42" t="s">
        <v>9326</v>
      </c>
      <c r="E1927" t="b">
        <v>0</v>
      </c>
      <c r="F1927" s="42" t="s">
        <v>9323</v>
      </c>
    </row>
    <row r="1928" spans="1:6" x14ac:dyDescent="0.2">
      <c r="A1928" s="42" t="s">
        <v>632</v>
      </c>
      <c r="B1928" s="42" t="s">
        <v>8462</v>
      </c>
      <c r="C1928">
        <v>2018</v>
      </c>
      <c r="D1928" s="42" t="s">
        <v>8576</v>
      </c>
      <c r="E1928" t="b">
        <v>0</v>
      </c>
      <c r="F1928" s="42" t="s">
        <v>9323</v>
      </c>
    </row>
    <row r="1929" spans="1:6" x14ac:dyDescent="0.2">
      <c r="A1929" s="42" t="s">
        <v>632</v>
      </c>
      <c r="B1929" s="42" t="s">
        <v>8462</v>
      </c>
      <c r="C1929">
        <v>2019</v>
      </c>
      <c r="D1929" s="42" t="s">
        <v>9245</v>
      </c>
      <c r="E1929" t="b">
        <v>0</v>
      </c>
      <c r="F1929" s="42" t="s">
        <v>9323</v>
      </c>
    </row>
    <row r="1930" spans="1:6" x14ac:dyDescent="0.2">
      <c r="A1930" s="42" t="s">
        <v>632</v>
      </c>
      <c r="B1930" s="42" t="s">
        <v>8464</v>
      </c>
      <c r="C1930">
        <v>2013</v>
      </c>
      <c r="D1930" s="42" t="s">
        <v>8547</v>
      </c>
      <c r="E1930" t="b">
        <v>0</v>
      </c>
      <c r="F1930" s="42" t="s">
        <v>9323</v>
      </c>
    </row>
    <row r="1931" spans="1:6" x14ac:dyDescent="0.2">
      <c r="A1931" s="42" t="s">
        <v>632</v>
      </c>
      <c r="B1931" s="42" t="s">
        <v>8464</v>
      </c>
      <c r="C1931">
        <v>2014</v>
      </c>
      <c r="D1931" s="42" t="s">
        <v>9054</v>
      </c>
      <c r="E1931" t="b">
        <v>0</v>
      </c>
      <c r="F1931" s="42" t="s">
        <v>9323</v>
      </c>
    </row>
    <row r="1932" spans="1:6" x14ac:dyDescent="0.2">
      <c r="A1932" s="42" t="s">
        <v>632</v>
      </c>
      <c r="B1932" s="42" t="s">
        <v>8464</v>
      </c>
      <c r="C1932">
        <v>2015</v>
      </c>
      <c r="D1932" s="42" t="s">
        <v>8697</v>
      </c>
      <c r="E1932" t="b">
        <v>0</v>
      </c>
      <c r="F1932" s="42" t="s">
        <v>9323</v>
      </c>
    </row>
    <row r="1933" spans="1:6" x14ac:dyDescent="0.2">
      <c r="A1933" s="42" t="s">
        <v>632</v>
      </c>
      <c r="B1933" s="42" t="s">
        <v>8464</v>
      </c>
      <c r="C1933">
        <v>2016</v>
      </c>
      <c r="D1933" s="42" t="s">
        <v>9327</v>
      </c>
      <c r="E1933" t="b">
        <v>0</v>
      </c>
      <c r="F1933" s="42" t="s">
        <v>9323</v>
      </c>
    </row>
    <row r="1934" spans="1:6" x14ac:dyDescent="0.2">
      <c r="A1934" s="42" t="s">
        <v>632</v>
      </c>
      <c r="B1934" s="42" t="s">
        <v>8464</v>
      </c>
      <c r="C1934">
        <v>2017</v>
      </c>
      <c r="D1934" s="42" t="s">
        <v>8632</v>
      </c>
      <c r="E1934" t="b">
        <v>0</v>
      </c>
      <c r="F1934" s="42" t="s">
        <v>9323</v>
      </c>
    </row>
    <row r="1935" spans="1:6" x14ac:dyDescent="0.2">
      <c r="A1935" s="42" t="s">
        <v>632</v>
      </c>
      <c r="B1935" s="42" t="s">
        <v>8464</v>
      </c>
      <c r="C1935">
        <v>2018</v>
      </c>
      <c r="D1935" s="42" t="s">
        <v>9036</v>
      </c>
      <c r="E1935" t="b">
        <v>0</v>
      </c>
      <c r="F1935" s="42" t="s">
        <v>9323</v>
      </c>
    </row>
    <row r="1936" spans="1:6" x14ac:dyDescent="0.2">
      <c r="A1936" s="42" t="s">
        <v>632</v>
      </c>
      <c r="B1936" s="42" t="s">
        <v>8464</v>
      </c>
      <c r="C1936">
        <v>2019</v>
      </c>
      <c r="D1936" s="42" t="s">
        <v>8755</v>
      </c>
      <c r="E1936" t="b">
        <v>0</v>
      </c>
      <c r="F1936" s="42" t="s">
        <v>9323</v>
      </c>
    </row>
    <row r="1937" spans="1:6" x14ac:dyDescent="0.2">
      <c r="A1937" s="42" t="s">
        <v>633</v>
      </c>
      <c r="B1937" s="42" t="s">
        <v>8454</v>
      </c>
      <c r="C1937">
        <v>2013</v>
      </c>
      <c r="D1937" s="42" t="s">
        <v>8594</v>
      </c>
      <c r="E1937" t="b">
        <v>0</v>
      </c>
      <c r="F1937" s="42" t="s">
        <v>9328</v>
      </c>
    </row>
    <row r="1938" spans="1:6" x14ac:dyDescent="0.2">
      <c r="A1938" s="42" t="s">
        <v>633</v>
      </c>
      <c r="B1938" s="42" t="s">
        <v>8454</v>
      </c>
      <c r="C1938">
        <v>2014</v>
      </c>
      <c r="D1938" s="42" t="s">
        <v>8722</v>
      </c>
      <c r="E1938" t="b">
        <v>0</v>
      </c>
      <c r="F1938" s="42" t="s">
        <v>9328</v>
      </c>
    </row>
    <row r="1939" spans="1:6" x14ac:dyDescent="0.2">
      <c r="A1939" s="42" t="s">
        <v>633</v>
      </c>
      <c r="B1939" s="42" t="s">
        <v>8454</v>
      </c>
      <c r="C1939">
        <v>2015</v>
      </c>
      <c r="D1939" s="42" t="s">
        <v>9040</v>
      </c>
      <c r="E1939" t="b">
        <v>0</v>
      </c>
      <c r="F1939" s="42" t="s">
        <v>9328</v>
      </c>
    </row>
    <row r="1940" spans="1:6" x14ac:dyDescent="0.2">
      <c r="A1940" s="42" t="s">
        <v>633</v>
      </c>
      <c r="B1940" s="42" t="s">
        <v>8454</v>
      </c>
      <c r="C1940">
        <v>2016</v>
      </c>
      <c r="D1940" s="42" t="s">
        <v>8819</v>
      </c>
      <c r="E1940" t="b">
        <v>0</v>
      </c>
      <c r="F1940" s="42" t="s">
        <v>9328</v>
      </c>
    </row>
    <row r="1941" spans="1:6" x14ac:dyDescent="0.2">
      <c r="A1941" s="42" t="s">
        <v>633</v>
      </c>
      <c r="B1941" s="42" t="s">
        <v>8454</v>
      </c>
      <c r="C1941">
        <v>2017</v>
      </c>
      <c r="D1941" s="42" t="s">
        <v>9130</v>
      </c>
      <c r="E1941" t="b">
        <v>0</v>
      </c>
      <c r="F1941" s="42" t="s">
        <v>9328</v>
      </c>
    </row>
    <row r="1942" spans="1:6" x14ac:dyDescent="0.2">
      <c r="A1942" s="42" t="s">
        <v>633</v>
      </c>
      <c r="B1942" s="42" t="s">
        <v>8454</v>
      </c>
      <c r="C1942">
        <v>2018</v>
      </c>
      <c r="D1942" s="42" t="s">
        <v>8996</v>
      </c>
      <c r="E1942" t="b">
        <v>0</v>
      </c>
      <c r="F1942" s="42" t="s">
        <v>9328</v>
      </c>
    </row>
    <row r="1943" spans="1:6" x14ac:dyDescent="0.2">
      <c r="A1943" s="42" t="s">
        <v>633</v>
      </c>
      <c r="B1943" s="42" t="s">
        <v>8454</v>
      </c>
      <c r="C1943">
        <v>2019</v>
      </c>
      <c r="D1943" s="42" t="s">
        <v>9203</v>
      </c>
      <c r="E1943" t="b">
        <v>0</v>
      </c>
      <c r="F1943" s="42" t="s">
        <v>9328</v>
      </c>
    </row>
    <row r="1944" spans="1:6" x14ac:dyDescent="0.2">
      <c r="A1944" s="42" t="s">
        <v>633</v>
      </c>
      <c r="B1944" s="42" t="s">
        <v>8462</v>
      </c>
      <c r="C1944">
        <v>2013</v>
      </c>
      <c r="D1944" s="42" t="s">
        <v>8594</v>
      </c>
      <c r="E1944" t="b">
        <v>0</v>
      </c>
      <c r="F1944" s="42" t="s">
        <v>9328</v>
      </c>
    </row>
    <row r="1945" spans="1:6" x14ac:dyDescent="0.2">
      <c r="A1945" s="42" t="s">
        <v>633</v>
      </c>
      <c r="B1945" s="42" t="s">
        <v>8462</v>
      </c>
      <c r="C1945">
        <v>2014</v>
      </c>
      <c r="D1945" s="42" t="s">
        <v>8722</v>
      </c>
      <c r="E1945" t="b">
        <v>0</v>
      </c>
      <c r="F1945" s="42" t="s">
        <v>9328</v>
      </c>
    </row>
    <row r="1946" spans="1:6" x14ac:dyDescent="0.2">
      <c r="A1946" s="42" t="s">
        <v>633</v>
      </c>
      <c r="B1946" s="42" t="s">
        <v>8462</v>
      </c>
      <c r="C1946">
        <v>2015</v>
      </c>
      <c r="D1946" s="42" t="s">
        <v>9040</v>
      </c>
      <c r="E1946" t="b">
        <v>0</v>
      </c>
      <c r="F1946" s="42" t="s">
        <v>9328</v>
      </c>
    </row>
    <row r="1947" spans="1:6" x14ac:dyDescent="0.2">
      <c r="A1947" s="42" t="s">
        <v>633</v>
      </c>
      <c r="B1947" s="42" t="s">
        <v>8462</v>
      </c>
      <c r="C1947">
        <v>2016</v>
      </c>
      <c r="D1947" s="42" t="s">
        <v>8819</v>
      </c>
      <c r="E1947" t="b">
        <v>0</v>
      </c>
      <c r="F1947" s="42" t="s">
        <v>9328</v>
      </c>
    </row>
    <row r="1948" spans="1:6" x14ac:dyDescent="0.2">
      <c r="A1948" s="42" t="s">
        <v>633</v>
      </c>
      <c r="B1948" s="42" t="s">
        <v>8462</v>
      </c>
      <c r="C1948">
        <v>2017</v>
      </c>
      <c r="D1948" s="42" t="s">
        <v>9130</v>
      </c>
      <c r="E1948" t="b">
        <v>0</v>
      </c>
      <c r="F1948" s="42" t="s">
        <v>9328</v>
      </c>
    </row>
    <row r="1949" spans="1:6" x14ac:dyDescent="0.2">
      <c r="A1949" s="42" t="s">
        <v>633</v>
      </c>
      <c r="B1949" s="42" t="s">
        <v>8462</v>
      </c>
      <c r="C1949">
        <v>2018</v>
      </c>
      <c r="D1949" s="42" t="s">
        <v>8996</v>
      </c>
      <c r="E1949" t="b">
        <v>0</v>
      </c>
      <c r="F1949" s="42" t="s">
        <v>9328</v>
      </c>
    </row>
    <row r="1950" spans="1:6" x14ac:dyDescent="0.2">
      <c r="A1950" s="42" t="s">
        <v>633</v>
      </c>
      <c r="B1950" s="42" t="s">
        <v>8462</v>
      </c>
      <c r="C1950">
        <v>2019</v>
      </c>
      <c r="D1950" s="42" t="s">
        <v>9203</v>
      </c>
      <c r="E1950" t="b">
        <v>0</v>
      </c>
      <c r="F1950" s="42" t="s">
        <v>9328</v>
      </c>
    </row>
    <row r="1951" spans="1:6" x14ac:dyDescent="0.2">
      <c r="A1951" s="42" t="s">
        <v>633</v>
      </c>
      <c r="B1951" s="42" t="s">
        <v>8464</v>
      </c>
      <c r="C1951">
        <v>2013</v>
      </c>
      <c r="D1951" s="42" t="s">
        <v>9329</v>
      </c>
      <c r="E1951" t="b">
        <v>0</v>
      </c>
      <c r="F1951" s="42" t="s">
        <v>9328</v>
      </c>
    </row>
    <row r="1952" spans="1:6" x14ac:dyDescent="0.2">
      <c r="A1952" s="42" t="s">
        <v>633</v>
      </c>
      <c r="B1952" s="42" t="s">
        <v>8464</v>
      </c>
      <c r="C1952">
        <v>2014</v>
      </c>
      <c r="D1952" s="42" t="s">
        <v>8978</v>
      </c>
      <c r="E1952" t="b">
        <v>0</v>
      </c>
      <c r="F1952" s="42" t="s">
        <v>9328</v>
      </c>
    </row>
    <row r="1953" spans="1:6" x14ac:dyDescent="0.2">
      <c r="A1953" s="42" t="s">
        <v>633</v>
      </c>
      <c r="B1953" s="42" t="s">
        <v>8464</v>
      </c>
      <c r="C1953">
        <v>2015</v>
      </c>
      <c r="D1953" s="42" t="s">
        <v>8974</v>
      </c>
      <c r="E1953" t="b">
        <v>0</v>
      </c>
      <c r="F1953" s="42" t="s">
        <v>9328</v>
      </c>
    </row>
    <row r="1954" spans="1:6" x14ac:dyDescent="0.2">
      <c r="A1954" s="42" t="s">
        <v>633</v>
      </c>
      <c r="B1954" s="42" t="s">
        <v>8464</v>
      </c>
      <c r="C1954">
        <v>2016</v>
      </c>
      <c r="D1954" s="42" t="s">
        <v>8993</v>
      </c>
      <c r="E1954" t="b">
        <v>0</v>
      </c>
      <c r="F1954" s="42" t="s">
        <v>9328</v>
      </c>
    </row>
    <row r="1955" spans="1:6" x14ac:dyDescent="0.2">
      <c r="A1955" s="42" t="s">
        <v>633</v>
      </c>
      <c r="B1955" s="42" t="s">
        <v>8464</v>
      </c>
      <c r="C1955">
        <v>2017</v>
      </c>
      <c r="D1955" s="42" t="s">
        <v>9330</v>
      </c>
      <c r="E1955" t="b">
        <v>0</v>
      </c>
      <c r="F1955" s="42" t="s">
        <v>9328</v>
      </c>
    </row>
    <row r="1956" spans="1:6" x14ac:dyDescent="0.2">
      <c r="A1956" s="42" t="s">
        <v>633</v>
      </c>
      <c r="B1956" s="42" t="s">
        <v>8464</v>
      </c>
      <c r="C1956">
        <v>2018</v>
      </c>
      <c r="D1956" s="42" t="s">
        <v>9322</v>
      </c>
      <c r="E1956" t="b">
        <v>0</v>
      </c>
      <c r="F1956" s="42" t="s">
        <v>9328</v>
      </c>
    </row>
    <row r="1957" spans="1:6" x14ac:dyDescent="0.2">
      <c r="A1957" s="42" t="s">
        <v>633</v>
      </c>
      <c r="B1957" s="42" t="s">
        <v>8464</v>
      </c>
      <c r="C1957">
        <v>2019</v>
      </c>
      <c r="D1957" s="42" t="s">
        <v>8972</v>
      </c>
      <c r="E1957" t="b">
        <v>0</v>
      </c>
      <c r="F1957" s="42" t="s">
        <v>9328</v>
      </c>
    </row>
    <row r="1958" spans="1:6" x14ac:dyDescent="0.2">
      <c r="A1958" s="42" t="s">
        <v>637</v>
      </c>
      <c r="B1958" s="42" t="s">
        <v>8454</v>
      </c>
      <c r="C1958">
        <v>2013</v>
      </c>
      <c r="D1958" s="42" t="s">
        <v>8687</v>
      </c>
      <c r="E1958" t="b">
        <v>0</v>
      </c>
      <c r="F1958" s="42" t="s">
        <v>9331</v>
      </c>
    </row>
    <row r="1959" spans="1:6" x14ac:dyDescent="0.2">
      <c r="A1959" s="42" t="s">
        <v>637</v>
      </c>
      <c r="B1959" s="42" t="s">
        <v>8454</v>
      </c>
      <c r="C1959">
        <v>2014</v>
      </c>
      <c r="D1959" s="42" t="s">
        <v>8595</v>
      </c>
      <c r="E1959" t="b">
        <v>0</v>
      </c>
      <c r="F1959" s="42" t="s">
        <v>9331</v>
      </c>
    </row>
    <row r="1960" spans="1:6" x14ac:dyDescent="0.2">
      <c r="A1960" s="42" t="s">
        <v>637</v>
      </c>
      <c r="B1960" s="42" t="s">
        <v>8454</v>
      </c>
      <c r="C1960">
        <v>2015</v>
      </c>
      <c r="D1960" s="42" t="s">
        <v>8527</v>
      </c>
      <c r="E1960" t="b">
        <v>0</v>
      </c>
      <c r="F1960" s="42" t="s">
        <v>9331</v>
      </c>
    </row>
    <row r="1961" spans="1:6" x14ac:dyDescent="0.2">
      <c r="A1961" s="42" t="s">
        <v>637</v>
      </c>
      <c r="B1961" s="42" t="s">
        <v>8454</v>
      </c>
      <c r="C1961">
        <v>2016</v>
      </c>
      <c r="D1961" s="42" t="s">
        <v>8585</v>
      </c>
      <c r="E1961" t="b">
        <v>0</v>
      </c>
      <c r="F1961" s="42" t="s">
        <v>9331</v>
      </c>
    </row>
    <row r="1962" spans="1:6" x14ac:dyDescent="0.2">
      <c r="A1962" s="42" t="s">
        <v>637</v>
      </c>
      <c r="B1962" s="42" t="s">
        <v>8454</v>
      </c>
      <c r="C1962">
        <v>2017</v>
      </c>
      <c r="D1962" s="42" t="s">
        <v>9170</v>
      </c>
      <c r="E1962" t="b">
        <v>0</v>
      </c>
      <c r="F1962" s="42" t="s">
        <v>9331</v>
      </c>
    </row>
    <row r="1963" spans="1:6" x14ac:dyDescent="0.2">
      <c r="A1963" s="42" t="s">
        <v>637</v>
      </c>
      <c r="B1963" s="42" t="s">
        <v>8454</v>
      </c>
      <c r="C1963">
        <v>2018</v>
      </c>
      <c r="D1963" s="42" t="s">
        <v>8772</v>
      </c>
      <c r="E1963" t="b">
        <v>0</v>
      </c>
      <c r="F1963" s="42" t="s">
        <v>9331</v>
      </c>
    </row>
    <row r="1964" spans="1:6" x14ac:dyDescent="0.2">
      <c r="A1964" s="42" t="s">
        <v>637</v>
      </c>
      <c r="B1964" s="42" t="s">
        <v>8454</v>
      </c>
      <c r="C1964">
        <v>2019</v>
      </c>
      <c r="D1964" s="42" t="s">
        <v>8987</v>
      </c>
      <c r="E1964" t="b">
        <v>0</v>
      </c>
      <c r="F1964" s="42" t="s">
        <v>9331</v>
      </c>
    </row>
    <row r="1965" spans="1:6" x14ac:dyDescent="0.2">
      <c r="A1965" s="42" t="s">
        <v>637</v>
      </c>
      <c r="B1965" s="42" t="s">
        <v>8462</v>
      </c>
      <c r="C1965">
        <v>2013</v>
      </c>
      <c r="D1965" s="42" t="s">
        <v>9172</v>
      </c>
      <c r="E1965" t="b">
        <v>0</v>
      </c>
      <c r="F1965" s="42" t="s">
        <v>9331</v>
      </c>
    </row>
    <row r="1966" spans="1:6" x14ac:dyDescent="0.2">
      <c r="A1966" s="42" t="s">
        <v>637</v>
      </c>
      <c r="B1966" s="42" t="s">
        <v>8462</v>
      </c>
      <c r="C1966">
        <v>2014</v>
      </c>
      <c r="D1966" s="42" t="s">
        <v>8997</v>
      </c>
      <c r="E1966" t="b">
        <v>0</v>
      </c>
      <c r="F1966" s="42" t="s">
        <v>9331</v>
      </c>
    </row>
    <row r="1967" spans="1:6" x14ac:dyDescent="0.2">
      <c r="A1967" s="42" t="s">
        <v>637</v>
      </c>
      <c r="B1967" s="42" t="s">
        <v>8462</v>
      </c>
      <c r="C1967">
        <v>2015</v>
      </c>
      <c r="D1967" s="42" t="s">
        <v>8856</v>
      </c>
      <c r="E1967" t="b">
        <v>0</v>
      </c>
      <c r="F1967" s="42" t="s">
        <v>9331</v>
      </c>
    </row>
    <row r="1968" spans="1:6" x14ac:dyDescent="0.2">
      <c r="A1968" s="42" t="s">
        <v>637</v>
      </c>
      <c r="B1968" s="42" t="s">
        <v>8462</v>
      </c>
      <c r="C1968">
        <v>2016</v>
      </c>
      <c r="D1968" s="42" t="s">
        <v>8592</v>
      </c>
      <c r="E1968" t="b">
        <v>0</v>
      </c>
      <c r="F1968" s="42" t="s">
        <v>9331</v>
      </c>
    </row>
    <row r="1969" spans="1:6" x14ac:dyDescent="0.2">
      <c r="A1969" s="42" t="s">
        <v>637</v>
      </c>
      <c r="B1969" s="42" t="s">
        <v>8462</v>
      </c>
      <c r="C1969">
        <v>2017</v>
      </c>
      <c r="D1969" s="42" t="s">
        <v>9048</v>
      </c>
      <c r="E1969" t="b">
        <v>0</v>
      </c>
      <c r="F1969" s="42" t="s">
        <v>9331</v>
      </c>
    </row>
    <row r="1970" spans="1:6" x14ac:dyDescent="0.2">
      <c r="A1970" s="42" t="s">
        <v>637</v>
      </c>
      <c r="B1970" s="42" t="s">
        <v>8462</v>
      </c>
      <c r="C1970">
        <v>2018</v>
      </c>
      <c r="D1970" s="42" t="s">
        <v>9254</v>
      </c>
      <c r="E1970" t="b">
        <v>0</v>
      </c>
      <c r="F1970" s="42" t="s">
        <v>9331</v>
      </c>
    </row>
    <row r="1971" spans="1:6" x14ac:dyDescent="0.2">
      <c r="A1971" s="42" t="s">
        <v>637</v>
      </c>
      <c r="B1971" s="42" t="s">
        <v>8462</v>
      </c>
      <c r="C1971">
        <v>2019</v>
      </c>
      <c r="D1971" s="42" t="s">
        <v>8649</v>
      </c>
      <c r="E1971" t="b">
        <v>0</v>
      </c>
      <c r="F1971" s="42" t="s">
        <v>9331</v>
      </c>
    </row>
    <row r="1972" spans="1:6" x14ac:dyDescent="0.2">
      <c r="A1972" s="42" t="s">
        <v>637</v>
      </c>
      <c r="B1972" s="42" t="s">
        <v>8464</v>
      </c>
      <c r="C1972">
        <v>2013</v>
      </c>
      <c r="D1972" s="42" t="s">
        <v>8724</v>
      </c>
      <c r="E1972" t="b">
        <v>0</v>
      </c>
      <c r="F1972" s="42" t="s">
        <v>9331</v>
      </c>
    </row>
    <row r="1973" spans="1:6" x14ac:dyDescent="0.2">
      <c r="A1973" s="42" t="s">
        <v>637</v>
      </c>
      <c r="B1973" s="42" t="s">
        <v>8464</v>
      </c>
      <c r="C1973">
        <v>2014</v>
      </c>
      <c r="D1973" s="42" t="s">
        <v>8980</v>
      </c>
      <c r="E1973" t="b">
        <v>0</v>
      </c>
      <c r="F1973" s="42" t="s">
        <v>9331</v>
      </c>
    </row>
    <row r="1974" spans="1:6" x14ac:dyDescent="0.2">
      <c r="A1974" s="42" t="s">
        <v>637</v>
      </c>
      <c r="B1974" s="42" t="s">
        <v>8464</v>
      </c>
      <c r="C1974">
        <v>2015</v>
      </c>
      <c r="D1974" s="42" t="s">
        <v>4381</v>
      </c>
      <c r="E1974" t="b">
        <v>0</v>
      </c>
      <c r="F1974" s="42" t="s">
        <v>9331</v>
      </c>
    </row>
    <row r="1975" spans="1:6" x14ac:dyDescent="0.2">
      <c r="A1975" s="42" t="s">
        <v>637</v>
      </c>
      <c r="B1975" s="42" t="s">
        <v>8464</v>
      </c>
      <c r="C1975">
        <v>2016</v>
      </c>
      <c r="D1975" s="42" t="s">
        <v>8939</v>
      </c>
      <c r="E1975" t="b">
        <v>0</v>
      </c>
      <c r="F1975" s="42" t="s">
        <v>9331</v>
      </c>
    </row>
    <row r="1976" spans="1:6" x14ac:dyDescent="0.2">
      <c r="A1976" s="42" t="s">
        <v>637</v>
      </c>
      <c r="B1976" s="42" t="s">
        <v>8464</v>
      </c>
      <c r="C1976">
        <v>2017</v>
      </c>
      <c r="D1976" s="42" t="s">
        <v>8828</v>
      </c>
      <c r="E1976" t="b">
        <v>0</v>
      </c>
      <c r="F1976" s="42" t="s">
        <v>9331</v>
      </c>
    </row>
    <row r="1977" spans="1:6" x14ac:dyDescent="0.2">
      <c r="A1977" s="42" t="s">
        <v>637</v>
      </c>
      <c r="B1977" s="42" t="s">
        <v>8464</v>
      </c>
      <c r="C1977">
        <v>2018</v>
      </c>
      <c r="D1977" s="42" t="s">
        <v>9143</v>
      </c>
      <c r="E1977" t="b">
        <v>0</v>
      </c>
      <c r="F1977" s="42" t="s">
        <v>9331</v>
      </c>
    </row>
    <row r="1978" spans="1:6" x14ac:dyDescent="0.2">
      <c r="A1978" s="42" t="s">
        <v>637</v>
      </c>
      <c r="B1978" s="42" t="s">
        <v>8464</v>
      </c>
      <c r="C1978">
        <v>2019</v>
      </c>
      <c r="D1978" s="42" t="s">
        <v>8582</v>
      </c>
      <c r="E1978" t="b">
        <v>0</v>
      </c>
      <c r="F1978" s="42" t="s">
        <v>9331</v>
      </c>
    </row>
    <row r="1979" spans="1:6" x14ac:dyDescent="0.2">
      <c r="A1979" s="42" t="s">
        <v>75</v>
      </c>
      <c r="B1979" s="42" t="s">
        <v>8454</v>
      </c>
      <c r="C1979">
        <v>2013</v>
      </c>
      <c r="D1979" s="42" t="s">
        <v>9064</v>
      </c>
      <c r="E1979" t="b">
        <v>0</v>
      </c>
      <c r="F1979" s="42" t="s">
        <v>9065</v>
      </c>
    </row>
    <row r="1980" spans="1:6" x14ac:dyDescent="0.2">
      <c r="A1980" s="42" t="s">
        <v>75</v>
      </c>
      <c r="B1980" s="42" t="s">
        <v>8454</v>
      </c>
      <c r="C1980">
        <v>2014</v>
      </c>
      <c r="D1980" s="42" t="s">
        <v>9066</v>
      </c>
      <c r="E1980" t="b">
        <v>0</v>
      </c>
      <c r="F1980" s="42" t="s">
        <v>9065</v>
      </c>
    </row>
    <row r="1981" spans="1:6" x14ac:dyDescent="0.2">
      <c r="A1981" s="42" t="s">
        <v>75</v>
      </c>
      <c r="B1981" s="42" t="s">
        <v>8454</v>
      </c>
      <c r="C1981">
        <v>2015</v>
      </c>
      <c r="D1981" s="42" t="s">
        <v>9067</v>
      </c>
      <c r="E1981" t="b">
        <v>0</v>
      </c>
      <c r="F1981" s="42" t="s">
        <v>9065</v>
      </c>
    </row>
    <row r="1982" spans="1:6" x14ac:dyDescent="0.2">
      <c r="A1982" s="42" t="s">
        <v>75</v>
      </c>
      <c r="B1982" s="42" t="s">
        <v>8454</v>
      </c>
      <c r="C1982">
        <v>2016</v>
      </c>
      <c r="D1982" s="42" t="s">
        <v>9068</v>
      </c>
      <c r="E1982" t="b">
        <v>0</v>
      </c>
      <c r="F1982" s="42" t="s">
        <v>9065</v>
      </c>
    </row>
    <row r="1983" spans="1:6" x14ac:dyDescent="0.2">
      <c r="A1983" s="42" t="s">
        <v>75</v>
      </c>
      <c r="B1983" s="42" t="s">
        <v>8454</v>
      </c>
      <c r="C1983">
        <v>2017</v>
      </c>
      <c r="D1983" s="42" t="s">
        <v>9069</v>
      </c>
      <c r="E1983" t="b">
        <v>0</v>
      </c>
      <c r="F1983" s="42" t="s">
        <v>9065</v>
      </c>
    </row>
    <row r="1984" spans="1:6" x14ac:dyDescent="0.2">
      <c r="A1984" s="42" t="s">
        <v>75</v>
      </c>
      <c r="B1984" s="42" t="s">
        <v>8454</v>
      </c>
      <c r="C1984">
        <v>2018</v>
      </c>
      <c r="D1984" s="42" t="s">
        <v>9070</v>
      </c>
      <c r="E1984" t="b">
        <v>0</v>
      </c>
      <c r="F1984" s="42" t="s">
        <v>9065</v>
      </c>
    </row>
    <row r="1985" spans="1:6" x14ac:dyDescent="0.2">
      <c r="A1985" s="42" t="s">
        <v>75</v>
      </c>
      <c r="B1985" s="42" t="s">
        <v>8454</v>
      </c>
      <c r="C1985">
        <v>2019</v>
      </c>
      <c r="D1985" s="42" t="s">
        <v>9071</v>
      </c>
      <c r="E1985" t="b">
        <v>0</v>
      </c>
      <c r="F1985" s="42" t="s">
        <v>9065</v>
      </c>
    </row>
    <row r="1986" spans="1:6" x14ac:dyDescent="0.2">
      <c r="A1986" s="42" t="s">
        <v>75</v>
      </c>
      <c r="B1986" s="42" t="s">
        <v>8462</v>
      </c>
      <c r="C1986">
        <v>2013</v>
      </c>
      <c r="D1986" s="42" t="s">
        <v>9072</v>
      </c>
      <c r="E1986" t="b">
        <v>0</v>
      </c>
      <c r="F1986" s="42" t="s">
        <v>9065</v>
      </c>
    </row>
    <row r="1987" spans="1:6" x14ac:dyDescent="0.2">
      <c r="A1987" s="42" t="s">
        <v>75</v>
      </c>
      <c r="B1987" s="42" t="s">
        <v>8462</v>
      </c>
      <c r="C1987">
        <v>2014</v>
      </c>
      <c r="D1987" s="42" t="s">
        <v>9073</v>
      </c>
      <c r="E1987" t="b">
        <v>0</v>
      </c>
      <c r="F1987" s="42" t="s">
        <v>9065</v>
      </c>
    </row>
    <row r="1988" spans="1:6" x14ac:dyDescent="0.2">
      <c r="A1988" s="42" t="s">
        <v>75</v>
      </c>
      <c r="B1988" s="42" t="s">
        <v>8462</v>
      </c>
      <c r="C1988">
        <v>2015</v>
      </c>
      <c r="D1988" s="42" t="s">
        <v>9074</v>
      </c>
      <c r="E1988" t="b">
        <v>0</v>
      </c>
      <c r="F1988" s="42" t="s">
        <v>9065</v>
      </c>
    </row>
    <row r="1989" spans="1:6" x14ac:dyDescent="0.2">
      <c r="A1989" s="42" t="s">
        <v>75</v>
      </c>
      <c r="B1989" s="42" t="s">
        <v>8462</v>
      </c>
      <c r="C1989">
        <v>2016</v>
      </c>
      <c r="D1989" s="42" t="s">
        <v>9075</v>
      </c>
      <c r="E1989" t="b">
        <v>0</v>
      </c>
      <c r="F1989" s="42" t="s">
        <v>9065</v>
      </c>
    </row>
    <row r="1990" spans="1:6" x14ac:dyDescent="0.2">
      <c r="A1990" s="42" t="s">
        <v>75</v>
      </c>
      <c r="B1990" s="42" t="s">
        <v>8462</v>
      </c>
      <c r="C1990">
        <v>2017</v>
      </c>
      <c r="D1990" s="42" t="s">
        <v>9076</v>
      </c>
      <c r="E1990" t="b">
        <v>0</v>
      </c>
      <c r="F1990" s="42" t="s">
        <v>9065</v>
      </c>
    </row>
    <row r="1991" spans="1:6" x14ac:dyDescent="0.2">
      <c r="A1991" s="42" t="s">
        <v>75</v>
      </c>
      <c r="B1991" s="42" t="s">
        <v>8462</v>
      </c>
      <c r="C1991">
        <v>2018</v>
      </c>
      <c r="D1991" s="42" t="s">
        <v>9077</v>
      </c>
      <c r="E1991" t="b">
        <v>0</v>
      </c>
      <c r="F1991" s="42" t="s">
        <v>9065</v>
      </c>
    </row>
    <row r="1992" spans="1:6" x14ac:dyDescent="0.2">
      <c r="A1992" s="42" t="s">
        <v>75</v>
      </c>
      <c r="B1992" s="42" t="s">
        <v>8462</v>
      </c>
      <c r="C1992">
        <v>2019</v>
      </c>
      <c r="D1992" s="42" t="s">
        <v>8606</v>
      </c>
      <c r="E1992" t="b">
        <v>0</v>
      </c>
      <c r="F1992" s="42" t="s">
        <v>9065</v>
      </c>
    </row>
    <row r="1993" spans="1:6" x14ac:dyDescent="0.2">
      <c r="A1993" s="42" t="s">
        <v>75</v>
      </c>
      <c r="B1993" s="42" t="s">
        <v>8464</v>
      </c>
      <c r="C1993">
        <v>2013</v>
      </c>
      <c r="D1993" s="42" t="s">
        <v>8492</v>
      </c>
      <c r="E1993" t="b">
        <v>0</v>
      </c>
      <c r="F1993" s="42" t="s">
        <v>9065</v>
      </c>
    </row>
    <row r="1994" spans="1:6" x14ac:dyDescent="0.2">
      <c r="A1994" s="42" t="s">
        <v>75</v>
      </c>
      <c r="B1994" s="42" t="s">
        <v>8464</v>
      </c>
      <c r="C1994">
        <v>2014</v>
      </c>
      <c r="D1994" s="42" t="s">
        <v>8615</v>
      </c>
      <c r="E1994" t="b">
        <v>0</v>
      </c>
      <c r="F1994" s="42" t="s">
        <v>9065</v>
      </c>
    </row>
    <row r="1995" spans="1:6" x14ac:dyDescent="0.2">
      <c r="A1995" s="42" t="s">
        <v>75</v>
      </c>
      <c r="B1995" s="42" t="s">
        <v>8464</v>
      </c>
      <c r="C1995">
        <v>2015</v>
      </c>
      <c r="D1995" s="42" t="s">
        <v>8543</v>
      </c>
      <c r="E1995" t="b">
        <v>0</v>
      </c>
      <c r="F1995" s="42" t="s">
        <v>9065</v>
      </c>
    </row>
    <row r="1996" spans="1:6" x14ac:dyDescent="0.2">
      <c r="A1996" s="42" t="s">
        <v>75</v>
      </c>
      <c r="B1996" s="42" t="s">
        <v>8464</v>
      </c>
      <c r="C1996">
        <v>2016</v>
      </c>
      <c r="D1996" s="42" t="s">
        <v>8576</v>
      </c>
      <c r="E1996" t="b">
        <v>0</v>
      </c>
      <c r="F1996" s="42" t="s">
        <v>9065</v>
      </c>
    </row>
    <row r="1997" spans="1:6" x14ac:dyDescent="0.2">
      <c r="A1997" s="42" t="s">
        <v>75</v>
      </c>
      <c r="B1997" s="42" t="s">
        <v>8464</v>
      </c>
      <c r="C1997">
        <v>2017</v>
      </c>
      <c r="D1997" s="42" t="s">
        <v>8618</v>
      </c>
      <c r="E1997" t="b">
        <v>0</v>
      </c>
      <c r="F1997" s="42" t="s">
        <v>9065</v>
      </c>
    </row>
    <row r="1998" spans="1:6" x14ac:dyDescent="0.2">
      <c r="A1998" s="42" t="s">
        <v>75</v>
      </c>
      <c r="B1998" s="42" t="s">
        <v>8464</v>
      </c>
      <c r="C1998">
        <v>2018</v>
      </c>
      <c r="D1998" s="42" t="s">
        <v>9078</v>
      </c>
      <c r="E1998" t="b">
        <v>0</v>
      </c>
      <c r="F1998" s="42" t="s">
        <v>9065</v>
      </c>
    </row>
    <row r="1999" spans="1:6" x14ac:dyDescent="0.2">
      <c r="A1999" s="42" t="s">
        <v>75</v>
      </c>
      <c r="B1999" s="42" t="s">
        <v>8464</v>
      </c>
      <c r="C1999">
        <v>2019</v>
      </c>
      <c r="D1999" s="42" t="s">
        <v>9079</v>
      </c>
      <c r="E1999" t="b">
        <v>0</v>
      </c>
      <c r="F1999" s="42" t="s">
        <v>9065</v>
      </c>
    </row>
    <row r="2000" spans="1:6" x14ac:dyDescent="0.2">
      <c r="A2000" s="42" t="s">
        <v>638</v>
      </c>
      <c r="B2000" s="42" t="s">
        <v>8454</v>
      </c>
      <c r="C2000">
        <v>2013</v>
      </c>
      <c r="D2000" s="42" t="s">
        <v>8456</v>
      </c>
      <c r="E2000" t="b">
        <v>0</v>
      </c>
      <c r="F2000" s="42" t="s">
        <v>9332</v>
      </c>
    </row>
    <row r="2001" spans="1:6" x14ac:dyDescent="0.2">
      <c r="A2001" s="42" t="s">
        <v>638</v>
      </c>
      <c r="B2001" s="42" t="s">
        <v>8454</v>
      </c>
      <c r="C2001">
        <v>2014</v>
      </c>
      <c r="D2001" s="42" t="s">
        <v>9333</v>
      </c>
      <c r="E2001" t="b">
        <v>0</v>
      </c>
      <c r="F2001" s="42" t="s">
        <v>9332</v>
      </c>
    </row>
    <row r="2002" spans="1:6" x14ac:dyDescent="0.2">
      <c r="A2002" s="42" t="s">
        <v>638</v>
      </c>
      <c r="B2002" s="42" t="s">
        <v>8454</v>
      </c>
      <c r="C2002">
        <v>2015</v>
      </c>
      <c r="D2002" s="42" t="s">
        <v>9334</v>
      </c>
      <c r="E2002" t="b">
        <v>0</v>
      </c>
      <c r="F2002" s="42" t="s">
        <v>9332</v>
      </c>
    </row>
    <row r="2003" spans="1:6" x14ac:dyDescent="0.2">
      <c r="A2003" s="42" t="s">
        <v>638</v>
      </c>
      <c r="B2003" s="42" t="s">
        <v>8454</v>
      </c>
      <c r="C2003">
        <v>2016</v>
      </c>
      <c r="D2003" s="42" t="s">
        <v>9335</v>
      </c>
      <c r="E2003" t="b">
        <v>0</v>
      </c>
      <c r="F2003" s="42" t="s">
        <v>9332</v>
      </c>
    </row>
    <row r="2004" spans="1:6" x14ac:dyDescent="0.2">
      <c r="A2004" s="42" t="s">
        <v>638</v>
      </c>
      <c r="B2004" s="42" t="s">
        <v>8454</v>
      </c>
      <c r="C2004">
        <v>2017</v>
      </c>
      <c r="D2004" s="42" t="s">
        <v>9149</v>
      </c>
      <c r="E2004" t="b">
        <v>0</v>
      </c>
      <c r="F2004" s="42" t="s">
        <v>9332</v>
      </c>
    </row>
    <row r="2005" spans="1:6" x14ac:dyDescent="0.2">
      <c r="A2005" s="42" t="s">
        <v>638</v>
      </c>
      <c r="B2005" s="42" t="s">
        <v>8454</v>
      </c>
      <c r="C2005">
        <v>2018</v>
      </c>
      <c r="D2005" s="42" t="s">
        <v>9336</v>
      </c>
      <c r="E2005" t="b">
        <v>0</v>
      </c>
      <c r="F2005" s="42" t="s">
        <v>9332</v>
      </c>
    </row>
    <row r="2006" spans="1:6" x14ac:dyDescent="0.2">
      <c r="A2006" s="42" t="s">
        <v>638</v>
      </c>
      <c r="B2006" s="42" t="s">
        <v>8454</v>
      </c>
      <c r="C2006">
        <v>2019</v>
      </c>
      <c r="D2006" s="42" t="s">
        <v>9337</v>
      </c>
      <c r="E2006" t="b">
        <v>0</v>
      </c>
      <c r="F2006" s="42" t="s">
        <v>9332</v>
      </c>
    </row>
    <row r="2007" spans="1:6" x14ac:dyDescent="0.2">
      <c r="A2007" s="42" t="s">
        <v>638</v>
      </c>
      <c r="B2007" s="42" t="s">
        <v>8462</v>
      </c>
      <c r="C2007">
        <v>2013</v>
      </c>
      <c r="D2007" s="42" t="s">
        <v>8625</v>
      </c>
      <c r="E2007" t="b">
        <v>0</v>
      </c>
      <c r="F2007" s="42" t="s">
        <v>9332</v>
      </c>
    </row>
    <row r="2008" spans="1:6" x14ac:dyDescent="0.2">
      <c r="A2008" s="42" t="s">
        <v>638</v>
      </c>
      <c r="B2008" s="42" t="s">
        <v>8462</v>
      </c>
      <c r="C2008">
        <v>2014</v>
      </c>
      <c r="D2008" s="42" t="s">
        <v>9338</v>
      </c>
      <c r="E2008" t="b">
        <v>0</v>
      </c>
      <c r="F2008" s="42" t="s">
        <v>9332</v>
      </c>
    </row>
    <row r="2009" spans="1:6" x14ac:dyDescent="0.2">
      <c r="A2009" s="42" t="s">
        <v>638</v>
      </c>
      <c r="B2009" s="42" t="s">
        <v>8462</v>
      </c>
      <c r="C2009">
        <v>2015</v>
      </c>
      <c r="D2009" s="42" t="s">
        <v>8835</v>
      </c>
      <c r="E2009" t="b">
        <v>0</v>
      </c>
      <c r="F2009" s="42" t="s">
        <v>9332</v>
      </c>
    </row>
    <row r="2010" spans="1:6" x14ac:dyDescent="0.2">
      <c r="A2010" s="42" t="s">
        <v>638</v>
      </c>
      <c r="B2010" s="42" t="s">
        <v>8462</v>
      </c>
      <c r="C2010">
        <v>2016</v>
      </c>
      <c r="D2010" s="42" t="s">
        <v>9264</v>
      </c>
      <c r="E2010" t="b">
        <v>0</v>
      </c>
      <c r="F2010" s="42" t="s">
        <v>9332</v>
      </c>
    </row>
    <row r="2011" spans="1:6" x14ac:dyDescent="0.2">
      <c r="A2011" s="42" t="s">
        <v>638</v>
      </c>
      <c r="B2011" s="42" t="s">
        <v>8462</v>
      </c>
      <c r="C2011">
        <v>2017</v>
      </c>
      <c r="D2011" s="42" t="s">
        <v>9339</v>
      </c>
      <c r="E2011" t="b">
        <v>0</v>
      </c>
      <c r="F2011" s="42" t="s">
        <v>9332</v>
      </c>
    </row>
    <row r="2012" spans="1:6" x14ac:dyDescent="0.2">
      <c r="A2012" s="42" t="s">
        <v>638</v>
      </c>
      <c r="B2012" s="42" t="s">
        <v>8462</v>
      </c>
      <c r="C2012">
        <v>2018</v>
      </c>
      <c r="D2012" s="42" t="s">
        <v>9340</v>
      </c>
      <c r="E2012" t="b">
        <v>0</v>
      </c>
      <c r="F2012" s="42" t="s">
        <v>9332</v>
      </c>
    </row>
    <row r="2013" spans="1:6" x14ac:dyDescent="0.2">
      <c r="A2013" s="42" t="s">
        <v>638</v>
      </c>
      <c r="B2013" s="42" t="s">
        <v>8462</v>
      </c>
      <c r="C2013">
        <v>2019</v>
      </c>
      <c r="D2013" s="42" t="s">
        <v>8619</v>
      </c>
      <c r="E2013" t="b">
        <v>0</v>
      </c>
      <c r="F2013" s="42" t="s">
        <v>9332</v>
      </c>
    </row>
    <row r="2014" spans="1:6" x14ac:dyDescent="0.2">
      <c r="A2014" s="42" t="s">
        <v>638</v>
      </c>
      <c r="B2014" s="42" t="s">
        <v>8464</v>
      </c>
      <c r="C2014">
        <v>2013</v>
      </c>
      <c r="D2014" s="42" t="s">
        <v>9170</v>
      </c>
      <c r="E2014" t="b">
        <v>0</v>
      </c>
      <c r="F2014" s="42" t="s">
        <v>9332</v>
      </c>
    </row>
    <row r="2015" spans="1:6" x14ac:dyDescent="0.2">
      <c r="A2015" s="42" t="s">
        <v>638</v>
      </c>
      <c r="B2015" s="42" t="s">
        <v>8464</v>
      </c>
      <c r="C2015">
        <v>2014</v>
      </c>
      <c r="D2015" s="42" t="s">
        <v>9162</v>
      </c>
      <c r="E2015" t="b">
        <v>0</v>
      </c>
      <c r="F2015" s="42" t="s">
        <v>9332</v>
      </c>
    </row>
    <row r="2016" spans="1:6" x14ac:dyDescent="0.2">
      <c r="A2016" s="42" t="s">
        <v>638</v>
      </c>
      <c r="B2016" s="42" t="s">
        <v>8464</v>
      </c>
      <c r="C2016">
        <v>2015</v>
      </c>
      <c r="D2016" s="42" t="s">
        <v>8986</v>
      </c>
      <c r="E2016" t="b">
        <v>0</v>
      </c>
      <c r="F2016" s="42" t="s">
        <v>9332</v>
      </c>
    </row>
    <row r="2017" spans="1:6" x14ac:dyDescent="0.2">
      <c r="A2017" s="42" t="s">
        <v>638</v>
      </c>
      <c r="B2017" s="42" t="s">
        <v>8464</v>
      </c>
      <c r="C2017">
        <v>2016</v>
      </c>
      <c r="D2017" s="42" t="s">
        <v>8511</v>
      </c>
      <c r="E2017" t="b">
        <v>0</v>
      </c>
      <c r="F2017" s="42" t="s">
        <v>9332</v>
      </c>
    </row>
    <row r="2018" spans="1:6" x14ac:dyDescent="0.2">
      <c r="A2018" s="42" t="s">
        <v>638</v>
      </c>
      <c r="B2018" s="42" t="s">
        <v>8464</v>
      </c>
      <c r="C2018">
        <v>2017</v>
      </c>
      <c r="D2018" s="42" t="s">
        <v>9341</v>
      </c>
      <c r="E2018" t="b">
        <v>0</v>
      </c>
      <c r="F2018" s="42" t="s">
        <v>9332</v>
      </c>
    </row>
    <row r="2019" spans="1:6" x14ac:dyDescent="0.2">
      <c r="A2019" s="42" t="s">
        <v>638</v>
      </c>
      <c r="B2019" s="42" t="s">
        <v>8464</v>
      </c>
      <c r="C2019">
        <v>2018</v>
      </c>
      <c r="D2019" s="42" t="s">
        <v>8524</v>
      </c>
      <c r="E2019" t="b">
        <v>0</v>
      </c>
      <c r="F2019" s="42" t="s">
        <v>9332</v>
      </c>
    </row>
    <row r="2020" spans="1:6" x14ac:dyDescent="0.2">
      <c r="A2020" s="42" t="s">
        <v>638</v>
      </c>
      <c r="B2020" s="42" t="s">
        <v>8464</v>
      </c>
      <c r="C2020">
        <v>2019</v>
      </c>
      <c r="D2020" s="42" t="s">
        <v>8711</v>
      </c>
      <c r="E2020" t="b">
        <v>0</v>
      </c>
      <c r="F2020" s="42" t="s">
        <v>9332</v>
      </c>
    </row>
    <row r="2021" spans="1:6" x14ac:dyDescent="0.2">
      <c r="A2021" s="42" t="s">
        <v>639</v>
      </c>
      <c r="B2021" s="42" t="s">
        <v>8454</v>
      </c>
      <c r="C2021">
        <v>2013</v>
      </c>
      <c r="D2021" s="42" t="s">
        <v>9246</v>
      </c>
      <c r="E2021" t="b">
        <v>1</v>
      </c>
      <c r="F2021" s="42" t="s">
        <v>840</v>
      </c>
    </row>
    <row r="2022" spans="1:6" x14ac:dyDescent="0.2">
      <c r="A2022" s="42" t="s">
        <v>639</v>
      </c>
      <c r="B2022" s="42" t="s">
        <v>8454</v>
      </c>
      <c r="C2022">
        <v>2014</v>
      </c>
      <c r="D2022" s="42" t="s">
        <v>8534</v>
      </c>
      <c r="E2022" t="b">
        <v>1</v>
      </c>
      <c r="F2022" s="42" t="s">
        <v>840</v>
      </c>
    </row>
    <row r="2023" spans="1:6" x14ac:dyDescent="0.2">
      <c r="A2023" s="42" t="s">
        <v>639</v>
      </c>
      <c r="B2023" s="42" t="s">
        <v>8454</v>
      </c>
      <c r="C2023">
        <v>2015</v>
      </c>
      <c r="D2023" s="42" t="s">
        <v>9342</v>
      </c>
      <c r="E2023" t="b">
        <v>1</v>
      </c>
      <c r="F2023" s="42" t="s">
        <v>840</v>
      </c>
    </row>
    <row r="2024" spans="1:6" x14ac:dyDescent="0.2">
      <c r="A2024" s="42" t="s">
        <v>639</v>
      </c>
      <c r="B2024" s="42" t="s">
        <v>8454</v>
      </c>
      <c r="C2024">
        <v>2016</v>
      </c>
      <c r="D2024" s="42" t="s">
        <v>9343</v>
      </c>
      <c r="E2024" t="b">
        <v>1</v>
      </c>
      <c r="F2024" s="42" t="s">
        <v>840</v>
      </c>
    </row>
    <row r="2025" spans="1:6" x14ac:dyDescent="0.2">
      <c r="A2025" s="42" t="s">
        <v>639</v>
      </c>
      <c r="B2025" s="42" t="s">
        <v>8454</v>
      </c>
      <c r="C2025">
        <v>2017</v>
      </c>
      <c r="D2025" s="42" t="s">
        <v>9093</v>
      </c>
      <c r="E2025" t="b">
        <v>1</v>
      </c>
      <c r="F2025" s="42" t="s">
        <v>840</v>
      </c>
    </row>
    <row r="2026" spans="1:6" x14ac:dyDescent="0.2">
      <c r="A2026" s="42" t="s">
        <v>639</v>
      </c>
      <c r="B2026" s="42" t="s">
        <v>8454</v>
      </c>
      <c r="C2026">
        <v>2018</v>
      </c>
      <c r="D2026" s="42" t="s">
        <v>9264</v>
      </c>
      <c r="E2026" t="b">
        <v>1</v>
      </c>
      <c r="F2026" s="42" t="s">
        <v>840</v>
      </c>
    </row>
    <row r="2027" spans="1:6" x14ac:dyDescent="0.2">
      <c r="A2027" s="42" t="s">
        <v>639</v>
      </c>
      <c r="B2027" s="42" t="s">
        <v>8454</v>
      </c>
      <c r="C2027">
        <v>2019</v>
      </c>
      <c r="D2027" s="42" t="s">
        <v>9344</v>
      </c>
      <c r="E2027" t="b">
        <v>1</v>
      </c>
      <c r="F2027" s="42" t="s">
        <v>840</v>
      </c>
    </row>
    <row r="2028" spans="1:6" x14ac:dyDescent="0.2">
      <c r="A2028" s="42" t="s">
        <v>639</v>
      </c>
      <c r="B2028" s="42" t="s">
        <v>8462</v>
      </c>
      <c r="C2028">
        <v>2013</v>
      </c>
      <c r="D2028" s="42" t="s">
        <v>9116</v>
      </c>
      <c r="E2028" t="b">
        <v>1</v>
      </c>
      <c r="F2028" s="42" t="s">
        <v>840</v>
      </c>
    </row>
    <row r="2029" spans="1:6" x14ac:dyDescent="0.2">
      <c r="A2029" s="42" t="s">
        <v>639</v>
      </c>
      <c r="B2029" s="42" t="s">
        <v>8462</v>
      </c>
      <c r="C2029">
        <v>2014</v>
      </c>
      <c r="D2029" s="42" t="s">
        <v>9264</v>
      </c>
      <c r="E2029" t="b">
        <v>1</v>
      </c>
      <c r="F2029" s="42" t="s">
        <v>840</v>
      </c>
    </row>
    <row r="2030" spans="1:6" x14ac:dyDescent="0.2">
      <c r="A2030" s="42" t="s">
        <v>639</v>
      </c>
      <c r="B2030" s="42" t="s">
        <v>8462</v>
      </c>
      <c r="C2030">
        <v>2015</v>
      </c>
      <c r="D2030" s="42" t="s">
        <v>9345</v>
      </c>
      <c r="E2030" t="b">
        <v>1</v>
      </c>
      <c r="F2030" s="42" t="s">
        <v>840</v>
      </c>
    </row>
    <row r="2031" spans="1:6" x14ac:dyDescent="0.2">
      <c r="A2031" s="42" t="s">
        <v>639</v>
      </c>
      <c r="B2031" s="42" t="s">
        <v>8462</v>
      </c>
      <c r="C2031">
        <v>2016</v>
      </c>
      <c r="D2031" s="42" t="s">
        <v>9102</v>
      </c>
      <c r="E2031" t="b">
        <v>1</v>
      </c>
      <c r="F2031" s="42" t="s">
        <v>840</v>
      </c>
    </row>
    <row r="2032" spans="1:6" x14ac:dyDescent="0.2">
      <c r="A2032" s="42" t="s">
        <v>639</v>
      </c>
      <c r="B2032" s="42" t="s">
        <v>8462</v>
      </c>
      <c r="C2032">
        <v>2017</v>
      </c>
      <c r="D2032" s="42" t="s">
        <v>9330</v>
      </c>
      <c r="E2032" t="b">
        <v>1</v>
      </c>
      <c r="F2032" s="42" t="s">
        <v>840</v>
      </c>
    </row>
    <row r="2033" spans="1:6" x14ac:dyDescent="0.2">
      <c r="A2033" s="42" t="s">
        <v>639</v>
      </c>
      <c r="B2033" s="42" t="s">
        <v>8462</v>
      </c>
      <c r="C2033">
        <v>2018</v>
      </c>
      <c r="D2033" s="42" t="s">
        <v>9346</v>
      </c>
      <c r="E2033" t="b">
        <v>1</v>
      </c>
      <c r="F2033" s="42" t="s">
        <v>840</v>
      </c>
    </row>
    <row r="2034" spans="1:6" x14ac:dyDescent="0.2">
      <c r="A2034" s="42" t="s">
        <v>639</v>
      </c>
      <c r="B2034" s="42" t="s">
        <v>8462</v>
      </c>
      <c r="C2034">
        <v>2019</v>
      </c>
      <c r="D2034" s="42" t="s">
        <v>9347</v>
      </c>
      <c r="E2034" t="b">
        <v>1</v>
      </c>
      <c r="F2034" s="42" t="s">
        <v>840</v>
      </c>
    </row>
    <row r="2035" spans="1:6" x14ac:dyDescent="0.2">
      <c r="A2035" s="42" t="s">
        <v>639</v>
      </c>
      <c r="B2035" s="42" t="s">
        <v>8464</v>
      </c>
      <c r="C2035">
        <v>2013</v>
      </c>
      <c r="D2035" s="42" t="s">
        <v>9178</v>
      </c>
      <c r="E2035" t="b">
        <v>1</v>
      </c>
      <c r="F2035" s="42" t="s">
        <v>840</v>
      </c>
    </row>
    <row r="2036" spans="1:6" x14ac:dyDescent="0.2">
      <c r="A2036" s="42" t="s">
        <v>639</v>
      </c>
      <c r="B2036" s="42" t="s">
        <v>8464</v>
      </c>
      <c r="C2036">
        <v>2014</v>
      </c>
      <c r="D2036" s="42" t="s">
        <v>8759</v>
      </c>
      <c r="E2036" t="b">
        <v>1</v>
      </c>
      <c r="F2036" s="42" t="s">
        <v>840</v>
      </c>
    </row>
    <row r="2037" spans="1:6" x14ac:dyDescent="0.2">
      <c r="A2037" s="42" t="s">
        <v>639</v>
      </c>
      <c r="B2037" s="42" t="s">
        <v>8464</v>
      </c>
      <c r="C2037">
        <v>2015</v>
      </c>
      <c r="D2037" s="42" t="s">
        <v>8761</v>
      </c>
      <c r="E2037" t="b">
        <v>1</v>
      </c>
      <c r="F2037" s="42" t="s">
        <v>840</v>
      </c>
    </row>
    <row r="2038" spans="1:6" x14ac:dyDescent="0.2">
      <c r="A2038" s="42" t="s">
        <v>639</v>
      </c>
      <c r="B2038" s="42" t="s">
        <v>8464</v>
      </c>
      <c r="C2038">
        <v>2016</v>
      </c>
      <c r="D2038" s="42" t="s">
        <v>9348</v>
      </c>
      <c r="E2038" t="b">
        <v>1</v>
      </c>
      <c r="F2038" s="42" t="s">
        <v>840</v>
      </c>
    </row>
    <row r="2039" spans="1:6" x14ac:dyDescent="0.2">
      <c r="A2039" s="42" t="s">
        <v>639</v>
      </c>
      <c r="B2039" s="42" t="s">
        <v>8464</v>
      </c>
      <c r="C2039">
        <v>2017</v>
      </c>
      <c r="D2039" s="42" t="s">
        <v>9042</v>
      </c>
      <c r="E2039" t="b">
        <v>1</v>
      </c>
      <c r="F2039" s="42" t="s">
        <v>840</v>
      </c>
    </row>
    <row r="2040" spans="1:6" x14ac:dyDescent="0.2">
      <c r="A2040" s="42" t="s">
        <v>639</v>
      </c>
      <c r="B2040" s="42" t="s">
        <v>8464</v>
      </c>
      <c r="C2040">
        <v>2018</v>
      </c>
      <c r="D2040" s="42" t="s">
        <v>9082</v>
      </c>
      <c r="E2040" t="b">
        <v>1</v>
      </c>
      <c r="F2040" s="42" t="s">
        <v>840</v>
      </c>
    </row>
    <row r="2041" spans="1:6" x14ac:dyDescent="0.2">
      <c r="A2041" s="42" t="s">
        <v>639</v>
      </c>
      <c r="B2041" s="42" t="s">
        <v>8464</v>
      </c>
      <c r="C2041">
        <v>2019</v>
      </c>
      <c r="D2041" s="42" t="s">
        <v>8846</v>
      </c>
      <c r="E2041" t="b">
        <v>1</v>
      </c>
      <c r="F2041" s="42" t="s">
        <v>840</v>
      </c>
    </row>
    <row r="2042" spans="1:6" x14ac:dyDescent="0.2">
      <c r="A2042" s="42" t="s">
        <v>1989</v>
      </c>
      <c r="B2042" s="42" t="s">
        <v>8454</v>
      </c>
      <c r="C2042">
        <v>2013</v>
      </c>
      <c r="D2042" s="42" t="s">
        <v>8493</v>
      </c>
      <c r="E2042" t="b">
        <v>0</v>
      </c>
      <c r="F2042" s="42" t="s">
        <v>9181</v>
      </c>
    </row>
    <row r="2043" spans="1:6" x14ac:dyDescent="0.2">
      <c r="A2043" s="42" t="s">
        <v>1989</v>
      </c>
      <c r="B2043" s="42" t="s">
        <v>8454</v>
      </c>
      <c r="C2043">
        <v>2014</v>
      </c>
      <c r="D2043" s="42" t="s">
        <v>9182</v>
      </c>
      <c r="E2043" t="b">
        <v>0</v>
      </c>
      <c r="F2043" s="42" t="s">
        <v>9181</v>
      </c>
    </row>
    <row r="2044" spans="1:6" x14ac:dyDescent="0.2">
      <c r="A2044" s="42" t="s">
        <v>1989</v>
      </c>
      <c r="B2044" s="42" t="s">
        <v>8454</v>
      </c>
      <c r="C2044">
        <v>2015</v>
      </c>
      <c r="D2044" s="42" t="s">
        <v>9183</v>
      </c>
      <c r="E2044" t="b">
        <v>0</v>
      </c>
      <c r="F2044" s="42" t="s">
        <v>9181</v>
      </c>
    </row>
    <row r="2045" spans="1:6" x14ac:dyDescent="0.2">
      <c r="A2045" s="42" t="s">
        <v>1989</v>
      </c>
      <c r="B2045" s="42" t="s">
        <v>8454</v>
      </c>
      <c r="C2045">
        <v>2016</v>
      </c>
      <c r="D2045" s="42" t="s">
        <v>9184</v>
      </c>
      <c r="E2045" t="b">
        <v>0</v>
      </c>
      <c r="F2045" s="42" t="s">
        <v>9181</v>
      </c>
    </row>
    <row r="2046" spans="1:6" x14ac:dyDescent="0.2">
      <c r="A2046" s="42" t="s">
        <v>1989</v>
      </c>
      <c r="B2046" s="42" t="s">
        <v>8454</v>
      </c>
      <c r="C2046">
        <v>2017</v>
      </c>
      <c r="D2046" s="42" t="s">
        <v>9185</v>
      </c>
      <c r="E2046" t="b">
        <v>0</v>
      </c>
      <c r="F2046" s="42" t="s">
        <v>9181</v>
      </c>
    </row>
    <row r="2047" spans="1:6" x14ac:dyDescent="0.2">
      <c r="A2047" s="42" t="s">
        <v>1989</v>
      </c>
      <c r="B2047" s="42" t="s">
        <v>8454</v>
      </c>
      <c r="C2047">
        <v>2018</v>
      </c>
      <c r="D2047" s="42" t="s">
        <v>9186</v>
      </c>
      <c r="E2047" t="b">
        <v>0</v>
      </c>
      <c r="F2047" s="42" t="s">
        <v>9181</v>
      </c>
    </row>
    <row r="2048" spans="1:6" x14ac:dyDescent="0.2">
      <c r="A2048" s="42" t="s">
        <v>1989</v>
      </c>
      <c r="B2048" s="42" t="s">
        <v>8454</v>
      </c>
      <c r="C2048">
        <v>2019</v>
      </c>
      <c r="D2048" s="42" t="s">
        <v>9187</v>
      </c>
      <c r="E2048" t="b">
        <v>0</v>
      </c>
      <c r="F2048" s="42" t="s">
        <v>9181</v>
      </c>
    </row>
    <row r="2049" spans="1:6" x14ac:dyDescent="0.2">
      <c r="A2049" s="42" t="s">
        <v>1989</v>
      </c>
      <c r="B2049" s="42" t="s">
        <v>8462</v>
      </c>
      <c r="C2049">
        <v>2013</v>
      </c>
      <c r="D2049" s="42" t="s">
        <v>9188</v>
      </c>
      <c r="E2049" t="b">
        <v>0</v>
      </c>
      <c r="F2049" s="42" t="s">
        <v>9181</v>
      </c>
    </row>
    <row r="2050" spans="1:6" x14ac:dyDescent="0.2">
      <c r="A2050" s="42" t="s">
        <v>1989</v>
      </c>
      <c r="B2050" s="42" t="s">
        <v>8462</v>
      </c>
      <c r="C2050">
        <v>2014</v>
      </c>
      <c r="D2050" s="42" t="s">
        <v>8494</v>
      </c>
      <c r="E2050" t="b">
        <v>0</v>
      </c>
      <c r="F2050" s="42" t="s">
        <v>9181</v>
      </c>
    </row>
    <row r="2051" spans="1:6" x14ac:dyDescent="0.2">
      <c r="A2051" s="42" t="s">
        <v>1989</v>
      </c>
      <c r="B2051" s="42" t="s">
        <v>8462</v>
      </c>
      <c r="C2051">
        <v>2015</v>
      </c>
      <c r="D2051" s="42" t="s">
        <v>9189</v>
      </c>
      <c r="E2051" t="b">
        <v>0</v>
      </c>
      <c r="F2051" s="42" t="s">
        <v>9181</v>
      </c>
    </row>
    <row r="2052" spans="1:6" x14ac:dyDescent="0.2">
      <c r="A2052" s="42" t="s">
        <v>1989</v>
      </c>
      <c r="B2052" s="42" t="s">
        <v>8462</v>
      </c>
      <c r="C2052">
        <v>2016</v>
      </c>
      <c r="D2052" s="42" t="s">
        <v>9190</v>
      </c>
      <c r="E2052" t="b">
        <v>0</v>
      </c>
      <c r="F2052" s="42" t="s">
        <v>9181</v>
      </c>
    </row>
    <row r="2053" spans="1:6" x14ac:dyDescent="0.2">
      <c r="A2053" s="42" t="s">
        <v>1989</v>
      </c>
      <c r="B2053" s="42" t="s">
        <v>8462</v>
      </c>
      <c r="C2053">
        <v>2017</v>
      </c>
      <c r="D2053" s="42" t="s">
        <v>8990</v>
      </c>
      <c r="E2053" t="b">
        <v>0</v>
      </c>
      <c r="F2053" s="42" t="s">
        <v>9181</v>
      </c>
    </row>
    <row r="2054" spans="1:6" x14ac:dyDescent="0.2">
      <c r="A2054" s="42" t="s">
        <v>1989</v>
      </c>
      <c r="B2054" s="42" t="s">
        <v>8462</v>
      </c>
      <c r="C2054">
        <v>2018</v>
      </c>
      <c r="D2054" s="42" t="s">
        <v>9186</v>
      </c>
      <c r="E2054" t="b">
        <v>0</v>
      </c>
      <c r="F2054" s="42" t="s">
        <v>9181</v>
      </c>
    </row>
    <row r="2055" spans="1:6" x14ac:dyDescent="0.2">
      <c r="A2055" s="42" t="s">
        <v>1989</v>
      </c>
      <c r="B2055" s="42" t="s">
        <v>8462</v>
      </c>
      <c r="C2055">
        <v>2019</v>
      </c>
      <c r="D2055" s="42" t="s">
        <v>8540</v>
      </c>
      <c r="E2055" t="b">
        <v>0</v>
      </c>
      <c r="F2055" s="42" t="s">
        <v>9181</v>
      </c>
    </row>
    <row r="2056" spans="1:6" x14ac:dyDescent="0.2">
      <c r="A2056" s="42" t="s">
        <v>1989</v>
      </c>
      <c r="B2056" s="42" t="s">
        <v>8464</v>
      </c>
      <c r="C2056">
        <v>2013</v>
      </c>
      <c r="D2056" s="42" t="s">
        <v>8639</v>
      </c>
      <c r="E2056" t="b">
        <v>0</v>
      </c>
      <c r="F2056" s="42" t="s">
        <v>9181</v>
      </c>
    </row>
    <row r="2057" spans="1:6" x14ac:dyDescent="0.2">
      <c r="A2057" s="42" t="s">
        <v>1989</v>
      </c>
      <c r="B2057" s="42" t="s">
        <v>8464</v>
      </c>
      <c r="C2057">
        <v>2014</v>
      </c>
      <c r="D2057" s="42" t="s">
        <v>8995</v>
      </c>
      <c r="E2057" t="b">
        <v>0</v>
      </c>
      <c r="F2057" s="42" t="s">
        <v>9181</v>
      </c>
    </row>
    <row r="2058" spans="1:6" x14ac:dyDescent="0.2">
      <c r="A2058" s="42" t="s">
        <v>1989</v>
      </c>
      <c r="B2058" s="42" t="s">
        <v>8464</v>
      </c>
      <c r="C2058">
        <v>2015</v>
      </c>
      <c r="D2058" s="42" t="s">
        <v>8649</v>
      </c>
      <c r="E2058" t="b">
        <v>0</v>
      </c>
      <c r="F2058" s="42" t="s">
        <v>9181</v>
      </c>
    </row>
    <row r="2059" spans="1:6" x14ac:dyDescent="0.2">
      <c r="A2059" s="42" t="s">
        <v>1989</v>
      </c>
      <c r="B2059" s="42" t="s">
        <v>8464</v>
      </c>
      <c r="C2059">
        <v>2016</v>
      </c>
      <c r="D2059" s="42" t="s">
        <v>8956</v>
      </c>
      <c r="E2059" t="b">
        <v>0</v>
      </c>
      <c r="F2059" s="42" t="s">
        <v>9181</v>
      </c>
    </row>
    <row r="2060" spans="1:6" x14ac:dyDescent="0.2">
      <c r="A2060" s="42" t="s">
        <v>1989</v>
      </c>
      <c r="B2060" s="42" t="s">
        <v>8464</v>
      </c>
      <c r="C2060">
        <v>2017</v>
      </c>
      <c r="D2060" s="42" t="s">
        <v>8631</v>
      </c>
      <c r="E2060" t="b">
        <v>0</v>
      </c>
      <c r="F2060" s="42" t="s">
        <v>9181</v>
      </c>
    </row>
    <row r="2061" spans="1:6" x14ac:dyDescent="0.2">
      <c r="A2061" s="42" t="s">
        <v>1989</v>
      </c>
      <c r="B2061" s="42" t="s">
        <v>8464</v>
      </c>
      <c r="C2061">
        <v>2018</v>
      </c>
      <c r="D2061" s="42" t="s">
        <v>8613</v>
      </c>
      <c r="E2061" t="b">
        <v>0</v>
      </c>
      <c r="F2061" s="42" t="s">
        <v>9181</v>
      </c>
    </row>
    <row r="2062" spans="1:6" x14ac:dyDescent="0.2">
      <c r="A2062" s="42" t="s">
        <v>1989</v>
      </c>
      <c r="B2062" s="42" t="s">
        <v>8464</v>
      </c>
      <c r="C2062">
        <v>2019</v>
      </c>
      <c r="D2062" s="42" t="s">
        <v>9191</v>
      </c>
      <c r="E2062" t="b">
        <v>0</v>
      </c>
      <c r="F2062" s="42" t="s">
        <v>9181</v>
      </c>
    </row>
    <row r="2063" spans="1:6" x14ac:dyDescent="0.2">
      <c r="A2063" s="42" t="s">
        <v>55</v>
      </c>
      <c r="B2063" s="42" t="s">
        <v>8454</v>
      </c>
      <c r="C2063">
        <v>2013</v>
      </c>
      <c r="D2063" s="42" t="s">
        <v>9089</v>
      </c>
      <c r="E2063" t="b">
        <v>0</v>
      </c>
      <c r="F2063" s="42" t="s">
        <v>9349</v>
      </c>
    </row>
    <row r="2064" spans="1:6" x14ac:dyDescent="0.2">
      <c r="A2064" s="42" t="s">
        <v>55</v>
      </c>
      <c r="B2064" s="42" t="s">
        <v>8454</v>
      </c>
      <c r="C2064">
        <v>2014</v>
      </c>
      <c r="D2064" s="42" t="s">
        <v>9205</v>
      </c>
      <c r="E2064" t="b">
        <v>0</v>
      </c>
      <c r="F2064" s="42" t="s">
        <v>9349</v>
      </c>
    </row>
    <row r="2065" spans="1:6" x14ac:dyDescent="0.2">
      <c r="A2065" s="42" t="s">
        <v>55</v>
      </c>
      <c r="B2065" s="42" t="s">
        <v>8454</v>
      </c>
      <c r="C2065">
        <v>2015</v>
      </c>
      <c r="D2065" s="42" t="s">
        <v>9296</v>
      </c>
      <c r="E2065" t="b">
        <v>0</v>
      </c>
      <c r="F2065" s="42" t="s">
        <v>9349</v>
      </c>
    </row>
    <row r="2066" spans="1:6" x14ac:dyDescent="0.2">
      <c r="A2066" s="42" t="s">
        <v>55</v>
      </c>
      <c r="B2066" s="42" t="s">
        <v>8454</v>
      </c>
      <c r="C2066">
        <v>2016</v>
      </c>
      <c r="D2066" s="42" t="s">
        <v>9158</v>
      </c>
      <c r="E2066" t="b">
        <v>0</v>
      </c>
      <c r="F2066" s="42" t="s">
        <v>9349</v>
      </c>
    </row>
    <row r="2067" spans="1:6" x14ac:dyDescent="0.2">
      <c r="A2067" s="42" t="s">
        <v>55</v>
      </c>
      <c r="B2067" s="42" t="s">
        <v>8454</v>
      </c>
      <c r="C2067">
        <v>2017</v>
      </c>
      <c r="D2067" s="42" t="s">
        <v>8652</v>
      </c>
      <c r="E2067" t="b">
        <v>0</v>
      </c>
      <c r="F2067" s="42" t="s">
        <v>9349</v>
      </c>
    </row>
    <row r="2068" spans="1:6" x14ac:dyDescent="0.2">
      <c r="A2068" s="42" t="s">
        <v>55</v>
      </c>
      <c r="B2068" s="42" t="s">
        <v>8454</v>
      </c>
      <c r="C2068">
        <v>2018</v>
      </c>
      <c r="D2068" s="42" t="s">
        <v>9158</v>
      </c>
      <c r="E2068" t="b">
        <v>0</v>
      </c>
      <c r="F2068" s="42" t="s">
        <v>9349</v>
      </c>
    </row>
    <row r="2069" spans="1:6" x14ac:dyDescent="0.2">
      <c r="A2069" s="42" t="s">
        <v>55</v>
      </c>
      <c r="B2069" s="42" t="s">
        <v>8454</v>
      </c>
      <c r="C2069">
        <v>2019</v>
      </c>
      <c r="D2069" s="42" t="s">
        <v>9350</v>
      </c>
      <c r="E2069" t="b">
        <v>0</v>
      </c>
      <c r="F2069" s="42" t="s">
        <v>9349</v>
      </c>
    </row>
    <row r="2070" spans="1:6" x14ac:dyDescent="0.2">
      <c r="A2070" s="42" t="s">
        <v>55</v>
      </c>
      <c r="B2070" s="42" t="s">
        <v>8462</v>
      </c>
      <c r="C2070">
        <v>2013</v>
      </c>
      <c r="D2070" s="42" t="s">
        <v>8556</v>
      </c>
      <c r="E2070" t="b">
        <v>0</v>
      </c>
      <c r="F2070" s="42" t="s">
        <v>9349</v>
      </c>
    </row>
    <row r="2071" spans="1:6" x14ac:dyDescent="0.2">
      <c r="A2071" s="42" t="s">
        <v>55</v>
      </c>
      <c r="B2071" s="42" t="s">
        <v>8462</v>
      </c>
      <c r="C2071">
        <v>2014</v>
      </c>
      <c r="D2071" s="42" t="s">
        <v>9170</v>
      </c>
      <c r="E2071" t="b">
        <v>0</v>
      </c>
      <c r="F2071" s="42" t="s">
        <v>9349</v>
      </c>
    </row>
    <row r="2072" spans="1:6" x14ac:dyDescent="0.2">
      <c r="A2072" s="42" t="s">
        <v>55</v>
      </c>
      <c r="B2072" s="42" t="s">
        <v>8462</v>
      </c>
      <c r="C2072">
        <v>2015</v>
      </c>
      <c r="D2072" s="42" t="s">
        <v>9185</v>
      </c>
      <c r="E2072" t="b">
        <v>0</v>
      </c>
      <c r="F2072" s="42" t="s">
        <v>9349</v>
      </c>
    </row>
    <row r="2073" spans="1:6" x14ac:dyDescent="0.2">
      <c r="A2073" s="42" t="s">
        <v>55</v>
      </c>
      <c r="B2073" s="42" t="s">
        <v>8462</v>
      </c>
      <c r="C2073">
        <v>2016</v>
      </c>
      <c r="D2073" s="42" t="s">
        <v>9351</v>
      </c>
      <c r="E2073" t="b">
        <v>0</v>
      </c>
      <c r="F2073" s="42" t="s">
        <v>9349</v>
      </c>
    </row>
    <row r="2074" spans="1:6" x14ac:dyDescent="0.2">
      <c r="A2074" s="42" t="s">
        <v>55</v>
      </c>
      <c r="B2074" s="42" t="s">
        <v>8462</v>
      </c>
      <c r="C2074">
        <v>2017</v>
      </c>
      <c r="D2074" s="42" t="s">
        <v>8652</v>
      </c>
      <c r="E2074" t="b">
        <v>0</v>
      </c>
      <c r="F2074" s="42" t="s">
        <v>9349</v>
      </c>
    </row>
    <row r="2075" spans="1:6" x14ac:dyDescent="0.2">
      <c r="A2075" s="42" t="s">
        <v>55</v>
      </c>
      <c r="B2075" s="42" t="s">
        <v>8462</v>
      </c>
      <c r="C2075">
        <v>2018</v>
      </c>
      <c r="D2075" s="42" t="s">
        <v>8466</v>
      </c>
      <c r="E2075" t="b">
        <v>0</v>
      </c>
      <c r="F2075" s="42" t="s">
        <v>9349</v>
      </c>
    </row>
    <row r="2076" spans="1:6" x14ac:dyDescent="0.2">
      <c r="A2076" s="42" t="s">
        <v>55</v>
      </c>
      <c r="B2076" s="42" t="s">
        <v>8462</v>
      </c>
      <c r="C2076">
        <v>2019</v>
      </c>
      <c r="D2076" s="42" t="s">
        <v>8986</v>
      </c>
      <c r="E2076" t="b">
        <v>0</v>
      </c>
      <c r="F2076" s="42" t="s">
        <v>9349</v>
      </c>
    </row>
    <row r="2077" spans="1:6" x14ac:dyDescent="0.2">
      <c r="A2077" s="42" t="s">
        <v>55</v>
      </c>
      <c r="B2077" s="42" t="s">
        <v>8464</v>
      </c>
      <c r="C2077">
        <v>2013</v>
      </c>
      <c r="D2077" s="42" t="s">
        <v>8997</v>
      </c>
      <c r="E2077" t="b">
        <v>0</v>
      </c>
      <c r="F2077" s="42" t="s">
        <v>9349</v>
      </c>
    </row>
    <row r="2078" spans="1:6" x14ac:dyDescent="0.2">
      <c r="A2078" s="42" t="s">
        <v>55</v>
      </c>
      <c r="B2078" s="42" t="s">
        <v>8464</v>
      </c>
      <c r="C2078">
        <v>2014</v>
      </c>
      <c r="D2078" s="42" t="s">
        <v>9152</v>
      </c>
      <c r="E2078" t="b">
        <v>0</v>
      </c>
      <c r="F2078" s="42" t="s">
        <v>9349</v>
      </c>
    </row>
    <row r="2079" spans="1:6" x14ac:dyDescent="0.2">
      <c r="A2079" s="42" t="s">
        <v>55</v>
      </c>
      <c r="B2079" s="42" t="s">
        <v>8464</v>
      </c>
      <c r="C2079">
        <v>2015</v>
      </c>
      <c r="D2079" s="42" t="s">
        <v>8826</v>
      </c>
      <c r="E2079" t="b">
        <v>0</v>
      </c>
      <c r="F2079" s="42" t="s">
        <v>9349</v>
      </c>
    </row>
    <row r="2080" spans="1:6" x14ac:dyDescent="0.2">
      <c r="A2080" s="42" t="s">
        <v>55</v>
      </c>
      <c r="B2080" s="42" t="s">
        <v>8464</v>
      </c>
      <c r="C2080">
        <v>2016</v>
      </c>
      <c r="D2080" s="42" t="s">
        <v>8648</v>
      </c>
      <c r="E2080" t="b">
        <v>0</v>
      </c>
      <c r="F2080" s="42" t="s">
        <v>9349</v>
      </c>
    </row>
    <row r="2081" spans="1:6" x14ac:dyDescent="0.2">
      <c r="A2081" s="42" t="s">
        <v>55</v>
      </c>
      <c r="B2081" s="42" t="s">
        <v>8464</v>
      </c>
      <c r="C2081">
        <v>2017</v>
      </c>
      <c r="D2081" s="42" t="s">
        <v>9051</v>
      </c>
      <c r="E2081" t="b">
        <v>0</v>
      </c>
      <c r="F2081" s="42" t="s">
        <v>9349</v>
      </c>
    </row>
    <row r="2082" spans="1:6" x14ac:dyDescent="0.2">
      <c r="A2082" s="42" t="s">
        <v>55</v>
      </c>
      <c r="B2082" s="42" t="s">
        <v>8464</v>
      </c>
      <c r="C2082">
        <v>2018</v>
      </c>
      <c r="D2082" s="42" t="s">
        <v>9180</v>
      </c>
      <c r="E2082" t="b">
        <v>0</v>
      </c>
      <c r="F2082" s="42" t="s">
        <v>9349</v>
      </c>
    </row>
    <row r="2083" spans="1:6" x14ac:dyDescent="0.2">
      <c r="A2083" s="42" t="s">
        <v>55</v>
      </c>
      <c r="B2083" s="42" t="s">
        <v>8464</v>
      </c>
      <c r="C2083">
        <v>2019</v>
      </c>
      <c r="D2083" s="42" t="s">
        <v>9170</v>
      </c>
      <c r="E2083" t="b">
        <v>0</v>
      </c>
      <c r="F2083" s="42" t="s">
        <v>9349</v>
      </c>
    </row>
    <row r="2084" spans="1:6" x14ac:dyDescent="0.2">
      <c r="A2084" s="42" t="s">
        <v>1990</v>
      </c>
      <c r="B2084" s="42" t="s">
        <v>8454</v>
      </c>
      <c r="C2084">
        <v>2013</v>
      </c>
      <c r="D2084" s="42" t="s">
        <v>9093</v>
      </c>
      <c r="E2084" t="b">
        <v>0</v>
      </c>
      <c r="F2084" s="42" t="s">
        <v>9352</v>
      </c>
    </row>
    <row r="2085" spans="1:6" x14ac:dyDescent="0.2">
      <c r="A2085" s="42" t="s">
        <v>1990</v>
      </c>
      <c r="B2085" s="42" t="s">
        <v>8454</v>
      </c>
      <c r="C2085">
        <v>2014</v>
      </c>
      <c r="D2085" s="42" t="s">
        <v>8544</v>
      </c>
      <c r="E2085" t="b">
        <v>0</v>
      </c>
      <c r="F2085" s="42" t="s">
        <v>9352</v>
      </c>
    </row>
    <row r="2086" spans="1:6" x14ac:dyDescent="0.2">
      <c r="A2086" s="42" t="s">
        <v>1990</v>
      </c>
      <c r="B2086" s="42" t="s">
        <v>8454</v>
      </c>
      <c r="C2086">
        <v>2015</v>
      </c>
      <c r="D2086" s="42" t="s">
        <v>9132</v>
      </c>
      <c r="E2086" t="b">
        <v>0</v>
      </c>
      <c r="F2086" s="42" t="s">
        <v>9352</v>
      </c>
    </row>
    <row r="2087" spans="1:6" x14ac:dyDescent="0.2">
      <c r="A2087" s="42" t="s">
        <v>1990</v>
      </c>
      <c r="B2087" s="42" t="s">
        <v>8454</v>
      </c>
      <c r="C2087">
        <v>2016</v>
      </c>
      <c r="D2087" s="42" t="s">
        <v>9097</v>
      </c>
      <c r="E2087" t="b">
        <v>0</v>
      </c>
      <c r="F2087" s="42" t="s">
        <v>9352</v>
      </c>
    </row>
    <row r="2088" spans="1:6" x14ac:dyDescent="0.2">
      <c r="A2088" s="42" t="s">
        <v>1990</v>
      </c>
      <c r="B2088" s="42" t="s">
        <v>8454</v>
      </c>
      <c r="C2088">
        <v>2017</v>
      </c>
      <c r="D2088" s="42" t="s">
        <v>9353</v>
      </c>
      <c r="E2088" t="b">
        <v>0</v>
      </c>
      <c r="F2088" s="42" t="s">
        <v>9352</v>
      </c>
    </row>
    <row r="2089" spans="1:6" x14ac:dyDescent="0.2">
      <c r="A2089" s="42" t="s">
        <v>1990</v>
      </c>
      <c r="B2089" s="42" t="s">
        <v>8454</v>
      </c>
      <c r="C2089">
        <v>2018</v>
      </c>
      <c r="D2089" s="42" t="s">
        <v>9038</v>
      </c>
      <c r="E2089" t="b">
        <v>0</v>
      </c>
      <c r="F2089" s="42" t="s">
        <v>9352</v>
      </c>
    </row>
    <row r="2090" spans="1:6" x14ac:dyDescent="0.2">
      <c r="A2090" s="42" t="s">
        <v>1990</v>
      </c>
      <c r="B2090" s="42" t="s">
        <v>8454</v>
      </c>
      <c r="C2090">
        <v>2019</v>
      </c>
      <c r="D2090" s="42" t="s">
        <v>8502</v>
      </c>
      <c r="E2090" t="b">
        <v>0</v>
      </c>
      <c r="F2090" s="42" t="s">
        <v>9352</v>
      </c>
    </row>
    <row r="2091" spans="1:6" x14ac:dyDescent="0.2">
      <c r="A2091" s="42" t="s">
        <v>1990</v>
      </c>
      <c r="B2091" s="42" t="s">
        <v>8462</v>
      </c>
      <c r="C2091">
        <v>2013</v>
      </c>
      <c r="D2091" s="42" t="s">
        <v>9093</v>
      </c>
      <c r="E2091" t="b">
        <v>0</v>
      </c>
      <c r="F2091" s="42" t="s">
        <v>9352</v>
      </c>
    </row>
    <row r="2092" spans="1:6" x14ac:dyDescent="0.2">
      <c r="A2092" s="42" t="s">
        <v>1990</v>
      </c>
      <c r="B2092" s="42" t="s">
        <v>8462</v>
      </c>
      <c r="C2092">
        <v>2014</v>
      </c>
      <c r="D2092" s="42" t="s">
        <v>8544</v>
      </c>
      <c r="E2092" t="b">
        <v>0</v>
      </c>
      <c r="F2092" s="42" t="s">
        <v>9352</v>
      </c>
    </row>
    <row r="2093" spans="1:6" x14ac:dyDescent="0.2">
      <c r="A2093" s="42" t="s">
        <v>1990</v>
      </c>
      <c r="B2093" s="42" t="s">
        <v>8462</v>
      </c>
      <c r="C2093">
        <v>2015</v>
      </c>
      <c r="D2093" s="42" t="s">
        <v>9037</v>
      </c>
      <c r="E2093" t="b">
        <v>0</v>
      </c>
      <c r="F2093" s="42" t="s">
        <v>9352</v>
      </c>
    </row>
    <row r="2094" spans="1:6" x14ac:dyDescent="0.2">
      <c r="A2094" s="42" t="s">
        <v>1990</v>
      </c>
      <c r="B2094" s="42" t="s">
        <v>8462</v>
      </c>
      <c r="C2094">
        <v>2016</v>
      </c>
      <c r="D2094" s="42" t="s">
        <v>8700</v>
      </c>
      <c r="E2094" t="b">
        <v>0</v>
      </c>
      <c r="F2094" s="42" t="s">
        <v>9352</v>
      </c>
    </row>
    <row r="2095" spans="1:6" x14ac:dyDescent="0.2">
      <c r="A2095" s="42" t="s">
        <v>1990</v>
      </c>
      <c r="B2095" s="42" t="s">
        <v>8462</v>
      </c>
      <c r="C2095">
        <v>2017</v>
      </c>
      <c r="D2095" s="42" t="s">
        <v>9200</v>
      </c>
      <c r="E2095" t="b">
        <v>0</v>
      </c>
      <c r="F2095" s="42" t="s">
        <v>9352</v>
      </c>
    </row>
    <row r="2096" spans="1:6" x14ac:dyDescent="0.2">
      <c r="A2096" s="42" t="s">
        <v>1990</v>
      </c>
      <c r="B2096" s="42" t="s">
        <v>8462</v>
      </c>
      <c r="C2096">
        <v>2018</v>
      </c>
      <c r="D2096" s="42" t="s">
        <v>9038</v>
      </c>
      <c r="E2096" t="b">
        <v>0</v>
      </c>
      <c r="F2096" s="42" t="s">
        <v>9352</v>
      </c>
    </row>
    <row r="2097" spans="1:6" x14ac:dyDescent="0.2">
      <c r="A2097" s="42" t="s">
        <v>1990</v>
      </c>
      <c r="B2097" s="42" t="s">
        <v>8462</v>
      </c>
      <c r="C2097">
        <v>2019</v>
      </c>
      <c r="D2097" s="42" t="s">
        <v>8502</v>
      </c>
      <c r="E2097" t="b">
        <v>0</v>
      </c>
      <c r="F2097" s="42" t="s">
        <v>9352</v>
      </c>
    </row>
    <row r="2098" spans="1:6" x14ac:dyDescent="0.2">
      <c r="A2098" s="42" t="s">
        <v>1990</v>
      </c>
      <c r="B2098" s="42" t="s">
        <v>8464</v>
      </c>
      <c r="C2098">
        <v>2013</v>
      </c>
      <c r="D2098" s="42" t="s">
        <v>8980</v>
      </c>
      <c r="E2098" t="b">
        <v>0</v>
      </c>
      <c r="F2098" s="42" t="s">
        <v>9352</v>
      </c>
    </row>
    <row r="2099" spans="1:6" x14ac:dyDescent="0.2">
      <c r="A2099" s="42" t="s">
        <v>1990</v>
      </c>
      <c r="B2099" s="42" t="s">
        <v>8464</v>
      </c>
      <c r="C2099">
        <v>2014</v>
      </c>
      <c r="D2099" s="42" t="s">
        <v>8971</v>
      </c>
      <c r="E2099" t="b">
        <v>0</v>
      </c>
      <c r="F2099" s="42" t="s">
        <v>9352</v>
      </c>
    </row>
    <row r="2100" spans="1:6" x14ac:dyDescent="0.2">
      <c r="A2100" s="42" t="s">
        <v>1990</v>
      </c>
      <c r="B2100" s="42" t="s">
        <v>8464</v>
      </c>
      <c r="C2100">
        <v>2015</v>
      </c>
      <c r="D2100" s="42" t="s">
        <v>4381</v>
      </c>
      <c r="E2100" t="b">
        <v>0</v>
      </c>
      <c r="F2100" s="42" t="s">
        <v>9352</v>
      </c>
    </row>
    <row r="2101" spans="1:6" x14ac:dyDescent="0.2">
      <c r="A2101" s="42" t="s">
        <v>1990</v>
      </c>
      <c r="B2101" s="42" t="s">
        <v>8464</v>
      </c>
      <c r="C2101">
        <v>2016</v>
      </c>
      <c r="D2101" s="42" t="s">
        <v>8691</v>
      </c>
      <c r="E2101" t="b">
        <v>0</v>
      </c>
      <c r="F2101" s="42" t="s">
        <v>9352</v>
      </c>
    </row>
    <row r="2102" spans="1:6" x14ac:dyDescent="0.2">
      <c r="A2102" s="42" t="s">
        <v>1990</v>
      </c>
      <c r="B2102" s="42" t="s">
        <v>8464</v>
      </c>
      <c r="C2102">
        <v>2017</v>
      </c>
      <c r="D2102" s="42" t="s">
        <v>9029</v>
      </c>
      <c r="E2102" t="b">
        <v>0</v>
      </c>
      <c r="F2102" s="42" t="s">
        <v>9352</v>
      </c>
    </row>
    <row r="2103" spans="1:6" x14ac:dyDescent="0.2">
      <c r="A2103" s="42" t="s">
        <v>1990</v>
      </c>
      <c r="B2103" s="42" t="s">
        <v>8464</v>
      </c>
      <c r="C2103">
        <v>2018</v>
      </c>
      <c r="D2103" s="42" t="s">
        <v>8600</v>
      </c>
      <c r="E2103" t="b">
        <v>0</v>
      </c>
      <c r="F2103" s="42" t="s">
        <v>9352</v>
      </c>
    </row>
    <row r="2104" spans="1:6" x14ac:dyDescent="0.2">
      <c r="A2104" s="42" t="s">
        <v>1990</v>
      </c>
      <c r="B2104" s="42" t="s">
        <v>8464</v>
      </c>
      <c r="C2104">
        <v>2019</v>
      </c>
      <c r="D2104" s="42" t="s">
        <v>8823</v>
      </c>
      <c r="E2104" t="b">
        <v>0</v>
      </c>
      <c r="F2104" s="42" t="s">
        <v>9352</v>
      </c>
    </row>
    <row r="2105" spans="1:6" x14ac:dyDescent="0.2">
      <c r="A2105" s="42" t="s">
        <v>640</v>
      </c>
      <c r="B2105" s="42" t="s">
        <v>8454</v>
      </c>
      <c r="C2105">
        <v>2013</v>
      </c>
      <c r="D2105" s="42" t="s">
        <v>8493</v>
      </c>
      <c r="E2105" t="b">
        <v>0</v>
      </c>
      <c r="F2105" s="42" t="s">
        <v>9354</v>
      </c>
    </row>
    <row r="2106" spans="1:6" x14ac:dyDescent="0.2">
      <c r="A2106" s="42" t="s">
        <v>640</v>
      </c>
      <c r="B2106" s="42" t="s">
        <v>8454</v>
      </c>
      <c r="C2106">
        <v>2014</v>
      </c>
      <c r="D2106" s="42" t="s">
        <v>9190</v>
      </c>
      <c r="E2106" t="b">
        <v>0</v>
      </c>
      <c r="F2106" s="42" t="s">
        <v>9354</v>
      </c>
    </row>
    <row r="2107" spans="1:6" x14ac:dyDescent="0.2">
      <c r="A2107" s="42" t="s">
        <v>640</v>
      </c>
      <c r="B2107" s="42" t="s">
        <v>8454</v>
      </c>
      <c r="C2107">
        <v>2015</v>
      </c>
      <c r="D2107" s="42" t="s">
        <v>8455</v>
      </c>
      <c r="E2107" t="b">
        <v>0</v>
      </c>
      <c r="F2107" s="42" t="s">
        <v>9354</v>
      </c>
    </row>
    <row r="2108" spans="1:6" x14ac:dyDescent="0.2">
      <c r="A2108" s="42" t="s">
        <v>640</v>
      </c>
      <c r="B2108" s="42" t="s">
        <v>8454</v>
      </c>
      <c r="C2108">
        <v>2016</v>
      </c>
      <c r="D2108" s="42" t="s">
        <v>9140</v>
      </c>
      <c r="E2108" t="b">
        <v>0</v>
      </c>
      <c r="F2108" s="42" t="s">
        <v>9354</v>
      </c>
    </row>
    <row r="2109" spans="1:6" x14ac:dyDescent="0.2">
      <c r="A2109" s="42" t="s">
        <v>640</v>
      </c>
      <c r="B2109" s="42" t="s">
        <v>8454</v>
      </c>
      <c r="C2109">
        <v>2017</v>
      </c>
      <c r="D2109" s="42" t="s">
        <v>8663</v>
      </c>
      <c r="E2109" t="b">
        <v>0</v>
      </c>
      <c r="F2109" s="42" t="s">
        <v>9354</v>
      </c>
    </row>
    <row r="2110" spans="1:6" x14ac:dyDescent="0.2">
      <c r="A2110" s="42" t="s">
        <v>640</v>
      </c>
      <c r="B2110" s="42" t="s">
        <v>8454</v>
      </c>
      <c r="C2110">
        <v>2018</v>
      </c>
      <c r="D2110" s="42" t="s">
        <v>9144</v>
      </c>
      <c r="E2110" t="b">
        <v>0</v>
      </c>
      <c r="F2110" s="42" t="s">
        <v>9354</v>
      </c>
    </row>
    <row r="2111" spans="1:6" x14ac:dyDescent="0.2">
      <c r="A2111" s="42" t="s">
        <v>640</v>
      </c>
      <c r="B2111" s="42" t="s">
        <v>8454</v>
      </c>
      <c r="C2111">
        <v>2019</v>
      </c>
      <c r="D2111" s="42" t="s">
        <v>9345</v>
      </c>
      <c r="E2111" t="b">
        <v>0</v>
      </c>
      <c r="F2111" s="42" t="s">
        <v>9354</v>
      </c>
    </row>
    <row r="2112" spans="1:6" x14ac:dyDescent="0.2">
      <c r="A2112" s="42" t="s">
        <v>640</v>
      </c>
      <c r="B2112" s="42" t="s">
        <v>8462</v>
      </c>
      <c r="C2112">
        <v>2013</v>
      </c>
      <c r="D2112" s="42" t="s">
        <v>9355</v>
      </c>
      <c r="E2112" t="b">
        <v>0</v>
      </c>
      <c r="F2112" s="42" t="s">
        <v>9354</v>
      </c>
    </row>
    <row r="2113" spans="1:6" x14ac:dyDescent="0.2">
      <c r="A2113" s="42" t="s">
        <v>640</v>
      </c>
      <c r="B2113" s="42" t="s">
        <v>8462</v>
      </c>
      <c r="C2113">
        <v>2014</v>
      </c>
      <c r="D2113" s="42" t="s">
        <v>8497</v>
      </c>
      <c r="E2113" t="b">
        <v>0</v>
      </c>
      <c r="F2113" s="42" t="s">
        <v>9354</v>
      </c>
    </row>
    <row r="2114" spans="1:6" x14ac:dyDescent="0.2">
      <c r="A2114" s="42" t="s">
        <v>640</v>
      </c>
      <c r="B2114" s="42" t="s">
        <v>8462</v>
      </c>
      <c r="C2114">
        <v>2015</v>
      </c>
      <c r="D2114" s="42" t="s">
        <v>8455</v>
      </c>
      <c r="E2114" t="b">
        <v>0</v>
      </c>
      <c r="F2114" s="42" t="s">
        <v>9354</v>
      </c>
    </row>
    <row r="2115" spans="1:6" x14ac:dyDescent="0.2">
      <c r="A2115" s="42" t="s">
        <v>640</v>
      </c>
      <c r="B2115" s="42" t="s">
        <v>8462</v>
      </c>
      <c r="C2115">
        <v>2016</v>
      </c>
      <c r="D2115" s="42" t="s">
        <v>9356</v>
      </c>
      <c r="E2115" t="b">
        <v>0</v>
      </c>
      <c r="F2115" s="42" t="s">
        <v>9354</v>
      </c>
    </row>
    <row r="2116" spans="1:6" x14ac:dyDescent="0.2">
      <c r="A2116" s="42" t="s">
        <v>640</v>
      </c>
      <c r="B2116" s="42" t="s">
        <v>8462</v>
      </c>
      <c r="C2116">
        <v>2017</v>
      </c>
      <c r="D2116" s="42" t="s">
        <v>8541</v>
      </c>
      <c r="E2116" t="b">
        <v>0</v>
      </c>
      <c r="F2116" s="42" t="s">
        <v>9354</v>
      </c>
    </row>
    <row r="2117" spans="1:6" x14ac:dyDescent="0.2">
      <c r="A2117" s="42" t="s">
        <v>640</v>
      </c>
      <c r="B2117" s="42" t="s">
        <v>8462</v>
      </c>
      <c r="C2117">
        <v>2018</v>
      </c>
      <c r="D2117" s="42" t="s">
        <v>9246</v>
      </c>
      <c r="E2117" t="b">
        <v>0</v>
      </c>
      <c r="F2117" s="42" t="s">
        <v>9354</v>
      </c>
    </row>
    <row r="2118" spans="1:6" x14ac:dyDescent="0.2">
      <c r="A2118" s="42" t="s">
        <v>640</v>
      </c>
      <c r="B2118" s="42" t="s">
        <v>8462</v>
      </c>
      <c r="C2118">
        <v>2019</v>
      </c>
      <c r="D2118" s="42" t="s">
        <v>8842</v>
      </c>
      <c r="E2118" t="b">
        <v>0</v>
      </c>
      <c r="F2118" s="42" t="s">
        <v>9354</v>
      </c>
    </row>
    <row r="2119" spans="1:6" x14ac:dyDescent="0.2">
      <c r="A2119" s="42" t="s">
        <v>640</v>
      </c>
      <c r="B2119" s="42" t="s">
        <v>8464</v>
      </c>
      <c r="C2119">
        <v>2013</v>
      </c>
      <c r="D2119" s="42" t="s">
        <v>9167</v>
      </c>
      <c r="E2119" t="b">
        <v>0</v>
      </c>
      <c r="F2119" s="42" t="s">
        <v>9354</v>
      </c>
    </row>
    <row r="2120" spans="1:6" x14ac:dyDescent="0.2">
      <c r="A2120" s="42" t="s">
        <v>640</v>
      </c>
      <c r="B2120" s="42" t="s">
        <v>8464</v>
      </c>
      <c r="C2120">
        <v>2014</v>
      </c>
      <c r="D2120" s="42" t="s">
        <v>8557</v>
      </c>
      <c r="E2120" t="b">
        <v>0</v>
      </c>
      <c r="F2120" s="42" t="s">
        <v>9354</v>
      </c>
    </row>
    <row r="2121" spans="1:6" x14ac:dyDescent="0.2">
      <c r="A2121" s="42" t="s">
        <v>640</v>
      </c>
      <c r="B2121" s="42" t="s">
        <v>8464</v>
      </c>
      <c r="C2121">
        <v>2015</v>
      </c>
      <c r="D2121" s="42" t="s">
        <v>9292</v>
      </c>
      <c r="E2121" t="b">
        <v>0</v>
      </c>
      <c r="F2121" s="42" t="s">
        <v>9354</v>
      </c>
    </row>
    <row r="2122" spans="1:6" x14ac:dyDescent="0.2">
      <c r="A2122" s="42" t="s">
        <v>640</v>
      </c>
      <c r="B2122" s="42" t="s">
        <v>8464</v>
      </c>
      <c r="C2122">
        <v>2016</v>
      </c>
      <c r="D2122" s="42" t="s">
        <v>9300</v>
      </c>
      <c r="E2122" t="b">
        <v>0</v>
      </c>
      <c r="F2122" s="42" t="s">
        <v>9354</v>
      </c>
    </row>
    <row r="2123" spans="1:6" x14ac:dyDescent="0.2">
      <c r="A2123" s="42" t="s">
        <v>640</v>
      </c>
      <c r="B2123" s="42" t="s">
        <v>8464</v>
      </c>
      <c r="C2123">
        <v>2017</v>
      </c>
      <c r="D2123" s="42" t="s">
        <v>8547</v>
      </c>
      <c r="E2123" t="b">
        <v>0</v>
      </c>
      <c r="F2123" s="42" t="s">
        <v>9354</v>
      </c>
    </row>
    <row r="2124" spans="1:6" x14ac:dyDescent="0.2">
      <c r="A2124" s="42" t="s">
        <v>640</v>
      </c>
      <c r="B2124" s="42" t="s">
        <v>8464</v>
      </c>
      <c r="C2124">
        <v>2018</v>
      </c>
      <c r="D2124" s="42" t="s">
        <v>8643</v>
      </c>
      <c r="E2124" t="b">
        <v>0</v>
      </c>
      <c r="F2124" s="42" t="s">
        <v>9354</v>
      </c>
    </row>
    <row r="2125" spans="1:6" x14ac:dyDescent="0.2">
      <c r="A2125" s="42" t="s">
        <v>640</v>
      </c>
      <c r="B2125" s="42" t="s">
        <v>8464</v>
      </c>
      <c r="C2125">
        <v>2019</v>
      </c>
      <c r="D2125" s="42" t="s">
        <v>8671</v>
      </c>
      <c r="E2125" t="b">
        <v>0</v>
      </c>
      <c r="F2125" s="42" t="s">
        <v>9354</v>
      </c>
    </row>
    <row r="2126" spans="1:6" x14ac:dyDescent="0.2">
      <c r="A2126" s="42" t="s">
        <v>644</v>
      </c>
      <c r="B2126" s="42" t="s">
        <v>8454</v>
      </c>
      <c r="C2126">
        <v>2013</v>
      </c>
      <c r="D2126" s="42" t="s">
        <v>9357</v>
      </c>
      <c r="E2126" t="b">
        <v>0</v>
      </c>
      <c r="F2126" s="42" t="s">
        <v>9358</v>
      </c>
    </row>
    <row r="2127" spans="1:6" x14ac:dyDescent="0.2">
      <c r="A2127" s="42" t="s">
        <v>644</v>
      </c>
      <c r="B2127" s="42" t="s">
        <v>8454</v>
      </c>
      <c r="C2127">
        <v>2014</v>
      </c>
      <c r="D2127" s="42" t="s">
        <v>8753</v>
      </c>
      <c r="E2127" t="b">
        <v>0</v>
      </c>
      <c r="F2127" s="42" t="s">
        <v>9358</v>
      </c>
    </row>
    <row r="2128" spans="1:6" x14ac:dyDescent="0.2">
      <c r="A2128" s="42" t="s">
        <v>644</v>
      </c>
      <c r="B2128" s="42" t="s">
        <v>8454</v>
      </c>
      <c r="C2128">
        <v>2015</v>
      </c>
      <c r="D2128" s="42" t="s">
        <v>8824</v>
      </c>
      <c r="E2128" t="b">
        <v>0</v>
      </c>
      <c r="F2128" s="42" t="s">
        <v>9358</v>
      </c>
    </row>
    <row r="2129" spans="1:6" x14ac:dyDescent="0.2">
      <c r="A2129" s="42" t="s">
        <v>644</v>
      </c>
      <c r="B2129" s="42" t="s">
        <v>8454</v>
      </c>
      <c r="C2129">
        <v>2016</v>
      </c>
      <c r="D2129" s="42" t="s">
        <v>8826</v>
      </c>
      <c r="E2129" t="b">
        <v>0</v>
      </c>
      <c r="F2129" s="42" t="s">
        <v>9358</v>
      </c>
    </row>
    <row r="2130" spans="1:6" x14ac:dyDescent="0.2">
      <c r="A2130" s="42" t="s">
        <v>644</v>
      </c>
      <c r="B2130" s="42" t="s">
        <v>8454</v>
      </c>
      <c r="C2130">
        <v>2017</v>
      </c>
      <c r="D2130" s="42" t="s">
        <v>8546</v>
      </c>
      <c r="E2130" t="b">
        <v>0</v>
      </c>
      <c r="F2130" s="42" t="s">
        <v>9358</v>
      </c>
    </row>
    <row r="2131" spans="1:6" x14ac:dyDescent="0.2">
      <c r="A2131" s="42" t="s">
        <v>644</v>
      </c>
      <c r="B2131" s="42" t="s">
        <v>8454</v>
      </c>
      <c r="C2131">
        <v>2018</v>
      </c>
      <c r="D2131" s="42" t="s">
        <v>8684</v>
      </c>
      <c r="E2131" t="b">
        <v>0</v>
      </c>
      <c r="F2131" s="42" t="s">
        <v>9358</v>
      </c>
    </row>
    <row r="2132" spans="1:6" x14ac:dyDescent="0.2">
      <c r="A2132" s="42" t="s">
        <v>644</v>
      </c>
      <c r="B2132" s="42" t="s">
        <v>8454</v>
      </c>
      <c r="C2132">
        <v>2019</v>
      </c>
      <c r="D2132" s="42" t="s">
        <v>9288</v>
      </c>
      <c r="E2132" t="b">
        <v>0</v>
      </c>
      <c r="F2132" s="42" t="s">
        <v>9358</v>
      </c>
    </row>
    <row r="2133" spans="1:6" x14ac:dyDescent="0.2">
      <c r="A2133" s="42" t="s">
        <v>644</v>
      </c>
      <c r="B2133" s="42" t="s">
        <v>8462</v>
      </c>
      <c r="C2133">
        <v>2013</v>
      </c>
      <c r="D2133" s="42" t="s">
        <v>9357</v>
      </c>
      <c r="E2133" t="b">
        <v>0</v>
      </c>
      <c r="F2133" s="42" t="s">
        <v>9358</v>
      </c>
    </row>
    <row r="2134" spans="1:6" x14ac:dyDescent="0.2">
      <c r="A2134" s="42" t="s">
        <v>644</v>
      </c>
      <c r="B2134" s="42" t="s">
        <v>8462</v>
      </c>
      <c r="C2134">
        <v>2014</v>
      </c>
      <c r="D2134" s="42" t="s">
        <v>8753</v>
      </c>
      <c r="E2134" t="b">
        <v>0</v>
      </c>
      <c r="F2134" s="42" t="s">
        <v>9358</v>
      </c>
    </row>
    <row r="2135" spans="1:6" x14ac:dyDescent="0.2">
      <c r="A2135" s="42" t="s">
        <v>644</v>
      </c>
      <c r="B2135" s="42" t="s">
        <v>8462</v>
      </c>
      <c r="C2135">
        <v>2015</v>
      </c>
      <c r="D2135" s="42" t="s">
        <v>8824</v>
      </c>
      <c r="E2135" t="b">
        <v>0</v>
      </c>
      <c r="F2135" s="42" t="s">
        <v>9358</v>
      </c>
    </row>
    <row r="2136" spans="1:6" x14ac:dyDescent="0.2">
      <c r="A2136" s="42" t="s">
        <v>644</v>
      </c>
      <c r="B2136" s="42" t="s">
        <v>8462</v>
      </c>
      <c r="C2136">
        <v>2016</v>
      </c>
      <c r="D2136" s="42" t="s">
        <v>8826</v>
      </c>
      <c r="E2136" t="b">
        <v>0</v>
      </c>
      <c r="F2136" s="42" t="s">
        <v>9358</v>
      </c>
    </row>
    <row r="2137" spans="1:6" x14ac:dyDescent="0.2">
      <c r="A2137" s="42" t="s">
        <v>644</v>
      </c>
      <c r="B2137" s="42" t="s">
        <v>8462</v>
      </c>
      <c r="C2137">
        <v>2017</v>
      </c>
      <c r="D2137" s="42" t="s">
        <v>8546</v>
      </c>
      <c r="E2137" t="b">
        <v>0</v>
      </c>
      <c r="F2137" s="42" t="s">
        <v>9358</v>
      </c>
    </row>
    <row r="2138" spans="1:6" x14ac:dyDescent="0.2">
      <c r="A2138" s="42" t="s">
        <v>644</v>
      </c>
      <c r="B2138" s="42" t="s">
        <v>8462</v>
      </c>
      <c r="C2138">
        <v>2018</v>
      </c>
      <c r="D2138" s="42" t="s">
        <v>8684</v>
      </c>
      <c r="E2138" t="b">
        <v>0</v>
      </c>
      <c r="F2138" s="42" t="s">
        <v>9358</v>
      </c>
    </row>
    <row r="2139" spans="1:6" x14ac:dyDescent="0.2">
      <c r="A2139" s="42" t="s">
        <v>644</v>
      </c>
      <c r="B2139" s="42" t="s">
        <v>8462</v>
      </c>
      <c r="C2139">
        <v>2019</v>
      </c>
      <c r="D2139" s="42" t="s">
        <v>9288</v>
      </c>
      <c r="E2139" t="b">
        <v>0</v>
      </c>
      <c r="F2139" s="42" t="s">
        <v>9358</v>
      </c>
    </row>
    <row r="2140" spans="1:6" x14ac:dyDescent="0.2">
      <c r="A2140" s="42" t="s">
        <v>644</v>
      </c>
      <c r="B2140" s="42" t="s">
        <v>8464</v>
      </c>
      <c r="C2140">
        <v>2013</v>
      </c>
      <c r="D2140" s="42" t="s">
        <v>8644</v>
      </c>
      <c r="E2140" t="b">
        <v>0</v>
      </c>
      <c r="F2140" s="42" t="s">
        <v>9358</v>
      </c>
    </row>
    <row r="2141" spans="1:6" x14ac:dyDescent="0.2">
      <c r="A2141" s="42" t="s">
        <v>644</v>
      </c>
      <c r="B2141" s="42" t="s">
        <v>8464</v>
      </c>
      <c r="C2141">
        <v>2014</v>
      </c>
      <c r="D2141" s="42" t="s">
        <v>8697</v>
      </c>
      <c r="E2141" t="b">
        <v>0</v>
      </c>
      <c r="F2141" s="42" t="s">
        <v>9358</v>
      </c>
    </row>
    <row r="2142" spans="1:6" x14ac:dyDescent="0.2">
      <c r="A2142" s="42" t="s">
        <v>644</v>
      </c>
      <c r="B2142" s="42" t="s">
        <v>8464</v>
      </c>
      <c r="C2142">
        <v>2015</v>
      </c>
      <c r="D2142" s="42" t="s">
        <v>9005</v>
      </c>
      <c r="E2142" t="b">
        <v>0</v>
      </c>
      <c r="F2142" s="42" t="s">
        <v>9358</v>
      </c>
    </row>
    <row r="2143" spans="1:6" x14ac:dyDescent="0.2">
      <c r="A2143" s="42" t="s">
        <v>644</v>
      </c>
      <c r="B2143" s="42" t="s">
        <v>8464</v>
      </c>
      <c r="C2143">
        <v>2016</v>
      </c>
      <c r="D2143" s="42" t="s">
        <v>9191</v>
      </c>
      <c r="E2143" t="b">
        <v>0</v>
      </c>
      <c r="F2143" s="42" t="s">
        <v>9358</v>
      </c>
    </row>
    <row r="2144" spans="1:6" x14ac:dyDescent="0.2">
      <c r="A2144" s="42" t="s">
        <v>644</v>
      </c>
      <c r="B2144" s="42" t="s">
        <v>8464</v>
      </c>
      <c r="C2144">
        <v>2017</v>
      </c>
      <c r="D2144" s="42" t="s">
        <v>8554</v>
      </c>
      <c r="E2144" t="b">
        <v>0</v>
      </c>
      <c r="F2144" s="42" t="s">
        <v>9358</v>
      </c>
    </row>
    <row r="2145" spans="1:6" x14ac:dyDescent="0.2">
      <c r="A2145" s="42" t="s">
        <v>644</v>
      </c>
      <c r="B2145" s="42" t="s">
        <v>8464</v>
      </c>
      <c r="C2145">
        <v>2018</v>
      </c>
      <c r="D2145" s="42" t="s">
        <v>8512</v>
      </c>
      <c r="E2145" t="b">
        <v>0</v>
      </c>
      <c r="F2145" s="42" t="s">
        <v>9358</v>
      </c>
    </row>
    <row r="2146" spans="1:6" x14ac:dyDescent="0.2">
      <c r="A2146" s="42" t="s">
        <v>644</v>
      </c>
      <c r="B2146" s="42" t="s">
        <v>8464</v>
      </c>
      <c r="C2146">
        <v>2019</v>
      </c>
      <c r="D2146" s="42" t="s">
        <v>9163</v>
      </c>
      <c r="E2146" t="b">
        <v>0</v>
      </c>
      <c r="F2146" s="42" t="s">
        <v>9358</v>
      </c>
    </row>
    <row r="2147" spans="1:6" x14ac:dyDescent="0.2">
      <c r="A2147" s="42" t="s">
        <v>645</v>
      </c>
      <c r="B2147" s="42" t="s">
        <v>8454</v>
      </c>
      <c r="C2147">
        <v>2013</v>
      </c>
      <c r="D2147" s="42" t="s">
        <v>8752</v>
      </c>
      <c r="E2147" t="b">
        <v>0</v>
      </c>
      <c r="F2147" s="42" t="s">
        <v>9359</v>
      </c>
    </row>
    <row r="2148" spans="1:6" x14ac:dyDescent="0.2">
      <c r="A2148" s="42" t="s">
        <v>645</v>
      </c>
      <c r="B2148" s="42" t="s">
        <v>8454</v>
      </c>
      <c r="C2148">
        <v>2014</v>
      </c>
      <c r="D2148" s="42" t="s">
        <v>9298</v>
      </c>
      <c r="E2148" t="b">
        <v>0</v>
      </c>
      <c r="F2148" s="42" t="s">
        <v>9359</v>
      </c>
    </row>
    <row r="2149" spans="1:6" x14ac:dyDescent="0.2">
      <c r="A2149" s="42" t="s">
        <v>645</v>
      </c>
      <c r="B2149" s="42" t="s">
        <v>8454</v>
      </c>
      <c r="C2149">
        <v>2015</v>
      </c>
      <c r="D2149" s="42" t="s">
        <v>9083</v>
      </c>
      <c r="E2149" t="b">
        <v>0</v>
      </c>
      <c r="F2149" s="42" t="s">
        <v>9359</v>
      </c>
    </row>
    <row r="2150" spans="1:6" x14ac:dyDescent="0.2">
      <c r="A2150" s="42" t="s">
        <v>645</v>
      </c>
      <c r="B2150" s="42" t="s">
        <v>8454</v>
      </c>
      <c r="C2150">
        <v>2016</v>
      </c>
      <c r="D2150" s="42" t="s">
        <v>9256</v>
      </c>
      <c r="E2150" t="b">
        <v>0</v>
      </c>
      <c r="F2150" s="42" t="s">
        <v>9359</v>
      </c>
    </row>
    <row r="2151" spans="1:6" x14ac:dyDescent="0.2">
      <c r="A2151" s="42" t="s">
        <v>645</v>
      </c>
      <c r="B2151" s="42" t="s">
        <v>8454</v>
      </c>
      <c r="C2151">
        <v>2017</v>
      </c>
      <c r="D2151" s="42" t="s">
        <v>9303</v>
      </c>
      <c r="E2151" t="b">
        <v>0</v>
      </c>
      <c r="F2151" s="42" t="s">
        <v>9359</v>
      </c>
    </row>
    <row r="2152" spans="1:6" x14ac:dyDescent="0.2">
      <c r="A2152" s="42" t="s">
        <v>645</v>
      </c>
      <c r="B2152" s="42" t="s">
        <v>8454</v>
      </c>
      <c r="C2152">
        <v>2018</v>
      </c>
      <c r="D2152" s="42" t="s">
        <v>8558</v>
      </c>
      <c r="E2152" t="b">
        <v>0</v>
      </c>
      <c r="F2152" s="42" t="s">
        <v>9359</v>
      </c>
    </row>
    <row r="2153" spans="1:6" x14ac:dyDescent="0.2">
      <c r="A2153" s="42" t="s">
        <v>645</v>
      </c>
      <c r="B2153" s="42" t="s">
        <v>8454</v>
      </c>
      <c r="C2153">
        <v>2019</v>
      </c>
      <c r="D2153" s="42" t="s">
        <v>9199</v>
      </c>
      <c r="E2153" t="b">
        <v>0</v>
      </c>
      <c r="F2153" s="42" t="s">
        <v>9359</v>
      </c>
    </row>
    <row r="2154" spans="1:6" x14ac:dyDescent="0.2">
      <c r="A2154" s="42" t="s">
        <v>645</v>
      </c>
      <c r="B2154" s="42" t="s">
        <v>8462</v>
      </c>
      <c r="C2154">
        <v>2013</v>
      </c>
      <c r="D2154" s="42" t="s">
        <v>9223</v>
      </c>
      <c r="E2154" t="b">
        <v>0</v>
      </c>
      <c r="F2154" s="42" t="s">
        <v>9359</v>
      </c>
    </row>
    <row r="2155" spans="1:6" x14ac:dyDescent="0.2">
      <c r="A2155" s="42" t="s">
        <v>645</v>
      </c>
      <c r="B2155" s="42" t="s">
        <v>8462</v>
      </c>
      <c r="C2155">
        <v>2014</v>
      </c>
      <c r="D2155" s="42" t="s">
        <v>8512</v>
      </c>
      <c r="E2155" t="b">
        <v>0</v>
      </c>
      <c r="F2155" s="42" t="s">
        <v>9359</v>
      </c>
    </row>
    <row r="2156" spans="1:6" x14ac:dyDescent="0.2">
      <c r="A2156" s="42" t="s">
        <v>645</v>
      </c>
      <c r="B2156" s="42" t="s">
        <v>8462</v>
      </c>
      <c r="C2156">
        <v>2015</v>
      </c>
      <c r="D2156" s="42" t="s">
        <v>8700</v>
      </c>
      <c r="E2156" t="b">
        <v>0</v>
      </c>
      <c r="F2156" s="42" t="s">
        <v>9359</v>
      </c>
    </row>
    <row r="2157" spans="1:6" x14ac:dyDescent="0.2">
      <c r="A2157" s="42" t="s">
        <v>645</v>
      </c>
      <c r="B2157" s="42" t="s">
        <v>8462</v>
      </c>
      <c r="C2157">
        <v>2016</v>
      </c>
      <c r="D2157" s="42" t="s">
        <v>9143</v>
      </c>
      <c r="E2157" t="b">
        <v>0</v>
      </c>
      <c r="F2157" s="42" t="s">
        <v>9359</v>
      </c>
    </row>
    <row r="2158" spans="1:6" x14ac:dyDescent="0.2">
      <c r="A2158" s="42" t="s">
        <v>645</v>
      </c>
      <c r="B2158" s="42" t="s">
        <v>8462</v>
      </c>
      <c r="C2158">
        <v>2017</v>
      </c>
      <c r="D2158" s="42" t="s">
        <v>8706</v>
      </c>
      <c r="E2158" t="b">
        <v>0</v>
      </c>
      <c r="F2158" s="42" t="s">
        <v>9359</v>
      </c>
    </row>
    <row r="2159" spans="1:6" x14ac:dyDescent="0.2">
      <c r="A2159" s="42" t="s">
        <v>645</v>
      </c>
      <c r="B2159" s="42" t="s">
        <v>8462</v>
      </c>
      <c r="C2159">
        <v>2018</v>
      </c>
      <c r="D2159" s="42" t="s">
        <v>9234</v>
      </c>
      <c r="E2159" t="b">
        <v>0</v>
      </c>
      <c r="F2159" s="42" t="s">
        <v>9359</v>
      </c>
    </row>
    <row r="2160" spans="1:6" x14ac:dyDescent="0.2">
      <c r="A2160" s="42" t="s">
        <v>645</v>
      </c>
      <c r="B2160" s="42" t="s">
        <v>8462</v>
      </c>
      <c r="C2160">
        <v>2019</v>
      </c>
      <c r="D2160" s="42" t="s">
        <v>9199</v>
      </c>
      <c r="E2160" t="b">
        <v>0</v>
      </c>
      <c r="F2160" s="42" t="s">
        <v>9359</v>
      </c>
    </row>
    <row r="2161" spans="1:6" x14ac:dyDescent="0.2">
      <c r="A2161" s="42" t="s">
        <v>645</v>
      </c>
      <c r="B2161" s="42" t="s">
        <v>8464</v>
      </c>
      <c r="C2161">
        <v>2013</v>
      </c>
      <c r="D2161" s="42" t="s">
        <v>8560</v>
      </c>
      <c r="E2161" t="b">
        <v>0</v>
      </c>
      <c r="F2161" s="42" t="s">
        <v>9359</v>
      </c>
    </row>
    <row r="2162" spans="1:6" x14ac:dyDescent="0.2">
      <c r="A2162" s="42" t="s">
        <v>645</v>
      </c>
      <c r="B2162" s="42" t="s">
        <v>8464</v>
      </c>
      <c r="C2162">
        <v>2014</v>
      </c>
      <c r="D2162" s="42" t="s">
        <v>8585</v>
      </c>
      <c r="E2162" t="b">
        <v>0</v>
      </c>
      <c r="F2162" s="42" t="s">
        <v>9359</v>
      </c>
    </row>
    <row r="2163" spans="1:6" x14ac:dyDescent="0.2">
      <c r="A2163" s="42" t="s">
        <v>645</v>
      </c>
      <c r="B2163" s="42" t="s">
        <v>8464</v>
      </c>
      <c r="C2163">
        <v>2015</v>
      </c>
      <c r="D2163" s="42" t="s">
        <v>8719</v>
      </c>
      <c r="E2163" t="b">
        <v>0</v>
      </c>
      <c r="F2163" s="42" t="s">
        <v>9359</v>
      </c>
    </row>
    <row r="2164" spans="1:6" x14ac:dyDescent="0.2">
      <c r="A2164" s="42" t="s">
        <v>645</v>
      </c>
      <c r="B2164" s="42" t="s">
        <v>8464</v>
      </c>
      <c r="C2164">
        <v>2016</v>
      </c>
      <c r="D2164" s="42" t="s">
        <v>8772</v>
      </c>
      <c r="E2164" t="b">
        <v>0</v>
      </c>
      <c r="F2164" s="42" t="s">
        <v>9359</v>
      </c>
    </row>
    <row r="2165" spans="1:6" x14ac:dyDescent="0.2">
      <c r="A2165" s="42" t="s">
        <v>645</v>
      </c>
      <c r="B2165" s="42" t="s">
        <v>8464</v>
      </c>
      <c r="C2165">
        <v>2017</v>
      </c>
      <c r="D2165" s="42" t="s">
        <v>8771</v>
      </c>
      <c r="E2165" t="b">
        <v>0</v>
      </c>
      <c r="F2165" s="42" t="s">
        <v>9359</v>
      </c>
    </row>
    <row r="2166" spans="1:6" x14ac:dyDescent="0.2">
      <c r="A2166" s="42" t="s">
        <v>645</v>
      </c>
      <c r="B2166" s="42" t="s">
        <v>8464</v>
      </c>
      <c r="C2166">
        <v>2018</v>
      </c>
      <c r="D2166" s="42" t="s">
        <v>8553</v>
      </c>
      <c r="E2166" t="b">
        <v>0</v>
      </c>
      <c r="F2166" s="42" t="s">
        <v>9359</v>
      </c>
    </row>
    <row r="2167" spans="1:6" x14ac:dyDescent="0.2">
      <c r="A2167" s="42" t="s">
        <v>645</v>
      </c>
      <c r="B2167" s="42" t="s">
        <v>8464</v>
      </c>
      <c r="C2167">
        <v>2019</v>
      </c>
      <c r="D2167" s="42" t="s">
        <v>8515</v>
      </c>
      <c r="E2167" t="b">
        <v>0</v>
      </c>
      <c r="F2167" s="42" t="s">
        <v>9359</v>
      </c>
    </row>
    <row r="2168" spans="1:6" x14ac:dyDescent="0.2">
      <c r="A2168" s="42" t="s">
        <v>646</v>
      </c>
      <c r="B2168" s="42" t="s">
        <v>8454</v>
      </c>
      <c r="C2168">
        <v>2013</v>
      </c>
      <c r="D2168" s="42" t="s">
        <v>9044</v>
      </c>
      <c r="E2168" t="b">
        <v>0</v>
      </c>
      <c r="F2168" s="42" t="s">
        <v>9360</v>
      </c>
    </row>
    <row r="2169" spans="1:6" x14ac:dyDescent="0.2">
      <c r="A2169" s="42" t="s">
        <v>646</v>
      </c>
      <c r="B2169" s="42" t="s">
        <v>8454</v>
      </c>
      <c r="C2169">
        <v>2014</v>
      </c>
      <c r="D2169" s="42" t="s">
        <v>9038</v>
      </c>
      <c r="E2169" t="b">
        <v>0</v>
      </c>
      <c r="F2169" s="42" t="s">
        <v>9360</v>
      </c>
    </row>
    <row r="2170" spans="1:6" x14ac:dyDescent="0.2">
      <c r="A2170" s="42" t="s">
        <v>646</v>
      </c>
      <c r="B2170" s="42" t="s">
        <v>8454</v>
      </c>
      <c r="C2170">
        <v>2015</v>
      </c>
      <c r="D2170" s="42" t="s">
        <v>8609</v>
      </c>
      <c r="E2170" t="b">
        <v>0</v>
      </c>
      <c r="F2170" s="42" t="s">
        <v>9360</v>
      </c>
    </row>
    <row r="2171" spans="1:6" x14ac:dyDescent="0.2">
      <c r="A2171" s="42" t="s">
        <v>646</v>
      </c>
      <c r="B2171" s="42" t="s">
        <v>8454</v>
      </c>
      <c r="C2171">
        <v>2016</v>
      </c>
      <c r="D2171" s="42" t="s">
        <v>9163</v>
      </c>
      <c r="E2171" t="b">
        <v>0</v>
      </c>
      <c r="F2171" s="42" t="s">
        <v>9360</v>
      </c>
    </row>
    <row r="2172" spans="1:6" x14ac:dyDescent="0.2">
      <c r="A2172" s="42" t="s">
        <v>646</v>
      </c>
      <c r="B2172" s="42" t="s">
        <v>8454</v>
      </c>
      <c r="C2172">
        <v>2017</v>
      </c>
      <c r="D2172" s="42" t="s">
        <v>9084</v>
      </c>
      <c r="E2172" t="b">
        <v>0</v>
      </c>
      <c r="F2172" s="42" t="s">
        <v>9360</v>
      </c>
    </row>
    <row r="2173" spans="1:6" x14ac:dyDescent="0.2">
      <c r="A2173" s="42" t="s">
        <v>646</v>
      </c>
      <c r="B2173" s="42" t="s">
        <v>8454</v>
      </c>
      <c r="C2173">
        <v>2018</v>
      </c>
      <c r="D2173" s="42" t="s">
        <v>9361</v>
      </c>
      <c r="E2173" t="b">
        <v>0</v>
      </c>
      <c r="F2173" s="42" t="s">
        <v>9360</v>
      </c>
    </row>
    <row r="2174" spans="1:6" x14ac:dyDescent="0.2">
      <c r="A2174" s="42" t="s">
        <v>646</v>
      </c>
      <c r="B2174" s="42" t="s">
        <v>8454</v>
      </c>
      <c r="C2174">
        <v>2019</v>
      </c>
      <c r="D2174" s="42" t="s">
        <v>8766</v>
      </c>
      <c r="E2174" t="b">
        <v>0</v>
      </c>
      <c r="F2174" s="42" t="s">
        <v>9360</v>
      </c>
    </row>
    <row r="2175" spans="1:6" x14ac:dyDescent="0.2">
      <c r="A2175" s="42" t="s">
        <v>646</v>
      </c>
      <c r="B2175" s="42" t="s">
        <v>8462</v>
      </c>
      <c r="C2175">
        <v>2013</v>
      </c>
      <c r="D2175" s="42" t="s">
        <v>9362</v>
      </c>
      <c r="E2175" t="b">
        <v>0</v>
      </c>
      <c r="F2175" s="42" t="s">
        <v>9360</v>
      </c>
    </row>
    <row r="2176" spans="1:6" x14ac:dyDescent="0.2">
      <c r="A2176" s="42" t="s">
        <v>646</v>
      </c>
      <c r="B2176" s="42" t="s">
        <v>8462</v>
      </c>
      <c r="C2176">
        <v>2014</v>
      </c>
      <c r="D2176" s="42" t="s">
        <v>8700</v>
      </c>
      <c r="E2176" t="b">
        <v>0</v>
      </c>
      <c r="F2176" s="42" t="s">
        <v>9360</v>
      </c>
    </row>
    <row r="2177" spans="1:6" x14ac:dyDescent="0.2">
      <c r="A2177" s="42" t="s">
        <v>646</v>
      </c>
      <c r="B2177" s="42" t="s">
        <v>8462</v>
      </c>
      <c r="C2177">
        <v>2015</v>
      </c>
      <c r="D2177" s="42" t="s">
        <v>9236</v>
      </c>
      <c r="E2177" t="b">
        <v>0</v>
      </c>
      <c r="F2177" s="42" t="s">
        <v>9360</v>
      </c>
    </row>
    <row r="2178" spans="1:6" x14ac:dyDescent="0.2">
      <c r="A2178" s="42" t="s">
        <v>646</v>
      </c>
      <c r="B2178" s="42" t="s">
        <v>8462</v>
      </c>
      <c r="C2178">
        <v>2016</v>
      </c>
      <c r="D2178" s="42" t="s">
        <v>9191</v>
      </c>
      <c r="E2178" t="b">
        <v>0</v>
      </c>
      <c r="F2178" s="42" t="s">
        <v>9360</v>
      </c>
    </row>
    <row r="2179" spans="1:6" x14ac:dyDescent="0.2">
      <c r="A2179" s="42" t="s">
        <v>646</v>
      </c>
      <c r="B2179" s="42" t="s">
        <v>8462</v>
      </c>
      <c r="C2179">
        <v>2017</v>
      </c>
      <c r="D2179" s="42" t="s">
        <v>9314</v>
      </c>
      <c r="E2179" t="b">
        <v>0</v>
      </c>
      <c r="F2179" s="42" t="s">
        <v>9360</v>
      </c>
    </row>
    <row r="2180" spans="1:6" x14ac:dyDescent="0.2">
      <c r="A2180" s="42" t="s">
        <v>646</v>
      </c>
      <c r="B2180" s="42" t="s">
        <v>8462</v>
      </c>
      <c r="C2180">
        <v>2018</v>
      </c>
      <c r="D2180" s="42" t="s">
        <v>9193</v>
      </c>
      <c r="E2180" t="b">
        <v>0</v>
      </c>
      <c r="F2180" s="42" t="s">
        <v>9360</v>
      </c>
    </row>
    <row r="2181" spans="1:6" x14ac:dyDescent="0.2">
      <c r="A2181" s="42" t="s">
        <v>646</v>
      </c>
      <c r="B2181" s="42" t="s">
        <v>8462</v>
      </c>
      <c r="C2181">
        <v>2019</v>
      </c>
      <c r="D2181" s="42" t="s">
        <v>8634</v>
      </c>
      <c r="E2181" t="b">
        <v>0</v>
      </c>
      <c r="F2181" s="42" t="s">
        <v>9360</v>
      </c>
    </row>
    <row r="2182" spans="1:6" x14ac:dyDescent="0.2">
      <c r="A2182" s="42" t="s">
        <v>646</v>
      </c>
      <c r="B2182" s="42" t="s">
        <v>8464</v>
      </c>
      <c r="C2182">
        <v>2013</v>
      </c>
      <c r="D2182" s="42" t="s">
        <v>9126</v>
      </c>
      <c r="E2182" t="b">
        <v>0</v>
      </c>
      <c r="F2182" s="42" t="s">
        <v>9360</v>
      </c>
    </row>
    <row r="2183" spans="1:6" x14ac:dyDescent="0.2">
      <c r="A2183" s="42" t="s">
        <v>646</v>
      </c>
      <c r="B2183" s="42" t="s">
        <v>8464</v>
      </c>
      <c r="C2183">
        <v>2014</v>
      </c>
      <c r="D2183" s="42" t="s">
        <v>8997</v>
      </c>
      <c r="E2183" t="b">
        <v>0</v>
      </c>
      <c r="F2183" s="42" t="s">
        <v>9360</v>
      </c>
    </row>
    <row r="2184" spans="1:6" x14ac:dyDescent="0.2">
      <c r="A2184" s="42" t="s">
        <v>646</v>
      </c>
      <c r="B2184" s="42" t="s">
        <v>8464</v>
      </c>
      <c r="C2184">
        <v>2015</v>
      </c>
      <c r="D2184" s="42" t="s">
        <v>9152</v>
      </c>
      <c r="E2184" t="b">
        <v>0</v>
      </c>
      <c r="F2184" s="42" t="s">
        <v>9360</v>
      </c>
    </row>
    <row r="2185" spans="1:6" x14ac:dyDescent="0.2">
      <c r="A2185" s="42" t="s">
        <v>646</v>
      </c>
      <c r="B2185" s="42" t="s">
        <v>8464</v>
      </c>
      <c r="C2185">
        <v>2016</v>
      </c>
      <c r="D2185" s="42" t="s">
        <v>9167</v>
      </c>
      <c r="E2185" t="b">
        <v>0</v>
      </c>
      <c r="F2185" s="42" t="s">
        <v>9360</v>
      </c>
    </row>
    <row r="2186" spans="1:6" x14ac:dyDescent="0.2">
      <c r="A2186" s="42" t="s">
        <v>646</v>
      </c>
      <c r="B2186" s="42" t="s">
        <v>8464</v>
      </c>
      <c r="C2186">
        <v>2017</v>
      </c>
      <c r="D2186" s="42" t="s">
        <v>8557</v>
      </c>
      <c r="E2186" t="b">
        <v>0</v>
      </c>
      <c r="F2186" s="42" t="s">
        <v>9360</v>
      </c>
    </row>
    <row r="2187" spans="1:6" x14ac:dyDescent="0.2">
      <c r="A2187" s="42" t="s">
        <v>646</v>
      </c>
      <c r="B2187" s="42" t="s">
        <v>8464</v>
      </c>
      <c r="C2187">
        <v>2018</v>
      </c>
      <c r="D2187" s="42" t="s">
        <v>9055</v>
      </c>
      <c r="E2187" t="b">
        <v>0</v>
      </c>
      <c r="F2187" s="42" t="s">
        <v>9360</v>
      </c>
    </row>
    <row r="2188" spans="1:6" x14ac:dyDescent="0.2">
      <c r="A2188" s="42" t="s">
        <v>646</v>
      </c>
      <c r="B2188" s="42" t="s">
        <v>8464</v>
      </c>
      <c r="C2188">
        <v>2019</v>
      </c>
      <c r="D2188" s="42" t="s">
        <v>8467</v>
      </c>
      <c r="E2188" t="b">
        <v>0</v>
      </c>
      <c r="F2188" s="42" t="s">
        <v>9360</v>
      </c>
    </row>
    <row r="2189" spans="1:6" x14ac:dyDescent="0.2">
      <c r="A2189" s="42" t="s">
        <v>649</v>
      </c>
      <c r="B2189" s="42" t="s">
        <v>8454</v>
      </c>
      <c r="C2189">
        <v>2013</v>
      </c>
      <c r="D2189" s="42" t="s">
        <v>8482</v>
      </c>
      <c r="E2189" t="b">
        <v>0</v>
      </c>
      <c r="F2189" s="42" t="s">
        <v>9363</v>
      </c>
    </row>
    <row r="2190" spans="1:6" x14ac:dyDescent="0.2">
      <c r="A2190" s="42" t="s">
        <v>649</v>
      </c>
      <c r="B2190" s="42" t="s">
        <v>8454</v>
      </c>
      <c r="C2190">
        <v>2014</v>
      </c>
      <c r="D2190" s="42" t="s">
        <v>8482</v>
      </c>
      <c r="E2190" t="b">
        <v>0</v>
      </c>
      <c r="F2190" s="42" t="s">
        <v>9363</v>
      </c>
    </row>
    <row r="2191" spans="1:6" x14ac:dyDescent="0.2">
      <c r="A2191" s="42" t="s">
        <v>649</v>
      </c>
      <c r="B2191" s="42" t="s">
        <v>8454</v>
      </c>
      <c r="C2191">
        <v>2015</v>
      </c>
      <c r="D2191" s="42" t="s">
        <v>8482</v>
      </c>
      <c r="E2191" t="b">
        <v>0</v>
      </c>
      <c r="F2191" s="42" t="s">
        <v>9363</v>
      </c>
    </row>
    <row r="2192" spans="1:6" x14ac:dyDescent="0.2">
      <c r="A2192" s="42" t="s">
        <v>649</v>
      </c>
      <c r="B2192" s="42" t="s">
        <v>8454</v>
      </c>
      <c r="C2192">
        <v>2016</v>
      </c>
      <c r="D2192" s="42" t="s">
        <v>9364</v>
      </c>
      <c r="E2192" t="b">
        <v>0</v>
      </c>
      <c r="F2192" s="42" t="s">
        <v>9363</v>
      </c>
    </row>
    <row r="2193" spans="1:6" x14ac:dyDescent="0.2">
      <c r="A2193" s="42" t="s">
        <v>649</v>
      </c>
      <c r="B2193" s="42" t="s">
        <v>8454</v>
      </c>
      <c r="C2193">
        <v>2017</v>
      </c>
      <c r="D2193" s="42" t="s">
        <v>8675</v>
      </c>
      <c r="E2193" t="b">
        <v>0</v>
      </c>
      <c r="F2193" s="42" t="s">
        <v>9363</v>
      </c>
    </row>
    <row r="2194" spans="1:6" x14ac:dyDescent="0.2">
      <c r="A2194" s="42" t="s">
        <v>649</v>
      </c>
      <c r="B2194" s="42" t="s">
        <v>8454</v>
      </c>
      <c r="C2194">
        <v>2018</v>
      </c>
      <c r="D2194" s="42" t="s">
        <v>9365</v>
      </c>
      <c r="E2194" t="b">
        <v>0</v>
      </c>
      <c r="F2194" s="42" t="s">
        <v>9363</v>
      </c>
    </row>
    <row r="2195" spans="1:6" x14ac:dyDescent="0.2">
      <c r="A2195" s="42" t="s">
        <v>649</v>
      </c>
      <c r="B2195" s="42" t="s">
        <v>8454</v>
      </c>
      <c r="C2195">
        <v>2019</v>
      </c>
      <c r="D2195" s="42" t="s">
        <v>9366</v>
      </c>
      <c r="E2195" t="b">
        <v>0</v>
      </c>
      <c r="F2195" s="42" t="s">
        <v>9363</v>
      </c>
    </row>
    <row r="2196" spans="1:6" x14ac:dyDescent="0.2">
      <c r="A2196" s="42" t="s">
        <v>649</v>
      </c>
      <c r="B2196" s="42" t="s">
        <v>8462</v>
      </c>
      <c r="C2196">
        <v>2013</v>
      </c>
      <c r="D2196" s="42" t="s">
        <v>8482</v>
      </c>
      <c r="E2196" t="b">
        <v>0</v>
      </c>
      <c r="F2196" s="42" t="s">
        <v>9363</v>
      </c>
    </row>
    <row r="2197" spans="1:6" x14ac:dyDescent="0.2">
      <c r="A2197" s="42" t="s">
        <v>649</v>
      </c>
      <c r="B2197" s="42" t="s">
        <v>8462</v>
      </c>
      <c r="C2197">
        <v>2014</v>
      </c>
      <c r="D2197" s="42" t="s">
        <v>8482</v>
      </c>
      <c r="E2197" t="b">
        <v>0</v>
      </c>
      <c r="F2197" s="42" t="s">
        <v>9363</v>
      </c>
    </row>
    <row r="2198" spans="1:6" x14ac:dyDescent="0.2">
      <c r="A2198" s="42" t="s">
        <v>649</v>
      </c>
      <c r="B2198" s="42" t="s">
        <v>8462</v>
      </c>
      <c r="C2198">
        <v>2015</v>
      </c>
      <c r="D2198" s="42" t="s">
        <v>8981</v>
      </c>
      <c r="E2198" t="b">
        <v>0</v>
      </c>
      <c r="F2198" s="42" t="s">
        <v>9363</v>
      </c>
    </row>
    <row r="2199" spans="1:6" x14ac:dyDescent="0.2">
      <c r="A2199" s="42" t="s">
        <v>649</v>
      </c>
      <c r="B2199" s="42" t="s">
        <v>8462</v>
      </c>
      <c r="C2199">
        <v>2016</v>
      </c>
      <c r="D2199" s="42" t="s">
        <v>9016</v>
      </c>
      <c r="E2199" t="b">
        <v>0</v>
      </c>
      <c r="F2199" s="42" t="s">
        <v>9363</v>
      </c>
    </row>
    <row r="2200" spans="1:6" x14ac:dyDescent="0.2">
      <c r="A2200" s="42" t="s">
        <v>649</v>
      </c>
      <c r="B2200" s="42" t="s">
        <v>8462</v>
      </c>
      <c r="C2200">
        <v>2017</v>
      </c>
      <c r="D2200" s="42" t="s">
        <v>8682</v>
      </c>
      <c r="E2200" t="b">
        <v>0</v>
      </c>
      <c r="F2200" s="42" t="s">
        <v>9363</v>
      </c>
    </row>
    <row r="2201" spans="1:6" x14ac:dyDescent="0.2">
      <c r="A2201" s="42" t="s">
        <v>649</v>
      </c>
      <c r="B2201" s="42" t="s">
        <v>8462</v>
      </c>
      <c r="C2201">
        <v>2018</v>
      </c>
      <c r="D2201" s="42" t="s">
        <v>9365</v>
      </c>
      <c r="E2201" t="b">
        <v>0</v>
      </c>
      <c r="F2201" s="42" t="s">
        <v>9363</v>
      </c>
    </row>
    <row r="2202" spans="1:6" x14ac:dyDescent="0.2">
      <c r="A2202" s="42" t="s">
        <v>649</v>
      </c>
      <c r="B2202" s="42" t="s">
        <v>8462</v>
      </c>
      <c r="C2202">
        <v>2019</v>
      </c>
      <c r="D2202" s="42" t="s">
        <v>9366</v>
      </c>
      <c r="E2202" t="b">
        <v>0</v>
      </c>
      <c r="F2202" s="42" t="s">
        <v>9363</v>
      </c>
    </row>
    <row r="2203" spans="1:6" x14ac:dyDescent="0.2">
      <c r="A2203" s="42" t="s">
        <v>649</v>
      </c>
      <c r="B2203" s="42" t="s">
        <v>8464</v>
      </c>
      <c r="C2203">
        <v>2013</v>
      </c>
      <c r="D2203" s="42" t="s">
        <v>8482</v>
      </c>
      <c r="E2203" t="b">
        <v>0</v>
      </c>
      <c r="F2203" s="42" t="s">
        <v>9363</v>
      </c>
    </row>
    <row r="2204" spans="1:6" x14ac:dyDescent="0.2">
      <c r="A2204" s="42" t="s">
        <v>649</v>
      </c>
      <c r="B2204" s="42" t="s">
        <v>8464</v>
      </c>
      <c r="C2204">
        <v>2014</v>
      </c>
      <c r="D2204" s="42" t="s">
        <v>8482</v>
      </c>
      <c r="E2204" t="b">
        <v>0</v>
      </c>
      <c r="F2204" s="42" t="s">
        <v>9363</v>
      </c>
    </row>
    <row r="2205" spans="1:6" x14ac:dyDescent="0.2">
      <c r="A2205" s="42" t="s">
        <v>649</v>
      </c>
      <c r="B2205" s="42" t="s">
        <v>8464</v>
      </c>
      <c r="C2205">
        <v>2015</v>
      </c>
      <c r="D2205" s="42" t="s">
        <v>8482</v>
      </c>
      <c r="E2205" t="b">
        <v>0</v>
      </c>
      <c r="F2205" s="42" t="s">
        <v>9363</v>
      </c>
    </row>
    <row r="2206" spans="1:6" x14ac:dyDescent="0.2">
      <c r="A2206" s="42" t="s">
        <v>649</v>
      </c>
      <c r="B2206" s="42" t="s">
        <v>8464</v>
      </c>
      <c r="C2206">
        <v>2016</v>
      </c>
      <c r="D2206" s="42" t="s">
        <v>8675</v>
      </c>
      <c r="E2206" t="b">
        <v>0</v>
      </c>
      <c r="F2206" s="42" t="s">
        <v>9363</v>
      </c>
    </row>
    <row r="2207" spans="1:6" x14ac:dyDescent="0.2">
      <c r="A2207" s="42" t="s">
        <v>649</v>
      </c>
      <c r="B2207" s="42" t="s">
        <v>8464</v>
      </c>
      <c r="C2207">
        <v>2017</v>
      </c>
      <c r="D2207" s="42" t="s">
        <v>8653</v>
      </c>
      <c r="E2207" t="b">
        <v>0</v>
      </c>
      <c r="F2207" s="42" t="s">
        <v>9363</v>
      </c>
    </row>
    <row r="2208" spans="1:6" x14ac:dyDescent="0.2">
      <c r="A2208" s="42" t="s">
        <v>649</v>
      </c>
      <c r="B2208" s="42" t="s">
        <v>8464</v>
      </c>
      <c r="C2208">
        <v>2018</v>
      </c>
      <c r="D2208" s="42" t="s">
        <v>8496</v>
      </c>
      <c r="E2208" t="b">
        <v>0</v>
      </c>
      <c r="F2208" s="42" t="s">
        <v>9363</v>
      </c>
    </row>
    <row r="2209" spans="1:6" x14ac:dyDescent="0.2">
      <c r="A2209" s="42" t="s">
        <v>649</v>
      </c>
      <c r="B2209" s="42" t="s">
        <v>8464</v>
      </c>
      <c r="C2209">
        <v>2019</v>
      </c>
      <c r="D2209" s="42" t="s">
        <v>8496</v>
      </c>
      <c r="E2209" t="b">
        <v>0</v>
      </c>
      <c r="F2209" s="42" t="s">
        <v>9363</v>
      </c>
    </row>
    <row r="2210" spans="1:6" x14ac:dyDescent="0.2">
      <c r="A2210" s="42" t="s">
        <v>651</v>
      </c>
      <c r="B2210" s="42" t="s">
        <v>8454</v>
      </c>
      <c r="C2210">
        <v>2013</v>
      </c>
      <c r="D2210" s="42" t="s">
        <v>9367</v>
      </c>
      <c r="E2210" t="b">
        <v>0</v>
      </c>
      <c r="F2210" s="42" t="s">
        <v>9368</v>
      </c>
    </row>
    <row r="2211" spans="1:6" x14ac:dyDescent="0.2">
      <c r="A2211" s="42" t="s">
        <v>651</v>
      </c>
      <c r="B2211" s="42" t="s">
        <v>8454</v>
      </c>
      <c r="C2211">
        <v>2014</v>
      </c>
      <c r="D2211" s="42" t="s">
        <v>9369</v>
      </c>
      <c r="E2211" t="b">
        <v>0</v>
      </c>
      <c r="F2211" s="42" t="s">
        <v>9368</v>
      </c>
    </row>
    <row r="2212" spans="1:6" x14ac:dyDescent="0.2">
      <c r="A2212" s="42" t="s">
        <v>651</v>
      </c>
      <c r="B2212" s="42" t="s">
        <v>8454</v>
      </c>
      <c r="C2212">
        <v>2015</v>
      </c>
      <c r="D2212" s="42" t="s">
        <v>9370</v>
      </c>
      <c r="E2212" t="b">
        <v>0</v>
      </c>
      <c r="F2212" s="42" t="s">
        <v>9368</v>
      </c>
    </row>
    <row r="2213" spans="1:6" x14ac:dyDescent="0.2">
      <c r="A2213" s="42" t="s">
        <v>651</v>
      </c>
      <c r="B2213" s="42" t="s">
        <v>8454</v>
      </c>
      <c r="C2213">
        <v>2016</v>
      </c>
      <c r="D2213" s="42" t="s">
        <v>9371</v>
      </c>
      <c r="E2213" t="b">
        <v>0</v>
      </c>
      <c r="F2213" s="42" t="s">
        <v>9368</v>
      </c>
    </row>
    <row r="2214" spans="1:6" x14ac:dyDescent="0.2">
      <c r="A2214" s="42" t="s">
        <v>651</v>
      </c>
      <c r="B2214" s="42" t="s">
        <v>8454</v>
      </c>
      <c r="C2214">
        <v>2017</v>
      </c>
      <c r="D2214" s="42" t="s">
        <v>9372</v>
      </c>
      <c r="E2214" t="b">
        <v>0</v>
      </c>
      <c r="F2214" s="42" t="s">
        <v>9368</v>
      </c>
    </row>
    <row r="2215" spans="1:6" x14ac:dyDescent="0.2">
      <c r="A2215" s="42" t="s">
        <v>651</v>
      </c>
      <c r="B2215" s="42" t="s">
        <v>8454</v>
      </c>
      <c r="C2215">
        <v>2018</v>
      </c>
      <c r="D2215" s="42" t="s">
        <v>9373</v>
      </c>
      <c r="E2215" t="b">
        <v>0</v>
      </c>
      <c r="F2215" s="42" t="s">
        <v>9368</v>
      </c>
    </row>
    <row r="2216" spans="1:6" x14ac:dyDescent="0.2">
      <c r="A2216" s="42" t="s">
        <v>651</v>
      </c>
      <c r="B2216" s="42" t="s">
        <v>8454</v>
      </c>
      <c r="C2216">
        <v>2019</v>
      </c>
      <c r="D2216" s="42" t="s">
        <v>9374</v>
      </c>
      <c r="E2216" t="b">
        <v>0</v>
      </c>
      <c r="F2216" s="42" t="s">
        <v>9368</v>
      </c>
    </row>
    <row r="2217" spans="1:6" x14ac:dyDescent="0.2">
      <c r="A2217" s="42" t="s">
        <v>651</v>
      </c>
      <c r="B2217" s="42" t="s">
        <v>8462</v>
      </c>
      <c r="C2217">
        <v>2013</v>
      </c>
      <c r="D2217" s="42" t="s">
        <v>9375</v>
      </c>
      <c r="E2217" t="b">
        <v>0</v>
      </c>
      <c r="F2217" s="42" t="s">
        <v>9368</v>
      </c>
    </row>
    <row r="2218" spans="1:6" x14ac:dyDescent="0.2">
      <c r="A2218" s="42" t="s">
        <v>651</v>
      </c>
      <c r="B2218" s="42" t="s">
        <v>8462</v>
      </c>
      <c r="C2218">
        <v>2014</v>
      </c>
      <c r="D2218" s="42" t="s">
        <v>9376</v>
      </c>
      <c r="E2218" t="b">
        <v>0</v>
      </c>
      <c r="F2218" s="42" t="s">
        <v>9368</v>
      </c>
    </row>
    <row r="2219" spans="1:6" x14ac:dyDescent="0.2">
      <c r="A2219" s="42" t="s">
        <v>651</v>
      </c>
      <c r="B2219" s="42" t="s">
        <v>8462</v>
      </c>
      <c r="C2219">
        <v>2015</v>
      </c>
      <c r="D2219" s="42" t="s">
        <v>9377</v>
      </c>
      <c r="E2219" t="b">
        <v>0</v>
      </c>
      <c r="F2219" s="42" t="s">
        <v>9368</v>
      </c>
    </row>
    <row r="2220" spans="1:6" x14ac:dyDescent="0.2">
      <c r="A2220" s="42" t="s">
        <v>651</v>
      </c>
      <c r="B2220" s="42" t="s">
        <v>8462</v>
      </c>
      <c r="C2220">
        <v>2016</v>
      </c>
      <c r="D2220" s="42" t="s">
        <v>9378</v>
      </c>
      <c r="E2220" t="b">
        <v>0</v>
      </c>
      <c r="F2220" s="42" t="s">
        <v>9368</v>
      </c>
    </row>
    <row r="2221" spans="1:6" x14ac:dyDescent="0.2">
      <c r="A2221" s="42" t="s">
        <v>651</v>
      </c>
      <c r="B2221" s="42" t="s">
        <v>8462</v>
      </c>
      <c r="C2221">
        <v>2017</v>
      </c>
      <c r="D2221" s="42" t="s">
        <v>9379</v>
      </c>
      <c r="E2221" t="b">
        <v>0</v>
      </c>
      <c r="F2221" s="42" t="s">
        <v>9368</v>
      </c>
    </row>
    <row r="2222" spans="1:6" x14ac:dyDescent="0.2">
      <c r="A2222" s="42" t="s">
        <v>651</v>
      </c>
      <c r="B2222" s="42" t="s">
        <v>8462</v>
      </c>
      <c r="C2222">
        <v>2018</v>
      </c>
      <c r="D2222" s="42" t="s">
        <v>9380</v>
      </c>
      <c r="E2222" t="b">
        <v>0</v>
      </c>
      <c r="F2222" s="42" t="s">
        <v>9368</v>
      </c>
    </row>
    <row r="2223" spans="1:6" x14ac:dyDescent="0.2">
      <c r="A2223" s="42" t="s">
        <v>651</v>
      </c>
      <c r="B2223" s="42" t="s">
        <v>8462</v>
      </c>
      <c r="C2223">
        <v>2019</v>
      </c>
      <c r="D2223" s="42" t="s">
        <v>9276</v>
      </c>
      <c r="E2223" t="b">
        <v>0</v>
      </c>
      <c r="F2223" s="42" t="s">
        <v>9368</v>
      </c>
    </row>
    <row r="2224" spans="1:6" x14ac:dyDescent="0.2">
      <c r="A2224" s="42" t="s">
        <v>651</v>
      </c>
      <c r="B2224" s="42" t="s">
        <v>8464</v>
      </c>
      <c r="C2224">
        <v>2013</v>
      </c>
      <c r="D2224" s="42" t="s">
        <v>9298</v>
      </c>
      <c r="E2224" t="b">
        <v>0</v>
      </c>
      <c r="F2224" s="42" t="s">
        <v>9368</v>
      </c>
    </row>
    <row r="2225" spans="1:6" x14ac:dyDescent="0.2">
      <c r="A2225" s="42" t="s">
        <v>651</v>
      </c>
      <c r="B2225" s="42" t="s">
        <v>8464</v>
      </c>
      <c r="C2225">
        <v>2014</v>
      </c>
      <c r="D2225" s="42" t="s">
        <v>9309</v>
      </c>
      <c r="E2225" t="b">
        <v>0</v>
      </c>
      <c r="F2225" s="42" t="s">
        <v>9368</v>
      </c>
    </row>
    <row r="2226" spans="1:6" x14ac:dyDescent="0.2">
      <c r="A2226" s="42" t="s">
        <v>651</v>
      </c>
      <c r="B2226" s="42" t="s">
        <v>8464</v>
      </c>
      <c r="C2226">
        <v>2015</v>
      </c>
      <c r="D2226" s="42" t="s">
        <v>9381</v>
      </c>
      <c r="E2226" t="b">
        <v>0</v>
      </c>
      <c r="F2226" s="42" t="s">
        <v>9368</v>
      </c>
    </row>
    <row r="2227" spans="1:6" x14ac:dyDescent="0.2">
      <c r="A2227" s="42" t="s">
        <v>651</v>
      </c>
      <c r="B2227" s="42" t="s">
        <v>8464</v>
      </c>
      <c r="C2227">
        <v>2016</v>
      </c>
      <c r="D2227" s="42" t="s">
        <v>9356</v>
      </c>
      <c r="E2227" t="b">
        <v>0</v>
      </c>
      <c r="F2227" s="42" t="s">
        <v>9368</v>
      </c>
    </row>
    <row r="2228" spans="1:6" x14ac:dyDescent="0.2">
      <c r="A2228" s="42" t="s">
        <v>651</v>
      </c>
      <c r="B2228" s="42" t="s">
        <v>8464</v>
      </c>
      <c r="C2228">
        <v>2017</v>
      </c>
      <c r="D2228" s="42" t="s">
        <v>9382</v>
      </c>
      <c r="E2228" t="b">
        <v>0</v>
      </c>
      <c r="F2228" s="42" t="s">
        <v>9368</v>
      </c>
    </row>
    <row r="2229" spans="1:6" x14ac:dyDescent="0.2">
      <c r="A2229" s="42" t="s">
        <v>651</v>
      </c>
      <c r="B2229" s="42" t="s">
        <v>8464</v>
      </c>
      <c r="C2229">
        <v>2018</v>
      </c>
      <c r="D2229" s="42" t="s">
        <v>9241</v>
      </c>
      <c r="E2229" t="b">
        <v>0</v>
      </c>
      <c r="F2229" s="42" t="s">
        <v>9368</v>
      </c>
    </row>
    <row r="2230" spans="1:6" x14ac:dyDescent="0.2">
      <c r="A2230" s="42" t="s">
        <v>651</v>
      </c>
      <c r="B2230" s="42" t="s">
        <v>8464</v>
      </c>
      <c r="C2230">
        <v>2019</v>
      </c>
      <c r="D2230" s="42" t="s">
        <v>9383</v>
      </c>
      <c r="E2230" t="b">
        <v>0</v>
      </c>
      <c r="F2230" s="42" t="s">
        <v>9368</v>
      </c>
    </row>
    <row r="2231" spans="1:6" x14ac:dyDescent="0.2">
      <c r="A2231" s="42" t="s">
        <v>652</v>
      </c>
      <c r="B2231" s="42" t="s">
        <v>8454</v>
      </c>
      <c r="C2231">
        <v>2013</v>
      </c>
      <c r="D2231" s="42" t="s">
        <v>9021</v>
      </c>
      <c r="E2231" t="b">
        <v>0</v>
      </c>
      <c r="F2231" s="42" t="s">
        <v>9384</v>
      </c>
    </row>
    <row r="2232" spans="1:6" x14ac:dyDescent="0.2">
      <c r="A2232" s="42" t="s">
        <v>652</v>
      </c>
      <c r="B2232" s="42" t="s">
        <v>8454</v>
      </c>
      <c r="C2232">
        <v>2014</v>
      </c>
      <c r="D2232" s="42" t="s">
        <v>9021</v>
      </c>
      <c r="E2232" t="b">
        <v>0</v>
      </c>
      <c r="F2232" s="42" t="s">
        <v>9384</v>
      </c>
    </row>
    <row r="2233" spans="1:6" x14ac:dyDescent="0.2">
      <c r="A2233" s="42" t="s">
        <v>652</v>
      </c>
      <c r="B2233" s="42" t="s">
        <v>8454</v>
      </c>
      <c r="C2233">
        <v>2015</v>
      </c>
      <c r="D2233" s="42" t="s">
        <v>8520</v>
      </c>
      <c r="E2233" t="b">
        <v>0</v>
      </c>
      <c r="F2233" s="42" t="s">
        <v>9384</v>
      </c>
    </row>
    <row r="2234" spans="1:6" x14ac:dyDescent="0.2">
      <c r="A2234" s="42" t="s">
        <v>652</v>
      </c>
      <c r="B2234" s="42" t="s">
        <v>8454</v>
      </c>
      <c r="C2234">
        <v>2016</v>
      </c>
      <c r="D2234" s="42" t="s">
        <v>8644</v>
      </c>
      <c r="E2234" t="b">
        <v>0</v>
      </c>
      <c r="F2234" s="42" t="s">
        <v>9384</v>
      </c>
    </row>
    <row r="2235" spans="1:6" x14ac:dyDescent="0.2">
      <c r="A2235" s="42" t="s">
        <v>652</v>
      </c>
      <c r="B2235" s="42" t="s">
        <v>8454</v>
      </c>
      <c r="C2235">
        <v>2017</v>
      </c>
      <c r="D2235" s="42" t="s">
        <v>8828</v>
      </c>
      <c r="E2235" t="b">
        <v>0</v>
      </c>
      <c r="F2235" s="42" t="s">
        <v>9384</v>
      </c>
    </row>
    <row r="2236" spans="1:6" x14ac:dyDescent="0.2">
      <c r="A2236" s="42" t="s">
        <v>652</v>
      </c>
      <c r="B2236" s="42" t="s">
        <v>8454</v>
      </c>
      <c r="C2236">
        <v>2018</v>
      </c>
      <c r="D2236" s="42" t="s">
        <v>8753</v>
      </c>
      <c r="E2236" t="b">
        <v>0</v>
      </c>
      <c r="F2236" s="42" t="s">
        <v>9384</v>
      </c>
    </row>
    <row r="2237" spans="1:6" x14ac:dyDescent="0.2">
      <c r="A2237" s="42" t="s">
        <v>652</v>
      </c>
      <c r="B2237" s="42" t="s">
        <v>8454</v>
      </c>
      <c r="C2237">
        <v>2019</v>
      </c>
      <c r="D2237" s="42" t="s">
        <v>9081</v>
      </c>
      <c r="E2237" t="b">
        <v>0</v>
      </c>
      <c r="F2237" s="42" t="s">
        <v>9384</v>
      </c>
    </row>
    <row r="2238" spans="1:6" x14ac:dyDescent="0.2">
      <c r="A2238" s="42" t="s">
        <v>652</v>
      </c>
      <c r="B2238" s="42" t="s">
        <v>8462</v>
      </c>
      <c r="C2238">
        <v>2013</v>
      </c>
      <c r="D2238" s="42" t="s">
        <v>8647</v>
      </c>
      <c r="E2238" t="b">
        <v>0</v>
      </c>
      <c r="F2238" s="42" t="s">
        <v>9384</v>
      </c>
    </row>
    <row r="2239" spans="1:6" x14ac:dyDescent="0.2">
      <c r="A2239" s="42" t="s">
        <v>652</v>
      </c>
      <c r="B2239" s="42" t="s">
        <v>8462</v>
      </c>
      <c r="C2239">
        <v>2014</v>
      </c>
      <c r="D2239" s="42" t="s">
        <v>9385</v>
      </c>
      <c r="E2239" t="b">
        <v>0</v>
      </c>
      <c r="F2239" s="42" t="s">
        <v>9384</v>
      </c>
    </row>
    <row r="2240" spans="1:6" x14ac:dyDescent="0.2">
      <c r="A2240" s="42" t="s">
        <v>652</v>
      </c>
      <c r="B2240" s="42" t="s">
        <v>8462</v>
      </c>
      <c r="C2240">
        <v>2015</v>
      </c>
      <c r="D2240" s="42" t="s">
        <v>9321</v>
      </c>
      <c r="E2240" t="b">
        <v>0</v>
      </c>
      <c r="F2240" s="42" t="s">
        <v>9384</v>
      </c>
    </row>
    <row r="2241" spans="1:6" x14ac:dyDescent="0.2">
      <c r="A2241" s="42" t="s">
        <v>652</v>
      </c>
      <c r="B2241" s="42" t="s">
        <v>8462</v>
      </c>
      <c r="C2241">
        <v>2016</v>
      </c>
      <c r="D2241" s="42" t="s">
        <v>9312</v>
      </c>
      <c r="E2241" t="b">
        <v>0</v>
      </c>
      <c r="F2241" s="42" t="s">
        <v>9384</v>
      </c>
    </row>
    <row r="2242" spans="1:6" x14ac:dyDescent="0.2">
      <c r="A2242" s="42" t="s">
        <v>652</v>
      </c>
      <c r="B2242" s="42" t="s">
        <v>8462</v>
      </c>
      <c r="C2242">
        <v>2017</v>
      </c>
      <c r="D2242" s="42" t="s">
        <v>8968</v>
      </c>
      <c r="E2242" t="b">
        <v>0</v>
      </c>
      <c r="F2242" s="42" t="s">
        <v>9384</v>
      </c>
    </row>
    <row r="2243" spans="1:6" x14ac:dyDescent="0.2">
      <c r="A2243" s="42" t="s">
        <v>652</v>
      </c>
      <c r="B2243" s="42" t="s">
        <v>8462</v>
      </c>
      <c r="C2243">
        <v>2018</v>
      </c>
      <c r="D2243" s="42" t="s">
        <v>8703</v>
      </c>
      <c r="E2243" t="b">
        <v>0</v>
      </c>
      <c r="F2243" s="42" t="s">
        <v>9384</v>
      </c>
    </row>
    <row r="2244" spans="1:6" x14ac:dyDescent="0.2">
      <c r="A2244" s="42" t="s">
        <v>652</v>
      </c>
      <c r="B2244" s="42" t="s">
        <v>8462</v>
      </c>
      <c r="C2244">
        <v>2019</v>
      </c>
      <c r="D2244" s="42" t="s">
        <v>9267</v>
      </c>
      <c r="E2244" t="b">
        <v>0</v>
      </c>
      <c r="F2244" s="42" t="s">
        <v>9384</v>
      </c>
    </row>
    <row r="2245" spans="1:6" x14ac:dyDescent="0.2">
      <c r="A2245" s="42" t="s">
        <v>652</v>
      </c>
      <c r="B2245" s="42" t="s">
        <v>8464</v>
      </c>
      <c r="C2245">
        <v>2013</v>
      </c>
      <c r="D2245" s="42" t="s">
        <v>8588</v>
      </c>
      <c r="E2245" t="b">
        <v>0</v>
      </c>
      <c r="F2245" s="42" t="s">
        <v>9384</v>
      </c>
    </row>
    <row r="2246" spans="1:6" x14ac:dyDescent="0.2">
      <c r="A2246" s="42" t="s">
        <v>652</v>
      </c>
      <c r="B2246" s="42" t="s">
        <v>8464</v>
      </c>
      <c r="C2246">
        <v>2014</v>
      </c>
      <c r="D2246" s="42" t="s">
        <v>8552</v>
      </c>
      <c r="E2246" t="b">
        <v>0</v>
      </c>
      <c r="F2246" s="42" t="s">
        <v>9384</v>
      </c>
    </row>
    <row r="2247" spans="1:6" x14ac:dyDescent="0.2">
      <c r="A2247" s="42" t="s">
        <v>652</v>
      </c>
      <c r="B2247" s="42" t="s">
        <v>8464</v>
      </c>
      <c r="C2247">
        <v>2015</v>
      </c>
      <c r="D2247" s="42" t="s">
        <v>8856</v>
      </c>
      <c r="E2247" t="b">
        <v>0</v>
      </c>
      <c r="F2247" s="42" t="s">
        <v>9384</v>
      </c>
    </row>
    <row r="2248" spans="1:6" x14ac:dyDescent="0.2">
      <c r="A2248" s="42" t="s">
        <v>652</v>
      </c>
      <c r="B2248" s="42" t="s">
        <v>8464</v>
      </c>
      <c r="C2248">
        <v>2016</v>
      </c>
      <c r="D2248" s="42" t="s">
        <v>9284</v>
      </c>
      <c r="E2248" t="b">
        <v>0</v>
      </c>
      <c r="F2248" s="42" t="s">
        <v>9384</v>
      </c>
    </row>
    <row r="2249" spans="1:6" x14ac:dyDescent="0.2">
      <c r="A2249" s="42" t="s">
        <v>652</v>
      </c>
      <c r="B2249" s="42" t="s">
        <v>8464</v>
      </c>
      <c r="C2249">
        <v>2017</v>
      </c>
      <c r="D2249" s="42" t="s">
        <v>8722</v>
      </c>
      <c r="E2249" t="b">
        <v>0</v>
      </c>
      <c r="F2249" s="42" t="s">
        <v>9384</v>
      </c>
    </row>
    <row r="2250" spans="1:6" x14ac:dyDescent="0.2">
      <c r="A2250" s="42" t="s">
        <v>652</v>
      </c>
      <c r="B2250" s="42" t="s">
        <v>8464</v>
      </c>
      <c r="C2250">
        <v>2018</v>
      </c>
      <c r="D2250" s="42" t="s">
        <v>9351</v>
      </c>
      <c r="E2250" t="b">
        <v>0</v>
      </c>
      <c r="F2250" s="42" t="s">
        <v>9384</v>
      </c>
    </row>
    <row r="2251" spans="1:6" x14ac:dyDescent="0.2">
      <c r="A2251" s="42" t="s">
        <v>652</v>
      </c>
      <c r="B2251" s="42" t="s">
        <v>8464</v>
      </c>
      <c r="C2251">
        <v>2019</v>
      </c>
      <c r="D2251" s="42" t="s">
        <v>8592</v>
      </c>
      <c r="E2251" t="b">
        <v>0</v>
      </c>
      <c r="F2251" s="42" t="s">
        <v>9384</v>
      </c>
    </row>
    <row r="2252" spans="1:6" x14ac:dyDescent="0.2">
      <c r="A2252" s="42" t="s">
        <v>653</v>
      </c>
      <c r="B2252" s="42" t="s">
        <v>8454</v>
      </c>
      <c r="C2252">
        <v>2013</v>
      </c>
      <c r="D2252" s="42" t="s">
        <v>9126</v>
      </c>
      <c r="E2252" t="b">
        <v>0</v>
      </c>
      <c r="F2252" s="42" t="s">
        <v>9386</v>
      </c>
    </row>
    <row r="2253" spans="1:6" x14ac:dyDescent="0.2">
      <c r="A2253" s="42" t="s">
        <v>653</v>
      </c>
      <c r="B2253" s="42" t="s">
        <v>8454</v>
      </c>
      <c r="C2253">
        <v>2014</v>
      </c>
      <c r="D2253" s="42" t="s">
        <v>8595</v>
      </c>
      <c r="E2253" t="b">
        <v>0</v>
      </c>
      <c r="F2253" s="42" t="s">
        <v>9386</v>
      </c>
    </row>
    <row r="2254" spans="1:6" x14ac:dyDescent="0.2">
      <c r="A2254" s="42" t="s">
        <v>653</v>
      </c>
      <c r="B2254" s="42" t="s">
        <v>8454</v>
      </c>
      <c r="C2254">
        <v>2015</v>
      </c>
      <c r="D2254" s="42" t="s">
        <v>8552</v>
      </c>
      <c r="E2254" t="b">
        <v>0</v>
      </c>
      <c r="F2254" s="42" t="s">
        <v>9386</v>
      </c>
    </row>
    <row r="2255" spans="1:6" x14ac:dyDescent="0.2">
      <c r="A2255" s="42" t="s">
        <v>653</v>
      </c>
      <c r="B2255" s="42" t="s">
        <v>8454</v>
      </c>
      <c r="C2255">
        <v>2016</v>
      </c>
      <c r="D2255" s="42" t="s">
        <v>8961</v>
      </c>
      <c r="E2255" t="b">
        <v>0</v>
      </c>
      <c r="F2255" s="42" t="s">
        <v>9386</v>
      </c>
    </row>
    <row r="2256" spans="1:6" x14ac:dyDescent="0.2">
      <c r="A2256" s="42" t="s">
        <v>653</v>
      </c>
      <c r="B2256" s="42" t="s">
        <v>8454</v>
      </c>
      <c r="C2256">
        <v>2017</v>
      </c>
      <c r="D2256" s="42" t="s">
        <v>8961</v>
      </c>
      <c r="E2256" t="b">
        <v>0</v>
      </c>
      <c r="F2256" s="42" t="s">
        <v>9386</v>
      </c>
    </row>
    <row r="2257" spans="1:6" x14ac:dyDescent="0.2">
      <c r="A2257" s="42" t="s">
        <v>653</v>
      </c>
      <c r="B2257" s="42" t="s">
        <v>8454</v>
      </c>
      <c r="C2257">
        <v>2018</v>
      </c>
      <c r="D2257" s="42" t="s">
        <v>9387</v>
      </c>
      <c r="E2257" t="b">
        <v>0</v>
      </c>
      <c r="F2257" s="42" t="s">
        <v>9386</v>
      </c>
    </row>
    <row r="2258" spans="1:6" x14ac:dyDescent="0.2">
      <c r="A2258" s="42" t="s">
        <v>653</v>
      </c>
      <c r="B2258" s="42" t="s">
        <v>8454</v>
      </c>
      <c r="C2258">
        <v>2019</v>
      </c>
      <c r="D2258" s="42" t="s">
        <v>8956</v>
      </c>
      <c r="E2258" t="b">
        <v>0</v>
      </c>
      <c r="F2258" s="42" t="s">
        <v>9386</v>
      </c>
    </row>
    <row r="2259" spans="1:6" x14ac:dyDescent="0.2">
      <c r="A2259" s="42" t="s">
        <v>653</v>
      </c>
      <c r="B2259" s="42" t="s">
        <v>8462</v>
      </c>
      <c r="C2259">
        <v>2013</v>
      </c>
      <c r="D2259" s="42" t="s">
        <v>9124</v>
      </c>
      <c r="E2259" t="b">
        <v>0</v>
      </c>
      <c r="F2259" s="42" t="s">
        <v>9386</v>
      </c>
    </row>
    <row r="2260" spans="1:6" x14ac:dyDescent="0.2">
      <c r="A2260" s="42" t="s">
        <v>653</v>
      </c>
      <c r="B2260" s="42" t="s">
        <v>8462</v>
      </c>
      <c r="C2260">
        <v>2014</v>
      </c>
      <c r="D2260" s="42" t="s">
        <v>8970</v>
      </c>
      <c r="E2260" t="b">
        <v>0</v>
      </c>
      <c r="F2260" s="42" t="s">
        <v>9386</v>
      </c>
    </row>
    <row r="2261" spans="1:6" x14ac:dyDescent="0.2">
      <c r="A2261" s="42" t="s">
        <v>653</v>
      </c>
      <c r="B2261" s="42" t="s">
        <v>8462</v>
      </c>
      <c r="C2261">
        <v>2015</v>
      </c>
      <c r="D2261" s="42" t="s">
        <v>9152</v>
      </c>
      <c r="E2261" t="b">
        <v>0</v>
      </c>
      <c r="F2261" s="42" t="s">
        <v>9386</v>
      </c>
    </row>
    <row r="2262" spans="1:6" x14ac:dyDescent="0.2">
      <c r="A2262" s="42" t="s">
        <v>653</v>
      </c>
      <c r="B2262" s="42" t="s">
        <v>8462</v>
      </c>
      <c r="C2262">
        <v>2016</v>
      </c>
      <c r="D2262" s="42" t="s">
        <v>8722</v>
      </c>
      <c r="E2262" t="b">
        <v>0</v>
      </c>
      <c r="F2262" s="42" t="s">
        <v>9386</v>
      </c>
    </row>
    <row r="2263" spans="1:6" x14ac:dyDescent="0.2">
      <c r="A2263" s="42" t="s">
        <v>653</v>
      </c>
      <c r="B2263" s="42" t="s">
        <v>8462</v>
      </c>
      <c r="C2263">
        <v>2017</v>
      </c>
      <c r="D2263" s="42" t="s">
        <v>8722</v>
      </c>
      <c r="E2263" t="b">
        <v>0</v>
      </c>
      <c r="F2263" s="42" t="s">
        <v>9386</v>
      </c>
    </row>
    <row r="2264" spans="1:6" x14ac:dyDescent="0.2">
      <c r="A2264" s="42" t="s">
        <v>653</v>
      </c>
      <c r="B2264" s="42" t="s">
        <v>8462</v>
      </c>
      <c r="C2264">
        <v>2018</v>
      </c>
      <c r="D2264" s="42" t="s">
        <v>9300</v>
      </c>
      <c r="E2264" t="b">
        <v>0</v>
      </c>
      <c r="F2264" s="42" t="s">
        <v>9386</v>
      </c>
    </row>
    <row r="2265" spans="1:6" x14ac:dyDescent="0.2">
      <c r="A2265" s="42" t="s">
        <v>653</v>
      </c>
      <c r="B2265" s="42" t="s">
        <v>8462</v>
      </c>
      <c r="C2265">
        <v>2019</v>
      </c>
      <c r="D2265" s="42" t="s">
        <v>8548</v>
      </c>
      <c r="E2265" t="b">
        <v>0</v>
      </c>
      <c r="F2265" s="42" t="s">
        <v>9386</v>
      </c>
    </row>
    <row r="2266" spans="1:6" x14ac:dyDescent="0.2">
      <c r="A2266" s="42" t="s">
        <v>653</v>
      </c>
      <c r="B2266" s="42" t="s">
        <v>8464</v>
      </c>
      <c r="C2266">
        <v>2013</v>
      </c>
      <c r="D2266" s="42" t="s">
        <v>9143</v>
      </c>
      <c r="E2266" t="b">
        <v>0</v>
      </c>
      <c r="F2266" s="42" t="s">
        <v>9386</v>
      </c>
    </row>
    <row r="2267" spans="1:6" x14ac:dyDescent="0.2">
      <c r="A2267" s="42" t="s">
        <v>653</v>
      </c>
      <c r="B2267" s="42" t="s">
        <v>8464</v>
      </c>
      <c r="C2267">
        <v>2014</v>
      </c>
      <c r="D2267" s="42" t="s">
        <v>9256</v>
      </c>
      <c r="E2267" t="b">
        <v>0</v>
      </c>
      <c r="F2267" s="42" t="s">
        <v>9386</v>
      </c>
    </row>
    <row r="2268" spans="1:6" x14ac:dyDescent="0.2">
      <c r="A2268" s="42" t="s">
        <v>653</v>
      </c>
      <c r="B2268" s="42" t="s">
        <v>8464</v>
      </c>
      <c r="C2268">
        <v>2015</v>
      </c>
      <c r="D2268" s="42" t="s">
        <v>8690</v>
      </c>
      <c r="E2268" t="b">
        <v>0</v>
      </c>
      <c r="F2268" s="42" t="s">
        <v>9386</v>
      </c>
    </row>
    <row r="2269" spans="1:6" x14ac:dyDescent="0.2">
      <c r="A2269" s="42" t="s">
        <v>653</v>
      </c>
      <c r="B2269" s="42" t="s">
        <v>8464</v>
      </c>
      <c r="C2269">
        <v>2016</v>
      </c>
      <c r="D2269" s="42" t="s">
        <v>9092</v>
      </c>
      <c r="E2269" t="b">
        <v>0</v>
      </c>
      <c r="F2269" s="42" t="s">
        <v>9386</v>
      </c>
    </row>
    <row r="2270" spans="1:6" x14ac:dyDescent="0.2">
      <c r="A2270" s="42" t="s">
        <v>653</v>
      </c>
      <c r="B2270" s="42" t="s">
        <v>8464</v>
      </c>
      <c r="C2270">
        <v>2017</v>
      </c>
      <c r="D2270" s="42" t="s">
        <v>8586</v>
      </c>
      <c r="E2270" t="b">
        <v>0</v>
      </c>
      <c r="F2270" s="42" t="s">
        <v>9386</v>
      </c>
    </row>
    <row r="2271" spans="1:6" x14ac:dyDescent="0.2">
      <c r="A2271" s="42" t="s">
        <v>653</v>
      </c>
      <c r="B2271" s="42" t="s">
        <v>8464</v>
      </c>
      <c r="C2271">
        <v>2018</v>
      </c>
      <c r="D2271" s="42" t="s">
        <v>8591</v>
      </c>
      <c r="E2271" t="b">
        <v>0</v>
      </c>
      <c r="F2271" s="42" t="s">
        <v>9386</v>
      </c>
    </row>
    <row r="2272" spans="1:6" x14ac:dyDescent="0.2">
      <c r="A2272" s="42" t="s">
        <v>653</v>
      </c>
      <c r="B2272" s="42" t="s">
        <v>8464</v>
      </c>
      <c r="C2272">
        <v>2019</v>
      </c>
      <c r="D2272" s="42" t="s">
        <v>9172</v>
      </c>
      <c r="E2272" t="b">
        <v>0</v>
      </c>
      <c r="F2272" s="42" t="s">
        <v>9386</v>
      </c>
    </row>
    <row r="2273" spans="1:6" x14ac:dyDescent="0.2">
      <c r="A2273" s="42" t="s">
        <v>654</v>
      </c>
      <c r="B2273" s="42" t="s">
        <v>8454</v>
      </c>
      <c r="C2273">
        <v>2013</v>
      </c>
      <c r="D2273" s="42" t="s">
        <v>8844</v>
      </c>
      <c r="E2273" t="b">
        <v>0</v>
      </c>
      <c r="F2273" s="42" t="s">
        <v>9388</v>
      </c>
    </row>
    <row r="2274" spans="1:6" x14ac:dyDescent="0.2">
      <c r="A2274" s="42" t="s">
        <v>654</v>
      </c>
      <c r="B2274" s="42" t="s">
        <v>8454</v>
      </c>
      <c r="C2274">
        <v>2014</v>
      </c>
      <c r="D2274" s="42" t="s">
        <v>8525</v>
      </c>
      <c r="E2274" t="b">
        <v>0</v>
      </c>
      <c r="F2274" s="42" t="s">
        <v>9388</v>
      </c>
    </row>
    <row r="2275" spans="1:6" x14ac:dyDescent="0.2">
      <c r="A2275" s="42" t="s">
        <v>654</v>
      </c>
      <c r="B2275" s="42" t="s">
        <v>8454</v>
      </c>
      <c r="C2275">
        <v>2015</v>
      </c>
      <c r="D2275" s="42" t="s">
        <v>9267</v>
      </c>
      <c r="E2275" t="b">
        <v>0</v>
      </c>
      <c r="F2275" s="42" t="s">
        <v>9388</v>
      </c>
    </row>
    <row r="2276" spans="1:6" x14ac:dyDescent="0.2">
      <c r="A2276" s="42" t="s">
        <v>654</v>
      </c>
      <c r="B2276" s="42" t="s">
        <v>8454</v>
      </c>
      <c r="C2276">
        <v>2016</v>
      </c>
      <c r="D2276" s="42" t="s">
        <v>9281</v>
      </c>
      <c r="E2276" t="b">
        <v>0</v>
      </c>
      <c r="F2276" s="42" t="s">
        <v>9388</v>
      </c>
    </row>
    <row r="2277" spans="1:6" x14ac:dyDescent="0.2">
      <c r="A2277" s="42" t="s">
        <v>654</v>
      </c>
      <c r="B2277" s="42" t="s">
        <v>8454</v>
      </c>
      <c r="C2277">
        <v>2017</v>
      </c>
      <c r="D2277" s="42" t="s">
        <v>9265</v>
      </c>
      <c r="E2277" t="b">
        <v>0</v>
      </c>
      <c r="F2277" s="42" t="s">
        <v>9388</v>
      </c>
    </row>
    <row r="2278" spans="1:6" x14ac:dyDescent="0.2">
      <c r="A2278" s="42" t="s">
        <v>654</v>
      </c>
      <c r="B2278" s="42" t="s">
        <v>8454</v>
      </c>
      <c r="C2278">
        <v>2018</v>
      </c>
      <c r="D2278" s="42" t="s">
        <v>9389</v>
      </c>
      <c r="E2278" t="b">
        <v>0</v>
      </c>
      <c r="F2278" s="42" t="s">
        <v>9388</v>
      </c>
    </row>
    <row r="2279" spans="1:6" x14ac:dyDescent="0.2">
      <c r="A2279" s="42" t="s">
        <v>654</v>
      </c>
      <c r="B2279" s="42" t="s">
        <v>8454</v>
      </c>
      <c r="C2279">
        <v>2019</v>
      </c>
      <c r="D2279" s="42" t="s">
        <v>9390</v>
      </c>
      <c r="E2279" t="b">
        <v>0</v>
      </c>
      <c r="F2279" s="42" t="s">
        <v>9388</v>
      </c>
    </row>
    <row r="2280" spans="1:6" x14ac:dyDescent="0.2">
      <c r="A2280" s="42" t="s">
        <v>654</v>
      </c>
      <c r="B2280" s="42" t="s">
        <v>8462</v>
      </c>
      <c r="C2280">
        <v>2013</v>
      </c>
      <c r="D2280" s="42" t="s">
        <v>9309</v>
      </c>
      <c r="E2280" t="b">
        <v>0</v>
      </c>
      <c r="F2280" s="42" t="s">
        <v>9388</v>
      </c>
    </row>
    <row r="2281" spans="1:6" x14ac:dyDescent="0.2">
      <c r="A2281" s="42" t="s">
        <v>654</v>
      </c>
      <c r="B2281" s="42" t="s">
        <v>8462</v>
      </c>
      <c r="C2281">
        <v>2014</v>
      </c>
      <c r="D2281" s="42" t="s">
        <v>9184</v>
      </c>
      <c r="E2281" t="b">
        <v>0</v>
      </c>
      <c r="F2281" s="42" t="s">
        <v>9388</v>
      </c>
    </row>
    <row r="2282" spans="1:6" x14ac:dyDescent="0.2">
      <c r="A2282" s="42" t="s">
        <v>654</v>
      </c>
      <c r="B2282" s="42" t="s">
        <v>8462</v>
      </c>
      <c r="C2282">
        <v>2015</v>
      </c>
      <c r="D2282" s="42" t="s">
        <v>8844</v>
      </c>
      <c r="E2282" t="b">
        <v>0</v>
      </c>
      <c r="F2282" s="42" t="s">
        <v>9388</v>
      </c>
    </row>
    <row r="2283" spans="1:6" x14ac:dyDescent="0.2">
      <c r="A2283" s="42" t="s">
        <v>654</v>
      </c>
      <c r="B2283" s="42" t="s">
        <v>8462</v>
      </c>
      <c r="C2283">
        <v>2016</v>
      </c>
      <c r="D2283" s="42" t="s">
        <v>9391</v>
      </c>
      <c r="E2283" t="b">
        <v>0</v>
      </c>
      <c r="F2283" s="42" t="s">
        <v>9388</v>
      </c>
    </row>
    <row r="2284" spans="1:6" x14ac:dyDescent="0.2">
      <c r="A2284" s="42" t="s">
        <v>654</v>
      </c>
      <c r="B2284" s="42" t="s">
        <v>8462</v>
      </c>
      <c r="C2284">
        <v>2017</v>
      </c>
      <c r="D2284" s="42" t="s">
        <v>9392</v>
      </c>
      <c r="E2284" t="b">
        <v>0</v>
      </c>
      <c r="F2284" s="42" t="s">
        <v>9388</v>
      </c>
    </row>
    <row r="2285" spans="1:6" x14ac:dyDescent="0.2">
      <c r="A2285" s="42" t="s">
        <v>654</v>
      </c>
      <c r="B2285" s="42" t="s">
        <v>8462</v>
      </c>
      <c r="C2285">
        <v>2018</v>
      </c>
      <c r="D2285" s="42" t="s">
        <v>8783</v>
      </c>
      <c r="E2285" t="b">
        <v>0</v>
      </c>
      <c r="F2285" s="42" t="s">
        <v>9388</v>
      </c>
    </row>
    <row r="2286" spans="1:6" x14ac:dyDescent="0.2">
      <c r="A2286" s="42" t="s">
        <v>654</v>
      </c>
      <c r="B2286" s="42" t="s">
        <v>8462</v>
      </c>
      <c r="C2286">
        <v>2019</v>
      </c>
      <c r="D2286" s="42" t="s">
        <v>8958</v>
      </c>
      <c r="E2286" t="b">
        <v>0</v>
      </c>
      <c r="F2286" s="42" t="s">
        <v>9388</v>
      </c>
    </row>
    <row r="2287" spans="1:6" x14ac:dyDescent="0.2">
      <c r="A2287" s="42" t="s">
        <v>654</v>
      </c>
      <c r="B2287" s="42" t="s">
        <v>8464</v>
      </c>
      <c r="C2287">
        <v>2013</v>
      </c>
      <c r="D2287" s="42" t="s">
        <v>9029</v>
      </c>
      <c r="E2287" t="b">
        <v>0</v>
      </c>
      <c r="F2287" s="42" t="s">
        <v>9388</v>
      </c>
    </row>
    <row r="2288" spans="1:6" x14ac:dyDescent="0.2">
      <c r="A2288" s="42" t="s">
        <v>654</v>
      </c>
      <c r="B2288" s="42" t="s">
        <v>8464</v>
      </c>
      <c r="C2288">
        <v>2014</v>
      </c>
      <c r="D2288" s="42" t="s">
        <v>9256</v>
      </c>
      <c r="E2288" t="b">
        <v>0</v>
      </c>
      <c r="F2288" s="42" t="s">
        <v>9388</v>
      </c>
    </row>
    <row r="2289" spans="1:6" x14ac:dyDescent="0.2">
      <c r="A2289" s="42" t="s">
        <v>654</v>
      </c>
      <c r="B2289" s="42" t="s">
        <v>8464</v>
      </c>
      <c r="C2289">
        <v>2015</v>
      </c>
      <c r="D2289" s="42" t="s">
        <v>8962</v>
      </c>
      <c r="E2289" t="b">
        <v>0</v>
      </c>
      <c r="F2289" s="42" t="s">
        <v>9388</v>
      </c>
    </row>
    <row r="2290" spans="1:6" x14ac:dyDescent="0.2">
      <c r="A2290" s="42" t="s">
        <v>654</v>
      </c>
      <c r="B2290" s="42" t="s">
        <v>8464</v>
      </c>
      <c r="C2290">
        <v>2016</v>
      </c>
      <c r="D2290" s="42" t="s">
        <v>9045</v>
      </c>
      <c r="E2290" t="b">
        <v>0</v>
      </c>
      <c r="F2290" s="42" t="s">
        <v>9388</v>
      </c>
    </row>
    <row r="2291" spans="1:6" x14ac:dyDescent="0.2">
      <c r="A2291" s="42" t="s">
        <v>654</v>
      </c>
      <c r="B2291" s="42" t="s">
        <v>8464</v>
      </c>
      <c r="C2291">
        <v>2017</v>
      </c>
      <c r="D2291" s="42" t="s">
        <v>9135</v>
      </c>
      <c r="E2291" t="b">
        <v>0</v>
      </c>
      <c r="F2291" s="42" t="s">
        <v>9388</v>
      </c>
    </row>
    <row r="2292" spans="1:6" x14ac:dyDescent="0.2">
      <c r="A2292" s="42" t="s">
        <v>654</v>
      </c>
      <c r="B2292" s="42" t="s">
        <v>8464</v>
      </c>
      <c r="C2292">
        <v>2018</v>
      </c>
      <c r="D2292" s="42" t="s">
        <v>9046</v>
      </c>
      <c r="E2292" t="b">
        <v>0</v>
      </c>
      <c r="F2292" s="42" t="s">
        <v>9388</v>
      </c>
    </row>
    <row r="2293" spans="1:6" x14ac:dyDescent="0.2">
      <c r="A2293" s="42" t="s">
        <v>654</v>
      </c>
      <c r="B2293" s="42" t="s">
        <v>8464</v>
      </c>
      <c r="C2293">
        <v>2019</v>
      </c>
      <c r="D2293" s="42" t="s">
        <v>8992</v>
      </c>
      <c r="E2293" t="b">
        <v>0</v>
      </c>
      <c r="F2293" s="42" t="s">
        <v>9388</v>
      </c>
    </row>
    <row r="2294" spans="1:6" x14ac:dyDescent="0.2">
      <c r="A2294" s="42" t="s">
        <v>656</v>
      </c>
      <c r="B2294" s="42" t="s">
        <v>8454</v>
      </c>
      <c r="C2294">
        <v>2013</v>
      </c>
      <c r="D2294" s="42" t="s">
        <v>8522</v>
      </c>
      <c r="E2294" t="b">
        <v>0</v>
      </c>
      <c r="F2294" s="42" t="s">
        <v>9393</v>
      </c>
    </row>
    <row r="2295" spans="1:6" x14ac:dyDescent="0.2">
      <c r="A2295" s="42" t="s">
        <v>656</v>
      </c>
      <c r="B2295" s="42" t="s">
        <v>8454</v>
      </c>
      <c r="C2295">
        <v>2014</v>
      </c>
      <c r="D2295" s="42" t="s">
        <v>9394</v>
      </c>
      <c r="E2295" t="b">
        <v>0</v>
      </c>
      <c r="F2295" s="42" t="s">
        <v>9393</v>
      </c>
    </row>
    <row r="2296" spans="1:6" x14ac:dyDescent="0.2">
      <c r="A2296" s="42" t="s">
        <v>656</v>
      </c>
      <c r="B2296" s="42" t="s">
        <v>8454</v>
      </c>
      <c r="C2296">
        <v>2015</v>
      </c>
      <c r="D2296" s="42" t="s">
        <v>9395</v>
      </c>
      <c r="E2296" t="b">
        <v>0</v>
      </c>
      <c r="F2296" s="42" t="s">
        <v>9393</v>
      </c>
    </row>
    <row r="2297" spans="1:6" x14ac:dyDescent="0.2">
      <c r="A2297" s="42" t="s">
        <v>656</v>
      </c>
      <c r="B2297" s="42" t="s">
        <v>8454</v>
      </c>
      <c r="C2297">
        <v>2016</v>
      </c>
      <c r="D2297" s="42" t="s">
        <v>9396</v>
      </c>
      <c r="E2297" t="b">
        <v>0</v>
      </c>
      <c r="F2297" s="42" t="s">
        <v>9393</v>
      </c>
    </row>
    <row r="2298" spans="1:6" x14ac:dyDescent="0.2">
      <c r="A2298" s="42" t="s">
        <v>656</v>
      </c>
      <c r="B2298" s="42" t="s">
        <v>8454</v>
      </c>
      <c r="C2298">
        <v>2017</v>
      </c>
      <c r="D2298" s="42" t="s">
        <v>9042</v>
      </c>
      <c r="E2298" t="b">
        <v>0</v>
      </c>
      <c r="F2298" s="42" t="s">
        <v>9393</v>
      </c>
    </row>
    <row r="2299" spans="1:6" x14ac:dyDescent="0.2">
      <c r="A2299" s="42" t="s">
        <v>656</v>
      </c>
      <c r="B2299" s="42" t="s">
        <v>8454</v>
      </c>
      <c r="C2299">
        <v>2018</v>
      </c>
      <c r="D2299" s="42" t="s">
        <v>8645</v>
      </c>
      <c r="E2299" t="b">
        <v>0</v>
      </c>
      <c r="F2299" s="42" t="s">
        <v>9393</v>
      </c>
    </row>
    <row r="2300" spans="1:6" x14ac:dyDescent="0.2">
      <c r="A2300" s="42" t="s">
        <v>656</v>
      </c>
      <c r="B2300" s="42" t="s">
        <v>8454</v>
      </c>
      <c r="C2300">
        <v>2019</v>
      </c>
      <c r="D2300" s="42" t="s">
        <v>8636</v>
      </c>
      <c r="E2300" t="b">
        <v>0</v>
      </c>
      <c r="F2300" s="42" t="s">
        <v>9393</v>
      </c>
    </row>
    <row r="2301" spans="1:6" x14ac:dyDescent="0.2">
      <c r="A2301" s="42" t="s">
        <v>656</v>
      </c>
      <c r="B2301" s="42" t="s">
        <v>8462</v>
      </c>
      <c r="C2301">
        <v>2013</v>
      </c>
      <c r="D2301" s="42" t="s">
        <v>8707</v>
      </c>
      <c r="E2301" t="b">
        <v>0</v>
      </c>
      <c r="F2301" s="42" t="s">
        <v>9393</v>
      </c>
    </row>
    <row r="2302" spans="1:6" x14ac:dyDescent="0.2">
      <c r="A2302" s="42" t="s">
        <v>656</v>
      </c>
      <c r="B2302" s="42" t="s">
        <v>8462</v>
      </c>
      <c r="C2302">
        <v>2014</v>
      </c>
      <c r="D2302" s="42" t="s">
        <v>9081</v>
      </c>
      <c r="E2302" t="b">
        <v>0</v>
      </c>
      <c r="F2302" s="42" t="s">
        <v>9393</v>
      </c>
    </row>
    <row r="2303" spans="1:6" x14ac:dyDescent="0.2">
      <c r="A2303" s="42" t="s">
        <v>656</v>
      </c>
      <c r="B2303" s="42" t="s">
        <v>8462</v>
      </c>
      <c r="C2303">
        <v>2015</v>
      </c>
      <c r="D2303" s="42" t="s">
        <v>9395</v>
      </c>
      <c r="E2303" t="b">
        <v>0</v>
      </c>
      <c r="F2303" s="42" t="s">
        <v>9393</v>
      </c>
    </row>
    <row r="2304" spans="1:6" x14ac:dyDescent="0.2">
      <c r="A2304" s="42" t="s">
        <v>656</v>
      </c>
      <c r="B2304" s="42" t="s">
        <v>8462</v>
      </c>
      <c r="C2304">
        <v>2016</v>
      </c>
      <c r="D2304" s="42" t="s">
        <v>9396</v>
      </c>
      <c r="E2304" t="b">
        <v>0</v>
      </c>
      <c r="F2304" s="42" t="s">
        <v>9393</v>
      </c>
    </row>
    <row r="2305" spans="1:6" x14ac:dyDescent="0.2">
      <c r="A2305" s="42" t="s">
        <v>656</v>
      </c>
      <c r="B2305" s="42" t="s">
        <v>8462</v>
      </c>
      <c r="C2305">
        <v>2017</v>
      </c>
      <c r="D2305" s="42" t="s">
        <v>9315</v>
      </c>
      <c r="E2305" t="b">
        <v>0</v>
      </c>
      <c r="F2305" s="42" t="s">
        <v>9393</v>
      </c>
    </row>
    <row r="2306" spans="1:6" x14ac:dyDescent="0.2">
      <c r="A2306" s="42" t="s">
        <v>656</v>
      </c>
      <c r="B2306" s="42" t="s">
        <v>8462</v>
      </c>
      <c r="C2306">
        <v>2018</v>
      </c>
      <c r="D2306" s="42" t="s">
        <v>9147</v>
      </c>
      <c r="E2306" t="b">
        <v>0</v>
      </c>
      <c r="F2306" s="42" t="s">
        <v>9393</v>
      </c>
    </row>
    <row r="2307" spans="1:6" x14ac:dyDescent="0.2">
      <c r="A2307" s="42" t="s">
        <v>656</v>
      </c>
      <c r="B2307" s="42" t="s">
        <v>8462</v>
      </c>
      <c r="C2307">
        <v>2019</v>
      </c>
      <c r="D2307" s="42" t="s">
        <v>8710</v>
      </c>
      <c r="E2307" t="b">
        <v>0</v>
      </c>
      <c r="F2307" s="42" t="s">
        <v>9393</v>
      </c>
    </row>
    <row r="2308" spans="1:6" x14ac:dyDescent="0.2">
      <c r="A2308" s="42" t="s">
        <v>656</v>
      </c>
      <c r="B2308" s="42" t="s">
        <v>8464</v>
      </c>
      <c r="C2308">
        <v>2013</v>
      </c>
      <c r="D2308" s="42" t="s">
        <v>9051</v>
      </c>
      <c r="E2308" t="b">
        <v>0</v>
      </c>
      <c r="F2308" s="42" t="s">
        <v>9393</v>
      </c>
    </row>
    <row r="2309" spans="1:6" x14ac:dyDescent="0.2">
      <c r="A2309" s="42" t="s">
        <v>656</v>
      </c>
      <c r="B2309" s="42" t="s">
        <v>8464</v>
      </c>
      <c r="C2309">
        <v>2014</v>
      </c>
      <c r="D2309" s="42" t="s">
        <v>9167</v>
      </c>
      <c r="E2309" t="b">
        <v>0</v>
      </c>
      <c r="F2309" s="42" t="s">
        <v>9393</v>
      </c>
    </row>
    <row r="2310" spans="1:6" x14ac:dyDescent="0.2">
      <c r="A2310" s="42" t="s">
        <v>656</v>
      </c>
      <c r="B2310" s="42" t="s">
        <v>8464</v>
      </c>
      <c r="C2310">
        <v>2015</v>
      </c>
      <c r="D2310" s="42" t="s">
        <v>9180</v>
      </c>
      <c r="E2310" t="b">
        <v>0</v>
      </c>
      <c r="F2310" s="42" t="s">
        <v>9393</v>
      </c>
    </row>
    <row r="2311" spans="1:6" x14ac:dyDescent="0.2">
      <c r="A2311" s="42" t="s">
        <v>656</v>
      </c>
      <c r="B2311" s="42" t="s">
        <v>8464</v>
      </c>
      <c r="C2311">
        <v>2016</v>
      </c>
      <c r="D2311" s="42" t="s">
        <v>9170</v>
      </c>
      <c r="E2311" t="b">
        <v>0</v>
      </c>
      <c r="F2311" s="42" t="s">
        <v>9393</v>
      </c>
    </row>
    <row r="2312" spans="1:6" x14ac:dyDescent="0.2">
      <c r="A2312" s="42" t="s">
        <v>656</v>
      </c>
      <c r="B2312" s="42" t="s">
        <v>8464</v>
      </c>
      <c r="C2312">
        <v>2017</v>
      </c>
      <c r="D2312" s="42" t="s">
        <v>8592</v>
      </c>
      <c r="E2312" t="b">
        <v>0</v>
      </c>
      <c r="F2312" s="42" t="s">
        <v>9393</v>
      </c>
    </row>
    <row r="2313" spans="1:6" x14ac:dyDescent="0.2">
      <c r="A2313" s="42" t="s">
        <v>656</v>
      </c>
      <c r="B2313" s="42" t="s">
        <v>8464</v>
      </c>
      <c r="C2313">
        <v>2018</v>
      </c>
      <c r="D2313" s="42" t="s">
        <v>8585</v>
      </c>
      <c r="E2313" t="b">
        <v>0</v>
      </c>
      <c r="F2313" s="42" t="s">
        <v>9393</v>
      </c>
    </row>
    <row r="2314" spans="1:6" x14ac:dyDescent="0.2">
      <c r="A2314" s="42" t="s">
        <v>656</v>
      </c>
      <c r="B2314" s="42" t="s">
        <v>8464</v>
      </c>
      <c r="C2314">
        <v>2019</v>
      </c>
      <c r="D2314" s="42" t="s">
        <v>8557</v>
      </c>
      <c r="E2314" t="b">
        <v>0</v>
      </c>
      <c r="F2314" s="42" t="s">
        <v>9393</v>
      </c>
    </row>
    <row r="2315" spans="1:6" x14ac:dyDescent="0.2">
      <c r="A2315" s="42" t="s">
        <v>658</v>
      </c>
      <c r="B2315" s="42" t="s">
        <v>8454</v>
      </c>
      <c r="C2315">
        <v>2013</v>
      </c>
      <c r="D2315" s="42" t="s">
        <v>8722</v>
      </c>
      <c r="E2315" t="b">
        <v>0</v>
      </c>
      <c r="F2315" s="42" t="s">
        <v>9397</v>
      </c>
    </row>
    <row r="2316" spans="1:6" x14ac:dyDescent="0.2">
      <c r="A2316" s="42" t="s">
        <v>658</v>
      </c>
      <c r="B2316" s="42" t="s">
        <v>8454</v>
      </c>
      <c r="C2316">
        <v>2014</v>
      </c>
      <c r="D2316" s="42" t="s">
        <v>9296</v>
      </c>
      <c r="E2316" t="b">
        <v>0</v>
      </c>
      <c r="F2316" s="42" t="s">
        <v>9397</v>
      </c>
    </row>
    <row r="2317" spans="1:6" x14ac:dyDescent="0.2">
      <c r="A2317" s="42" t="s">
        <v>658</v>
      </c>
      <c r="B2317" s="42" t="s">
        <v>8454</v>
      </c>
      <c r="C2317">
        <v>2015</v>
      </c>
      <c r="D2317" s="42" t="s">
        <v>8988</v>
      </c>
      <c r="E2317" t="b">
        <v>0</v>
      </c>
      <c r="F2317" s="42" t="s">
        <v>9397</v>
      </c>
    </row>
    <row r="2318" spans="1:6" x14ac:dyDescent="0.2">
      <c r="A2318" s="42" t="s">
        <v>658</v>
      </c>
      <c r="B2318" s="42" t="s">
        <v>8454</v>
      </c>
      <c r="C2318">
        <v>2016</v>
      </c>
      <c r="D2318" s="42" t="s">
        <v>8996</v>
      </c>
      <c r="E2318" t="b">
        <v>0</v>
      </c>
      <c r="F2318" s="42" t="s">
        <v>9397</v>
      </c>
    </row>
    <row r="2319" spans="1:6" x14ac:dyDescent="0.2">
      <c r="A2319" s="42" t="s">
        <v>658</v>
      </c>
      <c r="B2319" s="42" t="s">
        <v>8454</v>
      </c>
      <c r="C2319">
        <v>2017</v>
      </c>
      <c r="D2319" s="42" t="s">
        <v>8996</v>
      </c>
      <c r="E2319" t="b">
        <v>0</v>
      </c>
      <c r="F2319" s="42" t="s">
        <v>9397</v>
      </c>
    </row>
    <row r="2320" spans="1:6" x14ac:dyDescent="0.2">
      <c r="A2320" s="42" t="s">
        <v>658</v>
      </c>
      <c r="B2320" s="42" t="s">
        <v>8454</v>
      </c>
      <c r="C2320">
        <v>2018</v>
      </c>
      <c r="D2320" s="42" t="s">
        <v>9222</v>
      </c>
      <c r="E2320" t="b">
        <v>0</v>
      </c>
      <c r="F2320" s="42" t="s">
        <v>9397</v>
      </c>
    </row>
    <row r="2321" spans="1:6" x14ac:dyDescent="0.2">
      <c r="A2321" s="42" t="s">
        <v>658</v>
      </c>
      <c r="B2321" s="42" t="s">
        <v>8454</v>
      </c>
      <c r="C2321">
        <v>2019</v>
      </c>
      <c r="D2321" s="42" t="s">
        <v>8556</v>
      </c>
      <c r="E2321" t="b">
        <v>0</v>
      </c>
      <c r="F2321" s="42" t="s">
        <v>9397</v>
      </c>
    </row>
    <row r="2322" spans="1:6" x14ac:dyDescent="0.2">
      <c r="A2322" s="42" t="s">
        <v>658</v>
      </c>
      <c r="B2322" s="42" t="s">
        <v>8462</v>
      </c>
      <c r="C2322">
        <v>2013</v>
      </c>
      <c r="D2322" s="42" t="s">
        <v>8722</v>
      </c>
      <c r="E2322" t="b">
        <v>0</v>
      </c>
      <c r="F2322" s="42" t="s">
        <v>9397</v>
      </c>
    </row>
    <row r="2323" spans="1:6" x14ac:dyDescent="0.2">
      <c r="A2323" s="42" t="s">
        <v>658</v>
      </c>
      <c r="B2323" s="42" t="s">
        <v>8462</v>
      </c>
      <c r="C2323">
        <v>2014</v>
      </c>
      <c r="D2323" s="42" t="s">
        <v>9185</v>
      </c>
      <c r="E2323" t="b">
        <v>0</v>
      </c>
      <c r="F2323" s="42" t="s">
        <v>9397</v>
      </c>
    </row>
    <row r="2324" spans="1:6" x14ac:dyDescent="0.2">
      <c r="A2324" s="42" t="s">
        <v>658</v>
      </c>
      <c r="B2324" s="42" t="s">
        <v>8462</v>
      </c>
      <c r="C2324">
        <v>2015</v>
      </c>
      <c r="D2324" s="42" t="s">
        <v>8510</v>
      </c>
      <c r="E2324" t="b">
        <v>0</v>
      </c>
      <c r="F2324" s="42" t="s">
        <v>9397</v>
      </c>
    </row>
    <row r="2325" spans="1:6" x14ac:dyDescent="0.2">
      <c r="A2325" s="42" t="s">
        <v>658</v>
      </c>
      <c r="B2325" s="42" t="s">
        <v>8462</v>
      </c>
      <c r="C2325">
        <v>2016</v>
      </c>
      <c r="D2325" s="42" t="s">
        <v>9167</v>
      </c>
      <c r="E2325" t="b">
        <v>0</v>
      </c>
      <c r="F2325" s="42" t="s">
        <v>9397</v>
      </c>
    </row>
    <row r="2326" spans="1:6" x14ac:dyDescent="0.2">
      <c r="A2326" s="42" t="s">
        <v>658</v>
      </c>
      <c r="B2326" s="42" t="s">
        <v>8462</v>
      </c>
      <c r="C2326">
        <v>2017</v>
      </c>
      <c r="D2326" s="42" t="s">
        <v>9167</v>
      </c>
      <c r="E2326" t="b">
        <v>0</v>
      </c>
      <c r="F2326" s="42" t="s">
        <v>9397</v>
      </c>
    </row>
    <row r="2327" spans="1:6" x14ac:dyDescent="0.2">
      <c r="A2327" s="42" t="s">
        <v>658</v>
      </c>
      <c r="B2327" s="42" t="s">
        <v>8462</v>
      </c>
      <c r="C2327">
        <v>2018</v>
      </c>
      <c r="D2327" s="42" t="s">
        <v>9398</v>
      </c>
      <c r="E2327" t="b">
        <v>0</v>
      </c>
      <c r="F2327" s="42" t="s">
        <v>9397</v>
      </c>
    </row>
    <row r="2328" spans="1:6" x14ac:dyDescent="0.2">
      <c r="A2328" s="42" t="s">
        <v>658</v>
      </c>
      <c r="B2328" s="42" t="s">
        <v>8462</v>
      </c>
      <c r="C2328">
        <v>2019</v>
      </c>
      <c r="D2328" s="42" t="s">
        <v>8520</v>
      </c>
      <c r="E2328" t="b">
        <v>0</v>
      </c>
      <c r="F2328" s="42" t="s">
        <v>9397</v>
      </c>
    </row>
    <row r="2329" spans="1:6" x14ac:dyDescent="0.2">
      <c r="A2329" s="42" t="s">
        <v>658</v>
      </c>
      <c r="B2329" s="42" t="s">
        <v>8464</v>
      </c>
      <c r="C2329">
        <v>2013</v>
      </c>
      <c r="D2329" s="42" t="s">
        <v>9092</v>
      </c>
      <c r="E2329" t="b">
        <v>0</v>
      </c>
      <c r="F2329" s="42" t="s">
        <v>9397</v>
      </c>
    </row>
    <row r="2330" spans="1:6" x14ac:dyDescent="0.2">
      <c r="A2330" s="42" t="s">
        <v>658</v>
      </c>
      <c r="B2330" s="42" t="s">
        <v>8464</v>
      </c>
      <c r="C2330">
        <v>2014</v>
      </c>
      <c r="D2330" s="42" t="s">
        <v>8586</v>
      </c>
      <c r="E2330" t="b">
        <v>0</v>
      </c>
      <c r="F2330" s="42" t="s">
        <v>9397</v>
      </c>
    </row>
    <row r="2331" spans="1:6" x14ac:dyDescent="0.2">
      <c r="A2331" s="42" t="s">
        <v>658</v>
      </c>
      <c r="B2331" s="42" t="s">
        <v>8464</v>
      </c>
      <c r="C2331">
        <v>2015</v>
      </c>
      <c r="D2331" s="42" t="s">
        <v>9165</v>
      </c>
      <c r="E2331" t="b">
        <v>0</v>
      </c>
      <c r="F2331" s="42" t="s">
        <v>9397</v>
      </c>
    </row>
    <row r="2332" spans="1:6" x14ac:dyDescent="0.2">
      <c r="A2332" s="42" t="s">
        <v>658</v>
      </c>
      <c r="B2332" s="42" t="s">
        <v>8464</v>
      </c>
      <c r="C2332">
        <v>2016</v>
      </c>
      <c r="D2332" s="42" t="s">
        <v>9172</v>
      </c>
      <c r="E2332" t="b">
        <v>0</v>
      </c>
      <c r="F2332" s="42" t="s">
        <v>9397</v>
      </c>
    </row>
    <row r="2333" spans="1:6" x14ac:dyDescent="0.2">
      <c r="A2333" s="42" t="s">
        <v>658</v>
      </c>
      <c r="B2333" s="42" t="s">
        <v>8464</v>
      </c>
      <c r="C2333">
        <v>2017</v>
      </c>
      <c r="D2333" s="42" t="s">
        <v>9126</v>
      </c>
      <c r="E2333" t="b">
        <v>0</v>
      </c>
      <c r="F2333" s="42" t="s">
        <v>9397</v>
      </c>
    </row>
    <row r="2334" spans="1:6" x14ac:dyDescent="0.2">
      <c r="A2334" s="42" t="s">
        <v>658</v>
      </c>
      <c r="B2334" s="42" t="s">
        <v>8464</v>
      </c>
      <c r="C2334">
        <v>2018</v>
      </c>
      <c r="D2334" s="42" t="s">
        <v>9135</v>
      </c>
      <c r="E2334" t="b">
        <v>0</v>
      </c>
      <c r="F2334" s="42" t="s">
        <v>9397</v>
      </c>
    </row>
    <row r="2335" spans="1:6" x14ac:dyDescent="0.2">
      <c r="A2335" s="42" t="s">
        <v>658</v>
      </c>
      <c r="B2335" s="42" t="s">
        <v>8464</v>
      </c>
      <c r="C2335">
        <v>2019</v>
      </c>
      <c r="D2335" s="42" t="s">
        <v>9125</v>
      </c>
      <c r="E2335" t="b">
        <v>0</v>
      </c>
      <c r="F2335" s="42" t="s">
        <v>9397</v>
      </c>
    </row>
    <row r="2336" spans="1:6" x14ac:dyDescent="0.2">
      <c r="A2336" s="42" t="s">
        <v>661</v>
      </c>
      <c r="B2336" s="42" t="s">
        <v>8454</v>
      </c>
      <c r="C2336">
        <v>2013</v>
      </c>
      <c r="D2336" s="42" t="s">
        <v>9167</v>
      </c>
      <c r="E2336" t="b">
        <v>0</v>
      </c>
      <c r="F2336" s="42" t="s">
        <v>9399</v>
      </c>
    </row>
    <row r="2337" spans="1:6" x14ac:dyDescent="0.2">
      <c r="A2337" s="42" t="s">
        <v>661</v>
      </c>
      <c r="B2337" s="42" t="s">
        <v>8454</v>
      </c>
      <c r="C2337">
        <v>2014</v>
      </c>
      <c r="D2337" s="42" t="s">
        <v>9195</v>
      </c>
      <c r="E2337" t="b">
        <v>0</v>
      </c>
      <c r="F2337" s="42" t="s">
        <v>9399</v>
      </c>
    </row>
    <row r="2338" spans="1:6" x14ac:dyDescent="0.2">
      <c r="A2338" s="42" t="s">
        <v>661</v>
      </c>
      <c r="B2338" s="42" t="s">
        <v>8454</v>
      </c>
      <c r="C2338">
        <v>2015</v>
      </c>
      <c r="D2338" s="42" t="s">
        <v>9135</v>
      </c>
      <c r="E2338" t="b">
        <v>0</v>
      </c>
      <c r="F2338" s="42" t="s">
        <v>9399</v>
      </c>
    </row>
    <row r="2339" spans="1:6" x14ac:dyDescent="0.2">
      <c r="A2339" s="42" t="s">
        <v>661</v>
      </c>
      <c r="B2339" s="42" t="s">
        <v>8454</v>
      </c>
      <c r="C2339">
        <v>2016</v>
      </c>
      <c r="D2339" s="42" t="s">
        <v>9191</v>
      </c>
      <c r="E2339" t="b">
        <v>0</v>
      </c>
      <c r="F2339" s="42" t="s">
        <v>9399</v>
      </c>
    </row>
    <row r="2340" spans="1:6" x14ac:dyDescent="0.2">
      <c r="A2340" s="42" t="s">
        <v>661</v>
      </c>
      <c r="B2340" s="42" t="s">
        <v>8454</v>
      </c>
      <c r="C2340">
        <v>2017</v>
      </c>
      <c r="D2340" s="42" t="s">
        <v>9025</v>
      </c>
      <c r="E2340" t="b">
        <v>0</v>
      </c>
      <c r="F2340" s="42" t="s">
        <v>9399</v>
      </c>
    </row>
    <row r="2341" spans="1:6" x14ac:dyDescent="0.2">
      <c r="A2341" s="42" t="s">
        <v>661</v>
      </c>
      <c r="B2341" s="42" t="s">
        <v>8454</v>
      </c>
      <c r="C2341">
        <v>2018</v>
      </c>
      <c r="D2341" s="42" t="s">
        <v>9400</v>
      </c>
      <c r="E2341" t="b">
        <v>0</v>
      </c>
      <c r="F2341" s="42" t="s">
        <v>9399</v>
      </c>
    </row>
    <row r="2342" spans="1:6" x14ac:dyDescent="0.2">
      <c r="A2342" s="42" t="s">
        <v>661</v>
      </c>
      <c r="B2342" s="42" t="s">
        <v>8454</v>
      </c>
      <c r="C2342">
        <v>2019</v>
      </c>
      <c r="D2342" s="42" t="s">
        <v>8711</v>
      </c>
      <c r="E2342" t="b">
        <v>0</v>
      </c>
      <c r="F2342" s="42" t="s">
        <v>9399</v>
      </c>
    </row>
    <row r="2343" spans="1:6" x14ac:dyDescent="0.2">
      <c r="A2343" s="42" t="s">
        <v>661</v>
      </c>
      <c r="B2343" s="42" t="s">
        <v>8462</v>
      </c>
      <c r="C2343">
        <v>2013</v>
      </c>
      <c r="D2343" s="42" t="s">
        <v>9167</v>
      </c>
      <c r="E2343" t="b">
        <v>0</v>
      </c>
      <c r="F2343" s="42" t="s">
        <v>9399</v>
      </c>
    </row>
    <row r="2344" spans="1:6" x14ac:dyDescent="0.2">
      <c r="A2344" s="42" t="s">
        <v>661</v>
      </c>
      <c r="B2344" s="42" t="s">
        <v>8462</v>
      </c>
      <c r="C2344">
        <v>2014</v>
      </c>
      <c r="D2344" s="42" t="s">
        <v>9195</v>
      </c>
      <c r="E2344" t="b">
        <v>0</v>
      </c>
      <c r="F2344" s="42" t="s">
        <v>9399</v>
      </c>
    </row>
    <row r="2345" spans="1:6" x14ac:dyDescent="0.2">
      <c r="A2345" s="42" t="s">
        <v>661</v>
      </c>
      <c r="B2345" s="42" t="s">
        <v>8462</v>
      </c>
      <c r="C2345">
        <v>2015</v>
      </c>
      <c r="D2345" s="42" t="s">
        <v>9135</v>
      </c>
      <c r="E2345" t="b">
        <v>0</v>
      </c>
      <c r="F2345" s="42" t="s">
        <v>9399</v>
      </c>
    </row>
    <row r="2346" spans="1:6" x14ac:dyDescent="0.2">
      <c r="A2346" s="42" t="s">
        <v>661</v>
      </c>
      <c r="B2346" s="42" t="s">
        <v>8462</v>
      </c>
      <c r="C2346">
        <v>2016</v>
      </c>
      <c r="D2346" s="42" t="s">
        <v>9191</v>
      </c>
      <c r="E2346" t="b">
        <v>0</v>
      </c>
      <c r="F2346" s="42" t="s">
        <v>9399</v>
      </c>
    </row>
    <row r="2347" spans="1:6" x14ac:dyDescent="0.2">
      <c r="A2347" s="42" t="s">
        <v>661</v>
      </c>
      <c r="B2347" s="42" t="s">
        <v>8462</v>
      </c>
      <c r="C2347">
        <v>2017</v>
      </c>
      <c r="D2347" s="42" t="s">
        <v>9381</v>
      </c>
      <c r="E2347" t="b">
        <v>0</v>
      </c>
      <c r="F2347" s="42" t="s">
        <v>9399</v>
      </c>
    </row>
    <row r="2348" spans="1:6" x14ac:dyDescent="0.2">
      <c r="A2348" s="42" t="s">
        <v>661</v>
      </c>
      <c r="B2348" s="42" t="s">
        <v>8462</v>
      </c>
      <c r="C2348">
        <v>2018</v>
      </c>
      <c r="D2348" s="42" t="s">
        <v>9401</v>
      </c>
      <c r="E2348" t="b">
        <v>0</v>
      </c>
      <c r="F2348" s="42" t="s">
        <v>9399</v>
      </c>
    </row>
    <row r="2349" spans="1:6" x14ac:dyDescent="0.2">
      <c r="A2349" s="42" t="s">
        <v>661</v>
      </c>
      <c r="B2349" s="42" t="s">
        <v>8462</v>
      </c>
      <c r="C2349">
        <v>2019</v>
      </c>
      <c r="D2349" s="42" t="s">
        <v>8711</v>
      </c>
      <c r="E2349" t="b">
        <v>0</v>
      </c>
      <c r="F2349" s="42" t="s">
        <v>9399</v>
      </c>
    </row>
    <row r="2350" spans="1:6" x14ac:dyDescent="0.2">
      <c r="A2350" s="42" t="s">
        <v>661</v>
      </c>
      <c r="B2350" s="42" t="s">
        <v>8464</v>
      </c>
      <c r="C2350">
        <v>2013</v>
      </c>
      <c r="D2350" s="42" t="s">
        <v>8999</v>
      </c>
      <c r="E2350" t="b">
        <v>0</v>
      </c>
      <c r="F2350" s="42" t="s">
        <v>9399</v>
      </c>
    </row>
    <row r="2351" spans="1:6" x14ac:dyDescent="0.2">
      <c r="A2351" s="42" t="s">
        <v>661</v>
      </c>
      <c r="B2351" s="42" t="s">
        <v>8464</v>
      </c>
      <c r="C2351">
        <v>2014</v>
      </c>
      <c r="D2351" s="42" t="s">
        <v>9051</v>
      </c>
      <c r="E2351" t="b">
        <v>0</v>
      </c>
      <c r="F2351" s="42" t="s">
        <v>9399</v>
      </c>
    </row>
    <row r="2352" spans="1:6" x14ac:dyDescent="0.2">
      <c r="A2352" s="42" t="s">
        <v>661</v>
      </c>
      <c r="B2352" s="42" t="s">
        <v>8464</v>
      </c>
      <c r="C2352">
        <v>2015</v>
      </c>
      <c r="D2352" s="42" t="s">
        <v>9351</v>
      </c>
      <c r="E2352" t="b">
        <v>0</v>
      </c>
      <c r="F2352" s="42" t="s">
        <v>9399</v>
      </c>
    </row>
    <row r="2353" spans="1:6" x14ac:dyDescent="0.2">
      <c r="A2353" s="42" t="s">
        <v>661</v>
      </c>
      <c r="B2353" s="42" t="s">
        <v>8464</v>
      </c>
      <c r="C2353">
        <v>2016</v>
      </c>
      <c r="D2353" s="42" t="s">
        <v>8466</v>
      </c>
      <c r="E2353" t="b">
        <v>0</v>
      </c>
      <c r="F2353" s="42" t="s">
        <v>9399</v>
      </c>
    </row>
    <row r="2354" spans="1:6" x14ac:dyDescent="0.2">
      <c r="A2354" s="42" t="s">
        <v>661</v>
      </c>
      <c r="B2354" s="42" t="s">
        <v>8464</v>
      </c>
      <c r="C2354">
        <v>2017</v>
      </c>
      <c r="D2354" s="42" t="s">
        <v>9158</v>
      </c>
      <c r="E2354" t="b">
        <v>0</v>
      </c>
      <c r="F2354" s="42" t="s">
        <v>9399</v>
      </c>
    </row>
    <row r="2355" spans="1:6" x14ac:dyDescent="0.2">
      <c r="A2355" s="42" t="s">
        <v>661</v>
      </c>
      <c r="B2355" s="42" t="s">
        <v>8464</v>
      </c>
      <c r="C2355">
        <v>2018</v>
      </c>
      <c r="D2355" s="42" t="s">
        <v>8995</v>
      </c>
      <c r="E2355" t="b">
        <v>0</v>
      </c>
      <c r="F2355" s="42" t="s">
        <v>9399</v>
      </c>
    </row>
    <row r="2356" spans="1:6" x14ac:dyDescent="0.2">
      <c r="A2356" s="42" t="s">
        <v>661</v>
      </c>
      <c r="B2356" s="42" t="s">
        <v>8464</v>
      </c>
      <c r="C2356">
        <v>2019</v>
      </c>
      <c r="D2356" s="42" t="s">
        <v>9170</v>
      </c>
      <c r="E2356" t="b">
        <v>0</v>
      </c>
      <c r="F2356" s="42" t="s">
        <v>9399</v>
      </c>
    </row>
    <row r="2357" spans="1:6" x14ac:dyDescent="0.2">
      <c r="A2357" s="42" t="s">
        <v>662</v>
      </c>
      <c r="B2357" s="42" t="s">
        <v>8454</v>
      </c>
      <c r="C2357">
        <v>2013</v>
      </c>
      <c r="D2357" s="42" t="s">
        <v>8515</v>
      </c>
      <c r="E2357" t="b">
        <v>0</v>
      </c>
      <c r="F2357" s="42" t="s">
        <v>9402</v>
      </c>
    </row>
    <row r="2358" spans="1:6" x14ac:dyDescent="0.2">
      <c r="A2358" s="42" t="s">
        <v>662</v>
      </c>
      <c r="B2358" s="42" t="s">
        <v>8454</v>
      </c>
      <c r="C2358">
        <v>2014</v>
      </c>
      <c r="D2358" s="42" t="s">
        <v>9095</v>
      </c>
      <c r="E2358" t="b">
        <v>0</v>
      </c>
      <c r="F2358" s="42" t="s">
        <v>9402</v>
      </c>
    </row>
    <row r="2359" spans="1:6" x14ac:dyDescent="0.2">
      <c r="A2359" s="42" t="s">
        <v>662</v>
      </c>
      <c r="B2359" s="42" t="s">
        <v>8454</v>
      </c>
      <c r="C2359">
        <v>2015</v>
      </c>
      <c r="D2359" s="42" t="s">
        <v>9300</v>
      </c>
      <c r="E2359" t="b">
        <v>0</v>
      </c>
      <c r="F2359" s="42" t="s">
        <v>9402</v>
      </c>
    </row>
    <row r="2360" spans="1:6" x14ac:dyDescent="0.2">
      <c r="A2360" s="42" t="s">
        <v>662</v>
      </c>
      <c r="B2360" s="42" t="s">
        <v>8454</v>
      </c>
      <c r="C2360">
        <v>2016</v>
      </c>
      <c r="D2360" s="42" t="s">
        <v>8553</v>
      </c>
      <c r="E2360" t="b">
        <v>0</v>
      </c>
      <c r="F2360" s="42" t="s">
        <v>9402</v>
      </c>
    </row>
    <row r="2361" spans="1:6" x14ac:dyDescent="0.2">
      <c r="A2361" s="42" t="s">
        <v>662</v>
      </c>
      <c r="B2361" s="42" t="s">
        <v>8454</v>
      </c>
      <c r="C2361">
        <v>2017</v>
      </c>
      <c r="D2361" s="42" t="s">
        <v>9403</v>
      </c>
      <c r="E2361" t="b">
        <v>0</v>
      </c>
      <c r="F2361" s="42" t="s">
        <v>9402</v>
      </c>
    </row>
    <row r="2362" spans="1:6" x14ac:dyDescent="0.2">
      <c r="A2362" s="42" t="s">
        <v>662</v>
      </c>
      <c r="B2362" s="42" t="s">
        <v>8454</v>
      </c>
      <c r="C2362">
        <v>2018</v>
      </c>
      <c r="D2362" s="42" t="s">
        <v>8515</v>
      </c>
      <c r="E2362" t="b">
        <v>0</v>
      </c>
      <c r="F2362" s="42" t="s">
        <v>9402</v>
      </c>
    </row>
    <row r="2363" spans="1:6" x14ac:dyDescent="0.2">
      <c r="A2363" s="42" t="s">
        <v>662</v>
      </c>
      <c r="B2363" s="42" t="s">
        <v>8454</v>
      </c>
      <c r="C2363">
        <v>2019</v>
      </c>
      <c r="D2363" s="42" t="s">
        <v>8986</v>
      </c>
      <c r="E2363" t="b">
        <v>0</v>
      </c>
      <c r="F2363" s="42" t="s">
        <v>9402</v>
      </c>
    </row>
    <row r="2364" spans="1:6" x14ac:dyDescent="0.2">
      <c r="A2364" s="42" t="s">
        <v>662</v>
      </c>
      <c r="B2364" s="42" t="s">
        <v>8462</v>
      </c>
      <c r="C2364">
        <v>2013</v>
      </c>
      <c r="D2364" s="42" t="s">
        <v>8515</v>
      </c>
      <c r="E2364" t="b">
        <v>0</v>
      </c>
      <c r="F2364" s="42" t="s">
        <v>9402</v>
      </c>
    </row>
    <row r="2365" spans="1:6" x14ac:dyDescent="0.2">
      <c r="A2365" s="42" t="s">
        <v>662</v>
      </c>
      <c r="B2365" s="42" t="s">
        <v>8462</v>
      </c>
      <c r="C2365">
        <v>2014</v>
      </c>
      <c r="D2365" s="42" t="s">
        <v>9095</v>
      </c>
      <c r="E2365" t="b">
        <v>0</v>
      </c>
      <c r="F2365" s="42" t="s">
        <v>9402</v>
      </c>
    </row>
    <row r="2366" spans="1:6" x14ac:dyDescent="0.2">
      <c r="A2366" s="42" t="s">
        <v>662</v>
      </c>
      <c r="B2366" s="42" t="s">
        <v>8462</v>
      </c>
      <c r="C2366">
        <v>2015</v>
      </c>
      <c r="D2366" s="42" t="s">
        <v>9300</v>
      </c>
      <c r="E2366" t="b">
        <v>0</v>
      </c>
      <c r="F2366" s="42" t="s">
        <v>9402</v>
      </c>
    </row>
    <row r="2367" spans="1:6" x14ac:dyDescent="0.2">
      <c r="A2367" s="42" t="s">
        <v>662</v>
      </c>
      <c r="B2367" s="42" t="s">
        <v>8462</v>
      </c>
      <c r="C2367">
        <v>2016</v>
      </c>
      <c r="D2367" s="42" t="s">
        <v>8988</v>
      </c>
      <c r="E2367" t="b">
        <v>0</v>
      </c>
      <c r="F2367" s="42" t="s">
        <v>9402</v>
      </c>
    </row>
    <row r="2368" spans="1:6" x14ac:dyDescent="0.2">
      <c r="A2368" s="42" t="s">
        <v>662</v>
      </c>
      <c r="B2368" s="42" t="s">
        <v>8462</v>
      </c>
      <c r="C2368">
        <v>2017</v>
      </c>
      <c r="D2368" s="42" t="s">
        <v>9403</v>
      </c>
      <c r="E2368" t="b">
        <v>0</v>
      </c>
      <c r="F2368" s="42" t="s">
        <v>9402</v>
      </c>
    </row>
    <row r="2369" spans="1:6" x14ac:dyDescent="0.2">
      <c r="A2369" s="42" t="s">
        <v>662</v>
      </c>
      <c r="B2369" s="42" t="s">
        <v>8462</v>
      </c>
      <c r="C2369">
        <v>2018</v>
      </c>
      <c r="D2369" s="42" t="s">
        <v>8515</v>
      </c>
      <c r="E2369" t="b">
        <v>0</v>
      </c>
      <c r="F2369" s="42" t="s">
        <v>9402</v>
      </c>
    </row>
    <row r="2370" spans="1:6" x14ac:dyDescent="0.2">
      <c r="A2370" s="42" t="s">
        <v>662</v>
      </c>
      <c r="B2370" s="42" t="s">
        <v>8462</v>
      </c>
      <c r="C2370">
        <v>2019</v>
      </c>
      <c r="D2370" s="42" t="s">
        <v>8986</v>
      </c>
      <c r="E2370" t="b">
        <v>0</v>
      </c>
      <c r="F2370" s="42" t="s">
        <v>9402</v>
      </c>
    </row>
    <row r="2371" spans="1:6" x14ac:dyDescent="0.2">
      <c r="A2371" s="42" t="s">
        <v>662</v>
      </c>
      <c r="B2371" s="42" t="s">
        <v>8464</v>
      </c>
      <c r="C2371">
        <v>2013</v>
      </c>
      <c r="D2371" s="42" t="s">
        <v>8987</v>
      </c>
      <c r="E2371" t="b">
        <v>0</v>
      </c>
      <c r="F2371" s="42" t="s">
        <v>9402</v>
      </c>
    </row>
    <row r="2372" spans="1:6" x14ac:dyDescent="0.2">
      <c r="A2372" s="42" t="s">
        <v>662</v>
      </c>
      <c r="B2372" s="42" t="s">
        <v>8464</v>
      </c>
      <c r="C2372">
        <v>2014</v>
      </c>
      <c r="D2372" s="42" t="s">
        <v>8529</v>
      </c>
      <c r="E2372" t="b">
        <v>0</v>
      </c>
      <c r="F2372" s="42" t="s">
        <v>9402</v>
      </c>
    </row>
    <row r="2373" spans="1:6" x14ac:dyDescent="0.2">
      <c r="A2373" s="42" t="s">
        <v>662</v>
      </c>
      <c r="B2373" s="42" t="s">
        <v>8464</v>
      </c>
      <c r="C2373">
        <v>2015</v>
      </c>
      <c r="D2373" s="42" t="s">
        <v>9254</v>
      </c>
      <c r="E2373" t="b">
        <v>0</v>
      </c>
      <c r="F2373" s="42" t="s">
        <v>9402</v>
      </c>
    </row>
    <row r="2374" spans="1:6" x14ac:dyDescent="0.2">
      <c r="A2374" s="42" t="s">
        <v>662</v>
      </c>
      <c r="B2374" s="42" t="s">
        <v>8464</v>
      </c>
      <c r="C2374">
        <v>2016</v>
      </c>
      <c r="D2374" s="42" t="s">
        <v>9321</v>
      </c>
      <c r="E2374" t="b">
        <v>0</v>
      </c>
      <c r="F2374" s="42" t="s">
        <v>9402</v>
      </c>
    </row>
    <row r="2375" spans="1:6" x14ac:dyDescent="0.2">
      <c r="A2375" s="42" t="s">
        <v>662</v>
      </c>
      <c r="B2375" s="42" t="s">
        <v>8464</v>
      </c>
      <c r="C2375">
        <v>2017</v>
      </c>
      <c r="D2375" s="42" t="s">
        <v>9033</v>
      </c>
      <c r="E2375" t="b">
        <v>0</v>
      </c>
      <c r="F2375" s="42" t="s">
        <v>9402</v>
      </c>
    </row>
    <row r="2376" spans="1:6" x14ac:dyDescent="0.2">
      <c r="A2376" s="42" t="s">
        <v>662</v>
      </c>
      <c r="B2376" s="42" t="s">
        <v>8464</v>
      </c>
      <c r="C2376">
        <v>2018</v>
      </c>
      <c r="D2376" s="42" t="s">
        <v>8520</v>
      </c>
      <c r="E2376" t="b">
        <v>0</v>
      </c>
      <c r="F2376" s="42" t="s">
        <v>9402</v>
      </c>
    </row>
    <row r="2377" spans="1:6" x14ac:dyDescent="0.2">
      <c r="A2377" s="42" t="s">
        <v>662</v>
      </c>
      <c r="B2377" s="42" t="s">
        <v>8464</v>
      </c>
      <c r="C2377">
        <v>2019</v>
      </c>
      <c r="D2377" s="42" t="s">
        <v>8556</v>
      </c>
      <c r="E2377" t="b">
        <v>0</v>
      </c>
      <c r="F2377" s="42" t="s">
        <v>9402</v>
      </c>
    </row>
    <row r="2378" spans="1:6" x14ac:dyDescent="0.2">
      <c r="A2378" s="42" t="s">
        <v>663</v>
      </c>
      <c r="B2378" s="42" t="s">
        <v>8454</v>
      </c>
      <c r="C2378">
        <v>2013</v>
      </c>
      <c r="D2378" s="42" t="s">
        <v>8649</v>
      </c>
      <c r="E2378" t="b">
        <v>0</v>
      </c>
      <c r="F2378" s="42" t="s">
        <v>9404</v>
      </c>
    </row>
    <row r="2379" spans="1:6" x14ac:dyDescent="0.2">
      <c r="A2379" s="42" t="s">
        <v>663</v>
      </c>
      <c r="B2379" s="42" t="s">
        <v>8454</v>
      </c>
      <c r="C2379">
        <v>2014</v>
      </c>
      <c r="D2379" s="42" t="s">
        <v>8560</v>
      </c>
      <c r="E2379" t="b">
        <v>0</v>
      </c>
      <c r="F2379" s="42" t="s">
        <v>9404</v>
      </c>
    </row>
    <row r="2380" spans="1:6" x14ac:dyDescent="0.2">
      <c r="A2380" s="42" t="s">
        <v>663</v>
      </c>
      <c r="B2380" s="42" t="s">
        <v>8454</v>
      </c>
      <c r="C2380">
        <v>2015</v>
      </c>
      <c r="D2380" s="42" t="s">
        <v>9405</v>
      </c>
      <c r="E2380" t="b">
        <v>0</v>
      </c>
      <c r="F2380" s="42" t="s">
        <v>9404</v>
      </c>
    </row>
    <row r="2381" spans="1:6" x14ac:dyDescent="0.2">
      <c r="A2381" s="42" t="s">
        <v>663</v>
      </c>
      <c r="B2381" s="42" t="s">
        <v>8454</v>
      </c>
      <c r="C2381">
        <v>2016</v>
      </c>
      <c r="D2381" s="42" t="s">
        <v>8649</v>
      </c>
      <c r="E2381" t="b">
        <v>0</v>
      </c>
      <c r="F2381" s="42" t="s">
        <v>9404</v>
      </c>
    </row>
    <row r="2382" spans="1:6" x14ac:dyDescent="0.2">
      <c r="A2382" s="42" t="s">
        <v>663</v>
      </c>
      <c r="B2382" s="42" t="s">
        <v>8454</v>
      </c>
      <c r="C2382">
        <v>2017</v>
      </c>
      <c r="D2382" s="42" t="s">
        <v>9101</v>
      </c>
      <c r="E2382" t="b">
        <v>0</v>
      </c>
      <c r="F2382" s="42" t="s">
        <v>9404</v>
      </c>
    </row>
    <row r="2383" spans="1:6" x14ac:dyDescent="0.2">
      <c r="A2383" s="42" t="s">
        <v>663</v>
      </c>
      <c r="B2383" s="42" t="s">
        <v>8454</v>
      </c>
      <c r="C2383">
        <v>2018</v>
      </c>
      <c r="D2383" s="42" t="s">
        <v>8998</v>
      </c>
      <c r="E2383" t="b">
        <v>0</v>
      </c>
      <c r="F2383" s="42" t="s">
        <v>9404</v>
      </c>
    </row>
    <row r="2384" spans="1:6" x14ac:dyDescent="0.2">
      <c r="A2384" s="42" t="s">
        <v>663</v>
      </c>
      <c r="B2384" s="42" t="s">
        <v>8454</v>
      </c>
      <c r="C2384">
        <v>2019</v>
      </c>
      <c r="D2384" s="42" t="s">
        <v>9081</v>
      </c>
      <c r="E2384" t="b">
        <v>0</v>
      </c>
      <c r="F2384" s="42" t="s">
        <v>9404</v>
      </c>
    </row>
    <row r="2385" spans="1:6" x14ac:dyDescent="0.2">
      <c r="A2385" s="42" t="s">
        <v>663</v>
      </c>
      <c r="B2385" s="42" t="s">
        <v>8462</v>
      </c>
      <c r="C2385">
        <v>2013</v>
      </c>
      <c r="D2385" s="42" t="s">
        <v>9048</v>
      </c>
      <c r="E2385" t="b">
        <v>0</v>
      </c>
      <c r="F2385" s="42" t="s">
        <v>9404</v>
      </c>
    </row>
    <row r="2386" spans="1:6" x14ac:dyDescent="0.2">
      <c r="A2386" s="42" t="s">
        <v>663</v>
      </c>
      <c r="B2386" s="42" t="s">
        <v>8462</v>
      </c>
      <c r="C2386">
        <v>2014</v>
      </c>
      <c r="D2386" s="42" t="s">
        <v>8720</v>
      </c>
      <c r="E2386" t="b">
        <v>0</v>
      </c>
      <c r="F2386" s="42" t="s">
        <v>9404</v>
      </c>
    </row>
    <row r="2387" spans="1:6" x14ac:dyDescent="0.2">
      <c r="A2387" s="42" t="s">
        <v>663</v>
      </c>
      <c r="B2387" s="42" t="s">
        <v>8462</v>
      </c>
      <c r="C2387">
        <v>2015</v>
      </c>
      <c r="D2387" s="42" t="s">
        <v>8999</v>
      </c>
      <c r="E2387" t="b">
        <v>0</v>
      </c>
      <c r="F2387" s="42" t="s">
        <v>9404</v>
      </c>
    </row>
    <row r="2388" spans="1:6" x14ac:dyDescent="0.2">
      <c r="A2388" s="42" t="s">
        <v>663</v>
      </c>
      <c r="B2388" s="42" t="s">
        <v>8462</v>
      </c>
      <c r="C2388">
        <v>2016</v>
      </c>
      <c r="D2388" s="42" t="s">
        <v>9205</v>
      </c>
      <c r="E2388" t="b">
        <v>0</v>
      </c>
      <c r="F2388" s="42" t="s">
        <v>9404</v>
      </c>
    </row>
    <row r="2389" spans="1:6" x14ac:dyDescent="0.2">
      <c r="A2389" s="42" t="s">
        <v>663</v>
      </c>
      <c r="B2389" s="42" t="s">
        <v>8462</v>
      </c>
      <c r="C2389">
        <v>2017</v>
      </c>
      <c r="D2389" s="42" t="s">
        <v>8513</v>
      </c>
      <c r="E2389" t="b">
        <v>0</v>
      </c>
      <c r="F2389" s="42" t="s">
        <v>9404</v>
      </c>
    </row>
    <row r="2390" spans="1:6" x14ac:dyDescent="0.2">
      <c r="A2390" s="42" t="s">
        <v>663</v>
      </c>
      <c r="B2390" s="42" t="s">
        <v>8462</v>
      </c>
      <c r="C2390">
        <v>2018</v>
      </c>
      <c r="D2390" s="42" t="s">
        <v>8465</v>
      </c>
      <c r="E2390" t="b">
        <v>0</v>
      </c>
      <c r="F2390" s="42" t="s">
        <v>9404</v>
      </c>
    </row>
    <row r="2391" spans="1:6" x14ac:dyDescent="0.2">
      <c r="A2391" s="42" t="s">
        <v>663</v>
      </c>
      <c r="B2391" s="42" t="s">
        <v>8462</v>
      </c>
      <c r="C2391">
        <v>2019</v>
      </c>
      <c r="D2391" s="42" t="s">
        <v>8710</v>
      </c>
      <c r="E2391" t="b">
        <v>0</v>
      </c>
      <c r="F2391" s="42" t="s">
        <v>9404</v>
      </c>
    </row>
    <row r="2392" spans="1:6" x14ac:dyDescent="0.2">
      <c r="A2392" s="42" t="s">
        <v>663</v>
      </c>
      <c r="B2392" s="42" t="s">
        <v>8464</v>
      </c>
      <c r="C2392">
        <v>2013</v>
      </c>
      <c r="D2392" s="42" t="s">
        <v>9007</v>
      </c>
      <c r="E2392" t="b">
        <v>0</v>
      </c>
      <c r="F2392" s="42" t="s">
        <v>9404</v>
      </c>
    </row>
    <row r="2393" spans="1:6" x14ac:dyDescent="0.2">
      <c r="A2393" s="42" t="s">
        <v>663</v>
      </c>
      <c r="B2393" s="42" t="s">
        <v>8464</v>
      </c>
      <c r="C2393">
        <v>2014</v>
      </c>
      <c r="D2393" s="42" t="s">
        <v>9049</v>
      </c>
      <c r="E2393" t="b">
        <v>0</v>
      </c>
      <c r="F2393" s="42" t="s">
        <v>9404</v>
      </c>
    </row>
    <row r="2394" spans="1:6" x14ac:dyDescent="0.2">
      <c r="A2394" s="42" t="s">
        <v>663</v>
      </c>
      <c r="B2394" s="42" t="s">
        <v>8464</v>
      </c>
      <c r="C2394">
        <v>2015</v>
      </c>
      <c r="D2394" s="42" t="s">
        <v>9106</v>
      </c>
      <c r="E2394" t="b">
        <v>0</v>
      </c>
      <c r="F2394" s="42" t="s">
        <v>9404</v>
      </c>
    </row>
    <row r="2395" spans="1:6" x14ac:dyDescent="0.2">
      <c r="A2395" s="42" t="s">
        <v>663</v>
      </c>
      <c r="B2395" s="42" t="s">
        <v>8464</v>
      </c>
      <c r="C2395">
        <v>2016</v>
      </c>
      <c r="D2395" s="42" t="s">
        <v>9143</v>
      </c>
      <c r="E2395" t="b">
        <v>0</v>
      </c>
      <c r="F2395" s="42" t="s">
        <v>9404</v>
      </c>
    </row>
    <row r="2396" spans="1:6" x14ac:dyDescent="0.2">
      <c r="A2396" s="42" t="s">
        <v>663</v>
      </c>
      <c r="B2396" s="42" t="s">
        <v>8464</v>
      </c>
      <c r="C2396">
        <v>2017</v>
      </c>
      <c r="D2396" s="42" t="s">
        <v>9256</v>
      </c>
      <c r="E2396" t="b">
        <v>0</v>
      </c>
      <c r="F2396" s="42" t="s">
        <v>9404</v>
      </c>
    </row>
    <row r="2397" spans="1:6" x14ac:dyDescent="0.2">
      <c r="A2397" s="42" t="s">
        <v>663</v>
      </c>
      <c r="B2397" s="42" t="s">
        <v>8464</v>
      </c>
      <c r="C2397">
        <v>2018</v>
      </c>
      <c r="D2397" s="42" t="s">
        <v>8690</v>
      </c>
      <c r="E2397" t="b">
        <v>0</v>
      </c>
      <c r="F2397" s="42" t="s">
        <v>9404</v>
      </c>
    </row>
    <row r="2398" spans="1:6" x14ac:dyDescent="0.2">
      <c r="A2398" s="42" t="s">
        <v>663</v>
      </c>
      <c r="B2398" s="42" t="s">
        <v>8464</v>
      </c>
      <c r="C2398">
        <v>2019</v>
      </c>
      <c r="D2398" s="42" t="s">
        <v>8638</v>
      </c>
      <c r="E2398" t="b">
        <v>0</v>
      </c>
      <c r="F2398" s="42" t="s">
        <v>9404</v>
      </c>
    </row>
    <row r="2399" spans="1:6" x14ac:dyDescent="0.2">
      <c r="A2399" s="42" t="s">
        <v>666</v>
      </c>
      <c r="B2399" s="42" t="s">
        <v>8454</v>
      </c>
      <c r="C2399">
        <v>2013</v>
      </c>
      <c r="D2399" s="42" t="s">
        <v>9406</v>
      </c>
      <c r="E2399" t="b">
        <v>0</v>
      </c>
      <c r="F2399" s="42" t="s">
        <v>9407</v>
      </c>
    </row>
    <row r="2400" spans="1:6" x14ac:dyDescent="0.2">
      <c r="A2400" s="42" t="s">
        <v>666</v>
      </c>
      <c r="B2400" s="42" t="s">
        <v>8454</v>
      </c>
      <c r="C2400">
        <v>2014</v>
      </c>
      <c r="D2400" s="42" t="s">
        <v>9408</v>
      </c>
      <c r="E2400" t="b">
        <v>0</v>
      </c>
      <c r="F2400" s="42" t="s">
        <v>9407</v>
      </c>
    </row>
    <row r="2401" spans="1:6" x14ac:dyDescent="0.2">
      <c r="A2401" s="42" t="s">
        <v>666</v>
      </c>
      <c r="B2401" s="42" t="s">
        <v>8454</v>
      </c>
      <c r="C2401">
        <v>2015</v>
      </c>
      <c r="D2401" s="42" t="s">
        <v>9409</v>
      </c>
      <c r="E2401" t="b">
        <v>0</v>
      </c>
      <c r="F2401" s="42" t="s">
        <v>9407</v>
      </c>
    </row>
    <row r="2402" spans="1:6" x14ac:dyDescent="0.2">
      <c r="A2402" s="42" t="s">
        <v>666</v>
      </c>
      <c r="B2402" s="42" t="s">
        <v>8454</v>
      </c>
      <c r="C2402">
        <v>2016</v>
      </c>
      <c r="D2402" s="42" t="s">
        <v>9410</v>
      </c>
      <c r="E2402" t="b">
        <v>0</v>
      </c>
      <c r="F2402" s="42" t="s">
        <v>9407</v>
      </c>
    </row>
    <row r="2403" spans="1:6" x14ac:dyDescent="0.2">
      <c r="A2403" s="42" t="s">
        <v>666</v>
      </c>
      <c r="B2403" s="42" t="s">
        <v>8454</v>
      </c>
      <c r="C2403">
        <v>2017</v>
      </c>
      <c r="D2403" s="42" t="s">
        <v>9411</v>
      </c>
      <c r="E2403" t="b">
        <v>0</v>
      </c>
      <c r="F2403" s="42" t="s">
        <v>9407</v>
      </c>
    </row>
    <row r="2404" spans="1:6" x14ac:dyDescent="0.2">
      <c r="A2404" s="42" t="s">
        <v>666</v>
      </c>
      <c r="B2404" s="42" t="s">
        <v>8454</v>
      </c>
      <c r="C2404">
        <v>2018</v>
      </c>
      <c r="D2404" s="42" t="s">
        <v>9412</v>
      </c>
      <c r="E2404" t="b">
        <v>0</v>
      </c>
      <c r="F2404" s="42" t="s">
        <v>9407</v>
      </c>
    </row>
    <row r="2405" spans="1:6" x14ac:dyDescent="0.2">
      <c r="A2405" s="42" t="s">
        <v>666</v>
      </c>
      <c r="B2405" s="42" t="s">
        <v>8454</v>
      </c>
      <c r="C2405">
        <v>2019</v>
      </c>
      <c r="D2405" s="42" t="s">
        <v>9413</v>
      </c>
      <c r="E2405" t="b">
        <v>0</v>
      </c>
      <c r="F2405" s="42" t="s">
        <v>9407</v>
      </c>
    </row>
    <row r="2406" spans="1:6" x14ac:dyDescent="0.2">
      <c r="A2406" s="42" t="s">
        <v>666</v>
      </c>
      <c r="B2406" s="42" t="s">
        <v>8462</v>
      </c>
      <c r="C2406">
        <v>2013</v>
      </c>
      <c r="D2406" s="42" t="s">
        <v>9406</v>
      </c>
      <c r="E2406" t="b">
        <v>0</v>
      </c>
      <c r="F2406" s="42" t="s">
        <v>9407</v>
      </c>
    </row>
    <row r="2407" spans="1:6" x14ac:dyDescent="0.2">
      <c r="A2407" s="42" t="s">
        <v>666</v>
      </c>
      <c r="B2407" s="42" t="s">
        <v>8462</v>
      </c>
      <c r="C2407">
        <v>2014</v>
      </c>
      <c r="D2407" s="42" t="s">
        <v>9408</v>
      </c>
      <c r="E2407" t="b">
        <v>0</v>
      </c>
      <c r="F2407" s="42" t="s">
        <v>9407</v>
      </c>
    </row>
    <row r="2408" spans="1:6" x14ac:dyDescent="0.2">
      <c r="A2408" s="42" t="s">
        <v>666</v>
      </c>
      <c r="B2408" s="42" t="s">
        <v>8462</v>
      </c>
      <c r="C2408">
        <v>2015</v>
      </c>
      <c r="D2408" s="42" t="s">
        <v>9409</v>
      </c>
      <c r="E2408" t="b">
        <v>0</v>
      </c>
      <c r="F2408" s="42" t="s">
        <v>9407</v>
      </c>
    </row>
    <row r="2409" spans="1:6" x14ac:dyDescent="0.2">
      <c r="A2409" s="42" t="s">
        <v>666</v>
      </c>
      <c r="B2409" s="42" t="s">
        <v>8462</v>
      </c>
      <c r="C2409">
        <v>2016</v>
      </c>
      <c r="D2409" s="42" t="s">
        <v>9410</v>
      </c>
      <c r="E2409" t="b">
        <v>0</v>
      </c>
      <c r="F2409" s="42" t="s">
        <v>9407</v>
      </c>
    </row>
    <row r="2410" spans="1:6" x14ac:dyDescent="0.2">
      <c r="A2410" s="42" t="s">
        <v>666</v>
      </c>
      <c r="B2410" s="42" t="s">
        <v>8462</v>
      </c>
      <c r="C2410">
        <v>2017</v>
      </c>
      <c r="D2410" s="42" t="s">
        <v>9411</v>
      </c>
      <c r="E2410" t="b">
        <v>0</v>
      </c>
      <c r="F2410" s="42" t="s">
        <v>9407</v>
      </c>
    </row>
    <row r="2411" spans="1:6" x14ac:dyDescent="0.2">
      <c r="A2411" s="42" t="s">
        <v>666</v>
      </c>
      <c r="B2411" s="42" t="s">
        <v>8462</v>
      </c>
      <c r="C2411">
        <v>2018</v>
      </c>
      <c r="D2411" s="42" t="s">
        <v>9412</v>
      </c>
      <c r="E2411" t="b">
        <v>0</v>
      </c>
      <c r="F2411" s="42" t="s">
        <v>9407</v>
      </c>
    </row>
    <row r="2412" spans="1:6" x14ac:dyDescent="0.2">
      <c r="A2412" s="42" t="s">
        <v>666</v>
      </c>
      <c r="B2412" s="42" t="s">
        <v>8462</v>
      </c>
      <c r="C2412">
        <v>2019</v>
      </c>
      <c r="D2412" s="42" t="s">
        <v>9413</v>
      </c>
      <c r="E2412" t="b">
        <v>0</v>
      </c>
      <c r="F2412" s="42" t="s">
        <v>9407</v>
      </c>
    </row>
    <row r="2413" spans="1:6" x14ac:dyDescent="0.2">
      <c r="A2413" s="42" t="s">
        <v>666</v>
      </c>
      <c r="B2413" s="42" t="s">
        <v>8464</v>
      </c>
      <c r="C2413">
        <v>2013</v>
      </c>
      <c r="D2413" s="42" t="s">
        <v>9414</v>
      </c>
      <c r="E2413" t="b">
        <v>0</v>
      </c>
      <c r="F2413" s="42" t="s">
        <v>9407</v>
      </c>
    </row>
    <row r="2414" spans="1:6" x14ac:dyDescent="0.2">
      <c r="A2414" s="42" t="s">
        <v>666</v>
      </c>
      <c r="B2414" s="42" t="s">
        <v>8464</v>
      </c>
      <c r="C2414">
        <v>2014</v>
      </c>
      <c r="D2414" s="42" t="s">
        <v>9415</v>
      </c>
      <c r="E2414" t="b">
        <v>0</v>
      </c>
      <c r="F2414" s="42" t="s">
        <v>9407</v>
      </c>
    </row>
    <row r="2415" spans="1:6" x14ac:dyDescent="0.2">
      <c r="A2415" s="42" t="s">
        <v>666</v>
      </c>
      <c r="B2415" s="42" t="s">
        <v>8464</v>
      </c>
      <c r="C2415">
        <v>2015</v>
      </c>
      <c r="D2415" s="42" t="s">
        <v>9416</v>
      </c>
      <c r="E2415" t="b">
        <v>0</v>
      </c>
      <c r="F2415" s="42" t="s">
        <v>9407</v>
      </c>
    </row>
    <row r="2416" spans="1:6" x14ac:dyDescent="0.2">
      <c r="A2416" s="42" t="s">
        <v>666</v>
      </c>
      <c r="B2416" s="42" t="s">
        <v>8464</v>
      </c>
      <c r="C2416">
        <v>2016</v>
      </c>
      <c r="D2416" s="42" t="s">
        <v>9417</v>
      </c>
      <c r="E2416" t="b">
        <v>0</v>
      </c>
      <c r="F2416" s="42" t="s">
        <v>9407</v>
      </c>
    </row>
    <row r="2417" spans="1:6" x14ac:dyDescent="0.2">
      <c r="A2417" s="42" t="s">
        <v>666</v>
      </c>
      <c r="B2417" s="42" t="s">
        <v>8464</v>
      </c>
      <c r="C2417">
        <v>2017</v>
      </c>
      <c r="D2417" s="42" t="s">
        <v>9418</v>
      </c>
      <c r="E2417" t="b">
        <v>0</v>
      </c>
      <c r="F2417" s="42" t="s">
        <v>9407</v>
      </c>
    </row>
    <row r="2418" spans="1:6" x14ac:dyDescent="0.2">
      <c r="A2418" s="42" t="s">
        <v>666</v>
      </c>
      <c r="B2418" s="42" t="s">
        <v>8464</v>
      </c>
      <c r="C2418">
        <v>2018</v>
      </c>
      <c r="D2418" s="42" t="s">
        <v>9419</v>
      </c>
      <c r="E2418" t="b">
        <v>0</v>
      </c>
      <c r="F2418" s="42" t="s">
        <v>9407</v>
      </c>
    </row>
    <row r="2419" spans="1:6" x14ac:dyDescent="0.2">
      <c r="A2419" s="42" t="s">
        <v>666</v>
      </c>
      <c r="B2419" s="42" t="s">
        <v>8464</v>
      </c>
      <c r="C2419">
        <v>2019</v>
      </c>
      <c r="D2419" s="42" t="s">
        <v>9420</v>
      </c>
      <c r="E2419" t="b">
        <v>0</v>
      </c>
      <c r="F2419" s="42" t="s">
        <v>9407</v>
      </c>
    </row>
    <row r="2420" spans="1:6" x14ac:dyDescent="0.2">
      <c r="A2420" s="42" t="s">
        <v>667</v>
      </c>
      <c r="B2420" s="42" t="s">
        <v>8454</v>
      </c>
      <c r="C2420">
        <v>2013</v>
      </c>
      <c r="D2420" s="42" t="s">
        <v>9306</v>
      </c>
      <c r="E2420" t="b">
        <v>0</v>
      </c>
      <c r="F2420" s="42" t="s">
        <v>9421</v>
      </c>
    </row>
    <row r="2421" spans="1:6" x14ac:dyDescent="0.2">
      <c r="A2421" s="42" t="s">
        <v>667</v>
      </c>
      <c r="B2421" s="42" t="s">
        <v>8454</v>
      </c>
      <c r="C2421">
        <v>2014</v>
      </c>
      <c r="D2421" s="42" t="s">
        <v>9422</v>
      </c>
      <c r="E2421" t="b">
        <v>0</v>
      </c>
      <c r="F2421" s="42" t="s">
        <v>9421</v>
      </c>
    </row>
    <row r="2422" spans="1:6" x14ac:dyDescent="0.2">
      <c r="A2422" s="42" t="s">
        <v>667</v>
      </c>
      <c r="B2422" s="42" t="s">
        <v>8454</v>
      </c>
      <c r="C2422">
        <v>2015</v>
      </c>
      <c r="D2422" s="42" t="s">
        <v>8784</v>
      </c>
      <c r="E2422" t="b">
        <v>0</v>
      </c>
      <c r="F2422" s="42" t="s">
        <v>9421</v>
      </c>
    </row>
    <row r="2423" spans="1:6" x14ac:dyDescent="0.2">
      <c r="A2423" s="42" t="s">
        <v>667</v>
      </c>
      <c r="B2423" s="42" t="s">
        <v>8454</v>
      </c>
      <c r="C2423">
        <v>2016</v>
      </c>
      <c r="D2423" s="42" t="s">
        <v>9043</v>
      </c>
      <c r="E2423" t="b">
        <v>0</v>
      </c>
      <c r="F2423" s="42" t="s">
        <v>9421</v>
      </c>
    </row>
    <row r="2424" spans="1:6" x14ac:dyDescent="0.2">
      <c r="A2424" s="42" t="s">
        <v>667</v>
      </c>
      <c r="B2424" s="42" t="s">
        <v>8454</v>
      </c>
      <c r="C2424">
        <v>2017</v>
      </c>
      <c r="D2424" s="42" t="s">
        <v>9223</v>
      </c>
      <c r="E2424" t="b">
        <v>0</v>
      </c>
      <c r="F2424" s="42" t="s">
        <v>9421</v>
      </c>
    </row>
    <row r="2425" spans="1:6" x14ac:dyDescent="0.2">
      <c r="A2425" s="42" t="s">
        <v>667</v>
      </c>
      <c r="B2425" s="42" t="s">
        <v>8454</v>
      </c>
      <c r="C2425">
        <v>2018</v>
      </c>
      <c r="D2425" s="42" t="s">
        <v>9423</v>
      </c>
      <c r="E2425" t="b">
        <v>0</v>
      </c>
      <c r="F2425" s="42" t="s">
        <v>9421</v>
      </c>
    </row>
    <row r="2426" spans="1:6" x14ac:dyDescent="0.2">
      <c r="A2426" s="42" t="s">
        <v>667</v>
      </c>
      <c r="B2426" s="42" t="s">
        <v>8454</v>
      </c>
      <c r="C2426">
        <v>2019</v>
      </c>
      <c r="D2426" s="42" t="s">
        <v>8665</v>
      </c>
      <c r="E2426" t="b">
        <v>0</v>
      </c>
      <c r="F2426" s="42" t="s">
        <v>9421</v>
      </c>
    </row>
    <row r="2427" spans="1:6" x14ac:dyDescent="0.2">
      <c r="A2427" s="42" t="s">
        <v>667</v>
      </c>
      <c r="B2427" s="42" t="s">
        <v>8462</v>
      </c>
      <c r="C2427">
        <v>2013</v>
      </c>
      <c r="D2427" s="42" t="s">
        <v>9424</v>
      </c>
      <c r="E2427" t="b">
        <v>0</v>
      </c>
      <c r="F2427" s="42" t="s">
        <v>9421</v>
      </c>
    </row>
    <row r="2428" spans="1:6" x14ac:dyDescent="0.2">
      <c r="A2428" s="42" t="s">
        <v>667</v>
      </c>
      <c r="B2428" s="42" t="s">
        <v>8462</v>
      </c>
      <c r="C2428">
        <v>2014</v>
      </c>
      <c r="D2428" s="42" t="s">
        <v>9425</v>
      </c>
      <c r="E2428" t="b">
        <v>0</v>
      </c>
      <c r="F2428" s="42" t="s">
        <v>9421</v>
      </c>
    </row>
    <row r="2429" spans="1:6" x14ac:dyDescent="0.2">
      <c r="A2429" s="42" t="s">
        <v>667</v>
      </c>
      <c r="B2429" s="42" t="s">
        <v>8462</v>
      </c>
      <c r="C2429">
        <v>2015</v>
      </c>
      <c r="D2429" s="42" t="s">
        <v>9426</v>
      </c>
      <c r="E2429" t="b">
        <v>0</v>
      </c>
      <c r="F2429" s="42" t="s">
        <v>9421</v>
      </c>
    </row>
    <row r="2430" spans="1:6" x14ac:dyDescent="0.2">
      <c r="A2430" s="42" t="s">
        <v>667</v>
      </c>
      <c r="B2430" s="42" t="s">
        <v>8462</v>
      </c>
      <c r="C2430">
        <v>2016</v>
      </c>
      <c r="D2430" s="42" t="s">
        <v>9137</v>
      </c>
      <c r="E2430" t="b">
        <v>0</v>
      </c>
      <c r="F2430" s="42" t="s">
        <v>9421</v>
      </c>
    </row>
    <row r="2431" spans="1:6" x14ac:dyDescent="0.2">
      <c r="A2431" s="42" t="s">
        <v>667</v>
      </c>
      <c r="B2431" s="42" t="s">
        <v>8462</v>
      </c>
      <c r="C2431">
        <v>2017</v>
      </c>
      <c r="D2431" s="42" t="s">
        <v>9427</v>
      </c>
      <c r="E2431" t="b">
        <v>0</v>
      </c>
      <c r="F2431" s="42" t="s">
        <v>9421</v>
      </c>
    </row>
    <row r="2432" spans="1:6" x14ac:dyDescent="0.2">
      <c r="A2432" s="42" t="s">
        <v>667</v>
      </c>
      <c r="B2432" s="42" t="s">
        <v>8462</v>
      </c>
      <c r="C2432">
        <v>2018</v>
      </c>
      <c r="D2432" s="42" t="s">
        <v>9428</v>
      </c>
      <c r="E2432" t="b">
        <v>0</v>
      </c>
      <c r="F2432" s="42" t="s">
        <v>9421</v>
      </c>
    </row>
    <row r="2433" spans="1:6" x14ac:dyDescent="0.2">
      <c r="A2433" s="42" t="s">
        <v>667</v>
      </c>
      <c r="B2433" s="42" t="s">
        <v>8462</v>
      </c>
      <c r="C2433">
        <v>2019</v>
      </c>
      <c r="D2433" s="42" t="s">
        <v>8801</v>
      </c>
      <c r="E2433" t="b">
        <v>0</v>
      </c>
      <c r="F2433" s="42" t="s">
        <v>9421</v>
      </c>
    </row>
    <row r="2434" spans="1:6" x14ac:dyDescent="0.2">
      <c r="A2434" s="42" t="s">
        <v>667</v>
      </c>
      <c r="B2434" s="42" t="s">
        <v>8464</v>
      </c>
      <c r="C2434">
        <v>2013</v>
      </c>
      <c r="D2434" s="42" t="s">
        <v>8585</v>
      </c>
      <c r="E2434" t="b">
        <v>0</v>
      </c>
      <c r="F2434" s="42" t="s">
        <v>9421</v>
      </c>
    </row>
    <row r="2435" spans="1:6" x14ac:dyDescent="0.2">
      <c r="A2435" s="42" t="s">
        <v>667</v>
      </c>
      <c r="B2435" s="42" t="s">
        <v>8464</v>
      </c>
      <c r="C2435">
        <v>2014</v>
      </c>
      <c r="D2435" s="42" t="s">
        <v>8513</v>
      </c>
      <c r="E2435" t="b">
        <v>0</v>
      </c>
      <c r="F2435" s="42" t="s">
        <v>9421</v>
      </c>
    </row>
    <row r="2436" spans="1:6" x14ac:dyDescent="0.2">
      <c r="A2436" s="42" t="s">
        <v>667</v>
      </c>
      <c r="B2436" s="42" t="s">
        <v>8464</v>
      </c>
      <c r="C2436">
        <v>2015</v>
      </c>
      <c r="D2436" s="42" t="s">
        <v>8988</v>
      </c>
      <c r="E2436" t="b">
        <v>0</v>
      </c>
      <c r="F2436" s="42" t="s">
        <v>9421</v>
      </c>
    </row>
    <row r="2437" spans="1:6" x14ac:dyDescent="0.2">
      <c r="A2437" s="42" t="s">
        <v>667</v>
      </c>
      <c r="B2437" s="42" t="s">
        <v>8464</v>
      </c>
      <c r="C2437">
        <v>2016</v>
      </c>
      <c r="D2437" s="42" t="s">
        <v>8631</v>
      </c>
      <c r="E2437" t="b">
        <v>0</v>
      </c>
      <c r="F2437" s="42" t="s">
        <v>9421</v>
      </c>
    </row>
    <row r="2438" spans="1:6" x14ac:dyDescent="0.2">
      <c r="A2438" s="42" t="s">
        <v>667</v>
      </c>
      <c r="B2438" s="42" t="s">
        <v>8464</v>
      </c>
      <c r="C2438">
        <v>2017</v>
      </c>
      <c r="D2438" s="42" t="s">
        <v>8670</v>
      </c>
      <c r="E2438" t="b">
        <v>0</v>
      </c>
      <c r="F2438" s="42" t="s">
        <v>9421</v>
      </c>
    </row>
    <row r="2439" spans="1:6" x14ac:dyDescent="0.2">
      <c r="A2439" s="42" t="s">
        <v>667</v>
      </c>
      <c r="B2439" s="42" t="s">
        <v>8464</v>
      </c>
      <c r="C2439">
        <v>2018</v>
      </c>
      <c r="D2439" s="42" t="s">
        <v>8511</v>
      </c>
      <c r="E2439" t="b">
        <v>0</v>
      </c>
      <c r="F2439" s="42" t="s">
        <v>9421</v>
      </c>
    </row>
    <row r="2440" spans="1:6" x14ac:dyDescent="0.2">
      <c r="A2440" s="42" t="s">
        <v>667</v>
      </c>
      <c r="B2440" s="42" t="s">
        <v>8464</v>
      </c>
      <c r="C2440">
        <v>2019</v>
      </c>
      <c r="D2440" s="42" t="s">
        <v>8609</v>
      </c>
      <c r="E2440" t="b">
        <v>0</v>
      </c>
      <c r="F2440" s="42" t="s">
        <v>9421</v>
      </c>
    </row>
    <row r="2441" spans="1:6" x14ac:dyDescent="0.2">
      <c r="A2441" s="42" t="s">
        <v>669</v>
      </c>
      <c r="B2441" s="42" t="s">
        <v>8454</v>
      </c>
      <c r="C2441">
        <v>2013</v>
      </c>
      <c r="D2441" s="42" t="s">
        <v>8761</v>
      </c>
      <c r="E2441" t="b">
        <v>0</v>
      </c>
      <c r="F2441" s="42" t="s">
        <v>9429</v>
      </c>
    </row>
    <row r="2442" spans="1:6" x14ac:dyDescent="0.2">
      <c r="A2442" s="42" t="s">
        <v>669</v>
      </c>
      <c r="B2442" s="42" t="s">
        <v>8454</v>
      </c>
      <c r="C2442">
        <v>2014</v>
      </c>
      <c r="D2442" s="42" t="s">
        <v>9348</v>
      </c>
      <c r="E2442" t="b">
        <v>0</v>
      </c>
      <c r="F2442" s="42" t="s">
        <v>9429</v>
      </c>
    </row>
    <row r="2443" spans="1:6" x14ac:dyDescent="0.2">
      <c r="A2443" s="42" t="s">
        <v>669</v>
      </c>
      <c r="B2443" s="42" t="s">
        <v>8454</v>
      </c>
      <c r="C2443">
        <v>2015</v>
      </c>
      <c r="D2443" s="42" t="s">
        <v>8703</v>
      </c>
      <c r="E2443" t="b">
        <v>0</v>
      </c>
      <c r="F2443" s="42" t="s">
        <v>9429</v>
      </c>
    </row>
    <row r="2444" spans="1:6" x14ac:dyDescent="0.2">
      <c r="A2444" s="42" t="s">
        <v>669</v>
      </c>
      <c r="B2444" s="42" t="s">
        <v>8454</v>
      </c>
      <c r="C2444">
        <v>2016</v>
      </c>
      <c r="D2444" s="42" t="s">
        <v>9327</v>
      </c>
      <c r="E2444" t="b">
        <v>0</v>
      </c>
      <c r="F2444" s="42" t="s">
        <v>9429</v>
      </c>
    </row>
    <row r="2445" spans="1:6" x14ac:dyDescent="0.2">
      <c r="A2445" s="42" t="s">
        <v>669</v>
      </c>
      <c r="B2445" s="42" t="s">
        <v>8454</v>
      </c>
      <c r="C2445">
        <v>2017</v>
      </c>
      <c r="D2445" s="42" t="s">
        <v>9430</v>
      </c>
      <c r="E2445" t="b">
        <v>0</v>
      </c>
      <c r="F2445" s="42" t="s">
        <v>9429</v>
      </c>
    </row>
    <row r="2446" spans="1:6" x14ac:dyDescent="0.2">
      <c r="A2446" s="42" t="s">
        <v>669</v>
      </c>
      <c r="B2446" s="42" t="s">
        <v>8454</v>
      </c>
      <c r="C2446">
        <v>2018</v>
      </c>
      <c r="D2446" s="42" t="s">
        <v>9291</v>
      </c>
      <c r="E2446" t="b">
        <v>0</v>
      </c>
      <c r="F2446" s="42" t="s">
        <v>9429</v>
      </c>
    </row>
    <row r="2447" spans="1:6" x14ac:dyDescent="0.2">
      <c r="A2447" s="42" t="s">
        <v>669</v>
      </c>
      <c r="B2447" s="42" t="s">
        <v>8454</v>
      </c>
      <c r="C2447">
        <v>2019</v>
      </c>
      <c r="D2447" s="42" t="s">
        <v>9279</v>
      </c>
      <c r="E2447" t="b">
        <v>0</v>
      </c>
      <c r="F2447" s="42" t="s">
        <v>9429</v>
      </c>
    </row>
    <row r="2448" spans="1:6" x14ac:dyDescent="0.2">
      <c r="A2448" s="42" t="s">
        <v>669</v>
      </c>
      <c r="B2448" s="42" t="s">
        <v>8462</v>
      </c>
      <c r="C2448">
        <v>2013</v>
      </c>
      <c r="D2448" s="42" t="s">
        <v>9224</v>
      </c>
      <c r="E2448" t="b">
        <v>0</v>
      </c>
      <c r="F2448" s="42" t="s">
        <v>9429</v>
      </c>
    </row>
    <row r="2449" spans="1:6" x14ac:dyDescent="0.2">
      <c r="A2449" s="42" t="s">
        <v>669</v>
      </c>
      <c r="B2449" s="42" t="s">
        <v>8462</v>
      </c>
      <c r="C2449">
        <v>2014</v>
      </c>
      <c r="D2449" s="42" t="s">
        <v>9174</v>
      </c>
      <c r="E2449" t="b">
        <v>0</v>
      </c>
      <c r="F2449" s="42" t="s">
        <v>9429</v>
      </c>
    </row>
    <row r="2450" spans="1:6" x14ac:dyDescent="0.2">
      <c r="A2450" s="42" t="s">
        <v>669</v>
      </c>
      <c r="B2450" s="42" t="s">
        <v>8462</v>
      </c>
      <c r="C2450">
        <v>2015</v>
      </c>
      <c r="D2450" s="42" t="s">
        <v>8803</v>
      </c>
      <c r="E2450" t="b">
        <v>0</v>
      </c>
      <c r="F2450" s="42" t="s">
        <v>9429</v>
      </c>
    </row>
    <row r="2451" spans="1:6" x14ac:dyDescent="0.2">
      <c r="A2451" s="42" t="s">
        <v>669</v>
      </c>
      <c r="B2451" s="42" t="s">
        <v>8462</v>
      </c>
      <c r="C2451">
        <v>2016</v>
      </c>
      <c r="D2451" s="42" t="s">
        <v>9178</v>
      </c>
      <c r="E2451" t="b">
        <v>0</v>
      </c>
      <c r="F2451" s="42" t="s">
        <v>9429</v>
      </c>
    </row>
    <row r="2452" spans="1:6" x14ac:dyDescent="0.2">
      <c r="A2452" s="42" t="s">
        <v>669</v>
      </c>
      <c r="B2452" s="42" t="s">
        <v>8462</v>
      </c>
      <c r="C2452">
        <v>2017</v>
      </c>
      <c r="D2452" s="42" t="s">
        <v>8765</v>
      </c>
      <c r="E2452" t="b">
        <v>0</v>
      </c>
      <c r="F2452" s="42" t="s">
        <v>9429</v>
      </c>
    </row>
    <row r="2453" spans="1:6" x14ac:dyDescent="0.2">
      <c r="A2453" s="42" t="s">
        <v>669</v>
      </c>
      <c r="B2453" s="42" t="s">
        <v>8462</v>
      </c>
      <c r="C2453">
        <v>2018</v>
      </c>
      <c r="D2453" s="42" t="s">
        <v>8992</v>
      </c>
      <c r="E2453" t="b">
        <v>0</v>
      </c>
      <c r="F2453" s="42" t="s">
        <v>9429</v>
      </c>
    </row>
    <row r="2454" spans="1:6" x14ac:dyDescent="0.2">
      <c r="A2454" s="42" t="s">
        <v>669</v>
      </c>
      <c r="B2454" s="42" t="s">
        <v>8462</v>
      </c>
      <c r="C2454">
        <v>2019</v>
      </c>
      <c r="D2454" s="42" t="s">
        <v>9303</v>
      </c>
      <c r="E2454" t="b">
        <v>0</v>
      </c>
      <c r="F2454" s="42" t="s">
        <v>9429</v>
      </c>
    </row>
    <row r="2455" spans="1:6" x14ac:dyDescent="0.2">
      <c r="A2455" s="42" t="s">
        <v>669</v>
      </c>
      <c r="B2455" s="42" t="s">
        <v>8464</v>
      </c>
      <c r="C2455">
        <v>2013</v>
      </c>
      <c r="D2455" s="42" t="s">
        <v>8968</v>
      </c>
      <c r="E2455" t="b">
        <v>0</v>
      </c>
      <c r="F2455" s="42" t="s">
        <v>9429</v>
      </c>
    </row>
    <row r="2456" spans="1:6" x14ac:dyDescent="0.2">
      <c r="A2456" s="42" t="s">
        <v>669</v>
      </c>
      <c r="B2456" s="42" t="s">
        <v>8464</v>
      </c>
      <c r="C2456">
        <v>2014</v>
      </c>
      <c r="D2456" s="42" t="s">
        <v>8937</v>
      </c>
      <c r="E2456" t="b">
        <v>0</v>
      </c>
      <c r="F2456" s="42" t="s">
        <v>9429</v>
      </c>
    </row>
    <row r="2457" spans="1:6" x14ac:dyDescent="0.2">
      <c r="A2457" s="42" t="s">
        <v>669</v>
      </c>
      <c r="B2457" s="42" t="s">
        <v>8464</v>
      </c>
      <c r="C2457">
        <v>2015</v>
      </c>
      <c r="D2457" s="42" t="s">
        <v>9143</v>
      </c>
      <c r="E2457" t="b">
        <v>0</v>
      </c>
      <c r="F2457" s="42" t="s">
        <v>9429</v>
      </c>
    </row>
    <row r="2458" spans="1:6" x14ac:dyDescent="0.2">
      <c r="A2458" s="42" t="s">
        <v>669</v>
      </c>
      <c r="B2458" s="42" t="s">
        <v>8464</v>
      </c>
      <c r="C2458">
        <v>2016</v>
      </c>
      <c r="D2458" s="42" t="s">
        <v>8823</v>
      </c>
      <c r="E2458" t="b">
        <v>0</v>
      </c>
      <c r="F2458" s="42" t="s">
        <v>9429</v>
      </c>
    </row>
    <row r="2459" spans="1:6" x14ac:dyDescent="0.2">
      <c r="A2459" s="42" t="s">
        <v>669</v>
      </c>
      <c r="B2459" s="42" t="s">
        <v>8464</v>
      </c>
      <c r="C2459">
        <v>2017</v>
      </c>
      <c r="D2459" s="42" t="s">
        <v>8590</v>
      </c>
      <c r="E2459" t="b">
        <v>0</v>
      </c>
      <c r="F2459" s="42" t="s">
        <v>9429</v>
      </c>
    </row>
    <row r="2460" spans="1:6" x14ac:dyDescent="0.2">
      <c r="A2460" s="42" t="s">
        <v>669</v>
      </c>
      <c r="B2460" s="42" t="s">
        <v>8464</v>
      </c>
      <c r="C2460">
        <v>2018</v>
      </c>
      <c r="D2460" s="42" t="s">
        <v>8938</v>
      </c>
      <c r="E2460" t="b">
        <v>0</v>
      </c>
      <c r="F2460" s="42" t="s">
        <v>9429</v>
      </c>
    </row>
    <row r="2461" spans="1:6" x14ac:dyDescent="0.2">
      <c r="A2461" s="42" t="s">
        <v>669</v>
      </c>
      <c r="B2461" s="42" t="s">
        <v>8464</v>
      </c>
      <c r="C2461">
        <v>2019</v>
      </c>
      <c r="D2461" s="42" t="s">
        <v>8591</v>
      </c>
      <c r="E2461" t="b">
        <v>0</v>
      </c>
      <c r="F2461" s="42" t="s">
        <v>9429</v>
      </c>
    </row>
    <row r="2462" spans="1:6" x14ac:dyDescent="0.2">
      <c r="A2462" s="42" t="s">
        <v>670</v>
      </c>
      <c r="B2462" s="42" t="s">
        <v>8454</v>
      </c>
      <c r="C2462">
        <v>2013</v>
      </c>
      <c r="D2462" s="42" t="s">
        <v>9431</v>
      </c>
      <c r="E2462" t="b">
        <v>0</v>
      </c>
      <c r="F2462" s="42" t="s">
        <v>9432</v>
      </c>
    </row>
    <row r="2463" spans="1:6" x14ac:dyDescent="0.2">
      <c r="A2463" s="42" t="s">
        <v>670</v>
      </c>
      <c r="B2463" s="42" t="s">
        <v>8454</v>
      </c>
      <c r="C2463">
        <v>2014</v>
      </c>
      <c r="D2463" s="42" t="s">
        <v>9433</v>
      </c>
      <c r="E2463" t="b">
        <v>0</v>
      </c>
      <c r="F2463" s="42" t="s">
        <v>9432</v>
      </c>
    </row>
    <row r="2464" spans="1:6" x14ac:dyDescent="0.2">
      <c r="A2464" s="42" t="s">
        <v>670</v>
      </c>
      <c r="B2464" s="42" t="s">
        <v>8454</v>
      </c>
      <c r="C2464">
        <v>2015</v>
      </c>
      <c r="D2464" s="42" t="s">
        <v>8604</v>
      </c>
      <c r="E2464" t="b">
        <v>0</v>
      </c>
      <c r="F2464" s="42" t="s">
        <v>9432</v>
      </c>
    </row>
    <row r="2465" spans="1:6" x14ac:dyDescent="0.2">
      <c r="A2465" s="42" t="s">
        <v>670</v>
      </c>
      <c r="B2465" s="42" t="s">
        <v>8454</v>
      </c>
      <c r="C2465">
        <v>2016</v>
      </c>
      <c r="D2465" s="42" t="s">
        <v>8790</v>
      </c>
      <c r="E2465" t="b">
        <v>0</v>
      </c>
      <c r="F2465" s="42" t="s">
        <v>9432</v>
      </c>
    </row>
    <row r="2466" spans="1:6" x14ac:dyDescent="0.2">
      <c r="A2466" s="42" t="s">
        <v>670</v>
      </c>
      <c r="B2466" s="42" t="s">
        <v>8454</v>
      </c>
      <c r="C2466">
        <v>2017</v>
      </c>
      <c r="D2466" s="42" t="s">
        <v>9434</v>
      </c>
      <c r="E2466" t="b">
        <v>0</v>
      </c>
      <c r="F2466" s="42" t="s">
        <v>9432</v>
      </c>
    </row>
    <row r="2467" spans="1:6" x14ac:dyDescent="0.2">
      <c r="A2467" s="42" t="s">
        <v>670</v>
      </c>
      <c r="B2467" s="42" t="s">
        <v>8454</v>
      </c>
      <c r="C2467">
        <v>2018</v>
      </c>
      <c r="D2467" s="42" t="s">
        <v>8658</v>
      </c>
      <c r="E2467" t="b">
        <v>0</v>
      </c>
      <c r="F2467" s="42" t="s">
        <v>9432</v>
      </c>
    </row>
    <row r="2468" spans="1:6" x14ac:dyDescent="0.2">
      <c r="A2468" s="42" t="s">
        <v>670</v>
      </c>
      <c r="B2468" s="42" t="s">
        <v>8454</v>
      </c>
      <c r="C2468">
        <v>2019</v>
      </c>
      <c r="D2468" s="42" t="s">
        <v>9435</v>
      </c>
      <c r="E2468" t="b">
        <v>0</v>
      </c>
      <c r="F2468" s="42" t="s">
        <v>9432</v>
      </c>
    </row>
    <row r="2469" spans="1:6" x14ac:dyDescent="0.2">
      <c r="A2469" s="42" t="s">
        <v>670</v>
      </c>
      <c r="B2469" s="42" t="s">
        <v>8462</v>
      </c>
      <c r="C2469">
        <v>2013</v>
      </c>
      <c r="D2469" s="42" t="s">
        <v>9436</v>
      </c>
      <c r="E2469" t="b">
        <v>0</v>
      </c>
      <c r="F2469" s="42" t="s">
        <v>9432</v>
      </c>
    </row>
    <row r="2470" spans="1:6" x14ac:dyDescent="0.2">
      <c r="A2470" s="42" t="s">
        <v>670</v>
      </c>
      <c r="B2470" s="42" t="s">
        <v>8462</v>
      </c>
      <c r="C2470">
        <v>2014</v>
      </c>
      <c r="D2470" s="42" t="s">
        <v>9437</v>
      </c>
      <c r="E2470" t="b">
        <v>0</v>
      </c>
      <c r="F2470" s="42" t="s">
        <v>9432</v>
      </c>
    </row>
    <row r="2471" spans="1:6" x14ac:dyDescent="0.2">
      <c r="A2471" s="42" t="s">
        <v>670</v>
      </c>
      <c r="B2471" s="42" t="s">
        <v>8462</v>
      </c>
      <c r="C2471">
        <v>2015</v>
      </c>
      <c r="D2471" s="42" t="s">
        <v>9438</v>
      </c>
      <c r="E2471" t="b">
        <v>0</v>
      </c>
      <c r="F2471" s="42" t="s">
        <v>9432</v>
      </c>
    </row>
    <row r="2472" spans="1:6" x14ac:dyDescent="0.2">
      <c r="A2472" s="42" t="s">
        <v>670</v>
      </c>
      <c r="B2472" s="42" t="s">
        <v>8462</v>
      </c>
      <c r="C2472">
        <v>2016</v>
      </c>
      <c r="D2472" s="42" t="s">
        <v>9439</v>
      </c>
      <c r="E2472" t="b">
        <v>0</v>
      </c>
      <c r="F2472" s="42" t="s">
        <v>9432</v>
      </c>
    </row>
    <row r="2473" spans="1:6" x14ac:dyDescent="0.2">
      <c r="A2473" s="42" t="s">
        <v>670</v>
      </c>
      <c r="B2473" s="42" t="s">
        <v>8462</v>
      </c>
      <c r="C2473">
        <v>2017</v>
      </c>
      <c r="D2473" s="42" t="s">
        <v>9434</v>
      </c>
      <c r="E2473" t="b">
        <v>0</v>
      </c>
      <c r="F2473" s="42" t="s">
        <v>9432</v>
      </c>
    </row>
    <row r="2474" spans="1:6" x14ac:dyDescent="0.2">
      <c r="A2474" s="42" t="s">
        <v>670</v>
      </c>
      <c r="B2474" s="42" t="s">
        <v>8462</v>
      </c>
      <c r="C2474">
        <v>2018</v>
      </c>
      <c r="D2474" s="42" t="s">
        <v>8658</v>
      </c>
      <c r="E2474" t="b">
        <v>0</v>
      </c>
      <c r="F2474" s="42" t="s">
        <v>9432</v>
      </c>
    </row>
    <row r="2475" spans="1:6" x14ac:dyDescent="0.2">
      <c r="A2475" s="42" t="s">
        <v>670</v>
      </c>
      <c r="B2475" s="42" t="s">
        <v>8462</v>
      </c>
      <c r="C2475">
        <v>2019</v>
      </c>
      <c r="D2475" s="42" t="s">
        <v>9440</v>
      </c>
      <c r="E2475" t="b">
        <v>0</v>
      </c>
      <c r="F2475" s="42" t="s">
        <v>9432</v>
      </c>
    </row>
    <row r="2476" spans="1:6" x14ac:dyDescent="0.2">
      <c r="A2476" s="42" t="s">
        <v>670</v>
      </c>
      <c r="B2476" s="42" t="s">
        <v>8464</v>
      </c>
      <c r="C2476">
        <v>2013</v>
      </c>
      <c r="D2476" s="42" t="s">
        <v>8997</v>
      </c>
      <c r="E2476" t="b">
        <v>0</v>
      </c>
      <c r="F2476" s="42" t="s">
        <v>9432</v>
      </c>
    </row>
    <row r="2477" spans="1:6" x14ac:dyDescent="0.2">
      <c r="A2477" s="42" t="s">
        <v>670</v>
      </c>
      <c r="B2477" s="42" t="s">
        <v>8464</v>
      </c>
      <c r="C2477">
        <v>2014</v>
      </c>
      <c r="D2477" s="42" t="s">
        <v>8715</v>
      </c>
      <c r="E2477" t="b">
        <v>0</v>
      </c>
      <c r="F2477" s="42" t="s">
        <v>9432</v>
      </c>
    </row>
    <row r="2478" spans="1:6" x14ac:dyDescent="0.2">
      <c r="A2478" s="42" t="s">
        <v>670</v>
      </c>
      <c r="B2478" s="42" t="s">
        <v>8464</v>
      </c>
      <c r="C2478">
        <v>2015</v>
      </c>
      <c r="D2478" s="42" t="s">
        <v>8639</v>
      </c>
      <c r="E2478" t="b">
        <v>0</v>
      </c>
      <c r="F2478" s="42" t="s">
        <v>9432</v>
      </c>
    </row>
    <row r="2479" spans="1:6" x14ac:dyDescent="0.2">
      <c r="A2479" s="42" t="s">
        <v>670</v>
      </c>
      <c r="B2479" s="42" t="s">
        <v>8464</v>
      </c>
      <c r="C2479">
        <v>2016</v>
      </c>
      <c r="D2479" s="42" t="s">
        <v>8465</v>
      </c>
      <c r="E2479" t="b">
        <v>0</v>
      </c>
      <c r="F2479" s="42" t="s">
        <v>9432</v>
      </c>
    </row>
    <row r="2480" spans="1:6" x14ac:dyDescent="0.2">
      <c r="A2480" s="42" t="s">
        <v>670</v>
      </c>
      <c r="B2480" s="42" t="s">
        <v>8464</v>
      </c>
      <c r="C2480">
        <v>2017</v>
      </c>
      <c r="D2480" s="42" t="s">
        <v>9136</v>
      </c>
      <c r="E2480" t="b">
        <v>0</v>
      </c>
      <c r="F2480" s="42" t="s">
        <v>9432</v>
      </c>
    </row>
    <row r="2481" spans="1:6" x14ac:dyDescent="0.2">
      <c r="A2481" s="42" t="s">
        <v>670</v>
      </c>
      <c r="B2481" s="42" t="s">
        <v>8464</v>
      </c>
      <c r="C2481">
        <v>2018</v>
      </c>
      <c r="D2481" s="42" t="s">
        <v>8826</v>
      </c>
      <c r="E2481" t="b">
        <v>0</v>
      </c>
      <c r="F2481" s="42" t="s">
        <v>9432</v>
      </c>
    </row>
    <row r="2482" spans="1:6" x14ac:dyDescent="0.2">
      <c r="A2482" s="42" t="s">
        <v>670</v>
      </c>
      <c r="B2482" s="42" t="s">
        <v>8464</v>
      </c>
      <c r="C2482">
        <v>2019</v>
      </c>
      <c r="D2482" s="42" t="s">
        <v>9283</v>
      </c>
      <c r="E2482" t="b">
        <v>0</v>
      </c>
      <c r="F2482" s="42" t="s">
        <v>9432</v>
      </c>
    </row>
    <row r="2483" spans="1:6" x14ac:dyDescent="0.2">
      <c r="A2483" s="42" t="s">
        <v>530</v>
      </c>
      <c r="B2483" s="42" t="s">
        <v>8454</v>
      </c>
      <c r="C2483">
        <v>2013</v>
      </c>
      <c r="D2483" s="42" t="s">
        <v>8728</v>
      </c>
      <c r="E2483" t="b">
        <v>1</v>
      </c>
      <c r="F2483" s="42" t="s">
        <v>533</v>
      </c>
    </row>
    <row r="2484" spans="1:6" x14ac:dyDescent="0.2">
      <c r="A2484" s="42" t="s">
        <v>530</v>
      </c>
      <c r="B2484" s="42" t="s">
        <v>8454</v>
      </c>
      <c r="C2484">
        <v>2014</v>
      </c>
      <c r="D2484" s="42" t="s">
        <v>8729</v>
      </c>
      <c r="E2484" t="b">
        <v>1</v>
      </c>
      <c r="F2484" s="42" t="s">
        <v>533</v>
      </c>
    </row>
    <row r="2485" spans="1:6" x14ac:dyDescent="0.2">
      <c r="A2485" s="42" t="s">
        <v>530</v>
      </c>
      <c r="B2485" s="42" t="s">
        <v>8454</v>
      </c>
      <c r="C2485">
        <v>2015</v>
      </c>
      <c r="D2485" s="42" t="s">
        <v>8730</v>
      </c>
      <c r="E2485" t="b">
        <v>1</v>
      </c>
      <c r="F2485" s="42" t="s">
        <v>533</v>
      </c>
    </row>
    <row r="2486" spans="1:6" x14ac:dyDescent="0.2">
      <c r="A2486" s="42" t="s">
        <v>530</v>
      </c>
      <c r="B2486" s="42" t="s">
        <v>8454</v>
      </c>
      <c r="C2486">
        <v>2016</v>
      </c>
      <c r="D2486" s="42" t="s">
        <v>8731</v>
      </c>
      <c r="E2486" t="b">
        <v>1</v>
      </c>
      <c r="F2486" s="42" t="s">
        <v>533</v>
      </c>
    </row>
    <row r="2487" spans="1:6" x14ac:dyDescent="0.2">
      <c r="A2487" s="42" t="s">
        <v>530</v>
      </c>
      <c r="B2487" s="42" t="s">
        <v>8454</v>
      </c>
      <c r="C2487">
        <v>2017</v>
      </c>
      <c r="D2487" s="42" t="s">
        <v>8732</v>
      </c>
      <c r="E2487" t="b">
        <v>1</v>
      </c>
      <c r="F2487" s="42" t="s">
        <v>533</v>
      </c>
    </row>
    <row r="2488" spans="1:6" x14ac:dyDescent="0.2">
      <c r="A2488" s="42" t="s">
        <v>530</v>
      </c>
      <c r="B2488" s="42" t="s">
        <v>8454</v>
      </c>
      <c r="C2488">
        <v>2018</v>
      </c>
      <c r="D2488" s="42" t="s">
        <v>8733</v>
      </c>
      <c r="E2488" t="b">
        <v>1</v>
      </c>
      <c r="F2488" s="42" t="s">
        <v>533</v>
      </c>
    </row>
    <row r="2489" spans="1:6" x14ac:dyDescent="0.2">
      <c r="A2489" s="42" t="s">
        <v>530</v>
      </c>
      <c r="B2489" s="42" t="s">
        <v>8454</v>
      </c>
      <c r="C2489">
        <v>2019</v>
      </c>
      <c r="D2489" s="42" t="s">
        <v>8734</v>
      </c>
      <c r="E2489" t="b">
        <v>1</v>
      </c>
      <c r="F2489" s="42" t="s">
        <v>533</v>
      </c>
    </row>
    <row r="2490" spans="1:6" x14ac:dyDescent="0.2">
      <c r="A2490" s="42" t="s">
        <v>530</v>
      </c>
      <c r="B2490" s="42" t="s">
        <v>8462</v>
      </c>
      <c r="C2490">
        <v>2013</v>
      </c>
      <c r="D2490" s="42" t="s">
        <v>8735</v>
      </c>
      <c r="E2490" t="b">
        <v>1</v>
      </c>
      <c r="F2490" s="42" t="s">
        <v>533</v>
      </c>
    </row>
    <row r="2491" spans="1:6" x14ac:dyDescent="0.2">
      <c r="A2491" s="42" t="s">
        <v>530</v>
      </c>
      <c r="B2491" s="42" t="s">
        <v>8462</v>
      </c>
      <c r="C2491">
        <v>2014</v>
      </c>
      <c r="D2491" s="42" t="s">
        <v>8736</v>
      </c>
      <c r="E2491" t="b">
        <v>1</v>
      </c>
      <c r="F2491" s="42" t="s">
        <v>533</v>
      </c>
    </row>
    <row r="2492" spans="1:6" x14ac:dyDescent="0.2">
      <c r="A2492" s="42" t="s">
        <v>530</v>
      </c>
      <c r="B2492" s="42" t="s">
        <v>8462</v>
      </c>
      <c r="C2492">
        <v>2015</v>
      </c>
      <c r="D2492" s="42" t="s">
        <v>8737</v>
      </c>
      <c r="E2492" t="b">
        <v>1</v>
      </c>
      <c r="F2492" s="42" t="s">
        <v>533</v>
      </c>
    </row>
    <row r="2493" spans="1:6" x14ac:dyDescent="0.2">
      <c r="A2493" s="42" t="s">
        <v>530</v>
      </c>
      <c r="B2493" s="42" t="s">
        <v>8462</v>
      </c>
      <c r="C2493">
        <v>2016</v>
      </c>
      <c r="D2493" s="42" t="s">
        <v>8738</v>
      </c>
      <c r="E2493" t="b">
        <v>1</v>
      </c>
      <c r="F2493" s="42" t="s">
        <v>533</v>
      </c>
    </row>
    <row r="2494" spans="1:6" x14ac:dyDescent="0.2">
      <c r="A2494" s="42" t="s">
        <v>530</v>
      </c>
      <c r="B2494" s="42" t="s">
        <v>8462</v>
      </c>
      <c r="C2494">
        <v>2017</v>
      </c>
      <c r="D2494" s="42" t="s">
        <v>8739</v>
      </c>
      <c r="E2494" t="b">
        <v>1</v>
      </c>
      <c r="F2494" s="42" t="s">
        <v>533</v>
      </c>
    </row>
    <row r="2495" spans="1:6" x14ac:dyDescent="0.2">
      <c r="A2495" s="42" t="s">
        <v>530</v>
      </c>
      <c r="B2495" s="42" t="s">
        <v>8462</v>
      </c>
      <c r="C2495">
        <v>2018</v>
      </c>
      <c r="D2495" s="42" t="s">
        <v>8740</v>
      </c>
      <c r="E2495" t="b">
        <v>1</v>
      </c>
      <c r="F2495" s="42" t="s">
        <v>533</v>
      </c>
    </row>
    <row r="2496" spans="1:6" x14ac:dyDescent="0.2">
      <c r="A2496" s="42" t="s">
        <v>530</v>
      </c>
      <c r="B2496" s="42" t="s">
        <v>8462</v>
      </c>
      <c r="C2496">
        <v>2019</v>
      </c>
      <c r="D2496" s="42" t="s">
        <v>8741</v>
      </c>
      <c r="E2496" t="b">
        <v>1</v>
      </c>
      <c r="F2496" s="42" t="s">
        <v>533</v>
      </c>
    </row>
    <row r="2497" spans="1:6" x14ac:dyDescent="0.2">
      <c r="A2497" s="42" t="s">
        <v>530</v>
      </c>
      <c r="B2497" s="42" t="s">
        <v>8464</v>
      </c>
      <c r="C2497">
        <v>2013</v>
      </c>
      <c r="D2497" s="42" t="s">
        <v>8742</v>
      </c>
      <c r="E2497" t="b">
        <v>1</v>
      </c>
      <c r="F2497" s="42" t="s">
        <v>533</v>
      </c>
    </row>
    <row r="2498" spans="1:6" x14ac:dyDescent="0.2">
      <c r="A2498" s="42" t="s">
        <v>530</v>
      </c>
      <c r="B2498" s="42" t="s">
        <v>8464</v>
      </c>
      <c r="C2498">
        <v>2014</v>
      </c>
      <c r="D2498" s="42" t="s">
        <v>8743</v>
      </c>
      <c r="E2498" t="b">
        <v>1</v>
      </c>
      <c r="F2498" s="42" t="s">
        <v>533</v>
      </c>
    </row>
    <row r="2499" spans="1:6" x14ac:dyDescent="0.2">
      <c r="A2499" s="42" t="s">
        <v>530</v>
      </c>
      <c r="B2499" s="42" t="s">
        <v>8464</v>
      </c>
      <c r="C2499">
        <v>2015</v>
      </c>
      <c r="D2499" s="42" t="s">
        <v>8744</v>
      </c>
      <c r="E2499" t="b">
        <v>1</v>
      </c>
      <c r="F2499" s="42" t="s">
        <v>533</v>
      </c>
    </row>
    <row r="2500" spans="1:6" x14ac:dyDescent="0.2">
      <c r="A2500" s="42" t="s">
        <v>530</v>
      </c>
      <c r="B2500" s="42" t="s">
        <v>8464</v>
      </c>
      <c r="C2500">
        <v>2016</v>
      </c>
      <c r="D2500" s="42" t="s">
        <v>8745</v>
      </c>
      <c r="E2500" t="b">
        <v>1</v>
      </c>
      <c r="F2500" s="42" t="s">
        <v>533</v>
      </c>
    </row>
    <row r="2501" spans="1:6" x14ac:dyDescent="0.2">
      <c r="A2501" s="42" t="s">
        <v>530</v>
      </c>
      <c r="B2501" s="42" t="s">
        <v>8464</v>
      </c>
      <c r="C2501">
        <v>2017</v>
      </c>
      <c r="D2501" s="42" t="s">
        <v>8746</v>
      </c>
      <c r="E2501" t="b">
        <v>1</v>
      </c>
      <c r="F2501" s="42" t="s">
        <v>533</v>
      </c>
    </row>
    <row r="2502" spans="1:6" x14ac:dyDescent="0.2">
      <c r="A2502" s="42" t="s">
        <v>530</v>
      </c>
      <c r="B2502" s="42" t="s">
        <v>8464</v>
      </c>
      <c r="C2502">
        <v>2018</v>
      </c>
      <c r="D2502" s="42" t="s">
        <v>8747</v>
      </c>
      <c r="E2502" t="b">
        <v>1</v>
      </c>
      <c r="F2502" s="42" t="s">
        <v>533</v>
      </c>
    </row>
    <row r="2503" spans="1:6" x14ac:dyDescent="0.2">
      <c r="A2503" s="42" t="s">
        <v>530</v>
      </c>
      <c r="B2503" s="42" t="s">
        <v>8464</v>
      </c>
      <c r="C2503">
        <v>2019</v>
      </c>
      <c r="D2503" s="42" t="s">
        <v>8748</v>
      </c>
      <c r="E2503" t="b">
        <v>1</v>
      </c>
      <c r="F2503" s="42" t="s">
        <v>533</v>
      </c>
    </row>
    <row r="2504" spans="1:6" x14ac:dyDescent="0.2">
      <c r="A2504" s="42" t="s">
        <v>671</v>
      </c>
      <c r="B2504" s="42" t="s">
        <v>8454</v>
      </c>
      <c r="C2504">
        <v>2013</v>
      </c>
      <c r="D2504" s="42" t="s">
        <v>9143</v>
      </c>
      <c r="E2504" t="b">
        <v>0</v>
      </c>
      <c r="F2504" s="42" t="s">
        <v>9441</v>
      </c>
    </row>
    <row r="2505" spans="1:6" x14ac:dyDescent="0.2">
      <c r="A2505" s="42" t="s">
        <v>671</v>
      </c>
      <c r="B2505" s="42" t="s">
        <v>8454</v>
      </c>
      <c r="C2505">
        <v>2014</v>
      </c>
      <c r="D2505" s="42" t="s">
        <v>8631</v>
      </c>
      <c r="E2505" t="b">
        <v>0</v>
      </c>
      <c r="F2505" s="42" t="s">
        <v>9441</v>
      </c>
    </row>
    <row r="2506" spans="1:6" x14ac:dyDescent="0.2">
      <c r="A2506" s="42" t="s">
        <v>671</v>
      </c>
      <c r="B2506" s="42" t="s">
        <v>8454</v>
      </c>
      <c r="C2506">
        <v>2015</v>
      </c>
      <c r="D2506" s="42" t="s">
        <v>9162</v>
      </c>
      <c r="E2506" t="b">
        <v>0</v>
      </c>
      <c r="F2506" s="42" t="s">
        <v>9441</v>
      </c>
    </row>
    <row r="2507" spans="1:6" x14ac:dyDescent="0.2">
      <c r="A2507" s="42" t="s">
        <v>671</v>
      </c>
      <c r="B2507" s="42" t="s">
        <v>8454</v>
      </c>
      <c r="C2507">
        <v>2016</v>
      </c>
      <c r="D2507" s="42" t="s">
        <v>8632</v>
      </c>
      <c r="E2507" t="b">
        <v>0</v>
      </c>
      <c r="F2507" s="42" t="s">
        <v>9441</v>
      </c>
    </row>
    <row r="2508" spans="1:6" x14ac:dyDescent="0.2">
      <c r="A2508" s="42" t="s">
        <v>671</v>
      </c>
      <c r="B2508" s="42" t="s">
        <v>8454</v>
      </c>
      <c r="C2508">
        <v>2017</v>
      </c>
      <c r="D2508" s="42" t="s">
        <v>9203</v>
      </c>
      <c r="E2508" t="b">
        <v>0</v>
      </c>
      <c r="F2508" s="42" t="s">
        <v>9441</v>
      </c>
    </row>
    <row r="2509" spans="1:6" x14ac:dyDescent="0.2">
      <c r="A2509" s="42" t="s">
        <v>671</v>
      </c>
      <c r="B2509" s="42" t="s">
        <v>8454</v>
      </c>
      <c r="C2509">
        <v>2018</v>
      </c>
      <c r="D2509" s="42" t="s">
        <v>8671</v>
      </c>
      <c r="E2509" t="b">
        <v>0</v>
      </c>
      <c r="F2509" s="42" t="s">
        <v>9441</v>
      </c>
    </row>
    <row r="2510" spans="1:6" x14ac:dyDescent="0.2">
      <c r="A2510" s="42" t="s">
        <v>671</v>
      </c>
      <c r="B2510" s="42" t="s">
        <v>8454</v>
      </c>
      <c r="C2510">
        <v>2019</v>
      </c>
      <c r="D2510" s="42" t="s">
        <v>8771</v>
      </c>
      <c r="E2510" t="b">
        <v>0</v>
      </c>
      <c r="F2510" s="42" t="s">
        <v>9441</v>
      </c>
    </row>
    <row r="2511" spans="1:6" x14ac:dyDescent="0.2">
      <c r="A2511" s="42" t="s">
        <v>671</v>
      </c>
      <c r="B2511" s="42" t="s">
        <v>8462</v>
      </c>
      <c r="C2511">
        <v>2013</v>
      </c>
      <c r="D2511" s="42" t="s">
        <v>9106</v>
      </c>
      <c r="E2511" t="b">
        <v>0</v>
      </c>
      <c r="F2511" s="42" t="s">
        <v>9441</v>
      </c>
    </row>
    <row r="2512" spans="1:6" x14ac:dyDescent="0.2">
      <c r="A2512" s="42" t="s">
        <v>671</v>
      </c>
      <c r="B2512" s="42" t="s">
        <v>8462</v>
      </c>
      <c r="C2512">
        <v>2014</v>
      </c>
      <c r="D2512" s="42" t="s">
        <v>9133</v>
      </c>
      <c r="E2512" t="b">
        <v>0</v>
      </c>
      <c r="F2512" s="42" t="s">
        <v>9441</v>
      </c>
    </row>
    <row r="2513" spans="1:6" x14ac:dyDescent="0.2">
      <c r="A2513" s="42" t="s">
        <v>671</v>
      </c>
      <c r="B2513" s="42" t="s">
        <v>8462</v>
      </c>
      <c r="C2513">
        <v>2015</v>
      </c>
      <c r="D2513" s="42" t="s">
        <v>8719</v>
      </c>
      <c r="E2513" t="b">
        <v>0</v>
      </c>
      <c r="F2513" s="42" t="s">
        <v>9441</v>
      </c>
    </row>
    <row r="2514" spans="1:6" x14ac:dyDescent="0.2">
      <c r="A2514" s="42" t="s">
        <v>671</v>
      </c>
      <c r="B2514" s="42" t="s">
        <v>8462</v>
      </c>
      <c r="C2514">
        <v>2016</v>
      </c>
      <c r="D2514" s="42" t="s">
        <v>9327</v>
      </c>
      <c r="E2514" t="b">
        <v>0</v>
      </c>
      <c r="F2514" s="42" t="s">
        <v>9441</v>
      </c>
    </row>
    <row r="2515" spans="1:6" x14ac:dyDescent="0.2">
      <c r="A2515" s="42" t="s">
        <v>671</v>
      </c>
      <c r="B2515" s="42" t="s">
        <v>8462</v>
      </c>
      <c r="C2515">
        <v>2017</v>
      </c>
      <c r="D2515" s="42" t="s">
        <v>9283</v>
      </c>
      <c r="E2515" t="b">
        <v>0</v>
      </c>
      <c r="F2515" s="42" t="s">
        <v>9441</v>
      </c>
    </row>
    <row r="2516" spans="1:6" x14ac:dyDescent="0.2">
      <c r="A2516" s="42" t="s">
        <v>671</v>
      </c>
      <c r="B2516" s="42" t="s">
        <v>8462</v>
      </c>
      <c r="C2516">
        <v>2018</v>
      </c>
      <c r="D2516" s="42" t="s">
        <v>8512</v>
      </c>
      <c r="E2516" t="b">
        <v>0</v>
      </c>
      <c r="F2516" s="42" t="s">
        <v>9441</v>
      </c>
    </row>
    <row r="2517" spans="1:6" x14ac:dyDescent="0.2">
      <c r="A2517" s="42" t="s">
        <v>671</v>
      </c>
      <c r="B2517" s="42" t="s">
        <v>8462</v>
      </c>
      <c r="C2517">
        <v>2019</v>
      </c>
      <c r="D2517" s="42" t="s">
        <v>8548</v>
      </c>
      <c r="E2517" t="b">
        <v>0</v>
      </c>
      <c r="F2517" s="42" t="s">
        <v>9441</v>
      </c>
    </row>
    <row r="2518" spans="1:6" x14ac:dyDescent="0.2">
      <c r="A2518" s="42" t="s">
        <v>671</v>
      </c>
      <c r="B2518" s="42" t="s">
        <v>8464</v>
      </c>
      <c r="C2518">
        <v>2013</v>
      </c>
      <c r="D2518" s="42" t="s">
        <v>8712</v>
      </c>
      <c r="E2518" t="b">
        <v>0</v>
      </c>
      <c r="F2518" s="42" t="s">
        <v>9441</v>
      </c>
    </row>
    <row r="2519" spans="1:6" x14ac:dyDescent="0.2">
      <c r="A2519" s="42" t="s">
        <v>671</v>
      </c>
      <c r="B2519" s="42" t="s">
        <v>8464</v>
      </c>
      <c r="C2519">
        <v>2014</v>
      </c>
      <c r="D2519" s="42" t="s">
        <v>8819</v>
      </c>
      <c r="E2519" t="b">
        <v>0</v>
      </c>
      <c r="F2519" s="42" t="s">
        <v>9441</v>
      </c>
    </row>
    <row r="2520" spans="1:6" x14ac:dyDescent="0.2">
      <c r="A2520" s="42" t="s">
        <v>671</v>
      </c>
      <c r="B2520" s="42" t="s">
        <v>8464</v>
      </c>
      <c r="C2520">
        <v>2015</v>
      </c>
      <c r="D2520" s="42" t="s">
        <v>9130</v>
      </c>
      <c r="E2520" t="b">
        <v>0</v>
      </c>
      <c r="F2520" s="42" t="s">
        <v>9441</v>
      </c>
    </row>
    <row r="2521" spans="1:6" x14ac:dyDescent="0.2">
      <c r="A2521" s="42" t="s">
        <v>671</v>
      </c>
      <c r="B2521" s="42" t="s">
        <v>8464</v>
      </c>
      <c r="C2521">
        <v>2016</v>
      </c>
      <c r="D2521" s="42" t="s">
        <v>8817</v>
      </c>
      <c r="E2521" t="b">
        <v>0</v>
      </c>
      <c r="F2521" s="42" t="s">
        <v>9441</v>
      </c>
    </row>
    <row r="2522" spans="1:6" x14ac:dyDescent="0.2">
      <c r="A2522" s="42" t="s">
        <v>671</v>
      </c>
      <c r="B2522" s="42" t="s">
        <v>8464</v>
      </c>
      <c r="C2522">
        <v>2017</v>
      </c>
      <c r="D2522" s="42" t="s">
        <v>8588</v>
      </c>
      <c r="E2522" t="b">
        <v>0</v>
      </c>
      <c r="F2522" s="42" t="s">
        <v>9441</v>
      </c>
    </row>
    <row r="2523" spans="1:6" x14ac:dyDescent="0.2">
      <c r="A2523" s="42" t="s">
        <v>671</v>
      </c>
      <c r="B2523" s="42" t="s">
        <v>8464</v>
      </c>
      <c r="C2523">
        <v>2018</v>
      </c>
      <c r="D2523" s="42" t="s">
        <v>8998</v>
      </c>
      <c r="E2523" t="b">
        <v>0</v>
      </c>
      <c r="F2523" s="42" t="s">
        <v>9441</v>
      </c>
    </row>
    <row r="2524" spans="1:6" x14ac:dyDescent="0.2">
      <c r="A2524" s="42" t="s">
        <v>671</v>
      </c>
      <c r="B2524" s="42" t="s">
        <v>8464</v>
      </c>
      <c r="C2524">
        <v>2019</v>
      </c>
      <c r="D2524" s="42" t="s">
        <v>9203</v>
      </c>
      <c r="E2524" t="b">
        <v>0</v>
      </c>
      <c r="F2524" s="42" t="s">
        <v>9441</v>
      </c>
    </row>
    <row r="2525" spans="1:6" x14ac:dyDescent="0.2">
      <c r="A2525" s="42" t="s">
        <v>672</v>
      </c>
      <c r="B2525" s="42" t="s">
        <v>8454</v>
      </c>
      <c r="C2525">
        <v>2013</v>
      </c>
      <c r="D2525" s="42" t="s">
        <v>9189</v>
      </c>
      <c r="E2525" t="b">
        <v>0</v>
      </c>
      <c r="F2525" s="42" t="s">
        <v>9442</v>
      </c>
    </row>
    <row r="2526" spans="1:6" x14ac:dyDescent="0.2">
      <c r="A2526" s="42" t="s">
        <v>672</v>
      </c>
      <c r="B2526" s="42" t="s">
        <v>8454</v>
      </c>
      <c r="C2526">
        <v>2014</v>
      </c>
      <c r="D2526" s="42" t="s">
        <v>9163</v>
      </c>
      <c r="E2526" t="b">
        <v>0</v>
      </c>
      <c r="F2526" s="42" t="s">
        <v>9442</v>
      </c>
    </row>
    <row r="2527" spans="1:6" x14ac:dyDescent="0.2">
      <c r="A2527" s="42" t="s">
        <v>672</v>
      </c>
      <c r="B2527" s="42" t="s">
        <v>8454</v>
      </c>
      <c r="C2527">
        <v>2015</v>
      </c>
      <c r="D2527" s="42" t="s">
        <v>9353</v>
      </c>
      <c r="E2527" t="b">
        <v>0</v>
      </c>
      <c r="F2527" s="42" t="s">
        <v>9442</v>
      </c>
    </row>
    <row r="2528" spans="1:6" x14ac:dyDescent="0.2">
      <c r="A2528" s="42" t="s">
        <v>672</v>
      </c>
      <c r="B2528" s="42" t="s">
        <v>8454</v>
      </c>
      <c r="C2528">
        <v>2016</v>
      </c>
      <c r="D2528" s="42" t="s">
        <v>8757</v>
      </c>
      <c r="E2528" t="b">
        <v>0</v>
      </c>
      <c r="F2528" s="42" t="s">
        <v>9442</v>
      </c>
    </row>
    <row r="2529" spans="1:6" x14ac:dyDescent="0.2">
      <c r="A2529" s="42" t="s">
        <v>672</v>
      </c>
      <c r="B2529" s="42" t="s">
        <v>8454</v>
      </c>
      <c r="C2529">
        <v>2017</v>
      </c>
      <c r="D2529" s="42" t="s">
        <v>9355</v>
      </c>
      <c r="E2529" t="b">
        <v>0</v>
      </c>
      <c r="F2529" s="42" t="s">
        <v>9442</v>
      </c>
    </row>
    <row r="2530" spans="1:6" x14ac:dyDescent="0.2">
      <c r="A2530" s="42" t="s">
        <v>672</v>
      </c>
      <c r="B2530" s="42" t="s">
        <v>8454</v>
      </c>
      <c r="C2530">
        <v>2018</v>
      </c>
      <c r="D2530" s="42" t="s">
        <v>9149</v>
      </c>
      <c r="E2530" t="b">
        <v>0</v>
      </c>
      <c r="F2530" s="42" t="s">
        <v>9442</v>
      </c>
    </row>
    <row r="2531" spans="1:6" x14ac:dyDescent="0.2">
      <c r="A2531" s="42" t="s">
        <v>672</v>
      </c>
      <c r="B2531" s="42" t="s">
        <v>8454</v>
      </c>
      <c r="C2531">
        <v>2019</v>
      </c>
      <c r="D2531" s="42" t="s">
        <v>8773</v>
      </c>
      <c r="E2531" t="b">
        <v>0</v>
      </c>
      <c r="F2531" s="42" t="s">
        <v>9442</v>
      </c>
    </row>
    <row r="2532" spans="1:6" x14ac:dyDescent="0.2">
      <c r="A2532" s="42" t="s">
        <v>672</v>
      </c>
      <c r="B2532" s="42" t="s">
        <v>8462</v>
      </c>
      <c r="C2532">
        <v>2013</v>
      </c>
      <c r="D2532" s="42" t="s">
        <v>8703</v>
      </c>
      <c r="E2532" t="b">
        <v>0</v>
      </c>
      <c r="F2532" s="42" t="s">
        <v>9442</v>
      </c>
    </row>
    <row r="2533" spans="1:6" x14ac:dyDescent="0.2">
      <c r="A2533" s="42" t="s">
        <v>672</v>
      </c>
      <c r="B2533" s="42" t="s">
        <v>8462</v>
      </c>
      <c r="C2533">
        <v>2014</v>
      </c>
      <c r="D2533" s="42" t="s">
        <v>8554</v>
      </c>
      <c r="E2533" t="b">
        <v>0</v>
      </c>
      <c r="F2533" s="42" t="s">
        <v>9442</v>
      </c>
    </row>
    <row r="2534" spans="1:6" x14ac:dyDescent="0.2">
      <c r="A2534" s="42" t="s">
        <v>672</v>
      </c>
      <c r="B2534" s="42" t="s">
        <v>8462</v>
      </c>
      <c r="C2534">
        <v>2015</v>
      </c>
      <c r="D2534" s="42" t="s">
        <v>9042</v>
      </c>
      <c r="E2534" t="b">
        <v>0</v>
      </c>
      <c r="F2534" s="42" t="s">
        <v>9442</v>
      </c>
    </row>
    <row r="2535" spans="1:6" x14ac:dyDescent="0.2">
      <c r="A2535" s="42" t="s">
        <v>672</v>
      </c>
      <c r="B2535" s="42" t="s">
        <v>8462</v>
      </c>
      <c r="C2535">
        <v>2016</v>
      </c>
      <c r="D2535" s="42" t="s">
        <v>9443</v>
      </c>
      <c r="E2535" t="b">
        <v>0</v>
      </c>
      <c r="F2535" s="42" t="s">
        <v>9442</v>
      </c>
    </row>
    <row r="2536" spans="1:6" x14ac:dyDescent="0.2">
      <c r="A2536" s="42" t="s">
        <v>672</v>
      </c>
      <c r="B2536" s="42" t="s">
        <v>8462</v>
      </c>
      <c r="C2536">
        <v>2017</v>
      </c>
      <c r="D2536" s="42" t="s">
        <v>9112</v>
      </c>
      <c r="E2536" t="b">
        <v>0</v>
      </c>
      <c r="F2536" s="42" t="s">
        <v>9442</v>
      </c>
    </row>
    <row r="2537" spans="1:6" x14ac:dyDescent="0.2">
      <c r="A2537" s="42" t="s">
        <v>672</v>
      </c>
      <c r="B2537" s="42" t="s">
        <v>8462</v>
      </c>
      <c r="C2537">
        <v>2018</v>
      </c>
      <c r="D2537" s="42" t="s">
        <v>9444</v>
      </c>
      <c r="E2537" t="b">
        <v>0</v>
      </c>
      <c r="F2537" s="42" t="s">
        <v>9442</v>
      </c>
    </row>
    <row r="2538" spans="1:6" x14ac:dyDescent="0.2">
      <c r="A2538" s="42" t="s">
        <v>672</v>
      </c>
      <c r="B2538" s="42" t="s">
        <v>8462</v>
      </c>
      <c r="C2538">
        <v>2019</v>
      </c>
      <c r="D2538" s="42" t="s">
        <v>9445</v>
      </c>
      <c r="E2538" t="b">
        <v>0</v>
      </c>
      <c r="F2538" s="42" t="s">
        <v>9442</v>
      </c>
    </row>
    <row r="2539" spans="1:6" x14ac:dyDescent="0.2">
      <c r="A2539" s="42" t="s">
        <v>672</v>
      </c>
      <c r="B2539" s="42" t="s">
        <v>8464</v>
      </c>
      <c r="C2539">
        <v>2013</v>
      </c>
      <c r="D2539" s="42" t="s">
        <v>8599</v>
      </c>
      <c r="E2539" t="b">
        <v>0</v>
      </c>
      <c r="F2539" s="42" t="s">
        <v>9442</v>
      </c>
    </row>
    <row r="2540" spans="1:6" x14ac:dyDescent="0.2">
      <c r="A2540" s="42" t="s">
        <v>672</v>
      </c>
      <c r="B2540" s="42" t="s">
        <v>8464</v>
      </c>
      <c r="C2540">
        <v>2014</v>
      </c>
      <c r="D2540" s="42" t="s">
        <v>8979</v>
      </c>
      <c r="E2540" t="b">
        <v>0</v>
      </c>
      <c r="F2540" s="42" t="s">
        <v>9442</v>
      </c>
    </row>
    <row r="2541" spans="1:6" x14ac:dyDescent="0.2">
      <c r="A2541" s="42" t="s">
        <v>672</v>
      </c>
      <c r="B2541" s="42" t="s">
        <v>8464</v>
      </c>
      <c r="C2541">
        <v>2015</v>
      </c>
      <c r="D2541" s="42" t="s">
        <v>9049</v>
      </c>
      <c r="E2541" t="b">
        <v>0</v>
      </c>
      <c r="F2541" s="42" t="s">
        <v>9442</v>
      </c>
    </row>
    <row r="2542" spans="1:6" x14ac:dyDescent="0.2">
      <c r="A2542" s="42" t="s">
        <v>672</v>
      </c>
      <c r="B2542" s="42" t="s">
        <v>8464</v>
      </c>
      <c r="C2542">
        <v>2016</v>
      </c>
      <c r="D2542" s="42" t="s">
        <v>8690</v>
      </c>
      <c r="E2542" t="b">
        <v>0</v>
      </c>
      <c r="F2542" s="42" t="s">
        <v>9442</v>
      </c>
    </row>
    <row r="2543" spans="1:6" x14ac:dyDescent="0.2">
      <c r="A2543" s="42" t="s">
        <v>672</v>
      </c>
      <c r="B2543" s="42" t="s">
        <v>8464</v>
      </c>
      <c r="C2543">
        <v>2017</v>
      </c>
      <c r="D2543" s="42" t="s">
        <v>8582</v>
      </c>
      <c r="E2543" t="b">
        <v>0</v>
      </c>
      <c r="F2543" s="42" t="s">
        <v>9442</v>
      </c>
    </row>
    <row r="2544" spans="1:6" x14ac:dyDescent="0.2">
      <c r="A2544" s="42" t="s">
        <v>672</v>
      </c>
      <c r="B2544" s="42" t="s">
        <v>8464</v>
      </c>
      <c r="C2544">
        <v>2018</v>
      </c>
      <c r="D2544" s="42" t="s">
        <v>8584</v>
      </c>
      <c r="E2544" t="b">
        <v>0</v>
      </c>
      <c r="F2544" s="42" t="s">
        <v>9442</v>
      </c>
    </row>
    <row r="2545" spans="1:6" x14ac:dyDescent="0.2">
      <c r="A2545" s="42" t="s">
        <v>672</v>
      </c>
      <c r="B2545" s="42" t="s">
        <v>8464</v>
      </c>
      <c r="C2545">
        <v>2019</v>
      </c>
      <c r="D2545" s="42" t="s">
        <v>9130</v>
      </c>
      <c r="E2545" t="b">
        <v>0</v>
      </c>
      <c r="F2545" s="42" t="s">
        <v>9442</v>
      </c>
    </row>
    <row r="2546" spans="1:6" x14ac:dyDescent="0.2">
      <c r="A2546" s="42" t="s">
        <v>673</v>
      </c>
      <c r="B2546" s="42" t="s">
        <v>8454</v>
      </c>
      <c r="C2546">
        <v>2013</v>
      </c>
      <c r="D2546" s="42" t="s">
        <v>8585</v>
      </c>
      <c r="E2546" t="b">
        <v>0</v>
      </c>
      <c r="F2546" s="42" t="s">
        <v>9446</v>
      </c>
    </row>
    <row r="2547" spans="1:6" x14ac:dyDescent="0.2">
      <c r="A2547" s="42" t="s">
        <v>673</v>
      </c>
      <c r="B2547" s="42" t="s">
        <v>8454</v>
      </c>
      <c r="C2547">
        <v>2014</v>
      </c>
      <c r="D2547" s="42" t="s">
        <v>8520</v>
      </c>
      <c r="E2547" t="b">
        <v>0</v>
      </c>
      <c r="F2547" s="42" t="s">
        <v>9446</v>
      </c>
    </row>
    <row r="2548" spans="1:6" x14ac:dyDescent="0.2">
      <c r="A2548" s="42" t="s">
        <v>673</v>
      </c>
      <c r="B2548" s="42" t="s">
        <v>8454</v>
      </c>
      <c r="C2548">
        <v>2015</v>
      </c>
      <c r="D2548" s="42" t="s">
        <v>8467</v>
      </c>
      <c r="E2548" t="b">
        <v>0</v>
      </c>
      <c r="F2548" s="42" t="s">
        <v>9446</v>
      </c>
    </row>
    <row r="2549" spans="1:6" x14ac:dyDescent="0.2">
      <c r="A2549" s="42" t="s">
        <v>673</v>
      </c>
      <c r="B2549" s="42" t="s">
        <v>8454</v>
      </c>
      <c r="C2549">
        <v>2016</v>
      </c>
      <c r="D2549" s="42" t="s">
        <v>8986</v>
      </c>
      <c r="E2549" t="b">
        <v>0</v>
      </c>
      <c r="F2549" s="42" t="s">
        <v>9446</v>
      </c>
    </row>
    <row r="2550" spans="1:6" x14ac:dyDescent="0.2">
      <c r="A2550" s="42" t="s">
        <v>673</v>
      </c>
      <c r="B2550" s="42" t="s">
        <v>8454</v>
      </c>
      <c r="C2550">
        <v>2017</v>
      </c>
      <c r="D2550" s="42" t="s">
        <v>9250</v>
      </c>
      <c r="E2550" t="b">
        <v>0</v>
      </c>
      <c r="F2550" s="42" t="s">
        <v>9446</v>
      </c>
    </row>
    <row r="2551" spans="1:6" x14ac:dyDescent="0.2">
      <c r="A2551" s="42" t="s">
        <v>673</v>
      </c>
      <c r="B2551" s="42" t="s">
        <v>8454</v>
      </c>
      <c r="C2551">
        <v>2018</v>
      </c>
      <c r="D2551" s="42" t="s">
        <v>8753</v>
      </c>
      <c r="E2551" t="b">
        <v>0</v>
      </c>
      <c r="F2551" s="42" t="s">
        <v>9446</v>
      </c>
    </row>
    <row r="2552" spans="1:6" x14ac:dyDescent="0.2">
      <c r="A2552" s="42" t="s">
        <v>673</v>
      </c>
      <c r="B2552" s="42" t="s">
        <v>8454</v>
      </c>
      <c r="C2552">
        <v>2019</v>
      </c>
      <c r="D2552" s="42" t="s">
        <v>9043</v>
      </c>
      <c r="E2552" t="b">
        <v>0</v>
      </c>
      <c r="F2552" s="42" t="s">
        <v>9446</v>
      </c>
    </row>
    <row r="2553" spans="1:6" x14ac:dyDescent="0.2">
      <c r="A2553" s="42" t="s">
        <v>673</v>
      </c>
      <c r="B2553" s="42" t="s">
        <v>8462</v>
      </c>
      <c r="C2553">
        <v>2013</v>
      </c>
      <c r="D2553" s="42" t="s">
        <v>8592</v>
      </c>
      <c r="E2553" t="b">
        <v>0</v>
      </c>
      <c r="F2553" s="42" t="s">
        <v>9446</v>
      </c>
    </row>
    <row r="2554" spans="1:6" x14ac:dyDescent="0.2">
      <c r="A2554" s="42" t="s">
        <v>673</v>
      </c>
      <c r="B2554" s="42" t="s">
        <v>8462</v>
      </c>
      <c r="C2554">
        <v>2014</v>
      </c>
      <c r="D2554" s="42" t="s">
        <v>8529</v>
      </c>
      <c r="E2554" t="b">
        <v>0</v>
      </c>
      <c r="F2554" s="42" t="s">
        <v>9446</v>
      </c>
    </row>
    <row r="2555" spans="1:6" x14ac:dyDescent="0.2">
      <c r="A2555" s="42" t="s">
        <v>673</v>
      </c>
      <c r="B2555" s="42" t="s">
        <v>8462</v>
      </c>
      <c r="C2555">
        <v>2015</v>
      </c>
      <c r="D2555" s="42" t="s">
        <v>9300</v>
      </c>
      <c r="E2555" t="b">
        <v>0</v>
      </c>
      <c r="F2555" s="42" t="s">
        <v>9446</v>
      </c>
    </row>
    <row r="2556" spans="1:6" x14ac:dyDescent="0.2">
      <c r="A2556" s="42" t="s">
        <v>673</v>
      </c>
      <c r="B2556" s="42" t="s">
        <v>8462</v>
      </c>
      <c r="C2556">
        <v>2016</v>
      </c>
      <c r="D2556" s="42" t="s">
        <v>8771</v>
      </c>
      <c r="E2556" t="b">
        <v>0</v>
      </c>
      <c r="F2556" s="42" t="s">
        <v>9446</v>
      </c>
    </row>
    <row r="2557" spans="1:6" x14ac:dyDescent="0.2">
      <c r="A2557" s="42" t="s">
        <v>673</v>
      </c>
      <c r="B2557" s="42" t="s">
        <v>8462</v>
      </c>
      <c r="C2557">
        <v>2017</v>
      </c>
      <c r="D2557" s="42" t="s">
        <v>8554</v>
      </c>
      <c r="E2557" t="b">
        <v>0</v>
      </c>
      <c r="F2557" s="42" t="s">
        <v>9446</v>
      </c>
    </row>
    <row r="2558" spans="1:6" x14ac:dyDescent="0.2">
      <c r="A2558" s="42" t="s">
        <v>673</v>
      </c>
      <c r="B2558" s="42" t="s">
        <v>8462</v>
      </c>
      <c r="C2558">
        <v>2018</v>
      </c>
      <c r="D2558" s="42" t="s">
        <v>9447</v>
      </c>
      <c r="E2558" t="b">
        <v>0</v>
      </c>
      <c r="F2558" s="42" t="s">
        <v>9446</v>
      </c>
    </row>
    <row r="2559" spans="1:6" x14ac:dyDescent="0.2">
      <c r="A2559" s="42" t="s">
        <v>673</v>
      </c>
      <c r="B2559" s="42" t="s">
        <v>8462</v>
      </c>
      <c r="C2559">
        <v>2019</v>
      </c>
      <c r="D2559" s="42" t="s">
        <v>8709</v>
      </c>
      <c r="E2559" t="b">
        <v>0</v>
      </c>
      <c r="F2559" s="42" t="s">
        <v>9446</v>
      </c>
    </row>
    <row r="2560" spans="1:6" x14ac:dyDescent="0.2">
      <c r="A2560" s="42" t="s">
        <v>673</v>
      </c>
      <c r="B2560" s="42" t="s">
        <v>8464</v>
      </c>
      <c r="C2560">
        <v>2013</v>
      </c>
      <c r="D2560" s="42" t="s">
        <v>9448</v>
      </c>
      <c r="E2560" t="b">
        <v>0</v>
      </c>
      <c r="F2560" s="42" t="s">
        <v>9446</v>
      </c>
    </row>
    <row r="2561" spans="1:6" x14ac:dyDescent="0.2">
      <c r="A2561" s="42" t="s">
        <v>673</v>
      </c>
      <c r="B2561" s="42" t="s">
        <v>8464</v>
      </c>
      <c r="C2561">
        <v>2014</v>
      </c>
      <c r="D2561" s="42" t="s">
        <v>8655</v>
      </c>
      <c r="E2561" t="b">
        <v>0</v>
      </c>
      <c r="F2561" s="42" t="s">
        <v>9446</v>
      </c>
    </row>
    <row r="2562" spans="1:6" x14ac:dyDescent="0.2">
      <c r="A2562" s="42" t="s">
        <v>673</v>
      </c>
      <c r="B2562" s="42" t="s">
        <v>8464</v>
      </c>
      <c r="C2562">
        <v>2015</v>
      </c>
      <c r="D2562" s="42" t="s">
        <v>4381</v>
      </c>
      <c r="E2562" t="b">
        <v>0</v>
      </c>
      <c r="F2562" s="42" t="s">
        <v>9446</v>
      </c>
    </row>
    <row r="2563" spans="1:6" x14ac:dyDescent="0.2">
      <c r="A2563" s="42" t="s">
        <v>673</v>
      </c>
      <c r="B2563" s="42" t="s">
        <v>8464</v>
      </c>
      <c r="C2563">
        <v>2016</v>
      </c>
      <c r="D2563" s="42" t="s">
        <v>8973</v>
      </c>
      <c r="E2563" t="b">
        <v>0</v>
      </c>
      <c r="F2563" s="42" t="s">
        <v>9446</v>
      </c>
    </row>
    <row r="2564" spans="1:6" x14ac:dyDescent="0.2">
      <c r="A2564" s="42" t="s">
        <v>673</v>
      </c>
      <c r="B2564" s="42" t="s">
        <v>8464</v>
      </c>
      <c r="C2564">
        <v>2017</v>
      </c>
      <c r="D2564" s="42" t="s">
        <v>8939</v>
      </c>
      <c r="E2564" t="b">
        <v>0</v>
      </c>
      <c r="F2564" s="42" t="s">
        <v>9446</v>
      </c>
    </row>
    <row r="2565" spans="1:6" x14ac:dyDescent="0.2">
      <c r="A2565" s="42" t="s">
        <v>673</v>
      </c>
      <c r="B2565" s="42" t="s">
        <v>8464</v>
      </c>
      <c r="C2565">
        <v>2018</v>
      </c>
      <c r="D2565" s="42" t="s">
        <v>9029</v>
      </c>
      <c r="E2565" t="b">
        <v>0</v>
      </c>
      <c r="F2565" s="42" t="s">
        <v>9446</v>
      </c>
    </row>
    <row r="2566" spans="1:6" x14ac:dyDescent="0.2">
      <c r="A2566" s="42" t="s">
        <v>673</v>
      </c>
      <c r="B2566" s="42" t="s">
        <v>8464</v>
      </c>
      <c r="C2566">
        <v>2019</v>
      </c>
      <c r="D2566" s="42" t="s">
        <v>8828</v>
      </c>
      <c r="E2566" t="b">
        <v>0</v>
      </c>
      <c r="F2566" s="42" t="s">
        <v>9446</v>
      </c>
    </row>
    <row r="2567" spans="1:6" x14ac:dyDescent="0.2">
      <c r="A2567" s="42" t="s">
        <v>674</v>
      </c>
      <c r="B2567" s="42" t="s">
        <v>8454</v>
      </c>
      <c r="C2567">
        <v>2013</v>
      </c>
      <c r="D2567" s="42" t="s">
        <v>9449</v>
      </c>
      <c r="E2567" t="b">
        <v>0</v>
      </c>
      <c r="F2567" s="42" t="s">
        <v>9450</v>
      </c>
    </row>
    <row r="2568" spans="1:6" x14ac:dyDescent="0.2">
      <c r="A2568" s="42" t="s">
        <v>674</v>
      </c>
      <c r="B2568" s="42" t="s">
        <v>8454</v>
      </c>
      <c r="C2568">
        <v>2014</v>
      </c>
      <c r="D2568" s="42" t="s">
        <v>9105</v>
      </c>
      <c r="E2568" t="b">
        <v>0</v>
      </c>
      <c r="F2568" s="42" t="s">
        <v>9450</v>
      </c>
    </row>
    <row r="2569" spans="1:6" x14ac:dyDescent="0.2">
      <c r="A2569" s="42" t="s">
        <v>674</v>
      </c>
      <c r="B2569" s="42" t="s">
        <v>8454</v>
      </c>
      <c r="C2569">
        <v>2015</v>
      </c>
      <c r="D2569" s="42" t="s">
        <v>9451</v>
      </c>
      <c r="E2569" t="b">
        <v>0</v>
      </c>
      <c r="F2569" s="42" t="s">
        <v>9450</v>
      </c>
    </row>
    <row r="2570" spans="1:6" x14ac:dyDescent="0.2">
      <c r="A2570" s="42" t="s">
        <v>674</v>
      </c>
      <c r="B2570" s="42" t="s">
        <v>8454</v>
      </c>
      <c r="C2570">
        <v>2016</v>
      </c>
      <c r="D2570" s="42" t="s">
        <v>9452</v>
      </c>
      <c r="E2570" t="b">
        <v>0</v>
      </c>
      <c r="F2570" s="42" t="s">
        <v>9450</v>
      </c>
    </row>
    <row r="2571" spans="1:6" x14ac:dyDescent="0.2">
      <c r="A2571" s="42" t="s">
        <v>674</v>
      </c>
      <c r="B2571" s="42" t="s">
        <v>8454</v>
      </c>
      <c r="C2571">
        <v>2017</v>
      </c>
      <c r="D2571" s="42" t="s">
        <v>9453</v>
      </c>
      <c r="E2571" t="b">
        <v>0</v>
      </c>
      <c r="F2571" s="42" t="s">
        <v>9450</v>
      </c>
    </row>
    <row r="2572" spans="1:6" x14ac:dyDescent="0.2">
      <c r="A2572" s="42" t="s">
        <v>674</v>
      </c>
      <c r="B2572" s="42" t="s">
        <v>8454</v>
      </c>
      <c r="C2572">
        <v>2018</v>
      </c>
      <c r="D2572" s="42" t="s">
        <v>9454</v>
      </c>
      <c r="E2572" t="b">
        <v>0</v>
      </c>
      <c r="F2572" s="42" t="s">
        <v>9450</v>
      </c>
    </row>
    <row r="2573" spans="1:6" x14ac:dyDescent="0.2">
      <c r="A2573" s="42" t="s">
        <v>674</v>
      </c>
      <c r="B2573" s="42" t="s">
        <v>8454</v>
      </c>
      <c r="C2573">
        <v>2019</v>
      </c>
      <c r="D2573" s="42" t="s">
        <v>9455</v>
      </c>
      <c r="E2573" t="b">
        <v>0</v>
      </c>
      <c r="F2573" s="42" t="s">
        <v>9450</v>
      </c>
    </row>
    <row r="2574" spans="1:6" x14ac:dyDescent="0.2">
      <c r="A2574" s="42" t="s">
        <v>674</v>
      </c>
      <c r="B2574" s="42" t="s">
        <v>8462</v>
      </c>
      <c r="C2574">
        <v>2013</v>
      </c>
      <c r="D2574" s="42" t="s">
        <v>9456</v>
      </c>
      <c r="E2574" t="b">
        <v>0</v>
      </c>
      <c r="F2574" s="42" t="s">
        <v>9450</v>
      </c>
    </row>
    <row r="2575" spans="1:6" x14ac:dyDescent="0.2">
      <c r="A2575" s="42" t="s">
        <v>674</v>
      </c>
      <c r="B2575" s="42" t="s">
        <v>8462</v>
      </c>
      <c r="C2575">
        <v>2014</v>
      </c>
      <c r="D2575" s="42" t="s">
        <v>9457</v>
      </c>
      <c r="E2575" t="b">
        <v>0</v>
      </c>
      <c r="F2575" s="42" t="s">
        <v>9450</v>
      </c>
    </row>
    <row r="2576" spans="1:6" x14ac:dyDescent="0.2">
      <c r="A2576" s="42" t="s">
        <v>674</v>
      </c>
      <c r="B2576" s="42" t="s">
        <v>8462</v>
      </c>
      <c r="C2576">
        <v>2015</v>
      </c>
      <c r="D2576" s="42" t="s">
        <v>9458</v>
      </c>
      <c r="E2576" t="b">
        <v>0</v>
      </c>
      <c r="F2576" s="42" t="s">
        <v>9450</v>
      </c>
    </row>
    <row r="2577" spans="1:6" x14ac:dyDescent="0.2">
      <c r="A2577" s="42" t="s">
        <v>674</v>
      </c>
      <c r="B2577" s="42" t="s">
        <v>8462</v>
      </c>
      <c r="C2577">
        <v>2016</v>
      </c>
      <c r="D2577" s="42" t="s">
        <v>9459</v>
      </c>
      <c r="E2577" t="b">
        <v>0</v>
      </c>
      <c r="F2577" s="42" t="s">
        <v>9450</v>
      </c>
    </row>
    <row r="2578" spans="1:6" x14ac:dyDescent="0.2">
      <c r="A2578" s="42" t="s">
        <v>674</v>
      </c>
      <c r="B2578" s="42" t="s">
        <v>8462</v>
      </c>
      <c r="C2578">
        <v>2017</v>
      </c>
      <c r="D2578" s="42" t="s">
        <v>9460</v>
      </c>
      <c r="E2578" t="b">
        <v>0</v>
      </c>
      <c r="F2578" s="42" t="s">
        <v>9450</v>
      </c>
    </row>
    <row r="2579" spans="1:6" x14ac:dyDescent="0.2">
      <c r="A2579" s="42" t="s">
        <v>674</v>
      </c>
      <c r="B2579" s="42" t="s">
        <v>8462</v>
      </c>
      <c r="C2579">
        <v>2018</v>
      </c>
      <c r="D2579" s="42" t="s">
        <v>9461</v>
      </c>
      <c r="E2579" t="b">
        <v>0</v>
      </c>
      <c r="F2579" s="42" t="s">
        <v>9450</v>
      </c>
    </row>
    <row r="2580" spans="1:6" x14ac:dyDescent="0.2">
      <c r="A2580" s="42" t="s">
        <v>674</v>
      </c>
      <c r="B2580" s="42" t="s">
        <v>8462</v>
      </c>
      <c r="C2580">
        <v>2019</v>
      </c>
      <c r="D2580" s="42" t="s">
        <v>9462</v>
      </c>
      <c r="E2580" t="b">
        <v>0</v>
      </c>
      <c r="F2580" s="42" t="s">
        <v>9450</v>
      </c>
    </row>
    <row r="2581" spans="1:6" x14ac:dyDescent="0.2">
      <c r="A2581" s="42" t="s">
        <v>674</v>
      </c>
      <c r="B2581" s="42" t="s">
        <v>8464</v>
      </c>
      <c r="C2581">
        <v>2013</v>
      </c>
      <c r="D2581" s="42" t="s">
        <v>8467</v>
      </c>
      <c r="E2581" t="b">
        <v>0</v>
      </c>
      <c r="F2581" s="42" t="s">
        <v>9450</v>
      </c>
    </row>
    <row r="2582" spans="1:6" x14ac:dyDescent="0.2">
      <c r="A2582" s="42" t="s">
        <v>674</v>
      </c>
      <c r="B2582" s="42" t="s">
        <v>8464</v>
      </c>
      <c r="C2582">
        <v>2014</v>
      </c>
      <c r="D2582" s="42" t="s">
        <v>8631</v>
      </c>
      <c r="E2582" t="b">
        <v>0</v>
      </c>
      <c r="F2582" s="42" t="s">
        <v>9450</v>
      </c>
    </row>
    <row r="2583" spans="1:6" x14ac:dyDescent="0.2">
      <c r="A2583" s="42" t="s">
        <v>674</v>
      </c>
      <c r="B2583" s="42" t="s">
        <v>8464</v>
      </c>
      <c r="C2583">
        <v>2015</v>
      </c>
      <c r="D2583" s="42" t="s">
        <v>9463</v>
      </c>
      <c r="E2583" t="b">
        <v>0</v>
      </c>
      <c r="F2583" s="42" t="s">
        <v>9450</v>
      </c>
    </row>
    <row r="2584" spans="1:6" x14ac:dyDescent="0.2">
      <c r="A2584" s="42" t="s">
        <v>674</v>
      </c>
      <c r="B2584" s="42" t="s">
        <v>8464</v>
      </c>
      <c r="C2584">
        <v>2016</v>
      </c>
      <c r="D2584" s="42" t="s">
        <v>9035</v>
      </c>
      <c r="E2584" t="b">
        <v>0</v>
      </c>
      <c r="F2584" s="42" t="s">
        <v>9450</v>
      </c>
    </row>
    <row r="2585" spans="1:6" x14ac:dyDescent="0.2">
      <c r="A2585" s="42" t="s">
        <v>674</v>
      </c>
      <c r="B2585" s="42" t="s">
        <v>8464</v>
      </c>
      <c r="C2585">
        <v>2017</v>
      </c>
      <c r="D2585" s="42" t="s">
        <v>9044</v>
      </c>
      <c r="E2585" t="b">
        <v>0</v>
      </c>
      <c r="F2585" s="42" t="s">
        <v>9450</v>
      </c>
    </row>
    <row r="2586" spans="1:6" x14ac:dyDescent="0.2">
      <c r="A2586" s="42" t="s">
        <v>674</v>
      </c>
      <c r="B2586" s="42" t="s">
        <v>8464</v>
      </c>
      <c r="C2586">
        <v>2018</v>
      </c>
      <c r="D2586" s="42" t="s">
        <v>8766</v>
      </c>
      <c r="E2586" t="b">
        <v>0</v>
      </c>
      <c r="F2586" s="42" t="s">
        <v>9450</v>
      </c>
    </row>
    <row r="2587" spans="1:6" x14ac:dyDescent="0.2">
      <c r="A2587" s="42" t="s">
        <v>674</v>
      </c>
      <c r="B2587" s="42" t="s">
        <v>8464</v>
      </c>
      <c r="C2587">
        <v>2019</v>
      </c>
      <c r="D2587" s="42" t="s">
        <v>8920</v>
      </c>
      <c r="E2587" t="b">
        <v>0</v>
      </c>
      <c r="F2587" s="42" t="s">
        <v>9450</v>
      </c>
    </row>
    <row r="2588" spans="1:6" x14ac:dyDescent="0.2">
      <c r="A2588" s="42" t="s">
        <v>675</v>
      </c>
      <c r="B2588" s="42" t="s">
        <v>8454</v>
      </c>
      <c r="C2588">
        <v>2013</v>
      </c>
      <c r="D2588" s="42" t="s">
        <v>8970</v>
      </c>
      <c r="E2588" t="b">
        <v>0</v>
      </c>
      <c r="F2588" s="42" t="s">
        <v>9464</v>
      </c>
    </row>
    <row r="2589" spans="1:6" x14ac:dyDescent="0.2">
      <c r="A2589" s="42" t="s">
        <v>675</v>
      </c>
      <c r="B2589" s="42" t="s">
        <v>8454</v>
      </c>
      <c r="C2589">
        <v>2014</v>
      </c>
      <c r="D2589" s="42" t="s">
        <v>9250</v>
      </c>
      <c r="E2589" t="b">
        <v>0</v>
      </c>
      <c r="F2589" s="42" t="s">
        <v>9464</v>
      </c>
    </row>
    <row r="2590" spans="1:6" x14ac:dyDescent="0.2">
      <c r="A2590" s="42" t="s">
        <v>675</v>
      </c>
      <c r="B2590" s="42" t="s">
        <v>8454</v>
      </c>
      <c r="C2590">
        <v>2015</v>
      </c>
      <c r="D2590" s="42" t="s">
        <v>9254</v>
      </c>
      <c r="E2590" t="b">
        <v>0</v>
      </c>
      <c r="F2590" s="42" t="s">
        <v>9464</v>
      </c>
    </row>
    <row r="2591" spans="1:6" x14ac:dyDescent="0.2">
      <c r="A2591" s="42" t="s">
        <v>675</v>
      </c>
      <c r="B2591" s="42" t="s">
        <v>8454</v>
      </c>
      <c r="C2591">
        <v>2016</v>
      </c>
      <c r="D2591" s="42" t="s">
        <v>9178</v>
      </c>
      <c r="E2591" t="b">
        <v>0</v>
      </c>
      <c r="F2591" s="42" t="s">
        <v>9464</v>
      </c>
    </row>
    <row r="2592" spans="1:6" x14ac:dyDescent="0.2">
      <c r="A2592" s="42" t="s">
        <v>675</v>
      </c>
      <c r="B2592" s="42" t="s">
        <v>8454</v>
      </c>
      <c r="C2592">
        <v>2017</v>
      </c>
      <c r="D2592" s="42" t="s">
        <v>9314</v>
      </c>
      <c r="E2592" t="b">
        <v>0</v>
      </c>
      <c r="F2592" s="42" t="s">
        <v>9464</v>
      </c>
    </row>
    <row r="2593" spans="1:6" x14ac:dyDescent="0.2">
      <c r="A2593" s="42" t="s">
        <v>675</v>
      </c>
      <c r="B2593" s="42" t="s">
        <v>8454</v>
      </c>
      <c r="C2593">
        <v>2018</v>
      </c>
      <c r="D2593" s="42" t="s">
        <v>8987</v>
      </c>
      <c r="E2593" t="b">
        <v>0</v>
      </c>
      <c r="F2593" s="42" t="s">
        <v>9464</v>
      </c>
    </row>
    <row r="2594" spans="1:6" x14ac:dyDescent="0.2">
      <c r="A2594" s="42" t="s">
        <v>675</v>
      </c>
      <c r="B2594" s="42" t="s">
        <v>8454</v>
      </c>
      <c r="C2594">
        <v>2019</v>
      </c>
      <c r="D2594" s="42" t="s">
        <v>9090</v>
      </c>
      <c r="E2594" t="b">
        <v>0</v>
      </c>
      <c r="F2594" s="42" t="s">
        <v>9464</v>
      </c>
    </row>
    <row r="2595" spans="1:6" x14ac:dyDescent="0.2">
      <c r="A2595" s="42" t="s">
        <v>675</v>
      </c>
      <c r="B2595" s="42" t="s">
        <v>8462</v>
      </c>
      <c r="C2595">
        <v>2013</v>
      </c>
      <c r="D2595" s="42" t="s">
        <v>8997</v>
      </c>
      <c r="E2595" t="b">
        <v>0</v>
      </c>
      <c r="F2595" s="42" t="s">
        <v>9464</v>
      </c>
    </row>
    <row r="2596" spans="1:6" x14ac:dyDescent="0.2">
      <c r="A2596" s="42" t="s">
        <v>675</v>
      </c>
      <c r="B2596" s="42" t="s">
        <v>8462</v>
      </c>
      <c r="C2596">
        <v>2014</v>
      </c>
      <c r="D2596" s="42" t="s">
        <v>9298</v>
      </c>
      <c r="E2596" t="b">
        <v>0</v>
      </c>
      <c r="F2596" s="42" t="s">
        <v>9464</v>
      </c>
    </row>
    <row r="2597" spans="1:6" x14ac:dyDescent="0.2">
      <c r="A2597" s="42" t="s">
        <v>675</v>
      </c>
      <c r="B2597" s="42" t="s">
        <v>8462</v>
      </c>
      <c r="C2597">
        <v>2015</v>
      </c>
      <c r="D2597" s="42" t="s">
        <v>8529</v>
      </c>
      <c r="E2597" t="b">
        <v>0</v>
      </c>
      <c r="F2597" s="42" t="s">
        <v>9464</v>
      </c>
    </row>
    <row r="2598" spans="1:6" x14ac:dyDescent="0.2">
      <c r="A2598" s="42" t="s">
        <v>675</v>
      </c>
      <c r="B2598" s="42" t="s">
        <v>8462</v>
      </c>
      <c r="C2598">
        <v>2016</v>
      </c>
      <c r="D2598" s="42" t="s">
        <v>9320</v>
      </c>
      <c r="E2598" t="b">
        <v>0</v>
      </c>
      <c r="F2598" s="42" t="s">
        <v>9464</v>
      </c>
    </row>
    <row r="2599" spans="1:6" x14ac:dyDescent="0.2">
      <c r="A2599" s="42" t="s">
        <v>675</v>
      </c>
      <c r="B2599" s="42" t="s">
        <v>8462</v>
      </c>
      <c r="C2599">
        <v>2017</v>
      </c>
      <c r="D2599" s="42" t="s">
        <v>9341</v>
      </c>
      <c r="E2599" t="b">
        <v>0</v>
      </c>
      <c r="F2599" s="42" t="s">
        <v>9464</v>
      </c>
    </row>
    <row r="2600" spans="1:6" x14ac:dyDescent="0.2">
      <c r="A2600" s="42" t="s">
        <v>675</v>
      </c>
      <c r="B2600" s="42" t="s">
        <v>8462</v>
      </c>
      <c r="C2600">
        <v>2018</v>
      </c>
      <c r="D2600" s="42" t="s">
        <v>9292</v>
      </c>
      <c r="E2600" t="b">
        <v>0</v>
      </c>
      <c r="F2600" s="42" t="s">
        <v>9464</v>
      </c>
    </row>
    <row r="2601" spans="1:6" x14ac:dyDescent="0.2">
      <c r="A2601" s="42" t="s">
        <v>675</v>
      </c>
      <c r="B2601" s="42" t="s">
        <v>8462</v>
      </c>
      <c r="C2601">
        <v>2019</v>
      </c>
      <c r="D2601" s="42" t="s">
        <v>9090</v>
      </c>
      <c r="E2601" t="b">
        <v>0</v>
      </c>
      <c r="F2601" s="42" t="s">
        <v>9464</v>
      </c>
    </row>
    <row r="2602" spans="1:6" x14ac:dyDescent="0.2">
      <c r="A2602" s="42" t="s">
        <v>675</v>
      </c>
      <c r="B2602" s="42" t="s">
        <v>8464</v>
      </c>
      <c r="C2602">
        <v>2013</v>
      </c>
      <c r="D2602" s="42" t="s">
        <v>9049</v>
      </c>
      <c r="E2602" t="b">
        <v>0</v>
      </c>
      <c r="F2602" s="42" t="s">
        <v>9464</v>
      </c>
    </row>
    <row r="2603" spans="1:6" x14ac:dyDescent="0.2">
      <c r="A2603" s="42" t="s">
        <v>675</v>
      </c>
      <c r="B2603" s="42" t="s">
        <v>8464</v>
      </c>
      <c r="C2603">
        <v>2014</v>
      </c>
      <c r="D2603" s="42" t="s">
        <v>9143</v>
      </c>
      <c r="E2603" t="b">
        <v>0</v>
      </c>
      <c r="F2603" s="42" t="s">
        <v>9464</v>
      </c>
    </row>
    <row r="2604" spans="1:6" x14ac:dyDescent="0.2">
      <c r="A2604" s="42" t="s">
        <v>675</v>
      </c>
      <c r="B2604" s="42" t="s">
        <v>8464</v>
      </c>
      <c r="C2604">
        <v>2015</v>
      </c>
      <c r="D2604" s="42" t="s">
        <v>8690</v>
      </c>
      <c r="E2604" t="b">
        <v>0</v>
      </c>
      <c r="F2604" s="42" t="s">
        <v>9464</v>
      </c>
    </row>
    <row r="2605" spans="1:6" x14ac:dyDescent="0.2">
      <c r="A2605" s="42" t="s">
        <v>675</v>
      </c>
      <c r="B2605" s="42" t="s">
        <v>8464</v>
      </c>
      <c r="C2605">
        <v>2016</v>
      </c>
      <c r="D2605" s="42" t="s">
        <v>9092</v>
      </c>
      <c r="E2605" t="b">
        <v>0</v>
      </c>
      <c r="F2605" s="42" t="s">
        <v>9464</v>
      </c>
    </row>
    <row r="2606" spans="1:6" x14ac:dyDescent="0.2">
      <c r="A2606" s="42" t="s">
        <v>675</v>
      </c>
      <c r="B2606" s="42" t="s">
        <v>8464</v>
      </c>
      <c r="C2606">
        <v>2017</v>
      </c>
      <c r="D2606" s="42" t="s">
        <v>8938</v>
      </c>
      <c r="E2606" t="b">
        <v>0</v>
      </c>
      <c r="F2606" s="42" t="s">
        <v>9464</v>
      </c>
    </row>
    <row r="2607" spans="1:6" x14ac:dyDescent="0.2">
      <c r="A2607" s="42" t="s">
        <v>675</v>
      </c>
      <c r="B2607" s="42" t="s">
        <v>8464</v>
      </c>
      <c r="C2607">
        <v>2018</v>
      </c>
      <c r="D2607" s="42" t="s">
        <v>8997</v>
      </c>
      <c r="E2607" t="b">
        <v>0</v>
      </c>
      <c r="F2607" s="42" t="s">
        <v>9464</v>
      </c>
    </row>
    <row r="2608" spans="1:6" x14ac:dyDescent="0.2">
      <c r="A2608" s="42" t="s">
        <v>675</v>
      </c>
      <c r="B2608" s="42" t="s">
        <v>8464</v>
      </c>
      <c r="C2608">
        <v>2019</v>
      </c>
      <c r="D2608" s="42" t="s">
        <v>8639</v>
      </c>
      <c r="E2608" t="b">
        <v>0</v>
      </c>
      <c r="F2608" s="42" t="s">
        <v>9464</v>
      </c>
    </row>
    <row r="2609" spans="1:6" x14ac:dyDescent="0.2">
      <c r="A2609" s="42" t="s">
        <v>530</v>
      </c>
      <c r="B2609" s="42" t="s">
        <v>8454</v>
      </c>
      <c r="C2609">
        <v>2013</v>
      </c>
      <c r="D2609" s="42" t="s">
        <v>8728</v>
      </c>
      <c r="E2609" t="b">
        <v>1</v>
      </c>
      <c r="F2609" s="42" t="s">
        <v>533</v>
      </c>
    </row>
    <row r="2610" spans="1:6" x14ac:dyDescent="0.2">
      <c r="A2610" s="42" t="s">
        <v>530</v>
      </c>
      <c r="B2610" s="42" t="s">
        <v>8454</v>
      </c>
      <c r="C2610">
        <v>2014</v>
      </c>
      <c r="D2610" s="42" t="s">
        <v>8729</v>
      </c>
      <c r="E2610" t="b">
        <v>1</v>
      </c>
      <c r="F2610" s="42" t="s">
        <v>533</v>
      </c>
    </row>
    <row r="2611" spans="1:6" x14ac:dyDescent="0.2">
      <c r="A2611" s="42" t="s">
        <v>530</v>
      </c>
      <c r="B2611" s="42" t="s">
        <v>8454</v>
      </c>
      <c r="C2611">
        <v>2015</v>
      </c>
      <c r="D2611" s="42" t="s">
        <v>8730</v>
      </c>
      <c r="E2611" t="b">
        <v>1</v>
      </c>
      <c r="F2611" s="42" t="s">
        <v>533</v>
      </c>
    </row>
    <row r="2612" spans="1:6" x14ac:dyDescent="0.2">
      <c r="A2612" s="42" t="s">
        <v>530</v>
      </c>
      <c r="B2612" s="42" t="s">
        <v>8454</v>
      </c>
      <c r="C2612">
        <v>2016</v>
      </c>
      <c r="D2612" s="42" t="s">
        <v>8731</v>
      </c>
      <c r="E2612" t="b">
        <v>1</v>
      </c>
      <c r="F2612" s="42" t="s">
        <v>533</v>
      </c>
    </row>
    <row r="2613" spans="1:6" x14ac:dyDescent="0.2">
      <c r="A2613" s="42" t="s">
        <v>530</v>
      </c>
      <c r="B2613" s="42" t="s">
        <v>8454</v>
      </c>
      <c r="C2613">
        <v>2017</v>
      </c>
      <c r="D2613" s="42" t="s">
        <v>8732</v>
      </c>
      <c r="E2613" t="b">
        <v>1</v>
      </c>
      <c r="F2613" s="42" t="s">
        <v>533</v>
      </c>
    </row>
    <row r="2614" spans="1:6" x14ac:dyDescent="0.2">
      <c r="A2614" s="42" t="s">
        <v>530</v>
      </c>
      <c r="B2614" s="42" t="s">
        <v>8454</v>
      </c>
      <c r="C2614">
        <v>2018</v>
      </c>
      <c r="D2614" s="42" t="s">
        <v>8733</v>
      </c>
      <c r="E2614" t="b">
        <v>1</v>
      </c>
      <c r="F2614" s="42" t="s">
        <v>533</v>
      </c>
    </row>
    <row r="2615" spans="1:6" x14ac:dyDescent="0.2">
      <c r="A2615" s="42" t="s">
        <v>530</v>
      </c>
      <c r="B2615" s="42" t="s">
        <v>8454</v>
      </c>
      <c r="C2615">
        <v>2019</v>
      </c>
      <c r="D2615" s="42" t="s">
        <v>8734</v>
      </c>
      <c r="E2615" t="b">
        <v>1</v>
      </c>
      <c r="F2615" s="42" t="s">
        <v>533</v>
      </c>
    </row>
    <row r="2616" spans="1:6" x14ac:dyDescent="0.2">
      <c r="A2616" s="42" t="s">
        <v>530</v>
      </c>
      <c r="B2616" s="42" t="s">
        <v>8462</v>
      </c>
      <c r="C2616">
        <v>2013</v>
      </c>
      <c r="D2616" s="42" t="s">
        <v>8735</v>
      </c>
      <c r="E2616" t="b">
        <v>1</v>
      </c>
      <c r="F2616" s="42" t="s">
        <v>533</v>
      </c>
    </row>
    <row r="2617" spans="1:6" x14ac:dyDescent="0.2">
      <c r="A2617" s="42" t="s">
        <v>530</v>
      </c>
      <c r="B2617" s="42" t="s">
        <v>8462</v>
      </c>
      <c r="C2617">
        <v>2014</v>
      </c>
      <c r="D2617" s="42" t="s">
        <v>8736</v>
      </c>
      <c r="E2617" t="b">
        <v>1</v>
      </c>
      <c r="F2617" s="42" t="s">
        <v>533</v>
      </c>
    </row>
    <row r="2618" spans="1:6" x14ac:dyDescent="0.2">
      <c r="A2618" s="42" t="s">
        <v>530</v>
      </c>
      <c r="B2618" s="42" t="s">
        <v>8462</v>
      </c>
      <c r="C2618">
        <v>2015</v>
      </c>
      <c r="D2618" s="42" t="s">
        <v>8737</v>
      </c>
      <c r="E2618" t="b">
        <v>1</v>
      </c>
      <c r="F2618" s="42" t="s">
        <v>533</v>
      </c>
    </row>
    <row r="2619" spans="1:6" x14ac:dyDescent="0.2">
      <c r="A2619" s="42" t="s">
        <v>530</v>
      </c>
      <c r="B2619" s="42" t="s">
        <v>8462</v>
      </c>
      <c r="C2619">
        <v>2016</v>
      </c>
      <c r="D2619" s="42" t="s">
        <v>8738</v>
      </c>
      <c r="E2619" t="b">
        <v>1</v>
      </c>
      <c r="F2619" s="42" t="s">
        <v>533</v>
      </c>
    </row>
    <row r="2620" spans="1:6" x14ac:dyDescent="0.2">
      <c r="A2620" s="42" t="s">
        <v>530</v>
      </c>
      <c r="B2620" s="42" t="s">
        <v>8462</v>
      </c>
      <c r="C2620">
        <v>2017</v>
      </c>
      <c r="D2620" s="42" t="s">
        <v>8739</v>
      </c>
      <c r="E2620" t="b">
        <v>1</v>
      </c>
      <c r="F2620" s="42" t="s">
        <v>533</v>
      </c>
    </row>
    <row r="2621" spans="1:6" x14ac:dyDescent="0.2">
      <c r="A2621" s="42" t="s">
        <v>530</v>
      </c>
      <c r="B2621" s="42" t="s">
        <v>8462</v>
      </c>
      <c r="C2621">
        <v>2018</v>
      </c>
      <c r="D2621" s="42" t="s">
        <v>8740</v>
      </c>
      <c r="E2621" t="b">
        <v>1</v>
      </c>
      <c r="F2621" s="42" t="s">
        <v>533</v>
      </c>
    </row>
    <row r="2622" spans="1:6" x14ac:dyDescent="0.2">
      <c r="A2622" s="42" t="s">
        <v>530</v>
      </c>
      <c r="B2622" s="42" t="s">
        <v>8462</v>
      </c>
      <c r="C2622">
        <v>2019</v>
      </c>
      <c r="D2622" s="42" t="s">
        <v>8741</v>
      </c>
      <c r="E2622" t="b">
        <v>1</v>
      </c>
      <c r="F2622" s="42" t="s">
        <v>533</v>
      </c>
    </row>
    <row r="2623" spans="1:6" x14ac:dyDescent="0.2">
      <c r="A2623" s="42" t="s">
        <v>530</v>
      </c>
      <c r="B2623" s="42" t="s">
        <v>8464</v>
      </c>
      <c r="C2623">
        <v>2013</v>
      </c>
      <c r="D2623" s="42" t="s">
        <v>8742</v>
      </c>
      <c r="E2623" t="b">
        <v>1</v>
      </c>
      <c r="F2623" s="42" t="s">
        <v>533</v>
      </c>
    </row>
    <row r="2624" spans="1:6" x14ac:dyDescent="0.2">
      <c r="A2624" s="42" t="s">
        <v>530</v>
      </c>
      <c r="B2624" s="42" t="s">
        <v>8464</v>
      </c>
      <c r="C2624">
        <v>2014</v>
      </c>
      <c r="D2624" s="42" t="s">
        <v>8743</v>
      </c>
      <c r="E2624" t="b">
        <v>1</v>
      </c>
      <c r="F2624" s="42" t="s">
        <v>533</v>
      </c>
    </row>
    <row r="2625" spans="1:6" x14ac:dyDescent="0.2">
      <c r="A2625" s="42" t="s">
        <v>530</v>
      </c>
      <c r="B2625" s="42" t="s">
        <v>8464</v>
      </c>
      <c r="C2625">
        <v>2015</v>
      </c>
      <c r="D2625" s="42" t="s">
        <v>8744</v>
      </c>
      <c r="E2625" t="b">
        <v>1</v>
      </c>
      <c r="F2625" s="42" t="s">
        <v>533</v>
      </c>
    </row>
    <row r="2626" spans="1:6" x14ac:dyDescent="0.2">
      <c r="A2626" s="42" t="s">
        <v>530</v>
      </c>
      <c r="B2626" s="42" t="s">
        <v>8464</v>
      </c>
      <c r="C2626">
        <v>2016</v>
      </c>
      <c r="D2626" s="42" t="s">
        <v>8745</v>
      </c>
      <c r="E2626" t="b">
        <v>1</v>
      </c>
      <c r="F2626" s="42" t="s">
        <v>533</v>
      </c>
    </row>
    <row r="2627" spans="1:6" x14ac:dyDescent="0.2">
      <c r="A2627" s="42" t="s">
        <v>530</v>
      </c>
      <c r="B2627" s="42" t="s">
        <v>8464</v>
      </c>
      <c r="C2627">
        <v>2017</v>
      </c>
      <c r="D2627" s="42" t="s">
        <v>8746</v>
      </c>
      <c r="E2627" t="b">
        <v>1</v>
      </c>
      <c r="F2627" s="42" t="s">
        <v>533</v>
      </c>
    </row>
    <row r="2628" spans="1:6" x14ac:dyDescent="0.2">
      <c r="A2628" s="42" t="s">
        <v>530</v>
      </c>
      <c r="B2628" s="42" t="s">
        <v>8464</v>
      </c>
      <c r="C2628">
        <v>2018</v>
      </c>
      <c r="D2628" s="42" t="s">
        <v>8747</v>
      </c>
      <c r="E2628" t="b">
        <v>1</v>
      </c>
      <c r="F2628" s="42" t="s">
        <v>533</v>
      </c>
    </row>
    <row r="2629" spans="1:6" x14ac:dyDescent="0.2">
      <c r="A2629" s="42" t="s">
        <v>530</v>
      </c>
      <c r="B2629" s="42" t="s">
        <v>8464</v>
      </c>
      <c r="C2629">
        <v>2019</v>
      </c>
      <c r="D2629" s="42" t="s">
        <v>8748</v>
      </c>
      <c r="E2629" t="b">
        <v>1</v>
      </c>
      <c r="F2629" s="42" t="s">
        <v>533</v>
      </c>
    </row>
    <row r="2630" spans="1:6" x14ac:dyDescent="0.2">
      <c r="A2630" s="42" t="s">
        <v>1044</v>
      </c>
      <c r="B2630" s="42" t="s">
        <v>8454</v>
      </c>
      <c r="C2630">
        <v>2013</v>
      </c>
      <c r="D2630" s="42" t="s">
        <v>8677</v>
      </c>
      <c r="E2630" t="b">
        <v>0</v>
      </c>
      <c r="F2630" s="42" t="s">
        <v>9465</v>
      </c>
    </row>
    <row r="2631" spans="1:6" x14ac:dyDescent="0.2">
      <c r="A2631" s="42" t="s">
        <v>1044</v>
      </c>
      <c r="B2631" s="42" t="s">
        <v>8454</v>
      </c>
      <c r="C2631">
        <v>2014</v>
      </c>
      <c r="D2631" s="42" t="s">
        <v>8653</v>
      </c>
      <c r="E2631" t="b">
        <v>0</v>
      </c>
      <c r="F2631" s="42" t="s">
        <v>9465</v>
      </c>
    </row>
    <row r="2632" spans="1:6" x14ac:dyDescent="0.2">
      <c r="A2632" s="42" t="s">
        <v>1044</v>
      </c>
      <c r="B2632" s="42" t="s">
        <v>8454</v>
      </c>
      <c r="C2632">
        <v>2015</v>
      </c>
      <c r="D2632" s="42" t="s">
        <v>8699</v>
      </c>
      <c r="E2632" t="b">
        <v>0</v>
      </c>
      <c r="F2632" s="42" t="s">
        <v>9465</v>
      </c>
    </row>
    <row r="2633" spans="1:6" x14ac:dyDescent="0.2">
      <c r="A2633" s="42" t="s">
        <v>1044</v>
      </c>
      <c r="B2633" s="42" t="s">
        <v>8454</v>
      </c>
      <c r="C2633">
        <v>2016</v>
      </c>
      <c r="D2633" s="42" t="s">
        <v>9016</v>
      </c>
      <c r="E2633" t="b">
        <v>0</v>
      </c>
      <c r="F2633" s="42" t="s">
        <v>9465</v>
      </c>
    </row>
    <row r="2634" spans="1:6" x14ac:dyDescent="0.2">
      <c r="A2634" s="42" t="s">
        <v>1044</v>
      </c>
      <c r="B2634" s="42" t="s">
        <v>8454</v>
      </c>
      <c r="C2634">
        <v>2017</v>
      </c>
      <c r="D2634" s="42" t="s">
        <v>9016</v>
      </c>
      <c r="E2634" t="b">
        <v>0</v>
      </c>
      <c r="F2634" s="42" t="s">
        <v>9465</v>
      </c>
    </row>
    <row r="2635" spans="1:6" x14ac:dyDescent="0.2">
      <c r="A2635" s="42" t="s">
        <v>1044</v>
      </c>
      <c r="B2635" s="42" t="s">
        <v>8454</v>
      </c>
      <c r="C2635">
        <v>2018</v>
      </c>
      <c r="D2635" s="42" t="s">
        <v>9010</v>
      </c>
      <c r="E2635" t="b">
        <v>0</v>
      </c>
      <c r="F2635" s="42" t="s">
        <v>9465</v>
      </c>
    </row>
    <row r="2636" spans="1:6" x14ac:dyDescent="0.2">
      <c r="A2636" s="42" t="s">
        <v>1044</v>
      </c>
      <c r="B2636" s="42" t="s">
        <v>8454</v>
      </c>
      <c r="C2636">
        <v>2019</v>
      </c>
      <c r="D2636" s="42" t="s">
        <v>8681</v>
      </c>
      <c r="E2636" t="b">
        <v>0</v>
      </c>
      <c r="F2636" s="42" t="s">
        <v>9465</v>
      </c>
    </row>
    <row r="2637" spans="1:6" x14ac:dyDescent="0.2">
      <c r="A2637" s="42" t="s">
        <v>1044</v>
      </c>
      <c r="B2637" s="42" t="s">
        <v>8462</v>
      </c>
      <c r="C2637">
        <v>2013</v>
      </c>
      <c r="D2637" s="42" t="s">
        <v>8677</v>
      </c>
      <c r="E2637" t="b">
        <v>0</v>
      </c>
      <c r="F2637" s="42" t="s">
        <v>9465</v>
      </c>
    </row>
    <row r="2638" spans="1:6" x14ac:dyDescent="0.2">
      <c r="A2638" s="42" t="s">
        <v>1044</v>
      </c>
      <c r="B2638" s="42" t="s">
        <v>8462</v>
      </c>
      <c r="C2638">
        <v>2014</v>
      </c>
      <c r="D2638" s="42" t="s">
        <v>8653</v>
      </c>
      <c r="E2638" t="b">
        <v>0</v>
      </c>
      <c r="F2638" s="42" t="s">
        <v>9465</v>
      </c>
    </row>
    <row r="2639" spans="1:6" x14ac:dyDescent="0.2">
      <c r="A2639" s="42" t="s">
        <v>1044</v>
      </c>
      <c r="B2639" s="42" t="s">
        <v>8462</v>
      </c>
      <c r="C2639">
        <v>2015</v>
      </c>
      <c r="D2639" s="42" t="s">
        <v>8699</v>
      </c>
      <c r="E2639" t="b">
        <v>0</v>
      </c>
      <c r="F2639" s="42" t="s">
        <v>9465</v>
      </c>
    </row>
    <row r="2640" spans="1:6" x14ac:dyDescent="0.2">
      <c r="A2640" s="42" t="s">
        <v>1044</v>
      </c>
      <c r="B2640" s="42" t="s">
        <v>8462</v>
      </c>
      <c r="C2640">
        <v>2016</v>
      </c>
      <c r="D2640" s="42" t="s">
        <v>9016</v>
      </c>
      <c r="E2640" t="b">
        <v>0</v>
      </c>
      <c r="F2640" s="42" t="s">
        <v>9465</v>
      </c>
    </row>
    <row r="2641" spans="1:6" x14ac:dyDescent="0.2">
      <c r="A2641" s="42" t="s">
        <v>1044</v>
      </c>
      <c r="B2641" s="42" t="s">
        <v>8462</v>
      </c>
      <c r="C2641">
        <v>2017</v>
      </c>
      <c r="D2641" s="42" t="s">
        <v>9016</v>
      </c>
      <c r="E2641" t="b">
        <v>0</v>
      </c>
      <c r="F2641" s="42" t="s">
        <v>9465</v>
      </c>
    </row>
    <row r="2642" spans="1:6" x14ac:dyDescent="0.2">
      <c r="A2642" s="42" t="s">
        <v>1044</v>
      </c>
      <c r="B2642" s="42" t="s">
        <v>8462</v>
      </c>
      <c r="C2642">
        <v>2018</v>
      </c>
      <c r="D2642" s="42" t="s">
        <v>9010</v>
      </c>
      <c r="E2642" t="b">
        <v>0</v>
      </c>
      <c r="F2642" s="42" t="s">
        <v>9465</v>
      </c>
    </row>
    <row r="2643" spans="1:6" x14ac:dyDescent="0.2">
      <c r="A2643" s="42" t="s">
        <v>1044</v>
      </c>
      <c r="B2643" s="42" t="s">
        <v>8462</v>
      </c>
      <c r="C2643">
        <v>2019</v>
      </c>
      <c r="D2643" s="42" t="s">
        <v>8681</v>
      </c>
      <c r="E2643" t="b">
        <v>0</v>
      </c>
      <c r="F2643" s="42" t="s">
        <v>9465</v>
      </c>
    </row>
    <row r="2644" spans="1:6" x14ac:dyDescent="0.2">
      <c r="A2644" s="42" t="s">
        <v>1044</v>
      </c>
      <c r="B2644" s="42" t="s">
        <v>8464</v>
      </c>
      <c r="C2644">
        <v>2013</v>
      </c>
      <c r="D2644" s="42" t="s">
        <v>8682</v>
      </c>
      <c r="E2644" t="b">
        <v>0</v>
      </c>
      <c r="F2644" s="42" t="s">
        <v>9465</v>
      </c>
    </row>
    <row r="2645" spans="1:6" x14ac:dyDescent="0.2">
      <c r="A2645" s="42" t="s">
        <v>1044</v>
      </c>
      <c r="B2645" s="42" t="s">
        <v>8464</v>
      </c>
      <c r="C2645">
        <v>2014</v>
      </c>
      <c r="D2645" s="42" t="s">
        <v>8682</v>
      </c>
      <c r="E2645" t="b">
        <v>0</v>
      </c>
      <c r="F2645" s="42" t="s">
        <v>9465</v>
      </c>
    </row>
    <row r="2646" spans="1:6" x14ac:dyDescent="0.2">
      <c r="A2646" s="42" t="s">
        <v>1044</v>
      </c>
      <c r="B2646" s="42" t="s">
        <v>8464</v>
      </c>
      <c r="C2646">
        <v>2015</v>
      </c>
      <c r="D2646" s="42" t="s">
        <v>8682</v>
      </c>
      <c r="E2646" t="b">
        <v>0</v>
      </c>
      <c r="F2646" s="42" t="s">
        <v>9465</v>
      </c>
    </row>
    <row r="2647" spans="1:6" x14ac:dyDescent="0.2">
      <c r="A2647" s="42" t="s">
        <v>1044</v>
      </c>
      <c r="B2647" s="42" t="s">
        <v>8464</v>
      </c>
      <c r="C2647">
        <v>2016</v>
      </c>
      <c r="D2647" s="42" t="s">
        <v>8682</v>
      </c>
      <c r="E2647" t="b">
        <v>0</v>
      </c>
      <c r="F2647" s="42" t="s">
        <v>9465</v>
      </c>
    </row>
    <row r="2648" spans="1:6" x14ac:dyDescent="0.2">
      <c r="A2648" s="42" t="s">
        <v>1044</v>
      </c>
      <c r="B2648" s="42" t="s">
        <v>8464</v>
      </c>
      <c r="C2648">
        <v>2017</v>
      </c>
      <c r="D2648" s="42" t="s">
        <v>8682</v>
      </c>
      <c r="E2648" t="b">
        <v>0</v>
      </c>
      <c r="F2648" s="42" t="s">
        <v>9465</v>
      </c>
    </row>
    <row r="2649" spans="1:6" x14ac:dyDescent="0.2">
      <c r="A2649" s="42" t="s">
        <v>1044</v>
      </c>
      <c r="B2649" s="42" t="s">
        <v>8464</v>
      </c>
      <c r="C2649">
        <v>2018</v>
      </c>
      <c r="D2649" s="42" t="s">
        <v>8682</v>
      </c>
      <c r="E2649" t="b">
        <v>0</v>
      </c>
      <c r="F2649" s="42" t="s">
        <v>9465</v>
      </c>
    </row>
    <row r="2650" spans="1:6" x14ac:dyDescent="0.2">
      <c r="A2650" s="42" t="s">
        <v>1044</v>
      </c>
      <c r="B2650" s="42" t="s">
        <v>8464</v>
      </c>
      <c r="C2650">
        <v>2019</v>
      </c>
      <c r="D2650" s="42" t="s">
        <v>8682</v>
      </c>
      <c r="E2650" t="b">
        <v>0</v>
      </c>
      <c r="F2650" s="42" t="s">
        <v>9465</v>
      </c>
    </row>
    <row r="2651" spans="1:6" x14ac:dyDescent="0.2">
      <c r="A2651" s="42" t="s">
        <v>676</v>
      </c>
      <c r="B2651" s="42" t="s">
        <v>8454</v>
      </c>
      <c r="C2651">
        <v>2013</v>
      </c>
      <c r="D2651" s="42" t="s">
        <v>9101</v>
      </c>
      <c r="E2651" t="b">
        <v>0</v>
      </c>
      <c r="F2651" s="42" t="s">
        <v>9466</v>
      </c>
    </row>
    <row r="2652" spans="1:6" x14ac:dyDescent="0.2">
      <c r="A2652" s="42" t="s">
        <v>676</v>
      </c>
      <c r="B2652" s="42" t="s">
        <v>8454</v>
      </c>
      <c r="C2652">
        <v>2014</v>
      </c>
      <c r="D2652" s="42" t="s">
        <v>8635</v>
      </c>
      <c r="E2652" t="b">
        <v>0</v>
      </c>
      <c r="F2652" s="42" t="s">
        <v>9466</v>
      </c>
    </row>
    <row r="2653" spans="1:6" x14ac:dyDescent="0.2">
      <c r="A2653" s="42" t="s">
        <v>676</v>
      </c>
      <c r="B2653" s="42" t="s">
        <v>8454</v>
      </c>
      <c r="C2653">
        <v>2015</v>
      </c>
      <c r="D2653" s="42" t="s">
        <v>8697</v>
      </c>
      <c r="E2653" t="b">
        <v>0</v>
      </c>
      <c r="F2653" s="42" t="s">
        <v>9466</v>
      </c>
    </row>
    <row r="2654" spans="1:6" x14ac:dyDescent="0.2">
      <c r="A2654" s="42" t="s">
        <v>676</v>
      </c>
      <c r="B2654" s="42" t="s">
        <v>8454</v>
      </c>
      <c r="C2654">
        <v>2016</v>
      </c>
      <c r="D2654" s="42" t="s">
        <v>9467</v>
      </c>
      <c r="E2654" t="b">
        <v>0</v>
      </c>
      <c r="F2654" s="42" t="s">
        <v>9466</v>
      </c>
    </row>
    <row r="2655" spans="1:6" x14ac:dyDescent="0.2">
      <c r="A2655" s="42" t="s">
        <v>676</v>
      </c>
      <c r="B2655" s="42" t="s">
        <v>8454</v>
      </c>
      <c r="C2655">
        <v>2017</v>
      </c>
      <c r="D2655" s="42" t="s">
        <v>8558</v>
      </c>
      <c r="E2655" t="b">
        <v>0</v>
      </c>
      <c r="F2655" s="42" t="s">
        <v>9466</v>
      </c>
    </row>
    <row r="2656" spans="1:6" x14ac:dyDescent="0.2">
      <c r="A2656" s="42" t="s">
        <v>676</v>
      </c>
      <c r="B2656" s="42" t="s">
        <v>8454</v>
      </c>
      <c r="C2656">
        <v>2018</v>
      </c>
      <c r="D2656" s="42" t="s">
        <v>8803</v>
      </c>
      <c r="E2656" t="b">
        <v>0</v>
      </c>
      <c r="F2656" s="42" t="s">
        <v>9466</v>
      </c>
    </row>
    <row r="2657" spans="1:6" x14ac:dyDescent="0.2">
      <c r="A2657" s="42" t="s">
        <v>676</v>
      </c>
      <c r="B2657" s="42" t="s">
        <v>8454</v>
      </c>
      <c r="C2657">
        <v>2019</v>
      </c>
      <c r="D2657" s="42" t="s">
        <v>9224</v>
      </c>
      <c r="E2657" t="b">
        <v>0</v>
      </c>
      <c r="F2657" s="42" t="s">
        <v>9466</v>
      </c>
    </row>
    <row r="2658" spans="1:6" x14ac:dyDescent="0.2">
      <c r="A2658" s="42" t="s">
        <v>676</v>
      </c>
      <c r="B2658" s="42" t="s">
        <v>8462</v>
      </c>
      <c r="C2658">
        <v>2013</v>
      </c>
      <c r="D2658" s="42" t="s">
        <v>8988</v>
      </c>
      <c r="E2658" t="b">
        <v>0</v>
      </c>
      <c r="F2658" s="42" t="s">
        <v>9466</v>
      </c>
    </row>
    <row r="2659" spans="1:6" x14ac:dyDescent="0.2">
      <c r="A2659" s="42" t="s">
        <v>676</v>
      </c>
      <c r="B2659" s="42" t="s">
        <v>8462</v>
      </c>
      <c r="C2659">
        <v>2014</v>
      </c>
      <c r="D2659" s="42" t="s">
        <v>8521</v>
      </c>
      <c r="E2659" t="b">
        <v>0</v>
      </c>
      <c r="F2659" s="42" t="s">
        <v>9466</v>
      </c>
    </row>
    <row r="2660" spans="1:6" x14ac:dyDescent="0.2">
      <c r="A2660" s="42" t="s">
        <v>676</v>
      </c>
      <c r="B2660" s="42" t="s">
        <v>8462</v>
      </c>
      <c r="C2660">
        <v>2015</v>
      </c>
      <c r="D2660" s="42" t="s">
        <v>8609</v>
      </c>
      <c r="E2660" t="b">
        <v>0</v>
      </c>
      <c r="F2660" s="42" t="s">
        <v>9466</v>
      </c>
    </row>
    <row r="2661" spans="1:6" x14ac:dyDescent="0.2">
      <c r="A2661" s="42" t="s">
        <v>676</v>
      </c>
      <c r="B2661" s="42" t="s">
        <v>8462</v>
      </c>
      <c r="C2661">
        <v>2016</v>
      </c>
      <c r="D2661" s="42" t="s">
        <v>9468</v>
      </c>
      <c r="E2661" t="b">
        <v>0</v>
      </c>
      <c r="F2661" s="42" t="s">
        <v>9466</v>
      </c>
    </row>
    <row r="2662" spans="1:6" x14ac:dyDescent="0.2">
      <c r="A2662" s="42" t="s">
        <v>676</v>
      </c>
      <c r="B2662" s="42" t="s">
        <v>8462</v>
      </c>
      <c r="C2662">
        <v>2017</v>
      </c>
      <c r="D2662" s="42" t="s">
        <v>9234</v>
      </c>
      <c r="E2662" t="b">
        <v>0</v>
      </c>
      <c r="F2662" s="42" t="s">
        <v>9466</v>
      </c>
    </row>
    <row r="2663" spans="1:6" x14ac:dyDescent="0.2">
      <c r="A2663" s="42" t="s">
        <v>676</v>
      </c>
      <c r="B2663" s="42" t="s">
        <v>8462</v>
      </c>
      <c r="C2663">
        <v>2018</v>
      </c>
      <c r="D2663" s="42" t="s">
        <v>8702</v>
      </c>
      <c r="E2663" t="b">
        <v>0</v>
      </c>
      <c r="F2663" s="42" t="s">
        <v>9466</v>
      </c>
    </row>
    <row r="2664" spans="1:6" x14ac:dyDescent="0.2">
      <c r="A2664" s="42" t="s">
        <v>676</v>
      </c>
      <c r="B2664" s="42" t="s">
        <v>8462</v>
      </c>
      <c r="C2664">
        <v>2019</v>
      </c>
      <c r="D2664" s="42" t="s">
        <v>9036</v>
      </c>
      <c r="E2664" t="b">
        <v>0</v>
      </c>
      <c r="F2664" s="42" t="s">
        <v>9466</v>
      </c>
    </row>
    <row r="2665" spans="1:6" x14ac:dyDescent="0.2">
      <c r="A2665" s="42" t="s">
        <v>676</v>
      </c>
      <c r="B2665" s="42" t="s">
        <v>8464</v>
      </c>
      <c r="C2665">
        <v>2013</v>
      </c>
      <c r="D2665" s="42" t="s">
        <v>8552</v>
      </c>
      <c r="E2665" t="b">
        <v>0</v>
      </c>
      <c r="F2665" s="42" t="s">
        <v>9466</v>
      </c>
    </row>
    <row r="2666" spans="1:6" x14ac:dyDescent="0.2">
      <c r="A2666" s="42" t="s">
        <v>676</v>
      </c>
      <c r="B2666" s="42" t="s">
        <v>8464</v>
      </c>
      <c r="C2666">
        <v>2014</v>
      </c>
      <c r="D2666" s="42" t="s">
        <v>8856</v>
      </c>
      <c r="E2666" t="b">
        <v>0</v>
      </c>
      <c r="F2666" s="42" t="s">
        <v>9466</v>
      </c>
    </row>
    <row r="2667" spans="1:6" x14ac:dyDescent="0.2">
      <c r="A2667" s="42" t="s">
        <v>676</v>
      </c>
      <c r="B2667" s="42" t="s">
        <v>8464</v>
      </c>
      <c r="C2667">
        <v>2015</v>
      </c>
      <c r="D2667" s="42" t="s">
        <v>9203</v>
      </c>
      <c r="E2667" t="b">
        <v>0</v>
      </c>
      <c r="F2667" s="42" t="s">
        <v>9466</v>
      </c>
    </row>
    <row r="2668" spans="1:6" x14ac:dyDescent="0.2">
      <c r="A2668" s="42" t="s">
        <v>676</v>
      </c>
      <c r="B2668" s="42" t="s">
        <v>8464</v>
      </c>
      <c r="C2668">
        <v>2016</v>
      </c>
      <c r="D2668" s="42" t="s">
        <v>9047</v>
      </c>
      <c r="E2668" t="b">
        <v>0</v>
      </c>
      <c r="F2668" s="42" t="s">
        <v>9466</v>
      </c>
    </row>
    <row r="2669" spans="1:6" x14ac:dyDescent="0.2">
      <c r="A2669" s="42" t="s">
        <v>676</v>
      </c>
      <c r="B2669" s="42" t="s">
        <v>8464</v>
      </c>
      <c r="C2669">
        <v>2017</v>
      </c>
      <c r="D2669" s="42" t="s">
        <v>8995</v>
      </c>
      <c r="E2669" t="b">
        <v>0</v>
      </c>
      <c r="F2669" s="42" t="s">
        <v>9466</v>
      </c>
    </row>
    <row r="2670" spans="1:6" x14ac:dyDescent="0.2">
      <c r="A2670" s="42" t="s">
        <v>676</v>
      </c>
      <c r="B2670" s="42" t="s">
        <v>8464</v>
      </c>
      <c r="C2670">
        <v>2018</v>
      </c>
      <c r="D2670" s="42" t="s">
        <v>9205</v>
      </c>
      <c r="E2670" t="b">
        <v>0</v>
      </c>
      <c r="F2670" s="42" t="s">
        <v>9466</v>
      </c>
    </row>
    <row r="2671" spans="1:6" x14ac:dyDescent="0.2">
      <c r="A2671" s="42" t="s">
        <v>676</v>
      </c>
      <c r="B2671" s="42" t="s">
        <v>8464</v>
      </c>
      <c r="C2671">
        <v>2019</v>
      </c>
      <c r="D2671" s="42" t="s">
        <v>9161</v>
      </c>
      <c r="E2671" t="b">
        <v>0</v>
      </c>
      <c r="F2671" s="42" t="s">
        <v>9466</v>
      </c>
    </row>
    <row r="2672" spans="1:6" x14ac:dyDescent="0.2">
      <c r="A2672" s="42" t="s">
        <v>1062</v>
      </c>
      <c r="B2672" s="42" t="s">
        <v>8454</v>
      </c>
      <c r="C2672">
        <v>2013</v>
      </c>
      <c r="D2672" s="42" t="s">
        <v>8722</v>
      </c>
      <c r="E2672" t="b">
        <v>0</v>
      </c>
      <c r="F2672" s="42" t="s">
        <v>9469</v>
      </c>
    </row>
    <row r="2673" spans="1:6" x14ac:dyDescent="0.2">
      <c r="A2673" s="42" t="s">
        <v>1062</v>
      </c>
      <c r="B2673" s="42" t="s">
        <v>8454</v>
      </c>
      <c r="C2673">
        <v>2014</v>
      </c>
      <c r="D2673" s="42" t="s">
        <v>8722</v>
      </c>
      <c r="E2673" t="b">
        <v>0</v>
      </c>
      <c r="F2673" s="42" t="s">
        <v>9469</v>
      </c>
    </row>
    <row r="2674" spans="1:6" x14ac:dyDescent="0.2">
      <c r="A2674" s="42" t="s">
        <v>1062</v>
      </c>
      <c r="B2674" s="42" t="s">
        <v>8454</v>
      </c>
      <c r="C2674">
        <v>2015</v>
      </c>
      <c r="D2674" s="42" t="s">
        <v>8527</v>
      </c>
      <c r="E2674" t="b">
        <v>0</v>
      </c>
      <c r="F2674" s="42" t="s">
        <v>9469</v>
      </c>
    </row>
    <row r="2675" spans="1:6" x14ac:dyDescent="0.2">
      <c r="A2675" s="42" t="s">
        <v>1062</v>
      </c>
      <c r="B2675" s="42" t="s">
        <v>8454</v>
      </c>
      <c r="C2675">
        <v>2016</v>
      </c>
      <c r="D2675" s="42" t="s">
        <v>9470</v>
      </c>
      <c r="E2675" t="b">
        <v>0</v>
      </c>
      <c r="F2675" s="42" t="s">
        <v>9469</v>
      </c>
    </row>
    <row r="2676" spans="1:6" x14ac:dyDescent="0.2">
      <c r="A2676" s="42" t="s">
        <v>1062</v>
      </c>
      <c r="B2676" s="42" t="s">
        <v>8454</v>
      </c>
      <c r="C2676">
        <v>2017</v>
      </c>
      <c r="D2676" s="42" t="s">
        <v>9101</v>
      </c>
      <c r="E2676" t="b">
        <v>0</v>
      </c>
      <c r="F2676" s="42" t="s">
        <v>9469</v>
      </c>
    </row>
    <row r="2677" spans="1:6" x14ac:dyDescent="0.2">
      <c r="A2677" s="42" t="s">
        <v>1062</v>
      </c>
      <c r="B2677" s="42" t="s">
        <v>8454</v>
      </c>
      <c r="C2677">
        <v>2018</v>
      </c>
      <c r="D2677" s="42" t="s">
        <v>9097</v>
      </c>
      <c r="E2677" t="b">
        <v>0</v>
      </c>
      <c r="F2677" s="42" t="s">
        <v>9469</v>
      </c>
    </row>
    <row r="2678" spans="1:6" x14ac:dyDescent="0.2">
      <c r="A2678" s="42" t="s">
        <v>1062</v>
      </c>
      <c r="B2678" s="42" t="s">
        <v>8454</v>
      </c>
      <c r="C2678">
        <v>2019</v>
      </c>
      <c r="D2678" s="42" t="s">
        <v>9001</v>
      </c>
      <c r="E2678" t="b">
        <v>0</v>
      </c>
      <c r="F2678" s="42" t="s">
        <v>9469</v>
      </c>
    </row>
    <row r="2679" spans="1:6" x14ac:dyDescent="0.2">
      <c r="A2679" s="42" t="s">
        <v>1062</v>
      </c>
      <c r="B2679" s="42" t="s">
        <v>8462</v>
      </c>
      <c r="C2679">
        <v>2013</v>
      </c>
      <c r="D2679" s="42" t="s">
        <v>9203</v>
      </c>
      <c r="E2679" t="b">
        <v>0</v>
      </c>
      <c r="F2679" s="42" t="s">
        <v>9469</v>
      </c>
    </row>
    <row r="2680" spans="1:6" x14ac:dyDescent="0.2">
      <c r="A2680" s="42" t="s">
        <v>1062</v>
      </c>
      <c r="B2680" s="42" t="s">
        <v>8462</v>
      </c>
      <c r="C2680">
        <v>2014</v>
      </c>
      <c r="D2680" s="42" t="s">
        <v>9203</v>
      </c>
      <c r="E2680" t="b">
        <v>0</v>
      </c>
      <c r="F2680" s="42" t="s">
        <v>9469</v>
      </c>
    </row>
    <row r="2681" spans="1:6" x14ac:dyDescent="0.2">
      <c r="A2681" s="42" t="s">
        <v>1062</v>
      </c>
      <c r="B2681" s="42" t="s">
        <v>8462</v>
      </c>
      <c r="C2681">
        <v>2015</v>
      </c>
      <c r="D2681" s="42" t="s">
        <v>9006</v>
      </c>
      <c r="E2681" t="b">
        <v>0</v>
      </c>
      <c r="F2681" s="42" t="s">
        <v>9469</v>
      </c>
    </row>
    <row r="2682" spans="1:6" x14ac:dyDescent="0.2">
      <c r="A2682" s="42" t="s">
        <v>1062</v>
      </c>
      <c r="B2682" s="42" t="s">
        <v>8462</v>
      </c>
      <c r="C2682">
        <v>2016</v>
      </c>
      <c r="D2682" s="42" t="s">
        <v>9470</v>
      </c>
      <c r="E2682" t="b">
        <v>0</v>
      </c>
      <c r="F2682" s="42" t="s">
        <v>9469</v>
      </c>
    </row>
    <row r="2683" spans="1:6" x14ac:dyDescent="0.2">
      <c r="A2683" s="42" t="s">
        <v>1062</v>
      </c>
      <c r="B2683" s="42" t="s">
        <v>8462</v>
      </c>
      <c r="C2683">
        <v>2017</v>
      </c>
      <c r="D2683" s="42" t="s">
        <v>9101</v>
      </c>
      <c r="E2683" t="b">
        <v>0</v>
      </c>
      <c r="F2683" s="42" t="s">
        <v>9469</v>
      </c>
    </row>
    <row r="2684" spans="1:6" x14ac:dyDescent="0.2">
      <c r="A2684" s="42" t="s">
        <v>1062</v>
      </c>
      <c r="B2684" s="42" t="s">
        <v>8462</v>
      </c>
      <c r="C2684">
        <v>2018</v>
      </c>
      <c r="D2684" s="42" t="s">
        <v>8700</v>
      </c>
      <c r="E2684" t="b">
        <v>0</v>
      </c>
      <c r="F2684" s="42" t="s">
        <v>9469</v>
      </c>
    </row>
    <row r="2685" spans="1:6" x14ac:dyDescent="0.2">
      <c r="A2685" s="42" t="s">
        <v>1062</v>
      </c>
      <c r="B2685" s="42" t="s">
        <v>8462</v>
      </c>
      <c r="C2685">
        <v>2019</v>
      </c>
      <c r="D2685" s="42" t="s">
        <v>8530</v>
      </c>
      <c r="E2685" t="b">
        <v>0</v>
      </c>
      <c r="F2685" s="42" t="s">
        <v>9469</v>
      </c>
    </row>
    <row r="2686" spans="1:6" x14ac:dyDescent="0.2">
      <c r="A2686" s="42" t="s">
        <v>1062</v>
      </c>
      <c r="B2686" s="42" t="s">
        <v>8464</v>
      </c>
      <c r="C2686">
        <v>2013</v>
      </c>
      <c r="D2686" s="42" t="s">
        <v>9471</v>
      </c>
      <c r="E2686" t="b">
        <v>0</v>
      </c>
      <c r="F2686" s="42" t="s">
        <v>9469</v>
      </c>
    </row>
    <row r="2687" spans="1:6" x14ac:dyDescent="0.2">
      <c r="A2687" s="42" t="s">
        <v>1062</v>
      </c>
      <c r="B2687" s="42" t="s">
        <v>8464</v>
      </c>
      <c r="C2687">
        <v>2014</v>
      </c>
      <c r="D2687" s="42" t="s">
        <v>8968</v>
      </c>
      <c r="E2687" t="b">
        <v>0</v>
      </c>
      <c r="F2687" s="42" t="s">
        <v>9469</v>
      </c>
    </row>
    <row r="2688" spans="1:6" x14ac:dyDescent="0.2">
      <c r="A2688" s="42" t="s">
        <v>1062</v>
      </c>
      <c r="B2688" s="42" t="s">
        <v>8464</v>
      </c>
      <c r="C2688">
        <v>2015</v>
      </c>
      <c r="D2688" s="42" t="s">
        <v>8979</v>
      </c>
      <c r="E2688" t="b">
        <v>0</v>
      </c>
      <c r="F2688" s="42" t="s">
        <v>9469</v>
      </c>
    </row>
    <row r="2689" spans="1:6" x14ac:dyDescent="0.2">
      <c r="A2689" s="42" t="s">
        <v>1062</v>
      </c>
      <c r="B2689" s="42" t="s">
        <v>8464</v>
      </c>
      <c r="C2689">
        <v>2016</v>
      </c>
      <c r="D2689" s="42" t="s">
        <v>9256</v>
      </c>
      <c r="E2689" t="b">
        <v>0</v>
      </c>
      <c r="F2689" s="42" t="s">
        <v>9469</v>
      </c>
    </row>
    <row r="2690" spans="1:6" x14ac:dyDescent="0.2">
      <c r="A2690" s="42" t="s">
        <v>1062</v>
      </c>
      <c r="B2690" s="42" t="s">
        <v>8464</v>
      </c>
      <c r="C2690">
        <v>2017</v>
      </c>
      <c r="D2690" s="42" t="s">
        <v>8932</v>
      </c>
      <c r="E2690" t="b">
        <v>0</v>
      </c>
      <c r="F2690" s="42" t="s">
        <v>9469</v>
      </c>
    </row>
    <row r="2691" spans="1:6" x14ac:dyDescent="0.2">
      <c r="A2691" s="42" t="s">
        <v>1062</v>
      </c>
      <c r="B2691" s="42" t="s">
        <v>8464</v>
      </c>
      <c r="C2691">
        <v>2018</v>
      </c>
      <c r="D2691" s="42" t="s">
        <v>8687</v>
      </c>
      <c r="E2691" t="b">
        <v>0</v>
      </c>
      <c r="F2691" s="42" t="s">
        <v>9469</v>
      </c>
    </row>
    <row r="2692" spans="1:6" x14ac:dyDescent="0.2">
      <c r="A2692" s="42" t="s">
        <v>1062</v>
      </c>
      <c r="B2692" s="42" t="s">
        <v>8464</v>
      </c>
      <c r="C2692">
        <v>2019</v>
      </c>
      <c r="D2692" s="42" t="s">
        <v>8597</v>
      </c>
      <c r="E2692" t="b">
        <v>0</v>
      </c>
      <c r="F2692" s="42" t="s">
        <v>9469</v>
      </c>
    </row>
    <row r="2693" spans="1:6" x14ac:dyDescent="0.2">
      <c r="A2693" s="42" t="s">
        <v>678</v>
      </c>
      <c r="B2693" s="42" t="s">
        <v>8454</v>
      </c>
      <c r="C2693">
        <v>2013</v>
      </c>
      <c r="D2693" s="42" t="s">
        <v>8771</v>
      </c>
      <c r="E2693" t="b">
        <v>0</v>
      </c>
      <c r="F2693" s="42" t="s">
        <v>9472</v>
      </c>
    </row>
    <row r="2694" spans="1:6" x14ac:dyDescent="0.2">
      <c r="A2694" s="42" t="s">
        <v>678</v>
      </c>
      <c r="B2694" s="42" t="s">
        <v>8454</v>
      </c>
      <c r="C2694">
        <v>2014</v>
      </c>
      <c r="D2694" s="42" t="s">
        <v>9473</v>
      </c>
      <c r="E2694" t="b">
        <v>0</v>
      </c>
      <c r="F2694" s="42" t="s">
        <v>9472</v>
      </c>
    </row>
    <row r="2695" spans="1:6" x14ac:dyDescent="0.2">
      <c r="A2695" s="42" t="s">
        <v>678</v>
      </c>
      <c r="B2695" s="42" t="s">
        <v>8454</v>
      </c>
      <c r="C2695">
        <v>2015</v>
      </c>
      <c r="D2695" s="42" t="s">
        <v>9473</v>
      </c>
      <c r="E2695" t="b">
        <v>0</v>
      </c>
      <c r="F2695" s="42" t="s">
        <v>9472</v>
      </c>
    </row>
    <row r="2696" spans="1:6" x14ac:dyDescent="0.2">
      <c r="A2696" s="42" t="s">
        <v>678</v>
      </c>
      <c r="B2696" s="42" t="s">
        <v>8454</v>
      </c>
      <c r="C2696">
        <v>2016</v>
      </c>
      <c r="D2696" s="42" t="s">
        <v>9195</v>
      </c>
      <c r="E2696" t="b">
        <v>0</v>
      </c>
      <c r="F2696" s="42" t="s">
        <v>9472</v>
      </c>
    </row>
    <row r="2697" spans="1:6" x14ac:dyDescent="0.2">
      <c r="A2697" s="42" t="s">
        <v>678</v>
      </c>
      <c r="B2697" s="42" t="s">
        <v>8454</v>
      </c>
      <c r="C2697">
        <v>2017</v>
      </c>
      <c r="D2697" s="42" t="s">
        <v>8551</v>
      </c>
      <c r="E2697" t="b">
        <v>0</v>
      </c>
      <c r="F2697" s="42" t="s">
        <v>9472</v>
      </c>
    </row>
    <row r="2698" spans="1:6" x14ac:dyDescent="0.2">
      <c r="A2698" s="42" t="s">
        <v>678</v>
      </c>
      <c r="B2698" s="42" t="s">
        <v>8454</v>
      </c>
      <c r="C2698">
        <v>2018</v>
      </c>
      <c r="D2698" s="42" t="s">
        <v>8708</v>
      </c>
      <c r="E2698" t="b">
        <v>0</v>
      </c>
      <c r="F2698" s="42" t="s">
        <v>9472</v>
      </c>
    </row>
    <row r="2699" spans="1:6" x14ac:dyDescent="0.2">
      <c r="A2699" s="42" t="s">
        <v>678</v>
      </c>
      <c r="B2699" s="42" t="s">
        <v>8454</v>
      </c>
      <c r="C2699">
        <v>2019</v>
      </c>
      <c r="D2699" s="42" t="s">
        <v>9394</v>
      </c>
      <c r="E2699" t="b">
        <v>0</v>
      </c>
      <c r="F2699" s="42" t="s">
        <v>9472</v>
      </c>
    </row>
    <row r="2700" spans="1:6" x14ac:dyDescent="0.2">
      <c r="A2700" s="42" t="s">
        <v>678</v>
      </c>
      <c r="B2700" s="42" t="s">
        <v>8462</v>
      </c>
      <c r="C2700">
        <v>2013</v>
      </c>
      <c r="D2700" s="42" t="s">
        <v>8771</v>
      </c>
      <c r="E2700" t="b">
        <v>0</v>
      </c>
      <c r="F2700" s="42" t="s">
        <v>9472</v>
      </c>
    </row>
    <row r="2701" spans="1:6" x14ac:dyDescent="0.2">
      <c r="A2701" s="42" t="s">
        <v>678</v>
      </c>
      <c r="B2701" s="42" t="s">
        <v>8462</v>
      </c>
      <c r="C2701">
        <v>2014</v>
      </c>
      <c r="D2701" s="42" t="s">
        <v>9473</v>
      </c>
      <c r="E2701" t="b">
        <v>0</v>
      </c>
      <c r="F2701" s="42" t="s">
        <v>9472</v>
      </c>
    </row>
    <row r="2702" spans="1:6" x14ac:dyDescent="0.2">
      <c r="A2702" s="42" t="s">
        <v>678</v>
      </c>
      <c r="B2702" s="42" t="s">
        <v>8462</v>
      </c>
      <c r="C2702">
        <v>2015</v>
      </c>
      <c r="D2702" s="42" t="s">
        <v>9473</v>
      </c>
      <c r="E2702" t="b">
        <v>0</v>
      </c>
      <c r="F2702" s="42" t="s">
        <v>9472</v>
      </c>
    </row>
    <row r="2703" spans="1:6" x14ac:dyDescent="0.2">
      <c r="A2703" s="42" t="s">
        <v>678</v>
      </c>
      <c r="B2703" s="42" t="s">
        <v>8462</v>
      </c>
      <c r="C2703">
        <v>2016</v>
      </c>
      <c r="D2703" s="42" t="s">
        <v>9195</v>
      </c>
      <c r="E2703" t="b">
        <v>0</v>
      </c>
      <c r="F2703" s="42" t="s">
        <v>9472</v>
      </c>
    </row>
    <row r="2704" spans="1:6" x14ac:dyDescent="0.2">
      <c r="A2704" s="42" t="s">
        <v>678</v>
      </c>
      <c r="B2704" s="42" t="s">
        <v>8462</v>
      </c>
      <c r="C2704">
        <v>2017</v>
      </c>
      <c r="D2704" s="42" t="s">
        <v>8551</v>
      </c>
      <c r="E2704" t="b">
        <v>0</v>
      </c>
      <c r="F2704" s="42" t="s">
        <v>9472</v>
      </c>
    </row>
    <row r="2705" spans="1:6" x14ac:dyDescent="0.2">
      <c r="A2705" s="42" t="s">
        <v>678</v>
      </c>
      <c r="B2705" s="42" t="s">
        <v>8462</v>
      </c>
      <c r="C2705">
        <v>2018</v>
      </c>
      <c r="D2705" s="42" t="s">
        <v>8708</v>
      </c>
      <c r="E2705" t="b">
        <v>0</v>
      </c>
      <c r="F2705" s="42" t="s">
        <v>9472</v>
      </c>
    </row>
    <row r="2706" spans="1:6" x14ac:dyDescent="0.2">
      <c r="A2706" s="42" t="s">
        <v>678</v>
      </c>
      <c r="B2706" s="42" t="s">
        <v>8462</v>
      </c>
      <c r="C2706">
        <v>2019</v>
      </c>
      <c r="D2706" s="42" t="s">
        <v>9394</v>
      </c>
      <c r="E2706" t="b">
        <v>0</v>
      </c>
      <c r="F2706" s="42" t="s">
        <v>9472</v>
      </c>
    </row>
    <row r="2707" spans="1:6" x14ac:dyDescent="0.2">
      <c r="A2707" s="42" t="s">
        <v>678</v>
      </c>
      <c r="B2707" s="42" t="s">
        <v>8464</v>
      </c>
      <c r="C2707">
        <v>2013</v>
      </c>
      <c r="D2707" s="42" t="s">
        <v>9122</v>
      </c>
      <c r="E2707" t="b">
        <v>0</v>
      </c>
      <c r="F2707" s="42" t="s">
        <v>9472</v>
      </c>
    </row>
    <row r="2708" spans="1:6" x14ac:dyDescent="0.2">
      <c r="A2708" s="42" t="s">
        <v>678</v>
      </c>
      <c r="B2708" s="42" t="s">
        <v>8464</v>
      </c>
      <c r="C2708">
        <v>2014</v>
      </c>
      <c r="D2708" s="42" t="s">
        <v>8599</v>
      </c>
      <c r="E2708" t="b">
        <v>0</v>
      </c>
      <c r="F2708" s="42" t="s">
        <v>9472</v>
      </c>
    </row>
    <row r="2709" spans="1:6" x14ac:dyDescent="0.2">
      <c r="A2709" s="42" t="s">
        <v>678</v>
      </c>
      <c r="B2709" s="42" t="s">
        <v>8464</v>
      </c>
      <c r="C2709">
        <v>2015</v>
      </c>
      <c r="D2709" s="42" t="s">
        <v>8968</v>
      </c>
      <c r="E2709" t="b">
        <v>0</v>
      </c>
      <c r="F2709" s="42" t="s">
        <v>9472</v>
      </c>
    </row>
    <row r="2710" spans="1:6" x14ac:dyDescent="0.2">
      <c r="A2710" s="42" t="s">
        <v>678</v>
      </c>
      <c r="B2710" s="42" t="s">
        <v>8464</v>
      </c>
      <c r="C2710">
        <v>2016</v>
      </c>
      <c r="D2710" s="42" t="s">
        <v>9007</v>
      </c>
      <c r="E2710" t="b">
        <v>0</v>
      </c>
      <c r="F2710" s="42" t="s">
        <v>9472</v>
      </c>
    </row>
    <row r="2711" spans="1:6" x14ac:dyDescent="0.2">
      <c r="A2711" s="42" t="s">
        <v>678</v>
      </c>
      <c r="B2711" s="42" t="s">
        <v>8464</v>
      </c>
      <c r="C2711">
        <v>2017</v>
      </c>
      <c r="D2711" s="42" t="s">
        <v>9256</v>
      </c>
      <c r="E2711" t="b">
        <v>0</v>
      </c>
      <c r="F2711" s="42" t="s">
        <v>9472</v>
      </c>
    </row>
    <row r="2712" spans="1:6" x14ac:dyDescent="0.2">
      <c r="A2712" s="42" t="s">
        <v>678</v>
      </c>
      <c r="B2712" s="42" t="s">
        <v>8464</v>
      </c>
      <c r="C2712">
        <v>2018</v>
      </c>
      <c r="D2712" s="42" t="s">
        <v>9040</v>
      </c>
      <c r="E2712" t="b">
        <v>0</v>
      </c>
      <c r="F2712" s="42" t="s">
        <v>9472</v>
      </c>
    </row>
    <row r="2713" spans="1:6" x14ac:dyDescent="0.2">
      <c r="A2713" s="42" t="s">
        <v>678</v>
      </c>
      <c r="B2713" s="42" t="s">
        <v>8464</v>
      </c>
      <c r="C2713">
        <v>2019</v>
      </c>
      <c r="D2713" s="42" t="s">
        <v>8597</v>
      </c>
      <c r="E2713" t="b">
        <v>0</v>
      </c>
      <c r="F2713" s="42" t="s">
        <v>9472</v>
      </c>
    </row>
    <row r="2714" spans="1:6" x14ac:dyDescent="0.2">
      <c r="A2714" s="42" t="s">
        <v>1045</v>
      </c>
      <c r="B2714" s="42" t="s">
        <v>8454</v>
      </c>
      <c r="C2714">
        <v>2013</v>
      </c>
      <c r="D2714" s="42" t="s">
        <v>9296</v>
      </c>
      <c r="E2714" t="b">
        <v>0</v>
      </c>
      <c r="F2714" s="42" t="s">
        <v>9474</v>
      </c>
    </row>
    <row r="2715" spans="1:6" x14ac:dyDescent="0.2">
      <c r="A2715" s="42" t="s">
        <v>1045</v>
      </c>
      <c r="B2715" s="42" t="s">
        <v>8454</v>
      </c>
      <c r="C2715">
        <v>2014</v>
      </c>
      <c r="D2715" s="42" t="s">
        <v>8595</v>
      </c>
      <c r="E2715" t="b">
        <v>0</v>
      </c>
      <c r="F2715" s="42" t="s">
        <v>9474</v>
      </c>
    </row>
    <row r="2716" spans="1:6" x14ac:dyDescent="0.2">
      <c r="A2716" s="42" t="s">
        <v>1045</v>
      </c>
      <c r="B2716" s="42" t="s">
        <v>8454</v>
      </c>
      <c r="C2716">
        <v>2015</v>
      </c>
      <c r="D2716" s="42" t="s">
        <v>9040</v>
      </c>
      <c r="E2716" t="b">
        <v>0</v>
      </c>
      <c r="F2716" s="42" t="s">
        <v>9474</v>
      </c>
    </row>
    <row r="2717" spans="1:6" x14ac:dyDescent="0.2">
      <c r="A2717" s="42" t="s">
        <v>1045</v>
      </c>
      <c r="B2717" s="42" t="s">
        <v>8454</v>
      </c>
      <c r="C2717">
        <v>2016</v>
      </c>
      <c r="D2717" s="42" t="s">
        <v>9364</v>
      </c>
      <c r="E2717" t="b">
        <v>0</v>
      </c>
      <c r="F2717" s="42" t="s">
        <v>9474</v>
      </c>
    </row>
    <row r="2718" spans="1:6" x14ac:dyDescent="0.2">
      <c r="A2718" s="42" t="s">
        <v>1045</v>
      </c>
      <c r="B2718" s="42" t="s">
        <v>8454</v>
      </c>
      <c r="C2718">
        <v>2017</v>
      </c>
      <c r="D2718" s="42" t="s">
        <v>9387</v>
      </c>
      <c r="E2718" t="b">
        <v>0</v>
      </c>
      <c r="F2718" s="42" t="s">
        <v>9474</v>
      </c>
    </row>
    <row r="2719" spans="1:6" x14ac:dyDescent="0.2">
      <c r="A2719" s="42" t="s">
        <v>1045</v>
      </c>
      <c r="B2719" s="42" t="s">
        <v>8454</v>
      </c>
      <c r="C2719">
        <v>2018</v>
      </c>
      <c r="D2719" s="42" t="s">
        <v>8560</v>
      </c>
      <c r="E2719" t="b">
        <v>0</v>
      </c>
      <c r="F2719" s="42" t="s">
        <v>9474</v>
      </c>
    </row>
    <row r="2720" spans="1:6" x14ac:dyDescent="0.2">
      <c r="A2720" s="42" t="s">
        <v>1045</v>
      </c>
      <c r="B2720" s="42" t="s">
        <v>8454</v>
      </c>
      <c r="C2720">
        <v>2019</v>
      </c>
      <c r="D2720" s="42" t="s">
        <v>8956</v>
      </c>
      <c r="E2720" t="b">
        <v>0</v>
      </c>
      <c r="F2720" s="42" t="s">
        <v>9474</v>
      </c>
    </row>
    <row r="2721" spans="1:6" x14ac:dyDescent="0.2">
      <c r="A2721" s="42" t="s">
        <v>1045</v>
      </c>
      <c r="B2721" s="42" t="s">
        <v>8462</v>
      </c>
      <c r="C2721">
        <v>2013</v>
      </c>
      <c r="D2721" s="42" t="s">
        <v>9296</v>
      </c>
      <c r="E2721" t="b">
        <v>0</v>
      </c>
      <c r="F2721" s="42" t="s">
        <v>9474</v>
      </c>
    </row>
    <row r="2722" spans="1:6" x14ac:dyDescent="0.2">
      <c r="A2722" s="42" t="s">
        <v>1045</v>
      </c>
      <c r="B2722" s="42" t="s">
        <v>8462</v>
      </c>
      <c r="C2722">
        <v>2014</v>
      </c>
      <c r="D2722" s="42" t="s">
        <v>8970</v>
      </c>
      <c r="E2722" t="b">
        <v>0</v>
      </c>
      <c r="F2722" s="42" t="s">
        <v>9474</v>
      </c>
    </row>
    <row r="2723" spans="1:6" x14ac:dyDescent="0.2">
      <c r="A2723" s="42" t="s">
        <v>1045</v>
      </c>
      <c r="B2723" s="42" t="s">
        <v>8462</v>
      </c>
      <c r="C2723">
        <v>2015</v>
      </c>
      <c r="D2723" s="42" t="s">
        <v>8819</v>
      </c>
      <c r="E2723" t="b">
        <v>0</v>
      </c>
      <c r="F2723" s="42" t="s">
        <v>9474</v>
      </c>
    </row>
    <row r="2724" spans="1:6" x14ac:dyDescent="0.2">
      <c r="A2724" s="42" t="s">
        <v>1045</v>
      </c>
      <c r="B2724" s="42" t="s">
        <v>8462</v>
      </c>
      <c r="C2724">
        <v>2016</v>
      </c>
      <c r="D2724" s="42" t="s">
        <v>9364</v>
      </c>
      <c r="E2724" t="b">
        <v>0</v>
      </c>
      <c r="F2724" s="42" t="s">
        <v>9474</v>
      </c>
    </row>
    <row r="2725" spans="1:6" x14ac:dyDescent="0.2">
      <c r="A2725" s="42" t="s">
        <v>1045</v>
      </c>
      <c r="B2725" s="42" t="s">
        <v>8462</v>
      </c>
      <c r="C2725">
        <v>2017</v>
      </c>
      <c r="D2725" s="42" t="s">
        <v>9300</v>
      </c>
      <c r="E2725" t="b">
        <v>0</v>
      </c>
      <c r="F2725" s="42" t="s">
        <v>9474</v>
      </c>
    </row>
    <row r="2726" spans="1:6" x14ac:dyDescent="0.2">
      <c r="A2726" s="42" t="s">
        <v>1045</v>
      </c>
      <c r="B2726" s="42" t="s">
        <v>8462</v>
      </c>
      <c r="C2726">
        <v>2018</v>
      </c>
      <c r="D2726" s="42" t="s">
        <v>9048</v>
      </c>
      <c r="E2726" t="b">
        <v>0</v>
      </c>
      <c r="F2726" s="42" t="s">
        <v>9474</v>
      </c>
    </row>
    <row r="2727" spans="1:6" x14ac:dyDescent="0.2">
      <c r="A2727" s="42" t="s">
        <v>1045</v>
      </c>
      <c r="B2727" s="42" t="s">
        <v>8462</v>
      </c>
      <c r="C2727">
        <v>2019</v>
      </c>
      <c r="D2727" s="42" t="s">
        <v>8956</v>
      </c>
      <c r="E2727" t="b">
        <v>0</v>
      </c>
      <c r="F2727" s="42" t="s">
        <v>9474</v>
      </c>
    </row>
    <row r="2728" spans="1:6" x14ac:dyDescent="0.2">
      <c r="A2728" s="42" t="s">
        <v>1045</v>
      </c>
      <c r="B2728" s="42" t="s">
        <v>8464</v>
      </c>
      <c r="C2728">
        <v>2013</v>
      </c>
      <c r="D2728" s="42" t="s">
        <v>8993</v>
      </c>
      <c r="E2728" t="b">
        <v>0</v>
      </c>
      <c r="F2728" s="42" t="s">
        <v>9474</v>
      </c>
    </row>
    <row r="2729" spans="1:6" x14ac:dyDescent="0.2">
      <c r="A2729" s="42" t="s">
        <v>1045</v>
      </c>
      <c r="B2729" s="42" t="s">
        <v>8464</v>
      </c>
      <c r="C2729">
        <v>2014</v>
      </c>
      <c r="D2729" s="42" t="s">
        <v>9330</v>
      </c>
      <c r="E2729" t="b">
        <v>0</v>
      </c>
      <c r="F2729" s="42" t="s">
        <v>9474</v>
      </c>
    </row>
    <row r="2730" spans="1:6" x14ac:dyDescent="0.2">
      <c r="A2730" s="42" t="s">
        <v>1045</v>
      </c>
      <c r="B2730" s="42" t="s">
        <v>8464</v>
      </c>
      <c r="C2730">
        <v>2015</v>
      </c>
      <c r="D2730" s="42" t="s">
        <v>4381</v>
      </c>
      <c r="E2730" t="b">
        <v>0</v>
      </c>
      <c r="F2730" s="42" t="s">
        <v>9474</v>
      </c>
    </row>
    <row r="2731" spans="1:6" x14ac:dyDescent="0.2">
      <c r="A2731" s="42" t="s">
        <v>1045</v>
      </c>
      <c r="B2731" s="42" t="s">
        <v>8464</v>
      </c>
      <c r="C2731">
        <v>2016</v>
      </c>
      <c r="D2731" s="42" t="s">
        <v>9094</v>
      </c>
      <c r="E2731" t="b">
        <v>0</v>
      </c>
      <c r="F2731" s="42" t="s">
        <v>9474</v>
      </c>
    </row>
    <row r="2732" spans="1:6" x14ac:dyDescent="0.2">
      <c r="A2732" s="42" t="s">
        <v>1045</v>
      </c>
      <c r="B2732" s="42" t="s">
        <v>8464</v>
      </c>
      <c r="C2732">
        <v>2017</v>
      </c>
      <c r="D2732" s="42" t="s">
        <v>8691</v>
      </c>
      <c r="E2732" t="b">
        <v>0</v>
      </c>
      <c r="F2732" s="42" t="s">
        <v>9474</v>
      </c>
    </row>
    <row r="2733" spans="1:6" x14ac:dyDescent="0.2">
      <c r="A2733" s="42" t="s">
        <v>1045</v>
      </c>
      <c r="B2733" s="42" t="s">
        <v>8464</v>
      </c>
      <c r="C2733">
        <v>2018</v>
      </c>
      <c r="D2733" s="42" t="s">
        <v>9471</v>
      </c>
      <c r="E2733" t="b">
        <v>0</v>
      </c>
      <c r="F2733" s="42" t="s">
        <v>9474</v>
      </c>
    </row>
    <row r="2734" spans="1:6" x14ac:dyDescent="0.2">
      <c r="A2734" s="42" t="s">
        <v>1045</v>
      </c>
      <c r="B2734" s="42" t="s">
        <v>8464</v>
      </c>
      <c r="C2734">
        <v>2019</v>
      </c>
      <c r="D2734" s="42" t="s">
        <v>8599</v>
      </c>
      <c r="E2734" t="b">
        <v>0</v>
      </c>
      <c r="F2734" s="42" t="s">
        <v>9474</v>
      </c>
    </row>
    <row r="2735" spans="1:6" x14ac:dyDescent="0.2">
      <c r="A2735" s="42" t="s">
        <v>680</v>
      </c>
      <c r="B2735" s="42" t="s">
        <v>8454</v>
      </c>
      <c r="C2735">
        <v>2013</v>
      </c>
      <c r="D2735" s="42" t="s">
        <v>8585</v>
      </c>
      <c r="E2735" t="b">
        <v>0</v>
      </c>
      <c r="F2735" s="42" t="s">
        <v>9475</v>
      </c>
    </row>
    <row r="2736" spans="1:6" x14ac:dyDescent="0.2">
      <c r="A2736" s="42" t="s">
        <v>680</v>
      </c>
      <c r="B2736" s="42" t="s">
        <v>8454</v>
      </c>
      <c r="C2736">
        <v>2014</v>
      </c>
      <c r="D2736" s="42" t="s">
        <v>8559</v>
      </c>
      <c r="E2736" t="b">
        <v>0</v>
      </c>
      <c r="F2736" s="42" t="s">
        <v>9475</v>
      </c>
    </row>
    <row r="2737" spans="1:6" x14ac:dyDescent="0.2">
      <c r="A2737" s="42" t="s">
        <v>680</v>
      </c>
      <c r="B2737" s="42" t="s">
        <v>8454</v>
      </c>
      <c r="C2737">
        <v>2015</v>
      </c>
      <c r="D2737" s="42" t="s">
        <v>8715</v>
      </c>
      <c r="E2737" t="b">
        <v>0</v>
      </c>
      <c r="F2737" s="42" t="s">
        <v>9475</v>
      </c>
    </row>
    <row r="2738" spans="1:6" x14ac:dyDescent="0.2">
      <c r="A2738" s="42" t="s">
        <v>680</v>
      </c>
      <c r="B2738" s="42" t="s">
        <v>8454</v>
      </c>
      <c r="C2738">
        <v>2016</v>
      </c>
      <c r="D2738" s="42" t="s">
        <v>8990</v>
      </c>
      <c r="E2738" t="b">
        <v>0</v>
      </c>
      <c r="F2738" s="42" t="s">
        <v>9475</v>
      </c>
    </row>
    <row r="2739" spans="1:6" x14ac:dyDescent="0.2">
      <c r="A2739" s="42" t="s">
        <v>680</v>
      </c>
      <c r="B2739" s="42" t="s">
        <v>8454</v>
      </c>
      <c r="C2739">
        <v>2017</v>
      </c>
      <c r="D2739" s="42" t="s">
        <v>8510</v>
      </c>
      <c r="E2739" t="b">
        <v>0</v>
      </c>
      <c r="F2739" s="42" t="s">
        <v>9475</v>
      </c>
    </row>
    <row r="2740" spans="1:6" x14ac:dyDescent="0.2">
      <c r="A2740" s="42" t="s">
        <v>680</v>
      </c>
      <c r="B2740" s="42" t="s">
        <v>8454</v>
      </c>
      <c r="C2740">
        <v>2018</v>
      </c>
      <c r="D2740" s="42" t="s">
        <v>9223</v>
      </c>
      <c r="E2740" t="b">
        <v>0</v>
      </c>
      <c r="F2740" s="42" t="s">
        <v>9475</v>
      </c>
    </row>
    <row r="2741" spans="1:6" x14ac:dyDescent="0.2">
      <c r="A2741" s="42" t="s">
        <v>680</v>
      </c>
      <c r="B2741" s="42" t="s">
        <v>8454</v>
      </c>
      <c r="C2741">
        <v>2019</v>
      </c>
      <c r="D2741" s="42" t="s">
        <v>8709</v>
      </c>
      <c r="E2741" t="b">
        <v>0</v>
      </c>
      <c r="F2741" s="42" t="s">
        <v>9475</v>
      </c>
    </row>
    <row r="2742" spans="1:6" x14ac:dyDescent="0.2">
      <c r="A2742" s="42" t="s">
        <v>680</v>
      </c>
      <c r="B2742" s="42" t="s">
        <v>8462</v>
      </c>
      <c r="C2742">
        <v>2013</v>
      </c>
      <c r="D2742" s="42" t="s">
        <v>9185</v>
      </c>
      <c r="E2742" t="b">
        <v>0</v>
      </c>
      <c r="F2742" s="42" t="s">
        <v>9475</v>
      </c>
    </row>
    <row r="2743" spans="1:6" x14ac:dyDescent="0.2">
      <c r="A2743" s="42" t="s">
        <v>680</v>
      </c>
      <c r="B2743" s="42" t="s">
        <v>8462</v>
      </c>
      <c r="C2743">
        <v>2014</v>
      </c>
      <c r="D2743" s="42" t="s">
        <v>8560</v>
      </c>
      <c r="E2743" t="b">
        <v>0</v>
      </c>
      <c r="F2743" s="42" t="s">
        <v>9475</v>
      </c>
    </row>
    <row r="2744" spans="1:6" x14ac:dyDescent="0.2">
      <c r="A2744" s="42" t="s">
        <v>680</v>
      </c>
      <c r="B2744" s="42" t="s">
        <v>8462</v>
      </c>
      <c r="C2744">
        <v>2015</v>
      </c>
      <c r="D2744" s="42" t="s">
        <v>8594</v>
      </c>
      <c r="E2744" t="b">
        <v>0</v>
      </c>
      <c r="F2744" s="42" t="s">
        <v>9475</v>
      </c>
    </row>
    <row r="2745" spans="1:6" x14ac:dyDescent="0.2">
      <c r="A2745" s="42" t="s">
        <v>680</v>
      </c>
      <c r="B2745" s="42" t="s">
        <v>8462</v>
      </c>
      <c r="C2745">
        <v>2016</v>
      </c>
      <c r="D2745" s="42" t="s">
        <v>8592</v>
      </c>
      <c r="E2745" t="b">
        <v>0</v>
      </c>
      <c r="F2745" s="42" t="s">
        <v>9475</v>
      </c>
    </row>
    <row r="2746" spans="1:6" x14ac:dyDescent="0.2">
      <c r="A2746" s="42" t="s">
        <v>680</v>
      </c>
      <c r="B2746" s="42" t="s">
        <v>8462</v>
      </c>
      <c r="C2746">
        <v>2017</v>
      </c>
      <c r="D2746" s="42" t="s">
        <v>8723</v>
      </c>
      <c r="E2746" t="b">
        <v>0</v>
      </c>
      <c r="F2746" s="42" t="s">
        <v>9475</v>
      </c>
    </row>
    <row r="2747" spans="1:6" x14ac:dyDescent="0.2">
      <c r="A2747" s="42" t="s">
        <v>680</v>
      </c>
      <c r="B2747" s="42" t="s">
        <v>8462</v>
      </c>
      <c r="C2747">
        <v>2018</v>
      </c>
      <c r="D2747" s="42" t="s">
        <v>8632</v>
      </c>
      <c r="E2747" t="b">
        <v>0</v>
      </c>
      <c r="F2747" s="42" t="s">
        <v>9475</v>
      </c>
    </row>
    <row r="2748" spans="1:6" x14ac:dyDescent="0.2">
      <c r="A2748" s="42" t="s">
        <v>680</v>
      </c>
      <c r="B2748" s="42" t="s">
        <v>8462</v>
      </c>
      <c r="C2748">
        <v>2019</v>
      </c>
      <c r="D2748" s="42" t="s">
        <v>8502</v>
      </c>
      <c r="E2748" t="b">
        <v>0</v>
      </c>
      <c r="F2748" s="42" t="s">
        <v>9475</v>
      </c>
    </row>
    <row r="2749" spans="1:6" x14ac:dyDescent="0.2">
      <c r="A2749" s="42" t="s">
        <v>680</v>
      </c>
      <c r="B2749" s="42" t="s">
        <v>8464</v>
      </c>
      <c r="C2749">
        <v>2013</v>
      </c>
      <c r="D2749" s="42" t="s">
        <v>9135</v>
      </c>
      <c r="E2749" t="b">
        <v>0</v>
      </c>
      <c r="F2749" s="42" t="s">
        <v>9475</v>
      </c>
    </row>
    <row r="2750" spans="1:6" x14ac:dyDescent="0.2">
      <c r="A2750" s="42" t="s">
        <v>680</v>
      </c>
      <c r="B2750" s="42" t="s">
        <v>8464</v>
      </c>
      <c r="C2750">
        <v>2014</v>
      </c>
      <c r="D2750" s="42" t="s">
        <v>8594</v>
      </c>
      <c r="E2750" t="b">
        <v>0</v>
      </c>
      <c r="F2750" s="42" t="s">
        <v>9475</v>
      </c>
    </row>
    <row r="2751" spans="1:6" x14ac:dyDescent="0.2">
      <c r="A2751" s="42" t="s">
        <v>680</v>
      </c>
      <c r="B2751" s="42" t="s">
        <v>8464</v>
      </c>
      <c r="C2751">
        <v>2015</v>
      </c>
      <c r="D2751" s="42" t="s">
        <v>9125</v>
      </c>
      <c r="E2751" t="b">
        <v>0</v>
      </c>
      <c r="F2751" s="42" t="s">
        <v>9475</v>
      </c>
    </row>
    <row r="2752" spans="1:6" x14ac:dyDescent="0.2">
      <c r="A2752" s="42" t="s">
        <v>680</v>
      </c>
      <c r="B2752" s="42" t="s">
        <v>8464</v>
      </c>
      <c r="C2752">
        <v>2016</v>
      </c>
      <c r="D2752" s="42" t="s">
        <v>8552</v>
      </c>
      <c r="E2752" t="b">
        <v>0</v>
      </c>
      <c r="F2752" s="42" t="s">
        <v>9475</v>
      </c>
    </row>
    <row r="2753" spans="1:6" x14ac:dyDescent="0.2">
      <c r="A2753" s="42" t="s">
        <v>680</v>
      </c>
      <c r="B2753" s="42" t="s">
        <v>8464</v>
      </c>
      <c r="C2753">
        <v>2017</v>
      </c>
      <c r="D2753" s="42" t="s">
        <v>8527</v>
      </c>
      <c r="E2753" t="b">
        <v>0</v>
      </c>
      <c r="F2753" s="42" t="s">
        <v>9475</v>
      </c>
    </row>
    <row r="2754" spans="1:6" x14ac:dyDescent="0.2">
      <c r="A2754" s="42" t="s">
        <v>680</v>
      </c>
      <c r="B2754" s="42" t="s">
        <v>8464</v>
      </c>
      <c r="C2754">
        <v>2018</v>
      </c>
      <c r="D2754" s="42" t="s">
        <v>9169</v>
      </c>
      <c r="E2754" t="b">
        <v>0</v>
      </c>
      <c r="F2754" s="42" t="s">
        <v>9475</v>
      </c>
    </row>
    <row r="2755" spans="1:6" x14ac:dyDescent="0.2">
      <c r="A2755" s="42" t="s">
        <v>680</v>
      </c>
      <c r="B2755" s="42" t="s">
        <v>8464</v>
      </c>
      <c r="C2755">
        <v>2019</v>
      </c>
      <c r="D2755" s="42" t="s">
        <v>8996</v>
      </c>
      <c r="E2755" t="b">
        <v>0</v>
      </c>
      <c r="F2755" s="42" t="s">
        <v>9475</v>
      </c>
    </row>
    <row r="2756" spans="1:6" x14ac:dyDescent="0.2">
      <c r="A2756" s="42" t="s">
        <v>681</v>
      </c>
      <c r="B2756" s="42" t="s">
        <v>8454</v>
      </c>
      <c r="C2756">
        <v>2013</v>
      </c>
      <c r="D2756" s="42" t="s">
        <v>9476</v>
      </c>
      <c r="E2756" t="b">
        <v>0</v>
      </c>
      <c r="F2756" s="42" t="s">
        <v>9477</v>
      </c>
    </row>
    <row r="2757" spans="1:6" x14ac:dyDescent="0.2">
      <c r="A2757" s="42" t="s">
        <v>681</v>
      </c>
      <c r="B2757" s="42" t="s">
        <v>8454</v>
      </c>
      <c r="C2757">
        <v>2014</v>
      </c>
      <c r="D2757" s="42" t="s">
        <v>9478</v>
      </c>
      <c r="E2757" t="b">
        <v>0</v>
      </c>
      <c r="F2757" s="42" t="s">
        <v>9477</v>
      </c>
    </row>
    <row r="2758" spans="1:6" x14ac:dyDescent="0.2">
      <c r="A2758" s="42" t="s">
        <v>681</v>
      </c>
      <c r="B2758" s="42" t="s">
        <v>8454</v>
      </c>
      <c r="C2758">
        <v>2015</v>
      </c>
      <c r="D2758" s="42" t="s">
        <v>9479</v>
      </c>
      <c r="E2758" t="b">
        <v>0</v>
      </c>
      <c r="F2758" s="42" t="s">
        <v>9477</v>
      </c>
    </row>
    <row r="2759" spans="1:6" x14ac:dyDescent="0.2">
      <c r="A2759" s="42" t="s">
        <v>681</v>
      </c>
      <c r="B2759" s="42" t="s">
        <v>8454</v>
      </c>
      <c r="C2759">
        <v>2016</v>
      </c>
      <c r="D2759" s="42" t="s">
        <v>9480</v>
      </c>
      <c r="E2759" t="b">
        <v>0</v>
      </c>
      <c r="F2759" s="42" t="s">
        <v>9477</v>
      </c>
    </row>
    <row r="2760" spans="1:6" x14ac:dyDescent="0.2">
      <c r="A2760" s="42" t="s">
        <v>681</v>
      </c>
      <c r="B2760" s="42" t="s">
        <v>8454</v>
      </c>
      <c r="C2760">
        <v>2017</v>
      </c>
      <c r="D2760" s="42" t="s">
        <v>9481</v>
      </c>
      <c r="E2760" t="b">
        <v>0</v>
      </c>
      <c r="F2760" s="42" t="s">
        <v>9477</v>
      </c>
    </row>
    <row r="2761" spans="1:6" x14ac:dyDescent="0.2">
      <c r="A2761" s="42" t="s">
        <v>681</v>
      </c>
      <c r="B2761" s="42" t="s">
        <v>8454</v>
      </c>
      <c r="C2761">
        <v>2018</v>
      </c>
      <c r="D2761" s="42" t="s">
        <v>8993</v>
      </c>
      <c r="E2761" t="b">
        <v>0</v>
      </c>
      <c r="F2761" s="42" t="s">
        <v>9477</v>
      </c>
    </row>
    <row r="2762" spans="1:6" x14ac:dyDescent="0.2">
      <c r="A2762" s="42" t="s">
        <v>681</v>
      </c>
      <c r="B2762" s="42" t="s">
        <v>8454</v>
      </c>
      <c r="C2762">
        <v>2019</v>
      </c>
      <c r="D2762" s="42" t="s">
        <v>9482</v>
      </c>
      <c r="E2762" t="b">
        <v>0</v>
      </c>
      <c r="F2762" s="42" t="s">
        <v>9477</v>
      </c>
    </row>
    <row r="2763" spans="1:6" x14ac:dyDescent="0.2">
      <c r="A2763" s="42" t="s">
        <v>681</v>
      </c>
      <c r="B2763" s="42" t="s">
        <v>8462</v>
      </c>
      <c r="C2763">
        <v>2013</v>
      </c>
      <c r="D2763" s="42" t="s">
        <v>9476</v>
      </c>
      <c r="E2763" t="b">
        <v>0</v>
      </c>
      <c r="F2763" s="42" t="s">
        <v>9477</v>
      </c>
    </row>
    <row r="2764" spans="1:6" x14ac:dyDescent="0.2">
      <c r="A2764" s="42" t="s">
        <v>681</v>
      </c>
      <c r="B2764" s="42" t="s">
        <v>8462</v>
      </c>
      <c r="C2764">
        <v>2014</v>
      </c>
      <c r="D2764" s="42" t="s">
        <v>9478</v>
      </c>
      <c r="E2764" t="b">
        <v>0</v>
      </c>
      <c r="F2764" s="42" t="s">
        <v>9477</v>
      </c>
    </row>
    <row r="2765" spans="1:6" x14ac:dyDescent="0.2">
      <c r="A2765" s="42" t="s">
        <v>681</v>
      </c>
      <c r="B2765" s="42" t="s">
        <v>8462</v>
      </c>
      <c r="C2765">
        <v>2015</v>
      </c>
      <c r="D2765" s="42" t="s">
        <v>9479</v>
      </c>
      <c r="E2765" t="b">
        <v>0</v>
      </c>
      <c r="F2765" s="42" t="s">
        <v>9477</v>
      </c>
    </row>
    <row r="2766" spans="1:6" x14ac:dyDescent="0.2">
      <c r="A2766" s="42" t="s">
        <v>681</v>
      </c>
      <c r="B2766" s="42" t="s">
        <v>8462</v>
      </c>
      <c r="C2766">
        <v>2016</v>
      </c>
      <c r="D2766" s="42" t="s">
        <v>9480</v>
      </c>
      <c r="E2766" t="b">
        <v>0</v>
      </c>
      <c r="F2766" s="42" t="s">
        <v>9477</v>
      </c>
    </row>
    <row r="2767" spans="1:6" x14ac:dyDescent="0.2">
      <c r="A2767" s="42" t="s">
        <v>681</v>
      </c>
      <c r="B2767" s="42" t="s">
        <v>8462</v>
      </c>
      <c r="C2767">
        <v>2017</v>
      </c>
      <c r="D2767" s="42" t="s">
        <v>9481</v>
      </c>
      <c r="E2767" t="b">
        <v>0</v>
      </c>
      <c r="F2767" s="42" t="s">
        <v>9477</v>
      </c>
    </row>
    <row r="2768" spans="1:6" x14ac:dyDescent="0.2">
      <c r="A2768" s="42" t="s">
        <v>681</v>
      </c>
      <c r="B2768" s="42" t="s">
        <v>8462</v>
      </c>
      <c r="C2768">
        <v>2018</v>
      </c>
      <c r="D2768" s="42" t="s">
        <v>8724</v>
      </c>
      <c r="E2768" t="b">
        <v>0</v>
      </c>
      <c r="F2768" s="42" t="s">
        <v>9477</v>
      </c>
    </row>
    <row r="2769" spans="1:6" x14ac:dyDescent="0.2">
      <c r="A2769" s="42" t="s">
        <v>681</v>
      </c>
      <c r="B2769" s="42" t="s">
        <v>8462</v>
      </c>
      <c r="C2769">
        <v>2019</v>
      </c>
      <c r="D2769" s="42" t="s">
        <v>9482</v>
      </c>
      <c r="E2769" t="b">
        <v>0</v>
      </c>
      <c r="F2769" s="42" t="s">
        <v>9477</v>
      </c>
    </row>
    <row r="2770" spans="1:6" x14ac:dyDescent="0.2">
      <c r="A2770" s="42" t="s">
        <v>681</v>
      </c>
      <c r="B2770" s="42" t="s">
        <v>8464</v>
      </c>
      <c r="C2770">
        <v>2013</v>
      </c>
      <c r="D2770" s="42" t="s">
        <v>9094</v>
      </c>
      <c r="E2770" t="b">
        <v>0</v>
      </c>
      <c r="F2770" s="42" t="s">
        <v>9477</v>
      </c>
    </row>
    <row r="2771" spans="1:6" x14ac:dyDescent="0.2">
      <c r="A2771" s="42" t="s">
        <v>681</v>
      </c>
      <c r="B2771" s="42" t="s">
        <v>8464</v>
      </c>
      <c r="C2771">
        <v>2014</v>
      </c>
      <c r="D2771" s="42" t="s">
        <v>8940</v>
      </c>
      <c r="E2771" t="b">
        <v>0</v>
      </c>
      <c r="F2771" s="42" t="s">
        <v>9477</v>
      </c>
    </row>
    <row r="2772" spans="1:6" x14ac:dyDescent="0.2">
      <c r="A2772" s="42" t="s">
        <v>681</v>
      </c>
      <c r="B2772" s="42" t="s">
        <v>8464</v>
      </c>
      <c r="C2772">
        <v>2015</v>
      </c>
      <c r="D2772" s="42" t="s">
        <v>8981</v>
      </c>
      <c r="E2772" t="b">
        <v>0</v>
      </c>
      <c r="F2772" s="42" t="s">
        <v>9477</v>
      </c>
    </row>
    <row r="2773" spans="1:6" x14ac:dyDescent="0.2">
      <c r="A2773" s="42" t="s">
        <v>681</v>
      </c>
      <c r="B2773" s="42" t="s">
        <v>8464</v>
      </c>
      <c r="C2773">
        <v>2016</v>
      </c>
      <c r="D2773" s="42" t="s">
        <v>8496</v>
      </c>
      <c r="E2773" t="b">
        <v>0</v>
      </c>
      <c r="F2773" s="42" t="s">
        <v>9477</v>
      </c>
    </row>
    <row r="2774" spans="1:6" x14ac:dyDescent="0.2">
      <c r="A2774" s="42" t="s">
        <v>681</v>
      </c>
      <c r="B2774" s="42" t="s">
        <v>8464</v>
      </c>
      <c r="C2774">
        <v>2017</v>
      </c>
      <c r="D2774" s="42" t="s">
        <v>8496</v>
      </c>
      <c r="E2774" t="b">
        <v>0</v>
      </c>
      <c r="F2774" s="42" t="s">
        <v>9477</v>
      </c>
    </row>
    <row r="2775" spans="1:6" x14ac:dyDescent="0.2">
      <c r="A2775" s="42" t="s">
        <v>681</v>
      </c>
      <c r="B2775" s="42" t="s">
        <v>8464</v>
      </c>
      <c r="C2775">
        <v>2018</v>
      </c>
      <c r="D2775" s="42" t="s">
        <v>8496</v>
      </c>
      <c r="E2775" t="b">
        <v>0</v>
      </c>
      <c r="F2775" s="42" t="s">
        <v>9477</v>
      </c>
    </row>
    <row r="2776" spans="1:6" x14ac:dyDescent="0.2">
      <c r="A2776" s="42" t="s">
        <v>681</v>
      </c>
      <c r="B2776" s="42" t="s">
        <v>8464</v>
      </c>
      <c r="C2776">
        <v>2019</v>
      </c>
      <c r="D2776" s="42" t="s">
        <v>8496</v>
      </c>
      <c r="E2776" t="b">
        <v>0</v>
      </c>
      <c r="F2776" s="42" t="s">
        <v>9477</v>
      </c>
    </row>
    <row r="2777" spans="1:6" x14ac:dyDescent="0.2">
      <c r="A2777" s="42" t="s">
        <v>683</v>
      </c>
      <c r="B2777" s="42" t="s">
        <v>8454</v>
      </c>
      <c r="C2777">
        <v>2014</v>
      </c>
      <c r="D2777" s="42" t="s">
        <v>8702</v>
      </c>
      <c r="E2777" t="b">
        <v>0</v>
      </c>
      <c r="F2777" s="42" t="s">
        <v>9483</v>
      </c>
    </row>
    <row r="2778" spans="1:6" x14ac:dyDescent="0.2">
      <c r="A2778" s="42" t="s">
        <v>683</v>
      </c>
      <c r="B2778" s="42" t="s">
        <v>8454</v>
      </c>
      <c r="C2778">
        <v>2015</v>
      </c>
      <c r="D2778" s="42" t="s">
        <v>9484</v>
      </c>
      <c r="E2778" t="b">
        <v>0</v>
      </c>
      <c r="F2778" s="42" t="s">
        <v>9483</v>
      </c>
    </row>
    <row r="2779" spans="1:6" x14ac:dyDescent="0.2">
      <c r="A2779" s="42" t="s">
        <v>683</v>
      </c>
      <c r="B2779" s="42" t="s">
        <v>8454</v>
      </c>
      <c r="C2779">
        <v>2016</v>
      </c>
      <c r="D2779" s="42" t="s">
        <v>9423</v>
      </c>
      <c r="E2779" t="b">
        <v>0</v>
      </c>
      <c r="F2779" s="42" t="s">
        <v>9483</v>
      </c>
    </row>
    <row r="2780" spans="1:6" x14ac:dyDescent="0.2">
      <c r="A2780" s="42" t="s">
        <v>683</v>
      </c>
      <c r="B2780" s="42" t="s">
        <v>8454</v>
      </c>
      <c r="C2780">
        <v>2017</v>
      </c>
      <c r="D2780" s="42" t="s">
        <v>9485</v>
      </c>
      <c r="E2780" t="b">
        <v>0</v>
      </c>
      <c r="F2780" s="42" t="s">
        <v>9483</v>
      </c>
    </row>
    <row r="2781" spans="1:6" x14ac:dyDescent="0.2">
      <c r="A2781" s="42" t="s">
        <v>683</v>
      </c>
      <c r="B2781" s="42" t="s">
        <v>8454</v>
      </c>
      <c r="C2781">
        <v>2018</v>
      </c>
      <c r="D2781" s="42" t="s">
        <v>9486</v>
      </c>
      <c r="E2781" t="b">
        <v>0</v>
      </c>
      <c r="F2781" s="42" t="s">
        <v>9483</v>
      </c>
    </row>
    <row r="2782" spans="1:6" x14ac:dyDescent="0.2">
      <c r="A2782" s="42" t="s">
        <v>683</v>
      </c>
      <c r="B2782" s="42" t="s">
        <v>8454</v>
      </c>
      <c r="C2782">
        <v>2019</v>
      </c>
      <c r="D2782" s="42" t="s">
        <v>9342</v>
      </c>
      <c r="E2782" t="b">
        <v>0</v>
      </c>
      <c r="F2782" s="42" t="s">
        <v>9483</v>
      </c>
    </row>
    <row r="2783" spans="1:6" x14ac:dyDescent="0.2">
      <c r="A2783" s="42" t="s">
        <v>683</v>
      </c>
      <c r="B2783" s="42" t="s">
        <v>8454</v>
      </c>
      <c r="C2783">
        <v>2020</v>
      </c>
      <c r="D2783" s="42" t="s">
        <v>9243</v>
      </c>
      <c r="E2783" t="b">
        <v>0</v>
      </c>
      <c r="F2783" s="42" t="s">
        <v>9483</v>
      </c>
    </row>
    <row r="2784" spans="1:6" x14ac:dyDescent="0.2">
      <c r="A2784" s="42" t="s">
        <v>683</v>
      </c>
      <c r="B2784" s="42" t="s">
        <v>8462</v>
      </c>
      <c r="C2784">
        <v>2014</v>
      </c>
      <c r="D2784" s="42" t="s">
        <v>9083</v>
      </c>
      <c r="E2784" t="b">
        <v>0</v>
      </c>
      <c r="F2784" s="42" t="s">
        <v>9483</v>
      </c>
    </row>
    <row r="2785" spans="1:6" x14ac:dyDescent="0.2">
      <c r="A2785" s="42" t="s">
        <v>683</v>
      </c>
      <c r="B2785" s="42" t="s">
        <v>8462</v>
      </c>
      <c r="C2785">
        <v>2015</v>
      </c>
      <c r="D2785" s="42" t="s">
        <v>9487</v>
      </c>
      <c r="E2785" t="b">
        <v>0</v>
      </c>
      <c r="F2785" s="42" t="s">
        <v>9483</v>
      </c>
    </row>
    <row r="2786" spans="1:6" x14ac:dyDescent="0.2">
      <c r="A2786" s="42" t="s">
        <v>683</v>
      </c>
      <c r="B2786" s="42" t="s">
        <v>8462</v>
      </c>
      <c r="C2786">
        <v>2016</v>
      </c>
      <c r="D2786" s="42" t="s">
        <v>8659</v>
      </c>
      <c r="E2786" t="b">
        <v>0</v>
      </c>
      <c r="F2786" s="42" t="s">
        <v>9483</v>
      </c>
    </row>
    <row r="2787" spans="1:6" x14ac:dyDescent="0.2">
      <c r="A2787" s="42" t="s">
        <v>683</v>
      </c>
      <c r="B2787" s="42" t="s">
        <v>8462</v>
      </c>
      <c r="C2787">
        <v>2017</v>
      </c>
      <c r="D2787" s="42" t="s">
        <v>9382</v>
      </c>
      <c r="E2787" t="b">
        <v>0</v>
      </c>
      <c r="F2787" s="42" t="s">
        <v>9483</v>
      </c>
    </row>
    <row r="2788" spans="1:6" x14ac:dyDescent="0.2">
      <c r="A2788" s="42" t="s">
        <v>683</v>
      </c>
      <c r="B2788" s="42" t="s">
        <v>8462</v>
      </c>
      <c r="C2788">
        <v>2018</v>
      </c>
      <c r="D2788" s="42" t="s">
        <v>9247</v>
      </c>
      <c r="E2788" t="b">
        <v>0</v>
      </c>
      <c r="F2788" s="42" t="s">
        <v>9483</v>
      </c>
    </row>
    <row r="2789" spans="1:6" x14ac:dyDescent="0.2">
      <c r="A2789" s="42" t="s">
        <v>683</v>
      </c>
      <c r="B2789" s="42" t="s">
        <v>8462</v>
      </c>
      <c r="C2789">
        <v>2019</v>
      </c>
      <c r="D2789" s="42" t="s">
        <v>9306</v>
      </c>
      <c r="E2789" t="b">
        <v>0</v>
      </c>
      <c r="F2789" s="42" t="s">
        <v>9483</v>
      </c>
    </row>
    <row r="2790" spans="1:6" x14ac:dyDescent="0.2">
      <c r="A2790" s="42" t="s">
        <v>683</v>
      </c>
      <c r="B2790" s="42" t="s">
        <v>8462</v>
      </c>
      <c r="C2790">
        <v>2020</v>
      </c>
      <c r="D2790" s="42" t="s">
        <v>9228</v>
      </c>
      <c r="E2790" t="b">
        <v>0</v>
      </c>
      <c r="F2790" s="42" t="s">
        <v>9483</v>
      </c>
    </row>
    <row r="2791" spans="1:6" x14ac:dyDescent="0.2">
      <c r="A2791" s="42" t="s">
        <v>683</v>
      </c>
      <c r="B2791" s="42" t="s">
        <v>8464</v>
      </c>
      <c r="C2791">
        <v>2014</v>
      </c>
      <c r="D2791" s="42" t="s">
        <v>9470</v>
      </c>
      <c r="E2791" t="b">
        <v>0</v>
      </c>
      <c r="F2791" s="42" t="s">
        <v>9483</v>
      </c>
    </row>
    <row r="2792" spans="1:6" x14ac:dyDescent="0.2">
      <c r="A2792" s="42" t="s">
        <v>683</v>
      </c>
      <c r="B2792" s="42" t="s">
        <v>8464</v>
      </c>
      <c r="C2792">
        <v>2015</v>
      </c>
      <c r="D2792" s="42" t="s">
        <v>8669</v>
      </c>
      <c r="E2792" t="b">
        <v>0</v>
      </c>
      <c r="F2792" s="42" t="s">
        <v>9483</v>
      </c>
    </row>
    <row r="2793" spans="1:6" x14ac:dyDescent="0.2">
      <c r="A2793" s="42" t="s">
        <v>683</v>
      </c>
      <c r="B2793" s="42" t="s">
        <v>8464</v>
      </c>
      <c r="C2793">
        <v>2016</v>
      </c>
      <c r="D2793" s="42" t="s">
        <v>8631</v>
      </c>
      <c r="E2793" t="b">
        <v>0</v>
      </c>
      <c r="F2793" s="42" t="s">
        <v>9483</v>
      </c>
    </row>
    <row r="2794" spans="1:6" x14ac:dyDescent="0.2">
      <c r="A2794" s="42" t="s">
        <v>683</v>
      </c>
      <c r="B2794" s="42" t="s">
        <v>8464</v>
      </c>
      <c r="C2794">
        <v>2017</v>
      </c>
      <c r="D2794" s="42" t="s">
        <v>8765</v>
      </c>
      <c r="E2794" t="b">
        <v>0</v>
      </c>
      <c r="F2794" s="42" t="s">
        <v>9483</v>
      </c>
    </row>
    <row r="2795" spans="1:6" x14ac:dyDescent="0.2">
      <c r="A2795" s="42" t="s">
        <v>683</v>
      </c>
      <c r="B2795" s="42" t="s">
        <v>8464</v>
      </c>
      <c r="C2795">
        <v>2018</v>
      </c>
      <c r="D2795" s="42" t="s">
        <v>8697</v>
      </c>
      <c r="E2795" t="b">
        <v>0</v>
      </c>
      <c r="F2795" s="42" t="s">
        <v>9483</v>
      </c>
    </row>
    <row r="2796" spans="1:6" x14ac:dyDescent="0.2">
      <c r="A2796" s="42" t="s">
        <v>683</v>
      </c>
      <c r="B2796" s="42" t="s">
        <v>8464</v>
      </c>
      <c r="C2796">
        <v>2019</v>
      </c>
      <c r="D2796" s="42" t="s">
        <v>9298</v>
      </c>
      <c r="E2796" t="b">
        <v>0</v>
      </c>
      <c r="F2796" s="42" t="s">
        <v>9483</v>
      </c>
    </row>
    <row r="2797" spans="1:6" x14ac:dyDescent="0.2">
      <c r="A2797" s="42" t="s">
        <v>683</v>
      </c>
      <c r="B2797" s="42" t="s">
        <v>8464</v>
      </c>
      <c r="C2797">
        <v>2020</v>
      </c>
      <c r="D2797" s="42" t="s">
        <v>8546</v>
      </c>
      <c r="E2797" t="b">
        <v>0</v>
      </c>
      <c r="F2797" s="42" t="s">
        <v>9483</v>
      </c>
    </row>
    <row r="2798" spans="1:6" x14ac:dyDescent="0.2">
      <c r="A2798" s="42" t="s">
        <v>684</v>
      </c>
      <c r="B2798" s="42" t="s">
        <v>8454</v>
      </c>
      <c r="C2798">
        <v>2013</v>
      </c>
      <c r="D2798" s="42" t="s">
        <v>9488</v>
      </c>
      <c r="E2798" t="b">
        <v>0</v>
      </c>
      <c r="F2798" s="42" t="s">
        <v>9489</v>
      </c>
    </row>
    <row r="2799" spans="1:6" x14ac:dyDescent="0.2">
      <c r="A2799" s="42" t="s">
        <v>684</v>
      </c>
      <c r="B2799" s="42" t="s">
        <v>8454</v>
      </c>
      <c r="C2799">
        <v>2014</v>
      </c>
      <c r="D2799" s="42" t="s">
        <v>9490</v>
      </c>
      <c r="E2799" t="b">
        <v>0</v>
      </c>
      <c r="F2799" s="42" t="s">
        <v>9489</v>
      </c>
    </row>
    <row r="2800" spans="1:6" x14ac:dyDescent="0.2">
      <c r="A2800" s="42" t="s">
        <v>684</v>
      </c>
      <c r="B2800" s="42" t="s">
        <v>8454</v>
      </c>
      <c r="C2800">
        <v>2015</v>
      </c>
      <c r="D2800" s="42" t="s">
        <v>8625</v>
      </c>
      <c r="E2800" t="b">
        <v>0</v>
      </c>
      <c r="F2800" s="42" t="s">
        <v>9489</v>
      </c>
    </row>
    <row r="2801" spans="1:6" x14ac:dyDescent="0.2">
      <c r="A2801" s="42" t="s">
        <v>684</v>
      </c>
      <c r="B2801" s="42" t="s">
        <v>8454</v>
      </c>
      <c r="C2801">
        <v>2016</v>
      </c>
      <c r="D2801" s="42" t="s">
        <v>9491</v>
      </c>
      <c r="E2801" t="b">
        <v>0</v>
      </c>
      <c r="F2801" s="42" t="s">
        <v>9489</v>
      </c>
    </row>
    <row r="2802" spans="1:6" x14ac:dyDescent="0.2">
      <c r="A2802" s="42" t="s">
        <v>684</v>
      </c>
      <c r="B2802" s="42" t="s">
        <v>8454</v>
      </c>
      <c r="C2802">
        <v>2017</v>
      </c>
      <c r="D2802" s="42" t="s">
        <v>9490</v>
      </c>
      <c r="E2802" t="b">
        <v>0</v>
      </c>
      <c r="F2802" s="42" t="s">
        <v>9489</v>
      </c>
    </row>
    <row r="2803" spans="1:6" x14ac:dyDescent="0.2">
      <c r="A2803" s="42" t="s">
        <v>684</v>
      </c>
      <c r="B2803" s="42" t="s">
        <v>8454</v>
      </c>
      <c r="C2803">
        <v>2018</v>
      </c>
      <c r="D2803" s="42" t="s">
        <v>8710</v>
      </c>
      <c r="E2803" t="b">
        <v>0</v>
      </c>
      <c r="F2803" s="42" t="s">
        <v>9489</v>
      </c>
    </row>
    <row r="2804" spans="1:6" x14ac:dyDescent="0.2">
      <c r="A2804" s="42" t="s">
        <v>684</v>
      </c>
      <c r="B2804" s="42" t="s">
        <v>8454</v>
      </c>
      <c r="C2804">
        <v>2019</v>
      </c>
      <c r="D2804" s="42" t="s">
        <v>9245</v>
      </c>
      <c r="E2804" t="b">
        <v>0</v>
      </c>
      <c r="F2804" s="42" t="s">
        <v>9489</v>
      </c>
    </row>
    <row r="2805" spans="1:6" x14ac:dyDescent="0.2">
      <c r="A2805" s="42" t="s">
        <v>684</v>
      </c>
      <c r="B2805" s="42" t="s">
        <v>8462</v>
      </c>
      <c r="C2805">
        <v>2013</v>
      </c>
      <c r="D2805" s="42" t="s">
        <v>9295</v>
      </c>
      <c r="E2805" t="b">
        <v>0</v>
      </c>
      <c r="F2805" s="42" t="s">
        <v>9489</v>
      </c>
    </row>
    <row r="2806" spans="1:6" x14ac:dyDescent="0.2">
      <c r="A2806" s="42" t="s">
        <v>684</v>
      </c>
      <c r="B2806" s="42" t="s">
        <v>8462</v>
      </c>
      <c r="C2806">
        <v>2014</v>
      </c>
      <c r="D2806" s="42" t="s">
        <v>8749</v>
      </c>
      <c r="E2806" t="b">
        <v>0</v>
      </c>
      <c r="F2806" s="42" t="s">
        <v>9489</v>
      </c>
    </row>
    <row r="2807" spans="1:6" x14ac:dyDescent="0.2">
      <c r="A2807" s="42" t="s">
        <v>684</v>
      </c>
      <c r="B2807" s="42" t="s">
        <v>8462</v>
      </c>
      <c r="C2807">
        <v>2015</v>
      </c>
      <c r="D2807" s="42" t="s">
        <v>9187</v>
      </c>
      <c r="E2807" t="b">
        <v>0</v>
      </c>
      <c r="F2807" s="42" t="s">
        <v>9489</v>
      </c>
    </row>
    <row r="2808" spans="1:6" x14ac:dyDescent="0.2">
      <c r="A2808" s="42" t="s">
        <v>684</v>
      </c>
      <c r="B2808" s="42" t="s">
        <v>8462</v>
      </c>
      <c r="C2808">
        <v>2016</v>
      </c>
      <c r="D2808" s="42" t="s">
        <v>9267</v>
      </c>
      <c r="E2808" t="b">
        <v>0</v>
      </c>
      <c r="F2808" s="42" t="s">
        <v>9489</v>
      </c>
    </row>
    <row r="2809" spans="1:6" x14ac:dyDescent="0.2">
      <c r="A2809" s="42" t="s">
        <v>684</v>
      </c>
      <c r="B2809" s="42" t="s">
        <v>8462</v>
      </c>
      <c r="C2809">
        <v>2017</v>
      </c>
      <c r="D2809" s="42" t="s">
        <v>8710</v>
      </c>
      <c r="E2809" t="b">
        <v>0</v>
      </c>
      <c r="F2809" s="42" t="s">
        <v>9489</v>
      </c>
    </row>
    <row r="2810" spans="1:6" x14ac:dyDescent="0.2">
      <c r="A2810" s="42" t="s">
        <v>684</v>
      </c>
      <c r="B2810" s="42" t="s">
        <v>8462</v>
      </c>
      <c r="C2810">
        <v>2018</v>
      </c>
      <c r="D2810" s="42" t="s">
        <v>8768</v>
      </c>
      <c r="E2810" t="b">
        <v>0</v>
      </c>
      <c r="F2810" s="42" t="s">
        <v>9489</v>
      </c>
    </row>
    <row r="2811" spans="1:6" x14ac:dyDescent="0.2">
      <c r="A2811" s="42" t="s">
        <v>684</v>
      </c>
      <c r="B2811" s="42" t="s">
        <v>8462</v>
      </c>
      <c r="C2811">
        <v>2019</v>
      </c>
      <c r="D2811" s="42" t="s">
        <v>8965</v>
      </c>
      <c r="E2811" t="b">
        <v>0</v>
      </c>
      <c r="F2811" s="42" t="s">
        <v>9489</v>
      </c>
    </row>
    <row r="2812" spans="1:6" x14ac:dyDescent="0.2">
      <c r="A2812" s="42" t="s">
        <v>684</v>
      </c>
      <c r="B2812" s="42" t="s">
        <v>8464</v>
      </c>
      <c r="C2812">
        <v>2013</v>
      </c>
      <c r="D2812" s="42" t="s">
        <v>8687</v>
      </c>
      <c r="E2812" t="b">
        <v>0</v>
      </c>
      <c r="F2812" s="42" t="s">
        <v>9489</v>
      </c>
    </row>
    <row r="2813" spans="1:6" x14ac:dyDescent="0.2">
      <c r="A2813" s="42" t="s">
        <v>684</v>
      </c>
      <c r="B2813" s="42" t="s">
        <v>8464</v>
      </c>
      <c r="C2813">
        <v>2014</v>
      </c>
      <c r="D2813" s="42" t="s">
        <v>9271</v>
      </c>
      <c r="E2813" t="b">
        <v>0</v>
      </c>
      <c r="F2813" s="42" t="s">
        <v>9489</v>
      </c>
    </row>
    <row r="2814" spans="1:6" x14ac:dyDescent="0.2">
      <c r="A2814" s="42" t="s">
        <v>684</v>
      </c>
      <c r="B2814" s="42" t="s">
        <v>8464</v>
      </c>
      <c r="C2814">
        <v>2015</v>
      </c>
      <c r="D2814" s="42" t="s">
        <v>8829</v>
      </c>
      <c r="E2814" t="b">
        <v>0</v>
      </c>
      <c r="F2814" s="42" t="s">
        <v>9489</v>
      </c>
    </row>
    <row r="2815" spans="1:6" x14ac:dyDescent="0.2">
      <c r="A2815" s="42" t="s">
        <v>684</v>
      </c>
      <c r="B2815" s="42" t="s">
        <v>8464</v>
      </c>
      <c r="C2815">
        <v>2016</v>
      </c>
      <c r="D2815" s="42" t="s">
        <v>8997</v>
      </c>
      <c r="E2815" t="b">
        <v>0</v>
      </c>
      <c r="F2815" s="42" t="s">
        <v>9489</v>
      </c>
    </row>
    <row r="2816" spans="1:6" x14ac:dyDescent="0.2">
      <c r="A2816" s="42" t="s">
        <v>684</v>
      </c>
      <c r="B2816" s="42" t="s">
        <v>8464</v>
      </c>
      <c r="C2816">
        <v>2017</v>
      </c>
      <c r="D2816" s="42" t="s">
        <v>8970</v>
      </c>
      <c r="E2816" t="b">
        <v>0</v>
      </c>
      <c r="F2816" s="42" t="s">
        <v>9489</v>
      </c>
    </row>
    <row r="2817" spans="1:6" x14ac:dyDescent="0.2">
      <c r="A2817" s="42" t="s">
        <v>684</v>
      </c>
      <c r="B2817" s="42" t="s">
        <v>8464</v>
      </c>
      <c r="C2817">
        <v>2018</v>
      </c>
      <c r="D2817" s="42" t="s">
        <v>8595</v>
      </c>
      <c r="E2817" t="b">
        <v>0</v>
      </c>
      <c r="F2817" s="42" t="s">
        <v>9489</v>
      </c>
    </row>
    <row r="2818" spans="1:6" x14ac:dyDescent="0.2">
      <c r="A2818" s="42" t="s">
        <v>684</v>
      </c>
      <c r="B2818" s="42" t="s">
        <v>8464</v>
      </c>
      <c r="C2818">
        <v>2019</v>
      </c>
      <c r="D2818" s="42" t="s">
        <v>8715</v>
      </c>
      <c r="E2818" t="b">
        <v>0</v>
      </c>
      <c r="F2818" s="42" t="s">
        <v>9489</v>
      </c>
    </row>
    <row r="2819" spans="1:6" x14ac:dyDescent="0.2">
      <c r="A2819" s="42" t="s">
        <v>685</v>
      </c>
      <c r="B2819" s="42" t="s">
        <v>8454</v>
      </c>
      <c r="C2819">
        <v>2013</v>
      </c>
      <c r="D2819" s="42" t="s">
        <v>9267</v>
      </c>
      <c r="E2819" t="b">
        <v>0</v>
      </c>
      <c r="F2819" s="42" t="s">
        <v>9492</v>
      </c>
    </row>
    <row r="2820" spans="1:6" x14ac:dyDescent="0.2">
      <c r="A2820" s="42" t="s">
        <v>685</v>
      </c>
      <c r="B2820" s="42" t="s">
        <v>8454</v>
      </c>
      <c r="C2820">
        <v>2014</v>
      </c>
      <c r="D2820" s="42" t="s">
        <v>8710</v>
      </c>
      <c r="E2820" t="b">
        <v>0</v>
      </c>
      <c r="F2820" s="42" t="s">
        <v>9492</v>
      </c>
    </row>
    <row r="2821" spans="1:6" x14ac:dyDescent="0.2">
      <c r="A2821" s="42" t="s">
        <v>685</v>
      </c>
      <c r="B2821" s="42" t="s">
        <v>8454</v>
      </c>
      <c r="C2821">
        <v>2015</v>
      </c>
      <c r="D2821" s="42" t="s">
        <v>9188</v>
      </c>
      <c r="E2821" t="b">
        <v>0</v>
      </c>
      <c r="F2821" s="42" t="s">
        <v>9492</v>
      </c>
    </row>
    <row r="2822" spans="1:6" x14ac:dyDescent="0.2">
      <c r="A2822" s="42" t="s">
        <v>685</v>
      </c>
      <c r="B2822" s="42" t="s">
        <v>8454</v>
      </c>
      <c r="C2822">
        <v>2016</v>
      </c>
      <c r="D2822" s="42" t="s">
        <v>9252</v>
      </c>
      <c r="E2822" t="b">
        <v>0</v>
      </c>
      <c r="F2822" s="42" t="s">
        <v>9492</v>
      </c>
    </row>
    <row r="2823" spans="1:6" x14ac:dyDescent="0.2">
      <c r="A2823" s="42" t="s">
        <v>685</v>
      </c>
      <c r="B2823" s="42" t="s">
        <v>8454</v>
      </c>
      <c r="C2823">
        <v>2017</v>
      </c>
      <c r="D2823" s="42" t="s">
        <v>9493</v>
      </c>
      <c r="E2823" t="b">
        <v>0</v>
      </c>
      <c r="F2823" s="42" t="s">
        <v>9492</v>
      </c>
    </row>
    <row r="2824" spans="1:6" x14ac:dyDescent="0.2">
      <c r="A2824" s="42" t="s">
        <v>685</v>
      </c>
      <c r="B2824" s="42" t="s">
        <v>8454</v>
      </c>
      <c r="C2824">
        <v>2018</v>
      </c>
      <c r="D2824" s="42" t="s">
        <v>9494</v>
      </c>
      <c r="E2824" t="b">
        <v>0</v>
      </c>
      <c r="F2824" s="42" t="s">
        <v>9492</v>
      </c>
    </row>
    <row r="2825" spans="1:6" x14ac:dyDescent="0.2">
      <c r="A2825" s="42" t="s">
        <v>685</v>
      </c>
      <c r="B2825" s="42" t="s">
        <v>8454</v>
      </c>
      <c r="C2825">
        <v>2019</v>
      </c>
      <c r="D2825" s="42" t="s">
        <v>9494</v>
      </c>
      <c r="E2825" t="b">
        <v>0</v>
      </c>
      <c r="F2825" s="42" t="s">
        <v>9492</v>
      </c>
    </row>
    <row r="2826" spans="1:6" x14ac:dyDescent="0.2">
      <c r="A2826" s="42" t="s">
        <v>685</v>
      </c>
      <c r="B2826" s="42" t="s">
        <v>8462</v>
      </c>
      <c r="C2826">
        <v>2013</v>
      </c>
      <c r="D2826" s="42" t="s">
        <v>9493</v>
      </c>
      <c r="E2826" t="b">
        <v>0</v>
      </c>
      <c r="F2826" s="42" t="s">
        <v>9492</v>
      </c>
    </row>
    <row r="2827" spans="1:6" x14ac:dyDescent="0.2">
      <c r="A2827" s="42" t="s">
        <v>685</v>
      </c>
      <c r="B2827" s="42" t="s">
        <v>8462</v>
      </c>
      <c r="C2827">
        <v>2014</v>
      </c>
      <c r="D2827" s="42" t="s">
        <v>9267</v>
      </c>
      <c r="E2827" t="b">
        <v>0</v>
      </c>
      <c r="F2827" s="42" t="s">
        <v>9492</v>
      </c>
    </row>
    <row r="2828" spans="1:6" x14ac:dyDescent="0.2">
      <c r="A2828" s="42" t="s">
        <v>685</v>
      </c>
      <c r="B2828" s="42" t="s">
        <v>8462</v>
      </c>
      <c r="C2828">
        <v>2015</v>
      </c>
      <c r="D2828" s="42" t="s">
        <v>9226</v>
      </c>
      <c r="E2828" t="b">
        <v>0</v>
      </c>
      <c r="F2828" s="42" t="s">
        <v>9492</v>
      </c>
    </row>
    <row r="2829" spans="1:6" x14ac:dyDescent="0.2">
      <c r="A2829" s="42" t="s">
        <v>685</v>
      </c>
      <c r="B2829" s="42" t="s">
        <v>8462</v>
      </c>
      <c r="C2829">
        <v>2016</v>
      </c>
      <c r="D2829" s="42" t="s">
        <v>9188</v>
      </c>
      <c r="E2829" t="b">
        <v>0</v>
      </c>
      <c r="F2829" s="42" t="s">
        <v>9492</v>
      </c>
    </row>
    <row r="2830" spans="1:6" x14ac:dyDescent="0.2">
      <c r="A2830" s="42" t="s">
        <v>685</v>
      </c>
      <c r="B2830" s="42" t="s">
        <v>8462</v>
      </c>
      <c r="C2830">
        <v>2017</v>
      </c>
      <c r="D2830" s="42" t="s">
        <v>8756</v>
      </c>
      <c r="E2830" t="b">
        <v>0</v>
      </c>
      <c r="F2830" s="42" t="s">
        <v>9492</v>
      </c>
    </row>
    <row r="2831" spans="1:6" x14ac:dyDescent="0.2">
      <c r="A2831" s="42" t="s">
        <v>685</v>
      </c>
      <c r="B2831" s="42" t="s">
        <v>8462</v>
      </c>
      <c r="C2831">
        <v>2018</v>
      </c>
      <c r="D2831" s="42" t="s">
        <v>9424</v>
      </c>
      <c r="E2831" t="b">
        <v>0</v>
      </c>
      <c r="F2831" s="42" t="s">
        <v>9492</v>
      </c>
    </row>
    <row r="2832" spans="1:6" x14ac:dyDescent="0.2">
      <c r="A2832" s="42" t="s">
        <v>685</v>
      </c>
      <c r="B2832" s="42" t="s">
        <v>8462</v>
      </c>
      <c r="C2832">
        <v>2019</v>
      </c>
      <c r="D2832" s="42" t="s">
        <v>9486</v>
      </c>
      <c r="E2832" t="b">
        <v>0</v>
      </c>
      <c r="F2832" s="42" t="s">
        <v>9492</v>
      </c>
    </row>
    <row r="2833" spans="1:6" x14ac:dyDescent="0.2">
      <c r="A2833" s="42" t="s">
        <v>685</v>
      </c>
      <c r="B2833" s="42" t="s">
        <v>8464</v>
      </c>
      <c r="C2833">
        <v>2013</v>
      </c>
      <c r="D2833" s="42" t="s">
        <v>8995</v>
      </c>
      <c r="E2833" t="b">
        <v>0</v>
      </c>
      <c r="F2833" s="42" t="s">
        <v>9492</v>
      </c>
    </row>
    <row r="2834" spans="1:6" x14ac:dyDescent="0.2">
      <c r="A2834" s="42" t="s">
        <v>685</v>
      </c>
      <c r="B2834" s="42" t="s">
        <v>8464</v>
      </c>
      <c r="C2834">
        <v>2014</v>
      </c>
      <c r="D2834" s="42" t="s">
        <v>9205</v>
      </c>
      <c r="E2834" t="b">
        <v>0</v>
      </c>
      <c r="F2834" s="42" t="s">
        <v>9492</v>
      </c>
    </row>
    <row r="2835" spans="1:6" x14ac:dyDescent="0.2">
      <c r="A2835" s="42" t="s">
        <v>685</v>
      </c>
      <c r="B2835" s="42" t="s">
        <v>8464</v>
      </c>
      <c r="C2835">
        <v>2015</v>
      </c>
      <c r="D2835" s="42" t="s">
        <v>9161</v>
      </c>
      <c r="E2835" t="b">
        <v>0</v>
      </c>
      <c r="F2835" s="42" t="s">
        <v>9492</v>
      </c>
    </row>
    <row r="2836" spans="1:6" x14ac:dyDescent="0.2">
      <c r="A2836" s="42" t="s">
        <v>685</v>
      </c>
      <c r="B2836" s="42" t="s">
        <v>8464</v>
      </c>
      <c r="C2836">
        <v>2016</v>
      </c>
      <c r="D2836" s="42" t="s">
        <v>9495</v>
      </c>
      <c r="E2836" t="b">
        <v>0</v>
      </c>
      <c r="F2836" s="42" t="s">
        <v>9492</v>
      </c>
    </row>
    <row r="2837" spans="1:6" x14ac:dyDescent="0.2">
      <c r="A2837" s="42" t="s">
        <v>685</v>
      </c>
      <c r="B2837" s="42" t="s">
        <v>8464</v>
      </c>
      <c r="C2837">
        <v>2017</v>
      </c>
      <c r="D2837" s="42" t="s">
        <v>9292</v>
      </c>
      <c r="E2837" t="b">
        <v>0</v>
      </c>
      <c r="F2837" s="42" t="s">
        <v>9492</v>
      </c>
    </row>
    <row r="2838" spans="1:6" x14ac:dyDescent="0.2">
      <c r="A2838" s="42" t="s">
        <v>685</v>
      </c>
      <c r="B2838" s="42" t="s">
        <v>8464</v>
      </c>
      <c r="C2838">
        <v>2018</v>
      </c>
      <c r="D2838" s="42" t="s">
        <v>9089</v>
      </c>
      <c r="E2838" t="b">
        <v>0</v>
      </c>
      <c r="F2838" s="42" t="s">
        <v>9492</v>
      </c>
    </row>
    <row r="2839" spans="1:6" x14ac:dyDescent="0.2">
      <c r="A2839" s="42" t="s">
        <v>685</v>
      </c>
      <c r="B2839" s="42" t="s">
        <v>8464</v>
      </c>
      <c r="C2839">
        <v>2019</v>
      </c>
      <c r="D2839" s="42" t="s">
        <v>8956</v>
      </c>
      <c r="E2839" t="b">
        <v>0</v>
      </c>
      <c r="F2839" s="42" t="s">
        <v>9492</v>
      </c>
    </row>
    <row r="2840" spans="1:6" x14ac:dyDescent="0.2">
      <c r="A2840" s="42" t="s">
        <v>686</v>
      </c>
      <c r="B2840" s="42" t="s">
        <v>8454</v>
      </c>
      <c r="C2840">
        <v>2013</v>
      </c>
      <c r="D2840" s="42" t="s">
        <v>8631</v>
      </c>
      <c r="E2840" t="b">
        <v>0</v>
      </c>
      <c r="F2840" s="42" t="s">
        <v>9496</v>
      </c>
    </row>
    <row r="2841" spans="1:6" x14ac:dyDescent="0.2">
      <c r="A2841" s="42" t="s">
        <v>686</v>
      </c>
      <c r="B2841" s="42" t="s">
        <v>8454</v>
      </c>
      <c r="C2841">
        <v>2014</v>
      </c>
      <c r="D2841" s="42" t="s">
        <v>8752</v>
      </c>
      <c r="E2841" t="b">
        <v>0</v>
      </c>
      <c r="F2841" s="42" t="s">
        <v>9496</v>
      </c>
    </row>
    <row r="2842" spans="1:6" x14ac:dyDescent="0.2">
      <c r="A2842" s="42" t="s">
        <v>686</v>
      </c>
      <c r="B2842" s="42" t="s">
        <v>8454</v>
      </c>
      <c r="C2842">
        <v>2015</v>
      </c>
      <c r="D2842" s="42" t="s">
        <v>8719</v>
      </c>
      <c r="E2842" t="b">
        <v>0</v>
      </c>
      <c r="F2842" s="42" t="s">
        <v>9496</v>
      </c>
    </row>
    <row r="2843" spans="1:6" x14ac:dyDescent="0.2">
      <c r="A2843" s="42" t="s">
        <v>686</v>
      </c>
      <c r="B2843" s="42" t="s">
        <v>8454</v>
      </c>
      <c r="C2843">
        <v>2016</v>
      </c>
      <c r="D2843" s="42" t="s">
        <v>9222</v>
      </c>
      <c r="E2843" t="b">
        <v>0</v>
      </c>
      <c r="F2843" s="42" t="s">
        <v>9496</v>
      </c>
    </row>
    <row r="2844" spans="1:6" x14ac:dyDescent="0.2">
      <c r="A2844" s="42" t="s">
        <v>686</v>
      </c>
      <c r="B2844" s="42" t="s">
        <v>8454</v>
      </c>
      <c r="C2844">
        <v>2017</v>
      </c>
      <c r="D2844" s="42" t="s">
        <v>9497</v>
      </c>
      <c r="E2844" t="b">
        <v>0</v>
      </c>
      <c r="F2844" s="42" t="s">
        <v>9496</v>
      </c>
    </row>
    <row r="2845" spans="1:6" x14ac:dyDescent="0.2">
      <c r="A2845" s="42" t="s">
        <v>686</v>
      </c>
      <c r="B2845" s="42" t="s">
        <v>8454</v>
      </c>
      <c r="C2845">
        <v>2018</v>
      </c>
      <c r="D2845" s="42" t="s">
        <v>9254</v>
      </c>
      <c r="E2845" t="b">
        <v>0</v>
      </c>
      <c r="F2845" s="42" t="s">
        <v>9496</v>
      </c>
    </row>
    <row r="2846" spans="1:6" x14ac:dyDescent="0.2">
      <c r="A2846" s="42" t="s">
        <v>686</v>
      </c>
      <c r="B2846" s="42" t="s">
        <v>8454</v>
      </c>
      <c r="C2846">
        <v>2019</v>
      </c>
      <c r="D2846" s="42" t="s">
        <v>9146</v>
      </c>
      <c r="E2846" t="b">
        <v>0</v>
      </c>
      <c r="F2846" s="42" t="s">
        <v>9496</v>
      </c>
    </row>
    <row r="2847" spans="1:6" x14ac:dyDescent="0.2">
      <c r="A2847" s="42" t="s">
        <v>686</v>
      </c>
      <c r="B2847" s="42" t="s">
        <v>8462</v>
      </c>
      <c r="C2847">
        <v>2013</v>
      </c>
      <c r="D2847" s="42" t="s">
        <v>9101</v>
      </c>
      <c r="E2847" t="b">
        <v>0</v>
      </c>
      <c r="F2847" s="42" t="s">
        <v>9496</v>
      </c>
    </row>
    <row r="2848" spans="1:6" x14ac:dyDescent="0.2">
      <c r="A2848" s="42" t="s">
        <v>686</v>
      </c>
      <c r="B2848" s="42" t="s">
        <v>8462</v>
      </c>
      <c r="C2848">
        <v>2014</v>
      </c>
      <c r="D2848" s="42" t="s">
        <v>8632</v>
      </c>
      <c r="E2848" t="b">
        <v>0</v>
      </c>
      <c r="F2848" s="42" t="s">
        <v>9496</v>
      </c>
    </row>
    <row r="2849" spans="1:6" x14ac:dyDescent="0.2">
      <c r="A2849" s="42" t="s">
        <v>686</v>
      </c>
      <c r="B2849" s="42" t="s">
        <v>8462</v>
      </c>
      <c r="C2849">
        <v>2015</v>
      </c>
      <c r="D2849" s="42" t="s">
        <v>9234</v>
      </c>
      <c r="E2849" t="b">
        <v>0</v>
      </c>
      <c r="F2849" s="42" t="s">
        <v>9496</v>
      </c>
    </row>
    <row r="2850" spans="1:6" x14ac:dyDescent="0.2">
      <c r="A2850" s="42" t="s">
        <v>686</v>
      </c>
      <c r="B2850" s="42" t="s">
        <v>8462</v>
      </c>
      <c r="C2850">
        <v>2016</v>
      </c>
      <c r="D2850" s="42" t="s">
        <v>9178</v>
      </c>
      <c r="E2850" t="b">
        <v>0</v>
      </c>
      <c r="F2850" s="42" t="s">
        <v>9496</v>
      </c>
    </row>
    <row r="2851" spans="1:6" x14ac:dyDescent="0.2">
      <c r="A2851" s="42" t="s">
        <v>686</v>
      </c>
      <c r="B2851" s="42" t="s">
        <v>8462</v>
      </c>
      <c r="C2851">
        <v>2017</v>
      </c>
      <c r="D2851" s="42" t="s">
        <v>9497</v>
      </c>
      <c r="E2851" t="b">
        <v>0</v>
      </c>
      <c r="F2851" s="42" t="s">
        <v>9496</v>
      </c>
    </row>
    <row r="2852" spans="1:6" x14ac:dyDescent="0.2">
      <c r="A2852" s="42" t="s">
        <v>686</v>
      </c>
      <c r="B2852" s="42" t="s">
        <v>8462</v>
      </c>
      <c r="C2852">
        <v>2018</v>
      </c>
      <c r="D2852" s="42" t="s">
        <v>9292</v>
      </c>
      <c r="E2852" t="b">
        <v>0</v>
      </c>
      <c r="F2852" s="42" t="s">
        <v>9496</v>
      </c>
    </row>
    <row r="2853" spans="1:6" x14ac:dyDescent="0.2">
      <c r="A2853" s="42" t="s">
        <v>686</v>
      </c>
      <c r="B2853" s="42" t="s">
        <v>8462</v>
      </c>
      <c r="C2853">
        <v>2019</v>
      </c>
      <c r="D2853" s="42" t="s">
        <v>9191</v>
      </c>
      <c r="E2853" t="b">
        <v>0</v>
      </c>
      <c r="F2853" s="42" t="s">
        <v>9496</v>
      </c>
    </row>
    <row r="2854" spans="1:6" x14ac:dyDescent="0.2">
      <c r="A2854" s="42" t="s">
        <v>686</v>
      </c>
      <c r="B2854" s="42" t="s">
        <v>8464</v>
      </c>
      <c r="C2854">
        <v>2013</v>
      </c>
      <c r="D2854" s="42" t="s">
        <v>9007</v>
      </c>
      <c r="E2854" t="b">
        <v>0</v>
      </c>
      <c r="F2854" s="42" t="s">
        <v>9496</v>
      </c>
    </row>
    <row r="2855" spans="1:6" x14ac:dyDescent="0.2">
      <c r="A2855" s="42" t="s">
        <v>686</v>
      </c>
      <c r="B2855" s="42" t="s">
        <v>8464</v>
      </c>
      <c r="C2855">
        <v>2014</v>
      </c>
      <c r="D2855" s="42" t="s">
        <v>8690</v>
      </c>
      <c r="E2855" t="b">
        <v>0</v>
      </c>
      <c r="F2855" s="42" t="s">
        <v>9496</v>
      </c>
    </row>
    <row r="2856" spans="1:6" x14ac:dyDescent="0.2">
      <c r="A2856" s="42" t="s">
        <v>686</v>
      </c>
      <c r="B2856" s="42" t="s">
        <v>8464</v>
      </c>
      <c r="C2856">
        <v>2015</v>
      </c>
      <c r="D2856" s="42" t="s">
        <v>8638</v>
      </c>
      <c r="E2856" t="b">
        <v>0</v>
      </c>
      <c r="F2856" s="42" t="s">
        <v>9496</v>
      </c>
    </row>
    <row r="2857" spans="1:6" x14ac:dyDescent="0.2">
      <c r="A2857" s="42" t="s">
        <v>686</v>
      </c>
      <c r="B2857" s="42" t="s">
        <v>8464</v>
      </c>
      <c r="C2857">
        <v>2016</v>
      </c>
      <c r="D2857" s="42" t="s">
        <v>9092</v>
      </c>
      <c r="E2857" t="b">
        <v>0</v>
      </c>
      <c r="F2857" s="42" t="s">
        <v>9496</v>
      </c>
    </row>
    <row r="2858" spans="1:6" x14ac:dyDescent="0.2">
      <c r="A2858" s="42" t="s">
        <v>686</v>
      </c>
      <c r="B2858" s="42" t="s">
        <v>8464</v>
      </c>
      <c r="C2858">
        <v>2017</v>
      </c>
      <c r="D2858" s="42" t="s">
        <v>8582</v>
      </c>
      <c r="E2858" t="b">
        <v>0</v>
      </c>
      <c r="F2858" s="42" t="s">
        <v>9496</v>
      </c>
    </row>
    <row r="2859" spans="1:6" x14ac:dyDescent="0.2">
      <c r="A2859" s="42" t="s">
        <v>686</v>
      </c>
      <c r="B2859" s="42" t="s">
        <v>8464</v>
      </c>
      <c r="C2859">
        <v>2018</v>
      </c>
      <c r="D2859" s="42" t="s">
        <v>9171</v>
      </c>
      <c r="E2859" t="b">
        <v>0</v>
      </c>
      <c r="F2859" s="42" t="s">
        <v>9496</v>
      </c>
    </row>
    <row r="2860" spans="1:6" x14ac:dyDescent="0.2">
      <c r="A2860" s="42" t="s">
        <v>686</v>
      </c>
      <c r="B2860" s="42" t="s">
        <v>8464</v>
      </c>
      <c r="C2860">
        <v>2019</v>
      </c>
      <c r="D2860" s="42" t="s">
        <v>8932</v>
      </c>
      <c r="E2860" t="b">
        <v>0</v>
      </c>
      <c r="F2860" s="42" t="s">
        <v>9496</v>
      </c>
    </row>
    <row r="2861" spans="1:6" x14ac:dyDescent="0.2">
      <c r="A2861" s="42" t="s">
        <v>688</v>
      </c>
      <c r="B2861" s="42" t="s">
        <v>8454</v>
      </c>
      <c r="C2861">
        <v>2013</v>
      </c>
      <c r="D2861" s="42" t="s">
        <v>9405</v>
      </c>
      <c r="E2861" t="b">
        <v>0</v>
      </c>
      <c r="F2861" s="42" t="s">
        <v>9498</v>
      </c>
    </row>
    <row r="2862" spans="1:6" x14ac:dyDescent="0.2">
      <c r="A2862" s="42" t="s">
        <v>688</v>
      </c>
      <c r="B2862" s="42" t="s">
        <v>8454</v>
      </c>
      <c r="C2862">
        <v>2014</v>
      </c>
      <c r="D2862" s="42" t="s">
        <v>8689</v>
      </c>
      <c r="E2862" t="b">
        <v>0</v>
      </c>
      <c r="F2862" s="42" t="s">
        <v>9498</v>
      </c>
    </row>
    <row r="2863" spans="1:6" x14ac:dyDescent="0.2">
      <c r="A2863" s="42" t="s">
        <v>688</v>
      </c>
      <c r="B2863" s="42" t="s">
        <v>8454</v>
      </c>
      <c r="C2863">
        <v>2015</v>
      </c>
      <c r="D2863" s="42" t="s">
        <v>9205</v>
      </c>
      <c r="E2863" t="b">
        <v>0</v>
      </c>
      <c r="F2863" s="42" t="s">
        <v>9498</v>
      </c>
    </row>
    <row r="2864" spans="1:6" x14ac:dyDescent="0.2">
      <c r="A2864" s="42" t="s">
        <v>688</v>
      </c>
      <c r="B2864" s="42" t="s">
        <v>8454</v>
      </c>
      <c r="C2864">
        <v>2016</v>
      </c>
      <c r="D2864" s="42" t="s">
        <v>8994</v>
      </c>
      <c r="E2864" t="b">
        <v>0</v>
      </c>
      <c r="F2864" s="42" t="s">
        <v>9498</v>
      </c>
    </row>
    <row r="2865" spans="1:6" x14ac:dyDescent="0.2">
      <c r="A2865" s="42" t="s">
        <v>688</v>
      </c>
      <c r="B2865" s="42" t="s">
        <v>8454</v>
      </c>
      <c r="C2865">
        <v>2017</v>
      </c>
      <c r="D2865" s="42" t="s">
        <v>9163</v>
      </c>
      <c r="E2865" t="b">
        <v>0</v>
      </c>
      <c r="F2865" s="42" t="s">
        <v>9498</v>
      </c>
    </row>
    <row r="2866" spans="1:6" x14ac:dyDescent="0.2">
      <c r="A2866" s="42" t="s">
        <v>688</v>
      </c>
      <c r="B2866" s="42" t="s">
        <v>8454</v>
      </c>
      <c r="C2866">
        <v>2018</v>
      </c>
      <c r="D2866" s="42" t="s">
        <v>9194</v>
      </c>
      <c r="E2866" t="b">
        <v>0</v>
      </c>
      <c r="F2866" s="42" t="s">
        <v>9498</v>
      </c>
    </row>
    <row r="2867" spans="1:6" x14ac:dyDescent="0.2">
      <c r="A2867" s="42" t="s">
        <v>688</v>
      </c>
      <c r="B2867" s="42" t="s">
        <v>8454</v>
      </c>
      <c r="C2867">
        <v>2019</v>
      </c>
      <c r="D2867" s="42" t="s">
        <v>8720</v>
      </c>
      <c r="E2867" t="b">
        <v>0</v>
      </c>
      <c r="F2867" s="42" t="s">
        <v>9498</v>
      </c>
    </row>
    <row r="2868" spans="1:6" x14ac:dyDescent="0.2">
      <c r="A2868" s="42" t="s">
        <v>688</v>
      </c>
      <c r="B2868" s="42" t="s">
        <v>8462</v>
      </c>
      <c r="C2868">
        <v>2013</v>
      </c>
      <c r="D2868" s="42" t="s">
        <v>9160</v>
      </c>
      <c r="E2868" t="b">
        <v>0</v>
      </c>
      <c r="F2868" s="42" t="s">
        <v>9498</v>
      </c>
    </row>
    <row r="2869" spans="1:6" x14ac:dyDescent="0.2">
      <c r="A2869" s="42" t="s">
        <v>688</v>
      </c>
      <c r="B2869" s="42" t="s">
        <v>8462</v>
      </c>
      <c r="C2869">
        <v>2014</v>
      </c>
      <c r="D2869" s="42" t="s">
        <v>8513</v>
      </c>
      <c r="E2869" t="b">
        <v>0</v>
      </c>
      <c r="F2869" s="42" t="s">
        <v>9498</v>
      </c>
    </row>
    <row r="2870" spans="1:6" x14ac:dyDescent="0.2">
      <c r="A2870" s="42" t="s">
        <v>688</v>
      </c>
      <c r="B2870" s="42" t="s">
        <v>8462</v>
      </c>
      <c r="C2870">
        <v>2015</v>
      </c>
      <c r="D2870" s="42" t="s">
        <v>9170</v>
      </c>
      <c r="E2870" t="b">
        <v>0</v>
      </c>
      <c r="F2870" s="42" t="s">
        <v>9498</v>
      </c>
    </row>
    <row r="2871" spans="1:6" x14ac:dyDescent="0.2">
      <c r="A2871" s="42" t="s">
        <v>688</v>
      </c>
      <c r="B2871" s="42" t="s">
        <v>8462</v>
      </c>
      <c r="C2871">
        <v>2016</v>
      </c>
      <c r="D2871" s="42" t="s">
        <v>8723</v>
      </c>
      <c r="E2871" t="b">
        <v>0</v>
      </c>
      <c r="F2871" s="42" t="s">
        <v>9498</v>
      </c>
    </row>
    <row r="2872" spans="1:6" x14ac:dyDescent="0.2">
      <c r="A2872" s="42" t="s">
        <v>688</v>
      </c>
      <c r="B2872" s="42" t="s">
        <v>8462</v>
      </c>
      <c r="C2872">
        <v>2017</v>
      </c>
      <c r="D2872" s="42" t="s">
        <v>8697</v>
      </c>
      <c r="E2872" t="b">
        <v>0</v>
      </c>
      <c r="F2872" s="42" t="s">
        <v>9498</v>
      </c>
    </row>
    <row r="2873" spans="1:6" x14ac:dyDescent="0.2">
      <c r="A2873" s="42" t="s">
        <v>688</v>
      </c>
      <c r="B2873" s="42" t="s">
        <v>8462</v>
      </c>
      <c r="C2873">
        <v>2018</v>
      </c>
      <c r="D2873" s="42" t="s">
        <v>9499</v>
      </c>
      <c r="E2873" t="b">
        <v>0</v>
      </c>
      <c r="F2873" s="42" t="s">
        <v>9498</v>
      </c>
    </row>
    <row r="2874" spans="1:6" x14ac:dyDescent="0.2">
      <c r="A2874" s="42" t="s">
        <v>688</v>
      </c>
      <c r="B2874" s="42" t="s">
        <v>8462</v>
      </c>
      <c r="C2874">
        <v>2019</v>
      </c>
      <c r="D2874" s="42" t="s">
        <v>9169</v>
      </c>
      <c r="E2874" t="b">
        <v>0</v>
      </c>
      <c r="F2874" s="42" t="s">
        <v>9498</v>
      </c>
    </row>
    <row r="2875" spans="1:6" x14ac:dyDescent="0.2">
      <c r="A2875" s="42" t="s">
        <v>688</v>
      </c>
      <c r="B2875" s="42" t="s">
        <v>8464</v>
      </c>
      <c r="C2875">
        <v>2013</v>
      </c>
      <c r="D2875" s="42" t="s">
        <v>9106</v>
      </c>
      <c r="E2875" t="b">
        <v>0</v>
      </c>
      <c r="F2875" s="42" t="s">
        <v>9498</v>
      </c>
    </row>
    <row r="2876" spans="1:6" x14ac:dyDescent="0.2">
      <c r="A2876" s="42" t="s">
        <v>688</v>
      </c>
      <c r="B2876" s="42" t="s">
        <v>8464</v>
      </c>
      <c r="C2876">
        <v>2014</v>
      </c>
      <c r="D2876" s="42" t="s">
        <v>8823</v>
      </c>
      <c r="E2876" t="b">
        <v>0</v>
      </c>
      <c r="F2876" s="42" t="s">
        <v>9498</v>
      </c>
    </row>
    <row r="2877" spans="1:6" x14ac:dyDescent="0.2">
      <c r="A2877" s="42" t="s">
        <v>688</v>
      </c>
      <c r="B2877" s="42" t="s">
        <v>8464</v>
      </c>
      <c r="C2877">
        <v>2015</v>
      </c>
      <c r="D2877" s="42" t="s">
        <v>8712</v>
      </c>
      <c r="E2877" t="b">
        <v>0</v>
      </c>
      <c r="F2877" s="42" t="s">
        <v>9498</v>
      </c>
    </row>
    <row r="2878" spans="1:6" x14ac:dyDescent="0.2">
      <c r="A2878" s="42" t="s">
        <v>688</v>
      </c>
      <c r="B2878" s="42" t="s">
        <v>8464</v>
      </c>
      <c r="C2878">
        <v>2016</v>
      </c>
      <c r="D2878" s="42" t="s">
        <v>8584</v>
      </c>
      <c r="E2878" t="b">
        <v>0</v>
      </c>
      <c r="F2878" s="42" t="s">
        <v>9498</v>
      </c>
    </row>
    <row r="2879" spans="1:6" x14ac:dyDescent="0.2">
      <c r="A2879" s="42" t="s">
        <v>688</v>
      </c>
      <c r="B2879" s="42" t="s">
        <v>8464</v>
      </c>
      <c r="C2879">
        <v>2017</v>
      </c>
      <c r="D2879" s="42" t="s">
        <v>9172</v>
      </c>
      <c r="E2879" t="b">
        <v>0</v>
      </c>
      <c r="F2879" s="42" t="s">
        <v>9498</v>
      </c>
    </row>
    <row r="2880" spans="1:6" x14ac:dyDescent="0.2">
      <c r="A2880" s="42" t="s">
        <v>688</v>
      </c>
      <c r="B2880" s="42" t="s">
        <v>8464</v>
      </c>
      <c r="C2880">
        <v>2018</v>
      </c>
      <c r="D2880" s="42" t="s">
        <v>9130</v>
      </c>
      <c r="E2880" t="b">
        <v>0</v>
      </c>
      <c r="F2880" s="42" t="s">
        <v>9498</v>
      </c>
    </row>
    <row r="2881" spans="1:6" x14ac:dyDescent="0.2">
      <c r="A2881" s="42" t="s">
        <v>688</v>
      </c>
      <c r="B2881" s="42" t="s">
        <v>8464</v>
      </c>
      <c r="C2881">
        <v>2019</v>
      </c>
      <c r="D2881" s="42" t="s">
        <v>8594</v>
      </c>
      <c r="E2881" t="b">
        <v>0</v>
      </c>
      <c r="F2881" s="42" t="s">
        <v>9498</v>
      </c>
    </row>
    <row r="2882" spans="1:6" x14ac:dyDescent="0.2">
      <c r="A2882" s="42" t="s">
        <v>689</v>
      </c>
      <c r="B2882" s="42" t="s">
        <v>8454</v>
      </c>
      <c r="C2882">
        <v>2013</v>
      </c>
      <c r="D2882" s="42" t="s">
        <v>9126</v>
      </c>
      <c r="E2882" t="b">
        <v>0</v>
      </c>
      <c r="F2882" s="42" t="s">
        <v>9500</v>
      </c>
    </row>
    <row r="2883" spans="1:6" x14ac:dyDescent="0.2">
      <c r="A2883" s="42" t="s">
        <v>689</v>
      </c>
      <c r="B2883" s="42" t="s">
        <v>8454</v>
      </c>
      <c r="C2883">
        <v>2014</v>
      </c>
      <c r="D2883" s="42" t="s">
        <v>9355</v>
      </c>
      <c r="E2883" t="b">
        <v>0</v>
      </c>
      <c r="F2883" s="42" t="s">
        <v>9500</v>
      </c>
    </row>
    <row r="2884" spans="1:6" x14ac:dyDescent="0.2">
      <c r="A2884" s="42" t="s">
        <v>689</v>
      </c>
      <c r="B2884" s="42" t="s">
        <v>8454</v>
      </c>
      <c r="C2884">
        <v>2015</v>
      </c>
      <c r="D2884" s="42" t="s">
        <v>8719</v>
      </c>
      <c r="E2884" t="b">
        <v>0</v>
      </c>
      <c r="F2884" s="42" t="s">
        <v>9500</v>
      </c>
    </row>
    <row r="2885" spans="1:6" x14ac:dyDescent="0.2">
      <c r="A2885" s="42" t="s">
        <v>689</v>
      </c>
      <c r="B2885" s="42" t="s">
        <v>8454</v>
      </c>
      <c r="C2885">
        <v>2016</v>
      </c>
      <c r="D2885" s="42" t="s">
        <v>9136</v>
      </c>
      <c r="E2885" t="b">
        <v>0</v>
      </c>
      <c r="F2885" s="42" t="s">
        <v>9500</v>
      </c>
    </row>
    <row r="2886" spans="1:6" x14ac:dyDescent="0.2">
      <c r="A2886" s="42" t="s">
        <v>689</v>
      </c>
      <c r="B2886" s="42" t="s">
        <v>8454</v>
      </c>
      <c r="C2886">
        <v>2017</v>
      </c>
      <c r="D2886" s="42" t="s">
        <v>8843</v>
      </c>
      <c r="E2886" t="b">
        <v>0</v>
      </c>
      <c r="F2886" s="42" t="s">
        <v>9500</v>
      </c>
    </row>
    <row r="2887" spans="1:6" x14ac:dyDescent="0.2">
      <c r="A2887" s="42" t="s">
        <v>689</v>
      </c>
      <c r="B2887" s="42" t="s">
        <v>8454</v>
      </c>
      <c r="C2887">
        <v>2018</v>
      </c>
      <c r="D2887" s="42" t="s">
        <v>9229</v>
      </c>
      <c r="E2887" t="b">
        <v>0</v>
      </c>
      <c r="F2887" s="42" t="s">
        <v>9500</v>
      </c>
    </row>
    <row r="2888" spans="1:6" x14ac:dyDescent="0.2">
      <c r="A2888" s="42" t="s">
        <v>689</v>
      </c>
      <c r="B2888" s="42" t="s">
        <v>8454</v>
      </c>
      <c r="C2888">
        <v>2019</v>
      </c>
      <c r="D2888" s="42" t="s">
        <v>8722</v>
      </c>
      <c r="E2888" t="b">
        <v>0</v>
      </c>
      <c r="F2888" s="42" t="s">
        <v>9500</v>
      </c>
    </row>
    <row r="2889" spans="1:6" x14ac:dyDescent="0.2">
      <c r="A2889" s="42" t="s">
        <v>689</v>
      </c>
      <c r="B2889" s="42" t="s">
        <v>8462</v>
      </c>
      <c r="C2889">
        <v>2013</v>
      </c>
      <c r="D2889" s="42" t="s">
        <v>9126</v>
      </c>
      <c r="E2889" t="b">
        <v>0</v>
      </c>
      <c r="F2889" s="42" t="s">
        <v>9500</v>
      </c>
    </row>
    <row r="2890" spans="1:6" x14ac:dyDescent="0.2">
      <c r="A2890" s="42" t="s">
        <v>689</v>
      </c>
      <c r="B2890" s="42" t="s">
        <v>8462</v>
      </c>
      <c r="C2890">
        <v>2014</v>
      </c>
      <c r="D2890" s="42" t="s">
        <v>9355</v>
      </c>
      <c r="E2890" t="b">
        <v>0</v>
      </c>
      <c r="F2890" s="42" t="s">
        <v>9500</v>
      </c>
    </row>
    <row r="2891" spans="1:6" x14ac:dyDescent="0.2">
      <c r="A2891" s="42" t="s">
        <v>689</v>
      </c>
      <c r="B2891" s="42" t="s">
        <v>8462</v>
      </c>
      <c r="C2891">
        <v>2015</v>
      </c>
      <c r="D2891" s="42" t="s">
        <v>8719</v>
      </c>
      <c r="E2891" t="b">
        <v>0</v>
      </c>
      <c r="F2891" s="42" t="s">
        <v>9500</v>
      </c>
    </row>
    <row r="2892" spans="1:6" x14ac:dyDescent="0.2">
      <c r="A2892" s="42" t="s">
        <v>689</v>
      </c>
      <c r="B2892" s="42" t="s">
        <v>8462</v>
      </c>
      <c r="C2892">
        <v>2016</v>
      </c>
      <c r="D2892" s="42" t="s">
        <v>9136</v>
      </c>
      <c r="E2892" t="b">
        <v>0</v>
      </c>
      <c r="F2892" s="42" t="s">
        <v>9500</v>
      </c>
    </row>
    <row r="2893" spans="1:6" x14ac:dyDescent="0.2">
      <c r="A2893" s="42" t="s">
        <v>689</v>
      </c>
      <c r="B2893" s="42" t="s">
        <v>8462</v>
      </c>
      <c r="C2893">
        <v>2017</v>
      </c>
      <c r="D2893" s="42" t="s">
        <v>8843</v>
      </c>
      <c r="E2893" t="b">
        <v>0</v>
      </c>
      <c r="F2893" s="42" t="s">
        <v>9500</v>
      </c>
    </row>
    <row r="2894" spans="1:6" x14ac:dyDescent="0.2">
      <c r="A2894" s="42" t="s">
        <v>689</v>
      </c>
      <c r="B2894" s="42" t="s">
        <v>8462</v>
      </c>
      <c r="C2894">
        <v>2018</v>
      </c>
      <c r="D2894" s="42" t="s">
        <v>9229</v>
      </c>
      <c r="E2894" t="b">
        <v>0</v>
      </c>
      <c r="F2894" s="42" t="s">
        <v>9500</v>
      </c>
    </row>
    <row r="2895" spans="1:6" x14ac:dyDescent="0.2">
      <c r="A2895" s="42" t="s">
        <v>689</v>
      </c>
      <c r="B2895" s="42" t="s">
        <v>8462</v>
      </c>
      <c r="C2895">
        <v>2019</v>
      </c>
      <c r="D2895" s="42" t="s">
        <v>8722</v>
      </c>
      <c r="E2895" t="b">
        <v>0</v>
      </c>
      <c r="F2895" s="42" t="s">
        <v>9500</v>
      </c>
    </row>
    <row r="2896" spans="1:6" x14ac:dyDescent="0.2">
      <c r="A2896" s="42" t="s">
        <v>689</v>
      </c>
      <c r="B2896" s="42" t="s">
        <v>8464</v>
      </c>
      <c r="C2896">
        <v>2013</v>
      </c>
      <c r="D2896" s="42" t="s">
        <v>8512</v>
      </c>
      <c r="E2896" t="b">
        <v>0</v>
      </c>
      <c r="F2896" s="42" t="s">
        <v>9500</v>
      </c>
    </row>
    <row r="2897" spans="1:6" x14ac:dyDescent="0.2">
      <c r="A2897" s="42" t="s">
        <v>689</v>
      </c>
      <c r="B2897" s="42" t="s">
        <v>8464</v>
      </c>
      <c r="C2897">
        <v>2014</v>
      </c>
      <c r="D2897" s="42" t="s">
        <v>8460</v>
      </c>
      <c r="E2897" t="b">
        <v>0</v>
      </c>
      <c r="F2897" s="42" t="s">
        <v>9500</v>
      </c>
    </row>
    <row r="2898" spans="1:6" x14ac:dyDescent="0.2">
      <c r="A2898" s="42" t="s">
        <v>689</v>
      </c>
      <c r="B2898" s="42" t="s">
        <v>8464</v>
      </c>
      <c r="C2898">
        <v>2015</v>
      </c>
      <c r="D2898" s="42" t="s">
        <v>9250</v>
      </c>
      <c r="E2898" t="b">
        <v>0</v>
      </c>
      <c r="F2898" s="42" t="s">
        <v>9500</v>
      </c>
    </row>
    <row r="2899" spans="1:6" x14ac:dyDescent="0.2">
      <c r="A2899" s="42" t="s">
        <v>689</v>
      </c>
      <c r="B2899" s="42" t="s">
        <v>8464</v>
      </c>
      <c r="C2899">
        <v>2016</v>
      </c>
      <c r="D2899" s="42" t="s">
        <v>8551</v>
      </c>
      <c r="E2899" t="b">
        <v>0</v>
      </c>
      <c r="F2899" s="42" t="s">
        <v>9500</v>
      </c>
    </row>
    <row r="2900" spans="1:6" x14ac:dyDescent="0.2">
      <c r="A2900" s="42" t="s">
        <v>689</v>
      </c>
      <c r="B2900" s="42" t="s">
        <v>8464</v>
      </c>
      <c r="C2900">
        <v>2017</v>
      </c>
      <c r="D2900" s="42" t="s">
        <v>9398</v>
      </c>
      <c r="E2900" t="b">
        <v>0</v>
      </c>
      <c r="F2900" s="42" t="s">
        <v>9500</v>
      </c>
    </row>
    <row r="2901" spans="1:6" x14ac:dyDescent="0.2">
      <c r="A2901" s="42" t="s">
        <v>689</v>
      </c>
      <c r="B2901" s="42" t="s">
        <v>8464</v>
      </c>
      <c r="C2901">
        <v>2018</v>
      </c>
      <c r="D2901" s="42" t="s">
        <v>9463</v>
      </c>
      <c r="E2901" t="b">
        <v>0</v>
      </c>
      <c r="F2901" s="42" t="s">
        <v>9500</v>
      </c>
    </row>
    <row r="2902" spans="1:6" x14ac:dyDescent="0.2">
      <c r="A2902" s="42" t="s">
        <v>689</v>
      </c>
      <c r="B2902" s="42" t="s">
        <v>8464</v>
      </c>
      <c r="C2902">
        <v>2019</v>
      </c>
      <c r="D2902" s="42" t="s">
        <v>8550</v>
      </c>
      <c r="E2902" t="b">
        <v>0</v>
      </c>
      <c r="F2902" s="42" t="s">
        <v>9500</v>
      </c>
    </row>
    <row r="2903" spans="1:6" x14ac:dyDescent="0.2">
      <c r="A2903" s="42" t="s">
        <v>690</v>
      </c>
      <c r="B2903" s="42" t="s">
        <v>8454</v>
      </c>
      <c r="C2903">
        <v>2013</v>
      </c>
      <c r="D2903" s="42" t="s">
        <v>9501</v>
      </c>
      <c r="E2903" t="b">
        <v>0</v>
      </c>
      <c r="F2903" s="42" t="s">
        <v>9502</v>
      </c>
    </row>
    <row r="2904" spans="1:6" x14ac:dyDescent="0.2">
      <c r="A2904" s="42" t="s">
        <v>690</v>
      </c>
      <c r="B2904" s="42" t="s">
        <v>8454</v>
      </c>
      <c r="C2904">
        <v>2014</v>
      </c>
      <c r="D2904" s="42" t="s">
        <v>9503</v>
      </c>
      <c r="E2904" t="b">
        <v>0</v>
      </c>
      <c r="F2904" s="42" t="s">
        <v>9502</v>
      </c>
    </row>
    <row r="2905" spans="1:6" x14ac:dyDescent="0.2">
      <c r="A2905" s="42" t="s">
        <v>690</v>
      </c>
      <c r="B2905" s="42" t="s">
        <v>8454</v>
      </c>
      <c r="C2905">
        <v>2015</v>
      </c>
      <c r="D2905" s="42" t="s">
        <v>9504</v>
      </c>
      <c r="E2905" t="b">
        <v>0</v>
      </c>
      <c r="F2905" s="42" t="s">
        <v>9502</v>
      </c>
    </row>
    <row r="2906" spans="1:6" x14ac:dyDescent="0.2">
      <c r="A2906" s="42" t="s">
        <v>690</v>
      </c>
      <c r="B2906" s="42" t="s">
        <v>8454</v>
      </c>
      <c r="C2906">
        <v>2016</v>
      </c>
      <c r="D2906" s="42" t="s">
        <v>9505</v>
      </c>
      <c r="E2906" t="b">
        <v>0</v>
      </c>
      <c r="F2906" s="42" t="s">
        <v>9502</v>
      </c>
    </row>
    <row r="2907" spans="1:6" x14ac:dyDescent="0.2">
      <c r="A2907" s="42" t="s">
        <v>690</v>
      </c>
      <c r="B2907" s="42" t="s">
        <v>8454</v>
      </c>
      <c r="C2907">
        <v>2017</v>
      </c>
      <c r="D2907" s="42" t="s">
        <v>9383</v>
      </c>
      <c r="E2907" t="b">
        <v>0</v>
      </c>
      <c r="F2907" s="42" t="s">
        <v>9502</v>
      </c>
    </row>
    <row r="2908" spans="1:6" x14ac:dyDescent="0.2">
      <c r="A2908" s="42" t="s">
        <v>690</v>
      </c>
      <c r="B2908" s="42" t="s">
        <v>8454</v>
      </c>
      <c r="C2908">
        <v>2018</v>
      </c>
      <c r="D2908" s="42" t="s">
        <v>9506</v>
      </c>
      <c r="E2908" t="b">
        <v>0</v>
      </c>
      <c r="F2908" s="42" t="s">
        <v>9502</v>
      </c>
    </row>
    <row r="2909" spans="1:6" x14ac:dyDescent="0.2">
      <c r="A2909" s="42" t="s">
        <v>690</v>
      </c>
      <c r="B2909" s="42" t="s">
        <v>8454</v>
      </c>
      <c r="C2909">
        <v>2019</v>
      </c>
      <c r="D2909" s="42" t="s">
        <v>9507</v>
      </c>
      <c r="E2909" t="b">
        <v>0</v>
      </c>
      <c r="F2909" s="42" t="s">
        <v>9502</v>
      </c>
    </row>
    <row r="2910" spans="1:6" x14ac:dyDescent="0.2">
      <c r="A2910" s="42" t="s">
        <v>690</v>
      </c>
      <c r="B2910" s="42" t="s">
        <v>8462</v>
      </c>
      <c r="C2910">
        <v>2013</v>
      </c>
      <c r="D2910" s="42" t="s">
        <v>9508</v>
      </c>
      <c r="E2910" t="b">
        <v>0</v>
      </c>
      <c r="F2910" s="42" t="s">
        <v>9502</v>
      </c>
    </row>
    <row r="2911" spans="1:6" x14ac:dyDescent="0.2">
      <c r="A2911" s="42" t="s">
        <v>690</v>
      </c>
      <c r="B2911" s="42" t="s">
        <v>8462</v>
      </c>
      <c r="C2911">
        <v>2014</v>
      </c>
      <c r="D2911" s="42" t="s">
        <v>9509</v>
      </c>
      <c r="E2911" t="b">
        <v>0</v>
      </c>
      <c r="F2911" s="42" t="s">
        <v>9502</v>
      </c>
    </row>
    <row r="2912" spans="1:6" x14ac:dyDescent="0.2">
      <c r="A2912" s="42" t="s">
        <v>690</v>
      </c>
      <c r="B2912" s="42" t="s">
        <v>8462</v>
      </c>
      <c r="C2912">
        <v>2015</v>
      </c>
      <c r="D2912" s="42" t="s">
        <v>9495</v>
      </c>
      <c r="E2912" t="b">
        <v>0</v>
      </c>
      <c r="F2912" s="42" t="s">
        <v>9502</v>
      </c>
    </row>
    <row r="2913" spans="1:6" x14ac:dyDescent="0.2">
      <c r="A2913" s="42" t="s">
        <v>690</v>
      </c>
      <c r="B2913" s="42" t="s">
        <v>8462</v>
      </c>
      <c r="C2913">
        <v>2016</v>
      </c>
      <c r="D2913" s="42" t="s">
        <v>9510</v>
      </c>
      <c r="E2913" t="b">
        <v>0</v>
      </c>
      <c r="F2913" s="42" t="s">
        <v>9502</v>
      </c>
    </row>
    <row r="2914" spans="1:6" x14ac:dyDescent="0.2">
      <c r="A2914" s="42" t="s">
        <v>690</v>
      </c>
      <c r="B2914" s="42" t="s">
        <v>8462</v>
      </c>
      <c r="C2914">
        <v>2017</v>
      </c>
      <c r="D2914" s="42" t="s">
        <v>9264</v>
      </c>
      <c r="E2914" t="b">
        <v>0</v>
      </c>
      <c r="F2914" s="42" t="s">
        <v>9502</v>
      </c>
    </row>
    <row r="2915" spans="1:6" x14ac:dyDescent="0.2">
      <c r="A2915" s="42" t="s">
        <v>690</v>
      </c>
      <c r="B2915" s="42" t="s">
        <v>8462</v>
      </c>
      <c r="C2915">
        <v>2018</v>
      </c>
      <c r="D2915" s="42" t="s">
        <v>8577</v>
      </c>
      <c r="E2915" t="b">
        <v>0</v>
      </c>
      <c r="F2915" s="42" t="s">
        <v>9502</v>
      </c>
    </row>
    <row r="2916" spans="1:6" x14ac:dyDescent="0.2">
      <c r="A2916" s="42" t="s">
        <v>690</v>
      </c>
      <c r="B2916" s="42" t="s">
        <v>8462</v>
      </c>
      <c r="C2916">
        <v>2019</v>
      </c>
      <c r="D2916" s="42" t="s">
        <v>9511</v>
      </c>
      <c r="E2916" t="b">
        <v>0</v>
      </c>
      <c r="F2916" s="42" t="s">
        <v>9502</v>
      </c>
    </row>
    <row r="2917" spans="1:6" x14ac:dyDescent="0.2">
      <c r="A2917" s="42" t="s">
        <v>690</v>
      </c>
      <c r="B2917" s="42" t="s">
        <v>8464</v>
      </c>
      <c r="C2917">
        <v>2013</v>
      </c>
      <c r="D2917" s="42" t="s">
        <v>8521</v>
      </c>
      <c r="E2917" t="b">
        <v>0</v>
      </c>
      <c r="F2917" s="42" t="s">
        <v>9502</v>
      </c>
    </row>
    <row r="2918" spans="1:6" x14ac:dyDescent="0.2">
      <c r="A2918" s="42" t="s">
        <v>690</v>
      </c>
      <c r="B2918" s="42" t="s">
        <v>8464</v>
      </c>
      <c r="C2918">
        <v>2014</v>
      </c>
      <c r="D2918" s="42" t="s">
        <v>8765</v>
      </c>
      <c r="E2918" t="b">
        <v>0</v>
      </c>
      <c r="F2918" s="42" t="s">
        <v>9502</v>
      </c>
    </row>
    <row r="2919" spans="1:6" x14ac:dyDescent="0.2">
      <c r="A2919" s="42" t="s">
        <v>690</v>
      </c>
      <c r="B2919" s="42" t="s">
        <v>8464</v>
      </c>
      <c r="C2919">
        <v>2015</v>
      </c>
      <c r="D2919" s="42" t="s">
        <v>9250</v>
      </c>
      <c r="E2919" t="b">
        <v>0</v>
      </c>
      <c r="F2919" s="42" t="s">
        <v>9502</v>
      </c>
    </row>
    <row r="2920" spans="1:6" x14ac:dyDescent="0.2">
      <c r="A2920" s="42" t="s">
        <v>690</v>
      </c>
      <c r="B2920" s="42" t="s">
        <v>8464</v>
      </c>
      <c r="C2920">
        <v>2016</v>
      </c>
      <c r="D2920" s="42" t="s">
        <v>8546</v>
      </c>
      <c r="E2920" t="b">
        <v>0</v>
      </c>
      <c r="F2920" s="42" t="s">
        <v>9502</v>
      </c>
    </row>
    <row r="2921" spans="1:6" x14ac:dyDescent="0.2">
      <c r="A2921" s="42" t="s">
        <v>690</v>
      </c>
      <c r="B2921" s="42" t="s">
        <v>8464</v>
      </c>
      <c r="C2921">
        <v>2017</v>
      </c>
      <c r="D2921" s="42" t="s">
        <v>8550</v>
      </c>
      <c r="E2921" t="b">
        <v>0</v>
      </c>
      <c r="F2921" s="42" t="s">
        <v>9502</v>
      </c>
    </row>
    <row r="2922" spans="1:6" x14ac:dyDescent="0.2">
      <c r="A2922" s="42" t="s">
        <v>690</v>
      </c>
      <c r="B2922" s="42" t="s">
        <v>8464</v>
      </c>
      <c r="C2922">
        <v>2018</v>
      </c>
      <c r="D2922" s="42" t="s">
        <v>9512</v>
      </c>
      <c r="E2922" t="b">
        <v>0</v>
      </c>
      <c r="F2922" s="42" t="s">
        <v>9502</v>
      </c>
    </row>
    <row r="2923" spans="1:6" x14ac:dyDescent="0.2">
      <c r="A2923" s="42" t="s">
        <v>690</v>
      </c>
      <c r="B2923" s="42" t="s">
        <v>8464</v>
      </c>
      <c r="C2923">
        <v>2019</v>
      </c>
      <c r="D2923" s="42" t="s">
        <v>9138</v>
      </c>
      <c r="E2923" t="b">
        <v>0</v>
      </c>
      <c r="F2923" s="42" t="s">
        <v>9502</v>
      </c>
    </row>
    <row r="2924" spans="1:6" x14ac:dyDescent="0.2">
      <c r="A2924" s="42" t="s">
        <v>692</v>
      </c>
      <c r="B2924" s="42" t="s">
        <v>8454</v>
      </c>
      <c r="C2924">
        <v>2013</v>
      </c>
      <c r="D2924" s="42" t="s">
        <v>8759</v>
      </c>
      <c r="E2924" t="b">
        <v>0</v>
      </c>
      <c r="F2924" s="42" t="s">
        <v>9513</v>
      </c>
    </row>
    <row r="2925" spans="1:6" x14ac:dyDescent="0.2">
      <c r="A2925" s="42" t="s">
        <v>692</v>
      </c>
      <c r="B2925" s="42" t="s">
        <v>8454</v>
      </c>
      <c r="C2925">
        <v>2014</v>
      </c>
      <c r="D2925" s="42" t="s">
        <v>9312</v>
      </c>
      <c r="E2925" t="b">
        <v>0</v>
      </c>
      <c r="F2925" s="42" t="s">
        <v>9513</v>
      </c>
    </row>
    <row r="2926" spans="1:6" x14ac:dyDescent="0.2">
      <c r="A2926" s="42" t="s">
        <v>692</v>
      </c>
      <c r="B2926" s="42" t="s">
        <v>8454</v>
      </c>
      <c r="C2926">
        <v>2015</v>
      </c>
      <c r="D2926" s="42" t="s">
        <v>9224</v>
      </c>
      <c r="E2926" t="b">
        <v>0</v>
      </c>
      <c r="F2926" s="42" t="s">
        <v>9513</v>
      </c>
    </row>
    <row r="2927" spans="1:6" x14ac:dyDescent="0.2">
      <c r="A2927" s="42" t="s">
        <v>692</v>
      </c>
      <c r="B2927" s="42" t="s">
        <v>8454</v>
      </c>
      <c r="C2927">
        <v>2016</v>
      </c>
      <c r="D2927" s="42" t="s">
        <v>8761</v>
      </c>
      <c r="E2927" t="b">
        <v>0</v>
      </c>
      <c r="F2927" s="42" t="s">
        <v>9513</v>
      </c>
    </row>
    <row r="2928" spans="1:6" x14ac:dyDescent="0.2">
      <c r="A2928" s="42" t="s">
        <v>692</v>
      </c>
      <c r="B2928" s="42" t="s">
        <v>8454</v>
      </c>
      <c r="C2928">
        <v>2018</v>
      </c>
      <c r="D2928" s="42" t="s">
        <v>9250</v>
      </c>
      <c r="E2928" t="b">
        <v>0</v>
      </c>
      <c r="F2928" s="42" t="s">
        <v>9513</v>
      </c>
    </row>
    <row r="2929" spans="1:6" x14ac:dyDescent="0.2">
      <c r="A2929" s="42" t="s">
        <v>692</v>
      </c>
      <c r="B2929" s="42" t="s">
        <v>8454</v>
      </c>
      <c r="C2929">
        <v>2019</v>
      </c>
      <c r="D2929" s="42" t="s">
        <v>8508</v>
      </c>
      <c r="E2929" t="b">
        <v>0</v>
      </c>
      <c r="F2929" s="42" t="s">
        <v>9513</v>
      </c>
    </row>
    <row r="2930" spans="1:6" x14ac:dyDescent="0.2">
      <c r="A2930" s="42" t="s">
        <v>692</v>
      </c>
      <c r="B2930" s="42" t="s">
        <v>8454</v>
      </c>
      <c r="C2930">
        <v>2020</v>
      </c>
      <c r="D2930" s="42" t="s">
        <v>8557</v>
      </c>
      <c r="E2930" t="b">
        <v>0</v>
      </c>
      <c r="F2930" s="42" t="s">
        <v>9513</v>
      </c>
    </row>
    <row r="2931" spans="1:6" x14ac:dyDescent="0.2">
      <c r="A2931" s="42" t="s">
        <v>692</v>
      </c>
      <c r="B2931" s="42" t="s">
        <v>8462</v>
      </c>
      <c r="C2931">
        <v>2013</v>
      </c>
      <c r="D2931" s="42" t="s">
        <v>9514</v>
      </c>
      <c r="E2931" t="b">
        <v>0</v>
      </c>
      <c r="F2931" s="42" t="s">
        <v>9513</v>
      </c>
    </row>
    <row r="2932" spans="1:6" x14ac:dyDescent="0.2">
      <c r="A2932" s="42" t="s">
        <v>692</v>
      </c>
      <c r="B2932" s="42" t="s">
        <v>8462</v>
      </c>
      <c r="C2932">
        <v>2014</v>
      </c>
      <c r="D2932" s="42" t="s">
        <v>8613</v>
      </c>
      <c r="E2932" t="b">
        <v>0</v>
      </c>
      <c r="F2932" s="42" t="s">
        <v>9513</v>
      </c>
    </row>
    <row r="2933" spans="1:6" x14ac:dyDescent="0.2">
      <c r="A2933" s="42" t="s">
        <v>692</v>
      </c>
      <c r="B2933" s="42" t="s">
        <v>8462</v>
      </c>
      <c r="C2933">
        <v>2015</v>
      </c>
      <c r="D2933" s="42" t="s">
        <v>8760</v>
      </c>
      <c r="E2933" t="b">
        <v>0</v>
      </c>
      <c r="F2933" s="42" t="s">
        <v>9513</v>
      </c>
    </row>
    <row r="2934" spans="1:6" x14ac:dyDescent="0.2">
      <c r="A2934" s="42" t="s">
        <v>692</v>
      </c>
      <c r="B2934" s="42" t="s">
        <v>8462</v>
      </c>
      <c r="C2934">
        <v>2016</v>
      </c>
      <c r="D2934" s="42" t="s">
        <v>9515</v>
      </c>
      <c r="E2934" t="b">
        <v>0</v>
      </c>
      <c r="F2934" s="42" t="s">
        <v>9513</v>
      </c>
    </row>
    <row r="2935" spans="1:6" x14ac:dyDescent="0.2">
      <c r="A2935" s="42" t="s">
        <v>692</v>
      </c>
      <c r="B2935" s="42" t="s">
        <v>8462</v>
      </c>
      <c r="C2935">
        <v>2018</v>
      </c>
      <c r="D2935" s="42" t="s">
        <v>8460</v>
      </c>
      <c r="E2935" t="b">
        <v>0</v>
      </c>
      <c r="F2935" s="42" t="s">
        <v>9513</v>
      </c>
    </row>
    <row r="2936" spans="1:6" x14ac:dyDescent="0.2">
      <c r="A2936" s="42" t="s">
        <v>692</v>
      </c>
      <c r="B2936" s="42" t="s">
        <v>8462</v>
      </c>
      <c r="C2936">
        <v>2019</v>
      </c>
      <c r="D2936" s="42" t="s">
        <v>9348</v>
      </c>
      <c r="E2936" t="b">
        <v>0</v>
      </c>
      <c r="F2936" s="42" t="s">
        <v>9513</v>
      </c>
    </row>
    <row r="2937" spans="1:6" x14ac:dyDescent="0.2">
      <c r="A2937" s="42" t="s">
        <v>692</v>
      </c>
      <c r="B2937" s="42" t="s">
        <v>8462</v>
      </c>
      <c r="C2937">
        <v>2020</v>
      </c>
      <c r="D2937" s="42" t="s">
        <v>9161</v>
      </c>
      <c r="E2937" t="b">
        <v>0</v>
      </c>
      <c r="F2937" s="42" t="s">
        <v>9513</v>
      </c>
    </row>
    <row r="2938" spans="1:6" x14ac:dyDescent="0.2">
      <c r="A2938" s="42" t="s">
        <v>692</v>
      </c>
      <c r="B2938" s="42" t="s">
        <v>8464</v>
      </c>
      <c r="C2938">
        <v>2013</v>
      </c>
      <c r="D2938" s="42" t="s">
        <v>9165</v>
      </c>
      <c r="E2938" t="b">
        <v>0</v>
      </c>
      <c r="F2938" s="42" t="s">
        <v>9513</v>
      </c>
    </row>
    <row r="2939" spans="1:6" x14ac:dyDescent="0.2">
      <c r="A2939" s="42" t="s">
        <v>692</v>
      </c>
      <c r="B2939" s="42" t="s">
        <v>8464</v>
      </c>
      <c r="C2939">
        <v>2014</v>
      </c>
      <c r="D2939" s="42" t="s">
        <v>9135</v>
      </c>
      <c r="E2939" t="b">
        <v>0</v>
      </c>
      <c r="F2939" s="42" t="s">
        <v>9513</v>
      </c>
    </row>
    <row r="2940" spans="1:6" x14ac:dyDescent="0.2">
      <c r="A2940" s="42" t="s">
        <v>692</v>
      </c>
      <c r="B2940" s="42" t="s">
        <v>8464</v>
      </c>
      <c r="C2940">
        <v>2015</v>
      </c>
      <c r="D2940" s="42" t="s">
        <v>9127</v>
      </c>
      <c r="E2940" t="b">
        <v>0</v>
      </c>
      <c r="F2940" s="42" t="s">
        <v>9513</v>
      </c>
    </row>
    <row r="2941" spans="1:6" x14ac:dyDescent="0.2">
      <c r="A2941" s="42" t="s">
        <v>692</v>
      </c>
      <c r="B2941" s="42" t="s">
        <v>8464</v>
      </c>
      <c r="C2941">
        <v>2016</v>
      </c>
      <c r="D2941" s="42" t="s">
        <v>8996</v>
      </c>
      <c r="E2941" t="b">
        <v>0</v>
      </c>
      <c r="F2941" s="42" t="s">
        <v>9513</v>
      </c>
    </row>
    <row r="2942" spans="1:6" x14ac:dyDescent="0.2">
      <c r="A2942" s="42" t="s">
        <v>692</v>
      </c>
      <c r="B2942" s="42" t="s">
        <v>8464</v>
      </c>
      <c r="C2942">
        <v>2018</v>
      </c>
      <c r="D2942" s="42" t="s">
        <v>8992</v>
      </c>
      <c r="E2942" t="b">
        <v>0</v>
      </c>
      <c r="F2942" s="42" t="s">
        <v>9513</v>
      </c>
    </row>
    <row r="2943" spans="1:6" x14ac:dyDescent="0.2">
      <c r="A2943" s="42" t="s">
        <v>692</v>
      </c>
      <c r="B2943" s="42" t="s">
        <v>8464</v>
      </c>
      <c r="C2943">
        <v>2019</v>
      </c>
      <c r="D2943" s="42" t="s">
        <v>9089</v>
      </c>
      <c r="E2943" t="b">
        <v>0</v>
      </c>
      <c r="F2943" s="42" t="s">
        <v>9513</v>
      </c>
    </row>
    <row r="2944" spans="1:6" x14ac:dyDescent="0.2">
      <c r="A2944" s="42" t="s">
        <v>692</v>
      </c>
      <c r="B2944" s="42" t="s">
        <v>8464</v>
      </c>
      <c r="C2944">
        <v>2020</v>
      </c>
      <c r="D2944" s="42" t="s">
        <v>8556</v>
      </c>
      <c r="E2944" t="b">
        <v>0</v>
      </c>
      <c r="F2944" s="42" t="s">
        <v>9513</v>
      </c>
    </row>
    <row r="2945" spans="1:6" x14ac:dyDescent="0.2">
      <c r="A2945" s="42" t="s">
        <v>696</v>
      </c>
      <c r="B2945" s="42" t="s">
        <v>8454</v>
      </c>
      <c r="C2945">
        <v>2014</v>
      </c>
      <c r="D2945" s="42" t="s">
        <v>9149</v>
      </c>
      <c r="E2945" t="b">
        <v>0</v>
      </c>
      <c r="F2945" s="42" t="s">
        <v>9516</v>
      </c>
    </row>
    <row r="2946" spans="1:6" x14ac:dyDescent="0.2">
      <c r="A2946" s="42" t="s">
        <v>696</v>
      </c>
      <c r="B2946" s="42" t="s">
        <v>8454</v>
      </c>
      <c r="C2946">
        <v>2015</v>
      </c>
      <c r="D2946" s="42" t="s">
        <v>9517</v>
      </c>
      <c r="E2946" t="b">
        <v>0</v>
      </c>
      <c r="F2946" s="42" t="s">
        <v>9516</v>
      </c>
    </row>
    <row r="2947" spans="1:6" x14ac:dyDescent="0.2">
      <c r="A2947" s="42" t="s">
        <v>696</v>
      </c>
      <c r="B2947" s="42" t="s">
        <v>8454</v>
      </c>
      <c r="C2947">
        <v>2016</v>
      </c>
      <c r="D2947" s="42" t="s">
        <v>8637</v>
      </c>
      <c r="E2947" t="b">
        <v>0</v>
      </c>
      <c r="F2947" s="42" t="s">
        <v>9516</v>
      </c>
    </row>
    <row r="2948" spans="1:6" x14ac:dyDescent="0.2">
      <c r="A2948" s="42" t="s">
        <v>696</v>
      </c>
      <c r="B2948" s="42" t="s">
        <v>8454</v>
      </c>
      <c r="C2948">
        <v>2017</v>
      </c>
      <c r="D2948" s="42" t="s">
        <v>8494</v>
      </c>
      <c r="E2948" t="b">
        <v>0</v>
      </c>
      <c r="F2948" s="42" t="s">
        <v>9516</v>
      </c>
    </row>
    <row r="2949" spans="1:6" x14ac:dyDescent="0.2">
      <c r="A2949" s="42" t="s">
        <v>696</v>
      </c>
      <c r="B2949" s="42" t="s">
        <v>8454</v>
      </c>
      <c r="C2949">
        <v>2018</v>
      </c>
      <c r="D2949" s="42" t="s">
        <v>9201</v>
      </c>
      <c r="E2949" t="b">
        <v>0</v>
      </c>
      <c r="F2949" s="42" t="s">
        <v>9516</v>
      </c>
    </row>
    <row r="2950" spans="1:6" x14ac:dyDescent="0.2">
      <c r="A2950" s="42" t="s">
        <v>696</v>
      </c>
      <c r="B2950" s="42" t="s">
        <v>8454</v>
      </c>
      <c r="C2950">
        <v>2019</v>
      </c>
      <c r="D2950" s="42" t="s">
        <v>8695</v>
      </c>
      <c r="E2950" t="b">
        <v>0</v>
      </c>
      <c r="F2950" s="42" t="s">
        <v>9516</v>
      </c>
    </row>
    <row r="2951" spans="1:6" x14ac:dyDescent="0.2">
      <c r="A2951" s="42" t="s">
        <v>696</v>
      </c>
      <c r="B2951" s="42" t="s">
        <v>8454</v>
      </c>
      <c r="C2951">
        <v>2020</v>
      </c>
      <c r="D2951" s="42" t="s">
        <v>9518</v>
      </c>
      <c r="E2951" t="b">
        <v>0</v>
      </c>
      <c r="F2951" s="42" t="s">
        <v>9516</v>
      </c>
    </row>
    <row r="2952" spans="1:6" x14ac:dyDescent="0.2">
      <c r="A2952" s="42" t="s">
        <v>696</v>
      </c>
      <c r="B2952" s="42" t="s">
        <v>8462</v>
      </c>
      <c r="C2952">
        <v>2014</v>
      </c>
      <c r="D2952" s="42" t="s">
        <v>9034</v>
      </c>
      <c r="E2952" t="b">
        <v>0</v>
      </c>
      <c r="F2952" s="42" t="s">
        <v>9516</v>
      </c>
    </row>
    <row r="2953" spans="1:6" x14ac:dyDescent="0.2">
      <c r="A2953" s="42" t="s">
        <v>696</v>
      </c>
      <c r="B2953" s="42" t="s">
        <v>8462</v>
      </c>
      <c r="C2953">
        <v>2015</v>
      </c>
      <c r="D2953" s="42" t="s">
        <v>9519</v>
      </c>
      <c r="E2953" t="b">
        <v>0</v>
      </c>
      <c r="F2953" s="42" t="s">
        <v>9516</v>
      </c>
    </row>
    <row r="2954" spans="1:6" x14ac:dyDescent="0.2">
      <c r="A2954" s="42" t="s">
        <v>696</v>
      </c>
      <c r="B2954" s="42" t="s">
        <v>8462</v>
      </c>
      <c r="C2954">
        <v>2016</v>
      </c>
      <c r="D2954" s="42" t="s">
        <v>8640</v>
      </c>
      <c r="E2954" t="b">
        <v>0</v>
      </c>
      <c r="F2954" s="42" t="s">
        <v>9516</v>
      </c>
    </row>
    <row r="2955" spans="1:6" x14ac:dyDescent="0.2">
      <c r="A2955" s="42" t="s">
        <v>696</v>
      </c>
      <c r="B2955" s="42" t="s">
        <v>8462</v>
      </c>
      <c r="C2955">
        <v>2017</v>
      </c>
      <c r="D2955" s="42" t="s">
        <v>8505</v>
      </c>
      <c r="E2955" t="b">
        <v>0</v>
      </c>
      <c r="F2955" s="42" t="s">
        <v>9516</v>
      </c>
    </row>
    <row r="2956" spans="1:6" x14ac:dyDescent="0.2">
      <c r="A2956" s="42" t="s">
        <v>696</v>
      </c>
      <c r="B2956" s="42" t="s">
        <v>8462</v>
      </c>
      <c r="C2956">
        <v>2018</v>
      </c>
      <c r="D2956" s="42" t="s">
        <v>9204</v>
      </c>
      <c r="E2956" t="b">
        <v>0</v>
      </c>
      <c r="F2956" s="42" t="s">
        <v>9516</v>
      </c>
    </row>
    <row r="2957" spans="1:6" x14ac:dyDescent="0.2">
      <c r="A2957" s="42" t="s">
        <v>696</v>
      </c>
      <c r="B2957" s="42" t="s">
        <v>8462</v>
      </c>
      <c r="C2957">
        <v>2019</v>
      </c>
      <c r="D2957" s="42" t="s">
        <v>9001</v>
      </c>
      <c r="E2957" t="b">
        <v>0</v>
      </c>
      <c r="F2957" s="42" t="s">
        <v>9516</v>
      </c>
    </row>
    <row r="2958" spans="1:6" x14ac:dyDescent="0.2">
      <c r="A2958" s="42" t="s">
        <v>696</v>
      </c>
      <c r="B2958" s="42" t="s">
        <v>8462</v>
      </c>
      <c r="C2958">
        <v>2020</v>
      </c>
      <c r="D2958" s="42" t="s">
        <v>9520</v>
      </c>
      <c r="E2958" t="b">
        <v>0</v>
      </c>
      <c r="F2958" s="42" t="s">
        <v>9516</v>
      </c>
    </row>
    <row r="2959" spans="1:6" x14ac:dyDescent="0.2">
      <c r="A2959" s="42" t="s">
        <v>696</v>
      </c>
      <c r="B2959" s="42" t="s">
        <v>8464</v>
      </c>
      <c r="C2959">
        <v>2014</v>
      </c>
      <c r="D2959" s="42" t="s">
        <v>9033</v>
      </c>
      <c r="E2959" t="b">
        <v>0</v>
      </c>
      <c r="F2959" s="42" t="s">
        <v>9516</v>
      </c>
    </row>
    <row r="2960" spans="1:6" x14ac:dyDescent="0.2">
      <c r="A2960" s="42" t="s">
        <v>696</v>
      </c>
      <c r="B2960" s="42" t="s">
        <v>8464</v>
      </c>
      <c r="C2960">
        <v>2015</v>
      </c>
      <c r="D2960" s="42" t="s">
        <v>8513</v>
      </c>
      <c r="E2960" t="b">
        <v>0</v>
      </c>
      <c r="F2960" s="42" t="s">
        <v>9516</v>
      </c>
    </row>
    <row r="2961" spans="1:6" x14ac:dyDescent="0.2">
      <c r="A2961" s="42" t="s">
        <v>696</v>
      </c>
      <c r="B2961" s="42" t="s">
        <v>8464</v>
      </c>
      <c r="C2961">
        <v>2016</v>
      </c>
      <c r="D2961" s="42" t="s">
        <v>9300</v>
      </c>
      <c r="E2961" t="b">
        <v>0</v>
      </c>
      <c r="F2961" s="42" t="s">
        <v>9516</v>
      </c>
    </row>
    <row r="2962" spans="1:6" x14ac:dyDescent="0.2">
      <c r="A2962" s="42" t="s">
        <v>696</v>
      </c>
      <c r="B2962" s="42" t="s">
        <v>8464</v>
      </c>
      <c r="C2962">
        <v>2017</v>
      </c>
      <c r="D2962" s="42" t="s">
        <v>8467</v>
      </c>
      <c r="E2962" t="b">
        <v>0</v>
      </c>
      <c r="F2962" s="42" t="s">
        <v>9516</v>
      </c>
    </row>
    <row r="2963" spans="1:6" x14ac:dyDescent="0.2">
      <c r="A2963" s="42" t="s">
        <v>696</v>
      </c>
      <c r="B2963" s="42" t="s">
        <v>8464</v>
      </c>
      <c r="C2963">
        <v>2018</v>
      </c>
      <c r="D2963" s="42" t="s">
        <v>9357</v>
      </c>
      <c r="E2963" t="b">
        <v>0</v>
      </c>
      <c r="F2963" s="42" t="s">
        <v>9516</v>
      </c>
    </row>
    <row r="2964" spans="1:6" x14ac:dyDescent="0.2">
      <c r="A2964" s="42" t="s">
        <v>696</v>
      </c>
      <c r="B2964" s="42" t="s">
        <v>8464</v>
      </c>
      <c r="C2964">
        <v>2019</v>
      </c>
      <c r="D2964" s="42" t="s">
        <v>8723</v>
      </c>
      <c r="E2964" t="b">
        <v>0</v>
      </c>
      <c r="F2964" s="42" t="s">
        <v>9516</v>
      </c>
    </row>
    <row r="2965" spans="1:6" x14ac:dyDescent="0.2">
      <c r="A2965" s="42" t="s">
        <v>696</v>
      </c>
      <c r="B2965" s="42" t="s">
        <v>8464</v>
      </c>
      <c r="C2965">
        <v>2020</v>
      </c>
      <c r="D2965" s="42" t="s">
        <v>8988</v>
      </c>
      <c r="E2965" t="b">
        <v>0</v>
      </c>
      <c r="F2965" s="42" t="s">
        <v>9516</v>
      </c>
    </row>
    <row r="2966" spans="1:6" x14ac:dyDescent="0.2">
      <c r="A2966" s="42" t="s">
        <v>68</v>
      </c>
      <c r="B2966" s="42" t="s">
        <v>8454</v>
      </c>
      <c r="C2966">
        <v>2013</v>
      </c>
      <c r="D2966" s="42" t="s">
        <v>9030</v>
      </c>
      <c r="E2966" t="b">
        <v>0</v>
      </c>
      <c r="F2966" s="42" t="s">
        <v>9031</v>
      </c>
    </row>
    <row r="2967" spans="1:6" x14ac:dyDescent="0.2">
      <c r="A2967" s="42" t="s">
        <v>68</v>
      </c>
      <c r="B2967" s="42" t="s">
        <v>8454</v>
      </c>
      <c r="C2967">
        <v>2014</v>
      </c>
      <c r="D2967" s="42" t="s">
        <v>9032</v>
      </c>
      <c r="E2967" t="b">
        <v>0</v>
      </c>
      <c r="F2967" s="42" t="s">
        <v>9031</v>
      </c>
    </row>
    <row r="2968" spans="1:6" x14ac:dyDescent="0.2">
      <c r="A2968" s="42" t="s">
        <v>68</v>
      </c>
      <c r="B2968" s="42" t="s">
        <v>8454</v>
      </c>
      <c r="C2968">
        <v>2015</v>
      </c>
      <c r="D2968" s="42" t="s">
        <v>8614</v>
      </c>
      <c r="E2968" t="b">
        <v>0</v>
      </c>
      <c r="F2968" s="42" t="s">
        <v>9031</v>
      </c>
    </row>
    <row r="2969" spans="1:6" x14ac:dyDescent="0.2">
      <c r="A2969" s="42" t="s">
        <v>68</v>
      </c>
      <c r="B2969" s="42" t="s">
        <v>8454</v>
      </c>
      <c r="C2969">
        <v>2016</v>
      </c>
      <c r="D2969" s="42" t="s">
        <v>9033</v>
      </c>
      <c r="E2969" t="b">
        <v>0</v>
      </c>
      <c r="F2969" s="42" t="s">
        <v>9031</v>
      </c>
    </row>
    <row r="2970" spans="1:6" x14ac:dyDescent="0.2">
      <c r="A2970" s="42" t="s">
        <v>68</v>
      </c>
      <c r="B2970" s="42" t="s">
        <v>8454</v>
      </c>
      <c r="C2970">
        <v>2017</v>
      </c>
      <c r="D2970" s="42" t="s">
        <v>8500</v>
      </c>
      <c r="E2970" t="b">
        <v>0</v>
      </c>
      <c r="F2970" s="42" t="s">
        <v>9031</v>
      </c>
    </row>
    <row r="2971" spans="1:6" x14ac:dyDescent="0.2">
      <c r="A2971" s="42" t="s">
        <v>68</v>
      </c>
      <c r="B2971" s="42" t="s">
        <v>8454</v>
      </c>
      <c r="C2971">
        <v>2018</v>
      </c>
      <c r="D2971" s="42" t="s">
        <v>9034</v>
      </c>
      <c r="E2971" t="b">
        <v>0</v>
      </c>
      <c r="F2971" s="42" t="s">
        <v>9031</v>
      </c>
    </row>
    <row r="2972" spans="1:6" x14ac:dyDescent="0.2">
      <c r="A2972" s="42" t="s">
        <v>68</v>
      </c>
      <c r="B2972" s="42" t="s">
        <v>8454</v>
      </c>
      <c r="C2972">
        <v>2019</v>
      </c>
      <c r="D2972" s="42" t="s">
        <v>9035</v>
      </c>
      <c r="E2972" t="b">
        <v>0</v>
      </c>
      <c r="F2972" s="42" t="s">
        <v>9031</v>
      </c>
    </row>
    <row r="2973" spans="1:6" x14ac:dyDescent="0.2">
      <c r="A2973" s="42" t="s">
        <v>68</v>
      </c>
      <c r="B2973" s="42" t="s">
        <v>8462</v>
      </c>
      <c r="C2973">
        <v>2013</v>
      </c>
      <c r="D2973" s="42" t="s">
        <v>9030</v>
      </c>
      <c r="E2973" t="b">
        <v>0</v>
      </c>
      <c r="F2973" s="42" t="s">
        <v>9031</v>
      </c>
    </row>
    <row r="2974" spans="1:6" x14ac:dyDescent="0.2">
      <c r="A2974" s="42" t="s">
        <v>68</v>
      </c>
      <c r="B2974" s="42" t="s">
        <v>8462</v>
      </c>
      <c r="C2974">
        <v>2014</v>
      </c>
      <c r="D2974" s="42" t="s">
        <v>9032</v>
      </c>
      <c r="E2974" t="b">
        <v>0</v>
      </c>
      <c r="F2974" s="42" t="s">
        <v>9031</v>
      </c>
    </row>
    <row r="2975" spans="1:6" x14ac:dyDescent="0.2">
      <c r="A2975" s="42" t="s">
        <v>68</v>
      </c>
      <c r="B2975" s="42" t="s">
        <v>8462</v>
      </c>
      <c r="C2975">
        <v>2015</v>
      </c>
      <c r="D2975" s="42" t="s">
        <v>8614</v>
      </c>
      <c r="E2975" t="b">
        <v>0</v>
      </c>
      <c r="F2975" s="42" t="s">
        <v>9031</v>
      </c>
    </row>
    <row r="2976" spans="1:6" x14ac:dyDescent="0.2">
      <c r="A2976" s="42" t="s">
        <v>68</v>
      </c>
      <c r="B2976" s="42" t="s">
        <v>8462</v>
      </c>
      <c r="C2976">
        <v>2016</v>
      </c>
      <c r="D2976" s="42" t="s">
        <v>9033</v>
      </c>
      <c r="E2976" t="b">
        <v>0</v>
      </c>
      <c r="F2976" s="42" t="s">
        <v>9031</v>
      </c>
    </row>
    <row r="2977" spans="1:6" x14ac:dyDescent="0.2">
      <c r="A2977" s="42" t="s">
        <v>68</v>
      </c>
      <c r="B2977" s="42" t="s">
        <v>8462</v>
      </c>
      <c r="C2977">
        <v>2017</v>
      </c>
      <c r="D2977" s="42" t="s">
        <v>8500</v>
      </c>
      <c r="E2977" t="b">
        <v>0</v>
      </c>
      <c r="F2977" s="42" t="s">
        <v>9031</v>
      </c>
    </row>
    <row r="2978" spans="1:6" x14ac:dyDescent="0.2">
      <c r="A2978" s="42" t="s">
        <v>68</v>
      </c>
      <c r="B2978" s="42" t="s">
        <v>8462</v>
      </c>
      <c r="C2978">
        <v>2018</v>
      </c>
      <c r="D2978" s="42" t="s">
        <v>9034</v>
      </c>
      <c r="E2978" t="b">
        <v>0</v>
      </c>
      <c r="F2978" s="42" t="s">
        <v>9031</v>
      </c>
    </row>
    <row r="2979" spans="1:6" x14ac:dyDescent="0.2">
      <c r="A2979" s="42" t="s">
        <v>68</v>
      </c>
      <c r="B2979" s="42" t="s">
        <v>8462</v>
      </c>
      <c r="C2979">
        <v>2019</v>
      </c>
      <c r="D2979" s="42" t="s">
        <v>9035</v>
      </c>
      <c r="E2979" t="b">
        <v>0</v>
      </c>
      <c r="F2979" s="42" t="s">
        <v>9031</v>
      </c>
    </row>
    <row r="2980" spans="1:6" x14ac:dyDescent="0.2">
      <c r="A2980" s="42" t="s">
        <v>68</v>
      </c>
      <c r="B2980" s="42" t="s">
        <v>8464</v>
      </c>
      <c r="C2980">
        <v>2013</v>
      </c>
      <c r="D2980" s="42" t="s">
        <v>8697</v>
      </c>
      <c r="E2980" t="b">
        <v>0</v>
      </c>
      <c r="F2980" s="42" t="s">
        <v>9031</v>
      </c>
    </row>
    <row r="2981" spans="1:6" x14ac:dyDescent="0.2">
      <c r="A2981" s="42" t="s">
        <v>68</v>
      </c>
      <c r="B2981" s="42" t="s">
        <v>8464</v>
      </c>
      <c r="C2981">
        <v>2014</v>
      </c>
      <c r="D2981" s="42" t="s">
        <v>8632</v>
      </c>
      <c r="E2981" t="b">
        <v>0</v>
      </c>
      <c r="F2981" s="42" t="s">
        <v>9031</v>
      </c>
    </row>
    <row r="2982" spans="1:6" x14ac:dyDescent="0.2">
      <c r="A2982" s="42" t="s">
        <v>68</v>
      </c>
      <c r="B2982" s="42" t="s">
        <v>8464</v>
      </c>
      <c r="C2982">
        <v>2015</v>
      </c>
      <c r="D2982" s="42" t="s">
        <v>9036</v>
      </c>
      <c r="E2982" t="b">
        <v>0</v>
      </c>
      <c r="F2982" s="42" t="s">
        <v>9031</v>
      </c>
    </row>
    <row r="2983" spans="1:6" x14ac:dyDescent="0.2">
      <c r="A2983" s="42" t="s">
        <v>68</v>
      </c>
      <c r="B2983" s="42" t="s">
        <v>8464</v>
      </c>
      <c r="C2983">
        <v>2016</v>
      </c>
      <c r="D2983" s="42" t="s">
        <v>9037</v>
      </c>
      <c r="E2983" t="b">
        <v>0</v>
      </c>
      <c r="F2983" s="42" t="s">
        <v>9031</v>
      </c>
    </row>
    <row r="2984" spans="1:6" x14ac:dyDescent="0.2">
      <c r="A2984" s="42" t="s">
        <v>68</v>
      </c>
      <c r="B2984" s="42" t="s">
        <v>8464</v>
      </c>
      <c r="C2984">
        <v>2017</v>
      </c>
      <c r="D2984" s="42" t="s">
        <v>9038</v>
      </c>
      <c r="E2984" t="b">
        <v>0</v>
      </c>
      <c r="F2984" s="42" t="s">
        <v>9031</v>
      </c>
    </row>
    <row r="2985" spans="1:6" x14ac:dyDescent="0.2">
      <c r="A2985" s="42" t="s">
        <v>68</v>
      </c>
      <c r="B2985" s="42" t="s">
        <v>8464</v>
      </c>
      <c r="C2985">
        <v>2018</v>
      </c>
      <c r="D2985" s="42" t="s">
        <v>8753</v>
      </c>
      <c r="E2985" t="b">
        <v>0</v>
      </c>
      <c r="F2985" s="42" t="s">
        <v>9031</v>
      </c>
    </row>
    <row r="2986" spans="1:6" x14ac:dyDescent="0.2">
      <c r="A2986" s="42" t="s">
        <v>68</v>
      </c>
      <c r="B2986" s="42" t="s">
        <v>8464</v>
      </c>
      <c r="C2986">
        <v>2019</v>
      </c>
      <c r="D2986" s="42" t="s">
        <v>8756</v>
      </c>
      <c r="E2986" t="b">
        <v>0</v>
      </c>
      <c r="F2986" s="42" t="s">
        <v>9031</v>
      </c>
    </row>
    <row r="2987" spans="1:6" x14ac:dyDescent="0.2">
      <c r="A2987" s="42" t="s">
        <v>1046</v>
      </c>
      <c r="B2987" s="42" t="s">
        <v>8454</v>
      </c>
      <c r="C2987">
        <v>2013</v>
      </c>
      <c r="D2987" s="42" t="s">
        <v>9521</v>
      </c>
      <c r="E2987" t="b">
        <v>0</v>
      </c>
      <c r="F2987" s="42" t="s">
        <v>9522</v>
      </c>
    </row>
    <row r="2988" spans="1:6" x14ac:dyDescent="0.2">
      <c r="A2988" s="42" t="s">
        <v>1046</v>
      </c>
      <c r="B2988" s="42" t="s">
        <v>8454</v>
      </c>
      <c r="C2988">
        <v>2014</v>
      </c>
      <c r="D2988" s="42" t="s">
        <v>9523</v>
      </c>
      <c r="E2988" t="b">
        <v>0</v>
      </c>
      <c r="F2988" s="42" t="s">
        <v>9522</v>
      </c>
    </row>
    <row r="2989" spans="1:6" x14ac:dyDescent="0.2">
      <c r="A2989" s="42" t="s">
        <v>1046</v>
      </c>
      <c r="B2989" s="42" t="s">
        <v>8454</v>
      </c>
      <c r="C2989">
        <v>2015</v>
      </c>
      <c r="D2989" s="42" t="s">
        <v>9524</v>
      </c>
      <c r="E2989" t="b">
        <v>0</v>
      </c>
      <c r="F2989" s="42" t="s">
        <v>9522</v>
      </c>
    </row>
    <row r="2990" spans="1:6" x14ac:dyDescent="0.2">
      <c r="A2990" s="42" t="s">
        <v>1046</v>
      </c>
      <c r="B2990" s="42" t="s">
        <v>8454</v>
      </c>
      <c r="C2990">
        <v>2016</v>
      </c>
      <c r="D2990" s="42" t="s">
        <v>8543</v>
      </c>
      <c r="E2990" t="b">
        <v>0</v>
      </c>
      <c r="F2990" s="42" t="s">
        <v>9522</v>
      </c>
    </row>
    <row r="2991" spans="1:6" x14ac:dyDescent="0.2">
      <c r="A2991" s="42" t="s">
        <v>1046</v>
      </c>
      <c r="B2991" s="42" t="s">
        <v>8454</v>
      </c>
      <c r="C2991">
        <v>2017</v>
      </c>
      <c r="D2991" s="42" t="s">
        <v>9525</v>
      </c>
      <c r="E2991" t="b">
        <v>0</v>
      </c>
      <c r="F2991" s="42" t="s">
        <v>9522</v>
      </c>
    </row>
    <row r="2992" spans="1:6" x14ac:dyDescent="0.2">
      <c r="A2992" s="42" t="s">
        <v>1046</v>
      </c>
      <c r="B2992" s="42" t="s">
        <v>8454</v>
      </c>
      <c r="C2992">
        <v>2018</v>
      </c>
      <c r="D2992" s="42" t="s">
        <v>9526</v>
      </c>
      <c r="E2992" t="b">
        <v>0</v>
      </c>
      <c r="F2992" s="42" t="s">
        <v>9522</v>
      </c>
    </row>
    <row r="2993" spans="1:6" x14ac:dyDescent="0.2">
      <c r="A2993" s="42" t="s">
        <v>1046</v>
      </c>
      <c r="B2993" s="42" t="s">
        <v>8454</v>
      </c>
      <c r="C2993">
        <v>2019</v>
      </c>
      <c r="D2993" s="42" t="s">
        <v>9527</v>
      </c>
      <c r="E2993" t="b">
        <v>0</v>
      </c>
      <c r="F2993" s="42" t="s">
        <v>9522</v>
      </c>
    </row>
    <row r="2994" spans="1:6" x14ac:dyDescent="0.2">
      <c r="A2994" s="42" t="s">
        <v>1046</v>
      </c>
      <c r="B2994" s="42" t="s">
        <v>8462</v>
      </c>
      <c r="C2994">
        <v>2013</v>
      </c>
      <c r="D2994" s="42" t="s">
        <v>9521</v>
      </c>
      <c r="E2994" t="b">
        <v>0</v>
      </c>
      <c r="F2994" s="42" t="s">
        <v>9522</v>
      </c>
    </row>
    <row r="2995" spans="1:6" x14ac:dyDescent="0.2">
      <c r="A2995" s="42" t="s">
        <v>1046</v>
      </c>
      <c r="B2995" s="42" t="s">
        <v>8462</v>
      </c>
      <c r="C2995">
        <v>2014</v>
      </c>
      <c r="D2995" s="42" t="s">
        <v>9523</v>
      </c>
      <c r="E2995" t="b">
        <v>0</v>
      </c>
      <c r="F2995" s="42" t="s">
        <v>9522</v>
      </c>
    </row>
    <row r="2996" spans="1:6" x14ac:dyDescent="0.2">
      <c r="A2996" s="42" t="s">
        <v>1046</v>
      </c>
      <c r="B2996" s="42" t="s">
        <v>8462</v>
      </c>
      <c r="C2996">
        <v>2015</v>
      </c>
      <c r="D2996" s="42" t="s">
        <v>9524</v>
      </c>
      <c r="E2996" t="b">
        <v>0</v>
      </c>
      <c r="F2996" s="42" t="s">
        <v>9522</v>
      </c>
    </row>
    <row r="2997" spans="1:6" x14ac:dyDescent="0.2">
      <c r="A2997" s="42" t="s">
        <v>1046</v>
      </c>
      <c r="B2997" s="42" t="s">
        <v>8462</v>
      </c>
      <c r="C2997">
        <v>2016</v>
      </c>
      <c r="D2997" s="42" t="s">
        <v>8543</v>
      </c>
      <c r="E2997" t="b">
        <v>0</v>
      </c>
      <c r="F2997" s="42" t="s">
        <v>9522</v>
      </c>
    </row>
    <row r="2998" spans="1:6" x14ac:dyDescent="0.2">
      <c r="A2998" s="42" t="s">
        <v>1046</v>
      </c>
      <c r="B2998" s="42" t="s">
        <v>8462</v>
      </c>
      <c r="C2998">
        <v>2017</v>
      </c>
      <c r="D2998" s="42" t="s">
        <v>9525</v>
      </c>
      <c r="E2998" t="b">
        <v>0</v>
      </c>
      <c r="F2998" s="42" t="s">
        <v>9522</v>
      </c>
    </row>
    <row r="2999" spans="1:6" x14ac:dyDescent="0.2">
      <c r="A2999" s="42" t="s">
        <v>1046</v>
      </c>
      <c r="B2999" s="42" t="s">
        <v>8462</v>
      </c>
      <c r="C2999">
        <v>2018</v>
      </c>
      <c r="D2999" s="42" t="s">
        <v>9526</v>
      </c>
      <c r="E2999" t="b">
        <v>0</v>
      </c>
      <c r="F2999" s="42" t="s">
        <v>9522</v>
      </c>
    </row>
    <row r="3000" spans="1:6" x14ac:dyDescent="0.2">
      <c r="A3000" s="42" t="s">
        <v>1046</v>
      </c>
      <c r="B3000" s="42" t="s">
        <v>8462</v>
      </c>
      <c r="C3000">
        <v>2019</v>
      </c>
      <c r="D3000" s="42" t="s">
        <v>9527</v>
      </c>
      <c r="E3000" t="b">
        <v>0</v>
      </c>
      <c r="F3000" s="42" t="s">
        <v>9522</v>
      </c>
    </row>
    <row r="3001" spans="1:6" x14ac:dyDescent="0.2">
      <c r="A3001" s="42" t="s">
        <v>1046</v>
      </c>
      <c r="B3001" s="42" t="s">
        <v>8464</v>
      </c>
      <c r="C3001">
        <v>2013</v>
      </c>
      <c r="D3001" s="42" t="s">
        <v>8890</v>
      </c>
      <c r="E3001" t="b">
        <v>0</v>
      </c>
      <c r="F3001" s="42" t="s">
        <v>9522</v>
      </c>
    </row>
    <row r="3002" spans="1:6" x14ac:dyDescent="0.2">
      <c r="A3002" s="42" t="s">
        <v>1046</v>
      </c>
      <c r="B3002" s="42" t="s">
        <v>8464</v>
      </c>
      <c r="C3002">
        <v>2014</v>
      </c>
      <c r="D3002" s="42" t="s">
        <v>8890</v>
      </c>
      <c r="E3002" t="b">
        <v>0</v>
      </c>
      <c r="F3002" s="42" t="s">
        <v>9522</v>
      </c>
    </row>
    <row r="3003" spans="1:6" x14ac:dyDescent="0.2">
      <c r="A3003" s="42" t="s">
        <v>1046</v>
      </c>
      <c r="B3003" s="42" t="s">
        <v>8464</v>
      </c>
      <c r="C3003">
        <v>2015</v>
      </c>
      <c r="D3003" s="42" t="s">
        <v>8890</v>
      </c>
      <c r="E3003" t="b">
        <v>0</v>
      </c>
      <c r="F3003" s="42" t="s">
        <v>9522</v>
      </c>
    </row>
    <row r="3004" spans="1:6" x14ac:dyDescent="0.2">
      <c r="A3004" s="42" t="s">
        <v>1046</v>
      </c>
      <c r="B3004" s="42" t="s">
        <v>8464</v>
      </c>
      <c r="C3004">
        <v>2016</v>
      </c>
      <c r="D3004" s="42" t="s">
        <v>9528</v>
      </c>
      <c r="E3004" t="b">
        <v>0</v>
      </c>
      <c r="F3004" s="42" t="s">
        <v>9522</v>
      </c>
    </row>
    <row r="3005" spans="1:6" x14ac:dyDescent="0.2">
      <c r="A3005" s="42" t="s">
        <v>1046</v>
      </c>
      <c r="B3005" s="42" t="s">
        <v>8464</v>
      </c>
      <c r="C3005">
        <v>2017</v>
      </c>
      <c r="D3005" s="42" t="s">
        <v>8913</v>
      </c>
      <c r="E3005" t="b">
        <v>0</v>
      </c>
      <c r="F3005" s="42" t="s">
        <v>9522</v>
      </c>
    </row>
    <row r="3006" spans="1:6" x14ac:dyDescent="0.2">
      <c r="A3006" s="42" t="s">
        <v>1046</v>
      </c>
      <c r="B3006" s="42" t="s">
        <v>8464</v>
      </c>
      <c r="C3006">
        <v>2018</v>
      </c>
      <c r="D3006" s="42" t="s">
        <v>8913</v>
      </c>
      <c r="E3006" t="b">
        <v>0</v>
      </c>
      <c r="F3006" s="42" t="s">
        <v>9522</v>
      </c>
    </row>
    <row r="3007" spans="1:6" x14ac:dyDescent="0.2">
      <c r="A3007" s="42" t="s">
        <v>1046</v>
      </c>
      <c r="B3007" s="42" t="s">
        <v>8464</v>
      </c>
      <c r="C3007">
        <v>2019</v>
      </c>
      <c r="D3007" s="42" t="s">
        <v>9528</v>
      </c>
      <c r="E3007" t="b">
        <v>0</v>
      </c>
      <c r="F3007" s="42" t="s">
        <v>9522</v>
      </c>
    </row>
    <row r="3008" spans="1:6" x14ac:dyDescent="0.2">
      <c r="A3008" s="42" t="s">
        <v>9121</v>
      </c>
      <c r="B3008" s="42" t="s">
        <v>8454</v>
      </c>
      <c r="C3008">
        <v>2013</v>
      </c>
      <c r="D3008" s="42" t="s">
        <v>9122</v>
      </c>
      <c r="E3008" t="b">
        <v>0</v>
      </c>
      <c r="F3008" s="42" t="s">
        <v>9123</v>
      </c>
    </row>
    <row r="3009" spans="1:6" x14ac:dyDescent="0.2">
      <c r="A3009" s="42" t="s">
        <v>9121</v>
      </c>
      <c r="B3009" s="42" t="s">
        <v>8454</v>
      </c>
      <c r="C3009">
        <v>2014</v>
      </c>
      <c r="D3009" s="42" t="s">
        <v>8993</v>
      </c>
      <c r="E3009" t="b">
        <v>0</v>
      </c>
      <c r="F3009" s="42" t="s">
        <v>9123</v>
      </c>
    </row>
    <row r="3010" spans="1:6" x14ac:dyDescent="0.2">
      <c r="A3010" s="42" t="s">
        <v>9121</v>
      </c>
      <c r="B3010" s="42" t="s">
        <v>8454</v>
      </c>
      <c r="C3010">
        <v>2015</v>
      </c>
      <c r="D3010" s="42" t="s">
        <v>8932</v>
      </c>
      <c r="E3010" t="b">
        <v>0</v>
      </c>
      <c r="F3010" s="42" t="s">
        <v>9123</v>
      </c>
    </row>
    <row r="3011" spans="1:6" x14ac:dyDescent="0.2">
      <c r="A3011" s="42" t="s">
        <v>9121</v>
      </c>
      <c r="B3011" s="42" t="s">
        <v>8454</v>
      </c>
      <c r="C3011">
        <v>2016</v>
      </c>
      <c r="D3011" s="42" t="s">
        <v>9124</v>
      </c>
      <c r="E3011" t="b">
        <v>0</v>
      </c>
      <c r="F3011" s="42" t="s">
        <v>9123</v>
      </c>
    </row>
    <row r="3012" spans="1:6" x14ac:dyDescent="0.2">
      <c r="A3012" s="42" t="s">
        <v>9121</v>
      </c>
      <c r="B3012" s="42" t="s">
        <v>8454</v>
      </c>
      <c r="C3012">
        <v>2017</v>
      </c>
      <c r="D3012" s="42" t="s">
        <v>9125</v>
      </c>
      <c r="E3012" t="b">
        <v>0</v>
      </c>
      <c r="F3012" s="42" t="s">
        <v>9123</v>
      </c>
    </row>
    <row r="3013" spans="1:6" x14ac:dyDescent="0.2">
      <c r="A3013" s="42" t="s">
        <v>9121</v>
      </c>
      <c r="B3013" s="42" t="s">
        <v>8454</v>
      </c>
      <c r="C3013">
        <v>2018</v>
      </c>
      <c r="D3013" s="42" t="s">
        <v>8725</v>
      </c>
      <c r="E3013" t="b">
        <v>0</v>
      </c>
      <c r="F3013" s="42" t="s">
        <v>9123</v>
      </c>
    </row>
    <row r="3014" spans="1:6" x14ac:dyDescent="0.2">
      <c r="A3014" s="42" t="s">
        <v>9121</v>
      </c>
      <c r="B3014" s="42" t="s">
        <v>8454</v>
      </c>
      <c r="C3014">
        <v>2019</v>
      </c>
      <c r="D3014" s="42" t="s">
        <v>9126</v>
      </c>
      <c r="E3014" t="b">
        <v>0</v>
      </c>
      <c r="F3014" s="42" t="s">
        <v>9123</v>
      </c>
    </row>
    <row r="3015" spans="1:6" x14ac:dyDescent="0.2">
      <c r="A3015" s="42" t="s">
        <v>9121</v>
      </c>
      <c r="B3015" s="42" t="s">
        <v>8462</v>
      </c>
      <c r="C3015">
        <v>2013</v>
      </c>
      <c r="D3015" s="42" t="s">
        <v>9122</v>
      </c>
      <c r="E3015" t="b">
        <v>0</v>
      </c>
      <c r="F3015" s="42" t="s">
        <v>9123</v>
      </c>
    </row>
    <row r="3016" spans="1:6" x14ac:dyDescent="0.2">
      <c r="A3016" s="42" t="s">
        <v>9121</v>
      </c>
      <c r="B3016" s="42" t="s">
        <v>8462</v>
      </c>
      <c r="C3016">
        <v>2014</v>
      </c>
      <c r="D3016" s="42" t="s">
        <v>8974</v>
      </c>
      <c r="E3016" t="b">
        <v>0</v>
      </c>
      <c r="F3016" s="42" t="s">
        <v>9123</v>
      </c>
    </row>
    <row r="3017" spans="1:6" x14ac:dyDescent="0.2">
      <c r="A3017" s="42" t="s">
        <v>9121</v>
      </c>
      <c r="B3017" s="42" t="s">
        <v>8462</v>
      </c>
      <c r="C3017">
        <v>2015</v>
      </c>
      <c r="D3017" s="42" t="s">
        <v>9090</v>
      </c>
      <c r="E3017" t="b">
        <v>0</v>
      </c>
      <c r="F3017" s="42" t="s">
        <v>9123</v>
      </c>
    </row>
    <row r="3018" spans="1:6" x14ac:dyDescent="0.2">
      <c r="A3018" s="42" t="s">
        <v>9121</v>
      </c>
      <c r="B3018" s="42" t="s">
        <v>8462</v>
      </c>
      <c r="C3018">
        <v>2016</v>
      </c>
      <c r="D3018" s="42" t="s">
        <v>8687</v>
      </c>
      <c r="E3018" t="b">
        <v>0</v>
      </c>
      <c r="F3018" s="42" t="s">
        <v>9123</v>
      </c>
    </row>
    <row r="3019" spans="1:6" x14ac:dyDescent="0.2">
      <c r="A3019" s="42" t="s">
        <v>9121</v>
      </c>
      <c r="B3019" s="42" t="s">
        <v>8462</v>
      </c>
      <c r="C3019">
        <v>2017</v>
      </c>
      <c r="D3019" s="42" t="s">
        <v>8715</v>
      </c>
      <c r="E3019" t="b">
        <v>0</v>
      </c>
      <c r="F3019" s="42" t="s">
        <v>9123</v>
      </c>
    </row>
    <row r="3020" spans="1:6" x14ac:dyDescent="0.2">
      <c r="A3020" s="42" t="s">
        <v>9121</v>
      </c>
      <c r="B3020" s="42" t="s">
        <v>8462</v>
      </c>
      <c r="C3020">
        <v>2018</v>
      </c>
      <c r="D3020" s="42" t="s">
        <v>8725</v>
      </c>
      <c r="E3020" t="b">
        <v>0</v>
      </c>
      <c r="F3020" s="42" t="s">
        <v>9123</v>
      </c>
    </row>
    <row r="3021" spans="1:6" x14ac:dyDescent="0.2">
      <c r="A3021" s="42" t="s">
        <v>9121</v>
      </c>
      <c r="B3021" s="42" t="s">
        <v>8462</v>
      </c>
      <c r="C3021">
        <v>2019</v>
      </c>
      <c r="D3021" s="42" t="s">
        <v>9126</v>
      </c>
      <c r="E3021" t="b">
        <v>0</v>
      </c>
      <c r="F3021" s="42" t="s">
        <v>9123</v>
      </c>
    </row>
    <row r="3022" spans="1:6" x14ac:dyDescent="0.2">
      <c r="A3022" s="42" t="s">
        <v>9121</v>
      </c>
      <c r="B3022" s="42" t="s">
        <v>8464</v>
      </c>
      <c r="C3022">
        <v>2013</v>
      </c>
      <c r="D3022" s="42" t="s">
        <v>8650</v>
      </c>
      <c r="E3022" t="b">
        <v>0</v>
      </c>
      <c r="F3022" s="42" t="s">
        <v>9123</v>
      </c>
    </row>
    <row r="3023" spans="1:6" x14ac:dyDescent="0.2">
      <c r="A3023" s="42" t="s">
        <v>9121</v>
      </c>
      <c r="B3023" s="42" t="s">
        <v>8464</v>
      </c>
      <c r="C3023">
        <v>2014</v>
      </c>
      <c r="D3023" s="42" t="s">
        <v>8596</v>
      </c>
      <c r="E3023" t="b">
        <v>0</v>
      </c>
      <c r="F3023" s="42" t="s">
        <v>9123</v>
      </c>
    </row>
    <row r="3024" spans="1:6" x14ac:dyDescent="0.2">
      <c r="A3024" s="42" t="s">
        <v>9121</v>
      </c>
      <c r="B3024" s="42" t="s">
        <v>8464</v>
      </c>
      <c r="C3024">
        <v>2015</v>
      </c>
      <c r="D3024" s="42" t="s">
        <v>8596</v>
      </c>
      <c r="E3024" t="b">
        <v>0</v>
      </c>
      <c r="F3024" s="42" t="s">
        <v>9123</v>
      </c>
    </row>
    <row r="3025" spans="1:6" x14ac:dyDescent="0.2">
      <c r="A3025" s="42" t="s">
        <v>9121</v>
      </c>
      <c r="B3025" s="42" t="s">
        <v>8464</v>
      </c>
      <c r="C3025">
        <v>2016</v>
      </c>
      <c r="D3025" s="42" t="s">
        <v>8596</v>
      </c>
      <c r="E3025" t="b">
        <v>0</v>
      </c>
      <c r="F3025" s="42" t="s">
        <v>9123</v>
      </c>
    </row>
    <row r="3026" spans="1:6" x14ac:dyDescent="0.2">
      <c r="A3026" s="42" t="s">
        <v>9121</v>
      </c>
      <c r="B3026" s="42" t="s">
        <v>8464</v>
      </c>
      <c r="C3026">
        <v>2017</v>
      </c>
      <c r="D3026" s="42" t="s">
        <v>4381</v>
      </c>
      <c r="E3026" t="b">
        <v>0</v>
      </c>
      <c r="F3026" s="42" t="s">
        <v>9123</v>
      </c>
    </row>
    <row r="3027" spans="1:6" x14ac:dyDescent="0.2">
      <c r="A3027" s="42" t="s">
        <v>9121</v>
      </c>
      <c r="B3027" s="42" t="s">
        <v>8464</v>
      </c>
      <c r="C3027">
        <v>2018</v>
      </c>
      <c r="D3027" s="42" t="s">
        <v>4381</v>
      </c>
      <c r="E3027" t="b">
        <v>0</v>
      </c>
      <c r="F3027" s="42" t="s">
        <v>9123</v>
      </c>
    </row>
    <row r="3028" spans="1:6" x14ac:dyDescent="0.2">
      <c r="A3028" s="42" t="s">
        <v>9121</v>
      </c>
      <c r="B3028" s="42" t="s">
        <v>8464</v>
      </c>
      <c r="C3028">
        <v>2019</v>
      </c>
      <c r="D3028" s="42" t="s">
        <v>4381</v>
      </c>
      <c r="E3028" t="b">
        <v>0</v>
      </c>
      <c r="F3028" s="42" t="s">
        <v>9123</v>
      </c>
    </row>
    <row r="3029" spans="1:6" x14ac:dyDescent="0.2">
      <c r="A3029" s="42" t="s">
        <v>327</v>
      </c>
      <c r="B3029" s="42" t="s">
        <v>8454</v>
      </c>
      <c r="C3029">
        <v>2013</v>
      </c>
      <c r="D3029" s="42" t="s">
        <v>8997</v>
      </c>
      <c r="E3029" t="b">
        <v>0</v>
      </c>
      <c r="F3029" s="42" t="s">
        <v>9529</v>
      </c>
    </row>
    <row r="3030" spans="1:6" x14ac:dyDescent="0.2">
      <c r="A3030" s="42" t="s">
        <v>327</v>
      </c>
      <c r="B3030" s="42" t="s">
        <v>8454</v>
      </c>
      <c r="C3030">
        <v>2014</v>
      </c>
      <c r="D3030" s="42" t="s">
        <v>9124</v>
      </c>
      <c r="E3030" t="b">
        <v>0</v>
      </c>
      <c r="F3030" s="42" t="s">
        <v>9529</v>
      </c>
    </row>
    <row r="3031" spans="1:6" x14ac:dyDescent="0.2">
      <c r="A3031" s="42" t="s">
        <v>327</v>
      </c>
      <c r="B3031" s="42" t="s">
        <v>8454</v>
      </c>
      <c r="C3031">
        <v>2015</v>
      </c>
      <c r="D3031" s="42" t="s">
        <v>8582</v>
      </c>
      <c r="E3031" t="b">
        <v>0</v>
      </c>
      <c r="F3031" s="42" t="s">
        <v>9529</v>
      </c>
    </row>
    <row r="3032" spans="1:6" x14ac:dyDescent="0.2">
      <c r="A3032" s="42" t="s">
        <v>327</v>
      </c>
      <c r="B3032" s="42" t="s">
        <v>8454</v>
      </c>
      <c r="C3032">
        <v>2016</v>
      </c>
      <c r="D3032" s="42" t="s">
        <v>8938</v>
      </c>
      <c r="E3032" t="b">
        <v>0</v>
      </c>
      <c r="F3032" s="42" t="s">
        <v>9529</v>
      </c>
    </row>
    <row r="3033" spans="1:6" x14ac:dyDescent="0.2">
      <c r="A3033" s="42" t="s">
        <v>327</v>
      </c>
      <c r="B3033" s="42" t="s">
        <v>8454</v>
      </c>
      <c r="C3033">
        <v>2017</v>
      </c>
      <c r="D3033" s="42" t="s">
        <v>9130</v>
      </c>
      <c r="E3033" t="b">
        <v>0</v>
      </c>
      <c r="F3033" s="42" t="s">
        <v>9529</v>
      </c>
    </row>
    <row r="3034" spans="1:6" x14ac:dyDescent="0.2">
      <c r="A3034" s="42" t="s">
        <v>327</v>
      </c>
      <c r="B3034" s="42" t="s">
        <v>8454</v>
      </c>
      <c r="C3034">
        <v>2018</v>
      </c>
      <c r="D3034" s="42" t="s">
        <v>8687</v>
      </c>
      <c r="E3034" t="b">
        <v>0</v>
      </c>
      <c r="F3034" s="42" t="s">
        <v>9529</v>
      </c>
    </row>
    <row r="3035" spans="1:6" x14ac:dyDescent="0.2">
      <c r="A3035" s="42" t="s">
        <v>327</v>
      </c>
      <c r="B3035" s="42" t="s">
        <v>8454</v>
      </c>
      <c r="C3035">
        <v>2019</v>
      </c>
      <c r="D3035" s="42" t="s">
        <v>8968</v>
      </c>
      <c r="E3035" t="b">
        <v>0</v>
      </c>
      <c r="F3035" s="42" t="s">
        <v>9529</v>
      </c>
    </row>
    <row r="3036" spans="1:6" x14ac:dyDescent="0.2">
      <c r="A3036" s="42" t="s">
        <v>327</v>
      </c>
      <c r="B3036" s="42" t="s">
        <v>8462</v>
      </c>
      <c r="C3036">
        <v>2013</v>
      </c>
      <c r="D3036" s="42" t="s">
        <v>8997</v>
      </c>
      <c r="E3036" t="b">
        <v>0</v>
      </c>
      <c r="F3036" s="42" t="s">
        <v>9529</v>
      </c>
    </row>
    <row r="3037" spans="1:6" x14ac:dyDescent="0.2">
      <c r="A3037" s="42" t="s">
        <v>327</v>
      </c>
      <c r="B3037" s="42" t="s">
        <v>8462</v>
      </c>
      <c r="C3037">
        <v>2014</v>
      </c>
      <c r="D3037" s="42" t="s">
        <v>9124</v>
      </c>
      <c r="E3037" t="b">
        <v>0</v>
      </c>
      <c r="F3037" s="42" t="s">
        <v>9529</v>
      </c>
    </row>
    <row r="3038" spans="1:6" x14ac:dyDescent="0.2">
      <c r="A3038" s="42" t="s">
        <v>327</v>
      </c>
      <c r="B3038" s="42" t="s">
        <v>8462</v>
      </c>
      <c r="C3038">
        <v>2015</v>
      </c>
      <c r="D3038" s="42" t="s">
        <v>8582</v>
      </c>
      <c r="E3038" t="b">
        <v>0</v>
      </c>
      <c r="F3038" s="42" t="s">
        <v>9529</v>
      </c>
    </row>
    <row r="3039" spans="1:6" x14ac:dyDescent="0.2">
      <c r="A3039" s="42" t="s">
        <v>327</v>
      </c>
      <c r="B3039" s="42" t="s">
        <v>8462</v>
      </c>
      <c r="C3039">
        <v>2016</v>
      </c>
      <c r="D3039" s="42" t="s">
        <v>8938</v>
      </c>
      <c r="E3039" t="b">
        <v>0</v>
      </c>
      <c r="F3039" s="42" t="s">
        <v>9529</v>
      </c>
    </row>
    <row r="3040" spans="1:6" x14ac:dyDescent="0.2">
      <c r="A3040" s="42" t="s">
        <v>327</v>
      </c>
      <c r="B3040" s="42" t="s">
        <v>8462</v>
      </c>
      <c r="C3040">
        <v>2017</v>
      </c>
      <c r="D3040" s="42" t="s">
        <v>8607</v>
      </c>
      <c r="E3040" t="b">
        <v>0</v>
      </c>
      <c r="F3040" s="42" t="s">
        <v>9529</v>
      </c>
    </row>
    <row r="3041" spans="1:6" x14ac:dyDescent="0.2">
      <c r="A3041" s="42" t="s">
        <v>327</v>
      </c>
      <c r="B3041" s="42" t="s">
        <v>8462</v>
      </c>
      <c r="C3041">
        <v>2018</v>
      </c>
      <c r="D3041" s="42" t="s">
        <v>9045</v>
      </c>
      <c r="E3041" t="b">
        <v>0</v>
      </c>
      <c r="F3041" s="42" t="s">
        <v>9529</v>
      </c>
    </row>
    <row r="3042" spans="1:6" x14ac:dyDescent="0.2">
      <c r="A3042" s="42" t="s">
        <v>327</v>
      </c>
      <c r="B3042" s="42" t="s">
        <v>8462</v>
      </c>
      <c r="C3042">
        <v>2019</v>
      </c>
      <c r="D3042" s="42" t="s">
        <v>8968</v>
      </c>
      <c r="E3042" t="b">
        <v>0</v>
      </c>
      <c r="F3042" s="42" t="s">
        <v>9529</v>
      </c>
    </row>
    <row r="3043" spans="1:6" x14ac:dyDescent="0.2">
      <c r="A3043" s="42" t="s">
        <v>327</v>
      </c>
      <c r="B3043" s="42" t="s">
        <v>8464</v>
      </c>
      <c r="C3043">
        <v>2013</v>
      </c>
      <c r="D3043" s="42" t="s">
        <v>8600</v>
      </c>
      <c r="E3043" t="b">
        <v>0</v>
      </c>
      <c r="F3043" s="42" t="s">
        <v>9529</v>
      </c>
    </row>
    <row r="3044" spans="1:6" x14ac:dyDescent="0.2">
      <c r="A3044" s="42" t="s">
        <v>327</v>
      </c>
      <c r="B3044" s="42" t="s">
        <v>8464</v>
      </c>
      <c r="C3044">
        <v>2014</v>
      </c>
      <c r="D3044" s="42" t="s">
        <v>9007</v>
      </c>
      <c r="E3044" t="b">
        <v>0</v>
      </c>
      <c r="F3044" s="42" t="s">
        <v>9529</v>
      </c>
    </row>
    <row r="3045" spans="1:6" x14ac:dyDescent="0.2">
      <c r="A3045" s="42" t="s">
        <v>327</v>
      </c>
      <c r="B3045" s="42" t="s">
        <v>8464</v>
      </c>
      <c r="C3045">
        <v>2015</v>
      </c>
      <c r="D3045" s="42" t="s">
        <v>9106</v>
      </c>
      <c r="E3045" t="b">
        <v>0</v>
      </c>
      <c r="F3045" s="42" t="s">
        <v>9529</v>
      </c>
    </row>
    <row r="3046" spans="1:6" x14ac:dyDescent="0.2">
      <c r="A3046" s="42" t="s">
        <v>327</v>
      </c>
      <c r="B3046" s="42" t="s">
        <v>8464</v>
      </c>
      <c r="C3046">
        <v>2016</v>
      </c>
      <c r="D3046" s="42" t="s">
        <v>9256</v>
      </c>
      <c r="E3046" t="b">
        <v>0</v>
      </c>
      <c r="F3046" s="42" t="s">
        <v>9529</v>
      </c>
    </row>
    <row r="3047" spans="1:6" x14ac:dyDescent="0.2">
      <c r="A3047" s="42" t="s">
        <v>327</v>
      </c>
      <c r="B3047" s="42" t="s">
        <v>8464</v>
      </c>
      <c r="C3047">
        <v>2017</v>
      </c>
      <c r="D3047" s="42" t="s">
        <v>8690</v>
      </c>
      <c r="E3047" t="b">
        <v>0</v>
      </c>
      <c r="F3047" s="42" t="s">
        <v>9529</v>
      </c>
    </row>
    <row r="3048" spans="1:6" x14ac:dyDescent="0.2">
      <c r="A3048" s="42" t="s">
        <v>327</v>
      </c>
      <c r="B3048" s="42" t="s">
        <v>8464</v>
      </c>
      <c r="C3048">
        <v>2018</v>
      </c>
      <c r="D3048" s="42" t="s">
        <v>8638</v>
      </c>
      <c r="E3048" t="b">
        <v>0</v>
      </c>
      <c r="F3048" s="42" t="s">
        <v>9529</v>
      </c>
    </row>
    <row r="3049" spans="1:6" x14ac:dyDescent="0.2">
      <c r="A3049" s="42" t="s">
        <v>327</v>
      </c>
      <c r="B3049" s="42" t="s">
        <v>8464</v>
      </c>
      <c r="C3049">
        <v>2019</v>
      </c>
      <c r="D3049" s="42" t="s">
        <v>8638</v>
      </c>
      <c r="E3049" t="b">
        <v>0</v>
      </c>
      <c r="F3049" s="42" t="s">
        <v>9529</v>
      </c>
    </row>
    <row r="3050" spans="1:6" x14ac:dyDescent="0.2">
      <c r="A3050" s="42" t="s">
        <v>1077</v>
      </c>
      <c r="B3050" s="42" t="s">
        <v>8454</v>
      </c>
      <c r="C3050">
        <v>2013</v>
      </c>
      <c r="D3050" s="42" t="s">
        <v>9530</v>
      </c>
      <c r="E3050" t="b">
        <v>0</v>
      </c>
      <c r="F3050" s="42" t="s">
        <v>9531</v>
      </c>
    </row>
    <row r="3051" spans="1:6" x14ac:dyDescent="0.2">
      <c r="A3051" s="42" t="s">
        <v>1077</v>
      </c>
      <c r="B3051" s="42" t="s">
        <v>8454</v>
      </c>
      <c r="C3051">
        <v>2014</v>
      </c>
      <c r="D3051" s="42" t="s">
        <v>9532</v>
      </c>
      <c r="E3051" t="b">
        <v>0</v>
      </c>
      <c r="F3051" s="42" t="s">
        <v>9531</v>
      </c>
    </row>
    <row r="3052" spans="1:6" x14ac:dyDescent="0.2">
      <c r="A3052" s="42" t="s">
        <v>1077</v>
      </c>
      <c r="B3052" s="42" t="s">
        <v>8454</v>
      </c>
      <c r="C3052">
        <v>2015</v>
      </c>
      <c r="D3052" s="42" t="s">
        <v>9533</v>
      </c>
      <c r="E3052" t="b">
        <v>0</v>
      </c>
      <c r="F3052" s="42" t="s">
        <v>9531</v>
      </c>
    </row>
    <row r="3053" spans="1:6" x14ac:dyDescent="0.2">
      <c r="A3053" s="42" t="s">
        <v>1077</v>
      </c>
      <c r="B3053" s="42" t="s">
        <v>8454</v>
      </c>
      <c r="C3053">
        <v>2016</v>
      </c>
      <c r="D3053" s="42" t="s">
        <v>9534</v>
      </c>
      <c r="E3053" t="b">
        <v>0</v>
      </c>
      <c r="F3053" s="42" t="s">
        <v>9531</v>
      </c>
    </row>
    <row r="3054" spans="1:6" x14ac:dyDescent="0.2">
      <c r="A3054" s="42" t="s">
        <v>1077</v>
      </c>
      <c r="B3054" s="42" t="s">
        <v>8454</v>
      </c>
      <c r="C3054">
        <v>2017</v>
      </c>
      <c r="D3054" s="42" t="s">
        <v>9535</v>
      </c>
      <c r="E3054" t="b">
        <v>0</v>
      </c>
      <c r="F3054" s="42" t="s">
        <v>9531</v>
      </c>
    </row>
    <row r="3055" spans="1:6" x14ac:dyDescent="0.2">
      <c r="A3055" s="42" t="s">
        <v>1077</v>
      </c>
      <c r="B3055" s="42" t="s">
        <v>8454</v>
      </c>
      <c r="C3055">
        <v>2018</v>
      </c>
      <c r="D3055" s="42" t="s">
        <v>9536</v>
      </c>
      <c r="E3055" t="b">
        <v>0</v>
      </c>
      <c r="F3055" s="42" t="s">
        <v>9531</v>
      </c>
    </row>
    <row r="3056" spans="1:6" x14ac:dyDescent="0.2">
      <c r="A3056" s="42" t="s">
        <v>1077</v>
      </c>
      <c r="B3056" s="42" t="s">
        <v>8454</v>
      </c>
      <c r="C3056">
        <v>2019</v>
      </c>
      <c r="D3056" s="42" t="s">
        <v>9537</v>
      </c>
      <c r="E3056" t="b">
        <v>0</v>
      </c>
      <c r="F3056" s="42" t="s">
        <v>9531</v>
      </c>
    </row>
    <row r="3057" spans="1:6" x14ac:dyDescent="0.2">
      <c r="A3057" s="42" t="s">
        <v>1077</v>
      </c>
      <c r="B3057" s="42" t="s">
        <v>8462</v>
      </c>
      <c r="C3057">
        <v>2013</v>
      </c>
      <c r="D3057" s="42" t="s">
        <v>9530</v>
      </c>
      <c r="E3057" t="b">
        <v>0</v>
      </c>
      <c r="F3057" s="42" t="s">
        <v>9531</v>
      </c>
    </row>
    <row r="3058" spans="1:6" x14ac:dyDescent="0.2">
      <c r="A3058" s="42" t="s">
        <v>1077</v>
      </c>
      <c r="B3058" s="42" t="s">
        <v>8462</v>
      </c>
      <c r="C3058">
        <v>2014</v>
      </c>
      <c r="D3058" s="42" t="s">
        <v>9532</v>
      </c>
      <c r="E3058" t="b">
        <v>0</v>
      </c>
      <c r="F3058" s="42" t="s">
        <v>9531</v>
      </c>
    </row>
    <row r="3059" spans="1:6" x14ac:dyDescent="0.2">
      <c r="A3059" s="42" t="s">
        <v>1077</v>
      </c>
      <c r="B3059" s="42" t="s">
        <v>8462</v>
      </c>
      <c r="C3059">
        <v>2015</v>
      </c>
      <c r="D3059" s="42" t="s">
        <v>9533</v>
      </c>
      <c r="E3059" t="b">
        <v>0</v>
      </c>
      <c r="F3059" s="42" t="s">
        <v>9531</v>
      </c>
    </row>
    <row r="3060" spans="1:6" x14ac:dyDescent="0.2">
      <c r="A3060" s="42" t="s">
        <v>1077</v>
      </c>
      <c r="B3060" s="42" t="s">
        <v>8462</v>
      </c>
      <c r="C3060">
        <v>2016</v>
      </c>
      <c r="D3060" s="42" t="s">
        <v>9534</v>
      </c>
      <c r="E3060" t="b">
        <v>0</v>
      </c>
      <c r="F3060" s="42" t="s">
        <v>9531</v>
      </c>
    </row>
    <row r="3061" spans="1:6" x14ac:dyDescent="0.2">
      <c r="A3061" s="42" t="s">
        <v>1077</v>
      </c>
      <c r="B3061" s="42" t="s">
        <v>8462</v>
      </c>
      <c r="C3061">
        <v>2017</v>
      </c>
      <c r="D3061" s="42" t="s">
        <v>9535</v>
      </c>
      <c r="E3061" t="b">
        <v>0</v>
      </c>
      <c r="F3061" s="42" t="s">
        <v>9531</v>
      </c>
    </row>
    <row r="3062" spans="1:6" x14ac:dyDescent="0.2">
      <c r="A3062" s="42" t="s">
        <v>1077</v>
      </c>
      <c r="B3062" s="42" t="s">
        <v>8462</v>
      </c>
      <c r="C3062">
        <v>2018</v>
      </c>
      <c r="D3062" s="42" t="s">
        <v>9536</v>
      </c>
      <c r="E3062" t="b">
        <v>0</v>
      </c>
      <c r="F3062" s="42" t="s">
        <v>9531</v>
      </c>
    </row>
    <row r="3063" spans="1:6" x14ac:dyDescent="0.2">
      <c r="A3063" s="42" t="s">
        <v>1077</v>
      </c>
      <c r="B3063" s="42" t="s">
        <v>8462</v>
      </c>
      <c r="C3063">
        <v>2019</v>
      </c>
      <c r="D3063" s="42" t="s">
        <v>9537</v>
      </c>
      <c r="E3063" t="b">
        <v>0</v>
      </c>
      <c r="F3063" s="42" t="s">
        <v>9531</v>
      </c>
    </row>
    <row r="3064" spans="1:6" x14ac:dyDescent="0.2">
      <c r="A3064" s="42" t="s">
        <v>1077</v>
      </c>
      <c r="B3064" s="42" t="s">
        <v>8464</v>
      </c>
      <c r="C3064">
        <v>2013</v>
      </c>
      <c r="D3064" s="42" t="s">
        <v>8496</v>
      </c>
      <c r="E3064" t="b">
        <v>0</v>
      </c>
      <c r="F3064" s="42" t="s">
        <v>9531</v>
      </c>
    </row>
    <row r="3065" spans="1:6" x14ac:dyDescent="0.2">
      <c r="A3065" s="42" t="s">
        <v>1077</v>
      </c>
      <c r="B3065" s="42" t="s">
        <v>8464</v>
      </c>
      <c r="C3065">
        <v>2014</v>
      </c>
      <c r="D3065" s="42" t="s">
        <v>8496</v>
      </c>
      <c r="E3065" t="b">
        <v>0</v>
      </c>
      <c r="F3065" s="42" t="s">
        <v>9531</v>
      </c>
    </row>
    <row r="3066" spans="1:6" x14ac:dyDescent="0.2">
      <c r="A3066" s="42" t="s">
        <v>1077</v>
      </c>
      <c r="B3066" s="42" t="s">
        <v>8464</v>
      </c>
      <c r="C3066">
        <v>2015</v>
      </c>
      <c r="D3066" s="42" t="s">
        <v>8496</v>
      </c>
      <c r="E3066" t="b">
        <v>0</v>
      </c>
      <c r="F3066" s="42" t="s">
        <v>9531</v>
      </c>
    </row>
    <row r="3067" spans="1:6" x14ac:dyDescent="0.2">
      <c r="A3067" s="42" t="s">
        <v>1077</v>
      </c>
      <c r="B3067" s="42" t="s">
        <v>8464</v>
      </c>
      <c r="C3067">
        <v>2016</v>
      </c>
      <c r="D3067" s="42" t="s">
        <v>8496</v>
      </c>
      <c r="E3067" t="b">
        <v>0</v>
      </c>
      <c r="F3067" s="42" t="s">
        <v>9531</v>
      </c>
    </row>
    <row r="3068" spans="1:6" x14ac:dyDescent="0.2">
      <c r="A3068" s="42" t="s">
        <v>1077</v>
      </c>
      <c r="B3068" s="42" t="s">
        <v>8464</v>
      </c>
      <c r="C3068">
        <v>2017</v>
      </c>
      <c r="D3068" s="42" t="s">
        <v>8496</v>
      </c>
      <c r="E3068" t="b">
        <v>0</v>
      </c>
      <c r="F3068" s="42" t="s">
        <v>9531</v>
      </c>
    </row>
    <row r="3069" spans="1:6" x14ac:dyDescent="0.2">
      <c r="A3069" s="42" t="s">
        <v>1077</v>
      </c>
      <c r="B3069" s="42" t="s">
        <v>8464</v>
      </c>
      <c r="C3069">
        <v>2018</v>
      </c>
      <c r="D3069" s="42" t="s">
        <v>8496</v>
      </c>
      <c r="E3069" t="b">
        <v>0</v>
      </c>
      <c r="F3069" s="42" t="s">
        <v>9531</v>
      </c>
    </row>
    <row r="3070" spans="1:6" x14ac:dyDescent="0.2">
      <c r="A3070" s="42" t="s">
        <v>1077</v>
      </c>
      <c r="B3070" s="42" t="s">
        <v>8464</v>
      </c>
      <c r="C3070">
        <v>2019</v>
      </c>
      <c r="D3070" s="42" t="s">
        <v>8496</v>
      </c>
      <c r="E3070" t="b">
        <v>0</v>
      </c>
      <c r="F3070" s="42" t="s">
        <v>9531</v>
      </c>
    </row>
    <row r="3071" spans="1:6" x14ac:dyDescent="0.2">
      <c r="A3071" s="42" t="s">
        <v>230</v>
      </c>
      <c r="B3071" s="42" t="s">
        <v>8454</v>
      </c>
      <c r="C3071">
        <v>2013</v>
      </c>
      <c r="D3071" s="42" t="s">
        <v>8497</v>
      </c>
      <c r="E3071" t="b">
        <v>0</v>
      </c>
      <c r="F3071" s="42" t="s">
        <v>8498</v>
      </c>
    </row>
    <row r="3072" spans="1:6" x14ac:dyDescent="0.2">
      <c r="A3072" s="42" t="s">
        <v>230</v>
      </c>
      <c r="B3072" s="42" t="s">
        <v>8454</v>
      </c>
      <c r="C3072">
        <v>2014</v>
      </c>
      <c r="D3072" s="42" t="s">
        <v>8494</v>
      </c>
      <c r="E3072" t="b">
        <v>0</v>
      </c>
      <c r="F3072" s="42" t="s">
        <v>8498</v>
      </c>
    </row>
    <row r="3073" spans="1:6" x14ac:dyDescent="0.2">
      <c r="A3073" s="42" t="s">
        <v>230</v>
      </c>
      <c r="B3073" s="42" t="s">
        <v>8454</v>
      </c>
      <c r="C3073">
        <v>2015</v>
      </c>
      <c r="D3073" s="42" t="s">
        <v>8499</v>
      </c>
      <c r="E3073" t="b">
        <v>0</v>
      </c>
      <c r="F3073" s="42" t="s">
        <v>8498</v>
      </c>
    </row>
    <row r="3074" spans="1:6" x14ac:dyDescent="0.2">
      <c r="A3074" s="42" t="s">
        <v>230</v>
      </c>
      <c r="B3074" s="42" t="s">
        <v>8454</v>
      </c>
      <c r="C3074">
        <v>2016</v>
      </c>
      <c r="D3074" s="42" t="s">
        <v>8500</v>
      </c>
      <c r="E3074" t="b">
        <v>0</v>
      </c>
      <c r="F3074" s="42" t="s">
        <v>8498</v>
      </c>
    </row>
    <row r="3075" spans="1:6" x14ac:dyDescent="0.2">
      <c r="A3075" s="42" t="s">
        <v>230</v>
      </c>
      <c r="B3075" s="42" t="s">
        <v>8454</v>
      </c>
      <c r="C3075">
        <v>2017</v>
      </c>
      <c r="D3075" s="42" t="s">
        <v>8501</v>
      </c>
      <c r="E3075" t="b">
        <v>0</v>
      </c>
      <c r="F3075" s="42" t="s">
        <v>8498</v>
      </c>
    </row>
    <row r="3076" spans="1:6" x14ac:dyDescent="0.2">
      <c r="A3076" s="42" t="s">
        <v>230</v>
      </c>
      <c r="B3076" s="42" t="s">
        <v>8454</v>
      </c>
      <c r="C3076">
        <v>2018</v>
      </c>
      <c r="D3076" s="42" t="s">
        <v>8502</v>
      </c>
      <c r="E3076" t="b">
        <v>0</v>
      </c>
      <c r="F3076" s="42" t="s">
        <v>8498</v>
      </c>
    </row>
    <row r="3077" spans="1:6" x14ac:dyDescent="0.2">
      <c r="A3077" s="42" t="s">
        <v>230</v>
      </c>
      <c r="B3077" s="42" t="s">
        <v>8454</v>
      </c>
      <c r="C3077">
        <v>2019</v>
      </c>
      <c r="D3077" s="42" t="s">
        <v>8503</v>
      </c>
      <c r="E3077" t="b">
        <v>0</v>
      </c>
      <c r="F3077" s="42" t="s">
        <v>8498</v>
      </c>
    </row>
    <row r="3078" spans="1:6" x14ac:dyDescent="0.2">
      <c r="A3078" s="42" t="s">
        <v>230</v>
      </c>
      <c r="B3078" s="42" t="s">
        <v>8462</v>
      </c>
      <c r="C3078">
        <v>2013</v>
      </c>
      <c r="D3078" s="42" t="s">
        <v>8504</v>
      </c>
      <c r="E3078" t="b">
        <v>0</v>
      </c>
      <c r="F3078" s="42" t="s">
        <v>8498</v>
      </c>
    </row>
    <row r="3079" spans="1:6" x14ac:dyDescent="0.2">
      <c r="A3079" s="42" t="s">
        <v>230</v>
      </c>
      <c r="B3079" s="42" t="s">
        <v>8462</v>
      </c>
      <c r="C3079">
        <v>2014</v>
      </c>
      <c r="D3079" s="42" t="s">
        <v>8505</v>
      </c>
      <c r="E3079" t="b">
        <v>0</v>
      </c>
      <c r="F3079" s="42" t="s">
        <v>8498</v>
      </c>
    </row>
    <row r="3080" spans="1:6" x14ac:dyDescent="0.2">
      <c r="A3080" s="42" t="s">
        <v>230</v>
      </c>
      <c r="B3080" s="42" t="s">
        <v>8462</v>
      </c>
      <c r="C3080">
        <v>2015</v>
      </c>
      <c r="D3080" s="42" t="s">
        <v>8499</v>
      </c>
      <c r="E3080" t="b">
        <v>0</v>
      </c>
      <c r="F3080" s="42" t="s">
        <v>8498</v>
      </c>
    </row>
    <row r="3081" spans="1:6" x14ac:dyDescent="0.2">
      <c r="A3081" s="42" t="s">
        <v>230</v>
      </c>
      <c r="B3081" s="42" t="s">
        <v>8462</v>
      </c>
      <c r="C3081">
        <v>2016</v>
      </c>
      <c r="D3081" s="42" t="s">
        <v>8506</v>
      </c>
      <c r="E3081" t="b">
        <v>0</v>
      </c>
      <c r="F3081" s="42" t="s">
        <v>8498</v>
      </c>
    </row>
    <row r="3082" spans="1:6" x14ac:dyDescent="0.2">
      <c r="A3082" s="42" t="s">
        <v>230</v>
      </c>
      <c r="B3082" s="42" t="s">
        <v>8462</v>
      </c>
      <c r="C3082">
        <v>2017</v>
      </c>
      <c r="D3082" s="42" t="s">
        <v>8507</v>
      </c>
      <c r="E3082" t="b">
        <v>0</v>
      </c>
      <c r="F3082" s="42" t="s">
        <v>8498</v>
      </c>
    </row>
    <row r="3083" spans="1:6" x14ac:dyDescent="0.2">
      <c r="A3083" s="42" t="s">
        <v>230</v>
      </c>
      <c r="B3083" s="42" t="s">
        <v>8462</v>
      </c>
      <c r="C3083">
        <v>2018</v>
      </c>
      <c r="D3083" s="42" t="s">
        <v>8508</v>
      </c>
      <c r="E3083" t="b">
        <v>0</v>
      </c>
      <c r="F3083" s="42" t="s">
        <v>8498</v>
      </c>
    </row>
    <row r="3084" spans="1:6" x14ac:dyDescent="0.2">
      <c r="A3084" s="42" t="s">
        <v>230</v>
      </c>
      <c r="B3084" s="42" t="s">
        <v>8462</v>
      </c>
      <c r="C3084">
        <v>2019</v>
      </c>
      <c r="D3084" s="42" t="s">
        <v>8509</v>
      </c>
      <c r="E3084" t="b">
        <v>0</v>
      </c>
      <c r="F3084" s="42" t="s">
        <v>8498</v>
      </c>
    </row>
    <row r="3085" spans="1:6" x14ac:dyDescent="0.2">
      <c r="A3085" s="42" t="s">
        <v>230</v>
      </c>
      <c r="B3085" s="42" t="s">
        <v>8464</v>
      </c>
      <c r="C3085">
        <v>2013</v>
      </c>
      <c r="D3085" s="42" t="s">
        <v>8467</v>
      </c>
      <c r="E3085" t="b">
        <v>0</v>
      </c>
      <c r="F3085" s="42" t="s">
        <v>8498</v>
      </c>
    </row>
    <row r="3086" spans="1:6" x14ac:dyDescent="0.2">
      <c r="A3086" s="42" t="s">
        <v>230</v>
      </c>
      <c r="B3086" s="42" t="s">
        <v>8464</v>
      </c>
      <c r="C3086">
        <v>2014</v>
      </c>
      <c r="D3086" s="42" t="s">
        <v>8510</v>
      </c>
      <c r="E3086" t="b">
        <v>0</v>
      </c>
      <c r="F3086" s="42" t="s">
        <v>8498</v>
      </c>
    </row>
    <row r="3087" spans="1:6" x14ac:dyDescent="0.2">
      <c r="A3087" s="42" t="s">
        <v>230</v>
      </c>
      <c r="B3087" s="42" t="s">
        <v>8464</v>
      </c>
      <c r="C3087">
        <v>2015</v>
      </c>
      <c r="D3087" s="42" t="s">
        <v>8511</v>
      </c>
      <c r="E3087" t="b">
        <v>0</v>
      </c>
      <c r="F3087" s="42" t="s">
        <v>8498</v>
      </c>
    </row>
    <row r="3088" spans="1:6" x14ac:dyDescent="0.2">
      <c r="A3088" s="42" t="s">
        <v>230</v>
      </c>
      <c r="B3088" s="42" t="s">
        <v>8464</v>
      </c>
      <c r="C3088">
        <v>2016</v>
      </c>
      <c r="D3088" s="42" t="s">
        <v>8511</v>
      </c>
      <c r="E3088" t="b">
        <v>0</v>
      </c>
      <c r="F3088" s="42" t="s">
        <v>8498</v>
      </c>
    </row>
    <row r="3089" spans="1:6" x14ac:dyDescent="0.2">
      <c r="A3089" s="42" t="s">
        <v>230</v>
      </c>
      <c r="B3089" s="42" t="s">
        <v>8464</v>
      </c>
      <c r="C3089">
        <v>2017</v>
      </c>
      <c r="D3089" s="42" t="s">
        <v>8512</v>
      </c>
      <c r="E3089" t="b">
        <v>0</v>
      </c>
      <c r="F3089" s="42" t="s">
        <v>8498</v>
      </c>
    </row>
    <row r="3090" spans="1:6" x14ac:dyDescent="0.2">
      <c r="A3090" s="42" t="s">
        <v>230</v>
      </c>
      <c r="B3090" s="42" t="s">
        <v>8464</v>
      </c>
      <c r="C3090">
        <v>2018</v>
      </c>
      <c r="D3090" s="42" t="s">
        <v>8512</v>
      </c>
      <c r="E3090" t="b">
        <v>0</v>
      </c>
      <c r="F3090" s="42" t="s">
        <v>8498</v>
      </c>
    </row>
    <row r="3091" spans="1:6" x14ac:dyDescent="0.2">
      <c r="A3091" s="42" t="s">
        <v>230</v>
      </c>
      <c r="B3091" s="42" t="s">
        <v>8464</v>
      </c>
      <c r="C3091">
        <v>2019</v>
      </c>
      <c r="D3091" s="42" t="s">
        <v>8512</v>
      </c>
      <c r="E3091" t="b">
        <v>0</v>
      </c>
      <c r="F3091" s="42" t="s">
        <v>8498</v>
      </c>
    </row>
    <row r="3092" spans="1:6" x14ac:dyDescent="0.2">
      <c r="A3092" s="42" t="s">
        <v>1078</v>
      </c>
      <c r="B3092" s="42" t="s">
        <v>8454</v>
      </c>
      <c r="C3092">
        <v>2013</v>
      </c>
      <c r="D3092" s="42" t="s">
        <v>9538</v>
      </c>
      <c r="E3092" t="b">
        <v>0</v>
      </c>
      <c r="F3092" s="42" t="s">
        <v>9539</v>
      </c>
    </row>
    <row r="3093" spans="1:6" x14ac:dyDescent="0.2">
      <c r="A3093" s="42" t="s">
        <v>1078</v>
      </c>
      <c r="B3093" s="42" t="s">
        <v>8454</v>
      </c>
      <c r="C3093">
        <v>2014</v>
      </c>
      <c r="D3093" s="42" t="s">
        <v>9178</v>
      </c>
      <c r="E3093" t="b">
        <v>0</v>
      </c>
      <c r="F3093" s="42" t="s">
        <v>9539</v>
      </c>
    </row>
    <row r="3094" spans="1:6" x14ac:dyDescent="0.2">
      <c r="A3094" s="42" t="s">
        <v>1078</v>
      </c>
      <c r="B3094" s="42" t="s">
        <v>8454</v>
      </c>
      <c r="C3094">
        <v>2015</v>
      </c>
      <c r="D3094" s="42" t="s">
        <v>9090</v>
      </c>
      <c r="E3094" t="b">
        <v>0</v>
      </c>
      <c r="F3094" s="42" t="s">
        <v>9539</v>
      </c>
    </row>
    <row r="3095" spans="1:6" x14ac:dyDescent="0.2">
      <c r="A3095" s="42" t="s">
        <v>1078</v>
      </c>
      <c r="B3095" s="42" t="s">
        <v>8454</v>
      </c>
      <c r="C3095">
        <v>2016</v>
      </c>
      <c r="D3095" s="42" t="s">
        <v>9540</v>
      </c>
      <c r="E3095" t="b">
        <v>0</v>
      </c>
      <c r="F3095" s="42" t="s">
        <v>9539</v>
      </c>
    </row>
    <row r="3096" spans="1:6" x14ac:dyDescent="0.2">
      <c r="A3096" s="42" t="s">
        <v>1078</v>
      </c>
      <c r="B3096" s="42" t="s">
        <v>8454</v>
      </c>
      <c r="C3096">
        <v>2017</v>
      </c>
      <c r="D3096" s="42" t="s">
        <v>9459</v>
      </c>
      <c r="E3096" t="b">
        <v>0</v>
      </c>
      <c r="F3096" s="42" t="s">
        <v>9539</v>
      </c>
    </row>
    <row r="3097" spans="1:6" x14ac:dyDescent="0.2">
      <c r="A3097" s="42" t="s">
        <v>1078</v>
      </c>
      <c r="B3097" s="42" t="s">
        <v>8454</v>
      </c>
      <c r="C3097">
        <v>2018</v>
      </c>
      <c r="D3097" s="42" t="s">
        <v>8602</v>
      </c>
      <c r="E3097" t="b">
        <v>0</v>
      </c>
      <c r="F3097" s="42" t="s">
        <v>9539</v>
      </c>
    </row>
    <row r="3098" spans="1:6" x14ac:dyDescent="0.2">
      <c r="A3098" s="42" t="s">
        <v>1078</v>
      </c>
      <c r="B3098" s="42" t="s">
        <v>8454</v>
      </c>
      <c r="C3098">
        <v>2019</v>
      </c>
      <c r="D3098" s="42" t="s">
        <v>9541</v>
      </c>
      <c r="E3098" t="b">
        <v>0</v>
      </c>
      <c r="F3098" s="42" t="s">
        <v>9539</v>
      </c>
    </row>
    <row r="3099" spans="1:6" x14ac:dyDescent="0.2">
      <c r="A3099" s="42" t="s">
        <v>1078</v>
      </c>
      <c r="B3099" s="42" t="s">
        <v>8462</v>
      </c>
      <c r="C3099">
        <v>2013</v>
      </c>
      <c r="D3099" s="42" t="s">
        <v>9538</v>
      </c>
      <c r="E3099" t="b">
        <v>0</v>
      </c>
      <c r="F3099" s="42" t="s">
        <v>9539</v>
      </c>
    </row>
    <row r="3100" spans="1:6" x14ac:dyDescent="0.2">
      <c r="A3100" s="42" t="s">
        <v>1078</v>
      </c>
      <c r="B3100" s="42" t="s">
        <v>8462</v>
      </c>
      <c r="C3100">
        <v>2014</v>
      </c>
      <c r="D3100" s="42" t="s">
        <v>9178</v>
      </c>
      <c r="E3100" t="b">
        <v>0</v>
      </c>
      <c r="F3100" s="42" t="s">
        <v>9539</v>
      </c>
    </row>
    <row r="3101" spans="1:6" x14ac:dyDescent="0.2">
      <c r="A3101" s="42" t="s">
        <v>1078</v>
      </c>
      <c r="B3101" s="42" t="s">
        <v>8462</v>
      </c>
      <c r="C3101">
        <v>2015</v>
      </c>
      <c r="D3101" s="42" t="s">
        <v>9090</v>
      </c>
      <c r="E3101" t="b">
        <v>0</v>
      </c>
      <c r="F3101" s="42" t="s">
        <v>9539</v>
      </c>
    </row>
    <row r="3102" spans="1:6" x14ac:dyDescent="0.2">
      <c r="A3102" s="42" t="s">
        <v>1078</v>
      </c>
      <c r="B3102" s="42" t="s">
        <v>8462</v>
      </c>
      <c r="C3102">
        <v>2016</v>
      </c>
      <c r="D3102" s="42" t="s">
        <v>9540</v>
      </c>
      <c r="E3102" t="b">
        <v>0</v>
      </c>
      <c r="F3102" s="42" t="s">
        <v>9539</v>
      </c>
    </row>
    <row r="3103" spans="1:6" x14ac:dyDescent="0.2">
      <c r="A3103" s="42" t="s">
        <v>1078</v>
      </c>
      <c r="B3103" s="42" t="s">
        <v>8462</v>
      </c>
      <c r="C3103">
        <v>2017</v>
      </c>
      <c r="D3103" s="42" t="s">
        <v>9459</v>
      </c>
      <c r="E3103" t="b">
        <v>0</v>
      </c>
      <c r="F3103" s="42" t="s">
        <v>9539</v>
      </c>
    </row>
    <row r="3104" spans="1:6" x14ac:dyDescent="0.2">
      <c r="A3104" s="42" t="s">
        <v>1078</v>
      </c>
      <c r="B3104" s="42" t="s">
        <v>8462</v>
      </c>
      <c r="C3104">
        <v>2018</v>
      </c>
      <c r="D3104" s="42" t="s">
        <v>8602</v>
      </c>
      <c r="E3104" t="b">
        <v>0</v>
      </c>
      <c r="F3104" s="42" t="s">
        <v>9539</v>
      </c>
    </row>
    <row r="3105" spans="1:6" x14ac:dyDescent="0.2">
      <c r="A3105" s="42" t="s">
        <v>1078</v>
      </c>
      <c r="B3105" s="42" t="s">
        <v>8462</v>
      </c>
      <c r="C3105">
        <v>2019</v>
      </c>
      <c r="D3105" s="42" t="s">
        <v>9541</v>
      </c>
      <c r="E3105" t="b">
        <v>0</v>
      </c>
      <c r="F3105" s="42" t="s">
        <v>9539</v>
      </c>
    </row>
    <row r="3106" spans="1:6" x14ac:dyDescent="0.2">
      <c r="A3106" s="42" t="s">
        <v>1078</v>
      </c>
      <c r="B3106" s="42" t="s">
        <v>8464</v>
      </c>
      <c r="C3106">
        <v>2013</v>
      </c>
      <c r="D3106" s="42" t="s">
        <v>8496</v>
      </c>
      <c r="E3106" t="b">
        <v>0</v>
      </c>
      <c r="F3106" s="42" t="s">
        <v>9539</v>
      </c>
    </row>
    <row r="3107" spans="1:6" x14ac:dyDescent="0.2">
      <c r="A3107" s="42" t="s">
        <v>1078</v>
      </c>
      <c r="B3107" s="42" t="s">
        <v>8464</v>
      </c>
      <c r="C3107">
        <v>2014</v>
      </c>
      <c r="D3107" s="42" t="s">
        <v>8496</v>
      </c>
      <c r="E3107" t="b">
        <v>0</v>
      </c>
      <c r="F3107" s="42" t="s">
        <v>9539</v>
      </c>
    </row>
    <row r="3108" spans="1:6" x14ac:dyDescent="0.2">
      <c r="A3108" s="42" t="s">
        <v>1078</v>
      </c>
      <c r="B3108" s="42" t="s">
        <v>8464</v>
      </c>
      <c r="C3108">
        <v>2015</v>
      </c>
      <c r="D3108" s="42" t="s">
        <v>8496</v>
      </c>
      <c r="E3108" t="b">
        <v>0</v>
      </c>
      <c r="F3108" s="42" t="s">
        <v>9539</v>
      </c>
    </row>
    <row r="3109" spans="1:6" x14ac:dyDescent="0.2">
      <c r="A3109" s="42" t="s">
        <v>1078</v>
      </c>
      <c r="B3109" s="42" t="s">
        <v>8464</v>
      </c>
      <c r="C3109">
        <v>2016</v>
      </c>
      <c r="D3109" s="42" t="s">
        <v>9542</v>
      </c>
      <c r="E3109" t="b">
        <v>0</v>
      </c>
      <c r="F3109" s="42" t="s">
        <v>9539</v>
      </c>
    </row>
    <row r="3110" spans="1:6" x14ac:dyDescent="0.2">
      <c r="A3110" s="42" t="s">
        <v>1078</v>
      </c>
      <c r="B3110" s="42" t="s">
        <v>8464</v>
      </c>
      <c r="C3110">
        <v>2017</v>
      </c>
      <c r="D3110" s="42" t="s">
        <v>8493</v>
      </c>
      <c r="E3110" t="b">
        <v>0</v>
      </c>
      <c r="F3110" s="42" t="s">
        <v>9539</v>
      </c>
    </row>
    <row r="3111" spans="1:6" x14ac:dyDescent="0.2">
      <c r="A3111" s="42" t="s">
        <v>1078</v>
      </c>
      <c r="B3111" s="42" t="s">
        <v>8464</v>
      </c>
      <c r="C3111">
        <v>2018</v>
      </c>
      <c r="D3111" s="42" t="s">
        <v>8541</v>
      </c>
      <c r="E3111" t="b">
        <v>0</v>
      </c>
      <c r="F3111" s="42" t="s">
        <v>9539</v>
      </c>
    </row>
    <row r="3112" spans="1:6" x14ac:dyDescent="0.2">
      <c r="A3112" s="42" t="s">
        <v>1078</v>
      </c>
      <c r="B3112" s="42" t="s">
        <v>8464</v>
      </c>
      <c r="C3112">
        <v>2019</v>
      </c>
      <c r="D3112" s="42" t="s">
        <v>8632</v>
      </c>
      <c r="E3112" t="b">
        <v>0</v>
      </c>
      <c r="F3112" s="42" t="s">
        <v>9539</v>
      </c>
    </row>
    <row r="3113" spans="1:6" x14ac:dyDescent="0.2">
      <c r="A3113" s="42" t="s">
        <v>1079</v>
      </c>
      <c r="B3113" s="42" t="s">
        <v>8454</v>
      </c>
      <c r="C3113">
        <v>2013</v>
      </c>
      <c r="D3113" s="42" t="s">
        <v>8681</v>
      </c>
      <c r="E3113" t="b">
        <v>0</v>
      </c>
      <c r="F3113" s="42" t="s">
        <v>9543</v>
      </c>
    </row>
    <row r="3114" spans="1:6" x14ac:dyDescent="0.2">
      <c r="A3114" s="42" t="s">
        <v>1079</v>
      </c>
      <c r="B3114" s="42" t="s">
        <v>8454</v>
      </c>
      <c r="C3114">
        <v>2014</v>
      </c>
      <c r="D3114" s="42" t="s">
        <v>9364</v>
      </c>
      <c r="E3114" t="b">
        <v>0</v>
      </c>
      <c r="F3114" s="42" t="s">
        <v>9543</v>
      </c>
    </row>
    <row r="3115" spans="1:6" x14ac:dyDescent="0.2">
      <c r="A3115" s="42" t="s">
        <v>1079</v>
      </c>
      <c r="B3115" s="42" t="s">
        <v>8454</v>
      </c>
      <c r="C3115">
        <v>2015</v>
      </c>
      <c r="D3115" s="42" t="s">
        <v>8499</v>
      </c>
      <c r="E3115" t="b">
        <v>0</v>
      </c>
      <c r="F3115" s="42" t="s">
        <v>9543</v>
      </c>
    </row>
    <row r="3116" spans="1:6" x14ac:dyDescent="0.2">
      <c r="A3116" s="42" t="s">
        <v>1079</v>
      </c>
      <c r="B3116" s="42" t="s">
        <v>8454</v>
      </c>
      <c r="C3116">
        <v>2016</v>
      </c>
      <c r="D3116" s="42" t="s">
        <v>8682</v>
      </c>
      <c r="E3116" t="b">
        <v>0</v>
      </c>
      <c r="F3116" s="42" t="s">
        <v>9543</v>
      </c>
    </row>
    <row r="3117" spans="1:6" x14ac:dyDescent="0.2">
      <c r="A3117" s="42" t="s">
        <v>1079</v>
      </c>
      <c r="B3117" s="42" t="s">
        <v>8454</v>
      </c>
      <c r="C3117">
        <v>2017</v>
      </c>
      <c r="D3117" s="42" t="s">
        <v>8673</v>
      </c>
      <c r="E3117" t="b">
        <v>0</v>
      </c>
      <c r="F3117" s="42" t="s">
        <v>9543</v>
      </c>
    </row>
    <row r="3118" spans="1:6" x14ac:dyDescent="0.2">
      <c r="A3118" s="42" t="s">
        <v>1079</v>
      </c>
      <c r="B3118" s="42" t="s">
        <v>8454</v>
      </c>
      <c r="C3118">
        <v>2018</v>
      </c>
      <c r="D3118" s="42" t="s">
        <v>9544</v>
      </c>
      <c r="E3118" t="b">
        <v>0</v>
      </c>
      <c r="F3118" s="42" t="s">
        <v>9543</v>
      </c>
    </row>
    <row r="3119" spans="1:6" x14ac:dyDescent="0.2">
      <c r="A3119" s="42" t="s">
        <v>1079</v>
      </c>
      <c r="B3119" s="42" t="s">
        <v>8454</v>
      </c>
      <c r="C3119">
        <v>2019</v>
      </c>
      <c r="D3119" s="42" t="s">
        <v>9350</v>
      </c>
      <c r="E3119" t="b">
        <v>0</v>
      </c>
      <c r="F3119" s="42" t="s">
        <v>9543</v>
      </c>
    </row>
    <row r="3120" spans="1:6" x14ac:dyDescent="0.2">
      <c r="A3120" s="42" t="s">
        <v>1079</v>
      </c>
      <c r="B3120" s="42" t="s">
        <v>8462</v>
      </c>
      <c r="C3120">
        <v>2013</v>
      </c>
      <c r="D3120" s="42" t="s">
        <v>8681</v>
      </c>
      <c r="E3120" t="b">
        <v>0</v>
      </c>
      <c r="F3120" s="42" t="s">
        <v>9543</v>
      </c>
    </row>
    <row r="3121" spans="1:6" x14ac:dyDescent="0.2">
      <c r="A3121" s="42" t="s">
        <v>1079</v>
      </c>
      <c r="B3121" s="42" t="s">
        <v>8462</v>
      </c>
      <c r="C3121">
        <v>2014</v>
      </c>
      <c r="D3121" s="42" t="s">
        <v>9364</v>
      </c>
      <c r="E3121" t="b">
        <v>0</v>
      </c>
      <c r="F3121" s="42" t="s">
        <v>9543</v>
      </c>
    </row>
    <row r="3122" spans="1:6" x14ac:dyDescent="0.2">
      <c r="A3122" s="42" t="s">
        <v>1079</v>
      </c>
      <c r="B3122" s="42" t="s">
        <v>8462</v>
      </c>
      <c r="C3122">
        <v>2015</v>
      </c>
      <c r="D3122" s="42" t="s">
        <v>8499</v>
      </c>
      <c r="E3122" t="b">
        <v>0</v>
      </c>
      <c r="F3122" s="42" t="s">
        <v>9543</v>
      </c>
    </row>
    <row r="3123" spans="1:6" x14ac:dyDescent="0.2">
      <c r="A3123" s="42" t="s">
        <v>1079</v>
      </c>
      <c r="B3123" s="42" t="s">
        <v>8462</v>
      </c>
      <c r="C3123">
        <v>2016</v>
      </c>
      <c r="D3123" s="42" t="s">
        <v>8682</v>
      </c>
      <c r="E3123" t="b">
        <v>0</v>
      </c>
      <c r="F3123" s="42" t="s">
        <v>9543</v>
      </c>
    </row>
    <row r="3124" spans="1:6" x14ac:dyDescent="0.2">
      <c r="A3124" s="42" t="s">
        <v>1079</v>
      </c>
      <c r="B3124" s="42" t="s">
        <v>8462</v>
      </c>
      <c r="C3124">
        <v>2017</v>
      </c>
      <c r="D3124" s="42" t="s">
        <v>8673</v>
      </c>
      <c r="E3124" t="b">
        <v>0</v>
      </c>
      <c r="F3124" s="42" t="s">
        <v>9543</v>
      </c>
    </row>
    <row r="3125" spans="1:6" x14ac:dyDescent="0.2">
      <c r="A3125" s="42" t="s">
        <v>1079</v>
      </c>
      <c r="B3125" s="42" t="s">
        <v>8462</v>
      </c>
      <c r="C3125">
        <v>2018</v>
      </c>
      <c r="D3125" s="42" t="s">
        <v>9544</v>
      </c>
      <c r="E3125" t="b">
        <v>0</v>
      </c>
      <c r="F3125" s="42" t="s">
        <v>9543</v>
      </c>
    </row>
    <row r="3126" spans="1:6" x14ac:dyDescent="0.2">
      <c r="A3126" s="42" t="s">
        <v>1079</v>
      </c>
      <c r="B3126" s="42" t="s">
        <v>8462</v>
      </c>
      <c r="C3126">
        <v>2019</v>
      </c>
      <c r="D3126" s="42" t="s">
        <v>9350</v>
      </c>
      <c r="E3126" t="b">
        <v>0</v>
      </c>
      <c r="F3126" s="42" t="s">
        <v>9543</v>
      </c>
    </row>
    <row r="3127" spans="1:6" x14ac:dyDescent="0.2">
      <c r="A3127" s="42" t="s">
        <v>1079</v>
      </c>
      <c r="B3127" s="42" t="s">
        <v>8464</v>
      </c>
      <c r="C3127">
        <v>2013</v>
      </c>
      <c r="D3127" s="42" t="s">
        <v>9010</v>
      </c>
      <c r="E3127" t="b">
        <v>0</v>
      </c>
      <c r="F3127" s="42" t="s">
        <v>9543</v>
      </c>
    </row>
    <row r="3128" spans="1:6" x14ac:dyDescent="0.2">
      <c r="A3128" s="42" t="s">
        <v>1079</v>
      </c>
      <c r="B3128" s="42" t="s">
        <v>8464</v>
      </c>
      <c r="C3128">
        <v>2014</v>
      </c>
      <c r="D3128" s="42" t="s">
        <v>9010</v>
      </c>
      <c r="E3128" t="b">
        <v>0</v>
      </c>
      <c r="F3128" s="42" t="s">
        <v>9543</v>
      </c>
    </row>
    <row r="3129" spans="1:6" x14ac:dyDescent="0.2">
      <c r="A3129" s="42" t="s">
        <v>1079</v>
      </c>
      <c r="B3129" s="42" t="s">
        <v>8464</v>
      </c>
      <c r="C3129">
        <v>2015</v>
      </c>
      <c r="D3129" s="42" t="s">
        <v>9010</v>
      </c>
      <c r="E3129" t="b">
        <v>0</v>
      </c>
      <c r="F3129" s="42" t="s">
        <v>9543</v>
      </c>
    </row>
    <row r="3130" spans="1:6" x14ac:dyDescent="0.2">
      <c r="A3130" s="42" t="s">
        <v>1079</v>
      </c>
      <c r="B3130" s="42" t="s">
        <v>8464</v>
      </c>
      <c r="C3130">
        <v>2016</v>
      </c>
      <c r="D3130" s="42" t="s">
        <v>9010</v>
      </c>
      <c r="E3130" t="b">
        <v>0</v>
      </c>
      <c r="F3130" s="42" t="s">
        <v>9543</v>
      </c>
    </row>
    <row r="3131" spans="1:6" x14ac:dyDescent="0.2">
      <c r="A3131" s="42" t="s">
        <v>1079</v>
      </c>
      <c r="B3131" s="42" t="s">
        <v>8464</v>
      </c>
      <c r="C3131">
        <v>2017</v>
      </c>
      <c r="D3131" s="42" t="s">
        <v>9010</v>
      </c>
      <c r="E3131" t="b">
        <v>0</v>
      </c>
      <c r="F3131" s="42" t="s">
        <v>9543</v>
      </c>
    </row>
    <row r="3132" spans="1:6" x14ac:dyDescent="0.2">
      <c r="A3132" s="42" t="s">
        <v>1079</v>
      </c>
      <c r="B3132" s="42" t="s">
        <v>8464</v>
      </c>
      <c r="C3132">
        <v>2018</v>
      </c>
      <c r="D3132" s="42" t="s">
        <v>9254</v>
      </c>
      <c r="E3132" t="b">
        <v>0</v>
      </c>
      <c r="F3132" s="42" t="s">
        <v>9543</v>
      </c>
    </row>
    <row r="3133" spans="1:6" x14ac:dyDescent="0.2">
      <c r="A3133" s="42" t="s">
        <v>1079</v>
      </c>
      <c r="B3133" s="42" t="s">
        <v>8464</v>
      </c>
      <c r="C3133">
        <v>2019</v>
      </c>
      <c r="D3133" s="42" t="s">
        <v>8482</v>
      </c>
      <c r="E3133" t="b">
        <v>0</v>
      </c>
      <c r="F3133" s="42" t="s">
        <v>9543</v>
      </c>
    </row>
    <row r="3134" spans="1:6" x14ac:dyDescent="0.2">
      <c r="A3134" s="42" t="s">
        <v>1108</v>
      </c>
      <c r="B3134" s="42" t="s">
        <v>8454</v>
      </c>
      <c r="C3134">
        <v>2013</v>
      </c>
      <c r="D3134" s="42" t="s">
        <v>9011</v>
      </c>
      <c r="E3134" t="b">
        <v>0</v>
      </c>
      <c r="F3134" s="42" t="s">
        <v>9545</v>
      </c>
    </row>
    <row r="3135" spans="1:6" x14ac:dyDescent="0.2">
      <c r="A3135" s="42" t="s">
        <v>1108</v>
      </c>
      <c r="B3135" s="42" t="s">
        <v>8454</v>
      </c>
      <c r="C3135">
        <v>2014</v>
      </c>
      <c r="D3135" s="42" t="s">
        <v>9536</v>
      </c>
      <c r="E3135" t="b">
        <v>0</v>
      </c>
      <c r="F3135" s="42" t="s">
        <v>9545</v>
      </c>
    </row>
    <row r="3136" spans="1:6" x14ac:dyDescent="0.2">
      <c r="A3136" s="42" t="s">
        <v>1108</v>
      </c>
      <c r="B3136" s="42" t="s">
        <v>8454</v>
      </c>
      <c r="C3136">
        <v>2015</v>
      </c>
      <c r="D3136" s="42" t="s">
        <v>9546</v>
      </c>
      <c r="E3136" t="b">
        <v>0</v>
      </c>
      <c r="F3136" s="42" t="s">
        <v>9545</v>
      </c>
    </row>
    <row r="3137" spans="1:6" x14ac:dyDescent="0.2">
      <c r="A3137" s="42" t="s">
        <v>1108</v>
      </c>
      <c r="B3137" s="42" t="s">
        <v>8454</v>
      </c>
      <c r="C3137">
        <v>2016</v>
      </c>
      <c r="D3137" s="42" t="s">
        <v>9535</v>
      </c>
      <c r="E3137" t="b">
        <v>0</v>
      </c>
      <c r="F3137" s="42" t="s">
        <v>9545</v>
      </c>
    </row>
    <row r="3138" spans="1:6" x14ac:dyDescent="0.2">
      <c r="A3138" s="42" t="s">
        <v>1108</v>
      </c>
      <c r="B3138" s="42" t="s">
        <v>8454</v>
      </c>
      <c r="C3138">
        <v>2017</v>
      </c>
      <c r="D3138" s="42" t="s">
        <v>8975</v>
      </c>
      <c r="E3138" t="b">
        <v>0</v>
      </c>
      <c r="F3138" s="42" t="s">
        <v>9545</v>
      </c>
    </row>
    <row r="3139" spans="1:6" x14ac:dyDescent="0.2">
      <c r="A3139" s="42" t="s">
        <v>1108</v>
      </c>
      <c r="B3139" s="42" t="s">
        <v>8454</v>
      </c>
      <c r="C3139">
        <v>2018</v>
      </c>
      <c r="D3139" s="42" t="s">
        <v>8673</v>
      </c>
      <c r="E3139" t="b">
        <v>0</v>
      </c>
      <c r="F3139" s="42" t="s">
        <v>9545</v>
      </c>
    </row>
    <row r="3140" spans="1:6" x14ac:dyDescent="0.2">
      <c r="A3140" s="42" t="s">
        <v>1108</v>
      </c>
      <c r="B3140" s="42" t="s">
        <v>8454</v>
      </c>
      <c r="C3140">
        <v>2019</v>
      </c>
      <c r="D3140" s="42" t="s">
        <v>9532</v>
      </c>
      <c r="E3140" t="b">
        <v>0</v>
      </c>
      <c r="F3140" s="42" t="s">
        <v>9545</v>
      </c>
    </row>
    <row r="3141" spans="1:6" x14ac:dyDescent="0.2">
      <c r="A3141" s="42" t="s">
        <v>1108</v>
      </c>
      <c r="B3141" s="42" t="s">
        <v>8462</v>
      </c>
      <c r="C3141">
        <v>2013</v>
      </c>
      <c r="D3141" s="42" t="s">
        <v>9011</v>
      </c>
      <c r="E3141" t="b">
        <v>0</v>
      </c>
      <c r="F3141" s="42" t="s">
        <v>9545</v>
      </c>
    </row>
    <row r="3142" spans="1:6" x14ac:dyDescent="0.2">
      <c r="A3142" s="42" t="s">
        <v>1108</v>
      </c>
      <c r="B3142" s="42" t="s">
        <v>8462</v>
      </c>
      <c r="C3142">
        <v>2014</v>
      </c>
      <c r="D3142" s="42" t="s">
        <v>9536</v>
      </c>
      <c r="E3142" t="b">
        <v>0</v>
      </c>
      <c r="F3142" s="42" t="s">
        <v>9545</v>
      </c>
    </row>
    <row r="3143" spans="1:6" x14ac:dyDescent="0.2">
      <c r="A3143" s="42" t="s">
        <v>1108</v>
      </c>
      <c r="B3143" s="42" t="s">
        <v>8462</v>
      </c>
      <c r="C3143">
        <v>2015</v>
      </c>
      <c r="D3143" s="42" t="s">
        <v>9546</v>
      </c>
      <c r="E3143" t="b">
        <v>0</v>
      </c>
      <c r="F3143" s="42" t="s">
        <v>9545</v>
      </c>
    </row>
    <row r="3144" spans="1:6" x14ac:dyDescent="0.2">
      <c r="A3144" s="42" t="s">
        <v>1108</v>
      </c>
      <c r="B3144" s="42" t="s">
        <v>8462</v>
      </c>
      <c r="C3144">
        <v>2016</v>
      </c>
      <c r="D3144" s="42" t="s">
        <v>9535</v>
      </c>
      <c r="E3144" t="b">
        <v>0</v>
      </c>
      <c r="F3144" s="42" t="s">
        <v>9545</v>
      </c>
    </row>
    <row r="3145" spans="1:6" x14ac:dyDescent="0.2">
      <c r="A3145" s="42" t="s">
        <v>1108</v>
      </c>
      <c r="B3145" s="42" t="s">
        <v>8462</v>
      </c>
      <c r="C3145">
        <v>2017</v>
      </c>
      <c r="D3145" s="42" t="s">
        <v>8975</v>
      </c>
      <c r="E3145" t="b">
        <v>0</v>
      </c>
      <c r="F3145" s="42" t="s">
        <v>9545</v>
      </c>
    </row>
    <row r="3146" spans="1:6" x14ac:dyDescent="0.2">
      <c r="A3146" s="42" t="s">
        <v>1108</v>
      </c>
      <c r="B3146" s="42" t="s">
        <v>8462</v>
      </c>
      <c r="C3146">
        <v>2018</v>
      </c>
      <c r="D3146" s="42" t="s">
        <v>8679</v>
      </c>
      <c r="E3146" t="b">
        <v>0</v>
      </c>
      <c r="F3146" s="42" t="s">
        <v>9545</v>
      </c>
    </row>
    <row r="3147" spans="1:6" x14ac:dyDescent="0.2">
      <c r="A3147" s="42" t="s">
        <v>1108</v>
      </c>
      <c r="B3147" s="42" t="s">
        <v>8462</v>
      </c>
      <c r="C3147">
        <v>2019</v>
      </c>
      <c r="D3147" s="42" t="s">
        <v>9532</v>
      </c>
      <c r="E3147" t="b">
        <v>0</v>
      </c>
      <c r="F3147" s="42" t="s">
        <v>9545</v>
      </c>
    </row>
    <row r="3148" spans="1:6" x14ac:dyDescent="0.2">
      <c r="A3148" s="42" t="s">
        <v>1108</v>
      </c>
      <c r="B3148" s="42" t="s">
        <v>8464</v>
      </c>
      <c r="C3148">
        <v>2013</v>
      </c>
      <c r="D3148" s="42" t="s">
        <v>8496</v>
      </c>
      <c r="E3148" t="b">
        <v>0</v>
      </c>
      <c r="F3148" s="42" t="s">
        <v>9545</v>
      </c>
    </row>
    <row r="3149" spans="1:6" x14ac:dyDescent="0.2">
      <c r="A3149" s="42" t="s">
        <v>1108</v>
      </c>
      <c r="B3149" s="42" t="s">
        <v>8464</v>
      </c>
      <c r="C3149">
        <v>2014</v>
      </c>
      <c r="D3149" s="42" t="s">
        <v>8496</v>
      </c>
      <c r="E3149" t="b">
        <v>0</v>
      </c>
      <c r="F3149" s="42" t="s">
        <v>9545</v>
      </c>
    </row>
    <row r="3150" spans="1:6" x14ac:dyDescent="0.2">
      <c r="A3150" s="42" t="s">
        <v>1108</v>
      </c>
      <c r="B3150" s="42" t="s">
        <v>8464</v>
      </c>
      <c r="C3150">
        <v>2015</v>
      </c>
      <c r="D3150" s="42" t="s">
        <v>8496</v>
      </c>
      <c r="E3150" t="b">
        <v>0</v>
      </c>
      <c r="F3150" s="42" t="s">
        <v>9545</v>
      </c>
    </row>
    <row r="3151" spans="1:6" x14ac:dyDescent="0.2">
      <c r="A3151" s="42" t="s">
        <v>1108</v>
      </c>
      <c r="B3151" s="42" t="s">
        <v>8464</v>
      </c>
      <c r="C3151">
        <v>2016</v>
      </c>
      <c r="D3151" s="42" t="s">
        <v>8496</v>
      </c>
      <c r="E3151" t="b">
        <v>0</v>
      </c>
      <c r="F3151" s="42" t="s">
        <v>9545</v>
      </c>
    </row>
    <row r="3152" spans="1:6" x14ac:dyDescent="0.2">
      <c r="A3152" s="42" t="s">
        <v>1108</v>
      </c>
      <c r="B3152" s="42" t="s">
        <v>8464</v>
      </c>
      <c r="C3152">
        <v>2017</v>
      </c>
      <c r="D3152" s="42" t="s">
        <v>8496</v>
      </c>
      <c r="E3152" t="b">
        <v>0</v>
      </c>
      <c r="F3152" s="42" t="s">
        <v>9545</v>
      </c>
    </row>
    <row r="3153" spans="1:6" x14ac:dyDescent="0.2">
      <c r="A3153" s="42" t="s">
        <v>1108</v>
      </c>
      <c r="B3153" s="42" t="s">
        <v>8464</v>
      </c>
      <c r="C3153">
        <v>2018</v>
      </c>
      <c r="D3153" s="42" t="s">
        <v>8482</v>
      </c>
      <c r="E3153" t="b">
        <v>0</v>
      </c>
      <c r="F3153" s="42" t="s">
        <v>9545</v>
      </c>
    </row>
    <row r="3154" spans="1:6" x14ac:dyDescent="0.2">
      <c r="A3154" s="42" t="s">
        <v>1108</v>
      </c>
      <c r="B3154" s="42" t="s">
        <v>8464</v>
      </c>
      <c r="C3154">
        <v>2019</v>
      </c>
      <c r="D3154" s="42" t="s">
        <v>8482</v>
      </c>
      <c r="E3154" t="b">
        <v>0</v>
      </c>
      <c r="F3154" s="42" t="s">
        <v>9545</v>
      </c>
    </row>
    <row r="3155" spans="1:6" x14ac:dyDescent="0.2">
      <c r="A3155" s="42" t="s">
        <v>1109</v>
      </c>
      <c r="B3155" s="42" t="s">
        <v>8454</v>
      </c>
      <c r="C3155">
        <v>2009</v>
      </c>
      <c r="D3155" s="42" t="s">
        <v>9375</v>
      </c>
      <c r="E3155" t="b">
        <v>1</v>
      </c>
      <c r="F3155" s="42" t="s">
        <v>1289</v>
      </c>
    </row>
    <row r="3156" spans="1:6" x14ac:dyDescent="0.2">
      <c r="A3156" s="42" t="s">
        <v>1109</v>
      </c>
      <c r="B3156" s="42" t="s">
        <v>8454</v>
      </c>
      <c r="C3156">
        <v>2010</v>
      </c>
      <c r="D3156" s="42" t="s">
        <v>9547</v>
      </c>
      <c r="E3156" t="b">
        <v>1</v>
      </c>
      <c r="F3156" s="42" t="s">
        <v>1289</v>
      </c>
    </row>
    <row r="3157" spans="1:6" x14ac:dyDescent="0.2">
      <c r="A3157" s="42" t="s">
        <v>1109</v>
      </c>
      <c r="B3157" s="42" t="s">
        <v>8462</v>
      </c>
      <c r="C3157">
        <v>2009</v>
      </c>
      <c r="D3157" s="42" t="s">
        <v>9548</v>
      </c>
      <c r="E3157" t="b">
        <v>1</v>
      </c>
      <c r="F3157" s="42" t="s">
        <v>1289</v>
      </c>
    </row>
    <row r="3158" spans="1:6" x14ac:dyDescent="0.2">
      <c r="A3158" s="42" t="s">
        <v>1109</v>
      </c>
      <c r="B3158" s="42" t="s">
        <v>8462</v>
      </c>
      <c r="C3158">
        <v>2010</v>
      </c>
      <c r="D3158" s="42" t="s">
        <v>9549</v>
      </c>
      <c r="E3158" t="b">
        <v>1</v>
      </c>
      <c r="F3158" s="42" t="s">
        <v>1289</v>
      </c>
    </row>
    <row r="3159" spans="1:6" x14ac:dyDescent="0.2">
      <c r="A3159" s="42" t="s">
        <v>1109</v>
      </c>
      <c r="B3159" s="42" t="s">
        <v>8464</v>
      </c>
      <c r="C3159">
        <v>2009</v>
      </c>
      <c r="D3159" s="42" t="s">
        <v>9044</v>
      </c>
      <c r="E3159" t="b">
        <v>1</v>
      </c>
      <c r="F3159" s="42" t="s">
        <v>1289</v>
      </c>
    </row>
    <row r="3160" spans="1:6" x14ac:dyDescent="0.2">
      <c r="A3160" s="42" t="s">
        <v>1109</v>
      </c>
      <c r="B3160" s="42" t="s">
        <v>8464</v>
      </c>
      <c r="C3160">
        <v>2010</v>
      </c>
      <c r="D3160" s="42" t="s">
        <v>8496</v>
      </c>
      <c r="E3160" t="b">
        <v>1</v>
      </c>
      <c r="F3160" s="42" t="s">
        <v>1289</v>
      </c>
    </row>
    <row r="3161" spans="1:6" x14ac:dyDescent="0.2">
      <c r="A3161" s="42" t="s">
        <v>1110</v>
      </c>
      <c r="B3161" s="42" t="s">
        <v>8454</v>
      </c>
      <c r="C3161">
        <v>2013</v>
      </c>
      <c r="D3161" s="42" t="s">
        <v>9550</v>
      </c>
      <c r="E3161" t="b">
        <v>0</v>
      </c>
      <c r="F3161" s="42" t="s">
        <v>9551</v>
      </c>
    </row>
    <row r="3162" spans="1:6" x14ac:dyDescent="0.2">
      <c r="A3162" s="42" t="s">
        <v>1110</v>
      </c>
      <c r="B3162" s="42" t="s">
        <v>8454</v>
      </c>
      <c r="C3162">
        <v>2014</v>
      </c>
      <c r="D3162" s="42" t="s">
        <v>8917</v>
      </c>
      <c r="E3162" t="b">
        <v>0</v>
      </c>
      <c r="F3162" s="42" t="s">
        <v>9551</v>
      </c>
    </row>
    <row r="3163" spans="1:6" x14ac:dyDescent="0.2">
      <c r="A3163" s="42" t="s">
        <v>1110</v>
      </c>
      <c r="B3163" s="42" t="s">
        <v>8454</v>
      </c>
      <c r="C3163">
        <v>2015</v>
      </c>
      <c r="D3163" s="42" t="s">
        <v>9550</v>
      </c>
      <c r="E3163" t="b">
        <v>0</v>
      </c>
      <c r="F3163" s="42" t="s">
        <v>9551</v>
      </c>
    </row>
    <row r="3164" spans="1:6" x14ac:dyDescent="0.2">
      <c r="A3164" s="42" t="s">
        <v>1110</v>
      </c>
      <c r="B3164" s="42" t="s">
        <v>8454</v>
      </c>
      <c r="C3164">
        <v>2016</v>
      </c>
      <c r="D3164" s="42" t="s">
        <v>9552</v>
      </c>
      <c r="E3164" t="b">
        <v>0</v>
      </c>
      <c r="F3164" s="42" t="s">
        <v>9551</v>
      </c>
    </row>
    <row r="3165" spans="1:6" x14ac:dyDescent="0.2">
      <c r="A3165" s="42" t="s">
        <v>1110</v>
      </c>
      <c r="B3165" s="42" t="s">
        <v>8454</v>
      </c>
      <c r="C3165">
        <v>2017</v>
      </c>
      <c r="D3165" s="42" t="s">
        <v>9553</v>
      </c>
      <c r="E3165" t="b">
        <v>0</v>
      </c>
      <c r="F3165" s="42" t="s">
        <v>9551</v>
      </c>
    </row>
    <row r="3166" spans="1:6" x14ac:dyDescent="0.2">
      <c r="A3166" s="42" t="s">
        <v>1110</v>
      </c>
      <c r="B3166" s="42" t="s">
        <v>8454</v>
      </c>
      <c r="C3166">
        <v>2018</v>
      </c>
      <c r="D3166" s="42" t="s">
        <v>9554</v>
      </c>
      <c r="E3166" t="b">
        <v>0</v>
      </c>
      <c r="F3166" s="42" t="s">
        <v>9551</v>
      </c>
    </row>
    <row r="3167" spans="1:6" x14ac:dyDescent="0.2">
      <c r="A3167" s="42" t="s">
        <v>1110</v>
      </c>
      <c r="B3167" s="42" t="s">
        <v>8454</v>
      </c>
      <c r="C3167">
        <v>2019</v>
      </c>
      <c r="D3167" s="42" t="s">
        <v>9555</v>
      </c>
      <c r="E3167" t="b">
        <v>0</v>
      </c>
      <c r="F3167" s="42" t="s">
        <v>9551</v>
      </c>
    </row>
    <row r="3168" spans="1:6" x14ac:dyDescent="0.2">
      <c r="A3168" s="42" t="s">
        <v>1110</v>
      </c>
      <c r="B3168" s="42" t="s">
        <v>8462</v>
      </c>
      <c r="C3168">
        <v>2013</v>
      </c>
      <c r="D3168" s="42" t="s">
        <v>9547</v>
      </c>
      <c r="E3168" t="b">
        <v>0</v>
      </c>
      <c r="F3168" s="42" t="s">
        <v>9551</v>
      </c>
    </row>
    <row r="3169" spans="1:6" x14ac:dyDescent="0.2">
      <c r="A3169" s="42" t="s">
        <v>1110</v>
      </c>
      <c r="B3169" s="42" t="s">
        <v>8462</v>
      </c>
      <c r="C3169">
        <v>2014</v>
      </c>
      <c r="D3169" s="42" t="s">
        <v>8917</v>
      </c>
      <c r="E3169" t="b">
        <v>0</v>
      </c>
      <c r="F3169" s="42" t="s">
        <v>9551</v>
      </c>
    </row>
    <row r="3170" spans="1:6" x14ac:dyDescent="0.2">
      <c r="A3170" s="42" t="s">
        <v>1110</v>
      </c>
      <c r="B3170" s="42" t="s">
        <v>8462</v>
      </c>
      <c r="C3170">
        <v>2015</v>
      </c>
      <c r="D3170" s="42" t="s">
        <v>9550</v>
      </c>
      <c r="E3170" t="b">
        <v>0</v>
      </c>
      <c r="F3170" s="42" t="s">
        <v>9551</v>
      </c>
    </row>
    <row r="3171" spans="1:6" x14ac:dyDescent="0.2">
      <c r="A3171" s="42" t="s">
        <v>1110</v>
      </c>
      <c r="B3171" s="42" t="s">
        <v>8462</v>
      </c>
      <c r="C3171">
        <v>2016</v>
      </c>
      <c r="D3171" s="42" t="s">
        <v>9552</v>
      </c>
      <c r="E3171" t="b">
        <v>0</v>
      </c>
      <c r="F3171" s="42" t="s">
        <v>9551</v>
      </c>
    </row>
    <row r="3172" spans="1:6" x14ac:dyDescent="0.2">
      <c r="A3172" s="42" t="s">
        <v>1110</v>
      </c>
      <c r="B3172" s="42" t="s">
        <v>8462</v>
      </c>
      <c r="C3172">
        <v>2017</v>
      </c>
      <c r="D3172" s="42" t="s">
        <v>9553</v>
      </c>
      <c r="E3172" t="b">
        <v>0</v>
      </c>
      <c r="F3172" s="42" t="s">
        <v>9551</v>
      </c>
    </row>
    <row r="3173" spans="1:6" x14ac:dyDescent="0.2">
      <c r="A3173" s="42" t="s">
        <v>1110</v>
      </c>
      <c r="B3173" s="42" t="s">
        <v>8462</v>
      </c>
      <c r="C3173">
        <v>2018</v>
      </c>
      <c r="D3173" s="42" t="s">
        <v>9554</v>
      </c>
      <c r="E3173" t="b">
        <v>0</v>
      </c>
      <c r="F3173" s="42" t="s">
        <v>9551</v>
      </c>
    </row>
    <row r="3174" spans="1:6" x14ac:dyDescent="0.2">
      <c r="A3174" s="42" t="s">
        <v>1110</v>
      </c>
      <c r="B3174" s="42" t="s">
        <v>8462</v>
      </c>
      <c r="C3174">
        <v>2019</v>
      </c>
      <c r="D3174" s="42" t="s">
        <v>9555</v>
      </c>
      <c r="E3174" t="b">
        <v>0</v>
      </c>
      <c r="F3174" s="42" t="s">
        <v>9551</v>
      </c>
    </row>
    <row r="3175" spans="1:6" x14ac:dyDescent="0.2">
      <c r="A3175" s="42" t="s">
        <v>1110</v>
      </c>
      <c r="B3175" s="42" t="s">
        <v>8464</v>
      </c>
      <c r="C3175">
        <v>2013</v>
      </c>
      <c r="D3175" s="42" t="s">
        <v>8576</v>
      </c>
      <c r="E3175" t="b">
        <v>0</v>
      </c>
      <c r="F3175" s="42" t="s">
        <v>9551</v>
      </c>
    </row>
    <row r="3176" spans="1:6" x14ac:dyDescent="0.2">
      <c r="A3176" s="42" t="s">
        <v>1110</v>
      </c>
      <c r="B3176" s="42" t="s">
        <v>8464</v>
      </c>
      <c r="C3176">
        <v>2014</v>
      </c>
      <c r="D3176" s="42" t="s">
        <v>8576</v>
      </c>
      <c r="E3176" t="b">
        <v>0</v>
      </c>
      <c r="F3176" s="42" t="s">
        <v>9551</v>
      </c>
    </row>
    <row r="3177" spans="1:6" x14ac:dyDescent="0.2">
      <c r="A3177" s="42" t="s">
        <v>1110</v>
      </c>
      <c r="B3177" s="42" t="s">
        <v>8464</v>
      </c>
      <c r="C3177">
        <v>2015</v>
      </c>
      <c r="D3177" s="42" t="s">
        <v>8931</v>
      </c>
      <c r="E3177" t="b">
        <v>0</v>
      </c>
      <c r="F3177" s="42" t="s">
        <v>9551</v>
      </c>
    </row>
    <row r="3178" spans="1:6" x14ac:dyDescent="0.2">
      <c r="A3178" s="42" t="s">
        <v>1110</v>
      </c>
      <c r="B3178" s="42" t="s">
        <v>8464</v>
      </c>
      <c r="C3178">
        <v>2016</v>
      </c>
      <c r="D3178" s="42" t="s">
        <v>8931</v>
      </c>
      <c r="E3178" t="b">
        <v>0</v>
      </c>
      <c r="F3178" s="42" t="s">
        <v>9551</v>
      </c>
    </row>
    <row r="3179" spans="1:6" x14ac:dyDescent="0.2">
      <c r="A3179" s="42" t="s">
        <v>1110</v>
      </c>
      <c r="B3179" s="42" t="s">
        <v>8464</v>
      </c>
      <c r="C3179">
        <v>2017</v>
      </c>
      <c r="D3179" s="42" t="s">
        <v>9248</v>
      </c>
      <c r="E3179" t="b">
        <v>0</v>
      </c>
      <c r="F3179" s="42" t="s">
        <v>9551</v>
      </c>
    </row>
    <row r="3180" spans="1:6" x14ac:dyDescent="0.2">
      <c r="A3180" s="42" t="s">
        <v>1110</v>
      </c>
      <c r="B3180" s="42" t="s">
        <v>8464</v>
      </c>
      <c r="C3180">
        <v>2018</v>
      </c>
      <c r="D3180" s="42" t="s">
        <v>8577</v>
      </c>
      <c r="E3180" t="b">
        <v>0</v>
      </c>
      <c r="F3180" s="42" t="s">
        <v>9551</v>
      </c>
    </row>
    <row r="3181" spans="1:6" x14ac:dyDescent="0.2">
      <c r="A3181" s="42" t="s">
        <v>1110</v>
      </c>
      <c r="B3181" s="42" t="s">
        <v>8464</v>
      </c>
      <c r="C3181">
        <v>2019</v>
      </c>
      <c r="D3181" s="42" t="s">
        <v>9426</v>
      </c>
      <c r="E3181" t="b">
        <v>0</v>
      </c>
      <c r="F3181" s="42" t="s">
        <v>9551</v>
      </c>
    </row>
    <row r="3182" spans="1:6" x14ac:dyDescent="0.2">
      <c r="A3182" s="42" t="s">
        <v>1112</v>
      </c>
      <c r="B3182" s="42" t="s">
        <v>8454</v>
      </c>
      <c r="C3182">
        <v>2019</v>
      </c>
      <c r="D3182" s="42" t="s">
        <v>9365</v>
      </c>
      <c r="E3182" t="b">
        <v>0</v>
      </c>
      <c r="F3182" s="42" t="s">
        <v>9556</v>
      </c>
    </row>
    <row r="3183" spans="1:6" x14ac:dyDescent="0.2">
      <c r="A3183" s="42" t="s">
        <v>1112</v>
      </c>
      <c r="B3183" s="42" t="s">
        <v>8462</v>
      </c>
      <c r="C3183">
        <v>2019</v>
      </c>
      <c r="D3183" s="42" t="s">
        <v>9365</v>
      </c>
      <c r="E3183" t="b">
        <v>0</v>
      </c>
      <c r="F3183" s="42" t="s">
        <v>9556</v>
      </c>
    </row>
    <row r="3184" spans="1:6" x14ac:dyDescent="0.2">
      <c r="A3184" s="42" t="s">
        <v>1112</v>
      </c>
      <c r="B3184" s="42" t="s">
        <v>8464</v>
      </c>
      <c r="C3184">
        <v>2019</v>
      </c>
      <c r="D3184" s="42" t="s">
        <v>8496</v>
      </c>
      <c r="E3184" t="b">
        <v>0</v>
      </c>
      <c r="F3184" s="42" t="s">
        <v>9556</v>
      </c>
    </row>
    <row r="3185" spans="1:6" x14ac:dyDescent="0.2">
      <c r="A3185" s="42" t="s">
        <v>1113</v>
      </c>
      <c r="B3185" s="42" t="s">
        <v>8454</v>
      </c>
      <c r="C3185">
        <v>2013</v>
      </c>
      <c r="D3185" s="42" t="s">
        <v>9143</v>
      </c>
      <c r="E3185" t="b">
        <v>1</v>
      </c>
      <c r="F3185" s="42" t="s">
        <v>1305</v>
      </c>
    </row>
    <row r="3186" spans="1:6" x14ac:dyDescent="0.2">
      <c r="A3186" s="42" t="s">
        <v>1113</v>
      </c>
      <c r="B3186" s="42" t="s">
        <v>8454</v>
      </c>
      <c r="C3186">
        <v>2014</v>
      </c>
      <c r="D3186" s="42" t="s">
        <v>8589</v>
      </c>
      <c r="E3186" t="b">
        <v>1</v>
      </c>
      <c r="F3186" s="42" t="s">
        <v>1305</v>
      </c>
    </row>
    <row r="3187" spans="1:6" x14ac:dyDescent="0.2">
      <c r="A3187" s="42" t="s">
        <v>1113</v>
      </c>
      <c r="B3187" s="42" t="s">
        <v>8454</v>
      </c>
      <c r="C3187">
        <v>2015</v>
      </c>
      <c r="D3187" s="42" t="s">
        <v>9180</v>
      </c>
      <c r="E3187" t="b">
        <v>1</v>
      </c>
      <c r="F3187" s="42" t="s">
        <v>1305</v>
      </c>
    </row>
    <row r="3188" spans="1:6" x14ac:dyDescent="0.2">
      <c r="A3188" s="42" t="s">
        <v>1113</v>
      </c>
      <c r="B3188" s="42" t="s">
        <v>8454</v>
      </c>
      <c r="C3188">
        <v>2016</v>
      </c>
      <c r="D3188" s="42" t="s">
        <v>8970</v>
      </c>
      <c r="E3188" t="b">
        <v>1</v>
      </c>
      <c r="F3188" s="42" t="s">
        <v>1305</v>
      </c>
    </row>
    <row r="3189" spans="1:6" x14ac:dyDescent="0.2">
      <c r="A3189" s="42" t="s">
        <v>1113</v>
      </c>
      <c r="B3189" s="42" t="s">
        <v>8454</v>
      </c>
      <c r="C3189">
        <v>2017</v>
      </c>
      <c r="D3189" s="42" t="s">
        <v>9171</v>
      </c>
      <c r="E3189" t="b">
        <v>1</v>
      </c>
      <c r="F3189" s="42" t="s">
        <v>1305</v>
      </c>
    </row>
    <row r="3190" spans="1:6" x14ac:dyDescent="0.2">
      <c r="A3190" s="42" t="s">
        <v>1113</v>
      </c>
      <c r="B3190" s="42" t="s">
        <v>8454</v>
      </c>
      <c r="C3190">
        <v>2018</v>
      </c>
      <c r="D3190" s="42" t="s">
        <v>8712</v>
      </c>
      <c r="E3190" t="b">
        <v>1</v>
      </c>
      <c r="F3190" s="42" t="s">
        <v>1305</v>
      </c>
    </row>
    <row r="3191" spans="1:6" x14ac:dyDescent="0.2">
      <c r="A3191" s="42" t="s">
        <v>1113</v>
      </c>
      <c r="B3191" s="42" t="s">
        <v>8454</v>
      </c>
      <c r="C3191">
        <v>2019</v>
      </c>
      <c r="D3191" s="42" t="s">
        <v>9468</v>
      </c>
      <c r="E3191" t="b">
        <v>1</v>
      </c>
      <c r="F3191" s="42" t="s">
        <v>1305</v>
      </c>
    </row>
    <row r="3192" spans="1:6" x14ac:dyDescent="0.2">
      <c r="A3192" s="42" t="s">
        <v>1113</v>
      </c>
      <c r="B3192" s="42" t="s">
        <v>8462</v>
      </c>
      <c r="C3192">
        <v>2013</v>
      </c>
      <c r="D3192" s="42" t="s">
        <v>9007</v>
      </c>
      <c r="E3192" t="b">
        <v>1</v>
      </c>
      <c r="F3192" s="42" t="s">
        <v>1305</v>
      </c>
    </row>
    <row r="3193" spans="1:6" x14ac:dyDescent="0.2">
      <c r="A3193" s="42" t="s">
        <v>1113</v>
      </c>
      <c r="B3193" s="42" t="s">
        <v>8462</v>
      </c>
      <c r="C3193">
        <v>2014</v>
      </c>
      <c r="D3193" s="42" t="s">
        <v>8997</v>
      </c>
      <c r="E3193" t="b">
        <v>1</v>
      </c>
      <c r="F3193" s="42" t="s">
        <v>1305</v>
      </c>
    </row>
    <row r="3194" spans="1:6" x14ac:dyDescent="0.2">
      <c r="A3194" s="42" t="s">
        <v>1113</v>
      </c>
      <c r="B3194" s="42" t="s">
        <v>8462</v>
      </c>
      <c r="C3194">
        <v>2015</v>
      </c>
      <c r="D3194" s="42" t="s">
        <v>8466</v>
      </c>
      <c r="E3194" t="b">
        <v>1</v>
      </c>
      <c r="F3194" s="42" t="s">
        <v>1305</v>
      </c>
    </row>
    <row r="3195" spans="1:6" x14ac:dyDescent="0.2">
      <c r="A3195" s="42" t="s">
        <v>1113</v>
      </c>
      <c r="B3195" s="42" t="s">
        <v>8462</v>
      </c>
      <c r="C3195">
        <v>2016</v>
      </c>
      <c r="D3195" s="42" t="s">
        <v>9129</v>
      </c>
      <c r="E3195" t="b">
        <v>1</v>
      </c>
      <c r="F3195" s="42" t="s">
        <v>1305</v>
      </c>
    </row>
    <row r="3196" spans="1:6" x14ac:dyDescent="0.2">
      <c r="A3196" s="42" t="s">
        <v>1113</v>
      </c>
      <c r="B3196" s="42" t="s">
        <v>8462</v>
      </c>
      <c r="C3196">
        <v>2017</v>
      </c>
      <c r="D3196" s="42" t="s">
        <v>8823</v>
      </c>
      <c r="E3196" t="b">
        <v>1</v>
      </c>
      <c r="F3196" s="42" t="s">
        <v>1305</v>
      </c>
    </row>
    <row r="3197" spans="1:6" x14ac:dyDescent="0.2">
      <c r="A3197" s="42" t="s">
        <v>1113</v>
      </c>
      <c r="B3197" s="42" t="s">
        <v>8462</v>
      </c>
      <c r="C3197">
        <v>2018</v>
      </c>
      <c r="D3197" s="42" t="s">
        <v>9090</v>
      </c>
      <c r="E3197" t="b">
        <v>1</v>
      </c>
      <c r="F3197" s="42" t="s">
        <v>1305</v>
      </c>
    </row>
    <row r="3198" spans="1:6" x14ac:dyDescent="0.2">
      <c r="A3198" s="42" t="s">
        <v>1113</v>
      </c>
      <c r="B3198" s="42" t="s">
        <v>8462</v>
      </c>
      <c r="C3198">
        <v>2019</v>
      </c>
      <c r="D3198" s="42" t="s">
        <v>9223</v>
      </c>
      <c r="E3198" t="b">
        <v>1</v>
      </c>
      <c r="F3198" s="42" t="s">
        <v>1305</v>
      </c>
    </row>
    <row r="3199" spans="1:6" x14ac:dyDescent="0.2">
      <c r="A3199" s="42" t="s">
        <v>1113</v>
      </c>
      <c r="B3199" s="42" t="s">
        <v>8464</v>
      </c>
      <c r="C3199">
        <v>2013</v>
      </c>
      <c r="D3199" s="42" t="s">
        <v>9019</v>
      </c>
      <c r="E3199" t="b">
        <v>1</v>
      </c>
      <c r="F3199" s="42" t="s">
        <v>1305</v>
      </c>
    </row>
    <row r="3200" spans="1:6" x14ac:dyDescent="0.2">
      <c r="A3200" s="42" t="s">
        <v>1113</v>
      </c>
      <c r="B3200" s="42" t="s">
        <v>8464</v>
      </c>
      <c r="C3200">
        <v>2014</v>
      </c>
      <c r="D3200" s="42" t="s">
        <v>9018</v>
      </c>
      <c r="E3200" t="b">
        <v>1</v>
      </c>
      <c r="F3200" s="42" t="s">
        <v>1305</v>
      </c>
    </row>
    <row r="3201" spans="1:6" x14ac:dyDescent="0.2">
      <c r="A3201" s="42" t="s">
        <v>1113</v>
      </c>
      <c r="B3201" s="42" t="s">
        <v>8464</v>
      </c>
      <c r="C3201">
        <v>2015</v>
      </c>
      <c r="D3201" s="42" t="s">
        <v>9557</v>
      </c>
      <c r="E3201" t="b">
        <v>1</v>
      </c>
      <c r="F3201" s="42" t="s">
        <v>1305</v>
      </c>
    </row>
    <row r="3202" spans="1:6" x14ac:dyDescent="0.2">
      <c r="A3202" s="42" t="s">
        <v>1113</v>
      </c>
      <c r="B3202" s="42" t="s">
        <v>8464</v>
      </c>
      <c r="C3202">
        <v>2016</v>
      </c>
      <c r="D3202" s="42" t="s">
        <v>8982</v>
      </c>
      <c r="E3202" t="b">
        <v>1</v>
      </c>
      <c r="F3202" s="42" t="s">
        <v>1305</v>
      </c>
    </row>
    <row r="3203" spans="1:6" x14ac:dyDescent="0.2">
      <c r="A3203" s="42" t="s">
        <v>1113</v>
      </c>
      <c r="B3203" s="42" t="s">
        <v>8464</v>
      </c>
      <c r="C3203">
        <v>2017</v>
      </c>
      <c r="D3203" s="42" t="s">
        <v>8829</v>
      </c>
      <c r="E3203" t="b">
        <v>1</v>
      </c>
      <c r="F3203" s="42" t="s">
        <v>1305</v>
      </c>
    </row>
    <row r="3204" spans="1:6" x14ac:dyDescent="0.2">
      <c r="A3204" s="42" t="s">
        <v>1113</v>
      </c>
      <c r="B3204" s="42" t="s">
        <v>8464</v>
      </c>
      <c r="C3204">
        <v>2018</v>
      </c>
      <c r="D3204" s="42" t="s">
        <v>8496</v>
      </c>
      <c r="E3204" t="b">
        <v>1</v>
      </c>
      <c r="F3204" s="42" t="s">
        <v>1305</v>
      </c>
    </row>
    <row r="3205" spans="1:6" x14ac:dyDescent="0.2">
      <c r="A3205" s="42" t="s">
        <v>1113</v>
      </c>
      <c r="B3205" s="42" t="s">
        <v>8464</v>
      </c>
      <c r="C3205">
        <v>2019</v>
      </c>
      <c r="D3205" s="42" t="s">
        <v>8496</v>
      </c>
      <c r="E3205" t="b">
        <v>1</v>
      </c>
      <c r="F3205" s="42" t="s">
        <v>1305</v>
      </c>
    </row>
    <row r="3206" spans="1:6" x14ac:dyDescent="0.2">
      <c r="A3206" s="42" t="s">
        <v>1114</v>
      </c>
      <c r="B3206" s="42" t="s">
        <v>8454</v>
      </c>
      <c r="C3206">
        <v>2013</v>
      </c>
      <c r="D3206" s="42" t="s">
        <v>9558</v>
      </c>
      <c r="E3206" t="b">
        <v>0</v>
      </c>
      <c r="F3206" s="42" t="s">
        <v>9559</v>
      </c>
    </row>
    <row r="3207" spans="1:6" x14ac:dyDescent="0.2">
      <c r="A3207" s="42" t="s">
        <v>1114</v>
      </c>
      <c r="B3207" s="42" t="s">
        <v>8454</v>
      </c>
      <c r="C3207">
        <v>2014</v>
      </c>
      <c r="D3207" s="42" t="s">
        <v>9560</v>
      </c>
      <c r="E3207" t="b">
        <v>0</v>
      </c>
      <c r="F3207" s="42" t="s">
        <v>9559</v>
      </c>
    </row>
    <row r="3208" spans="1:6" x14ac:dyDescent="0.2">
      <c r="A3208" s="42" t="s">
        <v>1114</v>
      </c>
      <c r="B3208" s="42" t="s">
        <v>8454</v>
      </c>
      <c r="C3208">
        <v>2015</v>
      </c>
      <c r="D3208" s="42" t="s">
        <v>9561</v>
      </c>
      <c r="E3208" t="b">
        <v>0</v>
      </c>
      <c r="F3208" s="42" t="s">
        <v>9559</v>
      </c>
    </row>
    <row r="3209" spans="1:6" x14ac:dyDescent="0.2">
      <c r="A3209" s="42" t="s">
        <v>1114</v>
      </c>
      <c r="B3209" s="42" t="s">
        <v>8454</v>
      </c>
      <c r="C3209">
        <v>2016</v>
      </c>
      <c r="D3209" s="42" t="s">
        <v>9562</v>
      </c>
      <c r="E3209" t="b">
        <v>0</v>
      </c>
      <c r="F3209" s="42" t="s">
        <v>9559</v>
      </c>
    </row>
    <row r="3210" spans="1:6" x14ac:dyDescent="0.2">
      <c r="A3210" s="42" t="s">
        <v>1114</v>
      </c>
      <c r="B3210" s="42" t="s">
        <v>8454</v>
      </c>
      <c r="C3210">
        <v>2017</v>
      </c>
      <c r="D3210" s="42" t="s">
        <v>9563</v>
      </c>
      <c r="E3210" t="b">
        <v>0</v>
      </c>
      <c r="F3210" s="42" t="s">
        <v>9559</v>
      </c>
    </row>
    <row r="3211" spans="1:6" x14ac:dyDescent="0.2">
      <c r="A3211" s="42" t="s">
        <v>1114</v>
      </c>
      <c r="B3211" s="42" t="s">
        <v>8454</v>
      </c>
      <c r="C3211">
        <v>2018</v>
      </c>
      <c r="D3211" s="42" t="s">
        <v>9564</v>
      </c>
      <c r="E3211" t="b">
        <v>0</v>
      </c>
      <c r="F3211" s="42" t="s">
        <v>9559</v>
      </c>
    </row>
    <row r="3212" spans="1:6" x14ac:dyDescent="0.2">
      <c r="A3212" s="42" t="s">
        <v>1114</v>
      </c>
      <c r="B3212" s="42" t="s">
        <v>8454</v>
      </c>
      <c r="C3212">
        <v>2019</v>
      </c>
      <c r="D3212" s="42" t="s">
        <v>9565</v>
      </c>
      <c r="E3212" t="b">
        <v>0</v>
      </c>
      <c r="F3212" s="42" t="s">
        <v>9559</v>
      </c>
    </row>
    <row r="3213" spans="1:6" x14ac:dyDescent="0.2">
      <c r="A3213" s="42" t="s">
        <v>1114</v>
      </c>
      <c r="B3213" s="42" t="s">
        <v>8462</v>
      </c>
      <c r="C3213">
        <v>2013</v>
      </c>
      <c r="D3213" s="42" t="s">
        <v>9558</v>
      </c>
      <c r="E3213" t="b">
        <v>0</v>
      </c>
      <c r="F3213" s="42" t="s">
        <v>9559</v>
      </c>
    </row>
    <row r="3214" spans="1:6" x14ac:dyDescent="0.2">
      <c r="A3214" s="42" t="s">
        <v>1114</v>
      </c>
      <c r="B3214" s="42" t="s">
        <v>8462</v>
      </c>
      <c r="C3214">
        <v>2014</v>
      </c>
      <c r="D3214" s="42" t="s">
        <v>9560</v>
      </c>
      <c r="E3214" t="b">
        <v>0</v>
      </c>
      <c r="F3214" s="42" t="s">
        <v>9559</v>
      </c>
    </row>
    <row r="3215" spans="1:6" x14ac:dyDescent="0.2">
      <c r="A3215" s="42" t="s">
        <v>1114</v>
      </c>
      <c r="B3215" s="42" t="s">
        <v>8462</v>
      </c>
      <c r="C3215">
        <v>2015</v>
      </c>
      <c r="D3215" s="42" t="s">
        <v>9561</v>
      </c>
      <c r="E3215" t="b">
        <v>0</v>
      </c>
      <c r="F3215" s="42" t="s">
        <v>9559</v>
      </c>
    </row>
    <row r="3216" spans="1:6" x14ac:dyDescent="0.2">
      <c r="A3216" s="42" t="s">
        <v>1114</v>
      </c>
      <c r="B3216" s="42" t="s">
        <v>8462</v>
      </c>
      <c r="C3216">
        <v>2016</v>
      </c>
      <c r="D3216" s="42" t="s">
        <v>9562</v>
      </c>
      <c r="E3216" t="b">
        <v>0</v>
      </c>
      <c r="F3216" s="42" t="s">
        <v>9559</v>
      </c>
    </row>
    <row r="3217" spans="1:6" x14ac:dyDescent="0.2">
      <c r="A3217" s="42" t="s">
        <v>1114</v>
      </c>
      <c r="B3217" s="42" t="s">
        <v>8462</v>
      </c>
      <c r="C3217">
        <v>2017</v>
      </c>
      <c r="D3217" s="42" t="s">
        <v>9563</v>
      </c>
      <c r="E3217" t="b">
        <v>0</v>
      </c>
      <c r="F3217" s="42" t="s">
        <v>9559</v>
      </c>
    </row>
    <row r="3218" spans="1:6" x14ac:dyDescent="0.2">
      <c r="A3218" s="42" t="s">
        <v>1114</v>
      </c>
      <c r="B3218" s="42" t="s">
        <v>8462</v>
      </c>
      <c r="C3218">
        <v>2018</v>
      </c>
      <c r="D3218" s="42" t="s">
        <v>9564</v>
      </c>
      <c r="E3218" t="b">
        <v>0</v>
      </c>
      <c r="F3218" s="42" t="s">
        <v>9559</v>
      </c>
    </row>
    <row r="3219" spans="1:6" x14ac:dyDescent="0.2">
      <c r="A3219" s="42" t="s">
        <v>1114</v>
      </c>
      <c r="B3219" s="42" t="s">
        <v>8462</v>
      </c>
      <c r="C3219">
        <v>2019</v>
      </c>
      <c r="D3219" s="42" t="s">
        <v>9565</v>
      </c>
      <c r="E3219" t="b">
        <v>0</v>
      </c>
      <c r="F3219" s="42" t="s">
        <v>9559</v>
      </c>
    </row>
    <row r="3220" spans="1:6" x14ac:dyDescent="0.2">
      <c r="A3220" s="42" t="s">
        <v>1114</v>
      </c>
      <c r="B3220" s="42" t="s">
        <v>8464</v>
      </c>
      <c r="C3220">
        <v>2013</v>
      </c>
      <c r="D3220" s="42" t="s">
        <v>8477</v>
      </c>
      <c r="E3220" t="b">
        <v>0</v>
      </c>
      <c r="F3220" s="42" t="s">
        <v>9559</v>
      </c>
    </row>
    <row r="3221" spans="1:6" x14ac:dyDescent="0.2">
      <c r="A3221" s="42" t="s">
        <v>1114</v>
      </c>
      <c r="B3221" s="42" t="s">
        <v>8464</v>
      </c>
      <c r="C3221">
        <v>2014</v>
      </c>
      <c r="D3221" s="42" t="s">
        <v>8949</v>
      </c>
      <c r="E3221" t="b">
        <v>0</v>
      </c>
      <c r="F3221" s="42" t="s">
        <v>9559</v>
      </c>
    </row>
    <row r="3222" spans="1:6" x14ac:dyDescent="0.2">
      <c r="A3222" s="42" t="s">
        <v>1114</v>
      </c>
      <c r="B3222" s="42" t="s">
        <v>8464</v>
      </c>
      <c r="C3222">
        <v>2015</v>
      </c>
      <c r="D3222" s="42" t="s">
        <v>9566</v>
      </c>
      <c r="E3222" t="b">
        <v>0</v>
      </c>
      <c r="F3222" s="42" t="s">
        <v>9559</v>
      </c>
    </row>
    <row r="3223" spans="1:6" x14ac:dyDescent="0.2">
      <c r="A3223" s="42" t="s">
        <v>1114</v>
      </c>
      <c r="B3223" s="42" t="s">
        <v>8464</v>
      </c>
      <c r="C3223">
        <v>2016</v>
      </c>
      <c r="D3223" s="42" t="s">
        <v>9567</v>
      </c>
      <c r="E3223" t="b">
        <v>0</v>
      </c>
      <c r="F3223" s="42" t="s">
        <v>9559</v>
      </c>
    </row>
    <row r="3224" spans="1:6" x14ac:dyDescent="0.2">
      <c r="A3224" s="42" t="s">
        <v>1114</v>
      </c>
      <c r="B3224" s="42" t="s">
        <v>8464</v>
      </c>
      <c r="C3224">
        <v>2017</v>
      </c>
      <c r="D3224" s="42" t="s">
        <v>9567</v>
      </c>
      <c r="E3224" t="b">
        <v>0</v>
      </c>
      <c r="F3224" s="42" t="s">
        <v>9559</v>
      </c>
    </row>
    <row r="3225" spans="1:6" x14ac:dyDescent="0.2">
      <c r="A3225" s="42" t="s">
        <v>1114</v>
      </c>
      <c r="B3225" s="42" t="s">
        <v>8464</v>
      </c>
      <c r="C3225">
        <v>2018</v>
      </c>
      <c r="D3225" s="42" t="s">
        <v>8581</v>
      </c>
      <c r="E3225" t="b">
        <v>0</v>
      </c>
      <c r="F3225" s="42" t="s">
        <v>9559</v>
      </c>
    </row>
    <row r="3226" spans="1:6" x14ac:dyDescent="0.2">
      <c r="A3226" s="42" t="s">
        <v>1114</v>
      </c>
      <c r="B3226" s="42" t="s">
        <v>8464</v>
      </c>
      <c r="C3226">
        <v>2019</v>
      </c>
      <c r="D3226" s="42" t="s">
        <v>8476</v>
      </c>
      <c r="E3226" t="b">
        <v>0</v>
      </c>
      <c r="F3226" s="42" t="s">
        <v>9559</v>
      </c>
    </row>
    <row r="3227" spans="1:6" x14ac:dyDescent="0.2">
      <c r="A3227" s="42" t="s">
        <v>1115</v>
      </c>
      <c r="B3227" s="42" t="s">
        <v>8454</v>
      </c>
      <c r="C3227">
        <v>2013</v>
      </c>
      <c r="D3227" s="42" t="s">
        <v>9568</v>
      </c>
      <c r="E3227" t="b">
        <v>0</v>
      </c>
      <c r="F3227" s="42" t="s">
        <v>9569</v>
      </c>
    </row>
    <row r="3228" spans="1:6" x14ac:dyDescent="0.2">
      <c r="A3228" s="42" t="s">
        <v>1115</v>
      </c>
      <c r="B3228" s="42" t="s">
        <v>8454</v>
      </c>
      <c r="C3228">
        <v>2014</v>
      </c>
      <c r="D3228" s="42" t="s">
        <v>8978</v>
      </c>
      <c r="E3228" t="b">
        <v>0</v>
      </c>
      <c r="F3228" s="42" t="s">
        <v>9569</v>
      </c>
    </row>
    <row r="3229" spans="1:6" x14ac:dyDescent="0.2">
      <c r="A3229" s="42" t="s">
        <v>1115</v>
      </c>
      <c r="B3229" s="42" t="s">
        <v>8454</v>
      </c>
      <c r="C3229">
        <v>2015</v>
      </c>
      <c r="D3229" s="42" t="s">
        <v>9570</v>
      </c>
      <c r="E3229" t="b">
        <v>0</v>
      </c>
      <c r="F3229" s="42" t="s">
        <v>9569</v>
      </c>
    </row>
    <row r="3230" spans="1:6" x14ac:dyDescent="0.2">
      <c r="A3230" s="42" t="s">
        <v>1115</v>
      </c>
      <c r="B3230" s="42" t="s">
        <v>8454</v>
      </c>
      <c r="C3230">
        <v>2016</v>
      </c>
      <c r="D3230" s="42" t="s">
        <v>8964</v>
      </c>
      <c r="E3230" t="b">
        <v>0</v>
      </c>
      <c r="F3230" s="42" t="s">
        <v>9569</v>
      </c>
    </row>
    <row r="3231" spans="1:6" x14ac:dyDescent="0.2">
      <c r="A3231" s="42" t="s">
        <v>1115</v>
      </c>
      <c r="B3231" s="42" t="s">
        <v>8454</v>
      </c>
      <c r="C3231">
        <v>2017</v>
      </c>
      <c r="D3231" s="42" t="s">
        <v>9471</v>
      </c>
      <c r="E3231" t="b">
        <v>0</v>
      </c>
      <c r="F3231" s="42" t="s">
        <v>9569</v>
      </c>
    </row>
    <row r="3232" spans="1:6" x14ac:dyDescent="0.2">
      <c r="A3232" s="42" t="s">
        <v>1115</v>
      </c>
      <c r="B3232" s="42" t="s">
        <v>8454</v>
      </c>
      <c r="C3232">
        <v>2018</v>
      </c>
      <c r="D3232" s="42" t="s">
        <v>8989</v>
      </c>
      <c r="E3232" t="b">
        <v>0</v>
      </c>
      <c r="F3232" s="42" t="s">
        <v>9569</v>
      </c>
    </row>
    <row r="3233" spans="1:6" x14ac:dyDescent="0.2">
      <c r="A3233" s="42" t="s">
        <v>1115</v>
      </c>
      <c r="B3233" s="42" t="s">
        <v>8454</v>
      </c>
      <c r="C3233">
        <v>2019</v>
      </c>
      <c r="D3233" s="42" t="s">
        <v>9557</v>
      </c>
      <c r="E3233" t="b">
        <v>0</v>
      </c>
      <c r="F3233" s="42" t="s">
        <v>9569</v>
      </c>
    </row>
    <row r="3234" spans="1:6" x14ac:dyDescent="0.2">
      <c r="A3234" s="42" t="s">
        <v>1115</v>
      </c>
      <c r="B3234" s="42" t="s">
        <v>8462</v>
      </c>
      <c r="C3234">
        <v>2013</v>
      </c>
      <c r="D3234" s="42" t="s">
        <v>9568</v>
      </c>
      <c r="E3234" t="b">
        <v>0</v>
      </c>
      <c r="F3234" s="42" t="s">
        <v>9569</v>
      </c>
    </row>
    <row r="3235" spans="1:6" x14ac:dyDescent="0.2">
      <c r="A3235" s="42" t="s">
        <v>1115</v>
      </c>
      <c r="B3235" s="42" t="s">
        <v>8462</v>
      </c>
      <c r="C3235">
        <v>2014</v>
      </c>
      <c r="D3235" s="42" t="s">
        <v>8978</v>
      </c>
      <c r="E3235" t="b">
        <v>0</v>
      </c>
      <c r="F3235" s="42" t="s">
        <v>9569</v>
      </c>
    </row>
    <row r="3236" spans="1:6" x14ac:dyDescent="0.2">
      <c r="A3236" s="42" t="s">
        <v>1115</v>
      </c>
      <c r="B3236" s="42" t="s">
        <v>8462</v>
      </c>
      <c r="C3236">
        <v>2015</v>
      </c>
      <c r="D3236" s="42" t="s">
        <v>9570</v>
      </c>
      <c r="E3236" t="b">
        <v>0</v>
      </c>
      <c r="F3236" s="42" t="s">
        <v>9569</v>
      </c>
    </row>
    <row r="3237" spans="1:6" x14ac:dyDescent="0.2">
      <c r="A3237" s="42" t="s">
        <v>1115</v>
      </c>
      <c r="B3237" s="42" t="s">
        <v>8462</v>
      </c>
      <c r="C3237">
        <v>2016</v>
      </c>
      <c r="D3237" s="42" t="s">
        <v>8964</v>
      </c>
      <c r="E3237" t="b">
        <v>0</v>
      </c>
      <c r="F3237" s="42" t="s">
        <v>9569</v>
      </c>
    </row>
    <row r="3238" spans="1:6" x14ac:dyDescent="0.2">
      <c r="A3238" s="42" t="s">
        <v>1115</v>
      </c>
      <c r="B3238" s="42" t="s">
        <v>8462</v>
      </c>
      <c r="C3238">
        <v>2017</v>
      </c>
      <c r="D3238" s="42" t="s">
        <v>9471</v>
      </c>
      <c r="E3238" t="b">
        <v>0</v>
      </c>
      <c r="F3238" s="42" t="s">
        <v>9569</v>
      </c>
    </row>
    <row r="3239" spans="1:6" x14ac:dyDescent="0.2">
      <c r="A3239" s="42" t="s">
        <v>1115</v>
      </c>
      <c r="B3239" s="42" t="s">
        <v>8462</v>
      </c>
      <c r="C3239">
        <v>2018</v>
      </c>
      <c r="D3239" s="42" t="s">
        <v>8989</v>
      </c>
      <c r="E3239" t="b">
        <v>0</v>
      </c>
      <c r="F3239" s="42" t="s">
        <v>9569</v>
      </c>
    </row>
    <row r="3240" spans="1:6" x14ac:dyDescent="0.2">
      <c r="A3240" s="42" t="s">
        <v>1115</v>
      </c>
      <c r="B3240" s="42" t="s">
        <v>8462</v>
      </c>
      <c r="C3240">
        <v>2019</v>
      </c>
      <c r="D3240" s="42" t="s">
        <v>9557</v>
      </c>
      <c r="E3240" t="b">
        <v>0</v>
      </c>
      <c r="F3240" s="42" t="s">
        <v>9569</v>
      </c>
    </row>
    <row r="3241" spans="1:6" x14ac:dyDescent="0.2">
      <c r="A3241" s="42" t="s">
        <v>1115</v>
      </c>
      <c r="B3241" s="42" t="s">
        <v>8464</v>
      </c>
      <c r="C3241">
        <v>2013</v>
      </c>
      <c r="D3241" s="42" t="s">
        <v>8982</v>
      </c>
      <c r="E3241" t="b">
        <v>0</v>
      </c>
      <c r="F3241" s="42" t="s">
        <v>9569</v>
      </c>
    </row>
    <row r="3242" spans="1:6" x14ac:dyDescent="0.2">
      <c r="A3242" s="42" t="s">
        <v>1115</v>
      </c>
      <c r="B3242" s="42" t="s">
        <v>8464</v>
      </c>
      <c r="C3242">
        <v>2014</v>
      </c>
      <c r="D3242" s="42" t="s">
        <v>8496</v>
      </c>
      <c r="E3242" t="b">
        <v>0</v>
      </c>
      <c r="F3242" s="42" t="s">
        <v>9569</v>
      </c>
    </row>
    <row r="3243" spans="1:6" x14ac:dyDescent="0.2">
      <c r="A3243" s="42" t="s">
        <v>1115</v>
      </c>
      <c r="B3243" s="42" t="s">
        <v>8464</v>
      </c>
      <c r="C3243">
        <v>2015</v>
      </c>
      <c r="D3243" s="42" t="s">
        <v>8496</v>
      </c>
      <c r="E3243" t="b">
        <v>0</v>
      </c>
      <c r="F3243" s="42" t="s">
        <v>9569</v>
      </c>
    </row>
    <row r="3244" spans="1:6" x14ac:dyDescent="0.2">
      <c r="A3244" s="42" t="s">
        <v>1115</v>
      </c>
      <c r="B3244" s="42" t="s">
        <v>8464</v>
      </c>
      <c r="C3244">
        <v>2016</v>
      </c>
      <c r="D3244" s="42" t="s">
        <v>8496</v>
      </c>
      <c r="E3244" t="b">
        <v>0</v>
      </c>
      <c r="F3244" s="42" t="s">
        <v>9569</v>
      </c>
    </row>
    <row r="3245" spans="1:6" x14ac:dyDescent="0.2">
      <c r="A3245" s="42" t="s">
        <v>1115</v>
      </c>
      <c r="B3245" s="42" t="s">
        <v>8464</v>
      </c>
      <c r="C3245">
        <v>2017</v>
      </c>
      <c r="D3245" s="42" t="s">
        <v>8496</v>
      </c>
      <c r="E3245" t="b">
        <v>0</v>
      </c>
      <c r="F3245" s="42" t="s">
        <v>9569</v>
      </c>
    </row>
    <row r="3246" spans="1:6" x14ac:dyDescent="0.2">
      <c r="A3246" s="42" t="s">
        <v>1115</v>
      </c>
      <c r="B3246" s="42" t="s">
        <v>8464</v>
      </c>
      <c r="C3246">
        <v>2018</v>
      </c>
      <c r="D3246" s="42" t="s">
        <v>8650</v>
      </c>
      <c r="E3246" t="b">
        <v>0</v>
      </c>
      <c r="F3246" s="42" t="s">
        <v>9569</v>
      </c>
    </row>
    <row r="3247" spans="1:6" x14ac:dyDescent="0.2">
      <c r="A3247" s="42" t="s">
        <v>1115</v>
      </c>
      <c r="B3247" s="42" t="s">
        <v>8464</v>
      </c>
      <c r="C3247">
        <v>2019</v>
      </c>
      <c r="D3247" s="42" t="s">
        <v>8496</v>
      </c>
      <c r="E3247" t="b">
        <v>0</v>
      </c>
      <c r="F3247" s="42" t="s">
        <v>9569</v>
      </c>
    </row>
    <row r="3248" spans="1:6" x14ac:dyDescent="0.2">
      <c r="A3248" s="42" t="s">
        <v>1116</v>
      </c>
      <c r="B3248" s="42" t="s">
        <v>8454</v>
      </c>
      <c r="C3248">
        <v>2013</v>
      </c>
      <c r="D3248" s="42" t="s">
        <v>9019</v>
      </c>
      <c r="E3248" t="b">
        <v>1</v>
      </c>
      <c r="F3248" s="42" t="s">
        <v>1317</v>
      </c>
    </row>
    <row r="3249" spans="1:6" x14ac:dyDescent="0.2">
      <c r="A3249" s="42" t="s">
        <v>1116</v>
      </c>
      <c r="B3249" s="42" t="s">
        <v>8454</v>
      </c>
      <c r="C3249">
        <v>2014</v>
      </c>
      <c r="D3249" s="42" t="s">
        <v>9019</v>
      </c>
      <c r="E3249" t="b">
        <v>1</v>
      </c>
      <c r="F3249" s="42" t="s">
        <v>1317</v>
      </c>
    </row>
    <row r="3250" spans="1:6" x14ac:dyDescent="0.2">
      <c r="A3250" s="42" t="s">
        <v>1116</v>
      </c>
      <c r="B3250" s="42" t="s">
        <v>8454</v>
      </c>
      <c r="C3250">
        <v>2015</v>
      </c>
      <c r="D3250" s="42" t="s">
        <v>8678</v>
      </c>
      <c r="E3250" t="b">
        <v>1</v>
      </c>
      <c r="F3250" s="42" t="s">
        <v>1317</v>
      </c>
    </row>
    <row r="3251" spans="1:6" x14ac:dyDescent="0.2">
      <c r="A3251" s="42" t="s">
        <v>1116</v>
      </c>
      <c r="B3251" s="42" t="s">
        <v>8454</v>
      </c>
      <c r="C3251">
        <v>2016</v>
      </c>
      <c r="D3251" s="42" t="s">
        <v>9010</v>
      </c>
      <c r="E3251" t="b">
        <v>1</v>
      </c>
      <c r="F3251" s="42" t="s">
        <v>1317</v>
      </c>
    </row>
    <row r="3252" spans="1:6" x14ac:dyDescent="0.2">
      <c r="A3252" s="42" t="s">
        <v>1116</v>
      </c>
      <c r="B3252" s="42" t="s">
        <v>8454</v>
      </c>
      <c r="C3252">
        <v>2017</v>
      </c>
      <c r="D3252" s="42" t="s">
        <v>9571</v>
      </c>
      <c r="E3252" t="b">
        <v>1</v>
      </c>
      <c r="F3252" s="42" t="s">
        <v>1317</v>
      </c>
    </row>
    <row r="3253" spans="1:6" x14ac:dyDescent="0.2">
      <c r="A3253" s="42" t="s">
        <v>1116</v>
      </c>
      <c r="B3253" s="42" t="s">
        <v>8454</v>
      </c>
      <c r="C3253">
        <v>2018</v>
      </c>
      <c r="D3253" s="42" t="s">
        <v>9572</v>
      </c>
      <c r="E3253" t="b">
        <v>1</v>
      </c>
      <c r="F3253" s="42" t="s">
        <v>1317</v>
      </c>
    </row>
    <row r="3254" spans="1:6" x14ac:dyDescent="0.2">
      <c r="A3254" s="42" t="s">
        <v>1116</v>
      </c>
      <c r="B3254" s="42" t="s">
        <v>8454</v>
      </c>
      <c r="C3254">
        <v>2019</v>
      </c>
      <c r="D3254" s="42" t="s">
        <v>8975</v>
      </c>
      <c r="E3254" t="b">
        <v>1</v>
      </c>
      <c r="F3254" s="42" t="s">
        <v>1317</v>
      </c>
    </row>
    <row r="3255" spans="1:6" x14ac:dyDescent="0.2">
      <c r="A3255" s="42" t="s">
        <v>1116</v>
      </c>
      <c r="B3255" s="42" t="s">
        <v>8462</v>
      </c>
      <c r="C3255">
        <v>2013</v>
      </c>
      <c r="D3255" s="42" t="s">
        <v>9019</v>
      </c>
      <c r="E3255" t="b">
        <v>1</v>
      </c>
      <c r="F3255" s="42" t="s">
        <v>1317</v>
      </c>
    </row>
    <row r="3256" spans="1:6" x14ac:dyDescent="0.2">
      <c r="A3256" s="42" t="s">
        <v>1116</v>
      </c>
      <c r="B3256" s="42" t="s">
        <v>8462</v>
      </c>
      <c r="C3256">
        <v>2014</v>
      </c>
      <c r="D3256" s="42" t="s">
        <v>9019</v>
      </c>
      <c r="E3256" t="b">
        <v>1</v>
      </c>
      <c r="F3256" s="42" t="s">
        <v>1317</v>
      </c>
    </row>
    <row r="3257" spans="1:6" x14ac:dyDescent="0.2">
      <c r="A3257" s="42" t="s">
        <v>1116</v>
      </c>
      <c r="B3257" s="42" t="s">
        <v>8462</v>
      </c>
      <c r="C3257">
        <v>2015</v>
      </c>
      <c r="D3257" s="42" t="s">
        <v>8678</v>
      </c>
      <c r="E3257" t="b">
        <v>1</v>
      </c>
      <c r="F3257" s="42" t="s">
        <v>1317</v>
      </c>
    </row>
    <row r="3258" spans="1:6" x14ac:dyDescent="0.2">
      <c r="A3258" s="42" t="s">
        <v>1116</v>
      </c>
      <c r="B3258" s="42" t="s">
        <v>8462</v>
      </c>
      <c r="C3258">
        <v>2016</v>
      </c>
      <c r="D3258" s="42" t="s">
        <v>9010</v>
      </c>
      <c r="E3258" t="b">
        <v>1</v>
      </c>
      <c r="F3258" s="42" t="s">
        <v>1317</v>
      </c>
    </row>
    <row r="3259" spans="1:6" x14ac:dyDescent="0.2">
      <c r="A3259" s="42" t="s">
        <v>1116</v>
      </c>
      <c r="B3259" s="42" t="s">
        <v>8462</v>
      </c>
      <c r="C3259">
        <v>2017</v>
      </c>
      <c r="D3259" s="42" t="s">
        <v>9571</v>
      </c>
      <c r="E3259" t="b">
        <v>1</v>
      </c>
      <c r="F3259" s="42" t="s">
        <v>1317</v>
      </c>
    </row>
    <row r="3260" spans="1:6" x14ac:dyDescent="0.2">
      <c r="A3260" s="42" t="s">
        <v>1116</v>
      </c>
      <c r="B3260" s="42" t="s">
        <v>8462</v>
      </c>
      <c r="C3260">
        <v>2018</v>
      </c>
      <c r="D3260" s="42" t="s">
        <v>9572</v>
      </c>
      <c r="E3260" t="b">
        <v>1</v>
      </c>
      <c r="F3260" s="42" t="s">
        <v>1317</v>
      </c>
    </row>
    <row r="3261" spans="1:6" x14ac:dyDescent="0.2">
      <c r="A3261" s="42" t="s">
        <v>1116</v>
      </c>
      <c r="B3261" s="42" t="s">
        <v>8462</v>
      </c>
      <c r="C3261">
        <v>2019</v>
      </c>
      <c r="D3261" s="42" t="s">
        <v>8975</v>
      </c>
      <c r="E3261" t="b">
        <v>1</v>
      </c>
      <c r="F3261" s="42" t="s">
        <v>1317</v>
      </c>
    </row>
    <row r="3262" spans="1:6" x14ac:dyDescent="0.2">
      <c r="A3262" s="42" t="s">
        <v>1116</v>
      </c>
      <c r="B3262" s="42" t="s">
        <v>8464</v>
      </c>
      <c r="C3262">
        <v>2013</v>
      </c>
      <c r="D3262" s="42" t="s">
        <v>8686</v>
      </c>
      <c r="E3262" t="b">
        <v>1</v>
      </c>
      <c r="F3262" s="42" t="s">
        <v>1317</v>
      </c>
    </row>
    <row r="3263" spans="1:6" x14ac:dyDescent="0.2">
      <c r="A3263" s="42" t="s">
        <v>1116</v>
      </c>
      <c r="B3263" s="42" t="s">
        <v>8464</v>
      </c>
      <c r="C3263">
        <v>2014</v>
      </c>
      <c r="D3263" s="42" t="s">
        <v>9016</v>
      </c>
      <c r="E3263" t="b">
        <v>1</v>
      </c>
      <c r="F3263" s="42" t="s">
        <v>1317</v>
      </c>
    </row>
    <row r="3264" spans="1:6" x14ac:dyDescent="0.2">
      <c r="A3264" s="42" t="s">
        <v>1116</v>
      </c>
      <c r="B3264" s="42" t="s">
        <v>8464</v>
      </c>
      <c r="C3264">
        <v>2015</v>
      </c>
      <c r="D3264" s="42" t="s">
        <v>8699</v>
      </c>
      <c r="E3264" t="b">
        <v>1</v>
      </c>
      <c r="F3264" s="42" t="s">
        <v>1317</v>
      </c>
    </row>
    <row r="3265" spans="1:6" x14ac:dyDescent="0.2">
      <c r="A3265" s="42" t="s">
        <v>1116</v>
      </c>
      <c r="B3265" s="42" t="s">
        <v>8464</v>
      </c>
      <c r="C3265">
        <v>2016</v>
      </c>
      <c r="D3265" s="42" t="s">
        <v>8499</v>
      </c>
      <c r="E3265" t="b">
        <v>1</v>
      </c>
      <c r="F3265" s="42" t="s">
        <v>1317</v>
      </c>
    </row>
    <row r="3266" spans="1:6" x14ac:dyDescent="0.2">
      <c r="A3266" s="42" t="s">
        <v>1116</v>
      </c>
      <c r="B3266" s="42" t="s">
        <v>8464</v>
      </c>
      <c r="C3266">
        <v>2017</v>
      </c>
      <c r="D3266" s="42" t="s">
        <v>8496</v>
      </c>
      <c r="E3266" t="b">
        <v>1</v>
      </c>
      <c r="F3266" s="42" t="s">
        <v>1317</v>
      </c>
    </row>
    <row r="3267" spans="1:6" x14ac:dyDescent="0.2">
      <c r="A3267" s="42" t="s">
        <v>1116</v>
      </c>
      <c r="B3267" s="42" t="s">
        <v>8464</v>
      </c>
      <c r="C3267">
        <v>2018</v>
      </c>
      <c r="D3267" s="42" t="s">
        <v>8496</v>
      </c>
      <c r="E3267" t="b">
        <v>1</v>
      </c>
      <c r="F3267" s="42" t="s">
        <v>1317</v>
      </c>
    </row>
    <row r="3268" spans="1:6" x14ac:dyDescent="0.2">
      <c r="A3268" s="42" t="s">
        <v>1116</v>
      </c>
      <c r="B3268" s="42" t="s">
        <v>8464</v>
      </c>
      <c r="C3268">
        <v>2019</v>
      </c>
      <c r="D3268" s="42" t="s">
        <v>8482</v>
      </c>
      <c r="E3268" t="b">
        <v>1</v>
      </c>
      <c r="F3268" s="42" t="s">
        <v>1317</v>
      </c>
    </row>
    <row r="3269" spans="1:6" x14ac:dyDescent="0.2">
      <c r="A3269" s="42" t="s">
        <v>405</v>
      </c>
      <c r="B3269" s="42" t="s">
        <v>8454</v>
      </c>
      <c r="C3269">
        <v>2013</v>
      </c>
      <c r="D3269" s="42" t="s">
        <v>8803</v>
      </c>
      <c r="E3269" t="b">
        <v>0</v>
      </c>
      <c r="F3269" s="42" t="s">
        <v>8804</v>
      </c>
    </row>
    <row r="3270" spans="1:6" x14ac:dyDescent="0.2">
      <c r="A3270" s="42" t="s">
        <v>405</v>
      </c>
      <c r="B3270" s="42" t="s">
        <v>8454</v>
      </c>
      <c r="C3270">
        <v>2014</v>
      </c>
      <c r="D3270" s="42" t="s">
        <v>8805</v>
      </c>
      <c r="E3270" t="b">
        <v>0</v>
      </c>
      <c r="F3270" s="42" t="s">
        <v>8804</v>
      </c>
    </row>
    <row r="3271" spans="1:6" x14ac:dyDescent="0.2">
      <c r="A3271" s="42" t="s">
        <v>405</v>
      </c>
      <c r="B3271" s="42" t="s">
        <v>8454</v>
      </c>
      <c r="C3271">
        <v>2015</v>
      </c>
      <c r="D3271" s="42" t="s">
        <v>8806</v>
      </c>
      <c r="E3271" t="b">
        <v>0</v>
      </c>
      <c r="F3271" s="42" t="s">
        <v>8804</v>
      </c>
    </row>
    <row r="3272" spans="1:6" x14ac:dyDescent="0.2">
      <c r="A3272" s="42" t="s">
        <v>405</v>
      </c>
      <c r="B3272" s="42" t="s">
        <v>8454</v>
      </c>
      <c r="C3272">
        <v>2016</v>
      </c>
      <c r="D3272" s="42" t="s">
        <v>8807</v>
      </c>
      <c r="E3272" t="b">
        <v>0</v>
      </c>
      <c r="F3272" s="42" t="s">
        <v>8804</v>
      </c>
    </row>
    <row r="3273" spans="1:6" x14ac:dyDescent="0.2">
      <c r="A3273" s="42" t="s">
        <v>405</v>
      </c>
      <c r="B3273" s="42" t="s">
        <v>8454</v>
      </c>
      <c r="C3273">
        <v>2017</v>
      </c>
      <c r="D3273" s="42" t="s">
        <v>8808</v>
      </c>
      <c r="E3273" t="b">
        <v>0</v>
      </c>
      <c r="F3273" s="42" t="s">
        <v>8804</v>
      </c>
    </row>
    <row r="3274" spans="1:6" x14ac:dyDescent="0.2">
      <c r="A3274" s="42" t="s">
        <v>405</v>
      </c>
      <c r="B3274" s="42" t="s">
        <v>8454</v>
      </c>
      <c r="C3274">
        <v>2018</v>
      </c>
      <c r="D3274" s="42" t="s">
        <v>8809</v>
      </c>
      <c r="E3274" t="b">
        <v>0</v>
      </c>
      <c r="F3274" s="42" t="s">
        <v>8804</v>
      </c>
    </row>
    <row r="3275" spans="1:6" x14ac:dyDescent="0.2">
      <c r="A3275" s="42" t="s">
        <v>405</v>
      </c>
      <c r="B3275" s="42" t="s">
        <v>8454</v>
      </c>
      <c r="C3275">
        <v>2019</v>
      </c>
      <c r="D3275" s="42" t="s">
        <v>8810</v>
      </c>
      <c r="E3275" t="b">
        <v>0</v>
      </c>
      <c r="F3275" s="42" t="s">
        <v>8804</v>
      </c>
    </row>
    <row r="3276" spans="1:6" x14ac:dyDescent="0.2">
      <c r="A3276" s="42" t="s">
        <v>405</v>
      </c>
      <c r="B3276" s="42" t="s">
        <v>8462</v>
      </c>
      <c r="C3276">
        <v>2013</v>
      </c>
      <c r="D3276" s="42" t="s">
        <v>8522</v>
      </c>
      <c r="E3276" t="b">
        <v>0</v>
      </c>
      <c r="F3276" s="42" t="s">
        <v>8804</v>
      </c>
    </row>
    <row r="3277" spans="1:6" x14ac:dyDescent="0.2">
      <c r="A3277" s="42" t="s">
        <v>405</v>
      </c>
      <c r="B3277" s="42" t="s">
        <v>8462</v>
      </c>
      <c r="C3277">
        <v>2014</v>
      </c>
      <c r="D3277" s="42" t="s">
        <v>8811</v>
      </c>
      <c r="E3277" t="b">
        <v>0</v>
      </c>
      <c r="F3277" s="42" t="s">
        <v>8804</v>
      </c>
    </row>
    <row r="3278" spans="1:6" x14ac:dyDescent="0.2">
      <c r="A3278" s="42" t="s">
        <v>405</v>
      </c>
      <c r="B3278" s="42" t="s">
        <v>8462</v>
      </c>
      <c r="C3278">
        <v>2015</v>
      </c>
      <c r="D3278" s="42" t="s">
        <v>8812</v>
      </c>
      <c r="E3278" t="b">
        <v>0</v>
      </c>
      <c r="F3278" s="42" t="s">
        <v>8804</v>
      </c>
    </row>
    <row r="3279" spans="1:6" x14ac:dyDescent="0.2">
      <c r="A3279" s="42" t="s">
        <v>405</v>
      </c>
      <c r="B3279" s="42" t="s">
        <v>8462</v>
      </c>
      <c r="C3279">
        <v>2016</v>
      </c>
      <c r="D3279" s="42" t="s">
        <v>8813</v>
      </c>
      <c r="E3279" t="b">
        <v>0</v>
      </c>
      <c r="F3279" s="42" t="s">
        <v>8804</v>
      </c>
    </row>
    <row r="3280" spans="1:6" x14ac:dyDescent="0.2">
      <c r="A3280" s="42" t="s">
        <v>405</v>
      </c>
      <c r="B3280" s="42" t="s">
        <v>8462</v>
      </c>
      <c r="C3280">
        <v>2017</v>
      </c>
      <c r="D3280" s="42" t="s">
        <v>8814</v>
      </c>
      <c r="E3280" t="b">
        <v>0</v>
      </c>
      <c r="F3280" s="42" t="s">
        <v>8804</v>
      </c>
    </row>
    <row r="3281" spans="1:6" x14ac:dyDescent="0.2">
      <c r="A3281" s="42" t="s">
        <v>405</v>
      </c>
      <c r="B3281" s="42" t="s">
        <v>8462</v>
      </c>
      <c r="C3281">
        <v>2018</v>
      </c>
      <c r="D3281" s="42" t="s">
        <v>8815</v>
      </c>
      <c r="E3281" t="b">
        <v>0</v>
      </c>
      <c r="F3281" s="42" t="s">
        <v>8804</v>
      </c>
    </row>
    <row r="3282" spans="1:6" x14ac:dyDescent="0.2">
      <c r="A3282" s="42" t="s">
        <v>405</v>
      </c>
      <c r="B3282" s="42" t="s">
        <v>8462</v>
      </c>
      <c r="C3282">
        <v>2019</v>
      </c>
      <c r="D3282" s="42" t="s">
        <v>8810</v>
      </c>
      <c r="E3282" t="b">
        <v>0</v>
      </c>
      <c r="F3282" s="42" t="s">
        <v>8804</v>
      </c>
    </row>
    <row r="3283" spans="1:6" x14ac:dyDescent="0.2">
      <c r="A3283" s="42" t="s">
        <v>405</v>
      </c>
      <c r="B3283" s="42" t="s">
        <v>8464</v>
      </c>
      <c r="C3283">
        <v>2013</v>
      </c>
      <c r="D3283" s="42" t="s">
        <v>8527</v>
      </c>
      <c r="E3283" t="b">
        <v>0</v>
      </c>
      <c r="F3283" s="42" t="s">
        <v>8804</v>
      </c>
    </row>
    <row r="3284" spans="1:6" x14ac:dyDescent="0.2">
      <c r="A3284" s="42" t="s">
        <v>405</v>
      </c>
      <c r="B3284" s="42" t="s">
        <v>8464</v>
      </c>
      <c r="C3284">
        <v>2014</v>
      </c>
      <c r="D3284" s="42" t="s">
        <v>8816</v>
      </c>
      <c r="E3284" t="b">
        <v>0</v>
      </c>
      <c r="F3284" s="42" t="s">
        <v>8804</v>
      </c>
    </row>
    <row r="3285" spans="1:6" x14ac:dyDescent="0.2">
      <c r="A3285" s="42" t="s">
        <v>405</v>
      </c>
      <c r="B3285" s="42" t="s">
        <v>8464</v>
      </c>
      <c r="C3285">
        <v>2015</v>
      </c>
      <c r="D3285" s="42" t="s">
        <v>8816</v>
      </c>
      <c r="E3285" t="b">
        <v>0</v>
      </c>
      <c r="F3285" s="42" t="s">
        <v>8804</v>
      </c>
    </row>
    <row r="3286" spans="1:6" x14ac:dyDescent="0.2">
      <c r="A3286" s="42" t="s">
        <v>405</v>
      </c>
      <c r="B3286" s="42" t="s">
        <v>8464</v>
      </c>
      <c r="C3286">
        <v>2016</v>
      </c>
      <c r="D3286" s="42" t="s">
        <v>8577</v>
      </c>
      <c r="E3286" t="b">
        <v>0</v>
      </c>
      <c r="F3286" s="42" t="s">
        <v>8804</v>
      </c>
    </row>
    <row r="3287" spans="1:6" x14ac:dyDescent="0.2">
      <c r="A3287" s="42" t="s">
        <v>405</v>
      </c>
      <c r="B3287" s="42" t="s">
        <v>8464</v>
      </c>
      <c r="C3287">
        <v>2017</v>
      </c>
      <c r="D3287" s="42" t="s">
        <v>8577</v>
      </c>
      <c r="E3287" t="b">
        <v>0</v>
      </c>
      <c r="F3287" s="42" t="s">
        <v>8804</v>
      </c>
    </row>
    <row r="3288" spans="1:6" x14ac:dyDescent="0.2">
      <c r="A3288" s="42" t="s">
        <v>405</v>
      </c>
      <c r="B3288" s="42" t="s">
        <v>8464</v>
      </c>
      <c r="C3288">
        <v>2018</v>
      </c>
      <c r="D3288" s="42" t="s">
        <v>8540</v>
      </c>
      <c r="E3288" t="b">
        <v>0</v>
      </c>
      <c r="F3288" s="42" t="s">
        <v>8804</v>
      </c>
    </row>
    <row r="3289" spans="1:6" x14ac:dyDescent="0.2">
      <c r="A3289" s="42" t="s">
        <v>405</v>
      </c>
      <c r="B3289" s="42" t="s">
        <v>8464</v>
      </c>
      <c r="C3289">
        <v>2019</v>
      </c>
      <c r="D3289" s="42" t="s">
        <v>8482</v>
      </c>
      <c r="E3289" t="b">
        <v>0</v>
      </c>
      <c r="F3289" s="42" t="s">
        <v>8804</v>
      </c>
    </row>
    <row r="3290" spans="1:6" x14ac:dyDescent="0.2">
      <c r="A3290" s="42" t="s">
        <v>404</v>
      </c>
      <c r="B3290" s="42" t="s">
        <v>8454</v>
      </c>
      <c r="C3290">
        <v>2013</v>
      </c>
      <c r="D3290" s="42" t="s">
        <v>8786</v>
      </c>
      <c r="E3290" t="b">
        <v>0</v>
      </c>
      <c r="F3290" s="42" t="s">
        <v>8787</v>
      </c>
    </row>
    <row r="3291" spans="1:6" x14ac:dyDescent="0.2">
      <c r="A3291" s="42" t="s">
        <v>404</v>
      </c>
      <c r="B3291" s="42" t="s">
        <v>8454</v>
      </c>
      <c r="C3291">
        <v>2014</v>
      </c>
      <c r="D3291" s="42" t="s">
        <v>8788</v>
      </c>
      <c r="E3291" t="b">
        <v>0</v>
      </c>
      <c r="F3291" s="42" t="s">
        <v>8787</v>
      </c>
    </row>
    <row r="3292" spans="1:6" x14ac:dyDescent="0.2">
      <c r="A3292" s="42" t="s">
        <v>404</v>
      </c>
      <c r="B3292" s="42" t="s">
        <v>8454</v>
      </c>
      <c r="C3292">
        <v>2015</v>
      </c>
      <c r="D3292" s="42" t="s">
        <v>8482</v>
      </c>
      <c r="E3292" t="b">
        <v>0</v>
      </c>
      <c r="F3292" s="42" t="s">
        <v>8787</v>
      </c>
    </row>
    <row r="3293" spans="1:6" x14ac:dyDescent="0.2">
      <c r="A3293" s="42" t="s">
        <v>404</v>
      </c>
      <c r="B3293" s="42" t="s">
        <v>8454</v>
      </c>
      <c r="C3293">
        <v>2016</v>
      </c>
      <c r="D3293" s="42" t="s">
        <v>8789</v>
      </c>
      <c r="E3293" t="b">
        <v>0</v>
      </c>
      <c r="F3293" s="42" t="s">
        <v>8787</v>
      </c>
    </row>
    <row r="3294" spans="1:6" x14ac:dyDescent="0.2">
      <c r="A3294" s="42" t="s">
        <v>404</v>
      </c>
      <c r="B3294" s="42" t="s">
        <v>8454</v>
      </c>
      <c r="C3294">
        <v>2017</v>
      </c>
      <c r="D3294" s="42" t="s">
        <v>8790</v>
      </c>
      <c r="E3294" t="b">
        <v>0</v>
      </c>
      <c r="F3294" s="42" t="s">
        <v>8787</v>
      </c>
    </row>
    <row r="3295" spans="1:6" x14ac:dyDescent="0.2">
      <c r="A3295" s="42" t="s">
        <v>404</v>
      </c>
      <c r="B3295" s="42" t="s">
        <v>8454</v>
      </c>
      <c r="C3295">
        <v>2018</v>
      </c>
      <c r="D3295" s="42" t="s">
        <v>8791</v>
      </c>
      <c r="E3295" t="b">
        <v>0</v>
      </c>
      <c r="F3295" s="42" t="s">
        <v>8787</v>
      </c>
    </row>
    <row r="3296" spans="1:6" x14ac:dyDescent="0.2">
      <c r="A3296" s="42" t="s">
        <v>404</v>
      </c>
      <c r="B3296" s="42" t="s">
        <v>8454</v>
      </c>
      <c r="C3296">
        <v>2019</v>
      </c>
      <c r="D3296" s="42" t="s">
        <v>8792</v>
      </c>
      <c r="E3296" t="b">
        <v>0</v>
      </c>
      <c r="F3296" s="42" t="s">
        <v>8787</v>
      </c>
    </row>
    <row r="3297" spans="1:6" x14ac:dyDescent="0.2">
      <c r="A3297" s="42" t="s">
        <v>404</v>
      </c>
      <c r="B3297" s="42" t="s">
        <v>8462</v>
      </c>
      <c r="C3297">
        <v>2013</v>
      </c>
      <c r="D3297" s="42" t="s">
        <v>8793</v>
      </c>
      <c r="E3297" t="b">
        <v>0</v>
      </c>
      <c r="F3297" s="42" t="s">
        <v>8787</v>
      </c>
    </row>
    <row r="3298" spans="1:6" x14ac:dyDescent="0.2">
      <c r="A3298" s="42" t="s">
        <v>404</v>
      </c>
      <c r="B3298" s="42" t="s">
        <v>8462</v>
      </c>
      <c r="C3298">
        <v>2014</v>
      </c>
      <c r="D3298" s="42" t="s">
        <v>8794</v>
      </c>
      <c r="E3298" t="b">
        <v>0</v>
      </c>
      <c r="F3298" s="42" t="s">
        <v>8787</v>
      </c>
    </row>
    <row r="3299" spans="1:6" x14ac:dyDescent="0.2">
      <c r="A3299" s="42" t="s">
        <v>404</v>
      </c>
      <c r="B3299" s="42" t="s">
        <v>8462</v>
      </c>
      <c r="C3299">
        <v>2015</v>
      </c>
      <c r="D3299" s="42" t="s">
        <v>8795</v>
      </c>
      <c r="E3299" t="b">
        <v>0</v>
      </c>
      <c r="F3299" s="42" t="s">
        <v>8787</v>
      </c>
    </row>
    <row r="3300" spans="1:6" x14ac:dyDescent="0.2">
      <c r="A3300" s="42" t="s">
        <v>404</v>
      </c>
      <c r="B3300" s="42" t="s">
        <v>8462</v>
      </c>
      <c r="C3300">
        <v>2016</v>
      </c>
      <c r="D3300" s="42" t="s">
        <v>8796</v>
      </c>
      <c r="E3300" t="b">
        <v>0</v>
      </c>
      <c r="F3300" s="42" t="s">
        <v>8787</v>
      </c>
    </row>
    <row r="3301" spans="1:6" x14ac:dyDescent="0.2">
      <c r="A3301" s="42" t="s">
        <v>404</v>
      </c>
      <c r="B3301" s="42" t="s">
        <v>8462</v>
      </c>
      <c r="C3301">
        <v>2017</v>
      </c>
      <c r="D3301" s="42" t="s">
        <v>8797</v>
      </c>
      <c r="E3301" t="b">
        <v>0</v>
      </c>
      <c r="F3301" s="42" t="s">
        <v>8787</v>
      </c>
    </row>
    <row r="3302" spans="1:6" x14ac:dyDescent="0.2">
      <c r="A3302" s="42" t="s">
        <v>404</v>
      </c>
      <c r="B3302" s="42" t="s">
        <v>8462</v>
      </c>
      <c r="C3302">
        <v>2018</v>
      </c>
      <c r="D3302" s="42" t="s">
        <v>8798</v>
      </c>
      <c r="E3302" t="b">
        <v>0</v>
      </c>
      <c r="F3302" s="42" t="s">
        <v>8787</v>
      </c>
    </row>
    <row r="3303" spans="1:6" x14ac:dyDescent="0.2">
      <c r="A3303" s="42" t="s">
        <v>404</v>
      </c>
      <c r="B3303" s="42" t="s">
        <v>8462</v>
      </c>
      <c r="C3303">
        <v>2019</v>
      </c>
      <c r="D3303" s="42" t="s">
        <v>8799</v>
      </c>
      <c r="E3303" t="b">
        <v>0</v>
      </c>
      <c r="F3303" s="42" t="s">
        <v>8787</v>
      </c>
    </row>
    <row r="3304" spans="1:6" x14ac:dyDescent="0.2">
      <c r="A3304" s="42" t="s">
        <v>404</v>
      </c>
      <c r="B3304" s="42" t="s">
        <v>8464</v>
      </c>
      <c r="C3304">
        <v>2013</v>
      </c>
      <c r="D3304" s="42" t="s">
        <v>8800</v>
      </c>
      <c r="E3304" t="b">
        <v>0</v>
      </c>
      <c r="F3304" s="42" t="s">
        <v>8787</v>
      </c>
    </row>
    <row r="3305" spans="1:6" x14ac:dyDescent="0.2">
      <c r="A3305" s="42" t="s">
        <v>404</v>
      </c>
      <c r="B3305" s="42" t="s">
        <v>8464</v>
      </c>
      <c r="C3305">
        <v>2014</v>
      </c>
      <c r="D3305" s="42" t="s">
        <v>8543</v>
      </c>
      <c r="E3305" t="b">
        <v>0</v>
      </c>
      <c r="F3305" s="42" t="s">
        <v>8787</v>
      </c>
    </row>
    <row r="3306" spans="1:6" x14ac:dyDescent="0.2">
      <c r="A3306" s="42" t="s">
        <v>404</v>
      </c>
      <c r="B3306" s="42" t="s">
        <v>8464</v>
      </c>
      <c r="C3306">
        <v>2015</v>
      </c>
      <c r="D3306" s="42" t="s">
        <v>8543</v>
      </c>
      <c r="E3306" t="b">
        <v>0</v>
      </c>
      <c r="F3306" s="42" t="s">
        <v>8787</v>
      </c>
    </row>
    <row r="3307" spans="1:6" x14ac:dyDescent="0.2">
      <c r="A3307" s="42" t="s">
        <v>404</v>
      </c>
      <c r="B3307" s="42" t="s">
        <v>8464</v>
      </c>
      <c r="C3307">
        <v>2016</v>
      </c>
      <c r="D3307" s="42" t="s">
        <v>8801</v>
      </c>
      <c r="E3307" t="b">
        <v>0</v>
      </c>
      <c r="F3307" s="42" t="s">
        <v>8787</v>
      </c>
    </row>
    <row r="3308" spans="1:6" x14ac:dyDescent="0.2">
      <c r="A3308" s="42" t="s">
        <v>404</v>
      </c>
      <c r="B3308" s="42" t="s">
        <v>8464</v>
      </c>
      <c r="C3308">
        <v>2017</v>
      </c>
      <c r="D3308" s="42" t="s">
        <v>8617</v>
      </c>
      <c r="E3308" t="b">
        <v>0</v>
      </c>
      <c r="F3308" s="42" t="s">
        <v>8787</v>
      </c>
    </row>
    <row r="3309" spans="1:6" x14ac:dyDescent="0.2">
      <c r="A3309" s="42" t="s">
        <v>404</v>
      </c>
      <c r="B3309" s="42" t="s">
        <v>8464</v>
      </c>
      <c r="C3309">
        <v>2018</v>
      </c>
      <c r="D3309" s="42" t="s">
        <v>8802</v>
      </c>
      <c r="E3309" t="b">
        <v>0</v>
      </c>
      <c r="F3309" s="42" t="s">
        <v>8787</v>
      </c>
    </row>
    <row r="3310" spans="1:6" x14ac:dyDescent="0.2">
      <c r="A3310" s="42" t="s">
        <v>404</v>
      </c>
      <c r="B3310" s="42" t="s">
        <v>8464</v>
      </c>
      <c r="C3310">
        <v>2019</v>
      </c>
      <c r="D3310" s="42" t="s">
        <v>8783</v>
      </c>
      <c r="E3310" t="b">
        <v>0</v>
      </c>
      <c r="F3310" s="42" t="s">
        <v>8787</v>
      </c>
    </row>
    <row r="3311" spans="1:6" x14ac:dyDescent="0.2">
      <c r="A3311" s="42" t="s">
        <v>1122</v>
      </c>
      <c r="B3311" s="42" t="s">
        <v>8454</v>
      </c>
      <c r="C3311">
        <v>2013</v>
      </c>
      <c r="D3311" s="42" t="s">
        <v>9573</v>
      </c>
      <c r="E3311" t="b">
        <v>0</v>
      </c>
      <c r="F3311" s="42" t="s">
        <v>9574</v>
      </c>
    </row>
    <row r="3312" spans="1:6" x14ac:dyDescent="0.2">
      <c r="A3312" s="42" t="s">
        <v>1122</v>
      </c>
      <c r="B3312" s="42" t="s">
        <v>8454</v>
      </c>
      <c r="C3312">
        <v>2014</v>
      </c>
      <c r="D3312" s="42" t="s">
        <v>9523</v>
      </c>
      <c r="E3312" t="b">
        <v>0</v>
      </c>
      <c r="F3312" s="42" t="s">
        <v>9574</v>
      </c>
    </row>
    <row r="3313" spans="1:6" x14ac:dyDescent="0.2">
      <c r="A3313" s="42" t="s">
        <v>1122</v>
      </c>
      <c r="B3313" s="42" t="s">
        <v>8454</v>
      </c>
      <c r="C3313">
        <v>2015</v>
      </c>
      <c r="D3313" s="42" t="s">
        <v>9575</v>
      </c>
      <c r="E3313" t="b">
        <v>0</v>
      </c>
      <c r="F3313" s="42" t="s">
        <v>9574</v>
      </c>
    </row>
    <row r="3314" spans="1:6" x14ac:dyDescent="0.2">
      <c r="A3314" s="42" t="s">
        <v>1122</v>
      </c>
      <c r="B3314" s="42" t="s">
        <v>8454</v>
      </c>
      <c r="C3314">
        <v>2016</v>
      </c>
      <c r="D3314" s="42" t="s">
        <v>9576</v>
      </c>
      <c r="E3314" t="b">
        <v>0</v>
      </c>
      <c r="F3314" s="42" t="s">
        <v>9574</v>
      </c>
    </row>
    <row r="3315" spans="1:6" x14ac:dyDescent="0.2">
      <c r="A3315" s="42" t="s">
        <v>1122</v>
      </c>
      <c r="B3315" s="42" t="s">
        <v>8454</v>
      </c>
      <c r="C3315">
        <v>2017</v>
      </c>
      <c r="D3315" s="42" t="s">
        <v>9577</v>
      </c>
      <c r="E3315" t="b">
        <v>0</v>
      </c>
      <c r="F3315" s="42" t="s">
        <v>9574</v>
      </c>
    </row>
    <row r="3316" spans="1:6" x14ac:dyDescent="0.2">
      <c r="A3316" s="42" t="s">
        <v>1122</v>
      </c>
      <c r="B3316" s="42" t="s">
        <v>8454</v>
      </c>
      <c r="C3316">
        <v>2018</v>
      </c>
      <c r="D3316" s="42" t="s">
        <v>9578</v>
      </c>
      <c r="E3316" t="b">
        <v>0</v>
      </c>
      <c r="F3316" s="42" t="s">
        <v>9574</v>
      </c>
    </row>
    <row r="3317" spans="1:6" x14ac:dyDescent="0.2">
      <c r="A3317" s="42" t="s">
        <v>1122</v>
      </c>
      <c r="B3317" s="42" t="s">
        <v>8454</v>
      </c>
      <c r="C3317">
        <v>2019</v>
      </c>
      <c r="D3317" s="42" t="s">
        <v>9579</v>
      </c>
      <c r="E3317" t="b">
        <v>0</v>
      </c>
      <c r="F3317" s="42" t="s">
        <v>9574</v>
      </c>
    </row>
    <row r="3318" spans="1:6" x14ac:dyDescent="0.2">
      <c r="A3318" s="42" t="s">
        <v>1122</v>
      </c>
      <c r="B3318" s="42" t="s">
        <v>8462</v>
      </c>
      <c r="C3318">
        <v>2013</v>
      </c>
      <c r="D3318" s="42" t="s">
        <v>9580</v>
      </c>
      <c r="E3318" t="b">
        <v>0</v>
      </c>
      <c r="F3318" s="42" t="s">
        <v>9574</v>
      </c>
    </row>
    <row r="3319" spans="1:6" x14ac:dyDescent="0.2">
      <c r="A3319" s="42" t="s">
        <v>1122</v>
      </c>
      <c r="B3319" s="42" t="s">
        <v>8462</v>
      </c>
      <c r="C3319">
        <v>2014</v>
      </c>
      <c r="D3319" s="42" t="s">
        <v>9581</v>
      </c>
      <c r="E3319" t="b">
        <v>0</v>
      </c>
      <c r="F3319" s="42" t="s">
        <v>9574</v>
      </c>
    </row>
    <row r="3320" spans="1:6" x14ac:dyDescent="0.2">
      <c r="A3320" s="42" t="s">
        <v>1122</v>
      </c>
      <c r="B3320" s="42" t="s">
        <v>8462</v>
      </c>
      <c r="C3320">
        <v>2015</v>
      </c>
      <c r="D3320" s="42" t="s">
        <v>9582</v>
      </c>
      <c r="E3320" t="b">
        <v>0</v>
      </c>
      <c r="F3320" s="42" t="s">
        <v>9574</v>
      </c>
    </row>
    <row r="3321" spans="1:6" x14ac:dyDescent="0.2">
      <c r="A3321" s="42" t="s">
        <v>1122</v>
      </c>
      <c r="B3321" s="42" t="s">
        <v>8462</v>
      </c>
      <c r="C3321">
        <v>2016</v>
      </c>
      <c r="D3321" s="42" t="s">
        <v>9583</v>
      </c>
      <c r="E3321" t="b">
        <v>0</v>
      </c>
      <c r="F3321" s="42" t="s">
        <v>9574</v>
      </c>
    </row>
    <row r="3322" spans="1:6" x14ac:dyDescent="0.2">
      <c r="A3322" s="42" t="s">
        <v>1122</v>
      </c>
      <c r="B3322" s="42" t="s">
        <v>8462</v>
      </c>
      <c r="C3322">
        <v>2017</v>
      </c>
      <c r="D3322" s="42" t="s">
        <v>9584</v>
      </c>
      <c r="E3322" t="b">
        <v>0</v>
      </c>
      <c r="F3322" s="42" t="s">
        <v>9574</v>
      </c>
    </row>
    <row r="3323" spans="1:6" x14ac:dyDescent="0.2">
      <c r="A3323" s="42" t="s">
        <v>1122</v>
      </c>
      <c r="B3323" s="42" t="s">
        <v>8462</v>
      </c>
      <c r="C3323">
        <v>2018</v>
      </c>
      <c r="D3323" s="42" t="s">
        <v>9585</v>
      </c>
      <c r="E3323" t="b">
        <v>0</v>
      </c>
      <c r="F3323" s="42" t="s">
        <v>9574</v>
      </c>
    </row>
    <row r="3324" spans="1:6" x14ac:dyDescent="0.2">
      <c r="A3324" s="42" t="s">
        <v>1122</v>
      </c>
      <c r="B3324" s="42" t="s">
        <v>8462</v>
      </c>
      <c r="C3324">
        <v>2019</v>
      </c>
      <c r="D3324" s="42" t="s">
        <v>9586</v>
      </c>
      <c r="E3324" t="b">
        <v>0</v>
      </c>
      <c r="F3324" s="42" t="s">
        <v>9574</v>
      </c>
    </row>
    <row r="3325" spans="1:6" x14ac:dyDescent="0.2">
      <c r="A3325" s="42" t="s">
        <v>1122</v>
      </c>
      <c r="B3325" s="42" t="s">
        <v>8464</v>
      </c>
      <c r="C3325">
        <v>2013</v>
      </c>
      <c r="D3325" s="42" t="s">
        <v>9587</v>
      </c>
      <c r="E3325" t="b">
        <v>0</v>
      </c>
      <c r="F3325" s="42" t="s">
        <v>9574</v>
      </c>
    </row>
    <row r="3326" spans="1:6" x14ac:dyDescent="0.2">
      <c r="A3326" s="42" t="s">
        <v>1122</v>
      </c>
      <c r="B3326" s="42" t="s">
        <v>8464</v>
      </c>
      <c r="C3326">
        <v>2014</v>
      </c>
      <c r="D3326" s="42" t="s">
        <v>9588</v>
      </c>
      <c r="E3326" t="b">
        <v>0</v>
      </c>
      <c r="F3326" s="42" t="s">
        <v>9574</v>
      </c>
    </row>
    <row r="3327" spans="1:6" x14ac:dyDescent="0.2">
      <c r="A3327" s="42" t="s">
        <v>1122</v>
      </c>
      <c r="B3327" s="42" t="s">
        <v>8464</v>
      </c>
      <c r="C3327">
        <v>2015</v>
      </c>
      <c r="D3327" s="42" t="s">
        <v>9587</v>
      </c>
      <c r="E3327" t="b">
        <v>0</v>
      </c>
      <c r="F3327" s="42" t="s">
        <v>9574</v>
      </c>
    </row>
    <row r="3328" spans="1:6" x14ac:dyDescent="0.2">
      <c r="A3328" s="42" t="s">
        <v>1122</v>
      </c>
      <c r="B3328" s="42" t="s">
        <v>8464</v>
      </c>
      <c r="C3328">
        <v>2016</v>
      </c>
      <c r="D3328" s="42" t="s">
        <v>9588</v>
      </c>
      <c r="E3328" t="b">
        <v>0</v>
      </c>
      <c r="F3328" s="42" t="s">
        <v>9574</v>
      </c>
    </row>
    <row r="3329" spans="1:6" x14ac:dyDescent="0.2">
      <c r="A3329" s="42" t="s">
        <v>1122</v>
      </c>
      <c r="B3329" s="42" t="s">
        <v>8464</v>
      </c>
      <c r="C3329">
        <v>2017</v>
      </c>
      <c r="D3329" s="42" t="s">
        <v>8581</v>
      </c>
      <c r="E3329" t="b">
        <v>0</v>
      </c>
      <c r="F3329" s="42" t="s">
        <v>9574</v>
      </c>
    </row>
    <row r="3330" spans="1:6" x14ac:dyDescent="0.2">
      <c r="A3330" s="42" t="s">
        <v>1122</v>
      </c>
      <c r="B3330" s="42" t="s">
        <v>8464</v>
      </c>
      <c r="C3330">
        <v>2018</v>
      </c>
      <c r="D3330" s="42" t="s">
        <v>9567</v>
      </c>
      <c r="E3330" t="b">
        <v>0</v>
      </c>
      <c r="F3330" s="42" t="s">
        <v>9574</v>
      </c>
    </row>
    <row r="3331" spans="1:6" x14ac:dyDescent="0.2">
      <c r="A3331" s="42" t="s">
        <v>1122</v>
      </c>
      <c r="B3331" s="42" t="s">
        <v>8464</v>
      </c>
      <c r="C3331">
        <v>2019</v>
      </c>
      <c r="D3331" s="42" t="s">
        <v>9589</v>
      </c>
      <c r="E3331" t="b">
        <v>0</v>
      </c>
      <c r="F3331" s="42" t="s">
        <v>9574</v>
      </c>
    </row>
    <row r="3332" spans="1:6" x14ac:dyDescent="0.2">
      <c r="A3332" s="42" t="s">
        <v>408</v>
      </c>
      <c r="B3332" s="42" t="s">
        <v>8454</v>
      </c>
      <c r="C3332">
        <v>2013</v>
      </c>
      <c r="D3332" s="42" t="s">
        <v>8847</v>
      </c>
      <c r="E3332" t="b">
        <v>0</v>
      </c>
      <c r="F3332" s="42" t="s">
        <v>8848</v>
      </c>
    </row>
    <row r="3333" spans="1:6" x14ac:dyDescent="0.2">
      <c r="A3333" s="42" t="s">
        <v>408</v>
      </c>
      <c r="B3333" s="42" t="s">
        <v>8454</v>
      </c>
      <c r="C3333">
        <v>2014</v>
      </c>
      <c r="D3333" s="42" t="s">
        <v>8849</v>
      </c>
      <c r="E3333" t="b">
        <v>0</v>
      </c>
      <c r="F3333" s="42" t="s">
        <v>8848</v>
      </c>
    </row>
    <row r="3334" spans="1:6" x14ac:dyDescent="0.2">
      <c r="A3334" s="42" t="s">
        <v>408</v>
      </c>
      <c r="B3334" s="42" t="s">
        <v>8454</v>
      </c>
      <c r="C3334">
        <v>2015</v>
      </c>
      <c r="D3334" s="42" t="s">
        <v>8850</v>
      </c>
      <c r="E3334" t="b">
        <v>0</v>
      </c>
      <c r="F3334" s="42" t="s">
        <v>8848</v>
      </c>
    </row>
    <row r="3335" spans="1:6" x14ac:dyDescent="0.2">
      <c r="A3335" s="42" t="s">
        <v>408</v>
      </c>
      <c r="B3335" s="42" t="s">
        <v>8454</v>
      </c>
      <c r="C3335">
        <v>2016</v>
      </c>
      <c r="D3335" s="42" t="s">
        <v>8851</v>
      </c>
      <c r="E3335" t="b">
        <v>0</v>
      </c>
      <c r="F3335" s="42" t="s">
        <v>8848</v>
      </c>
    </row>
    <row r="3336" spans="1:6" x14ac:dyDescent="0.2">
      <c r="A3336" s="42" t="s">
        <v>408</v>
      </c>
      <c r="B3336" s="42" t="s">
        <v>8454</v>
      </c>
      <c r="C3336">
        <v>2017</v>
      </c>
      <c r="D3336" s="42" t="s">
        <v>8852</v>
      </c>
      <c r="E3336" t="b">
        <v>0</v>
      </c>
      <c r="F3336" s="42" t="s">
        <v>8848</v>
      </c>
    </row>
    <row r="3337" spans="1:6" x14ac:dyDescent="0.2">
      <c r="A3337" s="42" t="s">
        <v>408</v>
      </c>
      <c r="B3337" s="42" t="s">
        <v>8454</v>
      </c>
      <c r="C3337">
        <v>2018</v>
      </c>
      <c r="D3337" s="42" t="s">
        <v>8853</v>
      </c>
      <c r="E3337" t="b">
        <v>0</v>
      </c>
      <c r="F3337" s="42" t="s">
        <v>8848</v>
      </c>
    </row>
    <row r="3338" spans="1:6" x14ac:dyDescent="0.2">
      <c r="A3338" s="42" t="s">
        <v>408</v>
      </c>
      <c r="B3338" s="42" t="s">
        <v>8454</v>
      </c>
      <c r="C3338">
        <v>2019</v>
      </c>
      <c r="D3338" s="42" t="s">
        <v>8854</v>
      </c>
      <c r="E3338" t="b">
        <v>0</v>
      </c>
      <c r="F3338" s="42" t="s">
        <v>8848</v>
      </c>
    </row>
    <row r="3339" spans="1:6" x14ac:dyDescent="0.2">
      <c r="A3339" s="42" t="s">
        <v>408</v>
      </c>
      <c r="B3339" s="42" t="s">
        <v>8462</v>
      </c>
      <c r="C3339">
        <v>2013</v>
      </c>
      <c r="D3339" s="42" t="s">
        <v>8847</v>
      </c>
      <c r="E3339" t="b">
        <v>0</v>
      </c>
      <c r="F3339" s="42" t="s">
        <v>8848</v>
      </c>
    </row>
    <row r="3340" spans="1:6" x14ac:dyDescent="0.2">
      <c r="A3340" s="42" t="s">
        <v>408</v>
      </c>
      <c r="B3340" s="42" t="s">
        <v>8462</v>
      </c>
      <c r="C3340">
        <v>2014</v>
      </c>
      <c r="D3340" s="42" t="s">
        <v>8849</v>
      </c>
      <c r="E3340" t="b">
        <v>0</v>
      </c>
      <c r="F3340" s="42" t="s">
        <v>8848</v>
      </c>
    </row>
    <row r="3341" spans="1:6" x14ac:dyDescent="0.2">
      <c r="A3341" s="42" t="s">
        <v>408</v>
      </c>
      <c r="B3341" s="42" t="s">
        <v>8462</v>
      </c>
      <c r="C3341">
        <v>2015</v>
      </c>
      <c r="D3341" s="42" t="s">
        <v>8850</v>
      </c>
      <c r="E3341" t="b">
        <v>0</v>
      </c>
      <c r="F3341" s="42" t="s">
        <v>8848</v>
      </c>
    </row>
    <row r="3342" spans="1:6" x14ac:dyDescent="0.2">
      <c r="A3342" s="42" t="s">
        <v>408</v>
      </c>
      <c r="B3342" s="42" t="s">
        <v>8462</v>
      </c>
      <c r="C3342">
        <v>2016</v>
      </c>
      <c r="D3342" s="42" t="s">
        <v>8851</v>
      </c>
      <c r="E3342" t="b">
        <v>0</v>
      </c>
      <c r="F3342" s="42" t="s">
        <v>8848</v>
      </c>
    </row>
    <row r="3343" spans="1:6" x14ac:dyDescent="0.2">
      <c r="A3343" s="42" t="s">
        <v>408</v>
      </c>
      <c r="B3343" s="42" t="s">
        <v>8462</v>
      </c>
      <c r="C3343">
        <v>2017</v>
      </c>
      <c r="D3343" s="42" t="s">
        <v>8852</v>
      </c>
      <c r="E3343" t="b">
        <v>0</v>
      </c>
      <c r="F3343" s="42" t="s">
        <v>8848</v>
      </c>
    </row>
    <row r="3344" spans="1:6" x14ac:dyDescent="0.2">
      <c r="A3344" s="42" t="s">
        <v>408</v>
      </c>
      <c r="B3344" s="42" t="s">
        <v>8462</v>
      </c>
      <c r="C3344">
        <v>2018</v>
      </c>
      <c r="D3344" s="42" t="s">
        <v>8853</v>
      </c>
      <c r="E3344" t="b">
        <v>0</v>
      </c>
      <c r="F3344" s="42" t="s">
        <v>8848</v>
      </c>
    </row>
    <row r="3345" spans="1:6" x14ac:dyDescent="0.2">
      <c r="A3345" s="42" t="s">
        <v>408</v>
      </c>
      <c r="B3345" s="42" t="s">
        <v>8462</v>
      </c>
      <c r="C3345">
        <v>2019</v>
      </c>
      <c r="D3345" s="42" t="s">
        <v>8854</v>
      </c>
      <c r="E3345" t="b">
        <v>0</v>
      </c>
      <c r="F3345" s="42" t="s">
        <v>8848</v>
      </c>
    </row>
    <row r="3346" spans="1:6" x14ac:dyDescent="0.2">
      <c r="A3346" s="42" t="s">
        <v>408</v>
      </c>
      <c r="B3346" s="42" t="s">
        <v>8464</v>
      </c>
      <c r="C3346">
        <v>2013</v>
      </c>
      <c r="D3346" s="42" t="s">
        <v>8496</v>
      </c>
      <c r="E3346" t="b">
        <v>0</v>
      </c>
      <c r="F3346" s="42" t="s">
        <v>8848</v>
      </c>
    </row>
    <row r="3347" spans="1:6" x14ac:dyDescent="0.2">
      <c r="A3347" s="42" t="s">
        <v>408</v>
      </c>
      <c r="B3347" s="42" t="s">
        <v>8464</v>
      </c>
      <c r="C3347">
        <v>2014</v>
      </c>
      <c r="D3347" s="42" t="s">
        <v>8496</v>
      </c>
      <c r="E3347" t="b">
        <v>0</v>
      </c>
      <c r="F3347" s="42" t="s">
        <v>8848</v>
      </c>
    </row>
    <row r="3348" spans="1:6" x14ac:dyDescent="0.2">
      <c r="A3348" s="42" t="s">
        <v>408</v>
      </c>
      <c r="B3348" s="42" t="s">
        <v>8464</v>
      </c>
      <c r="C3348">
        <v>2015</v>
      </c>
      <c r="D3348" s="42" t="s">
        <v>8496</v>
      </c>
      <c r="E3348" t="b">
        <v>0</v>
      </c>
      <c r="F3348" s="42" t="s">
        <v>8848</v>
      </c>
    </row>
    <row r="3349" spans="1:6" x14ac:dyDescent="0.2">
      <c r="A3349" s="42" t="s">
        <v>408</v>
      </c>
      <c r="B3349" s="42" t="s">
        <v>8464</v>
      </c>
      <c r="C3349">
        <v>2016</v>
      </c>
      <c r="D3349" s="42" t="s">
        <v>8496</v>
      </c>
      <c r="E3349" t="b">
        <v>0</v>
      </c>
      <c r="F3349" s="42" t="s">
        <v>8848</v>
      </c>
    </row>
    <row r="3350" spans="1:6" x14ac:dyDescent="0.2">
      <c r="A3350" s="42" t="s">
        <v>408</v>
      </c>
      <c r="B3350" s="42" t="s">
        <v>8464</v>
      </c>
      <c r="C3350">
        <v>2017</v>
      </c>
      <c r="D3350" s="42" t="s">
        <v>8496</v>
      </c>
      <c r="E3350" t="b">
        <v>0</v>
      </c>
      <c r="F3350" s="42" t="s">
        <v>8848</v>
      </c>
    </row>
    <row r="3351" spans="1:6" x14ac:dyDescent="0.2">
      <c r="A3351" s="42" t="s">
        <v>408</v>
      </c>
      <c r="B3351" s="42" t="s">
        <v>8464</v>
      </c>
      <c r="C3351">
        <v>2018</v>
      </c>
      <c r="D3351" s="42" t="s">
        <v>8496</v>
      </c>
      <c r="E3351" t="b">
        <v>0</v>
      </c>
      <c r="F3351" s="42" t="s">
        <v>8848</v>
      </c>
    </row>
    <row r="3352" spans="1:6" x14ac:dyDescent="0.2">
      <c r="A3352" s="42" t="s">
        <v>408</v>
      </c>
      <c r="B3352" s="42" t="s">
        <v>8464</v>
      </c>
      <c r="C3352">
        <v>2019</v>
      </c>
      <c r="D3352" s="42" t="s">
        <v>8482</v>
      </c>
      <c r="E3352" t="b">
        <v>0</v>
      </c>
      <c r="F3352" s="42" t="s">
        <v>8848</v>
      </c>
    </row>
    <row r="3353" spans="1:6" x14ac:dyDescent="0.2">
      <c r="A3353" s="42" t="s">
        <v>1124</v>
      </c>
      <c r="B3353" s="42" t="s">
        <v>8454</v>
      </c>
      <c r="C3353">
        <v>2013</v>
      </c>
      <c r="D3353" s="42" t="s">
        <v>8634</v>
      </c>
      <c r="E3353" t="b">
        <v>0</v>
      </c>
      <c r="F3353" s="42" t="s">
        <v>9590</v>
      </c>
    </row>
    <row r="3354" spans="1:6" x14ac:dyDescent="0.2">
      <c r="A3354" s="42" t="s">
        <v>1124</v>
      </c>
      <c r="B3354" s="42" t="s">
        <v>8454</v>
      </c>
      <c r="C3354">
        <v>2014</v>
      </c>
      <c r="D3354" s="42" t="s">
        <v>9591</v>
      </c>
      <c r="E3354" t="b">
        <v>0</v>
      </c>
      <c r="F3354" s="42" t="s">
        <v>9590</v>
      </c>
    </row>
    <row r="3355" spans="1:6" x14ac:dyDescent="0.2">
      <c r="A3355" s="42" t="s">
        <v>1124</v>
      </c>
      <c r="B3355" s="42" t="s">
        <v>8454</v>
      </c>
      <c r="C3355">
        <v>2015</v>
      </c>
      <c r="D3355" s="42" t="s">
        <v>9514</v>
      </c>
      <c r="E3355" t="b">
        <v>0</v>
      </c>
      <c r="F3355" s="42" t="s">
        <v>9590</v>
      </c>
    </row>
    <row r="3356" spans="1:6" x14ac:dyDescent="0.2">
      <c r="A3356" s="42" t="s">
        <v>1124</v>
      </c>
      <c r="B3356" s="42" t="s">
        <v>8454</v>
      </c>
      <c r="C3356">
        <v>2016</v>
      </c>
      <c r="D3356" s="42" t="s">
        <v>8700</v>
      </c>
      <c r="E3356" t="b">
        <v>0</v>
      </c>
      <c r="F3356" s="42" t="s">
        <v>9590</v>
      </c>
    </row>
    <row r="3357" spans="1:6" x14ac:dyDescent="0.2">
      <c r="A3357" s="42" t="s">
        <v>1124</v>
      </c>
      <c r="B3357" s="42" t="s">
        <v>8454</v>
      </c>
      <c r="C3357">
        <v>2017</v>
      </c>
      <c r="D3357" s="42" t="s">
        <v>8461</v>
      </c>
      <c r="E3357" t="b">
        <v>0</v>
      </c>
      <c r="F3357" s="42" t="s">
        <v>9590</v>
      </c>
    </row>
    <row r="3358" spans="1:6" x14ac:dyDescent="0.2">
      <c r="A3358" s="42" t="s">
        <v>1124</v>
      </c>
      <c r="B3358" s="42" t="s">
        <v>8454</v>
      </c>
      <c r="C3358">
        <v>2018</v>
      </c>
      <c r="D3358" s="42" t="s">
        <v>8642</v>
      </c>
      <c r="E3358" t="b">
        <v>0</v>
      </c>
      <c r="F3358" s="42" t="s">
        <v>9590</v>
      </c>
    </row>
    <row r="3359" spans="1:6" x14ac:dyDescent="0.2">
      <c r="A3359" s="42" t="s">
        <v>1124</v>
      </c>
      <c r="B3359" s="42" t="s">
        <v>8454</v>
      </c>
      <c r="C3359">
        <v>2019</v>
      </c>
      <c r="D3359" s="42" t="s">
        <v>9223</v>
      </c>
      <c r="E3359" t="b">
        <v>0</v>
      </c>
      <c r="F3359" s="42" t="s">
        <v>9590</v>
      </c>
    </row>
    <row r="3360" spans="1:6" x14ac:dyDescent="0.2">
      <c r="A3360" s="42" t="s">
        <v>1124</v>
      </c>
      <c r="B3360" s="42" t="s">
        <v>8462</v>
      </c>
      <c r="C3360">
        <v>2013</v>
      </c>
      <c r="D3360" s="42" t="s">
        <v>8634</v>
      </c>
      <c r="E3360" t="b">
        <v>0</v>
      </c>
      <c r="F3360" s="42" t="s">
        <v>9590</v>
      </c>
    </row>
    <row r="3361" spans="1:6" x14ac:dyDescent="0.2">
      <c r="A3361" s="42" t="s">
        <v>1124</v>
      </c>
      <c r="B3361" s="42" t="s">
        <v>8462</v>
      </c>
      <c r="C3361">
        <v>2014</v>
      </c>
      <c r="D3361" s="42" t="s">
        <v>9591</v>
      </c>
      <c r="E3361" t="b">
        <v>0</v>
      </c>
      <c r="F3361" s="42" t="s">
        <v>9590</v>
      </c>
    </row>
    <row r="3362" spans="1:6" x14ac:dyDescent="0.2">
      <c r="A3362" s="42" t="s">
        <v>1124</v>
      </c>
      <c r="B3362" s="42" t="s">
        <v>8462</v>
      </c>
      <c r="C3362">
        <v>2015</v>
      </c>
      <c r="D3362" s="42" t="s">
        <v>9514</v>
      </c>
      <c r="E3362" t="b">
        <v>0</v>
      </c>
      <c r="F3362" s="42" t="s">
        <v>9590</v>
      </c>
    </row>
    <row r="3363" spans="1:6" x14ac:dyDescent="0.2">
      <c r="A3363" s="42" t="s">
        <v>1124</v>
      </c>
      <c r="B3363" s="42" t="s">
        <v>8462</v>
      </c>
      <c r="C3363">
        <v>2016</v>
      </c>
      <c r="D3363" s="42" t="s">
        <v>8700</v>
      </c>
      <c r="E3363" t="b">
        <v>0</v>
      </c>
      <c r="F3363" s="42" t="s">
        <v>9590</v>
      </c>
    </row>
    <row r="3364" spans="1:6" x14ac:dyDescent="0.2">
      <c r="A3364" s="42" t="s">
        <v>1124</v>
      </c>
      <c r="B3364" s="42" t="s">
        <v>8462</v>
      </c>
      <c r="C3364">
        <v>2017</v>
      </c>
      <c r="D3364" s="42" t="s">
        <v>8461</v>
      </c>
      <c r="E3364" t="b">
        <v>0</v>
      </c>
      <c r="F3364" s="42" t="s">
        <v>9590</v>
      </c>
    </row>
    <row r="3365" spans="1:6" x14ac:dyDescent="0.2">
      <c r="A3365" s="42" t="s">
        <v>1124</v>
      </c>
      <c r="B3365" s="42" t="s">
        <v>8462</v>
      </c>
      <c r="C3365">
        <v>2018</v>
      </c>
      <c r="D3365" s="42" t="s">
        <v>8642</v>
      </c>
      <c r="E3365" t="b">
        <v>0</v>
      </c>
      <c r="F3365" s="42" t="s">
        <v>9590</v>
      </c>
    </row>
    <row r="3366" spans="1:6" x14ac:dyDescent="0.2">
      <c r="A3366" s="42" t="s">
        <v>1124</v>
      </c>
      <c r="B3366" s="42" t="s">
        <v>8462</v>
      </c>
      <c r="C3366">
        <v>2019</v>
      </c>
      <c r="D3366" s="42" t="s">
        <v>9223</v>
      </c>
      <c r="E3366" t="b">
        <v>0</v>
      </c>
      <c r="F3366" s="42" t="s">
        <v>9590</v>
      </c>
    </row>
    <row r="3367" spans="1:6" x14ac:dyDescent="0.2">
      <c r="A3367" s="42" t="s">
        <v>1124</v>
      </c>
      <c r="B3367" s="42" t="s">
        <v>8464</v>
      </c>
      <c r="C3367">
        <v>2013</v>
      </c>
      <c r="D3367" s="42" t="s">
        <v>8707</v>
      </c>
      <c r="E3367" t="b">
        <v>0</v>
      </c>
      <c r="F3367" s="42" t="s">
        <v>9590</v>
      </c>
    </row>
    <row r="3368" spans="1:6" x14ac:dyDescent="0.2">
      <c r="A3368" s="42" t="s">
        <v>1124</v>
      </c>
      <c r="B3368" s="42" t="s">
        <v>8464</v>
      </c>
      <c r="C3368">
        <v>2014</v>
      </c>
      <c r="D3368" s="42" t="s">
        <v>8707</v>
      </c>
      <c r="E3368" t="b">
        <v>0</v>
      </c>
      <c r="F3368" s="42" t="s">
        <v>9590</v>
      </c>
    </row>
    <row r="3369" spans="1:6" x14ac:dyDescent="0.2">
      <c r="A3369" s="42" t="s">
        <v>1124</v>
      </c>
      <c r="B3369" s="42" t="s">
        <v>8464</v>
      </c>
      <c r="C3369">
        <v>2015</v>
      </c>
      <c r="D3369" s="42" t="s">
        <v>8707</v>
      </c>
      <c r="E3369" t="b">
        <v>0</v>
      </c>
      <c r="F3369" s="42" t="s">
        <v>9590</v>
      </c>
    </row>
    <row r="3370" spans="1:6" x14ac:dyDescent="0.2">
      <c r="A3370" s="42" t="s">
        <v>1124</v>
      </c>
      <c r="B3370" s="42" t="s">
        <v>8464</v>
      </c>
      <c r="C3370">
        <v>2016</v>
      </c>
      <c r="D3370" s="42" t="s">
        <v>8707</v>
      </c>
      <c r="E3370" t="b">
        <v>0</v>
      </c>
      <c r="F3370" s="42" t="s">
        <v>9590</v>
      </c>
    </row>
    <row r="3371" spans="1:6" x14ac:dyDescent="0.2">
      <c r="A3371" s="42" t="s">
        <v>1124</v>
      </c>
      <c r="B3371" s="42" t="s">
        <v>8464</v>
      </c>
      <c r="C3371">
        <v>2017</v>
      </c>
      <c r="D3371" s="42" t="s">
        <v>8702</v>
      </c>
      <c r="E3371" t="b">
        <v>0</v>
      </c>
      <c r="F3371" s="42" t="s">
        <v>9590</v>
      </c>
    </row>
    <row r="3372" spans="1:6" x14ac:dyDescent="0.2">
      <c r="A3372" s="42" t="s">
        <v>1124</v>
      </c>
      <c r="B3372" s="42" t="s">
        <v>8464</v>
      </c>
      <c r="C3372">
        <v>2018</v>
      </c>
      <c r="D3372" s="42" t="s">
        <v>8702</v>
      </c>
      <c r="E3372" t="b">
        <v>0</v>
      </c>
      <c r="F3372" s="42" t="s">
        <v>9590</v>
      </c>
    </row>
    <row r="3373" spans="1:6" x14ac:dyDescent="0.2">
      <c r="A3373" s="42" t="s">
        <v>1124</v>
      </c>
      <c r="B3373" s="42" t="s">
        <v>8464</v>
      </c>
      <c r="C3373">
        <v>2019</v>
      </c>
      <c r="D3373" s="42" t="s">
        <v>8702</v>
      </c>
      <c r="E3373" t="b">
        <v>0</v>
      </c>
      <c r="F3373" s="42" t="s">
        <v>9590</v>
      </c>
    </row>
    <row r="3374" spans="1:6" x14ac:dyDescent="0.2">
      <c r="A3374" s="42" t="s">
        <v>1129</v>
      </c>
      <c r="B3374" s="42" t="s">
        <v>8454</v>
      </c>
      <c r="C3374">
        <v>2013</v>
      </c>
      <c r="D3374" s="42" t="s">
        <v>9592</v>
      </c>
      <c r="E3374" t="b">
        <v>0</v>
      </c>
      <c r="F3374" s="42" t="s">
        <v>9593</v>
      </c>
    </row>
    <row r="3375" spans="1:6" x14ac:dyDescent="0.2">
      <c r="A3375" s="42" t="s">
        <v>1129</v>
      </c>
      <c r="B3375" s="42" t="s">
        <v>8454</v>
      </c>
      <c r="C3375">
        <v>2014</v>
      </c>
      <c r="D3375" s="42" t="s">
        <v>9594</v>
      </c>
      <c r="E3375" t="b">
        <v>0</v>
      </c>
      <c r="F3375" s="42" t="s">
        <v>9593</v>
      </c>
    </row>
    <row r="3376" spans="1:6" x14ac:dyDescent="0.2">
      <c r="A3376" s="42" t="s">
        <v>1129</v>
      </c>
      <c r="B3376" s="42" t="s">
        <v>8454</v>
      </c>
      <c r="C3376">
        <v>2015</v>
      </c>
      <c r="D3376" s="42" t="s">
        <v>9595</v>
      </c>
      <c r="E3376" t="b">
        <v>0</v>
      </c>
      <c r="F3376" s="42" t="s">
        <v>9593</v>
      </c>
    </row>
    <row r="3377" spans="1:6" x14ac:dyDescent="0.2">
      <c r="A3377" s="42" t="s">
        <v>1129</v>
      </c>
      <c r="B3377" s="42" t="s">
        <v>8454</v>
      </c>
      <c r="C3377">
        <v>2016</v>
      </c>
      <c r="D3377" s="42" t="s">
        <v>9596</v>
      </c>
      <c r="E3377" t="b">
        <v>0</v>
      </c>
      <c r="F3377" s="42" t="s">
        <v>9593</v>
      </c>
    </row>
    <row r="3378" spans="1:6" x14ac:dyDescent="0.2">
      <c r="A3378" s="42" t="s">
        <v>1129</v>
      </c>
      <c r="B3378" s="42" t="s">
        <v>8454</v>
      </c>
      <c r="C3378">
        <v>2017</v>
      </c>
      <c r="D3378" s="42" t="s">
        <v>9597</v>
      </c>
      <c r="E3378" t="b">
        <v>0</v>
      </c>
      <c r="F3378" s="42" t="s">
        <v>9593</v>
      </c>
    </row>
    <row r="3379" spans="1:6" x14ac:dyDescent="0.2">
      <c r="A3379" s="42" t="s">
        <v>1129</v>
      </c>
      <c r="B3379" s="42" t="s">
        <v>8454</v>
      </c>
      <c r="C3379">
        <v>2018</v>
      </c>
      <c r="D3379" s="42" t="s">
        <v>9598</v>
      </c>
      <c r="E3379" t="b">
        <v>0</v>
      </c>
      <c r="F3379" s="42" t="s">
        <v>9593</v>
      </c>
    </row>
    <row r="3380" spans="1:6" x14ac:dyDescent="0.2">
      <c r="A3380" s="42" t="s">
        <v>1129</v>
      </c>
      <c r="B3380" s="42" t="s">
        <v>8454</v>
      </c>
      <c r="C3380">
        <v>2019</v>
      </c>
      <c r="D3380" s="42" t="s">
        <v>9599</v>
      </c>
      <c r="E3380" t="b">
        <v>0</v>
      </c>
      <c r="F3380" s="42" t="s">
        <v>9593</v>
      </c>
    </row>
    <row r="3381" spans="1:6" x14ac:dyDescent="0.2">
      <c r="A3381" s="42" t="s">
        <v>1129</v>
      </c>
      <c r="B3381" s="42" t="s">
        <v>8462</v>
      </c>
      <c r="C3381">
        <v>2013</v>
      </c>
      <c r="D3381" s="42" t="s">
        <v>9592</v>
      </c>
      <c r="E3381" t="b">
        <v>0</v>
      </c>
      <c r="F3381" s="42" t="s">
        <v>9593</v>
      </c>
    </row>
    <row r="3382" spans="1:6" x14ac:dyDescent="0.2">
      <c r="A3382" s="42" t="s">
        <v>1129</v>
      </c>
      <c r="B3382" s="42" t="s">
        <v>8462</v>
      </c>
      <c r="C3382">
        <v>2014</v>
      </c>
      <c r="D3382" s="42" t="s">
        <v>9594</v>
      </c>
      <c r="E3382" t="b">
        <v>0</v>
      </c>
      <c r="F3382" s="42" t="s">
        <v>9593</v>
      </c>
    </row>
    <row r="3383" spans="1:6" x14ac:dyDescent="0.2">
      <c r="A3383" s="42" t="s">
        <v>1129</v>
      </c>
      <c r="B3383" s="42" t="s">
        <v>8462</v>
      </c>
      <c r="C3383">
        <v>2015</v>
      </c>
      <c r="D3383" s="42" t="s">
        <v>9600</v>
      </c>
      <c r="E3383" t="b">
        <v>0</v>
      </c>
      <c r="F3383" s="42" t="s">
        <v>9593</v>
      </c>
    </row>
    <row r="3384" spans="1:6" x14ac:dyDescent="0.2">
      <c r="A3384" s="42" t="s">
        <v>1129</v>
      </c>
      <c r="B3384" s="42" t="s">
        <v>8462</v>
      </c>
      <c r="C3384">
        <v>2016</v>
      </c>
      <c r="D3384" s="42" t="s">
        <v>9601</v>
      </c>
      <c r="E3384" t="b">
        <v>0</v>
      </c>
      <c r="F3384" s="42" t="s">
        <v>9593</v>
      </c>
    </row>
    <row r="3385" spans="1:6" x14ac:dyDescent="0.2">
      <c r="A3385" s="42" t="s">
        <v>1129</v>
      </c>
      <c r="B3385" s="42" t="s">
        <v>8462</v>
      </c>
      <c r="C3385">
        <v>2017</v>
      </c>
      <c r="D3385" s="42" t="s">
        <v>9602</v>
      </c>
      <c r="E3385" t="b">
        <v>0</v>
      </c>
      <c r="F3385" s="42" t="s">
        <v>9593</v>
      </c>
    </row>
    <row r="3386" spans="1:6" x14ac:dyDescent="0.2">
      <c r="A3386" s="42" t="s">
        <v>1129</v>
      </c>
      <c r="B3386" s="42" t="s">
        <v>8462</v>
      </c>
      <c r="C3386">
        <v>2018</v>
      </c>
      <c r="D3386" s="42" t="s">
        <v>9603</v>
      </c>
      <c r="E3386" t="b">
        <v>0</v>
      </c>
      <c r="F3386" s="42" t="s">
        <v>9593</v>
      </c>
    </row>
    <row r="3387" spans="1:6" x14ac:dyDescent="0.2">
      <c r="A3387" s="42" t="s">
        <v>1129</v>
      </c>
      <c r="B3387" s="42" t="s">
        <v>8462</v>
      </c>
      <c r="C3387">
        <v>2019</v>
      </c>
      <c r="D3387" s="42" t="s">
        <v>9604</v>
      </c>
      <c r="E3387" t="b">
        <v>0</v>
      </c>
      <c r="F3387" s="42" t="s">
        <v>9593</v>
      </c>
    </row>
    <row r="3388" spans="1:6" x14ac:dyDescent="0.2">
      <c r="A3388" s="42" t="s">
        <v>1129</v>
      </c>
      <c r="B3388" s="42" t="s">
        <v>8464</v>
      </c>
      <c r="C3388">
        <v>2013</v>
      </c>
      <c r="D3388" s="42" t="s">
        <v>8576</v>
      </c>
      <c r="E3388" t="b">
        <v>0</v>
      </c>
      <c r="F3388" s="42" t="s">
        <v>9593</v>
      </c>
    </row>
    <row r="3389" spans="1:6" x14ac:dyDescent="0.2">
      <c r="A3389" s="42" t="s">
        <v>1129</v>
      </c>
      <c r="B3389" s="42" t="s">
        <v>8464</v>
      </c>
      <c r="C3389">
        <v>2014</v>
      </c>
      <c r="D3389" s="42" t="s">
        <v>8534</v>
      </c>
      <c r="E3389" t="b">
        <v>0</v>
      </c>
      <c r="F3389" s="42" t="s">
        <v>9593</v>
      </c>
    </row>
    <row r="3390" spans="1:6" x14ac:dyDescent="0.2">
      <c r="A3390" s="42" t="s">
        <v>1129</v>
      </c>
      <c r="B3390" s="42" t="s">
        <v>8464</v>
      </c>
      <c r="C3390">
        <v>2015</v>
      </c>
      <c r="D3390" s="42" t="s">
        <v>8802</v>
      </c>
      <c r="E3390" t="b">
        <v>0</v>
      </c>
      <c r="F3390" s="42" t="s">
        <v>9593</v>
      </c>
    </row>
    <row r="3391" spans="1:6" x14ac:dyDescent="0.2">
      <c r="A3391" s="42" t="s">
        <v>1129</v>
      </c>
      <c r="B3391" s="42" t="s">
        <v>8464</v>
      </c>
      <c r="C3391">
        <v>2016</v>
      </c>
      <c r="D3391" s="42" t="s">
        <v>8782</v>
      </c>
      <c r="E3391" t="b">
        <v>0</v>
      </c>
      <c r="F3391" s="42" t="s">
        <v>9593</v>
      </c>
    </row>
    <row r="3392" spans="1:6" x14ac:dyDescent="0.2">
      <c r="A3392" s="42" t="s">
        <v>1129</v>
      </c>
      <c r="B3392" s="42" t="s">
        <v>8464</v>
      </c>
      <c r="C3392">
        <v>2017</v>
      </c>
      <c r="D3392" s="42" t="s">
        <v>9605</v>
      </c>
      <c r="E3392" t="b">
        <v>0</v>
      </c>
      <c r="F3392" s="42" t="s">
        <v>9593</v>
      </c>
    </row>
    <row r="3393" spans="1:6" x14ac:dyDescent="0.2">
      <c r="A3393" s="42" t="s">
        <v>1129</v>
      </c>
      <c r="B3393" s="42" t="s">
        <v>8464</v>
      </c>
      <c r="C3393">
        <v>2018</v>
      </c>
      <c r="D3393" s="42" t="s">
        <v>8743</v>
      </c>
      <c r="E3393" t="b">
        <v>0</v>
      </c>
      <c r="F3393" s="42" t="s">
        <v>9593</v>
      </c>
    </row>
    <row r="3394" spans="1:6" x14ac:dyDescent="0.2">
      <c r="A3394" s="42" t="s">
        <v>1129</v>
      </c>
      <c r="B3394" s="42" t="s">
        <v>8464</v>
      </c>
      <c r="C3394">
        <v>2019</v>
      </c>
      <c r="D3394" s="42" t="s">
        <v>8482</v>
      </c>
      <c r="E3394" t="b">
        <v>0</v>
      </c>
      <c r="F3394" s="42" t="s">
        <v>9593</v>
      </c>
    </row>
    <row r="3395" spans="1:6" x14ac:dyDescent="0.2">
      <c r="A3395" s="42" t="s">
        <v>1131</v>
      </c>
      <c r="B3395" s="42" t="s">
        <v>8454</v>
      </c>
      <c r="C3395">
        <v>2013</v>
      </c>
      <c r="D3395" s="42" t="s">
        <v>9606</v>
      </c>
      <c r="E3395" t="b">
        <v>0</v>
      </c>
      <c r="F3395" s="42" t="s">
        <v>9607</v>
      </c>
    </row>
    <row r="3396" spans="1:6" x14ac:dyDescent="0.2">
      <c r="A3396" s="42" t="s">
        <v>1131</v>
      </c>
      <c r="B3396" s="42" t="s">
        <v>8454</v>
      </c>
      <c r="C3396">
        <v>2014</v>
      </c>
      <c r="D3396" s="42" t="s">
        <v>9608</v>
      </c>
      <c r="E3396" t="b">
        <v>0</v>
      </c>
      <c r="F3396" s="42" t="s">
        <v>9607</v>
      </c>
    </row>
    <row r="3397" spans="1:6" x14ac:dyDescent="0.2">
      <c r="A3397" s="42" t="s">
        <v>1131</v>
      </c>
      <c r="B3397" s="42" t="s">
        <v>8454</v>
      </c>
      <c r="C3397">
        <v>2015</v>
      </c>
      <c r="D3397" s="42" t="s">
        <v>9609</v>
      </c>
      <c r="E3397" t="b">
        <v>0</v>
      </c>
      <c r="F3397" s="42" t="s">
        <v>9607</v>
      </c>
    </row>
    <row r="3398" spans="1:6" x14ac:dyDescent="0.2">
      <c r="A3398" s="42" t="s">
        <v>1131</v>
      </c>
      <c r="B3398" s="42" t="s">
        <v>8454</v>
      </c>
      <c r="C3398">
        <v>2016</v>
      </c>
      <c r="D3398" s="42" t="s">
        <v>9610</v>
      </c>
      <c r="E3398" t="b">
        <v>0</v>
      </c>
      <c r="F3398" s="42" t="s">
        <v>9607</v>
      </c>
    </row>
    <row r="3399" spans="1:6" x14ac:dyDescent="0.2">
      <c r="A3399" s="42" t="s">
        <v>1131</v>
      </c>
      <c r="B3399" s="42" t="s">
        <v>8454</v>
      </c>
      <c r="C3399">
        <v>2017</v>
      </c>
      <c r="D3399" s="42" t="s">
        <v>9611</v>
      </c>
      <c r="E3399" t="b">
        <v>0</v>
      </c>
      <c r="F3399" s="42" t="s">
        <v>9607</v>
      </c>
    </row>
    <row r="3400" spans="1:6" x14ac:dyDescent="0.2">
      <c r="A3400" s="42" t="s">
        <v>1131</v>
      </c>
      <c r="B3400" s="42" t="s">
        <v>8454</v>
      </c>
      <c r="C3400">
        <v>2018</v>
      </c>
      <c r="D3400" s="42" t="s">
        <v>9612</v>
      </c>
      <c r="E3400" t="b">
        <v>0</v>
      </c>
      <c r="F3400" s="42" t="s">
        <v>9607</v>
      </c>
    </row>
    <row r="3401" spans="1:6" x14ac:dyDescent="0.2">
      <c r="A3401" s="42" t="s">
        <v>1131</v>
      </c>
      <c r="B3401" s="42" t="s">
        <v>8454</v>
      </c>
      <c r="C3401">
        <v>2019</v>
      </c>
      <c r="D3401" s="42" t="s">
        <v>9613</v>
      </c>
      <c r="E3401" t="b">
        <v>0</v>
      </c>
      <c r="F3401" s="42" t="s">
        <v>9607</v>
      </c>
    </row>
    <row r="3402" spans="1:6" x14ac:dyDescent="0.2">
      <c r="A3402" s="42" t="s">
        <v>1131</v>
      </c>
      <c r="B3402" s="42" t="s">
        <v>8462</v>
      </c>
      <c r="C3402">
        <v>2013</v>
      </c>
      <c r="D3402" s="42" t="s">
        <v>9606</v>
      </c>
      <c r="E3402" t="b">
        <v>0</v>
      </c>
      <c r="F3402" s="42" t="s">
        <v>9607</v>
      </c>
    </row>
    <row r="3403" spans="1:6" x14ac:dyDescent="0.2">
      <c r="A3403" s="42" t="s">
        <v>1131</v>
      </c>
      <c r="B3403" s="42" t="s">
        <v>8462</v>
      </c>
      <c r="C3403">
        <v>2014</v>
      </c>
      <c r="D3403" s="42" t="s">
        <v>9608</v>
      </c>
      <c r="E3403" t="b">
        <v>0</v>
      </c>
      <c r="F3403" s="42" t="s">
        <v>9607</v>
      </c>
    </row>
    <row r="3404" spans="1:6" x14ac:dyDescent="0.2">
      <c r="A3404" s="42" t="s">
        <v>1131</v>
      </c>
      <c r="B3404" s="42" t="s">
        <v>8462</v>
      </c>
      <c r="C3404">
        <v>2015</v>
      </c>
      <c r="D3404" s="42" t="s">
        <v>9609</v>
      </c>
      <c r="E3404" t="b">
        <v>0</v>
      </c>
      <c r="F3404" s="42" t="s">
        <v>9607</v>
      </c>
    </row>
    <row r="3405" spans="1:6" x14ac:dyDescent="0.2">
      <c r="A3405" s="42" t="s">
        <v>1131</v>
      </c>
      <c r="B3405" s="42" t="s">
        <v>8462</v>
      </c>
      <c r="C3405">
        <v>2016</v>
      </c>
      <c r="D3405" s="42" t="s">
        <v>9610</v>
      </c>
      <c r="E3405" t="b">
        <v>0</v>
      </c>
      <c r="F3405" s="42" t="s">
        <v>9607</v>
      </c>
    </row>
    <row r="3406" spans="1:6" x14ac:dyDescent="0.2">
      <c r="A3406" s="42" t="s">
        <v>1131</v>
      </c>
      <c r="B3406" s="42" t="s">
        <v>8462</v>
      </c>
      <c r="C3406">
        <v>2017</v>
      </c>
      <c r="D3406" s="42" t="s">
        <v>9611</v>
      </c>
      <c r="E3406" t="b">
        <v>0</v>
      </c>
      <c r="F3406" s="42" t="s">
        <v>9607</v>
      </c>
    </row>
    <row r="3407" spans="1:6" x14ac:dyDescent="0.2">
      <c r="A3407" s="42" t="s">
        <v>1131</v>
      </c>
      <c r="B3407" s="42" t="s">
        <v>8462</v>
      </c>
      <c r="C3407">
        <v>2018</v>
      </c>
      <c r="D3407" s="42" t="s">
        <v>9612</v>
      </c>
      <c r="E3407" t="b">
        <v>0</v>
      </c>
      <c r="F3407" s="42" t="s">
        <v>9607</v>
      </c>
    </row>
    <row r="3408" spans="1:6" x14ac:dyDescent="0.2">
      <c r="A3408" s="42" t="s">
        <v>1131</v>
      </c>
      <c r="B3408" s="42" t="s">
        <v>8462</v>
      </c>
      <c r="C3408">
        <v>2019</v>
      </c>
      <c r="D3408" s="42" t="s">
        <v>9613</v>
      </c>
      <c r="E3408" t="b">
        <v>0</v>
      </c>
      <c r="F3408" s="42" t="s">
        <v>9607</v>
      </c>
    </row>
    <row r="3409" spans="1:6" x14ac:dyDescent="0.2">
      <c r="A3409" s="42" t="s">
        <v>1131</v>
      </c>
      <c r="B3409" s="42" t="s">
        <v>8464</v>
      </c>
      <c r="C3409">
        <v>2013</v>
      </c>
      <c r="D3409" s="42" t="s">
        <v>9428</v>
      </c>
      <c r="E3409" t="b">
        <v>0</v>
      </c>
      <c r="F3409" s="42" t="s">
        <v>9607</v>
      </c>
    </row>
    <row r="3410" spans="1:6" x14ac:dyDescent="0.2">
      <c r="A3410" s="42" t="s">
        <v>1131</v>
      </c>
      <c r="B3410" s="42" t="s">
        <v>8464</v>
      </c>
      <c r="C3410">
        <v>2014</v>
      </c>
      <c r="D3410" s="42" t="s">
        <v>9614</v>
      </c>
      <c r="E3410" t="b">
        <v>0</v>
      </c>
      <c r="F3410" s="42" t="s">
        <v>9607</v>
      </c>
    </row>
    <row r="3411" spans="1:6" x14ac:dyDescent="0.2">
      <c r="A3411" s="42" t="s">
        <v>1131</v>
      </c>
      <c r="B3411" s="42" t="s">
        <v>8464</v>
      </c>
      <c r="C3411">
        <v>2015</v>
      </c>
      <c r="D3411" s="42" t="s">
        <v>9615</v>
      </c>
      <c r="E3411" t="b">
        <v>0</v>
      </c>
      <c r="F3411" s="42" t="s">
        <v>9607</v>
      </c>
    </row>
    <row r="3412" spans="1:6" x14ac:dyDescent="0.2">
      <c r="A3412" s="42" t="s">
        <v>1131</v>
      </c>
      <c r="B3412" s="42" t="s">
        <v>8464</v>
      </c>
      <c r="C3412">
        <v>2016</v>
      </c>
      <c r="D3412" s="42" t="s">
        <v>9615</v>
      </c>
      <c r="E3412" t="b">
        <v>0</v>
      </c>
      <c r="F3412" s="42" t="s">
        <v>9607</v>
      </c>
    </row>
    <row r="3413" spans="1:6" x14ac:dyDescent="0.2">
      <c r="A3413" s="42" t="s">
        <v>1131</v>
      </c>
      <c r="B3413" s="42" t="s">
        <v>8464</v>
      </c>
      <c r="C3413">
        <v>2017</v>
      </c>
      <c r="D3413" s="42" t="s">
        <v>9616</v>
      </c>
      <c r="E3413" t="b">
        <v>0</v>
      </c>
      <c r="F3413" s="42" t="s">
        <v>9607</v>
      </c>
    </row>
    <row r="3414" spans="1:6" x14ac:dyDescent="0.2">
      <c r="A3414" s="42" t="s">
        <v>1131</v>
      </c>
      <c r="B3414" s="42" t="s">
        <v>8464</v>
      </c>
      <c r="C3414">
        <v>2018</v>
      </c>
      <c r="D3414" s="42" t="s">
        <v>8576</v>
      </c>
      <c r="E3414" t="b">
        <v>0</v>
      </c>
      <c r="F3414" s="42" t="s">
        <v>9607</v>
      </c>
    </row>
    <row r="3415" spans="1:6" x14ac:dyDescent="0.2">
      <c r="A3415" s="42" t="s">
        <v>1131</v>
      </c>
      <c r="B3415" s="42" t="s">
        <v>8464</v>
      </c>
      <c r="C3415">
        <v>2019</v>
      </c>
      <c r="D3415" s="42" t="s">
        <v>8576</v>
      </c>
      <c r="E3415" t="b">
        <v>0</v>
      </c>
      <c r="F3415" s="42" t="s">
        <v>9607</v>
      </c>
    </row>
    <row r="3416" spans="1:6" x14ac:dyDescent="0.2">
      <c r="A3416" s="42" t="s">
        <v>1132</v>
      </c>
      <c r="B3416" s="42" t="s">
        <v>8454</v>
      </c>
      <c r="C3416">
        <v>2013</v>
      </c>
      <c r="D3416" s="42" t="s">
        <v>8939</v>
      </c>
      <c r="E3416" t="b">
        <v>0</v>
      </c>
      <c r="F3416" s="42" t="s">
        <v>9617</v>
      </c>
    </row>
    <row r="3417" spans="1:6" x14ac:dyDescent="0.2">
      <c r="A3417" s="42" t="s">
        <v>1132</v>
      </c>
      <c r="B3417" s="42" t="s">
        <v>8454</v>
      </c>
      <c r="C3417">
        <v>2014</v>
      </c>
      <c r="D3417" s="42" t="s">
        <v>8687</v>
      </c>
      <c r="E3417" t="b">
        <v>0</v>
      </c>
      <c r="F3417" s="42" t="s">
        <v>9617</v>
      </c>
    </row>
    <row r="3418" spans="1:6" x14ac:dyDescent="0.2">
      <c r="A3418" s="42" t="s">
        <v>1132</v>
      </c>
      <c r="B3418" s="42" t="s">
        <v>8454</v>
      </c>
      <c r="C3418">
        <v>2015</v>
      </c>
      <c r="D3418" s="42" t="s">
        <v>8678</v>
      </c>
      <c r="E3418" t="b">
        <v>0</v>
      </c>
      <c r="F3418" s="42" t="s">
        <v>9617</v>
      </c>
    </row>
    <row r="3419" spans="1:6" x14ac:dyDescent="0.2">
      <c r="A3419" s="42" t="s">
        <v>1132</v>
      </c>
      <c r="B3419" s="42" t="s">
        <v>8454</v>
      </c>
      <c r="C3419">
        <v>2016</v>
      </c>
      <c r="D3419" s="42" t="s">
        <v>9544</v>
      </c>
      <c r="E3419" t="b">
        <v>0</v>
      </c>
      <c r="F3419" s="42" t="s">
        <v>9617</v>
      </c>
    </row>
    <row r="3420" spans="1:6" x14ac:dyDescent="0.2">
      <c r="A3420" s="42" t="s">
        <v>1132</v>
      </c>
      <c r="B3420" s="42" t="s">
        <v>8454</v>
      </c>
      <c r="C3420">
        <v>2017</v>
      </c>
      <c r="D3420" s="42" t="s">
        <v>9170</v>
      </c>
      <c r="E3420" t="b">
        <v>0</v>
      </c>
      <c r="F3420" s="42" t="s">
        <v>9617</v>
      </c>
    </row>
    <row r="3421" spans="1:6" x14ac:dyDescent="0.2">
      <c r="A3421" s="42" t="s">
        <v>1132</v>
      </c>
      <c r="B3421" s="42" t="s">
        <v>8454</v>
      </c>
      <c r="C3421">
        <v>2018</v>
      </c>
      <c r="D3421" s="42" t="s">
        <v>9351</v>
      </c>
      <c r="E3421" t="b">
        <v>0</v>
      </c>
      <c r="F3421" s="42" t="s">
        <v>9617</v>
      </c>
    </row>
    <row r="3422" spans="1:6" x14ac:dyDescent="0.2">
      <c r="A3422" s="42" t="s">
        <v>1132</v>
      </c>
      <c r="B3422" s="42" t="s">
        <v>8454</v>
      </c>
      <c r="C3422">
        <v>2019</v>
      </c>
      <c r="D3422" s="42" t="s">
        <v>9171</v>
      </c>
      <c r="E3422" t="b">
        <v>0</v>
      </c>
      <c r="F3422" s="42" t="s">
        <v>9617</v>
      </c>
    </row>
    <row r="3423" spans="1:6" x14ac:dyDescent="0.2">
      <c r="A3423" s="42" t="s">
        <v>1132</v>
      </c>
      <c r="B3423" s="42" t="s">
        <v>8462</v>
      </c>
      <c r="C3423">
        <v>2013</v>
      </c>
      <c r="D3423" s="42" t="s">
        <v>8939</v>
      </c>
      <c r="E3423" t="b">
        <v>0</v>
      </c>
      <c r="F3423" s="42" t="s">
        <v>9617</v>
      </c>
    </row>
    <row r="3424" spans="1:6" x14ac:dyDescent="0.2">
      <c r="A3424" s="42" t="s">
        <v>1132</v>
      </c>
      <c r="B3424" s="42" t="s">
        <v>8462</v>
      </c>
      <c r="C3424">
        <v>2014</v>
      </c>
      <c r="D3424" s="42" t="s">
        <v>8687</v>
      </c>
      <c r="E3424" t="b">
        <v>0</v>
      </c>
      <c r="F3424" s="42" t="s">
        <v>9617</v>
      </c>
    </row>
    <row r="3425" spans="1:6" x14ac:dyDescent="0.2">
      <c r="A3425" s="42" t="s">
        <v>1132</v>
      </c>
      <c r="B3425" s="42" t="s">
        <v>8462</v>
      </c>
      <c r="C3425">
        <v>2015</v>
      </c>
      <c r="D3425" s="42" t="s">
        <v>8678</v>
      </c>
      <c r="E3425" t="b">
        <v>0</v>
      </c>
      <c r="F3425" s="42" t="s">
        <v>9617</v>
      </c>
    </row>
    <row r="3426" spans="1:6" x14ac:dyDescent="0.2">
      <c r="A3426" s="42" t="s">
        <v>1132</v>
      </c>
      <c r="B3426" s="42" t="s">
        <v>8462</v>
      </c>
      <c r="C3426">
        <v>2016</v>
      </c>
      <c r="D3426" s="42" t="s">
        <v>9544</v>
      </c>
      <c r="E3426" t="b">
        <v>0</v>
      </c>
      <c r="F3426" s="42" t="s">
        <v>9617</v>
      </c>
    </row>
    <row r="3427" spans="1:6" x14ac:dyDescent="0.2">
      <c r="A3427" s="42" t="s">
        <v>1132</v>
      </c>
      <c r="B3427" s="42" t="s">
        <v>8462</v>
      </c>
      <c r="C3427">
        <v>2017</v>
      </c>
      <c r="D3427" s="42" t="s">
        <v>9170</v>
      </c>
      <c r="E3427" t="b">
        <v>0</v>
      </c>
      <c r="F3427" s="42" t="s">
        <v>9617</v>
      </c>
    </row>
    <row r="3428" spans="1:6" x14ac:dyDescent="0.2">
      <c r="A3428" s="42" t="s">
        <v>1132</v>
      </c>
      <c r="B3428" s="42" t="s">
        <v>8462</v>
      </c>
      <c r="C3428">
        <v>2018</v>
      </c>
      <c r="D3428" s="42" t="s">
        <v>9351</v>
      </c>
      <c r="E3428" t="b">
        <v>0</v>
      </c>
      <c r="F3428" s="42" t="s">
        <v>9617</v>
      </c>
    </row>
    <row r="3429" spans="1:6" x14ac:dyDescent="0.2">
      <c r="A3429" s="42" t="s">
        <v>1132</v>
      </c>
      <c r="B3429" s="42" t="s">
        <v>8462</v>
      </c>
      <c r="C3429">
        <v>2019</v>
      </c>
      <c r="D3429" s="42" t="s">
        <v>9171</v>
      </c>
      <c r="E3429" t="b">
        <v>0</v>
      </c>
      <c r="F3429" s="42" t="s">
        <v>9617</v>
      </c>
    </row>
    <row r="3430" spans="1:6" x14ac:dyDescent="0.2">
      <c r="A3430" s="42" t="s">
        <v>1132</v>
      </c>
      <c r="B3430" s="42" t="s">
        <v>8464</v>
      </c>
      <c r="C3430">
        <v>2013</v>
      </c>
      <c r="D3430" s="42" t="s">
        <v>8825</v>
      </c>
      <c r="E3430" t="b">
        <v>0</v>
      </c>
      <c r="F3430" s="42" t="s">
        <v>9617</v>
      </c>
    </row>
    <row r="3431" spans="1:6" x14ac:dyDescent="0.2">
      <c r="A3431" s="42" t="s">
        <v>1132</v>
      </c>
      <c r="B3431" s="42" t="s">
        <v>8464</v>
      </c>
      <c r="C3431">
        <v>2014</v>
      </c>
      <c r="D3431" s="42" t="s">
        <v>8825</v>
      </c>
      <c r="E3431" t="b">
        <v>0</v>
      </c>
      <c r="F3431" s="42" t="s">
        <v>9617</v>
      </c>
    </row>
    <row r="3432" spans="1:6" x14ac:dyDescent="0.2">
      <c r="A3432" s="42" t="s">
        <v>1132</v>
      </c>
      <c r="B3432" s="42" t="s">
        <v>8464</v>
      </c>
      <c r="C3432">
        <v>2015</v>
      </c>
      <c r="D3432" s="42" t="s">
        <v>8825</v>
      </c>
      <c r="E3432" t="b">
        <v>0</v>
      </c>
      <c r="F3432" s="42" t="s">
        <v>9617</v>
      </c>
    </row>
    <row r="3433" spans="1:6" x14ac:dyDescent="0.2">
      <c r="A3433" s="42" t="s">
        <v>1132</v>
      </c>
      <c r="B3433" s="42" t="s">
        <v>8464</v>
      </c>
      <c r="C3433">
        <v>2016</v>
      </c>
      <c r="D3433" s="42" t="s">
        <v>8687</v>
      </c>
      <c r="E3433" t="b">
        <v>0</v>
      </c>
      <c r="F3433" s="42" t="s">
        <v>9617</v>
      </c>
    </row>
    <row r="3434" spans="1:6" x14ac:dyDescent="0.2">
      <c r="A3434" s="42" t="s">
        <v>1132</v>
      </c>
      <c r="B3434" s="42" t="s">
        <v>8464</v>
      </c>
      <c r="C3434">
        <v>2017</v>
      </c>
      <c r="D3434" s="42" t="s">
        <v>8597</v>
      </c>
      <c r="E3434" t="b">
        <v>0</v>
      </c>
      <c r="F3434" s="42" t="s">
        <v>9617</v>
      </c>
    </row>
    <row r="3435" spans="1:6" x14ac:dyDescent="0.2">
      <c r="A3435" s="42" t="s">
        <v>1132</v>
      </c>
      <c r="B3435" s="42" t="s">
        <v>8464</v>
      </c>
      <c r="C3435">
        <v>2018</v>
      </c>
      <c r="D3435" s="42" t="s">
        <v>8597</v>
      </c>
      <c r="E3435" t="b">
        <v>0</v>
      </c>
      <c r="F3435" s="42" t="s">
        <v>9617</v>
      </c>
    </row>
    <row r="3436" spans="1:6" x14ac:dyDescent="0.2">
      <c r="A3436" s="42" t="s">
        <v>1132</v>
      </c>
      <c r="B3436" s="42" t="s">
        <v>8464</v>
      </c>
      <c r="C3436">
        <v>2019</v>
      </c>
      <c r="D3436" s="42" t="s">
        <v>8493</v>
      </c>
      <c r="E3436" t="b">
        <v>0</v>
      </c>
      <c r="F3436" s="42" t="s">
        <v>9617</v>
      </c>
    </row>
    <row r="3437" spans="1:6" x14ac:dyDescent="0.2">
      <c r="A3437" s="42" t="s">
        <v>1133</v>
      </c>
      <c r="B3437" s="42" t="s">
        <v>8454</v>
      </c>
      <c r="C3437">
        <v>2013</v>
      </c>
      <c r="D3437" s="42" t="s">
        <v>9252</v>
      </c>
      <c r="E3437" t="b">
        <v>0</v>
      </c>
      <c r="F3437" s="42" t="s">
        <v>9618</v>
      </c>
    </row>
    <row r="3438" spans="1:6" x14ac:dyDescent="0.2">
      <c r="A3438" s="42" t="s">
        <v>1133</v>
      </c>
      <c r="B3438" s="42" t="s">
        <v>8454</v>
      </c>
      <c r="C3438">
        <v>2014</v>
      </c>
      <c r="D3438" s="42" t="s">
        <v>8972</v>
      </c>
      <c r="E3438" t="b">
        <v>0</v>
      </c>
      <c r="F3438" s="42" t="s">
        <v>9618</v>
      </c>
    </row>
    <row r="3439" spans="1:6" x14ac:dyDescent="0.2">
      <c r="A3439" s="42" t="s">
        <v>1133</v>
      </c>
      <c r="B3439" s="42" t="s">
        <v>8454</v>
      </c>
      <c r="C3439">
        <v>2015</v>
      </c>
      <c r="D3439" s="42" t="s">
        <v>9300</v>
      </c>
      <c r="E3439" t="b">
        <v>0</v>
      </c>
      <c r="F3439" s="42" t="s">
        <v>9618</v>
      </c>
    </row>
    <row r="3440" spans="1:6" x14ac:dyDescent="0.2">
      <c r="A3440" s="42" t="s">
        <v>1133</v>
      </c>
      <c r="B3440" s="42" t="s">
        <v>8454</v>
      </c>
      <c r="C3440">
        <v>2016</v>
      </c>
      <c r="D3440" s="42" t="s">
        <v>8539</v>
      </c>
      <c r="E3440" t="b">
        <v>0</v>
      </c>
      <c r="F3440" s="42" t="s">
        <v>9618</v>
      </c>
    </row>
    <row r="3441" spans="1:6" x14ac:dyDescent="0.2">
      <c r="A3441" s="42" t="s">
        <v>1133</v>
      </c>
      <c r="B3441" s="42" t="s">
        <v>8454</v>
      </c>
      <c r="C3441">
        <v>2017</v>
      </c>
      <c r="D3441" s="42" t="s">
        <v>8846</v>
      </c>
      <c r="E3441" t="b">
        <v>0</v>
      </c>
      <c r="F3441" s="42" t="s">
        <v>9618</v>
      </c>
    </row>
    <row r="3442" spans="1:6" x14ac:dyDescent="0.2">
      <c r="A3442" s="42" t="s">
        <v>1133</v>
      </c>
      <c r="B3442" s="42" t="s">
        <v>8454</v>
      </c>
      <c r="C3442">
        <v>2018</v>
      </c>
      <c r="D3442" s="42" t="s">
        <v>9619</v>
      </c>
      <c r="E3442" t="b">
        <v>0</v>
      </c>
      <c r="F3442" s="42" t="s">
        <v>9618</v>
      </c>
    </row>
    <row r="3443" spans="1:6" x14ac:dyDescent="0.2">
      <c r="A3443" s="42" t="s">
        <v>1133</v>
      </c>
      <c r="B3443" s="42" t="s">
        <v>8454</v>
      </c>
      <c r="C3443">
        <v>2019</v>
      </c>
      <c r="D3443" s="42" t="s">
        <v>8456</v>
      </c>
      <c r="E3443" t="b">
        <v>0</v>
      </c>
      <c r="F3443" s="42" t="s">
        <v>9618</v>
      </c>
    </row>
    <row r="3444" spans="1:6" x14ac:dyDescent="0.2">
      <c r="A3444" s="42" t="s">
        <v>1133</v>
      </c>
      <c r="B3444" s="42" t="s">
        <v>8462</v>
      </c>
      <c r="C3444">
        <v>2013</v>
      </c>
      <c r="D3444" s="42" t="s">
        <v>9252</v>
      </c>
      <c r="E3444" t="b">
        <v>0</v>
      </c>
      <c r="F3444" s="42" t="s">
        <v>9618</v>
      </c>
    </row>
    <row r="3445" spans="1:6" x14ac:dyDescent="0.2">
      <c r="A3445" s="42" t="s">
        <v>1133</v>
      </c>
      <c r="B3445" s="42" t="s">
        <v>8462</v>
      </c>
      <c r="C3445">
        <v>2014</v>
      </c>
      <c r="D3445" s="42" t="s">
        <v>8972</v>
      </c>
      <c r="E3445" t="b">
        <v>0</v>
      </c>
      <c r="F3445" s="42" t="s">
        <v>9618</v>
      </c>
    </row>
    <row r="3446" spans="1:6" x14ac:dyDescent="0.2">
      <c r="A3446" s="42" t="s">
        <v>1133</v>
      </c>
      <c r="B3446" s="42" t="s">
        <v>8462</v>
      </c>
      <c r="C3446">
        <v>2015</v>
      </c>
      <c r="D3446" s="42" t="s">
        <v>9300</v>
      </c>
      <c r="E3446" t="b">
        <v>0</v>
      </c>
      <c r="F3446" s="42" t="s">
        <v>9618</v>
      </c>
    </row>
    <row r="3447" spans="1:6" x14ac:dyDescent="0.2">
      <c r="A3447" s="42" t="s">
        <v>1133</v>
      </c>
      <c r="B3447" s="42" t="s">
        <v>8462</v>
      </c>
      <c r="C3447">
        <v>2016</v>
      </c>
      <c r="D3447" s="42" t="s">
        <v>8539</v>
      </c>
      <c r="E3447" t="b">
        <v>0</v>
      </c>
      <c r="F3447" s="42" t="s">
        <v>9618</v>
      </c>
    </row>
    <row r="3448" spans="1:6" x14ac:dyDescent="0.2">
      <c r="A3448" s="42" t="s">
        <v>1133</v>
      </c>
      <c r="B3448" s="42" t="s">
        <v>8462</v>
      </c>
      <c r="C3448">
        <v>2017</v>
      </c>
      <c r="D3448" s="42" t="s">
        <v>8846</v>
      </c>
      <c r="E3448" t="b">
        <v>0</v>
      </c>
      <c r="F3448" s="42" t="s">
        <v>9618</v>
      </c>
    </row>
    <row r="3449" spans="1:6" x14ac:dyDescent="0.2">
      <c r="A3449" s="42" t="s">
        <v>1133</v>
      </c>
      <c r="B3449" s="42" t="s">
        <v>8462</v>
      </c>
      <c r="C3449">
        <v>2018</v>
      </c>
      <c r="D3449" s="42" t="s">
        <v>9619</v>
      </c>
      <c r="E3449" t="b">
        <v>0</v>
      </c>
      <c r="F3449" s="42" t="s">
        <v>9618</v>
      </c>
    </row>
    <row r="3450" spans="1:6" x14ac:dyDescent="0.2">
      <c r="A3450" s="42" t="s">
        <v>1133</v>
      </c>
      <c r="B3450" s="42" t="s">
        <v>8462</v>
      </c>
      <c r="C3450">
        <v>2019</v>
      </c>
      <c r="D3450" s="42" t="s">
        <v>8456</v>
      </c>
      <c r="E3450" t="b">
        <v>0</v>
      </c>
      <c r="F3450" s="42" t="s">
        <v>9618</v>
      </c>
    </row>
    <row r="3451" spans="1:6" x14ac:dyDescent="0.2">
      <c r="A3451" s="42" t="s">
        <v>1133</v>
      </c>
      <c r="B3451" s="42" t="s">
        <v>8464</v>
      </c>
      <c r="C3451">
        <v>2013</v>
      </c>
      <c r="D3451" s="42" t="s">
        <v>8639</v>
      </c>
      <c r="E3451" t="b">
        <v>0</v>
      </c>
      <c r="F3451" s="42" t="s">
        <v>9618</v>
      </c>
    </row>
    <row r="3452" spans="1:6" x14ac:dyDescent="0.2">
      <c r="A3452" s="42" t="s">
        <v>1133</v>
      </c>
      <c r="B3452" s="42" t="s">
        <v>8464</v>
      </c>
      <c r="C3452">
        <v>2014</v>
      </c>
      <c r="D3452" s="42" t="s">
        <v>8527</v>
      </c>
      <c r="E3452" t="b">
        <v>0</v>
      </c>
      <c r="F3452" s="42" t="s">
        <v>9618</v>
      </c>
    </row>
    <row r="3453" spans="1:6" x14ac:dyDescent="0.2">
      <c r="A3453" s="42" t="s">
        <v>1133</v>
      </c>
      <c r="B3453" s="42" t="s">
        <v>8464</v>
      </c>
      <c r="C3453">
        <v>2015</v>
      </c>
      <c r="D3453" s="42" t="s">
        <v>8824</v>
      </c>
      <c r="E3453" t="b">
        <v>0</v>
      </c>
      <c r="F3453" s="42" t="s">
        <v>9618</v>
      </c>
    </row>
    <row r="3454" spans="1:6" x14ac:dyDescent="0.2">
      <c r="A3454" s="42" t="s">
        <v>1133</v>
      </c>
      <c r="B3454" s="42" t="s">
        <v>8464</v>
      </c>
      <c r="C3454">
        <v>2016</v>
      </c>
      <c r="D3454" s="42" t="s">
        <v>8824</v>
      </c>
      <c r="E3454" t="b">
        <v>0</v>
      </c>
      <c r="F3454" s="42" t="s">
        <v>9618</v>
      </c>
    </row>
    <row r="3455" spans="1:6" x14ac:dyDescent="0.2">
      <c r="A3455" s="42" t="s">
        <v>1133</v>
      </c>
      <c r="B3455" s="42" t="s">
        <v>8464</v>
      </c>
      <c r="C3455">
        <v>2017</v>
      </c>
      <c r="D3455" s="42" t="s">
        <v>8648</v>
      </c>
      <c r="E3455" t="b">
        <v>0</v>
      </c>
      <c r="F3455" s="42" t="s">
        <v>9618</v>
      </c>
    </row>
    <row r="3456" spans="1:6" x14ac:dyDescent="0.2">
      <c r="A3456" s="42" t="s">
        <v>1133</v>
      </c>
      <c r="B3456" s="42" t="s">
        <v>8464</v>
      </c>
      <c r="C3456">
        <v>2018</v>
      </c>
      <c r="D3456" s="42" t="s">
        <v>8549</v>
      </c>
      <c r="E3456" t="b">
        <v>0</v>
      </c>
      <c r="F3456" s="42" t="s">
        <v>9618</v>
      </c>
    </row>
    <row r="3457" spans="1:6" x14ac:dyDescent="0.2">
      <c r="A3457" s="42" t="s">
        <v>1133</v>
      </c>
      <c r="B3457" s="42" t="s">
        <v>8464</v>
      </c>
      <c r="C3457">
        <v>2019</v>
      </c>
      <c r="D3457" s="42" t="s">
        <v>8482</v>
      </c>
      <c r="E3457" t="b">
        <v>0</v>
      </c>
      <c r="F3457" s="42" t="s">
        <v>9618</v>
      </c>
    </row>
    <row r="3458" spans="1:6" x14ac:dyDescent="0.2">
      <c r="A3458" s="42" t="s">
        <v>1134</v>
      </c>
      <c r="B3458" s="42" t="s">
        <v>8454</v>
      </c>
      <c r="C3458">
        <v>2013</v>
      </c>
      <c r="D3458" s="42" t="s">
        <v>9620</v>
      </c>
      <c r="E3458" t="b">
        <v>0</v>
      </c>
      <c r="F3458" s="42" t="s">
        <v>9621</v>
      </c>
    </row>
    <row r="3459" spans="1:6" x14ac:dyDescent="0.2">
      <c r="A3459" s="42" t="s">
        <v>1134</v>
      </c>
      <c r="B3459" s="42" t="s">
        <v>8454</v>
      </c>
      <c r="C3459">
        <v>2014</v>
      </c>
      <c r="D3459" s="42" t="s">
        <v>9622</v>
      </c>
      <c r="E3459" t="b">
        <v>0</v>
      </c>
      <c r="F3459" s="42" t="s">
        <v>9621</v>
      </c>
    </row>
    <row r="3460" spans="1:6" x14ac:dyDescent="0.2">
      <c r="A3460" s="42" t="s">
        <v>1134</v>
      </c>
      <c r="B3460" s="42" t="s">
        <v>8454</v>
      </c>
      <c r="C3460">
        <v>2015</v>
      </c>
      <c r="D3460" s="42" t="s">
        <v>9623</v>
      </c>
      <c r="E3460" t="b">
        <v>0</v>
      </c>
      <c r="F3460" s="42" t="s">
        <v>9621</v>
      </c>
    </row>
    <row r="3461" spans="1:6" x14ac:dyDescent="0.2">
      <c r="A3461" s="42" t="s">
        <v>1134</v>
      </c>
      <c r="B3461" s="42" t="s">
        <v>8454</v>
      </c>
      <c r="C3461">
        <v>2016</v>
      </c>
      <c r="D3461" s="42" t="s">
        <v>9624</v>
      </c>
      <c r="E3461" t="b">
        <v>0</v>
      </c>
      <c r="F3461" s="42" t="s">
        <v>9621</v>
      </c>
    </row>
    <row r="3462" spans="1:6" x14ac:dyDescent="0.2">
      <c r="A3462" s="42" t="s">
        <v>1134</v>
      </c>
      <c r="B3462" s="42" t="s">
        <v>8454</v>
      </c>
      <c r="C3462">
        <v>2017</v>
      </c>
      <c r="D3462" s="42" t="s">
        <v>9625</v>
      </c>
      <c r="E3462" t="b">
        <v>0</v>
      </c>
      <c r="F3462" s="42" t="s">
        <v>9621</v>
      </c>
    </row>
    <row r="3463" spans="1:6" x14ac:dyDescent="0.2">
      <c r="A3463" s="42" t="s">
        <v>1134</v>
      </c>
      <c r="B3463" s="42" t="s">
        <v>8454</v>
      </c>
      <c r="C3463">
        <v>2018</v>
      </c>
      <c r="D3463" s="42" t="s">
        <v>9626</v>
      </c>
      <c r="E3463" t="b">
        <v>0</v>
      </c>
      <c r="F3463" s="42" t="s">
        <v>9621</v>
      </c>
    </row>
    <row r="3464" spans="1:6" x14ac:dyDescent="0.2">
      <c r="A3464" s="42" t="s">
        <v>1134</v>
      </c>
      <c r="B3464" s="42" t="s">
        <v>8454</v>
      </c>
      <c r="C3464">
        <v>2019</v>
      </c>
      <c r="D3464" s="42" t="s">
        <v>9627</v>
      </c>
      <c r="E3464" t="b">
        <v>0</v>
      </c>
      <c r="F3464" s="42" t="s">
        <v>9621</v>
      </c>
    </row>
    <row r="3465" spans="1:6" x14ac:dyDescent="0.2">
      <c r="A3465" s="42" t="s">
        <v>1134</v>
      </c>
      <c r="B3465" s="42" t="s">
        <v>8462</v>
      </c>
      <c r="C3465">
        <v>2013</v>
      </c>
      <c r="D3465" s="42" t="s">
        <v>9620</v>
      </c>
      <c r="E3465" t="b">
        <v>0</v>
      </c>
      <c r="F3465" s="42" t="s">
        <v>9621</v>
      </c>
    </row>
    <row r="3466" spans="1:6" x14ac:dyDescent="0.2">
      <c r="A3466" s="42" t="s">
        <v>1134</v>
      </c>
      <c r="B3466" s="42" t="s">
        <v>8462</v>
      </c>
      <c r="C3466">
        <v>2014</v>
      </c>
      <c r="D3466" s="42" t="s">
        <v>9622</v>
      </c>
      <c r="E3466" t="b">
        <v>0</v>
      </c>
      <c r="F3466" s="42" t="s">
        <v>9621</v>
      </c>
    </row>
    <row r="3467" spans="1:6" x14ac:dyDescent="0.2">
      <c r="A3467" s="42" t="s">
        <v>1134</v>
      </c>
      <c r="B3467" s="42" t="s">
        <v>8462</v>
      </c>
      <c r="C3467">
        <v>2015</v>
      </c>
      <c r="D3467" s="42" t="s">
        <v>9623</v>
      </c>
      <c r="E3467" t="b">
        <v>0</v>
      </c>
      <c r="F3467" s="42" t="s">
        <v>9621</v>
      </c>
    </row>
    <row r="3468" spans="1:6" x14ac:dyDescent="0.2">
      <c r="A3468" s="42" t="s">
        <v>1134</v>
      </c>
      <c r="B3468" s="42" t="s">
        <v>8462</v>
      </c>
      <c r="C3468">
        <v>2016</v>
      </c>
      <c r="D3468" s="42" t="s">
        <v>9624</v>
      </c>
      <c r="E3468" t="b">
        <v>0</v>
      </c>
      <c r="F3468" s="42" t="s">
        <v>9621</v>
      </c>
    </row>
    <row r="3469" spans="1:6" x14ac:dyDescent="0.2">
      <c r="A3469" s="42" t="s">
        <v>1134</v>
      </c>
      <c r="B3469" s="42" t="s">
        <v>8462</v>
      </c>
      <c r="C3469">
        <v>2017</v>
      </c>
      <c r="D3469" s="42" t="s">
        <v>9625</v>
      </c>
      <c r="E3469" t="b">
        <v>0</v>
      </c>
      <c r="F3469" s="42" t="s">
        <v>9621</v>
      </c>
    </row>
    <row r="3470" spans="1:6" x14ac:dyDescent="0.2">
      <c r="A3470" s="42" t="s">
        <v>1134</v>
      </c>
      <c r="B3470" s="42" t="s">
        <v>8462</v>
      </c>
      <c r="C3470">
        <v>2018</v>
      </c>
      <c r="D3470" s="42" t="s">
        <v>9626</v>
      </c>
      <c r="E3470" t="b">
        <v>0</v>
      </c>
      <c r="F3470" s="42" t="s">
        <v>9621</v>
      </c>
    </row>
    <row r="3471" spans="1:6" x14ac:dyDescent="0.2">
      <c r="A3471" s="42" t="s">
        <v>1134</v>
      </c>
      <c r="B3471" s="42" t="s">
        <v>8462</v>
      </c>
      <c r="C3471">
        <v>2019</v>
      </c>
      <c r="D3471" s="42" t="s">
        <v>9627</v>
      </c>
      <c r="E3471" t="b">
        <v>0</v>
      </c>
      <c r="F3471" s="42" t="s">
        <v>9621</v>
      </c>
    </row>
    <row r="3472" spans="1:6" x14ac:dyDescent="0.2">
      <c r="A3472" s="42" t="s">
        <v>1134</v>
      </c>
      <c r="B3472" s="42" t="s">
        <v>8464</v>
      </c>
      <c r="C3472">
        <v>2013</v>
      </c>
      <c r="D3472" s="42" t="s">
        <v>8743</v>
      </c>
      <c r="E3472" t="b">
        <v>0</v>
      </c>
      <c r="F3472" s="42" t="s">
        <v>9621</v>
      </c>
    </row>
    <row r="3473" spans="1:6" x14ac:dyDescent="0.2">
      <c r="A3473" s="42" t="s">
        <v>1134</v>
      </c>
      <c r="B3473" s="42" t="s">
        <v>8464</v>
      </c>
      <c r="C3473">
        <v>2014</v>
      </c>
      <c r="D3473" s="42" t="s">
        <v>8743</v>
      </c>
      <c r="E3473" t="b">
        <v>0</v>
      </c>
      <c r="F3473" s="42" t="s">
        <v>9621</v>
      </c>
    </row>
    <row r="3474" spans="1:6" x14ac:dyDescent="0.2">
      <c r="A3474" s="42" t="s">
        <v>1134</v>
      </c>
      <c r="B3474" s="42" t="s">
        <v>8464</v>
      </c>
      <c r="C3474">
        <v>2015</v>
      </c>
      <c r="D3474" s="42" t="s">
        <v>8743</v>
      </c>
      <c r="E3474" t="b">
        <v>0</v>
      </c>
      <c r="F3474" s="42" t="s">
        <v>9621</v>
      </c>
    </row>
    <row r="3475" spans="1:6" x14ac:dyDescent="0.2">
      <c r="A3475" s="42" t="s">
        <v>1134</v>
      </c>
      <c r="B3475" s="42" t="s">
        <v>8464</v>
      </c>
      <c r="C3475">
        <v>2016</v>
      </c>
      <c r="D3475" s="42" t="s">
        <v>8743</v>
      </c>
      <c r="E3475" t="b">
        <v>0</v>
      </c>
      <c r="F3475" s="42" t="s">
        <v>9621</v>
      </c>
    </row>
    <row r="3476" spans="1:6" x14ac:dyDescent="0.2">
      <c r="A3476" s="42" t="s">
        <v>1134</v>
      </c>
      <c r="B3476" s="42" t="s">
        <v>8464</v>
      </c>
      <c r="C3476">
        <v>2017</v>
      </c>
      <c r="D3476" s="42" t="s">
        <v>8748</v>
      </c>
      <c r="E3476" t="b">
        <v>0</v>
      </c>
      <c r="F3476" s="42" t="s">
        <v>9621</v>
      </c>
    </row>
    <row r="3477" spans="1:6" x14ac:dyDescent="0.2">
      <c r="A3477" s="42" t="s">
        <v>1134</v>
      </c>
      <c r="B3477" s="42" t="s">
        <v>8464</v>
      </c>
      <c r="C3477">
        <v>2018</v>
      </c>
      <c r="D3477" s="42" t="s">
        <v>8748</v>
      </c>
      <c r="E3477" t="b">
        <v>0</v>
      </c>
      <c r="F3477" s="42" t="s">
        <v>9621</v>
      </c>
    </row>
    <row r="3478" spans="1:6" x14ac:dyDescent="0.2">
      <c r="A3478" s="42" t="s">
        <v>1134</v>
      </c>
      <c r="B3478" s="42" t="s">
        <v>8464</v>
      </c>
      <c r="C3478">
        <v>2019</v>
      </c>
      <c r="D3478" s="42" t="s">
        <v>8913</v>
      </c>
      <c r="E3478" t="b">
        <v>0</v>
      </c>
      <c r="F3478" s="42" t="s">
        <v>9621</v>
      </c>
    </row>
    <row r="3479" spans="1:6" x14ac:dyDescent="0.2">
      <c r="A3479" s="42" t="s">
        <v>1135</v>
      </c>
      <c r="B3479" s="42" t="s">
        <v>8454</v>
      </c>
      <c r="C3479">
        <v>2013</v>
      </c>
      <c r="D3479" s="42" t="s">
        <v>9628</v>
      </c>
      <c r="E3479" t="b">
        <v>0</v>
      </c>
      <c r="F3479" s="42" t="s">
        <v>9629</v>
      </c>
    </row>
    <row r="3480" spans="1:6" x14ac:dyDescent="0.2">
      <c r="A3480" s="42" t="s">
        <v>1135</v>
      </c>
      <c r="B3480" s="42" t="s">
        <v>8454</v>
      </c>
      <c r="C3480">
        <v>2014</v>
      </c>
      <c r="D3480" s="42" t="s">
        <v>9098</v>
      </c>
      <c r="E3480" t="b">
        <v>0</v>
      </c>
      <c r="F3480" s="42" t="s">
        <v>9629</v>
      </c>
    </row>
    <row r="3481" spans="1:6" x14ac:dyDescent="0.2">
      <c r="A3481" s="42" t="s">
        <v>1135</v>
      </c>
      <c r="B3481" s="42" t="s">
        <v>8454</v>
      </c>
      <c r="C3481">
        <v>2015</v>
      </c>
      <c r="D3481" s="42" t="s">
        <v>9630</v>
      </c>
      <c r="E3481" t="b">
        <v>0</v>
      </c>
      <c r="F3481" s="42" t="s">
        <v>9629</v>
      </c>
    </row>
    <row r="3482" spans="1:6" x14ac:dyDescent="0.2">
      <c r="A3482" s="42" t="s">
        <v>1135</v>
      </c>
      <c r="B3482" s="42" t="s">
        <v>8454</v>
      </c>
      <c r="C3482">
        <v>2016</v>
      </c>
      <c r="D3482" s="42" t="s">
        <v>9511</v>
      </c>
      <c r="E3482" t="b">
        <v>0</v>
      </c>
      <c r="F3482" s="42" t="s">
        <v>9629</v>
      </c>
    </row>
    <row r="3483" spans="1:6" x14ac:dyDescent="0.2">
      <c r="A3483" s="42" t="s">
        <v>1135</v>
      </c>
      <c r="B3483" s="42" t="s">
        <v>8454</v>
      </c>
      <c r="C3483">
        <v>2017</v>
      </c>
      <c r="D3483" s="42" t="s">
        <v>9246</v>
      </c>
      <c r="E3483" t="b">
        <v>0</v>
      </c>
      <c r="F3483" s="42" t="s">
        <v>9629</v>
      </c>
    </row>
    <row r="3484" spans="1:6" x14ac:dyDescent="0.2">
      <c r="A3484" s="42" t="s">
        <v>1135</v>
      </c>
      <c r="B3484" s="42" t="s">
        <v>8454</v>
      </c>
      <c r="C3484">
        <v>2018</v>
      </c>
      <c r="D3484" s="42" t="s">
        <v>8524</v>
      </c>
      <c r="E3484" t="b">
        <v>0</v>
      </c>
      <c r="F3484" s="42" t="s">
        <v>9629</v>
      </c>
    </row>
    <row r="3485" spans="1:6" x14ac:dyDescent="0.2">
      <c r="A3485" s="42" t="s">
        <v>1135</v>
      </c>
      <c r="B3485" s="42" t="s">
        <v>8454</v>
      </c>
      <c r="C3485">
        <v>2019</v>
      </c>
      <c r="D3485" s="42" t="s">
        <v>9401</v>
      </c>
      <c r="E3485" t="b">
        <v>0</v>
      </c>
      <c r="F3485" s="42" t="s">
        <v>9629</v>
      </c>
    </row>
    <row r="3486" spans="1:6" x14ac:dyDescent="0.2">
      <c r="A3486" s="42" t="s">
        <v>1135</v>
      </c>
      <c r="B3486" s="42" t="s">
        <v>8462</v>
      </c>
      <c r="C3486">
        <v>2013</v>
      </c>
      <c r="D3486" s="42" t="s">
        <v>9628</v>
      </c>
      <c r="E3486" t="b">
        <v>0</v>
      </c>
      <c r="F3486" s="42" t="s">
        <v>9629</v>
      </c>
    </row>
    <row r="3487" spans="1:6" x14ac:dyDescent="0.2">
      <c r="A3487" s="42" t="s">
        <v>1135</v>
      </c>
      <c r="B3487" s="42" t="s">
        <v>8462</v>
      </c>
      <c r="C3487">
        <v>2014</v>
      </c>
      <c r="D3487" s="42" t="s">
        <v>8776</v>
      </c>
      <c r="E3487" t="b">
        <v>0</v>
      </c>
      <c r="F3487" s="42" t="s">
        <v>9629</v>
      </c>
    </row>
    <row r="3488" spans="1:6" x14ac:dyDescent="0.2">
      <c r="A3488" s="42" t="s">
        <v>1135</v>
      </c>
      <c r="B3488" s="42" t="s">
        <v>8462</v>
      </c>
      <c r="C3488">
        <v>2015</v>
      </c>
      <c r="D3488" s="42" t="s">
        <v>9631</v>
      </c>
      <c r="E3488" t="b">
        <v>0</v>
      </c>
      <c r="F3488" s="42" t="s">
        <v>9629</v>
      </c>
    </row>
    <row r="3489" spans="1:6" x14ac:dyDescent="0.2">
      <c r="A3489" s="42" t="s">
        <v>1135</v>
      </c>
      <c r="B3489" s="42" t="s">
        <v>8462</v>
      </c>
      <c r="C3489">
        <v>2016</v>
      </c>
      <c r="D3489" s="42" t="s">
        <v>9102</v>
      </c>
      <c r="E3489" t="b">
        <v>0</v>
      </c>
      <c r="F3489" s="42" t="s">
        <v>9629</v>
      </c>
    </row>
    <row r="3490" spans="1:6" x14ac:dyDescent="0.2">
      <c r="A3490" s="42" t="s">
        <v>1135</v>
      </c>
      <c r="B3490" s="42" t="s">
        <v>8462</v>
      </c>
      <c r="C3490">
        <v>2017</v>
      </c>
      <c r="D3490" s="42" t="s">
        <v>9632</v>
      </c>
      <c r="E3490" t="b">
        <v>0</v>
      </c>
      <c r="F3490" s="42" t="s">
        <v>9629</v>
      </c>
    </row>
    <row r="3491" spans="1:6" x14ac:dyDescent="0.2">
      <c r="A3491" s="42" t="s">
        <v>1135</v>
      </c>
      <c r="B3491" s="42" t="s">
        <v>8462</v>
      </c>
      <c r="C3491">
        <v>2018</v>
      </c>
      <c r="D3491" s="42" t="s">
        <v>9082</v>
      </c>
      <c r="E3491" t="b">
        <v>0</v>
      </c>
      <c r="F3491" s="42" t="s">
        <v>9629</v>
      </c>
    </row>
    <row r="3492" spans="1:6" x14ac:dyDescent="0.2">
      <c r="A3492" s="42" t="s">
        <v>1135</v>
      </c>
      <c r="B3492" s="42" t="s">
        <v>8462</v>
      </c>
      <c r="C3492">
        <v>2019</v>
      </c>
      <c r="D3492" s="42" t="s">
        <v>9401</v>
      </c>
      <c r="E3492" t="b">
        <v>0</v>
      </c>
      <c r="F3492" s="42" t="s">
        <v>9629</v>
      </c>
    </row>
    <row r="3493" spans="1:6" x14ac:dyDescent="0.2">
      <c r="A3493" s="42" t="s">
        <v>1135</v>
      </c>
      <c r="B3493" s="42" t="s">
        <v>8464</v>
      </c>
      <c r="C3493">
        <v>2013</v>
      </c>
      <c r="D3493" s="42" t="s">
        <v>8639</v>
      </c>
      <c r="E3493" t="b">
        <v>0</v>
      </c>
      <c r="F3493" s="42" t="s">
        <v>9629</v>
      </c>
    </row>
    <row r="3494" spans="1:6" x14ac:dyDescent="0.2">
      <c r="A3494" s="42" t="s">
        <v>1135</v>
      </c>
      <c r="B3494" s="42" t="s">
        <v>8464</v>
      </c>
      <c r="C3494">
        <v>2014</v>
      </c>
      <c r="D3494" s="42" t="s">
        <v>9170</v>
      </c>
      <c r="E3494" t="b">
        <v>0</v>
      </c>
      <c r="F3494" s="42" t="s">
        <v>9629</v>
      </c>
    </row>
    <row r="3495" spans="1:6" x14ac:dyDescent="0.2">
      <c r="A3495" s="42" t="s">
        <v>1135</v>
      </c>
      <c r="B3495" s="42" t="s">
        <v>8464</v>
      </c>
      <c r="C3495">
        <v>2015</v>
      </c>
      <c r="D3495" s="42" t="s">
        <v>9170</v>
      </c>
      <c r="E3495" t="b">
        <v>0</v>
      </c>
      <c r="F3495" s="42" t="s">
        <v>9629</v>
      </c>
    </row>
    <row r="3496" spans="1:6" x14ac:dyDescent="0.2">
      <c r="A3496" s="42" t="s">
        <v>1135</v>
      </c>
      <c r="B3496" s="42" t="s">
        <v>8464</v>
      </c>
      <c r="C3496">
        <v>2016</v>
      </c>
      <c r="D3496" s="42" t="s">
        <v>9170</v>
      </c>
      <c r="E3496" t="b">
        <v>0</v>
      </c>
      <c r="F3496" s="42" t="s">
        <v>9629</v>
      </c>
    </row>
    <row r="3497" spans="1:6" x14ac:dyDescent="0.2">
      <c r="A3497" s="42" t="s">
        <v>1135</v>
      </c>
      <c r="B3497" s="42" t="s">
        <v>8464</v>
      </c>
      <c r="C3497">
        <v>2017</v>
      </c>
      <c r="D3497" s="42" t="s">
        <v>8649</v>
      </c>
      <c r="E3497" t="b">
        <v>0</v>
      </c>
      <c r="F3497" s="42" t="s">
        <v>9629</v>
      </c>
    </row>
    <row r="3498" spans="1:6" x14ac:dyDescent="0.2">
      <c r="A3498" s="42" t="s">
        <v>1135</v>
      </c>
      <c r="B3498" s="42" t="s">
        <v>8464</v>
      </c>
      <c r="C3498">
        <v>2018</v>
      </c>
      <c r="D3498" s="42" t="s">
        <v>8649</v>
      </c>
      <c r="E3498" t="b">
        <v>0</v>
      </c>
      <c r="F3498" s="42" t="s">
        <v>9629</v>
      </c>
    </row>
    <row r="3499" spans="1:6" x14ac:dyDescent="0.2">
      <c r="A3499" s="42" t="s">
        <v>1135</v>
      </c>
      <c r="B3499" s="42" t="s">
        <v>8464</v>
      </c>
      <c r="C3499">
        <v>2019</v>
      </c>
      <c r="D3499" s="42" t="s">
        <v>8631</v>
      </c>
      <c r="E3499" t="b">
        <v>0</v>
      </c>
      <c r="F3499" s="42" t="s">
        <v>9629</v>
      </c>
    </row>
    <row r="3500" spans="1:6" x14ac:dyDescent="0.2">
      <c r="A3500" s="42" t="s">
        <v>1136</v>
      </c>
      <c r="B3500" s="42" t="s">
        <v>8454</v>
      </c>
      <c r="C3500">
        <v>2013</v>
      </c>
      <c r="D3500" s="42" t="s">
        <v>8560</v>
      </c>
      <c r="E3500" t="b">
        <v>0</v>
      </c>
      <c r="F3500" s="42" t="s">
        <v>9633</v>
      </c>
    </row>
    <row r="3501" spans="1:6" x14ac:dyDescent="0.2">
      <c r="A3501" s="42" t="s">
        <v>1136</v>
      </c>
      <c r="B3501" s="42" t="s">
        <v>8454</v>
      </c>
      <c r="C3501">
        <v>2014</v>
      </c>
      <c r="D3501" s="42" t="s">
        <v>9204</v>
      </c>
      <c r="E3501" t="b">
        <v>0</v>
      </c>
      <c r="F3501" s="42" t="s">
        <v>9633</v>
      </c>
    </row>
    <row r="3502" spans="1:6" x14ac:dyDescent="0.2">
      <c r="A3502" s="42" t="s">
        <v>1136</v>
      </c>
      <c r="B3502" s="42" t="s">
        <v>8454</v>
      </c>
      <c r="C3502">
        <v>2015</v>
      </c>
      <c r="D3502" s="42" t="s">
        <v>8845</v>
      </c>
      <c r="E3502" t="b">
        <v>0</v>
      </c>
      <c r="F3502" s="42" t="s">
        <v>9633</v>
      </c>
    </row>
    <row r="3503" spans="1:6" x14ac:dyDescent="0.2">
      <c r="A3503" s="42" t="s">
        <v>1136</v>
      </c>
      <c r="B3503" s="42" t="s">
        <v>8454</v>
      </c>
      <c r="C3503">
        <v>2016</v>
      </c>
      <c r="D3503" s="42" t="s">
        <v>9517</v>
      </c>
      <c r="E3503" t="b">
        <v>0</v>
      </c>
      <c r="F3503" s="42" t="s">
        <v>9633</v>
      </c>
    </row>
    <row r="3504" spans="1:6" x14ac:dyDescent="0.2">
      <c r="A3504" s="42" t="s">
        <v>1136</v>
      </c>
      <c r="B3504" s="42" t="s">
        <v>8454</v>
      </c>
      <c r="C3504">
        <v>2017</v>
      </c>
      <c r="D3504" s="42" t="s">
        <v>8950</v>
      </c>
      <c r="E3504" t="b">
        <v>0</v>
      </c>
      <c r="F3504" s="42" t="s">
        <v>9633</v>
      </c>
    </row>
    <row r="3505" spans="1:6" x14ac:dyDescent="0.2">
      <c r="A3505" s="42" t="s">
        <v>1136</v>
      </c>
      <c r="B3505" s="42" t="s">
        <v>8454</v>
      </c>
      <c r="C3505">
        <v>2018</v>
      </c>
      <c r="D3505" s="42" t="s">
        <v>8614</v>
      </c>
      <c r="E3505" t="b">
        <v>0</v>
      </c>
      <c r="F3505" s="42" t="s">
        <v>9633</v>
      </c>
    </row>
    <row r="3506" spans="1:6" x14ac:dyDescent="0.2">
      <c r="A3506" s="42" t="s">
        <v>1136</v>
      </c>
      <c r="B3506" s="42" t="s">
        <v>8454</v>
      </c>
      <c r="C3506">
        <v>2019</v>
      </c>
      <c r="D3506" s="42" t="s">
        <v>9634</v>
      </c>
      <c r="E3506" t="b">
        <v>0</v>
      </c>
      <c r="F3506" s="42" t="s">
        <v>9633</v>
      </c>
    </row>
    <row r="3507" spans="1:6" x14ac:dyDescent="0.2">
      <c r="A3507" s="42" t="s">
        <v>1136</v>
      </c>
      <c r="B3507" s="42" t="s">
        <v>8462</v>
      </c>
      <c r="C3507">
        <v>2013</v>
      </c>
      <c r="D3507" s="42" t="s">
        <v>8560</v>
      </c>
      <c r="E3507" t="b">
        <v>0</v>
      </c>
      <c r="F3507" s="42" t="s">
        <v>9633</v>
      </c>
    </row>
    <row r="3508" spans="1:6" x14ac:dyDescent="0.2">
      <c r="A3508" s="42" t="s">
        <v>1136</v>
      </c>
      <c r="B3508" s="42" t="s">
        <v>8462</v>
      </c>
      <c r="C3508">
        <v>2014</v>
      </c>
      <c r="D3508" s="42" t="s">
        <v>9038</v>
      </c>
      <c r="E3508" t="b">
        <v>0</v>
      </c>
      <c r="F3508" s="42" t="s">
        <v>9633</v>
      </c>
    </row>
    <row r="3509" spans="1:6" x14ac:dyDescent="0.2">
      <c r="A3509" s="42" t="s">
        <v>1136</v>
      </c>
      <c r="B3509" s="42" t="s">
        <v>8462</v>
      </c>
      <c r="C3509">
        <v>2015</v>
      </c>
      <c r="D3509" s="42" t="s">
        <v>8845</v>
      </c>
      <c r="E3509" t="b">
        <v>0</v>
      </c>
      <c r="F3509" s="42" t="s">
        <v>9633</v>
      </c>
    </row>
    <row r="3510" spans="1:6" x14ac:dyDescent="0.2">
      <c r="A3510" s="42" t="s">
        <v>1136</v>
      </c>
      <c r="B3510" s="42" t="s">
        <v>8462</v>
      </c>
      <c r="C3510">
        <v>2016</v>
      </c>
      <c r="D3510" s="42" t="s">
        <v>9517</v>
      </c>
      <c r="E3510" t="b">
        <v>0</v>
      </c>
      <c r="F3510" s="42" t="s">
        <v>9633</v>
      </c>
    </row>
    <row r="3511" spans="1:6" x14ac:dyDescent="0.2">
      <c r="A3511" s="42" t="s">
        <v>1136</v>
      </c>
      <c r="B3511" s="42" t="s">
        <v>8462</v>
      </c>
      <c r="C3511">
        <v>2017</v>
      </c>
      <c r="D3511" s="42" t="s">
        <v>8950</v>
      </c>
      <c r="E3511" t="b">
        <v>0</v>
      </c>
      <c r="F3511" s="42" t="s">
        <v>9633</v>
      </c>
    </row>
    <row r="3512" spans="1:6" x14ac:dyDescent="0.2">
      <c r="A3512" s="42" t="s">
        <v>1136</v>
      </c>
      <c r="B3512" s="42" t="s">
        <v>8462</v>
      </c>
      <c r="C3512">
        <v>2018</v>
      </c>
      <c r="D3512" s="42" t="s">
        <v>8614</v>
      </c>
      <c r="E3512" t="b">
        <v>0</v>
      </c>
      <c r="F3512" s="42" t="s">
        <v>9633</v>
      </c>
    </row>
    <row r="3513" spans="1:6" x14ac:dyDescent="0.2">
      <c r="A3513" s="42" t="s">
        <v>1136</v>
      </c>
      <c r="B3513" s="42" t="s">
        <v>8462</v>
      </c>
      <c r="C3513">
        <v>2019</v>
      </c>
      <c r="D3513" s="42" t="s">
        <v>9634</v>
      </c>
      <c r="E3513" t="b">
        <v>0</v>
      </c>
      <c r="F3513" s="42" t="s">
        <v>9633</v>
      </c>
    </row>
    <row r="3514" spans="1:6" x14ac:dyDescent="0.2">
      <c r="A3514" s="42" t="s">
        <v>1136</v>
      </c>
      <c r="B3514" s="42" t="s">
        <v>8464</v>
      </c>
      <c r="C3514">
        <v>2013</v>
      </c>
      <c r="D3514" s="42" t="s">
        <v>9143</v>
      </c>
      <c r="E3514" t="b">
        <v>0</v>
      </c>
      <c r="F3514" s="42" t="s">
        <v>9633</v>
      </c>
    </row>
    <row r="3515" spans="1:6" x14ac:dyDescent="0.2">
      <c r="A3515" s="42" t="s">
        <v>1136</v>
      </c>
      <c r="B3515" s="42" t="s">
        <v>8464</v>
      </c>
      <c r="C3515">
        <v>2014</v>
      </c>
      <c r="D3515" s="42" t="s">
        <v>9046</v>
      </c>
      <c r="E3515" t="b">
        <v>0</v>
      </c>
      <c r="F3515" s="42" t="s">
        <v>9633</v>
      </c>
    </row>
    <row r="3516" spans="1:6" x14ac:dyDescent="0.2">
      <c r="A3516" s="42" t="s">
        <v>1136</v>
      </c>
      <c r="B3516" s="42" t="s">
        <v>8464</v>
      </c>
      <c r="C3516">
        <v>2015</v>
      </c>
      <c r="D3516" s="42" t="s">
        <v>9046</v>
      </c>
      <c r="E3516" t="b">
        <v>0</v>
      </c>
      <c r="F3516" s="42" t="s">
        <v>9633</v>
      </c>
    </row>
    <row r="3517" spans="1:6" x14ac:dyDescent="0.2">
      <c r="A3517" s="42" t="s">
        <v>1136</v>
      </c>
      <c r="B3517" s="42" t="s">
        <v>8464</v>
      </c>
      <c r="C3517">
        <v>2016</v>
      </c>
      <c r="D3517" s="42" t="s">
        <v>9161</v>
      </c>
      <c r="E3517" t="b">
        <v>0</v>
      </c>
      <c r="F3517" s="42" t="s">
        <v>9633</v>
      </c>
    </row>
    <row r="3518" spans="1:6" x14ac:dyDescent="0.2">
      <c r="A3518" s="42" t="s">
        <v>1136</v>
      </c>
      <c r="B3518" s="42" t="s">
        <v>8464</v>
      </c>
      <c r="C3518">
        <v>2017</v>
      </c>
      <c r="D3518" s="42" t="s">
        <v>8551</v>
      </c>
      <c r="E3518" t="b">
        <v>0</v>
      </c>
      <c r="F3518" s="42" t="s">
        <v>9633</v>
      </c>
    </row>
    <row r="3519" spans="1:6" x14ac:dyDescent="0.2">
      <c r="A3519" s="42" t="s">
        <v>1136</v>
      </c>
      <c r="B3519" s="42" t="s">
        <v>8464</v>
      </c>
      <c r="C3519">
        <v>2018</v>
      </c>
      <c r="D3519" s="42" t="s">
        <v>8466</v>
      </c>
      <c r="E3519" t="b">
        <v>0</v>
      </c>
      <c r="F3519" s="42" t="s">
        <v>9633</v>
      </c>
    </row>
    <row r="3520" spans="1:6" x14ac:dyDescent="0.2">
      <c r="A3520" s="42" t="s">
        <v>1136</v>
      </c>
      <c r="B3520" s="42" t="s">
        <v>8464</v>
      </c>
      <c r="C3520">
        <v>2019</v>
      </c>
      <c r="D3520" s="42" t="s">
        <v>8482</v>
      </c>
      <c r="E3520" t="b">
        <v>0</v>
      </c>
      <c r="F3520" s="42" t="s">
        <v>9633</v>
      </c>
    </row>
    <row r="3521" spans="1:6" x14ac:dyDescent="0.2">
      <c r="A3521" s="42" t="s">
        <v>1137</v>
      </c>
      <c r="B3521" s="42" t="s">
        <v>8454</v>
      </c>
      <c r="C3521">
        <v>2013</v>
      </c>
      <c r="D3521" s="42" t="s">
        <v>9635</v>
      </c>
      <c r="E3521" t="b">
        <v>1</v>
      </c>
      <c r="F3521" s="42" t="s">
        <v>1402</v>
      </c>
    </row>
    <row r="3522" spans="1:6" x14ac:dyDescent="0.2">
      <c r="A3522" s="42" t="s">
        <v>1137</v>
      </c>
      <c r="B3522" s="42" t="s">
        <v>8454</v>
      </c>
      <c r="C3522">
        <v>2014</v>
      </c>
      <c r="D3522" s="42" t="s">
        <v>8993</v>
      </c>
      <c r="E3522" t="b">
        <v>1</v>
      </c>
      <c r="F3522" s="42" t="s">
        <v>1402</v>
      </c>
    </row>
    <row r="3523" spans="1:6" x14ac:dyDescent="0.2">
      <c r="A3523" s="42" t="s">
        <v>1137</v>
      </c>
      <c r="B3523" s="42" t="s">
        <v>8454</v>
      </c>
      <c r="C3523">
        <v>2015</v>
      </c>
      <c r="D3523" s="42" t="s">
        <v>9636</v>
      </c>
      <c r="E3523" t="b">
        <v>1</v>
      </c>
      <c r="F3523" s="42" t="s">
        <v>1402</v>
      </c>
    </row>
    <row r="3524" spans="1:6" x14ac:dyDescent="0.2">
      <c r="A3524" s="42" t="s">
        <v>1137</v>
      </c>
      <c r="B3524" s="42" t="s">
        <v>8454</v>
      </c>
      <c r="C3524">
        <v>2016</v>
      </c>
      <c r="D3524" s="42" t="s">
        <v>8624</v>
      </c>
      <c r="E3524" t="b">
        <v>1</v>
      </c>
      <c r="F3524" s="42" t="s">
        <v>1402</v>
      </c>
    </row>
    <row r="3525" spans="1:6" x14ac:dyDescent="0.2">
      <c r="A3525" s="42" t="s">
        <v>1137</v>
      </c>
      <c r="B3525" s="42" t="s">
        <v>8454</v>
      </c>
      <c r="C3525">
        <v>2017</v>
      </c>
      <c r="D3525" s="42" t="s">
        <v>9637</v>
      </c>
      <c r="E3525" t="b">
        <v>1</v>
      </c>
      <c r="F3525" s="42" t="s">
        <v>1402</v>
      </c>
    </row>
    <row r="3526" spans="1:6" x14ac:dyDescent="0.2">
      <c r="A3526" s="42" t="s">
        <v>1137</v>
      </c>
      <c r="B3526" s="42" t="s">
        <v>8454</v>
      </c>
      <c r="C3526">
        <v>2018</v>
      </c>
      <c r="D3526" s="42" t="s">
        <v>9638</v>
      </c>
      <c r="E3526" t="b">
        <v>1</v>
      </c>
      <c r="F3526" s="42" t="s">
        <v>1402</v>
      </c>
    </row>
    <row r="3527" spans="1:6" x14ac:dyDescent="0.2">
      <c r="A3527" s="42" t="s">
        <v>1137</v>
      </c>
      <c r="B3527" s="42" t="s">
        <v>8454</v>
      </c>
      <c r="C3527">
        <v>2019</v>
      </c>
      <c r="D3527" s="42" t="s">
        <v>9639</v>
      </c>
      <c r="E3527" t="b">
        <v>1</v>
      </c>
      <c r="F3527" s="42" t="s">
        <v>1402</v>
      </c>
    </row>
    <row r="3528" spans="1:6" x14ac:dyDescent="0.2">
      <c r="A3528" s="42" t="s">
        <v>1137</v>
      </c>
      <c r="B3528" s="42" t="s">
        <v>8462</v>
      </c>
      <c r="C3528">
        <v>2013</v>
      </c>
      <c r="D3528" s="42" t="s">
        <v>9635</v>
      </c>
      <c r="E3528" t="b">
        <v>1</v>
      </c>
      <c r="F3528" s="42" t="s">
        <v>1402</v>
      </c>
    </row>
    <row r="3529" spans="1:6" x14ac:dyDescent="0.2">
      <c r="A3529" s="42" t="s">
        <v>1137</v>
      </c>
      <c r="B3529" s="42" t="s">
        <v>8462</v>
      </c>
      <c r="C3529">
        <v>2014</v>
      </c>
      <c r="D3529" s="42" t="s">
        <v>8993</v>
      </c>
      <c r="E3529" t="b">
        <v>1</v>
      </c>
      <c r="F3529" s="42" t="s">
        <v>1402</v>
      </c>
    </row>
    <row r="3530" spans="1:6" x14ac:dyDescent="0.2">
      <c r="A3530" s="42" t="s">
        <v>1137</v>
      </c>
      <c r="B3530" s="42" t="s">
        <v>8462</v>
      </c>
      <c r="C3530">
        <v>2015</v>
      </c>
      <c r="D3530" s="42" t="s">
        <v>9636</v>
      </c>
      <c r="E3530" t="b">
        <v>1</v>
      </c>
      <c r="F3530" s="42" t="s">
        <v>1402</v>
      </c>
    </row>
    <row r="3531" spans="1:6" x14ac:dyDescent="0.2">
      <c r="A3531" s="42" t="s">
        <v>1137</v>
      </c>
      <c r="B3531" s="42" t="s">
        <v>8462</v>
      </c>
      <c r="C3531">
        <v>2016</v>
      </c>
      <c r="D3531" s="42" t="s">
        <v>8624</v>
      </c>
      <c r="E3531" t="b">
        <v>1</v>
      </c>
      <c r="F3531" s="42" t="s">
        <v>1402</v>
      </c>
    </row>
    <row r="3532" spans="1:6" x14ac:dyDescent="0.2">
      <c r="A3532" s="42" t="s">
        <v>1137</v>
      </c>
      <c r="B3532" s="42" t="s">
        <v>8462</v>
      </c>
      <c r="C3532">
        <v>2017</v>
      </c>
      <c r="D3532" s="42" t="s">
        <v>9637</v>
      </c>
      <c r="E3532" t="b">
        <v>1</v>
      </c>
      <c r="F3532" s="42" t="s">
        <v>1402</v>
      </c>
    </row>
    <row r="3533" spans="1:6" x14ac:dyDescent="0.2">
      <c r="A3533" s="42" t="s">
        <v>1137</v>
      </c>
      <c r="B3533" s="42" t="s">
        <v>8462</v>
      </c>
      <c r="C3533">
        <v>2018</v>
      </c>
      <c r="D3533" s="42" t="s">
        <v>9638</v>
      </c>
      <c r="E3533" t="b">
        <v>1</v>
      </c>
      <c r="F3533" s="42" t="s">
        <v>1402</v>
      </c>
    </row>
    <row r="3534" spans="1:6" x14ac:dyDescent="0.2">
      <c r="A3534" s="42" t="s">
        <v>1137</v>
      </c>
      <c r="B3534" s="42" t="s">
        <v>8462</v>
      </c>
      <c r="C3534">
        <v>2019</v>
      </c>
      <c r="D3534" s="42" t="s">
        <v>9639</v>
      </c>
      <c r="E3534" t="b">
        <v>1</v>
      </c>
      <c r="F3534" s="42" t="s">
        <v>1402</v>
      </c>
    </row>
    <row r="3535" spans="1:6" x14ac:dyDescent="0.2">
      <c r="A3535" s="42" t="s">
        <v>1137</v>
      </c>
      <c r="B3535" s="42" t="s">
        <v>8464</v>
      </c>
      <c r="C3535">
        <v>2013</v>
      </c>
      <c r="D3535" s="42" t="s">
        <v>8491</v>
      </c>
      <c r="E3535" t="b">
        <v>1</v>
      </c>
      <c r="F3535" s="42" t="s">
        <v>1402</v>
      </c>
    </row>
    <row r="3536" spans="1:6" x14ac:dyDescent="0.2">
      <c r="A3536" s="42" t="s">
        <v>1137</v>
      </c>
      <c r="B3536" s="42" t="s">
        <v>8464</v>
      </c>
      <c r="C3536">
        <v>2014</v>
      </c>
      <c r="D3536" s="42" t="s">
        <v>8491</v>
      </c>
      <c r="E3536" t="b">
        <v>1</v>
      </c>
      <c r="F3536" s="42" t="s">
        <v>1402</v>
      </c>
    </row>
    <row r="3537" spans="1:6" x14ac:dyDescent="0.2">
      <c r="A3537" s="42" t="s">
        <v>1137</v>
      </c>
      <c r="B3537" s="42" t="s">
        <v>8464</v>
      </c>
      <c r="C3537">
        <v>2015</v>
      </c>
      <c r="D3537" s="42" t="s">
        <v>8491</v>
      </c>
      <c r="E3537" t="b">
        <v>1</v>
      </c>
      <c r="F3537" s="42" t="s">
        <v>1402</v>
      </c>
    </row>
    <row r="3538" spans="1:6" x14ac:dyDescent="0.2">
      <c r="A3538" s="42" t="s">
        <v>1137</v>
      </c>
      <c r="B3538" s="42" t="s">
        <v>8464</v>
      </c>
      <c r="C3538">
        <v>2016</v>
      </c>
      <c r="D3538" s="42" t="s">
        <v>9315</v>
      </c>
      <c r="E3538" t="b">
        <v>1</v>
      </c>
      <c r="F3538" s="42" t="s">
        <v>1402</v>
      </c>
    </row>
    <row r="3539" spans="1:6" x14ac:dyDescent="0.2">
      <c r="A3539" s="42" t="s">
        <v>1137</v>
      </c>
      <c r="B3539" s="42" t="s">
        <v>8464</v>
      </c>
      <c r="C3539">
        <v>2017</v>
      </c>
      <c r="D3539" s="42" t="s">
        <v>8541</v>
      </c>
      <c r="E3539" t="b">
        <v>1</v>
      </c>
      <c r="F3539" s="42" t="s">
        <v>1402</v>
      </c>
    </row>
    <row r="3540" spans="1:6" x14ac:dyDescent="0.2">
      <c r="A3540" s="42" t="s">
        <v>1137</v>
      </c>
      <c r="B3540" s="42" t="s">
        <v>8464</v>
      </c>
      <c r="C3540">
        <v>2018</v>
      </c>
      <c r="D3540" s="42" t="s">
        <v>8816</v>
      </c>
      <c r="E3540" t="b">
        <v>1</v>
      </c>
      <c r="F3540" s="42" t="s">
        <v>1402</v>
      </c>
    </row>
    <row r="3541" spans="1:6" x14ac:dyDescent="0.2">
      <c r="A3541" s="42" t="s">
        <v>1137</v>
      </c>
      <c r="B3541" s="42" t="s">
        <v>8464</v>
      </c>
      <c r="C3541">
        <v>2019</v>
      </c>
      <c r="D3541" s="42" t="s">
        <v>8493</v>
      </c>
      <c r="E3541" t="b">
        <v>1</v>
      </c>
      <c r="F3541" s="42" t="s">
        <v>1402</v>
      </c>
    </row>
    <row r="3542" spans="1:6" x14ac:dyDescent="0.2">
      <c r="A3542" s="42" t="s">
        <v>1138</v>
      </c>
      <c r="B3542" s="42" t="s">
        <v>8454</v>
      </c>
      <c r="C3542">
        <v>2013</v>
      </c>
      <c r="D3542" s="42" t="s">
        <v>9640</v>
      </c>
      <c r="E3542" t="b">
        <v>0</v>
      </c>
      <c r="F3542" s="42" t="s">
        <v>9641</v>
      </c>
    </row>
    <row r="3543" spans="1:6" x14ac:dyDescent="0.2">
      <c r="A3543" s="42" t="s">
        <v>1138</v>
      </c>
      <c r="B3543" s="42" t="s">
        <v>8454</v>
      </c>
      <c r="C3543">
        <v>2014</v>
      </c>
      <c r="D3543" s="42" t="s">
        <v>9642</v>
      </c>
      <c r="E3543" t="b">
        <v>0</v>
      </c>
      <c r="F3543" s="42" t="s">
        <v>9641</v>
      </c>
    </row>
    <row r="3544" spans="1:6" x14ac:dyDescent="0.2">
      <c r="A3544" s="42" t="s">
        <v>1138</v>
      </c>
      <c r="B3544" s="42" t="s">
        <v>8454</v>
      </c>
      <c r="C3544">
        <v>2015</v>
      </c>
      <c r="D3544" s="42" t="s">
        <v>9643</v>
      </c>
      <c r="E3544" t="b">
        <v>0</v>
      </c>
      <c r="F3544" s="42" t="s">
        <v>9641</v>
      </c>
    </row>
    <row r="3545" spans="1:6" x14ac:dyDescent="0.2">
      <c r="A3545" s="42" t="s">
        <v>1138</v>
      </c>
      <c r="B3545" s="42" t="s">
        <v>8454</v>
      </c>
      <c r="C3545">
        <v>2016</v>
      </c>
      <c r="D3545" s="42" t="s">
        <v>8953</v>
      </c>
      <c r="E3545" t="b">
        <v>0</v>
      </c>
      <c r="F3545" s="42" t="s">
        <v>9641</v>
      </c>
    </row>
    <row r="3546" spans="1:6" x14ac:dyDescent="0.2">
      <c r="A3546" s="42" t="s">
        <v>1138</v>
      </c>
      <c r="B3546" s="42" t="s">
        <v>8454</v>
      </c>
      <c r="C3546">
        <v>2017</v>
      </c>
      <c r="D3546" s="42" t="s">
        <v>9644</v>
      </c>
      <c r="E3546" t="b">
        <v>0</v>
      </c>
      <c r="F3546" s="42" t="s">
        <v>9641</v>
      </c>
    </row>
    <row r="3547" spans="1:6" x14ac:dyDescent="0.2">
      <c r="A3547" s="42" t="s">
        <v>1138</v>
      </c>
      <c r="B3547" s="42" t="s">
        <v>8454</v>
      </c>
      <c r="C3547">
        <v>2018</v>
      </c>
      <c r="D3547" s="42" t="s">
        <v>9645</v>
      </c>
      <c r="E3547" t="b">
        <v>0</v>
      </c>
      <c r="F3547" s="42" t="s">
        <v>9641</v>
      </c>
    </row>
    <row r="3548" spans="1:6" x14ac:dyDescent="0.2">
      <c r="A3548" s="42" t="s">
        <v>1138</v>
      </c>
      <c r="B3548" s="42" t="s">
        <v>8454</v>
      </c>
      <c r="C3548">
        <v>2019</v>
      </c>
      <c r="D3548" s="42" t="s">
        <v>9646</v>
      </c>
      <c r="E3548" t="b">
        <v>0</v>
      </c>
      <c r="F3548" s="42" t="s">
        <v>9641</v>
      </c>
    </row>
    <row r="3549" spans="1:6" x14ac:dyDescent="0.2">
      <c r="A3549" s="42" t="s">
        <v>1138</v>
      </c>
      <c r="B3549" s="42" t="s">
        <v>8462</v>
      </c>
      <c r="C3549">
        <v>2013</v>
      </c>
      <c r="D3549" s="42" t="s">
        <v>9647</v>
      </c>
      <c r="E3549" t="b">
        <v>0</v>
      </c>
      <c r="F3549" s="42" t="s">
        <v>9641</v>
      </c>
    </row>
    <row r="3550" spans="1:6" x14ac:dyDescent="0.2">
      <c r="A3550" s="42" t="s">
        <v>1138</v>
      </c>
      <c r="B3550" s="42" t="s">
        <v>8462</v>
      </c>
      <c r="C3550">
        <v>2014</v>
      </c>
      <c r="D3550" s="42" t="s">
        <v>8480</v>
      </c>
      <c r="E3550" t="b">
        <v>0</v>
      </c>
      <c r="F3550" s="42" t="s">
        <v>9641</v>
      </c>
    </row>
    <row r="3551" spans="1:6" x14ac:dyDescent="0.2">
      <c r="A3551" s="42" t="s">
        <v>1138</v>
      </c>
      <c r="B3551" s="42" t="s">
        <v>8462</v>
      </c>
      <c r="C3551">
        <v>2015</v>
      </c>
      <c r="D3551" s="42" t="s">
        <v>9648</v>
      </c>
      <c r="E3551" t="b">
        <v>0</v>
      </c>
      <c r="F3551" s="42" t="s">
        <v>9641</v>
      </c>
    </row>
    <row r="3552" spans="1:6" x14ac:dyDescent="0.2">
      <c r="A3552" s="42" t="s">
        <v>1138</v>
      </c>
      <c r="B3552" s="42" t="s">
        <v>8462</v>
      </c>
      <c r="C3552">
        <v>2016</v>
      </c>
      <c r="D3552" s="42" t="s">
        <v>9649</v>
      </c>
      <c r="E3552" t="b">
        <v>0</v>
      </c>
      <c r="F3552" s="42" t="s">
        <v>9641</v>
      </c>
    </row>
    <row r="3553" spans="1:6" x14ac:dyDescent="0.2">
      <c r="A3553" s="42" t="s">
        <v>1138</v>
      </c>
      <c r="B3553" s="42" t="s">
        <v>8462</v>
      </c>
      <c r="C3553">
        <v>2017</v>
      </c>
      <c r="D3553" s="42" t="s">
        <v>9606</v>
      </c>
      <c r="E3553" t="b">
        <v>0</v>
      </c>
      <c r="F3553" s="42" t="s">
        <v>9641</v>
      </c>
    </row>
    <row r="3554" spans="1:6" x14ac:dyDescent="0.2">
      <c r="A3554" s="42" t="s">
        <v>1138</v>
      </c>
      <c r="B3554" s="42" t="s">
        <v>8462</v>
      </c>
      <c r="C3554">
        <v>2018</v>
      </c>
      <c r="D3554" s="42" t="s">
        <v>9650</v>
      </c>
      <c r="E3554" t="b">
        <v>0</v>
      </c>
      <c r="F3554" s="42" t="s">
        <v>9641</v>
      </c>
    </row>
    <row r="3555" spans="1:6" x14ac:dyDescent="0.2">
      <c r="A3555" s="42" t="s">
        <v>1138</v>
      </c>
      <c r="B3555" s="42" t="s">
        <v>8462</v>
      </c>
      <c r="C3555">
        <v>2019</v>
      </c>
      <c r="D3555" s="42" t="s">
        <v>9651</v>
      </c>
      <c r="E3555" t="b">
        <v>0</v>
      </c>
      <c r="F3555" s="42" t="s">
        <v>9641</v>
      </c>
    </row>
    <row r="3556" spans="1:6" x14ac:dyDescent="0.2">
      <c r="A3556" s="42" t="s">
        <v>1138</v>
      </c>
      <c r="B3556" s="42" t="s">
        <v>8464</v>
      </c>
      <c r="C3556">
        <v>2013</v>
      </c>
      <c r="D3556" s="42" t="s">
        <v>8577</v>
      </c>
      <c r="E3556" t="b">
        <v>0</v>
      </c>
      <c r="F3556" s="42" t="s">
        <v>9641</v>
      </c>
    </row>
    <row r="3557" spans="1:6" x14ac:dyDescent="0.2">
      <c r="A3557" s="42" t="s">
        <v>1138</v>
      </c>
      <c r="B3557" s="42" t="s">
        <v>8464</v>
      </c>
      <c r="C3557">
        <v>2014</v>
      </c>
      <c r="D3557" s="42" t="s">
        <v>8577</v>
      </c>
      <c r="E3557" t="b">
        <v>0</v>
      </c>
      <c r="F3557" s="42" t="s">
        <v>9641</v>
      </c>
    </row>
    <row r="3558" spans="1:6" x14ac:dyDescent="0.2">
      <c r="A3558" s="42" t="s">
        <v>1138</v>
      </c>
      <c r="B3558" s="42" t="s">
        <v>8464</v>
      </c>
      <c r="C3558">
        <v>2015</v>
      </c>
      <c r="D3558" s="42" t="s">
        <v>8576</v>
      </c>
      <c r="E3558" t="b">
        <v>0</v>
      </c>
      <c r="F3558" s="42" t="s">
        <v>9641</v>
      </c>
    </row>
    <row r="3559" spans="1:6" x14ac:dyDescent="0.2">
      <c r="A3559" s="42" t="s">
        <v>1138</v>
      </c>
      <c r="B3559" s="42" t="s">
        <v>8464</v>
      </c>
      <c r="C3559">
        <v>2016</v>
      </c>
      <c r="D3559" s="42" t="s">
        <v>8543</v>
      </c>
      <c r="E3559" t="b">
        <v>0</v>
      </c>
      <c r="F3559" s="42" t="s">
        <v>9641</v>
      </c>
    </row>
    <row r="3560" spans="1:6" x14ac:dyDescent="0.2">
      <c r="A3560" s="42" t="s">
        <v>1138</v>
      </c>
      <c r="B3560" s="42" t="s">
        <v>8464</v>
      </c>
      <c r="C3560">
        <v>2017</v>
      </c>
      <c r="D3560" s="42" t="s">
        <v>8577</v>
      </c>
      <c r="E3560" t="b">
        <v>0</v>
      </c>
      <c r="F3560" s="42" t="s">
        <v>9641</v>
      </c>
    </row>
    <row r="3561" spans="1:6" x14ac:dyDescent="0.2">
      <c r="A3561" s="42" t="s">
        <v>1138</v>
      </c>
      <c r="B3561" s="42" t="s">
        <v>8464</v>
      </c>
      <c r="C3561">
        <v>2018</v>
      </c>
      <c r="D3561" s="42" t="s">
        <v>8743</v>
      </c>
      <c r="E3561" t="b">
        <v>0</v>
      </c>
      <c r="F3561" s="42" t="s">
        <v>9641</v>
      </c>
    </row>
    <row r="3562" spans="1:6" x14ac:dyDescent="0.2">
      <c r="A3562" s="42" t="s">
        <v>1138</v>
      </c>
      <c r="B3562" s="42" t="s">
        <v>8464</v>
      </c>
      <c r="C3562">
        <v>2019</v>
      </c>
      <c r="D3562" s="42" t="s">
        <v>8743</v>
      </c>
      <c r="E3562" t="b">
        <v>0</v>
      </c>
      <c r="F3562" s="42" t="s">
        <v>9641</v>
      </c>
    </row>
    <row r="3563" spans="1:6" x14ac:dyDescent="0.2">
      <c r="A3563" s="42" t="s">
        <v>1139</v>
      </c>
      <c r="B3563" s="42" t="s">
        <v>8454</v>
      </c>
      <c r="C3563">
        <v>2013</v>
      </c>
      <c r="D3563" s="42" t="s">
        <v>9652</v>
      </c>
      <c r="E3563" t="b">
        <v>0</v>
      </c>
      <c r="F3563" s="42" t="s">
        <v>9653</v>
      </c>
    </row>
    <row r="3564" spans="1:6" x14ac:dyDescent="0.2">
      <c r="A3564" s="42" t="s">
        <v>1139</v>
      </c>
      <c r="B3564" s="42" t="s">
        <v>8454</v>
      </c>
      <c r="C3564">
        <v>2014</v>
      </c>
      <c r="D3564" s="42" t="s">
        <v>9654</v>
      </c>
      <c r="E3564" t="b">
        <v>0</v>
      </c>
      <c r="F3564" s="42" t="s">
        <v>9653</v>
      </c>
    </row>
    <row r="3565" spans="1:6" x14ac:dyDescent="0.2">
      <c r="A3565" s="42" t="s">
        <v>1139</v>
      </c>
      <c r="B3565" s="42" t="s">
        <v>8454</v>
      </c>
      <c r="C3565">
        <v>2015</v>
      </c>
      <c r="D3565" s="42" t="s">
        <v>9655</v>
      </c>
      <c r="E3565" t="b">
        <v>0</v>
      </c>
      <c r="F3565" s="42" t="s">
        <v>9653</v>
      </c>
    </row>
    <row r="3566" spans="1:6" x14ac:dyDescent="0.2">
      <c r="A3566" s="42" t="s">
        <v>1139</v>
      </c>
      <c r="B3566" s="42" t="s">
        <v>8454</v>
      </c>
      <c r="C3566">
        <v>2016</v>
      </c>
      <c r="D3566" s="42" t="s">
        <v>9656</v>
      </c>
      <c r="E3566" t="b">
        <v>0</v>
      </c>
      <c r="F3566" s="42" t="s">
        <v>9653</v>
      </c>
    </row>
    <row r="3567" spans="1:6" x14ac:dyDescent="0.2">
      <c r="A3567" s="42" t="s">
        <v>1139</v>
      </c>
      <c r="B3567" s="42" t="s">
        <v>8454</v>
      </c>
      <c r="C3567">
        <v>2017</v>
      </c>
      <c r="D3567" s="42" t="s">
        <v>9657</v>
      </c>
      <c r="E3567" t="b">
        <v>0</v>
      </c>
      <c r="F3567" s="42" t="s">
        <v>9653</v>
      </c>
    </row>
    <row r="3568" spans="1:6" x14ac:dyDescent="0.2">
      <c r="A3568" s="42" t="s">
        <v>1139</v>
      </c>
      <c r="B3568" s="42" t="s">
        <v>8454</v>
      </c>
      <c r="C3568">
        <v>2018</v>
      </c>
      <c r="D3568" s="42" t="s">
        <v>9658</v>
      </c>
      <c r="E3568" t="b">
        <v>0</v>
      </c>
      <c r="F3568" s="42" t="s">
        <v>9653</v>
      </c>
    </row>
    <row r="3569" spans="1:6" x14ac:dyDescent="0.2">
      <c r="A3569" s="42" t="s">
        <v>1139</v>
      </c>
      <c r="B3569" s="42" t="s">
        <v>8454</v>
      </c>
      <c r="C3569">
        <v>2019</v>
      </c>
      <c r="D3569" s="42" t="s">
        <v>9659</v>
      </c>
      <c r="E3569" t="b">
        <v>0</v>
      </c>
      <c r="F3569" s="42" t="s">
        <v>9653</v>
      </c>
    </row>
    <row r="3570" spans="1:6" x14ac:dyDescent="0.2">
      <c r="A3570" s="42" t="s">
        <v>1139</v>
      </c>
      <c r="B3570" s="42" t="s">
        <v>8462</v>
      </c>
      <c r="C3570">
        <v>2013</v>
      </c>
      <c r="D3570" s="42" t="s">
        <v>9652</v>
      </c>
      <c r="E3570" t="b">
        <v>0</v>
      </c>
      <c r="F3570" s="42" t="s">
        <v>9653</v>
      </c>
    </row>
    <row r="3571" spans="1:6" x14ac:dyDescent="0.2">
      <c r="A3571" s="42" t="s">
        <v>1139</v>
      </c>
      <c r="B3571" s="42" t="s">
        <v>8462</v>
      </c>
      <c r="C3571">
        <v>2014</v>
      </c>
      <c r="D3571" s="42" t="s">
        <v>9654</v>
      </c>
      <c r="E3571" t="b">
        <v>0</v>
      </c>
      <c r="F3571" s="42" t="s">
        <v>9653</v>
      </c>
    </row>
    <row r="3572" spans="1:6" x14ac:dyDescent="0.2">
      <c r="A3572" s="42" t="s">
        <v>1139</v>
      </c>
      <c r="B3572" s="42" t="s">
        <v>8462</v>
      </c>
      <c r="C3572">
        <v>2015</v>
      </c>
      <c r="D3572" s="42" t="s">
        <v>9655</v>
      </c>
      <c r="E3572" t="b">
        <v>0</v>
      </c>
      <c r="F3572" s="42" t="s">
        <v>9653</v>
      </c>
    </row>
    <row r="3573" spans="1:6" x14ac:dyDescent="0.2">
      <c r="A3573" s="42" t="s">
        <v>1139</v>
      </c>
      <c r="B3573" s="42" t="s">
        <v>8462</v>
      </c>
      <c r="C3573">
        <v>2016</v>
      </c>
      <c r="D3573" s="42" t="s">
        <v>9656</v>
      </c>
      <c r="E3573" t="b">
        <v>0</v>
      </c>
      <c r="F3573" s="42" t="s">
        <v>9653</v>
      </c>
    </row>
    <row r="3574" spans="1:6" x14ac:dyDescent="0.2">
      <c r="A3574" s="42" t="s">
        <v>1139</v>
      </c>
      <c r="B3574" s="42" t="s">
        <v>8462</v>
      </c>
      <c r="C3574">
        <v>2017</v>
      </c>
      <c r="D3574" s="42" t="s">
        <v>9657</v>
      </c>
      <c r="E3574" t="b">
        <v>0</v>
      </c>
      <c r="F3574" s="42" t="s">
        <v>9653</v>
      </c>
    </row>
    <row r="3575" spans="1:6" x14ac:dyDescent="0.2">
      <c r="A3575" s="42" t="s">
        <v>1139</v>
      </c>
      <c r="B3575" s="42" t="s">
        <v>8462</v>
      </c>
      <c r="C3575">
        <v>2018</v>
      </c>
      <c r="D3575" s="42" t="s">
        <v>9658</v>
      </c>
      <c r="E3575" t="b">
        <v>0</v>
      </c>
      <c r="F3575" s="42" t="s">
        <v>9653</v>
      </c>
    </row>
    <row r="3576" spans="1:6" x14ac:dyDescent="0.2">
      <c r="A3576" s="42" t="s">
        <v>1139</v>
      </c>
      <c r="B3576" s="42" t="s">
        <v>8462</v>
      </c>
      <c r="C3576">
        <v>2019</v>
      </c>
      <c r="D3576" s="42" t="s">
        <v>9659</v>
      </c>
      <c r="E3576" t="b">
        <v>0</v>
      </c>
      <c r="F3576" s="42" t="s">
        <v>9653</v>
      </c>
    </row>
    <row r="3577" spans="1:6" x14ac:dyDescent="0.2">
      <c r="A3577" s="42" t="s">
        <v>1139</v>
      </c>
      <c r="B3577" s="42" t="s">
        <v>8464</v>
      </c>
      <c r="C3577">
        <v>2013</v>
      </c>
      <c r="D3577" s="42" t="s">
        <v>8748</v>
      </c>
      <c r="E3577" t="b">
        <v>0</v>
      </c>
      <c r="F3577" s="42" t="s">
        <v>9653</v>
      </c>
    </row>
    <row r="3578" spans="1:6" x14ac:dyDescent="0.2">
      <c r="A3578" s="42" t="s">
        <v>1139</v>
      </c>
      <c r="B3578" s="42" t="s">
        <v>8464</v>
      </c>
      <c r="C3578">
        <v>2014</v>
      </c>
      <c r="D3578" s="42" t="s">
        <v>8913</v>
      </c>
      <c r="E3578" t="b">
        <v>0</v>
      </c>
      <c r="F3578" s="42" t="s">
        <v>9653</v>
      </c>
    </row>
    <row r="3579" spans="1:6" x14ac:dyDescent="0.2">
      <c r="A3579" s="42" t="s">
        <v>1139</v>
      </c>
      <c r="B3579" s="42" t="s">
        <v>8464</v>
      </c>
      <c r="C3579">
        <v>2015</v>
      </c>
      <c r="D3579" s="42" t="s">
        <v>8913</v>
      </c>
      <c r="E3579" t="b">
        <v>0</v>
      </c>
      <c r="F3579" s="42" t="s">
        <v>9653</v>
      </c>
    </row>
    <row r="3580" spans="1:6" x14ac:dyDescent="0.2">
      <c r="A3580" s="42" t="s">
        <v>1139</v>
      </c>
      <c r="B3580" s="42" t="s">
        <v>8464</v>
      </c>
      <c r="C3580">
        <v>2016</v>
      </c>
      <c r="D3580" s="42" t="s">
        <v>8913</v>
      </c>
      <c r="E3580" t="b">
        <v>0</v>
      </c>
      <c r="F3580" s="42" t="s">
        <v>9653</v>
      </c>
    </row>
    <row r="3581" spans="1:6" x14ac:dyDescent="0.2">
      <c r="A3581" s="42" t="s">
        <v>1139</v>
      </c>
      <c r="B3581" s="42" t="s">
        <v>8464</v>
      </c>
      <c r="C3581">
        <v>2017</v>
      </c>
      <c r="D3581" s="42" t="s">
        <v>9660</v>
      </c>
      <c r="E3581" t="b">
        <v>0</v>
      </c>
      <c r="F3581" s="42" t="s">
        <v>9653</v>
      </c>
    </row>
    <row r="3582" spans="1:6" x14ac:dyDescent="0.2">
      <c r="A3582" s="42" t="s">
        <v>1139</v>
      </c>
      <c r="B3582" s="42" t="s">
        <v>8464</v>
      </c>
      <c r="C3582">
        <v>2018</v>
      </c>
      <c r="D3582" s="42" t="s">
        <v>8802</v>
      </c>
      <c r="E3582" t="b">
        <v>0</v>
      </c>
      <c r="F3582" s="42" t="s">
        <v>9653</v>
      </c>
    </row>
    <row r="3583" spans="1:6" x14ac:dyDescent="0.2">
      <c r="A3583" s="42" t="s">
        <v>1139</v>
      </c>
      <c r="B3583" s="42" t="s">
        <v>8464</v>
      </c>
      <c r="C3583">
        <v>2019</v>
      </c>
      <c r="D3583" s="42" t="s">
        <v>8802</v>
      </c>
      <c r="E3583" t="b">
        <v>0</v>
      </c>
      <c r="F3583" s="42" t="s">
        <v>9653</v>
      </c>
    </row>
    <row r="3584" spans="1:6" x14ac:dyDescent="0.2">
      <c r="A3584" s="42" t="s">
        <v>1140</v>
      </c>
      <c r="B3584" s="42" t="s">
        <v>8454</v>
      </c>
      <c r="C3584">
        <v>2013</v>
      </c>
      <c r="D3584" s="42" t="s">
        <v>9182</v>
      </c>
      <c r="E3584" t="b">
        <v>1</v>
      </c>
      <c r="F3584" s="42" t="s">
        <v>1414</v>
      </c>
    </row>
    <row r="3585" spans="1:6" x14ac:dyDescent="0.2">
      <c r="A3585" s="42" t="s">
        <v>1140</v>
      </c>
      <c r="B3585" s="42" t="s">
        <v>8454</v>
      </c>
      <c r="C3585">
        <v>2014</v>
      </c>
      <c r="D3585" s="42" t="s">
        <v>8930</v>
      </c>
      <c r="E3585" t="b">
        <v>1</v>
      </c>
      <c r="F3585" s="42" t="s">
        <v>1414</v>
      </c>
    </row>
    <row r="3586" spans="1:6" x14ac:dyDescent="0.2">
      <c r="A3586" s="42" t="s">
        <v>1140</v>
      </c>
      <c r="B3586" s="42" t="s">
        <v>8454</v>
      </c>
      <c r="C3586">
        <v>2015</v>
      </c>
      <c r="D3586" s="42" t="s">
        <v>8534</v>
      </c>
      <c r="E3586" t="b">
        <v>1</v>
      </c>
      <c r="F3586" s="42" t="s">
        <v>1414</v>
      </c>
    </row>
    <row r="3587" spans="1:6" x14ac:dyDescent="0.2">
      <c r="A3587" s="42" t="s">
        <v>1140</v>
      </c>
      <c r="B3587" s="42" t="s">
        <v>8454</v>
      </c>
      <c r="C3587">
        <v>2016</v>
      </c>
      <c r="D3587" s="42" t="s">
        <v>9661</v>
      </c>
      <c r="E3587" t="b">
        <v>1</v>
      </c>
      <c r="F3587" s="42" t="s">
        <v>1414</v>
      </c>
    </row>
    <row r="3588" spans="1:6" x14ac:dyDescent="0.2">
      <c r="A3588" s="42" t="s">
        <v>1140</v>
      </c>
      <c r="B3588" s="42" t="s">
        <v>8454</v>
      </c>
      <c r="C3588">
        <v>2017</v>
      </c>
      <c r="D3588" s="42" t="s">
        <v>9151</v>
      </c>
      <c r="E3588" t="b">
        <v>1</v>
      </c>
      <c r="F3588" s="42" t="s">
        <v>1414</v>
      </c>
    </row>
    <row r="3589" spans="1:6" x14ac:dyDescent="0.2">
      <c r="A3589" s="42" t="s">
        <v>1140</v>
      </c>
      <c r="B3589" s="42" t="s">
        <v>8454</v>
      </c>
      <c r="C3589">
        <v>2018</v>
      </c>
      <c r="D3589" s="42" t="s">
        <v>9112</v>
      </c>
      <c r="E3589" t="b">
        <v>1</v>
      </c>
      <c r="F3589" s="42" t="s">
        <v>1414</v>
      </c>
    </row>
    <row r="3590" spans="1:6" x14ac:dyDescent="0.2">
      <c r="A3590" s="42" t="s">
        <v>1140</v>
      </c>
      <c r="B3590" s="42" t="s">
        <v>8454</v>
      </c>
      <c r="C3590">
        <v>2019</v>
      </c>
      <c r="D3590" s="42" t="s">
        <v>8455</v>
      </c>
      <c r="E3590" t="b">
        <v>1</v>
      </c>
      <c r="F3590" s="42" t="s">
        <v>1414</v>
      </c>
    </row>
    <row r="3591" spans="1:6" x14ac:dyDescent="0.2">
      <c r="A3591" s="42" t="s">
        <v>1140</v>
      </c>
      <c r="B3591" s="42" t="s">
        <v>8462</v>
      </c>
      <c r="C3591">
        <v>2013</v>
      </c>
      <c r="D3591" s="42" t="s">
        <v>9182</v>
      </c>
      <c r="E3591" t="b">
        <v>1</v>
      </c>
      <c r="F3591" s="42" t="s">
        <v>1414</v>
      </c>
    </row>
    <row r="3592" spans="1:6" x14ac:dyDescent="0.2">
      <c r="A3592" s="42" t="s">
        <v>1140</v>
      </c>
      <c r="B3592" s="42" t="s">
        <v>8462</v>
      </c>
      <c r="C3592">
        <v>2014</v>
      </c>
      <c r="D3592" s="42" t="s">
        <v>8930</v>
      </c>
      <c r="E3592" t="b">
        <v>1</v>
      </c>
      <c r="F3592" s="42" t="s">
        <v>1414</v>
      </c>
    </row>
    <row r="3593" spans="1:6" x14ac:dyDescent="0.2">
      <c r="A3593" s="42" t="s">
        <v>1140</v>
      </c>
      <c r="B3593" s="42" t="s">
        <v>8462</v>
      </c>
      <c r="C3593">
        <v>2015</v>
      </c>
      <c r="D3593" s="42" t="s">
        <v>8534</v>
      </c>
      <c r="E3593" t="b">
        <v>1</v>
      </c>
      <c r="F3593" s="42" t="s">
        <v>1414</v>
      </c>
    </row>
    <row r="3594" spans="1:6" x14ac:dyDescent="0.2">
      <c r="A3594" s="42" t="s">
        <v>1140</v>
      </c>
      <c r="B3594" s="42" t="s">
        <v>8462</v>
      </c>
      <c r="C3594">
        <v>2016</v>
      </c>
      <c r="D3594" s="42" t="s">
        <v>9661</v>
      </c>
      <c r="E3594" t="b">
        <v>1</v>
      </c>
      <c r="F3594" s="42" t="s">
        <v>1414</v>
      </c>
    </row>
    <row r="3595" spans="1:6" x14ac:dyDescent="0.2">
      <c r="A3595" s="42" t="s">
        <v>1140</v>
      </c>
      <c r="B3595" s="42" t="s">
        <v>8462</v>
      </c>
      <c r="C3595">
        <v>2017</v>
      </c>
      <c r="D3595" s="42" t="s">
        <v>9151</v>
      </c>
      <c r="E3595" t="b">
        <v>1</v>
      </c>
      <c r="F3595" s="42" t="s">
        <v>1414</v>
      </c>
    </row>
    <row r="3596" spans="1:6" x14ac:dyDescent="0.2">
      <c r="A3596" s="42" t="s">
        <v>1140</v>
      </c>
      <c r="B3596" s="42" t="s">
        <v>8462</v>
      </c>
      <c r="C3596">
        <v>2018</v>
      </c>
      <c r="D3596" s="42" t="s">
        <v>9112</v>
      </c>
      <c r="E3596" t="b">
        <v>1</v>
      </c>
      <c r="F3596" s="42" t="s">
        <v>1414</v>
      </c>
    </row>
    <row r="3597" spans="1:6" x14ac:dyDescent="0.2">
      <c r="A3597" s="42" t="s">
        <v>1140</v>
      </c>
      <c r="B3597" s="42" t="s">
        <v>8462</v>
      </c>
      <c r="C3597">
        <v>2019</v>
      </c>
      <c r="D3597" s="42" t="s">
        <v>8455</v>
      </c>
      <c r="E3597" t="b">
        <v>1</v>
      </c>
      <c r="F3597" s="42" t="s">
        <v>1414</v>
      </c>
    </row>
    <row r="3598" spans="1:6" x14ac:dyDescent="0.2">
      <c r="A3598" s="42" t="s">
        <v>1140</v>
      </c>
      <c r="B3598" s="42" t="s">
        <v>8464</v>
      </c>
      <c r="C3598">
        <v>2013</v>
      </c>
      <c r="D3598" s="42" t="s">
        <v>8494</v>
      </c>
      <c r="E3598" t="b">
        <v>1</v>
      </c>
      <c r="F3598" s="42" t="s">
        <v>1414</v>
      </c>
    </row>
    <row r="3599" spans="1:6" x14ac:dyDescent="0.2">
      <c r="A3599" s="42" t="s">
        <v>1140</v>
      </c>
      <c r="B3599" s="42" t="s">
        <v>8464</v>
      </c>
      <c r="C3599">
        <v>2014</v>
      </c>
      <c r="D3599" s="42" t="s">
        <v>8543</v>
      </c>
      <c r="E3599" t="b">
        <v>1</v>
      </c>
      <c r="F3599" s="42" t="s">
        <v>1414</v>
      </c>
    </row>
    <row r="3600" spans="1:6" x14ac:dyDescent="0.2">
      <c r="A3600" s="42" t="s">
        <v>1140</v>
      </c>
      <c r="B3600" s="42" t="s">
        <v>8464</v>
      </c>
      <c r="C3600">
        <v>2015</v>
      </c>
      <c r="D3600" s="42" t="s">
        <v>8930</v>
      </c>
      <c r="E3600" t="b">
        <v>1</v>
      </c>
      <c r="F3600" s="42" t="s">
        <v>1414</v>
      </c>
    </row>
    <row r="3601" spans="1:6" x14ac:dyDescent="0.2">
      <c r="A3601" s="42" t="s">
        <v>1140</v>
      </c>
      <c r="B3601" s="42" t="s">
        <v>8464</v>
      </c>
      <c r="C3601">
        <v>2016</v>
      </c>
      <c r="D3601" s="42" t="s">
        <v>8576</v>
      </c>
      <c r="E3601" t="b">
        <v>1</v>
      </c>
      <c r="F3601" s="42" t="s">
        <v>1414</v>
      </c>
    </row>
    <row r="3602" spans="1:6" x14ac:dyDescent="0.2">
      <c r="A3602" s="42" t="s">
        <v>1140</v>
      </c>
      <c r="B3602" s="42" t="s">
        <v>8464</v>
      </c>
      <c r="C3602">
        <v>2017</v>
      </c>
      <c r="D3602" s="42" t="s">
        <v>8543</v>
      </c>
      <c r="E3602" t="b">
        <v>1</v>
      </c>
      <c r="F3602" s="42" t="s">
        <v>1414</v>
      </c>
    </row>
    <row r="3603" spans="1:6" x14ac:dyDescent="0.2">
      <c r="A3603" s="42" t="s">
        <v>1140</v>
      </c>
      <c r="B3603" s="42" t="s">
        <v>8464</v>
      </c>
      <c r="C3603">
        <v>2018</v>
      </c>
      <c r="D3603" s="42" t="s">
        <v>9091</v>
      </c>
      <c r="E3603" t="b">
        <v>1</v>
      </c>
      <c r="F3603" s="42" t="s">
        <v>1414</v>
      </c>
    </row>
    <row r="3604" spans="1:6" x14ac:dyDescent="0.2">
      <c r="A3604" s="42" t="s">
        <v>1140</v>
      </c>
      <c r="B3604" s="42" t="s">
        <v>8464</v>
      </c>
      <c r="C3604">
        <v>2019</v>
      </c>
      <c r="D3604" s="42" t="s">
        <v>8482</v>
      </c>
      <c r="E3604" t="b">
        <v>1</v>
      </c>
      <c r="F3604" s="42" t="s">
        <v>1414</v>
      </c>
    </row>
    <row r="3605" spans="1:6" x14ac:dyDescent="0.2">
      <c r="A3605" s="42" t="s">
        <v>1141</v>
      </c>
      <c r="B3605" s="42" t="s">
        <v>8454</v>
      </c>
      <c r="C3605">
        <v>2013</v>
      </c>
      <c r="D3605" s="42" t="s">
        <v>9662</v>
      </c>
      <c r="E3605" t="b">
        <v>0</v>
      </c>
      <c r="F3605" s="42" t="s">
        <v>9663</v>
      </c>
    </row>
    <row r="3606" spans="1:6" x14ac:dyDescent="0.2">
      <c r="A3606" s="42" t="s">
        <v>1141</v>
      </c>
      <c r="B3606" s="42" t="s">
        <v>8454</v>
      </c>
      <c r="C3606">
        <v>2014</v>
      </c>
      <c r="D3606" s="42" t="s">
        <v>9664</v>
      </c>
      <c r="E3606" t="b">
        <v>0</v>
      </c>
      <c r="F3606" s="42" t="s">
        <v>9663</v>
      </c>
    </row>
    <row r="3607" spans="1:6" x14ac:dyDescent="0.2">
      <c r="A3607" s="42" t="s">
        <v>1141</v>
      </c>
      <c r="B3607" s="42" t="s">
        <v>8454</v>
      </c>
      <c r="C3607">
        <v>2015</v>
      </c>
      <c r="D3607" s="42" t="s">
        <v>9665</v>
      </c>
      <c r="E3607" t="b">
        <v>0</v>
      </c>
      <c r="F3607" s="42" t="s">
        <v>9663</v>
      </c>
    </row>
    <row r="3608" spans="1:6" x14ac:dyDescent="0.2">
      <c r="A3608" s="42" t="s">
        <v>1141</v>
      </c>
      <c r="B3608" s="42" t="s">
        <v>8454</v>
      </c>
      <c r="C3608">
        <v>2016</v>
      </c>
      <c r="D3608" s="42" t="s">
        <v>9666</v>
      </c>
      <c r="E3608" t="b">
        <v>0</v>
      </c>
      <c r="F3608" s="42" t="s">
        <v>9663</v>
      </c>
    </row>
    <row r="3609" spans="1:6" x14ac:dyDescent="0.2">
      <c r="A3609" s="42" t="s">
        <v>1141</v>
      </c>
      <c r="B3609" s="42" t="s">
        <v>8454</v>
      </c>
      <c r="C3609">
        <v>2017</v>
      </c>
      <c r="D3609" s="42" t="s">
        <v>9667</v>
      </c>
      <c r="E3609" t="b">
        <v>0</v>
      </c>
      <c r="F3609" s="42" t="s">
        <v>9663</v>
      </c>
    </row>
    <row r="3610" spans="1:6" x14ac:dyDescent="0.2">
      <c r="A3610" s="42" t="s">
        <v>1141</v>
      </c>
      <c r="B3610" s="42" t="s">
        <v>8454</v>
      </c>
      <c r="C3610">
        <v>2018</v>
      </c>
      <c r="D3610" s="42" t="s">
        <v>9668</v>
      </c>
      <c r="E3610" t="b">
        <v>0</v>
      </c>
      <c r="F3610" s="42" t="s">
        <v>9663</v>
      </c>
    </row>
    <row r="3611" spans="1:6" x14ac:dyDescent="0.2">
      <c r="A3611" s="42" t="s">
        <v>1141</v>
      </c>
      <c r="B3611" s="42" t="s">
        <v>8454</v>
      </c>
      <c r="C3611">
        <v>2019</v>
      </c>
      <c r="D3611" s="42" t="s">
        <v>9669</v>
      </c>
      <c r="E3611" t="b">
        <v>0</v>
      </c>
      <c r="F3611" s="42" t="s">
        <v>9663</v>
      </c>
    </row>
    <row r="3612" spans="1:6" x14ac:dyDescent="0.2">
      <c r="A3612" s="42" t="s">
        <v>1141</v>
      </c>
      <c r="B3612" s="42" t="s">
        <v>8462</v>
      </c>
      <c r="C3612">
        <v>2013</v>
      </c>
      <c r="D3612" s="42" t="s">
        <v>9662</v>
      </c>
      <c r="E3612" t="b">
        <v>0</v>
      </c>
      <c r="F3612" s="42" t="s">
        <v>9663</v>
      </c>
    </row>
    <row r="3613" spans="1:6" x14ac:dyDescent="0.2">
      <c r="A3613" s="42" t="s">
        <v>1141</v>
      </c>
      <c r="B3613" s="42" t="s">
        <v>8462</v>
      </c>
      <c r="C3613">
        <v>2014</v>
      </c>
      <c r="D3613" s="42" t="s">
        <v>9664</v>
      </c>
      <c r="E3613" t="b">
        <v>0</v>
      </c>
      <c r="F3613" s="42" t="s">
        <v>9663</v>
      </c>
    </row>
    <row r="3614" spans="1:6" x14ac:dyDescent="0.2">
      <c r="A3614" s="42" t="s">
        <v>1141</v>
      </c>
      <c r="B3614" s="42" t="s">
        <v>8462</v>
      </c>
      <c r="C3614">
        <v>2015</v>
      </c>
      <c r="D3614" s="42" t="s">
        <v>9665</v>
      </c>
      <c r="E3614" t="b">
        <v>0</v>
      </c>
      <c r="F3614" s="42" t="s">
        <v>9663</v>
      </c>
    </row>
    <row r="3615" spans="1:6" x14ac:dyDescent="0.2">
      <c r="A3615" s="42" t="s">
        <v>1141</v>
      </c>
      <c r="B3615" s="42" t="s">
        <v>8462</v>
      </c>
      <c r="C3615">
        <v>2016</v>
      </c>
      <c r="D3615" s="42" t="s">
        <v>9666</v>
      </c>
      <c r="E3615" t="b">
        <v>0</v>
      </c>
      <c r="F3615" s="42" t="s">
        <v>9663</v>
      </c>
    </row>
    <row r="3616" spans="1:6" x14ac:dyDescent="0.2">
      <c r="A3616" s="42" t="s">
        <v>1141</v>
      </c>
      <c r="B3616" s="42" t="s">
        <v>8462</v>
      </c>
      <c r="C3616">
        <v>2017</v>
      </c>
      <c r="D3616" s="42" t="s">
        <v>9667</v>
      </c>
      <c r="E3616" t="b">
        <v>0</v>
      </c>
      <c r="F3616" s="42" t="s">
        <v>9663</v>
      </c>
    </row>
    <row r="3617" spans="1:6" x14ac:dyDescent="0.2">
      <c r="A3617" s="42" t="s">
        <v>1141</v>
      </c>
      <c r="B3617" s="42" t="s">
        <v>8462</v>
      </c>
      <c r="C3617">
        <v>2018</v>
      </c>
      <c r="D3617" s="42" t="s">
        <v>9668</v>
      </c>
      <c r="E3617" t="b">
        <v>0</v>
      </c>
      <c r="F3617" s="42" t="s">
        <v>9663</v>
      </c>
    </row>
    <row r="3618" spans="1:6" x14ac:dyDescent="0.2">
      <c r="A3618" s="42" t="s">
        <v>1141</v>
      </c>
      <c r="B3618" s="42" t="s">
        <v>8462</v>
      </c>
      <c r="C3618">
        <v>2019</v>
      </c>
      <c r="D3618" s="42" t="s">
        <v>9669</v>
      </c>
      <c r="E3618" t="b">
        <v>0</v>
      </c>
      <c r="F3618" s="42" t="s">
        <v>9663</v>
      </c>
    </row>
    <row r="3619" spans="1:6" x14ac:dyDescent="0.2">
      <c r="A3619" s="42" t="s">
        <v>1141</v>
      </c>
      <c r="B3619" s="42" t="s">
        <v>8464</v>
      </c>
      <c r="C3619">
        <v>2013</v>
      </c>
      <c r="D3619" s="42" t="s">
        <v>8913</v>
      </c>
      <c r="E3619" t="b">
        <v>0</v>
      </c>
      <c r="F3619" s="42" t="s">
        <v>9663</v>
      </c>
    </row>
    <row r="3620" spans="1:6" x14ac:dyDescent="0.2">
      <c r="A3620" s="42" t="s">
        <v>1141</v>
      </c>
      <c r="B3620" s="42" t="s">
        <v>8464</v>
      </c>
      <c r="C3620">
        <v>2014</v>
      </c>
      <c r="D3620" s="42" t="s">
        <v>8476</v>
      </c>
      <c r="E3620" t="b">
        <v>0</v>
      </c>
      <c r="F3620" s="42" t="s">
        <v>9663</v>
      </c>
    </row>
    <row r="3621" spans="1:6" x14ac:dyDescent="0.2">
      <c r="A3621" s="42" t="s">
        <v>1141</v>
      </c>
      <c r="B3621" s="42" t="s">
        <v>8464</v>
      </c>
      <c r="C3621">
        <v>2015</v>
      </c>
      <c r="D3621" s="42" t="s">
        <v>8476</v>
      </c>
      <c r="E3621" t="b">
        <v>0</v>
      </c>
      <c r="F3621" s="42" t="s">
        <v>9663</v>
      </c>
    </row>
    <row r="3622" spans="1:6" x14ac:dyDescent="0.2">
      <c r="A3622" s="42" t="s">
        <v>1141</v>
      </c>
      <c r="B3622" s="42" t="s">
        <v>8464</v>
      </c>
      <c r="C3622">
        <v>2016</v>
      </c>
      <c r="D3622" s="42" t="s">
        <v>8477</v>
      </c>
      <c r="E3622" t="b">
        <v>0</v>
      </c>
      <c r="F3622" s="42" t="s">
        <v>9663</v>
      </c>
    </row>
    <row r="3623" spans="1:6" x14ac:dyDescent="0.2">
      <c r="A3623" s="42" t="s">
        <v>1141</v>
      </c>
      <c r="B3623" s="42" t="s">
        <v>8464</v>
      </c>
      <c r="C3623">
        <v>2017</v>
      </c>
      <c r="D3623" s="42" t="s">
        <v>9596</v>
      </c>
      <c r="E3623" t="b">
        <v>0</v>
      </c>
      <c r="F3623" s="42" t="s">
        <v>9663</v>
      </c>
    </row>
    <row r="3624" spans="1:6" x14ac:dyDescent="0.2">
      <c r="A3624" s="42" t="s">
        <v>1141</v>
      </c>
      <c r="B3624" s="42" t="s">
        <v>8464</v>
      </c>
      <c r="C3624">
        <v>2018</v>
      </c>
      <c r="D3624" s="42" t="s">
        <v>9596</v>
      </c>
      <c r="E3624" t="b">
        <v>0</v>
      </c>
      <c r="F3624" s="42" t="s">
        <v>9663</v>
      </c>
    </row>
    <row r="3625" spans="1:6" x14ac:dyDescent="0.2">
      <c r="A3625" s="42" t="s">
        <v>1141</v>
      </c>
      <c r="B3625" s="42" t="s">
        <v>8464</v>
      </c>
      <c r="C3625">
        <v>2019</v>
      </c>
      <c r="D3625" s="42" t="s">
        <v>8911</v>
      </c>
      <c r="E3625" t="b">
        <v>0</v>
      </c>
      <c r="F3625" s="42" t="s">
        <v>9663</v>
      </c>
    </row>
    <row r="3626" spans="1:6" x14ac:dyDescent="0.2">
      <c r="A3626" s="42" t="s">
        <v>1142</v>
      </c>
      <c r="B3626" s="42" t="s">
        <v>8454</v>
      </c>
      <c r="C3626">
        <v>2015</v>
      </c>
      <c r="D3626" s="42" t="s">
        <v>9546</v>
      </c>
      <c r="E3626" t="b">
        <v>0</v>
      </c>
      <c r="F3626" s="42" t="s">
        <v>9670</v>
      </c>
    </row>
    <row r="3627" spans="1:6" x14ac:dyDescent="0.2">
      <c r="A3627" s="42" t="s">
        <v>1142</v>
      </c>
      <c r="B3627" s="42" t="s">
        <v>8454</v>
      </c>
      <c r="C3627">
        <v>2016</v>
      </c>
      <c r="D3627" s="42" t="s">
        <v>8673</v>
      </c>
      <c r="E3627" t="b">
        <v>0</v>
      </c>
      <c r="F3627" s="42" t="s">
        <v>9670</v>
      </c>
    </row>
    <row r="3628" spans="1:6" x14ac:dyDescent="0.2">
      <c r="A3628" s="42" t="s">
        <v>1142</v>
      </c>
      <c r="B3628" s="42" t="s">
        <v>8454</v>
      </c>
      <c r="C3628">
        <v>2017</v>
      </c>
      <c r="D3628" s="42" t="s">
        <v>9364</v>
      </c>
      <c r="E3628" t="b">
        <v>0</v>
      </c>
      <c r="F3628" s="42" t="s">
        <v>9670</v>
      </c>
    </row>
    <row r="3629" spans="1:6" x14ac:dyDescent="0.2">
      <c r="A3629" s="42" t="s">
        <v>1142</v>
      </c>
      <c r="B3629" s="42" t="s">
        <v>8454</v>
      </c>
      <c r="C3629">
        <v>2018</v>
      </c>
      <c r="D3629" s="42" t="s">
        <v>9671</v>
      </c>
      <c r="E3629" t="b">
        <v>0</v>
      </c>
      <c r="F3629" s="42" t="s">
        <v>9670</v>
      </c>
    </row>
    <row r="3630" spans="1:6" x14ac:dyDescent="0.2">
      <c r="A3630" s="42" t="s">
        <v>1142</v>
      </c>
      <c r="B3630" s="42" t="s">
        <v>8454</v>
      </c>
      <c r="C3630">
        <v>2019</v>
      </c>
      <c r="D3630" s="42" t="s">
        <v>8981</v>
      </c>
      <c r="E3630" t="b">
        <v>0</v>
      </c>
      <c r="F3630" s="42" t="s">
        <v>9670</v>
      </c>
    </row>
    <row r="3631" spans="1:6" x14ac:dyDescent="0.2">
      <c r="A3631" s="42" t="s">
        <v>1142</v>
      </c>
      <c r="B3631" s="42" t="s">
        <v>8462</v>
      </c>
      <c r="C3631">
        <v>2015</v>
      </c>
      <c r="D3631" s="42" t="s">
        <v>9546</v>
      </c>
      <c r="E3631" t="b">
        <v>0</v>
      </c>
      <c r="F3631" s="42" t="s">
        <v>9670</v>
      </c>
    </row>
    <row r="3632" spans="1:6" x14ac:dyDescent="0.2">
      <c r="A3632" s="42" t="s">
        <v>1142</v>
      </c>
      <c r="B3632" s="42" t="s">
        <v>8462</v>
      </c>
      <c r="C3632">
        <v>2016</v>
      </c>
      <c r="D3632" s="42" t="s">
        <v>8673</v>
      </c>
      <c r="E3632" t="b">
        <v>0</v>
      </c>
      <c r="F3632" s="42" t="s">
        <v>9670</v>
      </c>
    </row>
    <row r="3633" spans="1:6" x14ac:dyDescent="0.2">
      <c r="A3633" s="42" t="s">
        <v>1142</v>
      </c>
      <c r="B3633" s="42" t="s">
        <v>8462</v>
      </c>
      <c r="C3633">
        <v>2017</v>
      </c>
      <c r="D3633" s="42" t="s">
        <v>9364</v>
      </c>
      <c r="E3633" t="b">
        <v>0</v>
      </c>
      <c r="F3633" s="42" t="s">
        <v>9670</v>
      </c>
    </row>
    <row r="3634" spans="1:6" x14ac:dyDescent="0.2">
      <c r="A3634" s="42" t="s">
        <v>1142</v>
      </c>
      <c r="B3634" s="42" t="s">
        <v>8462</v>
      </c>
      <c r="C3634">
        <v>2018</v>
      </c>
      <c r="D3634" s="42" t="s">
        <v>9671</v>
      </c>
      <c r="E3634" t="b">
        <v>0</v>
      </c>
      <c r="F3634" s="42" t="s">
        <v>9670</v>
      </c>
    </row>
    <row r="3635" spans="1:6" x14ac:dyDescent="0.2">
      <c r="A3635" s="42" t="s">
        <v>1142</v>
      </c>
      <c r="B3635" s="42" t="s">
        <v>8462</v>
      </c>
      <c r="C3635">
        <v>2019</v>
      </c>
      <c r="D3635" s="42" t="s">
        <v>8981</v>
      </c>
      <c r="E3635" t="b">
        <v>0</v>
      </c>
      <c r="F3635" s="42" t="s">
        <v>9670</v>
      </c>
    </row>
    <row r="3636" spans="1:6" x14ac:dyDescent="0.2">
      <c r="A3636" s="42" t="s">
        <v>1142</v>
      </c>
      <c r="B3636" s="42" t="s">
        <v>8464</v>
      </c>
      <c r="C3636">
        <v>2015</v>
      </c>
      <c r="D3636" s="42" t="s">
        <v>8482</v>
      </c>
      <c r="E3636" t="b">
        <v>0</v>
      </c>
      <c r="F3636" s="42" t="s">
        <v>9670</v>
      </c>
    </row>
    <row r="3637" spans="1:6" x14ac:dyDescent="0.2">
      <c r="A3637" s="42" t="s">
        <v>1142</v>
      </c>
      <c r="B3637" s="42" t="s">
        <v>8464</v>
      </c>
      <c r="C3637">
        <v>2016</v>
      </c>
      <c r="D3637" s="42" t="s">
        <v>8482</v>
      </c>
      <c r="E3637" t="b">
        <v>0</v>
      </c>
      <c r="F3637" s="42" t="s">
        <v>9670</v>
      </c>
    </row>
    <row r="3638" spans="1:6" x14ac:dyDescent="0.2">
      <c r="A3638" s="42" t="s">
        <v>1142</v>
      </c>
      <c r="B3638" s="42" t="s">
        <v>8464</v>
      </c>
      <c r="C3638">
        <v>2017</v>
      </c>
      <c r="D3638" s="42" t="s">
        <v>8482</v>
      </c>
      <c r="E3638" t="b">
        <v>0</v>
      </c>
      <c r="F3638" s="42" t="s">
        <v>9670</v>
      </c>
    </row>
    <row r="3639" spans="1:6" x14ac:dyDescent="0.2">
      <c r="A3639" s="42" t="s">
        <v>1142</v>
      </c>
      <c r="B3639" s="42" t="s">
        <v>8464</v>
      </c>
      <c r="C3639">
        <v>2018</v>
      </c>
      <c r="D3639" s="42" t="s">
        <v>8482</v>
      </c>
      <c r="E3639" t="b">
        <v>0</v>
      </c>
      <c r="F3639" s="42" t="s">
        <v>9670</v>
      </c>
    </row>
    <row r="3640" spans="1:6" x14ac:dyDescent="0.2">
      <c r="A3640" s="42" t="s">
        <v>1142</v>
      </c>
      <c r="B3640" s="42" t="s">
        <v>8464</v>
      </c>
      <c r="C3640">
        <v>2019</v>
      </c>
      <c r="D3640" s="42" t="s">
        <v>8482</v>
      </c>
      <c r="E3640" t="b">
        <v>0</v>
      </c>
      <c r="F3640" s="42" t="s">
        <v>9670</v>
      </c>
    </row>
    <row r="3641" spans="1:6" x14ac:dyDescent="0.2">
      <c r="A3641" s="42" t="s">
        <v>1972</v>
      </c>
      <c r="B3641" s="42" t="s">
        <v>8454</v>
      </c>
      <c r="C3641">
        <v>2013</v>
      </c>
      <c r="D3641" s="42" t="s">
        <v>9283</v>
      </c>
      <c r="E3641" t="b">
        <v>0</v>
      </c>
      <c r="F3641" s="42" t="s">
        <v>9672</v>
      </c>
    </row>
    <row r="3642" spans="1:6" x14ac:dyDescent="0.2">
      <c r="A3642" s="42" t="s">
        <v>1972</v>
      </c>
      <c r="B3642" s="42" t="s">
        <v>8454</v>
      </c>
      <c r="C3642">
        <v>2014</v>
      </c>
      <c r="D3642" s="42" t="s">
        <v>9223</v>
      </c>
      <c r="E3642" t="b">
        <v>0</v>
      </c>
      <c r="F3642" s="42" t="s">
        <v>9672</v>
      </c>
    </row>
    <row r="3643" spans="1:6" x14ac:dyDescent="0.2">
      <c r="A3643" s="42" t="s">
        <v>1972</v>
      </c>
      <c r="B3643" s="42" t="s">
        <v>8454</v>
      </c>
      <c r="C3643">
        <v>2015</v>
      </c>
      <c r="D3643" s="42" t="s">
        <v>9387</v>
      </c>
      <c r="E3643" t="b">
        <v>0</v>
      </c>
      <c r="F3643" s="42" t="s">
        <v>9672</v>
      </c>
    </row>
    <row r="3644" spans="1:6" x14ac:dyDescent="0.2">
      <c r="A3644" s="42" t="s">
        <v>1972</v>
      </c>
      <c r="B3644" s="42" t="s">
        <v>8454</v>
      </c>
      <c r="C3644">
        <v>2016</v>
      </c>
      <c r="D3644" s="42" t="s">
        <v>8557</v>
      </c>
      <c r="E3644" t="b">
        <v>0</v>
      </c>
      <c r="F3644" s="42" t="s">
        <v>9672</v>
      </c>
    </row>
    <row r="3645" spans="1:6" x14ac:dyDescent="0.2">
      <c r="A3645" s="42" t="s">
        <v>1972</v>
      </c>
      <c r="B3645" s="42" t="s">
        <v>8454</v>
      </c>
      <c r="C3645">
        <v>2017</v>
      </c>
      <c r="D3645" s="42" t="s">
        <v>8482</v>
      </c>
      <c r="E3645" t="b">
        <v>0</v>
      </c>
      <c r="F3645" s="42" t="s">
        <v>9672</v>
      </c>
    </row>
    <row r="3646" spans="1:6" x14ac:dyDescent="0.2">
      <c r="A3646" s="42" t="s">
        <v>1972</v>
      </c>
      <c r="B3646" s="42" t="s">
        <v>8454</v>
      </c>
      <c r="C3646">
        <v>2018</v>
      </c>
      <c r="D3646" s="42" t="s">
        <v>8482</v>
      </c>
      <c r="E3646" t="b">
        <v>0</v>
      </c>
      <c r="F3646" s="42" t="s">
        <v>9672</v>
      </c>
    </row>
    <row r="3647" spans="1:6" x14ac:dyDescent="0.2">
      <c r="A3647" s="42" t="s">
        <v>1972</v>
      </c>
      <c r="B3647" s="42" t="s">
        <v>8454</v>
      </c>
      <c r="C3647">
        <v>2019</v>
      </c>
      <c r="D3647" s="42" t="s">
        <v>8482</v>
      </c>
      <c r="E3647" t="b">
        <v>0</v>
      </c>
      <c r="F3647" s="42" t="s">
        <v>9672</v>
      </c>
    </row>
    <row r="3648" spans="1:6" x14ac:dyDescent="0.2">
      <c r="A3648" s="42" t="s">
        <v>1972</v>
      </c>
      <c r="B3648" s="42" t="s">
        <v>8462</v>
      </c>
      <c r="C3648">
        <v>2013</v>
      </c>
      <c r="D3648" s="42" t="s">
        <v>9283</v>
      </c>
      <c r="E3648" t="b">
        <v>0</v>
      </c>
      <c r="F3648" s="42" t="s">
        <v>9672</v>
      </c>
    </row>
    <row r="3649" spans="1:6" x14ac:dyDescent="0.2">
      <c r="A3649" s="42" t="s">
        <v>1972</v>
      </c>
      <c r="B3649" s="42" t="s">
        <v>8462</v>
      </c>
      <c r="C3649">
        <v>2014</v>
      </c>
      <c r="D3649" s="42" t="s">
        <v>9223</v>
      </c>
      <c r="E3649" t="b">
        <v>0</v>
      </c>
      <c r="F3649" s="42" t="s">
        <v>9672</v>
      </c>
    </row>
    <row r="3650" spans="1:6" x14ac:dyDescent="0.2">
      <c r="A3650" s="42" t="s">
        <v>1972</v>
      </c>
      <c r="B3650" s="42" t="s">
        <v>8462</v>
      </c>
      <c r="C3650">
        <v>2015</v>
      </c>
      <c r="D3650" s="42" t="s">
        <v>9387</v>
      </c>
      <c r="E3650" t="b">
        <v>0</v>
      </c>
      <c r="F3650" s="42" t="s">
        <v>9672</v>
      </c>
    </row>
    <row r="3651" spans="1:6" x14ac:dyDescent="0.2">
      <c r="A3651" s="42" t="s">
        <v>1972</v>
      </c>
      <c r="B3651" s="42" t="s">
        <v>8462</v>
      </c>
      <c r="C3651">
        <v>2016</v>
      </c>
      <c r="D3651" s="42" t="s">
        <v>8557</v>
      </c>
      <c r="E3651" t="b">
        <v>0</v>
      </c>
      <c r="F3651" s="42" t="s">
        <v>9672</v>
      </c>
    </row>
    <row r="3652" spans="1:6" x14ac:dyDescent="0.2">
      <c r="A3652" s="42" t="s">
        <v>1972</v>
      </c>
      <c r="B3652" s="42" t="s">
        <v>8462</v>
      </c>
      <c r="C3652">
        <v>2017</v>
      </c>
      <c r="D3652" s="42" t="s">
        <v>8482</v>
      </c>
      <c r="E3652" t="b">
        <v>0</v>
      </c>
      <c r="F3652" s="42" t="s">
        <v>9672</v>
      </c>
    </row>
    <row r="3653" spans="1:6" x14ac:dyDescent="0.2">
      <c r="A3653" s="42" t="s">
        <v>1972</v>
      </c>
      <c r="B3653" s="42" t="s">
        <v>8462</v>
      </c>
      <c r="C3653">
        <v>2018</v>
      </c>
      <c r="D3653" s="42" t="s">
        <v>8482</v>
      </c>
      <c r="E3653" t="b">
        <v>0</v>
      </c>
      <c r="F3653" s="42" t="s">
        <v>9672</v>
      </c>
    </row>
    <row r="3654" spans="1:6" x14ac:dyDescent="0.2">
      <c r="A3654" s="42" t="s">
        <v>1972</v>
      </c>
      <c r="B3654" s="42" t="s">
        <v>8462</v>
      </c>
      <c r="C3654">
        <v>2019</v>
      </c>
      <c r="D3654" s="42" t="s">
        <v>8482</v>
      </c>
      <c r="E3654" t="b">
        <v>0</v>
      </c>
      <c r="F3654" s="42" t="s">
        <v>9672</v>
      </c>
    </row>
    <row r="3655" spans="1:6" x14ac:dyDescent="0.2">
      <c r="A3655" s="42" t="s">
        <v>1972</v>
      </c>
      <c r="B3655" s="42" t="s">
        <v>8464</v>
      </c>
      <c r="C3655">
        <v>2013</v>
      </c>
      <c r="D3655" s="42" t="s">
        <v>8638</v>
      </c>
      <c r="E3655" t="b">
        <v>0</v>
      </c>
      <c r="F3655" s="42" t="s">
        <v>9672</v>
      </c>
    </row>
    <row r="3656" spans="1:6" x14ac:dyDescent="0.2">
      <c r="A3656" s="42" t="s">
        <v>1972</v>
      </c>
      <c r="B3656" s="42" t="s">
        <v>8464</v>
      </c>
      <c r="C3656">
        <v>2014</v>
      </c>
      <c r="D3656" s="42" t="s">
        <v>8638</v>
      </c>
      <c r="E3656" t="b">
        <v>0</v>
      </c>
      <c r="F3656" s="42" t="s">
        <v>9672</v>
      </c>
    </row>
    <row r="3657" spans="1:6" x14ac:dyDescent="0.2">
      <c r="A3657" s="42" t="s">
        <v>1972</v>
      </c>
      <c r="B3657" s="42" t="s">
        <v>8464</v>
      </c>
      <c r="C3657">
        <v>2015</v>
      </c>
      <c r="D3657" s="42" t="s">
        <v>8638</v>
      </c>
      <c r="E3657" t="b">
        <v>0</v>
      </c>
      <c r="F3657" s="42" t="s">
        <v>9672</v>
      </c>
    </row>
    <row r="3658" spans="1:6" x14ac:dyDescent="0.2">
      <c r="A3658" s="42" t="s">
        <v>1972</v>
      </c>
      <c r="B3658" s="42" t="s">
        <v>8464</v>
      </c>
      <c r="C3658">
        <v>2016</v>
      </c>
      <c r="D3658" s="42" t="s">
        <v>8638</v>
      </c>
      <c r="E3658" t="b">
        <v>0</v>
      </c>
      <c r="F3658" s="42" t="s">
        <v>9672</v>
      </c>
    </row>
    <row r="3659" spans="1:6" x14ac:dyDescent="0.2">
      <c r="A3659" s="42" t="s">
        <v>1972</v>
      </c>
      <c r="B3659" s="42" t="s">
        <v>8464</v>
      </c>
      <c r="C3659">
        <v>2017</v>
      </c>
      <c r="D3659" s="42" t="s">
        <v>8638</v>
      </c>
      <c r="E3659" t="b">
        <v>0</v>
      </c>
      <c r="F3659" s="42" t="s">
        <v>9672</v>
      </c>
    </row>
    <row r="3660" spans="1:6" x14ac:dyDescent="0.2">
      <c r="A3660" s="42" t="s">
        <v>1972</v>
      </c>
      <c r="B3660" s="42" t="s">
        <v>8464</v>
      </c>
      <c r="C3660">
        <v>2018</v>
      </c>
      <c r="D3660" s="42" t="s">
        <v>8638</v>
      </c>
      <c r="E3660" t="b">
        <v>0</v>
      </c>
      <c r="F3660" s="42" t="s">
        <v>9672</v>
      </c>
    </row>
    <row r="3661" spans="1:6" x14ac:dyDescent="0.2">
      <c r="A3661" s="42" t="s">
        <v>1972</v>
      </c>
      <c r="B3661" s="42" t="s">
        <v>8464</v>
      </c>
      <c r="C3661">
        <v>2019</v>
      </c>
      <c r="D3661" s="42" t="s">
        <v>8482</v>
      </c>
      <c r="E3661" t="b">
        <v>0</v>
      </c>
      <c r="F3661" s="42" t="s">
        <v>9672</v>
      </c>
    </row>
    <row r="3662" spans="1:6" x14ac:dyDescent="0.2">
      <c r="A3662" s="42" t="s">
        <v>1143</v>
      </c>
      <c r="B3662" s="42" t="s">
        <v>8454</v>
      </c>
      <c r="C3662">
        <v>2013</v>
      </c>
      <c r="D3662" s="42" t="s">
        <v>9533</v>
      </c>
      <c r="E3662" t="b">
        <v>0</v>
      </c>
      <c r="F3662" s="42" t="s">
        <v>9673</v>
      </c>
    </row>
    <row r="3663" spans="1:6" x14ac:dyDescent="0.2">
      <c r="A3663" s="42" t="s">
        <v>1143</v>
      </c>
      <c r="B3663" s="42" t="s">
        <v>8454</v>
      </c>
      <c r="C3663">
        <v>2014</v>
      </c>
      <c r="D3663" s="42" t="s">
        <v>9674</v>
      </c>
      <c r="E3663" t="b">
        <v>0</v>
      </c>
      <c r="F3663" s="42" t="s">
        <v>9673</v>
      </c>
    </row>
    <row r="3664" spans="1:6" x14ac:dyDescent="0.2">
      <c r="A3664" s="42" t="s">
        <v>1143</v>
      </c>
      <c r="B3664" s="42" t="s">
        <v>8454</v>
      </c>
      <c r="C3664">
        <v>2015</v>
      </c>
      <c r="D3664" s="42" t="s">
        <v>9675</v>
      </c>
      <c r="E3664" t="b">
        <v>0</v>
      </c>
      <c r="F3664" s="42" t="s">
        <v>9673</v>
      </c>
    </row>
    <row r="3665" spans="1:6" x14ac:dyDescent="0.2">
      <c r="A3665" s="42" t="s">
        <v>1143</v>
      </c>
      <c r="B3665" s="42" t="s">
        <v>8454</v>
      </c>
      <c r="C3665">
        <v>2016</v>
      </c>
      <c r="D3665" s="42" t="s">
        <v>9676</v>
      </c>
      <c r="E3665" t="b">
        <v>0</v>
      </c>
      <c r="F3665" s="42" t="s">
        <v>9673</v>
      </c>
    </row>
    <row r="3666" spans="1:6" x14ac:dyDescent="0.2">
      <c r="A3666" s="42" t="s">
        <v>1143</v>
      </c>
      <c r="B3666" s="42" t="s">
        <v>8454</v>
      </c>
      <c r="C3666">
        <v>2017</v>
      </c>
      <c r="D3666" s="42" t="s">
        <v>9677</v>
      </c>
      <c r="E3666" t="b">
        <v>0</v>
      </c>
      <c r="F3666" s="42" t="s">
        <v>9673</v>
      </c>
    </row>
    <row r="3667" spans="1:6" x14ac:dyDescent="0.2">
      <c r="A3667" s="42" t="s">
        <v>1143</v>
      </c>
      <c r="B3667" s="42" t="s">
        <v>8454</v>
      </c>
      <c r="C3667">
        <v>2018</v>
      </c>
      <c r="D3667" s="42" t="s">
        <v>9678</v>
      </c>
      <c r="E3667" t="b">
        <v>0</v>
      </c>
      <c r="F3667" s="42" t="s">
        <v>9673</v>
      </c>
    </row>
    <row r="3668" spans="1:6" x14ac:dyDescent="0.2">
      <c r="A3668" s="42" t="s">
        <v>1143</v>
      </c>
      <c r="B3668" s="42" t="s">
        <v>8454</v>
      </c>
      <c r="C3668">
        <v>2019</v>
      </c>
      <c r="D3668" s="42" t="s">
        <v>9679</v>
      </c>
      <c r="E3668" t="b">
        <v>0</v>
      </c>
      <c r="F3668" s="42" t="s">
        <v>9673</v>
      </c>
    </row>
    <row r="3669" spans="1:6" x14ac:dyDescent="0.2">
      <c r="A3669" s="42" t="s">
        <v>1143</v>
      </c>
      <c r="B3669" s="42" t="s">
        <v>8462</v>
      </c>
      <c r="C3669">
        <v>2013</v>
      </c>
      <c r="D3669" s="42" t="s">
        <v>9533</v>
      </c>
      <c r="E3669" t="b">
        <v>0</v>
      </c>
      <c r="F3669" s="42" t="s">
        <v>9673</v>
      </c>
    </row>
    <row r="3670" spans="1:6" x14ac:dyDescent="0.2">
      <c r="A3670" s="42" t="s">
        <v>1143</v>
      </c>
      <c r="B3670" s="42" t="s">
        <v>8462</v>
      </c>
      <c r="C3670">
        <v>2014</v>
      </c>
      <c r="D3670" s="42" t="s">
        <v>9674</v>
      </c>
      <c r="E3670" t="b">
        <v>0</v>
      </c>
      <c r="F3670" s="42" t="s">
        <v>9673</v>
      </c>
    </row>
    <row r="3671" spans="1:6" x14ac:dyDescent="0.2">
      <c r="A3671" s="42" t="s">
        <v>1143</v>
      </c>
      <c r="B3671" s="42" t="s">
        <v>8462</v>
      </c>
      <c r="C3671">
        <v>2015</v>
      </c>
      <c r="D3671" s="42" t="s">
        <v>9675</v>
      </c>
      <c r="E3671" t="b">
        <v>0</v>
      </c>
      <c r="F3671" s="42" t="s">
        <v>9673</v>
      </c>
    </row>
    <row r="3672" spans="1:6" x14ac:dyDescent="0.2">
      <c r="A3672" s="42" t="s">
        <v>1143</v>
      </c>
      <c r="B3672" s="42" t="s">
        <v>8462</v>
      </c>
      <c r="C3672">
        <v>2016</v>
      </c>
      <c r="D3672" s="42" t="s">
        <v>9676</v>
      </c>
      <c r="E3672" t="b">
        <v>0</v>
      </c>
      <c r="F3672" s="42" t="s">
        <v>9673</v>
      </c>
    </row>
    <row r="3673" spans="1:6" x14ac:dyDescent="0.2">
      <c r="A3673" s="42" t="s">
        <v>1143</v>
      </c>
      <c r="B3673" s="42" t="s">
        <v>8462</v>
      </c>
      <c r="C3673">
        <v>2017</v>
      </c>
      <c r="D3673" s="42" t="s">
        <v>9677</v>
      </c>
      <c r="E3673" t="b">
        <v>0</v>
      </c>
      <c r="F3673" s="42" t="s">
        <v>9673</v>
      </c>
    </row>
    <row r="3674" spans="1:6" x14ac:dyDescent="0.2">
      <c r="A3674" s="42" t="s">
        <v>1143</v>
      </c>
      <c r="B3674" s="42" t="s">
        <v>8462</v>
      </c>
      <c r="C3674">
        <v>2018</v>
      </c>
      <c r="D3674" s="42" t="s">
        <v>9678</v>
      </c>
      <c r="E3674" t="b">
        <v>0</v>
      </c>
      <c r="F3674" s="42" t="s">
        <v>9673</v>
      </c>
    </row>
    <row r="3675" spans="1:6" x14ac:dyDescent="0.2">
      <c r="A3675" s="42" t="s">
        <v>1143</v>
      </c>
      <c r="B3675" s="42" t="s">
        <v>8462</v>
      </c>
      <c r="C3675">
        <v>2019</v>
      </c>
      <c r="D3675" s="42" t="s">
        <v>9679</v>
      </c>
      <c r="E3675" t="b">
        <v>0</v>
      </c>
      <c r="F3675" s="42" t="s">
        <v>9673</v>
      </c>
    </row>
    <row r="3676" spans="1:6" x14ac:dyDescent="0.2">
      <c r="A3676" s="42" t="s">
        <v>1143</v>
      </c>
      <c r="B3676" s="42" t="s">
        <v>8464</v>
      </c>
      <c r="C3676">
        <v>2013</v>
      </c>
      <c r="D3676" s="42" t="s">
        <v>8482</v>
      </c>
      <c r="E3676" t="b">
        <v>0</v>
      </c>
      <c r="F3676" s="42" t="s">
        <v>9673</v>
      </c>
    </row>
    <row r="3677" spans="1:6" x14ac:dyDescent="0.2">
      <c r="A3677" s="42" t="s">
        <v>1143</v>
      </c>
      <c r="B3677" s="42" t="s">
        <v>8464</v>
      </c>
      <c r="C3677">
        <v>2014</v>
      </c>
      <c r="D3677" s="42" t="s">
        <v>8482</v>
      </c>
      <c r="E3677" t="b">
        <v>0</v>
      </c>
      <c r="F3677" s="42" t="s">
        <v>9673</v>
      </c>
    </row>
    <row r="3678" spans="1:6" x14ac:dyDescent="0.2">
      <c r="A3678" s="42" t="s">
        <v>1143</v>
      </c>
      <c r="B3678" s="42" t="s">
        <v>8464</v>
      </c>
      <c r="C3678">
        <v>2015</v>
      </c>
      <c r="D3678" s="42" t="s">
        <v>8496</v>
      </c>
      <c r="E3678" t="b">
        <v>0</v>
      </c>
      <c r="F3678" s="42" t="s">
        <v>9673</v>
      </c>
    </row>
    <row r="3679" spans="1:6" x14ac:dyDescent="0.2">
      <c r="A3679" s="42" t="s">
        <v>1143</v>
      </c>
      <c r="B3679" s="42" t="s">
        <v>8464</v>
      </c>
      <c r="C3679">
        <v>2016</v>
      </c>
      <c r="D3679" s="42" t="s">
        <v>8496</v>
      </c>
      <c r="E3679" t="b">
        <v>0</v>
      </c>
      <c r="F3679" s="42" t="s">
        <v>9673</v>
      </c>
    </row>
    <row r="3680" spans="1:6" x14ac:dyDescent="0.2">
      <c r="A3680" s="42" t="s">
        <v>1143</v>
      </c>
      <c r="B3680" s="42" t="s">
        <v>8464</v>
      </c>
      <c r="C3680">
        <v>2017</v>
      </c>
      <c r="D3680" s="42" t="s">
        <v>8496</v>
      </c>
      <c r="E3680" t="b">
        <v>0</v>
      </c>
      <c r="F3680" s="42" t="s">
        <v>9673</v>
      </c>
    </row>
    <row r="3681" spans="1:6" x14ac:dyDescent="0.2">
      <c r="A3681" s="42" t="s">
        <v>1143</v>
      </c>
      <c r="B3681" s="42" t="s">
        <v>8464</v>
      </c>
      <c r="C3681">
        <v>2018</v>
      </c>
      <c r="D3681" s="42" t="s">
        <v>8496</v>
      </c>
      <c r="E3681" t="b">
        <v>0</v>
      </c>
      <c r="F3681" s="42" t="s">
        <v>9673</v>
      </c>
    </row>
    <row r="3682" spans="1:6" x14ac:dyDescent="0.2">
      <c r="A3682" s="42" t="s">
        <v>1143</v>
      </c>
      <c r="B3682" s="42" t="s">
        <v>8464</v>
      </c>
      <c r="C3682">
        <v>2019</v>
      </c>
      <c r="D3682" s="42" t="s">
        <v>8496</v>
      </c>
      <c r="E3682" t="b">
        <v>0</v>
      </c>
      <c r="F3682" s="42" t="s">
        <v>9673</v>
      </c>
    </row>
    <row r="3683" spans="1:6" x14ac:dyDescent="0.2">
      <c r="A3683" s="42" t="s">
        <v>407</v>
      </c>
      <c r="B3683" s="42" t="s">
        <v>8454</v>
      </c>
      <c r="C3683">
        <v>2013</v>
      </c>
      <c r="D3683" s="42" t="s">
        <v>8830</v>
      </c>
      <c r="E3683" t="b">
        <v>0</v>
      </c>
      <c r="F3683" s="42" t="s">
        <v>8831</v>
      </c>
    </row>
    <row r="3684" spans="1:6" x14ac:dyDescent="0.2">
      <c r="A3684" s="42" t="s">
        <v>407</v>
      </c>
      <c r="B3684" s="42" t="s">
        <v>8454</v>
      </c>
      <c r="C3684">
        <v>2014</v>
      </c>
      <c r="D3684" s="42" t="s">
        <v>8832</v>
      </c>
      <c r="E3684" t="b">
        <v>0</v>
      </c>
      <c r="F3684" s="42" t="s">
        <v>8831</v>
      </c>
    </row>
    <row r="3685" spans="1:6" x14ac:dyDescent="0.2">
      <c r="A3685" s="42" t="s">
        <v>407</v>
      </c>
      <c r="B3685" s="42" t="s">
        <v>8454</v>
      </c>
      <c r="C3685">
        <v>2015</v>
      </c>
      <c r="D3685" s="42" t="s">
        <v>8833</v>
      </c>
      <c r="E3685" t="b">
        <v>0</v>
      </c>
      <c r="F3685" s="42" t="s">
        <v>8831</v>
      </c>
    </row>
    <row r="3686" spans="1:6" x14ac:dyDescent="0.2">
      <c r="A3686" s="42" t="s">
        <v>407</v>
      </c>
      <c r="B3686" s="42" t="s">
        <v>8454</v>
      </c>
      <c r="C3686">
        <v>2016</v>
      </c>
      <c r="D3686" s="42" t="s">
        <v>8834</v>
      </c>
      <c r="E3686" t="b">
        <v>0</v>
      </c>
      <c r="F3686" s="42" t="s">
        <v>8831</v>
      </c>
    </row>
    <row r="3687" spans="1:6" x14ac:dyDescent="0.2">
      <c r="A3687" s="42" t="s">
        <v>407</v>
      </c>
      <c r="B3687" s="42" t="s">
        <v>8454</v>
      </c>
      <c r="C3687">
        <v>2017</v>
      </c>
      <c r="D3687" s="42" t="s">
        <v>8835</v>
      </c>
      <c r="E3687" t="b">
        <v>0</v>
      </c>
      <c r="F3687" s="42" t="s">
        <v>8831</v>
      </c>
    </row>
    <row r="3688" spans="1:6" x14ac:dyDescent="0.2">
      <c r="A3688" s="42" t="s">
        <v>407</v>
      </c>
      <c r="B3688" s="42" t="s">
        <v>8454</v>
      </c>
      <c r="C3688">
        <v>2018</v>
      </c>
      <c r="D3688" s="42" t="s">
        <v>8836</v>
      </c>
      <c r="E3688" t="b">
        <v>0</v>
      </c>
      <c r="F3688" s="42" t="s">
        <v>8831</v>
      </c>
    </row>
    <row r="3689" spans="1:6" x14ac:dyDescent="0.2">
      <c r="A3689" s="42" t="s">
        <v>407</v>
      </c>
      <c r="B3689" s="42" t="s">
        <v>8454</v>
      </c>
      <c r="C3689">
        <v>2019</v>
      </c>
      <c r="D3689" s="42" t="s">
        <v>8837</v>
      </c>
      <c r="E3689" t="b">
        <v>0</v>
      </c>
      <c r="F3689" s="42" t="s">
        <v>8831</v>
      </c>
    </row>
    <row r="3690" spans="1:6" x14ac:dyDescent="0.2">
      <c r="A3690" s="42" t="s">
        <v>407</v>
      </c>
      <c r="B3690" s="42" t="s">
        <v>8462</v>
      </c>
      <c r="C3690">
        <v>2013</v>
      </c>
      <c r="D3690" s="42" t="s">
        <v>8830</v>
      </c>
      <c r="E3690" t="b">
        <v>0</v>
      </c>
      <c r="F3690" s="42" t="s">
        <v>8831</v>
      </c>
    </row>
    <row r="3691" spans="1:6" x14ac:dyDescent="0.2">
      <c r="A3691" s="42" t="s">
        <v>407</v>
      </c>
      <c r="B3691" s="42" t="s">
        <v>8462</v>
      </c>
      <c r="C3691">
        <v>2014</v>
      </c>
      <c r="D3691" s="42" t="s">
        <v>8838</v>
      </c>
      <c r="E3691" t="b">
        <v>0</v>
      </c>
      <c r="F3691" s="42" t="s">
        <v>8831</v>
      </c>
    </row>
    <row r="3692" spans="1:6" x14ac:dyDescent="0.2">
      <c r="A3692" s="42" t="s">
        <v>407</v>
      </c>
      <c r="B3692" s="42" t="s">
        <v>8462</v>
      </c>
      <c r="C3692">
        <v>2015</v>
      </c>
      <c r="D3692" s="42" t="s">
        <v>8839</v>
      </c>
      <c r="E3692" t="b">
        <v>0</v>
      </c>
      <c r="F3692" s="42" t="s">
        <v>8831</v>
      </c>
    </row>
    <row r="3693" spans="1:6" x14ac:dyDescent="0.2">
      <c r="A3693" s="42" t="s">
        <v>407</v>
      </c>
      <c r="B3693" s="42" t="s">
        <v>8462</v>
      </c>
      <c r="C3693">
        <v>2016</v>
      </c>
      <c r="D3693" s="42" t="s">
        <v>8840</v>
      </c>
      <c r="E3693" t="b">
        <v>0</v>
      </c>
      <c r="F3693" s="42" t="s">
        <v>8831</v>
      </c>
    </row>
    <row r="3694" spans="1:6" x14ac:dyDescent="0.2">
      <c r="A3694" s="42" t="s">
        <v>407</v>
      </c>
      <c r="B3694" s="42" t="s">
        <v>8462</v>
      </c>
      <c r="C3694">
        <v>2017</v>
      </c>
      <c r="D3694" s="42" t="s">
        <v>8841</v>
      </c>
      <c r="E3694" t="b">
        <v>0</v>
      </c>
      <c r="F3694" s="42" t="s">
        <v>8831</v>
      </c>
    </row>
    <row r="3695" spans="1:6" x14ac:dyDescent="0.2">
      <c r="A3695" s="42" t="s">
        <v>407</v>
      </c>
      <c r="B3695" s="42" t="s">
        <v>8462</v>
      </c>
      <c r="C3695">
        <v>2018</v>
      </c>
      <c r="D3695" s="42" t="s">
        <v>8842</v>
      </c>
      <c r="E3695" t="b">
        <v>0</v>
      </c>
      <c r="F3695" s="42" t="s">
        <v>8831</v>
      </c>
    </row>
    <row r="3696" spans="1:6" x14ac:dyDescent="0.2">
      <c r="A3696" s="42" t="s">
        <v>407</v>
      </c>
      <c r="B3696" s="42" t="s">
        <v>8462</v>
      </c>
      <c r="C3696">
        <v>2019</v>
      </c>
      <c r="D3696" s="42" t="s">
        <v>8837</v>
      </c>
      <c r="E3696" t="b">
        <v>0</v>
      </c>
      <c r="F3696" s="42" t="s">
        <v>8831</v>
      </c>
    </row>
    <row r="3697" spans="1:6" x14ac:dyDescent="0.2">
      <c r="A3697" s="42" t="s">
        <v>407</v>
      </c>
      <c r="B3697" s="42" t="s">
        <v>8464</v>
      </c>
      <c r="C3697">
        <v>2013</v>
      </c>
      <c r="D3697" s="42" t="s">
        <v>8760</v>
      </c>
      <c r="E3697" t="b">
        <v>0</v>
      </c>
      <c r="F3697" s="42" t="s">
        <v>8831</v>
      </c>
    </row>
    <row r="3698" spans="1:6" x14ac:dyDescent="0.2">
      <c r="A3698" s="42" t="s">
        <v>407</v>
      </c>
      <c r="B3698" s="42" t="s">
        <v>8464</v>
      </c>
      <c r="C3698">
        <v>2014</v>
      </c>
      <c r="D3698" s="42" t="s">
        <v>8702</v>
      </c>
      <c r="E3698" t="b">
        <v>0</v>
      </c>
      <c r="F3698" s="42" t="s">
        <v>8831</v>
      </c>
    </row>
    <row r="3699" spans="1:6" x14ac:dyDescent="0.2">
      <c r="A3699" s="42" t="s">
        <v>407</v>
      </c>
      <c r="B3699" s="42" t="s">
        <v>8464</v>
      </c>
      <c r="C3699">
        <v>2015</v>
      </c>
      <c r="D3699" s="42" t="s">
        <v>8843</v>
      </c>
      <c r="E3699" t="b">
        <v>0</v>
      </c>
      <c r="F3699" s="42" t="s">
        <v>8831</v>
      </c>
    </row>
    <row r="3700" spans="1:6" x14ac:dyDescent="0.2">
      <c r="A3700" s="42" t="s">
        <v>407</v>
      </c>
      <c r="B3700" s="42" t="s">
        <v>8464</v>
      </c>
      <c r="C3700">
        <v>2016</v>
      </c>
      <c r="D3700" s="42" t="s">
        <v>8844</v>
      </c>
      <c r="E3700" t="b">
        <v>0</v>
      </c>
      <c r="F3700" s="42" t="s">
        <v>8831</v>
      </c>
    </row>
    <row r="3701" spans="1:6" x14ac:dyDescent="0.2">
      <c r="A3701" s="42" t="s">
        <v>407</v>
      </c>
      <c r="B3701" s="42" t="s">
        <v>8464</v>
      </c>
      <c r="C3701">
        <v>2017</v>
      </c>
      <c r="D3701" s="42" t="s">
        <v>8845</v>
      </c>
      <c r="E3701" t="b">
        <v>0</v>
      </c>
      <c r="F3701" s="42" t="s">
        <v>8831</v>
      </c>
    </row>
    <row r="3702" spans="1:6" x14ac:dyDescent="0.2">
      <c r="A3702" s="42" t="s">
        <v>407</v>
      </c>
      <c r="B3702" s="42" t="s">
        <v>8464</v>
      </c>
      <c r="C3702">
        <v>2018</v>
      </c>
      <c r="D3702" s="42" t="s">
        <v>8846</v>
      </c>
      <c r="E3702" t="b">
        <v>0</v>
      </c>
      <c r="F3702" s="42" t="s">
        <v>8831</v>
      </c>
    </row>
    <row r="3703" spans="1:6" x14ac:dyDescent="0.2">
      <c r="A3703" s="42" t="s">
        <v>407</v>
      </c>
      <c r="B3703" s="42" t="s">
        <v>8464</v>
      </c>
      <c r="C3703">
        <v>2019</v>
      </c>
      <c r="D3703" s="42" t="s">
        <v>8846</v>
      </c>
      <c r="E3703" t="b">
        <v>0</v>
      </c>
      <c r="F3703" s="42" t="s">
        <v>8831</v>
      </c>
    </row>
    <row r="3704" spans="1:6" x14ac:dyDescent="0.2">
      <c r="A3704" s="42" t="s">
        <v>1144</v>
      </c>
      <c r="B3704" s="42" t="s">
        <v>8454</v>
      </c>
      <c r="C3704">
        <v>2012</v>
      </c>
      <c r="D3704" s="42" t="s">
        <v>8466</v>
      </c>
      <c r="E3704" t="b">
        <v>0</v>
      </c>
      <c r="F3704" s="42" t="s">
        <v>9680</v>
      </c>
    </row>
    <row r="3705" spans="1:6" x14ac:dyDescent="0.2">
      <c r="A3705" s="42" t="s">
        <v>1144</v>
      </c>
      <c r="B3705" s="42" t="s">
        <v>8454</v>
      </c>
      <c r="C3705">
        <v>2013</v>
      </c>
      <c r="D3705" s="42" t="s">
        <v>8539</v>
      </c>
      <c r="E3705" t="b">
        <v>0</v>
      </c>
      <c r="F3705" s="42" t="s">
        <v>9680</v>
      </c>
    </row>
    <row r="3706" spans="1:6" x14ac:dyDescent="0.2">
      <c r="A3706" s="42" t="s">
        <v>1144</v>
      </c>
      <c r="B3706" s="42" t="s">
        <v>8454</v>
      </c>
      <c r="C3706">
        <v>2014</v>
      </c>
      <c r="D3706" s="42" t="s">
        <v>8823</v>
      </c>
      <c r="E3706" t="b">
        <v>0</v>
      </c>
      <c r="F3706" s="42" t="s">
        <v>9680</v>
      </c>
    </row>
    <row r="3707" spans="1:6" x14ac:dyDescent="0.2">
      <c r="A3707" s="42" t="s">
        <v>1144</v>
      </c>
      <c r="B3707" s="42" t="s">
        <v>8454</v>
      </c>
      <c r="C3707">
        <v>2015</v>
      </c>
      <c r="D3707" s="42" t="s">
        <v>9681</v>
      </c>
      <c r="E3707" t="b">
        <v>0</v>
      </c>
      <c r="F3707" s="42" t="s">
        <v>9680</v>
      </c>
    </row>
    <row r="3708" spans="1:6" x14ac:dyDescent="0.2">
      <c r="A3708" s="42" t="s">
        <v>1144</v>
      </c>
      <c r="B3708" s="42" t="s">
        <v>8454</v>
      </c>
      <c r="C3708">
        <v>2016</v>
      </c>
      <c r="D3708" s="42" t="s">
        <v>9682</v>
      </c>
      <c r="E3708" t="b">
        <v>0</v>
      </c>
      <c r="F3708" s="42" t="s">
        <v>9680</v>
      </c>
    </row>
    <row r="3709" spans="1:6" x14ac:dyDescent="0.2">
      <c r="A3709" s="42" t="s">
        <v>1144</v>
      </c>
      <c r="B3709" s="42" t="s">
        <v>8454</v>
      </c>
      <c r="C3709">
        <v>2017</v>
      </c>
      <c r="D3709" s="42" t="s">
        <v>9683</v>
      </c>
      <c r="E3709" t="b">
        <v>0</v>
      </c>
      <c r="F3709" s="42" t="s">
        <v>9680</v>
      </c>
    </row>
    <row r="3710" spans="1:6" x14ac:dyDescent="0.2">
      <c r="A3710" s="42" t="s">
        <v>1144</v>
      </c>
      <c r="B3710" s="42" t="s">
        <v>8454</v>
      </c>
      <c r="C3710">
        <v>2018</v>
      </c>
      <c r="D3710" s="42" t="s">
        <v>8685</v>
      </c>
      <c r="E3710" t="b">
        <v>0</v>
      </c>
      <c r="F3710" s="42" t="s">
        <v>9680</v>
      </c>
    </row>
    <row r="3711" spans="1:6" x14ac:dyDescent="0.2">
      <c r="A3711" s="42" t="s">
        <v>1144</v>
      </c>
      <c r="B3711" s="42" t="s">
        <v>8462</v>
      </c>
      <c r="C3711">
        <v>2012</v>
      </c>
      <c r="D3711" s="42" t="s">
        <v>8466</v>
      </c>
      <c r="E3711" t="b">
        <v>0</v>
      </c>
      <c r="F3711" s="42" t="s">
        <v>9680</v>
      </c>
    </row>
    <row r="3712" spans="1:6" x14ac:dyDescent="0.2">
      <c r="A3712" s="42" t="s">
        <v>1144</v>
      </c>
      <c r="B3712" s="42" t="s">
        <v>8462</v>
      </c>
      <c r="C3712">
        <v>2013</v>
      </c>
      <c r="D3712" s="42" t="s">
        <v>8539</v>
      </c>
      <c r="E3712" t="b">
        <v>0</v>
      </c>
      <c r="F3712" s="42" t="s">
        <v>9680</v>
      </c>
    </row>
    <row r="3713" spans="1:6" x14ac:dyDescent="0.2">
      <c r="A3713" s="42" t="s">
        <v>1144</v>
      </c>
      <c r="B3713" s="42" t="s">
        <v>8462</v>
      </c>
      <c r="C3713">
        <v>2014</v>
      </c>
      <c r="D3713" s="42" t="s">
        <v>8823</v>
      </c>
      <c r="E3713" t="b">
        <v>0</v>
      </c>
      <c r="F3713" s="42" t="s">
        <v>9680</v>
      </c>
    </row>
    <row r="3714" spans="1:6" x14ac:dyDescent="0.2">
      <c r="A3714" s="42" t="s">
        <v>1144</v>
      </c>
      <c r="B3714" s="42" t="s">
        <v>8462</v>
      </c>
      <c r="C3714">
        <v>2015</v>
      </c>
      <c r="D3714" s="42" t="s">
        <v>9681</v>
      </c>
      <c r="E3714" t="b">
        <v>0</v>
      </c>
      <c r="F3714" s="42" t="s">
        <v>9680</v>
      </c>
    </row>
    <row r="3715" spans="1:6" x14ac:dyDescent="0.2">
      <c r="A3715" s="42" t="s">
        <v>1144</v>
      </c>
      <c r="B3715" s="42" t="s">
        <v>8462</v>
      </c>
      <c r="C3715">
        <v>2016</v>
      </c>
      <c r="D3715" s="42" t="s">
        <v>9682</v>
      </c>
      <c r="E3715" t="b">
        <v>0</v>
      </c>
      <c r="F3715" s="42" t="s">
        <v>9680</v>
      </c>
    </row>
    <row r="3716" spans="1:6" x14ac:dyDescent="0.2">
      <c r="A3716" s="42" t="s">
        <v>1144</v>
      </c>
      <c r="B3716" s="42" t="s">
        <v>8462</v>
      </c>
      <c r="C3716">
        <v>2017</v>
      </c>
      <c r="D3716" s="42" t="s">
        <v>9683</v>
      </c>
      <c r="E3716" t="b">
        <v>0</v>
      </c>
      <c r="F3716" s="42" t="s">
        <v>9680</v>
      </c>
    </row>
    <row r="3717" spans="1:6" x14ac:dyDescent="0.2">
      <c r="A3717" s="42" t="s">
        <v>1144</v>
      </c>
      <c r="B3717" s="42" t="s">
        <v>8462</v>
      </c>
      <c r="C3717">
        <v>2018</v>
      </c>
      <c r="D3717" s="42" t="s">
        <v>8685</v>
      </c>
      <c r="E3717" t="b">
        <v>0</v>
      </c>
      <c r="F3717" s="42" t="s">
        <v>9680</v>
      </c>
    </row>
    <row r="3718" spans="1:6" x14ac:dyDescent="0.2">
      <c r="A3718" s="42" t="s">
        <v>1144</v>
      </c>
      <c r="B3718" s="42" t="s">
        <v>8464</v>
      </c>
      <c r="C3718">
        <v>2012</v>
      </c>
      <c r="D3718" s="42" t="s">
        <v>8768</v>
      </c>
      <c r="E3718" t="b">
        <v>0</v>
      </c>
      <c r="F3718" s="42" t="s">
        <v>9680</v>
      </c>
    </row>
    <row r="3719" spans="1:6" x14ac:dyDescent="0.2">
      <c r="A3719" s="42" t="s">
        <v>1144</v>
      </c>
      <c r="B3719" s="42" t="s">
        <v>8464</v>
      </c>
      <c r="C3719">
        <v>2013</v>
      </c>
      <c r="D3719" s="42" t="s">
        <v>8994</v>
      </c>
      <c r="E3719" t="b">
        <v>0</v>
      </c>
      <c r="F3719" s="42" t="s">
        <v>9680</v>
      </c>
    </row>
    <row r="3720" spans="1:6" x14ac:dyDescent="0.2">
      <c r="A3720" s="42" t="s">
        <v>1144</v>
      </c>
      <c r="B3720" s="42" t="s">
        <v>8464</v>
      </c>
      <c r="C3720">
        <v>2014</v>
      </c>
      <c r="D3720" s="42" t="s">
        <v>9684</v>
      </c>
      <c r="E3720" t="b">
        <v>0</v>
      </c>
      <c r="F3720" s="42" t="s">
        <v>9680</v>
      </c>
    </row>
    <row r="3721" spans="1:6" x14ac:dyDescent="0.2">
      <c r="A3721" s="42" t="s">
        <v>1144</v>
      </c>
      <c r="B3721" s="42" t="s">
        <v>8464</v>
      </c>
      <c r="C3721">
        <v>2015</v>
      </c>
      <c r="D3721" s="42" t="s">
        <v>8496</v>
      </c>
      <c r="E3721" t="b">
        <v>0</v>
      </c>
      <c r="F3721" s="42" t="s">
        <v>9680</v>
      </c>
    </row>
    <row r="3722" spans="1:6" x14ac:dyDescent="0.2">
      <c r="A3722" s="42" t="s">
        <v>1144</v>
      </c>
      <c r="B3722" s="42" t="s">
        <v>8464</v>
      </c>
      <c r="C3722">
        <v>2016</v>
      </c>
      <c r="D3722" s="42" t="s">
        <v>8496</v>
      </c>
      <c r="E3722" t="b">
        <v>0</v>
      </c>
      <c r="F3722" s="42" t="s">
        <v>9680</v>
      </c>
    </row>
    <row r="3723" spans="1:6" x14ac:dyDescent="0.2">
      <c r="A3723" s="42" t="s">
        <v>1144</v>
      </c>
      <c r="B3723" s="42" t="s">
        <v>8464</v>
      </c>
      <c r="C3723">
        <v>2017</v>
      </c>
      <c r="D3723" s="42" t="s">
        <v>8496</v>
      </c>
      <c r="E3723" t="b">
        <v>0</v>
      </c>
      <c r="F3723" s="42" t="s">
        <v>9680</v>
      </c>
    </row>
    <row r="3724" spans="1:6" x14ac:dyDescent="0.2">
      <c r="A3724" s="42" t="s">
        <v>1144</v>
      </c>
      <c r="B3724" s="42" t="s">
        <v>8464</v>
      </c>
      <c r="C3724">
        <v>2018</v>
      </c>
      <c r="D3724" s="42" t="s">
        <v>8482</v>
      </c>
      <c r="E3724" t="b">
        <v>0</v>
      </c>
      <c r="F3724" s="42" t="s">
        <v>9680</v>
      </c>
    </row>
    <row r="3725" spans="1:6" x14ac:dyDescent="0.2">
      <c r="A3725" s="42" t="s">
        <v>1145</v>
      </c>
      <c r="B3725" s="42" t="s">
        <v>8454</v>
      </c>
      <c r="C3725">
        <v>2013</v>
      </c>
      <c r="D3725" s="42" t="s">
        <v>8560</v>
      </c>
      <c r="E3725" t="b">
        <v>0</v>
      </c>
      <c r="F3725" s="42" t="s">
        <v>9685</v>
      </c>
    </row>
    <row r="3726" spans="1:6" x14ac:dyDescent="0.2">
      <c r="A3726" s="42" t="s">
        <v>1145</v>
      </c>
      <c r="B3726" s="42" t="s">
        <v>8454</v>
      </c>
      <c r="C3726">
        <v>2014</v>
      </c>
      <c r="D3726" s="42" t="s">
        <v>8994</v>
      </c>
      <c r="E3726" t="b">
        <v>0</v>
      </c>
      <c r="F3726" s="42" t="s">
        <v>9685</v>
      </c>
    </row>
    <row r="3727" spans="1:6" x14ac:dyDescent="0.2">
      <c r="A3727" s="42" t="s">
        <v>1145</v>
      </c>
      <c r="B3727" s="42" t="s">
        <v>8454</v>
      </c>
      <c r="C3727">
        <v>2015</v>
      </c>
      <c r="D3727" s="42" t="s">
        <v>9686</v>
      </c>
      <c r="E3727" t="b">
        <v>0</v>
      </c>
      <c r="F3727" s="42" t="s">
        <v>9685</v>
      </c>
    </row>
    <row r="3728" spans="1:6" x14ac:dyDescent="0.2">
      <c r="A3728" s="42" t="s">
        <v>1145</v>
      </c>
      <c r="B3728" s="42" t="s">
        <v>8454</v>
      </c>
      <c r="C3728">
        <v>2016</v>
      </c>
      <c r="D3728" s="42" t="s">
        <v>9364</v>
      </c>
      <c r="E3728" t="b">
        <v>0</v>
      </c>
      <c r="F3728" s="42" t="s">
        <v>9685</v>
      </c>
    </row>
    <row r="3729" spans="1:6" x14ac:dyDescent="0.2">
      <c r="A3729" s="42" t="s">
        <v>1145</v>
      </c>
      <c r="B3729" s="42" t="s">
        <v>8454</v>
      </c>
      <c r="C3729">
        <v>2017</v>
      </c>
      <c r="D3729" s="42" t="s">
        <v>9361</v>
      </c>
      <c r="E3729" t="b">
        <v>0</v>
      </c>
      <c r="F3729" s="42" t="s">
        <v>9685</v>
      </c>
    </row>
    <row r="3730" spans="1:6" x14ac:dyDescent="0.2">
      <c r="A3730" s="42" t="s">
        <v>1145</v>
      </c>
      <c r="B3730" s="42" t="s">
        <v>8454</v>
      </c>
      <c r="C3730">
        <v>2018</v>
      </c>
      <c r="D3730" s="42" t="s">
        <v>9042</v>
      </c>
      <c r="E3730" t="b">
        <v>0</v>
      </c>
      <c r="F3730" s="42" t="s">
        <v>9685</v>
      </c>
    </row>
    <row r="3731" spans="1:6" x14ac:dyDescent="0.2">
      <c r="A3731" s="42" t="s">
        <v>1145</v>
      </c>
      <c r="B3731" s="42" t="s">
        <v>8454</v>
      </c>
      <c r="C3731">
        <v>2019</v>
      </c>
      <c r="D3731" s="42" t="s">
        <v>9224</v>
      </c>
      <c r="E3731" t="b">
        <v>0</v>
      </c>
      <c r="F3731" s="42" t="s">
        <v>9685</v>
      </c>
    </row>
    <row r="3732" spans="1:6" x14ac:dyDescent="0.2">
      <c r="A3732" s="42" t="s">
        <v>1145</v>
      </c>
      <c r="B3732" s="42" t="s">
        <v>8462</v>
      </c>
      <c r="C3732">
        <v>2013</v>
      </c>
      <c r="D3732" s="42" t="s">
        <v>8560</v>
      </c>
      <c r="E3732" t="b">
        <v>0</v>
      </c>
      <c r="F3732" s="42" t="s">
        <v>9685</v>
      </c>
    </row>
    <row r="3733" spans="1:6" x14ac:dyDescent="0.2">
      <c r="A3733" s="42" t="s">
        <v>1145</v>
      </c>
      <c r="B3733" s="42" t="s">
        <v>8462</v>
      </c>
      <c r="C3733">
        <v>2014</v>
      </c>
      <c r="D3733" s="42" t="s">
        <v>8994</v>
      </c>
      <c r="E3733" t="b">
        <v>0</v>
      </c>
      <c r="F3733" s="42" t="s">
        <v>9685</v>
      </c>
    </row>
    <row r="3734" spans="1:6" x14ac:dyDescent="0.2">
      <c r="A3734" s="42" t="s">
        <v>1145</v>
      </c>
      <c r="B3734" s="42" t="s">
        <v>8462</v>
      </c>
      <c r="C3734">
        <v>2015</v>
      </c>
      <c r="D3734" s="42" t="s">
        <v>9686</v>
      </c>
      <c r="E3734" t="b">
        <v>0</v>
      </c>
      <c r="F3734" s="42" t="s">
        <v>9685</v>
      </c>
    </row>
    <row r="3735" spans="1:6" x14ac:dyDescent="0.2">
      <c r="A3735" s="42" t="s">
        <v>1145</v>
      </c>
      <c r="B3735" s="42" t="s">
        <v>8462</v>
      </c>
      <c r="C3735">
        <v>2016</v>
      </c>
      <c r="D3735" s="42" t="s">
        <v>9364</v>
      </c>
      <c r="E3735" t="b">
        <v>0</v>
      </c>
      <c r="F3735" s="42" t="s">
        <v>9685</v>
      </c>
    </row>
    <row r="3736" spans="1:6" x14ac:dyDescent="0.2">
      <c r="A3736" s="42" t="s">
        <v>1145</v>
      </c>
      <c r="B3736" s="42" t="s">
        <v>8462</v>
      </c>
      <c r="C3736">
        <v>2017</v>
      </c>
      <c r="D3736" s="42" t="s">
        <v>9361</v>
      </c>
      <c r="E3736" t="b">
        <v>0</v>
      </c>
      <c r="F3736" s="42" t="s">
        <v>9685</v>
      </c>
    </row>
    <row r="3737" spans="1:6" x14ac:dyDescent="0.2">
      <c r="A3737" s="42" t="s">
        <v>1145</v>
      </c>
      <c r="B3737" s="42" t="s">
        <v>8462</v>
      </c>
      <c r="C3737">
        <v>2018</v>
      </c>
      <c r="D3737" s="42" t="s">
        <v>9042</v>
      </c>
      <c r="E3737" t="b">
        <v>0</v>
      </c>
      <c r="F3737" s="42" t="s">
        <v>9685</v>
      </c>
    </row>
    <row r="3738" spans="1:6" x14ac:dyDescent="0.2">
      <c r="A3738" s="42" t="s">
        <v>1145</v>
      </c>
      <c r="B3738" s="42" t="s">
        <v>8462</v>
      </c>
      <c r="C3738">
        <v>2019</v>
      </c>
      <c r="D3738" s="42" t="s">
        <v>9224</v>
      </c>
      <c r="E3738" t="b">
        <v>0</v>
      </c>
      <c r="F3738" s="42" t="s">
        <v>9685</v>
      </c>
    </row>
    <row r="3739" spans="1:6" x14ac:dyDescent="0.2">
      <c r="A3739" s="42" t="s">
        <v>1145</v>
      </c>
      <c r="B3739" s="42" t="s">
        <v>8464</v>
      </c>
      <c r="C3739">
        <v>2013</v>
      </c>
      <c r="D3739" s="42" t="s">
        <v>8940</v>
      </c>
      <c r="E3739" t="b">
        <v>0</v>
      </c>
      <c r="F3739" s="42" t="s">
        <v>9685</v>
      </c>
    </row>
    <row r="3740" spans="1:6" x14ac:dyDescent="0.2">
      <c r="A3740" s="42" t="s">
        <v>1145</v>
      </c>
      <c r="B3740" s="42" t="s">
        <v>8464</v>
      </c>
      <c r="C3740">
        <v>2014</v>
      </c>
      <c r="D3740" s="42" t="s">
        <v>8726</v>
      </c>
      <c r="E3740" t="b">
        <v>0</v>
      </c>
      <c r="F3740" s="42" t="s">
        <v>9685</v>
      </c>
    </row>
    <row r="3741" spans="1:6" x14ac:dyDescent="0.2">
      <c r="A3741" s="42" t="s">
        <v>1145</v>
      </c>
      <c r="B3741" s="42" t="s">
        <v>8464</v>
      </c>
      <c r="C3741">
        <v>2015</v>
      </c>
      <c r="D3741" s="42" t="s">
        <v>8496</v>
      </c>
      <c r="E3741" t="b">
        <v>0</v>
      </c>
      <c r="F3741" s="42" t="s">
        <v>9685</v>
      </c>
    </row>
    <row r="3742" spans="1:6" x14ac:dyDescent="0.2">
      <c r="A3742" s="42" t="s">
        <v>1145</v>
      </c>
      <c r="B3742" s="42" t="s">
        <v>8464</v>
      </c>
      <c r="C3742">
        <v>2016</v>
      </c>
      <c r="D3742" s="42" t="s">
        <v>8496</v>
      </c>
      <c r="E3742" t="b">
        <v>0</v>
      </c>
      <c r="F3742" s="42" t="s">
        <v>9685</v>
      </c>
    </row>
    <row r="3743" spans="1:6" x14ac:dyDescent="0.2">
      <c r="A3743" s="42" t="s">
        <v>1145</v>
      </c>
      <c r="B3743" s="42" t="s">
        <v>8464</v>
      </c>
      <c r="C3743">
        <v>2017</v>
      </c>
      <c r="D3743" s="42" t="s">
        <v>8600</v>
      </c>
      <c r="E3743" t="b">
        <v>0</v>
      </c>
      <c r="F3743" s="42" t="s">
        <v>9685</v>
      </c>
    </row>
    <row r="3744" spans="1:6" x14ac:dyDescent="0.2">
      <c r="A3744" s="42" t="s">
        <v>1145</v>
      </c>
      <c r="B3744" s="42" t="s">
        <v>8464</v>
      </c>
      <c r="C3744">
        <v>2018</v>
      </c>
      <c r="D3744" s="42" t="s">
        <v>8687</v>
      </c>
      <c r="E3744" t="b">
        <v>0</v>
      </c>
      <c r="F3744" s="42" t="s">
        <v>9685</v>
      </c>
    </row>
    <row r="3745" spans="1:6" x14ac:dyDescent="0.2">
      <c r="A3745" s="42" t="s">
        <v>1145</v>
      </c>
      <c r="B3745" s="42" t="s">
        <v>8464</v>
      </c>
      <c r="C3745">
        <v>2019</v>
      </c>
      <c r="D3745" s="42" t="s">
        <v>8466</v>
      </c>
      <c r="E3745" t="b">
        <v>0</v>
      </c>
      <c r="F3745" s="42" t="s">
        <v>9685</v>
      </c>
    </row>
    <row r="3746" spans="1:6" x14ac:dyDescent="0.2">
      <c r="A3746" s="42" t="s">
        <v>1146</v>
      </c>
      <c r="B3746" s="42" t="s">
        <v>8454</v>
      </c>
      <c r="C3746">
        <v>2013</v>
      </c>
      <c r="D3746" s="42" t="s">
        <v>9195</v>
      </c>
      <c r="E3746" t="b">
        <v>0</v>
      </c>
      <c r="F3746" s="42" t="s">
        <v>9687</v>
      </c>
    </row>
    <row r="3747" spans="1:6" x14ac:dyDescent="0.2">
      <c r="A3747" s="42" t="s">
        <v>1146</v>
      </c>
      <c r="B3747" s="42" t="s">
        <v>8454</v>
      </c>
      <c r="C3747">
        <v>2014</v>
      </c>
      <c r="D3747" s="42" t="s">
        <v>9252</v>
      </c>
      <c r="E3747" t="b">
        <v>0</v>
      </c>
      <c r="F3747" s="42" t="s">
        <v>9687</v>
      </c>
    </row>
    <row r="3748" spans="1:6" x14ac:dyDescent="0.2">
      <c r="A3748" s="42" t="s">
        <v>1146</v>
      </c>
      <c r="B3748" s="42" t="s">
        <v>8454</v>
      </c>
      <c r="C3748">
        <v>2015</v>
      </c>
      <c r="D3748" s="42" t="s">
        <v>9335</v>
      </c>
      <c r="E3748" t="b">
        <v>0</v>
      </c>
      <c r="F3748" s="42" t="s">
        <v>9687</v>
      </c>
    </row>
    <row r="3749" spans="1:6" x14ac:dyDescent="0.2">
      <c r="A3749" s="42" t="s">
        <v>1146</v>
      </c>
      <c r="B3749" s="42" t="s">
        <v>8454</v>
      </c>
      <c r="C3749">
        <v>2016</v>
      </c>
      <c r="D3749" s="42" t="s">
        <v>9688</v>
      </c>
      <c r="E3749" t="b">
        <v>0</v>
      </c>
      <c r="F3749" s="42" t="s">
        <v>9687</v>
      </c>
    </row>
    <row r="3750" spans="1:6" x14ac:dyDescent="0.2">
      <c r="A3750" s="42" t="s">
        <v>1146</v>
      </c>
      <c r="B3750" s="42" t="s">
        <v>8454</v>
      </c>
      <c r="C3750">
        <v>2017</v>
      </c>
      <c r="D3750" s="42" t="s">
        <v>9689</v>
      </c>
      <c r="E3750" t="b">
        <v>0</v>
      </c>
      <c r="F3750" s="42" t="s">
        <v>9687</v>
      </c>
    </row>
    <row r="3751" spans="1:6" x14ac:dyDescent="0.2">
      <c r="A3751" s="42" t="s">
        <v>1146</v>
      </c>
      <c r="B3751" s="42" t="s">
        <v>8454</v>
      </c>
      <c r="C3751">
        <v>2018</v>
      </c>
      <c r="D3751" s="42" t="s">
        <v>9690</v>
      </c>
      <c r="E3751" t="b">
        <v>0</v>
      </c>
      <c r="F3751" s="42" t="s">
        <v>9687</v>
      </c>
    </row>
    <row r="3752" spans="1:6" x14ac:dyDescent="0.2">
      <c r="A3752" s="42" t="s">
        <v>1146</v>
      </c>
      <c r="B3752" s="42" t="s">
        <v>8454</v>
      </c>
      <c r="C3752">
        <v>2019</v>
      </c>
      <c r="D3752" s="42" t="s">
        <v>9691</v>
      </c>
      <c r="E3752" t="b">
        <v>0</v>
      </c>
      <c r="F3752" s="42" t="s">
        <v>9687</v>
      </c>
    </row>
    <row r="3753" spans="1:6" x14ac:dyDescent="0.2">
      <c r="A3753" s="42" t="s">
        <v>1146</v>
      </c>
      <c r="B3753" s="42" t="s">
        <v>8462</v>
      </c>
      <c r="C3753">
        <v>2013</v>
      </c>
      <c r="D3753" s="42" t="s">
        <v>9195</v>
      </c>
      <c r="E3753" t="b">
        <v>0</v>
      </c>
      <c r="F3753" s="42" t="s">
        <v>9687</v>
      </c>
    </row>
    <row r="3754" spans="1:6" x14ac:dyDescent="0.2">
      <c r="A3754" s="42" t="s">
        <v>1146</v>
      </c>
      <c r="B3754" s="42" t="s">
        <v>8462</v>
      </c>
      <c r="C3754">
        <v>2014</v>
      </c>
      <c r="D3754" s="42" t="s">
        <v>9252</v>
      </c>
      <c r="E3754" t="b">
        <v>0</v>
      </c>
      <c r="F3754" s="42" t="s">
        <v>9687</v>
      </c>
    </row>
    <row r="3755" spans="1:6" x14ac:dyDescent="0.2">
      <c r="A3755" s="42" t="s">
        <v>1146</v>
      </c>
      <c r="B3755" s="42" t="s">
        <v>8462</v>
      </c>
      <c r="C3755">
        <v>2015</v>
      </c>
      <c r="D3755" s="42" t="s">
        <v>9488</v>
      </c>
      <c r="E3755" t="b">
        <v>0</v>
      </c>
      <c r="F3755" s="42" t="s">
        <v>9687</v>
      </c>
    </row>
    <row r="3756" spans="1:6" x14ac:dyDescent="0.2">
      <c r="A3756" s="42" t="s">
        <v>1146</v>
      </c>
      <c r="B3756" s="42" t="s">
        <v>8462</v>
      </c>
      <c r="C3756">
        <v>2016</v>
      </c>
      <c r="D3756" s="42" t="s">
        <v>9689</v>
      </c>
      <c r="E3756" t="b">
        <v>0</v>
      </c>
      <c r="F3756" s="42" t="s">
        <v>9687</v>
      </c>
    </row>
    <row r="3757" spans="1:6" x14ac:dyDescent="0.2">
      <c r="A3757" s="42" t="s">
        <v>1146</v>
      </c>
      <c r="B3757" s="42" t="s">
        <v>8462</v>
      </c>
      <c r="C3757">
        <v>2017</v>
      </c>
      <c r="D3757" s="42" t="s">
        <v>9511</v>
      </c>
      <c r="E3757" t="b">
        <v>0</v>
      </c>
      <c r="F3757" s="42" t="s">
        <v>9687</v>
      </c>
    </row>
    <row r="3758" spans="1:6" x14ac:dyDescent="0.2">
      <c r="A3758" s="42" t="s">
        <v>1146</v>
      </c>
      <c r="B3758" s="42" t="s">
        <v>8462</v>
      </c>
      <c r="C3758">
        <v>2018</v>
      </c>
      <c r="D3758" s="42" t="s">
        <v>9692</v>
      </c>
      <c r="E3758" t="b">
        <v>0</v>
      </c>
      <c r="F3758" s="42" t="s">
        <v>9687</v>
      </c>
    </row>
    <row r="3759" spans="1:6" x14ac:dyDescent="0.2">
      <c r="A3759" s="42" t="s">
        <v>1146</v>
      </c>
      <c r="B3759" s="42" t="s">
        <v>8462</v>
      </c>
      <c r="C3759">
        <v>2019</v>
      </c>
      <c r="D3759" s="42" t="s">
        <v>9693</v>
      </c>
      <c r="E3759" t="b">
        <v>0</v>
      </c>
      <c r="F3759" s="42" t="s">
        <v>9687</v>
      </c>
    </row>
    <row r="3760" spans="1:6" x14ac:dyDescent="0.2">
      <c r="A3760" s="42" t="s">
        <v>1146</v>
      </c>
      <c r="B3760" s="42" t="s">
        <v>8464</v>
      </c>
      <c r="C3760">
        <v>2013</v>
      </c>
      <c r="D3760" s="42" t="s">
        <v>8647</v>
      </c>
      <c r="E3760" t="b">
        <v>0</v>
      </c>
      <c r="F3760" s="42" t="s">
        <v>9687</v>
      </c>
    </row>
    <row r="3761" spans="1:6" x14ac:dyDescent="0.2">
      <c r="A3761" s="42" t="s">
        <v>1146</v>
      </c>
      <c r="B3761" s="42" t="s">
        <v>8464</v>
      </c>
      <c r="C3761">
        <v>2014</v>
      </c>
      <c r="D3761" s="42" t="s">
        <v>8549</v>
      </c>
      <c r="E3761" t="b">
        <v>0</v>
      </c>
      <c r="F3761" s="42" t="s">
        <v>9687</v>
      </c>
    </row>
    <row r="3762" spans="1:6" x14ac:dyDescent="0.2">
      <c r="A3762" s="42" t="s">
        <v>1146</v>
      </c>
      <c r="B3762" s="42" t="s">
        <v>8464</v>
      </c>
      <c r="C3762">
        <v>2015</v>
      </c>
      <c r="D3762" s="42" t="s">
        <v>9137</v>
      </c>
      <c r="E3762" t="b">
        <v>0</v>
      </c>
      <c r="F3762" s="42" t="s">
        <v>9687</v>
      </c>
    </row>
    <row r="3763" spans="1:6" x14ac:dyDescent="0.2">
      <c r="A3763" s="42" t="s">
        <v>1146</v>
      </c>
      <c r="B3763" s="42" t="s">
        <v>8464</v>
      </c>
      <c r="C3763">
        <v>2016</v>
      </c>
      <c r="D3763" s="42" t="s">
        <v>8663</v>
      </c>
      <c r="E3763" t="b">
        <v>0</v>
      </c>
      <c r="F3763" s="42" t="s">
        <v>9687</v>
      </c>
    </row>
    <row r="3764" spans="1:6" x14ac:dyDescent="0.2">
      <c r="A3764" s="42" t="s">
        <v>1146</v>
      </c>
      <c r="B3764" s="42" t="s">
        <v>8464</v>
      </c>
      <c r="C3764">
        <v>2017</v>
      </c>
      <c r="D3764" s="42" t="s">
        <v>9339</v>
      </c>
      <c r="E3764" t="b">
        <v>0</v>
      </c>
      <c r="F3764" s="42" t="s">
        <v>9687</v>
      </c>
    </row>
    <row r="3765" spans="1:6" x14ac:dyDescent="0.2">
      <c r="A3765" s="42" t="s">
        <v>1146</v>
      </c>
      <c r="B3765" s="42" t="s">
        <v>8464</v>
      </c>
      <c r="C3765">
        <v>2018</v>
      </c>
      <c r="D3765" s="42" t="s">
        <v>9339</v>
      </c>
      <c r="E3765" t="b">
        <v>0</v>
      </c>
      <c r="F3765" s="42" t="s">
        <v>9687</v>
      </c>
    </row>
    <row r="3766" spans="1:6" x14ac:dyDescent="0.2">
      <c r="A3766" s="42" t="s">
        <v>1146</v>
      </c>
      <c r="B3766" s="42" t="s">
        <v>8464</v>
      </c>
      <c r="C3766">
        <v>2019</v>
      </c>
      <c r="D3766" s="42" t="s">
        <v>8543</v>
      </c>
      <c r="E3766" t="b">
        <v>0</v>
      </c>
      <c r="F3766" s="42" t="s">
        <v>9687</v>
      </c>
    </row>
    <row r="3767" spans="1:6" x14ac:dyDescent="0.2">
      <c r="A3767" s="42" t="s">
        <v>1146</v>
      </c>
      <c r="B3767" s="42" t="s">
        <v>8454</v>
      </c>
      <c r="C3767">
        <v>2013</v>
      </c>
      <c r="D3767" s="42" t="s">
        <v>9195</v>
      </c>
      <c r="E3767" t="b">
        <v>0</v>
      </c>
      <c r="F3767" s="42" t="s">
        <v>9687</v>
      </c>
    </row>
    <row r="3768" spans="1:6" x14ac:dyDescent="0.2">
      <c r="A3768" s="42" t="s">
        <v>1146</v>
      </c>
      <c r="B3768" s="42" t="s">
        <v>8454</v>
      </c>
      <c r="C3768">
        <v>2014</v>
      </c>
      <c r="D3768" s="42" t="s">
        <v>9252</v>
      </c>
      <c r="E3768" t="b">
        <v>0</v>
      </c>
      <c r="F3768" s="42" t="s">
        <v>9687</v>
      </c>
    </row>
    <row r="3769" spans="1:6" x14ac:dyDescent="0.2">
      <c r="A3769" s="42" t="s">
        <v>1146</v>
      </c>
      <c r="B3769" s="42" t="s">
        <v>8454</v>
      </c>
      <c r="C3769">
        <v>2015</v>
      </c>
      <c r="D3769" s="42" t="s">
        <v>9335</v>
      </c>
      <c r="E3769" t="b">
        <v>0</v>
      </c>
      <c r="F3769" s="42" t="s">
        <v>9687</v>
      </c>
    </row>
    <row r="3770" spans="1:6" x14ac:dyDescent="0.2">
      <c r="A3770" s="42" t="s">
        <v>1146</v>
      </c>
      <c r="B3770" s="42" t="s">
        <v>8454</v>
      </c>
      <c r="C3770">
        <v>2016</v>
      </c>
      <c r="D3770" s="42" t="s">
        <v>9688</v>
      </c>
      <c r="E3770" t="b">
        <v>0</v>
      </c>
      <c r="F3770" s="42" t="s">
        <v>9687</v>
      </c>
    </row>
    <row r="3771" spans="1:6" x14ac:dyDescent="0.2">
      <c r="A3771" s="42" t="s">
        <v>1146</v>
      </c>
      <c r="B3771" s="42" t="s">
        <v>8454</v>
      </c>
      <c r="C3771">
        <v>2017</v>
      </c>
      <c r="D3771" s="42" t="s">
        <v>9689</v>
      </c>
      <c r="E3771" t="b">
        <v>0</v>
      </c>
      <c r="F3771" s="42" t="s">
        <v>9687</v>
      </c>
    </row>
    <row r="3772" spans="1:6" x14ac:dyDescent="0.2">
      <c r="A3772" s="42" t="s">
        <v>1146</v>
      </c>
      <c r="B3772" s="42" t="s">
        <v>8454</v>
      </c>
      <c r="C3772">
        <v>2018</v>
      </c>
      <c r="D3772" s="42" t="s">
        <v>9690</v>
      </c>
      <c r="E3772" t="b">
        <v>0</v>
      </c>
      <c r="F3772" s="42" t="s">
        <v>9687</v>
      </c>
    </row>
    <row r="3773" spans="1:6" x14ac:dyDescent="0.2">
      <c r="A3773" s="42" t="s">
        <v>1146</v>
      </c>
      <c r="B3773" s="42" t="s">
        <v>8454</v>
      </c>
      <c r="C3773">
        <v>2019</v>
      </c>
      <c r="D3773" s="42" t="s">
        <v>9691</v>
      </c>
      <c r="E3773" t="b">
        <v>0</v>
      </c>
      <c r="F3773" s="42" t="s">
        <v>9687</v>
      </c>
    </row>
    <row r="3774" spans="1:6" x14ac:dyDescent="0.2">
      <c r="A3774" s="42" t="s">
        <v>1146</v>
      </c>
      <c r="B3774" s="42" t="s">
        <v>8462</v>
      </c>
      <c r="C3774">
        <v>2013</v>
      </c>
      <c r="D3774" s="42" t="s">
        <v>9195</v>
      </c>
      <c r="E3774" t="b">
        <v>0</v>
      </c>
      <c r="F3774" s="42" t="s">
        <v>9687</v>
      </c>
    </row>
    <row r="3775" spans="1:6" x14ac:dyDescent="0.2">
      <c r="A3775" s="42" t="s">
        <v>1146</v>
      </c>
      <c r="B3775" s="42" t="s">
        <v>8462</v>
      </c>
      <c r="C3775">
        <v>2014</v>
      </c>
      <c r="D3775" s="42" t="s">
        <v>9252</v>
      </c>
      <c r="E3775" t="b">
        <v>0</v>
      </c>
      <c r="F3775" s="42" t="s">
        <v>9687</v>
      </c>
    </row>
    <row r="3776" spans="1:6" x14ac:dyDescent="0.2">
      <c r="A3776" s="42" t="s">
        <v>1146</v>
      </c>
      <c r="B3776" s="42" t="s">
        <v>8462</v>
      </c>
      <c r="C3776">
        <v>2015</v>
      </c>
      <c r="D3776" s="42" t="s">
        <v>9488</v>
      </c>
      <c r="E3776" t="b">
        <v>0</v>
      </c>
      <c r="F3776" s="42" t="s">
        <v>9687</v>
      </c>
    </row>
    <row r="3777" spans="1:6" x14ac:dyDescent="0.2">
      <c r="A3777" s="42" t="s">
        <v>1146</v>
      </c>
      <c r="B3777" s="42" t="s">
        <v>8462</v>
      </c>
      <c r="C3777">
        <v>2016</v>
      </c>
      <c r="D3777" s="42" t="s">
        <v>9689</v>
      </c>
      <c r="E3777" t="b">
        <v>0</v>
      </c>
      <c r="F3777" s="42" t="s">
        <v>9687</v>
      </c>
    </row>
    <row r="3778" spans="1:6" x14ac:dyDescent="0.2">
      <c r="A3778" s="42" t="s">
        <v>1146</v>
      </c>
      <c r="B3778" s="42" t="s">
        <v>8462</v>
      </c>
      <c r="C3778">
        <v>2017</v>
      </c>
      <c r="D3778" s="42" t="s">
        <v>9511</v>
      </c>
      <c r="E3778" t="b">
        <v>0</v>
      </c>
      <c r="F3778" s="42" t="s">
        <v>9687</v>
      </c>
    </row>
    <row r="3779" spans="1:6" x14ac:dyDescent="0.2">
      <c r="A3779" s="42" t="s">
        <v>1146</v>
      </c>
      <c r="B3779" s="42" t="s">
        <v>8462</v>
      </c>
      <c r="C3779">
        <v>2018</v>
      </c>
      <c r="D3779" s="42" t="s">
        <v>9692</v>
      </c>
      <c r="E3779" t="b">
        <v>0</v>
      </c>
      <c r="F3779" s="42" t="s">
        <v>9687</v>
      </c>
    </row>
    <row r="3780" spans="1:6" x14ac:dyDescent="0.2">
      <c r="A3780" s="42" t="s">
        <v>1146</v>
      </c>
      <c r="B3780" s="42" t="s">
        <v>8462</v>
      </c>
      <c r="C3780">
        <v>2019</v>
      </c>
      <c r="D3780" s="42" t="s">
        <v>9693</v>
      </c>
      <c r="E3780" t="b">
        <v>0</v>
      </c>
      <c r="F3780" s="42" t="s">
        <v>9687</v>
      </c>
    </row>
    <row r="3781" spans="1:6" x14ac:dyDescent="0.2">
      <c r="A3781" s="42" t="s">
        <v>1146</v>
      </c>
      <c r="B3781" s="42" t="s">
        <v>8464</v>
      </c>
      <c r="C3781">
        <v>2013</v>
      </c>
      <c r="D3781" s="42" t="s">
        <v>8647</v>
      </c>
      <c r="E3781" t="b">
        <v>0</v>
      </c>
      <c r="F3781" s="42" t="s">
        <v>9687</v>
      </c>
    </row>
    <row r="3782" spans="1:6" x14ac:dyDescent="0.2">
      <c r="A3782" s="42" t="s">
        <v>1146</v>
      </c>
      <c r="B3782" s="42" t="s">
        <v>8464</v>
      </c>
      <c r="C3782">
        <v>2014</v>
      </c>
      <c r="D3782" s="42" t="s">
        <v>8549</v>
      </c>
      <c r="E3782" t="b">
        <v>0</v>
      </c>
      <c r="F3782" s="42" t="s">
        <v>9687</v>
      </c>
    </row>
    <row r="3783" spans="1:6" x14ac:dyDescent="0.2">
      <c r="A3783" s="42" t="s">
        <v>1146</v>
      </c>
      <c r="B3783" s="42" t="s">
        <v>8464</v>
      </c>
      <c r="C3783">
        <v>2015</v>
      </c>
      <c r="D3783" s="42" t="s">
        <v>9137</v>
      </c>
      <c r="E3783" t="b">
        <v>0</v>
      </c>
      <c r="F3783" s="42" t="s">
        <v>9687</v>
      </c>
    </row>
    <row r="3784" spans="1:6" x14ac:dyDescent="0.2">
      <c r="A3784" s="42" t="s">
        <v>1146</v>
      </c>
      <c r="B3784" s="42" t="s">
        <v>8464</v>
      </c>
      <c r="C3784">
        <v>2016</v>
      </c>
      <c r="D3784" s="42" t="s">
        <v>8663</v>
      </c>
      <c r="E3784" t="b">
        <v>0</v>
      </c>
      <c r="F3784" s="42" t="s">
        <v>9687</v>
      </c>
    </row>
    <row r="3785" spans="1:6" x14ac:dyDescent="0.2">
      <c r="A3785" s="42" t="s">
        <v>1146</v>
      </c>
      <c r="B3785" s="42" t="s">
        <v>8464</v>
      </c>
      <c r="C3785">
        <v>2017</v>
      </c>
      <c r="D3785" s="42" t="s">
        <v>9339</v>
      </c>
      <c r="E3785" t="b">
        <v>0</v>
      </c>
      <c r="F3785" s="42" t="s">
        <v>9687</v>
      </c>
    </row>
    <row r="3786" spans="1:6" x14ac:dyDescent="0.2">
      <c r="A3786" s="42" t="s">
        <v>1146</v>
      </c>
      <c r="B3786" s="42" t="s">
        <v>8464</v>
      </c>
      <c r="C3786">
        <v>2018</v>
      </c>
      <c r="D3786" s="42" t="s">
        <v>9339</v>
      </c>
      <c r="E3786" t="b">
        <v>0</v>
      </c>
      <c r="F3786" s="42" t="s">
        <v>9687</v>
      </c>
    </row>
    <row r="3787" spans="1:6" x14ac:dyDescent="0.2">
      <c r="A3787" s="42" t="s">
        <v>1146</v>
      </c>
      <c r="B3787" s="42" t="s">
        <v>8464</v>
      </c>
      <c r="C3787">
        <v>2019</v>
      </c>
      <c r="D3787" s="42" t="s">
        <v>8543</v>
      </c>
      <c r="E3787" t="b">
        <v>0</v>
      </c>
      <c r="F3787" s="42" t="s">
        <v>9687</v>
      </c>
    </row>
    <row r="3788" spans="1:6" x14ac:dyDescent="0.2">
      <c r="A3788" s="42" t="s">
        <v>1147</v>
      </c>
      <c r="B3788" s="42" t="s">
        <v>8454</v>
      </c>
      <c r="C3788">
        <v>2013</v>
      </c>
      <c r="D3788" s="42" t="s">
        <v>9171</v>
      </c>
      <c r="E3788" t="b">
        <v>0</v>
      </c>
      <c r="F3788" s="42" t="s">
        <v>9694</v>
      </c>
    </row>
    <row r="3789" spans="1:6" x14ac:dyDescent="0.2">
      <c r="A3789" s="42" t="s">
        <v>1147</v>
      </c>
      <c r="B3789" s="42" t="s">
        <v>8454</v>
      </c>
      <c r="C3789">
        <v>2014</v>
      </c>
      <c r="D3789" s="42" t="s">
        <v>8973</v>
      </c>
      <c r="E3789" t="b">
        <v>0</v>
      </c>
      <c r="F3789" s="42" t="s">
        <v>9694</v>
      </c>
    </row>
    <row r="3790" spans="1:6" x14ac:dyDescent="0.2">
      <c r="A3790" s="42" t="s">
        <v>1147</v>
      </c>
      <c r="B3790" s="42" t="s">
        <v>8454</v>
      </c>
      <c r="C3790">
        <v>2015</v>
      </c>
      <c r="D3790" s="42" t="s">
        <v>9007</v>
      </c>
      <c r="E3790" t="b">
        <v>0</v>
      </c>
      <c r="F3790" s="42" t="s">
        <v>9694</v>
      </c>
    </row>
    <row r="3791" spans="1:6" x14ac:dyDescent="0.2">
      <c r="A3791" s="42" t="s">
        <v>1147</v>
      </c>
      <c r="B3791" s="42" t="s">
        <v>8454</v>
      </c>
      <c r="C3791">
        <v>2016</v>
      </c>
      <c r="D3791" s="42" t="s">
        <v>8690</v>
      </c>
      <c r="E3791" t="b">
        <v>0</v>
      </c>
      <c r="F3791" s="42" t="s">
        <v>9694</v>
      </c>
    </row>
    <row r="3792" spans="1:6" x14ac:dyDescent="0.2">
      <c r="A3792" s="42" t="s">
        <v>1147</v>
      </c>
      <c r="B3792" s="42" t="s">
        <v>8454</v>
      </c>
      <c r="C3792">
        <v>2017</v>
      </c>
      <c r="D3792" s="42" t="s">
        <v>8582</v>
      </c>
      <c r="E3792" t="b">
        <v>0</v>
      </c>
      <c r="F3792" s="42" t="s">
        <v>9694</v>
      </c>
    </row>
    <row r="3793" spans="1:6" x14ac:dyDescent="0.2">
      <c r="A3793" s="42" t="s">
        <v>1147</v>
      </c>
      <c r="B3793" s="42" t="s">
        <v>8454</v>
      </c>
      <c r="C3793">
        <v>2018</v>
      </c>
      <c r="D3793" s="42" t="s">
        <v>9130</v>
      </c>
      <c r="E3793" t="b">
        <v>0</v>
      </c>
      <c r="F3793" s="42" t="s">
        <v>9694</v>
      </c>
    </row>
    <row r="3794" spans="1:6" x14ac:dyDescent="0.2">
      <c r="A3794" s="42" t="s">
        <v>1147</v>
      </c>
      <c r="B3794" s="42" t="s">
        <v>8454</v>
      </c>
      <c r="C3794">
        <v>2019</v>
      </c>
      <c r="D3794" s="42" t="s">
        <v>8685</v>
      </c>
      <c r="E3794" t="b">
        <v>0</v>
      </c>
      <c r="F3794" s="42" t="s">
        <v>9694</v>
      </c>
    </row>
    <row r="3795" spans="1:6" x14ac:dyDescent="0.2">
      <c r="A3795" s="42" t="s">
        <v>1147</v>
      </c>
      <c r="B3795" s="42" t="s">
        <v>8462</v>
      </c>
      <c r="C3795">
        <v>2013</v>
      </c>
      <c r="D3795" s="42" t="s">
        <v>9171</v>
      </c>
      <c r="E3795" t="b">
        <v>0</v>
      </c>
      <c r="F3795" s="42" t="s">
        <v>9694</v>
      </c>
    </row>
    <row r="3796" spans="1:6" x14ac:dyDescent="0.2">
      <c r="A3796" s="42" t="s">
        <v>1147</v>
      </c>
      <c r="B3796" s="42" t="s">
        <v>8462</v>
      </c>
      <c r="C3796">
        <v>2014</v>
      </c>
      <c r="D3796" s="42" t="s">
        <v>9028</v>
      </c>
      <c r="E3796" t="b">
        <v>0</v>
      </c>
      <c r="F3796" s="42" t="s">
        <v>9694</v>
      </c>
    </row>
    <row r="3797" spans="1:6" x14ac:dyDescent="0.2">
      <c r="A3797" s="42" t="s">
        <v>1147</v>
      </c>
      <c r="B3797" s="42" t="s">
        <v>8462</v>
      </c>
      <c r="C3797">
        <v>2015</v>
      </c>
      <c r="D3797" s="42" t="s">
        <v>8937</v>
      </c>
      <c r="E3797" t="b">
        <v>0</v>
      </c>
      <c r="F3797" s="42" t="s">
        <v>9694</v>
      </c>
    </row>
    <row r="3798" spans="1:6" x14ac:dyDescent="0.2">
      <c r="A3798" s="42" t="s">
        <v>1147</v>
      </c>
      <c r="B3798" s="42" t="s">
        <v>8462</v>
      </c>
      <c r="C3798">
        <v>2016</v>
      </c>
      <c r="D3798" s="42" t="s">
        <v>8690</v>
      </c>
      <c r="E3798" t="b">
        <v>0</v>
      </c>
      <c r="F3798" s="42" t="s">
        <v>9694</v>
      </c>
    </row>
    <row r="3799" spans="1:6" x14ac:dyDescent="0.2">
      <c r="A3799" s="42" t="s">
        <v>1147</v>
      </c>
      <c r="B3799" s="42" t="s">
        <v>8462</v>
      </c>
      <c r="C3799">
        <v>2017</v>
      </c>
      <c r="D3799" s="42" t="s">
        <v>8582</v>
      </c>
      <c r="E3799" t="b">
        <v>0</v>
      </c>
      <c r="F3799" s="42" t="s">
        <v>9694</v>
      </c>
    </row>
    <row r="3800" spans="1:6" x14ac:dyDescent="0.2">
      <c r="A3800" s="42" t="s">
        <v>1147</v>
      </c>
      <c r="B3800" s="42" t="s">
        <v>8462</v>
      </c>
      <c r="C3800">
        <v>2018</v>
      </c>
      <c r="D3800" s="42" t="s">
        <v>9130</v>
      </c>
      <c r="E3800" t="b">
        <v>0</v>
      </c>
      <c r="F3800" s="42" t="s">
        <v>9694</v>
      </c>
    </row>
    <row r="3801" spans="1:6" x14ac:dyDescent="0.2">
      <c r="A3801" s="42" t="s">
        <v>1147</v>
      </c>
      <c r="B3801" s="42" t="s">
        <v>8462</v>
      </c>
      <c r="C3801">
        <v>2019</v>
      </c>
      <c r="D3801" s="42" t="s">
        <v>8685</v>
      </c>
      <c r="E3801" t="b">
        <v>0</v>
      </c>
      <c r="F3801" s="42" t="s">
        <v>9694</v>
      </c>
    </row>
    <row r="3802" spans="1:6" x14ac:dyDescent="0.2">
      <c r="A3802" s="42" t="s">
        <v>1147</v>
      </c>
      <c r="B3802" s="42" t="s">
        <v>8464</v>
      </c>
      <c r="C3802">
        <v>2013</v>
      </c>
      <c r="D3802" s="42" t="s">
        <v>8726</v>
      </c>
      <c r="E3802" t="b">
        <v>0</v>
      </c>
      <c r="F3802" s="42" t="s">
        <v>9694</v>
      </c>
    </row>
    <row r="3803" spans="1:6" x14ac:dyDescent="0.2">
      <c r="A3803" s="42" t="s">
        <v>1147</v>
      </c>
      <c r="B3803" s="42" t="s">
        <v>8464</v>
      </c>
      <c r="C3803">
        <v>2014</v>
      </c>
      <c r="D3803" s="42" t="s">
        <v>8980</v>
      </c>
      <c r="E3803" t="b">
        <v>0</v>
      </c>
      <c r="F3803" s="42" t="s">
        <v>9694</v>
      </c>
    </row>
    <row r="3804" spans="1:6" x14ac:dyDescent="0.2">
      <c r="A3804" s="42" t="s">
        <v>1147</v>
      </c>
      <c r="B3804" s="42" t="s">
        <v>8464</v>
      </c>
      <c r="C3804">
        <v>2015</v>
      </c>
      <c r="D3804" s="42" t="s">
        <v>8980</v>
      </c>
      <c r="E3804" t="b">
        <v>0</v>
      </c>
      <c r="F3804" s="42" t="s">
        <v>9694</v>
      </c>
    </row>
    <row r="3805" spans="1:6" x14ac:dyDescent="0.2">
      <c r="A3805" s="42" t="s">
        <v>1147</v>
      </c>
      <c r="B3805" s="42" t="s">
        <v>8464</v>
      </c>
      <c r="C3805">
        <v>2016</v>
      </c>
      <c r="D3805" s="42" t="s">
        <v>8971</v>
      </c>
      <c r="E3805" t="b">
        <v>0</v>
      </c>
      <c r="F3805" s="42" t="s">
        <v>9694</v>
      </c>
    </row>
    <row r="3806" spans="1:6" x14ac:dyDescent="0.2">
      <c r="A3806" s="42" t="s">
        <v>1147</v>
      </c>
      <c r="B3806" s="42" t="s">
        <v>8464</v>
      </c>
      <c r="C3806">
        <v>2017</v>
      </c>
      <c r="D3806" s="42" t="s">
        <v>4381</v>
      </c>
      <c r="E3806" t="b">
        <v>0</v>
      </c>
      <c r="F3806" s="42" t="s">
        <v>9694</v>
      </c>
    </row>
    <row r="3807" spans="1:6" x14ac:dyDescent="0.2">
      <c r="A3807" s="42" t="s">
        <v>1147</v>
      </c>
      <c r="B3807" s="42" t="s">
        <v>8464</v>
      </c>
      <c r="C3807">
        <v>2018</v>
      </c>
      <c r="D3807" s="42" t="s">
        <v>8972</v>
      </c>
      <c r="E3807" t="b">
        <v>0</v>
      </c>
      <c r="F3807" s="42" t="s">
        <v>9694</v>
      </c>
    </row>
    <row r="3808" spans="1:6" x14ac:dyDescent="0.2">
      <c r="A3808" s="42" t="s">
        <v>1147</v>
      </c>
      <c r="B3808" s="42" t="s">
        <v>8464</v>
      </c>
      <c r="C3808">
        <v>2019</v>
      </c>
      <c r="D3808" s="42" t="s">
        <v>8466</v>
      </c>
      <c r="E3808" t="b">
        <v>0</v>
      </c>
      <c r="F3808" s="42" t="s">
        <v>9694</v>
      </c>
    </row>
    <row r="3809" spans="1:6" x14ac:dyDescent="0.2">
      <c r="A3809" s="42" t="s">
        <v>335</v>
      </c>
      <c r="B3809" s="42" t="s">
        <v>8454</v>
      </c>
      <c r="C3809">
        <v>2013</v>
      </c>
      <c r="D3809" s="42" t="s">
        <v>8553</v>
      </c>
      <c r="E3809" t="b">
        <v>0</v>
      </c>
      <c r="F3809" s="42" t="s">
        <v>8633</v>
      </c>
    </row>
    <row r="3810" spans="1:6" x14ac:dyDescent="0.2">
      <c r="A3810" s="42" t="s">
        <v>335</v>
      </c>
      <c r="B3810" s="42" t="s">
        <v>8454</v>
      </c>
      <c r="C3810">
        <v>2014</v>
      </c>
      <c r="D3810" s="42" t="s">
        <v>8634</v>
      </c>
      <c r="E3810" t="b">
        <v>0</v>
      </c>
      <c r="F3810" s="42" t="s">
        <v>8633</v>
      </c>
    </row>
    <row r="3811" spans="1:6" x14ac:dyDescent="0.2">
      <c r="A3811" s="42" t="s">
        <v>335</v>
      </c>
      <c r="B3811" s="42" t="s">
        <v>8454</v>
      </c>
      <c r="C3811">
        <v>2015</v>
      </c>
      <c r="D3811" s="42" t="s">
        <v>8635</v>
      </c>
      <c r="E3811" t="b">
        <v>0</v>
      </c>
      <c r="F3811" s="42" t="s">
        <v>8633</v>
      </c>
    </row>
    <row r="3812" spans="1:6" x14ac:dyDescent="0.2">
      <c r="A3812" s="42" t="s">
        <v>335</v>
      </c>
      <c r="B3812" s="42" t="s">
        <v>8454</v>
      </c>
      <c r="C3812">
        <v>2016</v>
      </c>
      <c r="D3812" s="42" t="s">
        <v>8636</v>
      </c>
      <c r="E3812" t="b">
        <v>0</v>
      </c>
      <c r="F3812" s="42" t="s">
        <v>8633</v>
      </c>
    </row>
    <row r="3813" spans="1:6" x14ac:dyDescent="0.2">
      <c r="A3813" s="42" t="s">
        <v>335</v>
      </c>
      <c r="B3813" s="42" t="s">
        <v>8454</v>
      </c>
      <c r="C3813">
        <v>2017</v>
      </c>
      <c r="D3813" s="42" t="s">
        <v>8637</v>
      </c>
      <c r="E3813" t="b">
        <v>0</v>
      </c>
      <c r="F3813" s="42" t="s">
        <v>8633</v>
      </c>
    </row>
    <row r="3814" spans="1:6" x14ac:dyDescent="0.2">
      <c r="A3814" s="42" t="s">
        <v>335</v>
      </c>
      <c r="B3814" s="42" t="s">
        <v>8454</v>
      </c>
      <c r="C3814">
        <v>2018</v>
      </c>
      <c r="D3814" s="42" t="s">
        <v>8560</v>
      </c>
      <c r="E3814" t="b">
        <v>0</v>
      </c>
      <c r="F3814" s="42" t="s">
        <v>8633</v>
      </c>
    </row>
    <row r="3815" spans="1:6" x14ac:dyDescent="0.2">
      <c r="A3815" s="42" t="s">
        <v>335</v>
      </c>
      <c r="B3815" s="42" t="s">
        <v>8454</v>
      </c>
      <c r="C3815">
        <v>2019</v>
      </c>
      <c r="D3815" s="42" t="s">
        <v>8528</v>
      </c>
      <c r="E3815" t="b">
        <v>0</v>
      </c>
      <c r="F3815" s="42" t="s">
        <v>8633</v>
      </c>
    </row>
    <row r="3816" spans="1:6" x14ac:dyDescent="0.2">
      <c r="A3816" s="42" t="s">
        <v>335</v>
      </c>
      <c r="B3816" s="42" t="s">
        <v>8462</v>
      </c>
      <c r="C3816">
        <v>2013</v>
      </c>
      <c r="D3816" s="42" t="s">
        <v>8553</v>
      </c>
      <c r="E3816" t="b">
        <v>0</v>
      </c>
      <c r="F3816" s="42" t="s">
        <v>8633</v>
      </c>
    </row>
    <row r="3817" spans="1:6" x14ac:dyDescent="0.2">
      <c r="A3817" s="42" t="s">
        <v>335</v>
      </c>
      <c r="B3817" s="42" t="s">
        <v>8462</v>
      </c>
      <c r="C3817">
        <v>2014</v>
      </c>
      <c r="D3817" s="42" t="s">
        <v>8634</v>
      </c>
      <c r="E3817" t="b">
        <v>0</v>
      </c>
      <c r="F3817" s="42" t="s">
        <v>8633</v>
      </c>
    </row>
    <row r="3818" spans="1:6" x14ac:dyDescent="0.2">
      <c r="A3818" s="42" t="s">
        <v>335</v>
      </c>
      <c r="B3818" s="42" t="s">
        <v>8462</v>
      </c>
      <c r="C3818">
        <v>2015</v>
      </c>
      <c r="D3818" s="42" t="s">
        <v>8635</v>
      </c>
      <c r="E3818" t="b">
        <v>0</v>
      </c>
      <c r="F3818" s="42" t="s">
        <v>8633</v>
      </c>
    </row>
    <row r="3819" spans="1:6" x14ac:dyDescent="0.2">
      <c r="A3819" s="42" t="s">
        <v>335</v>
      </c>
      <c r="B3819" s="42" t="s">
        <v>8462</v>
      </c>
      <c r="C3819">
        <v>2016</v>
      </c>
      <c r="D3819" s="42" t="s">
        <v>8636</v>
      </c>
      <c r="E3819" t="b">
        <v>0</v>
      </c>
      <c r="F3819" s="42" t="s">
        <v>8633</v>
      </c>
    </row>
    <row r="3820" spans="1:6" x14ac:dyDescent="0.2">
      <c r="A3820" s="42" t="s">
        <v>335</v>
      </c>
      <c r="B3820" s="42" t="s">
        <v>8462</v>
      </c>
      <c r="C3820">
        <v>2017</v>
      </c>
      <c r="D3820" s="42" t="s">
        <v>8637</v>
      </c>
      <c r="E3820" t="b">
        <v>0</v>
      </c>
      <c r="F3820" s="42" t="s">
        <v>8633</v>
      </c>
    </row>
    <row r="3821" spans="1:6" x14ac:dyDescent="0.2">
      <c r="A3821" s="42" t="s">
        <v>335</v>
      </c>
      <c r="B3821" s="42" t="s">
        <v>8462</v>
      </c>
      <c r="C3821">
        <v>2018</v>
      </c>
      <c r="D3821" s="42" t="s">
        <v>8560</v>
      </c>
      <c r="E3821" t="b">
        <v>0</v>
      </c>
      <c r="F3821" s="42" t="s">
        <v>8633</v>
      </c>
    </row>
    <row r="3822" spans="1:6" x14ac:dyDescent="0.2">
      <c r="A3822" s="42" t="s">
        <v>335</v>
      </c>
      <c r="B3822" s="42" t="s">
        <v>8462</v>
      </c>
      <c r="C3822">
        <v>2019</v>
      </c>
      <c r="D3822" s="42" t="s">
        <v>8528</v>
      </c>
      <c r="E3822" t="b">
        <v>0</v>
      </c>
      <c r="F3822" s="42" t="s">
        <v>8633</v>
      </c>
    </row>
    <row r="3823" spans="1:6" x14ac:dyDescent="0.2">
      <c r="A3823" s="42" t="s">
        <v>335</v>
      </c>
      <c r="B3823" s="42" t="s">
        <v>8464</v>
      </c>
      <c r="C3823">
        <v>2013</v>
      </c>
      <c r="D3823" s="42" t="s">
        <v>8638</v>
      </c>
      <c r="E3823" t="b">
        <v>0</v>
      </c>
      <c r="F3823" s="42" t="s">
        <v>8633</v>
      </c>
    </row>
    <row r="3824" spans="1:6" x14ac:dyDescent="0.2">
      <c r="A3824" s="42" t="s">
        <v>335</v>
      </c>
      <c r="B3824" s="42" t="s">
        <v>8464</v>
      </c>
      <c r="C3824">
        <v>2014</v>
      </c>
      <c r="D3824" s="42" t="s">
        <v>8597</v>
      </c>
      <c r="E3824" t="b">
        <v>0</v>
      </c>
      <c r="F3824" s="42" t="s">
        <v>8633</v>
      </c>
    </row>
    <row r="3825" spans="1:6" x14ac:dyDescent="0.2">
      <c r="A3825" s="42" t="s">
        <v>335</v>
      </c>
      <c r="B3825" s="42" t="s">
        <v>8464</v>
      </c>
      <c r="C3825">
        <v>2015</v>
      </c>
      <c r="D3825" s="42" t="s">
        <v>8597</v>
      </c>
      <c r="E3825" t="b">
        <v>0</v>
      </c>
      <c r="F3825" s="42" t="s">
        <v>8633</v>
      </c>
    </row>
    <row r="3826" spans="1:6" x14ac:dyDescent="0.2">
      <c r="A3826" s="42" t="s">
        <v>335</v>
      </c>
      <c r="B3826" s="42" t="s">
        <v>8464</v>
      </c>
      <c r="C3826">
        <v>2016</v>
      </c>
      <c r="D3826" s="42" t="s">
        <v>8639</v>
      </c>
      <c r="E3826" t="b">
        <v>0</v>
      </c>
      <c r="F3826" s="42" t="s">
        <v>8633</v>
      </c>
    </row>
    <row r="3827" spans="1:6" x14ac:dyDescent="0.2">
      <c r="A3827" s="42" t="s">
        <v>335</v>
      </c>
      <c r="B3827" s="42" t="s">
        <v>8464</v>
      </c>
      <c r="C3827">
        <v>2017</v>
      </c>
      <c r="D3827" s="42" t="s">
        <v>8466</v>
      </c>
      <c r="E3827" t="b">
        <v>0</v>
      </c>
      <c r="F3827" s="42" t="s">
        <v>8633</v>
      </c>
    </row>
    <row r="3828" spans="1:6" x14ac:dyDescent="0.2">
      <c r="A3828" s="42" t="s">
        <v>335</v>
      </c>
      <c r="B3828" s="42" t="s">
        <v>8464</v>
      </c>
      <c r="C3828">
        <v>2018</v>
      </c>
      <c r="D3828" s="42" t="s">
        <v>8639</v>
      </c>
      <c r="E3828" t="b">
        <v>0</v>
      </c>
      <c r="F3828" s="42" t="s">
        <v>8633</v>
      </c>
    </row>
    <row r="3829" spans="1:6" x14ac:dyDescent="0.2">
      <c r="A3829" s="42" t="s">
        <v>335</v>
      </c>
      <c r="B3829" s="42" t="s">
        <v>8464</v>
      </c>
      <c r="C3829">
        <v>2019</v>
      </c>
      <c r="D3829" s="42" t="s">
        <v>8482</v>
      </c>
      <c r="E3829" t="b">
        <v>0</v>
      </c>
      <c r="F3829" s="42" t="s">
        <v>8633</v>
      </c>
    </row>
    <row r="3830" spans="1:6" x14ac:dyDescent="0.2">
      <c r="A3830" s="42" t="s">
        <v>1148</v>
      </c>
      <c r="B3830" s="42" t="s">
        <v>8454</v>
      </c>
      <c r="C3830">
        <v>2013</v>
      </c>
      <c r="D3830" s="42" t="s">
        <v>9695</v>
      </c>
      <c r="E3830" t="b">
        <v>1</v>
      </c>
      <c r="F3830" s="42" t="s">
        <v>1447</v>
      </c>
    </row>
    <row r="3831" spans="1:6" x14ac:dyDescent="0.2">
      <c r="A3831" s="42" t="s">
        <v>1148</v>
      </c>
      <c r="B3831" s="42" t="s">
        <v>8454</v>
      </c>
      <c r="C3831">
        <v>2014</v>
      </c>
      <c r="D3831" s="42" t="s">
        <v>9696</v>
      </c>
      <c r="E3831" t="b">
        <v>1</v>
      </c>
      <c r="F3831" s="42" t="s">
        <v>1447</v>
      </c>
    </row>
    <row r="3832" spans="1:6" x14ac:dyDescent="0.2">
      <c r="A3832" s="42" t="s">
        <v>1148</v>
      </c>
      <c r="B3832" s="42" t="s">
        <v>8454</v>
      </c>
      <c r="C3832">
        <v>2015</v>
      </c>
      <c r="D3832" s="42" t="s">
        <v>9697</v>
      </c>
      <c r="E3832" t="b">
        <v>1</v>
      </c>
      <c r="F3832" s="42" t="s">
        <v>1447</v>
      </c>
    </row>
    <row r="3833" spans="1:6" x14ac:dyDescent="0.2">
      <c r="A3833" s="42" t="s">
        <v>1148</v>
      </c>
      <c r="B3833" s="42" t="s">
        <v>8454</v>
      </c>
      <c r="C3833">
        <v>2016</v>
      </c>
      <c r="D3833" s="42" t="s">
        <v>9698</v>
      </c>
      <c r="E3833" t="b">
        <v>1</v>
      </c>
      <c r="F3833" s="42" t="s">
        <v>1447</v>
      </c>
    </row>
    <row r="3834" spans="1:6" x14ac:dyDescent="0.2">
      <c r="A3834" s="42" t="s">
        <v>1148</v>
      </c>
      <c r="B3834" s="42" t="s">
        <v>8454</v>
      </c>
      <c r="C3834">
        <v>2017</v>
      </c>
      <c r="D3834" s="42" t="s">
        <v>9699</v>
      </c>
      <c r="E3834" t="b">
        <v>1</v>
      </c>
      <c r="F3834" s="42" t="s">
        <v>1447</v>
      </c>
    </row>
    <row r="3835" spans="1:6" x14ac:dyDescent="0.2">
      <c r="A3835" s="42" t="s">
        <v>1148</v>
      </c>
      <c r="B3835" s="42" t="s">
        <v>8454</v>
      </c>
      <c r="C3835">
        <v>2018</v>
      </c>
      <c r="D3835" s="42" t="s">
        <v>9700</v>
      </c>
      <c r="E3835" t="b">
        <v>1</v>
      </c>
      <c r="F3835" s="42" t="s">
        <v>1447</v>
      </c>
    </row>
    <row r="3836" spans="1:6" x14ac:dyDescent="0.2">
      <c r="A3836" s="42" t="s">
        <v>1148</v>
      </c>
      <c r="B3836" s="42" t="s">
        <v>8454</v>
      </c>
      <c r="C3836">
        <v>2019</v>
      </c>
      <c r="D3836" s="42" t="s">
        <v>9701</v>
      </c>
      <c r="E3836" t="b">
        <v>1</v>
      </c>
      <c r="F3836" s="42" t="s">
        <v>1447</v>
      </c>
    </row>
    <row r="3837" spans="1:6" x14ac:dyDescent="0.2">
      <c r="A3837" s="42" t="s">
        <v>1148</v>
      </c>
      <c r="B3837" s="42" t="s">
        <v>8462</v>
      </c>
      <c r="C3837">
        <v>2013</v>
      </c>
      <c r="D3837" s="42" t="s">
        <v>9695</v>
      </c>
      <c r="E3837" t="b">
        <v>1</v>
      </c>
      <c r="F3837" s="42" t="s">
        <v>1447</v>
      </c>
    </row>
    <row r="3838" spans="1:6" x14ac:dyDescent="0.2">
      <c r="A3838" s="42" t="s">
        <v>1148</v>
      </c>
      <c r="B3838" s="42" t="s">
        <v>8462</v>
      </c>
      <c r="C3838">
        <v>2014</v>
      </c>
      <c r="D3838" s="42" t="s">
        <v>9696</v>
      </c>
      <c r="E3838" t="b">
        <v>1</v>
      </c>
      <c r="F3838" s="42" t="s">
        <v>1447</v>
      </c>
    </row>
    <row r="3839" spans="1:6" x14ac:dyDescent="0.2">
      <c r="A3839" s="42" t="s">
        <v>1148</v>
      </c>
      <c r="B3839" s="42" t="s">
        <v>8462</v>
      </c>
      <c r="C3839">
        <v>2015</v>
      </c>
      <c r="D3839" s="42" t="s">
        <v>9697</v>
      </c>
      <c r="E3839" t="b">
        <v>1</v>
      </c>
      <c r="F3839" s="42" t="s">
        <v>1447</v>
      </c>
    </row>
    <row r="3840" spans="1:6" x14ac:dyDescent="0.2">
      <c r="A3840" s="42" t="s">
        <v>1148</v>
      </c>
      <c r="B3840" s="42" t="s">
        <v>8462</v>
      </c>
      <c r="C3840">
        <v>2016</v>
      </c>
      <c r="D3840" s="42" t="s">
        <v>9698</v>
      </c>
      <c r="E3840" t="b">
        <v>1</v>
      </c>
      <c r="F3840" s="42" t="s">
        <v>1447</v>
      </c>
    </row>
    <row r="3841" spans="1:6" x14ac:dyDescent="0.2">
      <c r="A3841" s="42" t="s">
        <v>1148</v>
      </c>
      <c r="B3841" s="42" t="s">
        <v>8462</v>
      </c>
      <c r="C3841">
        <v>2017</v>
      </c>
      <c r="D3841" s="42" t="s">
        <v>9699</v>
      </c>
      <c r="E3841" t="b">
        <v>1</v>
      </c>
      <c r="F3841" s="42" t="s">
        <v>1447</v>
      </c>
    </row>
    <row r="3842" spans="1:6" x14ac:dyDescent="0.2">
      <c r="A3842" s="42" t="s">
        <v>1148</v>
      </c>
      <c r="B3842" s="42" t="s">
        <v>8462</v>
      </c>
      <c r="C3842">
        <v>2018</v>
      </c>
      <c r="D3842" s="42" t="s">
        <v>9700</v>
      </c>
      <c r="E3842" t="b">
        <v>1</v>
      </c>
      <c r="F3842" s="42" t="s">
        <v>1447</v>
      </c>
    </row>
    <row r="3843" spans="1:6" x14ac:dyDescent="0.2">
      <c r="A3843" s="42" t="s">
        <v>1148</v>
      </c>
      <c r="B3843" s="42" t="s">
        <v>8462</v>
      </c>
      <c r="C3843">
        <v>2019</v>
      </c>
      <c r="D3843" s="42" t="s">
        <v>9701</v>
      </c>
      <c r="E3843" t="b">
        <v>1</v>
      </c>
      <c r="F3843" s="42" t="s">
        <v>1447</v>
      </c>
    </row>
    <row r="3844" spans="1:6" x14ac:dyDescent="0.2">
      <c r="A3844" s="42" t="s">
        <v>1148</v>
      </c>
      <c r="B3844" s="42" t="s">
        <v>8464</v>
      </c>
      <c r="C3844">
        <v>2013</v>
      </c>
      <c r="D3844" s="42" t="s">
        <v>9702</v>
      </c>
      <c r="E3844" t="b">
        <v>1</v>
      </c>
      <c r="F3844" s="42" t="s">
        <v>1447</v>
      </c>
    </row>
    <row r="3845" spans="1:6" x14ac:dyDescent="0.2">
      <c r="A3845" s="42" t="s">
        <v>1148</v>
      </c>
      <c r="B3845" s="42" t="s">
        <v>8464</v>
      </c>
      <c r="C3845">
        <v>2014</v>
      </c>
      <c r="D3845" s="42" t="s">
        <v>9703</v>
      </c>
      <c r="E3845" t="b">
        <v>1</v>
      </c>
      <c r="F3845" s="42" t="s">
        <v>1447</v>
      </c>
    </row>
    <row r="3846" spans="1:6" x14ac:dyDescent="0.2">
      <c r="A3846" s="42" t="s">
        <v>1148</v>
      </c>
      <c r="B3846" s="42" t="s">
        <v>8464</v>
      </c>
      <c r="C3846">
        <v>2015</v>
      </c>
      <c r="D3846" s="42" t="s">
        <v>8913</v>
      </c>
      <c r="E3846" t="b">
        <v>1</v>
      </c>
      <c r="F3846" s="42" t="s">
        <v>1447</v>
      </c>
    </row>
    <row r="3847" spans="1:6" x14ac:dyDescent="0.2">
      <c r="A3847" s="42" t="s">
        <v>1148</v>
      </c>
      <c r="B3847" s="42" t="s">
        <v>8464</v>
      </c>
      <c r="C3847">
        <v>2016</v>
      </c>
      <c r="D3847" s="42" t="s">
        <v>8476</v>
      </c>
      <c r="E3847" t="b">
        <v>1</v>
      </c>
      <c r="F3847" s="42" t="s">
        <v>1447</v>
      </c>
    </row>
    <row r="3848" spans="1:6" x14ac:dyDescent="0.2">
      <c r="A3848" s="42" t="s">
        <v>1148</v>
      </c>
      <c r="B3848" s="42" t="s">
        <v>8464</v>
      </c>
      <c r="C3848">
        <v>2017</v>
      </c>
      <c r="D3848" s="42" t="s">
        <v>8873</v>
      </c>
      <c r="E3848" t="b">
        <v>1</v>
      </c>
      <c r="F3848" s="42" t="s">
        <v>1447</v>
      </c>
    </row>
    <row r="3849" spans="1:6" x14ac:dyDescent="0.2">
      <c r="A3849" s="42" t="s">
        <v>1148</v>
      </c>
      <c r="B3849" s="42" t="s">
        <v>8464</v>
      </c>
      <c r="C3849">
        <v>2018</v>
      </c>
      <c r="D3849" s="42" t="s">
        <v>9704</v>
      </c>
      <c r="E3849" t="b">
        <v>1</v>
      </c>
      <c r="F3849" s="42" t="s">
        <v>1447</v>
      </c>
    </row>
    <row r="3850" spans="1:6" x14ac:dyDescent="0.2">
      <c r="A3850" s="42" t="s">
        <v>1148</v>
      </c>
      <c r="B3850" s="42" t="s">
        <v>8464</v>
      </c>
      <c r="C3850">
        <v>2019</v>
      </c>
      <c r="D3850" s="42" t="s">
        <v>9705</v>
      </c>
      <c r="E3850" t="b">
        <v>1</v>
      </c>
      <c r="F3850" s="42" t="s">
        <v>1447</v>
      </c>
    </row>
    <row r="3851" spans="1:6" x14ac:dyDescent="0.2">
      <c r="A3851" s="42" t="s">
        <v>1149</v>
      </c>
      <c r="B3851" s="42" t="s">
        <v>8454</v>
      </c>
      <c r="C3851">
        <v>2013</v>
      </c>
      <c r="D3851" s="42" t="s">
        <v>9591</v>
      </c>
      <c r="E3851" t="b">
        <v>0</v>
      </c>
      <c r="F3851" s="42" t="s">
        <v>9706</v>
      </c>
    </row>
    <row r="3852" spans="1:6" x14ac:dyDescent="0.2">
      <c r="A3852" s="42" t="s">
        <v>1149</v>
      </c>
      <c r="B3852" s="42" t="s">
        <v>8454</v>
      </c>
      <c r="C3852">
        <v>2014</v>
      </c>
      <c r="D3852" s="42" t="s">
        <v>9078</v>
      </c>
      <c r="E3852" t="b">
        <v>0</v>
      </c>
      <c r="F3852" s="42" t="s">
        <v>9706</v>
      </c>
    </row>
    <row r="3853" spans="1:6" x14ac:dyDescent="0.2">
      <c r="A3853" s="42" t="s">
        <v>1149</v>
      </c>
      <c r="B3853" s="42" t="s">
        <v>8454</v>
      </c>
      <c r="C3853">
        <v>2015</v>
      </c>
      <c r="D3853" s="42" t="s">
        <v>9707</v>
      </c>
      <c r="E3853" t="b">
        <v>0</v>
      </c>
      <c r="F3853" s="42" t="s">
        <v>9706</v>
      </c>
    </row>
    <row r="3854" spans="1:6" x14ac:dyDescent="0.2">
      <c r="A3854" s="42" t="s">
        <v>1149</v>
      </c>
      <c r="B3854" s="42" t="s">
        <v>8454</v>
      </c>
      <c r="C3854">
        <v>2016</v>
      </c>
      <c r="D3854" s="42" t="s">
        <v>9351</v>
      </c>
      <c r="E3854" t="b">
        <v>0</v>
      </c>
      <c r="F3854" s="42" t="s">
        <v>9706</v>
      </c>
    </row>
    <row r="3855" spans="1:6" x14ac:dyDescent="0.2">
      <c r="A3855" s="42" t="s">
        <v>1149</v>
      </c>
      <c r="B3855" s="42" t="s">
        <v>8454</v>
      </c>
      <c r="C3855">
        <v>2017</v>
      </c>
      <c r="D3855" s="42" t="s">
        <v>9708</v>
      </c>
      <c r="E3855" t="b">
        <v>0</v>
      </c>
      <c r="F3855" s="42" t="s">
        <v>9706</v>
      </c>
    </row>
    <row r="3856" spans="1:6" x14ac:dyDescent="0.2">
      <c r="A3856" s="42" t="s">
        <v>1149</v>
      </c>
      <c r="B3856" s="42" t="s">
        <v>8454</v>
      </c>
      <c r="C3856">
        <v>2018</v>
      </c>
      <c r="D3856" s="42" t="s">
        <v>9709</v>
      </c>
      <c r="E3856" t="b">
        <v>0</v>
      </c>
      <c r="F3856" s="42" t="s">
        <v>9706</v>
      </c>
    </row>
    <row r="3857" spans="1:6" x14ac:dyDescent="0.2">
      <c r="A3857" s="42" t="s">
        <v>1149</v>
      </c>
      <c r="B3857" s="42" t="s">
        <v>8454</v>
      </c>
      <c r="C3857">
        <v>2019</v>
      </c>
      <c r="D3857" s="42" t="s">
        <v>9710</v>
      </c>
      <c r="E3857" t="b">
        <v>0</v>
      </c>
      <c r="F3857" s="42" t="s">
        <v>9706</v>
      </c>
    </row>
    <row r="3858" spans="1:6" x14ac:dyDescent="0.2">
      <c r="A3858" s="42" t="s">
        <v>1149</v>
      </c>
      <c r="B3858" s="42" t="s">
        <v>8462</v>
      </c>
      <c r="C3858">
        <v>2013</v>
      </c>
      <c r="D3858" s="42" t="s">
        <v>9711</v>
      </c>
      <c r="E3858" t="b">
        <v>0</v>
      </c>
      <c r="F3858" s="42" t="s">
        <v>9706</v>
      </c>
    </row>
    <row r="3859" spans="1:6" x14ac:dyDescent="0.2">
      <c r="A3859" s="42" t="s">
        <v>1149</v>
      </c>
      <c r="B3859" s="42" t="s">
        <v>8462</v>
      </c>
      <c r="C3859">
        <v>2014</v>
      </c>
      <c r="D3859" s="42" t="s">
        <v>9510</v>
      </c>
      <c r="E3859" t="b">
        <v>0</v>
      </c>
      <c r="F3859" s="42" t="s">
        <v>9706</v>
      </c>
    </row>
    <row r="3860" spans="1:6" x14ac:dyDescent="0.2">
      <c r="A3860" s="42" t="s">
        <v>1149</v>
      </c>
      <c r="B3860" s="42" t="s">
        <v>8462</v>
      </c>
      <c r="C3860">
        <v>2015</v>
      </c>
      <c r="D3860" s="42" t="s">
        <v>9712</v>
      </c>
      <c r="E3860" t="b">
        <v>0</v>
      </c>
      <c r="F3860" s="42" t="s">
        <v>9706</v>
      </c>
    </row>
    <row r="3861" spans="1:6" x14ac:dyDescent="0.2">
      <c r="A3861" s="42" t="s">
        <v>1149</v>
      </c>
      <c r="B3861" s="42" t="s">
        <v>8462</v>
      </c>
      <c r="C3861">
        <v>2016</v>
      </c>
      <c r="D3861" s="42" t="s">
        <v>8856</v>
      </c>
      <c r="E3861" t="b">
        <v>0</v>
      </c>
      <c r="F3861" s="42" t="s">
        <v>9706</v>
      </c>
    </row>
    <row r="3862" spans="1:6" x14ac:dyDescent="0.2">
      <c r="A3862" s="42" t="s">
        <v>1149</v>
      </c>
      <c r="B3862" s="42" t="s">
        <v>8462</v>
      </c>
      <c r="C3862">
        <v>2017</v>
      </c>
      <c r="D3862" s="42" t="s">
        <v>9708</v>
      </c>
      <c r="E3862" t="b">
        <v>0</v>
      </c>
      <c r="F3862" s="42" t="s">
        <v>9706</v>
      </c>
    </row>
    <row r="3863" spans="1:6" x14ac:dyDescent="0.2">
      <c r="A3863" s="42" t="s">
        <v>1149</v>
      </c>
      <c r="B3863" s="42" t="s">
        <v>8462</v>
      </c>
      <c r="C3863">
        <v>2018</v>
      </c>
      <c r="D3863" s="42" t="s">
        <v>9709</v>
      </c>
      <c r="E3863" t="b">
        <v>0</v>
      </c>
      <c r="F3863" s="42" t="s">
        <v>9706</v>
      </c>
    </row>
    <row r="3864" spans="1:6" x14ac:dyDescent="0.2">
      <c r="A3864" s="42" t="s">
        <v>1149</v>
      </c>
      <c r="B3864" s="42" t="s">
        <v>8462</v>
      </c>
      <c r="C3864">
        <v>2019</v>
      </c>
      <c r="D3864" s="42" t="s">
        <v>9710</v>
      </c>
      <c r="E3864" t="b">
        <v>0</v>
      </c>
      <c r="F3864" s="42" t="s">
        <v>9706</v>
      </c>
    </row>
    <row r="3865" spans="1:6" x14ac:dyDescent="0.2">
      <c r="A3865" s="42" t="s">
        <v>1149</v>
      </c>
      <c r="B3865" s="42" t="s">
        <v>8464</v>
      </c>
      <c r="C3865">
        <v>2013</v>
      </c>
      <c r="D3865" s="42" t="s">
        <v>9152</v>
      </c>
      <c r="E3865" t="b">
        <v>0</v>
      </c>
      <c r="F3865" s="42" t="s">
        <v>9706</v>
      </c>
    </row>
    <row r="3866" spans="1:6" x14ac:dyDescent="0.2">
      <c r="A3866" s="42" t="s">
        <v>1149</v>
      </c>
      <c r="B3866" s="42" t="s">
        <v>8464</v>
      </c>
      <c r="C3866">
        <v>2014</v>
      </c>
      <c r="D3866" s="42" t="s">
        <v>8496</v>
      </c>
      <c r="E3866" t="b">
        <v>0</v>
      </c>
      <c r="F3866" s="42" t="s">
        <v>9706</v>
      </c>
    </row>
    <row r="3867" spans="1:6" x14ac:dyDescent="0.2">
      <c r="A3867" s="42" t="s">
        <v>1149</v>
      </c>
      <c r="B3867" s="42" t="s">
        <v>8464</v>
      </c>
      <c r="C3867">
        <v>2015</v>
      </c>
      <c r="D3867" s="42" t="s">
        <v>8496</v>
      </c>
      <c r="E3867" t="b">
        <v>0</v>
      </c>
      <c r="F3867" s="42" t="s">
        <v>9706</v>
      </c>
    </row>
    <row r="3868" spans="1:6" x14ac:dyDescent="0.2">
      <c r="A3868" s="42" t="s">
        <v>1149</v>
      </c>
      <c r="B3868" s="42" t="s">
        <v>8464</v>
      </c>
      <c r="C3868">
        <v>2016</v>
      </c>
      <c r="D3868" s="42" t="s">
        <v>9713</v>
      </c>
      <c r="E3868" t="b">
        <v>0</v>
      </c>
      <c r="F3868" s="42" t="s">
        <v>9706</v>
      </c>
    </row>
    <row r="3869" spans="1:6" x14ac:dyDescent="0.2">
      <c r="A3869" s="42" t="s">
        <v>1149</v>
      </c>
      <c r="B3869" s="42" t="s">
        <v>8464</v>
      </c>
      <c r="C3869">
        <v>2017</v>
      </c>
      <c r="D3869" s="42" t="s">
        <v>8496</v>
      </c>
      <c r="E3869" t="b">
        <v>0</v>
      </c>
      <c r="F3869" s="42" t="s">
        <v>9706</v>
      </c>
    </row>
    <row r="3870" spans="1:6" x14ac:dyDescent="0.2">
      <c r="A3870" s="42" t="s">
        <v>1149</v>
      </c>
      <c r="B3870" s="42" t="s">
        <v>8464</v>
      </c>
      <c r="C3870">
        <v>2018</v>
      </c>
      <c r="D3870" s="42" t="s">
        <v>8482</v>
      </c>
      <c r="E3870" t="b">
        <v>0</v>
      </c>
      <c r="F3870" s="42" t="s">
        <v>9706</v>
      </c>
    </row>
    <row r="3871" spans="1:6" x14ac:dyDescent="0.2">
      <c r="A3871" s="42" t="s">
        <v>1149</v>
      </c>
      <c r="B3871" s="42" t="s">
        <v>8464</v>
      </c>
      <c r="C3871">
        <v>2019</v>
      </c>
      <c r="D3871" s="42" t="s">
        <v>8482</v>
      </c>
      <c r="E3871" t="b">
        <v>0</v>
      </c>
      <c r="F3871" s="42" t="s">
        <v>9706</v>
      </c>
    </row>
    <row r="3872" spans="1:6" x14ac:dyDescent="0.2">
      <c r="A3872" s="42" t="s">
        <v>1150</v>
      </c>
      <c r="B3872" s="42" t="s">
        <v>8454</v>
      </c>
      <c r="C3872">
        <v>2013</v>
      </c>
      <c r="D3872" s="42" t="s">
        <v>9714</v>
      </c>
      <c r="E3872" t="b">
        <v>0</v>
      </c>
      <c r="F3872" s="42" t="s">
        <v>9715</v>
      </c>
    </row>
    <row r="3873" spans="1:6" x14ac:dyDescent="0.2">
      <c r="A3873" s="42" t="s">
        <v>1150</v>
      </c>
      <c r="B3873" s="42" t="s">
        <v>8454</v>
      </c>
      <c r="C3873">
        <v>2014</v>
      </c>
      <c r="D3873" s="42" t="s">
        <v>8558</v>
      </c>
      <c r="E3873" t="b">
        <v>0</v>
      </c>
      <c r="F3873" s="42" t="s">
        <v>9715</v>
      </c>
    </row>
    <row r="3874" spans="1:6" x14ac:dyDescent="0.2">
      <c r="A3874" s="42" t="s">
        <v>1150</v>
      </c>
      <c r="B3874" s="42" t="s">
        <v>8454</v>
      </c>
      <c r="C3874">
        <v>2015</v>
      </c>
      <c r="D3874" s="42" t="s">
        <v>9716</v>
      </c>
      <c r="E3874" t="b">
        <v>0</v>
      </c>
      <c r="F3874" s="42" t="s">
        <v>9715</v>
      </c>
    </row>
    <row r="3875" spans="1:6" x14ac:dyDescent="0.2">
      <c r="A3875" s="42" t="s">
        <v>1150</v>
      </c>
      <c r="B3875" s="42" t="s">
        <v>8454</v>
      </c>
      <c r="C3875">
        <v>2016</v>
      </c>
      <c r="D3875" s="42" t="s">
        <v>9717</v>
      </c>
      <c r="E3875" t="b">
        <v>0</v>
      </c>
      <c r="F3875" s="42" t="s">
        <v>9715</v>
      </c>
    </row>
    <row r="3876" spans="1:6" x14ac:dyDescent="0.2">
      <c r="A3876" s="42" t="s">
        <v>1150</v>
      </c>
      <c r="B3876" s="42" t="s">
        <v>8454</v>
      </c>
      <c r="C3876">
        <v>2017</v>
      </c>
      <c r="D3876" s="42" t="s">
        <v>9222</v>
      </c>
      <c r="E3876" t="b">
        <v>0</v>
      </c>
      <c r="F3876" s="42" t="s">
        <v>9715</v>
      </c>
    </row>
    <row r="3877" spans="1:6" x14ac:dyDescent="0.2">
      <c r="A3877" s="42" t="s">
        <v>1150</v>
      </c>
      <c r="B3877" s="42" t="s">
        <v>8454</v>
      </c>
      <c r="C3877">
        <v>2018</v>
      </c>
      <c r="D3877" s="42" t="s">
        <v>9718</v>
      </c>
      <c r="E3877" t="b">
        <v>0</v>
      </c>
      <c r="F3877" s="42" t="s">
        <v>9715</v>
      </c>
    </row>
    <row r="3878" spans="1:6" x14ac:dyDescent="0.2">
      <c r="A3878" s="42" t="s">
        <v>1150</v>
      </c>
      <c r="B3878" s="42" t="s">
        <v>8454</v>
      </c>
      <c r="C3878">
        <v>2019</v>
      </c>
      <c r="D3878" s="42" t="s">
        <v>9719</v>
      </c>
      <c r="E3878" t="b">
        <v>0</v>
      </c>
      <c r="F3878" s="42" t="s">
        <v>9715</v>
      </c>
    </row>
    <row r="3879" spans="1:6" x14ac:dyDescent="0.2">
      <c r="A3879" s="42" t="s">
        <v>1150</v>
      </c>
      <c r="B3879" s="42" t="s">
        <v>8462</v>
      </c>
      <c r="C3879">
        <v>2013</v>
      </c>
      <c r="D3879" s="42" t="s">
        <v>9714</v>
      </c>
      <c r="E3879" t="b">
        <v>0</v>
      </c>
      <c r="F3879" s="42" t="s">
        <v>9715</v>
      </c>
    </row>
    <row r="3880" spans="1:6" x14ac:dyDescent="0.2">
      <c r="A3880" s="42" t="s">
        <v>1150</v>
      </c>
      <c r="B3880" s="42" t="s">
        <v>8462</v>
      </c>
      <c r="C3880">
        <v>2014</v>
      </c>
      <c r="D3880" s="42" t="s">
        <v>8558</v>
      </c>
      <c r="E3880" t="b">
        <v>0</v>
      </c>
      <c r="F3880" s="42" t="s">
        <v>9715</v>
      </c>
    </row>
    <row r="3881" spans="1:6" x14ac:dyDescent="0.2">
      <c r="A3881" s="42" t="s">
        <v>1150</v>
      </c>
      <c r="B3881" s="42" t="s">
        <v>8462</v>
      </c>
      <c r="C3881">
        <v>2015</v>
      </c>
      <c r="D3881" s="42" t="s">
        <v>9716</v>
      </c>
      <c r="E3881" t="b">
        <v>0</v>
      </c>
      <c r="F3881" s="42" t="s">
        <v>9715</v>
      </c>
    </row>
    <row r="3882" spans="1:6" x14ac:dyDescent="0.2">
      <c r="A3882" s="42" t="s">
        <v>1150</v>
      </c>
      <c r="B3882" s="42" t="s">
        <v>8462</v>
      </c>
      <c r="C3882">
        <v>2016</v>
      </c>
      <c r="D3882" s="42" t="s">
        <v>9717</v>
      </c>
      <c r="E3882" t="b">
        <v>0</v>
      </c>
      <c r="F3882" s="42" t="s">
        <v>9715</v>
      </c>
    </row>
    <row r="3883" spans="1:6" x14ac:dyDescent="0.2">
      <c r="A3883" s="42" t="s">
        <v>1150</v>
      </c>
      <c r="B3883" s="42" t="s">
        <v>8462</v>
      </c>
      <c r="C3883">
        <v>2017</v>
      </c>
      <c r="D3883" s="42" t="s">
        <v>9222</v>
      </c>
      <c r="E3883" t="b">
        <v>0</v>
      </c>
      <c r="F3883" s="42" t="s">
        <v>9715</v>
      </c>
    </row>
    <row r="3884" spans="1:6" x14ac:dyDescent="0.2">
      <c r="A3884" s="42" t="s">
        <v>1150</v>
      </c>
      <c r="B3884" s="42" t="s">
        <v>8462</v>
      </c>
      <c r="C3884">
        <v>2018</v>
      </c>
      <c r="D3884" s="42" t="s">
        <v>9718</v>
      </c>
      <c r="E3884" t="b">
        <v>0</v>
      </c>
      <c r="F3884" s="42" t="s">
        <v>9715</v>
      </c>
    </row>
    <row r="3885" spans="1:6" x14ac:dyDescent="0.2">
      <c r="A3885" s="42" t="s">
        <v>1150</v>
      </c>
      <c r="B3885" s="42" t="s">
        <v>8462</v>
      </c>
      <c r="C3885">
        <v>2019</v>
      </c>
      <c r="D3885" s="42" t="s">
        <v>9719</v>
      </c>
      <c r="E3885" t="b">
        <v>0</v>
      </c>
      <c r="F3885" s="42" t="s">
        <v>9715</v>
      </c>
    </row>
    <row r="3886" spans="1:6" x14ac:dyDescent="0.2">
      <c r="A3886" s="42" t="s">
        <v>1150</v>
      </c>
      <c r="B3886" s="42" t="s">
        <v>8464</v>
      </c>
      <c r="C3886">
        <v>2013</v>
      </c>
      <c r="D3886" s="42" t="s">
        <v>8599</v>
      </c>
      <c r="E3886" t="b">
        <v>0</v>
      </c>
      <c r="F3886" s="42" t="s">
        <v>9715</v>
      </c>
    </row>
    <row r="3887" spans="1:6" x14ac:dyDescent="0.2">
      <c r="A3887" s="42" t="s">
        <v>1150</v>
      </c>
      <c r="B3887" s="42" t="s">
        <v>8464</v>
      </c>
      <c r="C3887">
        <v>2014</v>
      </c>
      <c r="D3887" s="42" t="s">
        <v>8599</v>
      </c>
      <c r="E3887" t="b">
        <v>0</v>
      </c>
      <c r="F3887" s="42" t="s">
        <v>9715</v>
      </c>
    </row>
    <row r="3888" spans="1:6" x14ac:dyDescent="0.2">
      <c r="A3888" s="42" t="s">
        <v>1150</v>
      </c>
      <c r="B3888" s="42" t="s">
        <v>8464</v>
      </c>
      <c r="C3888">
        <v>2015</v>
      </c>
      <c r="D3888" s="42" t="s">
        <v>8598</v>
      </c>
      <c r="E3888" t="b">
        <v>0</v>
      </c>
      <c r="F3888" s="42" t="s">
        <v>9715</v>
      </c>
    </row>
    <row r="3889" spans="1:6" x14ac:dyDescent="0.2">
      <c r="A3889" s="42" t="s">
        <v>1150</v>
      </c>
      <c r="B3889" s="42" t="s">
        <v>8464</v>
      </c>
      <c r="C3889">
        <v>2016</v>
      </c>
      <c r="D3889" s="42" t="s">
        <v>8599</v>
      </c>
      <c r="E3889" t="b">
        <v>0</v>
      </c>
      <c r="F3889" s="42" t="s">
        <v>9715</v>
      </c>
    </row>
    <row r="3890" spans="1:6" x14ac:dyDescent="0.2">
      <c r="A3890" s="42" t="s">
        <v>1150</v>
      </c>
      <c r="B3890" s="42" t="s">
        <v>8464</v>
      </c>
      <c r="C3890">
        <v>2017</v>
      </c>
      <c r="D3890" s="42" t="s">
        <v>8599</v>
      </c>
      <c r="E3890" t="b">
        <v>0</v>
      </c>
      <c r="F3890" s="42" t="s">
        <v>9715</v>
      </c>
    </row>
    <row r="3891" spans="1:6" x14ac:dyDescent="0.2">
      <c r="A3891" s="42" t="s">
        <v>1150</v>
      </c>
      <c r="B3891" s="42" t="s">
        <v>8464</v>
      </c>
      <c r="C3891">
        <v>2018</v>
      </c>
      <c r="D3891" s="42" t="s">
        <v>8649</v>
      </c>
      <c r="E3891" t="b">
        <v>0</v>
      </c>
      <c r="F3891" s="42" t="s">
        <v>9715</v>
      </c>
    </row>
    <row r="3892" spans="1:6" x14ac:dyDescent="0.2">
      <c r="A3892" s="42" t="s">
        <v>1150</v>
      </c>
      <c r="B3892" s="42" t="s">
        <v>8464</v>
      </c>
      <c r="C3892">
        <v>2019</v>
      </c>
      <c r="D3892" s="42" t="s">
        <v>8482</v>
      </c>
      <c r="E3892" t="b">
        <v>0</v>
      </c>
      <c r="F3892" s="42" t="s">
        <v>9715</v>
      </c>
    </row>
    <row r="3893" spans="1:6" x14ac:dyDescent="0.2">
      <c r="A3893" s="42" t="s">
        <v>1151</v>
      </c>
      <c r="B3893" s="42" t="s">
        <v>8454</v>
      </c>
      <c r="C3893">
        <v>2013</v>
      </c>
      <c r="D3893" s="42" t="s">
        <v>9236</v>
      </c>
      <c r="E3893" t="b">
        <v>0</v>
      </c>
      <c r="F3893" s="42" t="s">
        <v>9720</v>
      </c>
    </row>
    <row r="3894" spans="1:6" x14ac:dyDescent="0.2">
      <c r="A3894" s="42" t="s">
        <v>1151</v>
      </c>
      <c r="B3894" s="42" t="s">
        <v>8454</v>
      </c>
      <c r="C3894">
        <v>2014</v>
      </c>
      <c r="D3894" s="42" t="s">
        <v>9721</v>
      </c>
      <c r="E3894" t="b">
        <v>0</v>
      </c>
      <c r="F3894" s="42" t="s">
        <v>9720</v>
      </c>
    </row>
    <row r="3895" spans="1:6" x14ac:dyDescent="0.2">
      <c r="A3895" s="42" t="s">
        <v>1151</v>
      </c>
      <c r="B3895" s="42" t="s">
        <v>8454</v>
      </c>
      <c r="C3895">
        <v>2015</v>
      </c>
      <c r="D3895" s="42" t="s">
        <v>9722</v>
      </c>
      <c r="E3895" t="b">
        <v>0</v>
      </c>
      <c r="F3895" s="42" t="s">
        <v>9720</v>
      </c>
    </row>
    <row r="3896" spans="1:6" x14ac:dyDescent="0.2">
      <c r="A3896" s="42" t="s">
        <v>1151</v>
      </c>
      <c r="B3896" s="42" t="s">
        <v>8454</v>
      </c>
      <c r="C3896">
        <v>2016</v>
      </c>
      <c r="D3896" s="42" t="s">
        <v>9723</v>
      </c>
      <c r="E3896" t="b">
        <v>0</v>
      </c>
      <c r="F3896" s="42" t="s">
        <v>9720</v>
      </c>
    </row>
    <row r="3897" spans="1:6" x14ac:dyDescent="0.2">
      <c r="A3897" s="42" t="s">
        <v>1151</v>
      </c>
      <c r="B3897" s="42" t="s">
        <v>8454</v>
      </c>
      <c r="C3897">
        <v>2017</v>
      </c>
      <c r="D3897" s="42" t="s">
        <v>9045</v>
      </c>
      <c r="E3897" t="b">
        <v>0</v>
      </c>
      <c r="F3897" s="42" t="s">
        <v>9720</v>
      </c>
    </row>
    <row r="3898" spans="1:6" x14ac:dyDescent="0.2">
      <c r="A3898" s="42" t="s">
        <v>1151</v>
      </c>
      <c r="B3898" s="42" t="s">
        <v>8454</v>
      </c>
      <c r="C3898">
        <v>2018</v>
      </c>
      <c r="D3898" s="42" t="s">
        <v>8677</v>
      </c>
      <c r="E3898" t="b">
        <v>0</v>
      </c>
      <c r="F3898" s="42" t="s">
        <v>9720</v>
      </c>
    </row>
    <row r="3899" spans="1:6" x14ac:dyDescent="0.2">
      <c r="A3899" s="42" t="s">
        <v>1151</v>
      </c>
      <c r="B3899" s="42" t="s">
        <v>8454</v>
      </c>
      <c r="C3899">
        <v>2019</v>
      </c>
      <c r="D3899" s="42" t="s">
        <v>9724</v>
      </c>
      <c r="E3899" t="b">
        <v>0</v>
      </c>
      <c r="F3899" s="42" t="s">
        <v>9720</v>
      </c>
    </row>
    <row r="3900" spans="1:6" x14ac:dyDescent="0.2">
      <c r="A3900" s="42" t="s">
        <v>1151</v>
      </c>
      <c r="B3900" s="42" t="s">
        <v>8462</v>
      </c>
      <c r="C3900">
        <v>2013</v>
      </c>
      <c r="D3900" s="42" t="s">
        <v>9236</v>
      </c>
      <c r="E3900" t="b">
        <v>0</v>
      </c>
      <c r="F3900" s="42" t="s">
        <v>9720</v>
      </c>
    </row>
    <row r="3901" spans="1:6" x14ac:dyDescent="0.2">
      <c r="A3901" s="42" t="s">
        <v>1151</v>
      </c>
      <c r="B3901" s="42" t="s">
        <v>8462</v>
      </c>
      <c r="C3901">
        <v>2014</v>
      </c>
      <c r="D3901" s="42" t="s">
        <v>9721</v>
      </c>
      <c r="E3901" t="b">
        <v>0</v>
      </c>
      <c r="F3901" s="42" t="s">
        <v>9720</v>
      </c>
    </row>
    <row r="3902" spans="1:6" x14ac:dyDescent="0.2">
      <c r="A3902" s="42" t="s">
        <v>1151</v>
      </c>
      <c r="B3902" s="42" t="s">
        <v>8462</v>
      </c>
      <c r="C3902">
        <v>2015</v>
      </c>
      <c r="D3902" s="42" t="s">
        <v>9722</v>
      </c>
      <c r="E3902" t="b">
        <v>0</v>
      </c>
      <c r="F3902" s="42" t="s">
        <v>9720</v>
      </c>
    </row>
    <row r="3903" spans="1:6" x14ac:dyDescent="0.2">
      <c r="A3903" s="42" t="s">
        <v>1151</v>
      </c>
      <c r="B3903" s="42" t="s">
        <v>8462</v>
      </c>
      <c r="C3903">
        <v>2016</v>
      </c>
      <c r="D3903" s="42" t="s">
        <v>9723</v>
      </c>
      <c r="E3903" t="b">
        <v>0</v>
      </c>
      <c r="F3903" s="42" t="s">
        <v>9720</v>
      </c>
    </row>
    <row r="3904" spans="1:6" x14ac:dyDescent="0.2">
      <c r="A3904" s="42" t="s">
        <v>1151</v>
      </c>
      <c r="B3904" s="42" t="s">
        <v>8462</v>
      </c>
      <c r="C3904">
        <v>2017</v>
      </c>
      <c r="D3904" s="42" t="s">
        <v>9092</v>
      </c>
      <c r="E3904" t="b">
        <v>0</v>
      </c>
      <c r="F3904" s="42" t="s">
        <v>9720</v>
      </c>
    </row>
    <row r="3905" spans="1:6" x14ac:dyDescent="0.2">
      <c r="A3905" s="42" t="s">
        <v>1151</v>
      </c>
      <c r="B3905" s="42" t="s">
        <v>8462</v>
      </c>
      <c r="C3905">
        <v>2018</v>
      </c>
      <c r="D3905" s="42" t="s">
        <v>8677</v>
      </c>
      <c r="E3905" t="b">
        <v>0</v>
      </c>
      <c r="F3905" s="42" t="s">
        <v>9720</v>
      </c>
    </row>
    <row r="3906" spans="1:6" x14ac:dyDescent="0.2">
      <c r="A3906" s="42" t="s">
        <v>1151</v>
      </c>
      <c r="B3906" s="42" t="s">
        <v>8462</v>
      </c>
      <c r="C3906">
        <v>2019</v>
      </c>
      <c r="D3906" s="42" t="s">
        <v>9724</v>
      </c>
      <c r="E3906" t="b">
        <v>0</v>
      </c>
      <c r="F3906" s="42" t="s">
        <v>9720</v>
      </c>
    </row>
    <row r="3907" spans="1:6" x14ac:dyDescent="0.2">
      <c r="A3907" s="42" t="s">
        <v>1151</v>
      </c>
      <c r="B3907" s="42" t="s">
        <v>8464</v>
      </c>
      <c r="C3907">
        <v>2013</v>
      </c>
      <c r="D3907" s="42" t="s">
        <v>8467</v>
      </c>
      <c r="E3907" t="b">
        <v>0</v>
      </c>
      <c r="F3907" s="42" t="s">
        <v>9720</v>
      </c>
    </row>
    <row r="3908" spans="1:6" x14ac:dyDescent="0.2">
      <c r="A3908" s="42" t="s">
        <v>1151</v>
      </c>
      <c r="B3908" s="42" t="s">
        <v>8464</v>
      </c>
      <c r="C3908">
        <v>2014</v>
      </c>
      <c r="D3908" s="42" t="s">
        <v>8467</v>
      </c>
      <c r="E3908" t="b">
        <v>0</v>
      </c>
      <c r="F3908" s="42" t="s">
        <v>9720</v>
      </c>
    </row>
    <row r="3909" spans="1:6" x14ac:dyDescent="0.2">
      <c r="A3909" s="42" t="s">
        <v>1151</v>
      </c>
      <c r="B3909" s="42" t="s">
        <v>8464</v>
      </c>
      <c r="C3909">
        <v>2015</v>
      </c>
      <c r="D3909" s="42" t="s">
        <v>8496</v>
      </c>
      <c r="E3909" t="b">
        <v>0</v>
      </c>
      <c r="F3909" s="42" t="s">
        <v>9720</v>
      </c>
    </row>
    <row r="3910" spans="1:6" x14ac:dyDescent="0.2">
      <c r="A3910" s="42" t="s">
        <v>1151</v>
      </c>
      <c r="B3910" s="42" t="s">
        <v>8464</v>
      </c>
      <c r="C3910">
        <v>2016</v>
      </c>
      <c r="D3910" s="42" t="s">
        <v>8496</v>
      </c>
      <c r="E3910" t="b">
        <v>0</v>
      </c>
      <c r="F3910" s="42" t="s">
        <v>9720</v>
      </c>
    </row>
    <row r="3911" spans="1:6" x14ac:dyDescent="0.2">
      <c r="A3911" s="42" t="s">
        <v>1151</v>
      </c>
      <c r="B3911" s="42" t="s">
        <v>8464</v>
      </c>
      <c r="C3911">
        <v>2017</v>
      </c>
      <c r="D3911" s="42" t="s">
        <v>4381</v>
      </c>
      <c r="E3911" t="b">
        <v>0</v>
      </c>
      <c r="F3911" s="42" t="s">
        <v>9720</v>
      </c>
    </row>
    <row r="3912" spans="1:6" x14ac:dyDescent="0.2">
      <c r="A3912" s="42" t="s">
        <v>1151</v>
      </c>
      <c r="B3912" s="42" t="s">
        <v>8464</v>
      </c>
      <c r="C3912">
        <v>2018</v>
      </c>
      <c r="D3912" s="42" t="s">
        <v>8596</v>
      </c>
      <c r="E3912" t="b">
        <v>0</v>
      </c>
      <c r="F3912" s="42" t="s">
        <v>9720</v>
      </c>
    </row>
    <row r="3913" spans="1:6" x14ac:dyDescent="0.2">
      <c r="A3913" s="42" t="s">
        <v>1151</v>
      </c>
      <c r="B3913" s="42" t="s">
        <v>8464</v>
      </c>
      <c r="C3913">
        <v>2019</v>
      </c>
      <c r="D3913" s="42" t="s">
        <v>8482</v>
      </c>
      <c r="E3913" t="b">
        <v>0</v>
      </c>
      <c r="F3913" s="42" t="s">
        <v>9720</v>
      </c>
    </row>
    <row r="3914" spans="1:6" x14ac:dyDescent="0.2">
      <c r="A3914" s="42" t="s">
        <v>406</v>
      </c>
      <c r="B3914" s="42" t="s">
        <v>8454</v>
      </c>
      <c r="C3914">
        <v>2013</v>
      </c>
      <c r="D3914" s="42" t="s">
        <v>8817</v>
      </c>
      <c r="E3914" t="b">
        <v>0</v>
      </c>
      <c r="F3914" s="42" t="s">
        <v>8818</v>
      </c>
    </row>
    <row r="3915" spans="1:6" x14ac:dyDescent="0.2">
      <c r="A3915" s="42" t="s">
        <v>406</v>
      </c>
      <c r="B3915" s="42" t="s">
        <v>8454</v>
      </c>
      <c r="C3915">
        <v>2014</v>
      </c>
      <c r="D3915" s="42" t="s">
        <v>8819</v>
      </c>
      <c r="E3915" t="b">
        <v>0</v>
      </c>
      <c r="F3915" s="42" t="s">
        <v>8818</v>
      </c>
    </row>
    <row r="3916" spans="1:6" x14ac:dyDescent="0.2">
      <c r="A3916" s="42" t="s">
        <v>406</v>
      </c>
      <c r="B3916" s="42" t="s">
        <v>8454</v>
      </c>
      <c r="C3916">
        <v>2015</v>
      </c>
      <c r="D3916" s="42" t="s">
        <v>8820</v>
      </c>
      <c r="E3916" t="b">
        <v>0</v>
      </c>
      <c r="F3916" s="42" t="s">
        <v>8818</v>
      </c>
    </row>
    <row r="3917" spans="1:6" x14ac:dyDescent="0.2">
      <c r="A3917" s="42" t="s">
        <v>406</v>
      </c>
      <c r="B3917" s="42" t="s">
        <v>8454</v>
      </c>
      <c r="C3917">
        <v>2016</v>
      </c>
      <c r="D3917" s="42" t="s">
        <v>8821</v>
      </c>
      <c r="E3917" t="b">
        <v>0</v>
      </c>
      <c r="F3917" s="42" t="s">
        <v>8818</v>
      </c>
    </row>
    <row r="3918" spans="1:6" x14ac:dyDescent="0.2">
      <c r="A3918" s="42" t="s">
        <v>406</v>
      </c>
      <c r="B3918" s="42" t="s">
        <v>8454</v>
      </c>
      <c r="C3918">
        <v>2017</v>
      </c>
      <c r="D3918" s="42" t="s">
        <v>8822</v>
      </c>
      <c r="E3918" t="b">
        <v>0</v>
      </c>
      <c r="F3918" s="42" t="s">
        <v>8818</v>
      </c>
    </row>
    <row r="3919" spans="1:6" x14ac:dyDescent="0.2">
      <c r="A3919" s="42" t="s">
        <v>406</v>
      </c>
      <c r="B3919" s="42" t="s">
        <v>8454</v>
      </c>
      <c r="C3919">
        <v>2018</v>
      </c>
      <c r="D3919" s="42" t="s">
        <v>8823</v>
      </c>
      <c r="E3919" t="b">
        <v>0</v>
      </c>
      <c r="F3919" s="42" t="s">
        <v>8818</v>
      </c>
    </row>
    <row r="3920" spans="1:6" x14ac:dyDescent="0.2">
      <c r="A3920" s="42" t="s">
        <v>406</v>
      </c>
      <c r="B3920" s="42" t="s">
        <v>8454</v>
      </c>
      <c r="C3920">
        <v>2019</v>
      </c>
      <c r="D3920" s="42" t="s">
        <v>8824</v>
      </c>
      <c r="E3920" t="b">
        <v>0</v>
      </c>
      <c r="F3920" s="42" t="s">
        <v>8818</v>
      </c>
    </row>
    <row r="3921" spans="1:6" x14ac:dyDescent="0.2">
      <c r="A3921" s="42" t="s">
        <v>406</v>
      </c>
      <c r="B3921" s="42" t="s">
        <v>8462</v>
      </c>
      <c r="C3921">
        <v>2013</v>
      </c>
      <c r="D3921" s="42" t="s">
        <v>8817</v>
      </c>
      <c r="E3921" t="b">
        <v>0</v>
      </c>
      <c r="F3921" s="42" t="s">
        <v>8818</v>
      </c>
    </row>
    <row r="3922" spans="1:6" x14ac:dyDescent="0.2">
      <c r="A3922" s="42" t="s">
        <v>406</v>
      </c>
      <c r="B3922" s="42" t="s">
        <v>8462</v>
      </c>
      <c r="C3922">
        <v>2014</v>
      </c>
      <c r="D3922" s="42" t="s">
        <v>8825</v>
      </c>
      <c r="E3922" t="b">
        <v>0</v>
      </c>
      <c r="F3922" s="42" t="s">
        <v>8818</v>
      </c>
    </row>
    <row r="3923" spans="1:6" x14ac:dyDescent="0.2">
      <c r="A3923" s="42" t="s">
        <v>406</v>
      </c>
      <c r="B3923" s="42" t="s">
        <v>8462</v>
      </c>
      <c r="C3923">
        <v>2015</v>
      </c>
      <c r="D3923" s="42" t="s">
        <v>8820</v>
      </c>
      <c r="E3923" t="b">
        <v>0</v>
      </c>
      <c r="F3923" s="42" t="s">
        <v>8818</v>
      </c>
    </row>
    <row r="3924" spans="1:6" x14ac:dyDescent="0.2">
      <c r="A3924" s="42" t="s">
        <v>406</v>
      </c>
      <c r="B3924" s="42" t="s">
        <v>8462</v>
      </c>
      <c r="C3924">
        <v>2016</v>
      </c>
      <c r="D3924" s="42" t="s">
        <v>8821</v>
      </c>
      <c r="E3924" t="b">
        <v>0</v>
      </c>
      <c r="F3924" s="42" t="s">
        <v>8818</v>
      </c>
    </row>
    <row r="3925" spans="1:6" x14ac:dyDescent="0.2">
      <c r="A3925" s="42" t="s">
        <v>406</v>
      </c>
      <c r="B3925" s="42" t="s">
        <v>8462</v>
      </c>
      <c r="C3925">
        <v>2017</v>
      </c>
      <c r="D3925" s="42" t="s">
        <v>8822</v>
      </c>
      <c r="E3925" t="b">
        <v>0</v>
      </c>
      <c r="F3925" s="42" t="s">
        <v>8818</v>
      </c>
    </row>
    <row r="3926" spans="1:6" x14ac:dyDescent="0.2">
      <c r="A3926" s="42" t="s">
        <v>406</v>
      </c>
      <c r="B3926" s="42" t="s">
        <v>8462</v>
      </c>
      <c r="C3926">
        <v>2018</v>
      </c>
      <c r="D3926" s="42" t="s">
        <v>8694</v>
      </c>
      <c r="E3926" t="b">
        <v>0</v>
      </c>
      <c r="F3926" s="42" t="s">
        <v>8818</v>
      </c>
    </row>
    <row r="3927" spans="1:6" x14ac:dyDescent="0.2">
      <c r="A3927" s="42" t="s">
        <v>406</v>
      </c>
      <c r="B3927" s="42" t="s">
        <v>8462</v>
      </c>
      <c r="C3927">
        <v>2019</v>
      </c>
      <c r="D3927" s="42" t="s">
        <v>8826</v>
      </c>
      <c r="E3927" t="b">
        <v>0</v>
      </c>
      <c r="F3927" s="42" t="s">
        <v>8818</v>
      </c>
    </row>
    <row r="3928" spans="1:6" x14ac:dyDescent="0.2">
      <c r="A3928" s="42" t="s">
        <v>406</v>
      </c>
      <c r="B3928" s="42" t="s">
        <v>8464</v>
      </c>
      <c r="C3928">
        <v>2013</v>
      </c>
      <c r="D3928" s="42" t="s">
        <v>8827</v>
      </c>
      <c r="E3928" t="b">
        <v>0</v>
      </c>
      <c r="F3928" s="42" t="s">
        <v>8818</v>
      </c>
    </row>
    <row r="3929" spans="1:6" x14ac:dyDescent="0.2">
      <c r="A3929" s="42" t="s">
        <v>406</v>
      </c>
      <c r="B3929" s="42" t="s">
        <v>8464</v>
      </c>
      <c r="C3929">
        <v>2014</v>
      </c>
      <c r="D3929" s="42" t="s">
        <v>8827</v>
      </c>
      <c r="E3929" t="b">
        <v>0</v>
      </c>
      <c r="F3929" s="42" t="s">
        <v>8818</v>
      </c>
    </row>
    <row r="3930" spans="1:6" x14ac:dyDescent="0.2">
      <c r="A3930" s="42" t="s">
        <v>406</v>
      </c>
      <c r="B3930" s="42" t="s">
        <v>8464</v>
      </c>
      <c r="C3930">
        <v>2015</v>
      </c>
      <c r="D3930" s="42" t="s">
        <v>8828</v>
      </c>
      <c r="E3930" t="b">
        <v>0</v>
      </c>
      <c r="F3930" s="42" t="s">
        <v>8818</v>
      </c>
    </row>
    <row r="3931" spans="1:6" x14ac:dyDescent="0.2">
      <c r="A3931" s="42" t="s">
        <v>406</v>
      </c>
      <c r="B3931" s="42" t="s">
        <v>8464</v>
      </c>
      <c r="C3931">
        <v>2016</v>
      </c>
      <c r="D3931" s="42" t="s">
        <v>8828</v>
      </c>
      <c r="E3931" t="b">
        <v>0</v>
      </c>
      <c r="F3931" s="42" t="s">
        <v>8818</v>
      </c>
    </row>
    <row r="3932" spans="1:6" x14ac:dyDescent="0.2">
      <c r="A3932" s="42" t="s">
        <v>406</v>
      </c>
      <c r="B3932" s="42" t="s">
        <v>8464</v>
      </c>
      <c r="C3932">
        <v>2017</v>
      </c>
      <c r="D3932" s="42" t="s">
        <v>8596</v>
      </c>
      <c r="E3932" t="b">
        <v>0</v>
      </c>
      <c r="F3932" s="42" t="s">
        <v>8818</v>
      </c>
    </row>
    <row r="3933" spans="1:6" x14ac:dyDescent="0.2">
      <c r="A3933" s="42" t="s">
        <v>406</v>
      </c>
      <c r="B3933" s="42" t="s">
        <v>8464</v>
      </c>
      <c r="C3933">
        <v>2018</v>
      </c>
      <c r="D3933" s="42" t="s">
        <v>8829</v>
      </c>
      <c r="E3933" t="b">
        <v>0</v>
      </c>
      <c r="F3933" s="42" t="s">
        <v>8818</v>
      </c>
    </row>
    <row r="3934" spans="1:6" x14ac:dyDescent="0.2">
      <c r="A3934" s="42" t="s">
        <v>406</v>
      </c>
      <c r="B3934" s="42" t="s">
        <v>8464</v>
      </c>
      <c r="C3934">
        <v>2019</v>
      </c>
      <c r="D3934" s="42" t="s">
        <v>8587</v>
      </c>
      <c r="E3934" t="b">
        <v>0</v>
      </c>
      <c r="F3934" s="42" t="s">
        <v>8818</v>
      </c>
    </row>
    <row r="3935" spans="1:6" x14ac:dyDescent="0.2">
      <c r="A3935" s="42" t="s">
        <v>1152</v>
      </c>
      <c r="B3935" s="42" t="s">
        <v>8454</v>
      </c>
      <c r="C3935">
        <v>2013</v>
      </c>
      <c r="D3935" s="42" t="s">
        <v>8728</v>
      </c>
      <c r="E3935" t="b">
        <v>0</v>
      </c>
      <c r="F3935" s="42" t="s">
        <v>9725</v>
      </c>
    </row>
    <row r="3936" spans="1:6" x14ac:dyDescent="0.2">
      <c r="A3936" s="42" t="s">
        <v>1152</v>
      </c>
      <c r="B3936" s="42" t="s">
        <v>8454</v>
      </c>
      <c r="C3936">
        <v>2014</v>
      </c>
      <c r="D3936" s="42" t="s">
        <v>8729</v>
      </c>
      <c r="E3936" t="b">
        <v>0</v>
      </c>
      <c r="F3936" s="42" t="s">
        <v>9725</v>
      </c>
    </row>
    <row r="3937" spans="1:6" x14ac:dyDescent="0.2">
      <c r="A3937" s="42" t="s">
        <v>1152</v>
      </c>
      <c r="B3937" s="42" t="s">
        <v>8454</v>
      </c>
      <c r="C3937">
        <v>2015</v>
      </c>
      <c r="D3937" s="42" t="s">
        <v>8730</v>
      </c>
      <c r="E3937" t="b">
        <v>0</v>
      </c>
      <c r="F3937" s="42" t="s">
        <v>9725</v>
      </c>
    </row>
    <row r="3938" spans="1:6" x14ac:dyDescent="0.2">
      <c r="A3938" s="42" t="s">
        <v>1152</v>
      </c>
      <c r="B3938" s="42" t="s">
        <v>8454</v>
      </c>
      <c r="C3938">
        <v>2016</v>
      </c>
      <c r="D3938" s="42" t="s">
        <v>8731</v>
      </c>
      <c r="E3938" t="b">
        <v>0</v>
      </c>
      <c r="F3938" s="42" t="s">
        <v>9725</v>
      </c>
    </row>
    <row r="3939" spans="1:6" x14ac:dyDescent="0.2">
      <c r="A3939" s="42" t="s">
        <v>1152</v>
      </c>
      <c r="B3939" s="42" t="s">
        <v>8454</v>
      </c>
      <c r="C3939">
        <v>2017</v>
      </c>
      <c r="D3939" s="42" t="s">
        <v>8732</v>
      </c>
      <c r="E3939" t="b">
        <v>0</v>
      </c>
      <c r="F3939" s="42" t="s">
        <v>9725</v>
      </c>
    </row>
    <row r="3940" spans="1:6" x14ac:dyDescent="0.2">
      <c r="A3940" s="42" t="s">
        <v>1152</v>
      </c>
      <c r="B3940" s="42" t="s">
        <v>8454</v>
      </c>
      <c r="C3940">
        <v>2018</v>
      </c>
      <c r="D3940" s="42" t="s">
        <v>8733</v>
      </c>
      <c r="E3940" t="b">
        <v>0</v>
      </c>
      <c r="F3940" s="42" t="s">
        <v>9725</v>
      </c>
    </row>
    <row r="3941" spans="1:6" x14ac:dyDescent="0.2">
      <c r="A3941" s="42" t="s">
        <v>1152</v>
      </c>
      <c r="B3941" s="42" t="s">
        <v>8454</v>
      </c>
      <c r="C3941">
        <v>2019</v>
      </c>
      <c r="D3941" s="42" t="s">
        <v>8734</v>
      </c>
      <c r="E3941" t="b">
        <v>0</v>
      </c>
      <c r="F3941" s="42" t="s">
        <v>9725</v>
      </c>
    </row>
    <row r="3942" spans="1:6" x14ac:dyDescent="0.2">
      <c r="A3942" s="42" t="s">
        <v>1152</v>
      </c>
      <c r="B3942" s="42" t="s">
        <v>8462</v>
      </c>
      <c r="C3942">
        <v>2013</v>
      </c>
      <c r="D3942" s="42" t="s">
        <v>8735</v>
      </c>
      <c r="E3942" t="b">
        <v>0</v>
      </c>
      <c r="F3942" s="42" t="s">
        <v>9725</v>
      </c>
    </row>
    <row r="3943" spans="1:6" x14ac:dyDescent="0.2">
      <c r="A3943" s="42" t="s">
        <v>1152</v>
      </c>
      <c r="B3943" s="42" t="s">
        <v>8462</v>
      </c>
      <c r="C3943">
        <v>2014</v>
      </c>
      <c r="D3943" s="42" t="s">
        <v>8736</v>
      </c>
      <c r="E3943" t="b">
        <v>0</v>
      </c>
      <c r="F3943" s="42" t="s">
        <v>9725</v>
      </c>
    </row>
    <row r="3944" spans="1:6" x14ac:dyDescent="0.2">
      <c r="A3944" s="42" t="s">
        <v>1152</v>
      </c>
      <c r="B3944" s="42" t="s">
        <v>8462</v>
      </c>
      <c r="C3944">
        <v>2015</v>
      </c>
      <c r="D3944" s="42" t="s">
        <v>8737</v>
      </c>
      <c r="E3944" t="b">
        <v>0</v>
      </c>
      <c r="F3944" s="42" t="s">
        <v>9725</v>
      </c>
    </row>
    <row r="3945" spans="1:6" x14ac:dyDescent="0.2">
      <c r="A3945" s="42" t="s">
        <v>1152</v>
      </c>
      <c r="B3945" s="42" t="s">
        <v>8462</v>
      </c>
      <c r="C3945">
        <v>2016</v>
      </c>
      <c r="D3945" s="42" t="s">
        <v>8738</v>
      </c>
      <c r="E3945" t="b">
        <v>0</v>
      </c>
      <c r="F3945" s="42" t="s">
        <v>9725</v>
      </c>
    </row>
    <row r="3946" spans="1:6" x14ac:dyDescent="0.2">
      <c r="A3946" s="42" t="s">
        <v>1152</v>
      </c>
      <c r="B3946" s="42" t="s">
        <v>8462</v>
      </c>
      <c r="C3946">
        <v>2017</v>
      </c>
      <c r="D3946" s="42" t="s">
        <v>8739</v>
      </c>
      <c r="E3946" t="b">
        <v>0</v>
      </c>
      <c r="F3946" s="42" t="s">
        <v>9725</v>
      </c>
    </row>
    <row r="3947" spans="1:6" x14ac:dyDescent="0.2">
      <c r="A3947" s="42" t="s">
        <v>1152</v>
      </c>
      <c r="B3947" s="42" t="s">
        <v>8462</v>
      </c>
      <c r="C3947">
        <v>2018</v>
      </c>
      <c r="D3947" s="42" t="s">
        <v>8740</v>
      </c>
      <c r="E3947" t="b">
        <v>0</v>
      </c>
      <c r="F3947" s="42" t="s">
        <v>9725</v>
      </c>
    </row>
    <row r="3948" spans="1:6" x14ac:dyDescent="0.2">
      <c r="A3948" s="42" t="s">
        <v>1152</v>
      </c>
      <c r="B3948" s="42" t="s">
        <v>8462</v>
      </c>
      <c r="C3948">
        <v>2019</v>
      </c>
      <c r="D3948" s="42" t="s">
        <v>8741</v>
      </c>
      <c r="E3948" t="b">
        <v>0</v>
      </c>
      <c r="F3948" s="42" t="s">
        <v>9725</v>
      </c>
    </row>
    <row r="3949" spans="1:6" x14ac:dyDescent="0.2">
      <c r="A3949" s="42" t="s">
        <v>1152</v>
      </c>
      <c r="B3949" s="42" t="s">
        <v>8464</v>
      </c>
      <c r="C3949">
        <v>2013</v>
      </c>
      <c r="D3949" s="42" t="s">
        <v>8742</v>
      </c>
      <c r="E3949" t="b">
        <v>0</v>
      </c>
      <c r="F3949" s="42" t="s">
        <v>9725</v>
      </c>
    </row>
    <row r="3950" spans="1:6" x14ac:dyDescent="0.2">
      <c r="A3950" s="42" t="s">
        <v>1152</v>
      </c>
      <c r="B3950" s="42" t="s">
        <v>8464</v>
      </c>
      <c r="C3950">
        <v>2014</v>
      </c>
      <c r="D3950" s="42" t="s">
        <v>8743</v>
      </c>
      <c r="E3950" t="b">
        <v>0</v>
      </c>
      <c r="F3950" s="42" t="s">
        <v>9725</v>
      </c>
    </row>
    <row r="3951" spans="1:6" x14ac:dyDescent="0.2">
      <c r="A3951" s="42" t="s">
        <v>1152</v>
      </c>
      <c r="B3951" s="42" t="s">
        <v>8464</v>
      </c>
      <c r="C3951">
        <v>2015</v>
      </c>
      <c r="D3951" s="42" t="s">
        <v>8744</v>
      </c>
      <c r="E3951" t="b">
        <v>0</v>
      </c>
      <c r="F3951" s="42" t="s">
        <v>9725</v>
      </c>
    </row>
    <row r="3952" spans="1:6" x14ac:dyDescent="0.2">
      <c r="A3952" s="42" t="s">
        <v>1152</v>
      </c>
      <c r="B3952" s="42" t="s">
        <v>8464</v>
      </c>
      <c r="C3952">
        <v>2016</v>
      </c>
      <c r="D3952" s="42" t="s">
        <v>8745</v>
      </c>
      <c r="E3952" t="b">
        <v>0</v>
      </c>
      <c r="F3952" s="42" t="s">
        <v>9725</v>
      </c>
    </row>
    <row r="3953" spans="1:6" x14ac:dyDescent="0.2">
      <c r="A3953" s="42" t="s">
        <v>1152</v>
      </c>
      <c r="B3953" s="42" t="s">
        <v>8464</v>
      </c>
      <c r="C3953">
        <v>2017</v>
      </c>
      <c r="D3953" s="42" t="s">
        <v>8746</v>
      </c>
      <c r="E3953" t="b">
        <v>0</v>
      </c>
      <c r="F3953" s="42" t="s">
        <v>9725</v>
      </c>
    </row>
    <row r="3954" spans="1:6" x14ac:dyDescent="0.2">
      <c r="A3954" s="42" t="s">
        <v>1152</v>
      </c>
      <c r="B3954" s="42" t="s">
        <v>8464</v>
      </c>
      <c r="C3954">
        <v>2018</v>
      </c>
      <c r="D3954" s="42" t="s">
        <v>8747</v>
      </c>
      <c r="E3954" t="b">
        <v>0</v>
      </c>
      <c r="F3954" s="42" t="s">
        <v>9725</v>
      </c>
    </row>
    <row r="3955" spans="1:6" x14ac:dyDescent="0.2">
      <c r="A3955" s="42" t="s">
        <v>1152</v>
      </c>
      <c r="B3955" s="42" t="s">
        <v>8464</v>
      </c>
      <c r="C3955">
        <v>2019</v>
      </c>
      <c r="D3955" s="42" t="s">
        <v>8748</v>
      </c>
      <c r="E3955" t="b">
        <v>0</v>
      </c>
      <c r="F3955" s="42" t="s">
        <v>9725</v>
      </c>
    </row>
    <row r="3956" spans="1:6" x14ac:dyDescent="0.2">
      <c r="A3956" s="42" t="s">
        <v>1156</v>
      </c>
      <c r="B3956" s="42" t="s">
        <v>8454</v>
      </c>
      <c r="C3956">
        <v>2013</v>
      </c>
      <c r="D3956" s="42" t="s">
        <v>9028</v>
      </c>
      <c r="E3956" t="b">
        <v>0</v>
      </c>
      <c r="F3956" s="42" t="s">
        <v>9726</v>
      </c>
    </row>
    <row r="3957" spans="1:6" x14ac:dyDescent="0.2">
      <c r="A3957" s="42" t="s">
        <v>1156</v>
      </c>
      <c r="B3957" s="42" t="s">
        <v>8454</v>
      </c>
      <c r="C3957">
        <v>2014</v>
      </c>
      <c r="D3957" s="42" t="s">
        <v>8974</v>
      </c>
      <c r="E3957" t="b">
        <v>0</v>
      </c>
      <c r="F3957" s="42" t="s">
        <v>9726</v>
      </c>
    </row>
    <row r="3958" spans="1:6" x14ac:dyDescent="0.2">
      <c r="A3958" s="42" t="s">
        <v>1156</v>
      </c>
      <c r="B3958" s="42" t="s">
        <v>8454</v>
      </c>
      <c r="C3958">
        <v>2015</v>
      </c>
      <c r="D3958" s="42" t="s">
        <v>8978</v>
      </c>
      <c r="E3958" t="b">
        <v>0</v>
      </c>
      <c r="F3958" s="42" t="s">
        <v>9726</v>
      </c>
    </row>
    <row r="3959" spans="1:6" x14ac:dyDescent="0.2">
      <c r="A3959" s="42" t="s">
        <v>1156</v>
      </c>
      <c r="B3959" s="42" t="s">
        <v>8454</v>
      </c>
      <c r="C3959">
        <v>2016</v>
      </c>
      <c r="D3959" s="42" t="s">
        <v>9107</v>
      </c>
      <c r="E3959" t="b">
        <v>0</v>
      </c>
      <c r="F3959" s="42" t="s">
        <v>9726</v>
      </c>
    </row>
    <row r="3960" spans="1:6" x14ac:dyDescent="0.2">
      <c r="A3960" s="42" t="s">
        <v>1156</v>
      </c>
      <c r="B3960" s="42" t="s">
        <v>8454</v>
      </c>
      <c r="C3960">
        <v>2017</v>
      </c>
      <c r="D3960" s="42" t="s">
        <v>9119</v>
      </c>
      <c r="E3960" t="b">
        <v>0</v>
      </c>
      <c r="F3960" s="42" t="s">
        <v>9726</v>
      </c>
    </row>
    <row r="3961" spans="1:6" x14ac:dyDescent="0.2">
      <c r="A3961" s="42" t="s">
        <v>1156</v>
      </c>
      <c r="B3961" s="42" t="s">
        <v>8454</v>
      </c>
      <c r="C3961">
        <v>2018</v>
      </c>
      <c r="D3961" s="42" t="s">
        <v>9318</v>
      </c>
      <c r="E3961" t="b">
        <v>0</v>
      </c>
      <c r="F3961" s="42" t="s">
        <v>9726</v>
      </c>
    </row>
    <row r="3962" spans="1:6" x14ac:dyDescent="0.2">
      <c r="A3962" s="42" t="s">
        <v>1156</v>
      </c>
      <c r="B3962" s="42" t="s">
        <v>8454</v>
      </c>
      <c r="C3962">
        <v>2019</v>
      </c>
      <c r="D3962" s="42" t="s">
        <v>9012</v>
      </c>
      <c r="E3962" t="b">
        <v>0</v>
      </c>
      <c r="F3962" s="42" t="s">
        <v>9726</v>
      </c>
    </row>
    <row r="3963" spans="1:6" x14ac:dyDescent="0.2">
      <c r="A3963" s="42" t="s">
        <v>1156</v>
      </c>
      <c r="B3963" s="42" t="s">
        <v>8462</v>
      </c>
      <c r="C3963">
        <v>2013</v>
      </c>
      <c r="D3963" s="42" t="s">
        <v>9322</v>
      </c>
      <c r="E3963" t="b">
        <v>0</v>
      </c>
      <c r="F3963" s="42" t="s">
        <v>9726</v>
      </c>
    </row>
    <row r="3964" spans="1:6" x14ac:dyDescent="0.2">
      <c r="A3964" s="42" t="s">
        <v>1156</v>
      </c>
      <c r="B3964" s="42" t="s">
        <v>8462</v>
      </c>
      <c r="C3964">
        <v>2014</v>
      </c>
      <c r="D3964" s="42" t="s">
        <v>8980</v>
      </c>
      <c r="E3964" t="b">
        <v>0</v>
      </c>
      <c r="F3964" s="42" t="s">
        <v>9726</v>
      </c>
    </row>
    <row r="3965" spans="1:6" x14ac:dyDescent="0.2">
      <c r="A3965" s="42" t="s">
        <v>1156</v>
      </c>
      <c r="B3965" s="42" t="s">
        <v>8462</v>
      </c>
      <c r="C3965">
        <v>2015</v>
      </c>
      <c r="D3965" s="42" t="s">
        <v>8726</v>
      </c>
      <c r="E3965" t="b">
        <v>0</v>
      </c>
      <c r="F3965" s="42" t="s">
        <v>9726</v>
      </c>
    </row>
    <row r="3966" spans="1:6" x14ac:dyDescent="0.2">
      <c r="A3966" s="42" t="s">
        <v>1156</v>
      </c>
      <c r="B3966" s="42" t="s">
        <v>8462</v>
      </c>
      <c r="C3966">
        <v>2016</v>
      </c>
      <c r="D3966" s="42" t="s">
        <v>8592</v>
      </c>
      <c r="E3966" t="b">
        <v>0</v>
      </c>
      <c r="F3966" s="42" t="s">
        <v>9726</v>
      </c>
    </row>
    <row r="3967" spans="1:6" x14ac:dyDescent="0.2">
      <c r="A3967" s="42" t="s">
        <v>1156</v>
      </c>
      <c r="B3967" s="42" t="s">
        <v>8462</v>
      </c>
      <c r="C3967">
        <v>2017</v>
      </c>
      <c r="D3967" s="42" t="s">
        <v>9119</v>
      </c>
      <c r="E3967" t="b">
        <v>0</v>
      </c>
      <c r="F3967" s="42" t="s">
        <v>9726</v>
      </c>
    </row>
    <row r="3968" spans="1:6" x14ac:dyDescent="0.2">
      <c r="A3968" s="42" t="s">
        <v>1156</v>
      </c>
      <c r="B3968" s="42" t="s">
        <v>8462</v>
      </c>
      <c r="C3968">
        <v>2018</v>
      </c>
      <c r="D3968" s="42" t="s">
        <v>9018</v>
      </c>
      <c r="E3968" t="b">
        <v>0</v>
      </c>
      <c r="F3968" s="42" t="s">
        <v>9726</v>
      </c>
    </row>
    <row r="3969" spans="1:6" x14ac:dyDescent="0.2">
      <c r="A3969" s="42" t="s">
        <v>1156</v>
      </c>
      <c r="B3969" s="42" t="s">
        <v>8462</v>
      </c>
      <c r="C3969">
        <v>2019</v>
      </c>
      <c r="D3969" s="42" t="s">
        <v>9014</v>
      </c>
      <c r="E3969" t="b">
        <v>0</v>
      </c>
      <c r="F3969" s="42" t="s">
        <v>9726</v>
      </c>
    </row>
    <row r="3970" spans="1:6" x14ac:dyDescent="0.2">
      <c r="A3970" s="42" t="s">
        <v>1156</v>
      </c>
      <c r="B3970" s="42" t="s">
        <v>8464</v>
      </c>
      <c r="C3970">
        <v>2013</v>
      </c>
      <c r="D3970" s="42" t="s">
        <v>8650</v>
      </c>
      <c r="E3970" t="b">
        <v>0</v>
      </c>
      <c r="F3970" s="42" t="s">
        <v>9726</v>
      </c>
    </row>
    <row r="3971" spans="1:6" x14ac:dyDescent="0.2">
      <c r="A3971" s="42" t="s">
        <v>1156</v>
      </c>
      <c r="B3971" s="42" t="s">
        <v>8464</v>
      </c>
      <c r="C3971">
        <v>2014</v>
      </c>
      <c r="D3971" s="42" t="s">
        <v>8596</v>
      </c>
      <c r="E3971" t="b">
        <v>0</v>
      </c>
      <c r="F3971" s="42" t="s">
        <v>9726</v>
      </c>
    </row>
    <row r="3972" spans="1:6" x14ac:dyDescent="0.2">
      <c r="A3972" s="42" t="s">
        <v>1156</v>
      </c>
      <c r="B3972" s="42" t="s">
        <v>8464</v>
      </c>
      <c r="C3972">
        <v>2015</v>
      </c>
      <c r="D3972" s="42" t="s">
        <v>8596</v>
      </c>
      <c r="E3972" t="b">
        <v>0</v>
      </c>
      <c r="F3972" s="42" t="s">
        <v>9726</v>
      </c>
    </row>
    <row r="3973" spans="1:6" x14ac:dyDescent="0.2">
      <c r="A3973" s="42" t="s">
        <v>1156</v>
      </c>
      <c r="B3973" s="42" t="s">
        <v>8464</v>
      </c>
      <c r="C3973">
        <v>2016</v>
      </c>
      <c r="D3973" s="42" t="s">
        <v>8596</v>
      </c>
      <c r="E3973" t="b">
        <v>0</v>
      </c>
      <c r="F3973" s="42" t="s">
        <v>9726</v>
      </c>
    </row>
    <row r="3974" spans="1:6" x14ac:dyDescent="0.2">
      <c r="A3974" s="42" t="s">
        <v>1156</v>
      </c>
      <c r="B3974" s="42" t="s">
        <v>8464</v>
      </c>
      <c r="C3974">
        <v>2017</v>
      </c>
      <c r="D3974" s="42" t="s">
        <v>8596</v>
      </c>
      <c r="E3974" t="b">
        <v>0</v>
      </c>
      <c r="F3974" s="42" t="s">
        <v>9726</v>
      </c>
    </row>
    <row r="3975" spans="1:6" x14ac:dyDescent="0.2">
      <c r="A3975" s="42" t="s">
        <v>1156</v>
      </c>
      <c r="B3975" s="42" t="s">
        <v>8464</v>
      </c>
      <c r="C3975">
        <v>2018</v>
      </c>
      <c r="D3975" s="42" t="s">
        <v>8940</v>
      </c>
      <c r="E3975" t="b">
        <v>0</v>
      </c>
      <c r="F3975" s="42" t="s">
        <v>9726</v>
      </c>
    </row>
    <row r="3976" spans="1:6" x14ac:dyDescent="0.2">
      <c r="A3976" s="42" t="s">
        <v>1156</v>
      </c>
      <c r="B3976" s="42" t="s">
        <v>8464</v>
      </c>
      <c r="C3976">
        <v>2019</v>
      </c>
      <c r="D3976" s="42" t="s">
        <v>8940</v>
      </c>
      <c r="E3976" t="b">
        <v>0</v>
      </c>
      <c r="F3976" s="42" t="s">
        <v>9726</v>
      </c>
    </row>
    <row r="3977" spans="1:6" x14ac:dyDescent="0.2">
      <c r="A3977" s="42" t="s">
        <v>1157</v>
      </c>
      <c r="B3977" s="42" t="s">
        <v>8454</v>
      </c>
      <c r="C3977">
        <v>2013</v>
      </c>
      <c r="D3977" s="42" t="s">
        <v>9310</v>
      </c>
      <c r="E3977" t="b">
        <v>0</v>
      </c>
      <c r="F3977" s="42" t="s">
        <v>9727</v>
      </c>
    </row>
    <row r="3978" spans="1:6" x14ac:dyDescent="0.2">
      <c r="A3978" s="42" t="s">
        <v>1157</v>
      </c>
      <c r="B3978" s="42" t="s">
        <v>8454</v>
      </c>
      <c r="C3978">
        <v>2014</v>
      </c>
      <c r="D3978" s="42" t="s">
        <v>9728</v>
      </c>
      <c r="E3978" t="b">
        <v>0</v>
      </c>
      <c r="F3978" s="42" t="s">
        <v>9727</v>
      </c>
    </row>
    <row r="3979" spans="1:6" x14ac:dyDescent="0.2">
      <c r="A3979" s="42" t="s">
        <v>1157</v>
      </c>
      <c r="B3979" s="42" t="s">
        <v>8454</v>
      </c>
      <c r="C3979">
        <v>2015</v>
      </c>
      <c r="D3979" s="42" t="s">
        <v>9729</v>
      </c>
      <c r="E3979" t="b">
        <v>0</v>
      </c>
      <c r="F3979" s="42" t="s">
        <v>9727</v>
      </c>
    </row>
    <row r="3980" spans="1:6" x14ac:dyDescent="0.2">
      <c r="A3980" s="42" t="s">
        <v>1157</v>
      </c>
      <c r="B3980" s="42" t="s">
        <v>8454</v>
      </c>
      <c r="C3980">
        <v>2016</v>
      </c>
      <c r="D3980" s="42" t="s">
        <v>9730</v>
      </c>
      <c r="E3980" t="b">
        <v>0</v>
      </c>
      <c r="F3980" s="42" t="s">
        <v>9727</v>
      </c>
    </row>
    <row r="3981" spans="1:6" x14ac:dyDescent="0.2">
      <c r="A3981" s="42" t="s">
        <v>1157</v>
      </c>
      <c r="B3981" s="42" t="s">
        <v>8454</v>
      </c>
      <c r="C3981">
        <v>2017</v>
      </c>
      <c r="D3981" s="42" t="s">
        <v>9731</v>
      </c>
      <c r="E3981" t="b">
        <v>0</v>
      </c>
      <c r="F3981" s="42" t="s">
        <v>9727</v>
      </c>
    </row>
    <row r="3982" spans="1:6" x14ac:dyDescent="0.2">
      <c r="A3982" s="42" t="s">
        <v>1157</v>
      </c>
      <c r="B3982" s="42" t="s">
        <v>8454</v>
      </c>
      <c r="C3982">
        <v>2018</v>
      </c>
      <c r="D3982" s="42" t="s">
        <v>9732</v>
      </c>
      <c r="E3982" t="b">
        <v>0</v>
      </c>
      <c r="F3982" s="42" t="s">
        <v>9727</v>
      </c>
    </row>
    <row r="3983" spans="1:6" x14ac:dyDescent="0.2">
      <c r="A3983" s="42" t="s">
        <v>1157</v>
      </c>
      <c r="B3983" s="42" t="s">
        <v>8454</v>
      </c>
      <c r="C3983">
        <v>2019</v>
      </c>
      <c r="D3983" s="42" t="s">
        <v>9733</v>
      </c>
      <c r="E3983" t="b">
        <v>0</v>
      </c>
      <c r="F3983" s="42" t="s">
        <v>9727</v>
      </c>
    </row>
    <row r="3984" spans="1:6" x14ac:dyDescent="0.2">
      <c r="A3984" s="42" t="s">
        <v>1157</v>
      </c>
      <c r="B3984" s="42" t="s">
        <v>8462</v>
      </c>
      <c r="C3984">
        <v>2013</v>
      </c>
      <c r="D3984" s="42" t="s">
        <v>9310</v>
      </c>
      <c r="E3984" t="b">
        <v>0</v>
      </c>
      <c r="F3984" s="42" t="s">
        <v>9727</v>
      </c>
    </row>
    <row r="3985" spans="1:6" x14ac:dyDescent="0.2">
      <c r="A3985" s="42" t="s">
        <v>1157</v>
      </c>
      <c r="B3985" s="42" t="s">
        <v>8462</v>
      </c>
      <c r="C3985">
        <v>2014</v>
      </c>
      <c r="D3985" s="42" t="s">
        <v>9728</v>
      </c>
      <c r="E3985" t="b">
        <v>0</v>
      </c>
      <c r="F3985" s="42" t="s">
        <v>9727</v>
      </c>
    </row>
    <row r="3986" spans="1:6" x14ac:dyDescent="0.2">
      <c r="A3986" s="42" t="s">
        <v>1157</v>
      </c>
      <c r="B3986" s="42" t="s">
        <v>8462</v>
      </c>
      <c r="C3986">
        <v>2015</v>
      </c>
      <c r="D3986" s="42" t="s">
        <v>9729</v>
      </c>
      <c r="E3986" t="b">
        <v>0</v>
      </c>
      <c r="F3986" s="42" t="s">
        <v>9727</v>
      </c>
    </row>
    <row r="3987" spans="1:6" x14ac:dyDescent="0.2">
      <c r="A3987" s="42" t="s">
        <v>1157</v>
      </c>
      <c r="B3987" s="42" t="s">
        <v>8462</v>
      </c>
      <c r="C3987">
        <v>2016</v>
      </c>
      <c r="D3987" s="42" t="s">
        <v>9730</v>
      </c>
      <c r="E3987" t="b">
        <v>0</v>
      </c>
      <c r="F3987" s="42" t="s">
        <v>9727</v>
      </c>
    </row>
    <row r="3988" spans="1:6" x14ac:dyDescent="0.2">
      <c r="A3988" s="42" t="s">
        <v>1157</v>
      </c>
      <c r="B3988" s="42" t="s">
        <v>8462</v>
      </c>
      <c r="C3988">
        <v>2017</v>
      </c>
      <c r="D3988" s="42" t="s">
        <v>9731</v>
      </c>
      <c r="E3988" t="b">
        <v>0</v>
      </c>
      <c r="F3988" s="42" t="s">
        <v>9727</v>
      </c>
    </row>
    <row r="3989" spans="1:6" x14ac:dyDescent="0.2">
      <c r="A3989" s="42" t="s">
        <v>1157</v>
      </c>
      <c r="B3989" s="42" t="s">
        <v>8462</v>
      </c>
      <c r="C3989">
        <v>2018</v>
      </c>
      <c r="D3989" s="42" t="s">
        <v>9732</v>
      </c>
      <c r="E3989" t="b">
        <v>0</v>
      </c>
      <c r="F3989" s="42" t="s">
        <v>9727</v>
      </c>
    </row>
    <row r="3990" spans="1:6" x14ac:dyDescent="0.2">
      <c r="A3990" s="42" t="s">
        <v>1157</v>
      </c>
      <c r="B3990" s="42" t="s">
        <v>8462</v>
      </c>
      <c r="C3990">
        <v>2019</v>
      </c>
      <c r="D3990" s="42" t="s">
        <v>9733</v>
      </c>
      <c r="E3990" t="b">
        <v>0</v>
      </c>
      <c r="F3990" s="42" t="s">
        <v>9727</v>
      </c>
    </row>
    <row r="3991" spans="1:6" x14ac:dyDescent="0.2">
      <c r="A3991" s="42" t="s">
        <v>1157</v>
      </c>
      <c r="B3991" s="42" t="s">
        <v>8464</v>
      </c>
      <c r="C3991">
        <v>2013</v>
      </c>
      <c r="D3991" s="42" t="s">
        <v>8496</v>
      </c>
      <c r="E3991" t="b">
        <v>0</v>
      </c>
      <c r="F3991" s="42" t="s">
        <v>9727</v>
      </c>
    </row>
    <row r="3992" spans="1:6" x14ac:dyDescent="0.2">
      <c r="A3992" s="42" t="s">
        <v>1157</v>
      </c>
      <c r="B3992" s="42" t="s">
        <v>8464</v>
      </c>
      <c r="C3992">
        <v>2014</v>
      </c>
      <c r="D3992" s="42" t="s">
        <v>8496</v>
      </c>
      <c r="E3992" t="b">
        <v>0</v>
      </c>
      <c r="F3992" s="42" t="s">
        <v>9727</v>
      </c>
    </row>
    <row r="3993" spans="1:6" x14ac:dyDescent="0.2">
      <c r="A3993" s="42" t="s">
        <v>1157</v>
      </c>
      <c r="B3993" s="42" t="s">
        <v>8464</v>
      </c>
      <c r="C3993">
        <v>2015</v>
      </c>
      <c r="D3993" s="42" t="s">
        <v>8496</v>
      </c>
      <c r="E3993" t="b">
        <v>0</v>
      </c>
      <c r="F3993" s="42" t="s">
        <v>9727</v>
      </c>
    </row>
    <row r="3994" spans="1:6" x14ac:dyDescent="0.2">
      <c r="A3994" s="42" t="s">
        <v>1157</v>
      </c>
      <c r="B3994" s="42" t="s">
        <v>8464</v>
      </c>
      <c r="C3994">
        <v>2016</v>
      </c>
      <c r="D3994" s="42" t="s">
        <v>8496</v>
      </c>
      <c r="E3994" t="b">
        <v>0</v>
      </c>
      <c r="F3994" s="42" t="s">
        <v>9727</v>
      </c>
    </row>
    <row r="3995" spans="1:6" x14ac:dyDescent="0.2">
      <c r="A3995" s="42" t="s">
        <v>1157</v>
      </c>
      <c r="B3995" s="42" t="s">
        <v>8464</v>
      </c>
      <c r="C3995">
        <v>2017</v>
      </c>
      <c r="D3995" s="42" t="s">
        <v>8496</v>
      </c>
      <c r="E3995" t="b">
        <v>0</v>
      </c>
      <c r="F3995" s="42" t="s">
        <v>9727</v>
      </c>
    </row>
    <row r="3996" spans="1:6" x14ac:dyDescent="0.2">
      <c r="A3996" s="42" t="s">
        <v>1157</v>
      </c>
      <c r="B3996" s="42" t="s">
        <v>8464</v>
      </c>
      <c r="C3996">
        <v>2018</v>
      </c>
      <c r="D3996" s="42" t="s">
        <v>8496</v>
      </c>
      <c r="E3996" t="b">
        <v>0</v>
      </c>
      <c r="F3996" s="42" t="s">
        <v>9727</v>
      </c>
    </row>
    <row r="3997" spans="1:6" x14ac:dyDescent="0.2">
      <c r="A3997" s="42" t="s">
        <v>1157</v>
      </c>
      <c r="B3997" s="42" t="s">
        <v>8464</v>
      </c>
      <c r="C3997">
        <v>2019</v>
      </c>
      <c r="D3997" s="42" t="s">
        <v>8482</v>
      </c>
      <c r="E3997" t="b">
        <v>0</v>
      </c>
      <c r="F3997" s="42" t="s">
        <v>9727</v>
      </c>
    </row>
    <row r="3998" spans="1:6" x14ac:dyDescent="0.2">
      <c r="A3998" s="42" t="s">
        <v>1158</v>
      </c>
      <c r="B3998" s="42" t="s">
        <v>8454</v>
      </c>
      <c r="C3998">
        <v>2013</v>
      </c>
      <c r="D3998" s="42" t="s">
        <v>9734</v>
      </c>
      <c r="E3998" t="b">
        <v>0</v>
      </c>
      <c r="F3998" s="42" t="s">
        <v>9735</v>
      </c>
    </row>
    <row r="3999" spans="1:6" x14ac:dyDescent="0.2">
      <c r="A3999" s="42" t="s">
        <v>1158</v>
      </c>
      <c r="B3999" s="42" t="s">
        <v>8454</v>
      </c>
      <c r="C3999">
        <v>2014</v>
      </c>
      <c r="D3999" s="42" t="s">
        <v>9736</v>
      </c>
      <c r="E3999" t="b">
        <v>0</v>
      </c>
      <c r="F3999" s="42" t="s">
        <v>9735</v>
      </c>
    </row>
    <row r="4000" spans="1:6" x14ac:dyDescent="0.2">
      <c r="A4000" s="42" t="s">
        <v>1158</v>
      </c>
      <c r="B4000" s="42" t="s">
        <v>8454</v>
      </c>
      <c r="C4000">
        <v>2015</v>
      </c>
      <c r="D4000" s="42" t="s">
        <v>9737</v>
      </c>
      <c r="E4000" t="b">
        <v>0</v>
      </c>
      <c r="F4000" s="42" t="s">
        <v>9735</v>
      </c>
    </row>
    <row r="4001" spans="1:6" x14ac:dyDescent="0.2">
      <c r="A4001" s="42" t="s">
        <v>1158</v>
      </c>
      <c r="B4001" s="42" t="s">
        <v>8454</v>
      </c>
      <c r="C4001">
        <v>2016</v>
      </c>
      <c r="D4001" s="42" t="s">
        <v>8859</v>
      </c>
      <c r="E4001" t="b">
        <v>0</v>
      </c>
      <c r="F4001" s="42" t="s">
        <v>9735</v>
      </c>
    </row>
    <row r="4002" spans="1:6" x14ac:dyDescent="0.2">
      <c r="A4002" s="42" t="s">
        <v>1158</v>
      </c>
      <c r="B4002" s="42" t="s">
        <v>8454</v>
      </c>
      <c r="C4002">
        <v>2017</v>
      </c>
      <c r="D4002" s="42" t="s">
        <v>9738</v>
      </c>
      <c r="E4002" t="b">
        <v>0</v>
      </c>
      <c r="F4002" s="42" t="s">
        <v>9735</v>
      </c>
    </row>
    <row r="4003" spans="1:6" x14ac:dyDescent="0.2">
      <c r="A4003" s="42" t="s">
        <v>1158</v>
      </c>
      <c r="B4003" s="42" t="s">
        <v>8454</v>
      </c>
      <c r="C4003">
        <v>2018</v>
      </c>
      <c r="D4003" s="42" t="s">
        <v>9739</v>
      </c>
      <c r="E4003" t="b">
        <v>0</v>
      </c>
      <c r="F4003" s="42" t="s">
        <v>9735</v>
      </c>
    </row>
    <row r="4004" spans="1:6" x14ac:dyDescent="0.2">
      <c r="A4004" s="42" t="s">
        <v>1158</v>
      </c>
      <c r="B4004" s="42" t="s">
        <v>8454</v>
      </c>
      <c r="C4004">
        <v>2019</v>
      </c>
      <c r="D4004" s="42" t="s">
        <v>9740</v>
      </c>
      <c r="E4004" t="b">
        <v>0</v>
      </c>
      <c r="F4004" s="42" t="s">
        <v>9735</v>
      </c>
    </row>
    <row r="4005" spans="1:6" x14ac:dyDescent="0.2">
      <c r="A4005" s="42" t="s">
        <v>1158</v>
      </c>
      <c r="B4005" s="42" t="s">
        <v>8462</v>
      </c>
      <c r="C4005">
        <v>2013</v>
      </c>
      <c r="D4005" s="42" t="s">
        <v>9734</v>
      </c>
      <c r="E4005" t="b">
        <v>0</v>
      </c>
      <c r="F4005" s="42" t="s">
        <v>9735</v>
      </c>
    </row>
    <row r="4006" spans="1:6" x14ac:dyDescent="0.2">
      <c r="A4006" s="42" t="s">
        <v>1158</v>
      </c>
      <c r="B4006" s="42" t="s">
        <v>8462</v>
      </c>
      <c r="C4006">
        <v>2014</v>
      </c>
      <c r="D4006" s="42" t="s">
        <v>9736</v>
      </c>
      <c r="E4006" t="b">
        <v>0</v>
      </c>
      <c r="F4006" s="42" t="s">
        <v>9735</v>
      </c>
    </row>
    <row r="4007" spans="1:6" x14ac:dyDescent="0.2">
      <c r="A4007" s="42" t="s">
        <v>1158</v>
      </c>
      <c r="B4007" s="42" t="s">
        <v>8462</v>
      </c>
      <c r="C4007">
        <v>2015</v>
      </c>
      <c r="D4007" s="42" t="s">
        <v>9737</v>
      </c>
      <c r="E4007" t="b">
        <v>0</v>
      </c>
      <c r="F4007" s="42" t="s">
        <v>9735</v>
      </c>
    </row>
    <row r="4008" spans="1:6" x14ac:dyDescent="0.2">
      <c r="A4008" s="42" t="s">
        <v>1158</v>
      </c>
      <c r="B4008" s="42" t="s">
        <v>8462</v>
      </c>
      <c r="C4008">
        <v>2016</v>
      </c>
      <c r="D4008" s="42" t="s">
        <v>8859</v>
      </c>
      <c r="E4008" t="b">
        <v>0</v>
      </c>
      <c r="F4008" s="42" t="s">
        <v>9735</v>
      </c>
    </row>
    <row r="4009" spans="1:6" x14ac:dyDescent="0.2">
      <c r="A4009" s="42" t="s">
        <v>1158</v>
      </c>
      <c r="B4009" s="42" t="s">
        <v>8462</v>
      </c>
      <c r="C4009">
        <v>2017</v>
      </c>
      <c r="D4009" s="42" t="s">
        <v>9738</v>
      </c>
      <c r="E4009" t="b">
        <v>0</v>
      </c>
      <c r="F4009" s="42" t="s">
        <v>9735</v>
      </c>
    </row>
    <row r="4010" spans="1:6" x14ac:dyDescent="0.2">
      <c r="A4010" s="42" t="s">
        <v>1158</v>
      </c>
      <c r="B4010" s="42" t="s">
        <v>8462</v>
      </c>
      <c r="C4010">
        <v>2018</v>
      </c>
      <c r="D4010" s="42" t="s">
        <v>9739</v>
      </c>
      <c r="E4010" t="b">
        <v>0</v>
      </c>
      <c r="F4010" s="42" t="s">
        <v>9735</v>
      </c>
    </row>
    <row r="4011" spans="1:6" x14ac:dyDescent="0.2">
      <c r="A4011" s="42" t="s">
        <v>1158</v>
      </c>
      <c r="B4011" s="42" t="s">
        <v>8462</v>
      </c>
      <c r="C4011">
        <v>2019</v>
      </c>
      <c r="D4011" s="42" t="s">
        <v>9740</v>
      </c>
      <c r="E4011" t="b">
        <v>0</v>
      </c>
      <c r="F4011" s="42" t="s">
        <v>9735</v>
      </c>
    </row>
    <row r="4012" spans="1:6" x14ac:dyDescent="0.2">
      <c r="A4012" s="42" t="s">
        <v>1158</v>
      </c>
      <c r="B4012" s="42" t="s">
        <v>8464</v>
      </c>
      <c r="C4012">
        <v>2013</v>
      </c>
      <c r="D4012" s="42" t="s">
        <v>8497</v>
      </c>
      <c r="E4012" t="b">
        <v>0</v>
      </c>
      <c r="F4012" s="42" t="s">
        <v>9735</v>
      </c>
    </row>
    <row r="4013" spans="1:6" x14ac:dyDescent="0.2">
      <c r="A4013" s="42" t="s">
        <v>1158</v>
      </c>
      <c r="B4013" s="42" t="s">
        <v>8464</v>
      </c>
      <c r="C4013">
        <v>2014</v>
      </c>
      <c r="D4013" s="42" t="s">
        <v>8497</v>
      </c>
      <c r="E4013" t="b">
        <v>0</v>
      </c>
      <c r="F4013" s="42" t="s">
        <v>9735</v>
      </c>
    </row>
    <row r="4014" spans="1:6" x14ac:dyDescent="0.2">
      <c r="A4014" s="42" t="s">
        <v>1158</v>
      </c>
      <c r="B4014" s="42" t="s">
        <v>8464</v>
      </c>
      <c r="C4014">
        <v>2015</v>
      </c>
      <c r="D4014" s="42" t="s">
        <v>9149</v>
      </c>
      <c r="E4014" t="b">
        <v>0</v>
      </c>
      <c r="F4014" s="42" t="s">
        <v>9735</v>
      </c>
    </row>
    <row r="4015" spans="1:6" x14ac:dyDescent="0.2">
      <c r="A4015" s="42" t="s">
        <v>1158</v>
      </c>
      <c r="B4015" s="42" t="s">
        <v>8464</v>
      </c>
      <c r="C4015">
        <v>2016</v>
      </c>
      <c r="D4015" s="42" t="s">
        <v>8618</v>
      </c>
      <c r="E4015" t="b">
        <v>0</v>
      </c>
      <c r="F4015" s="42" t="s">
        <v>9735</v>
      </c>
    </row>
    <row r="4016" spans="1:6" x14ac:dyDescent="0.2">
      <c r="A4016" s="42" t="s">
        <v>1158</v>
      </c>
      <c r="B4016" s="42" t="s">
        <v>8464</v>
      </c>
      <c r="C4016">
        <v>2017</v>
      </c>
      <c r="D4016" s="42" t="s">
        <v>8913</v>
      </c>
      <c r="E4016" t="b">
        <v>0</v>
      </c>
      <c r="F4016" s="42" t="s">
        <v>9735</v>
      </c>
    </row>
    <row r="4017" spans="1:6" x14ac:dyDescent="0.2">
      <c r="A4017" s="42" t="s">
        <v>1158</v>
      </c>
      <c r="B4017" s="42" t="s">
        <v>8464</v>
      </c>
      <c r="C4017">
        <v>2018</v>
      </c>
      <c r="D4017" s="42" t="s">
        <v>8748</v>
      </c>
      <c r="E4017" t="b">
        <v>0</v>
      </c>
      <c r="F4017" s="42" t="s">
        <v>9735</v>
      </c>
    </row>
    <row r="4018" spans="1:6" x14ac:dyDescent="0.2">
      <c r="A4018" s="42" t="s">
        <v>1158</v>
      </c>
      <c r="B4018" s="42" t="s">
        <v>8464</v>
      </c>
      <c r="C4018">
        <v>2019</v>
      </c>
      <c r="D4018" s="42" t="s">
        <v>8482</v>
      </c>
      <c r="E4018" t="b">
        <v>0</v>
      </c>
      <c r="F4018" s="42" t="s">
        <v>9735</v>
      </c>
    </row>
    <row r="4019" spans="1:6" x14ac:dyDescent="0.2">
      <c r="A4019" s="42" t="s">
        <v>1159</v>
      </c>
      <c r="B4019" s="42" t="s">
        <v>8454</v>
      </c>
      <c r="C4019">
        <v>2013</v>
      </c>
      <c r="D4019" s="42" t="s">
        <v>9741</v>
      </c>
      <c r="E4019" t="b">
        <v>0</v>
      </c>
      <c r="F4019" s="42" t="s">
        <v>9742</v>
      </c>
    </row>
    <row r="4020" spans="1:6" x14ac:dyDescent="0.2">
      <c r="A4020" s="42" t="s">
        <v>1159</v>
      </c>
      <c r="B4020" s="42" t="s">
        <v>8454</v>
      </c>
      <c r="C4020">
        <v>2014</v>
      </c>
      <c r="D4020" s="42" t="s">
        <v>9743</v>
      </c>
      <c r="E4020" t="b">
        <v>0</v>
      </c>
      <c r="F4020" s="42" t="s">
        <v>9742</v>
      </c>
    </row>
    <row r="4021" spans="1:6" x14ac:dyDescent="0.2">
      <c r="A4021" s="42" t="s">
        <v>1159</v>
      </c>
      <c r="B4021" s="42" t="s">
        <v>8454</v>
      </c>
      <c r="C4021">
        <v>2015</v>
      </c>
      <c r="D4021" s="42" t="s">
        <v>9744</v>
      </c>
      <c r="E4021" t="b">
        <v>0</v>
      </c>
      <c r="F4021" s="42" t="s">
        <v>9742</v>
      </c>
    </row>
    <row r="4022" spans="1:6" x14ac:dyDescent="0.2">
      <c r="A4022" s="42" t="s">
        <v>1159</v>
      </c>
      <c r="B4022" s="42" t="s">
        <v>8454</v>
      </c>
      <c r="C4022">
        <v>2016</v>
      </c>
      <c r="D4022" s="42" t="s">
        <v>9745</v>
      </c>
      <c r="E4022" t="b">
        <v>0</v>
      </c>
      <c r="F4022" s="42" t="s">
        <v>9742</v>
      </c>
    </row>
    <row r="4023" spans="1:6" x14ac:dyDescent="0.2">
      <c r="A4023" s="42" t="s">
        <v>1159</v>
      </c>
      <c r="B4023" s="42" t="s">
        <v>8454</v>
      </c>
      <c r="C4023">
        <v>2017</v>
      </c>
      <c r="D4023" s="42" t="s">
        <v>9746</v>
      </c>
      <c r="E4023" t="b">
        <v>0</v>
      </c>
      <c r="F4023" s="42" t="s">
        <v>9742</v>
      </c>
    </row>
    <row r="4024" spans="1:6" x14ac:dyDescent="0.2">
      <c r="A4024" s="42" t="s">
        <v>1159</v>
      </c>
      <c r="B4024" s="42" t="s">
        <v>8454</v>
      </c>
      <c r="C4024">
        <v>2018</v>
      </c>
      <c r="D4024" s="42" t="s">
        <v>9533</v>
      </c>
      <c r="E4024" t="b">
        <v>0</v>
      </c>
      <c r="F4024" s="42" t="s">
        <v>9742</v>
      </c>
    </row>
    <row r="4025" spans="1:6" x14ac:dyDescent="0.2">
      <c r="A4025" s="42" t="s">
        <v>1159</v>
      </c>
      <c r="B4025" s="42" t="s">
        <v>8454</v>
      </c>
      <c r="C4025">
        <v>2019</v>
      </c>
      <c r="D4025" s="42" t="s">
        <v>9534</v>
      </c>
      <c r="E4025" t="b">
        <v>0</v>
      </c>
      <c r="F4025" s="42" t="s">
        <v>9742</v>
      </c>
    </row>
    <row r="4026" spans="1:6" x14ac:dyDescent="0.2">
      <c r="A4026" s="42" t="s">
        <v>1159</v>
      </c>
      <c r="B4026" s="42" t="s">
        <v>8462</v>
      </c>
      <c r="C4026">
        <v>2013</v>
      </c>
      <c r="D4026" s="42" t="s">
        <v>9741</v>
      </c>
      <c r="E4026" t="b">
        <v>0</v>
      </c>
      <c r="F4026" s="42" t="s">
        <v>9742</v>
      </c>
    </row>
    <row r="4027" spans="1:6" x14ac:dyDescent="0.2">
      <c r="A4027" s="42" t="s">
        <v>1159</v>
      </c>
      <c r="B4027" s="42" t="s">
        <v>8462</v>
      </c>
      <c r="C4027">
        <v>2014</v>
      </c>
      <c r="D4027" s="42" t="s">
        <v>9743</v>
      </c>
      <c r="E4027" t="b">
        <v>0</v>
      </c>
      <c r="F4027" s="42" t="s">
        <v>9742</v>
      </c>
    </row>
    <row r="4028" spans="1:6" x14ac:dyDescent="0.2">
      <c r="A4028" s="42" t="s">
        <v>1159</v>
      </c>
      <c r="B4028" s="42" t="s">
        <v>8462</v>
      </c>
      <c r="C4028">
        <v>2015</v>
      </c>
      <c r="D4028" s="42" t="s">
        <v>9744</v>
      </c>
      <c r="E4028" t="b">
        <v>0</v>
      </c>
      <c r="F4028" s="42" t="s">
        <v>9742</v>
      </c>
    </row>
    <row r="4029" spans="1:6" x14ac:dyDescent="0.2">
      <c r="A4029" s="42" t="s">
        <v>1159</v>
      </c>
      <c r="B4029" s="42" t="s">
        <v>8462</v>
      </c>
      <c r="C4029">
        <v>2016</v>
      </c>
      <c r="D4029" s="42" t="s">
        <v>9745</v>
      </c>
      <c r="E4029" t="b">
        <v>0</v>
      </c>
      <c r="F4029" s="42" t="s">
        <v>9742</v>
      </c>
    </row>
    <row r="4030" spans="1:6" x14ac:dyDescent="0.2">
      <c r="A4030" s="42" t="s">
        <v>1159</v>
      </c>
      <c r="B4030" s="42" t="s">
        <v>8462</v>
      </c>
      <c r="C4030">
        <v>2017</v>
      </c>
      <c r="D4030" s="42" t="s">
        <v>9746</v>
      </c>
      <c r="E4030" t="b">
        <v>0</v>
      </c>
      <c r="F4030" s="42" t="s">
        <v>9742</v>
      </c>
    </row>
    <row r="4031" spans="1:6" x14ac:dyDescent="0.2">
      <c r="A4031" s="42" t="s">
        <v>1159</v>
      </c>
      <c r="B4031" s="42" t="s">
        <v>8462</v>
      </c>
      <c r="C4031">
        <v>2018</v>
      </c>
      <c r="D4031" s="42" t="s">
        <v>9533</v>
      </c>
      <c r="E4031" t="b">
        <v>0</v>
      </c>
      <c r="F4031" s="42" t="s">
        <v>9742</v>
      </c>
    </row>
    <row r="4032" spans="1:6" x14ac:dyDescent="0.2">
      <c r="A4032" s="42" t="s">
        <v>1159</v>
      </c>
      <c r="B4032" s="42" t="s">
        <v>8462</v>
      </c>
      <c r="C4032">
        <v>2019</v>
      </c>
      <c r="D4032" s="42" t="s">
        <v>9534</v>
      </c>
      <c r="E4032" t="b">
        <v>0</v>
      </c>
      <c r="F4032" s="42" t="s">
        <v>9742</v>
      </c>
    </row>
    <row r="4033" spans="1:6" x14ac:dyDescent="0.2">
      <c r="A4033" s="42" t="s">
        <v>1159</v>
      </c>
      <c r="B4033" s="42" t="s">
        <v>8464</v>
      </c>
      <c r="C4033">
        <v>2013</v>
      </c>
      <c r="D4033" s="42" t="s">
        <v>8482</v>
      </c>
      <c r="E4033" t="b">
        <v>0</v>
      </c>
      <c r="F4033" s="42" t="s">
        <v>9742</v>
      </c>
    </row>
    <row r="4034" spans="1:6" x14ac:dyDescent="0.2">
      <c r="A4034" s="42" t="s">
        <v>1159</v>
      </c>
      <c r="B4034" s="42" t="s">
        <v>8464</v>
      </c>
      <c r="C4034">
        <v>2014</v>
      </c>
      <c r="D4034" s="42" t="s">
        <v>8496</v>
      </c>
      <c r="E4034" t="b">
        <v>0</v>
      </c>
      <c r="F4034" s="42" t="s">
        <v>9742</v>
      </c>
    </row>
    <row r="4035" spans="1:6" x14ac:dyDescent="0.2">
      <c r="A4035" s="42" t="s">
        <v>1159</v>
      </c>
      <c r="B4035" s="42" t="s">
        <v>8464</v>
      </c>
      <c r="C4035">
        <v>2015</v>
      </c>
      <c r="D4035" s="42" t="s">
        <v>8496</v>
      </c>
      <c r="E4035" t="b">
        <v>0</v>
      </c>
      <c r="F4035" s="42" t="s">
        <v>9742</v>
      </c>
    </row>
    <row r="4036" spans="1:6" x14ac:dyDescent="0.2">
      <c r="A4036" s="42" t="s">
        <v>1159</v>
      </c>
      <c r="B4036" s="42" t="s">
        <v>8464</v>
      </c>
      <c r="C4036">
        <v>2016</v>
      </c>
      <c r="D4036" s="42" t="s">
        <v>8496</v>
      </c>
      <c r="E4036" t="b">
        <v>0</v>
      </c>
      <c r="F4036" s="42" t="s">
        <v>9742</v>
      </c>
    </row>
    <row r="4037" spans="1:6" x14ac:dyDescent="0.2">
      <c r="A4037" s="42" t="s">
        <v>1159</v>
      </c>
      <c r="B4037" s="42" t="s">
        <v>8464</v>
      </c>
      <c r="C4037">
        <v>2017</v>
      </c>
      <c r="D4037" s="42" t="s">
        <v>8482</v>
      </c>
      <c r="E4037" t="b">
        <v>0</v>
      </c>
      <c r="F4037" s="42" t="s">
        <v>9742</v>
      </c>
    </row>
    <row r="4038" spans="1:6" x14ac:dyDescent="0.2">
      <c r="A4038" s="42" t="s">
        <v>1159</v>
      </c>
      <c r="B4038" s="42" t="s">
        <v>8464</v>
      </c>
      <c r="C4038">
        <v>2018</v>
      </c>
      <c r="D4038" s="42" t="s">
        <v>8482</v>
      </c>
      <c r="E4038" t="b">
        <v>0</v>
      </c>
      <c r="F4038" s="42" t="s">
        <v>9742</v>
      </c>
    </row>
    <row r="4039" spans="1:6" x14ac:dyDescent="0.2">
      <c r="A4039" s="42" t="s">
        <v>1159</v>
      </c>
      <c r="B4039" s="42" t="s">
        <v>8464</v>
      </c>
      <c r="C4039">
        <v>2019</v>
      </c>
      <c r="D4039" s="42" t="s">
        <v>8482</v>
      </c>
      <c r="E4039" t="b">
        <v>0</v>
      </c>
      <c r="F4039" s="42" t="s">
        <v>9742</v>
      </c>
    </row>
    <row r="4040" spans="1:6" x14ac:dyDescent="0.2">
      <c r="A4040" s="42" t="s">
        <v>1160</v>
      </c>
      <c r="B4040" s="42" t="s">
        <v>8454</v>
      </c>
      <c r="C4040">
        <v>2013</v>
      </c>
      <c r="D4040" s="42" t="s">
        <v>8519</v>
      </c>
      <c r="E4040" t="b">
        <v>0</v>
      </c>
      <c r="F4040" s="42" t="s">
        <v>9747</v>
      </c>
    </row>
    <row r="4041" spans="1:6" x14ac:dyDescent="0.2">
      <c r="A4041" s="42" t="s">
        <v>1160</v>
      </c>
      <c r="B4041" s="42" t="s">
        <v>8454</v>
      </c>
      <c r="C4041">
        <v>2014</v>
      </c>
      <c r="D4041" s="42" t="s">
        <v>9748</v>
      </c>
      <c r="E4041" t="b">
        <v>0</v>
      </c>
      <c r="F4041" s="42" t="s">
        <v>9747</v>
      </c>
    </row>
    <row r="4042" spans="1:6" x14ac:dyDescent="0.2">
      <c r="A4042" s="42" t="s">
        <v>1160</v>
      </c>
      <c r="B4042" s="42" t="s">
        <v>8454</v>
      </c>
      <c r="C4042">
        <v>2015</v>
      </c>
      <c r="D4042" s="42" t="s">
        <v>9749</v>
      </c>
      <c r="E4042" t="b">
        <v>0</v>
      </c>
      <c r="F4042" s="42" t="s">
        <v>9747</v>
      </c>
    </row>
    <row r="4043" spans="1:6" x14ac:dyDescent="0.2">
      <c r="A4043" s="42" t="s">
        <v>1160</v>
      </c>
      <c r="B4043" s="42" t="s">
        <v>8454</v>
      </c>
      <c r="C4043">
        <v>2016</v>
      </c>
      <c r="D4043" s="42" t="s">
        <v>9750</v>
      </c>
      <c r="E4043" t="b">
        <v>0</v>
      </c>
      <c r="F4043" s="42" t="s">
        <v>9747</v>
      </c>
    </row>
    <row r="4044" spans="1:6" x14ac:dyDescent="0.2">
      <c r="A4044" s="42" t="s">
        <v>1160</v>
      </c>
      <c r="B4044" s="42" t="s">
        <v>8454</v>
      </c>
      <c r="C4044">
        <v>2017</v>
      </c>
      <c r="D4044" s="42" t="s">
        <v>9751</v>
      </c>
      <c r="E4044" t="b">
        <v>0</v>
      </c>
      <c r="F4044" s="42" t="s">
        <v>9747</v>
      </c>
    </row>
    <row r="4045" spans="1:6" x14ac:dyDescent="0.2">
      <c r="A4045" s="42" t="s">
        <v>1160</v>
      </c>
      <c r="B4045" s="42" t="s">
        <v>8454</v>
      </c>
      <c r="C4045">
        <v>2018</v>
      </c>
      <c r="D4045" s="42" t="s">
        <v>9752</v>
      </c>
      <c r="E4045" t="b">
        <v>0</v>
      </c>
      <c r="F4045" s="42" t="s">
        <v>9747</v>
      </c>
    </row>
    <row r="4046" spans="1:6" x14ac:dyDescent="0.2">
      <c r="A4046" s="42" t="s">
        <v>1160</v>
      </c>
      <c r="B4046" s="42" t="s">
        <v>8454</v>
      </c>
      <c r="C4046">
        <v>2019</v>
      </c>
      <c r="D4046" s="42" t="s">
        <v>9473</v>
      </c>
      <c r="E4046" t="b">
        <v>0</v>
      </c>
      <c r="F4046" s="42" t="s">
        <v>9747</v>
      </c>
    </row>
    <row r="4047" spans="1:6" x14ac:dyDescent="0.2">
      <c r="A4047" s="42" t="s">
        <v>1160</v>
      </c>
      <c r="B4047" s="42" t="s">
        <v>8462</v>
      </c>
      <c r="C4047">
        <v>2013</v>
      </c>
      <c r="D4047" s="42" t="s">
        <v>8519</v>
      </c>
      <c r="E4047" t="b">
        <v>0</v>
      </c>
      <c r="F4047" s="42" t="s">
        <v>9747</v>
      </c>
    </row>
    <row r="4048" spans="1:6" x14ac:dyDescent="0.2">
      <c r="A4048" s="42" t="s">
        <v>1160</v>
      </c>
      <c r="B4048" s="42" t="s">
        <v>8462</v>
      </c>
      <c r="C4048">
        <v>2014</v>
      </c>
      <c r="D4048" s="42" t="s">
        <v>9748</v>
      </c>
      <c r="E4048" t="b">
        <v>0</v>
      </c>
      <c r="F4048" s="42" t="s">
        <v>9747</v>
      </c>
    </row>
    <row r="4049" spans="1:6" x14ac:dyDescent="0.2">
      <c r="A4049" s="42" t="s">
        <v>1160</v>
      </c>
      <c r="B4049" s="42" t="s">
        <v>8462</v>
      </c>
      <c r="C4049">
        <v>2015</v>
      </c>
      <c r="D4049" s="42" t="s">
        <v>9749</v>
      </c>
      <c r="E4049" t="b">
        <v>0</v>
      </c>
      <c r="F4049" s="42" t="s">
        <v>9747</v>
      </c>
    </row>
    <row r="4050" spans="1:6" x14ac:dyDescent="0.2">
      <c r="A4050" s="42" t="s">
        <v>1160</v>
      </c>
      <c r="B4050" s="42" t="s">
        <v>8462</v>
      </c>
      <c r="C4050">
        <v>2016</v>
      </c>
      <c r="D4050" s="42" t="s">
        <v>9750</v>
      </c>
      <c r="E4050" t="b">
        <v>0</v>
      </c>
      <c r="F4050" s="42" t="s">
        <v>9747</v>
      </c>
    </row>
    <row r="4051" spans="1:6" x14ac:dyDescent="0.2">
      <c r="A4051" s="42" t="s">
        <v>1160</v>
      </c>
      <c r="B4051" s="42" t="s">
        <v>8462</v>
      </c>
      <c r="C4051">
        <v>2017</v>
      </c>
      <c r="D4051" s="42" t="s">
        <v>9751</v>
      </c>
      <c r="E4051" t="b">
        <v>0</v>
      </c>
      <c r="F4051" s="42" t="s">
        <v>9747</v>
      </c>
    </row>
    <row r="4052" spans="1:6" x14ac:dyDescent="0.2">
      <c r="A4052" s="42" t="s">
        <v>1160</v>
      </c>
      <c r="B4052" s="42" t="s">
        <v>8462</v>
      </c>
      <c r="C4052">
        <v>2018</v>
      </c>
      <c r="D4052" s="42" t="s">
        <v>9752</v>
      </c>
      <c r="E4052" t="b">
        <v>0</v>
      </c>
      <c r="F4052" s="42" t="s">
        <v>9747</v>
      </c>
    </row>
    <row r="4053" spans="1:6" x14ac:dyDescent="0.2">
      <c r="A4053" s="42" t="s">
        <v>1160</v>
      </c>
      <c r="B4053" s="42" t="s">
        <v>8462</v>
      </c>
      <c r="C4053">
        <v>2019</v>
      </c>
      <c r="D4053" s="42" t="s">
        <v>9473</v>
      </c>
      <c r="E4053" t="b">
        <v>0</v>
      </c>
      <c r="F4053" s="42" t="s">
        <v>9747</v>
      </c>
    </row>
    <row r="4054" spans="1:6" x14ac:dyDescent="0.2">
      <c r="A4054" s="42" t="s">
        <v>1160</v>
      </c>
      <c r="B4054" s="42" t="s">
        <v>8464</v>
      </c>
      <c r="C4054">
        <v>2013</v>
      </c>
      <c r="D4054" s="42" t="s">
        <v>8639</v>
      </c>
      <c r="E4054" t="b">
        <v>0</v>
      </c>
      <c r="F4054" s="42" t="s">
        <v>9747</v>
      </c>
    </row>
    <row r="4055" spans="1:6" x14ac:dyDescent="0.2">
      <c r="A4055" s="42" t="s">
        <v>1160</v>
      </c>
      <c r="B4055" s="42" t="s">
        <v>8464</v>
      </c>
      <c r="C4055">
        <v>2014</v>
      </c>
      <c r="D4055" s="42" t="s">
        <v>8466</v>
      </c>
      <c r="E4055" t="b">
        <v>0</v>
      </c>
      <c r="F4055" s="42" t="s">
        <v>9747</v>
      </c>
    </row>
    <row r="4056" spans="1:6" x14ac:dyDescent="0.2">
      <c r="A4056" s="42" t="s">
        <v>1160</v>
      </c>
      <c r="B4056" s="42" t="s">
        <v>8464</v>
      </c>
      <c r="C4056">
        <v>2015</v>
      </c>
      <c r="D4056" s="42" t="s">
        <v>8466</v>
      </c>
      <c r="E4056" t="b">
        <v>0</v>
      </c>
      <c r="F4056" s="42" t="s">
        <v>9747</v>
      </c>
    </row>
    <row r="4057" spans="1:6" x14ac:dyDescent="0.2">
      <c r="A4057" s="42" t="s">
        <v>1160</v>
      </c>
      <c r="B4057" s="42" t="s">
        <v>8464</v>
      </c>
      <c r="C4057">
        <v>2016</v>
      </c>
      <c r="D4057" s="42" t="s">
        <v>8467</v>
      </c>
      <c r="E4057" t="b">
        <v>0</v>
      </c>
      <c r="F4057" s="42" t="s">
        <v>9747</v>
      </c>
    </row>
    <row r="4058" spans="1:6" x14ac:dyDescent="0.2">
      <c r="A4058" s="42" t="s">
        <v>1160</v>
      </c>
      <c r="B4058" s="42" t="s">
        <v>8464</v>
      </c>
      <c r="C4058">
        <v>2017</v>
      </c>
      <c r="D4058" s="42" t="s">
        <v>8467</v>
      </c>
      <c r="E4058" t="b">
        <v>0</v>
      </c>
      <c r="F4058" s="42" t="s">
        <v>9747</v>
      </c>
    </row>
    <row r="4059" spans="1:6" x14ac:dyDescent="0.2">
      <c r="A4059" s="42" t="s">
        <v>1160</v>
      </c>
      <c r="B4059" s="42" t="s">
        <v>8464</v>
      </c>
      <c r="C4059">
        <v>2018</v>
      </c>
      <c r="D4059" s="42" t="s">
        <v>8467</v>
      </c>
      <c r="E4059" t="b">
        <v>0</v>
      </c>
      <c r="F4059" s="42" t="s">
        <v>9747</v>
      </c>
    </row>
    <row r="4060" spans="1:6" x14ac:dyDescent="0.2">
      <c r="A4060" s="42" t="s">
        <v>1160</v>
      </c>
      <c r="B4060" s="42" t="s">
        <v>8464</v>
      </c>
      <c r="C4060">
        <v>2019</v>
      </c>
      <c r="D4060" s="42" t="s">
        <v>8482</v>
      </c>
      <c r="E4060" t="b">
        <v>0</v>
      </c>
      <c r="F4060" s="42" t="s">
        <v>9747</v>
      </c>
    </row>
    <row r="4061" spans="1:6" x14ac:dyDescent="0.2">
      <c r="A4061" s="42" t="s">
        <v>1161</v>
      </c>
      <c r="B4061" s="42" t="s">
        <v>8454</v>
      </c>
      <c r="C4061">
        <v>2013</v>
      </c>
      <c r="D4061" s="42" t="s">
        <v>9753</v>
      </c>
      <c r="E4061" t="b">
        <v>0</v>
      </c>
      <c r="F4061" s="42" t="s">
        <v>9754</v>
      </c>
    </row>
    <row r="4062" spans="1:6" x14ac:dyDescent="0.2">
      <c r="A4062" s="42" t="s">
        <v>1161</v>
      </c>
      <c r="B4062" s="42" t="s">
        <v>8454</v>
      </c>
      <c r="C4062">
        <v>2014</v>
      </c>
      <c r="D4062" s="42" t="s">
        <v>9755</v>
      </c>
      <c r="E4062" t="b">
        <v>0</v>
      </c>
      <c r="F4062" s="42" t="s">
        <v>9754</v>
      </c>
    </row>
    <row r="4063" spans="1:6" x14ac:dyDescent="0.2">
      <c r="A4063" s="42" t="s">
        <v>1161</v>
      </c>
      <c r="B4063" s="42" t="s">
        <v>8454</v>
      </c>
      <c r="C4063">
        <v>2015</v>
      </c>
      <c r="D4063" s="42" t="s">
        <v>9523</v>
      </c>
      <c r="E4063" t="b">
        <v>0</v>
      </c>
      <c r="F4063" s="42" t="s">
        <v>9754</v>
      </c>
    </row>
    <row r="4064" spans="1:6" x14ac:dyDescent="0.2">
      <c r="A4064" s="42" t="s">
        <v>1161</v>
      </c>
      <c r="B4064" s="42" t="s">
        <v>8454</v>
      </c>
      <c r="C4064">
        <v>2016</v>
      </c>
      <c r="D4064" s="42" t="s">
        <v>9756</v>
      </c>
      <c r="E4064" t="b">
        <v>0</v>
      </c>
      <c r="F4064" s="42" t="s">
        <v>9754</v>
      </c>
    </row>
    <row r="4065" spans="1:6" x14ac:dyDescent="0.2">
      <c r="A4065" s="42" t="s">
        <v>1161</v>
      </c>
      <c r="B4065" s="42" t="s">
        <v>8454</v>
      </c>
      <c r="C4065">
        <v>2017</v>
      </c>
      <c r="D4065" s="42" t="s">
        <v>8895</v>
      </c>
      <c r="E4065" t="b">
        <v>0</v>
      </c>
      <c r="F4065" s="42" t="s">
        <v>9754</v>
      </c>
    </row>
    <row r="4066" spans="1:6" x14ac:dyDescent="0.2">
      <c r="A4066" s="42" t="s">
        <v>1161</v>
      </c>
      <c r="B4066" s="42" t="s">
        <v>8454</v>
      </c>
      <c r="C4066">
        <v>2018</v>
      </c>
      <c r="D4066" s="42" t="s">
        <v>9757</v>
      </c>
      <c r="E4066" t="b">
        <v>0</v>
      </c>
      <c r="F4066" s="42" t="s">
        <v>9754</v>
      </c>
    </row>
    <row r="4067" spans="1:6" x14ac:dyDescent="0.2">
      <c r="A4067" s="42" t="s">
        <v>1161</v>
      </c>
      <c r="B4067" s="42" t="s">
        <v>8454</v>
      </c>
      <c r="C4067">
        <v>2019</v>
      </c>
      <c r="D4067" s="42" t="s">
        <v>9758</v>
      </c>
      <c r="E4067" t="b">
        <v>0</v>
      </c>
      <c r="F4067" s="42" t="s">
        <v>9754</v>
      </c>
    </row>
    <row r="4068" spans="1:6" x14ac:dyDescent="0.2">
      <c r="A4068" s="42" t="s">
        <v>1161</v>
      </c>
      <c r="B4068" s="42" t="s">
        <v>8462</v>
      </c>
      <c r="C4068">
        <v>2013</v>
      </c>
      <c r="D4068" s="42" t="s">
        <v>9753</v>
      </c>
      <c r="E4068" t="b">
        <v>0</v>
      </c>
      <c r="F4068" s="42" t="s">
        <v>9754</v>
      </c>
    </row>
    <row r="4069" spans="1:6" x14ac:dyDescent="0.2">
      <c r="A4069" s="42" t="s">
        <v>1161</v>
      </c>
      <c r="B4069" s="42" t="s">
        <v>8462</v>
      </c>
      <c r="C4069">
        <v>2014</v>
      </c>
      <c r="D4069" s="42" t="s">
        <v>9755</v>
      </c>
      <c r="E4069" t="b">
        <v>0</v>
      </c>
      <c r="F4069" s="42" t="s">
        <v>9754</v>
      </c>
    </row>
    <row r="4070" spans="1:6" x14ac:dyDescent="0.2">
      <c r="A4070" s="42" t="s">
        <v>1161</v>
      </c>
      <c r="B4070" s="42" t="s">
        <v>8462</v>
      </c>
      <c r="C4070">
        <v>2015</v>
      </c>
      <c r="D4070" s="42" t="s">
        <v>9523</v>
      </c>
      <c r="E4070" t="b">
        <v>0</v>
      </c>
      <c r="F4070" s="42" t="s">
        <v>9754</v>
      </c>
    </row>
    <row r="4071" spans="1:6" x14ac:dyDescent="0.2">
      <c r="A4071" s="42" t="s">
        <v>1161</v>
      </c>
      <c r="B4071" s="42" t="s">
        <v>8462</v>
      </c>
      <c r="C4071">
        <v>2016</v>
      </c>
      <c r="D4071" s="42" t="s">
        <v>9756</v>
      </c>
      <c r="E4071" t="b">
        <v>0</v>
      </c>
      <c r="F4071" s="42" t="s">
        <v>9754</v>
      </c>
    </row>
    <row r="4072" spans="1:6" x14ac:dyDescent="0.2">
      <c r="A4072" s="42" t="s">
        <v>1161</v>
      </c>
      <c r="B4072" s="42" t="s">
        <v>8462</v>
      </c>
      <c r="C4072">
        <v>2017</v>
      </c>
      <c r="D4072" s="42" t="s">
        <v>8895</v>
      </c>
      <c r="E4072" t="b">
        <v>0</v>
      </c>
      <c r="F4072" s="42" t="s">
        <v>9754</v>
      </c>
    </row>
    <row r="4073" spans="1:6" x14ac:dyDescent="0.2">
      <c r="A4073" s="42" t="s">
        <v>1161</v>
      </c>
      <c r="B4073" s="42" t="s">
        <v>8462</v>
      </c>
      <c r="C4073">
        <v>2018</v>
      </c>
      <c r="D4073" s="42" t="s">
        <v>9757</v>
      </c>
      <c r="E4073" t="b">
        <v>0</v>
      </c>
      <c r="F4073" s="42" t="s">
        <v>9754</v>
      </c>
    </row>
    <row r="4074" spans="1:6" x14ac:dyDescent="0.2">
      <c r="A4074" s="42" t="s">
        <v>1161</v>
      </c>
      <c r="B4074" s="42" t="s">
        <v>8462</v>
      </c>
      <c r="C4074">
        <v>2019</v>
      </c>
      <c r="D4074" s="42" t="s">
        <v>9758</v>
      </c>
      <c r="E4074" t="b">
        <v>0</v>
      </c>
      <c r="F4074" s="42" t="s">
        <v>9754</v>
      </c>
    </row>
    <row r="4075" spans="1:6" x14ac:dyDescent="0.2">
      <c r="A4075" s="42" t="s">
        <v>1161</v>
      </c>
      <c r="B4075" s="42" t="s">
        <v>8464</v>
      </c>
      <c r="C4075">
        <v>2013</v>
      </c>
      <c r="D4075" s="42" t="s">
        <v>8873</v>
      </c>
      <c r="E4075" t="b">
        <v>0</v>
      </c>
      <c r="F4075" s="42" t="s">
        <v>9754</v>
      </c>
    </row>
    <row r="4076" spans="1:6" x14ac:dyDescent="0.2">
      <c r="A4076" s="42" t="s">
        <v>1161</v>
      </c>
      <c r="B4076" s="42" t="s">
        <v>8464</v>
      </c>
      <c r="C4076">
        <v>2014</v>
      </c>
      <c r="D4076" s="42" t="s">
        <v>8479</v>
      </c>
      <c r="E4076" t="b">
        <v>0</v>
      </c>
      <c r="F4076" s="42" t="s">
        <v>9754</v>
      </c>
    </row>
    <row r="4077" spans="1:6" x14ac:dyDescent="0.2">
      <c r="A4077" s="42" t="s">
        <v>1161</v>
      </c>
      <c r="B4077" s="42" t="s">
        <v>8464</v>
      </c>
      <c r="C4077">
        <v>2015</v>
      </c>
      <c r="D4077" s="42" t="s">
        <v>9704</v>
      </c>
      <c r="E4077" t="b">
        <v>0</v>
      </c>
      <c r="F4077" s="42" t="s">
        <v>9754</v>
      </c>
    </row>
    <row r="4078" spans="1:6" x14ac:dyDescent="0.2">
      <c r="A4078" s="42" t="s">
        <v>1161</v>
      </c>
      <c r="B4078" s="42" t="s">
        <v>8464</v>
      </c>
      <c r="C4078">
        <v>2016</v>
      </c>
      <c r="D4078" s="42" t="s">
        <v>8581</v>
      </c>
      <c r="E4078" t="b">
        <v>0</v>
      </c>
      <c r="F4078" s="42" t="s">
        <v>9754</v>
      </c>
    </row>
    <row r="4079" spans="1:6" x14ac:dyDescent="0.2">
      <c r="A4079" s="42" t="s">
        <v>1161</v>
      </c>
      <c r="B4079" s="42" t="s">
        <v>8464</v>
      </c>
      <c r="C4079">
        <v>2017</v>
      </c>
      <c r="D4079" s="42" t="s">
        <v>9566</v>
      </c>
      <c r="E4079" t="b">
        <v>0</v>
      </c>
      <c r="F4079" s="42" t="s">
        <v>9754</v>
      </c>
    </row>
    <row r="4080" spans="1:6" x14ac:dyDescent="0.2">
      <c r="A4080" s="42" t="s">
        <v>1161</v>
      </c>
      <c r="B4080" s="42" t="s">
        <v>8464</v>
      </c>
      <c r="C4080">
        <v>2018</v>
      </c>
      <c r="D4080" s="42" t="s">
        <v>9414</v>
      </c>
      <c r="E4080" t="b">
        <v>0</v>
      </c>
      <c r="F4080" s="42" t="s">
        <v>9754</v>
      </c>
    </row>
    <row r="4081" spans="1:6" x14ac:dyDescent="0.2">
      <c r="A4081" s="42" t="s">
        <v>1161</v>
      </c>
      <c r="B4081" s="42" t="s">
        <v>8464</v>
      </c>
      <c r="C4081">
        <v>2019</v>
      </c>
      <c r="D4081" s="42" t="s">
        <v>9414</v>
      </c>
      <c r="E4081" t="b">
        <v>0</v>
      </c>
      <c r="F4081" s="42" t="s">
        <v>9754</v>
      </c>
    </row>
    <row r="4082" spans="1:6" x14ac:dyDescent="0.2">
      <c r="A4082" s="42" t="s">
        <v>403</v>
      </c>
      <c r="B4082" s="42" t="s">
        <v>8454</v>
      </c>
      <c r="C4082">
        <v>2013</v>
      </c>
      <c r="D4082" s="42" t="s">
        <v>8773</v>
      </c>
      <c r="E4082" t="b">
        <v>0</v>
      </c>
      <c r="F4082" s="42" t="s">
        <v>8774</v>
      </c>
    </row>
    <row r="4083" spans="1:6" x14ac:dyDescent="0.2">
      <c r="A4083" s="42" t="s">
        <v>403</v>
      </c>
      <c r="B4083" s="42" t="s">
        <v>8454</v>
      </c>
      <c r="C4083">
        <v>2014</v>
      </c>
      <c r="D4083" s="42" t="s">
        <v>8775</v>
      </c>
      <c r="E4083" t="b">
        <v>0</v>
      </c>
      <c r="F4083" s="42" t="s">
        <v>8774</v>
      </c>
    </row>
    <row r="4084" spans="1:6" x14ac:dyDescent="0.2">
      <c r="A4084" s="42" t="s">
        <v>403</v>
      </c>
      <c r="B4084" s="42" t="s">
        <v>8454</v>
      </c>
      <c r="C4084">
        <v>2015</v>
      </c>
      <c r="D4084" s="42" t="s">
        <v>8776</v>
      </c>
      <c r="E4084" t="b">
        <v>0</v>
      </c>
      <c r="F4084" s="42" t="s">
        <v>8774</v>
      </c>
    </row>
    <row r="4085" spans="1:6" x14ac:dyDescent="0.2">
      <c r="A4085" s="42" t="s">
        <v>403</v>
      </c>
      <c r="B4085" s="42" t="s">
        <v>8454</v>
      </c>
      <c r="C4085">
        <v>2016</v>
      </c>
      <c r="D4085" s="42" t="s">
        <v>8777</v>
      </c>
      <c r="E4085" t="b">
        <v>0</v>
      </c>
      <c r="F4085" s="42" t="s">
        <v>8774</v>
      </c>
    </row>
    <row r="4086" spans="1:6" x14ac:dyDescent="0.2">
      <c r="A4086" s="42" t="s">
        <v>403</v>
      </c>
      <c r="B4086" s="42" t="s">
        <v>8454</v>
      </c>
      <c r="C4086">
        <v>2017</v>
      </c>
      <c r="D4086" s="42" t="s">
        <v>8778</v>
      </c>
      <c r="E4086" t="b">
        <v>0</v>
      </c>
      <c r="F4086" s="42" t="s">
        <v>8774</v>
      </c>
    </row>
    <row r="4087" spans="1:6" x14ac:dyDescent="0.2">
      <c r="A4087" s="42" t="s">
        <v>403</v>
      </c>
      <c r="B4087" s="42" t="s">
        <v>8454</v>
      </c>
      <c r="C4087">
        <v>2018</v>
      </c>
      <c r="D4087" s="42" t="s">
        <v>8779</v>
      </c>
      <c r="E4087" t="b">
        <v>0</v>
      </c>
      <c r="F4087" s="42" t="s">
        <v>8774</v>
      </c>
    </row>
    <row r="4088" spans="1:6" x14ac:dyDescent="0.2">
      <c r="A4088" s="42" t="s">
        <v>403</v>
      </c>
      <c r="B4088" s="42" t="s">
        <v>8454</v>
      </c>
      <c r="C4088">
        <v>2019</v>
      </c>
      <c r="D4088" s="42" t="s">
        <v>8780</v>
      </c>
      <c r="E4088" t="b">
        <v>0</v>
      </c>
      <c r="F4088" s="42" t="s">
        <v>8774</v>
      </c>
    </row>
    <row r="4089" spans="1:6" x14ac:dyDescent="0.2">
      <c r="A4089" s="42" t="s">
        <v>403</v>
      </c>
      <c r="B4089" s="42" t="s">
        <v>8462</v>
      </c>
      <c r="C4089">
        <v>2013</v>
      </c>
      <c r="D4089" s="42" t="s">
        <v>8773</v>
      </c>
      <c r="E4089" t="b">
        <v>0</v>
      </c>
      <c r="F4089" s="42" t="s">
        <v>8774</v>
      </c>
    </row>
    <row r="4090" spans="1:6" x14ac:dyDescent="0.2">
      <c r="A4090" s="42" t="s">
        <v>403</v>
      </c>
      <c r="B4090" s="42" t="s">
        <v>8462</v>
      </c>
      <c r="C4090">
        <v>2014</v>
      </c>
      <c r="D4090" s="42" t="s">
        <v>8781</v>
      </c>
      <c r="E4090" t="b">
        <v>0</v>
      </c>
      <c r="F4090" s="42" t="s">
        <v>8774</v>
      </c>
    </row>
    <row r="4091" spans="1:6" x14ac:dyDescent="0.2">
      <c r="A4091" s="42" t="s">
        <v>403</v>
      </c>
      <c r="B4091" s="42" t="s">
        <v>8462</v>
      </c>
      <c r="C4091">
        <v>2015</v>
      </c>
      <c r="D4091" s="42" t="s">
        <v>8776</v>
      </c>
      <c r="E4091" t="b">
        <v>0</v>
      </c>
      <c r="F4091" s="42" t="s">
        <v>8774</v>
      </c>
    </row>
    <row r="4092" spans="1:6" x14ac:dyDescent="0.2">
      <c r="A4092" s="42" t="s">
        <v>403</v>
      </c>
      <c r="B4092" s="42" t="s">
        <v>8462</v>
      </c>
      <c r="C4092">
        <v>2016</v>
      </c>
      <c r="D4092" s="42" t="s">
        <v>8777</v>
      </c>
      <c r="E4092" t="b">
        <v>0</v>
      </c>
      <c r="F4092" s="42" t="s">
        <v>8774</v>
      </c>
    </row>
    <row r="4093" spans="1:6" x14ac:dyDescent="0.2">
      <c r="A4093" s="42" t="s">
        <v>403</v>
      </c>
      <c r="B4093" s="42" t="s">
        <v>8462</v>
      </c>
      <c r="C4093">
        <v>2017</v>
      </c>
      <c r="D4093" s="42" t="s">
        <v>8778</v>
      </c>
      <c r="E4093" t="b">
        <v>0</v>
      </c>
      <c r="F4093" s="42" t="s">
        <v>8774</v>
      </c>
    </row>
    <row r="4094" spans="1:6" x14ac:dyDescent="0.2">
      <c r="A4094" s="42" t="s">
        <v>403</v>
      </c>
      <c r="B4094" s="42" t="s">
        <v>8462</v>
      </c>
      <c r="C4094">
        <v>2018</v>
      </c>
      <c r="D4094" s="42" t="s">
        <v>8779</v>
      </c>
      <c r="E4094" t="b">
        <v>0</v>
      </c>
      <c r="F4094" s="42" t="s">
        <v>8774</v>
      </c>
    </row>
    <row r="4095" spans="1:6" x14ac:dyDescent="0.2">
      <c r="A4095" s="42" t="s">
        <v>403</v>
      </c>
      <c r="B4095" s="42" t="s">
        <v>8462</v>
      </c>
      <c r="C4095">
        <v>2019</v>
      </c>
      <c r="D4095" s="42" t="s">
        <v>8780</v>
      </c>
      <c r="E4095" t="b">
        <v>0</v>
      </c>
      <c r="F4095" s="42" t="s">
        <v>8774</v>
      </c>
    </row>
    <row r="4096" spans="1:6" x14ac:dyDescent="0.2">
      <c r="A4096" s="42" t="s">
        <v>403</v>
      </c>
      <c r="B4096" s="42" t="s">
        <v>8464</v>
      </c>
      <c r="C4096">
        <v>2013</v>
      </c>
      <c r="D4096" s="42" t="s">
        <v>8467</v>
      </c>
      <c r="E4096" t="b">
        <v>0</v>
      </c>
      <c r="F4096" s="42" t="s">
        <v>8774</v>
      </c>
    </row>
    <row r="4097" spans="1:6" x14ac:dyDescent="0.2">
      <c r="A4097" s="42" t="s">
        <v>403</v>
      </c>
      <c r="B4097" s="42" t="s">
        <v>8464</v>
      </c>
      <c r="C4097">
        <v>2014</v>
      </c>
      <c r="D4097" s="42" t="s">
        <v>8632</v>
      </c>
      <c r="E4097" t="b">
        <v>0</v>
      </c>
      <c r="F4097" s="42" t="s">
        <v>8774</v>
      </c>
    </row>
    <row r="4098" spans="1:6" x14ac:dyDescent="0.2">
      <c r="A4098" s="42" t="s">
        <v>403</v>
      </c>
      <c r="B4098" s="42" t="s">
        <v>8464</v>
      </c>
      <c r="C4098">
        <v>2015</v>
      </c>
      <c r="D4098" s="42" t="s">
        <v>8782</v>
      </c>
      <c r="E4098" t="b">
        <v>0</v>
      </c>
      <c r="F4098" s="42" t="s">
        <v>8774</v>
      </c>
    </row>
    <row r="4099" spans="1:6" x14ac:dyDescent="0.2">
      <c r="A4099" s="42" t="s">
        <v>403</v>
      </c>
      <c r="B4099" s="42" t="s">
        <v>8464</v>
      </c>
      <c r="C4099">
        <v>2016</v>
      </c>
      <c r="D4099" s="42" t="s">
        <v>8783</v>
      </c>
      <c r="E4099" t="b">
        <v>0</v>
      </c>
      <c r="F4099" s="42" t="s">
        <v>8774</v>
      </c>
    </row>
    <row r="4100" spans="1:6" x14ac:dyDescent="0.2">
      <c r="A4100" s="42" t="s">
        <v>403</v>
      </c>
      <c r="B4100" s="42" t="s">
        <v>8464</v>
      </c>
      <c r="C4100">
        <v>2017</v>
      </c>
      <c r="D4100" s="42" t="s">
        <v>8577</v>
      </c>
      <c r="E4100" t="b">
        <v>0</v>
      </c>
      <c r="F4100" s="42" t="s">
        <v>8774</v>
      </c>
    </row>
    <row r="4101" spans="1:6" x14ac:dyDescent="0.2">
      <c r="A4101" s="42" t="s">
        <v>403</v>
      </c>
      <c r="B4101" s="42" t="s">
        <v>8464</v>
      </c>
      <c r="C4101">
        <v>2018</v>
      </c>
      <c r="D4101" s="42" t="s">
        <v>8784</v>
      </c>
      <c r="E4101" t="b">
        <v>0</v>
      </c>
      <c r="F4101" s="42" t="s">
        <v>8774</v>
      </c>
    </row>
    <row r="4102" spans="1:6" x14ac:dyDescent="0.2">
      <c r="A4102" s="42" t="s">
        <v>403</v>
      </c>
      <c r="B4102" s="42" t="s">
        <v>8464</v>
      </c>
      <c r="C4102">
        <v>2019</v>
      </c>
      <c r="D4102" s="42" t="s">
        <v>8785</v>
      </c>
      <c r="E4102" t="b">
        <v>0</v>
      </c>
      <c r="F4102" s="42" t="s">
        <v>8774</v>
      </c>
    </row>
    <row r="4103" spans="1:6" x14ac:dyDescent="0.2">
      <c r="A4103" s="42" t="s">
        <v>1162</v>
      </c>
      <c r="B4103" s="42" t="s">
        <v>8454</v>
      </c>
      <c r="C4103">
        <v>2013</v>
      </c>
      <c r="D4103" s="42" t="s">
        <v>9759</v>
      </c>
      <c r="E4103" t="b">
        <v>0</v>
      </c>
      <c r="F4103" s="42" t="s">
        <v>9760</v>
      </c>
    </row>
    <row r="4104" spans="1:6" x14ac:dyDescent="0.2">
      <c r="A4104" s="42" t="s">
        <v>1162</v>
      </c>
      <c r="B4104" s="42" t="s">
        <v>8454</v>
      </c>
      <c r="C4104">
        <v>2014</v>
      </c>
      <c r="D4104" s="42" t="s">
        <v>9761</v>
      </c>
      <c r="E4104" t="b">
        <v>0</v>
      </c>
      <c r="F4104" s="42" t="s">
        <v>9760</v>
      </c>
    </row>
    <row r="4105" spans="1:6" x14ac:dyDescent="0.2">
      <c r="A4105" s="42" t="s">
        <v>1162</v>
      </c>
      <c r="B4105" s="42" t="s">
        <v>8454</v>
      </c>
      <c r="C4105">
        <v>2015</v>
      </c>
      <c r="D4105" s="42" t="s">
        <v>9762</v>
      </c>
      <c r="E4105" t="b">
        <v>0</v>
      </c>
      <c r="F4105" s="42" t="s">
        <v>9760</v>
      </c>
    </row>
    <row r="4106" spans="1:6" x14ac:dyDescent="0.2">
      <c r="A4106" s="42" t="s">
        <v>1162</v>
      </c>
      <c r="B4106" s="42" t="s">
        <v>8454</v>
      </c>
      <c r="C4106">
        <v>2016</v>
      </c>
      <c r="D4106" s="42" t="s">
        <v>9763</v>
      </c>
      <c r="E4106" t="b">
        <v>0</v>
      </c>
      <c r="F4106" s="42" t="s">
        <v>9760</v>
      </c>
    </row>
    <row r="4107" spans="1:6" x14ac:dyDescent="0.2">
      <c r="A4107" s="42" t="s">
        <v>1162</v>
      </c>
      <c r="B4107" s="42" t="s">
        <v>8454</v>
      </c>
      <c r="C4107">
        <v>2017</v>
      </c>
      <c r="D4107" s="42" t="s">
        <v>9764</v>
      </c>
      <c r="E4107" t="b">
        <v>0</v>
      </c>
      <c r="F4107" s="42" t="s">
        <v>9760</v>
      </c>
    </row>
    <row r="4108" spans="1:6" x14ac:dyDescent="0.2">
      <c r="A4108" s="42" t="s">
        <v>1162</v>
      </c>
      <c r="B4108" s="42" t="s">
        <v>8454</v>
      </c>
      <c r="C4108">
        <v>2018</v>
      </c>
      <c r="D4108" s="42" t="s">
        <v>9765</v>
      </c>
      <c r="E4108" t="b">
        <v>0</v>
      </c>
      <c r="F4108" s="42" t="s">
        <v>9760</v>
      </c>
    </row>
    <row r="4109" spans="1:6" x14ac:dyDescent="0.2">
      <c r="A4109" s="42" t="s">
        <v>1162</v>
      </c>
      <c r="B4109" s="42" t="s">
        <v>8454</v>
      </c>
      <c r="C4109">
        <v>2019</v>
      </c>
      <c r="D4109" s="42" t="s">
        <v>9766</v>
      </c>
      <c r="E4109" t="b">
        <v>0</v>
      </c>
      <c r="F4109" s="42" t="s">
        <v>9760</v>
      </c>
    </row>
    <row r="4110" spans="1:6" x14ac:dyDescent="0.2">
      <c r="A4110" s="42" t="s">
        <v>1162</v>
      </c>
      <c r="B4110" s="42" t="s">
        <v>8462</v>
      </c>
      <c r="C4110">
        <v>2013</v>
      </c>
      <c r="D4110" s="42" t="s">
        <v>9767</v>
      </c>
      <c r="E4110" t="b">
        <v>0</v>
      </c>
      <c r="F4110" s="42" t="s">
        <v>9760</v>
      </c>
    </row>
    <row r="4111" spans="1:6" x14ac:dyDescent="0.2">
      <c r="A4111" s="42" t="s">
        <v>1162</v>
      </c>
      <c r="B4111" s="42" t="s">
        <v>8462</v>
      </c>
      <c r="C4111">
        <v>2014</v>
      </c>
      <c r="D4111" s="42" t="s">
        <v>9768</v>
      </c>
      <c r="E4111" t="b">
        <v>0</v>
      </c>
      <c r="F4111" s="42" t="s">
        <v>9760</v>
      </c>
    </row>
    <row r="4112" spans="1:6" x14ac:dyDescent="0.2">
      <c r="A4112" s="42" t="s">
        <v>1162</v>
      </c>
      <c r="B4112" s="42" t="s">
        <v>8462</v>
      </c>
      <c r="C4112">
        <v>2015</v>
      </c>
      <c r="D4112" s="42" t="s">
        <v>9762</v>
      </c>
      <c r="E4112" t="b">
        <v>0</v>
      </c>
      <c r="F4112" s="42" t="s">
        <v>9760</v>
      </c>
    </row>
    <row r="4113" spans="1:6" x14ac:dyDescent="0.2">
      <c r="A4113" s="42" t="s">
        <v>1162</v>
      </c>
      <c r="B4113" s="42" t="s">
        <v>8462</v>
      </c>
      <c r="C4113">
        <v>2016</v>
      </c>
      <c r="D4113" s="42" t="s">
        <v>9769</v>
      </c>
      <c r="E4113" t="b">
        <v>0</v>
      </c>
      <c r="F4113" s="42" t="s">
        <v>9760</v>
      </c>
    </row>
    <row r="4114" spans="1:6" x14ac:dyDescent="0.2">
      <c r="A4114" s="42" t="s">
        <v>1162</v>
      </c>
      <c r="B4114" s="42" t="s">
        <v>8462</v>
      </c>
      <c r="C4114">
        <v>2017</v>
      </c>
      <c r="D4114" s="42" t="s">
        <v>9764</v>
      </c>
      <c r="E4114" t="b">
        <v>0</v>
      </c>
      <c r="F4114" s="42" t="s">
        <v>9760</v>
      </c>
    </row>
    <row r="4115" spans="1:6" x14ac:dyDescent="0.2">
      <c r="A4115" s="42" t="s">
        <v>1162</v>
      </c>
      <c r="B4115" s="42" t="s">
        <v>8462</v>
      </c>
      <c r="C4115">
        <v>2018</v>
      </c>
      <c r="D4115" s="42" t="s">
        <v>9765</v>
      </c>
      <c r="E4115" t="b">
        <v>0</v>
      </c>
      <c r="F4115" s="42" t="s">
        <v>9760</v>
      </c>
    </row>
    <row r="4116" spans="1:6" x14ac:dyDescent="0.2">
      <c r="A4116" s="42" t="s">
        <v>1162</v>
      </c>
      <c r="B4116" s="42" t="s">
        <v>8462</v>
      </c>
      <c r="C4116">
        <v>2019</v>
      </c>
      <c r="D4116" s="42" t="s">
        <v>9766</v>
      </c>
      <c r="E4116" t="b">
        <v>0</v>
      </c>
      <c r="F4116" s="42" t="s">
        <v>9760</v>
      </c>
    </row>
    <row r="4117" spans="1:6" x14ac:dyDescent="0.2">
      <c r="A4117" s="42" t="s">
        <v>1162</v>
      </c>
      <c r="B4117" s="42" t="s">
        <v>8464</v>
      </c>
      <c r="C4117">
        <v>2013</v>
      </c>
      <c r="D4117" s="42" t="s">
        <v>9596</v>
      </c>
      <c r="E4117" t="b">
        <v>0</v>
      </c>
      <c r="F4117" s="42" t="s">
        <v>9760</v>
      </c>
    </row>
    <row r="4118" spans="1:6" x14ac:dyDescent="0.2">
      <c r="A4118" s="42" t="s">
        <v>1162</v>
      </c>
      <c r="B4118" s="42" t="s">
        <v>8464</v>
      </c>
      <c r="C4118">
        <v>2014</v>
      </c>
      <c r="D4118" s="42" t="s">
        <v>8873</v>
      </c>
      <c r="E4118" t="b">
        <v>0</v>
      </c>
      <c r="F4118" s="42" t="s">
        <v>9760</v>
      </c>
    </row>
    <row r="4119" spans="1:6" x14ac:dyDescent="0.2">
      <c r="A4119" s="42" t="s">
        <v>1162</v>
      </c>
      <c r="B4119" s="42" t="s">
        <v>8464</v>
      </c>
      <c r="C4119">
        <v>2015</v>
      </c>
      <c r="D4119" s="42" t="s">
        <v>8479</v>
      </c>
      <c r="E4119" t="b">
        <v>0</v>
      </c>
      <c r="F4119" s="42" t="s">
        <v>9760</v>
      </c>
    </row>
    <row r="4120" spans="1:6" x14ac:dyDescent="0.2">
      <c r="A4120" s="42" t="s">
        <v>1162</v>
      </c>
      <c r="B4120" s="42" t="s">
        <v>8464</v>
      </c>
      <c r="C4120">
        <v>2016</v>
      </c>
      <c r="D4120" s="42" t="s">
        <v>9770</v>
      </c>
      <c r="E4120" t="b">
        <v>0</v>
      </c>
      <c r="F4120" s="42" t="s">
        <v>9760</v>
      </c>
    </row>
    <row r="4121" spans="1:6" x14ac:dyDescent="0.2">
      <c r="A4121" s="42" t="s">
        <v>1162</v>
      </c>
      <c r="B4121" s="42" t="s">
        <v>8464</v>
      </c>
      <c r="C4121">
        <v>2017</v>
      </c>
      <c r="D4121" s="42" t="s">
        <v>9770</v>
      </c>
      <c r="E4121" t="b">
        <v>0</v>
      </c>
      <c r="F4121" s="42" t="s">
        <v>9760</v>
      </c>
    </row>
    <row r="4122" spans="1:6" x14ac:dyDescent="0.2">
      <c r="A4122" s="42" t="s">
        <v>1162</v>
      </c>
      <c r="B4122" s="42" t="s">
        <v>8464</v>
      </c>
      <c r="C4122">
        <v>2018</v>
      </c>
      <c r="D4122" s="42" t="s">
        <v>9771</v>
      </c>
      <c r="E4122" t="b">
        <v>0</v>
      </c>
      <c r="F4122" s="42" t="s">
        <v>9760</v>
      </c>
    </row>
    <row r="4123" spans="1:6" x14ac:dyDescent="0.2">
      <c r="A4123" s="42" t="s">
        <v>1162</v>
      </c>
      <c r="B4123" s="42" t="s">
        <v>8464</v>
      </c>
      <c r="C4123">
        <v>2019</v>
      </c>
      <c r="D4123" s="42" t="s">
        <v>9566</v>
      </c>
      <c r="E4123" t="b">
        <v>0</v>
      </c>
      <c r="F4123" s="42" t="s">
        <v>9760</v>
      </c>
    </row>
    <row r="4124" spans="1:6" x14ac:dyDescent="0.2">
      <c r="A4124" s="42" t="s">
        <v>1163</v>
      </c>
      <c r="B4124" s="42" t="s">
        <v>8454</v>
      </c>
      <c r="C4124">
        <v>2014</v>
      </c>
      <c r="D4124" s="42" t="s">
        <v>9029</v>
      </c>
      <c r="E4124" t="b">
        <v>0</v>
      </c>
      <c r="F4124" s="42" t="s">
        <v>9772</v>
      </c>
    </row>
    <row r="4125" spans="1:6" x14ac:dyDescent="0.2">
      <c r="A4125" s="42" t="s">
        <v>1163</v>
      </c>
      <c r="B4125" s="42" t="s">
        <v>8454</v>
      </c>
      <c r="C4125">
        <v>2015</v>
      </c>
      <c r="D4125" s="42" t="s">
        <v>9171</v>
      </c>
      <c r="E4125" t="b">
        <v>0</v>
      </c>
      <c r="F4125" s="42" t="s">
        <v>9772</v>
      </c>
    </row>
    <row r="4126" spans="1:6" x14ac:dyDescent="0.2">
      <c r="A4126" s="42" t="s">
        <v>1163</v>
      </c>
      <c r="B4126" s="42" t="s">
        <v>8454</v>
      </c>
      <c r="C4126">
        <v>2016</v>
      </c>
      <c r="D4126" s="42" t="s">
        <v>9045</v>
      </c>
      <c r="E4126" t="b">
        <v>0</v>
      </c>
      <c r="F4126" s="42" t="s">
        <v>9772</v>
      </c>
    </row>
    <row r="4127" spans="1:6" x14ac:dyDescent="0.2">
      <c r="A4127" s="42" t="s">
        <v>1163</v>
      </c>
      <c r="B4127" s="42" t="s">
        <v>8454</v>
      </c>
      <c r="C4127">
        <v>2017</v>
      </c>
      <c r="D4127" s="42" t="s">
        <v>8586</v>
      </c>
      <c r="E4127" t="b">
        <v>0</v>
      </c>
      <c r="F4127" s="42" t="s">
        <v>9772</v>
      </c>
    </row>
    <row r="4128" spans="1:6" x14ac:dyDescent="0.2">
      <c r="A4128" s="42" t="s">
        <v>1163</v>
      </c>
      <c r="B4128" s="42" t="s">
        <v>8454</v>
      </c>
      <c r="C4128">
        <v>2018</v>
      </c>
      <c r="D4128" s="42" t="s">
        <v>9125</v>
      </c>
      <c r="E4128" t="b">
        <v>0</v>
      </c>
      <c r="F4128" s="42" t="s">
        <v>9772</v>
      </c>
    </row>
    <row r="4129" spans="1:6" x14ac:dyDescent="0.2">
      <c r="A4129" s="42" t="s">
        <v>1163</v>
      </c>
      <c r="B4129" s="42" t="s">
        <v>8454</v>
      </c>
      <c r="C4129">
        <v>2019</v>
      </c>
      <c r="D4129" s="42" t="s">
        <v>8962</v>
      </c>
      <c r="E4129" t="b">
        <v>0</v>
      </c>
      <c r="F4129" s="42" t="s">
        <v>9772</v>
      </c>
    </row>
    <row r="4130" spans="1:6" x14ac:dyDescent="0.2">
      <c r="A4130" s="42" t="s">
        <v>1163</v>
      </c>
      <c r="B4130" s="42" t="s">
        <v>8462</v>
      </c>
      <c r="C4130">
        <v>2014</v>
      </c>
      <c r="D4130" s="42" t="s">
        <v>9029</v>
      </c>
      <c r="E4130" t="b">
        <v>0</v>
      </c>
      <c r="F4130" s="42" t="s">
        <v>9772</v>
      </c>
    </row>
    <row r="4131" spans="1:6" x14ac:dyDescent="0.2">
      <c r="A4131" s="42" t="s">
        <v>1163</v>
      </c>
      <c r="B4131" s="42" t="s">
        <v>8462</v>
      </c>
      <c r="C4131">
        <v>2015</v>
      </c>
      <c r="D4131" s="42" t="s">
        <v>9171</v>
      </c>
      <c r="E4131" t="b">
        <v>0</v>
      </c>
      <c r="F4131" s="42" t="s">
        <v>9772</v>
      </c>
    </row>
    <row r="4132" spans="1:6" x14ac:dyDescent="0.2">
      <c r="A4132" s="42" t="s">
        <v>1163</v>
      </c>
      <c r="B4132" s="42" t="s">
        <v>8462</v>
      </c>
      <c r="C4132">
        <v>2016</v>
      </c>
      <c r="D4132" s="42" t="s">
        <v>9045</v>
      </c>
      <c r="E4132" t="b">
        <v>0</v>
      </c>
      <c r="F4132" s="42" t="s">
        <v>9772</v>
      </c>
    </row>
    <row r="4133" spans="1:6" x14ac:dyDescent="0.2">
      <c r="A4133" s="42" t="s">
        <v>1163</v>
      </c>
      <c r="B4133" s="42" t="s">
        <v>8462</v>
      </c>
      <c r="C4133">
        <v>2017</v>
      </c>
      <c r="D4133" s="42" t="s">
        <v>8586</v>
      </c>
      <c r="E4133" t="b">
        <v>0</v>
      </c>
      <c r="F4133" s="42" t="s">
        <v>9772</v>
      </c>
    </row>
    <row r="4134" spans="1:6" x14ac:dyDescent="0.2">
      <c r="A4134" s="42" t="s">
        <v>1163</v>
      </c>
      <c r="B4134" s="42" t="s">
        <v>8462</v>
      </c>
      <c r="C4134">
        <v>2018</v>
      </c>
      <c r="D4134" s="42" t="s">
        <v>9125</v>
      </c>
      <c r="E4134" t="b">
        <v>0</v>
      </c>
      <c r="F4134" s="42" t="s">
        <v>9772</v>
      </c>
    </row>
    <row r="4135" spans="1:6" x14ac:dyDescent="0.2">
      <c r="A4135" s="42" t="s">
        <v>1163</v>
      </c>
      <c r="B4135" s="42" t="s">
        <v>8462</v>
      </c>
      <c r="C4135">
        <v>2019</v>
      </c>
      <c r="D4135" s="42" t="s">
        <v>8962</v>
      </c>
      <c r="E4135" t="b">
        <v>0</v>
      </c>
      <c r="F4135" s="42" t="s">
        <v>9772</v>
      </c>
    </row>
    <row r="4136" spans="1:6" x14ac:dyDescent="0.2">
      <c r="A4136" s="42" t="s">
        <v>1163</v>
      </c>
      <c r="B4136" s="42" t="s">
        <v>8464</v>
      </c>
      <c r="C4136">
        <v>2014</v>
      </c>
      <c r="D4136" s="42" t="s">
        <v>8980</v>
      </c>
      <c r="E4136" t="b">
        <v>0</v>
      </c>
      <c r="F4136" s="42" t="s">
        <v>9772</v>
      </c>
    </row>
    <row r="4137" spans="1:6" x14ac:dyDescent="0.2">
      <c r="A4137" s="42" t="s">
        <v>1163</v>
      </c>
      <c r="B4137" s="42" t="s">
        <v>8464</v>
      </c>
      <c r="C4137">
        <v>2015</v>
      </c>
      <c r="D4137" s="42" t="s">
        <v>8980</v>
      </c>
      <c r="E4137" t="b">
        <v>0</v>
      </c>
      <c r="F4137" s="42" t="s">
        <v>9772</v>
      </c>
    </row>
    <row r="4138" spans="1:6" x14ac:dyDescent="0.2">
      <c r="A4138" s="42" t="s">
        <v>1163</v>
      </c>
      <c r="B4138" s="42" t="s">
        <v>8464</v>
      </c>
      <c r="C4138">
        <v>2016</v>
      </c>
      <c r="D4138" s="42" t="s">
        <v>8980</v>
      </c>
      <c r="E4138" t="b">
        <v>0</v>
      </c>
      <c r="F4138" s="42" t="s">
        <v>9772</v>
      </c>
    </row>
    <row r="4139" spans="1:6" x14ac:dyDescent="0.2">
      <c r="A4139" s="42" t="s">
        <v>1163</v>
      </c>
      <c r="B4139" s="42" t="s">
        <v>8464</v>
      </c>
      <c r="C4139">
        <v>2017</v>
      </c>
      <c r="D4139" s="42" t="s">
        <v>8980</v>
      </c>
      <c r="E4139" t="b">
        <v>0</v>
      </c>
      <c r="F4139" s="42" t="s">
        <v>9772</v>
      </c>
    </row>
    <row r="4140" spans="1:6" x14ac:dyDescent="0.2">
      <c r="A4140" s="42" t="s">
        <v>1163</v>
      </c>
      <c r="B4140" s="42" t="s">
        <v>8464</v>
      </c>
      <c r="C4140">
        <v>2018</v>
      </c>
      <c r="D4140" s="42" t="s">
        <v>4381</v>
      </c>
      <c r="E4140" t="b">
        <v>0</v>
      </c>
      <c r="F4140" s="42" t="s">
        <v>9772</v>
      </c>
    </row>
    <row r="4141" spans="1:6" x14ac:dyDescent="0.2">
      <c r="A4141" s="42" t="s">
        <v>1163</v>
      </c>
      <c r="B4141" s="42" t="s">
        <v>8464</v>
      </c>
      <c r="C4141">
        <v>2019</v>
      </c>
      <c r="D4141" s="42" t="s">
        <v>4381</v>
      </c>
      <c r="E4141" t="b">
        <v>0</v>
      </c>
      <c r="F4141" s="42" t="s">
        <v>9772</v>
      </c>
    </row>
    <row r="4142" spans="1:6" x14ac:dyDescent="0.2">
      <c r="A4142" s="42" t="s">
        <v>1164</v>
      </c>
      <c r="B4142" s="42" t="s">
        <v>8454</v>
      </c>
      <c r="C4142">
        <v>2014</v>
      </c>
      <c r="D4142" s="42" t="s">
        <v>9094</v>
      </c>
      <c r="E4142" t="b">
        <v>1</v>
      </c>
      <c r="F4142" s="42" t="s">
        <v>1511</v>
      </c>
    </row>
    <row r="4143" spans="1:6" x14ac:dyDescent="0.2">
      <c r="A4143" s="42" t="s">
        <v>1164</v>
      </c>
      <c r="B4143" s="42" t="s">
        <v>8454</v>
      </c>
      <c r="C4143">
        <v>2015</v>
      </c>
      <c r="D4143" s="42" t="s">
        <v>9148</v>
      </c>
      <c r="E4143" t="b">
        <v>1</v>
      </c>
      <c r="F4143" s="42" t="s">
        <v>1511</v>
      </c>
    </row>
    <row r="4144" spans="1:6" x14ac:dyDescent="0.2">
      <c r="A4144" s="42" t="s">
        <v>1164</v>
      </c>
      <c r="B4144" s="42" t="s">
        <v>8454</v>
      </c>
      <c r="C4144">
        <v>2016</v>
      </c>
      <c r="D4144" s="42" t="s">
        <v>9148</v>
      </c>
      <c r="E4144" t="b">
        <v>1</v>
      </c>
      <c r="F4144" s="42" t="s">
        <v>1511</v>
      </c>
    </row>
    <row r="4145" spans="1:6" x14ac:dyDescent="0.2">
      <c r="A4145" s="42" t="s">
        <v>1164</v>
      </c>
      <c r="B4145" s="42" t="s">
        <v>8454</v>
      </c>
      <c r="C4145">
        <v>2017</v>
      </c>
      <c r="D4145" s="42" t="s">
        <v>9122</v>
      </c>
      <c r="E4145" t="b">
        <v>1</v>
      </c>
      <c r="F4145" s="42" t="s">
        <v>1511</v>
      </c>
    </row>
    <row r="4146" spans="1:6" x14ac:dyDescent="0.2">
      <c r="A4146" s="42" t="s">
        <v>1164</v>
      </c>
      <c r="B4146" s="42" t="s">
        <v>8454</v>
      </c>
      <c r="C4146">
        <v>2018</v>
      </c>
      <c r="D4146" s="42" t="s">
        <v>8694</v>
      </c>
      <c r="E4146" t="b">
        <v>1</v>
      </c>
      <c r="F4146" s="42" t="s">
        <v>1511</v>
      </c>
    </row>
    <row r="4147" spans="1:6" x14ac:dyDescent="0.2">
      <c r="A4147" s="42" t="s">
        <v>1164</v>
      </c>
      <c r="B4147" s="42" t="s">
        <v>8454</v>
      </c>
      <c r="C4147">
        <v>2019</v>
      </c>
      <c r="D4147" s="42" t="s">
        <v>8969</v>
      </c>
      <c r="E4147" t="b">
        <v>1</v>
      </c>
      <c r="F4147" s="42" t="s">
        <v>1511</v>
      </c>
    </row>
    <row r="4148" spans="1:6" x14ac:dyDescent="0.2">
      <c r="A4148" s="42" t="s">
        <v>1164</v>
      </c>
      <c r="B4148" s="42" t="s">
        <v>8462</v>
      </c>
      <c r="C4148">
        <v>2014</v>
      </c>
      <c r="D4148" s="42" t="s">
        <v>9094</v>
      </c>
      <c r="E4148" t="b">
        <v>1</v>
      </c>
      <c r="F4148" s="42" t="s">
        <v>1511</v>
      </c>
    </row>
    <row r="4149" spans="1:6" x14ac:dyDescent="0.2">
      <c r="A4149" s="42" t="s">
        <v>1164</v>
      </c>
      <c r="B4149" s="42" t="s">
        <v>8462</v>
      </c>
      <c r="C4149">
        <v>2015</v>
      </c>
      <c r="D4149" s="42" t="s">
        <v>9148</v>
      </c>
      <c r="E4149" t="b">
        <v>1</v>
      </c>
      <c r="F4149" s="42" t="s">
        <v>1511</v>
      </c>
    </row>
    <row r="4150" spans="1:6" x14ac:dyDescent="0.2">
      <c r="A4150" s="42" t="s">
        <v>1164</v>
      </c>
      <c r="B4150" s="42" t="s">
        <v>8462</v>
      </c>
      <c r="C4150">
        <v>2016</v>
      </c>
      <c r="D4150" s="42" t="s">
        <v>9148</v>
      </c>
      <c r="E4150" t="b">
        <v>1</v>
      </c>
      <c r="F4150" s="42" t="s">
        <v>1511</v>
      </c>
    </row>
    <row r="4151" spans="1:6" x14ac:dyDescent="0.2">
      <c r="A4151" s="42" t="s">
        <v>1164</v>
      </c>
      <c r="B4151" s="42" t="s">
        <v>8462</v>
      </c>
      <c r="C4151">
        <v>2017</v>
      </c>
      <c r="D4151" s="42" t="s">
        <v>9471</v>
      </c>
      <c r="E4151" t="b">
        <v>1</v>
      </c>
      <c r="F4151" s="42" t="s">
        <v>1511</v>
      </c>
    </row>
    <row r="4152" spans="1:6" x14ac:dyDescent="0.2">
      <c r="A4152" s="42" t="s">
        <v>1164</v>
      </c>
      <c r="B4152" s="42" t="s">
        <v>8462</v>
      </c>
      <c r="C4152">
        <v>2018</v>
      </c>
      <c r="D4152" s="42" t="s">
        <v>8694</v>
      </c>
      <c r="E4152" t="b">
        <v>1</v>
      </c>
      <c r="F4152" s="42" t="s">
        <v>1511</v>
      </c>
    </row>
    <row r="4153" spans="1:6" x14ac:dyDescent="0.2">
      <c r="A4153" s="42" t="s">
        <v>1164</v>
      </c>
      <c r="B4153" s="42" t="s">
        <v>8462</v>
      </c>
      <c r="C4153">
        <v>2019</v>
      </c>
      <c r="D4153" s="42" t="s">
        <v>8969</v>
      </c>
      <c r="E4153" t="b">
        <v>1</v>
      </c>
      <c r="F4153" s="42" t="s">
        <v>1511</v>
      </c>
    </row>
    <row r="4154" spans="1:6" x14ac:dyDescent="0.2">
      <c r="A4154" s="42" t="s">
        <v>1164</v>
      </c>
      <c r="B4154" s="42" t="s">
        <v>8464</v>
      </c>
      <c r="C4154">
        <v>2014</v>
      </c>
      <c r="D4154" s="42" t="s">
        <v>8482</v>
      </c>
      <c r="E4154" t="b">
        <v>1</v>
      </c>
      <c r="F4154" s="42" t="s">
        <v>1511</v>
      </c>
    </row>
    <row r="4155" spans="1:6" x14ac:dyDescent="0.2">
      <c r="A4155" s="42" t="s">
        <v>1164</v>
      </c>
      <c r="B4155" s="42" t="s">
        <v>8464</v>
      </c>
      <c r="C4155">
        <v>2015</v>
      </c>
      <c r="D4155" s="42" t="s">
        <v>8482</v>
      </c>
      <c r="E4155" t="b">
        <v>1</v>
      </c>
      <c r="F4155" s="42" t="s">
        <v>1511</v>
      </c>
    </row>
    <row r="4156" spans="1:6" x14ac:dyDescent="0.2">
      <c r="A4156" s="42" t="s">
        <v>1164</v>
      </c>
      <c r="B4156" s="42" t="s">
        <v>8464</v>
      </c>
      <c r="C4156">
        <v>2016</v>
      </c>
      <c r="D4156" s="42" t="s">
        <v>8482</v>
      </c>
      <c r="E4156" t="b">
        <v>1</v>
      </c>
      <c r="F4156" s="42" t="s">
        <v>1511</v>
      </c>
    </row>
    <row r="4157" spans="1:6" x14ac:dyDescent="0.2">
      <c r="A4157" s="42" t="s">
        <v>1164</v>
      </c>
      <c r="B4157" s="42" t="s">
        <v>8464</v>
      </c>
      <c r="C4157">
        <v>2017</v>
      </c>
      <c r="D4157" s="42" t="s">
        <v>8482</v>
      </c>
      <c r="E4157" t="b">
        <v>1</v>
      </c>
      <c r="F4157" s="42" t="s">
        <v>1511</v>
      </c>
    </row>
    <row r="4158" spans="1:6" x14ac:dyDescent="0.2">
      <c r="A4158" s="42" t="s">
        <v>1164</v>
      </c>
      <c r="B4158" s="42" t="s">
        <v>8464</v>
      </c>
      <c r="C4158">
        <v>2018</v>
      </c>
      <c r="D4158" s="42" t="s">
        <v>8482</v>
      </c>
      <c r="E4158" t="b">
        <v>1</v>
      </c>
      <c r="F4158" s="42" t="s">
        <v>1511</v>
      </c>
    </row>
    <row r="4159" spans="1:6" x14ac:dyDescent="0.2">
      <c r="A4159" s="42" t="s">
        <v>1164</v>
      </c>
      <c r="B4159" s="42" t="s">
        <v>8464</v>
      </c>
      <c r="C4159">
        <v>2019</v>
      </c>
      <c r="D4159" s="42" t="s">
        <v>8482</v>
      </c>
      <c r="E4159" t="b">
        <v>1</v>
      </c>
      <c r="F4159" s="42" t="s">
        <v>1511</v>
      </c>
    </row>
    <row r="4160" spans="1:6" x14ac:dyDescent="0.2">
      <c r="A4160" s="42" t="s">
        <v>1165</v>
      </c>
      <c r="B4160" s="42" t="s">
        <v>8454</v>
      </c>
      <c r="C4160">
        <v>2013</v>
      </c>
      <c r="D4160" s="42" t="s">
        <v>8829</v>
      </c>
      <c r="E4160" t="b">
        <v>1</v>
      </c>
      <c r="F4160" s="42" t="s">
        <v>1515</v>
      </c>
    </row>
    <row r="4161" spans="1:6" x14ac:dyDescent="0.2">
      <c r="A4161" s="42" t="s">
        <v>1165</v>
      </c>
      <c r="B4161" s="42" t="s">
        <v>8454</v>
      </c>
      <c r="C4161">
        <v>2014</v>
      </c>
      <c r="D4161" s="42" t="s">
        <v>8982</v>
      </c>
      <c r="E4161" t="b">
        <v>1</v>
      </c>
      <c r="F4161" s="42" t="s">
        <v>1515</v>
      </c>
    </row>
    <row r="4162" spans="1:6" x14ac:dyDescent="0.2">
      <c r="A4162" s="42" t="s">
        <v>1165</v>
      </c>
      <c r="B4162" s="42" t="s">
        <v>8454</v>
      </c>
      <c r="C4162">
        <v>2015</v>
      </c>
      <c r="D4162" s="42" t="s">
        <v>9013</v>
      </c>
      <c r="E4162" t="b">
        <v>1</v>
      </c>
      <c r="F4162" s="42" t="s">
        <v>1515</v>
      </c>
    </row>
    <row r="4163" spans="1:6" x14ac:dyDescent="0.2">
      <c r="A4163" s="42" t="s">
        <v>1165</v>
      </c>
      <c r="B4163" s="42" t="s">
        <v>8454</v>
      </c>
      <c r="C4163">
        <v>2016</v>
      </c>
      <c r="D4163" s="42" t="s">
        <v>9019</v>
      </c>
      <c r="E4163" t="b">
        <v>1</v>
      </c>
      <c r="F4163" s="42" t="s">
        <v>1515</v>
      </c>
    </row>
    <row r="4164" spans="1:6" x14ac:dyDescent="0.2">
      <c r="A4164" s="42" t="s">
        <v>1165</v>
      </c>
      <c r="B4164" s="42" t="s">
        <v>8454</v>
      </c>
      <c r="C4164">
        <v>2017</v>
      </c>
      <c r="D4164" s="42" t="s">
        <v>8964</v>
      </c>
      <c r="E4164" t="b">
        <v>1</v>
      </c>
      <c r="F4164" s="42" t="s">
        <v>1515</v>
      </c>
    </row>
    <row r="4165" spans="1:6" x14ac:dyDescent="0.2">
      <c r="A4165" s="42" t="s">
        <v>1165</v>
      </c>
      <c r="B4165" s="42" t="s">
        <v>8454</v>
      </c>
      <c r="C4165">
        <v>2018</v>
      </c>
      <c r="D4165" s="42" t="s">
        <v>9773</v>
      </c>
      <c r="E4165" t="b">
        <v>1</v>
      </c>
      <c r="F4165" s="42" t="s">
        <v>1515</v>
      </c>
    </row>
    <row r="4166" spans="1:6" x14ac:dyDescent="0.2">
      <c r="A4166" s="42" t="s">
        <v>1165</v>
      </c>
      <c r="B4166" s="42" t="s">
        <v>8454</v>
      </c>
      <c r="C4166">
        <v>2019</v>
      </c>
      <c r="D4166" s="42" t="s">
        <v>8496</v>
      </c>
      <c r="E4166" t="b">
        <v>1</v>
      </c>
      <c r="F4166" s="42" t="s">
        <v>1515</v>
      </c>
    </row>
    <row r="4167" spans="1:6" x14ac:dyDescent="0.2">
      <c r="A4167" s="42" t="s">
        <v>1165</v>
      </c>
      <c r="B4167" s="42" t="s">
        <v>8462</v>
      </c>
      <c r="C4167">
        <v>2013</v>
      </c>
      <c r="D4167" s="42" t="s">
        <v>8829</v>
      </c>
      <c r="E4167" t="b">
        <v>1</v>
      </c>
      <c r="F4167" s="42" t="s">
        <v>1515</v>
      </c>
    </row>
    <row r="4168" spans="1:6" x14ac:dyDescent="0.2">
      <c r="A4168" s="42" t="s">
        <v>1165</v>
      </c>
      <c r="B4168" s="42" t="s">
        <v>8462</v>
      </c>
      <c r="C4168">
        <v>2014</v>
      </c>
      <c r="D4168" s="42" t="s">
        <v>8982</v>
      </c>
      <c r="E4168" t="b">
        <v>1</v>
      </c>
      <c r="F4168" s="42" t="s">
        <v>1515</v>
      </c>
    </row>
    <row r="4169" spans="1:6" x14ac:dyDescent="0.2">
      <c r="A4169" s="42" t="s">
        <v>1165</v>
      </c>
      <c r="B4169" s="42" t="s">
        <v>8462</v>
      </c>
      <c r="C4169">
        <v>2015</v>
      </c>
      <c r="D4169" s="42" t="s">
        <v>9013</v>
      </c>
      <c r="E4169" t="b">
        <v>1</v>
      </c>
      <c r="F4169" s="42" t="s">
        <v>1515</v>
      </c>
    </row>
    <row r="4170" spans="1:6" x14ac:dyDescent="0.2">
      <c r="A4170" s="42" t="s">
        <v>1165</v>
      </c>
      <c r="B4170" s="42" t="s">
        <v>8462</v>
      </c>
      <c r="C4170">
        <v>2016</v>
      </c>
      <c r="D4170" s="42" t="s">
        <v>9019</v>
      </c>
      <c r="E4170" t="b">
        <v>1</v>
      </c>
      <c r="F4170" s="42" t="s">
        <v>1515</v>
      </c>
    </row>
    <row r="4171" spans="1:6" x14ac:dyDescent="0.2">
      <c r="A4171" s="42" t="s">
        <v>1165</v>
      </c>
      <c r="B4171" s="42" t="s">
        <v>8462</v>
      </c>
      <c r="C4171">
        <v>2017</v>
      </c>
      <c r="D4171" s="42" t="s">
        <v>8964</v>
      </c>
      <c r="E4171" t="b">
        <v>1</v>
      </c>
      <c r="F4171" s="42" t="s">
        <v>1515</v>
      </c>
    </row>
    <row r="4172" spans="1:6" x14ac:dyDescent="0.2">
      <c r="A4172" s="42" t="s">
        <v>1165</v>
      </c>
      <c r="B4172" s="42" t="s">
        <v>8462</v>
      </c>
      <c r="C4172">
        <v>2018</v>
      </c>
      <c r="D4172" s="42" t="s">
        <v>9773</v>
      </c>
      <c r="E4172" t="b">
        <v>1</v>
      </c>
      <c r="F4172" s="42" t="s">
        <v>1515</v>
      </c>
    </row>
    <row r="4173" spans="1:6" x14ac:dyDescent="0.2">
      <c r="A4173" s="42" t="s">
        <v>1165</v>
      </c>
      <c r="B4173" s="42" t="s">
        <v>8462</v>
      </c>
      <c r="C4173">
        <v>2019</v>
      </c>
      <c r="D4173" s="42" t="s">
        <v>8496</v>
      </c>
      <c r="E4173" t="b">
        <v>1</v>
      </c>
      <c r="F4173" s="42" t="s">
        <v>1515</v>
      </c>
    </row>
    <row r="4174" spans="1:6" x14ac:dyDescent="0.2">
      <c r="A4174" s="42" t="s">
        <v>1165</v>
      </c>
      <c r="B4174" s="42" t="s">
        <v>8464</v>
      </c>
      <c r="C4174">
        <v>2013</v>
      </c>
      <c r="D4174" s="42" t="s">
        <v>8676</v>
      </c>
      <c r="E4174" t="b">
        <v>1</v>
      </c>
      <c r="F4174" s="42" t="s">
        <v>1515</v>
      </c>
    </row>
    <row r="4175" spans="1:6" x14ac:dyDescent="0.2">
      <c r="A4175" s="42" t="s">
        <v>1165</v>
      </c>
      <c r="B4175" s="42" t="s">
        <v>8464</v>
      </c>
      <c r="C4175">
        <v>2014</v>
      </c>
      <c r="D4175" s="42" t="s">
        <v>8981</v>
      </c>
      <c r="E4175" t="b">
        <v>1</v>
      </c>
      <c r="F4175" s="42" t="s">
        <v>1515</v>
      </c>
    </row>
    <row r="4176" spans="1:6" x14ac:dyDescent="0.2">
      <c r="A4176" s="42" t="s">
        <v>1165</v>
      </c>
      <c r="B4176" s="42" t="s">
        <v>8464</v>
      </c>
      <c r="C4176">
        <v>2015</v>
      </c>
      <c r="D4176" s="42" t="s">
        <v>8981</v>
      </c>
      <c r="E4176" t="b">
        <v>1</v>
      </c>
      <c r="F4176" s="42" t="s">
        <v>1515</v>
      </c>
    </row>
    <row r="4177" spans="1:6" x14ac:dyDescent="0.2">
      <c r="A4177" s="42" t="s">
        <v>1165</v>
      </c>
      <c r="B4177" s="42" t="s">
        <v>8464</v>
      </c>
      <c r="C4177">
        <v>2016</v>
      </c>
      <c r="D4177" s="42" t="s">
        <v>8981</v>
      </c>
      <c r="E4177" t="b">
        <v>1</v>
      </c>
      <c r="F4177" s="42" t="s">
        <v>1515</v>
      </c>
    </row>
    <row r="4178" spans="1:6" x14ac:dyDescent="0.2">
      <c r="A4178" s="42" t="s">
        <v>1165</v>
      </c>
      <c r="B4178" s="42" t="s">
        <v>8464</v>
      </c>
      <c r="C4178">
        <v>2017</v>
      </c>
      <c r="D4178" s="42" t="s">
        <v>9010</v>
      </c>
      <c r="E4178" t="b">
        <v>1</v>
      </c>
      <c r="F4178" s="42" t="s">
        <v>1515</v>
      </c>
    </row>
    <row r="4179" spans="1:6" x14ac:dyDescent="0.2">
      <c r="A4179" s="42" t="s">
        <v>1165</v>
      </c>
      <c r="B4179" s="42" t="s">
        <v>8464</v>
      </c>
      <c r="C4179">
        <v>2018</v>
      </c>
      <c r="D4179" s="42" t="s">
        <v>8496</v>
      </c>
      <c r="E4179" t="b">
        <v>1</v>
      </c>
      <c r="F4179" s="42" t="s">
        <v>1515</v>
      </c>
    </row>
    <row r="4180" spans="1:6" x14ac:dyDescent="0.2">
      <c r="A4180" s="42" t="s">
        <v>1165</v>
      </c>
      <c r="B4180" s="42" t="s">
        <v>8464</v>
      </c>
      <c r="C4180">
        <v>2019</v>
      </c>
      <c r="D4180" s="42" t="s">
        <v>8482</v>
      </c>
      <c r="E4180" t="b">
        <v>1</v>
      </c>
      <c r="F4180" s="42" t="s">
        <v>1515</v>
      </c>
    </row>
    <row r="4181" spans="1:6" x14ac:dyDescent="0.2">
      <c r="A4181" s="42" t="s">
        <v>1166</v>
      </c>
      <c r="B4181" s="42" t="s">
        <v>8454</v>
      </c>
      <c r="C4181">
        <v>2013</v>
      </c>
      <c r="D4181" s="42" t="s">
        <v>9774</v>
      </c>
      <c r="E4181" t="b">
        <v>0</v>
      </c>
      <c r="F4181" s="42" t="s">
        <v>9775</v>
      </c>
    </row>
    <row r="4182" spans="1:6" x14ac:dyDescent="0.2">
      <c r="A4182" s="42" t="s">
        <v>1166</v>
      </c>
      <c r="B4182" s="42" t="s">
        <v>8454</v>
      </c>
      <c r="C4182">
        <v>2014</v>
      </c>
      <c r="D4182" s="42" t="s">
        <v>9776</v>
      </c>
      <c r="E4182" t="b">
        <v>0</v>
      </c>
      <c r="F4182" s="42" t="s">
        <v>9775</v>
      </c>
    </row>
    <row r="4183" spans="1:6" x14ac:dyDescent="0.2">
      <c r="A4183" s="42" t="s">
        <v>1166</v>
      </c>
      <c r="B4183" s="42" t="s">
        <v>8454</v>
      </c>
      <c r="C4183">
        <v>2015</v>
      </c>
      <c r="D4183" s="42" t="s">
        <v>9777</v>
      </c>
      <c r="E4183" t="b">
        <v>0</v>
      </c>
      <c r="F4183" s="42" t="s">
        <v>9775</v>
      </c>
    </row>
    <row r="4184" spans="1:6" x14ac:dyDescent="0.2">
      <c r="A4184" s="42" t="s">
        <v>1166</v>
      </c>
      <c r="B4184" s="42" t="s">
        <v>8454</v>
      </c>
      <c r="C4184">
        <v>2016</v>
      </c>
      <c r="D4184" s="42" t="s">
        <v>8468</v>
      </c>
      <c r="E4184" t="b">
        <v>0</v>
      </c>
      <c r="F4184" s="42" t="s">
        <v>9775</v>
      </c>
    </row>
    <row r="4185" spans="1:6" x14ac:dyDescent="0.2">
      <c r="A4185" s="42" t="s">
        <v>1166</v>
      </c>
      <c r="B4185" s="42" t="s">
        <v>8454</v>
      </c>
      <c r="C4185">
        <v>2017</v>
      </c>
      <c r="D4185" s="42" t="s">
        <v>9778</v>
      </c>
      <c r="E4185" t="b">
        <v>0</v>
      </c>
      <c r="F4185" s="42" t="s">
        <v>9775</v>
      </c>
    </row>
    <row r="4186" spans="1:6" x14ac:dyDescent="0.2">
      <c r="A4186" s="42" t="s">
        <v>1166</v>
      </c>
      <c r="B4186" s="42" t="s">
        <v>8454</v>
      </c>
      <c r="C4186">
        <v>2018</v>
      </c>
      <c r="D4186" s="42" t="s">
        <v>8815</v>
      </c>
      <c r="E4186" t="b">
        <v>0</v>
      </c>
      <c r="F4186" s="42" t="s">
        <v>9775</v>
      </c>
    </row>
    <row r="4187" spans="1:6" x14ac:dyDescent="0.2">
      <c r="A4187" s="42" t="s">
        <v>1166</v>
      </c>
      <c r="B4187" s="42" t="s">
        <v>8454</v>
      </c>
      <c r="C4187">
        <v>2019</v>
      </c>
      <c r="D4187" s="42" t="s">
        <v>9779</v>
      </c>
      <c r="E4187" t="b">
        <v>0</v>
      </c>
      <c r="F4187" s="42" t="s">
        <v>9775</v>
      </c>
    </row>
    <row r="4188" spans="1:6" x14ac:dyDescent="0.2">
      <c r="A4188" s="42" t="s">
        <v>1166</v>
      </c>
      <c r="B4188" s="42" t="s">
        <v>8462</v>
      </c>
      <c r="C4188">
        <v>2013</v>
      </c>
      <c r="D4188" s="42" t="s">
        <v>9774</v>
      </c>
      <c r="E4188" t="b">
        <v>0</v>
      </c>
      <c r="F4188" s="42" t="s">
        <v>9775</v>
      </c>
    </row>
    <row r="4189" spans="1:6" x14ac:dyDescent="0.2">
      <c r="A4189" s="42" t="s">
        <v>1166</v>
      </c>
      <c r="B4189" s="42" t="s">
        <v>8462</v>
      </c>
      <c r="C4189">
        <v>2014</v>
      </c>
      <c r="D4189" s="42" t="s">
        <v>9776</v>
      </c>
      <c r="E4189" t="b">
        <v>0</v>
      </c>
      <c r="F4189" s="42" t="s">
        <v>9775</v>
      </c>
    </row>
    <row r="4190" spans="1:6" x14ac:dyDescent="0.2">
      <c r="A4190" s="42" t="s">
        <v>1166</v>
      </c>
      <c r="B4190" s="42" t="s">
        <v>8462</v>
      </c>
      <c r="C4190">
        <v>2015</v>
      </c>
      <c r="D4190" s="42" t="s">
        <v>9777</v>
      </c>
      <c r="E4190" t="b">
        <v>0</v>
      </c>
      <c r="F4190" s="42" t="s">
        <v>9775</v>
      </c>
    </row>
    <row r="4191" spans="1:6" x14ac:dyDescent="0.2">
      <c r="A4191" s="42" t="s">
        <v>1166</v>
      </c>
      <c r="B4191" s="42" t="s">
        <v>8462</v>
      </c>
      <c r="C4191">
        <v>2016</v>
      </c>
      <c r="D4191" s="42" t="s">
        <v>8468</v>
      </c>
      <c r="E4191" t="b">
        <v>0</v>
      </c>
      <c r="F4191" s="42" t="s">
        <v>9775</v>
      </c>
    </row>
    <row r="4192" spans="1:6" x14ac:dyDescent="0.2">
      <c r="A4192" s="42" t="s">
        <v>1166</v>
      </c>
      <c r="B4192" s="42" t="s">
        <v>8462</v>
      </c>
      <c r="C4192">
        <v>2017</v>
      </c>
      <c r="D4192" s="42" t="s">
        <v>9778</v>
      </c>
      <c r="E4192" t="b">
        <v>0</v>
      </c>
      <c r="F4192" s="42" t="s">
        <v>9775</v>
      </c>
    </row>
    <row r="4193" spans="1:6" x14ac:dyDescent="0.2">
      <c r="A4193" s="42" t="s">
        <v>1166</v>
      </c>
      <c r="B4193" s="42" t="s">
        <v>8462</v>
      </c>
      <c r="C4193">
        <v>2018</v>
      </c>
      <c r="D4193" s="42" t="s">
        <v>8815</v>
      </c>
      <c r="E4193" t="b">
        <v>0</v>
      </c>
      <c r="F4193" s="42" t="s">
        <v>9775</v>
      </c>
    </row>
    <row r="4194" spans="1:6" x14ac:dyDescent="0.2">
      <c r="A4194" s="42" t="s">
        <v>1166</v>
      </c>
      <c r="B4194" s="42" t="s">
        <v>8462</v>
      </c>
      <c r="C4194">
        <v>2019</v>
      </c>
      <c r="D4194" s="42" t="s">
        <v>9779</v>
      </c>
      <c r="E4194" t="b">
        <v>0</v>
      </c>
      <c r="F4194" s="42" t="s">
        <v>9775</v>
      </c>
    </row>
    <row r="4195" spans="1:6" x14ac:dyDescent="0.2">
      <c r="A4195" s="42" t="s">
        <v>1166</v>
      </c>
      <c r="B4195" s="42" t="s">
        <v>8464</v>
      </c>
      <c r="C4195">
        <v>2013</v>
      </c>
      <c r="D4195" s="42" t="s">
        <v>8913</v>
      </c>
      <c r="E4195" t="b">
        <v>0</v>
      </c>
      <c r="F4195" s="42" t="s">
        <v>9775</v>
      </c>
    </row>
    <row r="4196" spans="1:6" x14ac:dyDescent="0.2">
      <c r="A4196" s="42" t="s">
        <v>1166</v>
      </c>
      <c r="B4196" s="42" t="s">
        <v>8464</v>
      </c>
      <c r="C4196">
        <v>2014</v>
      </c>
      <c r="D4196" s="42" t="s">
        <v>8477</v>
      </c>
      <c r="E4196" t="b">
        <v>0</v>
      </c>
      <c r="F4196" s="42" t="s">
        <v>9775</v>
      </c>
    </row>
    <row r="4197" spans="1:6" x14ac:dyDescent="0.2">
      <c r="A4197" s="42" t="s">
        <v>1166</v>
      </c>
      <c r="B4197" s="42" t="s">
        <v>8464</v>
      </c>
      <c r="C4197">
        <v>2015</v>
      </c>
      <c r="D4197" s="42" t="s">
        <v>8477</v>
      </c>
      <c r="E4197" t="b">
        <v>0</v>
      </c>
      <c r="F4197" s="42" t="s">
        <v>9775</v>
      </c>
    </row>
    <row r="4198" spans="1:6" x14ac:dyDescent="0.2">
      <c r="A4198" s="42" t="s">
        <v>1166</v>
      </c>
      <c r="B4198" s="42" t="s">
        <v>8464</v>
      </c>
      <c r="C4198">
        <v>2016</v>
      </c>
      <c r="D4198" s="42" t="s">
        <v>8477</v>
      </c>
      <c r="E4198" t="b">
        <v>0</v>
      </c>
      <c r="F4198" s="42" t="s">
        <v>9775</v>
      </c>
    </row>
    <row r="4199" spans="1:6" x14ac:dyDescent="0.2">
      <c r="A4199" s="42" t="s">
        <v>1166</v>
      </c>
      <c r="B4199" s="42" t="s">
        <v>8464</v>
      </c>
      <c r="C4199">
        <v>2017</v>
      </c>
      <c r="D4199" s="42" t="s">
        <v>8478</v>
      </c>
      <c r="E4199" t="b">
        <v>0</v>
      </c>
      <c r="F4199" s="42" t="s">
        <v>9775</v>
      </c>
    </row>
    <row r="4200" spans="1:6" x14ac:dyDescent="0.2">
      <c r="A4200" s="42" t="s">
        <v>1166</v>
      </c>
      <c r="B4200" s="42" t="s">
        <v>8464</v>
      </c>
      <c r="C4200">
        <v>2018</v>
      </c>
      <c r="D4200" s="42" t="s">
        <v>8477</v>
      </c>
      <c r="E4200" t="b">
        <v>0</v>
      </c>
      <c r="F4200" s="42" t="s">
        <v>9775</v>
      </c>
    </row>
    <row r="4201" spans="1:6" x14ac:dyDescent="0.2">
      <c r="A4201" s="42" t="s">
        <v>1166</v>
      </c>
      <c r="B4201" s="42" t="s">
        <v>8464</v>
      </c>
      <c r="C4201">
        <v>2019</v>
      </c>
      <c r="D4201" s="42" t="s">
        <v>8477</v>
      </c>
      <c r="E4201" t="b">
        <v>0</v>
      </c>
      <c r="F4201" s="42" t="s">
        <v>9775</v>
      </c>
    </row>
    <row r="4202" spans="1:6" x14ac:dyDescent="0.2">
      <c r="A4202" s="42" t="s">
        <v>412</v>
      </c>
      <c r="B4202" s="42" t="s">
        <v>8454</v>
      </c>
      <c r="C4202">
        <v>2013</v>
      </c>
      <c r="D4202" s="42" t="s">
        <v>8896</v>
      </c>
      <c r="E4202" t="b">
        <v>0</v>
      </c>
      <c r="F4202" s="42" t="s">
        <v>8897</v>
      </c>
    </row>
    <row r="4203" spans="1:6" x14ac:dyDescent="0.2">
      <c r="A4203" s="42" t="s">
        <v>412</v>
      </c>
      <c r="B4203" s="42" t="s">
        <v>8454</v>
      </c>
      <c r="C4203">
        <v>2014</v>
      </c>
      <c r="D4203" s="42" t="s">
        <v>8898</v>
      </c>
      <c r="E4203" t="b">
        <v>0</v>
      </c>
      <c r="F4203" s="42" t="s">
        <v>8897</v>
      </c>
    </row>
    <row r="4204" spans="1:6" x14ac:dyDescent="0.2">
      <c r="A4204" s="42" t="s">
        <v>412</v>
      </c>
      <c r="B4204" s="42" t="s">
        <v>8454</v>
      </c>
      <c r="C4204">
        <v>2015</v>
      </c>
      <c r="D4204" s="42" t="s">
        <v>8899</v>
      </c>
      <c r="E4204" t="b">
        <v>0</v>
      </c>
      <c r="F4204" s="42" t="s">
        <v>8897</v>
      </c>
    </row>
    <row r="4205" spans="1:6" x14ac:dyDescent="0.2">
      <c r="A4205" s="42" t="s">
        <v>412</v>
      </c>
      <c r="B4205" s="42" t="s">
        <v>8454</v>
      </c>
      <c r="C4205">
        <v>2016</v>
      </c>
      <c r="D4205" s="42" t="s">
        <v>8900</v>
      </c>
      <c r="E4205" t="b">
        <v>0</v>
      </c>
      <c r="F4205" s="42" t="s">
        <v>8897</v>
      </c>
    </row>
    <row r="4206" spans="1:6" x14ac:dyDescent="0.2">
      <c r="A4206" s="42" t="s">
        <v>412</v>
      </c>
      <c r="B4206" s="42" t="s">
        <v>8454</v>
      </c>
      <c r="C4206">
        <v>2017</v>
      </c>
      <c r="D4206" s="42" t="s">
        <v>8901</v>
      </c>
      <c r="E4206" t="b">
        <v>0</v>
      </c>
      <c r="F4206" s="42" t="s">
        <v>8897</v>
      </c>
    </row>
    <row r="4207" spans="1:6" x14ac:dyDescent="0.2">
      <c r="A4207" s="42" t="s">
        <v>412</v>
      </c>
      <c r="B4207" s="42" t="s">
        <v>8454</v>
      </c>
      <c r="C4207">
        <v>2018</v>
      </c>
      <c r="D4207" s="42" t="s">
        <v>8902</v>
      </c>
      <c r="E4207" t="b">
        <v>0</v>
      </c>
      <c r="F4207" s="42" t="s">
        <v>8897</v>
      </c>
    </row>
    <row r="4208" spans="1:6" x14ac:dyDescent="0.2">
      <c r="A4208" s="42" t="s">
        <v>412</v>
      </c>
      <c r="B4208" s="42" t="s">
        <v>8454</v>
      </c>
      <c r="C4208">
        <v>2019</v>
      </c>
      <c r="D4208" s="42" t="s">
        <v>8903</v>
      </c>
      <c r="E4208" t="b">
        <v>0</v>
      </c>
      <c r="F4208" s="42" t="s">
        <v>8897</v>
      </c>
    </row>
    <row r="4209" spans="1:6" x14ac:dyDescent="0.2">
      <c r="A4209" s="42" t="s">
        <v>412</v>
      </c>
      <c r="B4209" s="42" t="s">
        <v>8462</v>
      </c>
      <c r="C4209">
        <v>2013</v>
      </c>
      <c r="D4209" s="42" t="s">
        <v>8904</v>
      </c>
      <c r="E4209" t="b">
        <v>0</v>
      </c>
      <c r="F4209" s="42" t="s">
        <v>8897</v>
      </c>
    </row>
    <row r="4210" spans="1:6" x14ac:dyDescent="0.2">
      <c r="A4210" s="42" t="s">
        <v>412</v>
      </c>
      <c r="B4210" s="42" t="s">
        <v>8462</v>
      </c>
      <c r="C4210">
        <v>2014</v>
      </c>
      <c r="D4210" s="42" t="s">
        <v>8905</v>
      </c>
      <c r="E4210" t="b">
        <v>0</v>
      </c>
      <c r="F4210" s="42" t="s">
        <v>8897</v>
      </c>
    </row>
    <row r="4211" spans="1:6" x14ac:dyDescent="0.2">
      <c r="A4211" s="42" t="s">
        <v>412</v>
      </c>
      <c r="B4211" s="42" t="s">
        <v>8462</v>
      </c>
      <c r="C4211">
        <v>2015</v>
      </c>
      <c r="D4211" s="42" t="s">
        <v>8906</v>
      </c>
      <c r="E4211" t="b">
        <v>0</v>
      </c>
      <c r="F4211" s="42" t="s">
        <v>8897</v>
      </c>
    </row>
    <row r="4212" spans="1:6" x14ac:dyDescent="0.2">
      <c r="A4212" s="42" t="s">
        <v>412</v>
      </c>
      <c r="B4212" s="42" t="s">
        <v>8462</v>
      </c>
      <c r="C4212">
        <v>2016</v>
      </c>
      <c r="D4212" s="42" t="s">
        <v>8907</v>
      </c>
      <c r="E4212" t="b">
        <v>0</v>
      </c>
      <c r="F4212" s="42" t="s">
        <v>8897</v>
      </c>
    </row>
    <row r="4213" spans="1:6" x14ac:dyDescent="0.2">
      <c r="A4213" s="42" t="s">
        <v>412</v>
      </c>
      <c r="B4213" s="42" t="s">
        <v>8462</v>
      </c>
      <c r="C4213">
        <v>2017</v>
      </c>
      <c r="D4213" s="42" t="s">
        <v>8908</v>
      </c>
      <c r="E4213" t="b">
        <v>0</v>
      </c>
      <c r="F4213" s="42" t="s">
        <v>8897</v>
      </c>
    </row>
    <row r="4214" spans="1:6" x14ac:dyDescent="0.2">
      <c r="A4214" s="42" t="s">
        <v>412</v>
      </c>
      <c r="B4214" s="42" t="s">
        <v>8462</v>
      </c>
      <c r="C4214">
        <v>2018</v>
      </c>
      <c r="D4214" s="42" t="s">
        <v>8909</v>
      </c>
      <c r="E4214" t="b">
        <v>0</v>
      </c>
      <c r="F4214" s="42" t="s">
        <v>8897</v>
      </c>
    </row>
    <row r="4215" spans="1:6" x14ac:dyDescent="0.2">
      <c r="A4215" s="42" t="s">
        <v>412</v>
      </c>
      <c r="B4215" s="42" t="s">
        <v>8462</v>
      </c>
      <c r="C4215">
        <v>2019</v>
      </c>
      <c r="D4215" s="42" t="s">
        <v>8910</v>
      </c>
      <c r="E4215" t="b">
        <v>0</v>
      </c>
      <c r="F4215" s="42" t="s">
        <v>8897</v>
      </c>
    </row>
    <row r="4216" spans="1:6" x14ac:dyDescent="0.2">
      <c r="A4216" s="42" t="s">
        <v>412</v>
      </c>
      <c r="B4216" s="42" t="s">
        <v>8464</v>
      </c>
      <c r="C4216">
        <v>2013</v>
      </c>
      <c r="D4216" s="42" t="s">
        <v>8911</v>
      </c>
      <c r="E4216" t="b">
        <v>0</v>
      </c>
      <c r="F4216" s="42" t="s">
        <v>8897</v>
      </c>
    </row>
    <row r="4217" spans="1:6" x14ac:dyDescent="0.2">
      <c r="A4217" s="42" t="s">
        <v>412</v>
      </c>
      <c r="B4217" s="42" t="s">
        <v>8464</v>
      </c>
      <c r="C4217">
        <v>2014</v>
      </c>
      <c r="D4217" s="42" t="s">
        <v>8746</v>
      </c>
      <c r="E4217" t="b">
        <v>0</v>
      </c>
      <c r="F4217" s="42" t="s">
        <v>8897</v>
      </c>
    </row>
    <row r="4218" spans="1:6" x14ac:dyDescent="0.2">
      <c r="A4218" s="42" t="s">
        <v>412</v>
      </c>
      <c r="B4218" s="42" t="s">
        <v>8464</v>
      </c>
      <c r="C4218">
        <v>2015</v>
      </c>
      <c r="D4218" s="42" t="s">
        <v>8912</v>
      </c>
      <c r="E4218" t="b">
        <v>0</v>
      </c>
      <c r="F4218" s="42" t="s">
        <v>8897</v>
      </c>
    </row>
    <row r="4219" spans="1:6" x14ac:dyDescent="0.2">
      <c r="A4219" s="42" t="s">
        <v>412</v>
      </c>
      <c r="B4219" s="42" t="s">
        <v>8464</v>
      </c>
      <c r="C4219">
        <v>2016</v>
      </c>
      <c r="D4219" s="42" t="s">
        <v>8913</v>
      </c>
      <c r="E4219" t="b">
        <v>0</v>
      </c>
      <c r="F4219" s="42" t="s">
        <v>8897</v>
      </c>
    </row>
    <row r="4220" spans="1:6" x14ac:dyDescent="0.2">
      <c r="A4220" s="42" t="s">
        <v>412</v>
      </c>
      <c r="B4220" s="42" t="s">
        <v>8464</v>
      </c>
      <c r="C4220">
        <v>2017</v>
      </c>
      <c r="D4220" s="42" t="s">
        <v>8914</v>
      </c>
      <c r="E4220" t="b">
        <v>0</v>
      </c>
      <c r="F4220" s="42" t="s">
        <v>8897</v>
      </c>
    </row>
    <row r="4221" spans="1:6" x14ac:dyDescent="0.2">
      <c r="A4221" s="42" t="s">
        <v>412</v>
      </c>
      <c r="B4221" s="42" t="s">
        <v>8464</v>
      </c>
      <c r="C4221">
        <v>2018</v>
      </c>
      <c r="D4221" s="42" t="s">
        <v>8915</v>
      </c>
      <c r="E4221" t="b">
        <v>0</v>
      </c>
      <c r="F4221" s="42" t="s">
        <v>8897</v>
      </c>
    </row>
    <row r="4222" spans="1:6" x14ac:dyDescent="0.2">
      <c r="A4222" s="42" t="s">
        <v>412</v>
      </c>
      <c r="B4222" s="42" t="s">
        <v>8464</v>
      </c>
      <c r="C4222">
        <v>2019</v>
      </c>
      <c r="D4222" s="42" t="s">
        <v>8916</v>
      </c>
      <c r="E4222" t="b">
        <v>0</v>
      </c>
      <c r="F4222" s="42" t="s">
        <v>8897</v>
      </c>
    </row>
    <row r="4223" spans="1:6" x14ac:dyDescent="0.2">
      <c r="A4223" s="42" t="s">
        <v>411</v>
      </c>
      <c r="B4223" s="42" t="s">
        <v>8454</v>
      </c>
      <c r="C4223">
        <v>2013</v>
      </c>
      <c r="D4223" s="42" t="s">
        <v>8874</v>
      </c>
      <c r="E4223" t="b">
        <v>0</v>
      </c>
      <c r="F4223" s="42" t="s">
        <v>8875</v>
      </c>
    </row>
    <row r="4224" spans="1:6" x14ac:dyDescent="0.2">
      <c r="A4224" s="42" t="s">
        <v>411</v>
      </c>
      <c r="B4224" s="42" t="s">
        <v>8454</v>
      </c>
      <c r="C4224">
        <v>2014</v>
      </c>
      <c r="D4224" s="42" t="s">
        <v>8876</v>
      </c>
      <c r="E4224" t="b">
        <v>0</v>
      </c>
      <c r="F4224" s="42" t="s">
        <v>8875</v>
      </c>
    </row>
    <row r="4225" spans="1:6" x14ac:dyDescent="0.2">
      <c r="A4225" s="42" t="s">
        <v>411</v>
      </c>
      <c r="B4225" s="42" t="s">
        <v>8454</v>
      </c>
      <c r="C4225">
        <v>2015</v>
      </c>
      <c r="D4225" s="42" t="s">
        <v>8877</v>
      </c>
      <c r="E4225" t="b">
        <v>0</v>
      </c>
      <c r="F4225" s="42" t="s">
        <v>8875</v>
      </c>
    </row>
    <row r="4226" spans="1:6" x14ac:dyDescent="0.2">
      <c r="A4226" s="42" t="s">
        <v>411</v>
      </c>
      <c r="B4226" s="42" t="s">
        <v>8454</v>
      </c>
      <c r="C4226">
        <v>2016</v>
      </c>
      <c r="D4226" s="42" t="s">
        <v>8878</v>
      </c>
      <c r="E4226" t="b">
        <v>0</v>
      </c>
      <c r="F4226" s="42" t="s">
        <v>8875</v>
      </c>
    </row>
    <row r="4227" spans="1:6" x14ac:dyDescent="0.2">
      <c r="A4227" s="42" t="s">
        <v>411</v>
      </c>
      <c r="B4227" s="42" t="s">
        <v>8454</v>
      </c>
      <c r="C4227">
        <v>2017</v>
      </c>
      <c r="D4227" s="42" t="s">
        <v>8879</v>
      </c>
      <c r="E4227" t="b">
        <v>0</v>
      </c>
      <c r="F4227" s="42" t="s">
        <v>8875</v>
      </c>
    </row>
    <row r="4228" spans="1:6" x14ac:dyDescent="0.2">
      <c r="A4228" s="42" t="s">
        <v>411</v>
      </c>
      <c r="B4228" s="42" t="s">
        <v>8454</v>
      </c>
      <c r="C4228">
        <v>2018</v>
      </c>
      <c r="D4228" s="42" t="s">
        <v>8880</v>
      </c>
      <c r="E4228" t="b">
        <v>0</v>
      </c>
      <c r="F4228" s="42" t="s">
        <v>8875</v>
      </c>
    </row>
    <row r="4229" spans="1:6" x14ac:dyDescent="0.2">
      <c r="A4229" s="42" t="s">
        <v>411</v>
      </c>
      <c r="B4229" s="42" t="s">
        <v>8454</v>
      </c>
      <c r="C4229">
        <v>2019</v>
      </c>
      <c r="D4229" s="42" t="s">
        <v>8881</v>
      </c>
      <c r="E4229" t="b">
        <v>0</v>
      </c>
      <c r="F4229" s="42" t="s">
        <v>8875</v>
      </c>
    </row>
    <row r="4230" spans="1:6" x14ac:dyDescent="0.2">
      <c r="A4230" s="42" t="s">
        <v>411</v>
      </c>
      <c r="B4230" s="42" t="s">
        <v>8462</v>
      </c>
      <c r="C4230">
        <v>2013</v>
      </c>
      <c r="D4230" s="42" t="s">
        <v>8882</v>
      </c>
      <c r="E4230" t="b">
        <v>0</v>
      </c>
      <c r="F4230" s="42" t="s">
        <v>8875</v>
      </c>
    </row>
    <row r="4231" spans="1:6" x14ac:dyDescent="0.2">
      <c r="A4231" s="42" t="s">
        <v>411</v>
      </c>
      <c r="B4231" s="42" t="s">
        <v>8462</v>
      </c>
      <c r="C4231">
        <v>2014</v>
      </c>
      <c r="D4231" s="42" t="s">
        <v>8883</v>
      </c>
      <c r="E4231" t="b">
        <v>0</v>
      </c>
      <c r="F4231" s="42" t="s">
        <v>8875</v>
      </c>
    </row>
    <row r="4232" spans="1:6" x14ac:dyDescent="0.2">
      <c r="A4232" s="42" t="s">
        <v>411</v>
      </c>
      <c r="B4232" s="42" t="s">
        <v>8462</v>
      </c>
      <c r="C4232">
        <v>2015</v>
      </c>
      <c r="D4232" s="42" t="s">
        <v>8884</v>
      </c>
      <c r="E4232" t="b">
        <v>0</v>
      </c>
      <c r="F4232" s="42" t="s">
        <v>8875</v>
      </c>
    </row>
    <row r="4233" spans="1:6" x14ac:dyDescent="0.2">
      <c r="A4233" s="42" t="s">
        <v>411</v>
      </c>
      <c r="B4233" s="42" t="s">
        <v>8462</v>
      </c>
      <c r="C4233">
        <v>2016</v>
      </c>
      <c r="D4233" s="42" t="s">
        <v>8885</v>
      </c>
      <c r="E4233" t="b">
        <v>0</v>
      </c>
      <c r="F4233" s="42" t="s">
        <v>8875</v>
      </c>
    </row>
    <row r="4234" spans="1:6" x14ac:dyDescent="0.2">
      <c r="A4234" s="42" t="s">
        <v>411</v>
      </c>
      <c r="B4234" s="42" t="s">
        <v>8462</v>
      </c>
      <c r="C4234">
        <v>2017</v>
      </c>
      <c r="D4234" s="42" t="s">
        <v>8886</v>
      </c>
      <c r="E4234" t="b">
        <v>0</v>
      </c>
      <c r="F4234" s="42" t="s">
        <v>8875</v>
      </c>
    </row>
    <row r="4235" spans="1:6" x14ac:dyDescent="0.2">
      <c r="A4235" s="42" t="s">
        <v>411</v>
      </c>
      <c r="B4235" s="42" t="s">
        <v>8462</v>
      </c>
      <c r="C4235">
        <v>2018</v>
      </c>
      <c r="D4235" s="42" t="s">
        <v>8887</v>
      </c>
      <c r="E4235" t="b">
        <v>0</v>
      </c>
      <c r="F4235" s="42" t="s">
        <v>8875</v>
      </c>
    </row>
    <row r="4236" spans="1:6" x14ac:dyDescent="0.2">
      <c r="A4236" s="42" t="s">
        <v>411</v>
      </c>
      <c r="B4236" s="42" t="s">
        <v>8462</v>
      </c>
      <c r="C4236">
        <v>2019</v>
      </c>
      <c r="D4236" s="42" t="s">
        <v>8888</v>
      </c>
      <c r="E4236" t="b">
        <v>0</v>
      </c>
      <c r="F4236" s="42" t="s">
        <v>8875</v>
      </c>
    </row>
    <row r="4237" spans="1:6" x14ac:dyDescent="0.2">
      <c r="A4237" s="42" t="s">
        <v>411</v>
      </c>
      <c r="B4237" s="42" t="s">
        <v>8464</v>
      </c>
      <c r="C4237">
        <v>2013</v>
      </c>
      <c r="D4237" s="42" t="s">
        <v>8889</v>
      </c>
      <c r="E4237" t="b">
        <v>0</v>
      </c>
      <c r="F4237" s="42" t="s">
        <v>8875</v>
      </c>
    </row>
    <row r="4238" spans="1:6" x14ac:dyDescent="0.2">
      <c r="A4238" s="42" t="s">
        <v>411</v>
      </c>
      <c r="B4238" s="42" t="s">
        <v>8464</v>
      </c>
      <c r="C4238">
        <v>2014</v>
      </c>
      <c r="D4238" s="42" t="s">
        <v>8890</v>
      </c>
      <c r="E4238" t="b">
        <v>0</v>
      </c>
      <c r="F4238" s="42" t="s">
        <v>8875</v>
      </c>
    </row>
    <row r="4239" spans="1:6" x14ac:dyDescent="0.2">
      <c r="A4239" s="42" t="s">
        <v>411</v>
      </c>
      <c r="B4239" s="42" t="s">
        <v>8464</v>
      </c>
      <c r="C4239">
        <v>2015</v>
      </c>
      <c r="D4239" s="42" t="s">
        <v>8891</v>
      </c>
      <c r="E4239" t="b">
        <v>0</v>
      </c>
      <c r="F4239" s="42" t="s">
        <v>8875</v>
      </c>
    </row>
    <row r="4240" spans="1:6" x14ac:dyDescent="0.2">
      <c r="A4240" s="42" t="s">
        <v>411</v>
      </c>
      <c r="B4240" s="42" t="s">
        <v>8464</v>
      </c>
      <c r="C4240">
        <v>2016</v>
      </c>
      <c r="D4240" s="42" t="s">
        <v>8892</v>
      </c>
      <c r="E4240" t="b">
        <v>0</v>
      </c>
      <c r="F4240" s="42" t="s">
        <v>8875</v>
      </c>
    </row>
    <row r="4241" spans="1:6" x14ac:dyDescent="0.2">
      <c r="A4241" s="42" t="s">
        <v>411</v>
      </c>
      <c r="B4241" s="42" t="s">
        <v>8464</v>
      </c>
      <c r="C4241">
        <v>2017</v>
      </c>
      <c r="D4241" s="42" t="s">
        <v>8893</v>
      </c>
      <c r="E4241" t="b">
        <v>0</v>
      </c>
      <c r="F4241" s="42" t="s">
        <v>8875</v>
      </c>
    </row>
    <row r="4242" spans="1:6" x14ac:dyDescent="0.2">
      <c r="A4242" s="42" t="s">
        <v>411</v>
      </c>
      <c r="B4242" s="42" t="s">
        <v>8464</v>
      </c>
      <c r="C4242">
        <v>2018</v>
      </c>
      <c r="D4242" s="42" t="s">
        <v>8894</v>
      </c>
      <c r="E4242" t="b">
        <v>0</v>
      </c>
      <c r="F4242" s="42" t="s">
        <v>8875</v>
      </c>
    </row>
    <row r="4243" spans="1:6" x14ac:dyDescent="0.2">
      <c r="A4243" s="42" t="s">
        <v>411</v>
      </c>
      <c r="B4243" s="42" t="s">
        <v>8464</v>
      </c>
      <c r="C4243">
        <v>2019</v>
      </c>
      <c r="D4243" s="42" t="s">
        <v>8895</v>
      </c>
      <c r="E4243" t="b">
        <v>0</v>
      </c>
      <c r="F4243" s="42" t="s">
        <v>8875</v>
      </c>
    </row>
    <row r="4244" spans="1:6" x14ac:dyDescent="0.2">
      <c r="A4244" s="42" t="s">
        <v>1167</v>
      </c>
      <c r="B4244" s="42" t="s">
        <v>8454</v>
      </c>
      <c r="C4244">
        <v>2013</v>
      </c>
      <c r="D4244" s="42" t="s">
        <v>8970</v>
      </c>
      <c r="E4244" t="b">
        <v>0</v>
      </c>
      <c r="F4244" s="42" t="s">
        <v>9780</v>
      </c>
    </row>
    <row r="4245" spans="1:6" x14ac:dyDescent="0.2">
      <c r="A4245" s="42" t="s">
        <v>1167</v>
      </c>
      <c r="B4245" s="42" t="s">
        <v>8454</v>
      </c>
      <c r="C4245">
        <v>2014</v>
      </c>
      <c r="D4245" s="42" t="s">
        <v>9283</v>
      </c>
      <c r="E4245" t="b">
        <v>0</v>
      </c>
      <c r="F4245" s="42" t="s">
        <v>9780</v>
      </c>
    </row>
    <row r="4246" spans="1:6" x14ac:dyDescent="0.2">
      <c r="A4246" s="42" t="s">
        <v>1167</v>
      </c>
      <c r="B4246" s="42" t="s">
        <v>8454</v>
      </c>
      <c r="C4246">
        <v>2015</v>
      </c>
      <c r="D4246" s="42" t="s">
        <v>9234</v>
      </c>
      <c r="E4246" t="b">
        <v>0</v>
      </c>
      <c r="F4246" s="42" t="s">
        <v>9780</v>
      </c>
    </row>
    <row r="4247" spans="1:6" x14ac:dyDescent="0.2">
      <c r="A4247" s="42" t="s">
        <v>1167</v>
      </c>
      <c r="B4247" s="42" t="s">
        <v>8454</v>
      </c>
      <c r="C4247">
        <v>2016</v>
      </c>
      <c r="D4247" s="42" t="s">
        <v>8996</v>
      </c>
      <c r="E4247" t="b">
        <v>0</v>
      </c>
      <c r="F4247" s="42" t="s">
        <v>9780</v>
      </c>
    </row>
    <row r="4248" spans="1:6" x14ac:dyDescent="0.2">
      <c r="A4248" s="42" t="s">
        <v>1167</v>
      </c>
      <c r="B4248" s="42" t="s">
        <v>8454</v>
      </c>
      <c r="C4248">
        <v>2017</v>
      </c>
      <c r="D4248" s="42" t="s">
        <v>9234</v>
      </c>
      <c r="E4248" t="b">
        <v>0</v>
      </c>
      <c r="F4248" s="42" t="s">
        <v>9780</v>
      </c>
    </row>
    <row r="4249" spans="1:6" x14ac:dyDescent="0.2">
      <c r="A4249" s="42" t="s">
        <v>1167</v>
      </c>
      <c r="B4249" s="42" t="s">
        <v>8454</v>
      </c>
      <c r="C4249">
        <v>2018</v>
      </c>
      <c r="D4249" s="42" t="s">
        <v>8772</v>
      </c>
      <c r="E4249" t="b">
        <v>0</v>
      </c>
      <c r="F4249" s="42" t="s">
        <v>9780</v>
      </c>
    </row>
    <row r="4250" spans="1:6" x14ac:dyDescent="0.2">
      <c r="A4250" s="42" t="s">
        <v>1167</v>
      </c>
      <c r="B4250" s="42" t="s">
        <v>8454</v>
      </c>
      <c r="C4250">
        <v>2019</v>
      </c>
      <c r="D4250" s="42" t="s">
        <v>8521</v>
      </c>
      <c r="E4250" t="b">
        <v>0</v>
      </c>
      <c r="F4250" s="42" t="s">
        <v>9780</v>
      </c>
    </row>
    <row r="4251" spans="1:6" x14ac:dyDescent="0.2">
      <c r="A4251" s="42" t="s">
        <v>1167</v>
      </c>
      <c r="B4251" s="42" t="s">
        <v>8462</v>
      </c>
      <c r="C4251">
        <v>2013</v>
      </c>
      <c r="D4251" s="42" t="s">
        <v>8970</v>
      </c>
      <c r="E4251" t="b">
        <v>0</v>
      </c>
      <c r="F4251" s="42" t="s">
        <v>9780</v>
      </c>
    </row>
    <row r="4252" spans="1:6" x14ac:dyDescent="0.2">
      <c r="A4252" s="42" t="s">
        <v>1167</v>
      </c>
      <c r="B4252" s="42" t="s">
        <v>8462</v>
      </c>
      <c r="C4252">
        <v>2014</v>
      </c>
      <c r="D4252" s="42" t="s">
        <v>9283</v>
      </c>
      <c r="E4252" t="b">
        <v>0</v>
      </c>
      <c r="F4252" s="42" t="s">
        <v>9780</v>
      </c>
    </row>
    <row r="4253" spans="1:6" x14ac:dyDescent="0.2">
      <c r="A4253" s="42" t="s">
        <v>1167</v>
      </c>
      <c r="B4253" s="42" t="s">
        <v>8462</v>
      </c>
      <c r="C4253">
        <v>2015</v>
      </c>
      <c r="D4253" s="42" t="s">
        <v>9234</v>
      </c>
      <c r="E4253" t="b">
        <v>0</v>
      </c>
      <c r="F4253" s="42" t="s">
        <v>9780</v>
      </c>
    </row>
    <row r="4254" spans="1:6" x14ac:dyDescent="0.2">
      <c r="A4254" s="42" t="s">
        <v>1167</v>
      </c>
      <c r="B4254" s="42" t="s">
        <v>8462</v>
      </c>
      <c r="C4254">
        <v>2016</v>
      </c>
      <c r="D4254" s="42" t="s">
        <v>8996</v>
      </c>
      <c r="E4254" t="b">
        <v>0</v>
      </c>
      <c r="F4254" s="42" t="s">
        <v>9780</v>
      </c>
    </row>
    <row r="4255" spans="1:6" x14ac:dyDescent="0.2">
      <c r="A4255" s="42" t="s">
        <v>1167</v>
      </c>
      <c r="B4255" s="42" t="s">
        <v>8462</v>
      </c>
      <c r="C4255">
        <v>2017</v>
      </c>
      <c r="D4255" s="42" t="s">
        <v>9234</v>
      </c>
      <c r="E4255" t="b">
        <v>0</v>
      </c>
      <c r="F4255" s="42" t="s">
        <v>9780</v>
      </c>
    </row>
    <row r="4256" spans="1:6" x14ac:dyDescent="0.2">
      <c r="A4256" s="42" t="s">
        <v>1167</v>
      </c>
      <c r="B4256" s="42" t="s">
        <v>8462</v>
      </c>
      <c r="C4256">
        <v>2018</v>
      </c>
      <c r="D4256" s="42" t="s">
        <v>8772</v>
      </c>
      <c r="E4256" t="b">
        <v>0</v>
      </c>
      <c r="F4256" s="42" t="s">
        <v>9780</v>
      </c>
    </row>
    <row r="4257" spans="1:6" x14ac:dyDescent="0.2">
      <c r="A4257" s="42" t="s">
        <v>1167</v>
      </c>
      <c r="B4257" s="42" t="s">
        <v>8462</v>
      </c>
      <c r="C4257">
        <v>2019</v>
      </c>
      <c r="D4257" s="42" t="s">
        <v>8521</v>
      </c>
      <c r="E4257" t="b">
        <v>0</v>
      </c>
      <c r="F4257" s="42" t="s">
        <v>9780</v>
      </c>
    </row>
    <row r="4258" spans="1:6" x14ac:dyDescent="0.2">
      <c r="A4258" s="42" t="s">
        <v>1167</v>
      </c>
      <c r="B4258" s="42" t="s">
        <v>8464</v>
      </c>
      <c r="C4258">
        <v>2013</v>
      </c>
      <c r="D4258" s="42" t="s">
        <v>8482</v>
      </c>
      <c r="E4258" t="b">
        <v>0</v>
      </c>
      <c r="F4258" s="42" t="s">
        <v>9780</v>
      </c>
    </row>
    <row r="4259" spans="1:6" x14ac:dyDescent="0.2">
      <c r="A4259" s="42" t="s">
        <v>1167</v>
      </c>
      <c r="B4259" s="42" t="s">
        <v>8464</v>
      </c>
      <c r="C4259">
        <v>2014</v>
      </c>
      <c r="D4259" s="42" t="s">
        <v>8598</v>
      </c>
      <c r="E4259" t="b">
        <v>0</v>
      </c>
      <c r="F4259" s="42" t="s">
        <v>9780</v>
      </c>
    </row>
    <row r="4260" spans="1:6" x14ac:dyDescent="0.2">
      <c r="A4260" s="42" t="s">
        <v>1167</v>
      </c>
      <c r="B4260" s="42" t="s">
        <v>8464</v>
      </c>
      <c r="C4260">
        <v>2015</v>
      </c>
      <c r="D4260" s="42" t="s">
        <v>8600</v>
      </c>
      <c r="E4260" t="b">
        <v>0</v>
      </c>
      <c r="F4260" s="42" t="s">
        <v>9780</v>
      </c>
    </row>
    <row r="4261" spans="1:6" x14ac:dyDescent="0.2">
      <c r="A4261" s="42" t="s">
        <v>1167</v>
      </c>
      <c r="B4261" s="42" t="s">
        <v>8464</v>
      </c>
      <c r="C4261">
        <v>2016</v>
      </c>
      <c r="D4261" s="42" t="s">
        <v>8638</v>
      </c>
      <c r="E4261" t="b">
        <v>0</v>
      </c>
      <c r="F4261" s="42" t="s">
        <v>9780</v>
      </c>
    </row>
    <row r="4262" spans="1:6" x14ac:dyDescent="0.2">
      <c r="A4262" s="42" t="s">
        <v>1167</v>
      </c>
      <c r="B4262" s="42" t="s">
        <v>8464</v>
      </c>
      <c r="C4262">
        <v>2017</v>
      </c>
      <c r="D4262" s="42" t="s">
        <v>8962</v>
      </c>
      <c r="E4262" t="b">
        <v>0</v>
      </c>
      <c r="F4262" s="42" t="s">
        <v>9780</v>
      </c>
    </row>
    <row r="4263" spans="1:6" x14ac:dyDescent="0.2">
      <c r="A4263" s="42" t="s">
        <v>1167</v>
      </c>
      <c r="B4263" s="42" t="s">
        <v>8464</v>
      </c>
      <c r="C4263">
        <v>2018</v>
      </c>
      <c r="D4263" s="42" t="s">
        <v>8687</v>
      </c>
      <c r="E4263" t="b">
        <v>0</v>
      </c>
      <c r="F4263" s="42" t="s">
        <v>9780</v>
      </c>
    </row>
    <row r="4264" spans="1:6" x14ac:dyDescent="0.2">
      <c r="A4264" s="42" t="s">
        <v>1167</v>
      </c>
      <c r="B4264" s="42" t="s">
        <v>8464</v>
      </c>
      <c r="C4264">
        <v>2019</v>
      </c>
      <c r="D4264" s="42" t="s">
        <v>8597</v>
      </c>
      <c r="E4264" t="b">
        <v>0</v>
      </c>
      <c r="F4264" s="42" t="s">
        <v>9780</v>
      </c>
    </row>
    <row r="4265" spans="1:6" x14ac:dyDescent="0.2">
      <c r="A4265" s="42" t="s">
        <v>1168</v>
      </c>
      <c r="B4265" s="42" t="s">
        <v>8454</v>
      </c>
      <c r="C4265">
        <v>2013</v>
      </c>
      <c r="D4265" s="42" t="s">
        <v>9781</v>
      </c>
      <c r="E4265" t="b">
        <v>0</v>
      </c>
      <c r="F4265" s="42" t="s">
        <v>9782</v>
      </c>
    </row>
    <row r="4266" spans="1:6" x14ac:dyDescent="0.2">
      <c r="A4266" s="42" t="s">
        <v>1168</v>
      </c>
      <c r="B4266" s="42" t="s">
        <v>8454</v>
      </c>
      <c r="C4266">
        <v>2014</v>
      </c>
      <c r="D4266" s="42" t="s">
        <v>9783</v>
      </c>
      <c r="E4266" t="b">
        <v>0</v>
      </c>
      <c r="F4266" s="42" t="s">
        <v>9782</v>
      </c>
    </row>
    <row r="4267" spans="1:6" x14ac:dyDescent="0.2">
      <c r="A4267" s="42" t="s">
        <v>1168</v>
      </c>
      <c r="B4267" s="42" t="s">
        <v>8454</v>
      </c>
      <c r="C4267">
        <v>2015</v>
      </c>
      <c r="D4267" s="42" t="s">
        <v>9784</v>
      </c>
      <c r="E4267" t="b">
        <v>0</v>
      </c>
      <c r="F4267" s="42" t="s">
        <v>9782</v>
      </c>
    </row>
    <row r="4268" spans="1:6" x14ac:dyDescent="0.2">
      <c r="A4268" s="42" t="s">
        <v>1168</v>
      </c>
      <c r="B4268" s="42" t="s">
        <v>8454</v>
      </c>
      <c r="C4268">
        <v>2016</v>
      </c>
      <c r="D4268" s="42" t="s">
        <v>9785</v>
      </c>
      <c r="E4268" t="b">
        <v>0</v>
      </c>
      <c r="F4268" s="42" t="s">
        <v>9782</v>
      </c>
    </row>
    <row r="4269" spans="1:6" x14ac:dyDescent="0.2">
      <c r="A4269" s="42" t="s">
        <v>1168</v>
      </c>
      <c r="B4269" s="42" t="s">
        <v>8454</v>
      </c>
      <c r="C4269">
        <v>2017</v>
      </c>
      <c r="D4269" s="42" t="s">
        <v>9786</v>
      </c>
      <c r="E4269" t="b">
        <v>0</v>
      </c>
      <c r="F4269" s="42" t="s">
        <v>9782</v>
      </c>
    </row>
    <row r="4270" spans="1:6" x14ac:dyDescent="0.2">
      <c r="A4270" s="42" t="s">
        <v>1168</v>
      </c>
      <c r="B4270" s="42" t="s">
        <v>8454</v>
      </c>
      <c r="C4270">
        <v>2018</v>
      </c>
      <c r="D4270" s="42" t="s">
        <v>9787</v>
      </c>
      <c r="E4270" t="b">
        <v>0</v>
      </c>
      <c r="F4270" s="42" t="s">
        <v>9782</v>
      </c>
    </row>
    <row r="4271" spans="1:6" x14ac:dyDescent="0.2">
      <c r="A4271" s="42" t="s">
        <v>1168</v>
      </c>
      <c r="B4271" s="42" t="s">
        <v>8454</v>
      </c>
      <c r="C4271">
        <v>2019</v>
      </c>
      <c r="D4271" s="42" t="s">
        <v>9788</v>
      </c>
      <c r="E4271" t="b">
        <v>0</v>
      </c>
      <c r="F4271" s="42" t="s">
        <v>9782</v>
      </c>
    </row>
    <row r="4272" spans="1:6" x14ac:dyDescent="0.2">
      <c r="A4272" s="42" t="s">
        <v>1168</v>
      </c>
      <c r="B4272" s="42" t="s">
        <v>8462</v>
      </c>
      <c r="C4272">
        <v>2013</v>
      </c>
      <c r="D4272" s="42" t="s">
        <v>9781</v>
      </c>
      <c r="E4272" t="b">
        <v>0</v>
      </c>
      <c r="F4272" s="42" t="s">
        <v>9782</v>
      </c>
    </row>
    <row r="4273" spans="1:6" x14ac:dyDescent="0.2">
      <c r="A4273" s="42" t="s">
        <v>1168</v>
      </c>
      <c r="B4273" s="42" t="s">
        <v>8462</v>
      </c>
      <c r="C4273">
        <v>2014</v>
      </c>
      <c r="D4273" s="42" t="s">
        <v>9783</v>
      </c>
      <c r="E4273" t="b">
        <v>0</v>
      </c>
      <c r="F4273" s="42" t="s">
        <v>9782</v>
      </c>
    </row>
    <row r="4274" spans="1:6" x14ac:dyDescent="0.2">
      <c r="A4274" s="42" t="s">
        <v>1168</v>
      </c>
      <c r="B4274" s="42" t="s">
        <v>8462</v>
      </c>
      <c r="C4274">
        <v>2015</v>
      </c>
      <c r="D4274" s="42" t="s">
        <v>9784</v>
      </c>
      <c r="E4274" t="b">
        <v>0</v>
      </c>
      <c r="F4274" s="42" t="s">
        <v>9782</v>
      </c>
    </row>
    <row r="4275" spans="1:6" x14ac:dyDescent="0.2">
      <c r="A4275" s="42" t="s">
        <v>1168</v>
      </c>
      <c r="B4275" s="42" t="s">
        <v>8462</v>
      </c>
      <c r="C4275">
        <v>2016</v>
      </c>
      <c r="D4275" s="42" t="s">
        <v>9785</v>
      </c>
      <c r="E4275" t="b">
        <v>0</v>
      </c>
      <c r="F4275" s="42" t="s">
        <v>9782</v>
      </c>
    </row>
    <row r="4276" spans="1:6" x14ac:dyDescent="0.2">
      <c r="A4276" s="42" t="s">
        <v>1168</v>
      </c>
      <c r="B4276" s="42" t="s">
        <v>8462</v>
      </c>
      <c r="C4276">
        <v>2017</v>
      </c>
      <c r="D4276" s="42" t="s">
        <v>9786</v>
      </c>
      <c r="E4276" t="b">
        <v>0</v>
      </c>
      <c r="F4276" s="42" t="s">
        <v>9782</v>
      </c>
    </row>
    <row r="4277" spans="1:6" x14ac:dyDescent="0.2">
      <c r="A4277" s="42" t="s">
        <v>1168</v>
      </c>
      <c r="B4277" s="42" t="s">
        <v>8462</v>
      </c>
      <c r="C4277">
        <v>2018</v>
      </c>
      <c r="D4277" s="42" t="s">
        <v>9787</v>
      </c>
      <c r="E4277" t="b">
        <v>0</v>
      </c>
      <c r="F4277" s="42" t="s">
        <v>9782</v>
      </c>
    </row>
    <row r="4278" spans="1:6" x14ac:dyDescent="0.2">
      <c r="A4278" s="42" t="s">
        <v>1168</v>
      </c>
      <c r="B4278" s="42" t="s">
        <v>8462</v>
      </c>
      <c r="C4278">
        <v>2019</v>
      </c>
      <c r="D4278" s="42" t="s">
        <v>8482</v>
      </c>
      <c r="E4278" t="b">
        <v>0</v>
      </c>
      <c r="F4278" s="42" t="s">
        <v>9782</v>
      </c>
    </row>
    <row r="4279" spans="1:6" x14ac:dyDescent="0.2">
      <c r="A4279" s="42" t="s">
        <v>1168</v>
      </c>
      <c r="B4279" s="42" t="s">
        <v>8464</v>
      </c>
      <c r="C4279">
        <v>2013</v>
      </c>
      <c r="D4279" s="42" t="s">
        <v>8543</v>
      </c>
      <c r="E4279" t="b">
        <v>0</v>
      </c>
      <c r="F4279" s="42" t="s">
        <v>9782</v>
      </c>
    </row>
    <row r="4280" spans="1:6" x14ac:dyDescent="0.2">
      <c r="A4280" s="42" t="s">
        <v>1168</v>
      </c>
      <c r="B4280" s="42" t="s">
        <v>8464</v>
      </c>
      <c r="C4280">
        <v>2014</v>
      </c>
      <c r="D4280" s="42" t="s">
        <v>8543</v>
      </c>
      <c r="E4280" t="b">
        <v>0</v>
      </c>
      <c r="F4280" s="42" t="s">
        <v>9782</v>
      </c>
    </row>
    <row r="4281" spans="1:6" x14ac:dyDescent="0.2">
      <c r="A4281" s="42" t="s">
        <v>1168</v>
      </c>
      <c r="B4281" s="42" t="s">
        <v>8464</v>
      </c>
      <c r="C4281">
        <v>2015</v>
      </c>
      <c r="D4281" s="42" t="s">
        <v>8802</v>
      </c>
      <c r="E4281" t="b">
        <v>0</v>
      </c>
      <c r="F4281" s="42" t="s">
        <v>9782</v>
      </c>
    </row>
    <row r="4282" spans="1:6" x14ac:dyDescent="0.2">
      <c r="A4282" s="42" t="s">
        <v>1168</v>
      </c>
      <c r="B4282" s="42" t="s">
        <v>8464</v>
      </c>
      <c r="C4282">
        <v>2016</v>
      </c>
      <c r="D4282" s="42" t="s">
        <v>9660</v>
      </c>
      <c r="E4282" t="b">
        <v>0</v>
      </c>
      <c r="F4282" s="42" t="s">
        <v>9782</v>
      </c>
    </row>
    <row r="4283" spans="1:6" x14ac:dyDescent="0.2">
      <c r="A4283" s="42" t="s">
        <v>1168</v>
      </c>
      <c r="B4283" s="42" t="s">
        <v>8464</v>
      </c>
      <c r="C4283">
        <v>2017</v>
      </c>
      <c r="D4283" s="42" t="s">
        <v>9660</v>
      </c>
      <c r="E4283" t="b">
        <v>0</v>
      </c>
      <c r="F4283" s="42" t="s">
        <v>9782</v>
      </c>
    </row>
    <row r="4284" spans="1:6" x14ac:dyDescent="0.2">
      <c r="A4284" s="42" t="s">
        <v>1168</v>
      </c>
      <c r="B4284" s="42" t="s">
        <v>8464</v>
      </c>
      <c r="C4284">
        <v>2018</v>
      </c>
      <c r="D4284" s="42" t="s">
        <v>9660</v>
      </c>
      <c r="E4284" t="b">
        <v>0</v>
      </c>
      <c r="F4284" s="42" t="s">
        <v>9782</v>
      </c>
    </row>
    <row r="4285" spans="1:6" x14ac:dyDescent="0.2">
      <c r="A4285" s="42" t="s">
        <v>1168</v>
      </c>
      <c r="B4285" s="42" t="s">
        <v>8464</v>
      </c>
      <c r="C4285">
        <v>2019</v>
      </c>
      <c r="D4285" s="42" t="s">
        <v>8482</v>
      </c>
      <c r="E4285" t="b">
        <v>0</v>
      </c>
      <c r="F4285" s="42" t="s">
        <v>9782</v>
      </c>
    </row>
    <row r="4286" spans="1:6" x14ac:dyDescent="0.2">
      <c r="A4286" s="42" t="s">
        <v>1169</v>
      </c>
      <c r="B4286" s="42" t="s">
        <v>8454</v>
      </c>
      <c r="C4286">
        <v>2013</v>
      </c>
      <c r="D4286" s="42" t="s">
        <v>9789</v>
      </c>
      <c r="E4286" t="b">
        <v>0</v>
      </c>
      <c r="F4286" s="42" t="s">
        <v>9790</v>
      </c>
    </row>
    <row r="4287" spans="1:6" x14ac:dyDescent="0.2">
      <c r="A4287" s="42" t="s">
        <v>1169</v>
      </c>
      <c r="B4287" s="42" t="s">
        <v>8454</v>
      </c>
      <c r="C4287">
        <v>2014</v>
      </c>
      <c r="D4287" s="42" t="s">
        <v>9791</v>
      </c>
      <c r="E4287" t="b">
        <v>0</v>
      </c>
      <c r="F4287" s="42" t="s">
        <v>9790</v>
      </c>
    </row>
    <row r="4288" spans="1:6" x14ac:dyDescent="0.2">
      <c r="A4288" s="42" t="s">
        <v>1169</v>
      </c>
      <c r="B4288" s="42" t="s">
        <v>8454</v>
      </c>
      <c r="C4288">
        <v>2015</v>
      </c>
      <c r="D4288" s="42" t="s">
        <v>9792</v>
      </c>
      <c r="E4288" t="b">
        <v>0</v>
      </c>
      <c r="F4288" s="42" t="s">
        <v>9790</v>
      </c>
    </row>
    <row r="4289" spans="1:6" x14ac:dyDescent="0.2">
      <c r="A4289" s="42" t="s">
        <v>1169</v>
      </c>
      <c r="B4289" s="42" t="s">
        <v>8454</v>
      </c>
      <c r="C4289">
        <v>2016</v>
      </c>
      <c r="D4289" s="42" t="s">
        <v>8482</v>
      </c>
      <c r="E4289" t="b">
        <v>0</v>
      </c>
      <c r="F4289" s="42" t="s">
        <v>9790</v>
      </c>
    </row>
    <row r="4290" spans="1:6" x14ac:dyDescent="0.2">
      <c r="A4290" s="42" t="s">
        <v>1169</v>
      </c>
      <c r="B4290" s="42" t="s">
        <v>8454</v>
      </c>
      <c r="C4290">
        <v>2017</v>
      </c>
      <c r="D4290" s="42" t="s">
        <v>9793</v>
      </c>
      <c r="E4290" t="b">
        <v>0</v>
      </c>
      <c r="F4290" s="42" t="s">
        <v>9790</v>
      </c>
    </row>
    <row r="4291" spans="1:6" x14ac:dyDescent="0.2">
      <c r="A4291" s="42" t="s">
        <v>1169</v>
      </c>
      <c r="B4291" s="42" t="s">
        <v>8454</v>
      </c>
      <c r="C4291">
        <v>2018</v>
      </c>
      <c r="D4291" s="42" t="s">
        <v>9794</v>
      </c>
      <c r="E4291" t="b">
        <v>0</v>
      </c>
      <c r="F4291" s="42" t="s">
        <v>9790</v>
      </c>
    </row>
    <row r="4292" spans="1:6" x14ac:dyDescent="0.2">
      <c r="A4292" s="42" t="s">
        <v>1169</v>
      </c>
      <c r="B4292" s="42" t="s">
        <v>8454</v>
      </c>
      <c r="C4292">
        <v>2019</v>
      </c>
      <c r="D4292" s="42" t="s">
        <v>9795</v>
      </c>
      <c r="E4292" t="b">
        <v>0</v>
      </c>
      <c r="F4292" s="42" t="s">
        <v>9790</v>
      </c>
    </row>
    <row r="4293" spans="1:6" x14ac:dyDescent="0.2">
      <c r="A4293" s="42" t="s">
        <v>1169</v>
      </c>
      <c r="B4293" s="42" t="s">
        <v>8462</v>
      </c>
      <c r="C4293">
        <v>2013</v>
      </c>
      <c r="D4293" s="42" t="s">
        <v>8482</v>
      </c>
      <c r="E4293" t="b">
        <v>0</v>
      </c>
      <c r="F4293" s="42" t="s">
        <v>9790</v>
      </c>
    </row>
    <row r="4294" spans="1:6" x14ac:dyDescent="0.2">
      <c r="A4294" s="42" t="s">
        <v>1169</v>
      </c>
      <c r="B4294" s="42" t="s">
        <v>8462</v>
      </c>
      <c r="C4294">
        <v>2014</v>
      </c>
      <c r="D4294" s="42" t="s">
        <v>8482</v>
      </c>
      <c r="E4294" t="b">
        <v>0</v>
      </c>
      <c r="F4294" s="42" t="s">
        <v>9790</v>
      </c>
    </row>
    <row r="4295" spans="1:6" x14ac:dyDescent="0.2">
      <c r="A4295" s="42" t="s">
        <v>1169</v>
      </c>
      <c r="B4295" s="42" t="s">
        <v>8462</v>
      </c>
      <c r="C4295">
        <v>2015</v>
      </c>
      <c r="D4295" s="42" t="s">
        <v>8482</v>
      </c>
      <c r="E4295" t="b">
        <v>0</v>
      </c>
      <c r="F4295" s="42" t="s">
        <v>9790</v>
      </c>
    </row>
    <row r="4296" spans="1:6" x14ac:dyDescent="0.2">
      <c r="A4296" s="42" t="s">
        <v>1169</v>
      </c>
      <c r="B4296" s="42" t="s">
        <v>8462</v>
      </c>
      <c r="C4296">
        <v>2016</v>
      </c>
      <c r="D4296" s="42" t="s">
        <v>9796</v>
      </c>
      <c r="E4296" t="b">
        <v>0</v>
      </c>
      <c r="F4296" s="42" t="s">
        <v>9790</v>
      </c>
    </row>
    <row r="4297" spans="1:6" x14ac:dyDescent="0.2">
      <c r="A4297" s="42" t="s">
        <v>1169</v>
      </c>
      <c r="B4297" s="42" t="s">
        <v>8462</v>
      </c>
      <c r="C4297">
        <v>2017</v>
      </c>
      <c r="D4297" s="42" t="s">
        <v>9793</v>
      </c>
      <c r="E4297" t="b">
        <v>0</v>
      </c>
      <c r="F4297" s="42" t="s">
        <v>9790</v>
      </c>
    </row>
    <row r="4298" spans="1:6" x14ac:dyDescent="0.2">
      <c r="A4298" s="42" t="s">
        <v>1169</v>
      </c>
      <c r="B4298" s="42" t="s">
        <v>8462</v>
      </c>
      <c r="C4298">
        <v>2018</v>
      </c>
      <c r="D4298" s="42" t="s">
        <v>9794</v>
      </c>
      <c r="E4298" t="b">
        <v>0</v>
      </c>
      <c r="F4298" s="42" t="s">
        <v>9790</v>
      </c>
    </row>
    <row r="4299" spans="1:6" x14ac:dyDescent="0.2">
      <c r="A4299" s="42" t="s">
        <v>1169</v>
      </c>
      <c r="B4299" s="42" t="s">
        <v>8462</v>
      </c>
      <c r="C4299">
        <v>2019</v>
      </c>
      <c r="D4299" s="42" t="s">
        <v>9795</v>
      </c>
      <c r="E4299" t="b">
        <v>0</v>
      </c>
      <c r="F4299" s="42" t="s">
        <v>9790</v>
      </c>
    </row>
    <row r="4300" spans="1:6" x14ac:dyDescent="0.2">
      <c r="A4300" s="42" t="s">
        <v>1169</v>
      </c>
      <c r="B4300" s="42" t="s">
        <v>8464</v>
      </c>
      <c r="C4300">
        <v>2013</v>
      </c>
      <c r="D4300" s="42" t="s">
        <v>9797</v>
      </c>
      <c r="E4300" t="b">
        <v>0</v>
      </c>
      <c r="F4300" s="42" t="s">
        <v>9790</v>
      </c>
    </row>
    <row r="4301" spans="1:6" x14ac:dyDescent="0.2">
      <c r="A4301" s="42" t="s">
        <v>1169</v>
      </c>
      <c r="B4301" s="42" t="s">
        <v>8464</v>
      </c>
      <c r="C4301">
        <v>2014</v>
      </c>
      <c r="D4301" s="42" t="s">
        <v>9797</v>
      </c>
      <c r="E4301" t="b">
        <v>0</v>
      </c>
      <c r="F4301" s="42" t="s">
        <v>9790</v>
      </c>
    </row>
    <row r="4302" spans="1:6" x14ac:dyDescent="0.2">
      <c r="A4302" s="42" t="s">
        <v>1169</v>
      </c>
      <c r="B4302" s="42" t="s">
        <v>8464</v>
      </c>
      <c r="C4302">
        <v>2015</v>
      </c>
      <c r="D4302" s="42" t="s">
        <v>9797</v>
      </c>
      <c r="E4302" t="b">
        <v>0</v>
      </c>
      <c r="F4302" s="42" t="s">
        <v>9790</v>
      </c>
    </row>
    <row r="4303" spans="1:6" x14ac:dyDescent="0.2">
      <c r="A4303" s="42" t="s">
        <v>1169</v>
      </c>
      <c r="B4303" s="42" t="s">
        <v>8464</v>
      </c>
      <c r="C4303">
        <v>2016</v>
      </c>
      <c r="D4303" s="42" t="s">
        <v>9797</v>
      </c>
      <c r="E4303" t="b">
        <v>0</v>
      </c>
      <c r="F4303" s="42" t="s">
        <v>9790</v>
      </c>
    </row>
    <row r="4304" spans="1:6" x14ac:dyDescent="0.2">
      <c r="A4304" s="42" t="s">
        <v>1169</v>
      </c>
      <c r="B4304" s="42" t="s">
        <v>8464</v>
      </c>
      <c r="C4304">
        <v>2017</v>
      </c>
      <c r="D4304" s="42" t="s">
        <v>9419</v>
      </c>
      <c r="E4304" t="b">
        <v>0</v>
      </c>
      <c r="F4304" s="42" t="s">
        <v>9790</v>
      </c>
    </row>
    <row r="4305" spans="1:6" x14ac:dyDescent="0.2">
      <c r="A4305" s="42" t="s">
        <v>1169</v>
      </c>
      <c r="B4305" s="42" t="s">
        <v>8464</v>
      </c>
      <c r="C4305">
        <v>2018</v>
      </c>
      <c r="D4305" s="42" t="s">
        <v>9419</v>
      </c>
      <c r="E4305" t="b">
        <v>0</v>
      </c>
      <c r="F4305" s="42" t="s">
        <v>9790</v>
      </c>
    </row>
    <row r="4306" spans="1:6" x14ac:dyDescent="0.2">
      <c r="A4306" s="42" t="s">
        <v>1169</v>
      </c>
      <c r="B4306" s="42" t="s">
        <v>8464</v>
      </c>
      <c r="C4306">
        <v>2019</v>
      </c>
      <c r="D4306" s="42" t="s">
        <v>9523</v>
      </c>
      <c r="E4306" t="b">
        <v>0</v>
      </c>
      <c r="F4306" s="42" t="s">
        <v>9790</v>
      </c>
    </row>
    <row r="4307" spans="1:6" x14ac:dyDescent="0.2">
      <c r="A4307" s="42" t="s">
        <v>1170</v>
      </c>
      <c r="B4307" s="42" t="s">
        <v>8454</v>
      </c>
      <c r="C4307">
        <v>2013</v>
      </c>
      <c r="D4307" s="42" t="s">
        <v>9318</v>
      </c>
      <c r="E4307" t="b">
        <v>0</v>
      </c>
      <c r="F4307" s="42" t="s">
        <v>9798</v>
      </c>
    </row>
    <row r="4308" spans="1:6" x14ac:dyDescent="0.2">
      <c r="A4308" s="42" t="s">
        <v>1170</v>
      </c>
      <c r="B4308" s="42" t="s">
        <v>8454</v>
      </c>
      <c r="C4308">
        <v>2014</v>
      </c>
      <c r="D4308" s="42" t="s">
        <v>9799</v>
      </c>
      <c r="E4308" t="b">
        <v>0</v>
      </c>
      <c r="F4308" s="42" t="s">
        <v>9798</v>
      </c>
    </row>
    <row r="4309" spans="1:6" x14ac:dyDescent="0.2">
      <c r="A4309" s="42" t="s">
        <v>1170</v>
      </c>
      <c r="B4309" s="42" t="s">
        <v>8454</v>
      </c>
      <c r="C4309">
        <v>2015</v>
      </c>
      <c r="D4309" s="42" t="s">
        <v>9800</v>
      </c>
      <c r="E4309" t="b">
        <v>0</v>
      </c>
      <c r="F4309" s="42" t="s">
        <v>9798</v>
      </c>
    </row>
    <row r="4310" spans="1:6" x14ac:dyDescent="0.2">
      <c r="A4310" s="42" t="s">
        <v>1170</v>
      </c>
      <c r="B4310" s="42" t="s">
        <v>8454</v>
      </c>
      <c r="C4310">
        <v>2016</v>
      </c>
      <c r="D4310" s="42" t="s">
        <v>9801</v>
      </c>
      <c r="E4310" t="b">
        <v>0</v>
      </c>
      <c r="F4310" s="42" t="s">
        <v>9798</v>
      </c>
    </row>
    <row r="4311" spans="1:6" x14ac:dyDescent="0.2">
      <c r="A4311" s="42" t="s">
        <v>1170</v>
      </c>
      <c r="B4311" s="42" t="s">
        <v>8454</v>
      </c>
      <c r="C4311">
        <v>2017</v>
      </c>
      <c r="D4311" s="42" t="s">
        <v>9802</v>
      </c>
      <c r="E4311" t="b">
        <v>0</v>
      </c>
      <c r="F4311" s="42" t="s">
        <v>9798</v>
      </c>
    </row>
    <row r="4312" spans="1:6" x14ac:dyDescent="0.2">
      <c r="A4312" s="42" t="s">
        <v>1170</v>
      </c>
      <c r="B4312" s="42" t="s">
        <v>8454</v>
      </c>
      <c r="C4312">
        <v>2018</v>
      </c>
      <c r="D4312" s="42" t="s">
        <v>9803</v>
      </c>
      <c r="E4312" t="b">
        <v>0</v>
      </c>
      <c r="F4312" s="42" t="s">
        <v>9798</v>
      </c>
    </row>
    <row r="4313" spans="1:6" x14ac:dyDescent="0.2">
      <c r="A4313" s="42" t="s">
        <v>1170</v>
      </c>
      <c r="B4313" s="42" t="s">
        <v>8454</v>
      </c>
      <c r="C4313">
        <v>2019</v>
      </c>
      <c r="D4313" s="42" t="s">
        <v>9804</v>
      </c>
      <c r="E4313" t="b">
        <v>0</v>
      </c>
      <c r="F4313" s="42" t="s">
        <v>9798</v>
      </c>
    </row>
    <row r="4314" spans="1:6" x14ac:dyDescent="0.2">
      <c r="A4314" s="42" t="s">
        <v>1170</v>
      </c>
      <c r="B4314" s="42" t="s">
        <v>8462</v>
      </c>
      <c r="C4314">
        <v>2013</v>
      </c>
      <c r="D4314" s="42" t="s">
        <v>9318</v>
      </c>
      <c r="E4314" t="b">
        <v>0</v>
      </c>
      <c r="F4314" s="42" t="s">
        <v>9798</v>
      </c>
    </row>
    <row r="4315" spans="1:6" x14ac:dyDescent="0.2">
      <c r="A4315" s="42" t="s">
        <v>1170</v>
      </c>
      <c r="B4315" s="42" t="s">
        <v>8462</v>
      </c>
      <c r="C4315">
        <v>2014</v>
      </c>
      <c r="D4315" s="42" t="s">
        <v>9799</v>
      </c>
      <c r="E4315" t="b">
        <v>0</v>
      </c>
      <c r="F4315" s="42" t="s">
        <v>9798</v>
      </c>
    </row>
    <row r="4316" spans="1:6" x14ac:dyDescent="0.2">
      <c r="A4316" s="42" t="s">
        <v>1170</v>
      </c>
      <c r="B4316" s="42" t="s">
        <v>8462</v>
      </c>
      <c r="C4316">
        <v>2015</v>
      </c>
      <c r="D4316" s="42" t="s">
        <v>9800</v>
      </c>
      <c r="E4316" t="b">
        <v>0</v>
      </c>
      <c r="F4316" s="42" t="s">
        <v>9798</v>
      </c>
    </row>
    <row r="4317" spans="1:6" x14ac:dyDescent="0.2">
      <c r="A4317" s="42" t="s">
        <v>1170</v>
      </c>
      <c r="B4317" s="42" t="s">
        <v>8462</v>
      </c>
      <c r="C4317">
        <v>2016</v>
      </c>
      <c r="D4317" s="42" t="s">
        <v>9801</v>
      </c>
      <c r="E4317" t="b">
        <v>0</v>
      </c>
      <c r="F4317" s="42" t="s">
        <v>9798</v>
      </c>
    </row>
    <row r="4318" spans="1:6" x14ac:dyDescent="0.2">
      <c r="A4318" s="42" t="s">
        <v>1170</v>
      </c>
      <c r="B4318" s="42" t="s">
        <v>8462</v>
      </c>
      <c r="C4318">
        <v>2017</v>
      </c>
      <c r="D4318" s="42" t="s">
        <v>9802</v>
      </c>
      <c r="E4318" t="b">
        <v>0</v>
      </c>
      <c r="F4318" s="42" t="s">
        <v>9798</v>
      </c>
    </row>
    <row r="4319" spans="1:6" x14ac:dyDescent="0.2">
      <c r="A4319" s="42" t="s">
        <v>1170</v>
      </c>
      <c r="B4319" s="42" t="s">
        <v>8462</v>
      </c>
      <c r="C4319">
        <v>2018</v>
      </c>
      <c r="D4319" s="42" t="s">
        <v>9803</v>
      </c>
      <c r="E4319" t="b">
        <v>0</v>
      </c>
      <c r="F4319" s="42" t="s">
        <v>9798</v>
      </c>
    </row>
    <row r="4320" spans="1:6" x14ac:dyDescent="0.2">
      <c r="A4320" s="42" t="s">
        <v>1170</v>
      </c>
      <c r="B4320" s="42" t="s">
        <v>8462</v>
      </c>
      <c r="C4320">
        <v>2019</v>
      </c>
      <c r="D4320" s="42" t="s">
        <v>9804</v>
      </c>
      <c r="E4320" t="b">
        <v>0</v>
      </c>
      <c r="F4320" s="42" t="s">
        <v>9798</v>
      </c>
    </row>
    <row r="4321" spans="1:6" x14ac:dyDescent="0.2">
      <c r="A4321" s="42" t="s">
        <v>1170</v>
      </c>
      <c r="B4321" s="42" t="s">
        <v>8464</v>
      </c>
      <c r="C4321">
        <v>2013</v>
      </c>
      <c r="D4321" s="42" t="s">
        <v>8911</v>
      </c>
      <c r="E4321" t="b">
        <v>0</v>
      </c>
      <c r="F4321" s="42" t="s">
        <v>9798</v>
      </c>
    </row>
    <row r="4322" spans="1:6" x14ac:dyDescent="0.2">
      <c r="A4322" s="42" t="s">
        <v>1170</v>
      </c>
      <c r="B4322" s="42" t="s">
        <v>8464</v>
      </c>
      <c r="C4322">
        <v>2014</v>
      </c>
      <c r="D4322" s="42" t="s">
        <v>8578</v>
      </c>
      <c r="E4322" t="b">
        <v>0</v>
      </c>
      <c r="F4322" s="42" t="s">
        <v>9798</v>
      </c>
    </row>
    <row r="4323" spans="1:6" x14ac:dyDescent="0.2">
      <c r="A4323" s="42" t="s">
        <v>1170</v>
      </c>
      <c r="B4323" s="42" t="s">
        <v>8464</v>
      </c>
      <c r="C4323">
        <v>2015</v>
      </c>
      <c r="D4323" s="42" t="s">
        <v>8478</v>
      </c>
      <c r="E4323" t="b">
        <v>0</v>
      </c>
      <c r="F4323" s="42" t="s">
        <v>9798</v>
      </c>
    </row>
    <row r="4324" spans="1:6" x14ac:dyDescent="0.2">
      <c r="A4324" s="42" t="s">
        <v>1170</v>
      </c>
      <c r="B4324" s="42" t="s">
        <v>8464</v>
      </c>
      <c r="C4324">
        <v>2016</v>
      </c>
      <c r="D4324" s="42" t="s">
        <v>8581</v>
      </c>
      <c r="E4324" t="b">
        <v>0</v>
      </c>
      <c r="F4324" s="42" t="s">
        <v>9798</v>
      </c>
    </row>
    <row r="4325" spans="1:6" x14ac:dyDescent="0.2">
      <c r="A4325" s="42" t="s">
        <v>1170</v>
      </c>
      <c r="B4325" s="42" t="s">
        <v>8464</v>
      </c>
      <c r="C4325">
        <v>2017</v>
      </c>
      <c r="D4325" s="42" t="s">
        <v>8581</v>
      </c>
      <c r="E4325" t="b">
        <v>0</v>
      </c>
      <c r="F4325" s="42" t="s">
        <v>9798</v>
      </c>
    </row>
    <row r="4326" spans="1:6" x14ac:dyDescent="0.2">
      <c r="A4326" s="42" t="s">
        <v>1170</v>
      </c>
      <c r="B4326" s="42" t="s">
        <v>8464</v>
      </c>
      <c r="C4326">
        <v>2018</v>
      </c>
      <c r="D4326" s="42" t="s">
        <v>8581</v>
      </c>
      <c r="E4326" t="b">
        <v>0</v>
      </c>
      <c r="F4326" s="42" t="s">
        <v>9798</v>
      </c>
    </row>
    <row r="4327" spans="1:6" x14ac:dyDescent="0.2">
      <c r="A4327" s="42" t="s">
        <v>1170</v>
      </c>
      <c r="B4327" s="42" t="s">
        <v>8464</v>
      </c>
      <c r="C4327">
        <v>2019</v>
      </c>
      <c r="D4327" s="42" t="s">
        <v>9414</v>
      </c>
      <c r="E4327" t="b">
        <v>0</v>
      </c>
      <c r="F4327" s="42" t="s">
        <v>9798</v>
      </c>
    </row>
    <row r="4328" spans="1:6" x14ac:dyDescent="0.2">
      <c r="A4328" s="42" t="s">
        <v>329</v>
      </c>
      <c r="B4328" s="42" t="s">
        <v>8454</v>
      </c>
      <c r="C4328">
        <v>2013</v>
      </c>
      <c r="D4328" s="42" t="s">
        <v>8531</v>
      </c>
      <c r="E4328" t="b">
        <v>0</v>
      </c>
      <c r="F4328" s="42" t="s">
        <v>8532</v>
      </c>
    </row>
    <row r="4329" spans="1:6" x14ac:dyDescent="0.2">
      <c r="A4329" s="42" t="s">
        <v>329</v>
      </c>
      <c r="B4329" s="42" t="s">
        <v>8454</v>
      </c>
      <c r="C4329">
        <v>2014</v>
      </c>
      <c r="D4329" s="42" t="s">
        <v>8533</v>
      </c>
      <c r="E4329" t="b">
        <v>0</v>
      </c>
      <c r="F4329" s="42" t="s">
        <v>8532</v>
      </c>
    </row>
    <row r="4330" spans="1:6" x14ac:dyDescent="0.2">
      <c r="A4330" s="42" t="s">
        <v>329</v>
      </c>
      <c r="B4330" s="42" t="s">
        <v>8454</v>
      </c>
      <c r="C4330">
        <v>2015</v>
      </c>
      <c r="D4330" s="42" t="s">
        <v>8534</v>
      </c>
      <c r="E4330" t="b">
        <v>0</v>
      </c>
      <c r="F4330" s="42" t="s">
        <v>8532</v>
      </c>
    </row>
    <row r="4331" spans="1:6" x14ac:dyDescent="0.2">
      <c r="A4331" s="42" t="s">
        <v>329</v>
      </c>
      <c r="B4331" s="42" t="s">
        <v>8454</v>
      </c>
      <c r="C4331">
        <v>2016</v>
      </c>
      <c r="D4331" s="42" t="s">
        <v>8535</v>
      </c>
      <c r="E4331" t="b">
        <v>0</v>
      </c>
      <c r="F4331" s="42" t="s">
        <v>8532</v>
      </c>
    </row>
    <row r="4332" spans="1:6" x14ac:dyDescent="0.2">
      <c r="A4332" s="42" t="s">
        <v>329</v>
      </c>
      <c r="B4332" s="42" t="s">
        <v>8454</v>
      </c>
      <c r="C4332">
        <v>2017</v>
      </c>
      <c r="D4332" s="42" t="s">
        <v>8536</v>
      </c>
      <c r="E4332" t="b">
        <v>0</v>
      </c>
      <c r="F4332" s="42" t="s">
        <v>8532</v>
      </c>
    </row>
    <row r="4333" spans="1:6" x14ac:dyDescent="0.2">
      <c r="A4333" s="42" t="s">
        <v>329</v>
      </c>
      <c r="B4333" s="42" t="s">
        <v>8454</v>
      </c>
      <c r="C4333">
        <v>2018</v>
      </c>
      <c r="D4333" s="42" t="s">
        <v>8537</v>
      </c>
      <c r="E4333" t="b">
        <v>0</v>
      </c>
      <c r="F4333" s="42" t="s">
        <v>8532</v>
      </c>
    </row>
    <row r="4334" spans="1:6" x14ac:dyDescent="0.2">
      <c r="A4334" s="42" t="s">
        <v>329</v>
      </c>
      <c r="B4334" s="42" t="s">
        <v>8454</v>
      </c>
      <c r="C4334">
        <v>2019</v>
      </c>
      <c r="D4334" s="42" t="s">
        <v>8538</v>
      </c>
      <c r="E4334" t="b">
        <v>0</v>
      </c>
      <c r="F4334" s="42" t="s">
        <v>8532</v>
      </c>
    </row>
    <row r="4335" spans="1:6" x14ac:dyDescent="0.2">
      <c r="A4335" s="42" t="s">
        <v>329</v>
      </c>
      <c r="B4335" s="42" t="s">
        <v>8462</v>
      </c>
      <c r="C4335">
        <v>2013</v>
      </c>
      <c r="D4335" s="42" t="s">
        <v>8531</v>
      </c>
      <c r="E4335" t="b">
        <v>0</v>
      </c>
      <c r="F4335" s="42" t="s">
        <v>8532</v>
      </c>
    </row>
    <row r="4336" spans="1:6" x14ac:dyDescent="0.2">
      <c r="A4336" s="42" t="s">
        <v>329</v>
      </c>
      <c r="B4336" s="42" t="s">
        <v>8462</v>
      </c>
      <c r="C4336">
        <v>2014</v>
      </c>
      <c r="D4336" s="42" t="s">
        <v>8533</v>
      </c>
      <c r="E4336" t="b">
        <v>0</v>
      </c>
      <c r="F4336" s="42" t="s">
        <v>8532</v>
      </c>
    </row>
    <row r="4337" spans="1:6" x14ac:dyDescent="0.2">
      <c r="A4337" s="42" t="s">
        <v>329</v>
      </c>
      <c r="B4337" s="42" t="s">
        <v>8462</v>
      </c>
      <c r="C4337">
        <v>2015</v>
      </c>
      <c r="D4337" s="42" t="s">
        <v>8534</v>
      </c>
      <c r="E4337" t="b">
        <v>0</v>
      </c>
      <c r="F4337" s="42" t="s">
        <v>8532</v>
      </c>
    </row>
    <row r="4338" spans="1:6" x14ac:dyDescent="0.2">
      <c r="A4338" s="42" t="s">
        <v>329</v>
      </c>
      <c r="B4338" s="42" t="s">
        <v>8462</v>
      </c>
      <c r="C4338">
        <v>2016</v>
      </c>
      <c r="D4338" s="42" t="s">
        <v>8535</v>
      </c>
      <c r="E4338" t="b">
        <v>0</v>
      </c>
      <c r="F4338" s="42" t="s">
        <v>8532</v>
      </c>
    </row>
    <row r="4339" spans="1:6" x14ac:dyDescent="0.2">
      <c r="A4339" s="42" t="s">
        <v>329</v>
      </c>
      <c r="B4339" s="42" t="s">
        <v>8462</v>
      </c>
      <c r="C4339">
        <v>2017</v>
      </c>
      <c r="D4339" s="42" t="s">
        <v>8536</v>
      </c>
      <c r="E4339" t="b">
        <v>0</v>
      </c>
      <c r="F4339" s="42" t="s">
        <v>8532</v>
      </c>
    </row>
    <row r="4340" spans="1:6" x14ac:dyDescent="0.2">
      <c r="A4340" s="42" t="s">
        <v>329</v>
      </c>
      <c r="B4340" s="42" t="s">
        <v>8462</v>
      </c>
      <c r="C4340">
        <v>2018</v>
      </c>
      <c r="D4340" s="42" t="s">
        <v>8537</v>
      </c>
      <c r="E4340" t="b">
        <v>0</v>
      </c>
      <c r="F4340" s="42" t="s">
        <v>8532</v>
      </c>
    </row>
    <row r="4341" spans="1:6" x14ac:dyDescent="0.2">
      <c r="A4341" s="42" t="s">
        <v>329</v>
      </c>
      <c r="B4341" s="42" t="s">
        <v>8462</v>
      </c>
      <c r="C4341">
        <v>2019</v>
      </c>
      <c r="D4341" s="42" t="s">
        <v>8538</v>
      </c>
      <c r="E4341" t="b">
        <v>0</v>
      </c>
      <c r="F4341" s="42" t="s">
        <v>8532</v>
      </c>
    </row>
    <row r="4342" spans="1:6" x14ac:dyDescent="0.2">
      <c r="A4342" s="42" t="s">
        <v>329</v>
      </c>
      <c r="B4342" s="42" t="s">
        <v>8464</v>
      </c>
      <c r="C4342">
        <v>2013</v>
      </c>
      <c r="D4342" s="42" t="s">
        <v>8539</v>
      </c>
      <c r="E4342" t="b">
        <v>0</v>
      </c>
      <c r="F4342" s="42" t="s">
        <v>8532</v>
      </c>
    </row>
    <row r="4343" spans="1:6" x14ac:dyDescent="0.2">
      <c r="A4343" s="42" t="s">
        <v>329</v>
      </c>
      <c r="B4343" s="42" t="s">
        <v>8464</v>
      </c>
      <c r="C4343">
        <v>2014</v>
      </c>
      <c r="D4343" s="42" t="s">
        <v>8540</v>
      </c>
      <c r="E4343" t="b">
        <v>0</v>
      </c>
      <c r="F4343" s="42" t="s">
        <v>8532</v>
      </c>
    </row>
    <row r="4344" spans="1:6" x14ac:dyDescent="0.2">
      <c r="A4344" s="42" t="s">
        <v>329</v>
      </c>
      <c r="B4344" s="42" t="s">
        <v>8464</v>
      </c>
      <c r="C4344">
        <v>2015</v>
      </c>
      <c r="D4344" s="42" t="s">
        <v>8497</v>
      </c>
      <c r="E4344" t="b">
        <v>0</v>
      </c>
      <c r="F4344" s="42" t="s">
        <v>8532</v>
      </c>
    </row>
    <row r="4345" spans="1:6" x14ac:dyDescent="0.2">
      <c r="A4345" s="42" t="s">
        <v>329</v>
      </c>
      <c r="B4345" s="42" t="s">
        <v>8464</v>
      </c>
      <c r="C4345">
        <v>2016</v>
      </c>
      <c r="D4345" s="42" t="s">
        <v>8541</v>
      </c>
      <c r="E4345" t="b">
        <v>0</v>
      </c>
      <c r="F4345" s="42" t="s">
        <v>8532</v>
      </c>
    </row>
    <row r="4346" spans="1:6" x14ac:dyDescent="0.2">
      <c r="A4346" s="42" t="s">
        <v>329</v>
      </c>
      <c r="B4346" s="42" t="s">
        <v>8464</v>
      </c>
      <c r="C4346">
        <v>2017</v>
      </c>
      <c r="D4346" s="42" t="s">
        <v>8542</v>
      </c>
      <c r="E4346" t="b">
        <v>0</v>
      </c>
      <c r="F4346" s="42" t="s">
        <v>8532</v>
      </c>
    </row>
    <row r="4347" spans="1:6" x14ac:dyDescent="0.2">
      <c r="A4347" s="42" t="s">
        <v>329</v>
      </c>
      <c r="B4347" s="42" t="s">
        <v>8464</v>
      </c>
      <c r="C4347">
        <v>2018</v>
      </c>
      <c r="D4347" s="42" t="s">
        <v>8495</v>
      </c>
      <c r="E4347" t="b">
        <v>0</v>
      </c>
      <c r="F4347" s="42" t="s">
        <v>8532</v>
      </c>
    </row>
    <row r="4348" spans="1:6" x14ac:dyDescent="0.2">
      <c r="A4348" s="42" t="s">
        <v>329</v>
      </c>
      <c r="B4348" s="42" t="s">
        <v>8464</v>
      </c>
      <c r="C4348">
        <v>2019</v>
      </c>
      <c r="D4348" s="42" t="s">
        <v>8543</v>
      </c>
      <c r="E4348" t="b">
        <v>0</v>
      </c>
      <c r="F4348" s="42" t="s">
        <v>8532</v>
      </c>
    </row>
    <row r="4349" spans="1:6" x14ac:dyDescent="0.2">
      <c r="A4349" s="42" t="s">
        <v>1171</v>
      </c>
      <c r="B4349" s="42" t="s">
        <v>8454</v>
      </c>
      <c r="C4349">
        <v>2013</v>
      </c>
      <c r="D4349" s="42" t="s">
        <v>9805</v>
      </c>
      <c r="E4349" t="b">
        <v>0</v>
      </c>
      <c r="F4349" s="42" t="s">
        <v>9806</v>
      </c>
    </row>
    <row r="4350" spans="1:6" x14ac:dyDescent="0.2">
      <c r="A4350" s="42" t="s">
        <v>1171</v>
      </c>
      <c r="B4350" s="42" t="s">
        <v>8454</v>
      </c>
      <c r="C4350">
        <v>2014</v>
      </c>
      <c r="D4350" s="42" t="s">
        <v>9807</v>
      </c>
      <c r="E4350" t="b">
        <v>0</v>
      </c>
      <c r="F4350" s="42" t="s">
        <v>9806</v>
      </c>
    </row>
    <row r="4351" spans="1:6" x14ac:dyDescent="0.2">
      <c r="A4351" s="42" t="s">
        <v>1171</v>
      </c>
      <c r="B4351" s="42" t="s">
        <v>8454</v>
      </c>
      <c r="C4351">
        <v>2015</v>
      </c>
      <c r="D4351" s="42" t="s">
        <v>9400</v>
      </c>
      <c r="E4351" t="b">
        <v>0</v>
      </c>
      <c r="F4351" s="42" t="s">
        <v>9806</v>
      </c>
    </row>
    <row r="4352" spans="1:6" x14ac:dyDescent="0.2">
      <c r="A4352" s="42" t="s">
        <v>1171</v>
      </c>
      <c r="B4352" s="42" t="s">
        <v>8454</v>
      </c>
      <c r="C4352">
        <v>2016</v>
      </c>
      <c r="D4352" s="42" t="s">
        <v>8482</v>
      </c>
      <c r="E4352" t="b">
        <v>0</v>
      </c>
      <c r="F4352" s="42" t="s">
        <v>9806</v>
      </c>
    </row>
    <row r="4353" spans="1:6" x14ac:dyDescent="0.2">
      <c r="A4353" s="42" t="s">
        <v>1171</v>
      </c>
      <c r="B4353" s="42" t="s">
        <v>8454</v>
      </c>
      <c r="C4353">
        <v>2017</v>
      </c>
      <c r="D4353" s="42" t="s">
        <v>9688</v>
      </c>
      <c r="E4353" t="b">
        <v>0</v>
      </c>
      <c r="F4353" s="42" t="s">
        <v>9806</v>
      </c>
    </row>
    <row r="4354" spans="1:6" x14ac:dyDescent="0.2">
      <c r="A4354" s="42" t="s">
        <v>1171</v>
      </c>
      <c r="B4354" s="42" t="s">
        <v>8454</v>
      </c>
      <c r="C4354">
        <v>2018</v>
      </c>
      <c r="D4354" s="42" t="s">
        <v>9340</v>
      </c>
      <c r="E4354" t="b">
        <v>0</v>
      </c>
      <c r="F4354" s="42" t="s">
        <v>9806</v>
      </c>
    </row>
    <row r="4355" spans="1:6" x14ac:dyDescent="0.2">
      <c r="A4355" s="42" t="s">
        <v>1171</v>
      </c>
      <c r="B4355" s="42" t="s">
        <v>8454</v>
      </c>
      <c r="C4355">
        <v>2019</v>
      </c>
      <c r="D4355" s="42" t="s">
        <v>9808</v>
      </c>
      <c r="E4355" t="b">
        <v>0</v>
      </c>
      <c r="F4355" s="42" t="s">
        <v>9806</v>
      </c>
    </row>
    <row r="4356" spans="1:6" x14ac:dyDescent="0.2">
      <c r="A4356" s="42" t="s">
        <v>1171</v>
      </c>
      <c r="B4356" s="42" t="s">
        <v>8462</v>
      </c>
      <c r="C4356">
        <v>2013</v>
      </c>
      <c r="D4356" s="42" t="s">
        <v>9805</v>
      </c>
      <c r="E4356" t="b">
        <v>0</v>
      </c>
      <c r="F4356" s="42" t="s">
        <v>9806</v>
      </c>
    </row>
    <row r="4357" spans="1:6" x14ac:dyDescent="0.2">
      <c r="A4357" s="42" t="s">
        <v>1171</v>
      </c>
      <c r="B4357" s="42" t="s">
        <v>8462</v>
      </c>
      <c r="C4357">
        <v>2014</v>
      </c>
      <c r="D4357" s="42" t="s">
        <v>9807</v>
      </c>
      <c r="E4357" t="b">
        <v>0</v>
      </c>
      <c r="F4357" s="42" t="s">
        <v>9806</v>
      </c>
    </row>
    <row r="4358" spans="1:6" x14ac:dyDescent="0.2">
      <c r="A4358" s="42" t="s">
        <v>1171</v>
      </c>
      <c r="B4358" s="42" t="s">
        <v>8462</v>
      </c>
      <c r="C4358">
        <v>2015</v>
      </c>
      <c r="D4358" s="42" t="s">
        <v>9400</v>
      </c>
      <c r="E4358" t="b">
        <v>0</v>
      </c>
      <c r="F4358" s="42" t="s">
        <v>9806</v>
      </c>
    </row>
    <row r="4359" spans="1:6" x14ac:dyDescent="0.2">
      <c r="A4359" s="42" t="s">
        <v>1171</v>
      </c>
      <c r="B4359" s="42" t="s">
        <v>8462</v>
      </c>
      <c r="C4359">
        <v>2016</v>
      </c>
      <c r="D4359" s="42" t="s">
        <v>8534</v>
      </c>
      <c r="E4359" t="b">
        <v>0</v>
      </c>
      <c r="F4359" s="42" t="s">
        <v>9806</v>
      </c>
    </row>
    <row r="4360" spans="1:6" x14ac:dyDescent="0.2">
      <c r="A4360" s="42" t="s">
        <v>1171</v>
      </c>
      <c r="B4360" s="42" t="s">
        <v>8462</v>
      </c>
      <c r="C4360">
        <v>2017</v>
      </c>
      <c r="D4360" s="42" t="s">
        <v>9688</v>
      </c>
      <c r="E4360" t="b">
        <v>0</v>
      </c>
      <c r="F4360" s="42" t="s">
        <v>9806</v>
      </c>
    </row>
    <row r="4361" spans="1:6" x14ac:dyDescent="0.2">
      <c r="A4361" s="42" t="s">
        <v>1171</v>
      </c>
      <c r="B4361" s="42" t="s">
        <v>8462</v>
      </c>
      <c r="C4361">
        <v>2018</v>
      </c>
      <c r="D4361" s="42" t="s">
        <v>9340</v>
      </c>
      <c r="E4361" t="b">
        <v>0</v>
      </c>
      <c r="F4361" s="42" t="s">
        <v>9806</v>
      </c>
    </row>
    <row r="4362" spans="1:6" x14ac:dyDescent="0.2">
      <c r="A4362" s="42" t="s">
        <v>1171</v>
      </c>
      <c r="B4362" s="42" t="s">
        <v>8462</v>
      </c>
      <c r="C4362">
        <v>2019</v>
      </c>
      <c r="D4362" s="42" t="s">
        <v>9808</v>
      </c>
      <c r="E4362" t="b">
        <v>0</v>
      </c>
      <c r="F4362" s="42" t="s">
        <v>9806</v>
      </c>
    </row>
    <row r="4363" spans="1:6" x14ac:dyDescent="0.2">
      <c r="A4363" s="42" t="s">
        <v>1171</v>
      </c>
      <c r="B4363" s="42" t="s">
        <v>8464</v>
      </c>
      <c r="C4363">
        <v>2013</v>
      </c>
      <c r="D4363" s="42" t="s">
        <v>8482</v>
      </c>
      <c r="E4363" t="b">
        <v>0</v>
      </c>
      <c r="F4363" s="42" t="s">
        <v>9806</v>
      </c>
    </row>
    <row r="4364" spans="1:6" x14ac:dyDescent="0.2">
      <c r="A4364" s="42" t="s">
        <v>1171</v>
      </c>
      <c r="B4364" s="42" t="s">
        <v>8464</v>
      </c>
      <c r="C4364">
        <v>2014</v>
      </c>
      <c r="D4364" s="42" t="s">
        <v>9315</v>
      </c>
      <c r="E4364" t="b">
        <v>0</v>
      </c>
      <c r="F4364" s="42" t="s">
        <v>9806</v>
      </c>
    </row>
    <row r="4365" spans="1:6" x14ac:dyDescent="0.2">
      <c r="A4365" s="42" t="s">
        <v>1171</v>
      </c>
      <c r="B4365" s="42" t="s">
        <v>8464</v>
      </c>
      <c r="C4365">
        <v>2015</v>
      </c>
      <c r="D4365" s="42" t="s">
        <v>8539</v>
      </c>
      <c r="E4365" t="b">
        <v>0</v>
      </c>
      <c r="F4365" s="42" t="s">
        <v>9806</v>
      </c>
    </row>
    <row r="4366" spans="1:6" x14ac:dyDescent="0.2">
      <c r="A4366" s="42" t="s">
        <v>1171</v>
      </c>
      <c r="B4366" s="42" t="s">
        <v>8464</v>
      </c>
      <c r="C4366">
        <v>2016</v>
      </c>
      <c r="D4366" s="42" t="s">
        <v>8540</v>
      </c>
      <c r="E4366" t="b">
        <v>0</v>
      </c>
      <c r="F4366" s="42" t="s">
        <v>9806</v>
      </c>
    </row>
    <row r="4367" spans="1:6" x14ac:dyDescent="0.2">
      <c r="A4367" s="42" t="s">
        <v>1171</v>
      </c>
      <c r="B4367" s="42" t="s">
        <v>8464</v>
      </c>
      <c r="C4367">
        <v>2017</v>
      </c>
      <c r="D4367" s="42" t="s">
        <v>8497</v>
      </c>
      <c r="E4367" t="b">
        <v>0</v>
      </c>
      <c r="F4367" s="42" t="s">
        <v>9806</v>
      </c>
    </row>
    <row r="4368" spans="1:6" x14ac:dyDescent="0.2">
      <c r="A4368" s="42" t="s">
        <v>1171</v>
      </c>
      <c r="B4368" s="42" t="s">
        <v>8464</v>
      </c>
      <c r="C4368">
        <v>2018</v>
      </c>
      <c r="D4368" s="42" t="s">
        <v>9255</v>
      </c>
      <c r="E4368" t="b">
        <v>0</v>
      </c>
      <c r="F4368" s="42" t="s">
        <v>9806</v>
      </c>
    </row>
    <row r="4369" spans="1:6" x14ac:dyDescent="0.2">
      <c r="A4369" s="42" t="s">
        <v>1171</v>
      </c>
      <c r="B4369" s="42" t="s">
        <v>8464</v>
      </c>
      <c r="C4369">
        <v>2019</v>
      </c>
      <c r="D4369" s="42" t="s">
        <v>8482</v>
      </c>
      <c r="E4369" t="b">
        <v>0</v>
      </c>
      <c r="F4369" s="42" t="s">
        <v>9806</v>
      </c>
    </row>
    <row r="4370" spans="1:6" x14ac:dyDescent="0.2">
      <c r="A4370" s="42" t="s">
        <v>1172</v>
      </c>
      <c r="B4370" s="42" t="s">
        <v>8454</v>
      </c>
      <c r="C4370">
        <v>2013</v>
      </c>
      <c r="D4370" s="42" t="s">
        <v>8699</v>
      </c>
      <c r="E4370" t="b">
        <v>0</v>
      </c>
      <c r="F4370" s="42" t="s">
        <v>9809</v>
      </c>
    </row>
    <row r="4371" spans="1:6" x14ac:dyDescent="0.2">
      <c r="A4371" s="42" t="s">
        <v>1172</v>
      </c>
      <c r="B4371" s="42" t="s">
        <v>8454</v>
      </c>
      <c r="C4371">
        <v>2014</v>
      </c>
      <c r="D4371" s="42" t="s">
        <v>8699</v>
      </c>
      <c r="E4371" t="b">
        <v>0</v>
      </c>
      <c r="F4371" s="42" t="s">
        <v>9809</v>
      </c>
    </row>
    <row r="4372" spans="1:6" x14ac:dyDescent="0.2">
      <c r="A4372" s="42" t="s">
        <v>1172</v>
      </c>
      <c r="B4372" s="42" t="s">
        <v>8454</v>
      </c>
      <c r="C4372">
        <v>2015</v>
      </c>
      <c r="D4372" s="42" t="s">
        <v>9810</v>
      </c>
      <c r="E4372" t="b">
        <v>0</v>
      </c>
      <c r="F4372" s="42" t="s">
        <v>9809</v>
      </c>
    </row>
    <row r="4373" spans="1:6" x14ac:dyDescent="0.2">
      <c r="A4373" s="42" t="s">
        <v>1172</v>
      </c>
      <c r="B4373" s="42" t="s">
        <v>8454</v>
      </c>
      <c r="C4373">
        <v>2016</v>
      </c>
      <c r="D4373" s="42" t="s">
        <v>9811</v>
      </c>
      <c r="E4373" t="b">
        <v>0</v>
      </c>
      <c r="F4373" s="42" t="s">
        <v>9809</v>
      </c>
    </row>
    <row r="4374" spans="1:6" x14ac:dyDescent="0.2">
      <c r="A4374" s="42" t="s">
        <v>1172</v>
      </c>
      <c r="B4374" s="42" t="s">
        <v>8454</v>
      </c>
      <c r="C4374">
        <v>2017</v>
      </c>
      <c r="D4374" s="42" t="s">
        <v>9812</v>
      </c>
      <c r="E4374" t="b">
        <v>0</v>
      </c>
      <c r="F4374" s="42" t="s">
        <v>9809</v>
      </c>
    </row>
    <row r="4375" spans="1:6" x14ac:dyDescent="0.2">
      <c r="A4375" s="42" t="s">
        <v>1172</v>
      </c>
      <c r="B4375" s="42" t="s">
        <v>8454</v>
      </c>
      <c r="C4375">
        <v>2018</v>
      </c>
      <c r="D4375" s="42" t="s">
        <v>9813</v>
      </c>
      <c r="E4375" t="b">
        <v>0</v>
      </c>
      <c r="F4375" s="42" t="s">
        <v>9809</v>
      </c>
    </row>
    <row r="4376" spans="1:6" x14ac:dyDescent="0.2">
      <c r="A4376" s="42" t="s">
        <v>1172</v>
      </c>
      <c r="B4376" s="42" t="s">
        <v>8454</v>
      </c>
      <c r="C4376">
        <v>2019</v>
      </c>
      <c r="D4376" s="42" t="s">
        <v>8582</v>
      </c>
      <c r="E4376" t="b">
        <v>0</v>
      </c>
      <c r="F4376" s="42" t="s">
        <v>9809</v>
      </c>
    </row>
    <row r="4377" spans="1:6" x14ac:dyDescent="0.2">
      <c r="A4377" s="42" t="s">
        <v>1172</v>
      </c>
      <c r="B4377" s="42" t="s">
        <v>8462</v>
      </c>
      <c r="C4377">
        <v>2013</v>
      </c>
      <c r="D4377" s="42" t="s">
        <v>8699</v>
      </c>
      <c r="E4377" t="b">
        <v>0</v>
      </c>
      <c r="F4377" s="42" t="s">
        <v>9809</v>
      </c>
    </row>
    <row r="4378" spans="1:6" x14ac:dyDescent="0.2">
      <c r="A4378" s="42" t="s">
        <v>1172</v>
      </c>
      <c r="B4378" s="42" t="s">
        <v>8462</v>
      </c>
      <c r="C4378">
        <v>2014</v>
      </c>
      <c r="D4378" s="42" t="s">
        <v>8699</v>
      </c>
      <c r="E4378" t="b">
        <v>0</v>
      </c>
      <c r="F4378" s="42" t="s">
        <v>9809</v>
      </c>
    </row>
    <row r="4379" spans="1:6" x14ac:dyDescent="0.2">
      <c r="A4379" s="42" t="s">
        <v>1172</v>
      </c>
      <c r="B4379" s="42" t="s">
        <v>8462</v>
      </c>
      <c r="C4379">
        <v>2015</v>
      </c>
      <c r="D4379" s="42" t="s">
        <v>9810</v>
      </c>
      <c r="E4379" t="b">
        <v>0</v>
      </c>
      <c r="F4379" s="42" t="s">
        <v>9809</v>
      </c>
    </row>
    <row r="4380" spans="1:6" x14ac:dyDescent="0.2">
      <c r="A4380" s="42" t="s">
        <v>1172</v>
      </c>
      <c r="B4380" s="42" t="s">
        <v>8462</v>
      </c>
      <c r="C4380">
        <v>2016</v>
      </c>
      <c r="D4380" s="42" t="s">
        <v>9811</v>
      </c>
      <c r="E4380" t="b">
        <v>0</v>
      </c>
      <c r="F4380" s="42" t="s">
        <v>9809</v>
      </c>
    </row>
    <row r="4381" spans="1:6" x14ac:dyDescent="0.2">
      <c r="A4381" s="42" t="s">
        <v>1172</v>
      </c>
      <c r="B4381" s="42" t="s">
        <v>8462</v>
      </c>
      <c r="C4381">
        <v>2017</v>
      </c>
      <c r="D4381" s="42" t="s">
        <v>8497</v>
      </c>
      <c r="E4381" t="b">
        <v>0</v>
      </c>
      <c r="F4381" s="42" t="s">
        <v>9809</v>
      </c>
    </row>
    <row r="4382" spans="1:6" x14ac:dyDescent="0.2">
      <c r="A4382" s="42" t="s">
        <v>1172</v>
      </c>
      <c r="B4382" s="42" t="s">
        <v>8462</v>
      </c>
      <c r="C4382">
        <v>2018</v>
      </c>
      <c r="D4382" s="42" t="s">
        <v>9813</v>
      </c>
      <c r="E4382" t="b">
        <v>0</v>
      </c>
      <c r="F4382" s="42" t="s">
        <v>9809</v>
      </c>
    </row>
    <row r="4383" spans="1:6" x14ac:dyDescent="0.2">
      <c r="A4383" s="42" t="s">
        <v>1172</v>
      </c>
      <c r="B4383" s="42" t="s">
        <v>8462</v>
      </c>
      <c r="C4383">
        <v>2019</v>
      </c>
      <c r="D4383" s="42" t="s">
        <v>8582</v>
      </c>
      <c r="E4383" t="b">
        <v>0</v>
      </c>
      <c r="F4383" s="42" t="s">
        <v>9809</v>
      </c>
    </row>
    <row r="4384" spans="1:6" x14ac:dyDescent="0.2">
      <c r="A4384" s="42" t="s">
        <v>1172</v>
      </c>
      <c r="B4384" s="42" t="s">
        <v>8464</v>
      </c>
      <c r="C4384">
        <v>2013</v>
      </c>
      <c r="D4384" s="42" t="s">
        <v>8496</v>
      </c>
      <c r="E4384" t="b">
        <v>0</v>
      </c>
      <c r="F4384" s="42" t="s">
        <v>9809</v>
      </c>
    </row>
    <row r="4385" spans="1:6" x14ac:dyDescent="0.2">
      <c r="A4385" s="42" t="s">
        <v>1172</v>
      </c>
      <c r="B4385" s="42" t="s">
        <v>8464</v>
      </c>
      <c r="C4385">
        <v>2014</v>
      </c>
      <c r="D4385" s="42" t="s">
        <v>8496</v>
      </c>
      <c r="E4385" t="b">
        <v>0</v>
      </c>
      <c r="F4385" s="42" t="s">
        <v>9809</v>
      </c>
    </row>
    <row r="4386" spans="1:6" x14ac:dyDescent="0.2">
      <c r="A4386" s="42" t="s">
        <v>1172</v>
      </c>
      <c r="B4386" s="42" t="s">
        <v>8464</v>
      </c>
      <c r="C4386">
        <v>2015</v>
      </c>
      <c r="D4386" s="42" t="s">
        <v>8496</v>
      </c>
      <c r="E4386" t="b">
        <v>0</v>
      </c>
      <c r="F4386" s="42" t="s">
        <v>9809</v>
      </c>
    </row>
    <row r="4387" spans="1:6" x14ac:dyDescent="0.2">
      <c r="A4387" s="42" t="s">
        <v>1172</v>
      </c>
      <c r="B4387" s="42" t="s">
        <v>8464</v>
      </c>
      <c r="C4387">
        <v>2016</v>
      </c>
      <c r="D4387" s="42" t="s">
        <v>8496</v>
      </c>
      <c r="E4387" t="b">
        <v>0</v>
      </c>
      <c r="F4387" s="42" t="s">
        <v>9809</v>
      </c>
    </row>
    <row r="4388" spans="1:6" x14ac:dyDescent="0.2">
      <c r="A4388" s="42" t="s">
        <v>1172</v>
      </c>
      <c r="B4388" s="42" t="s">
        <v>8464</v>
      </c>
      <c r="C4388">
        <v>2017</v>
      </c>
      <c r="D4388" s="42" t="s">
        <v>8496</v>
      </c>
      <c r="E4388" t="b">
        <v>0</v>
      </c>
      <c r="F4388" s="42" t="s">
        <v>9809</v>
      </c>
    </row>
    <row r="4389" spans="1:6" x14ac:dyDescent="0.2">
      <c r="A4389" s="42" t="s">
        <v>1172</v>
      </c>
      <c r="B4389" s="42" t="s">
        <v>8464</v>
      </c>
      <c r="C4389">
        <v>2018</v>
      </c>
      <c r="D4389" s="42" t="s">
        <v>8482</v>
      </c>
      <c r="E4389" t="b">
        <v>0</v>
      </c>
      <c r="F4389" s="42" t="s">
        <v>9809</v>
      </c>
    </row>
    <row r="4390" spans="1:6" x14ac:dyDescent="0.2">
      <c r="A4390" s="42" t="s">
        <v>1172</v>
      </c>
      <c r="B4390" s="42" t="s">
        <v>8464</v>
      </c>
      <c r="C4390">
        <v>2019</v>
      </c>
      <c r="D4390" s="42" t="s">
        <v>8482</v>
      </c>
      <c r="E4390" t="b">
        <v>0</v>
      </c>
      <c r="F4390" s="42" t="s">
        <v>9809</v>
      </c>
    </row>
    <row r="4391" spans="1:6" x14ac:dyDescent="0.2">
      <c r="A4391" s="42" t="s">
        <v>416</v>
      </c>
      <c r="B4391" s="42" t="s">
        <v>8454</v>
      </c>
      <c r="C4391">
        <v>2013</v>
      </c>
      <c r="D4391" s="42" t="s">
        <v>8950</v>
      </c>
      <c r="E4391" t="b">
        <v>0</v>
      </c>
      <c r="F4391" s="42" t="s">
        <v>8951</v>
      </c>
    </row>
    <row r="4392" spans="1:6" x14ac:dyDescent="0.2">
      <c r="A4392" s="42" t="s">
        <v>416</v>
      </c>
      <c r="B4392" s="42" t="s">
        <v>8454</v>
      </c>
      <c r="C4392">
        <v>2014</v>
      </c>
      <c r="D4392" s="42" t="s">
        <v>8952</v>
      </c>
      <c r="E4392" t="b">
        <v>0</v>
      </c>
      <c r="F4392" s="42" t="s">
        <v>8951</v>
      </c>
    </row>
    <row r="4393" spans="1:6" x14ac:dyDescent="0.2">
      <c r="A4393" s="42" t="s">
        <v>416</v>
      </c>
      <c r="B4393" s="42" t="s">
        <v>8454</v>
      </c>
      <c r="C4393">
        <v>2015</v>
      </c>
      <c r="D4393" s="42" t="s">
        <v>8953</v>
      </c>
      <c r="E4393" t="b">
        <v>0</v>
      </c>
      <c r="F4393" s="42" t="s">
        <v>8951</v>
      </c>
    </row>
    <row r="4394" spans="1:6" x14ac:dyDescent="0.2">
      <c r="A4394" s="42" t="s">
        <v>416</v>
      </c>
      <c r="B4394" s="42" t="s">
        <v>8454</v>
      </c>
      <c r="C4394">
        <v>2016</v>
      </c>
      <c r="D4394" s="42" t="s">
        <v>8954</v>
      </c>
      <c r="E4394" t="b">
        <v>0</v>
      </c>
      <c r="F4394" s="42" t="s">
        <v>8951</v>
      </c>
    </row>
    <row r="4395" spans="1:6" x14ac:dyDescent="0.2">
      <c r="A4395" s="42" t="s">
        <v>416</v>
      </c>
      <c r="B4395" s="42" t="s">
        <v>8454</v>
      </c>
      <c r="C4395">
        <v>2017</v>
      </c>
      <c r="D4395" s="42" t="s">
        <v>8955</v>
      </c>
      <c r="E4395" t="b">
        <v>0</v>
      </c>
      <c r="F4395" s="42" t="s">
        <v>8951</v>
      </c>
    </row>
    <row r="4396" spans="1:6" x14ac:dyDescent="0.2">
      <c r="A4396" s="42" t="s">
        <v>416</v>
      </c>
      <c r="B4396" s="42" t="s">
        <v>8454</v>
      </c>
      <c r="C4396">
        <v>2018</v>
      </c>
      <c r="D4396" s="42" t="s">
        <v>8956</v>
      </c>
      <c r="E4396" t="b">
        <v>0</v>
      </c>
      <c r="F4396" s="42" t="s">
        <v>8951</v>
      </c>
    </row>
    <row r="4397" spans="1:6" x14ac:dyDescent="0.2">
      <c r="A4397" s="42" t="s">
        <v>416</v>
      </c>
      <c r="B4397" s="42" t="s">
        <v>8454</v>
      </c>
      <c r="C4397">
        <v>2019</v>
      </c>
      <c r="D4397" s="42" t="s">
        <v>8957</v>
      </c>
      <c r="E4397" t="b">
        <v>0</v>
      </c>
      <c r="F4397" s="42" t="s">
        <v>8951</v>
      </c>
    </row>
    <row r="4398" spans="1:6" x14ac:dyDescent="0.2">
      <c r="A4398" s="42" t="s">
        <v>416</v>
      </c>
      <c r="B4398" s="42" t="s">
        <v>8462</v>
      </c>
      <c r="C4398">
        <v>2013</v>
      </c>
      <c r="D4398" s="42" t="s">
        <v>8958</v>
      </c>
      <c r="E4398" t="b">
        <v>0</v>
      </c>
      <c r="F4398" s="42" t="s">
        <v>8951</v>
      </c>
    </row>
    <row r="4399" spans="1:6" x14ac:dyDescent="0.2">
      <c r="A4399" s="42" t="s">
        <v>416</v>
      </c>
      <c r="B4399" s="42" t="s">
        <v>8462</v>
      </c>
      <c r="C4399">
        <v>2014</v>
      </c>
      <c r="D4399" s="42" t="s">
        <v>8959</v>
      </c>
      <c r="E4399" t="b">
        <v>0</v>
      </c>
      <c r="F4399" s="42" t="s">
        <v>8951</v>
      </c>
    </row>
    <row r="4400" spans="1:6" x14ac:dyDescent="0.2">
      <c r="A4400" s="42" t="s">
        <v>416</v>
      </c>
      <c r="B4400" s="42" t="s">
        <v>8462</v>
      </c>
      <c r="C4400">
        <v>2015</v>
      </c>
      <c r="D4400" s="42" t="s">
        <v>8953</v>
      </c>
      <c r="E4400" t="b">
        <v>0</v>
      </c>
      <c r="F4400" s="42" t="s">
        <v>8951</v>
      </c>
    </row>
    <row r="4401" spans="1:6" x14ac:dyDescent="0.2">
      <c r="A4401" s="42" t="s">
        <v>416</v>
      </c>
      <c r="B4401" s="42" t="s">
        <v>8462</v>
      </c>
      <c r="C4401">
        <v>2016</v>
      </c>
      <c r="D4401" s="42" t="s">
        <v>8954</v>
      </c>
      <c r="E4401" t="b">
        <v>0</v>
      </c>
      <c r="F4401" s="42" t="s">
        <v>8951</v>
      </c>
    </row>
    <row r="4402" spans="1:6" x14ac:dyDescent="0.2">
      <c r="A4402" s="42" t="s">
        <v>416</v>
      </c>
      <c r="B4402" s="42" t="s">
        <v>8462</v>
      </c>
      <c r="C4402">
        <v>2017</v>
      </c>
      <c r="D4402" s="42" t="s">
        <v>8960</v>
      </c>
      <c r="E4402" t="b">
        <v>0</v>
      </c>
      <c r="F4402" s="42" t="s">
        <v>8951</v>
      </c>
    </row>
    <row r="4403" spans="1:6" x14ac:dyDescent="0.2">
      <c r="A4403" s="42" t="s">
        <v>416</v>
      </c>
      <c r="B4403" s="42" t="s">
        <v>8462</v>
      </c>
      <c r="C4403">
        <v>2018</v>
      </c>
      <c r="D4403" s="42" t="s">
        <v>8961</v>
      </c>
      <c r="E4403" t="b">
        <v>0</v>
      </c>
      <c r="F4403" s="42" t="s">
        <v>8951</v>
      </c>
    </row>
    <row r="4404" spans="1:6" x14ac:dyDescent="0.2">
      <c r="A4404" s="42" t="s">
        <v>416</v>
      </c>
      <c r="B4404" s="42" t="s">
        <v>8462</v>
      </c>
      <c r="C4404">
        <v>2019</v>
      </c>
      <c r="D4404" s="42" t="s">
        <v>8957</v>
      </c>
      <c r="E4404" t="b">
        <v>0</v>
      </c>
      <c r="F4404" s="42" t="s">
        <v>8951</v>
      </c>
    </row>
    <row r="4405" spans="1:6" x14ac:dyDescent="0.2">
      <c r="A4405" s="42" t="s">
        <v>416</v>
      </c>
      <c r="B4405" s="42" t="s">
        <v>8464</v>
      </c>
      <c r="C4405">
        <v>2013</v>
      </c>
      <c r="D4405" s="42" t="s">
        <v>8508</v>
      </c>
      <c r="E4405" t="b">
        <v>0</v>
      </c>
      <c r="F4405" s="42" t="s">
        <v>8951</v>
      </c>
    </row>
    <row r="4406" spans="1:6" x14ac:dyDescent="0.2">
      <c r="A4406" s="42" t="s">
        <v>416</v>
      </c>
      <c r="B4406" s="42" t="s">
        <v>8464</v>
      </c>
      <c r="C4406">
        <v>2014</v>
      </c>
      <c r="D4406" s="42" t="s">
        <v>8492</v>
      </c>
      <c r="E4406" t="b">
        <v>0</v>
      </c>
      <c r="F4406" s="42" t="s">
        <v>8951</v>
      </c>
    </row>
    <row r="4407" spans="1:6" x14ac:dyDescent="0.2">
      <c r="A4407" s="42" t="s">
        <v>416</v>
      </c>
      <c r="B4407" s="42" t="s">
        <v>8464</v>
      </c>
      <c r="C4407">
        <v>2015</v>
      </c>
      <c r="D4407" s="42" t="s">
        <v>8492</v>
      </c>
      <c r="E4407" t="b">
        <v>0</v>
      </c>
      <c r="F4407" s="42" t="s">
        <v>8951</v>
      </c>
    </row>
    <row r="4408" spans="1:6" x14ac:dyDescent="0.2">
      <c r="A4408" s="42" t="s">
        <v>416</v>
      </c>
      <c r="B4408" s="42" t="s">
        <v>8464</v>
      </c>
      <c r="C4408">
        <v>2016</v>
      </c>
      <c r="D4408" s="42" t="s">
        <v>8497</v>
      </c>
      <c r="E4408" t="b">
        <v>0</v>
      </c>
      <c r="F4408" s="42" t="s">
        <v>8951</v>
      </c>
    </row>
    <row r="4409" spans="1:6" x14ac:dyDescent="0.2">
      <c r="A4409" s="42" t="s">
        <v>416</v>
      </c>
      <c r="B4409" s="42" t="s">
        <v>8464</v>
      </c>
      <c r="C4409">
        <v>2017</v>
      </c>
      <c r="D4409" s="42" t="s">
        <v>8493</v>
      </c>
      <c r="E4409" t="b">
        <v>0</v>
      </c>
      <c r="F4409" s="42" t="s">
        <v>8951</v>
      </c>
    </row>
    <row r="4410" spans="1:6" x14ac:dyDescent="0.2">
      <c r="A4410" s="42" t="s">
        <v>416</v>
      </c>
      <c r="B4410" s="42" t="s">
        <v>8464</v>
      </c>
      <c r="C4410">
        <v>2018</v>
      </c>
      <c r="D4410" s="42" t="s">
        <v>8493</v>
      </c>
      <c r="E4410" t="b">
        <v>0</v>
      </c>
      <c r="F4410" s="42" t="s">
        <v>8951</v>
      </c>
    </row>
    <row r="4411" spans="1:6" x14ac:dyDescent="0.2">
      <c r="A4411" s="42" t="s">
        <v>416</v>
      </c>
      <c r="B4411" s="42" t="s">
        <v>8464</v>
      </c>
      <c r="C4411">
        <v>2019</v>
      </c>
      <c r="D4411" s="42" t="s">
        <v>8482</v>
      </c>
      <c r="E4411" t="b">
        <v>0</v>
      </c>
      <c r="F4411" s="42" t="s">
        <v>8951</v>
      </c>
    </row>
    <row r="4412" spans="1:6" x14ac:dyDescent="0.2">
      <c r="A4412" s="42" t="s">
        <v>1173</v>
      </c>
      <c r="B4412" s="42" t="s">
        <v>8454</v>
      </c>
      <c r="C4412">
        <v>2013</v>
      </c>
      <c r="D4412" s="42" t="s">
        <v>9185</v>
      </c>
      <c r="E4412" t="b">
        <v>1</v>
      </c>
      <c r="F4412" s="42" t="s">
        <v>1547</v>
      </c>
    </row>
    <row r="4413" spans="1:6" x14ac:dyDescent="0.2">
      <c r="A4413" s="42" t="s">
        <v>1173</v>
      </c>
      <c r="B4413" s="42" t="s">
        <v>8454</v>
      </c>
      <c r="C4413">
        <v>2014</v>
      </c>
      <c r="D4413" s="42" t="s">
        <v>8755</v>
      </c>
      <c r="E4413" t="b">
        <v>1</v>
      </c>
      <c r="F4413" s="42" t="s">
        <v>1547</v>
      </c>
    </row>
    <row r="4414" spans="1:6" x14ac:dyDescent="0.2">
      <c r="A4414" s="42" t="s">
        <v>1173</v>
      </c>
      <c r="B4414" s="42" t="s">
        <v>8454</v>
      </c>
      <c r="C4414">
        <v>2015</v>
      </c>
      <c r="D4414" s="42" t="s">
        <v>8856</v>
      </c>
      <c r="E4414" t="b">
        <v>1</v>
      </c>
      <c r="F4414" s="42" t="s">
        <v>1547</v>
      </c>
    </row>
    <row r="4415" spans="1:6" x14ac:dyDescent="0.2">
      <c r="A4415" s="42" t="s">
        <v>1173</v>
      </c>
      <c r="B4415" s="42" t="s">
        <v>8454</v>
      </c>
      <c r="C4415">
        <v>2016</v>
      </c>
      <c r="D4415" s="42" t="s">
        <v>8460</v>
      </c>
      <c r="E4415" t="b">
        <v>1</v>
      </c>
      <c r="F4415" s="42" t="s">
        <v>1547</v>
      </c>
    </row>
    <row r="4416" spans="1:6" x14ac:dyDescent="0.2">
      <c r="A4416" s="42" t="s">
        <v>1173</v>
      </c>
      <c r="B4416" s="42" t="s">
        <v>8454</v>
      </c>
      <c r="C4416">
        <v>2017</v>
      </c>
      <c r="D4416" s="42" t="s">
        <v>9473</v>
      </c>
      <c r="E4416" t="b">
        <v>1</v>
      </c>
      <c r="F4416" s="42" t="s">
        <v>1547</v>
      </c>
    </row>
    <row r="4417" spans="1:6" x14ac:dyDescent="0.2">
      <c r="A4417" s="42" t="s">
        <v>1173</v>
      </c>
      <c r="B4417" s="42" t="s">
        <v>8454</v>
      </c>
      <c r="C4417">
        <v>2018</v>
      </c>
      <c r="D4417" s="42" t="s">
        <v>9348</v>
      </c>
      <c r="E4417" t="b">
        <v>1</v>
      </c>
      <c r="F4417" s="42" t="s">
        <v>1547</v>
      </c>
    </row>
    <row r="4418" spans="1:6" x14ac:dyDescent="0.2">
      <c r="A4418" s="42" t="s">
        <v>1173</v>
      </c>
      <c r="B4418" s="42" t="s">
        <v>8454</v>
      </c>
      <c r="C4418">
        <v>2019</v>
      </c>
      <c r="D4418" s="42" t="s">
        <v>9189</v>
      </c>
      <c r="E4418" t="b">
        <v>1</v>
      </c>
      <c r="F4418" s="42" t="s">
        <v>1547</v>
      </c>
    </row>
    <row r="4419" spans="1:6" x14ac:dyDescent="0.2">
      <c r="A4419" s="42" t="s">
        <v>1173</v>
      </c>
      <c r="B4419" s="42" t="s">
        <v>8462</v>
      </c>
      <c r="C4419">
        <v>2013</v>
      </c>
      <c r="D4419" s="42" t="s">
        <v>9185</v>
      </c>
      <c r="E4419" t="b">
        <v>1</v>
      </c>
      <c r="F4419" s="42" t="s">
        <v>1547</v>
      </c>
    </row>
    <row r="4420" spans="1:6" x14ac:dyDescent="0.2">
      <c r="A4420" s="42" t="s">
        <v>1173</v>
      </c>
      <c r="B4420" s="42" t="s">
        <v>8462</v>
      </c>
      <c r="C4420">
        <v>2014</v>
      </c>
      <c r="D4420" s="42" t="s">
        <v>8755</v>
      </c>
      <c r="E4420" t="b">
        <v>1</v>
      </c>
      <c r="F4420" s="42" t="s">
        <v>1547</v>
      </c>
    </row>
    <row r="4421" spans="1:6" x14ac:dyDescent="0.2">
      <c r="A4421" s="42" t="s">
        <v>1173</v>
      </c>
      <c r="B4421" s="42" t="s">
        <v>8462</v>
      </c>
      <c r="C4421">
        <v>2015</v>
      </c>
      <c r="D4421" s="42" t="s">
        <v>8856</v>
      </c>
      <c r="E4421" t="b">
        <v>1</v>
      </c>
      <c r="F4421" s="42" t="s">
        <v>1547</v>
      </c>
    </row>
    <row r="4422" spans="1:6" x14ac:dyDescent="0.2">
      <c r="A4422" s="42" t="s">
        <v>1173</v>
      </c>
      <c r="B4422" s="42" t="s">
        <v>8462</v>
      </c>
      <c r="C4422">
        <v>2016</v>
      </c>
      <c r="D4422" s="42" t="s">
        <v>8460</v>
      </c>
      <c r="E4422" t="b">
        <v>1</v>
      </c>
      <c r="F4422" s="42" t="s">
        <v>1547</v>
      </c>
    </row>
    <row r="4423" spans="1:6" x14ac:dyDescent="0.2">
      <c r="A4423" s="42" t="s">
        <v>1173</v>
      </c>
      <c r="B4423" s="42" t="s">
        <v>8462</v>
      </c>
      <c r="C4423">
        <v>2017</v>
      </c>
      <c r="D4423" s="42" t="s">
        <v>9473</v>
      </c>
      <c r="E4423" t="b">
        <v>1</v>
      </c>
      <c r="F4423" s="42" t="s">
        <v>1547</v>
      </c>
    </row>
    <row r="4424" spans="1:6" x14ac:dyDescent="0.2">
      <c r="A4424" s="42" t="s">
        <v>1173</v>
      </c>
      <c r="B4424" s="42" t="s">
        <v>8462</v>
      </c>
      <c r="C4424">
        <v>2018</v>
      </c>
      <c r="D4424" s="42" t="s">
        <v>9348</v>
      </c>
      <c r="E4424" t="b">
        <v>1</v>
      </c>
      <c r="F4424" s="42" t="s">
        <v>1547</v>
      </c>
    </row>
    <row r="4425" spans="1:6" x14ac:dyDescent="0.2">
      <c r="A4425" s="42" t="s">
        <v>1173</v>
      </c>
      <c r="B4425" s="42" t="s">
        <v>8462</v>
      </c>
      <c r="C4425">
        <v>2019</v>
      </c>
      <c r="D4425" s="42" t="s">
        <v>9189</v>
      </c>
      <c r="E4425" t="b">
        <v>1</v>
      </c>
      <c r="F4425" s="42" t="s">
        <v>1547</v>
      </c>
    </row>
    <row r="4426" spans="1:6" x14ac:dyDescent="0.2">
      <c r="A4426" s="42" t="s">
        <v>1173</v>
      </c>
      <c r="B4426" s="42" t="s">
        <v>8464</v>
      </c>
      <c r="C4426">
        <v>2013</v>
      </c>
      <c r="D4426" s="42" t="s">
        <v>8638</v>
      </c>
      <c r="E4426" t="b">
        <v>1</v>
      </c>
      <c r="F4426" s="42" t="s">
        <v>1547</v>
      </c>
    </row>
    <row r="4427" spans="1:6" x14ac:dyDescent="0.2">
      <c r="A4427" s="42" t="s">
        <v>1173</v>
      </c>
      <c r="B4427" s="42" t="s">
        <v>8464</v>
      </c>
      <c r="C4427">
        <v>2014</v>
      </c>
      <c r="D4427" s="42" t="s">
        <v>8648</v>
      </c>
      <c r="E4427" t="b">
        <v>1</v>
      </c>
      <c r="F4427" s="42" t="s">
        <v>1547</v>
      </c>
    </row>
    <row r="4428" spans="1:6" x14ac:dyDescent="0.2">
      <c r="A4428" s="42" t="s">
        <v>1173</v>
      </c>
      <c r="B4428" s="42" t="s">
        <v>8464</v>
      </c>
      <c r="C4428">
        <v>2015</v>
      </c>
      <c r="D4428" s="42" t="s">
        <v>8687</v>
      </c>
      <c r="E4428" t="b">
        <v>1</v>
      </c>
      <c r="F4428" s="42" t="s">
        <v>1547</v>
      </c>
    </row>
    <row r="4429" spans="1:6" x14ac:dyDescent="0.2">
      <c r="A4429" s="42" t="s">
        <v>1173</v>
      </c>
      <c r="B4429" s="42" t="s">
        <v>8464</v>
      </c>
      <c r="C4429">
        <v>2016</v>
      </c>
      <c r="D4429" s="42" t="s">
        <v>9046</v>
      </c>
      <c r="E4429" t="b">
        <v>1</v>
      </c>
      <c r="F4429" s="42" t="s">
        <v>1547</v>
      </c>
    </row>
    <row r="4430" spans="1:6" x14ac:dyDescent="0.2">
      <c r="A4430" s="42" t="s">
        <v>1173</v>
      </c>
      <c r="B4430" s="42" t="s">
        <v>8464</v>
      </c>
      <c r="C4430">
        <v>2017</v>
      </c>
      <c r="D4430" s="42" t="s">
        <v>8597</v>
      </c>
      <c r="E4430" t="b">
        <v>1</v>
      </c>
      <c r="F4430" s="42" t="s">
        <v>1547</v>
      </c>
    </row>
    <row r="4431" spans="1:6" x14ac:dyDescent="0.2">
      <c r="A4431" s="42" t="s">
        <v>1173</v>
      </c>
      <c r="B4431" s="42" t="s">
        <v>8464</v>
      </c>
      <c r="C4431">
        <v>2018</v>
      </c>
      <c r="D4431" s="42" t="s">
        <v>8512</v>
      </c>
      <c r="E4431" t="b">
        <v>1</v>
      </c>
      <c r="F4431" s="42" t="s">
        <v>1547</v>
      </c>
    </row>
    <row r="4432" spans="1:6" x14ac:dyDescent="0.2">
      <c r="A4432" s="42" t="s">
        <v>1173</v>
      </c>
      <c r="B4432" s="42" t="s">
        <v>8464</v>
      </c>
      <c r="C4432">
        <v>2019</v>
      </c>
      <c r="D4432" s="42" t="s">
        <v>9170</v>
      </c>
      <c r="E4432" t="b">
        <v>1</v>
      </c>
      <c r="F4432" s="42" t="s">
        <v>1547</v>
      </c>
    </row>
    <row r="4433" spans="1:6" x14ac:dyDescent="0.2">
      <c r="A4433" s="42" t="s">
        <v>1174</v>
      </c>
      <c r="B4433" s="42" t="s">
        <v>8454</v>
      </c>
      <c r="C4433">
        <v>2013</v>
      </c>
      <c r="D4433" s="42" t="s">
        <v>9814</v>
      </c>
      <c r="E4433" t="b">
        <v>0</v>
      </c>
      <c r="F4433" s="42" t="s">
        <v>9815</v>
      </c>
    </row>
    <row r="4434" spans="1:6" x14ac:dyDescent="0.2">
      <c r="A4434" s="42" t="s">
        <v>1174</v>
      </c>
      <c r="B4434" s="42" t="s">
        <v>8454</v>
      </c>
      <c r="C4434">
        <v>2014</v>
      </c>
      <c r="D4434" s="42" t="s">
        <v>9816</v>
      </c>
      <c r="E4434" t="b">
        <v>0</v>
      </c>
      <c r="F4434" s="42" t="s">
        <v>9815</v>
      </c>
    </row>
    <row r="4435" spans="1:6" x14ac:dyDescent="0.2">
      <c r="A4435" s="42" t="s">
        <v>1174</v>
      </c>
      <c r="B4435" s="42" t="s">
        <v>8454</v>
      </c>
      <c r="C4435">
        <v>2015</v>
      </c>
      <c r="D4435" s="42" t="s">
        <v>9817</v>
      </c>
      <c r="E4435" t="b">
        <v>0</v>
      </c>
      <c r="F4435" s="42" t="s">
        <v>9815</v>
      </c>
    </row>
    <row r="4436" spans="1:6" x14ac:dyDescent="0.2">
      <c r="A4436" s="42" t="s">
        <v>1174</v>
      </c>
      <c r="B4436" s="42" t="s">
        <v>8454</v>
      </c>
      <c r="C4436">
        <v>2016</v>
      </c>
      <c r="D4436" s="42" t="s">
        <v>9818</v>
      </c>
      <c r="E4436" t="b">
        <v>0</v>
      </c>
      <c r="F4436" s="42" t="s">
        <v>9815</v>
      </c>
    </row>
    <row r="4437" spans="1:6" x14ac:dyDescent="0.2">
      <c r="A4437" s="42" t="s">
        <v>1174</v>
      </c>
      <c r="B4437" s="42" t="s">
        <v>8454</v>
      </c>
      <c r="C4437">
        <v>2017</v>
      </c>
      <c r="D4437" s="42" t="s">
        <v>9819</v>
      </c>
      <c r="E4437" t="b">
        <v>0</v>
      </c>
      <c r="F4437" s="42" t="s">
        <v>9815</v>
      </c>
    </row>
    <row r="4438" spans="1:6" x14ac:dyDescent="0.2">
      <c r="A4438" s="42" t="s">
        <v>1174</v>
      </c>
      <c r="B4438" s="42" t="s">
        <v>8454</v>
      </c>
      <c r="C4438">
        <v>2018</v>
      </c>
      <c r="D4438" s="42" t="s">
        <v>9820</v>
      </c>
      <c r="E4438" t="b">
        <v>0</v>
      </c>
      <c r="F4438" s="42" t="s">
        <v>9815</v>
      </c>
    </row>
    <row r="4439" spans="1:6" x14ac:dyDescent="0.2">
      <c r="A4439" s="42" t="s">
        <v>1174</v>
      </c>
      <c r="B4439" s="42" t="s">
        <v>8454</v>
      </c>
      <c r="C4439">
        <v>2019</v>
      </c>
      <c r="D4439" s="42" t="s">
        <v>9821</v>
      </c>
      <c r="E4439" t="b">
        <v>0</v>
      </c>
      <c r="F4439" s="42" t="s">
        <v>9815</v>
      </c>
    </row>
    <row r="4440" spans="1:6" x14ac:dyDescent="0.2">
      <c r="A4440" s="42" t="s">
        <v>1174</v>
      </c>
      <c r="B4440" s="42" t="s">
        <v>8462</v>
      </c>
      <c r="C4440">
        <v>2013</v>
      </c>
      <c r="D4440" s="42" t="s">
        <v>9822</v>
      </c>
      <c r="E4440" t="b">
        <v>0</v>
      </c>
      <c r="F4440" s="42" t="s">
        <v>9815</v>
      </c>
    </row>
    <row r="4441" spans="1:6" x14ac:dyDescent="0.2">
      <c r="A4441" s="42" t="s">
        <v>1174</v>
      </c>
      <c r="B4441" s="42" t="s">
        <v>8462</v>
      </c>
      <c r="C4441">
        <v>2014</v>
      </c>
      <c r="D4441" s="42" t="s">
        <v>9816</v>
      </c>
      <c r="E4441" t="b">
        <v>0</v>
      </c>
      <c r="F4441" s="42" t="s">
        <v>9815</v>
      </c>
    </row>
    <row r="4442" spans="1:6" x14ac:dyDescent="0.2">
      <c r="A4442" s="42" t="s">
        <v>1174</v>
      </c>
      <c r="B4442" s="42" t="s">
        <v>8462</v>
      </c>
      <c r="C4442">
        <v>2015</v>
      </c>
      <c r="D4442" s="42" t="s">
        <v>9817</v>
      </c>
      <c r="E4442" t="b">
        <v>0</v>
      </c>
      <c r="F4442" s="42" t="s">
        <v>9815</v>
      </c>
    </row>
    <row r="4443" spans="1:6" x14ac:dyDescent="0.2">
      <c r="A4443" s="42" t="s">
        <v>1174</v>
      </c>
      <c r="B4443" s="42" t="s">
        <v>8462</v>
      </c>
      <c r="C4443">
        <v>2016</v>
      </c>
      <c r="D4443" s="42" t="s">
        <v>9818</v>
      </c>
      <c r="E4443" t="b">
        <v>0</v>
      </c>
      <c r="F4443" s="42" t="s">
        <v>9815</v>
      </c>
    </row>
    <row r="4444" spans="1:6" x14ac:dyDescent="0.2">
      <c r="A4444" s="42" t="s">
        <v>1174</v>
      </c>
      <c r="B4444" s="42" t="s">
        <v>8462</v>
      </c>
      <c r="C4444">
        <v>2017</v>
      </c>
      <c r="D4444" s="42" t="s">
        <v>9819</v>
      </c>
      <c r="E4444" t="b">
        <v>0</v>
      </c>
      <c r="F4444" s="42" t="s">
        <v>9815</v>
      </c>
    </row>
    <row r="4445" spans="1:6" x14ac:dyDescent="0.2">
      <c r="A4445" s="42" t="s">
        <v>1174</v>
      </c>
      <c r="B4445" s="42" t="s">
        <v>8462</v>
      </c>
      <c r="C4445">
        <v>2018</v>
      </c>
      <c r="D4445" s="42" t="s">
        <v>9820</v>
      </c>
      <c r="E4445" t="b">
        <v>0</v>
      </c>
      <c r="F4445" s="42" t="s">
        <v>9815</v>
      </c>
    </row>
    <row r="4446" spans="1:6" x14ac:dyDescent="0.2">
      <c r="A4446" s="42" t="s">
        <v>1174</v>
      </c>
      <c r="B4446" s="42" t="s">
        <v>8462</v>
      </c>
      <c r="C4446">
        <v>2019</v>
      </c>
      <c r="D4446" s="42" t="s">
        <v>9821</v>
      </c>
      <c r="E4446" t="b">
        <v>0</v>
      </c>
      <c r="F4446" s="42" t="s">
        <v>9815</v>
      </c>
    </row>
    <row r="4447" spans="1:6" x14ac:dyDescent="0.2">
      <c r="A4447" s="42" t="s">
        <v>1174</v>
      </c>
      <c r="B4447" s="42" t="s">
        <v>8464</v>
      </c>
      <c r="C4447">
        <v>2013</v>
      </c>
      <c r="D4447" s="42" t="s">
        <v>9823</v>
      </c>
      <c r="E4447" t="b">
        <v>0</v>
      </c>
      <c r="F4447" s="42" t="s">
        <v>9815</v>
      </c>
    </row>
    <row r="4448" spans="1:6" x14ac:dyDescent="0.2">
      <c r="A4448" s="42" t="s">
        <v>1174</v>
      </c>
      <c r="B4448" s="42" t="s">
        <v>8464</v>
      </c>
      <c r="C4448">
        <v>2014</v>
      </c>
      <c r="D4448" s="42" t="s">
        <v>9823</v>
      </c>
      <c r="E4448" t="b">
        <v>0</v>
      </c>
      <c r="F4448" s="42" t="s">
        <v>9815</v>
      </c>
    </row>
    <row r="4449" spans="1:6" x14ac:dyDescent="0.2">
      <c r="A4449" s="42" t="s">
        <v>1174</v>
      </c>
      <c r="B4449" s="42" t="s">
        <v>8464</v>
      </c>
      <c r="C4449">
        <v>2015</v>
      </c>
      <c r="D4449" s="42" t="s">
        <v>9823</v>
      </c>
      <c r="E4449" t="b">
        <v>0</v>
      </c>
      <c r="F4449" s="42" t="s">
        <v>9815</v>
      </c>
    </row>
    <row r="4450" spans="1:6" x14ac:dyDescent="0.2">
      <c r="A4450" s="42" t="s">
        <v>1174</v>
      </c>
      <c r="B4450" s="42" t="s">
        <v>8464</v>
      </c>
      <c r="C4450">
        <v>2016</v>
      </c>
      <c r="D4450" s="42" t="s">
        <v>9823</v>
      </c>
      <c r="E4450" t="b">
        <v>0</v>
      </c>
      <c r="F4450" s="42" t="s">
        <v>9815</v>
      </c>
    </row>
    <row r="4451" spans="1:6" x14ac:dyDescent="0.2">
      <c r="A4451" s="42" t="s">
        <v>1174</v>
      </c>
      <c r="B4451" s="42" t="s">
        <v>8464</v>
      </c>
      <c r="C4451">
        <v>2017</v>
      </c>
      <c r="D4451" s="42" t="s">
        <v>9823</v>
      </c>
      <c r="E4451" t="b">
        <v>0</v>
      </c>
      <c r="F4451" s="42" t="s">
        <v>9815</v>
      </c>
    </row>
    <row r="4452" spans="1:6" x14ac:dyDescent="0.2">
      <c r="A4452" s="42" t="s">
        <v>1174</v>
      </c>
      <c r="B4452" s="42" t="s">
        <v>8464</v>
      </c>
      <c r="C4452">
        <v>2018</v>
      </c>
      <c r="D4452" s="42" t="s">
        <v>9824</v>
      </c>
      <c r="E4452" t="b">
        <v>0</v>
      </c>
      <c r="F4452" s="42" t="s">
        <v>9815</v>
      </c>
    </row>
    <row r="4453" spans="1:6" x14ac:dyDescent="0.2">
      <c r="A4453" s="42" t="s">
        <v>1174</v>
      </c>
      <c r="B4453" s="42" t="s">
        <v>8464</v>
      </c>
      <c r="C4453">
        <v>2019</v>
      </c>
      <c r="D4453" s="42" t="s">
        <v>8482</v>
      </c>
      <c r="E4453" t="b">
        <v>0</v>
      </c>
      <c r="F4453" s="42" t="s">
        <v>9815</v>
      </c>
    </row>
    <row r="4454" spans="1:6" x14ac:dyDescent="0.2">
      <c r="A4454" s="42" t="s">
        <v>1175</v>
      </c>
      <c r="B4454" s="42" t="s">
        <v>8454</v>
      </c>
      <c r="C4454">
        <v>2016</v>
      </c>
      <c r="D4454" s="42" t="s">
        <v>9825</v>
      </c>
      <c r="E4454" t="b">
        <v>0</v>
      </c>
      <c r="F4454" s="42" t="s">
        <v>9826</v>
      </c>
    </row>
    <row r="4455" spans="1:6" x14ac:dyDescent="0.2">
      <c r="A4455" s="42" t="s">
        <v>1175</v>
      </c>
      <c r="B4455" s="42" t="s">
        <v>8454</v>
      </c>
      <c r="C4455">
        <v>2017</v>
      </c>
      <c r="D4455" s="42" t="s">
        <v>9827</v>
      </c>
      <c r="E4455" t="b">
        <v>0</v>
      </c>
      <c r="F4455" s="42" t="s">
        <v>9826</v>
      </c>
    </row>
    <row r="4456" spans="1:6" x14ac:dyDescent="0.2">
      <c r="A4456" s="42" t="s">
        <v>1175</v>
      </c>
      <c r="B4456" s="42" t="s">
        <v>8454</v>
      </c>
      <c r="C4456">
        <v>2018</v>
      </c>
      <c r="D4456" s="42" t="s">
        <v>9828</v>
      </c>
      <c r="E4456" t="b">
        <v>0</v>
      </c>
      <c r="F4456" s="42" t="s">
        <v>9826</v>
      </c>
    </row>
    <row r="4457" spans="1:6" x14ac:dyDescent="0.2">
      <c r="A4457" s="42" t="s">
        <v>1175</v>
      </c>
      <c r="B4457" s="42" t="s">
        <v>8454</v>
      </c>
      <c r="C4457">
        <v>2019</v>
      </c>
      <c r="D4457" s="42" t="s">
        <v>9829</v>
      </c>
      <c r="E4457" t="b">
        <v>0</v>
      </c>
      <c r="F4457" s="42" t="s">
        <v>9826</v>
      </c>
    </row>
    <row r="4458" spans="1:6" x14ac:dyDescent="0.2">
      <c r="A4458" s="42" t="s">
        <v>1175</v>
      </c>
      <c r="B4458" s="42" t="s">
        <v>8462</v>
      </c>
      <c r="C4458">
        <v>2016</v>
      </c>
      <c r="D4458" s="42" t="s">
        <v>9825</v>
      </c>
      <c r="E4458" t="b">
        <v>0</v>
      </c>
      <c r="F4458" s="42" t="s">
        <v>9826</v>
      </c>
    </row>
    <row r="4459" spans="1:6" x14ac:dyDescent="0.2">
      <c r="A4459" s="42" t="s">
        <v>1175</v>
      </c>
      <c r="B4459" s="42" t="s">
        <v>8462</v>
      </c>
      <c r="C4459">
        <v>2017</v>
      </c>
      <c r="D4459" s="42" t="s">
        <v>9827</v>
      </c>
      <c r="E4459" t="b">
        <v>0</v>
      </c>
      <c r="F4459" s="42" t="s">
        <v>9826</v>
      </c>
    </row>
    <row r="4460" spans="1:6" x14ac:dyDescent="0.2">
      <c r="A4460" s="42" t="s">
        <v>1175</v>
      </c>
      <c r="B4460" s="42" t="s">
        <v>8462</v>
      </c>
      <c r="C4460">
        <v>2018</v>
      </c>
      <c r="D4460" s="42" t="s">
        <v>9828</v>
      </c>
      <c r="E4460" t="b">
        <v>0</v>
      </c>
      <c r="F4460" s="42" t="s">
        <v>9826</v>
      </c>
    </row>
    <row r="4461" spans="1:6" x14ac:dyDescent="0.2">
      <c r="A4461" s="42" t="s">
        <v>1175</v>
      </c>
      <c r="B4461" s="42" t="s">
        <v>8462</v>
      </c>
      <c r="C4461">
        <v>2019</v>
      </c>
      <c r="D4461" s="42" t="s">
        <v>9829</v>
      </c>
      <c r="E4461" t="b">
        <v>0</v>
      </c>
      <c r="F4461" s="42" t="s">
        <v>9826</v>
      </c>
    </row>
    <row r="4462" spans="1:6" x14ac:dyDescent="0.2">
      <c r="A4462" s="42" t="s">
        <v>1175</v>
      </c>
      <c r="B4462" s="42" t="s">
        <v>8464</v>
      </c>
      <c r="C4462">
        <v>2016</v>
      </c>
      <c r="D4462" s="42" t="s">
        <v>8482</v>
      </c>
      <c r="E4462" t="b">
        <v>0</v>
      </c>
      <c r="F4462" s="42" t="s">
        <v>9826</v>
      </c>
    </row>
    <row r="4463" spans="1:6" x14ac:dyDescent="0.2">
      <c r="A4463" s="42" t="s">
        <v>1175</v>
      </c>
      <c r="B4463" s="42" t="s">
        <v>8464</v>
      </c>
      <c r="C4463">
        <v>2017</v>
      </c>
      <c r="D4463" s="42" t="s">
        <v>8496</v>
      </c>
      <c r="E4463" t="b">
        <v>0</v>
      </c>
      <c r="F4463" s="42" t="s">
        <v>9826</v>
      </c>
    </row>
    <row r="4464" spans="1:6" x14ac:dyDescent="0.2">
      <c r="A4464" s="42" t="s">
        <v>1175</v>
      </c>
      <c r="B4464" s="42" t="s">
        <v>8464</v>
      </c>
      <c r="C4464">
        <v>2018</v>
      </c>
      <c r="D4464" s="42" t="s">
        <v>8496</v>
      </c>
      <c r="E4464" t="b">
        <v>0</v>
      </c>
      <c r="F4464" s="42" t="s">
        <v>9826</v>
      </c>
    </row>
    <row r="4465" spans="1:6" x14ac:dyDescent="0.2">
      <c r="A4465" s="42" t="s">
        <v>1175</v>
      </c>
      <c r="B4465" s="42" t="s">
        <v>8464</v>
      </c>
      <c r="C4465">
        <v>2019</v>
      </c>
      <c r="D4465" s="42" t="s">
        <v>8482</v>
      </c>
      <c r="E4465" t="b">
        <v>0</v>
      </c>
      <c r="F4465" s="42" t="s">
        <v>9826</v>
      </c>
    </row>
    <row r="4466" spans="1:6" x14ac:dyDescent="0.2">
      <c r="A4466" s="42" t="s">
        <v>1177</v>
      </c>
      <c r="B4466" s="42" t="s">
        <v>8454</v>
      </c>
      <c r="C4466">
        <v>2013</v>
      </c>
      <c r="D4466" s="42" t="s">
        <v>8490</v>
      </c>
      <c r="E4466" t="b">
        <v>0</v>
      </c>
      <c r="F4466" s="42" t="s">
        <v>9830</v>
      </c>
    </row>
    <row r="4467" spans="1:6" x14ac:dyDescent="0.2">
      <c r="A4467" s="42" t="s">
        <v>1177</v>
      </c>
      <c r="B4467" s="42" t="s">
        <v>8454</v>
      </c>
      <c r="C4467">
        <v>2014</v>
      </c>
      <c r="D4467" s="42" t="s">
        <v>9831</v>
      </c>
      <c r="E4467" t="b">
        <v>0</v>
      </c>
      <c r="F4467" s="42" t="s">
        <v>9830</v>
      </c>
    </row>
    <row r="4468" spans="1:6" x14ac:dyDescent="0.2">
      <c r="A4468" s="42" t="s">
        <v>1177</v>
      </c>
      <c r="B4468" s="42" t="s">
        <v>8454</v>
      </c>
      <c r="C4468">
        <v>2015</v>
      </c>
      <c r="D4468" s="42" t="s">
        <v>9452</v>
      </c>
      <c r="E4468" t="b">
        <v>0</v>
      </c>
      <c r="F4468" s="42" t="s">
        <v>9830</v>
      </c>
    </row>
    <row r="4469" spans="1:6" x14ac:dyDescent="0.2">
      <c r="A4469" s="42" t="s">
        <v>1177</v>
      </c>
      <c r="B4469" s="42" t="s">
        <v>8454</v>
      </c>
      <c r="C4469">
        <v>2016</v>
      </c>
      <c r="D4469" s="42" t="s">
        <v>9644</v>
      </c>
      <c r="E4469" t="b">
        <v>0</v>
      </c>
      <c r="F4469" s="42" t="s">
        <v>9830</v>
      </c>
    </row>
    <row r="4470" spans="1:6" x14ac:dyDescent="0.2">
      <c r="A4470" s="42" t="s">
        <v>1177</v>
      </c>
      <c r="B4470" s="42" t="s">
        <v>8454</v>
      </c>
      <c r="C4470">
        <v>2017</v>
      </c>
      <c r="D4470" s="42" t="s">
        <v>9832</v>
      </c>
      <c r="E4470" t="b">
        <v>0</v>
      </c>
      <c r="F4470" s="42" t="s">
        <v>9830</v>
      </c>
    </row>
    <row r="4471" spans="1:6" x14ac:dyDescent="0.2">
      <c r="A4471" s="42" t="s">
        <v>1177</v>
      </c>
      <c r="B4471" s="42" t="s">
        <v>8454</v>
      </c>
      <c r="C4471">
        <v>2018</v>
      </c>
      <c r="D4471" s="42" t="s">
        <v>9833</v>
      </c>
      <c r="E4471" t="b">
        <v>0</v>
      </c>
      <c r="F4471" s="42" t="s">
        <v>9830</v>
      </c>
    </row>
    <row r="4472" spans="1:6" x14ac:dyDescent="0.2">
      <c r="A4472" s="42" t="s">
        <v>1177</v>
      </c>
      <c r="B4472" s="42" t="s">
        <v>8454</v>
      </c>
      <c r="C4472">
        <v>2019</v>
      </c>
      <c r="D4472" s="42" t="s">
        <v>9834</v>
      </c>
      <c r="E4472" t="b">
        <v>0</v>
      </c>
      <c r="F4472" s="42" t="s">
        <v>9830</v>
      </c>
    </row>
    <row r="4473" spans="1:6" x14ac:dyDescent="0.2">
      <c r="A4473" s="42" t="s">
        <v>1177</v>
      </c>
      <c r="B4473" s="42" t="s">
        <v>8462</v>
      </c>
      <c r="C4473">
        <v>2013</v>
      </c>
      <c r="D4473" s="42" t="s">
        <v>8954</v>
      </c>
      <c r="E4473" t="b">
        <v>0</v>
      </c>
      <c r="F4473" s="42" t="s">
        <v>9830</v>
      </c>
    </row>
    <row r="4474" spans="1:6" x14ac:dyDescent="0.2">
      <c r="A4474" s="42" t="s">
        <v>1177</v>
      </c>
      <c r="B4474" s="42" t="s">
        <v>8462</v>
      </c>
      <c r="C4474">
        <v>2014</v>
      </c>
      <c r="D4474" s="42" t="s">
        <v>9835</v>
      </c>
      <c r="E4474" t="b">
        <v>0</v>
      </c>
      <c r="F4474" s="42" t="s">
        <v>9830</v>
      </c>
    </row>
    <row r="4475" spans="1:6" x14ac:dyDescent="0.2">
      <c r="A4475" s="42" t="s">
        <v>1177</v>
      </c>
      <c r="B4475" s="42" t="s">
        <v>8462</v>
      </c>
      <c r="C4475">
        <v>2015</v>
      </c>
      <c r="D4475" s="42" t="s">
        <v>9836</v>
      </c>
      <c r="E4475" t="b">
        <v>0</v>
      </c>
      <c r="F4475" s="42" t="s">
        <v>9830</v>
      </c>
    </row>
    <row r="4476" spans="1:6" x14ac:dyDescent="0.2">
      <c r="A4476" s="42" t="s">
        <v>1177</v>
      </c>
      <c r="B4476" s="42" t="s">
        <v>8462</v>
      </c>
      <c r="C4476">
        <v>2016</v>
      </c>
      <c r="D4476" s="42" t="s">
        <v>9837</v>
      </c>
      <c r="E4476" t="b">
        <v>0</v>
      </c>
      <c r="F4476" s="42" t="s">
        <v>9830</v>
      </c>
    </row>
    <row r="4477" spans="1:6" x14ac:dyDescent="0.2">
      <c r="A4477" s="42" t="s">
        <v>1177</v>
      </c>
      <c r="B4477" s="42" t="s">
        <v>8462</v>
      </c>
      <c r="C4477">
        <v>2017</v>
      </c>
      <c r="D4477" s="42" t="s">
        <v>9838</v>
      </c>
      <c r="E4477" t="b">
        <v>0</v>
      </c>
      <c r="F4477" s="42" t="s">
        <v>9830</v>
      </c>
    </row>
    <row r="4478" spans="1:6" x14ac:dyDescent="0.2">
      <c r="A4478" s="42" t="s">
        <v>1177</v>
      </c>
      <c r="B4478" s="42" t="s">
        <v>8462</v>
      </c>
      <c r="C4478">
        <v>2018</v>
      </c>
      <c r="D4478" s="42" t="s">
        <v>9839</v>
      </c>
      <c r="E4478" t="b">
        <v>0</v>
      </c>
      <c r="F4478" s="42" t="s">
        <v>9830</v>
      </c>
    </row>
    <row r="4479" spans="1:6" x14ac:dyDescent="0.2">
      <c r="A4479" s="42" t="s">
        <v>1177</v>
      </c>
      <c r="B4479" s="42" t="s">
        <v>8462</v>
      </c>
      <c r="C4479">
        <v>2019</v>
      </c>
      <c r="D4479" s="42" t="s">
        <v>9840</v>
      </c>
      <c r="E4479" t="b">
        <v>0</v>
      </c>
      <c r="F4479" s="42" t="s">
        <v>9830</v>
      </c>
    </row>
    <row r="4480" spans="1:6" x14ac:dyDescent="0.2">
      <c r="A4480" s="42" t="s">
        <v>1177</v>
      </c>
      <c r="B4480" s="42" t="s">
        <v>8464</v>
      </c>
      <c r="C4480">
        <v>2013</v>
      </c>
      <c r="D4480" s="42" t="s">
        <v>9596</v>
      </c>
      <c r="E4480" t="b">
        <v>0</v>
      </c>
      <c r="F4480" s="42" t="s">
        <v>9830</v>
      </c>
    </row>
    <row r="4481" spans="1:6" x14ac:dyDescent="0.2">
      <c r="A4481" s="42" t="s">
        <v>1177</v>
      </c>
      <c r="B4481" s="42" t="s">
        <v>8464</v>
      </c>
      <c r="C4481">
        <v>2014</v>
      </c>
      <c r="D4481" s="42" t="s">
        <v>8478</v>
      </c>
      <c r="E4481" t="b">
        <v>0</v>
      </c>
      <c r="F4481" s="42" t="s">
        <v>9830</v>
      </c>
    </row>
    <row r="4482" spans="1:6" x14ac:dyDescent="0.2">
      <c r="A4482" s="42" t="s">
        <v>1177</v>
      </c>
      <c r="B4482" s="42" t="s">
        <v>8464</v>
      </c>
      <c r="C4482">
        <v>2015</v>
      </c>
      <c r="D4482" s="42" t="s">
        <v>9841</v>
      </c>
      <c r="E4482" t="b">
        <v>0</v>
      </c>
      <c r="F4482" s="42" t="s">
        <v>9830</v>
      </c>
    </row>
    <row r="4483" spans="1:6" x14ac:dyDescent="0.2">
      <c r="A4483" s="42" t="s">
        <v>1177</v>
      </c>
      <c r="B4483" s="42" t="s">
        <v>8464</v>
      </c>
      <c r="C4483">
        <v>2016</v>
      </c>
      <c r="D4483" s="42" t="s">
        <v>8873</v>
      </c>
      <c r="E4483" t="b">
        <v>0</v>
      </c>
      <c r="F4483" s="42" t="s">
        <v>9830</v>
      </c>
    </row>
    <row r="4484" spans="1:6" x14ac:dyDescent="0.2">
      <c r="A4484" s="42" t="s">
        <v>1177</v>
      </c>
      <c r="B4484" s="42" t="s">
        <v>8464</v>
      </c>
      <c r="C4484">
        <v>2017</v>
      </c>
      <c r="D4484" s="42" t="s">
        <v>8581</v>
      </c>
      <c r="E4484" t="b">
        <v>0</v>
      </c>
      <c r="F4484" s="42" t="s">
        <v>9830</v>
      </c>
    </row>
    <row r="4485" spans="1:6" x14ac:dyDescent="0.2">
      <c r="A4485" s="42" t="s">
        <v>1177</v>
      </c>
      <c r="B4485" s="42" t="s">
        <v>8464</v>
      </c>
      <c r="C4485">
        <v>2018</v>
      </c>
      <c r="D4485" s="42" t="s">
        <v>8949</v>
      </c>
      <c r="E4485" t="b">
        <v>0</v>
      </c>
      <c r="F4485" s="42" t="s">
        <v>9830</v>
      </c>
    </row>
    <row r="4486" spans="1:6" x14ac:dyDescent="0.2">
      <c r="A4486" s="42" t="s">
        <v>1177</v>
      </c>
      <c r="B4486" s="42" t="s">
        <v>8464</v>
      </c>
      <c r="C4486">
        <v>2019</v>
      </c>
      <c r="D4486" s="42" t="s">
        <v>9704</v>
      </c>
      <c r="E4486" t="b">
        <v>0</v>
      </c>
      <c r="F4486" s="42" t="s">
        <v>9830</v>
      </c>
    </row>
    <row r="4487" spans="1:6" x14ac:dyDescent="0.2">
      <c r="A4487" s="42" t="s">
        <v>1178</v>
      </c>
      <c r="B4487" s="42" t="s">
        <v>8454</v>
      </c>
      <c r="C4487">
        <v>2013</v>
      </c>
      <c r="D4487" s="42" t="s">
        <v>9842</v>
      </c>
      <c r="E4487" t="b">
        <v>1</v>
      </c>
      <c r="F4487" s="42" t="s">
        <v>1567</v>
      </c>
    </row>
    <row r="4488" spans="1:6" x14ac:dyDescent="0.2">
      <c r="A4488" s="42" t="s">
        <v>1178</v>
      </c>
      <c r="B4488" s="42" t="s">
        <v>8454</v>
      </c>
      <c r="C4488">
        <v>2014</v>
      </c>
      <c r="D4488" s="42" t="s">
        <v>9843</v>
      </c>
      <c r="E4488" t="b">
        <v>1</v>
      </c>
      <c r="F4488" s="42" t="s">
        <v>1567</v>
      </c>
    </row>
    <row r="4489" spans="1:6" x14ac:dyDescent="0.2">
      <c r="A4489" s="42" t="s">
        <v>1178</v>
      </c>
      <c r="B4489" s="42" t="s">
        <v>8454</v>
      </c>
      <c r="C4489">
        <v>2015</v>
      </c>
      <c r="D4489" s="42" t="s">
        <v>9844</v>
      </c>
      <c r="E4489" t="b">
        <v>1</v>
      </c>
      <c r="F4489" s="42" t="s">
        <v>1567</v>
      </c>
    </row>
    <row r="4490" spans="1:6" x14ac:dyDescent="0.2">
      <c r="A4490" s="42" t="s">
        <v>1178</v>
      </c>
      <c r="B4490" s="42" t="s">
        <v>8454</v>
      </c>
      <c r="C4490">
        <v>2016</v>
      </c>
      <c r="D4490" s="42" t="s">
        <v>9845</v>
      </c>
      <c r="E4490" t="b">
        <v>1</v>
      </c>
      <c r="F4490" s="42" t="s">
        <v>1567</v>
      </c>
    </row>
    <row r="4491" spans="1:6" x14ac:dyDescent="0.2">
      <c r="A4491" s="42" t="s">
        <v>1178</v>
      </c>
      <c r="B4491" s="42" t="s">
        <v>8454</v>
      </c>
      <c r="C4491">
        <v>2017</v>
      </c>
      <c r="D4491" s="42" t="s">
        <v>9846</v>
      </c>
      <c r="E4491" t="b">
        <v>1</v>
      </c>
      <c r="F4491" s="42" t="s">
        <v>1567</v>
      </c>
    </row>
    <row r="4492" spans="1:6" x14ac:dyDescent="0.2">
      <c r="A4492" s="42" t="s">
        <v>1178</v>
      </c>
      <c r="B4492" s="42" t="s">
        <v>8454</v>
      </c>
      <c r="C4492">
        <v>2018</v>
      </c>
      <c r="D4492" s="42" t="s">
        <v>9847</v>
      </c>
      <c r="E4492" t="b">
        <v>1</v>
      </c>
      <c r="F4492" s="42" t="s">
        <v>1567</v>
      </c>
    </row>
    <row r="4493" spans="1:6" x14ac:dyDescent="0.2">
      <c r="A4493" s="42" t="s">
        <v>1178</v>
      </c>
      <c r="B4493" s="42" t="s">
        <v>8454</v>
      </c>
      <c r="C4493">
        <v>2019</v>
      </c>
      <c r="D4493" s="42" t="s">
        <v>9848</v>
      </c>
      <c r="E4493" t="b">
        <v>1</v>
      </c>
      <c r="F4493" s="42" t="s">
        <v>1567</v>
      </c>
    </row>
    <row r="4494" spans="1:6" x14ac:dyDescent="0.2">
      <c r="A4494" s="42" t="s">
        <v>1178</v>
      </c>
      <c r="B4494" s="42" t="s">
        <v>8462</v>
      </c>
      <c r="C4494">
        <v>2013</v>
      </c>
      <c r="D4494" s="42" t="s">
        <v>9849</v>
      </c>
      <c r="E4494" t="b">
        <v>1</v>
      </c>
      <c r="F4494" s="42" t="s">
        <v>1567</v>
      </c>
    </row>
    <row r="4495" spans="1:6" x14ac:dyDescent="0.2">
      <c r="A4495" s="42" t="s">
        <v>1178</v>
      </c>
      <c r="B4495" s="42" t="s">
        <v>8462</v>
      </c>
      <c r="C4495">
        <v>2014</v>
      </c>
      <c r="D4495" s="42" t="s">
        <v>9843</v>
      </c>
      <c r="E4495" t="b">
        <v>1</v>
      </c>
      <c r="F4495" s="42" t="s">
        <v>1567</v>
      </c>
    </row>
    <row r="4496" spans="1:6" x14ac:dyDescent="0.2">
      <c r="A4496" s="42" t="s">
        <v>1178</v>
      </c>
      <c r="B4496" s="42" t="s">
        <v>8462</v>
      </c>
      <c r="C4496">
        <v>2015</v>
      </c>
      <c r="D4496" s="42" t="s">
        <v>9844</v>
      </c>
      <c r="E4496" t="b">
        <v>1</v>
      </c>
      <c r="F4496" s="42" t="s">
        <v>1567</v>
      </c>
    </row>
    <row r="4497" spans="1:6" x14ac:dyDescent="0.2">
      <c r="A4497" s="42" t="s">
        <v>1178</v>
      </c>
      <c r="B4497" s="42" t="s">
        <v>8462</v>
      </c>
      <c r="C4497">
        <v>2016</v>
      </c>
      <c r="D4497" s="42" t="s">
        <v>9845</v>
      </c>
      <c r="E4497" t="b">
        <v>1</v>
      </c>
      <c r="F4497" s="42" t="s">
        <v>1567</v>
      </c>
    </row>
    <row r="4498" spans="1:6" x14ac:dyDescent="0.2">
      <c r="A4498" s="42" t="s">
        <v>1178</v>
      </c>
      <c r="B4498" s="42" t="s">
        <v>8462</v>
      </c>
      <c r="C4498">
        <v>2017</v>
      </c>
      <c r="D4498" s="42" t="s">
        <v>9846</v>
      </c>
      <c r="E4498" t="b">
        <v>1</v>
      </c>
      <c r="F4498" s="42" t="s">
        <v>1567</v>
      </c>
    </row>
    <row r="4499" spans="1:6" x14ac:dyDescent="0.2">
      <c r="A4499" s="42" t="s">
        <v>1178</v>
      </c>
      <c r="B4499" s="42" t="s">
        <v>8462</v>
      </c>
      <c r="C4499">
        <v>2018</v>
      </c>
      <c r="D4499" s="42" t="s">
        <v>9847</v>
      </c>
      <c r="E4499" t="b">
        <v>1</v>
      </c>
      <c r="F4499" s="42" t="s">
        <v>1567</v>
      </c>
    </row>
    <row r="4500" spans="1:6" x14ac:dyDescent="0.2">
      <c r="A4500" s="42" t="s">
        <v>1178</v>
      </c>
      <c r="B4500" s="42" t="s">
        <v>8462</v>
      </c>
      <c r="C4500">
        <v>2019</v>
      </c>
      <c r="D4500" s="42" t="s">
        <v>9848</v>
      </c>
      <c r="E4500" t="b">
        <v>1</v>
      </c>
      <c r="F4500" s="42" t="s">
        <v>1567</v>
      </c>
    </row>
    <row r="4501" spans="1:6" x14ac:dyDescent="0.2">
      <c r="A4501" s="42" t="s">
        <v>1178</v>
      </c>
      <c r="B4501" s="42" t="s">
        <v>8464</v>
      </c>
      <c r="C4501">
        <v>2013</v>
      </c>
      <c r="D4501" s="42" t="s">
        <v>9850</v>
      </c>
      <c r="E4501" t="b">
        <v>1</v>
      </c>
      <c r="F4501" s="42" t="s">
        <v>1567</v>
      </c>
    </row>
    <row r="4502" spans="1:6" x14ac:dyDescent="0.2">
      <c r="A4502" s="42" t="s">
        <v>1178</v>
      </c>
      <c r="B4502" s="42" t="s">
        <v>8464</v>
      </c>
      <c r="C4502">
        <v>2014</v>
      </c>
      <c r="D4502" s="42" t="s">
        <v>8748</v>
      </c>
      <c r="E4502" t="b">
        <v>1</v>
      </c>
      <c r="F4502" s="42" t="s">
        <v>1567</v>
      </c>
    </row>
    <row r="4503" spans="1:6" x14ac:dyDescent="0.2">
      <c r="A4503" s="42" t="s">
        <v>1178</v>
      </c>
      <c r="B4503" s="42" t="s">
        <v>8464</v>
      </c>
      <c r="C4503">
        <v>2015</v>
      </c>
      <c r="D4503" s="42" t="s">
        <v>8477</v>
      </c>
      <c r="E4503" t="b">
        <v>1</v>
      </c>
      <c r="F4503" s="42" t="s">
        <v>1567</v>
      </c>
    </row>
    <row r="4504" spans="1:6" x14ac:dyDescent="0.2">
      <c r="A4504" s="42" t="s">
        <v>1178</v>
      </c>
      <c r="B4504" s="42" t="s">
        <v>8464</v>
      </c>
      <c r="C4504">
        <v>2016</v>
      </c>
      <c r="D4504" s="42" t="s">
        <v>8873</v>
      </c>
      <c r="E4504" t="b">
        <v>1</v>
      </c>
      <c r="F4504" s="42" t="s">
        <v>1567</v>
      </c>
    </row>
    <row r="4505" spans="1:6" x14ac:dyDescent="0.2">
      <c r="A4505" s="42" t="s">
        <v>1178</v>
      </c>
      <c r="B4505" s="42" t="s">
        <v>8464</v>
      </c>
      <c r="C4505">
        <v>2017</v>
      </c>
      <c r="D4505" s="42" t="s">
        <v>8580</v>
      </c>
      <c r="E4505" t="b">
        <v>1</v>
      </c>
      <c r="F4505" s="42" t="s">
        <v>1567</v>
      </c>
    </row>
    <row r="4506" spans="1:6" x14ac:dyDescent="0.2">
      <c r="A4506" s="42" t="s">
        <v>1178</v>
      </c>
      <c r="B4506" s="42" t="s">
        <v>8464</v>
      </c>
      <c r="C4506">
        <v>2018</v>
      </c>
      <c r="D4506" s="42" t="s">
        <v>8949</v>
      </c>
      <c r="E4506" t="b">
        <v>1</v>
      </c>
      <c r="F4506" s="42" t="s">
        <v>1567</v>
      </c>
    </row>
    <row r="4507" spans="1:6" x14ac:dyDescent="0.2">
      <c r="A4507" s="42" t="s">
        <v>1178</v>
      </c>
      <c r="B4507" s="42" t="s">
        <v>8464</v>
      </c>
      <c r="C4507">
        <v>2019</v>
      </c>
      <c r="D4507" s="42" t="s">
        <v>8482</v>
      </c>
      <c r="E4507" t="b">
        <v>1</v>
      </c>
      <c r="F4507" s="42" t="s">
        <v>1567</v>
      </c>
    </row>
    <row r="4508" spans="1:6" x14ac:dyDescent="0.2">
      <c r="A4508" s="42" t="s">
        <v>1179</v>
      </c>
      <c r="B4508" s="42" t="s">
        <v>8454</v>
      </c>
      <c r="C4508">
        <v>2013</v>
      </c>
      <c r="D4508" s="42" t="s">
        <v>9851</v>
      </c>
      <c r="E4508" t="b">
        <v>0</v>
      </c>
      <c r="F4508" s="42" t="s">
        <v>9852</v>
      </c>
    </row>
    <row r="4509" spans="1:6" x14ac:dyDescent="0.2">
      <c r="A4509" s="42" t="s">
        <v>1179</v>
      </c>
      <c r="B4509" s="42" t="s">
        <v>8454</v>
      </c>
      <c r="C4509">
        <v>2014</v>
      </c>
      <c r="D4509" s="42" t="s">
        <v>9853</v>
      </c>
      <c r="E4509" t="b">
        <v>0</v>
      </c>
      <c r="F4509" s="42" t="s">
        <v>9852</v>
      </c>
    </row>
    <row r="4510" spans="1:6" x14ac:dyDescent="0.2">
      <c r="A4510" s="42" t="s">
        <v>1179</v>
      </c>
      <c r="B4510" s="42" t="s">
        <v>8454</v>
      </c>
      <c r="C4510">
        <v>2015</v>
      </c>
      <c r="D4510" s="42" t="s">
        <v>9854</v>
      </c>
      <c r="E4510" t="b">
        <v>0</v>
      </c>
      <c r="F4510" s="42" t="s">
        <v>9852</v>
      </c>
    </row>
    <row r="4511" spans="1:6" x14ac:dyDescent="0.2">
      <c r="A4511" s="42" t="s">
        <v>1179</v>
      </c>
      <c r="B4511" s="42" t="s">
        <v>8454</v>
      </c>
      <c r="C4511">
        <v>2016</v>
      </c>
      <c r="D4511" s="42" t="s">
        <v>9855</v>
      </c>
      <c r="E4511" t="b">
        <v>0</v>
      </c>
      <c r="F4511" s="42" t="s">
        <v>9852</v>
      </c>
    </row>
    <row r="4512" spans="1:6" x14ac:dyDescent="0.2">
      <c r="A4512" s="42" t="s">
        <v>1179</v>
      </c>
      <c r="B4512" s="42" t="s">
        <v>8454</v>
      </c>
      <c r="C4512">
        <v>2017</v>
      </c>
      <c r="D4512" s="42" t="s">
        <v>9856</v>
      </c>
      <c r="E4512" t="b">
        <v>0</v>
      </c>
      <c r="F4512" s="42" t="s">
        <v>9852</v>
      </c>
    </row>
    <row r="4513" spans="1:6" x14ac:dyDescent="0.2">
      <c r="A4513" s="42" t="s">
        <v>1179</v>
      </c>
      <c r="B4513" s="42" t="s">
        <v>8454</v>
      </c>
      <c r="C4513">
        <v>2018</v>
      </c>
      <c r="D4513" s="42" t="s">
        <v>9857</v>
      </c>
      <c r="E4513" t="b">
        <v>0</v>
      </c>
      <c r="F4513" s="42" t="s">
        <v>9852</v>
      </c>
    </row>
    <row r="4514" spans="1:6" x14ac:dyDescent="0.2">
      <c r="A4514" s="42" t="s">
        <v>1179</v>
      </c>
      <c r="B4514" s="42" t="s">
        <v>8454</v>
      </c>
      <c r="C4514">
        <v>2019</v>
      </c>
      <c r="D4514" s="42" t="s">
        <v>9858</v>
      </c>
      <c r="E4514" t="b">
        <v>0</v>
      </c>
      <c r="F4514" s="42" t="s">
        <v>9852</v>
      </c>
    </row>
    <row r="4515" spans="1:6" x14ac:dyDescent="0.2">
      <c r="A4515" s="42" t="s">
        <v>1179</v>
      </c>
      <c r="B4515" s="42" t="s">
        <v>8462</v>
      </c>
      <c r="C4515">
        <v>2013</v>
      </c>
      <c r="D4515" s="42" t="s">
        <v>9851</v>
      </c>
      <c r="E4515" t="b">
        <v>0</v>
      </c>
      <c r="F4515" s="42" t="s">
        <v>9852</v>
      </c>
    </row>
    <row r="4516" spans="1:6" x14ac:dyDescent="0.2">
      <c r="A4516" s="42" t="s">
        <v>1179</v>
      </c>
      <c r="B4516" s="42" t="s">
        <v>8462</v>
      </c>
      <c r="C4516">
        <v>2014</v>
      </c>
      <c r="D4516" s="42" t="s">
        <v>9853</v>
      </c>
      <c r="E4516" t="b">
        <v>0</v>
      </c>
      <c r="F4516" s="42" t="s">
        <v>9852</v>
      </c>
    </row>
    <row r="4517" spans="1:6" x14ac:dyDescent="0.2">
      <c r="A4517" s="42" t="s">
        <v>1179</v>
      </c>
      <c r="B4517" s="42" t="s">
        <v>8462</v>
      </c>
      <c r="C4517">
        <v>2015</v>
      </c>
      <c r="D4517" s="42" t="s">
        <v>9854</v>
      </c>
      <c r="E4517" t="b">
        <v>0</v>
      </c>
      <c r="F4517" s="42" t="s">
        <v>9852</v>
      </c>
    </row>
    <row r="4518" spans="1:6" x14ac:dyDescent="0.2">
      <c r="A4518" s="42" t="s">
        <v>1179</v>
      </c>
      <c r="B4518" s="42" t="s">
        <v>8462</v>
      </c>
      <c r="C4518">
        <v>2016</v>
      </c>
      <c r="D4518" s="42" t="s">
        <v>9855</v>
      </c>
      <c r="E4518" t="b">
        <v>0</v>
      </c>
      <c r="F4518" s="42" t="s">
        <v>9852</v>
      </c>
    </row>
    <row r="4519" spans="1:6" x14ac:dyDescent="0.2">
      <c r="A4519" s="42" t="s">
        <v>1179</v>
      </c>
      <c r="B4519" s="42" t="s">
        <v>8462</v>
      </c>
      <c r="C4519">
        <v>2017</v>
      </c>
      <c r="D4519" s="42" t="s">
        <v>9856</v>
      </c>
      <c r="E4519" t="b">
        <v>0</v>
      </c>
      <c r="F4519" s="42" t="s">
        <v>9852</v>
      </c>
    </row>
    <row r="4520" spans="1:6" x14ac:dyDescent="0.2">
      <c r="A4520" s="42" t="s">
        <v>1179</v>
      </c>
      <c r="B4520" s="42" t="s">
        <v>8462</v>
      </c>
      <c r="C4520">
        <v>2018</v>
      </c>
      <c r="D4520" s="42" t="s">
        <v>9857</v>
      </c>
      <c r="E4520" t="b">
        <v>0</v>
      </c>
      <c r="F4520" s="42" t="s">
        <v>9852</v>
      </c>
    </row>
    <row r="4521" spans="1:6" x14ac:dyDescent="0.2">
      <c r="A4521" s="42" t="s">
        <v>1179</v>
      </c>
      <c r="B4521" s="42" t="s">
        <v>8462</v>
      </c>
      <c r="C4521">
        <v>2019</v>
      </c>
      <c r="D4521" s="42" t="s">
        <v>8482</v>
      </c>
      <c r="E4521" t="b">
        <v>0</v>
      </c>
      <c r="F4521" s="42" t="s">
        <v>9852</v>
      </c>
    </row>
    <row r="4522" spans="1:6" x14ac:dyDescent="0.2">
      <c r="A4522" s="42" t="s">
        <v>1179</v>
      </c>
      <c r="B4522" s="42" t="s">
        <v>8464</v>
      </c>
      <c r="C4522">
        <v>2013</v>
      </c>
      <c r="D4522" s="42" t="s">
        <v>8581</v>
      </c>
      <c r="E4522" t="b">
        <v>0</v>
      </c>
      <c r="F4522" s="42" t="s">
        <v>9852</v>
      </c>
    </row>
    <row r="4523" spans="1:6" x14ac:dyDescent="0.2">
      <c r="A4523" s="42" t="s">
        <v>1179</v>
      </c>
      <c r="B4523" s="42" t="s">
        <v>8464</v>
      </c>
      <c r="C4523">
        <v>2014</v>
      </c>
      <c r="D4523" s="42" t="s">
        <v>8581</v>
      </c>
      <c r="E4523" t="b">
        <v>0</v>
      </c>
      <c r="F4523" s="42" t="s">
        <v>9852</v>
      </c>
    </row>
    <row r="4524" spans="1:6" x14ac:dyDescent="0.2">
      <c r="A4524" s="42" t="s">
        <v>1179</v>
      </c>
      <c r="B4524" s="42" t="s">
        <v>8464</v>
      </c>
      <c r="C4524">
        <v>2015</v>
      </c>
      <c r="D4524" s="42" t="s">
        <v>8581</v>
      </c>
      <c r="E4524" t="b">
        <v>0</v>
      </c>
      <c r="F4524" s="42" t="s">
        <v>9852</v>
      </c>
    </row>
    <row r="4525" spans="1:6" x14ac:dyDescent="0.2">
      <c r="A4525" s="42" t="s">
        <v>1179</v>
      </c>
      <c r="B4525" s="42" t="s">
        <v>8464</v>
      </c>
      <c r="C4525">
        <v>2016</v>
      </c>
      <c r="D4525" s="42" t="s">
        <v>8581</v>
      </c>
      <c r="E4525" t="b">
        <v>0</v>
      </c>
      <c r="F4525" s="42" t="s">
        <v>9852</v>
      </c>
    </row>
    <row r="4526" spans="1:6" x14ac:dyDescent="0.2">
      <c r="A4526" s="42" t="s">
        <v>1179</v>
      </c>
      <c r="B4526" s="42" t="s">
        <v>8464</v>
      </c>
      <c r="C4526">
        <v>2017</v>
      </c>
      <c r="D4526" s="42" t="s">
        <v>8949</v>
      </c>
      <c r="E4526" t="b">
        <v>0</v>
      </c>
      <c r="F4526" s="42" t="s">
        <v>9852</v>
      </c>
    </row>
    <row r="4527" spans="1:6" x14ac:dyDescent="0.2">
      <c r="A4527" s="42" t="s">
        <v>1179</v>
      </c>
      <c r="B4527" s="42" t="s">
        <v>8464</v>
      </c>
      <c r="C4527">
        <v>2018</v>
      </c>
      <c r="D4527" s="42" t="s">
        <v>8949</v>
      </c>
      <c r="E4527" t="b">
        <v>0</v>
      </c>
      <c r="F4527" s="42" t="s">
        <v>9852</v>
      </c>
    </row>
    <row r="4528" spans="1:6" x14ac:dyDescent="0.2">
      <c r="A4528" s="42" t="s">
        <v>1179</v>
      </c>
      <c r="B4528" s="42" t="s">
        <v>8464</v>
      </c>
      <c r="C4528">
        <v>2019</v>
      </c>
      <c r="D4528" s="42" t="s">
        <v>9414</v>
      </c>
      <c r="E4528" t="b">
        <v>0</v>
      </c>
      <c r="F4528" s="42" t="s">
        <v>9852</v>
      </c>
    </row>
    <row r="4529" spans="1:6" x14ac:dyDescent="0.2">
      <c r="A4529" s="42" t="s">
        <v>1180</v>
      </c>
      <c r="B4529" s="42" t="s">
        <v>8454</v>
      </c>
      <c r="C4529">
        <v>2013</v>
      </c>
      <c r="D4529" s="42" t="s">
        <v>8556</v>
      </c>
      <c r="E4529" t="b">
        <v>0</v>
      </c>
      <c r="F4529" s="42" t="s">
        <v>9859</v>
      </c>
    </row>
    <row r="4530" spans="1:6" x14ac:dyDescent="0.2">
      <c r="A4530" s="42" t="s">
        <v>1180</v>
      </c>
      <c r="B4530" s="42" t="s">
        <v>8454</v>
      </c>
      <c r="C4530">
        <v>2014</v>
      </c>
      <c r="D4530" s="42" t="s">
        <v>8510</v>
      </c>
      <c r="E4530" t="b">
        <v>0</v>
      </c>
      <c r="F4530" s="42" t="s">
        <v>9859</v>
      </c>
    </row>
    <row r="4531" spans="1:6" x14ac:dyDescent="0.2">
      <c r="A4531" s="42" t="s">
        <v>1180</v>
      </c>
      <c r="B4531" s="42" t="s">
        <v>8454</v>
      </c>
      <c r="C4531">
        <v>2015</v>
      </c>
      <c r="D4531" s="42" t="s">
        <v>8502</v>
      </c>
      <c r="E4531" t="b">
        <v>0</v>
      </c>
      <c r="F4531" s="42" t="s">
        <v>9859</v>
      </c>
    </row>
    <row r="4532" spans="1:6" x14ac:dyDescent="0.2">
      <c r="A4532" s="42" t="s">
        <v>1180</v>
      </c>
      <c r="B4532" s="42" t="s">
        <v>8454</v>
      </c>
      <c r="C4532">
        <v>2016</v>
      </c>
      <c r="D4532" s="42" t="s">
        <v>8525</v>
      </c>
      <c r="E4532" t="b">
        <v>0</v>
      </c>
      <c r="F4532" s="42" t="s">
        <v>9859</v>
      </c>
    </row>
    <row r="4533" spans="1:6" x14ac:dyDescent="0.2">
      <c r="A4533" s="42" t="s">
        <v>1180</v>
      </c>
      <c r="B4533" s="42" t="s">
        <v>8454</v>
      </c>
      <c r="C4533">
        <v>2017</v>
      </c>
      <c r="D4533" s="42" t="s">
        <v>8519</v>
      </c>
      <c r="E4533" t="b">
        <v>0</v>
      </c>
      <c r="F4533" s="42" t="s">
        <v>9859</v>
      </c>
    </row>
    <row r="4534" spans="1:6" x14ac:dyDescent="0.2">
      <c r="A4534" s="42" t="s">
        <v>1180</v>
      </c>
      <c r="B4534" s="42" t="s">
        <v>8454</v>
      </c>
      <c r="C4534">
        <v>2018</v>
      </c>
      <c r="D4534" s="42" t="s">
        <v>9860</v>
      </c>
      <c r="E4534" t="b">
        <v>0</v>
      </c>
      <c r="F4534" s="42" t="s">
        <v>9859</v>
      </c>
    </row>
    <row r="4535" spans="1:6" x14ac:dyDescent="0.2">
      <c r="A4535" s="42" t="s">
        <v>1180</v>
      </c>
      <c r="B4535" s="42" t="s">
        <v>8454</v>
      </c>
      <c r="C4535">
        <v>2019</v>
      </c>
      <c r="D4535" s="42" t="s">
        <v>9861</v>
      </c>
      <c r="E4535" t="b">
        <v>0</v>
      </c>
      <c r="F4535" s="42" t="s">
        <v>9859</v>
      </c>
    </row>
    <row r="4536" spans="1:6" x14ac:dyDescent="0.2">
      <c r="A4536" s="42" t="s">
        <v>1180</v>
      </c>
      <c r="B4536" s="42" t="s">
        <v>8462</v>
      </c>
      <c r="C4536">
        <v>2013</v>
      </c>
      <c r="D4536" s="42" t="s">
        <v>8556</v>
      </c>
      <c r="E4536" t="b">
        <v>0</v>
      </c>
      <c r="F4536" s="42" t="s">
        <v>9859</v>
      </c>
    </row>
    <row r="4537" spans="1:6" x14ac:dyDescent="0.2">
      <c r="A4537" s="42" t="s">
        <v>1180</v>
      </c>
      <c r="B4537" s="42" t="s">
        <v>8462</v>
      </c>
      <c r="C4537">
        <v>2014</v>
      </c>
      <c r="D4537" s="42" t="s">
        <v>8510</v>
      </c>
      <c r="E4537" t="b">
        <v>0</v>
      </c>
      <c r="F4537" s="42" t="s">
        <v>9859</v>
      </c>
    </row>
    <row r="4538" spans="1:6" x14ac:dyDescent="0.2">
      <c r="A4538" s="42" t="s">
        <v>1180</v>
      </c>
      <c r="B4538" s="42" t="s">
        <v>8462</v>
      </c>
      <c r="C4538">
        <v>2015</v>
      </c>
      <c r="D4538" s="42" t="s">
        <v>8502</v>
      </c>
      <c r="E4538" t="b">
        <v>0</v>
      </c>
      <c r="F4538" s="42" t="s">
        <v>9859</v>
      </c>
    </row>
    <row r="4539" spans="1:6" x14ac:dyDescent="0.2">
      <c r="A4539" s="42" t="s">
        <v>1180</v>
      </c>
      <c r="B4539" s="42" t="s">
        <v>8462</v>
      </c>
      <c r="C4539">
        <v>2016</v>
      </c>
      <c r="D4539" s="42" t="s">
        <v>8525</v>
      </c>
      <c r="E4539" t="b">
        <v>0</v>
      </c>
      <c r="F4539" s="42" t="s">
        <v>9859</v>
      </c>
    </row>
    <row r="4540" spans="1:6" x14ac:dyDescent="0.2">
      <c r="A4540" s="42" t="s">
        <v>1180</v>
      </c>
      <c r="B4540" s="42" t="s">
        <v>8462</v>
      </c>
      <c r="C4540">
        <v>2017</v>
      </c>
      <c r="D4540" s="42" t="s">
        <v>8519</v>
      </c>
      <c r="E4540" t="b">
        <v>0</v>
      </c>
      <c r="F4540" s="42" t="s">
        <v>9859</v>
      </c>
    </row>
    <row r="4541" spans="1:6" x14ac:dyDescent="0.2">
      <c r="A4541" s="42" t="s">
        <v>1180</v>
      </c>
      <c r="B4541" s="42" t="s">
        <v>8462</v>
      </c>
      <c r="C4541">
        <v>2018</v>
      </c>
      <c r="D4541" s="42" t="s">
        <v>9860</v>
      </c>
      <c r="E4541" t="b">
        <v>0</v>
      </c>
      <c r="F4541" s="42" t="s">
        <v>9859</v>
      </c>
    </row>
    <row r="4542" spans="1:6" x14ac:dyDescent="0.2">
      <c r="A4542" s="42" t="s">
        <v>1180</v>
      </c>
      <c r="B4542" s="42" t="s">
        <v>8462</v>
      </c>
      <c r="C4542">
        <v>2019</v>
      </c>
      <c r="D4542" s="42" t="s">
        <v>9861</v>
      </c>
      <c r="E4542" t="b">
        <v>0</v>
      </c>
      <c r="F4542" s="42" t="s">
        <v>9859</v>
      </c>
    </row>
    <row r="4543" spans="1:6" x14ac:dyDescent="0.2">
      <c r="A4543" s="42" t="s">
        <v>1180</v>
      </c>
      <c r="B4543" s="42" t="s">
        <v>8464</v>
      </c>
      <c r="C4543">
        <v>2013</v>
      </c>
      <c r="D4543" s="42" t="s">
        <v>8482</v>
      </c>
      <c r="E4543" t="b">
        <v>0</v>
      </c>
      <c r="F4543" s="42" t="s">
        <v>9859</v>
      </c>
    </row>
    <row r="4544" spans="1:6" x14ac:dyDescent="0.2">
      <c r="A4544" s="42" t="s">
        <v>1180</v>
      </c>
      <c r="B4544" s="42" t="s">
        <v>8464</v>
      </c>
      <c r="C4544">
        <v>2014</v>
      </c>
      <c r="D4544" s="42" t="s">
        <v>8482</v>
      </c>
      <c r="E4544" t="b">
        <v>0</v>
      </c>
      <c r="F4544" s="42" t="s">
        <v>9859</v>
      </c>
    </row>
    <row r="4545" spans="1:6" x14ac:dyDescent="0.2">
      <c r="A4545" s="42" t="s">
        <v>1180</v>
      </c>
      <c r="B4545" s="42" t="s">
        <v>8464</v>
      </c>
      <c r="C4545">
        <v>2015</v>
      </c>
      <c r="D4545" s="42" t="s">
        <v>8482</v>
      </c>
      <c r="E4545" t="b">
        <v>0</v>
      </c>
      <c r="F4545" s="42" t="s">
        <v>9859</v>
      </c>
    </row>
    <row r="4546" spans="1:6" x14ac:dyDescent="0.2">
      <c r="A4546" s="42" t="s">
        <v>1180</v>
      </c>
      <c r="B4546" s="42" t="s">
        <v>8464</v>
      </c>
      <c r="C4546">
        <v>2016</v>
      </c>
      <c r="D4546" s="42" t="s">
        <v>8643</v>
      </c>
      <c r="E4546" t="b">
        <v>0</v>
      </c>
      <c r="F4546" s="42" t="s">
        <v>9859</v>
      </c>
    </row>
    <row r="4547" spans="1:6" x14ac:dyDescent="0.2">
      <c r="A4547" s="42" t="s">
        <v>1180</v>
      </c>
      <c r="B4547" s="42" t="s">
        <v>8464</v>
      </c>
      <c r="C4547">
        <v>2017</v>
      </c>
      <c r="D4547" s="42" t="s">
        <v>8643</v>
      </c>
      <c r="E4547" t="b">
        <v>0</v>
      </c>
      <c r="F4547" s="42" t="s">
        <v>9859</v>
      </c>
    </row>
    <row r="4548" spans="1:6" x14ac:dyDescent="0.2">
      <c r="A4548" s="42" t="s">
        <v>1180</v>
      </c>
      <c r="B4548" s="42" t="s">
        <v>8464</v>
      </c>
      <c r="C4548">
        <v>2018</v>
      </c>
      <c r="D4548" s="42" t="s">
        <v>8643</v>
      </c>
      <c r="E4548" t="b">
        <v>0</v>
      </c>
      <c r="F4548" s="42" t="s">
        <v>9859</v>
      </c>
    </row>
    <row r="4549" spans="1:6" x14ac:dyDescent="0.2">
      <c r="A4549" s="42" t="s">
        <v>1180</v>
      </c>
      <c r="B4549" s="42" t="s">
        <v>8464</v>
      </c>
      <c r="C4549">
        <v>2019</v>
      </c>
      <c r="D4549" s="42" t="s">
        <v>8643</v>
      </c>
      <c r="E4549" t="b">
        <v>0</v>
      </c>
      <c r="F4549" s="42" t="s">
        <v>9859</v>
      </c>
    </row>
    <row r="4550" spans="1:6" x14ac:dyDescent="0.2">
      <c r="A4550" s="42" t="s">
        <v>1181</v>
      </c>
      <c r="B4550" s="42" t="s">
        <v>8454</v>
      </c>
      <c r="C4550">
        <v>2013</v>
      </c>
      <c r="D4550" s="42" t="s">
        <v>9501</v>
      </c>
      <c r="E4550" t="b">
        <v>0</v>
      </c>
      <c r="F4550" s="42" t="s">
        <v>9862</v>
      </c>
    </row>
    <row r="4551" spans="1:6" x14ac:dyDescent="0.2">
      <c r="A4551" s="42" t="s">
        <v>1181</v>
      </c>
      <c r="B4551" s="42" t="s">
        <v>8454</v>
      </c>
      <c r="C4551">
        <v>2014</v>
      </c>
      <c r="D4551" s="42" t="s">
        <v>9863</v>
      </c>
      <c r="E4551" t="b">
        <v>0</v>
      </c>
      <c r="F4551" s="42" t="s">
        <v>9862</v>
      </c>
    </row>
    <row r="4552" spans="1:6" x14ac:dyDescent="0.2">
      <c r="A4552" s="42" t="s">
        <v>1181</v>
      </c>
      <c r="B4552" s="42" t="s">
        <v>8454</v>
      </c>
      <c r="C4552">
        <v>2015</v>
      </c>
      <c r="D4552" s="42" t="s">
        <v>8781</v>
      </c>
      <c r="E4552" t="b">
        <v>0</v>
      </c>
      <c r="F4552" s="42" t="s">
        <v>9862</v>
      </c>
    </row>
    <row r="4553" spans="1:6" x14ac:dyDescent="0.2">
      <c r="A4553" s="42" t="s">
        <v>1181</v>
      </c>
      <c r="B4553" s="42" t="s">
        <v>8454</v>
      </c>
      <c r="C4553">
        <v>2016</v>
      </c>
      <c r="D4553" s="42" t="s">
        <v>9864</v>
      </c>
      <c r="E4553" t="b">
        <v>0</v>
      </c>
      <c r="F4553" s="42" t="s">
        <v>9862</v>
      </c>
    </row>
    <row r="4554" spans="1:6" x14ac:dyDescent="0.2">
      <c r="A4554" s="42" t="s">
        <v>1181</v>
      </c>
      <c r="B4554" s="42" t="s">
        <v>8454</v>
      </c>
      <c r="C4554">
        <v>2017</v>
      </c>
      <c r="D4554" s="42" t="s">
        <v>9865</v>
      </c>
      <c r="E4554" t="b">
        <v>0</v>
      </c>
      <c r="F4554" s="42" t="s">
        <v>9862</v>
      </c>
    </row>
    <row r="4555" spans="1:6" x14ac:dyDescent="0.2">
      <c r="A4555" s="42" t="s">
        <v>1181</v>
      </c>
      <c r="B4555" s="42" t="s">
        <v>8454</v>
      </c>
      <c r="C4555">
        <v>2018</v>
      </c>
      <c r="D4555" s="42" t="s">
        <v>9591</v>
      </c>
      <c r="E4555" t="b">
        <v>0</v>
      </c>
      <c r="F4555" s="42" t="s">
        <v>9862</v>
      </c>
    </row>
    <row r="4556" spans="1:6" x14ac:dyDescent="0.2">
      <c r="A4556" s="42" t="s">
        <v>1181</v>
      </c>
      <c r="B4556" s="42" t="s">
        <v>8454</v>
      </c>
      <c r="C4556">
        <v>2019</v>
      </c>
      <c r="D4556" s="42" t="s">
        <v>8841</v>
      </c>
      <c r="E4556" t="b">
        <v>0</v>
      </c>
      <c r="F4556" s="42" t="s">
        <v>9862</v>
      </c>
    </row>
    <row r="4557" spans="1:6" x14ac:dyDescent="0.2">
      <c r="A4557" s="42" t="s">
        <v>1181</v>
      </c>
      <c r="B4557" s="42" t="s">
        <v>8462</v>
      </c>
      <c r="C4557">
        <v>2013</v>
      </c>
      <c r="D4557" s="42" t="s">
        <v>9501</v>
      </c>
      <c r="E4557" t="b">
        <v>0</v>
      </c>
      <c r="F4557" s="42" t="s">
        <v>9862</v>
      </c>
    </row>
    <row r="4558" spans="1:6" x14ac:dyDescent="0.2">
      <c r="A4558" s="42" t="s">
        <v>1181</v>
      </c>
      <c r="B4558" s="42" t="s">
        <v>8462</v>
      </c>
      <c r="C4558">
        <v>2014</v>
      </c>
      <c r="D4558" s="42" t="s">
        <v>9863</v>
      </c>
      <c r="E4558" t="b">
        <v>0</v>
      </c>
      <c r="F4558" s="42" t="s">
        <v>9862</v>
      </c>
    </row>
    <row r="4559" spans="1:6" x14ac:dyDescent="0.2">
      <c r="A4559" s="42" t="s">
        <v>1181</v>
      </c>
      <c r="B4559" s="42" t="s">
        <v>8462</v>
      </c>
      <c r="C4559">
        <v>2015</v>
      </c>
      <c r="D4559" s="42" t="s">
        <v>8781</v>
      </c>
      <c r="E4559" t="b">
        <v>0</v>
      </c>
      <c r="F4559" s="42" t="s">
        <v>9862</v>
      </c>
    </row>
    <row r="4560" spans="1:6" x14ac:dyDescent="0.2">
      <c r="A4560" s="42" t="s">
        <v>1181</v>
      </c>
      <c r="B4560" s="42" t="s">
        <v>8462</v>
      </c>
      <c r="C4560">
        <v>2016</v>
      </c>
      <c r="D4560" s="42" t="s">
        <v>9864</v>
      </c>
      <c r="E4560" t="b">
        <v>0</v>
      </c>
      <c r="F4560" s="42" t="s">
        <v>9862</v>
      </c>
    </row>
    <row r="4561" spans="1:6" x14ac:dyDescent="0.2">
      <c r="A4561" s="42" t="s">
        <v>1181</v>
      </c>
      <c r="B4561" s="42" t="s">
        <v>8462</v>
      </c>
      <c r="C4561">
        <v>2017</v>
      </c>
      <c r="D4561" s="42" t="s">
        <v>9865</v>
      </c>
      <c r="E4561" t="b">
        <v>0</v>
      </c>
      <c r="F4561" s="42" t="s">
        <v>9862</v>
      </c>
    </row>
    <row r="4562" spans="1:6" x14ac:dyDescent="0.2">
      <c r="A4562" s="42" t="s">
        <v>1181</v>
      </c>
      <c r="B4562" s="42" t="s">
        <v>8462</v>
      </c>
      <c r="C4562">
        <v>2018</v>
      </c>
      <c r="D4562" s="42" t="s">
        <v>9591</v>
      </c>
      <c r="E4562" t="b">
        <v>0</v>
      </c>
      <c r="F4562" s="42" t="s">
        <v>9862</v>
      </c>
    </row>
    <row r="4563" spans="1:6" x14ac:dyDescent="0.2">
      <c r="A4563" s="42" t="s">
        <v>1181</v>
      </c>
      <c r="B4563" s="42" t="s">
        <v>8462</v>
      </c>
      <c r="C4563">
        <v>2019</v>
      </c>
      <c r="D4563" s="42" t="s">
        <v>8841</v>
      </c>
      <c r="E4563" t="b">
        <v>0</v>
      </c>
      <c r="F4563" s="42" t="s">
        <v>9862</v>
      </c>
    </row>
    <row r="4564" spans="1:6" x14ac:dyDescent="0.2">
      <c r="A4564" s="42" t="s">
        <v>1181</v>
      </c>
      <c r="B4564" s="42" t="s">
        <v>8464</v>
      </c>
      <c r="C4564">
        <v>2013</v>
      </c>
      <c r="D4564" s="42" t="s">
        <v>9207</v>
      </c>
      <c r="E4564" t="b">
        <v>0</v>
      </c>
      <c r="F4564" s="42" t="s">
        <v>9862</v>
      </c>
    </row>
    <row r="4565" spans="1:6" x14ac:dyDescent="0.2">
      <c r="A4565" s="42" t="s">
        <v>1181</v>
      </c>
      <c r="B4565" s="42" t="s">
        <v>8464</v>
      </c>
      <c r="C4565">
        <v>2014</v>
      </c>
      <c r="D4565" s="42" t="s">
        <v>8631</v>
      </c>
      <c r="E4565" t="b">
        <v>0</v>
      </c>
      <c r="F4565" s="42" t="s">
        <v>9862</v>
      </c>
    </row>
    <row r="4566" spans="1:6" x14ac:dyDescent="0.2">
      <c r="A4566" s="42" t="s">
        <v>1181</v>
      </c>
      <c r="B4566" s="42" t="s">
        <v>8464</v>
      </c>
      <c r="C4566">
        <v>2015</v>
      </c>
      <c r="D4566" s="42" t="s">
        <v>9054</v>
      </c>
      <c r="E4566" t="b">
        <v>0</v>
      </c>
      <c r="F4566" s="42" t="s">
        <v>9862</v>
      </c>
    </row>
    <row r="4567" spans="1:6" x14ac:dyDescent="0.2">
      <c r="A4567" s="42" t="s">
        <v>1181</v>
      </c>
      <c r="B4567" s="42" t="s">
        <v>8464</v>
      </c>
      <c r="C4567">
        <v>2016</v>
      </c>
      <c r="D4567" s="42" t="s">
        <v>8511</v>
      </c>
      <c r="E4567" t="b">
        <v>0</v>
      </c>
      <c r="F4567" s="42" t="s">
        <v>9862</v>
      </c>
    </row>
    <row r="4568" spans="1:6" x14ac:dyDescent="0.2">
      <c r="A4568" s="42" t="s">
        <v>1181</v>
      </c>
      <c r="B4568" s="42" t="s">
        <v>8464</v>
      </c>
      <c r="C4568">
        <v>2017</v>
      </c>
      <c r="D4568" s="42" t="s">
        <v>8512</v>
      </c>
      <c r="E4568" t="b">
        <v>0</v>
      </c>
      <c r="F4568" s="42" t="s">
        <v>9862</v>
      </c>
    </row>
    <row r="4569" spans="1:6" x14ac:dyDescent="0.2">
      <c r="A4569" s="42" t="s">
        <v>1181</v>
      </c>
      <c r="B4569" s="42" t="s">
        <v>8464</v>
      </c>
      <c r="C4569">
        <v>2018</v>
      </c>
      <c r="D4569" s="42" t="s">
        <v>8512</v>
      </c>
      <c r="E4569" t="b">
        <v>0</v>
      </c>
      <c r="F4569" s="42" t="s">
        <v>9862</v>
      </c>
    </row>
    <row r="4570" spans="1:6" x14ac:dyDescent="0.2">
      <c r="A4570" s="42" t="s">
        <v>1181</v>
      </c>
      <c r="B4570" s="42" t="s">
        <v>8464</v>
      </c>
      <c r="C4570">
        <v>2019</v>
      </c>
      <c r="D4570" s="42" t="s">
        <v>8512</v>
      </c>
      <c r="E4570" t="b">
        <v>0</v>
      </c>
      <c r="F4570" s="42" t="s">
        <v>9862</v>
      </c>
    </row>
    <row r="4571" spans="1:6" x14ac:dyDescent="0.2">
      <c r="A4571" s="42" t="s">
        <v>1182</v>
      </c>
      <c r="B4571" s="42" t="s">
        <v>8454</v>
      </c>
      <c r="C4571">
        <v>2013</v>
      </c>
      <c r="D4571" s="42" t="s">
        <v>8932</v>
      </c>
      <c r="E4571" t="b">
        <v>0</v>
      </c>
      <c r="F4571" s="42" t="s">
        <v>9866</v>
      </c>
    </row>
    <row r="4572" spans="1:6" x14ac:dyDescent="0.2">
      <c r="A4572" s="42" t="s">
        <v>1182</v>
      </c>
      <c r="B4572" s="42" t="s">
        <v>8454</v>
      </c>
      <c r="C4572">
        <v>2014</v>
      </c>
      <c r="D4572" s="42" t="s">
        <v>8585</v>
      </c>
      <c r="E4572" t="b">
        <v>0</v>
      </c>
      <c r="F4572" s="42" t="s">
        <v>9866</v>
      </c>
    </row>
    <row r="4573" spans="1:6" x14ac:dyDescent="0.2">
      <c r="A4573" s="42" t="s">
        <v>1182</v>
      </c>
      <c r="B4573" s="42" t="s">
        <v>8454</v>
      </c>
      <c r="C4573">
        <v>2015</v>
      </c>
      <c r="D4573" s="42" t="s">
        <v>8972</v>
      </c>
      <c r="E4573" t="b">
        <v>0</v>
      </c>
      <c r="F4573" s="42" t="s">
        <v>9866</v>
      </c>
    </row>
    <row r="4574" spans="1:6" x14ac:dyDescent="0.2">
      <c r="A4574" s="42" t="s">
        <v>1182</v>
      </c>
      <c r="B4574" s="42" t="s">
        <v>8454</v>
      </c>
      <c r="C4574">
        <v>2016</v>
      </c>
      <c r="D4574" s="42" t="s">
        <v>8760</v>
      </c>
      <c r="E4574" t="b">
        <v>0</v>
      </c>
      <c r="F4574" s="42" t="s">
        <v>9866</v>
      </c>
    </row>
    <row r="4575" spans="1:6" x14ac:dyDescent="0.2">
      <c r="A4575" s="42" t="s">
        <v>1182</v>
      </c>
      <c r="B4575" s="42" t="s">
        <v>8454</v>
      </c>
      <c r="C4575">
        <v>2017</v>
      </c>
      <c r="D4575" s="42" t="s">
        <v>8704</v>
      </c>
      <c r="E4575" t="b">
        <v>0</v>
      </c>
      <c r="F4575" s="42" t="s">
        <v>9866</v>
      </c>
    </row>
    <row r="4576" spans="1:6" x14ac:dyDescent="0.2">
      <c r="A4576" s="42" t="s">
        <v>1182</v>
      </c>
      <c r="B4576" s="42" t="s">
        <v>8454</v>
      </c>
      <c r="C4576">
        <v>2018</v>
      </c>
      <c r="D4576" s="42" t="s">
        <v>9362</v>
      </c>
      <c r="E4576" t="b">
        <v>0</v>
      </c>
      <c r="F4576" s="42" t="s">
        <v>9866</v>
      </c>
    </row>
    <row r="4577" spans="1:6" x14ac:dyDescent="0.2">
      <c r="A4577" s="42" t="s">
        <v>1182</v>
      </c>
      <c r="B4577" s="42" t="s">
        <v>8454</v>
      </c>
      <c r="C4577">
        <v>2019</v>
      </c>
      <c r="D4577" s="42" t="s">
        <v>9101</v>
      </c>
      <c r="E4577" t="b">
        <v>0</v>
      </c>
      <c r="F4577" s="42" t="s">
        <v>9866</v>
      </c>
    </row>
    <row r="4578" spans="1:6" x14ac:dyDescent="0.2">
      <c r="A4578" s="42" t="s">
        <v>1182</v>
      </c>
      <c r="B4578" s="42" t="s">
        <v>8462</v>
      </c>
      <c r="C4578">
        <v>2013</v>
      </c>
      <c r="D4578" s="42" t="s">
        <v>8586</v>
      </c>
      <c r="E4578" t="b">
        <v>0</v>
      </c>
      <c r="F4578" s="42" t="s">
        <v>9866</v>
      </c>
    </row>
    <row r="4579" spans="1:6" x14ac:dyDescent="0.2">
      <c r="A4579" s="42" t="s">
        <v>1182</v>
      </c>
      <c r="B4579" s="42" t="s">
        <v>8462</v>
      </c>
      <c r="C4579">
        <v>2014</v>
      </c>
      <c r="D4579" s="42" t="s">
        <v>8585</v>
      </c>
      <c r="E4579" t="b">
        <v>0</v>
      </c>
      <c r="F4579" s="42" t="s">
        <v>9866</v>
      </c>
    </row>
    <row r="4580" spans="1:6" x14ac:dyDescent="0.2">
      <c r="A4580" s="42" t="s">
        <v>1182</v>
      </c>
      <c r="B4580" s="42" t="s">
        <v>8462</v>
      </c>
      <c r="C4580">
        <v>2015</v>
      </c>
      <c r="D4580" s="42" t="s">
        <v>8972</v>
      </c>
      <c r="E4580" t="b">
        <v>0</v>
      </c>
      <c r="F4580" s="42" t="s">
        <v>9866</v>
      </c>
    </row>
    <row r="4581" spans="1:6" x14ac:dyDescent="0.2">
      <c r="A4581" s="42" t="s">
        <v>1182</v>
      </c>
      <c r="B4581" s="42" t="s">
        <v>8462</v>
      </c>
      <c r="C4581">
        <v>2016</v>
      </c>
      <c r="D4581" s="42" t="s">
        <v>9512</v>
      </c>
      <c r="E4581" t="b">
        <v>0</v>
      </c>
      <c r="F4581" s="42" t="s">
        <v>9866</v>
      </c>
    </row>
    <row r="4582" spans="1:6" x14ac:dyDescent="0.2">
      <c r="A4582" s="42" t="s">
        <v>1182</v>
      </c>
      <c r="B4582" s="42" t="s">
        <v>8462</v>
      </c>
      <c r="C4582">
        <v>2017</v>
      </c>
      <c r="D4582" s="42" t="s">
        <v>8704</v>
      </c>
      <c r="E4582" t="b">
        <v>0</v>
      </c>
      <c r="F4582" s="42" t="s">
        <v>9866</v>
      </c>
    </row>
    <row r="4583" spans="1:6" x14ac:dyDescent="0.2">
      <c r="A4583" s="42" t="s">
        <v>1182</v>
      </c>
      <c r="B4583" s="42" t="s">
        <v>8462</v>
      </c>
      <c r="C4583">
        <v>2018</v>
      </c>
      <c r="D4583" s="42" t="s">
        <v>9362</v>
      </c>
      <c r="E4583" t="b">
        <v>0</v>
      </c>
      <c r="F4583" s="42" t="s">
        <v>9866</v>
      </c>
    </row>
    <row r="4584" spans="1:6" x14ac:dyDescent="0.2">
      <c r="A4584" s="42" t="s">
        <v>1182</v>
      </c>
      <c r="B4584" s="42" t="s">
        <v>8462</v>
      </c>
      <c r="C4584">
        <v>2019</v>
      </c>
      <c r="D4584" s="42" t="s">
        <v>8988</v>
      </c>
      <c r="E4584" t="b">
        <v>0</v>
      </c>
      <c r="F4584" s="42" t="s">
        <v>9866</v>
      </c>
    </row>
    <row r="4585" spans="1:6" x14ac:dyDescent="0.2">
      <c r="A4585" s="42" t="s">
        <v>1182</v>
      </c>
      <c r="B4585" s="42" t="s">
        <v>8464</v>
      </c>
      <c r="C4585">
        <v>2013</v>
      </c>
      <c r="D4585" s="42" t="s">
        <v>8598</v>
      </c>
      <c r="E4585" t="b">
        <v>0</v>
      </c>
      <c r="F4585" s="42" t="s">
        <v>9866</v>
      </c>
    </row>
    <row r="4586" spans="1:6" x14ac:dyDescent="0.2">
      <c r="A4586" s="42" t="s">
        <v>1182</v>
      </c>
      <c r="B4586" s="42" t="s">
        <v>8464</v>
      </c>
      <c r="C4586">
        <v>2014</v>
      </c>
      <c r="D4586" s="42" t="s">
        <v>8687</v>
      </c>
      <c r="E4586" t="b">
        <v>0</v>
      </c>
      <c r="F4586" s="42" t="s">
        <v>9866</v>
      </c>
    </row>
    <row r="4587" spans="1:6" x14ac:dyDescent="0.2">
      <c r="A4587" s="42" t="s">
        <v>1182</v>
      </c>
      <c r="B4587" s="42" t="s">
        <v>8464</v>
      </c>
      <c r="C4587">
        <v>2015</v>
      </c>
      <c r="D4587" s="42" t="s">
        <v>8597</v>
      </c>
      <c r="E4587" t="b">
        <v>0</v>
      </c>
      <c r="F4587" s="42" t="s">
        <v>9866</v>
      </c>
    </row>
    <row r="4588" spans="1:6" x14ac:dyDescent="0.2">
      <c r="A4588" s="42" t="s">
        <v>1182</v>
      </c>
      <c r="B4588" s="42" t="s">
        <v>8464</v>
      </c>
      <c r="C4588">
        <v>2016</v>
      </c>
      <c r="D4588" s="42" t="s">
        <v>8639</v>
      </c>
      <c r="E4588" t="b">
        <v>0</v>
      </c>
      <c r="F4588" s="42" t="s">
        <v>9866</v>
      </c>
    </row>
    <row r="4589" spans="1:6" x14ac:dyDescent="0.2">
      <c r="A4589" s="42" t="s">
        <v>1182</v>
      </c>
      <c r="B4589" s="42" t="s">
        <v>8464</v>
      </c>
      <c r="C4589">
        <v>2017</v>
      </c>
      <c r="D4589" s="42" t="s">
        <v>8648</v>
      </c>
      <c r="E4589" t="b">
        <v>0</v>
      </c>
      <c r="F4589" s="42" t="s">
        <v>9866</v>
      </c>
    </row>
    <row r="4590" spans="1:6" x14ac:dyDescent="0.2">
      <c r="A4590" s="42" t="s">
        <v>1182</v>
      </c>
      <c r="B4590" s="42" t="s">
        <v>8464</v>
      </c>
      <c r="C4590">
        <v>2018</v>
      </c>
      <c r="D4590" s="42" t="s">
        <v>8466</v>
      </c>
      <c r="E4590" t="b">
        <v>0</v>
      </c>
      <c r="F4590" s="42" t="s">
        <v>9866</v>
      </c>
    </row>
    <row r="4591" spans="1:6" x14ac:dyDescent="0.2">
      <c r="A4591" s="42" t="s">
        <v>1182</v>
      </c>
      <c r="B4591" s="42" t="s">
        <v>8464</v>
      </c>
      <c r="C4591">
        <v>2019</v>
      </c>
      <c r="D4591" s="42" t="s">
        <v>8496</v>
      </c>
      <c r="E4591" t="b">
        <v>0</v>
      </c>
      <c r="F4591" s="42" t="s">
        <v>9866</v>
      </c>
    </row>
    <row r="4592" spans="1:6" x14ac:dyDescent="0.2">
      <c r="A4592" s="42" t="s">
        <v>1183</v>
      </c>
      <c r="B4592" s="42" t="s">
        <v>8454</v>
      </c>
      <c r="C4592">
        <v>2013</v>
      </c>
      <c r="D4592" s="42" t="s">
        <v>9520</v>
      </c>
      <c r="E4592" t="b">
        <v>0</v>
      </c>
      <c r="F4592" s="42" t="s">
        <v>9867</v>
      </c>
    </row>
    <row r="4593" spans="1:6" x14ac:dyDescent="0.2">
      <c r="A4593" s="42" t="s">
        <v>1183</v>
      </c>
      <c r="B4593" s="42" t="s">
        <v>8454</v>
      </c>
      <c r="C4593">
        <v>2014</v>
      </c>
      <c r="D4593" s="42" t="s">
        <v>9518</v>
      </c>
      <c r="E4593" t="b">
        <v>0</v>
      </c>
      <c r="F4593" s="42" t="s">
        <v>9867</v>
      </c>
    </row>
    <row r="4594" spans="1:6" x14ac:dyDescent="0.2">
      <c r="A4594" s="42" t="s">
        <v>1183</v>
      </c>
      <c r="B4594" s="42" t="s">
        <v>8454</v>
      </c>
      <c r="C4594">
        <v>2015</v>
      </c>
      <c r="D4594" s="42" t="s">
        <v>9868</v>
      </c>
      <c r="E4594" t="b">
        <v>0</v>
      </c>
      <c r="F4594" s="42" t="s">
        <v>9867</v>
      </c>
    </row>
    <row r="4595" spans="1:6" x14ac:dyDescent="0.2">
      <c r="A4595" s="42" t="s">
        <v>1183</v>
      </c>
      <c r="B4595" s="42" t="s">
        <v>8454</v>
      </c>
      <c r="C4595">
        <v>2016</v>
      </c>
      <c r="D4595" s="42" t="s">
        <v>8659</v>
      </c>
      <c r="E4595" t="b">
        <v>0</v>
      </c>
      <c r="F4595" s="42" t="s">
        <v>9867</v>
      </c>
    </row>
    <row r="4596" spans="1:6" x14ac:dyDescent="0.2">
      <c r="A4596" s="42" t="s">
        <v>1183</v>
      </c>
      <c r="B4596" s="42" t="s">
        <v>8454</v>
      </c>
      <c r="C4596">
        <v>2017</v>
      </c>
      <c r="D4596" s="42" t="s">
        <v>9869</v>
      </c>
      <c r="E4596" t="b">
        <v>0</v>
      </c>
      <c r="F4596" s="42" t="s">
        <v>9867</v>
      </c>
    </row>
    <row r="4597" spans="1:6" x14ac:dyDescent="0.2">
      <c r="A4597" s="42" t="s">
        <v>1183</v>
      </c>
      <c r="B4597" s="42" t="s">
        <v>8454</v>
      </c>
      <c r="C4597">
        <v>2018</v>
      </c>
      <c r="D4597" s="42" t="s">
        <v>9870</v>
      </c>
      <c r="E4597" t="b">
        <v>0</v>
      </c>
      <c r="F4597" s="42" t="s">
        <v>9867</v>
      </c>
    </row>
    <row r="4598" spans="1:6" x14ac:dyDescent="0.2">
      <c r="A4598" s="42" t="s">
        <v>1183</v>
      </c>
      <c r="B4598" s="42" t="s">
        <v>8454</v>
      </c>
      <c r="C4598">
        <v>2019</v>
      </c>
      <c r="D4598" s="42" t="s">
        <v>9871</v>
      </c>
      <c r="E4598" t="b">
        <v>0</v>
      </c>
      <c r="F4598" s="42" t="s">
        <v>9867</v>
      </c>
    </row>
    <row r="4599" spans="1:6" x14ac:dyDescent="0.2">
      <c r="A4599" s="42" t="s">
        <v>1183</v>
      </c>
      <c r="B4599" s="42" t="s">
        <v>8462</v>
      </c>
      <c r="C4599">
        <v>2013</v>
      </c>
      <c r="D4599" s="42" t="s">
        <v>9520</v>
      </c>
      <c r="E4599" t="b">
        <v>0</v>
      </c>
      <c r="F4599" s="42" t="s">
        <v>9867</v>
      </c>
    </row>
    <row r="4600" spans="1:6" x14ac:dyDescent="0.2">
      <c r="A4600" s="42" t="s">
        <v>1183</v>
      </c>
      <c r="B4600" s="42" t="s">
        <v>8462</v>
      </c>
      <c r="C4600">
        <v>2014</v>
      </c>
      <c r="D4600" s="42" t="s">
        <v>9518</v>
      </c>
      <c r="E4600" t="b">
        <v>0</v>
      </c>
      <c r="F4600" s="42" t="s">
        <v>9867</v>
      </c>
    </row>
    <row r="4601" spans="1:6" x14ac:dyDescent="0.2">
      <c r="A4601" s="42" t="s">
        <v>1183</v>
      </c>
      <c r="B4601" s="42" t="s">
        <v>8462</v>
      </c>
      <c r="C4601">
        <v>2015</v>
      </c>
      <c r="D4601" s="42" t="s">
        <v>9868</v>
      </c>
      <c r="E4601" t="b">
        <v>0</v>
      </c>
      <c r="F4601" s="42" t="s">
        <v>9867</v>
      </c>
    </row>
    <row r="4602" spans="1:6" x14ac:dyDescent="0.2">
      <c r="A4602" s="42" t="s">
        <v>1183</v>
      </c>
      <c r="B4602" s="42" t="s">
        <v>8462</v>
      </c>
      <c r="C4602">
        <v>2016</v>
      </c>
      <c r="D4602" s="42" t="s">
        <v>8659</v>
      </c>
      <c r="E4602" t="b">
        <v>0</v>
      </c>
      <c r="F4602" s="42" t="s">
        <v>9867</v>
      </c>
    </row>
    <row r="4603" spans="1:6" x14ac:dyDescent="0.2">
      <c r="A4603" s="42" t="s">
        <v>1183</v>
      </c>
      <c r="B4603" s="42" t="s">
        <v>8462</v>
      </c>
      <c r="C4603">
        <v>2017</v>
      </c>
      <c r="D4603" s="42" t="s">
        <v>9869</v>
      </c>
      <c r="E4603" t="b">
        <v>0</v>
      </c>
      <c r="F4603" s="42" t="s">
        <v>9867</v>
      </c>
    </row>
    <row r="4604" spans="1:6" x14ac:dyDescent="0.2">
      <c r="A4604" s="42" t="s">
        <v>1183</v>
      </c>
      <c r="B4604" s="42" t="s">
        <v>8462</v>
      </c>
      <c r="C4604">
        <v>2018</v>
      </c>
      <c r="D4604" s="42" t="s">
        <v>9870</v>
      </c>
      <c r="E4604" t="b">
        <v>0</v>
      </c>
      <c r="F4604" s="42" t="s">
        <v>9867</v>
      </c>
    </row>
    <row r="4605" spans="1:6" x14ac:dyDescent="0.2">
      <c r="A4605" s="42" t="s">
        <v>1183</v>
      </c>
      <c r="B4605" s="42" t="s">
        <v>8462</v>
      </c>
      <c r="C4605">
        <v>2019</v>
      </c>
      <c r="D4605" s="42" t="s">
        <v>9871</v>
      </c>
      <c r="E4605" t="b">
        <v>0</v>
      </c>
      <c r="F4605" s="42" t="s">
        <v>9867</v>
      </c>
    </row>
    <row r="4606" spans="1:6" x14ac:dyDescent="0.2">
      <c r="A4606" s="42" t="s">
        <v>1183</v>
      </c>
      <c r="B4606" s="42" t="s">
        <v>8464</v>
      </c>
      <c r="C4606">
        <v>2013</v>
      </c>
      <c r="D4606" s="42" t="s">
        <v>8649</v>
      </c>
      <c r="E4606" t="b">
        <v>0</v>
      </c>
      <c r="F4606" s="42" t="s">
        <v>9867</v>
      </c>
    </row>
    <row r="4607" spans="1:6" x14ac:dyDescent="0.2">
      <c r="A4607" s="42" t="s">
        <v>1183</v>
      </c>
      <c r="B4607" s="42" t="s">
        <v>8464</v>
      </c>
      <c r="C4607">
        <v>2014</v>
      </c>
      <c r="D4607" s="42" t="s">
        <v>8649</v>
      </c>
      <c r="E4607" t="b">
        <v>0</v>
      </c>
      <c r="F4607" s="42" t="s">
        <v>9867</v>
      </c>
    </row>
    <row r="4608" spans="1:6" x14ac:dyDescent="0.2">
      <c r="A4608" s="42" t="s">
        <v>1183</v>
      </c>
      <c r="B4608" s="42" t="s">
        <v>8464</v>
      </c>
      <c r="C4608">
        <v>2015</v>
      </c>
      <c r="D4608" s="42" t="s">
        <v>8467</v>
      </c>
      <c r="E4608" t="b">
        <v>0</v>
      </c>
      <c r="F4608" s="42" t="s">
        <v>9867</v>
      </c>
    </row>
    <row r="4609" spans="1:6" x14ac:dyDescent="0.2">
      <c r="A4609" s="42" t="s">
        <v>1183</v>
      </c>
      <c r="B4609" s="42" t="s">
        <v>8464</v>
      </c>
      <c r="C4609">
        <v>2016</v>
      </c>
      <c r="D4609" s="42" t="s">
        <v>8510</v>
      </c>
      <c r="E4609" t="b">
        <v>0</v>
      </c>
      <c r="F4609" s="42" t="s">
        <v>9867</v>
      </c>
    </row>
    <row r="4610" spans="1:6" x14ac:dyDescent="0.2">
      <c r="A4610" s="42" t="s">
        <v>1183</v>
      </c>
      <c r="B4610" s="42" t="s">
        <v>8464</v>
      </c>
      <c r="C4610">
        <v>2017</v>
      </c>
      <c r="D4610" s="42" t="s">
        <v>8511</v>
      </c>
      <c r="E4610" t="b">
        <v>0</v>
      </c>
      <c r="F4610" s="42" t="s">
        <v>9867</v>
      </c>
    </row>
    <row r="4611" spans="1:6" x14ac:dyDescent="0.2">
      <c r="A4611" s="42" t="s">
        <v>1183</v>
      </c>
      <c r="B4611" s="42" t="s">
        <v>8464</v>
      </c>
      <c r="C4611">
        <v>2018</v>
      </c>
      <c r="D4611" s="42" t="s">
        <v>8549</v>
      </c>
      <c r="E4611" t="b">
        <v>0</v>
      </c>
      <c r="F4611" s="42" t="s">
        <v>9867</v>
      </c>
    </row>
    <row r="4612" spans="1:6" x14ac:dyDescent="0.2">
      <c r="A4612" s="42" t="s">
        <v>1183</v>
      </c>
      <c r="B4612" s="42" t="s">
        <v>8464</v>
      </c>
      <c r="C4612">
        <v>2019</v>
      </c>
      <c r="D4612" s="42" t="s">
        <v>8549</v>
      </c>
      <c r="E4612" t="b">
        <v>0</v>
      </c>
      <c r="F4612" s="42" t="s">
        <v>9867</v>
      </c>
    </row>
    <row r="4613" spans="1:6" x14ac:dyDescent="0.2">
      <c r="A4613" s="42" t="s">
        <v>1184</v>
      </c>
      <c r="B4613" s="42" t="s">
        <v>8454</v>
      </c>
      <c r="C4613">
        <v>2013</v>
      </c>
      <c r="D4613" s="42" t="s">
        <v>9151</v>
      </c>
      <c r="E4613" t="b">
        <v>0</v>
      </c>
      <c r="F4613" s="42" t="s">
        <v>9872</v>
      </c>
    </row>
    <row r="4614" spans="1:6" x14ac:dyDescent="0.2">
      <c r="A4614" s="42" t="s">
        <v>1184</v>
      </c>
      <c r="B4614" s="42" t="s">
        <v>8454</v>
      </c>
      <c r="C4614">
        <v>2014</v>
      </c>
      <c r="D4614" s="42" t="s">
        <v>8625</v>
      </c>
      <c r="E4614" t="b">
        <v>0</v>
      </c>
      <c r="F4614" s="42" t="s">
        <v>9872</v>
      </c>
    </row>
    <row r="4615" spans="1:6" x14ac:dyDescent="0.2">
      <c r="A4615" s="42" t="s">
        <v>1184</v>
      </c>
      <c r="B4615" s="42" t="s">
        <v>8454</v>
      </c>
      <c r="C4615">
        <v>2015</v>
      </c>
      <c r="D4615" s="42" t="s">
        <v>9252</v>
      </c>
      <c r="E4615" t="b">
        <v>0</v>
      </c>
      <c r="F4615" s="42" t="s">
        <v>9872</v>
      </c>
    </row>
    <row r="4616" spans="1:6" x14ac:dyDescent="0.2">
      <c r="A4616" s="42" t="s">
        <v>1184</v>
      </c>
      <c r="B4616" s="42" t="s">
        <v>8454</v>
      </c>
      <c r="C4616">
        <v>2016</v>
      </c>
      <c r="D4616" s="42" t="s">
        <v>9179</v>
      </c>
      <c r="E4616" t="b">
        <v>0</v>
      </c>
      <c r="F4616" s="42" t="s">
        <v>9872</v>
      </c>
    </row>
    <row r="4617" spans="1:6" x14ac:dyDescent="0.2">
      <c r="A4617" s="42" t="s">
        <v>1184</v>
      </c>
      <c r="B4617" s="42" t="s">
        <v>8454</v>
      </c>
      <c r="C4617">
        <v>2017</v>
      </c>
      <c r="D4617" s="42" t="s">
        <v>8637</v>
      </c>
      <c r="E4617" t="b">
        <v>0</v>
      </c>
      <c r="F4617" s="42" t="s">
        <v>9872</v>
      </c>
    </row>
    <row r="4618" spans="1:6" x14ac:dyDescent="0.2">
      <c r="A4618" s="42" t="s">
        <v>1184</v>
      </c>
      <c r="B4618" s="42" t="s">
        <v>8454</v>
      </c>
      <c r="C4618">
        <v>2018</v>
      </c>
      <c r="D4618" s="42" t="s">
        <v>9335</v>
      </c>
      <c r="E4618" t="b">
        <v>0</v>
      </c>
      <c r="F4618" s="42" t="s">
        <v>9872</v>
      </c>
    </row>
    <row r="4619" spans="1:6" x14ac:dyDescent="0.2">
      <c r="A4619" s="42" t="s">
        <v>1184</v>
      </c>
      <c r="B4619" s="42" t="s">
        <v>8454</v>
      </c>
      <c r="C4619">
        <v>2019</v>
      </c>
      <c r="D4619" s="42" t="s">
        <v>8783</v>
      </c>
      <c r="E4619" t="b">
        <v>0</v>
      </c>
      <c r="F4619" s="42" t="s">
        <v>9872</v>
      </c>
    </row>
    <row r="4620" spans="1:6" x14ac:dyDescent="0.2">
      <c r="A4620" s="42" t="s">
        <v>1184</v>
      </c>
      <c r="B4620" s="42" t="s">
        <v>8462</v>
      </c>
      <c r="C4620">
        <v>2013</v>
      </c>
      <c r="D4620" s="42" t="s">
        <v>9151</v>
      </c>
      <c r="E4620" t="b">
        <v>0</v>
      </c>
      <c r="F4620" s="42" t="s">
        <v>9872</v>
      </c>
    </row>
    <row r="4621" spans="1:6" x14ac:dyDescent="0.2">
      <c r="A4621" s="42" t="s">
        <v>1184</v>
      </c>
      <c r="B4621" s="42" t="s">
        <v>8462</v>
      </c>
      <c r="C4621">
        <v>2014</v>
      </c>
      <c r="D4621" s="42" t="s">
        <v>8625</v>
      </c>
      <c r="E4621" t="b">
        <v>0</v>
      </c>
      <c r="F4621" s="42" t="s">
        <v>9872</v>
      </c>
    </row>
    <row r="4622" spans="1:6" x14ac:dyDescent="0.2">
      <c r="A4622" s="42" t="s">
        <v>1184</v>
      </c>
      <c r="B4622" s="42" t="s">
        <v>8462</v>
      </c>
      <c r="C4622">
        <v>2015</v>
      </c>
      <c r="D4622" s="42" t="s">
        <v>9252</v>
      </c>
      <c r="E4622" t="b">
        <v>0</v>
      </c>
      <c r="F4622" s="42" t="s">
        <v>9872</v>
      </c>
    </row>
    <row r="4623" spans="1:6" x14ac:dyDescent="0.2">
      <c r="A4623" s="42" t="s">
        <v>1184</v>
      </c>
      <c r="B4623" s="42" t="s">
        <v>8462</v>
      </c>
      <c r="C4623">
        <v>2016</v>
      </c>
      <c r="D4623" s="42" t="s">
        <v>9179</v>
      </c>
      <c r="E4623" t="b">
        <v>0</v>
      </c>
      <c r="F4623" s="42" t="s">
        <v>9872</v>
      </c>
    </row>
    <row r="4624" spans="1:6" x14ac:dyDescent="0.2">
      <c r="A4624" s="42" t="s">
        <v>1184</v>
      </c>
      <c r="B4624" s="42" t="s">
        <v>8462</v>
      </c>
      <c r="C4624">
        <v>2017</v>
      </c>
      <c r="D4624" s="42" t="s">
        <v>8637</v>
      </c>
      <c r="E4624" t="b">
        <v>0</v>
      </c>
      <c r="F4624" s="42" t="s">
        <v>9872</v>
      </c>
    </row>
    <row r="4625" spans="1:6" x14ac:dyDescent="0.2">
      <c r="A4625" s="42" t="s">
        <v>1184</v>
      </c>
      <c r="B4625" s="42" t="s">
        <v>8462</v>
      </c>
      <c r="C4625">
        <v>2018</v>
      </c>
      <c r="D4625" s="42" t="s">
        <v>9335</v>
      </c>
      <c r="E4625" t="b">
        <v>0</v>
      </c>
      <c r="F4625" s="42" t="s">
        <v>9872</v>
      </c>
    </row>
    <row r="4626" spans="1:6" x14ac:dyDescent="0.2">
      <c r="A4626" s="42" t="s">
        <v>1184</v>
      </c>
      <c r="B4626" s="42" t="s">
        <v>8462</v>
      </c>
      <c r="C4626">
        <v>2019</v>
      </c>
      <c r="D4626" s="42" t="s">
        <v>8783</v>
      </c>
      <c r="E4626" t="b">
        <v>0</v>
      </c>
      <c r="F4626" s="42" t="s">
        <v>9872</v>
      </c>
    </row>
    <row r="4627" spans="1:6" x14ac:dyDescent="0.2">
      <c r="A4627" s="42" t="s">
        <v>1184</v>
      </c>
      <c r="B4627" s="42" t="s">
        <v>8464</v>
      </c>
      <c r="C4627">
        <v>2013</v>
      </c>
      <c r="D4627" s="42" t="s">
        <v>9196</v>
      </c>
      <c r="E4627" t="b">
        <v>0</v>
      </c>
      <c r="F4627" s="42" t="s">
        <v>9872</v>
      </c>
    </row>
    <row r="4628" spans="1:6" x14ac:dyDescent="0.2">
      <c r="A4628" s="42" t="s">
        <v>1184</v>
      </c>
      <c r="B4628" s="42" t="s">
        <v>8464</v>
      </c>
      <c r="C4628">
        <v>2014</v>
      </c>
      <c r="D4628" s="42" t="s">
        <v>9054</v>
      </c>
      <c r="E4628" t="b">
        <v>0</v>
      </c>
      <c r="F4628" s="42" t="s">
        <v>9872</v>
      </c>
    </row>
    <row r="4629" spans="1:6" x14ac:dyDescent="0.2">
      <c r="A4629" s="42" t="s">
        <v>1184</v>
      </c>
      <c r="B4629" s="42" t="s">
        <v>8464</v>
      </c>
      <c r="C4629">
        <v>2015</v>
      </c>
      <c r="D4629" s="42" t="s">
        <v>8491</v>
      </c>
      <c r="E4629" t="b">
        <v>0</v>
      </c>
      <c r="F4629" s="42" t="s">
        <v>9872</v>
      </c>
    </row>
    <row r="4630" spans="1:6" x14ac:dyDescent="0.2">
      <c r="A4630" s="42" t="s">
        <v>1184</v>
      </c>
      <c r="B4630" s="42" t="s">
        <v>8464</v>
      </c>
      <c r="C4630">
        <v>2016</v>
      </c>
      <c r="D4630" s="42" t="s">
        <v>9315</v>
      </c>
      <c r="E4630" t="b">
        <v>0</v>
      </c>
      <c r="F4630" s="42" t="s">
        <v>9872</v>
      </c>
    </row>
    <row r="4631" spans="1:6" x14ac:dyDescent="0.2">
      <c r="A4631" s="42" t="s">
        <v>1184</v>
      </c>
      <c r="B4631" s="42" t="s">
        <v>8464</v>
      </c>
      <c r="C4631">
        <v>2017</v>
      </c>
      <c r="D4631" s="42" t="s">
        <v>8540</v>
      </c>
      <c r="E4631" t="b">
        <v>0</v>
      </c>
      <c r="F4631" s="42" t="s">
        <v>9872</v>
      </c>
    </row>
    <row r="4632" spans="1:6" x14ac:dyDescent="0.2">
      <c r="A4632" s="42" t="s">
        <v>1184</v>
      </c>
      <c r="B4632" s="42" t="s">
        <v>8464</v>
      </c>
      <c r="C4632">
        <v>2018</v>
      </c>
      <c r="D4632" s="42" t="s">
        <v>8493</v>
      </c>
      <c r="E4632" t="b">
        <v>0</v>
      </c>
      <c r="F4632" s="42" t="s">
        <v>9872</v>
      </c>
    </row>
    <row r="4633" spans="1:6" x14ac:dyDescent="0.2">
      <c r="A4633" s="42" t="s">
        <v>1184</v>
      </c>
      <c r="B4633" s="42" t="s">
        <v>8464</v>
      </c>
      <c r="C4633">
        <v>2019</v>
      </c>
      <c r="D4633" s="42" t="s">
        <v>8816</v>
      </c>
      <c r="E4633" t="b">
        <v>0</v>
      </c>
      <c r="F4633" s="42" t="s">
        <v>9872</v>
      </c>
    </row>
    <row r="4634" spans="1:6" x14ac:dyDescent="0.2">
      <c r="A4634" s="42" t="s">
        <v>1185</v>
      </c>
      <c r="B4634" s="42" t="s">
        <v>8454</v>
      </c>
      <c r="C4634">
        <v>2016</v>
      </c>
      <c r="D4634" s="42" t="s">
        <v>9127</v>
      </c>
      <c r="E4634" t="b">
        <v>0</v>
      </c>
      <c r="F4634" s="42" t="s">
        <v>9873</v>
      </c>
    </row>
    <row r="4635" spans="1:6" x14ac:dyDescent="0.2">
      <c r="A4635" s="42" t="s">
        <v>1185</v>
      </c>
      <c r="B4635" s="42" t="s">
        <v>8454</v>
      </c>
      <c r="C4635">
        <v>2017</v>
      </c>
      <c r="D4635" s="42" t="s">
        <v>9283</v>
      </c>
      <c r="E4635" t="b">
        <v>0</v>
      </c>
      <c r="F4635" s="42" t="s">
        <v>9873</v>
      </c>
    </row>
    <row r="4636" spans="1:6" x14ac:dyDescent="0.2">
      <c r="A4636" s="42" t="s">
        <v>1185</v>
      </c>
      <c r="B4636" s="42" t="s">
        <v>8454</v>
      </c>
      <c r="C4636">
        <v>2018</v>
      </c>
      <c r="D4636" s="42" t="s">
        <v>9162</v>
      </c>
      <c r="E4636" t="b">
        <v>0</v>
      </c>
      <c r="F4636" s="42" t="s">
        <v>9873</v>
      </c>
    </row>
    <row r="4637" spans="1:6" x14ac:dyDescent="0.2">
      <c r="A4637" s="42" t="s">
        <v>1185</v>
      </c>
      <c r="B4637" s="42" t="s">
        <v>8454</v>
      </c>
      <c r="C4637">
        <v>2019</v>
      </c>
      <c r="D4637" s="42" t="s">
        <v>8460</v>
      </c>
      <c r="E4637" t="b">
        <v>0</v>
      </c>
      <c r="F4637" s="42" t="s">
        <v>9873</v>
      </c>
    </row>
    <row r="4638" spans="1:6" x14ac:dyDescent="0.2">
      <c r="A4638" s="42" t="s">
        <v>1185</v>
      </c>
      <c r="B4638" s="42" t="s">
        <v>8462</v>
      </c>
      <c r="C4638">
        <v>2016</v>
      </c>
      <c r="D4638" s="42" t="s">
        <v>9127</v>
      </c>
      <c r="E4638" t="b">
        <v>0</v>
      </c>
      <c r="F4638" s="42" t="s">
        <v>9873</v>
      </c>
    </row>
    <row r="4639" spans="1:6" x14ac:dyDescent="0.2">
      <c r="A4639" s="42" t="s">
        <v>1185</v>
      </c>
      <c r="B4639" s="42" t="s">
        <v>8462</v>
      </c>
      <c r="C4639">
        <v>2017</v>
      </c>
      <c r="D4639" s="42" t="s">
        <v>9283</v>
      </c>
      <c r="E4639" t="b">
        <v>0</v>
      </c>
      <c r="F4639" s="42" t="s">
        <v>9873</v>
      </c>
    </row>
    <row r="4640" spans="1:6" x14ac:dyDescent="0.2">
      <c r="A4640" s="42" t="s">
        <v>1185</v>
      </c>
      <c r="B4640" s="42" t="s">
        <v>8462</v>
      </c>
      <c r="C4640">
        <v>2018</v>
      </c>
      <c r="D4640" s="42" t="s">
        <v>9162</v>
      </c>
      <c r="E4640" t="b">
        <v>0</v>
      </c>
      <c r="F4640" s="42" t="s">
        <v>9873</v>
      </c>
    </row>
    <row r="4641" spans="1:6" x14ac:dyDescent="0.2">
      <c r="A4641" s="42" t="s">
        <v>1185</v>
      </c>
      <c r="B4641" s="42" t="s">
        <v>8462</v>
      </c>
      <c r="C4641">
        <v>2019</v>
      </c>
      <c r="D4641" s="42" t="s">
        <v>8460</v>
      </c>
      <c r="E4641" t="b">
        <v>0</v>
      </c>
      <c r="F4641" s="42" t="s">
        <v>9873</v>
      </c>
    </row>
    <row r="4642" spans="1:6" x14ac:dyDescent="0.2">
      <c r="A4642" s="42" t="s">
        <v>1185</v>
      </c>
      <c r="B4642" s="42" t="s">
        <v>8464</v>
      </c>
      <c r="C4642">
        <v>2016</v>
      </c>
      <c r="D4642" s="42" t="s">
        <v>8482</v>
      </c>
      <c r="E4642" t="b">
        <v>0</v>
      </c>
      <c r="F4642" s="42" t="s">
        <v>9873</v>
      </c>
    </row>
    <row r="4643" spans="1:6" x14ac:dyDescent="0.2">
      <c r="A4643" s="42" t="s">
        <v>1185</v>
      </c>
      <c r="B4643" s="42" t="s">
        <v>8464</v>
      </c>
      <c r="C4643">
        <v>2017</v>
      </c>
      <c r="D4643" s="42" t="s">
        <v>8482</v>
      </c>
      <c r="E4643" t="b">
        <v>0</v>
      </c>
      <c r="F4643" s="42" t="s">
        <v>9873</v>
      </c>
    </row>
    <row r="4644" spans="1:6" x14ac:dyDescent="0.2">
      <c r="A4644" s="42" t="s">
        <v>1185</v>
      </c>
      <c r="B4644" s="42" t="s">
        <v>8464</v>
      </c>
      <c r="C4644">
        <v>2018</v>
      </c>
      <c r="D4644" s="42" t="s">
        <v>8482</v>
      </c>
      <c r="E4644" t="b">
        <v>0</v>
      </c>
      <c r="F4644" s="42" t="s">
        <v>9873</v>
      </c>
    </row>
    <row r="4645" spans="1:6" x14ac:dyDescent="0.2">
      <c r="A4645" s="42" t="s">
        <v>1185</v>
      </c>
      <c r="B4645" s="42" t="s">
        <v>8464</v>
      </c>
      <c r="C4645">
        <v>2019</v>
      </c>
      <c r="D4645" s="42" t="s">
        <v>8687</v>
      </c>
      <c r="E4645" t="b">
        <v>0</v>
      </c>
      <c r="F4645" s="42" t="s">
        <v>9873</v>
      </c>
    </row>
    <row r="4646" spans="1:6" x14ac:dyDescent="0.2">
      <c r="A4646" s="42" t="s">
        <v>1186</v>
      </c>
      <c r="B4646" s="42" t="s">
        <v>8454</v>
      </c>
      <c r="C4646">
        <v>2013</v>
      </c>
      <c r="D4646" s="42" t="s">
        <v>9333</v>
      </c>
      <c r="E4646" t="b">
        <v>0</v>
      </c>
      <c r="F4646" s="42" t="s">
        <v>9874</v>
      </c>
    </row>
    <row r="4647" spans="1:6" x14ac:dyDescent="0.2">
      <c r="A4647" s="42" t="s">
        <v>1186</v>
      </c>
      <c r="B4647" s="42" t="s">
        <v>8454</v>
      </c>
      <c r="C4647">
        <v>2014</v>
      </c>
      <c r="D4647" s="42" t="s">
        <v>9875</v>
      </c>
      <c r="E4647" t="b">
        <v>0</v>
      </c>
      <c r="F4647" s="42" t="s">
        <v>9874</v>
      </c>
    </row>
    <row r="4648" spans="1:6" x14ac:dyDescent="0.2">
      <c r="A4648" s="42" t="s">
        <v>1186</v>
      </c>
      <c r="B4648" s="42" t="s">
        <v>8454</v>
      </c>
      <c r="C4648">
        <v>2015</v>
      </c>
      <c r="D4648" s="42" t="s">
        <v>8743</v>
      </c>
      <c r="E4648" t="b">
        <v>0</v>
      </c>
      <c r="F4648" s="42" t="s">
        <v>9874</v>
      </c>
    </row>
    <row r="4649" spans="1:6" x14ac:dyDescent="0.2">
      <c r="A4649" s="42" t="s">
        <v>1186</v>
      </c>
      <c r="B4649" s="42" t="s">
        <v>8454</v>
      </c>
      <c r="C4649">
        <v>2016</v>
      </c>
      <c r="D4649" s="42" t="s">
        <v>9876</v>
      </c>
      <c r="E4649" t="b">
        <v>0</v>
      </c>
      <c r="F4649" s="42" t="s">
        <v>9874</v>
      </c>
    </row>
    <row r="4650" spans="1:6" x14ac:dyDescent="0.2">
      <c r="A4650" s="42" t="s">
        <v>1186</v>
      </c>
      <c r="B4650" s="42" t="s">
        <v>8454</v>
      </c>
      <c r="C4650">
        <v>2017</v>
      </c>
      <c r="D4650" s="42" t="s">
        <v>9877</v>
      </c>
      <c r="E4650" t="b">
        <v>0</v>
      </c>
      <c r="F4650" s="42" t="s">
        <v>9874</v>
      </c>
    </row>
    <row r="4651" spans="1:6" x14ac:dyDescent="0.2">
      <c r="A4651" s="42" t="s">
        <v>1186</v>
      </c>
      <c r="B4651" s="42" t="s">
        <v>8454</v>
      </c>
      <c r="C4651">
        <v>2018</v>
      </c>
      <c r="D4651" s="42" t="s">
        <v>9878</v>
      </c>
      <c r="E4651" t="b">
        <v>0</v>
      </c>
      <c r="F4651" s="42" t="s">
        <v>9874</v>
      </c>
    </row>
    <row r="4652" spans="1:6" x14ac:dyDescent="0.2">
      <c r="A4652" s="42" t="s">
        <v>1186</v>
      </c>
      <c r="B4652" s="42" t="s">
        <v>8454</v>
      </c>
      <c r="C4652">
        <v>2019</v>
      </c>
      <c r="D4652" s="42" t="s">
        <v>8766</v>
      </c>
      <c r="E4652" t="b">
        <v>0</v>
      </c>
      <c r="F4652" s="42" t="s">
        <v>9874</v>
      </c>
    </row>
    <row r="4653" spans="1:6" x14ac:dyDescent="0.2">
      <c r="A4653" s="42" t="s">
        <v>1186</v>
      </c>
      <c r="B4653" s="42" t="s">
        <v>8462</v>
      </c>
      <c r="C4653">
        <v>2013</v>
      </c>
      <c r="D4653" s="42" t="s">
        <v>9879</v>
      </c>
      <c r="E4653" t="b">
        <v>0</v>
      </c>
      <c r="F4653" s="42" t="s">
        <v>9874</v>
      </c>
    </row>
    <row r="4654" spans="1:6" x14ac:dyDescent="0.2">
      <c r="A4654" s="42" t="s">
        <v>1186</v>
      </c>
      <c r="B4654" s="42" t="s">
        <v>8462</v>
      </c>
      <c r="C4654">
        <v>2014</v>
      </c>
      <c r="D4654" s="42" t="s">
        <v>9401</v>
      </c>
      <c r="E4654" t="b">
        <v>0</v>
      </c>
      <c r="F4654" s="42" t="s">
        <v>9874</v>
      </c>
    </row>
    <row r="4655" spans="1:6" x14ac:dyDescent="0.2">
      <c r="A4655" s="42" t="s">
        <v>1186</v>
      </c>
      <c r="B4655" s="42" t="s">
        <v>8462</v>
      </c>
      <c r="C4655">
        <v>2015</v>
      </c>
      <c r="D4655" s="42" t="s">
        <v>9880</v>
      </c>
      <c r="E4655" t="b">
        <v>0</v>
      </c>
      <c r="F4655" s="42" t="s">
        <v>9874</v>
      </c>
    </row>
    <row r="4656" spans="1:6" x14ac:dyDescent="0.2">
      <c r="A4656" s="42" t="s">
        <v>1186</v>
      </c>
      <c r="B4656" s="42" t="s">
        <v>8462</v>
      </c>
      <c r="C4656">
        <v>2016</v>
      </c>
      <c r="D4656" s="42" t="s">
        <v>9881</v>
      </c>
      <c r="E4656" t="b">
        <v>0</v>
      </c>
      <c r="F4656" s="42" t="s">
        <v>9874</v>
      </c>
    </row>
    <row r="4657" spans="1:6" x14ac:dyDescent="0.2">
      <c r="A4657" s="42" t="s">
        <v>1186</v>
      </c>
      <c r="B4657" s="42" t="s">
        <v>8462</v>
      </c>
      <c r="C4657">
        <v>2017</v>
      </c>
      <c r="D4657" s="42" t="s">
        <v>8729</v>
      </c>
      <c r="E4657" t="b">
        <v>0</v>
      </c>
      <c r="F4657" s="42" t="s">
        <v>9874</v>
      </c>
    </row>
    <row r="4658" spans="1:6" x14ac:dyDescent="0.2">
      <c r="A4658" s="42" t="s">
        <v>1186</v>
      </c>
      <c r="B4658" s="42" t="s">
        <v>8462</v>
      </c>
      <c r="C4658">
        <v>2018</v>
      </c>
      <c r="D4658" s="42" t="s">
        <v>9882</v>
      </c>
      <c r="E4658" t="b">
        <v>0</v>
      </c>
      <c r="F4658" s="42" t="s">
        <v>9874</v>
      </c>
    </row>
    <row r="4659" spans="1:6" x14ac:dyDescent="0.2">
      <c r="A4659" s="42" t="s">
        <v>1186</v>
      </c>
      <c r="B4659" s="42" t="s">
        <v>8462</v>
      </c>
      <c r="C4659">
        <v>2019</v>
      </c>
      <c r="D4659" s="42" t="s">
        <v>8756</v>
      </c>
      <c r="E4659" t="b">
        <v>0</v>
      </c>
      <c r="F4659" s="42" t="s">
        <v>9874</v>
      </c>
    </row>
    <row r="4660" spans="1:6" x14ac:dyDescent="0.2">
      <c r="A4660" s="42" t="s">
        <v>1186</v>
      </c>
      <c r="B4660" s="42" t="s">
        <v>8464</v>
      </c>
      <c r="C4660">
        <v>2013</v>
      </c>
      <c r="D4660" s="42" t="s">
        <v>8816</v>
      </c>
      <c r="E4660" t="b">
        <v>0</v>
      </c>
      <c r="F4660" s="42" t="s">
        <v>9874</v>
      </c>
    </row>
    <row r="4661" spans="1:6" x14ac:dyDescent="0.2">
      <c r="A4661" s="42" t="s">
        <v>1186</v>
      </c>
      <c r="B4661" s="42" t="s">
        <v>8464</v>
      </c>
      <c r="C4661">
        <v>2014</v>
      </c>
      <c r="D4661" s="42" t="s">
        <v>8543</v>
      </c>
      <c r="E4661" t="b">
        <v>0</v>
      </c>
      <c r="F4661" s="42" t="s">
        <v>9874</v>
      </c>
    </row>
    <row r="4662" spans="1:6" x14ac:dyDescent="0.2">
      <c r="A4662" s="42" t="s">
        <v>1186</v>
      </c>
      <c r="B4662" s="42" t="s">
        <v>8464</v>
      </c>
      <c r="C4662">
        <v>2015</v>
      </c>
      <c r="D4662" s="42" t="s">
        <v>8802</v>
      </c>
      <c r="E4662" t="b">
        <v>0</v>
      </c>
      <c r="F4662" s="42" t="s">
        <v>9874</v>
      </c>
    </row>
    <row r="4663" spans="1:6" x14ac:dyDescent="0.2">
      <c r="A4663" s="42" t="s">
        <v>1186</v>
      </c>
      <c r="B4663" s="42" t="s">
        <v>8464</v>
      </c>
      <c r="C4663">
        <v>2016</v>
      </c>
      <c r="D4663" s="42" t="s">
        <v>8577</v>
      </c>
      <c r="E4663" t="b">
        <v>0</v>
      </c>
      <c r="F4663" s="42" t="s">
        <v>9874</v>
      </c>
    </row>
    <row r="4664" spans="1:6" x14ac:dyDescent="0.2">
      <c r="A4664" s="42" t="s">
        <v>1186</v>
      </c>
      <c r="B4664" s="42" t="s">
        <v>8464</v>
      </c>
      <c r="C4664">
        <v>2017</v>
      </c>
      <c r="D4664" s="42" t="s">
        <v>8577</v>
      </c>
      <c r="E4664" t="b">
        <v>0</v>
      </c>
      <c r="F4664" s="42" t="s">
        <v>9874</v>
      </c>
    </row>
    <row r="4665" spans="1:6" x14ac:dyDescent="0.2">
      <c r="A4665" s="42" t="s">
        <v>1186</v>
      </c>
      <c r="B4665" s="42" t="s">
        <v>8464</v>
      </c>
      <c r="C4665">
        <v>2018</v>
      </c>
      <c r="D4665" s="42" t="s">
        <v>9660</v>
      </c>
      <c r="E4665" t="b">
        <v>0</v>
      </c>
      <c r="F4665" s="42" t="s">
        <v>9874</v>
      </c>
    </row>
    <row r="4666" spans="1:6" x14ac:dyDescent="0.2">
      <c r="A4666" s="42" t="s">
        <v>1186</v>
      </c>
      <c r="B4666" s="42" t="s">
        <v>8464</v>
      </c>
      <c r="C4666">
        <v>2019</v>
      </c>
      <c r="D4666" s="42" t="s">
        <v>8649</v>
      </c>
      <c r="E4666" t="b">
        <v>0</v>
      </c>
      <c r="F4666" s="42" t="s">
        <v>9874</v>
      </c>
    </row>
    <row r="4667" spans="1:6" x14ac:dyDescent="0.2">
      <c r="A4667" s="42" t="s">
        <v>1187</v>
      </c>
      <c r="B4667" s="42" t="s">
        <v>8454</v>
      </c>
      <c r="C4667">
        <v>2013</v>
      </c>
      <c r="D4667" s="42" t="s">
        <v>8482</v>
      </c>
      <c r="E4667" t="b">
        <v>0</v>
      </c>
      <c r="F4667" s="42" t="s">
        <v>9883</v>
      </c>
    </row>
    <row r="4668" spans="1:6" x14ac:dyDescent="0.2">
      <c r="A4668" s="42" t="s">
        <v>1187</v>
      </c>
      <c r="B4668" s="42" t="s">
        <v>8454</v>
      </c>
      <c r="C4668">
        <v>2014</v>
      </c>
      <c r="D4668" s="42" t="s">
        <v>8482</v>
      </c>
      <c r="E4668" t="b">
        <v>0</v>
      </c>
      <c r="F4668" s="42" t="s">
        <v>9883</v>
      </c>
    </row>
    <row r="4669" spans="1:6" x14ac:dyDescent="0.2">
      <c r="A4669" s="42" t="s">
        <v>1187</v>
      </c>
      <c r="B4669" s="42" t="s">
        <v>8454</v>
      </c>
      <c r="C4669">
        <v>2015</v>
      </c>
      <c r="D4669" s="42" t="s">
        <v>8482</v>
      </c>
      <c r="E4669" t="b">
        <v>0</v>
      </c>
      <c r="F4669" s="42" t="s">
        <v>9883</v>
      </c>
    </row>
    <row r="4670" spans="1:6" x14ac:dyDescent="0.2">
      <c r="A4670" s="42" t="s">
        <v>1187</v>
      </c>
      <c r="B4670" s="42" t="s">
        <v>8454</v>
      </c>
      <c r="C4670">
        <v>2016</v>
      </c>
      <c r="D4670" s="42" t="s">
        <v>9006</v>
      </c>
      <c r="E4670" t="b">
        <v>0</v>
      </c>
      <c r="F4670" s="42" t="s">
        <v>9883</v>
      </c>
    </row>
    <row r="4671" spans="1:6" x14ac:dyDescent="0.2">
      <c r="A4671" s="42" t="s">
        <v>1187</v>
      </c>
      <c r="B4671" s="42" t="s">
        <v>8454</v>
      </c>
      <c r="C4671">
        <v>2017</v>
      </c>
      <c r="D4671" s="42" t="s">
        <v>9119</v>
      </c>
      <c r="E4671" t="b">
        <v>0</v>
      </c>
      <c r="F4671" s="42" t="s">
        <v>9883</v>
      </c>
    </row>
    <row r="4672" spans="1:6" x14ac:dyDescent="0.2">
      <c r="A4672" s="42" t="s">
        <v>1187</v>
      </c>
      <c r="B4672" s="42" t="s">
        <v>8454</v>
      </c>
      <c r="C4672">
        <v>2018</v>
      </c>
      <c r="D4672" s="42" t="s">
        <v>9884</v>
      </c>
      <c r="E4672" t="b">
        <v>0</v>
      </c>
      <c r="F4672" s="42" t="s">
        <v>9883</v>
      </c>
    </row>
    <row r="4673" spans="1:6" x14ac:dyDescent="0.2">
      <c r="A4673" s="42" t="s">
        <v>1187</v>
      </c>
      <c r="B4673" s="42" t="s">
        <v>8454</v>
      </c>
      <c r="C4673">
        <v>2019</v>
      </c>
      <c r="D4673" s="42" t="s">
        <v>9746</v>
      </c>
      <c r="E4673" t="b">
        <v>0</v>
      </c>
      <c r="F4673" s="42" t="s">
        <v>9883</v>
      </c>
    </row>
    <row r="4674" spans="1:6" x14ac:dyDescent="0.2">
      <c r="A4674" s="42" t="s">
        <v>1187</v>
      </c>
      <c r="B4674" s="42" t="s">
        <v>8462</v>
      </c>
      <c r="C4674">
        <v>2013</v>
      </c>
      <c r="D4674" s="42" t="s">
        <v>8690</v>
      </c>
      <c r="E4674" t="b">
        <v>0</v>
      </c>
      <c r="F4674" s="42" t="s">
        <v>9883</v>
      </c>
    </row>
    <row r="4675" spans="1:6" x14ac:dyDescent="0.2">
      <c r="A4675" s="42" t="s">
        <v>1187</v>
      </c>
      <c r="B4675" s="42" t="s">
        <v>8462</v>
      </c>
      <c r="C4675">
        <v>2014</v>
      </c>
      <c r="D4675" s="42" t="s">
        <v>9029</v>
      </c>
      <c r="E4675" t="b">
        <v>0</v>
      </c>
      <c r="F4675" s="42" t="s">
        <v>9883</v>
      </c>
    </row>
    <row r="4676" spans="1:6" x14ac:dyDescent="0.2">
      <c r="A4676" s="42" t="s">
        <v>1187</v>
      </c>
      <c r="B4676" s="42" t="s">
        <v>8462</v>
      </c>
      <c r="C4676">
        <v>2015</v>
      </c>
      <c r="D4676" s="42" t="s">
        <v>9090</v>
      </c>
      <c r="E4676" t="b">
        <v>0</v>
      </c>
      <c r="F4676" s="42" t="s">
        <v>9883</v>
      </c>
    </row>
    <row r="4677" spans="1:6" x14ac:dyDescent="0.2">
      <c r="A4677" s="42" t="s">
        <v>1187</v>
      </c>
      <c r="B4677" s="42" t="s">
        <v>8462</v>
      </c>
      <c r="C4677">
        <v>2016</v>
      </c>
      <c r="D4677" s="42" t="s">
        <v>9006</v>
      </c>
      <c r="E4677" t="b">
        <v>0</v>
      </c>
      <c r="F4677" s="42" t="s">
        <v>9883</v>
      </c>
    </row>
    <row r="4678" spans="1:6" x14ac:dyDescent="0.2">
      <c r="A4678" s="42" t="s">
        <v>1187</v>
      </c>
      <c r="B4678" s="42" t="s">
        <v>8462</v>
      </c>
      <c r="C4678">
        <v>2017</v>
      </c>
      <c r="D4678" s="42" t="s">
        <v>9119</v>
      </c>
      <c r="E4678" t="b">
        <v>0</v>
      </c>
      <c r="F4678" s="42" t="s">
        <v>9883</v>
      </c>
    </row>
    <row r="4679" spans="1:6" x14ac:dyDescent="0.2">
      <c r="A4679" s="42" t="s">
        <v>1187</v>
      </c>
      <c r="B4679" s="42" t="s">
        <v>8462</v>
      </c>
      <c r="C4679">
        <v>2018</v>
      </c>
      <c r="D4679" s="42" t="s">
        <v>9884</v>
      </c>
      <c r="E4679" t="b">
        <v>0</v>
      </c>
      <c r="F4679" s="42" t="s">
        <v>9883</v>
      </c>
    </row>
    <row r="4680" spans="1:6" x14ac:dyDescent="0.2">
      <c r="A4680" s="42" t="s">
        <v>1187</v>
      </c>
      <c r="B4680" s="42" t="s">
        <v>8462</v>
      </c>
      <c r="C4680">
        <v>2019</v>
      </c>
      <c r="D4680" s="42" t="s">
        <v>9746</v>
      </c>
      <c r="E4680" t="b">
        <v>0</v>
      </c>
      <c r="F4680" s="42" t="s">
        <v>9883</v>
      </c>
    </row>
    <row r="4681" spans="1:6" x14ac:dyDescent="0.2">
      <c r="A4681" s="42" t="s">
        <v>1187</v>
      </c>
      <c r="B4681" s="42" t="s">
        <v>8464</v>
      </c>
      <c r="C4681">
        <v>2013</v>
      </c>
      <c r="D4681" s="42" t="s">
        <v>8940</v>
      </c>
      <c r="E4681" t="b">
        <v>0</v>
      </c>
      <c r="F4681" s="42" t="s">
        <v>9883</v>
      </c>
    </row>
    <row r="4682" spans="1:6" x14ac:dyDescent="0.2">
      <c r="A4682" s="42" t="s">
        <v>1187</v>
      </c>
      <c r="B4682" s="42" t="s">
        <v>8464</v>
      </c>
      <c r="C4682">
        <v>2014</v>
      </c>
      <c r="D4682" s="42" t="s">
        <v>8940</v>
      </c>
      <c r="E4682" t="b">
        <v>0</v>
      </c>
      <c r="F4682" s="42" t="s">
        <v>9883</v>
      </c>
    </row>
    <row r="4683" spans="1:6" x14ac:dyDescent="0.2">
      <c r="A4683" s="42" t="s">
        <v>1187</v>
      </c>
      <c r="B4683" s="42" t="s">
        <v>8464</v>
      </c>
      <c r="C4683">
        <v>2015</v>
      </c>
      <c r="D4683" s="42" t="s">
        <v>8601</v>
      </c>
      <c r="E4683" t="b">
        <v>0</v>
      </c>
      <c r="F4683" s="42" t="s">
        <v>9883</v>
      </c>
    </row>
    <row r="4684" spans="1:6" x14ac:dyDescent="0.2">
      <c r="A4684" s="42" t="s">
        <v>1187</v>
      </c>
      <c r="B4684" s="42" t="s">
        <v>8464</v>
      </c>
      <c r="C4684">
        <v>2016</v>
      </c>
      <c r="D4684" s="42" t="s">
        <v>8601</v>
      </c>
      <c r="E4684" t="b">
        <v>0</v>
      </c>
      <c r="F4684" s="42" t="s">
        <v>9883</v>
      </c>
    </row>
    <row r="4685" spans="1:6" x14ac:dyDescent="0.2">
      <c r="A4685" s="42" t="s">
        <v>1187</v>
      </c>
      <c r="B4685" s="42" t="s">
        <v>8464</v>
      </c>
      <c r="C4685">
        <v>2017</v>
      </c>
      <c r="D4685" s="42" t="s">
        <v>8727</v>
      </c>
      <c r="E4685" t="b">
        <v>0</v>
      </c>
      <c r="F4685" s="42" t="s">
        <v>9883</v>
      </c>
    </row>
    <row r="4686" spans="1:6" x14ac:dyDescent="0.2">
      <c r="A4686" s="42" t="s">
        <v>1187</v>
      </c>
      <c r="B4686" s="42" t="s">
        <v>8464</v>
      </c>
      <c r="C4686">
        <v>2018</v>
      </c>
      <c r="D4686" s="42" t="s">
        <v>8727</v>
      </c>
      <c r="E4686" t="b">
        <v>0</v>
      </c>
      <c r="F4686" s="42" t="s">
        <v>9883</v>
      </c>
    </row>
    <row r="4687" spans="1:6" x14ac:dyDescent="0.2">
      <c r="A4687" s="42" t="s">
        <v>1187</v>
      </c>
      <c r="B4687" s="42" t="s">
        <v>8464</v>
      </c>
      <c r="C4687">
        <v>2019</v>
      </c>
      <c r="D4687" s="42" t="s">
        <v>8727</v>
      </c>
      <c r="E4687" t="b">
        <v>0</v>
      </c>
      <c r="F4687" s="42" t="s">
        <v>9883</v>
      </c>
    </row>
    <row r="4688" spans="1:6" x14ac:dyDescent="0.2">
      <c r="A4688" s="42" t="s">
        <v>1188</v>
      </c>
      <c r="B4688" s="42" t="s">
        <v>8454</v>
      </c>
      <c r="C4688">
        <v>2013</v>
      </c>
      <c r="D4688" s="42" t="s">
        <v>8714</v>
      </c>
      <c r="E4688" t="b">
        <v>0</v>
      </c>
      <c r="F4688" s="42" t="s">
        <v>9885</v>
      </c>
    </row>
    <row r="4689" spans="1:6" x14ac:dyDescent="0.2">
      <c r="A4689" s="42" t="s">
        <v>1188</v>
      </c>
      <c r="B4689" s="42" t="s">
        <v>8454</v>
      </c>
      <c r="C4689">
        <v>2014</v>
      </c>
      <c r="D4689" s="42" t="s">
        <v>8594</v>
      </c>
      <c r="E4689" t="b">
        <v>0</v>
      </c>
      <c r="F4689" s="42" t="s">
        <v>9885</v>
      </c>
    </row>
    <row r="4690" spans="1:6" x14ac:dyDescent="0.2">
      <c r="A4690" s="42" t="s">
        <v>1188</v>
      </c>
      <c r="B4690" s="42" t="s">
        <v>8454</v>
      </c>
      <c r="C4690">
        <v>2015</v>
      </c>
      <c r="D4690" s="42" t="s">
        <v>8589</v>
      </c>
      <c r="E4690" t="b">
        <v>0</v>
      </c>
      <c r="F4690" s="42" t="s">
        <v>9885</v>
      </c>
    </row>
    <row r="4691" spans="1:6" x14ac:dyDescent="0.2">
      <c r="A4691" s="42" t="s">
        <v>1188</v>
      </c>
      <c r="B4691" s="42" t="s">
        <v>8454</v>
      </c>
      <c r="C4691">
        <v>2016</v>
      </c>
      <c r="D4691" s="42" t="s">
        <v>8725</v>
      </c>
      <c r="E4691" t="b">
        <v>0</v>
      </c>
      <c r="F4691" s="42" t="s">
        <v>9885</v>
      </c>
    </row>
    <row r="4692" spans="1:6" x14ac:dyDescent="0.2">
      <c r="A4692" s="42" t="s">
        <v>1188</v>
      </c>
      <c r="B4692" s="42" t="s">
        <v>8454</v>
      </c>
      <c r="C4692">
        <v>2017</v>
      </c>
      <c r="D4692" s="42" t="s">
        <v>9046</v>
      </c>
      <c r="E4692" t="b">
        <v>0</v>
      </c>
      <c r="F4692" s="42" t="s">
        <v>9885</v>
      </c>
    </row>
    <row r="4693" spans="1:6" x14ac:dyDescent="0.2">
      <c r="A4693" s="42" t="s">
        <v>1188</v>
      </c>
      <c r="B4693" s="42" t="s">
        <v>8454</v>
      </c>
      <c r="C4693">
        <v>2018</v>
      </c>
      <c r="D4693" s="42" t="s">
        <v>9284</v>
      </c>
      <c r="E4693" t="b">
        <v>0</v>
      </c>
      <c r="F4693" s="42" t="s">
        <v>9885</v>
      </c>
    </row>
    <row r="4694" spans="1:6" x14ac:dyDescent="0.2">
      <c r="A4694" s="42" t="s">
        <v>1188</v>
      </c>
      <c r="B4694" s="42" t="s">
        <v>8454</v>
      </c>
      <c r="C4694">
        <v>2019</v>
      </c>
      <c r="D4694" s="42" t="s">
        <v>8608</v>
      </c>
      <c r="E4694" t="b">
        <v>0</v>
      </c>
      <c r="F4694" s="42" t="s">
        <v>9885</v>
      </c>
    </row>
    <row r="4695" spans="1:6" x14ac:dyDescent="0.2">
      <c r="A4695" s="42" t="s">
        <v>1188</v>
      </c>
      <c r="B4695" s="42" t="s">
        <v>8462</v>
      </c>
      <c r="C4695">
        <v>2013</v>
      </c>
      <c r="D4695" s="42" t="s">
        <v>8714</v>
      </c>
      <c r="E4695" t="b">
        <v>0</v>
      </c>
      <c r="F4695" s="42" t="s">
        <v>9885</v>
      </c>
    </row>
    <row r="4696" spans="1:6" x14ac:dyDescent="0.2">
      <c r="A4696" s="42" t="s">
        <v>1188</v>
      </c>
      <c r="B4696" s="42" t="s">
        <v>8462</v>
      </c>
      <c r="C4696">
        <v>2014</v>
      </c>
      <c r="D4696" s="42" t="s">
        <v>8594</v>
      </c>
      <c r="E4696" t="b">
        <v>0</v>
      </c>
      <c r="F4696" s="42" t="s">
        <v>9885</v>
      </c>
    </row>
    <row r="4697" spans="1:6" x14ac:dyDescent="0.2">
      <c r="A4697" s="42" t="s">
        <v>1188</v>
      </c>
      <c r="B4697" s="42" t="s">
        <v>8462</v>
      </c>
      <c r="C4697">
        <v>2015</v>
      </c>
      <c r="D4697" s="42" t="s">
        <v>8589</v>
      </c>
      <c r="E4697" t="b">
        <v>0</v>
      </c>
      <c r="F4697" s="42" t="s">
        <v>9885</v>
      </c>
    </row>
    <row r="4698" spans="1:6" x14ac:dyDescent="0.2">
      <c r="A4698" s="42" t="s">
        <v>1188</v>
      </c>
      <c r="B4698" s="42" t="s">
        <v>8462</v>
      </c>
      <c r="C4698">
        <v>2016</v>
      </c>
      <c r="D4698" s="42" t="s">
        <v>8725</v>
      </c>
      <c r="E4698" t="b">
        <v>0</v>
      </c>
      <c r="F4698" s="42" t="s">
        <v>9885</v>
      </c>
    </row>
    <row r="4699" spans="1:6" x14ac:dyDescent="0.2">
      <c r="A4699" s="42" t="s">
        <v>1188</v>
      </c>
      <c r="B4699" s="42" t="s">
        <v>8462</v>
      </c>
      <c r="C4699">
        <v>2017</v>
      </c>
      <c r="D4699" s="42" t="s">
        <v>9046</v>
      </c>
      <c r="E4699" t="b">
        <v>0</v>
      </c>
      <c r="F4699" s="42" t="s">
        <v>9885</v>
      </c>
    </row>
    <row r="4700" spans="1:6" x14ac:dyDescent="0.2">
      <c r="A4700" s="42" t="s">
        <v>1188</v>
      </c>
      <c r="B4700" s="42" t="s">
        <v>8462</v>
      </c>
      <c r="C4700">
        <v>2018</v>
      </c>
      <c r="D4700" s="42" t="s">
        <v>9284</v>
      </c>
      <c r="E4700" t="b">
        <v>0</v>
      </c>
      <c r="F4700" s="42" t="s">
        <v>9885</v>
      </c>
    </row>
    <row r="4701" spans="1:6" x14ac:dyDescent="0.2">
      <c r="A4701" s="42" t="s">
        <v>1188</v>
      </c>
      <c r="B4701" s="42" t="s">
        <v>8462</v>
      </c>
      <c r="C4701">
        <v>2019</v>
      </c>
      <c r="D4701" s="42" t="s">
        <v>8482</v>
      </c>
      <c r="E4701" t="b">
        <v>0</v>
      </c>
      <c r="F4701" s="42" t="s">
        <v>9885</v>
      </c>
    </row>
    <row r="4702" spans="1:6" x14ac:dyDescent="0.2">
      <c r="A4702" s="42" t="s">
        <v>1188</v>
      </c>
      <c r="B4702" s="42" t="s">
        <v>8464</v>
      </c>
      <c r="C4702">
        <v>2013</v>
      </c>
      <c r="D4702" s="42" t="s">
        <v>9322</v>
      </c>
      <c r="E4702" t="b">
        <v>0</v>
      </c>
      <c r="F4702" s="42" t="s">
        <v>9885</v>
      </c>
    </row>
    <row r="4703" spans="1:6" x14ac:dyDescent="0.2">
      <c r="A4703" s="42" t="s">
        <v>1188</v>
      </c>
      <c r="B4703" s="42" t="s">
        <v>8464</v>
      </c>
      <c r="C4703">
        <v>2014</v>
      </c>
      <c r="D4703" s="42" t="s">
        <v>8584</v>
      </c>
      <c r="E4703" t="b">
        <v>0</v>
      </c>
      <c r="F4703" s="42" t="s">
        <v>9885</v>
      </c>
    </row>
    <row r="4704" spans="1:6" x14ac:dyDescent="0.2">
      <c r="A4704" s="42" t="s">
        <v>1188</v>
      </c>
      <c r="B4704" s="42" t="s">
        <v>8464</v>
      </c>
      <c r="C4704">
        <v>2015</v>
      </c>
      <c r="D4704" s="42" t="s">
        <v>9122</v>
      </c>
      <c r="E4704" t="b">
        <v>0</v>
      </c>
      <c r="F4704" s="42" t="s">
        <v>9885</v>
      </c>
    </row>
    <row r="4705" spans="1:6" x14ac:dyDescent="0.2">
      <c r="A4705" s="42" t="s">
        <v>1188</v>
      </c>
      <c r="B4705" s="42" t="s">
        <v>8464</v>
      </c>
      <c r="C4705">
        <v>2016</v>
      </c>
      <c r="D4705" s="42" t="s">
        <v>8827</v>
      </c>
      <c r="E4705" t="b">
        <v>0</v>
      </c>
      <c r="F4705" s="42" t="s">
        <v>9885</v>
      </c>
    </row>
    <row r="4706" spans="1:6" x14ac:dyDescent="0.2">
      <c r="A4706" s="42" t="s">
        <v>1188</v>
      </c>
      <c r="B4706" s="42" t="s">
        <v>8464</v>
      </c>
      <c r="C4706">
        <v>2017</v>
      </c>
      <c r="D4706" s="42" t="s">
        <v>8979</v>
      </c>
      <c r="E4706" t="b">
        <v>0</v>
      </c>
      <c r="F4706" s="42" t="s">
        <v>9885</v>
      </c>
    </row>
    <row r="4707" spans="1:6" x14ac:dyDescent="0.2">
      <c r="A4707" s="42" t="s">
        <v>1188</v>
      </c>
      <c r="B4707" s="42" t="s">
        <v>8464</v>
      </c>
      <c r="C4707">
        <v>2018</v>
      </c>
      <c r="D4707" s="42" t="s">
        <v>9007</v>
      </c>
      <c r="E4707" t="b">
        <v>0</v>
      </c>
      <c r="F4707" s="42" t="s">
        <v>9885</v>
      </c>
    </row>
    <row r="4708" spans="1:6" x14ac:dyDescent="0.2">
      <c r="A4708" s="42" t="s">
        <v>1188</v>
      </c>
      <c r="B4708" s="42" t="s">
        <v>8464</v>
      </c>
      <c r="C4708">
        <v>2019</v>
      </c>
      <c r="D4708" s="42" t="s">
        <v>8482</v>
      </c>
      <c r="E4708" t="b">
        <v>0</v>
      </c>
      <c r="F4708" s="42" t="s">
        <v>9885</v>
      </c>
    </row>
    <row r="4709" spans="1:6" x14ac:dyDescent="0.2">
      <c r="A4709" s="42" t="s">
        <v>1189</v>
      </c>
      <c r="B4709" s="42" t="s">
        <v>8454</v>
      </c>
      <c r="C4709">
        <v>2013</v>
      </c>
      <c r="D4709" s="42" t="s">
        <v>9886</v>
      </c>
      <c r="E4709" t="b">
        <v>0</v>
      </c>
      <c r="F4709" s="42" t="s">
        <v>9887</v>
      </c>
    </row>
    <row r="4710" spans="1:6" x14ac:dyDescent="0.2">
      <c r="A4710" s="42" t="s">
        <v>1189</v>
      </c>
      <c r="B4710" s="42" t="s">
        <v>8454</v>
      </c>
      <c r="C4710">
        <v>2014</v>
      </c>
      <c r="D4710" s="42" t="s">
        <v>9888</v>
      </c>
      <c r="E4710" t="b">
        <v>0</v>
      </c>
      <c r="F4710" s="42" t="s">
        <v>9887</v>
      </c>
    </row>
    <row r="4711" spans="1:6" x14ac:dyDescent="0.2">
      <c r="A4711" s="42" t="s">
        <v>1189</v>
      </c>
      <c r="B4711" s="42" t="s">
        <v>8454</v>
      </c>
      <c r="C4711">
        <v>2015</v>
      </c>
      <c r="D4711" s="42" t="s">
        <v>9367</v>
      </c>
      <c r="E4711" t="b">
        <v>0</v>
      </c>
      <c r="F4711" s="42" t="s">
        <v>9887</v>
      </c>
    </row>
    <row r="4712" spans="1:6" x14ac:dyDescent="0.2">
      <c r="A4712" s="42" t="s">
        <v>1189</v>
      </c>
      <c r="B4712" s="42" t="s">
        <v>8454</v>
      </c>
      <c r="C4712">
        <v>2016</v>
      </c>
      <c r="D4712" s="42" t="s">
        <v>9889</v>
      </c>
      <c r="E4712" t="b">
        <v>0</v>
      </c>
      <c r="F4712" s="42" t="s">
        <v>9887</v>
      </c>
    </row>
    <row r="4713" spans="1:6" x14ac:dyDescent="0.2">
      <c r="A4713" s="42" t="s">
        <v>1189</v>
      </c>
      <c r="B4713" s="42" t="s">
        <v>8454</v>
      </c>
      <c r="C4713">
        <v>2017</v>
      </c>
      <c r="D4713" s="42" t="s">
        <v>9890</v>
      </c>
      <c r="E4713" t="b">
        <v>0</v>
      </c>
      <c r="F4713" s="42" t="s">
        <v>9887</v>
      </c>
    </row>
    <row r="4714" spans="1:6" x14ac:dyDescent="0.2">
      <c r="A4714" s="42" t="s">
        <v>1189</v>
      </c>
      <c r="B4714" s="42" t="s">
        <v>8454</v>
      </c>
      <c r="C4714">
        <v>2018</v>
      </c>
      <c r="D4714" s="42" t="s">
        <v>9891</v>
      </c>
      <c r="E4714" t="b">
        <v>0</v>
      </c>
      <c r="F4714" s="42" t="s">
        <v>9887</v>
      </c>
    </row>
    <row r="4715" spans="1:6" x14ac:dyDescent="0.2">
      <c r="A4715" s="42" t="s">
        <v>1189</v>
      </c>
      <c r="B4715" s="42" t="s">
        <v>8454</v>
      </c>
      <c r="C4715">
        <v>2019</v>
      </c>
      <c r="D4715" s="42" t="s">
        <v>9199</v>
      </c>
      <c r="E4715" t="b">
        <v>0</v>
      </c>
      <c r="F4715" s="42" t="s">
        <v>9887</v>
      </c>
    </row>
    <row r="4716" spans="1:6" x14ac:dyDescent="0.2">
      <c r="A4716" s="42" t="s">
        <v>1189</v>
      </c>
      <c r="B4716" s="42" t="s">
        <v>8462</v>
      </c>
      <c r="C4716">
        <v>2013</v>
      </c>
      <c r="D4716" s="42" t="s">
        <v>9886</v>
      </c>
      <c r="E4716" t="b">
        <v>0</v>
      </c>
      <c r="F4716" s="42" t="s">
        <v>9887</v>
      </c>
    </row>
    <row r="4717" spans="1:6" x14ac:dyDescent="0.2">
      <c r="A4717" s="42" t="s">
        <v>1189</v>
      </c>
      <c r="B4717" s="42" t="s">
        <v>8462</v>
      </c>
      <c r="C4717">
        <v>2014</v>
      </c>
      <c r="D4717" s="42" t="s">
        <v>9888</v>
      </c>
      <c r="E4717" t="b">
        <v>0</v>
      </c>
      <c r="F4717" s="42" t="s">
        <v>9887</v>
      </c>
    </row>
    <row r="4718" spans="1:6" x14ac:dyDescent="0.2">
      <c r="A4718" s="42" t="s">
        <v>1189</v>
      </c>
      <c r="B4718" s="42" t="s">
        <v>8462</v>
      </c>
      <c r="C4718">
        <v>2015</v>
      </c>
      <c r="D4718" s="42" t="s">
        <v>9367</v>
      </c>
      <c r="E4718" t="b">
        <v>0</v>
      </c>
      <c r="F4718" s="42" t="s">
        <v>9887</v>
      </c>
    </row>
    <row r="4719" spans="1:6" x14ac:dyDescent="0.2">
      <c r="A4719" s="42" t="s">
        <v>1189</v>
      </c>
      <c r="B4719" s="42" t="s">
        <v>8462</v>
      </c>
      <c r="C4719">
        <v>2016</v>
      </c>
      <c r="D4719" s="42" t="s">
        <v>9889</v>
      </c>
      <c r="E4719" t="b">
        <v>0</v>
      </c>
      <c r="F4719" s="42" t="s">
        <v>9887</v>
      </c>
    </row>
    <row r="4720" spans="1:6" x14ac:dyDescent="0.2">
      <c r="A4720" s="42" t="s">
        <v>1189</v>
      </c>
      <c r="B4720" s="42" t="s">
        <v>8462</v>
      </c>
      <c r="C4720">
        <v>2017</v>
      </c>
      <c r="D4720" s="42" t="s">
        <v>9890</v>
      </c>
      <c r="E4720" t="b">
        <v>0</v>
      </c>
      <c r="F4720" s="42" t="s">
        <v>9887</v>
      </c>
    </row>
    <row r="4721" spans="1:6" x14ac:dyDescent="0.2">
      <c r="A4721" s="42" t="s">
        <v>1189</v>
      </c>
      <c r="B4721" s="42" t="s">
        <v>8462</v>
      </c>
      <c r="C4721">
        <v>2018</v>
      </c>
      <c r="D4721" s="42" t="s">
        <v>9891</v>
      </c>
      <c r="E4721" t="b">
        <v>0</v>
      </c>
      <c r="F4721" s="42" t="s">
        <v>9887</v>
      </c>
    </row>
    <row r="4722" spans="1:6" x14ac:dyDescent="0.2">
      <c r="A4722" s="42" t="s">
        <v>1189</v>
      </c>
      <c r="B4722" s="42" t="s">
        <v>8462</v>
      </c>
      <c r="C4722">
        <v>2019</v>
      </c>
      <c r="D4722" s="42" t="s">
        <v>9199</v>
      </c>
      <c r="E4722" t="b">
        <v>0</v>
      </c>
      <c r="F4722" s="42" t="s">
        <v>9887</v>
      </c>
    </row>
    <row r="4723" spans="1:6" x14ac:dyDescent="0.2">
      <c r="A4723" s="42" t="s">
        <v>1189</v>
      </c>
      <c r="B4723" s="42" t="s">
        <v>8464</v>
      </c>
      <c r="C4723">
        <v>2013</v>
      </c>
      <c r="D4723" s="42" t="s">
        <v>8496</v>
      </c>
      <c r="E4723" t="b">
        <v>0</v>
      </c>
      <c r="F4723" s="42" t="s">
        <v>9887</v>
      </c>
    </row>
    <row r="4724" spans="1:6" x14ac:dyDescent="0.2">
      <c r="A4724" s="42" t="s">
        <v>1189</v>
      </c>
      <c r="B4724" s="42" t="s">
        <v>8464</v>
      </c>
      <c r="C4724">
        <v>2014</v>
      </c>
      <c r="D4724" s="42" t="s">
        <v>8496</v>
      </c>
      <c r="E4724" t="b">
        <v>0</v>
      </c>
      <c r="F4724" s="42" t="s">
        <v>9887</v>
      </c>
    </row>
    <row r="4725" spans="1:6" x14ac:dyDescent="0.2">
      <c r="A4725" s="42" t="s">
        <v>1189</v>
      </c>
      <c r="B4725" s="42" t="s">
        <v>8464</v>
      </c>
      <c r="C4725">
        <v>2015</v>
      </c>
      <c r="D4725" s="42" t="s">
        <v>8496</v>
      </c>
      <c r="E4725" t="b">
        <v>0</v>
      </c>
      <c r="F4725" s="42" t="s">
        <v>9887</v>
      </c>
    </row>
    <row r="4726" spans="1:6" x14ac:dyDescent="0.2">
      <c r="A4726" s="42" t="s">
        <v>1189</v>
      </c>
      <c r="B4726" s="42" t="s">
        <v>8464</v>
      </c>
      <c r="C4726">
        <v>2016</v>
      </c>
      <c r="D4726" s="42" t="s">
        <v>8496</v>
      </c>
      <c r="E4726" t="b">
        <v>0</v>
      </c>
      <c r="F4726" s="42" t="s">
        <v>9887</v>
      </c>
    </row>
    <row r="4727" spans="1:6" x14ac:dyDescent="0.2">
      <c r="A4727" s="42" t="s">
        <v>1189</v>
      </c>
      <c r="B4727" s="42" t="s">
        <v>8464</v>
      </c>
      <c r="C4727">
        <v>2017</v>
      </c>
      <c r="D4727" s="42" t="s">
        <v>8496</v>
      </c>
      <c r="E4727" t="b">
        <v>0</v>
      </c>
      <c r="F4727" s="42" t="s">
        <v>9887</v>
      </c>
    </row>
    <row r="4728" spans="1:6" x14ac:dyDescent="0.2">
      <c r="A4728" s="42" t="s">
        <v>1189</v>
      </c>
      <c r="B4728" s="42" t="s">
        <v>8464</v>
      </c>
      <c r="C4728">
        <v>2018</v>
      </c>
      <c r="D4728" s="42" t="s">
        <v>8496</v>
      </c>
      <c r="E4728" t="b">
        <v>0</v>
      </c>
      <c r="F4728" s="42" t="s">
        <v>9887</v>
      </c>
    </row>
    <row r="4729" spans="1:6" x14ac:dyDescent="0.2">
      <c r="A4729" s="42" t="s">
        <v>1189</v>
      </c>
      <c r="B4729" s="42" t="s">
        <v>8464</v>
      </c>
      <c r="C4729">
        <v>2019</v>
      </c>
      <c r="D4729" s="42" t="s">
        <v>8496</v>
      </c>
      <c r="E4729" t="b">
        <v>0</v>
      </c>
      <c r="F4729" s="42" t="s">
        <v>9887</v>
      </c>
    </row>
    <row r="4730" spans="1:6" x14ac:dyDescent="0.2">
      <c r="A4730" s="42" t="s">
        <v>222</v>
      </c>
      <c r="B4730" s="42" t="s">
        <v>8454</v>
      </c>
      <c r="C4730">
        <v>2013</v>
      </c>
      <c r="D4730" s="42" t="s">
        <v>8455</v>
      </c>
      <c r="E4730" t="b">
        <v>1</v>
      </c>
      <c r="F4730" s="42" t="s">
        <v>272</v>
      </c>
    </row>
    <row r="4731" spans="1:6" x14ac:dyDescent="0.2">
      <c r="A4731" s="42" t="s">
        <v>222</v>
      </c>
      <c r="B4731" s="42" t="s">
        <v>8454</v>
      </c>
      <c r="C4731">
        <v>2014</v>
      </c>
      <c r="D4731" s="42" t="s">
        <v>8456</v>
      </c>
      <c r="E4731" t="b">
        <v>1</v>
      </c>
      <c r="F4731" s="42" t="s">
        <v>272</v>
      </c>
    </row>
    <row r="4732" spans="1:6" x14ac:dyDescent="0.2">
      <c r="A4732" s="42" t="s">
        <v>222</v>
      </c>
      <c r="B4732" s="42" t="s">
        <v>8454</v>
      </c>
      <c r="C4732">
        <v>2015</v>
      </c>
      <c r="D4732" s="42" t="s">
        <v>8457</v>
      </c>
      <c r="E4732" t="b">
        <v>1</v>
      </c>
      <c r="F4732" s="42" t="s">
        <v>272</v>
      </c>
    </row>
    <row r="4733" spans="1:6" x14ac:dyDescent="0.2">
      <c r="A4733" s="42" t="s">
        <v>222</v>
      </c>
      <c r="B4733" s="42" t="s">
        <v>8454</v>
      </c>
      <c r="C4733">
        <v>2016</v>
      </c>
      <c r="D4733" s="42" t="s">
        <v>8458</v>
      </c>
      <c r="E4733" t="b">
        <v>1</v>
      </c>
      <c r="F4733" s="42" t="s">
        <v>272</v>
      </c>
    </row>
    <row r="4734" spans="1:6" x14ac:dyDescent="0.2">
      <c r="A4734" s="42" t="s">
        <v>222</v>
      </c>
      <c r="B4734" s="42" t="s">
        <v>8454</v>
      </c>
      <c r="C4734">
        <v>2017</v>
      </c>
      <c r="D4734" s="42" t="s">
        <v>8459</v>
      </c>
      <c r="E4734" t="b">
        <v>1</v>
      </c>
      <c r="F4734" s="42" t="s">
        <v>272</v>
      </c>
    </row>
    <row r="4735" spans="1:6" x14ac:dyDescent="0.2">
      <c r="A4735" s="42" t="s">
        <v>222</v>
      </c>
      <c r="B4735" s="42" t="s">
        <v>8454</v>
      </c>
      <c r="C4735">
        <v>2018</v>
      </c>
      <c r="D4735" s="42" t="s">
        <v>8460</v>
      </c>
      <c r="E4735" t="b">
        <v>1</v>
      </c>
      <c r="F4735" s="42" t="s">
        <v>272</v>
      </c>
    </row>
    <row r="4736" spans="1:6" x14ac:dyDescent="0.2">
      <c r="A4736" s="42" t="s">
        <v>222</v>
      </c>
      <c r="B4736" s="42" t="s">
        <v>8454</v>
      </c>
      <c r="C4736">
        <v>2019</v>
      </c>
      <c r="D4736" s="42" t="s">
        <v>8461</v>
      </c>
      <c r="E4736" t="b">
        <v>1</v>
      </c>
      <c r="F4736" s="42" t="s">
        <v>272</v>
      </c>
    </row>
    <row r="4737" spans="1:6" x14ac:dyDescent="0.2">
      <c r="A4737" s="42" t="s">
        <v>222</v>
      </c>
      <c r="B4737" s="42" t="s">
        <v>8462</v>
      </c>
      <c r="C4737">
        <v>2013</v>
      </c>
      <c r="D4737" s="42" t="s">
        <v>8455</v>
      </c>
      <c r="E4737" t="b">
        <v>1</v>
      </c>
      <c r="F4737" s="42" t="s">
        <v>272</v>
      </c>
    </row>
    <row r="4738" spans="1:6" x14ac:dyDescent="0.2">
      <c r="A4738" s="42" t="s">
        <v>222</v>
      </c>
      <c r="B4738" s="42" t="s">
        <v>8462</v>
      </c>
      <c r="C4738">
        <v>2014</v>
      </c>
      <c r="D4738" s="42" t="s">
        <v>8456</v>
      </c>
      <c r="E4738" t="b">
        <v>1</v>
      </c>
      <c r="F4738" s="42" t="s">
        <v>272</v>
      </c>
    </row>
    <row r="4739" spans="1:6" x14ac:dyDescent="0.2">
      <c r="A4739" s="42" t="s">
        <v>222</v>
      </c>
      <c r="B4739" s="42" t="s">
        <v>8462</v>
      </c>
      <c r="C4739">
        <v>2015</v>
      </c>
      <c r="D4739" s="42" t="s">
        <v>8457</v>
      </c>
      <c r="E4739" t="b">
        <v>1</v>
      </c>
      <c r="F4739" s="42" t="s">
        <v>272</v>
      </c>
    </row>
    <row r="4740" spans="1:6" x14ac:dyDescent="0.2">
      <c r="A4740" s="42" t="s">
        <v>222</v>
      </c>
      <c r="B4740" s="42" t="s">
        <v>8462</v>
      </c>
      <c r="C4740">
        <v>2016</v>
      </c>
      <c r="D4740" s="42" t="s">
        <v>8458</v>
      </c>
      <c r="E4740" t="b">
        <v>1</v>
      </c>
      <c r="F4740" s="42" t="s">
        <v>272</v>
      </c>
    </row>
    <row r="4741" spans="1:6" x14ac:dyDescent="0.2">
      <c r="A4741" s="42" t="s">
        <v>222</v>
      </c>
      <c r="B4741" s="42" t="s">
        <v>8462</v>
      </c>
      <c r="C4741">
        <v>2017</v>
      </c>
      <c r="D4741" s="42" t="s">
        <v>8459</v>
      </c>
      <c r="E4741" t="b">
        <v>1</v>
      </c>
      <c r="F4741" s="42" t="s">
        <v>272</v>
      </c>
    </row>
    <row r="4742" spans="1:6" x14ac:dyDescent="0.2">
      <c r="A4742" s="42" t="s">
        <v>222</v>
      </c>
      <c r="B4742" s="42" t="s">
        <v>8462</v>
      </c>
      <c r="C4742">
        <v>2018</v>
      </c>
      <c r="D4742" s="42" t="s">
        <v>8460</v>
      </c>
      <c r="E4742" t="b">
        <v>1</v>
      </c>
      <c r="F4742" s="42" t="s">
        <v>272</v>
      </c>
    </row>
    <row r="4743" spans="1:6" x14ac:dyDescent="0.2">
      <c r="A4743" s="42" t="s">
        <v>222</v>
      </c>
      <c r="B4743" s="42" t="s">
        <v>8462</v>
      </c>
      <c r="C4743">
        <v>2019</v>
      </c>
      <c r="D4743" s="42" t="s">
        <v>8463</v>
      </c>
      <c r="E4743" t="b">
        <v>1</v>
      </c>
      <c r="F4743" s="42" t="s">
        <v>272</v>
      </c>
    </row>
    <row r="4744" spans="1:6" x14ac:dyDescent="0.2">
      <c r="A4744" s="42" t="s">
        <v>222</v>
      </c>
      <c r="B4744" s="42" t="s">
        <v>8464</v>
      </c>
      <c r="C4744">
        <v>2013</v>
      </c>
      <c r="D4744" s="42" t="s">
        <v>8465</v>
      </c>
      <c r="E4744" t="b">
        <v>1</v>
      </c>
      <c r="F4744" s="42" t="s">
        <v>272</v>
      </c>
    </row>
    <row r="4745" spans="1:6" x14ac:dyDescent="0.2">
      <c r="A4745" s="42" t="s">
        <v>222</v>
      </c>
      <c r="B4745" s="42" t="s">
        <v>8464</v>
      </c>
      <c r="C4745">
        <v>2014</v>
      </c>
      <c r="D4745" s="42" t="s">
        <v>8465</v>
      </c>
      <c r="E4745" t="b">
        <v>1</v>
      </c>
      <c r="F4745" s="42" t="s">
        <v>272</v>
      </c>
    </row>
    <row r="4746" spans="1:6" x14ac:dyDescent="0.2">
      <c r="A4746" s="42" t="s">
        <v>222</v>
      </c>
      <c r="B4746" s="42" t="s">
        <v>8464</v>
      </c>
      <c r="C4746">
        <v>2015</v>
      </c>
      <c r="D4746" s="42" t="s">
        <v>8466</v>
      </c>
      <c r="E4746" t="b">
        <v>1</v>
      </c>
      <c r="F4746" s="42" t="s">
        <v>272</v>
      </c>
    </row>
    <row r="4747" spans="1:6" x14ac:dyDescent="0.2">
      <c r="A4747" s="42" t="s">
        <v>222</v>
      </c>
      <c r="B4747" s="42" t="s">
        <v>8464</v>
      </c>
      <c r="C4747">
        <v>2016</v>
      </c>
      <c r="D4747" s="42" t="s">
        <v>8467</v>
      </c>
      <c r="E4747" t="b">
        <v>1</v>
      </c>
      <c r="F4747" s="42" t="s">
        <v>272</v>
      </c>
    </row>
    <row r="4748" spans="1:6" x14ac:dyDescent="0.2">
      <c r="A4748" s="42" t="s">
        <v>222</v>
      </c>
      <c r="B4748" s="42" t="s">
        <v>8464</v>
      </c>
      <c r="C4748">
        <v>2017</v>
      </c>
      <c r="D4748" s="42" t="s">
        <v>8467</v>
      </c>
      <c r="E4748" t="b">
        <v>1</v>
      </c>
      <c r="F4748" s="42" t="s">
        <v>272</v>
      </c>
    </row>
    <row r="4749" spans="1:6" x14ac:dyDescent="0.2">
      <c r="A4749" s="42" t="s">
        <v>222</v>
      </c>
      <c r="B4749" s="42" t="s">
        <v>8464</v>
      </c>
      <c r="C4749">
        <v>2018</v>
      </c>
      <c r="D4749" s="42" t="s">
        <v>8467</v>
      </c>
      <c r="E4749" t="b">
        <v>1</v>
      </c>
      <c r="F4749" s="42" t="s">
        <v>272</v>
      </c>
    </row>
    <row r="4750" spans="1:6" x14ac:dyDescent="0.2">
      <c r="A4750" s="42" t="s">
        <v>222</v>
      </c>
      <c r="B4750" s="42" t="s">
        <v>8464</v>
      </c>
      <c r="C4750">
        <v>2019</v>
      </c>
      <c r="D4750" s="42" t="s">
        <v>8467</v>
      </c>
      <c r="E4750" t="b">
        <v>1</v>
      </c>
      <c r="F4750" s="42" t="s">
        <v>272</v>
      </c>
    </row>
    <row r="4751" spans="1:6" x14ac:dyDescent="0.2">
      <c r="A4751" s="42" t="s">
        <v>1190</v>
      </c>
      <c r="B4751" s="42" t="s">
        <v>8454</v>
      </c>
      <c r="C4751">
        <v>2013</v>
      </c>
      <c r="D4751" s="42" t="s">
        <v>8817</v>
      </c>
      <c r="E4751" t="b">
        <v>0</v>
      </c>
      <c r="F4751" s="42" t="s">
        <v>9892</v>
      </c>
    </row>
    <row r="4752" spans="1:6" x14ac:dyDescent="0.2">
      <c r="A4752" s="42" t="s">
        <v>1190</v>
      </c>
      <c r="B4752" s="42" t="s">
        <v>8454</v>
      </c>
      <c r="C4752">
        <v>2014</v>
      </c>
      <c r="D4752" s="42" t="s">
        <v>8725</v>
      </c>
      <c r="E4752" t="b">
        <v>0</v>
      </c>
      <c r="F4752" s="42" t="s">
        <v>9892</v>
      </c>
    </row>
    <row r="4753" spans="1:6" x14ac:dyDescent="0.2">
      <c r="A4753" s="42" t="s">
        <v>1190</v>
      </c>
      <c r="B4753" s="42" t="s">
        <v>8454</v>
      </c>
      <c r="C4753">
        <v>2015</v>
      </c>
      <c r="D4753" s="42" t="s">
        <v>9170</v>
      </c>
      <c r="E4753" t="b">
        <v>0</v>
      </c>
      <c r="F4753" s="42" t="s">
        <v>9892</v>
      </c>
    </row>
    <row r="4754" spans="1:6" x14ac:dyDescent="0.2">
      <c r="A4754" s="42" t="s">
        <v>1190</v>
      </c>
      <c r="B4754" s="42" t="s">
        <v>8454</v>
      </c>
      <c r="C4754">
        <v>2016</v>
      </c>
      <c r="D4754" s="42" t="s">
        <v>8726</v>
      </c>
      <c r="E4754" t="b">
        <v>0</v>
      </c>
      <c r="F4754" s="42" t="s">
        <v>9892</v>
      </c>
    </row>
    <row r="4755" spans="1:6" x14ac:dyDescent="0.2">
      <c r="A4755" s="42" t="s">
        <v>1190</v>
      </c>
      <c r="B4755" s="42" t="s">
        <v>8454</v>
      </c>
      <c r="C4755">
        <v>2017</v>
      </c>
      <c r="D4755" s="42" t="s">
        <v>8720</v>
      </c>
      <c r="E4755" t="b">
        <v>0</v>
      </c>
      <c r="F4755" s="42" t="s">
        <v>9892</v>
      </c>
    </row>
    <row r="4756" spans="1:6" x14ac:dyDescent="0.2">
      <c r="A4756" s="42" t="s">
        <v>1190</v>
      </c>
      <c r="B4756" s="42" t="s">
        <v>8454</v>
      </c>
      <c r="C4756">
        <v>2018</v>
      </c>
      <c r="D4756" s="42" t="s">
        <v>9046</v>
      </c>
      <c r="E4756" t="b">
        <v>0</v>
      </c>
      <c r="F4756" s="42" t="s">
        <v>9892</v>
      </c>
    </row>
    <row r="4757" spans="1:6" x14ac:dyDescent="0.2">
      <c r="A4757" s="42" t="s">
        <v>1190</v>
      </c>
      <c r="B4757" s="42" t="s">
        <v>8454</v>
      </c>
      <c r="C4757">
        <v>2019</v>
      </c>
      <c r="D4757" s="42" t="s">
        <v>8939</v>
      </c>
      <c r="E4757" t="b">
        <v>0</v>
      </c>
      <c r="F4757" s="42" t="s">
        <v>9892</v>
      </c>
    </row>
    <row r="4758" spans="1:6" x14ac:dyDescent="0.2">
      <c r="A4758" s="42" t="s">
        <v>1190</v>
      </c>
      <c r="B4758" s="42" t="s">
        <v>8462</v>
      </c>
      <c r="C4758">
        <v>2013</v>
      </c>
      <c r="D4758" s="42" t="s">
        <v>8817</v>
      </c>
      <c r="E4758" t="b">
        <v>0</v>
      </c>
      <c r="F4758" s="42" t="s">
        <v>9892</v>
      </c>
    </row>
    <row r="4759" spans="1:6" x14ac:dyDescent="0.2">
      <c r="A4759" s="42" t="s">
        <v>1190</v>
      </c>
      <c r="B4759" s="42" t="s">
        <v>8462</v>
      </c>
      <c r="C4759">
        <v>2014</v>
      </c>
      <c r="D4759" s="42" t="s">
        <v>8725</v>
      </c>
      <c r="E4759" t="b">
        <v>0</v>
      </c>
      <c r="F4759" s="42" t="s">
        <v>9892</v>
      </c>
    </row>
    <row r="4760" spans="1:6" x14ac:dyDescent="0.2">
      <c r="A4760" s="42" t="s">
        <v>1190</v>
      </c>
      <c r="B4760" s="42" t="s">
        <v>8462</v>
      </c>
      <c r="C4760">
        <v>2015</v>
      </c>
      <c r="D4760" s="42" t="s">
        <v>9170</v>
      </c>
      <c r="E4760" t="b">
        <v>0</v>
      </c>
      <c r="F4760" s="42" t="s">
        <v>9892</v>
      </c>
    </row>
    <row r="4761" spans="1:6" x14ac:dyDescent="0.2">
      <c r="A4761" s="42" t="s">
        <v>1190</v>
      </c>
      <c r="B4761" s="42" t="s">
        <v>8462</v>
      </c>
      <c r="C4761">
        <v>2016</v>
      </c>
      <c r="D4761" s="42" t="s">
        <v>8726</v>
      </c>
      <c r="E4761" t="b">
        <v>0</v>
      </c>
      <c r="F4761" s="42" t="s">
        <v>9892</v>
      </c>
    </row>
    <row r="4762" spans="1:6" x14ac:dyDescent="0.2">
      <c r="A4762" s="42" t="s">
        <v>1190</v>
      </c>
      <c r="B4762" s="42" t="s">
        <v>8462</v>
      </c>
      <c r="C4762">
        <v>2017</v>
      </c>
      <c r="D4762" s="42" t="s">
        <v>8720</v>
      </c>
      <c r="E4762" t="b">
        <v>0</v>
      </c>
      <c r="F4762" s="42" t="s">
        <v>9892</v>
      </c>
    </row>
    <row r="4763" spans="1:6" x14ac:dyDescent="0.2">
      <c r="A4763" s="42" t="s">
        <v>1190</v>
      </c>
      <c r="B4763" s="42" t="s">
        <v>8462</v>
      </c>
      <c r="C4763">
        <v>2018</v>
      </c>
      <c r="D4763" s="42" t="s">
        <v>9046</v>
      </c>
      <c r="E4763" t="b">
        <v>0</v>
      </c>
      <c r="F4763" s="42" t="s">
        <v>9892</v>
      </c>
    </row>
    <row r="4764" spans="1:6" x14ac:dyDescent="0.2">
      <c r="A4764" s="42" t="s">
        <v>1190</v>
      </c>
      <c r="B4764" s="42" t="s">
        <v>8462</v>
      </c>
      <c r="C4764">
        <v>2019</v>
      </c>
      <c r="D4764" s="42" t="s">
        <v>8939</v>
      </c>
      <c r="E4764" t="b">
        <v>0</v>
      </c>
      <c r="F4764" s="42" t="s">
        <v>9892</v>
      </c>
    </row>
    <row r="4765" spans="1:6" x14ac:dyDescent="0.2">
      <c r="A4765" s="42" t="s">
        <v>1190</v>
      </c>
      <c r="B4765" s="42" t="s">
        <v>8464</v>
      </c>
      <c r="C4765">
        <v>2013</v>
      </c>
      <c r="D4765" s="42" t="s">
        <v>8496</v>
      </c>
      <c r="E4765" t="b">
        <v>0</v>
      </c>
      <c r="F4765" s="42" t="s">
        <v>9892</v>
      </c>
    </row>
    <row r="4766" spans="1:6" x14ac:dyDescent="0.2">
      <c r="A4766" s="42" t="s">
        <v>1190</v>
      </c>
      <c r="B4766" s="42" t="s">
        <v>8464</v>
      </c>
      <c r="C4766">
        <v>2014</v>
      </c>
      <c r="D4766" s="42" t="s">
        <v>8496</v>
      </c>
      <c r="E4766" t="b">
        <v>0</v>
      </c>
      <c r="F4766" s="42" t="s">
        <v>9892</v>
      </c>
    </row>
    <row r="4767" spans="1:6" x14ac:dyDescent="0.2">
      <c r="A4767" s="42" t="s">
        <v>1190</v>
      </c>
      <c r="B4767" s="42" t="s">
        <v>8464</v>
      </c>
      <c r="C4767">
        <v>2015</v>
      </c>
      <c r="D4767" s="42" t="s">
        <v>8655</v>
      </c>
      <c r="E4767" t="b">
        <v>0</v>
      </c>
      <c r="F4767" s="42" t="s">
        <v>9892</v>
      </c>
    </row>
    <row r="4768" spans="1:6" x14ac:dyDescent="0.2">
      <c r="A4768" s="42" t="s">
        <v>1190</v>
      </c>
      <c r="B4768" s="42" t="s">
        <v>8464</v>
      </c>
      <c r="C4768">
        <v>2016</v>
      </c>
      <c r="D4768" s="42" t="s">
        <v>8655</v>
      </c>
      <c r="E4768" t="b">
        <v>0</v>
      </c>
      <c r="F4768" s="42" t="s">
        <v>9892</v>
      </c>
    </row>
    <row r="4769" spans="1:6" x14ac:dyDescent="0.2">
      <c r="A4769" s="42" t="s">
        <v>1190</v>
      </c>
      <c r="B4769" s="42" t="s">
        <v>8464</v>
      </c>
      <c r="C4769">
        <v>2017</v>
      </c>
      <c r="D4769" s="42" t="s">
        <v>8655</v>
      </c>
      <c r="E4769" t="b">
        <v>0</v>
      </c>
      <c r="F4769" s="42" t="s">
        <v>9892</v>
      </c>
    </row>
    <row r="4770" spans="1:6" x14ac:dyDescent="0.2">
      <c r="A4770" s="42" t="s">
        <v>1190</v>
      </c>
      <c r="B4770" s="42" t="s">
        <v>8464</v>
      </c>
      <c r="C4770">
        <v>2018</v>
      </c>
      <c r="D4770" s="42" t="s">
        <v>4381</v>
      </c>
      <c r="E4770" t="b">
        <v>0</v>
      </c>
      <c r="F4770" s="42" t="s">
        <v>9892</v>
      </c>
    </row>
    <row r="4771" spans="1:6" x14ac:dyDescent="0.2">
      <c r="A4771" s="42" t="s">
        <v>1190</v>
      </c>
      <c r="B4771" s="42" t="s">
        <v>8464</v>
      </c>
      <c r="C4771">
        <v>2019</v>
      </c>
      <c r="D4771" s="42" t="s">
        <v>8482</v>
      </c>
      <c r="E4771" t="b">
        <v>0</v>
      </c>
      <c r="F4771" s="42" t="s">
        <v>9892</v>
      </c>
    </row>
    <row r="4772" spans="1:6" x14ac:dyDescent="0.2">
      <c r="A4772" s="42" t="s">
        <v>338</v>
      </c>
      <c r="B4772" s="42" t="s">
        <v>8454</v>
      </c>
      <c r="C4772">
        <v>2013</v>
      </c>
      <c r="D4772" s="42" t="s">
        <v>8528</v>
      </c>
      <c r="E4772" t="b">
        <v>0</v>
      </c>
      <c r="F4772" s="42" t="s">
        <v>8656</v>
      </c>
    </row>
    <row r="4773" spans="1:6" x14ac:dyDescent="0.2">
      <c r="A4773" s="42" t="s">
        <v>338</v>
      </c>
      <c r="B4773" s="42" t="s">
        <v>8454</v>
      </c>
      <c r="C4773">
        <v>2014</v>
      </c>
      <c r="D4773" s="42" t="s">
        <v>8657</v>
      </c>
      <c r="E4773" t="b">
        <v>0</v>
      </c>
      <c r="F4773" s="42" t="s">
        <v>8656</v>
      </c>
    </row>
    <row r="4774" spans="1:6" x14ac:dyDescent="0.2">
      <c r="A4774" s="42" t="s">
        <v>338</v>
      </c>
      <c r="B4774" s="42" t="s">
        <v>8454</v>
      </c>
      <c r="C4774">
        <v>2015</v>
      </c>
      <c r="D4774" s="42" t="s">
        <v>8658</v>
      </c>
      <c r="E4774" t="b">
        <v>0</v>
      </c>
      <c r="F4774" s="42" t="s">
        <v>8656</v>
      </c>
    </row>
    <row r="4775" spans="1:6" x14ac:dyDescent="0.2">
      <c r="A4775" s="42" t="s">
        <v>338</v>
      </c>
      <c r="B4775" s="42" t="s">
        <v>8454</v>
      </c>
      <c r="C4775">
        <v>2016</v>
      </c>
      <c r="D4775" s="42" t="s">
        <v>8659</v>
      </c>
      <c r="E4775" t="b">
        <v>0</v>
      </c>
      <c r="F4775" s="42" t="s">
        <v>8656</v>
      </c>
    </row>
    <row r="4776" spans="1:6" x14ac:dyDescent="0.2">
      <c r="A4776" s="42" t="s">
        <v>338</v>
      </c>
      <c r="B4776" s="42" t="s">
        <v>8454</v>
      </c>
      <c r="C4776">
        <v>2017</v>
      </c>
      <c r="D4776" s="42" t="s">
        <v>8660</v>
      </c>
      <c r="E4776" t="b">
        <v>0</v>
      </c>
      <c r="F4776" s="42" t="s">
        <v>8656</v>
      </c>
    </row>
    <row r="4777" spans="1:6" x14ac:dyDescent="0.2">
      <c r="A4777" s="42" t="s">
        <v>338</v>
      </c>
      <c r="B4777" s="42" t="s">
        <v>8454</v>
      </c>
      <c r="C4777">
        <v>2018</v>
      </c>
      <c r="D4777" s="42" t="s">
        <v>8661</v>
      </c>
      <c r="E4777" t="b">
        <v>0</v>
      </c>
      <c r="F4777" s="42" t="s">
        <v>8656</v>
      </c>
    </row>
    <row r="4778" spans="1:6" x14ac:dyDescent="0.2">
      <c r="A4778" s="42" t="s">
        <v>338</v>
      </c>
      <c r="B4778" s="42" t="s">
        <v>8454</v>
      </c>
      <c r="C4778">
        <v>2019</v>
      </c>
      <c r="D4778" s="42" t="s">
        <v>8662</v>
      </c>
      <c r="E4778" t="b">
        <v>0</v>
      </c>
      <c r="F4778" s="42" t="s">
        <v>8656</v>
      </c>
    </row>
    <row r="4779" spans="1:6" x14ac:dyDescent="0.2">
      <c r="A4779" s="42" t="s">
        <v>338</v>
      </c>
      <c r="B4779" s="42" t="s">
        <v>8462</v>
      </c>
      <c r="C4779">
        <v>2013</v>
      </c>
      <c r="D4779" s="42" t="s">
        <v>8528</v>
      </c>
      <c r="E4779" t="b">
        <v>0</v>
      </c>
      <c r="F4779" s="42" t="s">
        <v>8656</v>
      </c>
    </row>
    <row r="4780" spans="1:6" x14ac:dyDescent="0.2">
      <c r="A4780" s="42" t="s">
        <v>338</v>
      </c>
      <c r="B4780" s="42" t="s">
        <v>8462</v>
      </c>
      <c r="C4780">
        <v>2014</v>
      </c>
      <c r="D4780" s="42" t="s">
        <v>8663</v>
      </c>
      <c r="E4780" t="b">
        <v>0</v>
      </c>
      <c r="F4780" s="42" t="s">
        <v>8656</v>
      </c>
    </row>
    <row r="4781" spans="1:6" x14ac:dyDescent="0.2">
      <c r="A4781" s="42" t="s">
        <v>338</v>
      </c>
      <c r="B4781" s="42" t="s">
        <v>8462</v>
      </c>
      <c r="C4781">
        <v>2015</v>
      </c>
      <c r="D4781" s="42" t="s">
        <v>8664</v>
      </c>
      <c r="E4781" t="b">
        <v>0</v>
      </c>
      <c r="F4781" s="42" t="s">
        <v>8656</v>
      </c>
    </row>
    <row r="4782" spans="1:6" x14ac:dyDescent="0.2">
      <c r="A4782" s="42" t="s">
        <v>338</v>
      </c>
      <c r="B4782" s="42" t="s">
        <v>8462</v>
      </c>
      <c r="C4782">
        <v>2016</v>
      </c>
      <c r="D4782" s="42" t="s">
        <v>8665</v>
      </c>
      <c r="E4782" t="b">
        <v>0</v>
      </c>
      <c r="F4782" s="42" t="s">
        <v>8656</v>
      </c>
    </row>
    <row r="4783" spans="1:6" x14ac:dyDescent="0.2">
      <c r="A4783" s="42" t="s">
        <v>338</v>
      </c>
      <c r="B4783" s="42" t="s">
        <v>8462</v>
      </c>
      <c r="C4783">
        <v>2017</v>
      </c>
      <c r="D4783" s="42" t="s">
        <v>8666</v>
      </c>
      <c r="E4783" t="b">
        <v>0</v>
      </c>
      <c r="F4783" s="42" t="s">
        <v>8656</v>
      </c>
    </row>
    <row r="4784" spans="1:6" x14ac:dyDescent="0.2">
      <c r="A4784" s="42" t="s">
        <v>338</v>
      </c>
      <c r="B4784" s="42" t="s">
        <v>8462</v>
      </c>
      <c r="C4784">
        <v>2018</v>
      </c>
      <c r="D4784" s="42" t="s">
        <v>8667</v>
      </c>
      <c r="E4784" t="b">
        <v>0</v>
      </c>
      <c r="F4784" s="42" t="s">
        <v>8656</v>
      </c>
    </row>
    <row r="4785" spans="1:6" x14ac:dyDescent="0.2">
      <c r="A4785" s="42" t="s">
        <v>338</v>
      </c>
      <c r="B4785" s="42" t="s">
        <v>8462</v>
      </c>
      <c r="C4785">
        <v>2019</v>
      </c>
      <c r="D4785" s="42" t="s">
        <v>8668</v>
      </c>
      <c r="E4785" t="b">
        <v>0</v>
      </c>
      <c r="F4785" s="42" t="s">
        <v>8656</v>
      </c>
    </row>
    <row r="4786" spans="1:6" x14ac:dyDescent="0.2">
      <c r="A4786" s="42" t="s">
        <v>338</v>
      </c>
      <c r="B4786" s="42" t="s">
        <v>8464</v>
      </c>
      <c r="C4786">
        <v>2013</v>
      </c>
      <c r="D4786" s="42" t="s">
        <v>8669</v>
      </c>
      <c r="E4786" t="b">
        <v>0</v>
      </c>
      <c r="F4786" s="42" t="s">
        <v>8656</v>
      </c>
    </row>
    <row r="4787" spans="1:6" x14ac:dyDescent="0.2">
      <c r="A4787" s="42" t="s">
        <v>338</v>
      </c>
      <c r="B4787" s="42" t="s">
        <v>8464</v>
      </c>
      <c r="C4787">
        <v>2014</v>
      </c>
      <c r="D4787" s="42" t="s">
        <v>8670</v>
      </c>
      <c r="E4787" t="b">
        <v>0</v>
      </c>
      <c r="F4787" s="42" t="s">
        <v>8656</v>
      </c>
    </row>
    <row r="4788" spans="1:6" x14ac:dyDescent="0.2">
      <c r="A4788" s="42" t="s">
        <v>338</v>
      </c>
      <c r="B4788" s="42" t="s">
        <v>8464</v>
      </c>
      <c r="C4788">
        <v>2015</v>
      </c>
      <c r="D4788" s="42" t="s">
        <v>8670</v>
      </c>
      <c r="E4788" t="b">
        <v>0</v>
      </c>
      <c r="F4788" s="42" t="s">
        <v>8656</v>
      </c>
    </row>
    <row r="4789" spans="1:6" x14ac:dyDescent="0.2">
      <c r="A4789" s="42" t="s">
        <v>338</v>
      </c>
      <c r="B4789" s="42" t="s">
        <v>8464</v>
      </c>
      <c r="C4789">
        <v>2016</v>
      </c>
      <c r="D4789" s="42" t="s">
        <v>8671</v>
      </c>
      <c r="E4789" t="b">
        <v>0</v>
      </c>
      <c r="F4789" s="42" t="s">
        <v>8656</v>
      </c>
    </row>
    <row r="4790" spans="1:6" x14ac:dyDescent="0.2">
      <c r="A4790" s="42" t="s">
        <v>338</v>
      </c>
      <c r="B4790" s="42" t="s">
        <v>8464</v>
      </c>
      <c r="C4790">
        <v>2017</v>
      </c>
      <c r="D4790" s="42" t="s">
        <v>8672</v>
      </c>
      <c r="E4790" t="b">
        <v>0</v>
      </c>
      <c r="F4790" s="42" t="s">
        <v>8656</v>
      </c>
    </row>
    <row r="4791" spans="1:6" x14ac:dyDescent="0.2">
      <c r="A4791" s="42" t="s">
        <v>338</v>
      </c>
      <c r="B4791" s="42" t="s">
        <v>8464</v>
      </c>
      <c r="C4791">
        <v>2018</v>
      </c>
      <c r="D4791" s="42" t="s">
        <v>8672</v>
      </c>
      <c r="E4791" t="b">
        <v>0</v>
      </c>
      <c r="F4791" s="42" t="s">
        <v>8656</v>
      </c>
    </row>
    <row r="4792" spans="1:6" x14ac:dyDescent="0.2">
      <c r="A4792" s="42" t="s">
        <v>338</v>
      </c>
      <c r="B4792" s="42" t="s">
        <v>8464</v>
      </c>
      <c r="C4792">
        <v>2019</v>
      </c>
      <c r="D4792" s="42" t="s">
        <v>8672</v>
      </c>
      <c r="E4792" t="b">
        <v>0</v>
      </c>
      <c r="F4792" s="42" t="s">
        <v>8656</v>
      </c>
    </row>
    <row r="4793" spans="1:6" x14ac:dyDescent="0.2">
      <c r="A4793" s="42" t="s">
        <v>1198</v>
      </c>
      <c r="B4793" s="42" t="s">
        <v>8454</v>
      </c>
      <c r="C4793">
        <v>2013</v>
      </c>
      <c r="D4793" s="42" t="s">
        <v>9476</v>
      </c>
      <c r="E4793" t="b">
        <v>0</v>
      </c>
      <c r="F4793" s="42" t="s">
        <v>9893</v>
      </c>
    </row>
    <row r="4794" spans="1:6" x14ac:dyDescent="0.2">
      <c r="A4794" s="42" t="s">
        <v>1198</v>
      </c>
      <c r="B4794" s="42" t="s">
        <v>8454</v>
      </c>
      <c r="C4794">
        <v>2014</v>
      </c>
      <c r="D4794" s="42" t="s">
        <v>9894</v>
      </c>
      <c r="E4794" t="b">
        <v>0</v>
      </c>
      <c r="F4794" s="42" t="s">
        <v>9893</v>
      </c>
    </row>
    <row r="4795" spans="1:6" x14ac:dyDescent="0.2">
      <c r="A4795" s="42" t="s">
        <v>1198</v>
      </c>
      <c r="B4795" s="42" t="s">
        <v>8454</v>
      </c>
      <c r="C4795">
        <v>2015</v>
      </c>
      <c r="D4795" s="42" t="s">
        <v>9497</v>
      </c>
      <c r="E4795" t="b">
        <v>0</v>
      </c>
      <c r="F4795" s="42" t="s">
        <v>9893</v>
      </c>
    </row>
    <row r="4796" spans="1:6" x14ac:dyDescent="0.2">
      <c r="A4796" s="42" t="s">
        <v>1198</v>
      </c>
      <c r="B4796" s="42" t="s">
        <v>8454</v>
      </c>
      <c r="C4796">
        <v>2016</v>
      </c>
      <c r="D4796" s="42" t="s">
        <v>8685</v>
      </c>
      <c r="E4796" t="b">
        <v>0</v>
      </c>
      <c r="F4796" s="42" t="s">
        <v>9893</v>
      </c>
    </row>
    <row r="4797" spans="1:6" x14ac:dyDescent="0.2">
      <c r="A4797" s="42" t="s">
        <v>1198</v>
      </c>
      <c r="B4797" s="42" t="s">
        <v>8454</v>
      </c>
      <c r="C4797">
        <v>2017</v>
      </c>
      <c r="D4797" s="42" t="s">
        <v>9536</v>
      </c>
      <c r="E4797" t="b">
        <v>0</v>
      </c>
      <c r="F4797" s="42" t="s">
        <v>9893</v>
      </c>
    </row>
    <row r="4798" spans="1:6" x14ac:dyDescent="0.2">
      <c r="A4798" s="42" t="s">
        <v>1198</v>
      </c>
      <c r="B4798" s="42" t="s">
        <v>8454</v>
      </c>
      <c r="C4798">
        <v>2018</v>
      </c>
      <c r="D4798" s="42" t="s">
        <v>8678</v>
      </c>
      <c r="E4798" t="b">
        <v>0</v>
      </c>
      <c r="F4798" s="42" t="s">
        <v>9893</v>
      </c>
    </row>
    <row r="4799" spans="1:6" x14ac:dyDescent="0.2">
      <c r="A4799" s="42" t="s">
        <v>1198</v>
      </c>
      <c r="B4799" s="42" t="s">
        <v>8454</v>
      </c>
      <c r="C4799">
        <v>2019</v>
      </c>
      <c r="D4799" s="42" t="s">
        <v>8685</v>
      </c>
      <c r="E4799" t="b">
        <v>0</v>
      </c>
      <c r="F4799" s="42" t="s">
        <v>9893</v>
      </c>
    </row>
    <row r="4800" spans="1:6" x14ac:dyDescent="0.2">
      <c r="A4800" s="42" t="s">
        <v>1198</v>
      </c>
      <c r="B4800" s="42" t="s">
        <v>8462</v>
      </c>
      <c r="C4800">
        <v>2013</v>
      </c>
      <c r="D4800" s="42" t="s">
        <v>9476</v>
      </c>
      <c r="E4800" t="b">
        <v>0</v>
      </c>
      <c r="F4800" s="42" t="s">
        <v>9893</v>
      </c>
    </row>
    <row r="4801" spans="1:6" x14ac:dyDescent="0.2">
      <c r="A4801" s="42" t="s">
        <v>1198</v>
      </c>
      <c r="B4801" s="42" t="s">
        <v>8462</v>
      </c>
      <c r="C4801">
        <v>2014</v>
      </c>
      <c r="D4801" s="42" t="s">
        <v>9894</v>
      </c>
      <c r="E4801" t="b">
        <v>0</v>
      </c>
      <c r="F4801" s="42" t="s">
        <v>9893</v>
      </c>
    </row>
    <row r="4802" spans="1:6" x14ac:dyDescent="0.2">
      <c r="A4802" s="42" t="s">
        <v>1198</v>
      </c>
      <c r="B4802" s="42" t="s">
        <v>8462</v>
      </c>
      <c r="C4802">
        <v>2015</v>
      </c>
      <c r="D4802" s="42" t="s">
        <v>9497</v>
      </c>
      <c r="E4802" t="b">
        <v>0</v>
      </c>
      <c r="F4802" s="42" t="s">
        <v>9893</v>
      </c>
    </row>
    <row r="4803" spans="1:6" x14ac:dyDescent="0.2">
      <c r="A4803" s="42" t="s">
        <v>1198</v>
      </c>
      <c r="B4803" s="42" t="s">
        <v>8462</v>
      </c>
      <c r="C4803">
        <v>2016</v>
      </c>
      <c r="D4803" s="42" t="s">
        <v>8685</v>
      </c>
      <c r="E4803" t="b">
        <v>0</v>
      </c>
      <c r="F4803" s="42" t="s">
        <v>9893</v>
      </c>
    </row>
    <row r="4804" spans="1:6" x14ac:dyDescent="0.2">
      <c r="A4804" s="42" t="s">
        <v>1198</v>
      </c>
      <c r="B4804" s="42" t="s">
        <v>8462</v>
      </c>
      <c r="C4804">
        <v>2017</v>
      </c>
      <c r="D4804" s="42" t="s">
        <v>9536</v>
      </c>
      <c r="E4804" t="b">
        <v>0</v>
      </c>
      <c r="F4804" s="42" t="s">
        <v>9893</v>
      </c>
    </row>
    <row r="4805" spans="1:6" x14ac:dyDescent="0.2">
      <c r="A4805" s="42" t="s">
        <v>1198</v>
      </c>
      <c r="B4805" s="42" t="s">
        <v>8462</v>
      </c>
      <c r="C4805">
        <v>2018</v>
      </c>
      <c r="D4805" s="42" t="s">
        <v>8678</v>
      </c>
      <c r="E4805" t="b">
        <v>0</v>
      </c>
      <c r="F4805" s="42" t="s">
        <v>9893</v>
      </c>
    </row>
    <row r="4806" spans="1:6" x14ac:dyDescent="0.2">
      <c r="A4806" s="42" t="s">
        <v>1198</v>
      </c>
      <c r="B4806" s="42" t="s">
        <v>8462</v>
      </c>
      <c r="C4806">
        <v>2019</v>
      </c>
      <c r="D4806" s="42" t="s">
        <v>8685</v>
      </c>
      <c r="E4806" t="b">
        <v>0</v>
      </c>
      <c r="F4806" s="42" t="s">
        <v>9893</v>
      </c>
    </row>
    <row r="4807" spans="1:6" x14ac:dyDescent="0.2">
      <c r="A4807" s="42" t="s">
        <v>1198</v>
      </c>
      <c r="B4807" s="42" t="s">
        <v>8464</v>
      </c>
      <c r="C4807">
        <v>2013</v>
      </c>
      <c r="D4807" s="42" t="s">
        <v>8496</v>
      </c>
      <c r="E4807" t="b">
        <v>0</v>
      </c>
      <c r="F4807" s="42" t="s">
        <v>9893</v>
      </c>
    </row>
    <row r="4808" spans="1:6" x14ac:dyDescent="0.2">
      <c r="A4808" s="42" t="s">
        <v>1198</v>
      </c>
      <c r="B4808" s="42" t="s">
        <v>8464</v>
      </c>
      <c r="C4808">
        <v>2014</v>
      </c>
      <c r="D4808" s="42" t="s">
        <v>8496</v>
      </c>
      <c r="E4808" t="b">
        <v>0</v>
      </c>
      <c r="F4808" s="42" t="s">
        <v>9893</v>
      </c>
    </row>
    <row r="4809" spans="1:6" x14ac:dyDescent="0.2">
      <c r="A4809" s="42" t="s">
        <v>1198</v>
      </c>
      <c r="B4809" s="42" t="s">
        <v>8464</v>
      </c>
      <c r="C4809">
        <v>2015</v>
      </c>
      <c r="D4809" s="42" t="s">
        <v>8496</v>
      </c>
      <c r="E4809" t="b">
        <v>0</v>
      </c>
      <c r="F4809" s="42" t="s">
        <v>9893</v>
      </c>
    </row>
    <row r="4810" spans="1:6" x14ac:dyDescent="0.2">
      <c r="A4810" s="42" t="s">
        <v>1198</v>
      </c>
      <c r="B4810" s="42" t="s">
        <v>8464</v>
      </c>
      <c r="C4810">
        <v>2016</v>
      </c>
      <c r="D4810" s="42" t="s">
        <v>8496</v>
      </c>
      <c r="E4810" t="b">
        <v>0</v>
      </c>
      <c r="F4810" s="42" t="s">
        <v>9893</v>
      </c>
    </row>
    <row r="4811" spans="1:6" x14ac:dyDescent="0.2">
      <c r="A4811" s="42" t="s">
        <v>1198</v>
      </c>
      <c r="B4811" s="42" t="s">
        <v>8464</v>
      </c>
      <c r="C4811">
        <v>2017</v>
      </c>
      <c r="D4811" s="42" t="s">
        <v>8496</v>
      </c>
      <c r="E4811" t="b">
        <v>0</v>
      </c>
      <c r="F4811" s="42" t="s">
        <v>9893</v>
      </c>
    </row>
    <row r="4812" spans="1:6" x14ac:dyDescent="0.2">
      <c r="A4812" s="42" t="s">
        <v>1198</v>
      </c>
      <c r="B4812" s="42" t="s">
        <v>8464</v>
      </c>
      <c r="C4812">
        <v>2018</v>
      </c>
      <c r="D4812" s="42" t="s">
        <v>8482</v>
      </c>
      <c r="E4812" t="b">
        <v>0</v>
      </c>
      <c r="F4812" s="42" t="s">
        <v>9893</v>
      </c>
    </row>
    <row r="4813" spans="1:6" x14ac:dyDescent="0.2">
      <c r="A4813" s="42" t="s">
        <v>1198</v>
      </c>
      <c r="B4813" s="42" t="s">
        <v>8464</v>
      </c>
      <c r="C4813">
        <v>2019</v>
      </c>
      <c r="D4813" s="42" t="s">
        <v>8482</v>
      </c>
      <c r="E4813" t="b">
        <v>0</v>
      </c>
      <c r="F4813" s="42" t="s">
        <v>9893</v>
      </c>
    </row>
    <row r="4814" spans="1:6" x14ac:dyDescent="0.2">
      <c r="A4814" s="42" t="s">
        <v>1202</v>
      </c>
      <c r="B4814" s="42" t="s">
        <v>8454</v>
      </c>
      <c r="C4814">
        <v>2018</v>
      </c>
      <c r="D4814" s="42" t="s">
        <v>9398</v>
      </c>
      <c r="E4814" t="b">
        <v>0</v>
      </c>
      <c r="F4814" s="42" t="s">
        <v>9895</v>
      </c>
    </row>
    <row r="4815" spans="1:6" x14ac:dyDescent="0.2">
      <c r="A4815" s="42" t="s">
        <v>1202</v>
      </c>
      <c r="B4815" s="42" t="s">
        <v>8454</v>
      </c>
      <c r="C4815">
        <v>2019</v>
      </c>
      <c r="D4815" s="42" t="s">
        <v>8827</v>
      </c>
      <c r="E4815" t="b">
        <v>0</v>
      </c>
      <c r="F4815" s="42" t="s">
        <v>9895</v>
      </c>
    </row>
    <row r="4816" spans="1:6" x14ac:dyDescent="0.2">
      <c r="A4816" s="42" t="s">
        <v>1202</v>
      </c>
      <c r="B4816" s="42" t="s">
        <v>8462</v>
      </c>
      <c r="C4816">
        <v>2018</v>
      </c>
      <c r="D4816" s="42" t="s">
        <v>9398</v>
      </c>
      <c r="E4816" t="b">
        <v>0</v>
      </c>
      <c r="F4816" s="42" t="s">
        <v>9895</v>
      </c>
    </row>
    <row r="4817" spans="1:6" x14ac:dyDescent="0.2">
      <c r="A4817" s="42" t="s">
        <v>1202</v>
      </c>
      <c r="B4817" s="42" t="s">
        <v>8462</v>
      </c>
      <c r="C4817">
        <v>2019</v>
      </c>
      <c r="D4817" s="42" t="s">
        <v>8827</v>
      </c>
      <c r="E4817" t="b">
        <v>0</v>
      </c>
      <c r="F4817" s="42" t="s">
        <v>9895</v>
      </c>
    </row>
    <row r="4818" spans="1:6" x14ac:dyDescent="0.2">
      <c r="A4818" s="42" t="s">
        <v>1202</v>
      </c>
      <c r="B4818" s="42" t="s">
        <v>8464</v>
      </c>
      <c r="C4818">
        <v>2018</v>
      </c>
      <c r="D4818" s="42" t="s">
        <v>8482</v>
      </c>
      <c r="E4818" t="b">
        <v>0</v>
      </c>
      <c r="F4818" s="42" t="s">
        <v>9895</v>
      </c>
    </row>
    <row r="4819" spans="1:6" x14ac:dyDescent="0.2">
      <c r="A4819" s="42" t="s">
        <v>1202</v>
      </c>
      <c r="B4819" s="42" t="s">
        <v>8464</v>
      </c>
      <c r="C4819">
        <v>2019</v>
      </c>
      <c r="D4819" s="42" t="s">
        <v>8496</v>
      </c>
      <c r="E4819" t="b">
        <v>0</v>
      </c>
      <c r="F4819" s="42" t="s">
        <v>9895</v>
      </c>
    </row>
    <row r="4820" spans="1:6" x14ac:dyDescent="0.2">
      <c r="A4820" s="42" t="s">
        <v>1203</v>
      </c>
      <c r="B4820" s="42" t="s">
        <v>8454</v>
      </c>
      <c r="C4820">
        <v>2017</v>
      </c>
      <c r="D4820" s="42" t="s">
        <v>8686</v>
      </c>
      <c r="E4820" t="b">
        <v>0</v>
      </c>
      <c r="F4820" s="42" t="s">
        <v>9896</v>
      </c>
    </row>
    <row r="4821" spans="1:6" x14ac:dyDescent="0.2">
      <c r="A4821" s="42" t="s">
        <v>1203</v>
      </c>
      <c r="B4821" s="42" t="s">
        <v>8454</v>
      </c>
      <c r="C4821">
        <v>2018</v>
      </c>
      <c r="D4821" s="42" t="s">
        <v>8980</v>
      </c>
      <c r="E4821" t="b">
        <v>0</v>
      </c>
      <c r="F4821" s="42" t="s">
        <v>9896</v>
      </c>
    </row>
    <row r="4822" spans="1:6" x14ac:dyDescent="0.2">
      <c r="A4822" s="42" t="s">
        <v>1203</v>
      </c>
      <c r="B4822" s="42" t="s">
        <v>8454</v>
      </c>
      <c r="C4822">
        <v>2019</v>
      </c>
      <c r="D4822" s="42" t="s">
        <v>9013</v>
      </c>
      <c r="E4822" t="b">
        <v>0</v>
      </c>
      <c r="F4822" s="42" t="s">
        <v>9896</v>
      </c>
    </row>
    <row r="4823" spans="1:6" x14ac:dyDescent="0.2">
      <c r="A4823" s="42" t="s">
        <v>1203</v>
      </c>
      <c r="B4823" s="42" t="s">
        <v>8462</v>
      </c>
      <c r="C4823">
        <v>2017</v>
      </c>
      <c r="D4823" s="42" t="s">
        <v>8686</v>
      </c>
      <c r="E4823" t="b">
        <v>0</v>
      </c>
      <c r="F4823" s="42" t="s">
        <v>9896</v>
      </c>
    </row>
    <row r="4824" spans="1:6" x14ac:dyDescent="0.2">
      <c r="A4824" s="42" t="s">
        <v>1203</v>
      </c>
      <c r="B4824" s="42" t="s">
        <v>8462</v>
      </c>
      <c r="C4824">
        <v>2018</v>
      </c>
      <c r="D4824" s="42" t="s">
        <v>8980</v>
      </c>
      <c r="E4824" t="b">
        <v>0</v>
      </c>
      <c r="F4824" s="42" t="s">
        <v>9896</v>
      </c>
    </row>
    <row r="4825" spans="1:6" x14ac:dyDescent="0.2">
      <c r="A4825" s="42" t="s">
        <v>1203</v>
      </c>
      <c r="B4825" s="42" t="s">
        <v>8462</v>
      </c>
      <c r="C4825">
        <v>2019</v>
      </c>
      <c r="D4825" s="42" t="s">
        <v>9013</v>
      </c>
      <c r="E4825" t="b">
        <v>0</v>
      </c>
      <c r="F4825" s="42" t="s">
        <v>9896</v>
      </c>
    </row>
    <row r="4826" spans="1:6" x14ac:dyDescent="0.2">
      <c r="A4826" s="42" t="s">
        <v>1203</v>
      </c>
      <c r="B4826" s="42" t="s">
        <v>8464</v>
      </c>
      <c r="C4826">
        <v>2017</v>
      </c>
      <c r="D4826" s="42" t="s">
        <v>8482</v>
      </c>
      <c r="E4826" t="b">
        <v>0</v>
      </c>
      <c r="F4826" s="42" t="s">
        <v>9896</v>
      </c>
    </row>
    <row r="4827" spans="1:6" x14ac:dyDescent="0.2">
      <c r="A4827" s="42" t="s">
        <v>1203</v>
      </c>
      <c r="B4827" s="42" t="s">
        <v>8464</v>
      </c>
      <c r="C4827">
        <v>2018</v>
      </c>
      <c r="D4827" s="42" t="s">
        <v>8482</v>
      </c>
      <c r="E4827" t="b">
        <v>0</v>
      </c>
      <c r="F4827" s="42" t="s">
        <v>9896</v>
      </c>
    </row>
    <row r="4828" spans="1:6" x14ac:dyDescent="0.2">
      <c r="A4828" s="42" t="s">
        <v>1203</v>
      </c>
      <c r="B4828" s="42" t="s">
        <v>8464</v>
      </c>
      <c r="C4828">
        <v>2019</v>
      </c>
      <c r="D4828" s="42" t="s">
        <v>8482</v>
      </c>
      <c r="E4828" t="b">
        <v>0</v>
      </c>
      <c r="F4828" s="42" t="s">
        <v>9896</v>
      </c>
    </row>
    <row r="4829" spans="1:6" x14ac:dyDescent="0.2">
      <c r="A4829" s="42" t="s">
        <v>1204</v>
      </c>
      <c r="B4829" s="42" t="s">
        <v>8454</v>
      </c>
      <c r="C4829">
        <v>2013</v>
      </c>
      <c r="D4829" s="42" t="s">
        <v>9897</v>
      </c>
      <c r="E4829" t="b">
        <v>0</v>
      </c>
      <c r="F4829" s="42" t="s">
        <v>9898</v>
      </c>
    </row>
    <row r="4830" spans="1:6" x14ac:dyDescent="0.2">
      <c r="A4830" s="42" t="s">
        <v>1204</v>
      </c>
      <c r="B4830" s="42" t="s">
        <v>8454</v>
      </c>
      <c r="C4830">
        <v>2014</v>
      </c>
      <c r="D4830" s="42" t="s">
        <v>9899</v>
      </c>
      <c r="E4830" t="b">
        <v>0</v>
      </c>
      <c r="F4830" s="42" t="s">
        <v>9898</v>
      </c>
    </row>
    <row r="4831" spans="1:6" x14ac:dyDescent="0.2">
      <c r="A4831" s="42" t="s">
        <v>1204</v>
      </c>
      <c r="B4831" s="42" t="s">
        <v>8454</v>
      </c>
      <c r="C4831">
        <v>2015</v>
      </c>
      <c r="D4831" s="42" t="s">
        <v>9006</v>
      </c>
      <c r="E4831" t="b">
        <v>0</v>
      </c>
      <c r="F4831" s="42" t="s">
        <v>9898</v>
      </c>
    </row>
    <row r="4832" spans="1:6" x14ac:dyDescent="0.2">
      <c r="A4832" s="42" t="s">
        <v>1204</v>
      </c>
      <c r="B4832" s="42" t="s">
        <v>8454</v>
      </c>
      <c r="C4832">
        <v>2016</v>
      </c>
      <c r="D4832" s="42" t="s">
        <v>8956</v>
      </c>
      <c r="E4832" t="b">
        <v>0</v>
      </c>
      <c r="F4832" s="42" t="s">
        <v>9898</v>
      </c>
    </row>
    <row r="4833" spans="1:6" x14ac:dyDescent="0.2">
      <c r="A4833" s="42" t="s">
        <v>1204</v>
      </c>
      <c r="B4833" s="42" t="s">
        <v>8454</v>
      </c>
      <c r="C4833">
        <v>2017</v>
      </c>
      <c r="D4833" s="42" t="s">
        <v>9476</v>
      </c>
      <c r="E4833" t="b">
        <v>0</v>
      </c>
      <c r="F4833" s="42" t="s">
        <v>9898</v>
      </c>
    </row>
    <row r="4834" spans="1:6" x14ac:dyDescent="0.2">
      <c r="A4834" s="42" t="s">
        <v>1204</v>
      </c>
      <c r="B4834" s="42" t="s">
        <v>8454</v>
      </c>
      <c r="C4834">
        <v>2018</v>
      </c>
      <c r="D4834" s="42" t="s">
        <v>9900</v>
      </c>
      <c r="E4834" t="b">
        <v>0</v>
      </c>
      <c r="F4834" s="42" t="s">
        <v>9898</v>
      </c>
    </row>
    <row r="4835" spans="1:6" x14ac:dyDescent="0.2">
      <c r="A4835" s="42" t="s">
        <v>1204</v>
      </c>
      <c r="B4835" s="42" t="s">
        <v>8454</v>
      </c>
      <c r="C4835">
        <v>2019</v>
      </c>
      <c r="D4835" s="42" t="s">
        <v>8587</v>
      </c>
      <c r="E4835" t="b">
        <v>0</v>
      </c>
      <c r="F4835" s="42" t="s">
        <v>9898</v>
      </c>
    </row>
    <row r="4836" spans="1:6" x14ac:dyDescent="0.2">
      <c r="A4836" s="42" t="s">
        <v>1204</v>
      </c>
      <c r="B4836" s="42" t="s">
        <v>8462</v>
      </c>
      <c r="C4836">
        <v>2013</v>
      </c>
      <c r="D4836" s="42" t="s">
        <v>9445</v>
      </c>
      <c r="E4836" t="b">
        <v>0</v>
      </c>
      <c r="F4836" s="42" t="s">
        <v>9898</v>
      </c>
    </row>
    <row r="4837" spans="1:6" x14ac:dyDescent="0.2">
      <c r="A4837" s="42" t="s">
        <v>1204</v>
      </c>
      <c r="B4837" s="42" t="s">
        <v>8462</v>
      </c>
      <c r="C4837">
        <v>2014</v>
      </c>
      <c r="D4837" s="42" t="s">
        <v>9899</v>
      </c>
      <c r="E4837" t="b">
        <v>0</v>
      </c>
      <c r="F4837" s="42" t="s">
        <v>9898</v>
      </c>
    </row>
    <row r="4838" spans="1:6" x14ac:dyDescent="0.2">
      <c r="A4838" s="42" t="s">
        <v>1204</v>
      </c>
      <c r="B4838" s="42" t="s">
        <v>8462</v>
      </c>
      <c r="C4838">
        <v>2015</v>
      </c>
      <c r="D4838" s="42" t="s">
        <v>9006</v>
      </c>
      <c r="E4838" t="b">
        <v>0</v>
      </c>
      <c r="F4838" s="42" t="s">
        <v>9898</v>
      </c>
    </row>
    <row r="4839" spans="1:6" x14ac:dyDescent="0.2">
      <c r="A4839" s="42" t="s">
        <v>1204</v>
      </c>
      <c r="B4839" s="42" t="s">
        <v>8462</v>
      </c>
      <c r="C4839">
        <v>2016</v>
      </c>
      <c r="D4839" s="42" t="s">
        <v>8956</v>
      </c>
      <c r="E4839" t="b">
        <v>0</v>
      </c>
      <c r="F4839" s="42" t="s">
        <v>9898</v>
      </c>
    </row>
    <row r="4840" spans="1:6" x14ac:dyDescent="0.2">
      <c r="A4840" s="42" t="s">
        <v>1204</v>
      </c>
      <c r="B4840" s="42" t="s">
        <v>8462</v>
      </c>
      <c r="C4840">
        <v>2017</v>
      </c>
      <c r="D4840" s="42" t="s">
        <v>9476</v>
      </c>
      <c r="E4840" t="b">
        <v>0</v>
      </c>
      <c r="F4840" s="42" t="s">
        <v>9898</v>
      </c>
    </row>
    <row r="4841" spans="1:6" x14ac:dyDescent="0.2">
      <c r="A4841" s="42" t="s">
        <v>1204</v>
      </c>
      <c r="B4841" s="42" t="s">
        <v>8462</v>
      </c>
      <c r="C4841">
        <v>2018</v>
      </c>
      <c r="D4841" s="42" t="s">
        <v>9900</v>
      </c>
      <c r="E4841" t="b">
        <v>0</v>
      </c>
      <c r="F4841" s="42" t="s">
        <v>9898</v>
      </c>
    </row>
    <row r="4842" spans="1:6" x14ac:dyDescent="0.2">
      <c r="A4842" s="42" t="s">
        <v>1204</v>
      </c>
      <c r="B4842" s="42" t="s">
        <v>8462</v>
      </c>
      <c r="C4842">
        <v>2019</v>
      </c>
      <c r="D4842" s="42" t="s">
        <v>8587</v>
      </c>
      <c r="E4842" t="b">
        <v>0</v>
      </c>
      <c r="F4842" s="42" t="s">
        <v>9898</v>
      </c>
    </row>
    <row r="4843" spans="1:6" x14ac:dyDescent="0.2">
      <c r="A4843" s="42" t="s">
        <v>1204</v>
      </c>
      <c r="B4843" s="42" t="s">
        <v>8464</v>
      </c>
      <c r="C4843">
        <v>2013</v>
      </c>
      <c r="D4843" s="42" t="s">
        <v>8496</v>
      </c>
      <c r="E4843" t="b">
        <v>0</v>
      </c>
      <c r="F4843" s="42" t="s">
        <v>9898</v>
      </c>
    </row>
    <row r="4844" spans="1:6" x14ac:dyDescent="0.2">
      <c r="A4844" s="42" t="s">
        <v>1204</v>
      </c>
      <c r="B4844" s="42" t="s">
        <v>8464</v>
      </c>
      <c r="C4844">
        <v>2014</v>
      </c>
      <c r="D4844" s="42" t="s">
        <v>8512</v>
      </c>
      <c r="E4844" t="b">
        <v>0</v>
      </c>
      <c r="F4844" s="42" t="s">
        <v>9898</v>
      </c>
    </row>
    <row r="4845" spans="1:6" x14ac:dyDescent="0.2">
      <c r="A4845" s="42" t="s">
        <v>1204</v>
      </c>
      <c r="B4845" s="42" t="s">
        <v>8464</v>
      </c>
      <c r="C4845">
        <v>2015</v>
      </c>
      <c r="D4845" s="42" t="s">
        <v>8467</v>
      </c>
      <c r="E4845" t="b">
        <v>0</v>
      </c>
      <c r="F4845" s="42" t="s">
        <v>9898</v>
      </c>
    </row>
    <row r="4846" spans="1:6" x14ac:dyDescent="0.2">
      <c r="A4846" s="42" t="s">
        <v>1204</v>
      </c>
      <c r="B4846" s="42" t="s">
        <v>8464</v>
      </c>
      <c r="C4846">
        <v>2016</v>
      </c>
      <c r="D4846" s="42" t="s">
        <v>8467</v>
      </c>
      <c r="E4846" t="b">
        <v>0</v>
      </c>
      <c r="F4846" s="42" t="s">
        <v>9898</v>
      </c>
    </row>
    <row r="4847" spans="1:6" x14ac:dyDescent="0.2">
      <c r="A4847" s="42" t="s">
        <v>1204</v>
      </c>
      <c r="B4847" s="42" t="s">
        <v>8464</v>
      </c>
      <c r="C4847">
        <v>2017</v>
      </c>
      <c r="D4847" s="42" t="s">
        <v>8467</v>
      </c>
      <c r="E4847" t="b">
        <v>0</v>
      </c>
      <c r="F4847" s="42" t="s">
        <v>9898</v>
      </c>
    </row>
    <row r="4848" spans="1:6" x14ac:dyDescent="0.2">
      <c r="A4848" s="42" t="s">
        <v>1204</v>
      </c>
      <c r="B4848" s="42" t="s">
        <v>8464</v>
      </c>
      <c r="C4848">
        <v>2018</v>
      </c>
      <c r="D4848" s="42" t="s">
        <v>8496</v>
      </c>
      <c r="E4848" t="b">
        <v>0</v>
      </c>
      <c r="F4848" s="42" t="s">
        <v>9898</v>
      </c>
    </row>
    <row r="4849" spans="1:6" x14ac:dyDescent="0.2">
      <c r="A4849" s="42" t="s">
        <v>1204</v>
      </c>
      <c r="B4849" s="42" t="s">
        <v>8464</v>
      </c>
      <c r="C4849">
        <v>2019</v>
      </c>
      <c r="D4849" s="42" t="s">
        <v>8496</v>
      </c>
      <c r="E4849" t="b">
        <v>0</v>
      </c>
      <c r="F4849" s="42" t="s">
        <v>9898</v>
      </c>
    </row>
    <row r="4850" spans="1:6" x14ac:dyDescent="0.2">
      <c r="A4850" s="42" t="s">
        <v>1205</v>
      </c>
      <c r="B4850" s="42" t="s">
        <v>8454</v>
      </c>
      <c r="C4850">
        <v>2013</v>
      </c>
      <c r="D4850" s="42" t="s">
        <v>9479</v>
      </c>
      <c r="E4850" t="b">
        <v>0</v>
      </c>
      <c r="F4850" s="42" t="s">
        <v>9901</v>
      </c>
    </row>
    <row r="4851" spans="1:6" x14ac:dyDescent="0.2">
      <c r="A4851" s="42" t="s">
        <v>1205</v>
      </c>
      <c r="B4851" s="42" t="s">
        <v>8454</v>
      </c>
      <c r="C4851">
        <v>2014</v>
      </c>
      <c r="D4851" s="42" t="s">
        <v>9008</v>
      </c>
      <c r="E4851" t="b">
        <v>0</v>
      </c>
      <c r="F4851" s="42" t="s">
        <v>9901</v>
      </c>
    </row>
    <row r="4852" spans="1:6" x14ac:dyDescent="0.2">
      <c r="A4852" s="42" t="s">
        <v>1205</v>
      </c>
      <c r="B4852" s="42" t="s">
        <v>8454</v>
      </c>
      <c r="C4852">
        <v>2015</v>
      </c>
      <c r="D4852" s="42" t="s">
        <v>9671</v>
      </c>
      <c r="E4852" t="b">
        <v>0</v>
      </c>
      <c r="F4852" s="42" t="s">
        <v>9901</v>
      </c>
    </row>
    <row r="4853" spans="1:6" x14ac:dyDescent="0.2">
      <c r="A4853" s="42" t="s">
        <v>1205</v>
      </c>
      <c r="B4853" s="42" t="s">
        <v>8454</v>
      </c>
      <c r="C4853">
        <v>2016</v>
      </c>
      <c r="D4853" s="42" t="s">
        <v>9681</v>
      </c>
      <c r="E4853" t="b">
        <v>0</v>
      </c>
      <c r="F4853" s="42" t="s">
        <v>9901</v>
      </c>
    </row>
    <row r="4854" spans="1:6" x14ac:dyDescent="0.2">
      <c r="A4854" s="42" t="s">
        <v>1205</v>
      </c>
      <c r="B4854" s="42" t="s">
        <v>8454</v>
      </c>
      <c r="C4854">
        <v>2017</v>
      </c>
      <c r="D4854" s="42" t="s">
        <v>9902</v>
      </c>
      <c r="E4854" t="b">
        <v>0</v>
      </c>
      <c r="F4854" s="42" t="s">
        <v>9901</v>
      </c>
    </row>
    <row r="4855" spans="1:6" x14ac:dyDescent="0.2">
      <c r="A4855" s="42" t="s">
        <v>1205</v>
      </c>
      <c r="B4855" s="42" t="s">
        <v>8454</v>
      </c>
      <c r="C4855">
        <v>2018</v>
      </c>
      <c r="D4855" s="42" t="s">
        <v>8684</v>
      </c>
      <c r="E4855" t="b">
        <v>0</v>
      </c>
      <c r="F4855" s="42" t="s">
        <v>9901</v>
      </c>
    </row>
    <row r="4856" spans="1:6" x14ac:dyDescent="0.2">
      <c r="A4856" s="42" t="s">
        <v>1205</v>
      </c>
      <c r="B4856" s="42" t="s">
        <v>8454</v>
      </c>
      <c r="C4856">
        <v>2019</v>
      </c>
      <c r="D4856" s="42" t="s">
        <v>9903</v>
      </c>
      <c r="E4856" t="b">
        <v>0</v>
      </c>
      <c r="F4856" s="42" t="s">
        <v>9901</v>
      </c>
    </row>
    <row r="4857" spans="1:6" x14ac:dyDescent="0.2">
      <c r="A4857" s="42" t="s">
        <v>1205</v>
      </c>
      <c r="B4857" s="42" t="s">
        <v>8462</v>
      </c>
      <c r="C4857">
        <v>2013</v>
      </c>
      <c r="D4857" s="42" t="s">
        <v>9479</v>
      </c>
      <c r="E4857" t="b">
        <v>0</v>
      </c>
      <c r="F4857" s="42" t="s">
        <v>9901</v>
      </c>
    </row>
    <row r="4858" spans="1:6" x14ac:dyDescent="0.2">
      <c r="A4858" s="42" t="s">
        <v>1205</v>
      </c>
      <c r="B4858" s="42" t="s">
        <v>8462</v>
      </c>
      <c r="C4858">
        <v>2014</v>
      </c>
      <c r="D4858" s="42" t="s">
        <v>9008</v>
      </c>
      <c r="E4858" t="b">
        <v>0</v>
      </c>
      <c r="F4858" s="42" t="s">
        <v>9901</v>
      </c>
    </row>
    <row r="4859" spans="1:6" x14ac:dyDescent="0.2">
      <c r="A4859" s="42" t="s">
        <v>1205</v>
      </c>
      <c r="B4859" s="42" t="s">
        <v>8462</v>
      </c>
      <c r="C4859">
        <v>2015</v>
      </c>
      <c r="D4859" s="42" t="s">
        <v>9671</v>
      </c>
      <c r="E4859" t="b">
        <v>0</v>
      </c>
      <c r="F4859" s="42" t="s">
        <v>9901</v>
      </c>
    </row>
    <row r="4860" spans="1:6" x14ac:dyDescent="0.2">
      <c r="A4860" s="42" t="s">
        <v>1205</v>
      </c>
      <c r="B4860" s="42" t="s">
        <v>8462</v>
      </c>
      <c r="C4860">
        <v>2016</v>
      </c>
      <c r="D4860" s="42" t="s">
        <v>9681</v>
      </c>
      <c r="E4860" t="b">
        <v>0</v>
      </c>
      <c r="F4860" s="42" t="s">
        <v>9901</v>
      </c>
    </row>
    <row r="4861" spans="1:6" x14ac:dyDescent="0.2">
      <c r="A4861" s="42" t="s">
        <v>1205</v>
      </c>
      <c r="B4861" s="42" t="s">
        <v>8462</v>
      </c>
      <c r="C4861">
        <v>2017</v>
      </c>
      <c r="D4861" s="42" t="s">
        <v>9902</v>
      </c>
      <c r="E4861" t="b">
        <v>0</v>
      </c>
      <c r="F4861" s="42" t="s">
        <v>9901</v>
      </c>
    </row>
    <row r="4862" spans="1:6" x14ac:dyDescent="0.2">
      <c r="A4862" s="42" t="s">
        <v>1205</v>
      </c>
      <c r="B4862" s="42" t="s">
        <v>8462</v>
      </c>
      <c r="C4862">
        <v>2018</v>
      </c>
      <c r="D4862" s="42" t="s">
        <v>8684</v>
      </c>
      <c r="E4862" t="b">
        <v>0</v>
      </c>
      <c r="F4862" s="42" t="s">
        <v>9901</v>
      </c>
    </row>
    <row r="4863" spans="1:6" x14ac:dyDescent="0.2">
      <c r="A4863" s="42" t="s">
        <v>1205</v>
      </c>
      <c r="B4863" s="42" t="s">
        <v>8462</v>
      </c>
      <c r="C4863">
        <v>2019</v>
      </c>
      <c r="D4863" s="42" t="s">
        <v>9903</v>
      </c>
      <c r="E4863" t="b">
        <v>0</v>
      </c>
      <c r="F4863" s="42" t="s">
        <v>9901</v>
      </c>
    </row>
    <row r="4864" spans="1:6" x14ac:dyDescent="0.2">
      <c r="A4864" s="42" t="s">
        <v>1205</v>
      </c>
      <c r="B4864" s="42" t="s">
        <v>8464</v>
      </c>
      <c r="C4864">
        <v>2013</v>
      </c>
      <c r="D4864" s="42" t="s">
        <v>8496</v>
      </c>
      <c r="E4864" t="b">
        <v>0</v>
      </c>
      <c r="F4864" s="42" t="s">
        <v>9901</v>
      </c>
    </row>
    <row r="4865" spans="1:6" x14ac:dyDescent="0.2">
      <c r="A4865" s="42" t="s">
        <v>1205</v>
      </c>
      <c r="B4865" s="42" t="s">
        <v>8464</v>
      </c>
      <c r="C4865">
        <v>2014</v>
      </c>
      <c r="D4865" s="42" t="s">
        <v>8496</v>
      </c>
      <c r="E4865" t="b">
        <v>0</v>
      </c>
      <c r="F4865" s="42" t="s">
        <v>9901</v>
      </c>
    </row>
    <row r="4866" spans="1:6" x14ac:dyDescent="0.2">
      <c r="A4866" s="42" t="s">
        <v>1205</v>
      </c>
      <c r="B4866" s="42" t="s">
        <v>8464</v>
      </c>
      <c r="C4866">
        <v>2015</v>
      </c>
      <c r="D4866" s="42" t="s">
        <v>8496</v>
      </c>
      <c r="E4866" t="b">
        <v>0</v>
      </c>
      <c r="F4866" s="42" t="s">
        <v>9901</v>
      </c>
    </row>
    <row r="4867" spans="1:6" x14ac:dyDescent="0.2">
      <c r="A4867" s="42" t="s">
        <v>1205</v>
      </c>
      <c r="B4867" s="42" t="s">
        <v>8464</v>
      </c>
      <c r="C4867">
        <v>2016</v>
      </c>
      <c r="D4867" s="42" t="s">
        <v>8496</v>
      </c>
      <c r="E4867" t="b">
        <v>0</v>
      </c>
      <c r="F4867" s="42" t="s">
        <v>9901</v>
      </c>
    </row>
    <row r="4868" spans="1:6" x14ac:dyDescent="0.2">
      <c r="A4868" s="42" t="s">
        <v>1205</v>
      </c>
      <c r="B4868" s="42" t="s">
        <v>8464</v>
      </c>
      <c r="C4868">
        <v>2017</v>
      </c>
      <c r="D4868" s="42" t="s">
        <v>8496</v>
      </c>
      <c r="E4868" t="b">
        <v>0</v>
      </c>
      <c r="F4868" s="42" t="s">
        <v>9901</v>
      </c>
    </row>
    <row r="4869" spans="1:6" x14ac:dyDescent="0.2">
      <c r="A4869" s="42" t="s">
        <v>1205</v>
      </c>
      <c r="B4869" s="42" t="s">
        <v>8464</v>
      </c>
      <c r="C4869">
        <v>2018</v>
      </c>
      <c r="D4869" s="42" t="s">
        <v>8496</v>
      </c>
      <c r="E4869" t="b">
        <v>0</v>
      </c>
      <c r="F4869" s="42" t="s">
        <v>9901</v>
      </c>
    </row>
    <row r="4870" spans="1:6" x14ac:dyDescent="0.2">
      <c r="A4870" s="42" t="s">
        <v>1205</v>
      </c>
      <c r="B4870" s="42" t="s">
        <v>8464</v>
      </c>
      <c r="C4870">
        <v>2019</v>
      </c>
      <c r="D4870" s="42" t="s">
        <v>8482</v>
      </c>
      <c r="E4870" t="b">
        <v>0</v>
      </c>
      <c r="F4870" s="42" t="s">
        <v>9901</v>
      </c>
    </row>
    <row r="4871" spans="1:6" x14ac:dyDescent="0.2">
      <c r="A4871" s="42" t="s">
        <v>1206</v>
      </c>
      <c r="B4871" s="42" t="s">
        <v>8454</v>
      </c>
      <c r="C4871">
        <v>2013</v>
      </c>
      <c r="D4871" s="42" t="s">
        <v>8681</v>
      </c>
      <c r="E4871" t="b">
        <v>0</v>
      </c>
      <c r="F4871" s="42" t="s">
        <v>9904</v>
      </c>
    </row>
    <row r="4872" spans="1:6" x14ac:dyDescent="0.2">
      <c r="A4872" s="42" t="s">
        <v>1206</v>
      </c>
      <c r="B4872" s="42" t="s">
        <v>8454</v>
      </c>
      <c r="C4872">
        <v>2014</v>
      </c>
      <c r="D4872" s="42" t="s">
        <v>8676</v>
      </c>
      <c r="E4872" t="b">
        <v>0</v>
      </c>
      <c r="F4872" s="42" t="s">
        <v>9904</v>
      </c>
    </row>
    <row r="4873" spans="1:6" x14ac:dyDescent="0.2">
      <c r="A4873" s="42" t="s">
        <v>1206</v>
      </c>
      <c r="B4873" s="42" t="s">
        <v>8454</v>
      </c>
      <c r="C4873">
        <v>2015</v>
      </c>
      <c r="D4873" s="42" t="s">
        <v>8699</v>
      </c>
      <c r="E4873" t="b">
        <v>0</v>
      </c>
      <c r="F4873" s="42" t="s">
        <v>9904</v>
      </c>
    </row>
    <row r="4874" spans="1:6" x14ac:dyDescent="0.2">
      <c r="A4874" s="42" t="s">
        <v>1206</v>
      </c>
      <c r="B4874" s="42" t="s">
        <v>8454</v>
      </c>
      <c r="C4874">
        <v>2016</v>
      </c>
      <c r="D4874" s="42" t="s">
        <v>8681</v>
      </c>
      <c r="E4874" t="b">
        <v>0</v>
      </c>
      <c r="F4874" s="42" t="s">
        <v>9904</v>
      </c>
    </row>
    <row r="4875" spans="1:6" x14ac:dyDescent="0.2">
      <c r="A4875" s="42" t="s">
        <v>1206</v>
      </c>
      <c r="B4875" s="42" t="s">
        <v>8454</v>
      </c>
      <c r="C4875">
        <v>2017</v>
      </c>
      <c r="D4875" s="42" t="s">
        <v>8686</v>
      </c>
      <c r="E4875" t="b">
        <v>0</v>
      </c>
      <c r="F4875" s="42" t="s">
        <v>9904</v>
      </c>
    </row>
    <row r="4876" spans="1:6" x14ac:dyDescent="0.2">
      <c r="A4876" s="42" t="s">
        <v>1206</v>
      </c>
      <c r="B4876" s="42" t="s">
        <v>8454</v>
      </c>
      <c r="C4876">
        <v>2018</v>
      </c>
      <c r="D4876" s="42" t="s">
        <v>9106</v>
      </c>
      <c r="E4876" t="b">
        <v>0</v>
      </c>
      <c r="F4876" s="42" t="s">
        <v>9904</v>
      </c>
    </row>
    <row r="4877" spans="1:6" x14ac:dyDescent="0.2">
      <c r="A4877" s="42" t="s">
        <v>1206</v>
      </c>
      <c r="B4877" s="42" t="s">
        <v>8454</v>
      </c>
      <c r="C4877">
        <v>2019</v>
      </c>
      <c r="D4877" s="42" t="s">
        <v>8973</v>
      </c>
      <c r="E4877" t="b">
        <v>0</v>
      </c>
      <c r="F4877" s="42" t="s">
        <v>9904</v>
      </c>
    </row>
    <row r="4878" spans="1:6" x14ac:dyDescent="0.2">
      <c r="A4878" s="42" t="s">
        <v>1206</v>
      </c>
      <c r="B4878" s="42" t="s">
        <v>8462</v>
      </c>
      <c r="C4878">
        <v>2013</v>
      </c>
      <c r="D4878" s="42" t="s">
        <v>8681</v>
      </c>
      <c r="E4878" t="b">
        <v>0</v>
      </c>
      <c r="F4878" s="42" t="s">
        <v>9904</v>
      </c>
    </row>
    <row r="4879" spans="1:6" x14ac:dyDescent="0.2">
      <c r="A4879" s="42" t="s">
        <v>1206</v>
      </c>
      <c r="B4879" s="42" t="s">
        <v>8462</v>
      </c>
      <c r="C4879">
        <v>2014</v>
      </c>
      <c r="D4879" s="42" t="s">
        <v>8676</v>
      </c>
      <c r="E4879" t="b">
        <v>0</v>
      </c>
      <c r="F4879" s="42" t="s">
        <v>9904</v>
      </c>
    </row>
    <row r="4880" spans="1:6" x14ac:dyDescent="0.2">
      <c r="A4880" s="42" t="s">
        <v>1206</v>
      </c>
      <c r="B4880" s="42" t="s">
        <v>8462</v>
      </c>
      <c r="C4880">
        <v>2015</v>
      </c>
      <c r="D4880" s="42" t="s">
        <v>8699</v>
      </c>
      <c r="E4880" t="b">
        <v>0</v>
      </c>
      <c r="F4880" s="42" t="s">
        <v>9904</v>
      </c>
    </row>
    <row r="4881" spans="1:6" x14ac:dyDescent="0.2">
      <c r="A4881" s="42" t="s">
        <v>1206</v>
      </c>
      <c r="B4881" s="42" t="s">
        <v>8462</v>
      </c>
      <c r="C4881">
        <v>2016</v>
      </c>
      <c r="D4881" s="42" t="s">
        <v>8681</v>
      </c>
      <c r="E4881" t="b">
        <v>0</v>
      </c>
      <c r="F4881" s="42" t="s">
        <v>9904</v>
      </c>
    </row>
    <row r="4882" spans="1:6" x14ac:dyDescent="0.2">
      <c r="A4882" s="42" t="s">
        <v>1206</v>
      </c>
      <c r="B4882" s="42" t="s">
        <v>8462</v>
      </c>
      <c r="C4882">
        <v>2017</v>
      </c>
      <c r="D4882" s="42" t="s">
        <v>8686</v>
      </c>
      <c r="E4882" t="b">
        <v>0</v>
      </c>
      <c r="F4882" s="42" t="s">
        <v>9904</v>
      </c>
    </row>
    <row r="4883" spans="1:6" x14ac:dyDescent="0.2">
      <c r="A4883" s="42" t="s">
        <v>1206</v>
      </c>
      <c r="B4883" s="42" t="s">
        <v>8462</v>
      </c>
      <c r="C4883">
        <v>2018</v>
      </c>
      <c r="D4883" s="42" t="s">
        <v>9106</v>
      </c>
      <c r="E4883" t="b">
        <v>0</v>
      </c>
      <c r="F4883" s="42" t="s">
        <v>9904</v>
      </c>
    </row>
    <row r="4884" spans="1:6" x14ac:dyDescent="0.2">
      <c r="A4884" s="42" t="s">
        <v>1206</v>
      </c>
      <c r="B4884" s="42" t="s">
        <v>8462</v>
      </c>
      <c r="C4884">
        <v>2019</v>
      </c>
      <c r="D4884" s="42" t="s">
        <v>8973</v>
      </c>
      <c r="E4884" t="b">
        <v>0</v>
      </c>
      <c r="F4884" s="42" t="s">
        <v>9904</v>
      </c>
    </row>
    <row r="4885" spans="1:6" x14ac:dyDescent="0.2">
      <c r="A4885" s="42" t="s">
        <v>1206</v>
      </c>
      <c r="B4885" s="42" t="s">
        <v>8464</v>
      </c>
      <c r="C4885">
        <v>2013</v>
      </c>
      <c r="D4885" s="42" t="s">
        <v>8727</v>
      </c>
      <c r="E4885" t="b">
        <v>0</v>
      </c>
      <c r="F4885" s="42" t="s">
        <v>9904</v>
      </c>
    </row>
    <row r="4886" spans="1:6" x14ac:dyDescent="0.2">
      <c r="A4886" s="42" t="s">
        <v>1206</v>
      </c>
      <c r="B4886" s="42" t="s">
        <v>8464</v>
      </c>
      <c r="C4886">
        <v>2014</v>
      </c>
      <c r="D4886" s="42" t="s">
        <v>8499</v>
      </c>
      <c r="E4886" t="b">
        <v>0</v>
      </c>
      <c r="F4886" s="42" t="s">
        <v>9904</v>
      </c>
    </row>
    <row r="4887" spans="1:6" x14ac:dyDescent="0.2">
      <c r="A4887" s="42" t="s">
        <v>1206</v>
      </c>
      <c r="B4887" s="42" t="s">
        <v>8464</v>
      </c>
      <c r="C4887">
        <v>2015</v>
      </c>
      <c r="D4887" s="42" t="s">
        <v>8499</v>
      </c>
      <c r="E4887" t="b">
        <v>0</v>
      </c>
      <c r="F4887" s="42" t="s">
        <v>9904</v>
      </c>
    </row>
    <row r="4888" spans="1:6" x14ac:dyDescent="0.2">
      <c r="A4888" s="42" t="s">
        <v>1206</v>
      </c>
      <c r="B4888" s="42" t="s">
        <v>8464</v>
      </c>
      <c r="C4888">
        <v>2016</v>
      </c>
      <c r="D4888" s="42" t="s">
        <v>8499</v>
      </c>
      <c r="E4888" t="b">
        <v>0</v>
      </c>
      <c r="F4888" s="42" t="s">
        <v>9904</v>
      </c>
    </row>
    <row r="4889" spans="1:6" x14ac:dyDescent="0.2">
      <c r="A4889" s="42" t="s">
        <v>1206</v>
      </c>
      <c r="B4889" s="42" t="s">
        <v>8464</v>
      </c>
      <c r="C4889">
        <v>2017</v>
      </c>
      <c r="D4889" s="42" t="s">
        <v>8499</v>
      </c>
      <c r="E4889" t="b">
        <v>0</v>
      </c>
      <c r="F4889" s="42" t="s">
        <v>9904</v>
      </c>
    </row>
    <row r="4890" spans="1:6" x14ac:dyDescent="0.2">
      <c r="A4890" s="42" t="s">
        <v>1206</v>
      </c>
      <c r="B4890" s="42" t="s">
        <v>8464</v>
      </c>
      <c r="C4890">
        <v>2018</v>
      </c>
      <c r="D4890" s="42" t="s">
        <v>8650</v>
      </c>
      <c r="E4890" t="b">
        <v>0</v>
      </c>
      <c r="F4890" s="42" t="s">
        <v>9904</v>
      </c>
    </row>
    <row r="4891" spans="1:6" x14ac:dyDescent="0.2">
      <c r="A4891" s="42" t="s">
        <v>1206</v>
      </c>
      <c r="B4891" s="42" t="s">
        <v>8464</v>
      </c>
      <c r="C4891">
        <v>2019</v>
      </c>
      <c r="D4891" s="42" t="s">
        <v>8496</v>
      </c>
      <c r="E4891" t="b">
        <v>0</v>
      </c>
      <c r="F4891" s="42" t="s">
        <v>9904</v>
      </c>
    </row>
    <row r="4892" spans="1:6" x14ac:dyDescent="0.2">
      <c r="A4892" s="42" t="s">
        <v>1207</v>
      </c>
      <c r="B4892" s="42" t="s">
        <v>8454</v>
      </c>
      <c r="C4892">
        <v>2013</v>
      </c>
      <c r="D4892" s="42" t="s">
        <v>8934</v>
      </c>
      <c r="E4892" t="b">
        <v>1</v>
      </c>
      <c r="F4892" s="42" t="s">
        <v>1679</v>
      </c>
    </row>
    <row r="4893" spans="1:6" x14ac:dyDescent="0.2">
      <c r="A4893" s="42" t="s">
        <v>1207</v>
      </c>
      <c r="B4893" s="42" t="s">
        <v>8454</v>
      </c>
      <c r="C4893">
        <v>2014</v>
      </c>
      <c r="D4893" s="42" t="s">
        <v>8968</v>
      </c>
      <c r="E4893" t="b">
        <v>1</v>
      </c>
      <c r="F4893" s="42" t="s">
        <v>1679</v>
      </c>
    </row>
    <row r="4894" spans="1:6" x14ac:dyDescent="0.2">
      <c r="A4894" s="42" t="s">
        <v>1207</v>
      </c>
      <c r="B4894" s="42" t="s">
        <v>8454</v>
      </c>
      <c r="C4894">
        <v>2015</v>
      </c>
      <c r="D4894" s="42" t="s">
        <v>8591</v>
      </c>
      <c r="E4894" t="b">
        <v>1</v>
      </c>
      <c r="F4894" s="42" t="s">
        <v>1679</v>
      </c>
    </row>
    <row r="4895" spans="1:6" x14ac:dyDescent="0.2">
      <c r="A4895" s="42" t="s">
        <v>1207</v>
      </c>
      <c r="B4895" s="42" t="s">
        <v>8454</v>
      </c>
      <c r="C4895">
        <v>2016</v>
      </c>
      <c r="D4895" s="42" t="s">
        <v>9168</v>
      </c>
      <c r="E4895" t="b">
        <v>1</v>
      </c>
      <c r="F4895" s="42" t="s">
        <v>1679</v>
      </c>
    </row>
    <row r="4896" spans="1:6" x14ac:dyDescent="0.2">
      <c r="A4896" s="42" t="s">
        <v>1207</v>
      </c>
      <c r="B4896" s="42" t="s">
        <v>8454</v>
      </c>
      <c r="C4896">
        <v>2017</v>
      </c>
      <c r="D4896" s="42" t="s">
        <v>9126</v>
      </c>
      <c r="E4896" t="b">
        <v>1</v>
      </c>
      <c r="F4896" s="42" t="s">
        <v>1679</v>
      </c>
    </row>
    <row r="4897" spans="1:6" x14ac:dyDescent="0.2">
      <c r="A4897" s="42" t="s">
        <v>1207</v>
      </c>
      <c r="B4897" s="42" t="s">
        <v>8454</v>
      </c>
      <c r="C4897">
        <v>2018</v>
      </c>
      <c r="D4897" s="42" t="s">
        <v>9130</v>
      </c>
      <c r="E4897" t="b">
        <v>1</v>
      </c>
      <c r="F4897" s="42" t="s">
        <v>1679</v>
      </c>
    </row>
    <row r="4898" spans="1:6" x14ac:dyDescent="0.2">
      <c r="A4898" s="42" t="s">
        <v>1207</v>
      </c>
      <c r="B4898" s="42" t="s">
        <v>8454</v>
      </c>
      <c r="C4898">
        <v>2019</v>
      </c>
      <c r="D4898" s="42" t="s">
        <v>9126</v>
      </c>
      <c r="E4898" t="b">
        <v>1</v>
      </c>
      <c r="F4898" s="42" t="s">
        <v>1679</v>
      </c>
    </row>
    <row r="4899" spans="1:6" x14ac:dyDescent="0.2">
      <c r="A4899" s="42" t="s">
        <v>1207</v>
      </c>
      <c r="B4899" s="42" t="s">
        <v>8462</v>
      </c>
      <c r="C4899">
        <v>2013</v>
      </c>
      <c r="D4899" s="42" t="s">
        <v>8934</v>
      </c>
      <c r="E4899" t="b">
        <v>1</v>
      </c>
      <c r="F4899" s="42" t="s">
        <v>1679</v>
      </c>
    </row>
    <row r="4900" spans="1:6" x14ac:dyDescent="0.2">
      <c r="A4900" s="42" t="s">
        <v>1207</v>
      </c>
      <c r="B4900" s="42" t="s">
        <v>8462</v>
      </c>
      <c r="C4900">
        <v>2014</v>
      </c>
      <c r="D4900" s="42" t="s">
        <v>8968</v>
      </c>
      <c r="E4900" t="b">
        <v>1</v>
      </c>
      <c r="F4900" s="42" t="s">
        <v>1679</v>
      </c>
    </row>
    <row r="4901" spans="1:6" x14ac:dyDescent="0.2">
      <c r="A4901" s="42" t="s">
        <v>1207</v>
      </c>
      <c r="B4901" s="42" t="s">
        <v>8462</v>
      </c>
      <c r="C4901">
        <v>2015</v>
      </c>
      <c r="D4901" s="42" t="s">
        <v>8591</v>
      </c>
      <c r="E4901" t="b">
        <v>1</v>
      </c>
      <c r="F4901" s="42" t="s">
        <v>1679</v>
      </c>
    </row>
    <row r="4902" spans="1:6" x14ac:dyDescent="0.2">
      <c r="A4902" s="42" t="s">
        <v>1207</v>
      </c>
      <c r="B4902" s="42" t="s">
        <v>8462</v>
      </c>
      <c r="C4902">
        <v>2016</v>
      </c>
      <c r="D4902" s="42" t="s">
        <v>9168</v>
      </c>
      <c r="E4902" t="b">
        <v>1</v>
      </c>
      <c r="F4902" s="42" t="s">
        <v>1679</v>
      </c>
    </row>
    <row r="4903" spans="1:6" x14ac:dyDescent="0.2">
      <c r="A4903" s="42" t="s">
        <v>1207</v>
      </c>
      <c r="B4903" s="42" t="s">
        <v>8462</v>
      </c>
      <c r="C4903">
        <v>2017</v>
      </c>
      <c r="D4903" s="42" t="s">
        <v>9126</v>
      </c>
      <c r="E4903" t="b">
        <v>1</v>
      </c>
      <c r="F4903" s="42" t="s">
        <v>1679</v>
      </c>
    </row>
    <row r="4904" spans="1:6" x14ac:dyDescent="0.2">
      <c r="A4904" s="42" t="s">
        <v>1207</v>
      </c>
      <c r="B4904" s="42" t="s">
        <v>8462</v>
      </c>
      <c r="C4904">
        <v>2018</v>
      </c>
      <c r="D4904" s="42" t="s">
        <v>9130</v>
      </c>
      <c r="E4904" t="b">
        <v>1</v>
      </c>
      <c r="F4904" s="42" t="s">
        <v>1679</v>
      </c>
    </row>
    <row r="4905" spans="1:6" x14ac:dyDescent="0.2">
      <c r="A4905" s="42" t="s">
        <v>1207</v>
      </c>
      <c r="B4905" s="42" t="s">
        <v>8462</v>
      </c>
      <c r="C4905">
        <v>2019</v>
      </c>
      <c r="D4905" s="42" t="s">
        <v>9126</v>
      </c>
      <c r="E4905" t="b">
        <v>1</v>
      </c>
      <c r="F4905" s="42" t="s">
        <v>1679</v>
      </c>
    </row>
    <row r="4906" spans="1:6" x14ac:dyDescent="0.2">
      <c r="A4906" s="42" t="s">
        <v>1207</v>
      </c>
      <c r="B4906" s="42" t="s">
        <v>8464</v>
      </c>
      <c r="C4906">
        <v>2013</v>
      </c>
      <c r="D4906" s="42" t="s">
        <v>8496</v>
      </c>
      <c r="E4906" t="b">
        <v>1</v>
      </c>
      <c r="F4906" s="42" t="s">
        <v>1679</v>
      </c>
    </row>
    <row r="4907" spans="1:6" x14ac:dyDescent="0.2">
      <c r="A4907" s="42" t="s">
        <v>1207</v>
      </c>
      <c r="B4907" s="42" t="s">
        <v>8464</v>
      </c>
      <c r="C4907">
        <v>2014</v>
      </c>
      <c r="D4907" s="42" t="s">
        <v>8989</v>
      </c>
      <c r="E4907" t="b">
        <v>1</v>
      </c>
      <c r="F4907" s="42" t="s">
        <v>1679</v>
      </c>
    </row>
    <row r="4908" spans="1:6" x14ac:dyDescent="0.2">
      <c r="A4908" s="42" t="s">
        <v>1207</v>
      </c>
      <c r="B4908" s="42" t="s">
        <v>8464</v>
      </c>
      <c r="C4908">
        <v>2015</v>
      </c>
      <c r="D4908" s="42" t="s">
        <v>8989</v>
      </c>
      <c r="E4908" t="b">
        <v>1</v>
      </c>
      <c r="F4908" s="42" t="s">
        <v>1679</v>
      </c>
    </row>
    <row r="4909" spans="1:6" x14ac:dyDescent="0.2">
      <c r="A4909" s="42" t="s">
        <v>1207</v>
      </c>
      <c r="B4909" s="42" t="s">
        <v>8464</v>
      </c>
      <c r="C4909">
        <v>2016</v>
      </c>
      <c r="D4909" s="42" t="s">
        <v>8989</v>
      </c>
      <c r="E4909" t="b">
        <v>1</v>
      </c>
      <c r="F4909" s="42" t="s">
        <v>1679</v>
      </c>
    </row>
    <row r="4910" spans="1:6" x14ac:dyDescent="0.2">
      <c r="A4910" s="42" t="s">
        <v>1207</v>
      </c>
      <c r="B4910" s="42" t="s">
        <v>8464</v>
      </c>
      <c r="C4910">
        <v>2017</v>
      </c>
      <c r="D4910" s="42" t="s">
        <v>8598</v>
      </c>
      <c r="E4910" t="b">
        <v>1</v>
      </c>
      <c r="F4910" s="42" t="s">
        <v>1679</v>
      </c>
    </row>
    <row r="4911" spans="1:6" x14ac:dyDescent="0.2">
      <c r="A4911" s="42" t="s">
        <v>1207</v>
      </c>
      <c r="B4911" s="42" t="s">
        <v>8464</v>
      </c>
      <c r="C4911">
        <v>2018</v>
      </c>
      <c r="D4911" s="42" t="s">
        <v>8598</v>
      </c>
      <c r="E4911" t="b">
        <v>1</v>
      </c>
      <c r="F4911" s="42" t="s">
        <v>1679</v>
      </c>
    </row>
    <row r="4912" spans="1:6" x14ac:dyDescent="0.2">
      <c r="A4912" s="42" t="s">
        <v>1207</v>
      </c>
      <c r="B4912" s="42" t="s">
        <v>8464</v>
      </c>
      <c r="C4912">
        <v>2019</v>
      </c>
      <c r="D4912" s="42" t="s">
        <v>8598</v>
      </c>
      <c r="E4912" t="b">
        <v>1</v>
      </c>
      <c r="F4912" s="42" t="s">
        <v>1679</v>
      </c>
    </row>
    <row r="4913" spans="1:6" x14ac:dyDescent="0.2">
      <c r="A4913" s="42" t="s">
        <v>1208</v>
      </c>
      <c r="B4913" s="42" t="s">
        <v>8454</v>
      </c>
      <c r="C4913">
        <v>2013</v>
      </c>
      <c r="D4913" s="42" t="s">
        <v>9905</v>
      </c>
      <c r="E4913" t="b">
        <v>0</v>
      </c>
      <c r="F4913" s="42" t="s">
        <v>9906</v>
      </c>
    </row>
    <row r="4914" spans="1:6" x14ac:dyDescent="0.2">
      <c r="A4914" s="42" t="s">
        <v>1208</v>
      </c>
      <c r="B4914" s="42" t="s">
        <v>8454</v>
      </c>
      <c r="C4914">
        <v>2014</v>
      </c>
      <c r="D4914" s="42" t="s">
        <v>8913</v>
      </c>
      <c r="E4914" t="b">
        <v>0</v>
      </c>
      <c r="F4914" s="42" t="s">
        <v>9906</v>
      </c>
    </row>
    <row r="4915" spans="1:6" x14ac:dyDescent="0.2">
      <c r="A4915" s="42" t="s">
        <v>1208</v>
      </c>
      <c r="B4915" s="42" t="s">
        <v>8454</v>
      </c>
      <c r="C4915">
        <v>2015</v>
      </c>
      <c r="D4915" s="42" t="s">
        <v>9907</v>
      </c>
      <c r="E4915" t="b">
        <v>0</v>
      </c>
      <c r="F4915" s="42" t="s">
        <v>9906</v>
      </c>
    </row>
    <row r="4916" spans="1:6" x14ac:dyDescent="0.2">
      <c r="A4916" s="42" t="s">
        <v>1208</v>
      </c>
      <c r="B4916" s="42" t="s">
        <v>8454</v>
      </c>
      <c r="C4916">
        <v>2016</v>
      </c>
      <c r="D4916" s="42" t="s">
        <v>9908</v>
      </c>
      <c r="E4916" t="b">
        <v>0</v>
      </c>
      <c r="F4916" s="42" t="s">
        <v>9906</v>
      </c>
    </row>
    <row r="4917" spans="1:6" x14ac:dyDescent="0.2">
      <c r="A4917" s="42" t="s">
        <v>1208</v>
      </c>
      <c r="B4917" s="42" t="s">
        <v>8454</v>
      </c>
      <c r="C4917">
        <v>2017</v>
      </c>
      <c r="D4917" s="42" t="s">
        <v>9909</v>
      </c>
      <c r="E4917" t="b">
        <v>0</v>
      </c>
      <c r="F4917" s="42" t="s">
        <v>9906</v>
      </c>
    </row>
    <row r="4918" spans="1:6" x14ac:dyDescent="0.2">
      <c r="A4918" s="42" t="s">
        <v>1208</v>
      </c>
      <c r="B4918" s="42" t="s">
        <v>8454</v>
      </c>
      <c r="C4918">
        <v>2018</v>
      </c>
      <c r="D4918" s="42" t="s">
        <v>9910</v>
      </c>
      <c r="E4918" t="b">
        <v>0</v>
      </c>
      <c r="F4918" s="42" t="s">
        <v>9906</v>
      </c>
    </row>
    <row r="4919" spans="1:6" x14ac:dyDescent="0.2">
      <c r="A4919" s="42" t="s">
        <v>1208</v>
      </c>
      <c r="B4919" s="42" t="s">
        <v>8454</v>
      </c>
      <c r="C4919">
        <v>2019</v>
      </c>
      <c r="D4919" s="42" t="s">
        <v>9911</v>
      </c>
      <c r="E4919" t="b">
        <v>0</v>
      </c>
      <c r="F4919" s="42" t="s">
        <v>9906</v>
      </c>
    </row>
    <row r="4920" spans="1:6" x14ac:dyDescent="0.2">
      <c r="A4920" s="42" t="s">
        <v>1208</v>
      </c>
      <c r="B4920" s="42" t="s">
        <v>8462</v>
      </c>
      <c r="C4920">
        <v>2013</v>
      </c>
      <c r="D4920" s="42" t="s">
        <v>9912</v>
      </c>
      <c r="E4920" t="b">
        <v>0</v>
      </c>
      <c r="F4920" s="42" t="s">
        <v>9906</v>
      </c>
    </row>
    <row r="4921" spans="1:6" x14ac:dyDescent="0.2">
      <c r="A4921" s="42" t="s">
        <v>1208</v>
      </c>
      <c r="B4921" s="42" t="s">
        <v>8462</v>
      </c>
      <c r="C4921">
        <v>2014</v>
      </c>
      <c r="D4921" s="42" t="s">
        <v>9913</v>
      </c>
      <c r="E4921" t="b">
        <v>0</v>
      </c>
      <c r="F4921" s="42" t="s">
        <v>9906</v>
      </c>
    </row>
    <row r="4922" spans="1:6" x14ac:dyDescent="0.2">
      <c r="A4922" s="42" t="s">
        <v>1208</v>
      </c>
      <c r="B4922" s="42" t="s">
        <v>8462</v>
      </c>
      <c r="C4922">
        <v>2015</v>
      </c>
      <c r="D4922" s="42" t="s">
        <v>9907</v>
      </c>
      <c r="E4922" t="b">
        <v>0</v>
      </c>
      <c r="F4922" s="42" t="s">
        <v>9906</v>
      </c>
    </row>
    <row r="4923" spans="1:6" x14ac:dyDescent="0.2">
      <c r="A4923" s="42" t="s">
        <v>1208</v>
      </c>
      <c r="B4923" s="42" t="s">
        <v>8462</v>
      </c>
      <c r="C4923">
        <v>2016</v>
      </c>
      <c r="D4923" s="42" t="s">
        <v>9908</v>
      </c>
      <c r="E4923" t="b">
        <v>0</v>
      </c>
      <c r="F4923" s="42" t="s">
        <v>9906</v>
      </c>
    </row>
    <row r="4924" spans="1:6" x14ac:dyDescent="0.2">
      <c r="A4924" s="42" t="s">
        <v>1208</v>
      </c>
      <c r="B4924" s="42" t="s">
        <v>8462</v>
      </c>
      <c r="C4924">
        <v>2017</v>
      </c>
      <c r="D4924" s="42" t="s">
        <v>9909</v>
      </c>
      <c r="E4924" t="b">
        <v>0</v>
      </c>
      <c r="F4924" s="42" t="s">
        <v>9906</v>
      </c>
    </row>
    <row r="4925" spans="1:6" x14ac:dyDescent="0.2">
      <c r="A4925" s="42" t="s">
        <v>1208</v>
      </c>
      <c r="B4925" s="42" t="s">
        <v>8462</v>
      </c>
      <c r="C4925">
        <v>2018</v>
      </c>
      <c r="D4925" s="42" t="s">
        <v>9910</v>
      </c>
      <c r="E4925" t="b">
        <v>0</v>
      </c>
      <c r="F4925" s="42" t="s">
        <v>9906</v>
      </c>
    </row>
    <row r="4926" spans="1:6" x14ac:dyDescent="0.2">
      <c r="A4926" s="42" t="s">
        <v>1208</v>
      </c>
      <c r="B4926" s="42" t="s">
        <v>8462</v>
      </c>
      <c r="C4926">
        <v>2019</v>
      </c>
      <c r="D4926" s="42" t="s">
        <v>9911</v>
      </c>
      <c r="E4926" t="b">
        <v>0</v>
      </c>
      <c r="F4926" s="42" t="s">
        <v>9906</v>
      </c>
    </row>
    <row r="4927" spans="1:6" x14ac:dyDescent="0.2">
      <c r="A4927" s="42" t="s">
        <v>1208</v>
      </c>
      <c r="B4927" s="42" t="s">
        <v>8464</v>
      </c>
      <c r="C4927">
        <v>2013</v>
      </c>
      <c r="D4927" s="42" t="s">
        <v>9914</v>
      </c>
      <c r="E4927" t="b">
        <v>0</v>
      </c>
      <c r="F4927" s="42" t="s">
        <v>9906</v>
      </c>
    </row>
    <row r="4928" spans="1:6" x14ac:dyDescent="0.2">
      <c r="A4928" s="42" t="s">
        <v>1208</v>
      </c>
      <c r="B4928" s="42" t="s">
        <v>8464</v>
      </c>
      <c r="C4928">
        <v>2014</v>
      </c>
      <c r="D4928" s="42" t="s">
        <v>9914</v>
      </c>
      <c r="E4928" t="b">
        <v>0</v>
      </c>
      <c r="F4928" s="42" t="s">
        <v>9906</v>
      </c>
    </row>
    <row r="4929" spans="1:6" x14ac:dyDescent="0.2">
      <c r="A4929" s="42" t="s">
        <v>1208</v>
      </c>
      <c r="B4929" s="42" t="s">
        <v>8464</v>
      </c>
      <c r="C4929">
        <v>2015</v>
      </c>
      <c r="D4929" s="42" t="s">
        <v>8913</v>
      </c>
      <c r="E4929" t="b">
        <v>0</v>
      </c>
      <c r="F4929" s="42" t="s">
        <v>9906</v>
      </c>
    </row>
    <row r="4930" spans="1:6" x14ac:dyDescent="0.2">
      <c r="A4930" s="42" t="s">
        <v>1208</v>
      </c>
      <c r="B4930" s="42" t="s">
        <v>8464</v>
      </c>
      <c r="C4930">
        <v>2016</v>
      </c>
      <c r="D4930" s="42" t="s">
        <v>8913</v>
      </c>
      <c r="E4930" t="b">
        <v>0</v>
      </c>
      <c r="F4930" s="42" t="s">
        <v>9906</v>
      </c>
    </row>
    <row r="4931" spans="1:6" x14ac:dyDescent="0.2">
      <c r="A4931" s="42" t="s">
        <v>1208</v>
      </c>
      <c r="B4931" s="42" t="s">
        <v>8464</v>
      </c>
      <c r="C4931">
        <v>2017</v>
      </c>
      <c r="D4931" s="42" t="s">
        <v>8913</v>
      </c>
      <c r="E4931" t="b">
        <v>0</v>
      </c>
      <c r="F4931" s="42" t="s">
        <v>9906</v>
      </c>
    </row>
    <row r="4932" spans="1:6" x14ac:dyDescent="0.2">
      <c r="A4932" s="42" t="s">
        <v>1208</v>
      </c>
      <c r="B4932" s="42" t="s">
        <v>8464</v>
      </c>
      <c r="C4932">
        <v>2018</v>
      </c>
      <c r="D4932" s="42" t="s">
        <v>8913</v>
      </c>
      <c r="E4932" t="b">
        <v>0</v>
      </c>
      <c r="F4932" s="42" t="s">
        <v>9906</v>
      </c>
    </row>
    <row r="4933" spans="1:6" x14ac:dyDescent="0.2">
      <c r="A4933" s="42" t="s">
        <v>1208</v>
      </c>
      <c r="B4933" s="42" t="s">
        <v>8464</v>
      </c>
      <c r="C4933">
        <v>2019</v>
      </c>
      <c r="D4933" s="42" t="s">
        <v>8482</v>
      </c>
      <c r="E4933" t="b">
        <v>0</v>
      </c>
      <c r="F4933" s="42" t="s">
        <v>9906</v>
      </c>
    </row>
    <row r="4934" spans="1:6" x14ac:dyDescent="0.2">
      <c r="A4934" s="42" t="s">
        <v>1209</v>
      </c>
      <c r="B4934" s="42" t="s">
        <v>8454</v>
      </c>
      <c r="C4934">
        <v>2013</v>
      </c>
      <c r="D4934" s="42" t="s">
        <v>8726</v>
      </c>
      <c r="E4934" t="b">
        <v>0</v>
      </c>
      <c r="F4934" s="42" t="s">
        <v>9915</v>
      </c>
    </row>
    <row r="4935" spans="1:6" x14ac:dyDescent="0.2">
      <c r="A4935" s="42" t="s">
        <v>1209</v>
      </c>
      <c r="B4935" s="42" t="s">
        <v>8454</v>
      </c>
      <c r="C4935">
        <v>2014</v>
      </c>
      <c r="D4935" s="42" t="s">
        <v>9117</v>
      </c>
      <c r="E4935" t="b">
        <v>0</v>
      </c>
      <c r="F4935" s="42" t="s">
        <v>9915</v>
      </c>
    </row>
    <row r="4936" spans="1:6" x14ac:dyDescent="0.2">
      <c r="A4936" s="42" t="s">
        <v>1209</v>
      </c>
      <c r="B4936" s="42" t="s">
        <v>8454</v>
      </c>
      <c r="C4936">
        <v>2015</v>
      </c>
      <c r="D4936" s="42" t="s">
        <v>8673</v>
      </c>
      <c r="E4936" t="b">
        <v>0</v>
      </c>
      <c r="F4936" s="42" t="s">
        <v>9915</v>
      </c>
    </row>
    <row r="4937" spans="1:6" x14ac:dyDescent="0.2">
      <c r="A4937" s="42" t="s">
        <v>1209</v>
      </c>
      <c r="B4937" s="42" t="s">
        <v>8454</v>
      </c>
      <c r="C4937">
        <v>2016</v>
      </c>
      <c r="D4937" s="42" t="s">
        <v>9916</v>
      </c>
      <c r="E4937" t="b">
        <v>0</v>
      </c>
      <c r="F4937" s="42" t="s">
        <v>9915</v>
      </c>
    </row>
    <row r="4938" spans="1:6" x14ac:dyDescent="0.2">
      <c r="A4938" s="42" t="s">
        <v>1209</v>
      </c>
      <c r="B4938" s="42" t="s">
        <v>8454</v>
      </c>
      <c r="C4938">
        <v>2017</v>
      </c>
      <c r="D4938" s="42" t="s">
        <v>9773</v>
      </c>
      <c r="E4938" t="b">
        <v>0</v>
      </c>
      <c r="F4938" s="42" t="s">
        <v>9915</v>
      </c>
    </row>
    <row r="4939" spans="1:6" x14ac:dyDescent="0.2">
      <c r="A4939" s="42" t="s">
        <v>1209</v>
      </c>
      <c r="B4939" s="42" t="s">
        <v>8454</v>
      </c>
      <c r="C4939">
        <v>2018</v>
      </c>
      <c r="D4939" s="42" t="s">
        <v>9917</v>
      </c>
      <c r="E4939" t="b">
        <v>0</v>
      </c>
      <c r="F4939" s="42" t="s">
        <v>9915</v>
      </c>
    </row>
    <row r="4940" spans="1:6" x14ac:dyDescent="0.2">
      <c r="A4940" s="42" t="s">
        <v>1209</v>
      </c>
      <c r="B4940" s="42" t="s">
        <v>8454</v>
      </c>
      <c r="C4940">
        <v>2019</v>
      </c>
      <c r="D4940" s="42" t="s">
        <v>9918</v>
      </c>
      <c r="E4940" t="b">
        <v>0</v>
      </c>
      <c r="F4940" s="42" t="s">
        <v>9915</v>
      </c>
    </row>
    <row r="4941" spans="1:6" x14ac:dyDescent="0.2">
      <c r="A4941" s="42" t="s">
        <v>1209</v>
      </c>
      <c r="B4941" s="42" t="s">
        <v>8462</v>
      </c>
      <c r="C4941">
        <v>2013</v>
      </c>
      <c r="D4941" s="42" t="s">
        <v>8726</v>
      </c>
      <c r="E4941" t="b">
        <v>0</v>
      </c>
      <c r="F4941" s="42" t="s">
        <v>9915</v>
      </c>
    </row>
    <row r="4942" spans="1:6" x14ac:dyDescent="0.2">
      <c r="A4942" s="42" t="s">
        <v>1209</v>
      </c>
      <c r="B4942" s="42" t="s">
        <v>8462</v>
      </c>
      <c r="C4942">
        <v>2014</v>
      </c>
      <c r="D4942" s="42" t="s">
        <v>9117</v>
      </c>
      <c r="E4942" t="b">
        <v>0</v>
      </c>
      <c r="F4942" s="42" t="s">
        <v>9915</v>
      </c>
    </row>
    <row r="4943" spans="1:6" x14ac:dyDescent="0.2">
      <c r="A4943" s="42" t="s">
        <v>1209</v>
      </c>
      <c r="B4943" s="42" t="s">
        <v>8462</v>
      </c>
      <c r="C4943">
        <v>2015</v>
      </c>
      <c r="D4943" s="42" t="s">
        <v>8673</v>
      </c>
      <c r="E4943" t="b">
        <v>0</v>
      </c>
      <c r="F4943" s="42" t="s">
        <v>9915</v>
      </c>
    </row>
    <row r="4944" spans="1:6" x14ac:dyDescent="0.2">
      <c r="A4944" s="42" t="s">
        <v>1209</v>
      </c>
      <c r="B4944" s="42" t="s">
        <v>8462</v>
      </c>
      <c r="C4944">
        <v>2016</v>
      </c>
      <c r="D4944" s="42" t="s">
        <v>9916</v>
      </c>
      <c r="E4944" t="b">
        <v>0</v>
      </c>
      <c r="F4944" s="42" t="s">
        <v>9915</v>
      </c>
    </row>
    <row r="4945" spans="1:6" x14ac:dyDescent="0.2">
      <c r="A4945" s="42" t="s">
        <v>1209</v>
      </c>
      <c r="B4945" s="42" t="s">
        <v>8462</v>
      </c>
      <c r="C4945">
        <v>2017</v>
      </c>
      <c r="D4945" s="42" t="s">
        <v>9773</v>
      </c>
      <c r="E4945" t="b">
        <v>0</v>
      </c>
      <c r="F4945" s="42" t="s">
        <v>9915</v>
      </c>
    </row>
    <row r="4946" spans="1:6" x14ac:dyDescent="0.2">
      <c r="A4946" s="42" t="s">
        <v>1209</v>
      </c>
      <c r="B4946" s="42" t="s">
        <v>8462</v>
      </c>
      <c r="C4946">
        <v>2018</v>
      </c>
      <c r="D4946" s="42" t="s">
        <v>9917</v>
      </c>
      <c r="E4946" t="b">
        <v>0</v>
      </c>
      <c r="F4946" s="42" t="s">
        <v>9915</v>
      </c>
    </row>
    <row r="4947" spans="1:6" x14ac:dyDescent="0.2">
      <c r="A4947" s="42" t="s">
        <v>1209</v>
      </c>
      <c r="B4947" s="42" t="s">
        <v>8462</v>
      </c>
      <c r="C4947">
        <v>2019</v>
      </c>
      <c r="D4947" s="42" t="s">
        <v>9918</v>
      </c>
      <c r="E4947" t="b">
        <v>0</v>
      </c>
      <c r="F4947" s="42" t="s">
        <v>9915</v>
      </c>
    </row>
    <row r="4948" spans="1:6" x14ac:dyDescent="0.2">
      <c r="A4948" s="42" t="s">
        <v>1209</v>
      </c>
      <c r="B4948" s="42" t="s">
        <v>8464</v>
      </c>
      <c r="C4948">
        <v>2013</v>
      </c>
      <c r="D4948" s="42" t="s">
        <v>8482</v>
      </c>
      <c r="E4948" t="b">
        <v>0</v>
      </c>
      <c r="F4948" s="42" t="s">
        <v>9915</v>
      </c>
    </row>
    <row r="4949" spans="1:6" x14ac:dyDescent="0.2">
      <c r="A4949" s="42" t="s">
        <v>1209</v>
      </c>
      <c r="B4949" s="42" t="s">
        <v>8464</v>
      </c>
      <c r="C4949">
        <v>2014</v>
      </c>
      <c r="D4949" s="42" t="s">
        <v>8496</v>
      </c>
      <c r="E4949" t="b">
        <v>0</v>
      </c>
      <c r="F4949" s="42" t="s">
        <v>9915</v>
      </c>
    </row>
    <row r="4950" spans="1:6" x14ac:dyDescent="0.2">
      <c r="A4950" s="42" t="s">
        <v>1209</v>
      </c>
      <c r="B4950" s="42" t="s">
        <v>8464</v>
      </c>
      <c r="C4950">
        <v>2015</v>
      </c>
      <c r="D4950" s="42" t="s">
        <v>8496</v>
      </c>
      <c r="E4950" t="b">
        <v>0</v>
      </c>
      <c r="F4950" s="42" t="s">
        <v>9915</v>
      </c>
    </row>
    <row r="4951" spans="1:6" x14ac:dyDescent="0.2">
      <c r="A4951" s="42" t="s">
        <v>1209</v>
      </c>
      <c r="B4951" s="42" t="s">
        <v>8464</v>
      </c>
      <c r="C4951">
        <v>2016</v>
      </c>
      <c r="D4951" s="42" t="s">
        <v>8496</v>
      </c>
      <c r="E4951" t="b">
        <v>0</v>
      </c>
      <c r="F4951" s="42" t="s">
        <v>9915</v>
      </c>
    </row>
    <row r="4952" spans="1:6" x14ac:dyDescent="0.2">
      <c r="A4952" s="42" t="s">
        <v>1209</v>
      </c>
      <c r="B4952" s="42" t="s">
        <v>8464</v>
      </c>
      <c r="C4952">
        <v>2017</v>
      </c>
      <c r="D4952" s="42" t="s">
        <v>8496</v>
      </c>
      <c r="E4952" t="b">
        <v>0</v>
      </c>
      <c r="F4952" s="42" t="s">
        <v>9915</v>
      </c>
    </row>
    <row r="4953" spans="1:6" x14ac:dyDescent="0.2">
      <c r="A4953" s="42" t="s">
        <v>1209</v>
      </c>
      <c r="B4953" s="42" t="s">
        <v>8464</v>
      </c>
      <c r="C4953">
        <v>2018</v>
      </c>
      <c r="D4953" s="42" t="s">
        <v>8496</v>
      </c>
      <c r="E4953" t="b">
        <v>0</v>
      </c>
      <c r="F4953" s="42" t="s">
        <v>9915</v>
      </c>
    </row>
    <row r="4954" spans="1:6" x14ac:dyDescent="0.2">
      <c r="A4954" s="42" t="s">
        <v>1209</v>
      </c>
      <c r="B4954" s="42" t="s">
        <v>8464</v>
      </c>
      <c r="C4954">
        <v>2019</v>
      </c>
      <c r="D4954" s="42" t="s">
        <v>8496</v>
      </c>
      <c r="E4954" t="b">
        <v>0</v>
      </c>
      <c r="F4954" s="42" t="s">
        <v>9915</v>
      </c>
    </row>
    <row r="4955" spans="1:6" x14ac:dyDescent="0.2">
      <c r="A4955" s="42" t="s">
        <v>1210</v>
      </c>
      <c r="B4955" s="42" t="s">
        <v>8454</v>
      </c>
      <c r="C4955">
        <v>2013</v>
      </c>
      <c r="D4955" s="42" t="s">
        <v>9919</v>
      </c>
      <c r="E4955" t="b">
        <v>0</v>
      </c>
      <c r="F4955" s="42" t="s">
        <v>9920</v>
      </c>
    </row>
    <row r="4956" spans="1:6" x14ac:dyDescent="0.2">
      <c r="A4956" s="42" t="s">
        <v>1210</v>
      </c>
      <c r="B4956" s="42" t="s">
        <v>8454</v>
      </c>
      <c r="C4956">
        <v>2014</v>
      </c>
      <c r="D4956" s="42" t="s">
        <v>9921</v>
      </c>
      <c r="E4956" t="b">
        <v>0</v>
      </c>
      <c r="F4956" s="42" t="s">
        <v>9920</v>
      </c>
    </row>
    <row r="4957" spans="1:6" x14ac:dyDescent="0.2">
      <c r="A4957" s="42" t="s">
        <v>1210</v>
      </c>
      <c r="B4957" s="42" t="s">
        <v>8454</v>
      </c>
      <c r="C4957">
        <v>2015</v>
      </c>
      <c r="D4957" s="42" t="s">
        <v>9922</v>
      </c>
      <c r="E4957" t="b">
        <v>0</v>
      </c>
      <c r="F4957" s="42" t="s">
        <v>9920</v>
      </c>
    </row>
    <row r="4958" spans="1:6" x14ac:dyDescent="0.2">
      <c r="A4958" s="42" t="s">
        <v>1210</v>
      </c>
      <c r="B4958" s="42" t="s">
        <v>8454</v>
      </c>
      <c r="C4958">
        <v>2016</v>
      </c>
      <c r="D4958" s="42" t="s">
        <v>9923</v>
      </c>
      <c r="E4958" t="b">
        <v>0</v>
      </c>
      <c r="F4958" s="42" t="s">
        <v>9920</v>
      </c>
    </row>
    <row r="4959" spans="1:6" x14ac:dyDescent="0.2">
      <c r="A4959" s="42" t="s">
        <v>1210</v>
      </c>
      <c r="B4959" s="42" t="s">
        <v>8454</v>
      </c>
      <c r="C4959">
        <v>2017</v>
      </c>
      <c r="D4959" s="42" t="s">
        <v>9924</v>
      </c>
      <c r="E4959" t="b">
        <v>0</v>
      </c>
      <c r="F4959" s="42" t="s">
        <v>9920</v>
      </c>
    </row>
    <row r="4960" spans="1:6" x14ac:dyDescent="0.2">
      <c r="A4960" s="42" t="s">
        <v>1210</v>
      </c>
      <c r="B4960" s="42" t="s">
        <v>8454</v>
      </c>
      <c r="C4960">
        <v>2018</v>
      </c>
      <c r="D4960" s="42" t="s">
        <v>9925</v>
      </c>
      <c r="E4960" t="b">
        <v>0</v>
      </c>
      <c r="F4960" s="42" t="s">
        <v>9920</v>
      </c>
    </row>
    <row r="4961" spans="1:6" x14ac:dyDescent="0.2">
      <c r="A4961" s="42" t="s">
        <v>1210</v>
      </c>
      <c r="B4961" s="42" t="s">
        <v>8454</v>
      </c>
      <c r="C4961">
        <v>2019</v>
      </c>
      <c r="D4961" s="42" t="s">
        <v>9926</v>
      </c>
      <c r="E4961" t="b">
        <v>0</v>
      </c>
      <c r="F4961" s="42" t="s">
        <v>9920</v>
      </c>
    </row>
    <row r="4962" spans="1:6" x14ac:dyDescent="0.2">
      <c r="A4962" s="42" t="s">
        <v>1210</v>
      </c>
      <c r="B4962" s="42" t="s">
        <v>8462</v>
      </c>
      <c r="C4962">
        <v>2013</v>
      </c>
      <c r="D4962" s="42" t="s">
        <v>9919</v>
      </c>
      <c r="E4962" t="b">
        <v>0</v>
      </c>
      <c r="F4962" s="42" t="s">
        <v>9920</v>
      </c>
    </row>
    <row r="4963" spans="1:6" x14ac:dyDescent="0.2">
      <c r="A4963" s="42" t="s">
        <v>1210</v>
      </c>
      <c r="B4963" s="42" t="s">
        <v>8462</v>
      </c>
      <c r="C4963">
        <v>2014</v>
      </c>
      <c r="D4963" s="42" t="s">
        <v>9921</v>
      </c>
      <c r="E4963" t="b">
        <v>0</v>
      </c>
      <c r="F4963" s="42" t="s">
        <v>9920</v>
      </c>
    </row>
    <row r="4964" spans="1:6" x14ac:dyDescent="0.2">
      <c r="A4964" s="42" t="s">
        <v>1210</v>
      </c>
      <c r="B4964" s="42" t="s">
        <v>8462</v>
      </c>
      <c r="C4964">
        <v>2015</v>
      </c>
      <c r="D4964" s="42" t="s">
        <v>9922</v>
      </c>
      <c r="E4964" t="b">
        <v>0</v>
      </c>
      <c r="F4964" s="42" t="s">
        <v>9920</v>
      </c>
    </row>
    <row r="4965" spans="1:6" x14ac:dyDescent="0.2">
      <c r="A4965" s="42" t="s">
        <v>1210</v>
      </c>
      <c r="B4965" s="42" t="s">
        <v>8462</v>
      </c>
      <c r="C4965">
        <v>2016</v>
      </c>
      <c r="D4965" s="42" t="s">
        <v>9923</v>
      </c>
      <c r="E4965" t="b">
        <v>0</v>
      </c>
      <c r="F4965" s="42" t="s">
        <v>9920</v>
      </c>
    </row>
    <row r="4966" spans="1:6" x14ac:dyDescent="0.2">
      <c r="A4966" s="42" t="s">
        <v>1210</v>
      </c>
      <c r="B4966" s="42" t="s">
        <v>8462</v>
      </c>
      <c r="C4966">
        <v>2017</v>
      </c>
      <c r="D4966" s="42" t="s">
        <v>9924</v>
      </c>
      <c r="E4966" t="b">
        <v>0</v>
      </c>
      <c r="F4966" s="42" t="s">
        <v>9920</v>
      </c>
    </row>
    <row r="4967" spans="1:6" x14ac:dyDescent="0.2">
      <c r="A4967" s="42" t="s">
        <v>1210</v>
      </c>
      <c r="B4967" s="42" t="s">
        <v>8462</v>
      </c>
      <c r="C4967">
        <v>2018</v>
      </c>
      <c r="D4967" s="42" t="s">
        <v>9925</v>
      </c>
      <c r="E4967" t="b">
        <v>0</v>
      </c>
      <c r="F4967" s="42" t="s">
        <v>9920</v>
      </c>
    </row>
    <row r="4968" spans="1:6" x14ac:dyDescent="0.2">
      <c r="A4968" s="42" t="s">
        <v>1210</v>
      </c>
      <c r="B4968" s="42" t="s">
        <v>8462</v>
      </c>
      <c r="C4968">
        <v>2019</v>
      </c>
      <c r="D4968" s="42" t="s">
        <v>9926</v>
      </c>
      <c r="E4968" t="b">
        <v>0</v>
      </c>
      <c r="F4968" s="42" t="s">
        <v>9920</v>
      </c>
    </row>
    <row r="4969" spans="1:6" x14ac:dyDescent="0.2">
      <c r="A4969" s="42" t="s">
        <v>1210</v>
      </c>
      <c r="B4969" s="42" t="s">
        <v>8464</v>
      </c>
      <c r="C4969">
        <v>2013</v>
      </c>
      <c r="D4969" s="42" t="s">
        <v>8894</v>
      </c>
      <c r="E4969" t="b">
        <v>0</v>
      </c>
      <c r="F4969" s="42" t="s">
        <v>9920</v>
      </c>
    </row>
    <row r="4970" spans="1:6" x14ac:dyDescent="0.2">
      <c r="A4970" s="42" t="s">
        <v>1210</v>
      </c>
      <c r="B4970" s="42" t="s">
        <v>8464</v>
      </c>
      <c r="C4970">
        <v>2014</v>
      </c>
      <c r="D4970" s="42" t="s">
        <v>8894</v>
      </c>
      <c r="E4970" t="b">
        <v>0</v>
      </c>
      <c r="F4970" s="42" t="s">
        <v>9920</v>
      </c>
    </row>
    <row r="4971" spans="1:6" x14ac:dyDescent="0.2">
      <c r="A4971" s="42" t="s">
        <v>1210</v>
      </c>
      <c r="B4971" s="42" t="s">
        <v>8464</v>
      </c>
      <c r="C4971">
        <v>2015</v>
      </c>
      <c r="D4971" s="42" t="s">
        <v>9927</v>
      </c>
      <c r="E4971" t="b">
        <v>0</v>
      </c>
      <c r="F4971" s="42" t="s">
        <v>9920</v>
      </c>
    </row>
    <row r="4972" spans="1:6" x14ac:dyDescent="0.2">
      <c r="A4972" s="42" t="s">
        <v>1210</v>
      </c>
      <c r="B4972" s="42" t="s">
        <v>8464</v>
      </c>
      <c r="C4972">
        <v>2016</v>
      </c>
      <c r="D4972" s="42" t="s">
        <v>9928</v>
      </c>
      <c r="E4972" t="b">
        <v>0</v>
      </c>
      <c r="F4972" s="42" t="s">
        <v>9920</v>
      </c>
    </row>
    <row r="4973" spans="1:6" x14ac:dyDescent="0.2">
      <c r="A4973" s="42" t="s">
        <v>1210</v>
      </c>
      <c r="B4973" s="42" t="s">
        <v>8464</v>
      </c>
      <c r="C4973">
        <v>2017</v>
      </c>
      <c r="D4973" s="42" t="s">
        <v>9928</v>
      </c>
      <c r="E4973" t="b">
        <v>0</v>
      </c>
      <c r="F4973" s="42" t="s">
        <v>9920</v>
      </c>
    </row>
    <row r="4974" spans="1:6" x14ac:dyDescent="0.2">
      <c r="A4974" s="42" t="s">
        <v>1210</v>
      </c>
      <c r="B4974" s="42" t="s">
        <v>8464</v>
      </c>
      <c r="C4974">
        <v>2018</v>
      </c>
      <c r="D4974" s="42" t="s">
        <v>9928</v>
      </c>
      <c r="E4974" t="b">
        <v>0</v>
      </c>
      <c r="F4974" s="42" t="s">
        <v>9920</v>
      </c>
    </row>
    <row r="4975" spans="1:6" x14ac:dyDescent="0.2">
      <c r="A4975" s="42" t="s">
        <v>1210</v>
      </c>
      <c r="B4975" s="42" t="s">
        <v>8464</v>
      </c>
      <c r="C4975">
        <v>2019</v>
      </c>
      <c r="D4975" s="42" t="s">
        <v>8479</v>
      </c>
      <c r="E4975" t="b">
        <v>0</v>
      </c>
      <c r="F4975" s="42" t="s">
        <v>9920</v>
      </c>
    </row>
    <row r="4976" spans="1:6" x14ac:dyDescent="0.2">
      <c r="A4976" s="42" t="s">
        <v>402</v>
      </c>
      <c r="B4976" s="42" t="s">
        <v>8454</v>
      </c>
      <c r="C4976">
        <v>2013</v>
      </c>
      <c r="D4976" s="42" t="s">
        <v>8762</v>
      </c>
      <c r="E4976" t="b">
        <v>1</v>
      </c>
      <c r="F4976" s="42" t="s">
        <v>426</v>
      </c>
    </row>
    <row r="4977" spans="1:6" x14ac:dyDescent="0.2">
      <c r="A4977" s="42" t="s">
        <v>402</v>
      </c>
      <c r="B4977" s="42" t="s">
        <v>8454</v>
      </c>
      <c r="C4977">
        <v>2014</v>
      </c>
      <c r="D4977" s="42" t="s">
        <v>8763</v>
      </c>
      <c r="E4977" t="b">
        <v>1</v>
      </c>
      <c r="F4977" s="42" t="s">
        <v>426</v>
      </c>
    </row>
    <row r="4978" spans="1:6" x14ac:dyDescent="0.2">
      <c r="A4978" s="42" t="s">
        <v>402</v>
      </c>
      <c r="B4978" s="42" t="s">
        <v>8454</v>
      </c>
      <c r="C4978">
        <v>2015</v>
      </c>
      <c r="D4978" s="42" t="s">
        <v>8764</v>
      </c>
      <c r="E4978" t="b">
        <v>1</v>
      </c>
      <c r="F4978" s="42" t="s">
        <v>426</v>
      </c>
    </row>
    <row r="4979" spans="1:6" x14ac:dyDescent="0.2">
      <c r="A4979" s="42" t="s">
        <v>402</v>
      </c>
      <c r="B4979" s="42" t="s">
        <v>8454</v>
      </c>
      <c r="C4979">
        <v>2016</v>
      </c>
      <c r="D4979" s="42" t="s">
        <v>8549</v>
      </c>
      <c r="E4979" t="b">
        <v>1</v>
      </c>
      <c r="F4979" s="42" t="s">
        <v>426</v>
      </c>
    </row>
    <row r="4980" spans="1:6" x14ac:dyDescent="0.2">
      <c r="A4980" s="42" t="s">
        <v>402</v>
      </c>
      <c r="B4980" s="42" t="s">
        <v>8454</v>
      </c>
      <c r="C4980">
        <v>2017</v>
      </c>
      <c r="D4980" s="42" t="s">
        <v>8765</v>
      </c>
      <c r="E4980" t="b">
        <v>1</v>
      </c>
      <c r="F4980" s="42" t="s">
        <v>426</v>
      </c>
    </row>
    <row r="4981" spans="1:6" x14ac:dyDescent="0.2">
      <c r="A4981" s="42" t="s">
        <v>402</v>
      </c>
      <c r="B4981" s="42" t="s">
        <v>8454</v>
      </c>
      <c r="C4981">
        <v>2018</v>
      </c>
      <c r="D4981" s="42" t="s">
        <v>8766</v>
      </c>
      <c r="E4981" t="b">
        <v>1</v>
      </c>
      <c r="F4981" s="42" t="s">
        <v>426</v>
      </c>
    </row>
    <row r="4982" spans="1:6" x14ac:dyDescent="0.2">
      <c r="A4982" s="42" t="s">
        <v>402</v>
      </c>
      <c r="B4982" s="42" t="s">
        <v>8454</v>
      </c>
      <c r="C4982">
        <v>2019</v>
      </c>
      <c r="D4982" s="42" t="s">
        <v>8767</v>
      </c>
      <c r="E4982" t="b">
        <v>1</v>
      </c>
      <c r="F4982" s="42" t="s">
        <v>426</v>
      </c>
    </row>
    <row r="4983" spans="1:6" x14ac:dyDescent="0.2">
      <c r="A4983" s="42" t="s">
        <v>402</v>
      </c>
      <c r="B4983" s="42" t="s">
        <v>8462</v>
      </c>
      <c r="C4983">
        <v>2013</v>
      </c>
      <c r="D4983" s="42" t="s">
        <v>8768</v>
      </c>
      <c r="E4983" t="b">
        <v>1</v>
      </c>
      <c r="F4983" s="42" t="s">
        <v>426</v>
      </c>
    </row>
    <row r="4984" spans="1:6" x14ac:dyDescent="0.2">
      <c r="A4984" s="42" t="s">
        <v>402</v>
      </c>
      <c r="B4984" s="42" t="s">
        <v>8462</v>
      </c>
      <c r="C4984">
        <v>2014</v>
      </c>
      <c r="D4984" s="42" t="s">
        <v>8769</v>
      </c>
      <c r="E4984" t="b">
        <v>1</v>
      </c>
      <c r="F4984" s="42" t="s">
        <v>426</v>
      </c>
    </row>
    <row r="4985" spans="1:6" x14ac:dyDescent="0.2">
      <c r="A4985" s="42" t="s">
        <v>402</v>
      </c>
      <c r="B4985" s="42" t="s">
        <v>8462</v>
      </c>
      <c r="C4985">
        <v>2015</v>
      </c>
      <c r="D4985" s="42" t="s">
        <v>8491</v>
      </c>
      <c r="E4985" t="b">
        <v>1</v>
      </c>
      <c r="F4985" s="42" t="s">
        <v>426</v>
      </c>
    </row>
    <row r="4986" spans="1:6" x14ac:dyDescent="0.2">
      <c r="A4986" s="42" t="s">
        <v>402</v>
      </c>
      <c r="B4986" s="42" t="s">
        <v>8462</v>
      </c>
      <c r="C4986">
        <v>2016</v>
      </c>
      <c r="D4986" s="42" t="s">
        <v>8696</v>
      </c>
      <c r="E4986" t="b">
        <v>1</v>
      </c>
      <c r="F4986" s="42" t="s">
        <v>426</v>
      </c>
    </row>
    <row r="4987" spans="1:6" x14ac:dyDescent="0.2">
      <c r="A4987" s="42" t="s">
        <v>402</v>
      </c>
      <c r="B4987" s="42" t="s">
        <v>8462</v>
      </c>
      <c r="C4987">
        <v>2017</v>
      </c>
      <c r="D4987" s="42" t="s">
        <v>8765</v>
      </c>
      <c r="E4987" t="b">
        <v>1</v>
      </c>
      <c r="F4987" s="42" t="s">
        <v>426</v>
      </c>
    </row>
    <row r="4988" spans="1:6" x14ac:dyDescent="0.2">
      <c r="A4988" s="42" t="s">
        <v>402</v>
      </c>
      <c r="B4988" s="42" t="s">
        <v>8462</v>
      </c>
      <c r="C4988">
        <v>2018</v>
      </c>
      <c r="D4988" s="42" t="s">
        <v>8756</v>
      </c>
      <c r="E4988" t="b">
        <v>1</v>
      </c>
      <c r="F4988" s="42" t="s">
        <v>426</v>
      </c>
    </row>
    <row r="4989" spans="1:6" x14ac:dyDescent="0.2">
      <c r="A4989" s="42" t="s">
        <v>402</v>
      </c>
      <c r="B4989" s="42" t="s">
        <v>8462</v>
      </c>
      <c r="C4989">
        <v>2019</v>
      </c>
      <c r="D4989" s="42" t="s">
        <v>8770</v>
      </c>
      <c r="E4989" t="b">
        <v>1</v>
      </c>
      <c r="F4989" s="42" t="s">
        <v>426</v>
      </c>
    </row>
    <row r="4990" spans="1:6" x14ac:dyDescent="0.2">
      <c r="A4990" s="42" t="s">
        <v>402</v>
      </c>
      <c r="B4990" s="42" t="s">
        <v>8464</v>
      </c>
      <c r="C4990">
        <v>2013</v>
      </c>
      <c r="D4990" s="42" t="s">
        <v>8771</v>
      </c>
      <c r="E4990" t="b">
        <v>1</v>
      </c>
      <c r="F4990" s="42" t="s">
        <v>426</v>
      </c>
    </row>
    <row r="4991" spans="1:6" x14ac:dyDescent="0.2">
      <c r="A4991" s="42" t="s">
        <v>402</v>
      </c>
      <c r="B4991" s="42" t="s">
        <v>8464</v>
      </c>
      <c r="C4991">
        <v>2014</v>
      </c>
      <c r="D4991" s="42" t="s">
        <v>8772</v>
      </c>
      <c r="E4991" t="b">
        <v>1</v>
      </c>
      <c r="F4991" s="42" t="s">
        <v>426</v>
      </c>
    </row>
    <row r="4992" spans="1:6" x14ac:dyDescent="0.2">
      <c r="A4992" s="42" t="s">
        <v>402</v>
      </c>
      <c r="B4992" s="42" t="s">
        <v>8464</v>
      </c>
      <c r="C4992">
        <v>2015</v>
      </c>
      <c r="D4992" s="42" t="s">
        <v>8689</v>
      </c>
      <c r="E4992" t="b">
        <v>1</v>
      </c>
      <c r="F4992" s="42" t="s">
        <v>426</v>
      </c>
    </row>
    <row r="4993" spans="1:6" x14ac:dyDescent="0.2">
      <c r="A4993" s="42" t="s">
        <v>402</v>
      </c>
      <c r="B4993" s="42" t="s">
        <v>8464</v>
      </c>
      <c r="C4993">
        <v>2016</v>
      </c>
      <c r="D4993" s="42" t="s">
        <v>8513</v>
      </c>
      <c r="E4993" t="b">
        <v>1</v>
      </c>
      <c r="F4993" s="42" t="s">
        <v>426</v>
      </c>
    </row>
    <row r="4994" spans="1:6" x14ac:dyDescent="0.2">
      <c r="A4994" s="42" t="s">
        <v>402</v>
      </c>
      <c r="B4994" s="42" t="s">
        <v>8464</v>
      </c>
      <c r="C4994">
        <v>2017</v>
      </c>
      <c r="D4994" s="42" t="s">
        <v>8771</v>
      </c>
      <c r="E4994" t="b">
        <v>1</v>
      </c>
      <c r="F4994" s="42" t="s">
        <v>426</v>
      </c>
    </row>
    <row r="4995" spans="1:6" x14ac:dyDescent="0.2">
      <c r="A4995" s="42" t="s">
        <v>402</v>
      </c>
      <c r="B4995" s="42" t="s">
        <v>8464</v>
      </c>
      <c r="C4995">
        <v>2018</v>
      </c>
      <c r="D4995" s="42" t="s">
        <v>8771</v>
      </c>
      <c r="E4995" t="b">
        <v>1</v>
      </c>
      <c r="F4995" s="42" t="s">
        <v>426</v>
      </c>
    </row>
    <row r="4996" spans="1:6" x14ac:dyDescent="0.2">
      <c r="A4996" s="42" t="s">
        <v>402</v>
      </c>
      <c r="B4996" s="42" t="s">
        <v>8464</v>
      </c>
      <c r="C4996">
        <v>2019</v>
      </c>
      <c r="D4996" s="42" t="s">
        <v>8670</v>
      </c>
      <c r="E4996" t="b">
        <v>1</v>
      </c>
      <c r="F4996" s="42" t="s">
        <v>426</v>
      </c>
    </row>
    <row r="4997" spans="1:6" x14ac:dyDescent="0.2">
      <c r="A4997" s="42" t="s">
        <v>1211</v>
      </c>
      <c r="B4997" s="42" t="s">
        <v>8454</v>
      </c>
      <c r="C4997">
        <v>2013</v>
      </c>
      <c r="D4997" s="42" t="s">
        <v>9745</v>
      </c>
      <c r="E4997" t="b">
        <v>0</v>
      </c>
      <c r="F4997" s="42" t="s">
        <v>9929</v>
      </c>
    </row>
    <row r="4998" spans="1:6" x14ac:dyDescent="0.2">
      <c r="A4998" s="42" t="s">
        <v>1211</v>
      </c>
      <c r="B4998" s="42" t="s">
        <v>8454</v>
      </c>
      <c r="C4998">
        <v>2014</v>
      </c>
      <c r="D4998" s="42" t="s">
        <v>9930</v>
      </c>
      <c r="E4998" t="b">
        <v>0</v>
      </c>
      <c r="F4998" s="42" t="s">
        <v>9929</v>
      </c>
    </row>
    <row r="4999" spans="1:6" x14ac:dyDescent="0.2">
      <c r="A4999" s="42" t="s">
        <v>1211</v>
      </c>
      <c r="B4999" s="42" t="s">
        <v>8454</v>
      </c>
      <c r="C4999">
        <v>2015</v>
      </c>
      <c r="D4999" s="42" t="s">
        <v>9062</v>
      </c>
      <c r="E4999" t="b">
        <v>0</v>
      </c>
      <c r="F4999" s="42" t="s">
        <v>9929</v>
      </c>
    </row>
    <row r="5000" spans="1:6" x14ac:dyDescent="0.2">
      <c r="A5000" s="42" t="s">
        <v>1211</v>
      </c>
      <c r="B5000" s="42" t="s">
        <v>8454</v>
      </c>
      <c r="C5000">
        <v>2016</v>
      </c>
      <c r="D5000" s="42" t="s">
        <v>9931</v>
      </c>
      <c r="E5000" t="b">
        <v>0</v>
      </c>
      <c r="F5000" s="42" t="s">
        <v>9929</v>
      </c>
    </row>
    <row r="5001" spans="1:6" x14ac:dyDescent="0.2">
      <c r="A5001" s="42" t="s">
        <v>1211</v>
      </c>
      <c r="B5001" s="42" t="s">
        <v>8454</v>
      </c>
      <c r="C5001">
        <v>2017</v>
      </c>
      <c r="D5001" s="42" t="s">
        <v>9932</v>
      </c>
      <c r="E5001" t="b">
        <v>0</v>
      </c>
      <c r="F5001" s="42" t="s">
        <v>9929</v>
      </c>
    </row>
    <row r="5002" spans="1:6" x14ac:dyDescent="0.2">
      <c r="A5002" s="42" t="s">
        <v>1211</v>
      </c>
      <c r="B5002" s="42" t="s">
        <v>8454</v>
      </c>
      <c r="C5002">
        <v>2018</v>
      </c>
      <c r="D5002" s="42" t="s">
        <v>9930</v>
      </c>
      <c r="E5002" t="b">
        <v>0</v>
      </c>
      <c r="F5002" s="42" t="s">
        <v>9929</v>
      </c>
    </row>
    <row r="5003" spans="1:6" x14ac:dyDescent="0.2">
      <c r="A5003" s="42" t="s">
        <v>1211</v>
      </c>
      <c r="B5003" s="42" t="s">
        <v>8454</v>
      </c>
      <c r="C5003">
        <v>2019</v>
      </c>
      <c r="D5003" s="42" t="s">
        <v>9933</v>
      </c>
      <c r="E5003" t="b">
        <v>0</v>
      </c>
      <c r="F5003" s="42" t="s">
        <v>9929</v>
      </c>
    </row>
    <row r="5004" spans="1:6" x14ac:dyDescent="0.2">
      <c r="A5004" s="42" t="s">
        <v>1211</v>
      </c>
      <c r="B5004" s="42" t="s">
        <v>8462</v>
      </c>
      <c r="C5004">
        <v>2013</v>
      </c>
      <c r="D5004" s="42" t="s">
        <v>9745</v>
      </c>
      <c r="E5004" t="b">
        <v>0</v>
      </c>
      <c r="F5004" s="42" t="s">
        <v>9929</v>
      </c>
    </row>
    <row r="5005" spans="1:6" x14ac:dyDescent="0.2">
      <c r="A5005" s="42" t="s">
        <v>1211</v>
      </c>
      <c r="B5005" s="42" t="s">
        <v>8462</v>
      </c>
      <c r="C5005">
        <v>2014</v>
      </c>
      <c r="D5005" s="42" t="s">
        <v>9930</v>
      </c>
      <c r="E5005" t="b">
        <v>0</v>
      </c>
      <c r="F5005" s="42" t="s">
        <v>9929</v>
      </c>
    </row>
    <row r="5006" spans="1:6" x14ac:dyDescent="0.2">
      <c r="A5006" s="42" t="s">
        <v>1211</v>
      </c>
      <c r="B5006" s="42" t="s">
        <v>8462</v>
      </c>
      <c r="C5006">
        <v>2015</v>
      </c>
      <c r="D5006" s="42" t="s">
        <v>9062</v>
      </c>
      <c r="E5006" t="b">
        <v>0</v>
      </c>
      <c r="F5006" s="42" t="s">
        <v>9929</v>
      </c>
    </row>
    <row r="5007" spans="1:6" x14ac:dyDescent="0.2">
      <c r="A5007" s="42" t="s">
        <v>1211</v>
      </c>
      <c r="B5007" s="42" t="s">
        <v>8462</v>
      </c>
      <c r="C5007">
        <v>2016</v>
      </c>
      <c r="D5007" s="42" t="s">
        <v>9931</v>
      </c>
      <c r="E5007" t="b">
        <v>0</v>
      </c>
      <c r="F5007" s="42" t="s">
        <v>9929</v>
      </c>
    </row>
    <row r="5008" spans="1:6" x14ac:dyDescent="0.2">
      <c r="A5008" s="42" t="s">
        <v>1211</v>
      </c>
      <c r="B5008" s="42" t="s">
        <v>8462</v>
      </c>
      <c r="C5008">
        <v>2017</v>
      </c>
      <c r="D5008" s="42" t="s">
        <v>9932</v>
      </c>
      <c r="E5008" t="b">
        <v>0</v>
      </c>
      <c r="F5008" s="42" t="s">
        <v>9929</v>
      </c>
    </row>
    <row r="5009" spans="1:6" x14ac:dyDescent="0.2">
      <c r="A5009" s="42" t="s">
        <v>1211</v>
      </c>
      <c r="B5009" s="42" t="s">
        <v>8462</v>
      </c>
      <c r="C5009">
        <v>2018</v>
      </c>
      <c r="D5009" s="42" t="s">
        <v>9930</v>
      </c>
      <c r="E5009" t="b">
        <v>0</v>
      </c>
      <c r="F5009" s="42" t="s">
        <v>9929</v>
      </c>
    </row>
    <row r="5010" spans="1:6" x14ac:dyDescent="0.2">
      <c r="A5010" s="42" t="s">
        <v>1211</v>
      </c>
      <c r="B5010" s="42" t="s">
        <v>8462</v>
      </c>
      <c r="C5010">
        <v>2019</v>
      </c>
      <c r="D5010" s="42" t="s">
        <v>9933</v>
      </c>
      <c r="E5010" t="b">
        <v>0</v>
      </c>
      <c r="F5010" s="42" t="s">
        <v>9929</v>
      </c>
    </row>
    <row r="5011" spans="1:6" x14ac:dyDescent="0.2">
      <c r="A5011" s="42" t="s">
        <v>1211</v>
      </c>
      <c r="B5011" s="42" t="s">
        <v>8464</v>
      </c>
      <c r="C5011">
        <v>2013</v>
      </c>
      <c r="D5011" s="42" t="s">
        <v>8496</v>
      </c>
      <c r="E5011" t="b">
        <v>0</v>
      </c>
      <c r="F5011" s="42" t="s">
        <v>9929</v>
      </c>
    </row>
    <row r="5012" spans="1:6" x14ac:dyDescent="0.2">
      <c r="A5012" s="42" t="s">
        <v>1211</v>
      </c>
      <c r="B5012" s="42" t="s">
        <v>8464</v>
      </c>
      <c r="C5012">
        <v>2014</v>
      </c>
      <c r="D5012" s="42" t="s">
        <v>8496</v>
      </c>
      <c r="E5012" t="b">
        <v>0</v>
      </c>
      <c r="F5012" s="42" t="s">
        <v>9929</v>
      </c>
    </row>
    <row r="5013" spans="1:6" x14ac:dyDescent="0.2">
      <c r="A5013" s="42" t="s">
        <v>1211</v>
      </c>
      <c r="B5013" s="42" t="s">
        <v>8464</v>
      </c>
      <c r="C5013">
        <v>2015</v>
      </c>
      <c r="D5013" s="42" t="s">
        <v>8496</v>
      </c>
      <c r="E5013" t="b">
        <v>0</v>
      </c>
      <c r="F5013" s="42" t="s">
        <v>9929</v>
      </c>
    </row>
    <row r="5014" spans="1:6" x14ac:dyDescent="0.2">
      <c r="A5014" s="42" t="s">
        <v>1211</v>
      </c>
      <c r="B5014" s="42" t="s">
        <v>8464</v>
      </c>
      <c r="C5014">
        <v>2016</v>
      </c>
      <c r="D5014" s="42" t="s">
        <v>8496</v>
      </c>
      <c r="E5014" t="b">
        <v>0</v>
      </c>
      <c r="F5014" s="42" t="s">
        <v>9929</v>
      </c>
    </row>
    <row r="5015" spans="1:6" x14ac:dyDescent="0.2">
      <c r="A5015" s="42" t="s">
        <v>1211</v>
      </c>
      <c r="B5015" s="42" t="s">
        <v>8464</v>
      </c>
      <c r="C5015">
        <v>2017</v>
      </c>
      <c r="D5015" s="42" t="s">
        <v>8496</v>
      </c>
      <c r="E5015" t="b">
        <v>0</v>
      </c>
      <c r="F5015" s="42" t="s">
        <v>9929</v>
      </c>
    </row>
    <row r="5016" spans="1:6" x14ac:dyDescent="0.2">
      <c r="A5016" s="42" t="s">
        <v>1211</v>
      </c>
      <c r="B5016" s="42" t="s">
        <v>8464</v>
      </c>
      <c r="C5016">
        <v>2018</v>
      </c>
      <c r="D5016" s="42" t="s">
        <v>8496</v>
      </c>
      <c r="E5016" t="b">
        <v>0</v>
      </c>
      <c r="F5016" s="42" t="s">
        <v>9929</v>
      </c>
    </row>
    <row r="5017" spans="1:6" x14ac:dyDescent="0.2">
      <c r="A5017" s="42" t="s">
        <v>1211</v>
      </c>
      <c r="B5017" s="42" t="s">
        <v>8464</v>
      </c>
      <c r="C5017">
        <v>2019</v>
      </c>
      <c r="D5017" s="42" t="s">
        <v>8482</v>
      </c>
      <c r="E5017" t="b">
        <v>0</v>
      </c>
      <c r="F5017" s="42" t="s">
        <v>9929</v>
      </c>
    </row>
    <row r="5018" spans="1:6" x14ac:dyDescent="0.2">
      <c r="A5018" s="42" t="s">
        <v>531</v>
      </c>
      <c r="B5018" s="42" t="s">
        <v>8454</v>
      </c>
      <c r="C5018">
        <v>2013</v>
      </c>
      <c r="D5018" s="42" t="s">
        <v>8749</v>
      </c>
      <c r="E5018" t="b">
        <v>0</v>
      </c>
      <c r="F5018" s="42" t="s">
        <v>8750</v>
      </c>
    </row>
    <row r="5019" spans="1:6" x14ac:dyDescent="0.2">
      <c r="A5019" s="42" t="s">
        <v>531</v>
      </c>
      <c r="B5019" s="42" t="s">
        <v>8454</v>
      </c>
      <c r="C5019">
        <v>2014</v>
      </c>
      <c r="D5019" s="42" t="s">
        <v>8614</v>
      </c>
      <c r="E5019" t="b">
        <v>0</v>
      </c>
      <c r="F5019" s="42" t="s">
        <v>8750</v>
      </c>
    </row>
    <row r="5020" spans="1:6" x14ac:dyDescent="0.2">
      <c r="A5020" s="42" t="s">
        <v>531</v>
      </c>
      <c r="B5020" s="42" t="s">
        <v>8454</v>
      </c>
      <c r="C5020">
        <v>2015</v>
      </c>
      <c r="D5020" s="42" t="s">
        <v>8751</v>
      </c>
      <c r="E5020" t="b">
        <v>0</v>
      </c>
      <c r="F5020" s="42" t="s">
        <v>8750</v>
      </c>
    </row>
    <row r="5021" spans="1:6" x14ac:dyDescent="0.2">
      <c r="A5021" s="42" t="s">
        <v>531</v>
      </c>
      <c r="B5021" s="42" t="s">
        <v>8454</v>
      </c>
      <c r="C5021">
        <v>2016</v>
      </c>
      <c r="D5021" s="42" t="s">
        <v>8752</v>
      </c>
      <c r="E5021" t="b">
        <v>0</v>
      </c>
      <c r="F5021" s="42" t="s">
        <v>8750</v>
      </c>
    </row>
    <row r="5022" spans="1:6" x14ac:dyDescent="0.2">
      <c r="A5022" s="42" t="s">
        <v>531</v>
      </c>
      <c r="B5022" s="42" t="s">
        <v>8454</v>
      </c>
      <c r="C5022">
        <v>2017</v>
      </c>
      <c r="D5022" s="42" t="s">
        <v>8753</v>
      </c>
      <c r="E5022" t="b">
        <v>0</v>
      </c>
      <c r="F5022" s="42" t="s">
        <v>8750</v>
      </c>
    </row>
    <row r="5023" spans="1:6" x14ac:dyDescent="0.2">
      <c r="A5023" s="42" t="s">
        <v>531</v>
      </c>
      <c r="B5023" s="42" t="s">
        <v>8454</v>
      </c>
      <c r="C5023">
        <v>2018</v>
      </c>
      <c r="D5023" s="42" t="s">
        <v>8754</v>
      </c>
      <c r="E5023" t="b">
        <v>0</v>
      </c>
      <c r="F5023" s="42" t="s">
        <v>8750</v>
      </c>
    </row>
    <row r="5024" spans="1:6" x14ac:dyDescent="0.2">
      <c r="A5024" s="42" t="s">
        <v>531</v>
      </c>
      <c r="B5024" s="42" t="s">
        <v>8454</v>
      </c>
      <c r="C5024">
        <v>2019</v>
      </c>
      <c r="D5024" s="42" t="s">
        <v>8755</v>
      </c>
      <c r="E5024" t="b">
        <v>0</v>
      </c>
      <c r="F5024" s="42" t="s">
        <v>8750</v>
      </c>
    </row>
    <row r="5025" spans="1:6" x14ac:dyDescent="0.2">
      <c r="A5025" s="42" t="s">
        <v>531</v>
      </c>
      <c r="B5025" s="42" t="s">
        <v>8462</v>
      </c>
      <c r="C5025">
        <v>2013</v>
      </c>
      <c r="D5025" s="42" t="s">
        <v>8756</v>
      </c>
      <c r="E5025" t="b">
        <v>0</v>
      </c>
      <c r="F5025" s="42" t="s">
        <v>8750</v>
      </c>
    </row>
    <row r="5026" spans="1:6" x14ac:dyDescent="0.2">
      <c r="A5026" s="42" t="s">
        <v>531</v>
      </c>
      <c r="B5026" s="42" t="s">
        <v>8462</v>
      </c>
      <c r="C5026">
        <v>2014</v>
      </c>
      <c r="D5026" s="42" t="s">
        <v>8757</v>
      </c>
      <c r="E5026" t="b">
        <v>0</v>
      </c>
      <c r="F5026" s="42" t="s">
        <v>8750</v>
      </c>
    </row>
    <row r="5027" spans="1:6" x14ac:dyDescent="0.2">
      <c r="A5027" s="42" t="s">
        <v>531</v>
      </c>
      <c r="B5027" s="42" t="s">
        <v>8462</v>
      </c>
      <c r="C5027">
        <v>2015</v>
      </c>
      <c r="D5027" s="42" t="s">
        <v>8758</v>
      </c>
      <c r="E5027" t="b">
        <v>0</v>
      </c>
      <c r="F5027" s="42" t="s">
        <v>8750</v>
      </c>
    </row>
    <row r="5028" spans="1:6" x14ac:dyDescent="0.2">
      <c r="A5028" s="42" t="s">
        <v>531</v>
      </c>
      <c r="B5028" s="42" t="s">
        <v>8462</v>
      </c>
      <c r="C5028">
        <v>2016</v>
      </c>
      <c r="D5028" s="42" t="s">
        <v>8759</v>
      </c>
      <c r="E5028" t="b">
        <v>0</v>
      </c>
      <c r="F5028" s="42" t="s">
        <v>8750</v>
      </c>
    </row>
    <row r="5029" spans="1:6" x14ac:dyDescent="0.2">
      <c r="A5029" s="42" t="s">
        <v>531</v>
      </c>
      <c r="B5029" s="42" t="s">
        <v>8462</v>
      </c>
      <c r="C5029">
        <v>2017</v>
      </c>
      <c r="D5029" s="42" t="s">
        <v>8502</v>
      </c>
      <c r="E5029" t="b">
        <v>0</v>
      </c>
      <c r="F5029" s="42" t="s">
        <v>8750</v>
      </c>
    </row>
    <row r="5030" spans="1:6" x14ac:dyDescent="0.2">
      <c r="A5030" s="42" t="s">
        <v>531</v>
      </c>
      <c r="B5030" s="42" t="s">
        <v>8462</v>
      </c>
      <c r="C5030">
        <v>2018</v>
      </c>
      <c r="D5030" s="42" t="s">
        <v>8665</v>
      </c>
      <c r="E5030" t="b">
        <v>0</v>
      </c>
      <c r="F5030" s="42" t="s">
        <v>8750</v>
      </c>
    </row>
    <row r="5031" spans="1:6" x14ac:dyDescent="0.2">
      <c r="A5031" s="42" t="s">
        <v>531</v>
      </c>
      <c r="B5031" s="42" t="s">
        <v>8462</v>
      </c>
      <c r="C5031">
        <v>2019</v>
      </c>
      <c r="D5031" s="42" t="s">
        <v>8700</v>
      </c>
      <c r="E5031" t="b">
        <v>0</v>
      </c>
      <c r="F5031" s="42" t="s">
        <v>8750</v>
      </c>
    </row>
    <row r="5032" spans="1:6" x14ac:dyDescent="0.2">
      <c r="A5032" s="42" t="s">
        <v>531</v>
      </c>
      <c r="B5032" s="42" t="s">
        <v>8464</v>
      </c>
      <c r="C5032">
        <v>2013</v>
      </c>
      <c r="D5032" s="42" t="s">
        <v>8644</v>
      </c>
      <c r="E5032" t="b">
        <v>0</v>
      </c>
      <c r="F5032" s="42" t="s">
        <v>8750</v>
      </c>
    </row>
    <row r="5033" spans="1:6" x14ac:dyDescent="0.2">
      <c r="A5033" s="42" t="s">
        <v>531</v>
      </c>
      <c r="B5033" s="42" t="s">
        <v>8464</v>
      </c>
      <c r="C5033">
        <v>2014</v>
      </c>
      <c r="D5033" s="42" t="s">
        <v>8551</v>
      </c>
      <c r="E5033" t="b">
        <v>0</v>
      </c>
      <c r="F5033" s="42" t="s">
        <v>8750</v>
      </c>
    </row>
    <row r="5034" spans="1:6" x14ac:dyDescent="0.2">
      <c r="A5034" s="42" t="s">
        <v>531</v>
      </c>
      <c r="B5034" s="42" t="s">
        <v>8464</v>
      </c>
      <c r="C5034">
        <v>2015</v>
      </c>
      <c r="D5034" s="42" t="s">
        <v>8632</v>
      </c>
      <c r="E5034" t="b">
        <v>0</v>
      </c>
      <c r="F5034" s="42" t="s">
        <v>8750</v>
      </c>
    </row>
    <row r="5035" spans="1:6" x14ac:dyDescent="0.2">
      <c r="A5035" s="42" t="s">
        <v>531</v>
      </c>
      <c r="B5035" s="42" t="s">
        <v>8464</v>
      </c>
      <c r="C5035">
        <v>2016</v>
      </c>
      <c r="D5035" s="42" t="s">
        <v>8672</v>
      </c>
      <c r="E5035" t="b">
        <v>0</v>
      </c>
      <c r="F5035" s="42" t="s">
        <v>8750</v>
      </c>
    </row>
    <row r="5036" spans="1:6" x14ac:dyDescent="0.2">
      <c r="A5036" s="42" t="s">
        <v>531</v>
      </c>
      <c r="B5036" s="42" t="s">
        <v>8464</v>
      </c>
      <c r="C5036">
        <v>2017</v>
      </c>
      <c r="D5036" s="42" t="s">
        <v>8549</v>
      </c>
      <c r="E5036" t="b">
        <v>0</v>
      </c>
      <c r="F5036" s="42" t="s">
        <v>8750</v>
      </c>
    </row>
    <row r="5037" spans="1:6" x14ac:dyDescent="0.2">
      <c r="A5037" s="42" t="s">
        <v>531</v>
      </c>
      <c r="B5037" s="42" t="s">
        <v>8464</v>
      </c>
      <c r="C5037">
        <v>2018</v>
      </c>
      <c r="D5037" s="42" t="s">
        <v>8760</v>
      </c>
      <c r="E5037" t="b">
        <v>0</v>
      </c>
      <c r="F5037" s="42" t="s">
        <v>8750</v>
      </c>
    </row>
    <row r="5038" spans="1:6" x14ac:dyDescent="0.2">
      <c r="A5038" s="42" t="s">
        <v>531</v>
      </c>
      <c r="B5038" s="42" t="s">
        <v>8464</v>
      </c>
      <c r="C5038">
        <v>2019</v>
      </c>
      <c r="D5038" s="42" t="s">
        <v>8761</v>
      </c>
      <c r="E5038" t="b">
        <v>0</v>
      </c>
      <c r="F5038" s="42" t="s">
        <v>8750</v>
      </c>
    </row>
    <row r="5039" spans="1:6" x14ac:dyDescent="0.2">
      <c r="A5039" s="42" t="s">
        <v>1212</v>
      </c>
      <c r="B5039" s="42" t="s">
        <v>8454</v>
      </c>
      <c r="C5039">
        <v>2013</v>
      </c>
      <c r="D5039" s="42" t="s">
        <v>9934</v>
      </c>
      <c r="E5039" t="b">
        <v>0</v>
      </c>
      <c r="F5039" s="42" t="s">
        <v>9935</v>
      </c>
    </row>
    <row r="5040" spans="1:6" x14ac:dyDescent="0.2">
      <c r="A5040" s="42" t="s">
        <v>1212</v>
      </c>
      <c r="B5040" s="42" t="s">
        <v>8454</v>
      </c>
      <c r="C5040">
        <v>2014</v>
      </c>
      <c r="D5040" s="42" t="s">
        <v>9028</v>
      </c>
      <c r="E5040" t="b">
        <v>0</v>
      </c>
      <c r="F5040" s="42" t="s">
        <v>9935</v>
      </c>
    </row>
    <row r="5041" spans="1:6" x14ac:dyDescent="0.2">
      <c r="A5041" s="42" t="s">
        <v>1212</v>
      </c>
      <c r="B5041" s="42" t="s">
        <v>8454</v>
      </c>
      <c r="C5041">
        <v>2015</v>
      </c>
      <c r="D5041" s="42" t="s">
        <v>9236</v>
      </c>
      <c r="E5041" t="b">
        <v>0</v>
      </c>
      <c r="F5041" s="42" t="s">
        <v>9935</v>
      </c>
    </row>
    <row r="5042" spans="1:6" x14ac:dyDescent="0.2">
      <c r="A5042" s="42" t="s">
        <v>1212</v>
      </c>
      <c r="B5042" s="42" t="s">
        <v>8454</v>
      </c>
      <c r="C5042">
        <v>2016</v>
      </c>
      <c r="D5042" s="42" t="s">
        <v>8548</v>
      </c>
      <c r="E5042" t="b">
        <v>0</v>
      </c>
      <c r="F5042" s="42" t="s">
        <v>9935</v>
      </c>
    </row>
    <row r="5043" spans="1:6" x14ac:dyDescent="0.2">
      <c r="A5043" s="42" t="s">
        <v>1212</v>
      </c>
      <c r="B5043" s="42" t="s">
        <v>8454</v>
      </c>
      <c r="C5043">
        <v>2017</v>
      </c>
      <c r="D5043" s="42" t="s">
        <v>9084</v>
      </c>
      <c r="E5043" t="b">
        <v>0</v>
      </c>
      <c r="F5043" s="42" t="s">
        <v>9935</v>
      </c>
    </row>
    <row r="5044" spans="1:6" x14ac:dyDescent="0.2">
      <c r="A5044" s="42" t="s">
        <v>1212</v>
      </c>
      <c r="B5044" s="42" t="s">
        <v>8454</v>
      </c>
      <c r="C5044">
        <v>2018</v>
      </c>
      <c r="D5044" s="42" t="s">
        <v>9936</v>
      </c>
      <c r="E5044" t="b">
        <v>0</v>
      </c>
      <c r="F5044" s="42" t="s">
        <v>9935</v>
      </c>
    </row>
    <row r="5045" spans="1:6" x14ac:dyDescent="0.2">
      <c r="A5045" s="42" t="s">
        <v>1212</v>
      </c>
      <c r="B5045" s="42" t="s">
        <v>8454</v>
      </c>
      <c r="C5045">
        <v>2019</v>
      </c>
      <c r="D5045" s="42" t="s">
        <v>8672</v>
      </c>
      <c r="E5045" t="b">
        <v>0</v>
      </c>
      <c r="F5045" s="42" t="s">
        <v>9935</v>
      </c>
    </row>
    <row r="5046" spans="1:6" x14ac:dyDescent="0.2">
      <c r="A5046" s="42" t="s">
        <v>1212</v>
      </c>
      <c r="B5046" s="42" t="s">
        <v>8462</v>
      </c>
      <c r="C5046">
        <v>2013</v>
      </c>
      <c r="D5046" s="42" t="s">
        <v>9934</v>
      </c>
      <c r="E5046" t="b">
        <v>0</v>
      </c>
      <c r="F5046" s="42" t="s">
        <v>9935</v>
      </c>
    </row>
    <row r="5047" spans="1:6" x14ac:dyDescent="0.2">
      <c r="A5047" s="42" t="s">
        <v>1212</v>
      </c>
      <c r="B5047" s="42" t="s">
        <v>8462</v>
      </c>
      <c r="C5047">
        <v>2014</v>
      </c>
      <c r="D5047" s="42" t="s">
        <v>9028</v>
      </c>
      <c r="E5047" t="b">
        <v>0</v>
      </c>
      <c r="F5047" s="42" t="s">
        <v>9935</v>
      </c>
    </row>
    <row r="5048" spans="1:6" x14ac:dyDescent="0.2">
      <c r="A5048" s="42" t="s">
        <v>1212</v>
      </c>
      <c r="B5048" s="42" t="s">
        <v>8462</v>
      </c>
      <c r="C5048">
        <v>2015</v>
      </c>
      <c r="D5048" s="42" t="s">
        <v>9236</v>
      </c>
      <c r="E5048" t="b">
        <v>0</v>
      </c>
      <c r="F5048" s="42" t="s">
        <v>9935</v>
      </c>
    </row>
    <row r="5049" spans="1:6" x14ac:dyDescent="0.2">
      <c r="A5049" s="42" t="s">
        <v>1212</v>
      </c>
      <c r="B5049" s="42" t="s">
        <v>8462</v>
      </c>
      <c r="C5049">
        <v>2016</v>
      </c>
      <c r="D5049" s="42" t="s">
        <v>8548</v>
      </c>
      <c r="E5049" t="b">
        <v>0</v>
      </c>
      <c r="F5049" s="42" t="s">
        <v>9935</v>
      </c>
    </row>
    <row r="5050" spans="1:6" x14ac:dyDescent="0.2">
      <c r="A5050" s="42" t="s">
        <v>1212</v>
      </c>
      <c r="B5050" s="42" t="s">
        <v>8462</v>
      </c>
      <c r="C5050">
        <v>2017</v>
      </c>
      <c r="D5050" s="42" t="s">
        <v>8482</v>
      </c>
      <c r="E5050" t="b">
        <v>0</v>
      </c>
      <c r="F5050" s="42" t="s">
        <v>9935</v>
      </c>
    </row>
    <row r="5051" spans="1:6" x14ac:dyDescent="0.2">
      <c r="A5051" s="42" t="s">
        <v>1212</v>
      </c>
      <c r="B5051" s="42" t="s">
        <v>8462</v>
      </c>
      <c r="C5051">
        <v>2018</v>
      </c>
      <c r="D5051" s="42" t="s">
        <v>9936</v>
      </c>
      <c r="E5051" t="b">
        <v>0</v>
      </c>
      <c r="F5051" s="42" t="s">
        <v>9935</v>
      </c>
    </row>
    <row r="5052" spans="1:6" x14ac:dyDescent="0.2">
      <c r="A5052" s="42" t="s">
        <v>1212</v>
      </c>
      <c r="B5052" s="42" t="s">
        <v>8462</v>
      </c>
      <c r="C5052">
        <v>2019</v>
      </c>
      <c r="D5052" s="42" t="s">
        <v>8672</v>
      </c>
      <c r="E5052" t="b">
        <v>0</v>
      </c>
      <c r="F5052" s="42" t="s">
        <v>9935</v>
      </c>
    </row>
    <row r="5053" spans="1:6" x14ac:dyDescent="0.2">
      <c r="A5053" s="42" t="s">
        <v>1212</v>
      </c>
      <c r="B5053" s="42" t="s">
        <v>8464</v>
      </c>
      <c r="C5053">
        <v>2013</v>
      </c>
      <c r="D5053" s="42" t="s">
        <v>8496</v>
      </c>
      <c r="E5053" t="b">
        <v>0</v>
      </c>
      <c r="F5053" s="42" t="s">
        <v>9935</v>
      </c>
    </row>
    <row r="5054" spans="1:6" x14ac:dyDescent="0.2">
      <c r="A5054" s="42" t="s">
        <v>1212</v>
      </c>
      <c r="B5054" s="42" t="s">
        <v>8464</v>
      </c>
      <c r="C5054">
        <v>2014</v>
      </c>
      <c r="D5054" s="42" t="s">
        <v>8496</v>
      </c>
      <c r="E5054" t="b">
        <v>0</v>
      </c>
      <c r="F5054" s="42" t="s">
        <v>9935</v>
      </c>
    </row>
    <row r="5055" spans="1:6" x14ac:dyDescent="0.2">
      <c r="A5055" s="42" t="s">
        <v>1212</v>
      </c>
      <c r="B5055" s="42" t="s">
        <v>8464</v>
      </c>
      <c r="C5055">
        <v>2015</v>
      </c>
      <c r="D5055" s="42" t="s">
        <v>8979</v>
      </c>
      <c r="E5055" t="b">
        <v>0</v>
      </c>
      <c r="F5055" s="42" t="s">
        <v>9935</v>
      </c>
    </row>
    <row r="5056" spans="1:6" x14ac:dyDescent="0.2">
      <c r="A5056" s="42" t="s">
        <v>1212</v>
      </c>
      <c r="B5056" s="42" t="s">
        <v>8464</v>
      </c>
      <c r="C5056">
        <v>2016</v>
      </c>
      <c r="D5056" s="42" t="s">
        <v>9126</v>
      </c>
      <c r="E5056" t="b">
        <v>0</v>
      </c>
      <c r="F5056" s="42" t="s">
        <v>9935</v>
      </c>
    </row>
    <row r="5057" spans="1:6" x14ac:dyDescent="0.2">
      <c r="A5057" s="42" t="s">
        <v>1212</v>
      </c>
      <c r="B5057" s="42" t="s">
        <v>8464</v>
      </c>
      <c r="C5057">
        <v>2017</v>
      </c>
      <c r="D5057" s="42" t="s">
        <v>8961</v>
      </c>
      <c r="E5057" t="b">
        <v>0</v>
      </c>
      <c r="F5057" s="42" t="s">
        <v>9935</v>
      </c>
    </row>
    <row r="5058" spans="1:6" x14ac:dyDescent="0.2">
      <c r="A5058" s="42" t="s">
        <v>1212</v>
      </c>
      <c r="B5058" s="42" t="s">
        <v>8464</v>
      </c>
      <c r="C5058">
        <v>2018</v>
      </c>
      <c r="D5058" s="42" t="s">
        <v>8592</v>
      </c>
      <c r="E5058" t="b">
        <v>0</v>
      </c>
      <c r="F5058" s="42" t="s">
        <v>9935</v>
      </c>
    </row>
    <row r="5059" spans="1:6" x14ac:dyDescent="0.2">
      <c r="A5059" s="42" t="s">
        <v>1212</v>
      </c>
      <c r="B5059" s="42" t="s">
        <v>8464</v>
      </c>
      <c r="C5059">
        <v>2019</v>
      </c>
      <c r="D5059" s="42" t="s">
        <v>8482</v>
      </c>
      <c r="E5059" t="b">
        <v>0</v>
      </c>
      <c r="F5059" s="42" t="s">
        <v>9935</v>
      </c>
    </row>
    <row r="5060" spans="1:6" x14ac:dyDescent="0.2">
      <c r="A5060" s="42" t="s">
        <v>1213</v>
      </c>
      <c r="B5060" s="42" t="s">
        <v>8454</v>
      </c>
      <c r="C5060">
        <v>2013</v>
      </c>
      <c r="D5060" s="42" t="s">
        <v>9937</v>
      </c>
      <c r="E5060" t="b">
        <v>0</v>
      </c>
      <c r="F5060" s="42" t="s">
        <v>9938</v>
      </c>
    </row>
    <row r="5061" spans="1:6" x14ac:dyDescent="0.2">
      <c r="A5061" s="42" t="s">
        <v>1213</v>
      </c>
      <c r="B5061" s="42" t="s">
        <v>8454</v>
      </c>
      <c r="C5061">
        <v>2014</v>
      </c>
      <c r="D5061" s="42" t="s">
        <v>9275</v>
      </c>
      <c r="E5061" t="b">
        <v>0</v>
      </c>
      <c r="F5061" s="42" t="s">
        <v>9938</v>
      </c>
    </row>
    <row r="5062" spans="1:6" x14ac:dyDescent="0.2">
      <c r="A5062" s="42" t="s">
        <v>1213</v>
      </c>
      <c r="B5062" s="42" t="s">
        <v>8454</v>
      </c>
      <c r="C5062">
        <v>2015</v>
      </c>
      <c r="D5062" s="42" t="s">
        <v>9347</v>
      </c>
      <c r="E5062" t="b">
        <v>0</v>
      </c>
      <c r="F5062" s="42" t="s">
        <v>9938</v>
      </c>
    </row>
    <row r="5063" spans="1:6" x14ac:dyDescent="0.2">
      <c r="A5063" s="42" t="s">
        <v>1213</v>
      </c>
      <c r="B5063" s="42" t="s">
        <v>8454</v>
      </c>
      <c r="C5063">
        <v>2016</v>
      </c>
      <c r="D5063" s="42" t="s">
        <v>9306</v>
      </c>
      <c r="E5063" t="b">
        <v>0</v>
      </c>
      <c r="F5063" s="42" t="s">
        <v>9938</v>
      </c>
    </row>
    <row r="5064" spans="1:6" x14ac:dyDescent="0.2">
      <c r="A5064" s="42" t="s">
        <v>1213</v>
      </c>
      <c r="B5064" s="42" t="s">
        <v>8454</v>
      </c>
      <c r="C5064">
        <v>2017</v>
      </c>
      <c r="D5064" s="42" t="s">
        <v>8609</v>
      </c>
      <c r="E5064" t="b">
        <v>0</v>
      </c>
      <c r="F5064" s="42" t="s">
        <v>9938</v>
      </c>
    </row>
    <row r="5065" spans="1:6" x14ac:dyDescent="0.2">
      <c r="A5065" s="42" t="s">
        <v>1213</v>
      </c>
      <c r="B5065" s="42" t="s">
        <v>8454</v>
      </c>
      <c r="C5065">
        <v>2018</v>
      </c>
      <c r="D5065" s="42" t="s">
        <v>9939</v>
      </c>
      <c r="E5065" t="b">
        <v>0</v>
      </c>
      <c r="F5065" s="42" t="s">
        <v>9938</v>
      </c>
    </row>
    <row r="5066" spans="1:6" x14ac:dyDescent="0.2">
      <c r="A5066" s="42" t="s">
        <v>1213</v>
      </c>
      <c r="B5066" s="42" t="s">
        <v>8454</v>
      </c>
      <c r="C5066">
        <v>2019</v>
      </c>
      <c r="D5066" s="42" t="s">
        <v>8767</v>
      </c>
      <c r="E5066" t="b">
        <v>0</v>
      </c>
      <c r="F5066" s="42" t="s">
        <v>9938</v>
      </c>
    </row>
    <row r="5067" spans="1:6" x14ac:dyDescent="0.2">
      <c r="A5067" s="42" t="s">
        <v>1213</v>
      </c>
      <c r="B5067" s="42" t="s">
        <v>8462</v>
      </c>
      <c r="C5067">
        <v>2013</v>
      </c>
      <c r="D5067" s="42" t="s">
        <v>9937</v>
      </c>
      <c r="E5067" t="b">
        <v>0</v>
      </c>
      <c r="F5067" s="42" t="s">
        <v>9938</v>
      </c>
    </row>
    <row r="5068" spans="1:6" x14ac:dyDescent="0.2">
      <c r="A5068" s="42" t="s">
        <v>1213</v>
      </c>
      <c r="B5068" s="42" t="s">
        <v>8462</v>
      </c>
      <c r="C5068">
        <v>2014</v>
      </c>
      <c r="D5068" s="42" t="s">
        <v>9275</v>
      </c>
      <c r="E5068" t="b">
        <v>0</v>
      </c>
      <c r="F5068" s="42" t="s">
        <v>9938</v>
      </c>
    </row>
    <row r="5069" spans="1:6" x14ac:dyDescent="0.2">
      <c r="A5069" s="42" t="s">
        <v>1213</v>
      </c>
      <c r="B5069" s="42" t="s">
        <v>8462</v>
      </c>
      <c r="C5069">
        <v>2015</v>
      </c>
      <c r="D5069" s="42" t="s">
        <v>9347</v>
      </c>
      <c r="E5069" t="b">
        <v>0</v>
      </c>
      <c r="F5069" s="42" t="s">
        <v>9938</v>
      </c>
    </row>
    <row r="5070" spans="1:6" x14ac:dyDescent="0.2">
      <c r="A5070" s="42" t="s">
        <v>1213</v>
      </c>
      <c r="B5070" s="42" t="s">
        <v>8462</v>
      </c>
      <c r="C5070">
        <v>2016</v>
      </c>
      <c r="D5070" s="42" t="s">
        <v>9306</v>
      </c>
      <c r="E5070" t="b">
        <v>0</v>
      </c>
      <c r="F5070" s="42" t="s">
        <v>9938</v>
      </c>
    </row>
    <row r="5071" spans="1:6" x14ac:dyDescent="0.2">
      <c r="A5071" s="42" t="s">
        <v>1213</v>
      </c>
      <c r="B5071" s="42" t="s">
        <v>8462</v>
      </c>
      <c r="C5071">
        <v>2017</v>
      </c>
      <c r="D5071" s="42" t="s">
        <v>8985</v>
      </c>
      <c r="E5071" t="b">
        <v>0</v>
      </c>
      <c r="F5071" s="42" t="s">
        <v>9938</v>
      </c>
    </row>
    <row r="5072" spans="1:6" x14ac:dyDescent="0.2">
      <c r="A5072" s="42" t="s">
        <v>1213</v>
      </c>
      <c r="B5072" s="42" t="s">
        <v>8462</v>
      </c>
      <c r="C5072">
        <v>2018</v>
      </c>
      <c r="D5072" s="42" t="s">
        <v>9939</v>
      </c>
      <c r="E5072" t="b">
        <v>0</v>
      </c>
      <c r="F5072" s="42" t="s">
        <v>9938</v>
      </c>
    </row>
    <row r="5073" spans="1:6" x14ac:dyDescent="0.2">
      <c r="A5073" s="42" t="s">
        <v>1213</v>
      </c>
      <c r="B5073" s="42" t="s">
        <v>8462</v>
      </c>
      <c r="C5073">
        <v>2019</v>
      </c>
      <c r="D5073" s="42" t="s">
        <v>8767</v>
      </c>
      <c r="E5073" t="b">
        <v>0</v>
      </c>
      <c r="F5073" s="42" t="s">
        <v>9938</v>
      </c>
    </row>
    <row r="5074" spans="1:6" x14ac:dyDescent="0.2">
      <c r="A5074" s="42" t="s">
        <v>1213</v>
      </c>
      <c r="B5074" s="42" t="s">
        <v>8464</v>
      </c>
      <c r="C5074">
        <v>2013</v>
      </c>
      <c r="D5074" s="42" t="s">
        <v>8496</v>
      </c>
      <c r="E5074" t="b">
        <v>0</v>
      </c>
      <c r="F5074" s="42" t="s">
        <v>9938</v>
      </c>
    </row>
    <row r="5075" spans="1:6" x14ac:dyDescent="0.2">
      <c r="A5075" s="42" t="s">
        <v>1213</v>
      </c>
      <c r="B5075" s="42" t="s">
        <v>8464</v>
      </c>
      <c r="C5075">
        <v>2014</v>
      </c>
      <c r="D5075" s="42" t="s">
        <v>8496</v>
      </c>
      <c r="E5075" t="b">
        <v>0</v>
      </c>
      <c r="F5075" s="42" t="s">
        <v>9938</v>
      </c>
    </row>
    <row r="5076" spans="1:6" x14ac:dyDescent="0.2">
      <c r="A5076" s="42" t="s">
        <v>1213</v>
      </c>
      <c r="B5076" s="42" t="s">
        <v>8464</v>
      </c>
      <c r="C5076">
        <v>2015</v>
      </c>
      <c r="D5076" s="42" t="s">
        <v>8493</v>
      </c>
      <c r="E5076" t="b">
        <v>0</v>
      </c>
      <c r="F5076" s="42" t="s">
        <v>9938</v>
      </c>
    </row>
    <row r="5077" spans="1:6" x14ac:dyDescent="0.2">
      <c r="A5077" s="42" t="s">
        <v>1213</v>
      </c>
      <c r="B5077" s="42" t="s">
        <v>8464</v>
      </c>
      <c r="C5077">
        <v>2016</v>
      </c>
      <c r="D5077" s="42" t="s">
        <v>8493</v>
      </c>
      <c r="E5077" t="b">
        <v>0</v>
      </c>
      <c r="F5077" s="42" t="s">
        <v>9938</v>
      </c>
    </row>
    <row r="5078" spans="1:6" x14ac:dyDescent="0.2">
      <c r="A5078" s="42" t="s">
        <v>1213</v>
      </c>
      <c r="B5078" s="42" t="s">
        <v>8464</v>
      </c>
      <c r="C5078">
        <v>2017</v>
      </c>
      <c r="D5078" s="42" t="s">
        <v>8493</v>
      </c>
      <c r="E5078" t="b">
        <v>0</v>
      </c>
      <c r="F5078" s="42" t="s">
        <v>9938</v>
      </c>
    </row>
    <row r="5079" spans="1:6" x14ac:dyDescent="0.2">
      <c r="A5079" s="42" t="s">
        <v>1213</v>
      </c>
      <c r="B5079" s="42" t="s">
        <v>8464</v>
      </c>
      <c r="C5079">
        <v>2018</v>
      </c>
      <c r="D5079" s="42" t="s">
        <v>8493</v>
      </c>
      <c r="E5079" t="b">
        <v>0</v>
      </c>
      <c r="F5079" s="42" t="s">
        <v>9938</v>
      </c>
    </row>
    <row r="5080" spans="1:6" x14ac:dyDescent="0.2">
      <c r="A5080" s="42" t="s">
        <v>1213</v>
      </c>
      <c r="B5080" s="42" t="s">
        <v>8464</v>
      </c>
      <c r="C5080">
        <v>2019</v>
      </c>
      <c r="D5080" s="42" t="s">
        <v>8802</v>
      </c>
      <c r="E5080" t="b">
        <v>0</v>
      </c>
      <c r="F5080" s="42" t="s">
        <v>9938</v>
      </c>
    </row>
    <row r="5081" spans="1:6" x14ac:dyDescent="0.2">
      <c r="A5081" s="42" t="s">
        <v>1214</v>
      </c>
      <c r="B5081" s="42" t="s">
        <v>8454</v>
      </c>
      <c r="C5081">
        <v>2014</v>
      </c>
      <c r="D5081" s="42" t="s">
        <v>9008</v>
      </c>
      <c r="E5081" t="b">
        <v>0</v>
      </c>
      <c r="F5081" s="42" t="s">
        <v>9940</v>
      </c>
    </row>
    <row r="5082" spans="1:6" x14ac:dyDescent="0.2">
      <c r="A5082" s="42" t="s">
        <v>1214</v>
      </c>
      <c r="B5082" s="42" t="s">
        <v>8454</v>
      </c>
      <c r="C5082">
        <v>2015</v>
      </c>
      <c r="D5082" s="42" t="s">
        <v>9941</v>
      </c>
      <c r="E5082" t="b">
        <v>0</v>
      </c>
      <c r="F5082" s="42" t="s">
        <v>9940</v>
      </c>
    </row>
    <row r="5083" spans="1:6" x14ac:dyDescent="0.2">
      <c r="A5083" s="42" t="s">
        <v>1214</v>
      </c>
      <c r="B5083" s="42" t="s">
        <v>8454</v>
      </c>
      <c r="C5083">
        <v>2016</v>
      </c>
      <c r="D5083" s="42" t="s">
        <v>8482</v>
      </c>
      <c r="E5083" t="b">
        <v>0</v>
      </c>
      <c r="F5083" s="42" t="s">
        <v>9940</v>
      </c>
    </row>
    <row r="5084" spans="1:6" x14ac:dyDescent="0.2">
      <c r="A5084" s="42" t="s">
        <v>1214</v>
      </c>
      <c r="B5084" s="42" t="s">
        <v>8454</v>
      </c>
      <c r="C5084">
        <v>2017</v>
      </c>
      <c r="D5084" s="42" t="s">
        <v>9568</v>
      </c>
      <c r="E5084" t="b">
        <v>0</v>
      </c>
      <c r="F5084" s="42" t="s">
        <v>9940</v>
      </c>
    </row>
    <row r="5085" spans="1:6" x14ac:dyDescent="0.2">
      <c r="A5085" s="42" t="s">
        <v>1214</v>
      </c>
      <c r="B5085" s="42" t="s">
        <v>8454</v>
      </c>
      <c r="C5085">
        <v>2018</v>
      </c>
      <c r="D5085" s="42" t="s">
        <v>9062</v>
      </c>
      <c r="E5085" t="b">
        <v>0</v>
      </c>
      <c r="F5085" s="42" t="s">
        <v>9940</v>
      </c>
    </row>
    <row r="5086" spans="1:6" x14ac:dyDescent="0.2">
      <c r="A5086" s="42" t="s">
        <v>1214</v>
      </c>
      <c r="B5086" s="42" t="s">
        <v>8454</v>
      </c>
      <c r="C5086">
        <v>2019</v>
      </c>
      <c r="D5086" s="42" t="s">
        <v>9942</v>
      </c>
      <c r="E5086" t="b">
        <v>0</v>
      </c>
      <c r="F5086" s="42" t="s">
        <v>9940</v>
      </c>
    </row>
    <row r="5087" spans="1:6" x14ac:dyDescent="0.2">
      <c r="A5087" s="42" t="s">
        <v>1214</v>
      </c>
      <c r="B5087" s="42" t="s">
        <v>8462</v>
      </c>
      <c r="C5087">
        <v>2014</v>
      </c>
      <c r="D5087" s="42" t="s">
        <v>9008</v>
      </c>
      <c r="E5087" t="b">
        <v>0</v>
      </c>
      <c r="F5087" s="42" t="s">
        <v>9940</v>
      </c>
    </row>
    <row r="5088" spans="1:6" x14ac:dyDescent="0.2">
      <c r="A5088" s="42" t="s">
        <v>1214</v>
      </c>
      <c r="B5088" s="42" t="s">
        <v>8462</v>
      </c>
      <c r="C5088">
        <v>2015</v>
      </c>
      <c r="D5088" s="42" t="s">
        <v>9941</v>
      </c>
      <c r="E5088" t="b">
        <v>0</v>
      </c>
      <c r="F5088" s="42" t="s">
        <v>9940</v>
      </c>
    </row>
    <row r="5089" spans="1:6" x14ac:dyDescent="0.2">
      <c r="A5089" s="42" t="s">
        <v>1214</v>
      </c>
      <c r="B5089" s="42" t="s">
        <v>8462</v>
      </c>
      <c r="C5089">
        <v>2016</v>
      </c>
      <c r="D5089" s="42" t="s">
        <v>9943</v>
      </c>
      <c r="E5089" t="b">
        <v>0</v>
      </c>
      <c r="F5089" s="42" t="s">
        <v>9940</v>
      </c>
    </row>
    <row r="5090" spans="1:6" x14ac:dyDescent="0.2">
      <c r="A5090" s="42" t="s">
        <v>1214</v>
      </c>
      <c r="B5090" s="42" t="s">
        <v>8462</v>
      </c>
      <c r="C5090">
        <v>2017</v>
      </c>
      <c r="D5090" s="42" t="s">
        <v>9568</v>
      </c>
      <c r="E5090" t="b">
        <v>0</v>
      </c>
      <c r="F5090" s="42" t="s">
        <v>9940</v>
      </c>
    </row>
    <row r="5091" spans="1:6" x14ac:dyDescent="0.2">
      <c r="A5091" s="42" t="s">
        <v>1214</v>
      </c>
      <c r="B5091" s="42" t="s">
        <v>8462</v>
      </c>
      <c r="C5091">
        <v>2018</v>
      </c>
      <c r="D5091" s="42" t="s">
        <v>9062</v>
      </c>
      <c r="E5091" t="b">
        <v>0</v>
      </c>
      <c r="F5091" s="42" t="s">
        <v>9940</v>
      </c>
    </row>
    <row r="5092" spans="1:6" x14ac:dyDescent="0.2">
      <c r="A5092" s="42" t="s">
        <v>1214</v>
      </c>
      <c r="B5092" s="42" t="s">
        <v>8462</v>
      </c>
      <c r="C5092">
        <v>2019</v>
      </c>
      <c r="D5092" s="42" t="s">
        <v>9942</v>
      </c>
      <c r="E5092" t="b">
        <v>0</v>
      </c>
      <c r="F5092" s="42" t="s">
        <v>9940</v>
      </c>
    </row>
    <row r="5093" spans="1:6" x14ac:dyDescent="0.2">
      <c r="A5093" s="42" t="s">
        <v>1214</v>
      </c>
      <c r="B5093" s="42" t="s">
        <v>8464</v>
      </c>
      <c r="C5093">
        <v>2014</v>
      </c>
      <c r="D5093" s="42" t="s">
        <v>8482</v>
      </c>
      <c r="E5093" t="b">
        <v>0</v>
      </c>
      <c r="F5093" s="42" t="s">
        <v>9940</v>
      </c>
    </row>
    <row r="5094" spans="1:6" x14ac:dyDescent="0.2">
      <c r="A5094" s="42" t="s">
        <v>1214</v>
      </c>
      <c r="B5094" s="42" t="s">
        <v>8464</v>
      </c>
      <c r="C5094">
        <v>2015</v>
      </c>
      <c r="D5094" s="42" t="s">
        <v>8482</v>
      </c>
      <c r="E5094" t="b">
        <v>0</v>
      </c>
      <c r="F5094" s="42" t="s">
        <v>9940</v>
      </c>
    </row>
    <row r="5095" spans="1:6" x14ac:dyDescent="0.2">
      <c r="A5095" s="42" t="s">
        <v>1214</v>
      </c>
      <c r="B5095" s="42" t="s">
        <v>8464</v>
      </c>
      <c r="C5095">
        <v>2016</v>
      </c>
      <c r="D5095" s="42" t="s">
        <v>8482</v>
      </c>
      <c r="E5095" t="b">
        <v>0</v>
      </c>
      <c r="F5095" s="42" t="s">
        <v>9940</v>
      </c>
    </row>
    <row r="5096" spans="1:6" x14ac:dyDescent="0.2">
      <c r="A5096" s="42" t="s">
        <v>1214</v>
      </c>
      <c r="B5096" s="42" t="s">
        <v>8464</v>
      </c>
      <c r="C5096">
        <v>2017</v>
      </c>
      <c r="D5096" s="42" t="s">
        <v>8496</v>
      </c>
      <c r="E5096" t="b">
        <v>0</v>
      </c>
      <c r="F5096" s="42" t="s">
        <v>9940</v>
      </c>
    </row>
    <row r="5097" spans="1:6" x14ac:dyDescent="0.2">
      <c r="A5097" s="42" t="s">
        <v>1214</v>
      </c>
      <c r="B5097" s="42" t="s">
        <v>8464</v>
      </c>
      <c r="C5097">
        <v>2018</v>
      </c>
      <c r="D5097" s="42" t="s">
        <v>8496</v>
      </c>
      <c r="E5097" t="b">
        <v>0</v>
      </c>
      <c r="F5097" s="42" t="s">
        <v>9940</v>
      </c>
    </row>
    <row r="5098" spans="1:6" x14ac:dyDescent="0.2">
      <c r="A5098" s="42" t="s">
        <v>1214</v>
      </c>
      <c r="B5098" s="42" t="s">
        <v>8464</v>
      </c>
      <c r="C5098">
        <v>2019</v>
      </c>
      <c r="D5098" s="42" t="s">
        <v>8482</v>
      </c>
      <c r="E5098" t="b">
        <v>0</v>
      </c>
      <c r="F5098" s="42" t="s">
        <v>9940</v>
      </c>
    </row>
    <row r="5099" spans="1:6" x14ac:dyDescent="0.2">
      <c r="A5099" s="42" t="s">
        <v>414</v>
      </c>
      <c r="B5099" s="42" t="s">
        <v>8454</v>
      </c>
      <c r="C5099">
        <v>2013</v>
      </c>
      <c r="D5099" s="42" t="s">
        <v>8932</v>
      </c>
      <c r="E5099" t="b">
        <v>0</v>
      </c>
      <c r="F5099" s="42" t="s">
        <v>8933</v>
      </c>
    </row>
    <row r="5100" spans="1:6" x14ac:dyDescent="0.2">
      <c r="A5100" s="42" t="s">
        <v>414</v>
      </c>
      <c r="B5100" s="42" t="s">
        <v>8454</v>
      </c>
      <c r="C5100">
        <v>2014</v>
      </c>
      <c r="D5100" s="42" t="s">
        <v>8934</v>
      </c>
      <c r="E5100" t="b">
        <v>0</v>
      </c>
      <c r="F5100" s="42" t="s">
        <v>8933</v>
      </c>
    </row>
    <row r="5101" spans="1:6" x14ac:dyDescent="0.2">
      <c r="A5101" s="42" t="s">
        <v>414</v>
      </c>
      <c r="B5101" s="42" t="s">
        <v>8454</v>
      </c>
      <c r="C5101">
        <v>2015</v>
      </c>
      <c r="D5101" s="42" t="s">
        <v>8935</v>
      </c>
      <c r="E5101" t="b">
        <v>0</v>
      </c>
      <c r="F5101" s="42" t="s">
        <v>8933</v>
      </c>
    </row>
    <row r="5102" spans="1:6" x14ac:dyDescent="0.2">
      <c r="A5102" s="42" t="s">
        <v>414</v>
      </c>
      <c r="B5102" s="42" t="s">
        <v>8454</v>
      </c>
      <c r="C5102">
        <v>2016</v>
      </c>
      <c r="D5102" s="42" t="s">
        <v>8587</v>
      </c>
      <c r="E5102" t="b">
        <v>0</v>
      </c>
      <c r="F5102" s="42" t="s">
        <v>8933</v>
      </c>
    </row>
    <row r="5103" spans="1:6" x14ac:dyDescent="0.2">
      <c r="A5103" s="42" t="s">
        <v>414</v>
      </c>
      <c r="B5103" s="42" t="s">
        <v>8454</v>
      </c>
      <c r="C5103">
        <v>2017</v>
      </c>
      <c r="D5103" s="42" t="s">
        <v>8936</v>
      </c>
      <c r="E5103" t="b">
        <v>0</v>
      </c>
      <c r="F5103" s="42" t="s">
        <v>8933</v>
      </c>
    </row>
    <row r="5104" spans="1:6" x14ac:dyDescent="0.2">
      <c r="A5104" s="42" t="s">
        <v>414</v>
      </c>
      <c r="B5104" s="42" t="s">
        <v>8454</v>
      </c>
      <c r="C5104">
        <v>2018</v>
      </c>
      <c r="D5104" s="42" t="s">
        <v>8937</v>
      </c>
      <c r="E5104" t="b">
        <v>0</v>
      </c>
      <c r="F5104" s="42" t="s">
        <v>8933</v>
      </c>
    </row>
    <row r="5105" spans="1:6" x14ac:dyDescent="0.2">
      <c r="A5105" s="42" t="s">
        <v>414</v>
      </c>
      <c r="B5105" s="42" t="s">
        <v>8454</v>
      </c>
      <c r="C5105">
        <v>2019</v>
      </c>
      <c r="D5105" s="42" t="s">
        <v>8724</v>
      </c>
      <c r="E5105" t="b">
        <v>0</v>
      </c>
      <c r="F5105" s="42" t="s">
        <v>8933</v>
      </c>
    </row>
    <row r="5106" spans="1:6" x14ac:dyDescent="0.2">
      <c r="A5106" s="42" t="s">
        <v>414</v>
      </c>
      <c r="B5106" s="42" t="s">
        <v>8462</v>
      </c>
      <c r="C5106">
        <v>2013</v>
      </c>
      <c r="D5106" s="42" t="s">
        <v>8938</v>
      </c>
      <c r="E5106" t="b">
        <v>0</v>
      </c>
      <c r="F5106" s="42" t="s">
        <v>8933</v>
      </c>
    </row>
    <row r="5107" spans="1:6" x14ac:dyDescent="0.2">
      <c r="A5107" s="42" t="s">
        <v>414</v>
      </c>
      <c r="B5107" s="42" t="s">
        <v>8462</v>
      </c>
      <c r="C5107">
        <v>2014</v>
      </c>
      <c r="D5107" s="42" t="s">
        <v>8939</v>
      </c>
      <c r="E5107" t="b">
        <v>0</v>
      </c>
      <c r="F5107" s="42" t="s">
        <v>8933</v>
      </c>
    </row>
    <row r="5108" spans="1:6" x14ac:dyDescent="0.2">
      <c r="A5108" s="42" t="s">
        <v>414</v>
      </c>
      <c r="B5108" s="42" t="s">
        <v>8462</v>
      </c>
      <c r="C5108">
        <v>2015</v>
      </c>
      <c r="D5108" s="42" t="s">
        <v>8935</v>
      </c>
      <c r="E5108" t="b">
        <v>0</v>
      </c>
      <c r="F5108" s="42" t="s">
        <v>8933</v>
      </c>
    </row>
    <row r="5109" spans="1:6" x14ac:dyDescent="0.2">
      <c r="A5109" s="42" t="s">
        <v>414</v>
      </c>
      <c r="B5109" s="42" t="s">
        <v>8462</v>
      </c>
      <c r="C5109">
        <v>2016</v>
      </c>
      <c r="D5109" s="42" t="s">
        <v>8587</v>
      </c>
      <c r="E5109" t="b">
        <v>0</v>
      </c>
      <c r="F5109" s="42" t="s">
        <v>8933</v>
      </c>
    </row>
    <row r="5110" spans="1:6" x14ac:dyDescent="0.2">
      <c r="A5110" s="42" t="s">
        <v>414</v>
      </c>
      <c r="B5110" s="42" t="s">
        <v>8462</v>
      </c>
      <c r="C5110">
        <v>2017</v>
      </c>
      <c r="D5110" s="42" t="s">
        <v>8936</v>
      </c>
      <c r="E5110" t="b">
        <v>0</v>
      </c>
      <c r="F5110" s="42" t="s">
        <v>8933</v>
      </c>
    </row>
    <row r="5111" spans="1:6" x14ac:dyDescent="0.2">
      <c r="A5111" s="42" t="s">
        <v>414</v>
      </c>
      <c r="B5111" s="42" t="s">
        <v>8462</v>
      </c>
      <c r="C5111">
        <v>2018</v>
      </c>
      <c r="D5111" s="42" t="s">
        <v>8937</v>
      </c>
      <c r="E5111" t="b">
        <v>0</v>
      </c>
      <c r="F5111" s="42" t="s">
        <v>8933</v>
      </c>
    </row>
    <row r="5112" spans="1:6" x14ac:dyDescent="0.2">
      <c r="A5112" s="42" t="s">
        <v>414</v>
      </c>
      <c r="B5112" s="42" t="s">
        <v>8462</v>
      </c>
      <c r="C5112">
        <v>2019</v>
      </c>
      <c r="D5112" s="42" t="s">
        <v>8724</v>
      </c>
      <c r="E5112" t="b">
        <v>0</v>
      </c>
      <c r="F5112" s="42" t="s">
        <v>8933</v>
      </c>
    </row>
    <row r="5113" spans="1:6" x14ac:dyDescent="0.2">
      <c r="A5113" s="42" t="s">
        <v>414</v>
      </c>
      <c r="B5113" s="42" t="s">
        <v>8464</v>
      </c>
      <c r="C5113">
        <v>2013</v>
      </c>
      <c r="D5113" s="42" t="s">
        <v>8593</v>
      </c>
      <c r="E5113" t="b">
        <v>0</v>
      </c>
      <c r="F5113" s="42" t="s">
        <v>8933</v>
      </c>
    </row>
    <row r="5114" spans="1:6" x14ac:dyDescent="0.2">
      <c r="A5114" s="42" t="s">
        <v>414</v>
      </c>
      <c r="B5114" s="42" t="s">
        <v>8464</v>
      </c>
      <c r="C5114">
        <v>2014</v>
      </c>
      <c r="D5114" s="42" t="s">
        <v>8940</v>
      </c>
      <c r="E5114" t="b">
        <v>0</v>
      </c>
      <c r="F5114" s="42" t="s">
        <v>8933</v>
      </c>
    </row>
    <row r="5115" spans="1:6" x14ac:dyDescent="0.2">
      <c r="A5115" s="42" t="s">
        <v>414</v>
      </c>
      <c r="B5115" s="42" t="s">
        <v>8464</v>
      </c>
      <c r="C5115">
        <v>2015</v>
      </c>
      <c r="D5115" s="42" t="s">
        <v>8940</v>
      </c>
      <c r="E5115" t="b">
        <v>0</v>
      </c>
      <c r="F5115" s="42" t="s">
        <v>8933</v>
      </c>
    </row>
    <row r="5116" spans="1:6" x14ac:dyDescent="0.2">
      <c r="A5116" s="42" t="s">
        <v>414</v>
      </c>
      <c r="B5116" s="42" t="s">
        <v>8464</v>
      </c>
      <c r="C5116">
        <v>2016</v>
      </c>
      <c r="D5116" s="42" t="s">
        <v>8940</v>
      </c>
      <c r="E5116" t="b">
        <v>0</v>
      </c>
      <c r="F5116" s="42" t="s">
        <v>8933</v>
      </c>
    </row>
    <row r="5117" spans="1:6" x14ac:dyDescent="0.2">
      <c r="A5117" s="42" t="s">
        <v>414</v>
      </c>
      <c r="B5117" s="42" t="s">
        <v>8464</v>
      </c>
      <c r="C5117">
        <v>2017</v>
      </c>
      <c r="D5117" s="42" t="s">
        <v>8601</v>
      </c>
      <c r="E5117" t="b">
        <v>0</v>
      </c>
      <c r="F5117" s="42" t="s">
        <v>8933</v>
      </c>
    </row>
    <row r="5118" spans="1:6" x14ac:dyDescent="0.2">
      <c r="A5118" s="42" t="s">
        <v>414</v>
      </c>
      <c r="B5118" s="42" t="s">
        <v>8464</v>
      </c>
      <c r="C5118">
        <v>2018</v>
      </c>
      <c r="D5118" s="42" t="s">
        <v>8601</v>
      </c>
      <c r="E5118" t="b">
        <v>0</v>
      </c>
      <c r="F5118" s="42" t="s">
        <v>8933</v>
      </c>
    </row>
    <row r="5119" spans="1:6" x14ac:dyDescent="0.2">
      <c r="A5119" s="42" t="s">
        <v>414</v>
      </c>
      <c r="B5119" s="42" t="s">
        <v>8464</v>
      </c>
      <c r="C5119">
        <v>2019</v>
      </c>
      <c r="D5119" s="42" t="s">
        <v>8601</v>
      </c>
      <c r="E5119" t="b">
        <v>0</v>
      </c>
      <c r="F5119" s="42" t="s">
        <v>8933</v>
      </c>
    </row>
    <row r="5120" spans="1:6" x14ac:dyDescent="0.2">
      <c r="A5120" s="42" t="s">
        <v>1215</v>
      </c>
      <c r="B5120" s="42" t="s">
        <v>8454</v>
      </c>
      <c r="C5120">
        <v>2013</v>
      </c>
      <c r="D5120" s="42" t="s">
        <v>9944</v>
      </c>
      <c r="E5120" t="b">
        <v>0</v>
      </c>
      <c r="F5120" s="42" t="s">
        <v>9945</v>
      </c>
    </row>
    <row r="5121" spans="1:6" x14ac:dyDescent="0.2">
      <c r="A5121" s="42" t="s">
        <v>1215</v>
      </c>
      <c r="B5121" s="42" t="s">
        <v>8454</v>
      </c>
      <c r="C5121">
        <v>2014</v>
      </c>
      <c r="D5121" s="42" t="s">
        <v>8999</v>
      </c>
      <c r="E5121" t="b">
        <v>0</v>
      </c>
      <c r="F5121" s="42" t="s">
        <v>9945</v>
      </c>
    </row>
    <row r="5122" spans="1:6" x14ac:dyDescent="0.2">
      <c r="A5122" s="42" t="s">
        <v>1215</v>
      </c>
      <c r="B5122" s="42" t="s">
        <v>8454</v>
      </c>
      <c r="C5122">
        <v>2015</v>
      </c>
      <c r="D5122" s="42" t="s">
        <v>9946</v>
      </c>
      <c r="E5122" t="b">
        <v>0</v>
      </c>
      <c r="F5122" s="42" t="s">
        <v>9945</v>
      </c>
    </row>
    <row r="5123" spans="1:6" x14ac:dyDescent="0.2">
      <c r="A5123" s="42" t="s">
        <v>1215</v>
      </c>
      <c r="B5123" s="42" t="s">
        <v>8454</v>
      </c>
      <c r="C5123">
        <v>2016</v>
      </c>
      <c r="D5123" s="42" t="s">
        <v>9947</v>
      </c>
      <c r="E5123" t="b">
        <v>0</v>
      </c>
      <c r="F5123" s="42" t="s">
        <v>9945</v>
      </c>
    </row>
    <row r="5124" spans="1:6" x14ac:dyDescent="0.2">
      <c r="A5124" s="42" t="s">
        <v>1215</v>
      </c>
      <c r="B5124" s="42" t="s">
        <v>8454</v>
      </c>
      <c r="C5124">
        <v>2017</v>
      </c>
      <c r="D5124" s="42" t="s">
        <v>9676</v>
      </c>
      <c r="E5124" t="b">
        <v>0</v>
      </c>
      <c r="F5124" s="42" t="s">
        <v>9945</v>
      </c>
    </row>
    <row r="5125" spans="1:6" x14ac:dyDescent="0.2">
      <c r="A5125" s="42" t="s">
        <v>1215</v>
      </c>
      <c r="B5125" s="42" t="s">
        <v>8454</v>
      </c>
      <c r="C5125">
        <v>2018</v>
      </c>
      <c r="D5125" s="42" t="s">
        <v>9948</v>
      </c>
      <c r="E5125" t="b">
        <v>0</v>
      </c>
      <c r="F5125" s="42" t="s">
        <v>9945</v>
      </c>
    </row>
    <row r="5126" spans="1:6" x14ac:dyDescent="0.2">
      <c r="A5126" s="42" t="s">
        <v>1215</v>
      </c>
      <c r="B5126" s="42" t="s">
        <v>8454</v>
      </c>
      <c r="C5126">
        <v>2019</v>
      </c>
      <c r="D5126" s="42" t="s">
        <v>9810</v>
      </c>
      <c r="E5126" t="b">
        <v>0</v>
      </c>
      <c r="F5126" s="42" t="s">
        <v>9945</v>
      </c>
    </row>
    <row r="5127" spans="1:6" x14ac:dyDescent="0.2">
      <c r="A5127" s="42" t="s">
        <v>1215</v>
      </c>
      <c r="B5127" s="42" t="s">
        <v>8462</v>
      </c>
      <c r="C5127">
        <v>2013</v>
      </c>
      <c r="D5127" s="42" t="s">
        <v>9944</v>
      </c>
      <c r="E5127" t="b">
        <v>0</v>
      </c>
      <c r="F5127" s="42" t="s">
        <v>9945</v>
      </c>
    </row>
    <row r="5128" spans="1:6" x14ac:dyDescent="0.2">
      <c r="A5128" s="42" t="s">
        <v>1215</v>
      </c>
      <c r="B5128" s="42" t="s">
        <v>8462</v>
      </c>
      <c r="C5128">
        <v>2014</v>
      </c>
      <c r="D5128" s="42" t="s">
        <v>8999</v>
      </c>
      <c r="E5128" t="b">
        <v>0</v>
      </c>
      <c r="F5128" s="42" t="s">
        <v>9945</v>
      </c>
    </row>
    <row r="5129" spans="1:6" x14ac:dyDescent="0.2">
      <c r="A5129" s="42" t="s">
        <v>1215</v>
      </c>
      <c r="B5129" s="42" t="s">
        <v>8462</v>
      </c>
      <c r="C5129">
        <v>2015</v>
      </c>
      <c r="D5129" s="42" t="s">
        <v>9946</v>
      </c>
      <c r="E5129" t="b">
        <v>0</v>
      </c>
      <c r="F5129" s="42" t="s">
        <v>9945</v>
      </c>
    </row>
    <row r="5130" spans="1:6" x14ac:dyDescent="0.2">
      <c r="A5130" s="42" t="s">
        <v>1215</v>
      </c>
      <c r="B5130" s="42" t="s">
        <v>8462</v>
      </c>
      <c r="C5130">
        <v>2016</v>
      </c>
      <c r="D5130" s="42" t="s">
        <v>9947</v>
      </c>
      <c r="E5130" t="b">
        <v>0</v>
      </c>
      <c r="F5130" s="42" t="s">
        <v>9945</v>
      </c>
    </row>
    <row r="5131" spans="1:6" x14ac:dyDescent="0.2">
      <c r="A5131" s="42" t="s">
        <v>1215</v>
      </c>
      <c r="B5131" s="42" t="s">
        <v>8462</v>
      </c>
      <c r="C5131">
        <v>2017</v>
      </c>
      <c r="D5131" s="42" t="s">
        <v>9676</v>
      </c>
      <c r="E5131" t="b">
        <v>0</v>
      </c>
      <c r="F5131" s="42" t="s">
        <v>9945</v>
      </c>
    </row>
    <row r="5132" spans="1:6" x14ac:dyDescent="0.2">
      <c r="A5132" s="42" t="s">
        <v>1215</v>
      </c>
      <c r="B5132" s="42" t="s">
        <v>8462</v>
      </c>
      <c r="C5132">
        <v>2018</v>
      </c>
      <c r="D5132" s="42" t="s">
        <v>9948</v>
      </c>
      <c r="E5132" t="b">
        <v>0</v>
      </c>
      <c r="F5132" s="42" t="s">
        <v>9945</v>
      </c>
    </row>
    <row r="5133" spans="1:6" x14ac:dyDescent="0.2">
      <c r="A5133" s="42" t="s">
        <v>1215</v>
      </c>
      <c r="B5133" s="42" t="s">
        <v>8462</v>
      </c>
      <c r="C5133">
        <v>2019</v>
      </c>
      <c r="D5133" s="42" t="s">
        <v>9810</v>
      </c>
      <c r="E5133" t="b">
        <v>0</v>
      </c>
      <c r="F5133" s="42" t="s">
        <v>9945</v>
      </c>
    </row>
    <row r="5134" spans="1:6" x14ac:dyDescent="0.2">
      <c r="A5134" s="42" t="s">
        <v>1215</v>
      </c>
      <c r="B5134" s="42" t="s">
        <v>8464</v>
      </c>
      <c r="C5134">
        <v>2013</v>
      </c>
      <c r="D5134" s="42" t="s">
        <v>8496</v>
      </c>
      <c r="E5134" t="b">
        <v>0</v>
      </c>
      <c r="F5134" s="42" t="s">
        <v>9945</v>
      </c>
    </row>
    <row r="5135" spans="1:6" x14ac:dyDescent="0.2">
      <c r="A5135" s="42" t="s">
        <v>1215</v>
      </c>
      <c r="B5135" s="42" t="s">
        <v>8464</v>
      </c>
      <c r="C5135">
        <v>2014</v>
      </c>
      <c r="D5135" s="42" t="s">
        <v>8496</v>
      </c>
      <c r="E5135" t="b">
        <v>0</v>
      </c>
      <c r="F5135" s="42" t="s">
        <v>9945</v>
      </c>
    </row>
    <row r="5136" spans="1:6" x14ac:dyDescent="0.2">
      <c r="A5136" s="42" t="s">
        <v>1215</v>
      </c>
      <c r="B5136" s="42" t="s">
        <v>8464</v>
      </c>
      <c r="C5136">
        <v>2015</v>
      </c>
      <c r="D5136" s="42" t="s">
        <v>8496</v>
      </c>
      <c r="E5136" t="b">
        <v>0</v>
      </c>
      <c r="F5136" s="42" t="s">
        <v>9945</v>
      </c>
    </row>
    <row r="5137" spans="1:6" x14ac:dyDescent="0.2">
      <c r="A5137" s="42" t="s">
        <v>1215</v>
      </c>
      <c r="B5137" s="42" t="s">
        <v>8464</v>
      </c>
      <c r="C5137">
        <v>2016</v>
      </c>
      <c r="D5137" s="42" t="s">
        <v>8496</v>
      </c>
      <c r="E5137" t="b">
        <v>0</v>
      </c>
      <c r="F5137" s="42" t="s">
        <v>9945</v>
      </c>
    </row>
    <row r="5138" spans="1:6" x14ac:dyDescent="0.2">
      <c r="A5138" s="42" t="s">
        <v>1215</v>
      </c>
      <c r="B5138" s="42" t="s">
        <v>8464</v>
      </c>
      <c r="C5138">
        <v>2017</v>
      </c>
      <c r="D5138" s="42" t="s">
        <v>8496</v>
      </c>
      <c r="E5138" t="b">
        <v>0</v>
      </c>
      <c r="F5138" s="42" t="s">
        <v>9945</v>
      </c>
    </row>
    <row r="5139" spans="1:6" x14ac:dyDescent="0.2">
      <c r="A5139" s="42" t="s">
        <v>1215</v>
      </c>
      <c r="B5139" s="42" t="s">
        <v>8464</v>
      </c>
      <c r="C5139">
        <v>2018</v>
      </c>
      <c r="D5139" s="42" t="s">
        <v>8496</v>
      </c>
      <c r="E5139" t="b">
        <v>0</v>
      </c>
      <c r="F5139" s="42" t="s">
        <v>9945</v>
      </c>
    </row>
    <row r="5140" spans="1:6" x14ac:dyDescent="0.2">
      <c r="A5140" s="42" t="s">
        <v>1215</v>
      </c>
      <c r="B5140" s="42" t="s">
        <v>8464</v>
      </c>
      <c r="C5140">
        <v>2019</v>
      </c>
      <c r="D5140" s="42" t="s">
        <v>8482</v>
      </c>
      <c r="E5140" t="b">
        <v>0</v>
      </c>
      <c r="F5140" s="42" t="s">
        <v>9945</v>
      </c>
    </row>
    <row r="5141" spans="1:6" x14ac:dyDescent="0.2">
      <c r="A5141" s="42" t="s">
        <v>1216</v>
      </c>
      <c r="B5141" s="42" t="s">
        <v>8454</v>
      </c>
      <c r="C5141">
        <v>2013</v>
      </c>
      <c r="D5141" s="42" t="s">
        <v>9177</v>
      </c>
      <c r="E5141" t="b">
        <v>0</v>
      </c>
      <c r="F5141" s="42" t="s">
        <v>9949</v>
      </c>
    </row>
    <row r="5142" spans="1:6" x14ac:dyDescent="0.2">
      <c r="A5142" s="42" t="s">
        <v>1216</v>
      </c>
      <c r="B5142" s="42" t="s">
        <v>8454</v>
      </c>
      <c r="C5142">
        <v>2014</v>
      </c>
      <c r="D5142" s="42" t="s">
        <v>9182</v>
      </c>
      <c r="E5142" t="b">
        <v>0</v>
      </c>
      <c r="F5142" s="42" t="s">
        <v>9949</v>
      </c>
    </row>
    <row r="5143" spans="1:6" x14ac:dyDescent="0.2">
      <c r="A5143" s="42" t="s">
        <v>1216</v>
      </c>
      <c r="B5143" s="42" t="s">
        <v>8454</v>
      </c>
      <c r="C5143">
        <v>2015</v>
      </c>
      <c r="D5143" s="42" t="s">
        <v>8770</v>
      </c>
      <c r="E5143" t="b">
        <v>0</v>
      </c>
      <c r="F5143" s="42" t="s">
        <v>9949</v>
      </c>
    </row>
    <row r="5144" spans="1:6" x14ac:dyDescent="0.2">
      <c r="A5144" s="42" t="s">
        <v>1216</v>
      </c>
      <c r="B5144" s="42" t="s">
        <v>8454</v>
      </c>
      <c r="C5144">
        <v>2016</v>
      </c>
      <c r="D5144" s="42" t="s">
        <v>9950</v>
      </c>
      <c r="E5144" t="b">
        <v>0</v>
      </c>
      <c r="F5144" s="42" t="s">
        <v>9949</v>
      </c>
    </row>
    <row r="5145" spans="1:6" x14ac:dyDescent="0.2">
      <c r="A5145" s="42" t="s">
        <v>1216</v>
      </c>
      <c r="B5145" s="42" t="s">
        <v>8454</v>
      </c>
      <c r="C5145">
        <v>2017</v>
      </c>
      <c r="D5145" s="42" t="s">
        <v>9951</v>
      </c>
      <c r="E5145" t="b">
        <v>0</v>
      </c>
      <c r="F5145" s="42" t="s">
        <v>9949</v>
      </c>
    </row>
    <row r="5146" spans="1:6" x14ac:dyDescent="0.2">
      <c r="A5146" s="42" t="s">
        <v>1216</v>
      </c>
      <c r="B5146" s="42" t="s">
        <v>8454</v>
      </c>
      <c r="C5146">
        <v>2018</v>
      </c>
      <c r="D5146" s="42" t="s">
        <v>9952</v>
      </c>
      <c r="E5146" t="b">
        <v>0</v>
      </c>
      <c r="F5146" s="42" t="s">
        <v>9949</v>
      </c>
    </row>
    <row r="5147" spans="1:6" x14ac:dyDescent="0.2">
      <c r="A5147" s="42" t="s">
        <v>1216</v>
      </c>
      <c r="B5147" s="42" t="s">
        <v>8454</v>
      </c>
      <c r="C5147">
        <v>2019</v>
      </c>
      <c r="D5147" s="42" t="s">
        <v>9278</v>
      </c>
      <c r="E5147" t="b">
        <v>0</v>
      </c>
      <c r="F5147" s="42" t="s">
        <v>9949</v>
      </c>
    </row>
    <row r="5148" spans="1:6" x14ac:dyDescent="0.2">
      <c r="A5148" s="42" t="s">
        <v>1216</v>
      </c>
      <c r="B5148" s="42" t="s">
        <v>8462</v>
      </c>
      <c r="C5148">
        <v>2013</v>
      </c>
      <c r="D5148" s="42" t="s">
        <v>9177</v>
      </c>
      <c r="E5148" t="b">
        <v>0</v>
      </c>
      <c r="F5148" s="42" t="s">
        <v>9949</v>
      </c>
    </row>
    <row r="5149" spans="1:6" x14ac:dyDescent="0.2">
      <c r="A5149" s="42" t="s">
        <v>1216</v>
      </c>
      <c r="B5149" s="42" t="s">
        <v>8462</v>
      </c>
      <c r="C5149">
        <v>2014</v>
      </c>
      <c r="D5149" s="42" t="s">
        <v>9182</v>
      </c>
      <c r="E5149" t="b">
        <v>0</v>
      </c>
      <c r="F5149" s="42" t="s">
        <v>9949</v>
      </c>
    </row>
    <row r="5150" spans="1:6" x14ac:dyDescent="0.2">
      <c r="A5150" s="42" t="s">
        <v>1216</v>
      </c>
      <c r="B5150" s="42" t="s">
        <v>8462</v>
      </c>
      <c r="C5150">
        <v>2015</v>
      </c>
      <c r="D5150" s="42" t="s">
        <v>8770</v>
      </c>
      <c r="E5150" t="b">
        <v>0</v>
      </c>
      <c r="F5150" s="42" t="s">
        <v>9949</v>
      </c>
    </row>
    <row r="5151" spans="1:6" x14ac:dyDescent="0.2">
      <c r="A5151" s="42" t="s">
        <v>1216</v>
      </c>
      <c r="B5151" s="42" t="s">
        <v>8462</v>
      </c>
      <c r="C5151">
        <v>2016</v>
      </c>
      <c r="D5151" s="42" t="s">
        <v>9950</v>
      </c>
      <c r="E5151" t="b">
        <v>0</v>
      </c>
      <c r="F5151" s="42" t="s">
        <v>9949</v>
      </c>
    </row>
    <row r="5152" spans="1:6" x14ac:dyDescent="0.2">
      <c r="A5152" s="42" t="s">
        <v>1216</v>
      </c>
      <c r="B5152" s="42" t="s">
        <v>8462</v>
      </c>
      <c r="C5152">
        <v>2017</v>
      </c>
      <c r="D5152" s="42" t="s">
        <v>9951</v>
      </c>
      <c r="E5152" t="b">
        <v>0</v>
      </c>
      <c r="F5152" s="42" t="s">
        <v>9949</v>
      </c>
    </row>
    <row r="5153" spans="1:6" x14ac:dyDescent="0.2">
      <c r="A5153" s="42" t="s">
        <v>1216</v>
      </c>
      <c r="B5153" s="42" t="s">
        <v>8462</v>
      </c>
      <c r="C5153">
        <v>2018</v>
      </c>
      <c r="D5153" s="42" t="s">
        <v>9952</v>
      </c>
      <c r="E5153" t="b">
        <v>0</v>
      </c>
      <c r="F5153" s="42" t="s">
        <v>9949</v>
      </c>
    </row>
    <row r="5154" spans="1:6" x14ac:dyDescent="0.2">
      <c r="A5154" s="42" t="s">
        <v>1216</v>
      </c>
      <c r="B5154" s="42" t="s">
        <v>8462</v>
      </c>
      <c r="C5154">
        <v>2019</v>
      </c>
      <c r="D5154" s="42" t="s">
        <v>9278</v>
      </c>
      <c r="E5154" t="b">
        <v>0</v>
      </c>
      <c r="F5154" s="42" t="s">
        <v>9949</v>
      </c>
    </row>
    <row r="5155" spans="1:6" x14ac:dyDescent="0.2">
      <c r="A5155" s="42" t="s">
        <v>1216</v>
      </c>
      <c r="B5155" s="42" t="s">
        <v>8464</v>
      </c>
      <c r="C5155">
        <v>2013</v>
      </c>
      <c r="D5155" s="42" t="s">
        <v>9387</v>
      </c>
      <c r="E5155" t="b">
        <v>0</v>
      </c>
      <c r="F5155" s="42" t="s">
        <v>9949</v>
      </c>
    </row>
    <row r="5156" spans="1:6" x14ac:dyDescent="0.2">
      <c r="A5156" s="42" t="s">
        <v>1216</v>
      </c>
      <c r="B5156" s="42" t="s">
        <v>8464</v>
      </c>
      <c r="C5156">
        <v>2014</v>
      </c>
      <c r="D5156" s="42" t="s">
        <v>8467</v>
      </c>
      <c r="E5156" t="b">
        <v>0</v>
      </c>
      <c r="F5156" s="42" t="s">
        <v>9949</v>
      </c>
    </row>
    <row r="5157" spans="1:6" x14ac:dyDescent="0.2">
      <c r="A5157" s="42" t="s">
        <v>1216</v>
      </c>
      <c r="B5157" s="42" t="s">
        <v>8464</v>
      </c>
      <c r="C5157">
        <v>2015</v>
      </c>
      <c r="D5157" s="42" t="s">
        <v>8771</v>
      </c>
      <c r="E5157" t="b">
        <v>0</v>
      </c>
      <c r="F5157" s="42" t="s">
        <v>9949</v>
      </c>
    </row>
    <row r="5158" spans="1:6" x14ac:dyDescent="0.2">
      <c r="A5158" s="42" t="s">
        <v>1216</v>
      </c>
      <c r="B5158" s="42" t="s">
        <v>8464</v>
      </c>
      <c r="C5158">
        <v>2016</v>
      </c>
      <c r="D5158" s="42" t="s">
        <v>9350</v>
      </c>
      <c r="E5158" t="b">
        <v>0</v>
      </c>
      <c r="F5158" s="42" t="s">
        <v>9949</v>
      </c>
    </row>
    <row r="5159" spans="1:6" x14ac:dyDescent="0.2">
      <c r="A5159" s="42" t="s">
        <v>1216</v>
      </c>
      <c r="B5159" s="42" t="s">
        <v>8464</v>
      </c>
      <c r="C5159">
        <v>2017</v>
      </c>
      <c r="D5159" s="42" t="s">
        <v>9473</v>
      </c>
      <c r="E5159" t="b">
        <v>0</v>
      </c>
      <c r="F5159" s="42" t="s">
        <v>9949</v>
      </c>
    </row>
    <row r="5160" spans="1:6" x14ac:dyDescent="0.2">
      <c r="A5160" s="42" t="s">
        <v>1216</v>
      </c>
      <c r="B5160" s="42" t="s">
        <v>8464</v>
      </c>
      <c r="C5160">
        <v>2018</v>
      </c>
      <c r="D5160" s="42" t="s">
        <v>8515</v>
      </c>
      <c r="E5160" t="b">
        <v>0</v>
      </c>
      <c r="F5160" s="42" t="s">
        <v>9949</v>
      </c>
    </row>
    <row r="5161" spans="1:6" x14ac:dyDescent="0.2">
      <c r="A5161" s="42" t="s">
        <v>1216</v>
      </c>
      <c r="B5161" s="42" t="s">
        <v>8464</v>
      </c>
      <c r="C5161">
        <v>2019</v>
      </c>
      <c r="D5161" s="42" t="s">
        <v>8670</v>
      </c>
      <c r="E5161" t="b">
        <v>0</v>
      </c>
      <c r="F5161" s="42" t="s">
        <v>9949</v>
      </c>
    </row>
    <row r="5162" spans="1:6" x14ac:dyDescent="0.2">
      <c r="A5162" s="42" t="s">
        <v>1219</v>
      </c>
      <c r="B5162" s="42" t="s">
        <v>8454</v>
      </c>
      <c r="C5162">
        <v>2012</v>
      </c>
      <c r="D5162" s="42" t="s">
        <v>8496</v>
      </c>
      <c r="E5162" t="b">
        <v>0</v>
      </c>
      <c r="F5162" s="42" t="s">
        <v>9953</v>
      </c>
    </row>
    <row r="5163" spans="1:6" x14ac:dyDescent="0.2">
      <c r="A5163" s="42" t="s">
        <v>1219</v>
      </c>
      <c r="B5163" s="42" t="s">
        <v>8454</v>
      </c>
      <c r="C5163">
        <v>2013</v>
      </c>
      <c r="D5163" s="42" t="s">
        <v>8679</v>
      </c>
      <c r="E5163" t="b">
        <v>0</v>
      </c>
      <c r="F5163" s="42" t="s">
        <v>9953</v>
      </c>
    </row>
    <row r="5164" spans="1:6" x14ac:dyDescent="0.2">
      <c r="A5164" s="42" t="s">
        <v>1219</v>
      </c>
      <c r="B5164" s="42" t="s">
        <v>8454</v>
      </c>
      <c r="C5164">
        <v>2014</v>
      </c>
      <c r="D5164" s="42" t="s">
        <v>8673</v>
      </c>
      <c r="E5164" t="b">
        <v>0</v>
      </c>
      <c r="F5164" s="42" t="s">
        <v>9953</v>
      </c>
    </row>
    <row r="5165" spans="1:6" x14ac:dyDescent="0.2">
      <c r="A5165" s="42" t="s">
        <v>1219</v>
      </c>
      <c r="B5165" s="42" t="s">
        <v>8454</v>
      </c>
      <c r="C5165">
        <v>2015</v>
      </c>
      <c r="D5165" s="42" t="s">
        <v>8673</v>
      </c>
      <c r="E5165" t="b">
        <v>0</v>
      </c>
      <c r="F5165" s="42" t="s">
        <v>9953</v>
      </c>
    </row>
    <row r="5166" spans="1:6" x14ac:dyDescent="0.2">
      <c r="A5166" s="42" t="s">
        <v>1219</v>
      </c>
      <c r="B5166" s="42" t="s">
        <v>8454</v>
      </c>
      <c r="C5166">
        <v>2016</v>
      </c>
      <c r="D5166" s="42" t="s">
        <v>8673</v>
      </c>
      <c r="E5166" t="b">
        <v>0</v>
      </c>
      <c r="F5166" s="42" t="s">
        <v>9953</v>
      </c>
    </row>
    <row r="5167" spans="1:6" x14ac:dyDescent="0.2">
      <c r="A5167" s="42" t="s">
        <v>1219</v>
      </c>
      <c r="B5167" s="42" t="s">
        <v>8454</v>
      </c>
      <c r="C5167">
        <v>2017</v>
      </c>
      <c r="D5167" s="42" t="s">
        <v>8496</v>
      </c>
      <c r="E5167" t="b">
        <v>0</v>
      </c>
      <c r="F5167" s="42" t="s">
        <v>9953</v>
      </c>
    </row>
    <row r="5168" spans="1:6" x14ac:dyDescent="0.2">
      <c r="A5168" s="42" t="s">
        <v>1219</v>
      </c>
      <c r="B5168" s="42" t="s">
        <v>8454</v>
      </c>
      <c r="C5168">
        <v>2018</v>
      </c>
      <c r="D5168" s="42" t="s">
        <v>8496</v>
      </c>
      <c r="E5168" t="b">
        <v>0</v>
      </c>
      <c r="F5168" s="42" t="s">
        <v>9953</v>
      </c>
    </row>
    <row r="5169" spans="1:6" x14ac:dyDescent="0.2">
      <c r="A5169" s="42" t="s">
        <v>1219</v>
      </c>
      <c r="B5169" s="42" t="s">
        <v>8462</v>
      </c>
      <c r="C5169">
        <v>2012</v>
      </c>
      <c r="D5169" s="42" t="s">
        <v>8496</v>
      </c>
      <c r="E5169" t="b">
        <v>0</v>
      </c>
      <c r="F5169" s="42" t="s">
        <v>9953</v>
      </c>
    </row>
    <row r="5170" spans="1:6" x14ac:dyDescent="0.2">
      <c r="A5170" s="42" t="s">
        <v>1219</v>
      </c>
      <c r="B5170" s="42" t="s">
        <v>8462</v>
      </c>
      <c r="C5170">
        <v>2013</v>
      </c>
      <c r="D5170" s="42" t="s">
        <v>8679</v>
      </c>
      <c r="E5170" t="b">
        <v>0</v>
      </c>
      <c r="F5170" s="42" t="s">
        <v>9953</v>
      </c>
    </row>
    <row r="5171" spans="1:6" x14ac:dyDescent="0.2">
      <c r="A5171" s="42" t="s">
        <v>1219</v>
      </c>
      <c r="B5171" s="42" t="s">
        <v>8462</v>
      </c>
      <c r="C5171">
        <v>2014</v>
      </c>
      <c r="D5171" s="42" t="s">
        <v>8673</v>
      </c>
      <c r="E5171" t="b">
        <v>0</v>
      </c>
      <c r="F5171" s="42" t="s">
        <v>9953</v>
      </c>
    </row>
    <row r="5172" spans="1:6" x14ac:dyDescent="0.2">
      <c r="A5172" s="42" t="s">
        <v>1219</v>
      </c>
      <c r="B5172" s="42" t="s">
        <v>8462</v>
      </c>
      <c r="C5172">
        <v>2015</v>
      </c>
      <c r="D5172" s="42" t="s">
        <v>8673</v>
      </c>
      <c r="E5172" t="b">
        <v>0</v>
      </c>
      <c r="F5172" s="42" t="s">
        <v>9953</v>
      </c>
    </row>
    <row r="5173" spans="1:6" x14ac:dyDescent="0.2">
      <c r="A5173" s="42" t="s">
        <v>1219</v>
      </c>
      <c r="B5173" s="42" t="s">
        <v>8462</v>
      </c>
      <c r="C5173">
        <v>2016</v>
      </c>
      <c r="D5173" s="42" t="s">
        <v>8673</v>
      </c>
      <c r="E5173" t="b">
        <v>0</v>
      </c>
      <c r="F5173" s="42" t="s">
        <v>9953</v>
      </c>
    </row>
    <row r="5174" spans="1:6" x14ac:dyDescent="0.2">
      <c r="A5174" s="42" t="s">
        <v>1219</v>
      </c>
      <c r="B5174" s="42" t="s">
        <v>8462</v>
      </c>
      <c r="C5174">
        <v>2017</v>
      </c>
      <c r="D5174" s="42" t="s">
        <v>8496</v>
      </c>
      <c r="E5174" t="b">
        <v>0</v>
      </c>
      <c r="F5174" s="42" t="s">
        <v>9953</v>
      </c>
    </row>
    <row r="5175" spans="1:6" x14ac:dyDescent="0.2">
      <c r="A5175" s="42" t="s">
        <v>1219</v>
      </c>
      <c r="B5175" s="42" t="s">
        <v>8462</v>
      </c>
      <c r="C5175">
        <v>2018</v>
      </c>
      <c r="D5175" s="42" t="s">
        <v>8496</v>
      </c>
      <c r="E5175" t="b">
        <v>0</v>
      </c>
      <c r="F5175" s="42" t="s">
        <v>9953</v>
      </c>
    </row>
    <row r="5176" spans="1:6" x14ac:dyDescent="0.2">
      <c r="A5176" s="42" t="s">
        <v>1219</v>
      </c>
      <c r="B5176" s="42" t="s">
        <v>8464</v>
      </c>
      <c r="C5176">
        <v>2012</v>
      </c>
      <c r="D5176" s="42" t="s">
        <v>8496</v>
      </c>
      <c r="E5176" t="b">
        <v>0</v>
      </c>
      <c r="F5176" s="42" t="s">
        <v>9953</v>
      </c>
    </row>
    <row r="5177" spans="1:6" x14ac:dyDescent="0.2">
      <c r="A5177" s="42" t="s">
        <v>1219</v>
      </c>
      <c r="B5177" s="42" t="s">
        <v>8464</v>
      </c>
      <c r="C5177">
        <v>2013</v>
      </c>
      <c r="D5177" s="42" t="s">
        <v>8496</v>
      </c>
      <c r="E5177" t="b">
        <v>0</v>
      </c>
      <c r="F5177" s="42" t="s">
        <v>9953</v>
      </c>
    </row>
    <row r="5178" spans="1:6" x14ac:dyDescent="0.2">
      <c r="A5178" s="42" t="s">
        <v>1219</v>
      </c>
      <c r="B5178" s="42" t="s">
        <v>8464</v>
      </c>
      <c r="C5178">
        <v>2014</v>
      </c>
      <c r="D5178" s="42" t="s">
        <v>8496</v>
      </c>
      <c r="E5178" t="b">
        <v>0</v>
      </c>
      <c r="F5178" s="42" t="s">
        <v>9953</v>
      </c>
    </row>
    <row r="5179" spans="1:6" x14ac:dyDescent="0.2">
      <c r="A5179" s="42" t="s">
        <v>1219</v>
      </c>
      <c r="B5179" s="42" t="s">
        <v>8464</v>
      </c>
      <c r="C5179">
        <v>2015</v>
      </c>
      <c r="D5179" s="42" t="s">
        <v>8496</v>
      </c>
      <c r="E5179" t="b">
        <v>0</v>
      </c>
      <c r="F5179" s="42" t="s">
        <v>9953</v>
      </c>
    </row>
    <row r="5180" spans="1:6" x14ac:dyDescent="0.2">
      <c r="A5180" s="42" t="s">
        <v>1219</v>
      </c>
      <c r="B5180" s="42" t="s">
        <v>8464</v>
      </c>
      <c r="C5180">
        <v>2016</v>
      </c>
      <c r="D5180" s="42" t="s">
        <v>8496</v>
      </c>
      <c r="E5180" t="b">
        <v>0</v>
      </c>
      <c r="F5180" s="42" t="s">
        <v>9953</v>
      </c>
    </row>
    <row r="5181" spans="1:6" x14ac:dyDescent="0.2">
      <c r="A5181" s="42" t="s">
        <v>1219</v>
      </c>
      <c r="B5181" s="42" t="s">
        <v>8464</v>
      </c>
      <c r="C5181">
        <v>2017</v>
      </c>
      <c r="D5181" s="42" t="s">
        <v>8496</v>
      </c>
      <c r="E5181" t="b">
        <v>0</v>
      </c>
      <c r="F5181" s="42" t="s">
        <v>9953</v>
      </c>
    </row>
    <row r="5182" spans="1:6" x14ac:dyDescent="0.2">
      <c r="A5182" s="42" t="s">
        <v>1219</v>
      </c>
      <c r="B5182" s="42" t="s">
        <v>8464</v>
      </c>
      <c r="C5182">
        <v>2018</v>
      </c>
      <c r="D5182" s="42" t="s">
        <v>8496</v>
      </c>
      <c r="E5182" t="b">
        <v>0</v>
      </c>
      <c r="F5182" s="42" t="s">
        <v>9953</v>
      </c>
    </row>
    <row r="5183" spans="1:6" x14ac:dyDescent="0.2">
      <c r="A5183" s="42" t="s">
        <v>1220</v>
      </c>
      <c r="B5183" s="42" t="s">
        <v>8454</v>
      </c>
      <c r="C5183">
        <v>2013</v>
      </c>
      <c r="D5183" s="42" t="s">
        <v>9954</v>
      </c>
      <c r="E5183" t="b">
        <v>0</v>
      </c>
      <c r="F5183" s="42" t="s">
        <v>9955</v>
      </c>
    </row>
    <row r="5184" spans="1:6" x14ac:dyDescent="0.2">
      <c r="A5184" s="42" t="s">
        <v>1220</v>
      </c>
      <c r="B5184" s="42" t="s">
        <v>8454</v>
      </c>
      <c r="C5184">
        <v>2014</v>
      </c>
      <c r="D5184" s="42" t="s">
        <v>9956</v>
      </c>
      <c r="E5184" t="b">
        <v>0</v>
      </c>
      <c r="F5184" s="42" t="s">
        <v>9955</v>
      </c>
    </row>
    <row r="5185" spans="1:6" x14ac:dyDescent="0.2">
      <c r="A5185" s="42" t="s">
        <v>1220</v>
      </c>
      <c r="B5185" s="42" t="s">
        <v>8454</v>
      </c>
      <c r="C5185">
        <v>2015</v>
      </c>
      <c r="D5185" s="42" t="s">
        <v>8934</v>
      </c>
      <c r="E5185" t="b">
        <v>0</v>
      </c>
      <c r="F5185" s="42" t="s">
        <v>9955</v>
      </c>
    </row>
    <row r="5186" spans="1:6" x14ac:dyDescent="0.2">
      <c r="A5186" s="42" t="s">
        <v>1220</v>
      </c>
      <c r="B5186" s="42" t="s">
        <v>8454</v>
      </c>
      <c r="C5186">
        <v>2016</v>
      </c>
      <c r="D5186" s="42" t="s">
        <v>9957</v>
      </c>
      <c r="E5186" t="b">
        <v>0</v>
      </c>
      <c r="F5186" s="42" t="s">
        <v>9955</v>
      </c>
    </row>
    <row r="5187" spans="1:6" x14ac:dyDescent="0.2">
      <c r="A5187" s="42" t="s">
        <v>1220</v>
      </c>
      <c r="B5187" s="42" t="s">
        <v>8454</v>
      </c>
      <c r="C5187">
        <v>2017</v>
      </c>
      <c r="D5187" s="42" t="s">
        <v>9958</v>
      </c>
      <c r="E5187" t="b">
        <v>0</v>
      </c>
      <c r="F5187" s="42" t="s">
        <v>9955</v>
      </c>
    </row>
    <row r="5188" spans="1:6" x14ac:dyDescent="0.2">
      <c r="A5188" s="42" t="s">
        <v>1220</v>
      </c>
      <c r="B5188" s="42" t="s">
        <v>8454</v>
      </c>
      <c r="C5188">
        <v>2018</v>
      </c>
      <c r="D5188" s="42" t="s">
        <v>8665</v>
      </c>
      <c r="E5188" t="b">
        <v>0</v>
      </c>
      <c r="F5188" s="42" t="s">
        <v>9955</v>
      </c>
    </row>
    <row r="5189" spans="1:6" x14ac:dyDescent="0.2">
      <c r="A5189" s="42" t="s">
        <v>1220</v>
      </c>
      <c r="B5189" s="42" t="s">
        <v>8454</v>
      </c>
      <c r="C5189">
        <v>2019</v>
      </c>
      <c r="D5189" s="42" t="s">
        <v>9959</v>
      </c>
      <c r="E5189" t="b">
        <v>0</v>
      </c>
      <c r="F5189" s="42" t="s">
        <v>9955</v>
      </c>
    </row>
    <row r="5190" spans="1:6" x14ac:dyDescent="0.2">
      <c r="A5190" s="42" t="s">
        <v>1220</v>
      </c>
      <c r="B5190" s="42" t="s">
        <v>8462</v>
      </c>
      <c r="C5190">
        <v>2013</v>
      </c>
      <c r="D5190" s="42" t="s">
        <v>8482</v>
      </c>
      <c r="E5190" t="b">
        <v>0</v>
      </c>
      <c r="F5190" s="42" t="s">
        <v>9955</v>
      </c>
    </row>
    <row r="5191" spans="1:6" x14ac:dyDescent="0.2">
      <c r="A5191" s="42" t="s">
        <v>1220</v>
      </c>
      <c r="B5191" s="42" t="s">
        <v>8462</v>
      </c>
      <c r="C5191">
        <v>2014</v>
      </c>
      <c r="D5191" s="42" t="s">
        <v>8482</v>
      </c>
      <c r="E5191" t="b">
        <v>0</v>
      </c>
      <c r="F5191" s="42" t="s">
        <v>9955</v>
      </c>
    </row>
    <row r="5192" spans="1:6" x14ac:dyDescent="0.2">
      <c r="A5192" s="42" t="s">
        <v>1220</v>
      </c>
      <c r="B5192" s="42" t="s">
        <v>8462</v>
      </c>
      <c r="C5192">
        <v>2015</v>
      </c>
      <c r="D5192" s="42" t="s">
        <v>8482</v>
      </c>
      <c r="E5192" t="b">
        <v>0</v>
      </c>
      <c r="F5192" s="42" t="s">
        <v>9955</v>
      </c>
    </row>
    <row r="5193" spans="1:6" x14ac:dyDescent="0.2">
      <c r="A5193" s="42" t="s">
        <v>1220</v>
      </c>
      <c r="B5193" s="42" t="s">
        <v>8462</v>
      </c>
      <c r="C5193">
        <v>2016</v>
      </c>
      <c r="D5193" s="42" t="s">
        <v>9957</v>
      </c>
      <c r="E5193" t="b">
        <v>0</v>
      </c>
      <c r="F5193" s="42" t="s">
        <v>9955</v>
      </c>
    </row>
    <row r="5194" spans="1:6" x14ac:dyDescent="0.2">
      <c r="A5194" s="42" t="s">
        <v>1220</v>
      </c>
      <c r="B5194" s="42" t="s">
        <v>8462</v>
      </c>
      <c r="C5194">
        <v>2017</v>
      </c>
      <c r="D5194" s="42" t="s">
        <v>9958</v>
      </c>
      <c r="E5194" t="b">
        <v>0</v>
      </c>
      <c r="F5194" s="42" t="s">
        <v>9955</v>
      </c>
    </row>
    <row r="5195" spans="1:6" x14ac:dyDescent="0.2">
      <c r="A5195" s="42" t="s">
        <v>1220</v>
      </c>
      <c r="B5195" s="42" t="s">
        <v>8462</v>
      </c>
      <c r="C5195">
        <v>2018</v>
      </c>
      <c r="D5195" s="42" t="s">
        <v>8665</v>
      </c>
      <c r="E5195" t="b">
        <v>0</v>
      </c>
      <c r="F5195" s="42" t="s">
        <v>9955</v>
      </c>
    </row>
    <row r="5196" spans="1:6" x14ac:dyDescent="0.2">
      <c r="A5196" s="42" t="s">
        <v>1220</v>
      </c>
      <c r="B5196" s="42" t="s">
        <v>8462</v>
      </c>
      <c r="C5196">
        <v>2019</v>
      </c>
      <c r="D5196" s="42" t="s">
        <v>9959</v>
      </c>
      <c r="E5196" t="b">
        <v>0</v>
      </c>
      <c r="F5196" s="42" t="s">
        <v>9955</v>
      </c>
    </row>
    <row r="5197" spans="1:6" x14ac:dyDescent="0.2">
      <c r="A5197" s="42" t="s">
        <v>1220</v>
      </c>
      <c r="B5197" s="42" t="s">
        <v>8464</v>
      </c>
      <c r="C5197">
        <v>2013</v>
      </c>
      <c r="D5197" s="42" t="s">
        <v>8496</v>
      </c>
      <c r="E5197" t="b">
        <v>0</v>
      </c>
      <c r="F5197" s="42" t="s">
        <v>9955</v>
      </c>
    </row>
    <row r="5198" spans="1:6" x14ac:dyDescent="0.2">
      <c r="A5198" s="42" t="s">
        <v>1220</v>
      </c>
      <c r="B5198" s="42" t="s">
        <v>8464</v>
      </c>
      <c r="C5198">
        <v>2014</v>
      </c>
      <c r="D5198" s="42" t="s">
        <v>8496</v>
      </c>
      <c r="E5198" t="b">
        <v>0</v>
      </c>
      <c r="F5198" s="42" t="s">
        <v>9955</v>
      </c>
    </row>
    <row r="5199" spans="1:6" x14ac:dyDescent="0.2">
      <c r="A5199" s="42" t="s">
        <v>1220</v>
      </c>
      <c r="B5199" s="42" t="s">
        <v>8464</v>
      </c>
      <c r="C5199">
        <v>2015</v>
      </c>
      <c r="D5199" s="42" t="s">
        <v>8496</v>
      </c>
      <c r="E5199" t="b">
        <v>0</v>
      </c>
      <c r="F5199" s="42" t="s">
        <v>9955</v>
      </c>
    </row>
    <row r="5200" spans="1:6" x14ac:dyDescent="0.2">
      <c r="A5200" s="42" t="s">
        <v>1220</v>
      </c>
      <c r="B5200" s="42" t="s">
        <v>8464</v>
      </c>
      <c r="C5200">
        <v>2016</v>
      </c>
      <c r="D5200" s="42" t="s">
        <v>8496</v>
      </c>
      <c r="E5200" t="b">
        <v>0</v>
      </c>
      <c r="F5200" s="42" t="s">
        <v>9955</v>
      </c>
    </row>
    <row r="5201" spans="1:6" x14ac:dyDescent="0.2">
      <c r="A5201" s="42" t="s">
        <v>1220</v>
      </c>
      <c r="B5201" s="42" t="s">
        <v>8464</v>
      </c>
      <c r="C5201">
        <v>2017</v>
      </c>
      <c r="D5201" s="42" t="s">
        <v>8496</v>
      </c>
      <c r="E5201" t="b">
        <v>0</v>
      </c>
      <c r="F5201" s="42" t="s">
        <v>9955</v>
      </c>
    </row>
    <row r="5202" spans="1:6" x14ac:dyDescent="0.2">
      <c r="A5202" s="42" t="s">
        <v>1220</v>
      </c>
      <c r="B5202" s="42" t="s">
        <v>8464</v>
      </c>
      <c r="C5202">
        <v>2018</v>
      </c>
      <c r="D5202" s="42" t="s">
        <v>8496</v>
      </c>
      <c r="E5202" t="b">
        <v>0</v>
      </c>
      <c r="F5202" s="42" t="s">
        <v>9955</v>
      </c>
    </row>
    <row r="5203" spans="1:6" x14ac:dyDescent="0.2">
      <c r="A5203" s="42" t="s">
        <v>1220</v>
      </c>
      <c r="B5203" s="42" t="s">
        <v>8464</v>
      </c>
      <c r="C5203">
        <v>2019</v>
      </c>
      <c r="D5203" s="42" t="s">
        <v>8496</v>
      </c>
      <c r="E5203" t="b">
        <v>0</v>
      </c>
      <c r="F5203" s="42" t="s">
        <v>9955</v>
      </c>
    </row>
    <row r="5204" spans="1:6" x14ac:dyDescent="0.2">
      <c r="A5204" s="42" t="s">
        <v>1222</v>
      </c>
      <c r="B5204" s="42" t="s">
        <v>8454</v>
      </c>
      <c r="C5204">
        <v>2013</v>
      </c>
      <c r="D5204" s="42" t="s">
        <v>9960</v>
      </c>
      <c r="E5204" t="b">
        <v>0</v>
      </c>
      <c r="F5204" s="42" t="s">
        <v>9961</v>
      </c>
    </row>
    <row r="5205" spans="1:6" x14ac:dyDescent="0.2">
      <c r="A5205" s="42" t="s">
        <v>1222</v>
      </c>
      <c r="B5205" s="42" t="s">
        <v>8454</v>
      </c>
      <c r="C5205">
        <v>2014</v>
      </c>
      <c r="D5205" s="42" t="s">
        <v>9962</v>
      </c>
      <c r="E5205" t="b">
        <v>0</v>
      </c>
      <c r="F5205" s="42" t="s">
        <v>9961</v>
      </c>
    </row>
    <row r="5206" spans="1:6" x14ac:dyDescent="0.2">
      <c r="A5206" s="42" t="s">
        <v>1222</v>
      </c>
      <c r="B5206" s="42" t="s">
        <v>8454</v>
      </c>
      <c r="C5206">
        <v>2015</v>
      </c>
      <c r="D5206" s="42" t="s">
        <v>8961</v>
      </c>
      <c r="E5206" t="b">
        <v>0</v>
      </c>
      <c r="F5206" s="42" t="s">
        <v>9961</v>
      </c>
    </row>
    <row r="5207" spans="1:6" x14ac:dyDescent="0.2">
      <c r="A5207" s="42" t="s">
        <v>1222</v>
      </c>
      <c r="B5207" s="42" t="s">
        <v>8454</v>
      </c>
      <c r="C5207">
        <v>2016</v>
      </c>
      <c r="D5207" s="42" t="s">
        <v>9163</v>
      </c>
      <c r="E5207" t="b">
        <v>0</v>
      </c>
      <c r="F5207" s="42" t="s">
        <v>9961</v>
      </c>
    </row>
    <row r="5208" spans="1:6" x14ac:dyDescent="0.2">
      <c r="A5208" s="42" t="s">
        <v>1222</v>
      </c>
      <c r="B5208" s="42" t="s">
        <v>8454</v>
      </c>
      <c r="C5208">
        <v>2017</v>
      </c>
      <c r="D5208" s="42" t="s">
        <v>9195</v>
      </c>
      <c r="E5208" t="b">
        <v>0</v>
      </c>
      <c r="F5208" s="42" t="s">
        <v>9961</v>
      </c>
    </row>
    <row r="5209" spans="1:6" x14ac:dyDescent="0.2">
      <c r="A5209" s="42" t="s">
        <v>1222</v>
      </c>
      <c r="B5209" s="42" t="s">
        <v>8454</v>
      </c>
      <c r="C5209">
        <v>2018</v>
      </c>
      <c r="D5209" s="42" t="s">
        <v>8613</v>
      </c>
      <c r="E5209" t="b">
        <v>0</v>
      </c>
      <c r="F5209" s="42" t="s">
        <v>9961</v>
      </c>
    </row>
    <row r="5210" spans="1:6" x14ac:dyDescent="0.2">
      <c r="A5210" s="42" t="s">
        <v>1222</v>
      </c>
      <c r="B5210" s="42" t="s">
        <v>8454</v>
      </c>
      <c r="C5210">
        <v>2019</v>
      </c>
      <c r="D5210" s="42" t="s">
        <v>9427</v>
      </c>
      <c r="E5210" t="b">
        <v>0</v>
      </c>
      <c r="F5210" s="42" t="s">
        <v>9961</v>
      </c>
    </row>
    <row r="5211" spans="1:6" x14ac:dyDescent="0.2">
      <c r="A5211" s="42" t="s">
        <v>1222</v>
      </c>
      <c r="B5211" s="42" t="s">
        <v>8462</v>
      </c>
      <c r="C5211">
        <v>2013</v>
      </c>
      <c r="D5211" s="42" t="s">
        <v>9960</v>
      </c>
      <c r="E5211" t="b">
        <v>0</v>
      </c>
      <c r="F5211" s="42" t="s">
        <v>9961</v>
      </c>
    </row>
    <row r="5212" spans="1:6" x14ac:dyDescent="0.2">
      <c r="A5212" s="42" t="s">
        <v>1222</v>
      </c>
      <c r="B5212" s="42" t="s">
        <v>8462</v>
      </c>
      <c r="C5212">
        <v>2014</v>
      </c>
      <c r="D5212" s="42" t="s">
        <v>9962</v>
      </c>
      <c r="E5212" t="b">
        <v>0</v>
      </c>
      <c r="F5212" s="42" t="s">
        <v>9961</v>
      </c>
    </row>
    <row r="5213" spans="1:6" x14ac:dyDescent="0.2">
      <c r="A5213" s="42" t="s">
        <v>1222</v>
      </c>
      <c r="B5213" s="42" t="s">
        <v>8462</v>
      </c>
      <c r="C5213">
        <v>2015</v>
      </c>
      <c r="D5213" s="42" t="s">
        <v>8961</v>
      </c>
      <c r="E5213" t="b">
        <v>0</v>
      </c>
      <c r="F5213" s="42" t="s">
        <v>9961</v>
      </c>
    </row>
    <row r="5214" spans="1:6" x14ac:dyDescent="0.2">
      <c r="A5214" s="42" t="s">
        <v>1222</v>
      </c>
      <c r="B5214" s="42" t="s">
        <v>8462</v>
      </c>
      <c r="C5214">
        <v>2016</v>
      </c>
      <c r="D5214" s="42" t="s">
        <v>9163</v>
      </c>
      <c r="E5214" t="b">
        <v>0</v>
      </c>
      <c r="F5214" s="42" t="s">
        <v>9961</v>
      </c>
    </row>
    <row r="5215" spans="1:6" x14ac:dyDescent="0.2">
      <c r="A5215" s="42" t="s">
        <v>1222</v>
      </c>
      <c r="B5215" s="42" t="s">
        <v>8462</v>
      </c>
      <c r="C5215">
        <v>2017</v>
      </c>
      <c r="D5215" s="42" t="s">
        <v>9195</v>
      </c>
      <c r="E5215" t="b">
        <v>0</v>
      </c>
      <c r="F5215" s="42" t="s">
        <v>9961</v>
      </c>
    </row>
    <row r="5216" spans="1:6" x14ac:dyDescent="0.2">
      <c r="A5216" s="42" t="s">
        <v>1222</v>
      </c>
      <c r="B5216" s="42" t="s">
        <v>8462</v>
      </c>
      <c r="C5216">
        <v>2018</v>
      </c>
      <c r="D5216" s="42" t="s">
        <v>8613</v>
      </c>
      <c r="E5216" t="b">
        <v>0</v>
      </c>
      <c r="F5216" s="42" t="s">
        <v>9961</v>
      </c>
    </row>
    <row r="5217" spans="1:6" x14ac:dyDescent="0.2">
      <c r="A5217" s="42" t="s">
        <v>1222</v>
      </c>
      <c r="B5217" s="42" t="s">
        <v>8462</v>
      </c>
      <c r="C5217">
        <v>2019</v>
      </c>
      <c r="D5217" s="42" t="s">
        <v>9427</v>
      </c>
      <c r="E5217" t="b">
        <v>0</v>
      </c>
      <c r="F5217" s="42" t="s">
        <v>9961</v>
      </c>
    </row>
    <row r="5218" spans="1:6" x14ac:dyDescent="0.2">
      <c r="A5218" s="42" t="s">
        <v>1222</v>
      </c>
      <c r="B5218" s="42" t="s">
        <v>8464</v>
      </c>
      <c r="C5218">
        <v>2013</v>
      </c>
      <c r="D5218" s="42" t="s">
        <v>8496</v>
      </c>
      <c r="E5218" t="b">
        <v>0</v>
      </c>
      <c r="F5218" s="42" t="s">
        <v>9961</v>
      </c>
    </row>
    <row r="5219" spans="1:6" x14ac:dyDescent="0.2">
      <c r="A5219" s="42" t="s">
        <v>1222</v>
      </c>
      <c r="B5219" s="42" t="s">
        <v>8464</v>
      </c>
      <c r="C5219">
        <v>2014</v>
      </c>
      <c r="D5219" s="42" t="s">
        <v>8496</v>
      </c>
      <c r="E5219" t="b">
        <v>0</v>
      </c>
      <c r="F5219" s="42" t="s">
        <v>9961</v>
      </c>
    </row>
    <row r="5220" spans="1:6" x14ac:dyDescent="0.2">
      <c r="A5220" s="42" t="s">
        <v>1222</v>
      </c>
      <c r="B5220" s="42" t="s">
        <v>8464</v>
      </c>
      <c r="C5220">
        <v>2015</v>
      </c>
      <c r="D5220" s="42" t="s">
        <v>8940</v>
      </c>
      <c r="E5220" t="b">
        <v>0</v>
      </c>
      <c r="F5220" s="42" t="s">
        <v>9961</v>
      </c>
    </row>
    <row r="5221" spans="1:6" x14ac:dyDescent="0.2">
      <c r="A5221" s="42" t="s">
        <v>1222</v>
      </c>
      <c r="B5221" s="42" t="s">
        <v>8464</v>
      </c>
      <c r="C5221">
        <v>2016</v>
      </c>
      <c r="D5221" s="42" t="s">
        <v>9329</v>
      </c>
      <c r="E5221" t="b">
        <v>0</v>
      </c>
      <c r="F5221" s="42" t="s">
        <v>9961</v>
      </c>
    </row>
    <row r="5222" spans="1:6" x14ac:dyDescent="0.2">
      <c r="A5222" s="42" t="s">
        <v>1222</v>
      </c>
      <c r="B5222" s="42" t="s">
        <v>8464</v>
      </c>
      <c r="C5222">
        <v>2017</v>
      </c>
      <c r="D5222" s="42" t="s">
        <v>8726</v>
      </c>
      <c r="E5222" t="b">
        <v>0</v>
      </c>
      <c r="F5222" s="42" t="s">
        <v>9961</v>
      </c>
    </row>
    <row r="5223" spans="1:6" x14ac:dyDescent="0.2">
      <c r="A5223" s="42" t="s">
        <v>1222</v>
      </c>
      <c r="B5223" s="42" t="s">
        <v>8464</v>
      </c>
      <c r="C5223">
        <v>2018</v>
      </c>
      <c r="D5223" s="42" t="s">
        <v>8724</v>
      </c>
      <c r="E5223" t="b">
        <v>0</v>
      </c>
      <c r="F5223" s="42" t="s">
        <v>9961</v>
      </c>
    </row>
    <row r="5224" spans="1:6" x14ac:dyDescent="0.2">
      <c r="A5224" s="42" t="s">
        <v>1222</v>
      </c>
      <c r="B5224" s="42" t="s">
        <v>8464</v>
      </c>
      <c r="C5224">
        <v>2019</v>
      </c>
      <c r="D5224" s="42" t="s">
        <v>9012</v>
      </c>
      <c r="E5224" t="b">
        <v>0</v>
      </c>
      <c r="F5224" s="42" t="s">
        <v>9961</v>
      </c>
    </row>
    <row r="5225" spans="1:6" x14ac:dyDescent="0.2">
      <c r="A5225" s="42" t="s">
        <v>1223</v>
      </c>
      <c r="B5225" s="42" t="s">
        <v>8454</v>
      </c>
      <c r="C5225">
        <v>2013</v>
      </c>
      <c r="D5225" s="42" t="s">
        <v>9963</v>
      </c>
      <c r="E5225" t="b">
        <v>0</v>
      </c>
      <c r="F5225" s="42" t="s">
        <v>9964</v>
      </c>
    </row>
    <row r="5226" spans="1:6" x14ac:dyDescent="0.2">
      <c r="A5226" s="42" t="s">
        <v>1223</v>
      </c>
      <c r="B5226" s="42" t="s">
        <v>8454</v>
      </c>
      <c r="C5226">
        <v>2014</v>
      </c>
      <c r="D5226" s="42" t="s">
        <v>9965</v>
      </c>
      <c r="E5226" t="b">
        <v>0</v>
      </c>
      <c r="F5226" s="42" t="s">
        <v>9964</v>
      </c>
    </row>
    <row r="5227" spans="1:6" x14ac:dyDescent="0.2">
      <c r="A5227" s="42" t="s">
        <v>1223</v>
      </c>
      <c r="B5227" s="42" t="s">
        <v>8454</v>
      </c>
      <c r="C5227">
        <v>2015</v>
      </c>
      <c r="D5227" s="42" t="s">
        <v>9966</v>
      </c>
      <c r="E5227" t="b">
        <v>0</v>
      </c>
      <c r="F5227" s="42" t="s">
        <v>9964</v>
      </c>
    </row>
    <row r="5228" spans="1:6" x14ac:dyDescent="0.2">
      <c r="A5228" s="42" t="s">
        <v>1223</v>
      </c>
      <c r="B5228" s="42" t="s">
        <v>8454</v>
      </c>
      <c r="C5228">
        <v>2016</v>
      </c>
      <c r="D5228" s="42" t="s">
        <v>9967</v>
      </c>
      <c r="E5228" t="b">
        <v>0</v>
      </c>
      <c r="F5228" s="42" t="s">
        <v>9964</v>
      </c>
    </row>
    <row r="5229" spans="1:6" x14ac:dyDescent="0.2">
      <c r="A5229" s="42" t="s">
        <v>1223</v>
      </c>
      <c r="B5229" s="42" t="s">
        <v>8454</v>
      </c>
      <c r="C5229">
        <v>2017</v>
      </c>
      <c r="D5229" s="42" t="s">
        <v>8745</v>
      </c>
      <c r="E5229" t="b">
        <v>0</v>
      </c>
      <c r="F5229" s="42" t="s">
        <v>9964</v>
      </c>
    </row>
    <row r="5230" spans="1:6" x14ac:dyDescent="0.2">
      <c r="A5230" s="42" t="s">
        <v>1223</v>
      </c>
      <c r="B5230" s="42" t="s">
        <v>8454</v>
      </c>
      <c r="C5230">
        <v>2018</v>
      </c>
      <c r="D5230" s="42" t="s">
        <v>9111</v>
      </c>
      <c r="E5230" t="b">
        <v>0</v>
      </c>
      <c r="F5230" s="42" t="s">
        <v>9964</v>
      </c>
    </row>
    <row r="5231" spans="1:6" x14ac:dyDescent="0.2">
      <c r="A5231" s="42" t="s">
        <v>1223</v>
      </c>
      <c r="B5231" s="42" t="s">
        <v>8454</v>
      </c>
      <c r="C5231">
        <v>2019</v>
      </c>
      <c r="D5231" s="42" t="s">
        <v>9968</v>
      </c>
      <c r="E5231" t="b">
        <v>0</v>
      </c>
      <c r="F5231" s="42" t="s">
        <v>9964</v>
      </c>
    </row>
    <row r="5232" spans="1:6" x14ac:dyDescent="0.2">
      <c r="A5232" s="42" t="s">
        <v>1223</v>
      </c>
      <c r="B5232" s="42" t="s">
        <v>8462</v>
      </c>
      <c r="C5232">
        <v>2013</v>
      </c>
      <c r="D5232" s="42" t="s">
        <v>9963</v>
      </c>
      <c r="E5232" t="b">
        <v>0</v>
      </c>
      <c r="F5232" s="42" t="s">
        <v>9964</v>
      </c>
    </row>
    <row r="5233" spans="1:6" x14ac:dyDescent="0.2">
      <c r="A5233" s="42" t="s">
        <v>1223</v>
      </c>
      <c r="B5233" s="42" t="s">
        <v>8462</v>
      </c>
      <c r="C5233">
        <v>2014</v>
      </c>
      <c r="D5233" s="42" t="s">
        <v>9965</v>
      </c>
      <c r="E5233" t="b">
        <v>0</v>
      </c>
      <c r="F5233" s="42" t="s">
        <v>9964</v>
      </c>
    </row>
    <row r="5234" spans="1:6" x14ac:dyDescent="0.2">
      <c r="A5234" s="42" t="s">
        <v>1223</v>
      </c>
      <c r="B5234" s="42" t="s">
        <v>8462</v>
      </c>
      <c r="C5234">
        <v>2015</v>
      </c>
      <c r="D5234" s="42" t="s">
        <v>9966</v>
      </c>
      <c r="E5234" t="b">
        <v>0</v>
      </c>
      <c r="F5234" s="42" t="s">
        <v>9964</v>
      </c>
    </row>
    <row r="5235" spans="1:6" x14ac:dyDescent="0.2">
      <c r="A5235" s="42" t="s">
        <v>1223</v>
      </c>
      <c r="B5235" s="42" t="s">
        <v>8462</v>
      </c>
      <c r="C5235">
        <v>2016</v>
      </c>
      <c r="D5235" s="42" t="s">
        <v>9967</v>
      </c>
      <c r="E5235" t="b">
        <v>0</v>
      </c>
      <c r="F5235" s="42" t="s">
        <v>9964</v>
      </c>
    </row>
    <row r="5236" spans="1:6" x14ac:dyDescent="0.2">
      <c r="A5236" s="42" t="s">
        <v>1223</v>
      </c>
      <c r="B5236" s="42" t="s">
        <v>8462</v>
      </c>
      <c r="C5236">
        <v>2017</v>
      </c>
      <c r="D5236" s="42" t="s">
        <v>8745</v>
      </c>
      <c r="E5236" t="b">
        <v>0</v>
      </c>
      <c r="F5236" s="42" t="s">
        <v>9964</v>
      </c>
    </row>
    <row r="5237" spans="1:6" x14ac:dyDescent="0.2">
      <c r="A5237" s="42" t="s">
        <v>1223</v>
      </c>
      <c r="B5237" s="42" t="s">
        <v>8462</v>
      </c>
      <c r="C5237">
        <v>2018</v>
      </c>
      <c r="D5237" s="42" t="s">
        <v>9111</v>
      </c>
      <c r="E5237" t="b">
        <v>0</v>
      </c>
      <c r="F5237" s="42" t="s">
        <v>9964</v>
      </c>
    </row>
    <row r="5238" spans="1:6" x14ac:dyDescent="0.2">
      <c r="A5238" s="42" t="s">
        <v>1223</v>
      </c>
      <c r="B5238" s="42" t="s">
        <v>8462</v>
      </c>
      <c r="C5238">
        <v>2019</v>
      </c>
      <c r="D5238" s="42" t="s">
        <v>9968</v>
      </c>
      <c r="E5238" t="b">
        <v>0</v>
      </c>
      <c r="F5238" s="42" t="s">
        <v>9964</v>
      </c>
    </row>
    <row r="5239" spans="1:6" x14ac:dyDescent="0.2">
      <c r="A5239" s="42" t="s">
        <v>1223</v>
      </c>
      <c r="B5239" s="42" t="s">
        <v>8464</v>
      </c>
      <c r="C5239">
        <v>2013</v>
      </c>
      <c r="D5239" s="42" t="s">
        <v>8482</v>
      </c>
      <c r="E5239" t="b">
        <v>0</v>
      </c>
      <c r="F5239" s="42" t="s">
        <v>9964</v>
      </c>
    </row>
    <row r="5240" spans="1:6" x14ac:dyDescent="0.2">
      <c r="A5240" s="42" t="s">
        <v>1223</v>
      </c>
      <c r="B5240" s="42" t="s">
        <v>8464</v>
      </c>
      <c r="C5240">
        <v>2014</v>
      </c>
      <c r="D5240" s="42" t="s">
        <v>8482</v>
      </c>
      <c r="E5240" t="b">
        <v>0</v>
      </c>
      <c r="F5240" s="42" t="s">
        <v>9964</v>
      </c>
    </row>
    <row r="5241" spans="1:6" x14ac:dyDescent="0.2">
      <c r="A5241" s="42" t="s">
        <v>1223</v>
      </c>
      <c r="B5241" s="42" t="s">
        <v>8464</v>
      </c>
      <c r="C5241">
        <v>2015</v>
      </c>
      <c r="D5241" s="42" t="s">
        <v>8491</v>
      </c>
      <c r="E5241" t="b">
        <v>0</v>
      </c>
      <c r="F5241" s="42" t="s">
        <v>9964</v>
      </c>
    </row>
    <row r="5242" spans="1:6" x14ac:dyDescent="0.2">
      <c r="A5242" s="42" t="s">
        <v>1223</v>
      </c>
      <c r="B5242" s="42" t="s">
        <v>8464</v>
      </c>
      <c r="C5242">
        <v>2016</v>
      </c>
      <c r="D5242" s="42" t="s">
        <v>8491</v>
      </c>
      <c r="E5242" t="b">
        <v>0</v>
      </c>
      <c r="F5242" s="42" t="s">
        <v>9964</v>
      </c>
    </row>
    <row r="5243" spans="1:6" x14ac:dyDescent="0.2">
      <c r="A5243" s="42" t="s">
        <v>1223</v>
      </c>
      <c r="B5243" s="42" t="s">
        <v>8464</v>
      </c>
      <c r="C5243">
        <v>2017</v>
      </c>
      <c r="D5243" s="42" t="s">
        <v>8493</v>
      </c>
      <c r="E5243" t="b">
        <v>0</v>
      </c>
      <c r="F5243" s="42" t="s">
        <v>9964</v>
      </c>
    </row>
    <row r="5244" spans="1:6" x14ac:dyDescent="0.2">
      <c r="A5244" s="42" t="s">
        <v>1223</v>
      </c>
      <c r="B5244" s="42" t="s">
        <v>8464</v>
      </c>
      <c r="C5244">
        <v>2018</v>
      </c>
      <c r="D5244" s="42" t="s">
        <v>8543</v>
      </c>
      <c r="E5244" t="b">
        <v>0</v>
      </c>
      <c r="F5244" s="42" t="s">
        <v>9964</v>
      </c>
    </row>
    <row r="5245" spans="1:6" x14ac:dyDescent="0.2">
      <c r="A5245" s="42" t="s">
        <v>1223</v>
      </c>
      <c r="B5245" s="42" t="s">
        <v>8464</v>
      </c>
      <c r="C5245">
        <v>2019</v>
      </c>
      <c r="D5245" s="42" t="s">
        <v>8802</v>
      </c>
      <c r="E5245" t="b">
        <v>0</v>
      </c>
      <c r="F5245" s="42" t="s">
        <v>9964</v>
      </c>
    </row>
    <row r="5246" spans="1:6" x14ac:dyDescent="0.2">
      <c r="A5246" s="42" t="s">
        <v>1224</v>
      </c>
      <c r="B5246" s="42" t="s">
        <v>8454</v>
      </c>
      <c r="C5246">
        <v>2015</v>
      </c>
      <c r="D5246" s="42" t="s">
        <v>9256</v>
      </c>
      <c r="E5246" t="b">
        <v>0</v>
      </c>
      <c r="F5246" s="42" t="s">
        <v>9969</v>
      </c>
    </row>
    <row r="5247" spans="1:6" x14ac:dyDescent="0.2">
      <c r="A5247" s="42" t="s">
        <v>1224</v>
      </c>
      <c r="B5247" s="42" t="s">
        <v>8454</v>
      </c>
      <c r="C5247">
        <v>2016</v>
      </c>
      <c r="D5247" s="42" t="s">
        <v>9473</v>
      </c>
      <c r="E5247" t="b">
        <v>0</v>
      </c>
      <c r="F5247" s="42" t="s">
        <v>9969</v>
      </c>
    </row>
    <row r="5248" spans="1:6" x14ac:dyDescent="0.2">
      <c r="A5248" s="42" t="s">
        <v>1224</v>
      </c>
      <c r="B5248" s="42" t="s">
        <v>8454</v>
      </c>
      <c r="C5248">
        <v>2017</v>
      </c>
      <c r="D5248" s="42" t="s">
        <v>9183</v>
      </c>
      <c r="E5248" t="b">
        <v>0</v>
      </c>
      <c r="F5248" s="42" t="s">
        <v>9969</v>
      </c>
    </row>
    <row r="5249" spans="1:6" x14ac:dyDescent="0.2">
      <c r="A5249" s="42" t="s">
        <v>1224</v>
      </c>
      <c r="B5249" s="42" t="s">
        <v>8454</v>
      </c>
      <c r="C5249">
        <v>2018</v>
      </c>
      <c r="D5249" s="42" t="s">
        <v>9468</v>
      </c>
      <c r="E5249" t="b">
        <v>0</v>
      </c>
      <c r="F5249" s="42" t="s">
        <v>9969</v>
      </c>
    </row>
    <row r="5250" spans="1:6" x14ac:dyDescent="0.2">
      <c r="A5250" s="42" t="s">
        <v>1224</v>
      </c>
      <c r="B5250" s="42" t="s">
        <v>8454</v>
      </c>
      <c r="C5250">
        <v>2019</v>
      </c>
      <c r="D5250" s="42" t="s">
        <v>9174</v>
      </c>
      <c r="E5250" t="b">
        <v>0</v>
      </c>
      <c r="F5250" s="42" t="s">
        <v>9969</v>
      </c>
    </row>
    <row r="5251" spans="1:6" x14ac:dyDescent="0.2">
      <c r="A5251" s="42" t="s">
        <v>1224</v>
      </c>
      <c r="B5251" s="42" t="s">
        <v>8462</v>
      </c>
      <c r="C5251">
        <v>2015</v>
      </c>
      <c r="D5251" s="42" t="s">
        <v>9256</v>
      </c>
      <c r="E5251" t="b">
        <v>0</v>
      </c>
      <c r="F5251" s="42" t="s">
        <v>9969</v>
      </c>
    </row>
    <row r="5252" spans="1:6" x14ac:dyDescent="0.2">
      <c r="A5252" s="42" t="s">
        <v>1224</v>
      </c>
      <c r="B5252" s="42" t="s">
        <v>8462</v>
      </c>
      <c r="C5252">
        <v>2016</v>
      </c>
      <c r="D5252" s="42" t="s">
        <v>9473</v>
      </c>
      <c r="E5252" t="b">
        <v>0</v>
      </c>
      <c r="F5252" s="42" t="s">
        <v>9969</v>
      </c>
    </row>
    <row r="5253" spans="1:6" x14ac:dyDescent="0.2">
      <c r="A5253" s="42" t="s">
        <v>1224</v>
      </c>
      <c r="B5253" s="42" t="s">
        <v>8462</v>
      </c>
      <c r="C5253">
        <v>2017</v>
      </c>
      <c r="D5253" s="42" t="s">
        <v>9183</v>
      </c>
      <c r="E5253" t="b">
        <v>0</v>
      </c>
      <c r="F5253" s="42" t="s">
        <v>9969</v>
      </c>
    </row>
    <row r="5254" spans="1:6" x14ac:dyDescent="0.2">
      <c r="A5254" s="42" t="s">
        <v>1224</v>
      </c>
      <c r="B5254" s="42" t="s">
        <v>8462</v>
      </c>
      <c r="C5254">
        <v>2018</v>
      </c>
      <c r="D5254" s="42" t="s">
        <v>9468</v>
      </c>
      <c r="E5254" t="b">
        <v>0</v>
      </c>
      <c r="F5254" s="42" t="s">
        <v>9969</v>
      </c>
    </row>
    <row r="5255" spans="1:6" x14ac:dyDescent="0.2">
      <c r="A5255" s="42" t="s">
        <v>1224</v>
      </c>
      <c r="B5255" s="42" t="s">
        <v>8462</v>
      </c>
      <c r="C5255">
        <v>2019</v>
      </c>
      <c r="D5255" s="42" t="s">
        <v>9174</v>
      </c>
      <c r="E5255" t="b">
        <v>0</v>
      </c>
      <c r="F5255" s="42" t="s">
        <v>9969</v>
      </c>
    </row>
    <row r="5256" spans="1:6" x14ac:dyDescent="0.2">
      <c r="A5256" s="42" t="s">
        <v>1224</v>
      </c>
      <c r="B5256" s="42" t="s">
        <v>8464</v>
      </c>
      <c r="C5256">
        <v>2015</v>
      </c>
      <c r="D5256" s="42" t="s">
        <v>8482</v>
      </c>
      <c r="E5256" t="b">
        <v>0</v>
      </c>
      <c r="F5256" s="42" t="s">
        <v>9969</v>
      </c>
    </row>
    <row r="5257" spans="1:6" x14ac:dyDescent="0.2">
      <c r="A5257" s="42" t="s">
        <v>1224</v>
      </c>
      <c r="B5257" s="42" t="s">
        <v>8464</v>
      </c>
      <c r="C5257">
        <v>2016</v>
      </c>
      <c r="D5257" s="42" t="s">
        <v>8482</v>
      </c>
      <c r="E5257" t="b">
        <v>0</v>
      </c>
      <c r="F5257" s="42" t="s">
        <v>9969</v>
      </c>
    </row>
    <row r="5258" spans="1:6" x14ac:dyDescent="0.2">
      <c r="A5258" s="42" t="s">
        <v>1224</v>
      </c>
      <c r="B5258" s="42" t="s">
        <v>8464</v>
      </c>
      <c r="C5258">
        <v>2017</v>
      </c>
      <c r="D5258" s="42" t="s">
        <v>8995</v>
      </c>
      <c r="E5258" t="b">
        <v>0</v>
      </c>
      <c r="F5258" s="42" t="s">
        <v>9969</v>
      </c>
    </row>
    <row r="5259" spans="1:6" x14ac:dyDescent="0.2">
      <c r="A5259" s="42" t="s">
        <v>1224</v>
      </c>
      <c r="B5259" s="42" t="s">
        <v>8464</v>
      </c>
      <c r="C5259">
        <v>2018</v>
      </c>
      <c r="D5259" s="42" t="s">
        <v>9161</v>
      </c>
      <c r="E5259" t="b">
        <v>0</v>
      </c>
      <c r="F5259" s="42" t="s">
        <v>9969</v>
      </c>
    </row>
    <row r="5260" spans="1:6" x14ac:dyDescent="0.2">
      <c r="A5260" s="42" t="s">
        <v>1224</v>
      </c>
      <c r="B5260" s="42" t="s">
        <v>8464</v>
      </c>
      <c r="C5260">
        <v>2019</v>
      </c>
      <c r="D5260" s="42" t="s">
        <v>8482</v>
      </c>
      <c r="E5260" t="b">
        <v>0</v>
      </c>
      <c r="F5260" s="42" t="s">
        <v>9969</v>
      </c>
    </row>
    <row r="5261" spans="1:6" x14ac:dyDescent="0.2">
      <c r="A5261" s="42" t="s">
        <v>1225</v>
      </c>
      <c r="B5261" s="42" t="s">
        <v>8454</v>
      </c>
      <c r="C5261">
        <v>2013</v>
      </c>
      <c r="D5261" s="42" t="s">
        <v>9970</v>
      </c>
      <c r="E5261" t="b">
        <v>0</v>
      </c>
      <c r="F5261" s="42" t="s">
        <v>9971</v>
      </c>
    </row>
    <row r="5262" spans="1:6" x14ac:dyDescent="0.2">
      <c r="A5262" s="42" t="s">
        <v>1225</v>
      </c>
      <c r="B5262" s="42" t="s">
        <v>8454</v>
      </c>
      <c r="C5262">
        <v>2014</v>
      </c>
      <c r="D5262" s="42" t="s">
        <v>9030</v>
      </c>
      <c r="E5262" t="b">
        <v>0</v>
      </c>
      <c r="F5262" s="42" t="s">
        <v>9971</v>
      </c>
    </row>
    <row r="5263" spans="1:6" x14ac:dyDescent="0.2">
      <c r="A5263" s="42" t="s">
        <v>1225</v>
      </c>
      <c r="B5263" s="42" t="s">
        <v>8454</v>
      </c>
      <c r="C5263">
        <v>2015</v>
      </c>
      <c r="D5263" s="42" t="s">
        <v>9972</v>
      </c>
      <c r="E5263" t="b">
        <v>0</v>
      </c>
      <c r="F5263" s="42" t="s">
        <v>9971</v>
      </c>
    </row>
    <row r="5264" spans="1:6" x14ac:dyDescent="0.2">
      <c r="A5264" s="42" t="s">
        <v>1225</v>
      </c>
      <c r="B5264" s="42" t="s">
        <v>8454</v>
      </c>
      <c r="C5264">
        <v>2016</v>
      </c>
      <c r="D5264" s="42" t="s">
        <v>9069</v>
      </c>
      <c r="E5264" t="b">
        <v>0</v>
      </c>
      <c r="F5264" s="42" t="s">
        <v>9971</v>
      </c>
    </row>
    <row r="5265" spans="1:6" x14ac:dyDescent="0.2">
      <c r="A5265" s="42" t="s">
        <v>1225</v>
      </c>
      <c r="B5265" s="42" t="s">
        <v>8454</v>
      </c>
      <c r="C5265">
        <v>2017</v>
      </c>
      <c r="D5265" s="42" t="s">
        <v>9280</v>
      </c>
      <c r="E5265" t="b">
        <v>0</v>
      </c>
      <c r="F5265" s="42" t="s">
        <v>9971</v>
      </c>
    </row>
    <row r="5266" spans="1:6" x14ac:dyDescent="0.2">
      <c r="A5266" s="42" t="s">
        <v>1225</v>
      </c>
      <c r="B5266" s="42" t="s">
        <v>8454</v>
      </c>
      <c r="C5266">
        <v>2018</v>
      </c>
      <c r="D5266" s="42" t="s">
        <v>8607</v>
      </c>
      <c r="E5266" t="b">
        <v>0</v>
      </c>
      <c r="F5266" s="42" t="s">
        <v>9971</v>
      </c>
    </row>
    <row r="5267" spans="1:6" x14ac:dyDescent="0.2">
      <c r="A5267" s="42" t="s">
        <v>1225</v>
      </c>
      <c r="B5267" s="42" t="s">
        <v>8454</v>
      </c>
      <c r="C5267">
        <v>2019</v>
      </c>
      <c r="D5267" s="42" t="s">
        <v>9973</v>
      </c>
      <c r="E5267" t="b">
        <v>0</v>
      </c>
      <c r="F5267" s="42" t="s">
        <v>9971</v>
      </c>
    </row>
    <row r="5268" spans="1:6" x14ac:dyDescent="0.2">
      <c r="A5268" s="42" t="s">
        <v>1225</v>
      </c>
      <c r="B5268" s="42" t="s">
        <v>8462</v>
      </c>
      <c r="C5268">
        <v>2013</v>
      </c>
      <c r="D5268" s="42" t="s">
        <v>9970</v>
      </c>
      <c r="E5268" t="b">
        <v>0</v>
      </c>
      <c r="F5268" s="42" t="s">
        <v>9971</v>
      </c>
    </row>
    <row r="5269" spans="1:6" x14ac:dyDescent="0.2">
      <c r="A5269" s="42" t="s">
        <v>1225</v>
      </c>
      <c r="B5269" s="42" t="s">
        <v>8462</v>
      </c>
      <c r="C5269">
        <v>2014</v>
      </c>
      <c r="D5269" s="42" t="s">
        <v>9030</v>
      </c>
      <c r="E5269" t="b">
        <v>0</v>
      </c>
      <c r="F5269" s="42" t="s">
        <v>9971</v>
      </c>
    </row>
    <row r="5270" spans="1:6" x14ac:dyDescent="0.2">
      <c r="A5270" s="42" t="s">
        <v>1225</v>
      </c>
      <c r="B5270" s="42" t="s">
        <v>8462</v>
      </c>
      <c r="C5270">
        <v>2015</v>
      </c>
      <c r="D5270" s="42" t="s">
        <v>9972</v>
      </c>
      <c r="E5270" t="b">
        <v>0</v>
      </c>
      <c r="F5270" s="42" t="s">
        <v>9971</v>
      </c>
    </row>
    <row r="5271" spans="1:6" x14ac:dyDescent="0.2">
      <c r="A5271" s="42" t="s">
        <v>1225</v>
      </c>
      <c r="B5271" s="42" t="s">
        <v>8462</v>
      </c>
      <c r="C5271">
        <v>2016</v>
      </c>
      <c r="D5271" s="42" t="s">
        <v>9069</v>
      </c>
      <c r="E5271" t="b">
        <v>0</v>
      </c>
      <c r="F5271" s="42" t="s">
        <v>9971</v>
      </c>
    </row>
    <row r="5272" spans="1:6" x14ac:dyDescent="0.2">
      <c r="A5272" s="42" t="s">
        <v>1225</v>
      </c>
      <c r="B5272" s="42" t="s">
        <v>8462</v>
      </c>
      <c r="C5272">
        <v>2017</v>
      </c>
      <c r="D5272" s="42" t="s">
        <v>9280</v>
      </c>
      <c r="E5272" t="b">
        <v>0</v>
      </c>
      <c r="F5272" s="42" t="s">
        <v>9971</v>
      </c>
    </row>
    <row r="5273" spans="1:6" x14ac:dyDescent="0.2">
      <c r="A5273" s="42" t="s">
        <v>1225</v>
      </c>
      <c r="B5273" s="42" t="s">
        <v>8462</v>
      </c>
      <c r="C5273">
        <v>2018</v>
      </c>
      <c r="D5273" s="42" t="s">
        <v>8607</v>
      </c>
      <c r="E5273" t="b">
        <v>0</v>
      </c>
      <c r="F5273" s="42" t="s">
        <v>9971</v>
      </c>
    </row>
    <row r="5274" spans="1:6" x14ac:dyDescent="0.2">
      <c r="A5274" s="42" t="s">
        <v>1225</v>
      </c>
      <c r="B5274" s="42" t="s">
        <v>8462</v>
      </c>
      <c r="C5274">
        <v>2019</v>
      </c>
      <c r="D5274" s="42" t="s">
        <v>9973</v>
      </c>
      <c r="E5274" t="b">
        <v>0</v>
      </c>
      <c r="F5274" s="42" t="s">
        <v>9971</v>
      </c>
    </row>
    <row r="5275" spans="1:6" x14ac:dyDescent="0.2">
      <c r="A5275" s="42" t="s">
        <v>1225</v>
      </c>
      <c r="B5275" s="42" t="s">
        <v>8464</v>
      </c>
      <c r="C5275">
        <v>2013</v>
      </c>
      <c r="D5275" s="42" t="s">
        <v>8530</v>
      </c>
      <c r="E5275" t="b">
        <v>0</v>
      </c>
      <c r="F5275" s="42" t="s">
        <v>9971</v>
      </c>
    </row>
    <row r="5276" spans="1:6" x14ac:dyDescent="0.2">
      <c r="A5276" s="42" t="s">
        <v>1225</v>
      </c>
      <c r="B5276" s="42" t="s">
        <v>8464</v>
      </c>
      <c r="C5276">
        <v>2014</v>
      </c>
      <c r="D5276" s="42" t="s">
        <v>8512</v>
      </c>
      <c r="E5276" t="b">
        <v>0</v>
      </c>
      <c r="F5276" s="42" t="s">
        <v>9971</v>
      </c>
    </row>
    <row r="5277" spans="1:6" x14ac:dyDescent="0.2">
      <c r="A5277" s="42" t="s">
        <v>1225</v>
      </c>
      <c r="B5277" s="42" t="s">
        <v>8464</v>
      </c>
      <c r="C5277">
        <v>2015</v>
      </c>
      <c r="D5277" s="42" t="s">
        <v>8672</v>
      </c>
      <c r="E5277" t="b">
        <v>0</v>
      </c>
      <c r="F5277" s="42" t="s">
        <v>9971</v>
      </c>
    </row>
    <row r="5278" spans="1:6" x14ac:dyDescent="0.2">
      <c r="A5278" s="42" t="s">
        <v>1225</v>
      </c>
      <c r="B5278" s="42" t="s">
        <v>8464</v>
      </c>
      <c r="C5278">
        <v>2016</v>
      </c>
      <c r="D5278" s="42" t="s">
        <v>8672</v>
      </c>
      <c r="E5278" t="b">
        <v>0</v>
      </c>
      <c r="F5278" s="42" t="s">
        <v>9971</v>
      </c>
    </row>
    <row r="5279" spans="1:6" x14ac:dyDescent="0.2">
      <c r="A5279" s="42" t="s">
        <v>1225</v>
      </c>
      <c r="B5279" s="42" t="s">
        <v>8464</v>
      </c>
      <c r="C5279">
        <v>2017</v>
      </c>
      <c r="D5279" s="42" t="s">
        <v>8491</v>
      </c>
      <c r="E5279" t="b">
        <v>0</v>
      </c>
      <c r="F5279" s="42" t="s">
        <v>9971</v>
      </c>
    </row>
    <row r="5280" spans="1:6" x14ac:dyDescent="0.2">
      <c r="A5280" s="42" t="s">
        <v>1225</v>
      </c>
      <c r="B5280" s="42" t="s">
        <v>8464</v>
      </c>
      <c r="C5280">
        <v>2018</v>
      </c>
      <c r="D5280" s="42" t="s">
        <v>8467</v>
      </c>
      <c r="E5280" t="b">
        <v>0</v>
      </c>
      <c r="F5280" s="42" t="s">
        <v>9971</v>
      </c>
    </row>
    <row r="5281" spans="1:6" x14ac:dyDescent="0.2">
      <c r="A5281" s="42" t="s">
        <v>1225</v>
      </c>
      <c r="B5281" s="42" t="s">
        <v>8464</v>
      </c>
      <c r="C5281">
        <v>2019</v>
      </c>
      <c r="D5281" s="42" t="s">
        <v>8467</v>
      </c>
      <c r="E5281" t="b">
        <v>0</v>
      </c>
      <c r="F5281" s="42" t="s">
        <v>9971</v>
      </c>
    </row>
    <row r="5282" spans="1:6" x14ac:dyDescent="0.2">
      <c r="A5282" s="42" t="s">
        <v>1226</v>
      </c>
      <c r="B5282" s="42" t="s">
        <v>8454</v>
      </c>
      <c r="C5282">
        <v>2013</v>
      </c>
      <c r="D5282" s="42" t="s">
        <v>9711</v>
      </c>
      <c r="E5282" t="b">
        <v>0</v>
      </c>
      <c r="F5282" s="42" t="s">
        <v>9974</v>
      </c>
    </row>
    <row r="5283" spans="1:6" x14ac:dyDescent="0.2">
      <c r="A5283" s="42" t="s">
        <v>1226</v>
      </c>
      <c r="B5283" s="42" t="s">
        <v>8454</v>
      </c>
      <c r="C5283">
        <v>2014</v>
      </c>
      <c r="D5283" s="42" t="s">
        <v>9262</v>
      </c>
      <c r="E5283" t="b">
        <v>0</v>
      </c>
      <c r="F5283" s="42" t="s">
        <v>9974</v>
      </c>
    </row>
    <row r="5284" spans="1:6" x14ac:dyDescent="0.2">
      <c r="A5284" s="42" t="s">
        <v>1226</v>
      </c>
      <c r="B5284" s="42" t="s">
        <v>8454</v>
      </c>
      <c r="C5284">
        <v>2015</v>
      </c>
      <c r="D5284" s="42" t="s">
        <v>9975</v>
      </c>
      <c r="E5284" t="b">
        <v>0</v>
      </c>
      <c r="F5284" s="42" t="s">
        <v>9974</v>
      </c>
    </row>
    <row r="5285" spans="1:6" x14ac:dyDescent="0.2">
      <c r="A5285" s="42" t="s">
        <v>1226</v>
      </c>
      <c r="B5285" s="42" t="s">
        <v>8454</v>
      </c>
      <c r="C5285">
        <v>2016</v>
      </c>
      <c r="D5285" s="42" t="s">
        <v>9138</v>
      </c>
      <c r="E5285" t="b">
        <v>0</v>
      </c>
      <c r="F5285" s="42" t="s">
        <v>9974</v>
      </c>
    </row>
    <row r="5286" spans="1:6" x14ac:dyDescent="0.2">
      <c r="A5286" s="42" t="s">
        <v>1226</v>
      </c>
      <c r="B5286" s="42" t="s">
        <v>8454</v>
      </c>
      <c r="C5286">
        <v>2017</v>
      </c>
      <c r="D5286" s="42" t="s">
        <v>9346</v>
      </c>
      <c r="E5286" t="b">
        <v>0</v>
      </c>
      <c r="F5286" s="42" t="s">
        <v>9974</v>
      </c>
    </row>
    <row r="5287" spans="1:6" x14ac:dyDescent="0.2">
      <c r="A5287" s="42" t="s">
        <v>1226</v>
      </c>
      <c r="B5287" s="42" t="s">
        <v>8454</v>
      </c>
      <c r="C5287">
        <v>2018</v>
      </c>
      <c r="D5287" s="42" t="s">
        <v>9375</v>
      </c>
      <c r="E5287" t="b">
        <v>0</v>
      </c>
      <c r="F5287" s="42" t="s">
        <v>9974</v>
      </c>
    </row>
    <row r="5288" spans="1:6" x14ac:dyDescent="0.2">
      <c r="A5288" s="42" t="s">
        <v>1226</v>
      </c>
      <c r="B5288" s="42" t="s">
        <v>8454</v>
      </c>
      <c r="C5288">
        <v>2019</v>
      </c>
      <c r="D5288" s="42" t="s">
        <v>9976</v>
      </c>
      <c r="E5288" t="b">
        <v>0</v>
      </c>
      <c r="F5288" s="42" t="s">
        <v>9974</v>
      </c>
    </row>
    <row r="5289" spans="1:6" x14ac:dyDescent="0.2">
      <c r="A5289" s="42" t="s">
        <v>1226</v>
      </c>
      <c r="B5289" s="42" t="s">
        <v>8462</v>
      </c>
      <c r="C5289">
        <v>2013</v>
      </c>
      <c r="D5289" s="42" t="s">
        <v>9711</v>
      </c>
      <c r="E5289" t="b">
        <v>0</v>
      </c>
      <c r="F5289" s="42" t="s">
        <v>9974</v>
      </c>
    </row>
    <row r="5290" spans="1:6" x14ac:dyDescent="0.2">
      <c r="A5290" s="42" t="s">
        <v>1226</v>
      </c>
      <c r="B5290" s="42" t="s">
        <v>8462</v>
      </c>
      <c r="C5290">
        <v>2014</v>
      </c>
      <c r="D5290" s="42" t="s">
        <v>9262</v>
      </c>
      <c r="E5290" t="b">
        <v>0</v>
      </c>
      <c r="F5290" s="42" t="s">
        <v>9974</v>
      </c>
    </row>
    <row r="5291" spans="1:6" x14ac:dyDescent="0.2">
      <c r="A5291" s="42" t="s">
        <v>1226</v>
      </c>
      <c r="B5291" s="42" t="s">
        <v>8462</v>
      </c>
      <c r="C5291">
        <v>2015</v>
      </c>
      <c r="D5291" s="42" t="s">
        <v>9975</v>
      </c>
      <c r="E5291" t="b">
        <v>0</v>
      </c>
      <c r="F5291" s="42" t="s">
        <v>9974</v>
      </c>
    </row>
    <row r="5292" spans="1:6" x14ac:dyDescent="0.2">
      <c r="A5292" s="42" t="s">
        <v>1226</v>
      </c>
      <c r="B5292" s="42" t="s">
        <v>8462</v>
      </c>
      <c r="C5292">
        <v>2016</v>
      </c>
      <c r="D5292" s="42" t="s">
        <v>9138</v>
      </c>
      <c r="E5292" t="b">
        <v>0</v>
      </c>
      <c r="F5292" s="42" t="s">
        <v>9974</v>
      </c>
    </row>
    <row r="5293" spans="1:6" x14ac:dyDescent="0.2">
      <c r="A5293" s="42" t="s">
        <v>1226</v>
      </c>
      <c r="B5293" s="42" t="s">
        <v>8462</v>
      </c>
      <c r="C5293">
        <v>2017</v>
      </c>
      <c r="D5293" s="42" t="s">
        <v>9346</v>
      </c>
      <c r="E5293" t="b">
        <v>0</v>
      </c>
      <c r="F5293" s="42" t="s">
        <v>9974</v>
      </c>
    </row>
    <row r="5294" spans="1:6" x14ac:dyDescent="0.2">
      <c r="A5294" s="42" t="s">
        <v>1226</v>
      </c>
      <c r="B5294" s="42" t="s">
        <v>8462</v>
      </c>
      <c r="C5294">
        <v>2018</v>
      </c>
      <c r="D5294" s="42" t="s">
        <v>9375</v>
      </c>
      <c r="E5294" t="b">
        <v>0</v>
      </c>
      <c r="F5294" s="42" t="s">
        <v>9974</v>
      </c>
    </row>
    <row r="5295" spans="1:6" x14ac:dyDescent="0.2">
      <c r="A5295" s="42" t="s">
        <v>1226</v>
      </c>
      <c r="B5295" s="42" t="s">
        <v>8462</v>
      </c>
      <c r="C5295">
        <v>2019</v>
      </c>
      <c r="D5295" s="42" t="s">
        <v>9976</v>
      </c>
      <c r="E5295" t="b">
        <v>0</v>
      </c>
      <c r="F5295" s="42" t="s">
        <v>9974</v>
      </c>
    </row>
    <row r="5296" spans="1:6" x14ac:dyDescent="0.2">
      <c r="A5296" s="42" t="s">
        <v>1226</v>
      </c>
      <c r="B5296" s="42" t="s">
        <v>8464</v>
      </c>
      <c r="C5296">
        <v>2013</v>
      </c>
      <c r="D5296" s="42" t="s">
        <v>8704</v>
      </c>
      <c r="E5296" t="b">
        <v>0</v>
      </c>
      <c r="F5296" s="42" t="s">
        <v>9974</v>
      </c>
    </row>
    <row r="5297" spans="1:6" x14ac:dyDescent="0.2">
      <c r="A5297" s="42" t="s">
        <v>1226</v>
      </c>
      <c r="B5297" s="42" t="s">
        <v>8464</v>
      </c>
      <c r="C5297">
        <v>2014</v>
      </c>
      <c r="D5297" s="42" t="s">
        <v>8704</v>
      </c>
      <c r="E5297" t="b">
        <v>0</v>
      </c>
      <c r="F5297" s="42" t="s">
        <v>9974</v>
      </c>
    </row>
    <row r="5298" spans="1:6" x14ac:dyDescent="0.2">
      <c r="A5298" s="42" t="s">
        <v>1226</v>
      </c>
      <c r="B5298" s="42" t="s">
        <v>8464</v>
      </c>
      <c r="C5298">
        <v>2015</v>
      </c>
      <c r="D5298" s="42" t="s">
        <v>9315</v>
      </c>
      <c r="E5298" t="b">
        <v>0</v>
      </c>
      <c r="F5298" s="42" t="s">
        <v>9974</v>
      </c>
    </row>
    <row r="5299" spans="1:6" x14ac:dyDescent="0.2">
      <c r="A5299" s="42" t="s">
        <v>1226</v>
      </c>
      <c r="B5299" s="42" t="s">
        <v>8464</v>
      </c>
      <c r="C5299">
        <v>2016</v>
      </c>
      <c r="D5299" s="42" t="s">
        <v>8843</v>
      </c>
      <c r="E5299" t="b">
        <v>0</v>
      </c>
      <c r="F5299" s="42" t="s">
        <v>9974</v>
      </c>
    </row>
    <row r="5300" spans="1:6" x14ac:dyDescent="0.2">
      <c r="A5300" s="42" t="s">
        <v>1226</v>
      </c>
      <c r="B5300" s="42" t="s">
        <v>8464</v>
      </c>
      <c r="C5300">
        <v>2017</v>
      </c>
      <c r="D5300" s="42" t="s">
        <v>9044</v>
      </c>
      <c r="E5300" t="b">
        <v>0</v>
      </c>
      <c r="F5300" s="42" t="s">
        <v>9974</v>
      </c>
    </row>
    <row r="5301" spans="1:6" x14ac:dyDescent="0.2">
      <c r="A5301" s="42" t="s">
        <v>1226</v>
      </c>
      <c r="B5301" s="42" t="s">
        <v>8464</v>
      </c>
      <c r="C5301">
        <v>2018</v>
      </c>
      <c r="D5301" s="42" t="s">
        <v>8539</v>
      </c>
      <c r="E5301" t="b">
        <v>0</v>
      </c>
      <c r="F5301" s="42" t="s">
        <v>9974</v>
      </c>
    </row>
    <row r="5302" spans="1:6" x14ac:dyDescent="0.2">
      <c r="A5302" s="42" t="s">
        <v>1226</v>
      </c>
      <c r="B5302" s="42" t="s">
        <v>8464</v>
      </c>
      <c r="C5302">
        <v>2019</v>
      </c>
      <c r="D5302" s="42" t="s">
        <v>8540</v>
      </c>
      <c r="E5302" t="b">
        <v>0</v>
      </c>
      <c r="F5302" s="42" t="s">
        <v>9974</v>
      </c>
    </row>
    <row r="5303" spans="1:6" x14ac:dyDescent="0.2">
      <c r="A5303" s="42" t="s">
        <v>1227</v>
      </c>
      <c r="B5303" s="42" t="s">
        <v>8454</v>
      </c>
      <c r="C5303">
        <v>2013</v>
      </c>
      <c r="D5303" s="42" t="s">
        <v>8587</v>
      </c>
      <c r="E5303" t="b">
        <v>0</v>
      </c>
      <c r="F5303" s="42" t="s">
        <v>9977</v>
      </c>
    </row>
    <row r="5304" spans="1:6" x14ac:dyDescent="0.2">
      <c r="A5304" s="42" t="s">
        <v>1227</v>
      </c>
      <c r="B5304" s="42" t="s">
        <v>8454</v>
      </c>
      <c r="C5304">
        <v>2014</v>
      </c>
      <c r="D5304" s="42" t="s">
        <v>9978</v>
      </c>
      <c r="E5304" t="b">
        <v>0</v>
      </c>
      <c r="F5304" s="42" t="s">
        <v>9977</v>
      </c>
    </row>
    <row r="5305" spans="1:6" x14ac:dyDescent="0.2">
      <c r="A5305" s="42" t="s">
        <v>1227</v>
      </c>
      <c r="B5305" s="42" t="s">
        <v>8454</v>
      </c>
      <c r="C5305">
        <v>2015</v>
      </c>
      <c r="D5305" s="42" t="s">
        <v>8977</v>
      </c>
      <c r="E5305" t="b">
        <v>0</v>
      </c>
      <c r="F5305" s="42" t="s">
        <v>9977</v>
      </c>
    </row>
    <row r="5306" spans="1:6" x14ac:dyDescent="0.2">
      <c r="A5306" s="42" t="s">
        <v>1227</v>
      </c>
      <c r="B5306" s="42" t="s">
        <v>8454</v>
      </c>
      <c r="C5306">
        <v>2016</v>
      </c>
      <c r="D5306" s="42" t="s">
        <v>9405</v>
      </c>
      <c r="E5306" t="b">
        <v>0</v>
      </c>
      <c r="F5306" s="42" t="s">
        <v>9977</v>
      </c>
    </row>
    <row r="5307" spans="1:6" x14ac:dyDescent="0.2">
      <c r="A5307" s="42" t="s">
        <v>1227</v>
      </c>
      <c r="B5307" s="42" t="s">
        <v>8454</v>
      </c>
      <c r="C5307">
        <v>2017</v>
      </c>
      <c r="D5307" s="42" t="s">
        <v>9979</v>
      </c>
      <c r="E5307" t="b">
        <v>0</v>
      </c>
      <c r="F5307" s="42" t="s">
        <v>9977</v>
      </c>
    </row>
    <row r="5308" spans="1:6" x14ac:dyDescent="0.2">
      <c r="A5308" s="42" t="s">
        <v>1227</v>
      </c>
      <c r="B5308" s="42" t="s">
        <v>8454</v>
      </c>
      <c r="C5308">
        <v>2018</v>
      </c>
      <c r="D5308" s="42" t="s">
        <v>8667</v>
      </c>
      <c r="E5308" t="b">
        <v>0</v>
      </c>
      <c r="F5308" s="42" t="s">
        <v>9977</v>
      </c>
    </row>
    <row r="5309" spans="1:6" x14ac:dyDescent="0.2">
      <c r="A5309" s="42" t="s">
        <v>1227</v>
      </c>
      <c r="B5309" s="42" t="s">
        <v>8454</v>
      </c>
      <c r="C5309">
        <v>2019</v>
      </c>
      <c r="D5309" s="42" t="s">
        <v>8921</v>
      </c>
      <c r="E5309" t="b">
        <v>0</v>
      </c>
      <c r="F5309" s="42" t="s">
        <v>9977</v>
      </c>
    </row>
    <row r="5310" spans="1:6" x14ac:dyDescent="0.2">
      <c r="A5310" s="42" t="s">
        <v>1227</v>
      </c>
      <c r="B5310" s="42" t="s">
        <v>8462</v>
      </c>
      <c r="C5310">
        <v>2013</v>
      </c>
      <c r="D5310" s="42" t="s">
        <v>8587</v>
      </c>
      <c r="E5310" t="b">
        <v>0</v>
      </c>
      <c r="F5310" s="42" t="s">
        <v>9977</v>
      </c>
    </row>
    <row r="5311" spans="1:6" x14ac:dyDescent="0.2">
      <c r="A5311" s="42" t="s">
        <v>1227</v>
      </c>
      <c r="B5311" s="42" t="s">
        <v>8462</v>
      </c>
      <c r="C5311">
        <v>2014</v>
      </c>
      <c r="D5311" s="42" t="s">
        <v>9978</v>
      </c>
      <c r="E5311" t="b">
        <v>0</v>
      </c>
      <c r="F5311" s="42" t="s">
        <v>9977</v>
      </c>
    </row>
    <row r="5312" spans="1:6" x14ac:dyDescent="0.2">
      <c r="A5312" s="42" t="s">
        <v>1227</v>
      </c>
      <c r="B5312" s="42" t="s">
        <v>8462</v>
      </c>
      <c r="C5312">
        <v>2015</v>
      </c>
      <c r="D5312" s="42" t="s">
        <v>8977</v>
      </c>
      <c r="E5312" t="b">
        <v>0</v>
      </c>
      <c r="F5312" s="42" t="s">
        <v>9977</v>
      </c>
    </row>
    <row r="5313" spans="1:6" x14ac:dyDescent="0.2">
      <c r="A5313" s="42" t="s">
        <v>1227</v>
      </c>
      <c r="B5313" s="42" t="s">
        <v>8462</v>
      </c>
      <c r="C5313">
        <v>2016</v>
      </c>
      <c r="D5313" s="42" t="s">
        <v>9405</v>
      </c>
      <c r="E5313" t="b">
        <v>0</v>
      </c>
      <c r="F5313" s="42" t="s">
        <v>9977</v>
      </c>
    </row>
    <row r="5314" spans="1:6" x14ac:dyDescent="0.2">
      <c r="A5314" s="42" t="s">
        <v>1227</v>
      </c>
      <c r="B5314" s="42" t="s">
        <v>8462</v>
      </c>
      <c r="C5314">
        <v>2017</v>
      </c>
      <c r="D5314" s="42" t="s">
        <v>8781</v>
      </c>
      <c r="E5314" t="b">
        <v>0</v>
      </c>
      <c r="F5314" s="42" t="s">
        <v>9977</v>
      </c>
    </row>
    <row r="5315" spans="1:6" x14ac:dyDescent="0.2">
      <c r="A5315" s="42" t="s">
        <v>1227</v>
      </c>
      <c r="B5315" s="42" t="s">
        <v>8462</v>
      </c>
      <c r="C5315">
        <v>2018</v>
      </c>
      <c r="D5315" s="42" t="s">
        <v>9342</v>
      </c>
      <c r="E5315" t="b">
        <v>0</v>
      </c>
      <c r="F5315" s="42" t="s">
        <v>9977</v>
      </c>
    </row>
    <row r="5316" spans="1:6" x14ac:dyDescent="0.2">
      <c r="A5316" s="42" t="s">
        <v>1227</v>
      </c>
      <c r="B5316" s="42" t="s">
        <v>8462</v>
      </c>
      <c r="C5316">
        <v>2019</v>
      </c>
      <c r="D5316" s="42" t="s">
        <v>9980</v>
      </c>
      <c r="E5316" t="b">
        <v>0</v>
      </c>
      <c r="F5316" s="42" t="s">
        <v>9977</v>
      </c>
    </row>
    <row r="5317" spans="1:6" x14ac:dyDescent="0.2">
      <c r="A5317" s="42" t="s">
        <v>1227</v>
      </c>
      <c r="B5317" s="42" t="s">
        <v>8464</v>
      </c>
      <c r="C5317">
        <v>2013</v>
      </c>
      <c r="D5317" s="42" t="s">
        <v>8496</v>
      </c>
      <c r="E5317" t="b">
        <v>0</v>
      </c>
      <c r="F5317" s="42" t="s">
        <v>9977</v>
      </c>
    </row>
    <row r="5318" spans="1:6" x14ac:dyDescent="0.2">
      <c r="A5318" s="42" t="s">
        <v>1227</v>
      </c>
      <c r="B5318" s="42" t="s">
        <v>8464</v>
      </c>
      <c r="C5318">
        <v>2014</v>
      </c>
      <c r="D5318" s="42" t="s">
        <v>8496</v>
      </c>
      <c r="E5318" t="b">
        <v>0</v>
      </c>
      <c r="F5318" s="42" t="s">
        <v>9977</v>
      </c>
    </row>
    <row r="5319" spans="1:6" x14ac:dyDescent="0.2">
      <c r="A5319" s="42" t="s">
        <v>1227</v>
      </c>
      <c r="B5319" s="42" t="s">
        <v>8464</v>
      </c>
      <c r="C5319">
        <v>2015</v>
      </c>
      <c r="D5319" s="42" t="s">
        <v>8496</v>
      </c>
      <c r="E5319" t="b">
        <v>0</v>
      </c>
      <c r="F5319" s="42" t="s">
        <v>9977</v>
      </c>
    </row>
    <row r="5320" spans="1:6" x14ac:dyDescent="0.2">
      <c r="A5320" s="42" t="s">
        <v>1227</v>
      </c>
      <c r="B5320" s="42" t="s">
        <v>8464</v>
      </c>
      <c r="C5320">
        <v>2016</v>
      </c>
      <c r="D5320" s="42" t="s">
        <v>8496</v>
      </c>
      <c r="E5320" t="b">
        <v>0</v>
      </c>
      <c r="F5320" s="42" t="s">
        <v>9977</v>
      </c>
    </row>
    <row r="5321" spans="1:6" x14ac:dyDescent="0.2">
      <c r="A5321" s="42" t="s">
        <v>1227</v>
      </c>
      <c r="B5321" s="42" t="s">
        <v>8464</v>
      </c>
      <c r="C5321">
        <v>2017</v>
      </c>
      <c r="D5321" s="42" t="s">
        <v>8496</v>
      </c>
      <c r="E5321" t="b">
        <v>0</v>
      </c>
      <c r="F5321" s="42" t="s">
        <v>9977</v>
      </c>
    </row>
    <row r="5322" spans="1:6" x14ac:dyDescent="0.2">
      <c r="A5322" s="42" t="s">
        <v>1227</v>
      </c>
      <c r="B5322" s="42" t="s">
        <v>8464</v>
      </c>
      <c r="C5322">
        <v>2018</v>
      </c>
      <c r="D5322" s="42" t="s">
        <v>8482</v>
      </c>
      <c r="E5322" t="b">
        <v>0</v>
      </c>
      <c r="F5322" s="42" t="s">
        <v>9977</v>
      </c>
    </row>
    <row r="5323" spans="1:6" x14ac:dyDescent="0.2">
      <c r="A5323" s="42" t="s">
        <v>1227</v>
      </c>
      <c r="B5323" s="42" t="s">
        <v>8464</v>
      </c>
      <c r="C5323">
        <v>2019</v>
      </c>
      <c r="D5323" s="42" t="s">
        <v>8482</v>
      </c>
      <c r="E5323" t="b">
        <v>0</v>
      </c>
      <c r="F5323" s="42" t="s">
        <v>9977</v>
      </c>
    </row>
    <row r="5324" spans="1:6" x14ac:dyDescent="0.2">
      <c r="A5324" s="42" t="s">
        <v>1228</v>
      </c>
      <c r="B5324" s="42" t="s">
        <v>8454</v>
      </c>
      <c r="C5324">
        <v>2017</v>
      </c>
      <c r="D5324" s="42" t="s">
        <v>9981</v>
      </c>
      <c r="E5324" t="b">
        <v>0</v>
      </c>
      <c r="F5324" s="42" t="s">
        <v>9982</v>
      </c>
    </row>
    <row r="5325" spans="1:6" x14ac:dyDescent="0.2">
      <c r="A5325" s="42" t="s">
        <v>1228</v>
      </c>
      <c r="B5325" s="42" t="s">
        <v>8454</v>
      </c>
      <c r="C5325">
        <v>2018</v>
      </c>
      <c r="D5325" s="42" t="s">
        <v>9983</v>
      </c>
      <c r="E5325" t="b">
        <v>0</v>
      </c>
      <c r="F5325" s="42" t="s">
        <v>9982</v>
      </c>
    </row>
    <row r="5326" spans="1:6" x14ac:dyDescent="0.2">
      <c r="A5326" s="42" t="s">
        <v>1228</v>
      </c>
      <c r="B5326" s="42" t="s">
        <v>8454</v>
      </c>
      <c r="C5326">
        <v>2019</v>
      </c>
      <c r="D5326" s="42" t="s">
        <v>9984</v>
      </c>
      <c r="E5326" t="b">
        <v>0</v>
      </c>
      <c r="F5326" s="42" t="s">
        <v>9982</v>
      </c>
    </row>
    <row r="5327" spans="1:6" x14ac:dyDescent="0.2">
      <c r="A5327" s="42" t="s">
        <v>1228</v>
      </c>
      <c r="B5327" s="42" t="s">
        <v>8462</v>
      </c>
      <c r="C5327">
        <v>2017</v>
      </c>
      <c r="D5327" s="42" t="s">
        <v>9981</v>
      </c>
      <c r="E5327" t="b">
        <v>0</v>
      </c>
      <c r="F5327" s="42" t="s">
        <v>9982</v>
      </c>
    </row>
    <row r="5328" spans="1:6" x14ac:dyDescent="0.2">
      <c r="A5328" s="42" t="s">
        <v>1228</v>
      </c>
      <c r="B5328" s="42" t="s">
        <v>8462</v>
      </c>
      <c r="C5328">
        <v>2018</v>
      </c>
      <c r="D5328" s="42" t="s">
        <v>9983</v>
      </c>
      <c r="E5328" t="b">
        <v>0</v>
      </c>
      <c r="F5328" s="42" t="s">
        <v>9982</v>
      </c>
    </row>
    <row r="5329" spans="1:6" x14ac:dyDescent="0.2">
      <c r="A5329" s="42" t="s">
        <v>1228</v>
      </c>
      <c r="B5329" s="42" t="s">
        <v>8462</v>
      </c>
      <c r="C5329">
        <v>2019</v>
      </c>
      <c r="D5329" s="42" t="s">
        <v>9984</v>
      </c>
      <c r="E5329" t="b">
        <v>0</v>
      </c>
      <c r="F5329" s="42" t="s">
        <v>9982</v>
      </c>
    </row>
    <row r="5330" spans="1:6" x14ac:dyDescent="0.2">
      <c r="A5330" s="42" t="s">
        <v>1228</v>
      </c>
      <c r="B5330" s="42" t="s">
        <v>8464</v>
      </c>
      <c r="C5330">
        <v>2017</v>
      </c>
      <c r="D5330" s="42" t="s">
        <v>8482</v>
      </c>
      <c r="E5330" t="b">
        <v>0</v>
      </c>
      <c r="F5330" s="42" t="s">
        <v>9982</v>
      </c>
    </row>
    <row r="5331" spans="1:6" x14ac:dyDescent="0.2">
      <c r="A5331" s="42" t="s">
        <v>1228</v>
      </c>
      <c r="B5331" s="42" t="s">
        <v>8464</v>
      </c>
      <c r="C5331">
        <v>2018</v>
      </c>
      <c r="D5331" s="42" t="s">
        <v>8482</v>
      </c>
      <c r="E5331" t="b">
        <v>0</v>
      </c>
      <c r="F5331" s="42" t="s">
        <v>9982</v>
      </c>
    </row>
    <row r="5332" spans="1:6" x14ac:dyDescent="0.2">
      <c r="A5332" s="42" t="s">
        <v>1228</v>
      </c>
      <c r="B5332" s="42" t="s">
        <v>8464</v>
      </c>
      <c r="C5332">
        <v>2019</v>
      </c>
      <c r="D5332" s="42" t="s">
        <v>8482</v>
      </c>
      <c r="E5332" t="b">
        <v>0</v>
      </c>
      <c r="F5332" s="42" t="s">
        <v>9982</v>
      </c>
    </row>
    <row r="5333" spans="1:6" x14ac:dyDescent="0.2">
      <c r="A5333" s="42" t="s">
        <v>1229</v>
      </c>
      <c r="B5333" s="42" t="s">
        <v>8454</v>
      </c>
      <c r="C5333">
        <v>2013</v>
      </c>
      <c r="D5333" s="42" t="s">
        <v>9536</v>
      </c>
      <c r="E5333" t="b">
        <v>0</v>
      </c>
      <c r="F5333" s="42" t="s">
        <v>9985</v>
      </c>
    </row>
    <row r="5334" spans="1:6" x14ac:dyDescent="0.2">
      <c r="A5334" s="42" t="s">
        <v>1229</v>
      </c>
      <c r="B5334" s="42" t="s">
        <v>8454</v>
      </c>
      <c r="C5334">
        <v>2014</v>
      </c>
      <c r="D5334" s="42" t="s">
        <v>8680</v>
      </c>
      <c r="E5334" t="b">
        <v>0</v>
      </c>
      <c r="F5334" s="42" t="s">
        <v>9985</v>
      </c>
    </row>
    <row r="5335" spans="1:6" x14ac:dyDescent="0.2">
      <c r="A5335" s="42" t="s">
        <v>1229</v>
      </c>
      <c r="B5335" s="42" t="s">
        <v>8454</v>
      </c>
      <c r="C5335">
        <v>2015</v>
      </c>
      <c r="D5335" s="42" t="s">
        <v>8673</v>
      </c>
      <c r="E5335" t="b">
        <v>0</v>
      </c>
      <c r="F5335" s="42" t="s">
        <v>9985</v>
      </c>
    </row>
    <row r="5336" spans="1:6" x14ac:dyDescent="0.2">
      <c r="A5336" s="42" t="s">
        <v>1229</v>
      </c>
      <c r="B5336" s="42" t="s">
        <v>8454</v>
      </c>
      <c r="C5336">
        <v>2016</v>
      </c>
      <c r="D5336" s="42" t="s">
        <v>8673</v>
      </c>
      <c r="E5336" t="b">
        <v>0</v>
      </c>
      <c r="F5336" s="42" t="s">
        <v>9985</v>
      </c>
    </row>
    <row r="5337" spans="1:6" x14ac:dyDescent="0.2">
      <c r="A5337" s="42" t="s">
        <v>1229</v>
      </c>
      <c r="B5337" s="42" t="s">
        <v>8454</v>
      </c>
      <c r="C5337">
        <v>2017</v>
      </c>
      <c r="D5337" s="42" t="s">
        <v>8496</v>
      </c>
      <c r="E5337" t="b">
        <v>0</v>
      </c>
      <c r="F5337" s="42" t="s">
        <v>9985</v>
      </c>
    </row>
    <row r="5338" spans="1:6" x14ac:dyDescent="0.2">
      <c r="A5338" s="42" t="s">
        <v>1229</v>
      </c>
      <c r="B5338" s="42" t="s">
        <v>8454</v>
      </c>
      <c r="C5338">
        <v>2018</v>
      </c>
      <c r="D5338" s="42" t="s">
        <v>8496</v>
      </c>
      <c r="E5338" t="b">
        <v>0</v>
      </c>
      <c r="F5338" s="42" t="s">
        <v>9985</v>
      </c>
    </row>
    <row r="5339" spans="1:6" x14ac:dyDescent="0.2">
      <c r="A5339" s="42" t="s">
        <v>1229</v>
      </c>
      <c r="B5339" s="42" t="s">
        <v>8454</v>
      </c>
      <c r="C5339">
        <v>2019</v>
      </c>
      <c r="D5339" s="42" t="s">
        <v>8496</v>
      </c>
      <c r="E5339" t="b">
        <v>0</v>
      </c>
      <c r="F5339" s="42" t="s">
        <v>9985</v>
      </c>
    </row>
    <row r="5340" spans="1:6" x14ac:dyDescent="0.2">
      <c r="A5340" s="42" t="s">
        <v>1229</v>
      </c>
      <c r="B5340" s="42" t="s">
        <v>8462</v>
      </c>
      <c r="C5340">
        <v>2013</v>
      </c>
      <c r="D5340" s="42" t="s">
        <v>9536</v>
      </c>
      <c r="E5340" t="b">
        <v>0</v>
      </c>
      <c r="F5340" s="42" t="s">
        <v>9985</v>
      </c>
    </row>
    <row r="5341" spans="1:6" x14ac:dyDescent="0.2">
      <c r="A5341" s="42" t="s">
        <v>1229</v>
      </c>
      <c r="B5341" s="42" t="s">
        <v>8462</v>
      </c>
      <c r="C5341">
        <v>2014</v>
      </c>
      <c r="D5341" s="42" t="s">
        <v>8680</v>
      </c>
      <c r="E5341" t="b">
        <v>0</v>
      </c>
      <c r="F5341" s="42" t="s">
        <v>9985</v>
      </c>
    </row>
    <row r="5342" spans="1:6" x14ac:dyDescent="0.2">
      <c r="A5342" s="42" t="s">
        <v>1229</v>
      </c>
      <c r="B5342" s="42" t="s">
        <v>8462</v>
      </c>
      <c r="C5342">
        <v>2015</v>
      </c>
      <c r="D5342" s="42" t="s">
        <v>8673</v>
      </c>
      <c r="E5342" t="b">
        <v>0</v>
      </c>
      <c r="F5342" s="42" t="s">
        <v>9985</v>
      </c>
    </row>
    <row r="5343" spans="1:6" x14ac:dyDescent="0.2">
      <c r="A5343" s="42" t="s">
        <v>1229</v>
      </c>
      <c r="B5343" s="42" t="s">
        <v>8462</v>
      </c>
      <c r="C5343">
        <v>2016</v>
      </c>
      <c r="D5343" s="42" t="s">
        <v>8673</v>
      </c>
      <c r="E5343" t="b">
        <v>0</v>
      </c>
      <c r="F5343" s="42" t="s">
        <v>9985</v>
      </c>
    </row>
    <row r="5344" spans="1:6" x14ac:dyDescent="0.2">
      <c r="A5344" s="42" t="s">
        <v>1229</v>
      </c>
      <c r="B5344" s="42" t="s">
        <v>8462</v>
      </c>
      <c r="C5344">
        <v>2017</v>
      </c>
      <c r="D5344" s="42" t="s">
        <v>8496</v>
      </c>
      <c r="E5344" t="b">
        <v>0</v>
      </c>
      <c r="F5344" s="42" t="s">
        <v>9985</v>
      </c>
    </row>
    <row r="5345" spans="1:6" x14ac:dyDescent="0.2">
      <c r="A5345" s="42" t="s">
        <v>1229</v>
      </c>
      <c r="B5345" s="42" t="s">
        <v>8462</v>
      </c>
      <c r="C5345">
        <v>2018</v>
      </c>
      <c r="D5345" s="42" t="s">
        <v>8496</v>
      </c>
      <c r="E5345" t="b">
        <v>0</v>
      </c>
      <c r="F5345" s="42" t="s">
        <v>9985</v>
      </c>
    </row>
    <row r="5346" spans="1:6" x14ac:dyDescent="0.2">
      <c r="A5346" s="42" t="s">
        <v>1229</v>
      </c>
      <c r="B5346" s="42" t="s">
        <v>8462</v>
      </c>
      <c r="C5346">
        <v>2019</v>
      </c>
      <c r="D5346" s="42" t="s">
        <v>8496</v>
      </c>
      <c r="E5346" t="b">
        <v>0</v>
      </c>
      <c r="F5346" s="42" t="s">
        <v>9985</v>
      </c>
    </row>
    <row r="5347" spans="1:6" x14ac:dyDescent="0.2">
      <c r="A5347" s="42" t="s">
        <v>1229</v>
      </c>
      <c r="B5347" s="42" t="s">
        <v>8464</v>
      </c>
      <c r="C5347">
        <v>2013</v>
      </c>
      <c r="D5347" s="42" t="s">
        <v>8496</v>
      </c>
      <c r="E5347" t="b">
        <v>0</v>
      </c>
      <c r="F5347" s="42" t="s">
        <v>9985</v>
      </c>
    </row>
    <row r="5348" spans="1:6" x14ac:dyDescent="0.2">
      <c r="A5348" s="42" t="s">
        <v>1229</v>
      </c>
      <c r="B5348" s="42" t="s">
        <v>8464</v>
      </c>
      <c r="C5348">
        <v>2014</v>
      </c>
      <c r="D5348" s="42" t="s">
        <v>8496</v>
      </c>
      <c r="E5348" t="b">
        <v>0</v>
      </c>
      <c r="F5348" s="42" t="s">
        <v>9985</v>
      </c>
    </row>
    <row r="5349" spans="1:6" x14ac:dyDescent="0.2">
      <c r="A5349" s="42" t="s">
        <v>1229</v>
      </c>
      <c r="B5349" s="42" t="s">
        <v>8464</v>
      </c>
      <c r="C5349">
        <v>2015</v>
      </c>
      <c r="D5349" s="42" t="s">
        <v>8496</v>
      </c>
      <c r="E5349" t="b">
        <v>0</v>
      </c>
      <c r="F5349" s="42" t="s">
        <v>9985</v>
      </c>
    </row>
    <row r="5350" spans="1:6" x14ac:dyDescent="0.2">
      <c r="A5350" s="42" t="s">
        <v>1229</v>
      </c>
      <c r="B5350" s="42" t="s">
        <v>8464</v>
      </c>
      <c r="C5350">
        <v>2016</v>
      </c>
      <c r="D5350" s="42" t="s">
        <v>8496</v>
      </c>
      <c r="E5350" t="b">
        <v>0</v>
      </c>
      <c r="F5350" s="42" t="s">
        <v>9985</v>
      </c>
    </row>
    <row r="5351" spans="1:6" x14ac:dyDescent="0.2">
      <c r="A5351" s="42" t="s">
        <v>1229</v>
      </c>
      <c r="B5351" s="42" t="s">
        <v>8464</v>
      </c>
      <c r="C5351">
        <v>2017</v>
      </c>
      <c r="D5351" s="42" t="s">
        <v>8496</v>
      </c>
      <c r="E5351" t="b">
        <v>0</v>
      </c>
      <c r="F5351" s="42" t="s">
        <v>9985</v>
      </c>
    </row>
    <row r="5352" spans="1:6" x14ac:dyDescent="0.2">
      <c r="A5352" s="42" t="s">
        <v>1229</v>
      </c>
      <c r="B5352" s="42" t="s">
        <v>8464</v>
      </c>
      <c r="C5352">
        <v>2018</v>
      </c>
      <c r="D5352" s="42" t="s">
        <v>8496</v>
      </c>
      <c r="E5352" t="b">
        <v>0</v>
      </c>
      <c r="F5352" s="42" t="s">
        <v>9985</v>
      </c>
    </row>
    <row r="5353" spans="1:6" x14ac:dyDescent="0.2">
      <c r="A5353" s="42" t="s">
        <v>1229</v>
      </c>
      <c r="B5353" s="42" t="s">
        <v>8464</v>
      </c>
      <c r="C5353">
        <v>2019</v>
      </c>
      <c r="D5353" s="42" t="s">
        <v>8482</v>
      </c>
      <c r="E5353" t="b">
        <v>0</v>
      </c>
      <c r="F5353" s="42" t="s">
        <v>9985</v>
      </c>
    </row>
    <row r="5354" spans="1:6" x14ac:dyDescent="0.2">
      <c r="A5354" s="42" t="s">
        <v>1230</v>
      </c>
      <c r="B5354" s="42" t="s">
        <v>8454</v>
      </c>
      <c r="C5354">
        <v>2014</v>
      </c>
      <c r="D5354" s="42" t="s">
        <v>4381</v>
      </c>
      <c r="E5354" t="b">
        <v>0</v>
      </c>
      <c r="F5354" s="42" t="s">
        <v>9986</v>
      </c>
    </row>
    <row r="5355" spans="1:6" x14ac:dyDescent="0.2">
      <c r="A5355" s="42" t="s">
        <v>1230</v>
      </c>
      <c r="B5355" s="42" t="s">
        <v>8454</v>
      </c>
      <c r="C5355">
        <v>2015</v>
      </c>
      <c r="D5355" s="42" t="s">
        <v>8940</v>
      </c>
      <c r="E5355" t="b">
        <v>0</v>
      </c>
      <c r="F5355" s="42" t="s">
        <v>9986</v>
      </c>
    </row>
    <row r="5356" spans="1:6" x14ac:dyDescent="0.2">
      <c r="A5356" s="42" t="s">
        <v>1230</v>
      </c>
      <c r="B5356" s="42" t="s">
        <v>8454</v>
      </c>
      <c r="C5356">
        <v>2016</v>
      </c>
      <c r="D5356" s="42" t="s">
        <v>9014</v>
      </c>
      <c r="E5356" t="b">
        <v>0</v>
      </c>
      <c r="F5356" s="42" t="s">
        <v>9986</v>
      </c>
    </row>
    <row r="5357" spans="1:6" x14ac:dyDescent="0.2">
      <c r="A5357" s="42" t="s">
        <v>1230</v>
      </c>
      <c r="B5357" s="42" t="s">
        <v>8454</v>
      </c>
      <c r="C5357">
        <v>2017</v>
      </c>
      <c r="D5357" s="42" t="s">
        <v>9318</v>
      </c>
      <c r="E5357" t="b">
        <v>0</v>
      </c>
      <c r="F5357" s="42" t="s">
        <v>9986</v>
      </c>
    </row>
    <row r="5358" spans="1:6" x14ac:dyDescent="0.2">
      <c r="A5358" s="42" t="s">
        <v>1230</v>
      </c>
      <c r="B5358" s="42" t="s">
        <v>8454</v>
      </c>
      <c r="C5358">
        <v>2018</v>
      </c>
      <c r="D5358" s="42" t="s">
        <v>8596</v>
      </c>
      <c r="E5358" t="b">
        <v>0</v>
      </c>
      <c r="F5358" s="42" t="s">
        <v>9986</v>
      </c>
    </row>
    <row r="5359" spans="1:6" x14ac:dyDescent="0.2">
      <c r="A5359" s="42" t="s">
        <v>1230</v>
      </c>
      <c r="B5359" s="42" t="s">
        <v>8454</v>
      </c>
      <c r="C5359">
        <v>2019</v>
      </c>
      <c r="D5359" s="42" t="s">
        <v>8989</v>
      </c>
      <c r="E5359" t="b">
        <v>0</v>
      </c>
      <c r="F5359" s="42" t="s">
        <v>9986</v>
      </c>
    </row>
    <row r="5360" spans="1:6" x14ac:dyDescent="0.2">
      <c r="A5360" s="42" t="s">
        <v>1230</v>
      </c>
      <c r="B5360" s="42" t="s">
        <v>8454</v>
      </c>
      <c r="C5360">
        <v>2020</v>
      </c>
      <c r="D5360" s="42" t="s">
        <v>9013</v>
      </c>
      <c r="E5360" t="b">
        <v>0</v>
      </c>
      <c r="F5360" s="42" t="s">
        <v>9986</v>
      </c>
    </row>
    <row r="5361" spans="1:6" x14ac:dyDescent="0.2">
      <c r="A5361" s="42" t="s">
        <v>1230</v>
      </c>
      <c r="B5361" s="42" t="s">
        <v>8462</v>
      </c>
      <c r="C5361">
        <v>2014</v>
      </c>
      <c r="D5361" s="42" t="s">
        <v>9148</v>
      </c>
      <c r="E5361" t="b">
        <v>0</v>
      </c>
      <c r="F5361" s="42" t="s">
        <v>9986</v>
      </c>
    </row>
    <row r="5362" spans="1:6" x14ac:dyDescent="0.2">
      <c r="A5362" s="42" t="s">
        <v>1230</v>
      </c>
      <c r="B5362" s="42" t="s">
        <v>8462</v>
      </c>
      <c r="C5362">
        <v>2015</v>
      </c>
      <c r="D5362" s="42" t="s">
        <v>8940</v>
      </c>
      <c r="E5362" t="b">
        <v>0</v>
      </c>
      <c r="F5362" s="42" t="s">
        <v>9986</v>
      </c>
    </row>
    <row r="5363" spans="1:6" x14ac:dyDescent="0.2">
      <c r="A5363" s="42" t="s">
        <v>1230</v>
      </c>
      <c r="B5363" s="42" t="s">
        <v>8462</v>
      </c>
      <c r="C5363">
        <v>2016</v>
      </c>
      <c r="D5363" s="42" t="s">
        <v>9014</v>
      </c>
      <c r="E5363" t="b">
        <v>0</v>
      </c>
      <c r="F5363" s="42" t="s">
        <v>9986</v>
      </c>
    </row>
    <row r="5364" spans="1:6" x14ac:dyDescent="0.2">
      <c r="A5364" s="42" t="s">
        <v>1230</v>
      </c>
      <c r="B5364" s="42" t="s">
        <v>8462</v>
      </c>
      <c r="C5364">
        <v>2017</v>
      </c>
      <c r="D5364" s="42" t="s">
        <v>9018</v>
      </c>
      <c r="E5364" t="b">
        <v>0</v>
      </c>
      <c r="F5364" s="42" t="s">
        <v>9986</v>
      </c>
    </row>
    <row r="5365" spans="1:6" x14ac:dyDescent="0.2">
      <c r="A5365" s="42" t="s">
        <v>1230</v>
      </c>
      <c r="B5365" s="42" t="s">
        <v>8462</v>
      </c>
      <c r="C5365">
        <v>2018</v>
      </c>
      <c r="D5365" s="42" t="s">
        <v>8596</v>
      </c>
      <c r="E5365" t="b">
        <v>0</v>
      </c>
      <c r="F5365" s="42" t="s">
        <v>9986</v>
      </c>
    </row>
    <row r="5366" spans="1:6" x14ac:dyDescent="0.2">
      <c r="A5366" s="42" t="s">
        <v>1230</v>
      </c>
      <c r="B5366" s="42" t="s">
        <v>8462</v>
      </c>
      <c r="C5366">
        <v>2019</v>
      </c>
      <c r="D5366" s="42" t="s">
        <v>8989</v>
      </c>
      <c r="E5366" t="b">
        <v>0</v>
      </c>
      <c r="F5366" s="42" t="s">
        <v>9986</v>
      </c>
    </row>
    <row r="5367" spans="1:6" x14ac:dyDescent="0.2">
      <c r="A5367" s="42" t="s">
        <v>1230</v>
      </c>
      <c r="B5367" s="42" t="s">
        <v>8462</v>
      </c>
      <c r="C5367">
        <v>2020</v>
      </c>
      <c r="D5367" s="42" t="s">
        <v>9013</v>
      </c>
      <c r="E5367" t="b">
        <v>0</v>
      </c>
      <c r="F5367" s="42" t="s">
        <v>9986</v>
      </c>
    </row>
    <row r="5368" spans="1:6" x14ac:dyDescent="0.2">
      <c r="A5368" s="42" t="s">
        <v>1230</v>
      </c>
      <c r="B5368" s="42" t="s">
        <v>8464</v>
      </c>
      <c r="C5368">
        <v>2014</v>
      </c>
      <c r="D5368" s="42" t="s">
        <v>9016</v>
      </c>
      <c r="E5368" t="b">
        <v>0</v>
      </c>
      <c r="F5368" s="42" t="s">
        <v>9986</v>
      </c>
    </row>
    <row r="5369" spans="1:6" x14ac:dyDescent="0.2">
      <c r="A5369" s="42" t="s">
        <v>1230</v>
      </c>
      <c r="B5369" s="42" t="s">
        <v>8464</v>
      </c>
      <c r="C5369">
        <v>2015</v>
      </c>
      <c r="D5369" s="42" t="s">
        <v>9364</v>
      </c>
      <c r="E5369" t="b">
        <v>0</v>
      </c>
      <c r="F5369" s="42" t="s">
        <v>9986</v>
      </c>
    </row>
    <row r="5370" spans="1:6" x14ac:dyDescent="0.2">
      <c r="A5370" s="42" t="s">
        <v>1230</v>
      </c>
      <c r="B5370" s="42" t="s">
        <v>8464</v>
      </c>
      <c r="C5370">
        <v>2016</v>
      </c>
      <c r="D5370" s="42" t="s">
        <v>8727</v>
      </c>
      <c r="E5370" t="b">
        <v>0</v>
      </c>
      <c r="F5370" s="42" t="s">
        <v>9986</v>
      </c>
    </row>
    <row r="5371" spans="1:6" x14ac:dyDescent="0.2">
      <c r="A5371" s="42" t="s">
        <v>1230</v>
      </c>
      <c r="B5371" s="42" t="s">
        <v>8464</v>
      </c>
      <c r="C5371">
        <v>2017</v>
      </c>
      <c r="D5371" s="42" t="s">
        <v>9010</v>
      </c>
      <c r="E5371" t="b">
        <v>0</v>
      </c>
      <c r="F5371" s="42" t="s">
        <v>9986</v>
      </c>
    </row>
    <row r="5372" spans="1:6" x14ac:dyDescent="0.2">
      <c r="A5372" s="42" t="s">
        <v>1230</v>
      </c>
      <c r="B5372" s="42" t="s">
        <v>8464</v>
      </c>
      <c r="C5372">
        <v>2018</v>
      </c>
      <c r="D5372" s="42" t="s">
        <v>9010</v>
      </c>
      <c r="E5372" t="b">
        <v>0</v>
      </c>
      <c r="F5372" s="42" t="s">
        <v>9986</v>
      </c>
    </row>
    <row r="5373" spans="1:6" x14ac:dyDescent="0.2">
      <c r="A5373" s="42" t="s">
        <v>1230</v>
      </c>
      <c r="B5373" s="42" t="s">
        <v>8464</v>
      </c>
      <c r="C5373">
        <v>2019</v>
      </c>
      <c r="D5373" s="42" t="s">
        <v>8981</v>
      </c>
      <c r="E5373" t="b">
        <v>0</v>
      </c>
      <c r="F5373" s="42" t="s">
        <v>9986</v>
      </c>
    </row>
    <row r="5374" spans="1:6" x14ac:dyDescent="0.2">
      <c r="A5374" s="42" t="s">
        <v>1230</v>
      </c>
      <c r="B5374" s="42" t="s">
        <v>8464</v>
      </c>
      <c r="C5374">
        <v>2020</v>
      </c>
      <c r="D5374" s="42" t="s">
        <v>8482</v>
      </c>
      <c r="E5374" t="b">
        <v>0</v>
      </c>
      <c r="F5374" s="42" t="s">
        <v>9986</v>
      </c>
    </row>
    <row r="5375" spans="1:6" x14ac:dyDescent="0.2">
      <c r="A5375" s="42" t="s">
        <v>1230</v>
      </c>
      <c r="B5375" s="42" t="s">
        <v>8454</v>
      </c>
      <c r="C5375">
        <v>2014</v>
      </c>
      <c r="D5375" s="42" t="s">
        <v>4381</v>
      </c>
      <c r="E5375" t="b">
        <v>0</v>
      </c>
      <c r="F5375" s="42" t="s">
        <v>9986</v>
      </c>
    </row>
    <row r="5376" spans="1:6" x14ac:dyDescent="0.2">
      <c r="A5376" s="42" t="s">
        <v>1230</v>
      </c>
      <c r="B5376" s="42" t="s">
        <v>8454</v>
      </c>
      <c r="C5376">
        <v>2015</v>
      </c>
      <c r="D5376" s="42" t="s">
        <v>8940</v>
      </c>
      <c r="E5376" t="b">
        <v>0</v>
      </c>
      <c r="F5376" s="42" t="s">
        <v>9986</v>
      </c>
    </row>
    <row r="5377" spans="1:6" x14ac:dyDescent="0.2">
      <c r="A5377" s="42" t="s">
        <v>1230</v>
      </c>
      <c r="B5377" s="42" t="s">
        <v>8454</v>
      </c>
      <c r="C5377">
        <v>2016</v>
      </c>
      <c r="D5377" s="42" t="s">
        <v>9014</v>
      </c>
      <c r="E5377" t="b">
        <v>0</v>
      </c>
      <c r="F5377" s="42" t="s">
        <v>9986</v>
      </c>
    </row>
    <row r="5378" spans="1:6" x14ac:dyDescent="0.2">
      <c r="A5378" s="42" t="s">
        <v>1230</v>
      </c>
      <c r="B5378" s="42" t="s">
        <v>8454</v>
      </c>
      <c r="C5378">
        <v>2017</v>
      </c>
      <c r="D5378" s="42" t="s">
        <v>9318</v>
      </c>
      <c r="E5378" t="b">
        <v>0</v>
      </c>
      <c r="F5378" s="42" t="s">
        <v>9986</v>
      </c>
    </row>
    <row r="5379" spans="1:6" x14ac:dyDescent="0.2">
      <c r="A5379" s="42" t="s">
        <v>1230</v>
      </c>
      <c r="B5379" s="42" t="s">
        <v>8454</v>
      </c>
      <c r="C5379">
        <v>2018</v>
      </c>
      <c r="D5379" s="42" t="s">
        <v>8596</v>
      </c>
      <c r="E5379" t="b">
        <v>0</v>
      </c>
      <c r="F5379" s="42" t="s">
        <v>9986</v>
      </c>
    </row>
    <row r="5380" spans="1:6" x14ac:dyDescent="0.2">
      <c r="A5380" s="42" t="s">
        <v>1230</v>
      </c>
      <c r="B5380" s="42" t="s">
        <v>8454</v>
      </c>
      <c r="C5380">
        <v>2019</v>
      </c>
      <c r="D5380" s="42" t="s">
        <v>8989</v>
      </c>
      <c r="E5380" t="b">
        <v>0</v>
      </c>
      <c r="F5380" s="42" t="s">
        <v>9986</v>
      </c>
    </row>
    <row r="5381" spans="1:6" x14ac:dyDescent="0.2">
      <c r="A5381" s="42" t="s">
        <v>1230</v>
      </c>
      <c r="B5381" s="42" t="s">
        <v>8454</v>
      </c>
      <c r="C5381">
        <v>2020</v>
      </c>
      <c r="D5381" s="42" t="s">
        <v>9013</v>
      </c>
      <c r="E5381" t="b">
        <v>0</v>
      </c>
      <c r="F5381" s="42" t="s">
        <v>9986</v>
      </c>
    </row>
    <row r="5382" spans="1:6" x14ac:dyDescent="0.2">
      <c r="A5382" s="42" t="s">
        <v>1230</v>
      </c>
      <c r="B5382" s="42" t="s">
        <v>8462</v>
      </c>
      <c r="C5382">
        <v>2014</v>
      </c>
      <c r="D5382" s="42" t="s">
        <v>9148</v>
      </c>
      <c r="E5382" t="b">
        <v>0</v>
      </c>
      <c r="F5382" s="42" t="s">
        <v>9986</v>
      </c>
    </row>
    <row r="5383" spans="1:6" x14ac:dyDescent="0.2">
      <c r="A5383" s="42" t="s">
        <v>1230</v>
      </c>
      <c r="B5383" s="42" t="s">
        <v>8462</v>
      </c>
      <c r="C5383">
        <v>2015</v>
      </c>
      <c r="D5383" s="42" t="s">
        <v>8940</v>
      </c>
      <c r="E5383" t="b">
        <v>0</v>
      </c>
      <c r="F5383" s="42" t="s">
        <v>9986</v>
      </c>
    </row>
    <row r="5384" spans="1:6" x14ac:dyDescent="0.2">
      <c r="A5384" s="42" t="s">
        <v>1230</v>
      </c>
      <c r="B5384" s="42" t="s">
        <v>8462</v>
      </c>
      <c r="C5384">
        <v>2016</v>
      </c>
      <c r="D5384" s="42" t="s">
        <v>9014</v>
      </c>
      <c r="E5384" t="b">
        <v>0</v>
      </c>
      <c r="F5384" s="42" t="s">
        <v>9986</v>
      </c>
    </row>
    <row r="5385" spans="1:6" x14ac:dyDescent="0.2">
      <c r="A5385" s="42" t="s">
        <v>1230</v>
      </c>
      <c r="B5385" s="42" t="s">
        <v>8462</v>
      </c>
      <c r="C5385">
        <v>2017</v>
      </c>
      <c r="D5385" s="42" t="s">
        <v>9018</v>
      </c>
      <c r="E5385" t="b">
        <v>0</v>
      </c>
      <c r="F5385" s="42" t="s">
        <v>9986</v>
      </c>
    </row>
    <row r="5386" spans="1:6" x14ac:dyDescent="0.2">
      <c r="A5386" s="42" t="s">
        <v>1230</v>
      </c>
      <c r="B5386" s="42" t="s">
        <v>8462</v>
      </c>
      <c r="C5386">
        <v>2018</v>
      </c>
      <c r="D5386" s="42" t="s">
        <v>8596</v>
      </c>
      <c r="E5386" t="b">
        <v>0</v>
      </c>
      <c r="F5386" s="42" t="s">
        <v>9986</v>
      </c>
    </row>
    <row r="5387" spans="1:6" x14ac:dyDescent="0.2">
      <c r="A5387" s="42" t="s">
        <v>1230</v>
      </c>
      <c r="B5387" s="42" t="s">
        <v>8462</v>
      </c>
      <c r="C5387">
        <v>2019</v>
      </c>
      <c r="D5387" s="42" t="s">
        <v>8989</v>
      </c>
      <c r="E5387" t="b">
        <v>0</v>
      </c>
      <c r="F5387" s="42" t="s">
        <v>9986</v>
      </c>
    </row>
    <row r="5388" spans="1:6" x14ac:dyDescent="0.2">
      <c r="A5388" s="42" t="s">
        <v>1230</v>
      </c>
      <c r="B5388" s="42" t="s">
        <v>8462</v>
      </c>
      <c r="C5388">
        <v>2020</v>
      </c>
      <c r="D5388" s="42" t="s">
        <v>9013</v>
      </c>
      <c r="E5388" t="b">
        <v>0</v>
      </c>
      <c r="F5388" s="42" t="s">
        <v>9986</v>
      </c>
    </row>
    <row r="5389" spans="1:6" x14ac:dyDescent="0.2">
      <c r="A5389" s="42" t="s">
        <v>1230</v>
      </c>
      <c r="B5389" s="42" t="s">
        <v>8464</v>
      </c>
      <c r="C5389">
        <v>2014</v>
      </c>
      <c r="D5389" s="42" t="s">
        <v>9016</v>
      </c>
      <c r="E5389" t="b">
        <v>0</v>
      </c>
      <c r="F5389" s="42" t="s">
        <v>9986</v>
      </c>
    </row>
    <row r="5390" spans="1:6" x14ac:dyDescent="0.2">
      <c r="A5390" s="42" t="s">
        <v>1230</v>
      </c>
      <c r="B5390" s="42" t="s">
        <v>8464</v>
      </c>
      <c r="C5390">
        <v>2015</v>
      </c>
      <c r="D5390" s="42" t="s">
        <v>9364</v>
      </c>
      <c r="E5390" t="b">
        <v>0</v>
      </c>
      <c r="F5390" s="42" t="s">
        <v>9986</v>
      </c>
    </row>
    <row r="5391" spans="1:6" x14ac:dyDescent="0.2">
      <c r="A5391" s="42" t="s">
        <v>1230</v>
      </c>
      <c r="B5391" s="42" t="s">
        <v>8464</v>
      </c>
      <c r="C5391">
        <v>2016</v>
      </c>
      <c r="D5391" s="42" t="s">
        <v>8727</v>
      </c>
      <c r="E5391" t="b">
        <v>0</v>
      </c>
      <c r="F5391" s="42" t="s">
        <v>9986</v>
      </c>
    </row>
    <row r="5392" spans="1:6" x14ac:dyDescent="0.2">
      <c r="A5392" s="42" t="s">
        <v>1230</v>
      </c>
      <c r="B5392" s="42" t="s">
        <v>8464</v>
      </c>
      <c r="C5392">
        <v>2017</v>
      </c>
      <c r="D5392" s="42" t="s">
        <v>9010</v>
      </c>
      <c r="E5392" t="b">
        <v>0</v>
      </c>
      <c r="F5392" s="42" t="s">
        <v>9986</v>
      </c>
    </row>
    <row r="5393" spans="1:6" x14ac:dyDescent="0.2">
      <c r="A5393" s="42" t="s">
        <v>1230</v>
      </c>
      <c r="B5393" s="42" t="s">
        <v>8464</v>
      </c>
      <c r="C5393">
        <v>2018</v>
      </c>
      <c r="D5393" s="42" t="s">
        <v>9010</v>
      </c>
      <c r="E5393" t="b">
        <v>0</v>
      </c>
      <c r="F5393" s="42" t="s">
        <v>9986</v>
      </c>
    </row>
    <row r="5394" spans="1:6" x14ac:dyDescent="0.2">
      <c r="A5394" s="42" t="s">
        <v>1230</v>
      </c>
      <c r="B5394" s="42" t="s">
        <v>8464</v>
      </c>
      <c r="C5394">
        <v>2019</v>
      </c>
      <c r="D5394" s="42" t="s">
        <v>8981</v>
      </c>
      <c r="E5394" t="b">
        <v>0</v>
      </c>
      <c r="F5394" s="42" t="s">
        <v>9986</v>
      </c>
    </row>
    <row r="5395" spans="1:6" x14ac:dyDescent="0.2">
      <c r="A5395" s="42" t="s">
        <v>1230</v>
      </c>
      <c r="B5395" s="42" t="s">
        <v>8464</v>
      </c>
      <c r="C5395">
        <v>2020</v>
      </c>
      <c r="D5395" s="42" t="s">
        <v>8482</v>
      </c>
      <c r="E5395" t="b">
        <v>0</v>
      </c>
      <c r="F5395" s="42" t="s">
        <v>9986</v>
      </c>
    </row>
    <row r="5396" spans="1:6" x14ac:dyDescent="0.2">
      <c r="A5396" s="42" t="s">
        <v>530</v>
      </c>
      <c r="B5396" s="42" t="s">
        <v>8454</v>
      </c>
      <c r="C5396">
        <v>2013</v>
      </c>
      <c r="D5396" s="42" t="s">
        <v>8728</v>
      </c>
      <c r="E5396" t="b">
        <v>1</v>
      </c>
      <c r="F5396" s="42" t="s">
        <v>533</v>
      </c>
    </row>
    <row r="5397" spans="1:6" x14ac:dyDescent="0.2">
      <c r="A5397" s="42" t="s">
        <v>530</v>
      </c>
      <c r="B5397" s="42" t="s">
        <v>8454</v>
      </c>
      <c r="C5397">
        <v>2014</v>
      </c>
      <c r="D5397" s="42" t="s">
        <v>8729</v>
      </c>
      <c r="E5397" t="b">
        <v>1</v>
      </c>
      <c r="F5397" s="42" t="s">
        <v>533</v>
      </c>
    </row>
    <row r="5398" spans="1:6" x14ac:dyDescent="0.2">
      <c r="A5398" s="42" t="s">
        <v>530</v>
      </c>
      <c r="B5398" s="42" t="s">
        <v>8454</v>
      </c>
      <c r="C5398">
        <v>2015</v>
      </c>
      <c r="D5398" s="42" t="s">
        <v>8730</v>
      </c>
      <c r="E5398" t="b">
        <v>1</v>
      </c>
      <c r="F5398" s="42" t="s">
        <v>533</v>
      </c>
    </row>
    <row r="5399" spans="1:6" x14ac:dyDescent="0.2">
      <c r="A5399" s="42" t="s">
        <v>530</v>
      </c>
      <c r="B5399" s="42" t="s">
        <v>8454</v>
      </c>
      <c r="C5399">
        <v>2016</v>
      </c>
      <c r="D5399" s="42" t="s">
        <v>8731</v>
      </c>
      <c r="E5399" t="b">
        <v>1</v>
      </c>
      <c r="F5399" s="42" t="s">
        <v>533</v>
      </c>
    </row>
    <row r="5400" spans="1:6" x14ac:dyDescent="0.2">
      <c r="A5400" s="42" t="s">
        <v>530</v>
      </c>
      <c r="B5400" s="42" t="s">
        <v>8454</v>
      </c>
      <c r="C5400">
        <v>2017</v>
      </c>
      <c r="D5400" s="42" t="s">
        <v>8732</v>
      </c>
      <c r="E5400" t="b">
        <v>1</v>
      </c>
      <c r="F5400" s="42" t="s">
        <v>533</v>
      </c>
    </row>
    <row r="5401" spans="1:6" x14ac:dyDescent="0.2">
      <c r="A5401" s="42" t="s">
        <v>530</v>
      </c>
      <c r="B5401" s="42" t="s">
        <v>8454</v>
      </c>
      <c r="C5401">
        <v>2018</v>
      </c>
      <c r="D5401" s="42" t="s">
        <v>8733</v>
      </c>
      <c r="E5401" t="b">
        <v>1</v>
      </c>
      <c r="F5401" s="42" t="s">
        <v>533</v>
      </c>
    </row>
    <row r="5402" spans="1:6" x14ac:dyDescent="0.2">
      <c r="A5402" s="42" t="s">
        <v>530</v>
      </c>
      <c r="B5402" s="42" t="s">
        <v>8454</v>
      </c>
      <c r="C5402">
        <v>2019</v>
      </c>
      <c r="D5402" s="42" t="s">
        <v>8734</v>
      </c>
      <c r="E5402" t="b">
        <v>1</v>
      </c>
      <c r="F5402" s="42" t="s">
        <v>533</v>
      </c>
    </row>
    <row r="5403" spans="1:6" x14ac:dyDescent="0.2">
      <c r="A5403" s="42" t="s">
        <v>530</v>
      </c>
      <c r="B5403" s="42" t="s">
        <v>8462</v>
      </c>
      <c r="C5403">
        <v>2013</v>
      </c>
      <c r="D5403" s="42" t="s">
        <v>8735</v>
      </c>
      <c r="E5403" t="b">
        <v>1</v>
      </c>
      <c r="F5403" s="42" t="s">
        <v>533</v>
      </c>
    </row>
    <row r="5404" spans="1:6" x14ac:dyDescent="0.2">
      <c r="A5404" s="42" t="s">
        <v>530</v>
      </c>
      <c r="B5404" s="42" t="s">
        <v>8462</v>
      </c>
      <c r="C5404">
        <v>2014</v>
      </c>
      <c r="D5404" s="42" t="s">
        <v>8736</v>
      </c>
      <c r="E5404" t="b">
        <v>1</v>
      </c>
      <c r="F5404" s="42" t="s">
        <v>533</v>
      </c>
    </row>
    <row r="5405" spans="1:6" x14ac:dyDescent="0.2">
      <c r="A5405" s="42" t="s">
        <v>530</v>
      </c>
      <c r="B5405" s="42" t="s">
        <v>8462</v>
      </c>
      <c r="C5405">
        <v>2015</v>
      </c>
      <c r="D5405" s="42" t="s">
        <v>8737</v>
      </c>
      <c r="E5405" t="b">
        <v>1</v>
      </c>
      <c r="F5405" s="42" t="s">
        <v>533</v>
      </c>
    </row>
    <row r="5406" spans="1:6" x14ac:dyDescent="0.2">
      <c r="A5406" s="42" t="s">
        <v>530</v>
      </c>
      <c r="B5406" s="42" t="s">
        <v>8462</v>
      </c>
      <c r="C5406">
        <v>2016</v>
      </c>
      <c r="D5406" s="42" t="s">
        <v>8738</v>
      </c>
      <c r="E5406" t="b">
        <v>1</v>
      </c>
      <c r="F5406" s="42" t="s">
        <v>533</v>
      </c>
    </row>
    <row r="5407" spans="1:6" x14ac:dyDescent="0.2">
      <c r="A5407" s="42" t="s">
        <v>530</v>
      </c>
      <c r="B5407" s="42" t="s">
        <v>8462</v>
      </c>
      <c r="C5407">
        <v>2017</v>
      </c>
      <c r="D5407" s="42" t="s">
        <v>8739</v>
      </c>
      <c r="E5407" t="b">
        <v>1</v>
      </c>
      <c r="F5407" s="42" t="s">
        <v>533</v>
      </c>
    </row>
    <row r="5408" spans="1:6" x14ac:dyDescent="0.2">
      <c r="A5408" s="42" t="s">
        <v>530</v>
      </c>
      <c r="B5408" s="42" t="s">
        <v>8462</v>
      </c>
      <c r="C5408">
        <v>2018</v>
      </c>
      <c r="D5408" s="42" t="s">
        <v>8740</v>
      </c>
      <c r="E5408" t="b">
        <v>1</v>
      </c>
      <c r="F5408" s="42" t="s">
        <v>533</v>
      </c>
    </row>
    <row r="5409" spans="1:6" x14ac:dyDescent="0.2">
      <c r="A5409" s="42" t="s">
        <v>530</v>
      </c>
      <c r="B5409" s="42" t="s">
        <v>8462</v>
      </c>
      <c r="C5409">
        <v>2019</v>
      </c>
      <c r="D5409" s="42" t="s">
        <v>8741</v>
      </c>
      <c r="E5409" t="b">
        <v>1</v>
      </c>
      <c r="F5409" s="42" t="s">
        <v>533</v>
      </c>
    </row>
    <row r="5410" spans="1:6" x14ac:dyDescent="0.2">
      <c r="A5410" s="42" t="s">
        <v>530</v>
      </c>
      <c r="B5410" s="42" t="s">
        <v>8464</v>
      </c>
      <c r="C5410">
        <v>2013</v>
      </c>
      <c r="D5410" s="42" t="s">
        <v>8742</v>
      </c>
      <c r="E5410" t="b">
        <v>1</v>
      </c>
      <c r="F5410" s="42" t="s">
        <v>533</v>
      </c>
    </row>
    <row r="5411" spans="1:6" x14ac:dyDescent="0.2">
      <c r="A5411" s="42" t="s">
        <v>530</v>
      </c>
      <c r="B5411" s="42" t="s">
        <v>8464</v>
      </c>
      <c r="C5411">
        <v>2014</v>
      </c>
      <c r="D5411" s="42" t="s">
        <v>8743</v>
      </c>
      <c r="E5411" t="b">
        <v>1</v>
      </c>
      <c r="F5411" s="42" t="s">
        <v>533</v>
      </c>
    </row>
    <row r="5412" spans="1:6" x14ac:dyDescent="0.2">
      <c r="A5412" s="42" t="s">
        <v>530</v>
      </c>
      <c r="B5412" s="42" t="s">
        <v>8464</v>
      </c>
      <c r="C5412">
        <v>2015</v>
      </c>
      <c r="D5412" s="42" t="s">
        <v>8744</v>
      </c>
      <c r="E5412" t="b">
        <v>1</v>
      </c>
      <c r="F5412" s="42" t="s">
        <v>533</v>
      </c>
    </row>
    <row r="5413" spans="1:6" x14ac:dyDescent="0.2">
      <c r="A5413" s="42" t="s">
        <v>530</v>
      </c>
      <c r="B5413" s="42" t="s">
        <v>8464</v>
      </c>
      <c r="C5413">
        <v>2016</v>
      </c>
      <c r="D5413" s="42" t="s">
        <v>8745</v>
      </c>
      <c r="E5413" t="b">
        <v>1</v>
      </c>
      <c r="F5413" s="42" t="s">
        <v>533</v>
      </c>
    </row>
    <row r="5414" spans="1:6" x14ac:dyDescent="0.2">
      <c r="A5414" s="42" t="s">
        <v>530</v>
      </c>
      <c r="B5414" s="42" t="s">
        <v>8464</v>
      </c>
      <c r="C5414">
        <v>2017</v>
      </c>
      <c r="D5414" s="42" t="s">
        <v>8746</v>
      </c>
      <c r="E5414" t="b">
        <v>1</v>
      </c>
      <c r="F5414" s="42" t="s">
        <v>533</v>
      </c>
    </row>
    <row r="5415" spans="1:6" x14ac:dyDescent="0.2">
      <c r="A5415" s="42" t="s">
        <v>530</v>
      </c>
      <c r="B5415" s="42" t="s">
        <v>8464</v>
      </c>
      <c r="C5415">
        <v>2018</v>
      </c>
      <c r="D5415" s="42" t="s">
        <v>8747</v>
      </c>
      <c r="E5415" t="b">
        <v>1</v>
      </c>
      <c r="F5415" s="42" t="s">
        <v>533</v>
      </c>
    </row>
    <row r="5416" spans="1:6" x14ac:dyDescent="0.2">
      <c r="A5416" s="42" t="s">
        <v>530</v>
      </c>
      <c r="B5416" s="42" t="s">
        <v>8464</v>
      </c>
      <c r="C5416">
        <v>2019</v>
      </c>
      <c r="D5416" s="42" t="s">
        <v>8748</v>
      </c>
      <c r="E5416" t="b">
        <v>1</v>
      </c>
      <c r="F5416" s="42" t="s">
        <v>533</v>
      </c>
    </row>
    <row r="5417" spans="1:6" x14ac:dyDescent="0.2">
      <c r="A5417" s="42" t="s">
        <v>1232</v>
      </c>
      <c r="B5417" s="42" t="s">
        <v>8454</v>
      </c>
      <c r="C5417">
        <v>2013</v>
      </c>
      <c r="D5417" s="42" t="s">
        <v>8895</v>
      </c>
      <c r="E5417" t="b">
        <v>0</v>
      </c>
      <c r="F5417" s="42" t="s">
        <v>9987</v>
      </c>
    </row>
    <row r="5418" spans="1:6" x14ac:dyDescent="0.2">
      <c r="A5418" s="42" t="s">
        <v>1232</v>
      </c>
      <c r="B5418" s="42" t="s">
        <v>8454</v>
      </c>
      <c r="C5418">
        <v>2014</v>
      </c>
      <c r="D5418" s="42" t="s">
        <v>9988</v>
      </c>
      <c r="E5418" t="b">
        <v>0</v>
      </c>
      <c r="F5418" s="42" t="s">
        <v>9987</v>
      </c>
    </row>
    <row r="5419" spans="1:6" x14ac:dyDescent="0.2">
      <c r="A5419" s="42" t="s">
        <v>1232</v>
      </c>
      <c r="B5419" s="42" t="s">
        <v>8454</v>
      </c>
      <c r="C5419">
        <v>2015</v>
      </c>
      <c r="D5419" s="42" t="s">
        <v>9989</v>
      </c>
      <c r="E5419" t="b">
        <v>0</v>
      </c>
      <c r="F5419" s="42" t="s">
        <v>9987</v>
      </c>
    </row>
    <row r="5420" spans="1:6" x14ac:dyDescent="0.2">
      <c r="A5420" s="42" t="s">
        <v>1232</v>
      </c>
      <c r="B5420" s="42" t="s">
        <v>8454</v>
      </c>
      <c r="C5420">
        <v>2016</v>
      </c>
      <c r="D5420" s="42" t="s">
        <v>9990</v>
      </c>
      <c r="E5420" t="b">
        <v>0</v>
      </c>
      <c r="F5420" s="42" t="s">
        <v>9987</v>
      </c>
    </row>
    <row r="5421" spans="1:6" x14ac:dyDescent="0.2">
      <c r="A5421" s="42" t="s">
        <v>1232</v>
      </c>
      <c r="B5421" s="42" t="s">
        <v>8454</v>
      </c>
      <c r="C5421">
        <v>2017</v>
      </c>
      <c r="D5421" s="42" t="s">
        <v>9991</v>
      </c>
      <c r="E5421" t="b">
        <v>0</v>
      </c>
      <c r="F5421" s="42" t="s">
        <v>9987</v>
      </c>
    </row>
    <row r="5422" spans="1:6" x14ac:dyDescent="0.2">
      <c r="A5422" s="42" t="s">
        <v>1232</v>
      </c>
      <c r="B5422" s="42" t="s">
        <v>8454</v>
      </c>
      <c r="C5422">
        <v>2018</v>
      </c>
      <c r="D5422" s="42" t="s">
        <v>9992</v>
      </c>
      <c r="E5422" t="b">
        <v>0</v>
      </c>
      <c r="F5422" s="42" t="s">
        <v>9987</v>
      </c>
    </row>
    <row r="5423" spans="1:6" x14ac:dyDescent="0.2">
      <c r="A5423" s="42" t="s">
        <v>1232</v>
      </c>
      <c r="B5423" s="42" t="s">
        <v>8454</v>
      </c>
      <c r="C5423">
        <v>2019</v>
      </c>
      <c r="D5423" s="42" t="s">
        <v>9993</v>
      </c>
      <c r="E5423" t="b">
        <v>0</v>
      </c>
      <c r="F5423" s="42" t="s">
        <v>9987</v>
      </c>
    </row>
    <row r="5424" spans="1:6" x14ac:dyDescent="0.2">
      <c r="A5424" s="42" t="s">
        <v>1232</v>
      </c>
      <c r="B5424" s="42" t="s">
        <v>8462</v>
      </c>
      <c r="C5424">
        <v>2013</v>
      </c>
      <c r="D5424" s="42" t="s">
        <v>8895</v>
      </c>
      <c r="E5424" t="b">
        <v>0</v>
      </c>
      <c r="F5424" s="42" t="s">
        <v>9987</v>
      </c>
    </row>
    <row r="5425" spans="1:6" x14ac:dyDescent="0.2">
      <c r="A5425" s="42" t="s">
        <v>1232</v>
      </c>
      <c r="B5425" s="42" t="s">
        <v>8462</v>
      </c>
      <c r="C5425">
        <v>2014</v>
      </c>
      <c r="D5425" s="42" t="s">
        <v>9988</v>
      </c>
      <c r="E5425" t="b">
        <v>0</v>
      </c>
      <c r="F5425" s="42" t="s">
        <v>9987</v>
      </c>
    </row>
    <row r="5426" spans="1:6" x14ac:dyDescent="0.2">
      <c r="A5426" s="42" t="s">
        <v>1232</v>
      </c>
      <c r="B5426" s="42" t="s">
        <v>8462</v>
      </c>
      <c r="C5426">
        <v>2015</v>
      </c>
      <c r="D5426" s="42" t="s">
        <v>9989</v>
      </c>
      <c r="E5426" t="b">
        <v>0</v>
      </c>
      <c r="F5426" s="42" t="s">
        <v>9987</v>
      </c>
    </row>
    <row r="5427" spans="1:6" x14ac:dyDescent="0.2">
      <c r="A5427" s="42" t="s">
        <v>1232</v>
      </c>
      <c r="B5427" s="42" t="s">
        <v>8462</v>
      </c>
      <c r="C5427">
        <v>2016</v>
      </c>
      <c r="D5427" s="42" t="s">
        <v>9990</v>
      </c>
      <c r="E5427" t="b">
        <v>0</v>
      </c>
      <c r="F5427" s="42" t="s">
        <v>9987</v>
      </c>
    </row>
    <row r="5428" spans="1:6" x14ac:dyDescent="0.2">
      <c r="A5428" s="42" t="s">
        <v>1232</v>
      </c>
      <c r="B5428" s="42" t="s">
        <v>8462</v>
      </c>
      <c r="C5428">
        <v>2017</v>
      </c>
      <c r="D5428" s="42" t="s">
        <v>9991</v>
      </c>
      <c r="E5428" t="b">
        <v>0</v>
      </c>
      <c r="F5428" s="42" t="s">
        <v>9987</v>
      </c>
    </row>
    <row r="5429" spans="1:6" x14ac:dyDescent="0.2">
      <c r="A5429" s="42" t="s">
        <v>1232</v>
      </c>
      <c r="B5429" s="42" t="s">
        <v>8462</v>
      </c>
      <c r="C5429">
        <v>2018</v>
      </c>
      <c r="D5429" s="42" t="s">
        <v>9992</v>
      </c>
      <c r="E5429" t="b">
        <v>0</v>
      </c>
      <c r="F5429" s="42" t="s">
        <v>9987</v>
      </c>
    </row>
    <row r="5430" spans="1:6" x14ac:dyDescent="0.2">
      <c r="A5430" s="42" t="s">
        <v>1232</v>
      </c>
      <c r="B5430" s="42" t="s">
        <v>8462</v>
      </c>
      <c r="C5430">
        <v>2019</v>
      </c>
      <c r="D5430" s="42" t="s">
        <v>9993</v>
      </c>
      <c r="E5430" t="b">
        <v>0</v>
      </c>
      <c r="F5430" s="42" t="s">
        <v>9987</v>
      </c>
    </row>
    <row r="5431" spans="1:6" x14ac:dyDescent="0.2">
      <c r="A5431" s="42" t="s">
        <v>1232</v>
      </c>
      <c r="B5431" s="42" t="s">
        <v>8464</v>
      </c>
      <c r="C5431">
        <v>2013</v>
      </c>
      <c r="D5431" s="42" t="s">
        <v>9528</v>
      </c>
      <c r="E5431" t="b">
        <v>0</v>
      </c>
      <c r="F5431" s="42" t="s">
        <v>9987</v>
      </c>
    </row>
    <row r="5432" spans="1:6" x14ac:dyDescent="0.2">
      <c r="A5432" s="42" t="s">
        <v>1232</v>
      </c>
      <c r="B5432" s="42" t="s">
        <v>8464</v>
      </c>
      <c r="C5432">
        <v>2014</v>
      </c>
      <c r="D5432" s="42" t="s">
        <v>9528</v>
      </c>
      <c r="E5432" t="b">
        <v>0</v>
      </c>
      <c r="F5432" s="42" t="s">
        <v>9987</v>
      </c>
    </row>
    <row r="5433" spans="1:6" x14ac:dyDescent="0.2">
      <c r="A5433" s="42" t="s">
        <v>1232</v>
      </c>
      <c r="B5433" s="42" t="s">
        <v>8464</v>
      </c>
      <c r="C5433">
        <v>2015</v>
      </c>
      <c r="D5433" s="42" t="s">
        <v>9994</v>
      </c>
      <c r="E5433" t="b">
        <v>0</v>
      </c>
      <c r="F5433" s="42" t="s">
        <v>9987</v>
      </c>
    </row>
    <row r="5434" spans="1:6" x14ac:dyDescent="0.2">
      <c r="A5434" s="42" t="s">
        <v>1232</v>
      </c>
      <c r="B5434" s="42" t="s">
        <v>8464</v>
      </c>
      <c r="C5434">
        <v>2016</v>
      </c>
      <c r="D5434" s="42" t="s">
        <v>9417</v>
      </c>
      <c r="E5434" t="b">
        <v>0</v>
      </c>
      <c r="F5434" s="42" t="s">
        <v>9987</v>
      </c>
    </row>
    <row r="5435" spans="1:6" x14ac:dyDescent="0.2">
      <c r="A5435" s="42" t="s">
        <v>1232</v>
      </c>
      <c r="B5435" s="42" t="s">
        <v>8464</v>
      </c>
      <c r="C5435">
        <v>2017</v>
      </c>
      <c r="D5435" s="42" t="s">
        <v>9417</v>
      </c>
      <c r="E5435" t="b">
        <v>0</v>
      </c>
      <c r="F5435" s="42" t="s">
        <v>9987</v>
      </c>
    </row>
    <row r="5436" spans="1:6" x14ac:dyDescent="0.2">
      <c r="A5436" s="42" t="s">
        <v>1232</v>
      </c>
      <c r="B5436" s="42" t="s">
        <v>8464</v>
      </c>
      <c r="C5436">
        <v>2018</v>
      </c>
      <c r="D5436" s="42" t="s">
        <v>9417</v>
      </c>
      <c r="E5436" t="b">
        <v>0</v>
      </c>
      <c r="F5436" s="42" t="s">
        <v>9987</v>
      </c>
    </row>
    <row r="5437" spans="1:6" x14ac:dyDescent="0.2">
      <c r="A5437" s="42" t="s">
        <v>1232</v>
      </c>
      <c r="B5437" s="42" t="s">
        <v>8464</v>
      </c>
      <c r="C5437">
        <v>2019</v>
      </c>
      <c r="D5437" s="42" t="s">
        <v>8482</v>
      </c>
      <c r="E5437" t="b">
        <v>0</v>
      </c>
      <c r="F5437" s="42" t="s">
        <v>9987</v>
      </c>
    </row>
    <row r="5438" spans="1:6" x14ac:dyDescent="0.2">
      <c r="A5438" s="42" t="s">
        <v>1233</v>
      </c>
      <c r="B5438" s="42" t="s">
        <v>8454</v>
      </c>
      <c r="C5438">
        <v>2013</v>
      </c>
      <c r="D5438" s="42" t="s">
        <v>9995</v>
      </c>
      <c r="E5438" t="b">
        <v>0</v>
      </c>
      <c r="F5438" s="42" t="s">
        <v>9996</v>
      </c>
    </row>
    <row r="5439" spans="1:6" x14ac:dyDescent="0.2">
      <c r="A5439" s="42" t="s">
        <v>1233</v>
      </c>
      <c r="B5439" s="42" t="s">
        <v>8454</v>
      </c>
      <c r="C5439">
        <v>2014</v>
      </c>
      <c r="D5439" s="42" t="s">
        <v>9530</v>
      </c>
      <c r="E5439" t="b">
        <v>0</v>
      </c>
      <c r="F5439" s="42" t="s">
        <v>9996</v>
      </c>
    </row>
    <row r="5440" spans="1:6" x14ac:dyDescent="0.2">
      <c r="A5440" s="42" t="s">
        <v>1233</v>
      </c>
      <c r="B5440" s="42" t="s">
        <v>8454</v>
      </c>
      <c r="C5440">
        <v>2015</v>
      </c>
      <c r="D5440" s="42" t="s">
        <v>9135</v>
      </c>
      <c r="E5440" t="b">
        <v>0</v>
      </c>
      <c r="F5440" s="42" t="s">
        <v>9996</v>
      </c>
    </row>
    <row r="5441" spans="1:6" x14ac:dyDescent="0.2">
      <c r="A5441" s="42" t="s">
        <v>1233</v>
      </c>
      <c r="B5441" s="42" t="s">
        <v>8454</v>
      </c>
      <c r="C5441">
        <v>2016</v>
      </c>
      <c r="D5441" s="42" t="s">
        <v>9997</v>
      </c>
      <c r="E5441" t="b">
        <v>0</v>
      </c>
      <c r="F5441" s="42" t="s">
        <v>9996</v>
      </c>
    </row>
    <row r="5442" spans="1:6" x14ac:dyDescent="0.2">
      <c r="A5442" s="42" t="s">
        <v>1233</v>
      </c>
      <c r="B5442" s="42" t="s">
        <v>8454</v>
      </c>
      <c r="C5442">
        <v>2017</v>
      </c>
      <c r="D5442" s="42" t="s">
        <v>9998</v>
      </c>
      <c r="E5442" t="b">
        <v>0</v>
      </c>
      <c r="F5442" s="42" t="s">
        <v>9996</v>
      </c>
    </row>
    <row r="5443" spans="1:6" x14ac:dyDescent="0.2">
      <c r="A5443" s="42" t="s">
        <v>1233</v>
      </c>
      <c r="B5443" s="42" t="s">
        <v>8454</v>
      </c>
      <c r="C5443">
        <v>2018</v>
      </c>
      <c r="D5443" s="42" t="s">
        <v>9999</v>
      </c>
      <c r="E5443" t="b">
        <v>0</v>
      </c>
      <c r="F5443" s="42" t="s">
        <v>9996</v>
      </c>
    </row>
    <row r="5444" spans="1:6" x14ac:dyDescent="0.2">
      <c r="A5444" s="42" t="s">
        <v>1233</v>
      </c>
      <c r="B5444" s="42" t="s">
        <v>8454</v>
      </c>
      <c r="C5444">
        <v>2019</v>
      </c>
      <c r="D5444" s="42" t="s">
        <v>10000</v>
      </c>
      <c r="E5444" t="b">
        <v>0</v>
      </c>
      <c r="F5444" s="42" t="s">
        <v>9996</v>
      </c>
    </row>
    <row r="5445" spans="1:6" x14ac:dyDescent="0.2">
      <c r="A5445" s="42" t="s">
        <v>1233</v>
      </c>
      <c r="B5445" s="42" t="s">
        <v>8462</v>
      </c>
      <c r="C5445">
        <v>2013</v>
      </c>
      <c r="D5445" s="42" t="s">
        <v>9995</v>
      </c>
      <c r="E5445" t="b">
        <v>0</v>
      </c>
      <c r="F5445" s="42" t="s">
        <v>9996</v>
      </c>
    </row>
    <row r="5446" spans="1:6" x14ac:dyDescent="0.2">
      <c r="A5446" s="42" t="s">
        <v>1233</v>
      </c>
      <c r="B5446" s="42" t="s">
        <v>8462</v>
      </c>
      <c r="C5446">
        <v>2014</v>
      </c>
      <c r="D5446" s="42" t="s">
        <v>9530</v>
      </c>
      <c r="E5446" t="b">
        <v>0</v>
      </c>
      <c r="F5446" s="42" t="s">
        <v>9996</v>
      </c>
    </row>
    <row r="5447" spans="1:6" x14ac:dyDescent="0.2">
      <c r="A5447" s="42" t="s">
        <v>1233</v>
      </c>
      <c r="B5447" s="42" t="s">
        <v>8462</v>
      </c>
      <c r="C5447">
        <v>2015</v>
      </c>
      <c r="D5447" s="42" t="s">
        <v>8817</v>
      </c>
      <c r="E5447" t="b">
        <v>0</v>
      </c>
      <c r="F5447" s="42" t="s">
        <v>9996</v>
      </c>
    </row>
    <row r="5448" spans="1:6" x14ac:dyDescent="0.2">
      <c r="A5448" s="42" t="s">
        <v>1233</v>
      </c>
      <c r="B5448" s="42" t="s">
        <v>8462</v>
      </c>
      <c r="C5448">
        <v>2016</v>
      </c>
      <c r="D5448" s="42" t="s">
        <v>9997</v>
      </c>
      <c r="E5448" t="b">
        <v>0</v>
      </c>
      <c r="F5448" s="42" t="s">
        <v>9996</v>
      </c>
    </row>
    <row r="5449" spans="1:6" x14ac:dyDescent="0.2">
      <c r="A5449" s="42" t="s">
        <v>1233</v>
      </c>
      <c r="B5449" s="42" t="s">
        <v>8462</v>
      </c>
      <c r="C5449">
        <v>2017</v>
      </c>
      <c r="D5449" s="42" t="s">
        <v>9998</v>
      </c>
      <c r="E5449" t="b">
        <v>0</v>
      </c>
      <c r="F5449" s="42" t="s">
        <v>9996</v>
      </c>
    </row>
    <row r="5450" spans="1:6" x14ac:dyDescent="0.2">
      <c r="A5450" s="42" t="s">
        <v>1233</v>
      </c>
      <c r="B5450" s="42" t="s">
        <v>8462</v>
      </c>
      <c r="C5450">
        <v>2018</v>
      </c>
      <c r="D5450" s="42" t="s">
        <v>9999</v>
      </c>
      <c r="E5450" t="b">
        <v>0</v>
      </c>
      <c r="F5450" s="42" t="s">
        <v>9996</v>
      </c>
    </row>
    <row r="5451" spans="1:6" x14ac:dyDescent="0.2">
      <c r="A5451" s="42" t="s">
        <v>1233</v>
      </c>
      <c r="B5451" s="42" t="s">
        <v>8462</v>
      </c>
      <c r="C5451">
        <v>2019</v>
      </c>
      <c r="D5451" s="42" t="s">
        <v>10000</v>
      </c>
      <c r="E5451" t="b">
        <v>0</v>
      </c>
      <c r="F5451" s="42" t="s">
        <v>9996</v>
      </c>
    </row>
    <row r="5452" spans="1:6" x14ac:dyDescent="0.2">
      <c r="A5452" s="42" t="s">
        <v>1233</v>
      </c>
      <c r="B5452" s="42" t="s">
        <v>8464</v>
      </c>
      <c r="C5452">
        <v>2013</v>
      </c>
      <c r="D5452" s="42" t="s">
        <v>8496</v>
      </c>
      <c r="E5452" t="b">
        <v>0</v>
      </c>
      <c r="F5452" s="42" t="s">
        <v>9996</v>
      </c>
    </row>
    <row r="5453" spans="1:6" x14ac:dyDescent="0.2">
      <c r="A5453" s="42" t="s">
        <v>1233</v>
      </c>
      <c r="B5453" s="42" t="s">
        <v>8464</v>
      </c>
      <c r="C5453">
        <v>2014</v>
      </c>
      <c r="D5453" s="42" t="s">
        <v>8496</v>
      </c>
      <c r="E5453" t="b">
        <v>0</v>
      </c>
      <c r="F5453" s="42" t="s">
        <v>9996</v>
      </c>
    </row>
    <row r="5454" spans="1:6" x14ac:dyDescent="0.2">
      <c r="A5454" s="42" t="s">
        <v>1233</v>
      </c>
      <c r="B5454" s="42" t="s">
        <v>8464</v>
      </c>
      <c r="C5454">
        <v>2015</v>
      </c>
      <c r="D5454" s="42" t="s">
        <v>8496</v>
      </c>
      <c r="E5454" t="b">
        <v>0</v>
      </c>
      <c r="F5454" s="42" t="s">
        <v>9996</v>
      </c>
    </row>
    <row r="5455" spans="1:6" x14ac:dyDescent="0.2">
      <c r="A5455" s="42" t="s">
        <v>1233</v>
      </c>
      <c r="B5455" s="42" t="s">
        <v>8464</v>
      </c>
      <c r="C5455">
        <v>2016</v>
      </c>
      <c r="D5455" s="42" t="s">
        <v>8496</v>
      </c>
      <c r="E5455" t="b">
        <v>0</v>
      </c>
      <c r="F5455" s="42" t="s">
        <v>9996</v>
      </c>
    </row>
    <row r="5456" spans="1:6" x14ac:dyDescent="0.2">
      <c r="A5456" s="42" t="s">
        <v>1233</v>
      </c>
      <c r="B5456" s="42" t="s">
        <v>8464</v>
      </c>
      <c r="C5456">
        <v>2017</v>
      </c>
      <c r="D5456" s="42" t="s">
        <v>8496</v>
      </c>
      <c r="E5456" t="b">
        <v>0</v>
      </c>
      <c r="F5456" s="42" t="s">
        <v>9996</v>
      </c>
    </row>
    <row r="5457" spans="1:6" x14ac:dyDescent="0.2">
      <c r="A5457" s="42" t="s">
        <v>1233</v>
      </c>
      <c r="B5457" s="42" t="s">
        <v>8464</v>
      </c>
      <c r="C5457">
        <v>2018</v>
      </c>
      <c r="D5457" s="42" t="s">
        <v>8496</v>
      </c>
      <c r="E5457" t="b">
        <v>0</v>
      </c>
      <c r="F5457" s="42" t="s">
        <v>9996</v>
      </c>
    </row>
    <row r="5458" spans="1:6" x14ac:dyDescent="0.2">
      <c r="A5458" s="42" t="s">
        <v>1233</v>
      </c>
      <c r="B5458" s="42" t="s">
        <v>8464</v>
      </c>
      <c r="C5458">
        <v>2019</v>
      </c>
      <c r="D5458" s="42" t="s">
        <v>8496</v>
      </c>
      <c r="E5458" t="b">
        <v>0</v>
      </c>
      <c r="F5458" s="42" t="s">
        <v>9996</v>
      </c>
    </row>
    <row r="5459" spans="1:6" x14ac:dyDescent="0.2">
      <c r="A5459" s="42" t="s">
        <v>1234</v>
      </c>
      <c r="B5459" s="42" t="s">
        <v>8454</v>
      </c>
      <c r="C5459">
        <v>2013</v>
      </c>
      <c r="D5459" s="42" t="s">
        <v>8456</v>
      </c>
      <c r="E5459" t="b">
        <v>1</v>
      </c>
      <c r="F5459" s="42" t="s">
        <v>374</v>
      </c>
    </row>
    <row r="5460" spans="1:6" x14ac:dyDescent="0.2">
      <c r="A5460" s="42" t="s">
        <v>1234</v>
      </c>
      <c r="B5460" s="42" t="s">
        <v>8454</v>
      </c>
      <c r="C5460">
        <v>2014</v>
      </c>
      <c r="D5460" s="42" t="s">
        <v>8619</v>
      </c>
      <c r="E5460" t="b">
        <v>1</v>
      </c>
      <c r="F5460" s="42" t="s">
        <v>374</v>
      </c>
    </row>
    <row r="5461" spans="1:6" x14ac:dyDescent="0.2">
      <c r="A5461" s="42" t="s">
        <v>1234</v>
      </c>
      <c r="B5461" s="42" t="s">
        <v>8454</v>
      </c>
      <c r="C5461">
        <v>2015</v>
      </c>
      <c r="D5461" s="42" t="s">
        <v>8620</v>
      </c>
      <c r="E5461" t="b">
        <v>1</v>
      </c>
      <c r="F5461" s="42" t="s">
        <v>374</v>
      </c>
    </row>
    <row r="5462" spans="1:6" x14ac:dyDescent="0.2">
      <c r="A5462" s="42" t="s">
        <v>1234</v>
      </c>
      <c r="B5462" s="42" t="s">
        <v>8454</v>
      </c>
      <c r="C5462">
        <v>2016</v>
      </c>
      <c r="D5462" s="42" t="s">
        <v>8621</v>
      </c>
      <c r="E5462" t="b">
        <v>1</v>
      </c>
      <c r="F5462" s="42" t="s">
        <v>374</v>
      </c>
    </row>
    <row r="5463" spans="1:6" x14ac:dyDescent="0.2">
      <c r="A5463" s="42" t="s">
        <v>1234</v>
      </c>
      <c r="B5463" s="42" t="s">
        <v>8454</v>
      </c>
      <c r="C5463">
        <v>2017</v>
      </c>
      <c r="D5463" s="42" t="s">
        <v>8622</v>
      </c>
      <c r="E5463" t="b">
        <v>1</v>
      </c>
      <c r="F5463" s="42" t="s">
        <v>374</v>
      </c>
    </row>
    <row r="5464" spans="1:6" x14ac:dyDescent="0.2">
      <c r="A5464" s="42" t="s">
        <v>1234</v>
      </c>
      <c r="B5464" s="42" t="s">
        <v>8454</v>
      </c>
      <c r="C5464">
        <v>2018</v>
      </c>
      <c r="D5464" s="42" t="s">
        <v>8623</v>
      </c>
      <c r="E5464" t="b">
        <v>1</v>
      </c>
      <c r="F5464" s="42" t="s">
        <v>374</v>
      </c>
    </row>
    <row r="5465" spans="1:6" x14ac:dyDescent="0.2">
      <c r="A5465" s="42" t="s">
        <v>1234</v>
      </c>
      <c r="B5465" s="42" t="s">
        <v>8454</v>
      </c>
      <c r="C5465">
        <v>2019</v>
      </c>
      <c r="D5465" s="42" t="s">
        <v>8624</v>
      </c>
      <c r="E5465" t="b">
        <v>1</v>
      </c>
      <c r="F5465" s="42" t="s">
        <v>374</v>
      </c>
    </row>
    <row r="5466" spans="1:6" x14ac:dyDescent="0.2">
      <c r="A5466" s="42" t="s">
        <v>1234</v>
      </c>
      <c r="B5466" s="42" t="s">
        <v>8462</v>
      </c>
      <c r="C5466">
        <v>2013</v>
      </c>
      <c r="D5466" s="42" t="s">
        <v>8625</v>
      </c>
      <c r="E5466" t="b">
        <v>1</v>
      </c>
      <c r="F5466" s="42" t="s">
        <v>374</v>
      </c>
    </row>
    <row r="5467" spans="1:6" x14ac:dyDescent="0.2">
      <c r="A5467" s="42" t="s">
        <v>1234</v>
      </c>
      <c r="B5467" s="42" t="s">
        <v>8462</v>
      </c>
      <c r="C5467">
        <v>2014</v>
      </c>
      <c r="D5467" s="42" t="s">
        <v>8622</v>
      </c>
      <c r="E5467" t="b">
        <v>1</v>
      </c>
      <c r="F5467" s="42" t="s">
        <v>374</v>
      </c>
    </row>
    <row r="5468" spans="1:6" x14ac:dyDescent="0.2">
      <c r="A5468" s="42" t="s">
        <v>1234</v>
      </c>
      <c r="B5468" s="42" t="s">
        <v>8462</v>
      </c>
      <c r="C5468">
        <v>2015</v>
      </c>
      <c r="D5468" s="42" t="s">
        <v>8626</v>
      </c>
      <c r="E5468" t="b">
        <v>1</v>
      </c>
      <c r="F5468" s="42" t="s">
        <v>374</v>
      </c>
    </row>
    <row r="5469" spans="1:6" x14ac:dyDescent="0.2">
      <c r="A5469" s="42" t="s">
        <v>1234</v>
      </c>
      <c r="B5469" s="42" t="s">
        <v>8462</v>
      </c>
      <c r="C5469">
        <v>2016</v>
      </c>
      <c r="D5469" s="42" t="s">
        <v>8627</v>
      </c>
      <c r="E5469" t="b">
        <v>1</v>
      </c>
      <c r="F5469" s="42" t="s">
        <v>374</v>
      </c>
    </row>
    <row r="5470" spans="1:6" x14ac:dyDescent="0.2">
      <c r="A5470" s="42" t="s">
        <v>1234</v>
      </c>
      <c r="B5470" s="42" t="s">
        <v>8462</v>
      </c>
      <c r="C5470">
        <v>2017</v>
      </c>
      <c r="D5470" s="42" t="s">
        <v>8628</v>
      </c>
      <c r="E5470" t="b">
        <v>1</v>
      </c>
      <c r="F5470" s="42" t="s">
        <v>374</v>
      </c>
    </row>
    <row r="5471" spans="1:6" x14ac:dyDescent="0.2">
      <c r="A5471" s="42" t="s">
        <v>1234</v>
      </c>
      <c r="B5471" s="42" t="s">
        <v>8462</v>
      </c>
      <c r="C5471">
        <v>2018</v>
      </c>
      <c r="D5471" s="42" t="s">
        <v>8629</v>
      </c>
      <c r="E5471" t="b">
        <v>1</v>
      </c>
      <c r="F5471" s="42" t="s">
        <v>374</v>
      </c>
    </row>
    <row r="5472" spans="1:6" x14ac:dyDescent="0.2">
      <c r="A5472" s="42" t="s">
        <v>1234</v>
      </c>
      <c r="B5472" s="42" t="s">
        <v>8462</v>
      </c>
      <c r="C5472">
        <v>2019</v>
      </c>
      <c r="D5472" s="42" t="s">
        <v>8630</v>
      </c>
      <c r="E5472" t="b">
        <v>1</v>
      </c>
      <c r="F5472" s="42" t="s">
        <v>374</v>
      </c>
    </row>
    <row r="5473" spans="1:6" x14ac:dyDescent="0.2">
      <c r="A5473" s="42" t="s">
        <v>1234</v>
      </c>
      <c r="B5473" s="42" t="s">
        <v>8464</v>
      </c>
      <c r="C5473">
        <v>2013</v>
      </c>
      <c r="D5473" s="42" t="s">
        <v>8631</v>
      </c>
      <c r="E5473" t="b">
        <v>1</v>
      </c>
      <c r="F5473" s="42" t="s">
        <v>374</v>
      </c>
    </row>
    <row r="5474" spans="1:6" x14ac:dyDescent="0.2">
      <c r="A5474" s="42" t="s">
        <v>1234</v>
      </c>
      <c r="B5474" s="42" t="s">
        <v>8464</v>
      </c>
      <c r="C5474">
        <v>2014</v>
      </c>
      <c r="D5474" s="42" t="s">
        <v>8631</v>
      </c>
      <c r="E5474" t="b">
        <v>1</v>
      </c>
      <c r="F5474" s="42" t="s">
        <v>374</v>
      </c>
    </row>
    <row r="5475" spans="1:6" x14ac:dyDescent="0.2">
      <c r="A5475" s="42" t="s">
        <v>1234</v>
      </c>
      <c r="B5475" s="42" t="s">
        <v>8464</v>
      </c>
      <c r="C5475">
        <v>2015</v>
      </c>
      <c r="D5475" s="42" t="s">
        <v>8632</v>
      </c>
      <c r="E5475" t="b">
        <v>1</v>
      </c>
      <c r="F5475" s="42" t="s">
        <v>374</v>
      </c>
    </row>
    <row r="5476" spans="1:6" x14ac:dyDescent="0.2">
      <c r="A5476" s="42" t="s">
        <v>1234</v>
      </c>
      <c r="B5476" s="42" t="s">
        <v>8464</v>
      </c>
      <c r="C5476">
        <v>2016</v>
      </c>
      <c r="D5476" s="42" t="s">
        <v>8491</v>
      </c>
      <c r="E5476" t="b">
        <v>1</v>
      </c>
      <c r="F5476" s="42" t="s">
        <v>374</v>
      </c>
    </row>
    <row r="5477" spans="1:6" x14ac:dyDescent="0.2">
      <c r="A5477" s="42" t="s">
        <v>1234</v>
      </c>
      <c r="B5477" s="42" t="s">
        <v>8464</v>
      </c>
      <c r="C5477">
        <v>2017</v>
      </c>
      <c r="D5477" s="42" t="s">
        <v>8493</v>
      </c>
      <c r="E5477" t="b">
        <v>1</v>
      </c>
      <c r="F5477" s="42" t="s">
        <v>374</v>
      </c>
    </row>
    <row r="5478" spans="1:6" x14ac:dyDescent="0.2">
      <c r="A5478" s="42" t="s">
        <v>1234</v>
      </c>
      <c r="B5478" s="42" t="s">
        <v>8464</v>
      </c>
      <c r="C5478">
        <v>2018</v>
      </c>
      <c r="D5478" s="42" t="s">
        <v>8493</v>
      </c>
      <c r="E5478" t="b">
        <v>1</v>
      </c>
      <c r="F5478" s="42" t="s">
        <v>374</v>
      </c>
    </row>
    <row r="5479" spans="1:6" x14ac:dyDescent="0.2">
      <c r="A5479" s="42" t="s">
        <v>1234</v>
      </c>
      <c r="B5479" s="42" t="s">
        <v>8464</v>
      </c>
      <c r="C5479">
        <v>2019</v>
      </c>
      <c r="D5479" s="42" t="s">
        <v>8493</v>
      </c>
      <c r="E5479" t="b">
        <v>1</v>
      </c>
      <c r="F5479" s="42" t="s">
        <v>374</v>
      </c>
    </row>
    <row r="5480" spans="1:6" x14ac:dyDescent="0.2">
      <c r="A5480" s="42" t="s">
        <v>334</v>
      </c>
      <c r="B5480" s="42" t="s">
        <v>8454</v>
      </c>
      <c r="C5480">
        <v>2013</v>
      </c>
      <c r="D5480" s="42" t="s">
        <v>8456</v>
      </c>
      <c r="E5480" t="b">
        <v>1</v>
      </c>
      <c r="F5480" s="42" t="s">
        <v>374</v>
      </c>
    </row>
    <row r="5481" spans="1:6" x14ac:dyDescent="0.2">
      <c r="A5481" s="42" t="s">
        <v>334</v>
      </c>
      <c r="B5481" s="42" t="s">
        <v>8454</v>
      </c>
      <c r="C5481">
        <v>2014</v>
      </c>
      <c r="D5481" s="42" t="s">
        <v>8619</v>
      </c>
      <c r="E5481" t="b">
        <v>1</v>
      </c>
      <c r="F5481" s="42" t="s">
        <v>374</v>
      </c>
    </row>
    <row r="5482" spans="1:6" x14ac:dyDescent="0.2">
      <c r="A5482" s="42" t="s">
        <v>334</v>
      </c>
      <c r="B5482" s="42" t="s">
        <v>8454</v>
      </c>
      <c r="C5482">
        <v>2015</v>
      </c>
      <c r="D5482" s="42" t="s">
        <v>8620</v>
      </c>
      <c r="E5482" t="b">
        <v>1</v>
      </c>
      <c r="F5482" s="42" t="s">
        <v>374</v>
      </c>
    </row>
    <row r="5483" spans="1:6" x14ac:dyDescent="0.2">
      <c r="A5483" s="42" t="s">
        <v>334</v>
      </c>
      <c r="B5483" s="42" t="s">
        <v>8454</v>
      </c>
      <c r="C5483">
        <v>2016</v>
      </c>
      <c r="D5483" s="42" t="s">
        <v>8621</v>
      </c>
      <c r="E5483" t="b">
        <v>1</v>
      </c>
      <c r="F5483" s="42" t="s">
        <v>374</v>
      </c>
    </row>
    <row r="5484" spans="1:6" x14ac:dyDescent="0.2">
      <c r="A5484" s="42" t="s">
        <v>334</v>
      </c>
      <c r="B5484" s="42" t="s">
        <v>8454</v>
      </c>
      <c r="C5484">
        <v>2017</v>
      </c>
      <c r="D5484" s="42" t="s">
        <v>8622</v>
      </c>
      <c r="E5484" t="b">
        <v>1</v>
      </c>
      <c r="F5484" s="42" t="s">
        <v>374</v>
      </c>
    </row>
    <row r="5485" spans="1:6" x14ac:dyDescent="0.2">
      <c r="A5485" s="42" t="s">
        <v>334</v>
      </c>
      <c r="B5485" s="42" t="s">
        <v>8454</v>
      </c>
      <c r="C5485">
        <v>2018</v>
      </c>
      <c r="D5485" s="42" t="s">
        <v>8623</v>
      </c>
      <c r="E5485" t="b">
        <v>1</v>
      </c>
      <c r="F5485" s="42" t="s">
        <v>374</v>
      </c>
    </row>
    <row r="5486" spans="1:6" x14ac:dyDescent="0.2">
      <c r="A5486" s="42" t="s">
        <v>334</v>
      </c>
      <c r="B5486" s="42" t="s">
        <v>8454</v>
      </c>
      <c r="C5486">
        <v>2019</v>
      </c>
      <c r="D5486" s="42" t="s">
        <v>8624</v>
      </c>
      <c r="E5486" t="b">
        <v>1</v>
      </c>
      <c r="F5486" s="42" t="s">
        <v>374</v>
      </c>
    </row>
    <row r="5487" spans="1:6" x14ac:dyDescent="0.2">
      <c r="A5487" s="42" t="s">
        <v>334</v>
      </c>
      <c r="B5487" s="42" t="s">
        <v>8462</v>
      </c>
      <c r="C5487">
        <v>2013</v>
      </c>
      <c r="D5487" s="42" t="s">
        <v>8625</v>
      </c>
      <c r="E5487" t="b">
        <v>1</v>
      </c>
      <c r="F5487" s="42" t="s">
        <v>374</v>
      </c>
    </row>
    <row r="5488" spans="1:6" x14ac:dyDescent="0.2">
      <c r="A5488" s="42" t="s">
        <v>334</v>
      </c>
      <c r="B5488" s="42" t="s">
        <v>8462</v>
      </c>
      <c r="C5488">
        <v>2014</v>
      </c>
      <c r="D5488" s="42" t="s">
        <v>8622</v>
      </c>
      <c r="E5488" t="b">
        <v>1</v>
      </c>
      <c r="F5488" s="42" t="s">
        <v>374</v>
      </c>
    </row>
    <row r="5489" spans="1:6" x14ac:dyDescent="0.2">
      <c r="A5489" s="42" t="s">
        <v>334</v>
      </c>
      <c r="B5489" s="42" t="s">
        <v>8462</v>
      </c>
      <c r="C5489">
        <v>2015</v>
      </c>
      <c r="D5489" s="42" t="s">
        <v>8626</v>
      </c>
      <c r="E5489" t="b">
        <v>1</v>
      </c>
      <c r="F5489" s="42" t="s">
        <v>374</v>
      </c>
    </row>
    <row r="5490" spans="1:6" x14ac:dyDescent="0.2">
      <c r="A5490" s="42" t="s">
        <v>334</v>
      </c>
      <c r="B5490" s="42" t="s">
        <v>8462</v>
      </c>
      <c r="C5490">
        <v>2016</v>
      </c>
      <c r="D5490" s="42" t="s">
        <v>8627</v>
      </c>
      <c r="E5490" t="b">
        <v>1</v>
      </c>
      <c r="F5490" s="42" t="s">
        <v>374</v>
      </c>
    </row>
    <row r="5491" spans="1:6" x14ac:dyDescent="0.2">
      <c r="A5491" s="42" t="s">
        <v>334</v>
      </c>
      <c r="B5491" s="42" t="s">
        <v>8462</v>
      </c>
      <c r="C5491">
        <v>2017</v>
      </c>
      <c r="D5491" s="42" t="s">
        <v>8628</v>
      </c>
      <c r="E5491" t="b">
        <v>1</v>
      </c>
      <c r="F5491" s="42" t="s">
        <v>374</v>
      </c>
    </row>
    <row r="5492" spans="1:6" x14ac:dyDescent="0.2">
      <c r="A5492" s="42" t="s">
        <v>334</v>
      </c>
      <c r="B5492" s="42" t="s">
        <v>8462</v>
      </c>
      <c r="C5492">
        <v>2018</v>
      </c>
      <c r="D5492" s="42" t="s">
        <v>8629</v>
      </c>
      <c r="E5492" t="b">
        <v>1</v>
      </c>
      <c r="F5492" s="42" t="s">
        <v>374</v>
      </c>
    </row>
    <row r="5493" spans="1:6" x14ac:dyDescent="0.2">
      <c r="A5493" s="42" t="s">
        <v>334</v>
      </c>
      <c r="B5493" s="42" t="s">
        <v>8462</v>
      </c>
      <c r="C5493">
        <v>2019</v>
      </c>
      <c r="D5493" s="42" t="s">
        <v>8630</v>
      </c>
      <c r="E5493" t="b">
        <v>1</v>
      </c>
      <c r="F5493" s="42" t="s">
        <v>374</v>
      </c>
    </row>
    <row r="5494" spans="1:6" x14ac:dyDescent="0.2">
      <c r="A5494" s="42" t="s">
        <v>334</v>
      </c>
      <c r="B5494" s="42" t="s">
        <v>8464</v>
      </c>
      <c r="C5494">
        <v>2013</v>
      </c>
      <c r="D5494" s="42" t="s">
        <v>8631</v>
      </c>
      <c r="E5494" t="b">
        <v>1</v>
      </c>
      <c r="F5494" s="42" t="s">
        <v>374</v>
      </c>
    </row>
    <row r="5495" spans="1:6" x14ac:dyDescent="0.2">
      <c r="A5495" s="42" t="s">
        <v>334</v>
      </c>
      <c r="B5495" s="42" t="s">
        <v>8464</v>
      </c>
      <c r="C5495">
        <v>2014</v>
      </c>
      <c r="D5495" s="42" t="s">
        <v>8631</v>
      </c>
      <c r="E5495" t="b">
        <v>1</v>
      </c>
      <c r="F5495" s="42" t="s">
        <v>374</v>
      </c>
    </row>
    <row r="5496" spans="1:6" x14ac:dyDescent="0.2">
      <c r="A5496" s="42" t="s">
        <v>334</v>
      </c>
      <c r="B5496" s="42" t="s">
        <v>8464</v>
      </c>
      <c r="C5496">
        <v>2015</v>
      </c>
      <c r="D5496" s="42" t="s">
        <v>8632</v>
      </c>
      <c r="E5496" t="b">
        <v>1</v>
      </c>
      <c r="F5496" s="42" t="s">
        <v>374</v>
      </c>
    </row>
    <row r="5497" spans="1:6" x14ac:dyDescent="0.2">
      <c r="A5497" s="42" t="s">
        <v>334</v>
      </c>
      <c r="B5497" s="42" t="s">
        <v>8464</v>
      </c>
      <c r="C5497">
        <v>2016</v>
      </c>
      <c r="D5497" s="42" t="s">
        <v>8491</v>
      </c>
      <c r="E5497" t="b">
        <v>1</v>
      </c>
      <c r="F5497" s="42" t="s">
        <v>374</v>
      </c>
    </row>
    <row r="5498" spans="1:6" x14ac:dyDescent="0.2">
      <c r="A5498" s="42" t="s">
        <v>334</v>
      </c>
      <c r="B5498" s="42" t="s">
        <v>8464</v>
      </c>
      <c r="C5498">
        <v>2017</v>
      </c>
      <c r="D5498" s="42" t="s">
        <v>8493</v>
      </c>
      <c r="E5498" t="b">
        <v>1</v>
      </c>
      <c r="F5498" s="42" t="s">
        <v>374</v>
      </c>
    </row>
    <row r="5499" spans="1:6" x14ac:dyDescent="0.2">
      <c r="A5499" s="42" t="s">
        <v>334</v>
      </c>
      <c r="B5499" s="42" t="s">
        <v>8464</v>
      </c>
      <c r="C5499">
        <v>2018</v>
      </c>
      <c r="D5499" s="42" t="s">
        <v>8493</v>
      </c>
      <c r="E5499" t="b">
        <v>1</v>
      </c>
      <c r="F5499" s="42" t="s">
        <v>374</v>
      </c>
    </row>
    <row r="5500" spans="1:6" x14ac:dyDescent="0.2">
      <c r="A5500" s="42" t="s">
        <v>334</v>
      </c>
      <c r="B5500" s="42" t="s">
        <v>8464</v>
      </c>
      <c r="C5500">
        <v>2019</v>
      </c>
      <c r="D5500" s="42" t="s">
        <v>8493</v>
      </c>
      <c r="E5500" t="b">
        <v>1</v>
      </c>
      <c r="F5500" s="42" t="s">
        <v>374</v>
      </c>
    </row>
    <row r="5501" spans="1:6" x14ac:dyDescent="0.2">
      <c r="A5501" s="42" t="s">
        <v>1235</v>
      </c>
      <c r="B5501" s="42" t="s">
        <v>8454</v>
      </c>
      <c r="C5501">
        <v>2013</v>
      </c>
      <c r="D5501" s="42" t="s">
        <v>8682</v>
      </c>
      <c r="E5501" t="b">
        <v>0</v>
      </c>
      <c r="F5501" s="42" t="s">
        <v>10001</v>
      </c>
    </row>
    <row r="5502" spans="1:6" x14ac:dyDescent="0.2">
      <c r="A5502" s="42" t="s">
        <v>1235</v>
      </c>
      <c r="B5502" s="42" t="s">
        <v>8454</v>
      </c>
      <c r="C5502">
        <v>2014</v>
      </c>
      <c r="D5502" s="42" t="s">
        <v>10002</v>
      </c>
      <c r="E5502" t="b">
        <v>0</v>
      </c>
      <c r="F5502" s="42" t="s">
        <v>10001</v>
      </c>
    </row>
    <row r="5503" spans="1:6" x14ac:dyDescent="0.2">
      <c r="A5503" s="42" t="s">
        <v>1235</v>
      </c>
      <c r="B5503" s="42" t="s">
        <v>8454</v>
      </c>
      <c r="C5503">
        <v>2015</v>
      </c>
      <c r="D5503" s="42" t="s">
        <v>10003</v>
      </c>
      <c r="E5503" t="b">
        <v>0</v>
      </c>
      <c r="F5503" s="42" t="s">
        <v>10001</v>
      </c>
    </row>
    <row r="5504" spans="1:6" x14ac:dyDescent="0.2">
      <c r="A5504" s="42" t="s">
        <v>1235</v>
      </c>
      <c r="B5504" s="42" t="s">
        <v>8454</v>
      </c>
      <c r="C5504">
        <v>2016</v>
      </c>
      <c r="D5504" s="42" t="s">
        <v>8655</v>
      </c>
      <c r="E5504" t="b">
        <v>0</v>
      </c>
      <c r="F5504" s="42" t="s">
        <v>10001</v>
      </c>
    </row>
    <row r="5505" spans="1:6" x14ac:dyDescent="0.2">
      <c r="A5505" s="42" t="s">
        <v>1235</v>
      </c>
      <c r="B5505" s="42" t="s">
        <v>8454</v>
      </c>
      <c r="C5505">
        <v>2017</v>
      </c>
      <c r="D5505" s="42" t="s">
        <v>8551</v>
      </c>
      <c r="E5505" t="b">
        <v>0</v>
      </c>
      <c r="F5505" s="42" t="s">
        <v>10001</v>
      </c>
    </row>
    <row r="5506" spans="1:6" x14ac:dyDescent="0.2">
      <c r="A5506" s="42" t="s">
        <v>1235</v>
      </c>
      <c r="B5506" s="42" t="s">
        <v>8454</v>
      </c>
      <c r="C5506">
        <v>2018</v>
      </c>
      <c r="D5506" s="42" t="s">
        <v>9362</v>
      </c>
      <c r="E5506" t="b">
        <v>0</v>
      </c>
      <c r="F5506" s="42" t="s">
        <v>10001</v>
      </c>
    </row>
    <row r="5507" spans="1:6" x14ac:dyDescent="0.2">
      <c r="A5507" s="42" t="s">
        <v>1235</v>
      </c>
      <c r="B5507" s="42" t="s">
        <v>8454</v>
      </c>
      <c r="C5507">
        <v>2019</v>
      </c>
      <c r="D5507" s="42" t="s">
        <v>8655</v>
      </c>
      <c r="E5507" t="b">
        <v>0</v>
      </c>
      <c r="F5507" s="42" t="s">
        <v>10001</v>
      </c>
    </row>
    <row r="5508" spans="1:6" x14ac:dyDescent="0.2">
      <c r="A5508" s="42" t="s">
        <v>1235</v>
      </c>
      <c r="B5508" s="42" t="s">
        <v>8462</v>
      </c>
      <c r="C5508">
        <v>2013</v>
      </c>
      <c r="D5508" s="42" t="s">
        <v>8682</v>
      </c>
      <c r="E5508" t="b">
        <v>0</v>
      </c>
      <c r="F5508" s="42" t="s">
        <v>10001</v>
      </c>
    </row>
    <row r="5509" spans="1:6" x14ac:dyDescent="0.2">
      <c r="A5509" s="42" t="s">
        <v>1235</v>
      </c>
      <c r="B5509" s="42" t="s">
        <v>8462</v>
      </c>
      <c r="C5509">
        <v>2014</v>
      </c>
      <c r="D5509" s="42" t="s">
        <v>10002</v>
      </c>
      <c r="E5509" t="b">
        <v>0</v>
      </c>
      <c r="F5509" s="42" t="s">
        <v>10001</v>
      </c>
    </row>
    <row r="5510" spans="1:6" x14ac:dyDescent="0.2">
      <c r="A5510" s="42" t="s">
        <v>1235</v>
      </c>
      <c r="B5510" s="42" t="s">
        <v>8462</v>
      </c>
      <c r="C5510">
        <v>2015</v>
      </c>
      <c r="D5510" s="42" t="s">
        <v>10003</v>
      </c>
      <c r="E5510" t="b">
        <v>0</v>
      </c>
      <c r="F5510" s="42" t="s">
        <v>10001</v>
      </c>
    </row>
    <row r="5511" spans="1:6" x14ac:dyDescent="0.2">
      <c r="A5511" s="42" t="s">
        <v>1235</v>
      </c>
      <c r="B5511" s="42" t="s">
        <v>8462</v>
      </c>
      <c r="C5511">
        <v>2016</v>
      </c>
      <c r="D5511" s="42" t="s">
        <v>8655</v>
      </c>
      <c r="E5511" t="b">
        <v>0</v>
      </c>
      <c r="F5511" s="42" t="s">
        <v>10001</v>
      </c>
    </row>
    <row r="5512" spans="1:6" x14ac:dyDescent="0.2">
      <c r="A5512" s="42" t="s">
        <v>1235</v>
      </c>
      <c r="B5512" s="42" t="s">
        <v>8462</v>
      </c>
      <c r="C5512">
        <v>2017</v>
      </c>
      <c r="D5512" s="42" t="s">
        <v>8551</v>
      </c>
      <c r="E5512" t="b">
        <v>0</v>
      </c>
      <c r="F5512" s="42" t="s">
        <v>10001</v>
      </c>
    </row>
    <row r="5513" spans="1:6" x14ac:dyDescent="0.2">
      <c r="A5513" s="42" t="s">
        <v>1235</v>
      </c>
      <c r="B5513" s="42" t="s">
        <v>8462</v>
      </c>
      <c r="C5513">
        <v>2018</v>
      </c>
      <c r="D5513" s="42" t="s">
        <v>9362</v>
      </c>
      <c r="E5513" t="b">
        <v>0</v>
      </c>
      <c r="F5513" s="42" t="s">
        <v>10001</v>
      </c>
    </row>
    <row r="5514" spans="1:6" x14ac:dyDescent="0.2">
      <c r="A5514" s="42" t="s">
        <v>1235</v>
      </c>
      <c r="B5514" s="42" t="s">
        <v>8462</v>
      </c>
      <c r="C5514">
        <v>2019</v>
      </c>
      <c r="D5514" s="42" t="s">
        <v>8655</v>
      </c>
      <c r="E5514" t="b">
        <v>0</v>
      </c>
      <c r="F5514" s="42" t="s">
        <v>10001</v>
      </c>
    </row>
    <row r="5515" spans="1:6" x14ac:dyDescent="0.2">
      <c r="A5515" s="42" t="s">
        <v>1235</v>
      </c>
      <c r="B5515" s="42" t="s">
        <v>8464</v>
      </c>
      <c r="C5515">
        <v>2013</v>
      </c>
      <c r="D5515" s="42" t="s">
        <v>8496</v>
      </c>
      <c r="E5515" t="b">
        <v>0</v>
      </c>
      <c r="F5515" s="42" t="s">
        <v>10001</v>
      </c>
    </row>
    <row r="5516" spans="1:6" x14ac:dyDescent="0.2">
      <c r="A5516" s="42" t="s">
        <v>1235</v>
      </c>
      <c r="B5516" s="42" t="s">
        <v>8464</v>
      </c>
      <c r="C5516">
        <v>2014</v>
      </c>
      <c r="D5516" s="42" t="s">
        <v>8496</v>
      </c>
      <c r="E5516" t="b">
        <v>0</v>
      </c>
      <c r="F5516" s="42" t="s">
        <v>10001</v>
      </c>
    </row>
    <row r="5517" spans="1:6" x14ac:dyDescent="0.2">
      <c r="A5517" s="42" t="s">
        <v>1235</v>
      </c>
      <c r="B5517" s="42" t="s">
        <v>8464</v>
      </c>
      <c r="C5517">
        <v>2015</v>
      </c>
      <c r="D5517" s="42" t="s">
        <v>8496</v>
      </c>
      <c r="E5517" t="b">
        <v>0</v>
      </c>
      <c r="F5517" s="42" t="s">
        <v>10001</v>
      </c>
    </row>
    <row r="5518" spans="1:6" x14ac:dyDescent="0.2">
      <c r="A5518" s="42" t="s">
        <v>1235</v>
      </c>
      <c r="B5518" s="42" t="s">
        <v>8464</v>
      </c>
      <c r="C5518">
        <v>2016</v>
      </c>
      <c r="D5518" s="42" t="s">
        <v>8496</v>
      </c>
      <c r="E5518" t="b">
        <v>0</v>
      </c>
      <c r="F5518" s="42" t="s">
        <v>10001</v>
      </c>
    </row>
    <row r="5519" spans="1:6" x14ac:dyDescent="0.2">
      <c r="A5519" s="42" t="s">
        <v>1235</v>
      </c>
      <c r="B5519" s="42" t="s">
        <v>8464</v>
      </c>
      <c r="C5519">
        <v>2017</v>
      </c>
      <c r="D5519" s="42" t="s">
        <v>8496</v>
      </c>
      <c r="E5519" t="b">
        <v>0</v>
      </c>
      <c r="F5519" s="42" t="s">
        <v>10001</v>
      </c>
    </row>
    <row r="5520" spans="1:6" x14ac:dyDescent="0.2">
      <c r="A5520" s="42" t="s">
        <v>1235</v>
      </c>
      <c r="B5520" s="42" t="s">
        <v>8464</v>
      </c>
      <c r="C5520">
        <v>2018</v>
      </c>
      <c r="D5520" s="42" t="s">
        <v>8482</v>
      </c>
      <c r="E5520" t="b">
        <v>0</v>
      </c>
      <c r="F5520" s="42" t="s">
        <v>10001</v>
      </c>
    </row>
    <row r="5521" spans="1:6" x14ac:dyDescent="0.2">
      <c r="A5521" s="42" t="s">
        <v>1235</v>
      </c>
      <c r="B5521" s="42" t="s">
        <v>8464</v>
      </c>
      <c r="C5521">
        <v>2019</v>
      </c>
      <c r="D5521" s="42" t="s">
        <v>8482</v>
      </c>
      <c r="E5521" t="b">
        <v>0</v>
      </c>
      <c r="F5521" s="42" t="s">
        <v>10001</v>
      </c>
    </row>
    <row r="5522" spans="1:6" x14ac:dyDescent="0.2">
      <c r="A5522" s="42" t="s">
        <v>1236</v>
      </c>
      <c r="B5522" s="42" t="s">
        <v>8454</v>
      </c>
      <c r="C5522">
        <v>2013</v>
      </c>
      <c r="D5522" s="42" t="s">
        <v>9085</v>
      </c>
      <c r="E5522" t="b">
        <v>1</v>
      </c>
      <c r="F5522" s="42" t="s">
        <v>1791</v>
      </c>
    </row>
    <row r="5523" spans="1:6" x14ac:dyDescent="0.2">
      <c r="A5523" s="42" t="s">
        <v>1236</v>
      </c>
      <c r="B5523" s="42" t="s">
        <v>8454</v>
      </c>
      <c r="C5523">
        <v>2014</v>
      </c>
      <c r="D5523" s="42" t="s">
        <v>8699</v>
      </c>
      <c r="E5523" t="b">
        <v>1</v>
      </c>
      <c r="F5523" s="42" t="s">
        <v>1791</v>
      </c>
    </row>
    <row r="5524" spans="1:6" x14ac:dyDescent="0.2">
      <c r="A5524" s="42" t="s">
        <v>1236</v>
      </c>
      <c r="B5524" s="42" t="s">
        <v>8454</v>
      </c>
      <c r="C5524">
        <v>2015</v>
      </c>
      <c r="D5524" s="42" t="s">
        <v>10004</v>
      </c>
      <c r="E5524" t="b">
        <v>1</v>
      </c>
      <c r="F5524" s="42" t="s">
        <v>1791</v>
      </c>
    </row>
    <row r="5525" spans="1:6" x14ac:dyDescent="0.2">
      <c r="A5525" s="42" t="s">
        <v>1236</v>
      </c>
      <c r="B5525" s="42" t="s">
        <v>8454</v>
      </c>
      <c r="C5525">
        <v>2016</v>
      </c>
      <c r="D5525" s="42" t="s">
        <v>9366</v>
      </c>
      <c r="E5525" t="b">
        <v>1</v>
      </c>
      <c r="F5525" s="42" t="s">
        <v>1791</v>
      </c>
    </row>
    <row r="5526" spans="1:6" x14ac:dyDescent="0.2">
      <c r="A5526" s="42" t="s">
        <v>1236</v>
      </c>
      <c r="B5526" s="42" t="s">
        <v>8454</v>
      </c>
      <c r="C5526">
        <v>2017</v>
      </c>
      <c r="D5526" s="42" t="s">
        <v>8699</v>
      </c>
      <c r="E5526" t="b">
        <v>1</v>
      </c>
      <c r="F5526" s="42" t="s">
        <v>1791</v>
      </c>
    </row>
    <row r="5527" spans="1:6" x14ac:dyDescent="0.2">
      <c r="A5527" s="42" t="s">
        <v>1236</v>
      </c>
      <c r="B5527" s="42" t="s">
        <v>8454</v>
      </c>
      <c r="C5527">
        <v>2018</v>
      </c>
      <c r="D5527" s="42" t="s">
        <v>8496</v>
      </c>
      <c r="E5527" t="b">
        <v>1</v>
      </c>
      <c r="F5527" s="42" t="s">
        <v>1791</v>
      </c>
    </row>
    <row r="5528" spans="1:6" x14ac:dyDescent="0.2">
      <c r="A5528" s="42" t="s">
        <v>1236</v>
      </c>
      <c r="B5528" s="42" t="s">
        <v>8454</v>
      </c>
      <c r="C5528">
        <v>2019</v>
      </c>
      <c r="D5528" s="42" t="s">
        <v>10005</v>
      </c>
      <c r="E5528" t="b">
        <v>1</v>
      </c>
      <c r="F5528" s="42" t="s">
        <v>1791</v>
      </c>
    </row>
    <row r="5529" spans="1:6" x14ac:dyDescent="0.2">
      <c r="A5529" s="42" t="s">
        <v>1236</v>
      </c>
      <c r="B5529" s="42" t="s">
        <v>8462</v>
      </c>
      <c r="C5529">
        <v>2013</v>
      </c>
      <c r="D5529" s="42" t="s">
        <v>9085</v>
      </c>
      <c r="E5529" t="b">
        <v>1</v>
      </c>
      <c r="F5529" s="42" t="s">
        <v>1791</v>
      </c>
    </row>
    <row r="5530" spans="1:6" x14ac:dyDescent="0.2">
      <c r="A5530" s="42" t="s">
        <v>1236</v>
      </c>
      <c r="B5530" s="42" t="s">
        <v>8462</v>
      </c>
      <c r="C5530">
        <v>2014</v>
      </c>
      <c r="D5530" s="42" t="s">
        <v>8699</v>
      </c>
      <c r="E5530" t="b">
        <v>1</v>
      </c>
      <c r="F5530" s="42" t="s">
        <v>1791</v>
      </c>
    </row>
    <row r="5531" spans="1:6" x14ac:dyDescent="0.2">
      <c r="A5531" s="42" t="s">
        <v>1236</v>
      </c>
      <c r="B5531" s="42" t="s">
        <v>8462</v>
      </c>
      <c r="C5531">
        <v>2015</v>
      </c>
      <c r="D5531" s="42" t="s">
        <v>10004</v>
      </c>
      <c r="E5531" t="b">
        <v>1</v>
      </c>
      <c r="F5531" s="42" t="s">
        <v>1791</v>
      </c>
    </row>
    <row r="5532" spans="1:6" x14ac:dyDescent="0.2">
      <c r="A5532" s="42" t="s">
        <v>1236</v>
      </c>
      <c r="B5532" s="42" t="s">
        <v>8462</v>
      </c>
      <c r="C5532">
        <v>2016</v>
      </c>
      <c r="D5532" s="42" t="s">
        <v>9366</v>
      </c>
      <c r="E5532" t="b">
        <v>1</v>
      </c>
      <c r="F5532" s="42" t="s">
        <v>1791</v>
      </c>
    </row>
    <row r="5533" spans="1:6" x14ac:dyDescent="0.2">
      <c r="A5533" s="42" t="s">
        <v>1236</v>
      </c>
      <c r="B5533" s="42" t="s">
        <v>8462</v>
      </c>
      <c r="C5533">
        <v>2017</v>
      </c>
      <c r="D5533" s="42" t="s">
        <v>8699</v>
      </c>
      <c r="E5533" t="b">
        <v>1</v>
      </c>
      <c r="F5533" s="42" t="s">
        <v>1791</v>
      </c>
    </row>
    <row r="5534" spans="1:6" x14ac:dyDescent="0.2">
      <c r="A5534" s="42" t="s">
        <v>1236</v>
      </c>
      <c r="B5534" s="42" t="s">
        <v>8462</v>
      </c>
      <c r="C5534">
        <v>2018</v>
      </c>
      <c r="D5534" s="42" t="s">
        <v>8496</v>
      </c>
      <c r="E5534" t="b">
        <v>1</v>
      </c>
      <c r="F5534" s="42" t="s">
        <v>1791</v>
      </c>
    </row>
    <row r="5535" spans="1:6" x14ac:dyDescent="0.2">
      <c r="A5535" s="42" t="s">
        <v>1236</v>
      </c>
      <c r="B5535" s="42" t="s">
        <v>8462</v>
      </c>
      <c r="C5535">
        <v>2019</v>
      </c>
      <c r="D5535" s="42" t="s">
        <v>10005</v>
      </c>
      <c r="E5535" t="b">
        <v>1</v>
      </c>
      <c r="F5535" s="42" t="s">
        <v>1791</v>
      </c>
    </row>
    <row r="5536" spans="1:6" x14ac:dyDescent="0.2">
      <c r="A5536" s="42" t="s">
        <v>1236</v>
      </c>
      <c r="B5536" s="42" t="s">
        <v>8464</v>
      </c>
      <c r="C5536">
        <v>2013</v>
      </c>
      <c r="D5536" s="42" t="s">
        <v>8496</v>
      </c>
      <c r="E5536" t="b">
        <v>1</v>
      </c>
      <c r="F5536" s="42" t="s">
        <v>1791</v>
      </c>
    </row>
    <row r="5537" spans="1:6" x14ac:dyDescent="0.2">
      <c r="A5537" s="42" t="s">
        <v>1236</v>
      </c>
      <c r="B5537" s="42" t="s">
        <v>8464</v>
      </c>
      <c r="C5537">
        <v>2014</v>
      </c>
      <c r="D5537" s="42" t="s">
        <v>8496</v>
      </c>
      <c r="E5537" t="b">
        <v>1</v>
      </c>
      <c r="F5537" s="42" t="s">
        <v>1791</v>
      </c>
    </row>
    <row r="5538" spans="1:6" x14ac:dyDescent="0.2">
      <c r="A5538" s="42" t="s">
        <v>1236</v>
      </c>
      <c r="B5538" s="42" t="s">
        <v>8464</v>
      </c>
      <c r="C5538">
        <v>2015</v>
      </c>
      <c r="D5538" s="42" t="s">
        <v>8496</v>
      </c>
      <c r="E5538" t="b">
        <v>1</v>
      </c>
      <c r="F5538" s="42" t="s">
        <v>1791</v>
      </c>
    </row>
    <row r="5539" spans="1:6" x14ac:dyDescent="0.2">
      <c r="A5539" s="42" t="s">
        <v>1236</v>
      </c>
      <c r="B5539" s="42" t="s">
        <v>8464</v>
      </c>
      <c r="C5539">
        <v>2016</v>
      </c>
      <c r="D5539" s="42" t="s">
        <v>8496</v>
      </c>
      <c r="E5539" t="b">
        <v>1</v>
      </c>
      <c r="F5539" s="42" t="s">
        <v>1791</v>
      </c>
    </row>
    <row r="5540" spans="1:6" x14ac:dyDescent="0.2">
      <c r="A5540" s="42" t="s">
        <v>1236</v>
      </c>
      <c r="B5540" s="42" t="s">
        <v>8464</v>
      </c>
      <c r="C5540">
        <v>2017</v>
      </c>
      <c r="D5540" s="42" t="s">
        <v>8496</v>
      </c>
      <c r="E5540" t="b">
        <v>1</v>
      </c>
      <c r="F5540" s="42" t="s">
        <v>1791</v>
      </c>
    </row>
    <row r="5541" spans="1:6" x14ac:dyDescent="0.2">
      <c r="A5541" s="42" t="s">
        <v>1236</v>
      </c>
      <c r="B5541" s="42" t="s">
        <v>8464</v>
      </c>
      <c r="C5541">
        <v>2018</v>
      </c>
      <c r="D5541" s="42" t="s">
        <v>8496</v>
      </c>
      <c r="E5541" t="b">
        <v>1</v>
      </c>
      <c r="F5541" s="42" t="s">
        <v>1791</v>
      </c>
    </row>
    <row r="5542" spans="1:6" x14ac:dyDescent="0.2">
      <c r="A5542" s="42" t="s">
        <v>1236</v>
      </c>
      <c r="B5542" s="42" t="s">
        <v>8464</v>
      </c>
      <c r="C5542">
        <v>2019</v>
      </c>
      <c r="D5542" s="42" t="s">
        <v>8496</v>
      </c>
      <c r="E5542" t="b">
        <v>1</v>
      </c>
      <c r="F5542" s="42" t="s">
        <v>1791</v>
      </c>
    </row>
    <row r="5543" spans="1:6" x14ac:dyDescent="0.2">
      <c r="A5543" s="42" t="s">
        <v>1237</v>
      </c>
      <c r="B5543" s="42" t="s">
        <v>8454</v>
      </c>
      <c r="C5543">
        <v>2013</v>
      </c>
      <c r="D5543" s="42" t="s">
        <v>10006</v>
      </c>
      <c r="E5543" t="b">
        <v>0</v>
      </c>
      <c r="F5543" s="42" t="s">
        <v>10007</v>
      </c>
    </row>
    <row r="5544" spans="1:6" x14ac:dyDescent="0.2">
      <c r="A5544" s="42" t="s">
        <v>1237</v>
      </c>
      <c r="B5544" s="42" t="s">
        <v>8454</v>
      </c>
      <c r="C5544">
        <v>2014</v>
      </c>
      <c r="D5544" s="42" t="s">
        <v>10008</v>
      </c>
      <c r="E5544" t="b">
        <v>0</v>
      </c>
      <c r="F5544" s="42" t="s">
        <v>10007</v>
      </c>
    </row>
    <row r="5545" spans="1:6" x14ac:dyDescent="0.2">
      <c r="A5545" s="42" t="s">
        <v>1237</v>
      </c>
      <c r="B5545" s="42" t="s">
        <v>8454</v>
      </c>
      <c r="C5545">
        <v>2015</v>
      </c>
      <c r="D5545" s="42" t="s">
        <v>10009</v>
      </c>
      <c r="E5545" t="b">
        <v>0</v>
      </c>
      <c r="F5545" s="42" t="s">
        <v>10007</v>
      </c>
    </row>
    <row r="5546" spans="1:6" x14ac:dyDescent="0.2">
      <c r="A5546" s="42" t="s">
        <v>1237</v>
      </c>
      <c r="B5546" s="42" t="s">
        <v>8454</v>
      </c>
      <c r="C5546">
        <v>2016</v>
      </c>
      <c r="D5546" s="42" t="s">
        <v>10010</v>
      </c>
      <c r="E5546" t="b">
        <v>0</v>
      </c>
      <c r="F5546" s="42" t="s">
        <v>10007</v>
      </c>
    </row>
    <row r="5547" spans="1:6" x14ac:dyDescent="0.2">
      <c r="A5547" s="42" t="s">
        <v>1237</v>
      </c>
      <c r="B5547" s="42" t="s">
        <v>8454</v>
      </c>
      <c r="C5547">
        <v>2017</v>
      </c>
      <c r="D5547" s="42" t="s">
        <v>10011</v>
      </c>
      <c r="E5547" t="b">
        <v>0</v>
      </c>
      <c r="F5547" s="42" t="s">
        <v>10007</v>
      </c>
    </row>
    <row r="5548" spans="1:6" x14ac:dyDescent="0.2">
      <c r="A5548" s="42" t="s">
        <v>1237</v>
      </c>
      <c r="B5548" s="42" t="s">
        <v>8454</v>
      </c>
      <c r="C5548">
        <v>2018</v>
      </c>
      <c r="D5548" s="42" t="s">
        <v>10012</v>
      </c>
      <c r="E5548" t="b">
        <v>0</v>
      </c>
      <c r="F5548" s="42" t="s">
        <v>10007</v>
      </c>
    </row>
    <row r="5549" spans="1:6" x14ac:dyDescent="0.2">
      <c r="A5549" s="42" t="s">
        <v>1237</v>
      </c>
      <c r="B5549" s="42" t="s">
        <v>8454</v>
      </c>
      <c r="C5549">
        <v>2019</v>
      </c>
      <c r="D5549" s="42" t="s">
        <v>9580</v>
      </c>
      <c r="E5549" t="b">
        <v>0</v>
      </c>
      <c r="F5549" s="42" t="s">
        <v>10007</v>
      </c>
    </row>
    <row r="5550" spans="1:6" x14ac:dyDescent="0.2">
      <c r="A5550" s="42" t="s">
        <v>1237</v>
      </c>
      <c r="B5550" s="42" t="s">
        <v>8462</v>
      </c>
      <c r="C5550">
        <v>2013</v>
      </c>
      <c r="D5550" s="42" t="s">
        <v>10013</v>
      </c>
      <c r="E5550" t="b">
        <v>0</v>
      </c>
      <c r="F5550" s="42" t="s">
        <v>10007</v>
      </c>
    </row>
    <row r="5551" spans="1:6" x14ac:dyDescent="0.2">
      <c r="A5551" s="42" t="s">
        <v>1237</v>
      </c>
      <c r="B5551" s="42" t="s">
        <v>8462</v>
      </c>
      <c r="C5551">
        <v>2014</v>
      </c>
      <c r="D5551" s="42" t="s">
        <v>10014</v>
      </c>
      <c r="E5551" t="b">
        <v>0</v>
      </c>
      <c r="F5551" s="42" t="s">
        <v>10007</v>
      </c>
    </row>
    <row r="5552" spans="1:6" x14ac:dyDescent="0.2">
      <c r="A5552" s="42" t="s">
        <v>1237</v>
      </c>
      <c r="B5552" s="42" t="s">
        <v>8462</v>
      </c>
      <c r="C5552">
        <v>2015</v>
      </c>
      <c r="D5552" s="42" t="s">
        <v>10015</v>
      </c>
      <c r="E5552" t="b">
        <v>0</v>
      </c>
      <c r="F5552" s="42" t="s">
        <v>10007</v>
      </c>
    </row>
    <row r="5553" spans="1:6" x14ac:dyDescent="0.2">
      <c r="A5553" s="42" t="s">
        <v>1237</v>
      </c>
      <c r="B5553" s="42" t="s">
        <v>8462</v>
      </c>
      <c r="C5553">
        <v>2016</v>
      </c>
      <c r="D5553" s="42" t="s">
        <v>10016</v>
      </c>
      <c r="E5553" t="b">
        <v>0</v>
      </c>
      <c r="F5553" s="42" t="s">
        <v>10007</v>
      </c>
    </row>
    <row r="5554" spans="1:6" x14ac:dyDescent="0.2">
      <c r="A5554" s="42" t="s">
        <v>1237</v>
      </c>
      <c r="B5554" s="42" t="s">
        <v>8462</v>
      </c>
      <c r="C5554">
        <v>2017</v>
      </c>
      <c r="D5554" s="42" t="s">
        <v>10017</v>
      </c>
      <c r="E5554" t="b">
        <v>0</v>
      </c>
      <c r="F5554" s="42" t="s">
        <v>10007</v>
      </c>
    </row>
    <row r="5555" spans="1:6" x14ac:dyDescent="0.2">
      <c r="A5555" s="42" t="s">
        <v>1237</v>
      </c>
      <c r="B5555" s="42" t="s">
        <v>8462</v>
      </c>
      <c r="C5555">
        <v>2018</v>
      </c>
      <c r="D5555" s="42" t="s">
        <v>10018</v>
      </c>
      <c r="E5555" t="b">
        <v>0</v>
      </c>
      <c r="F5555" s="42" t="s">
        <v>10007</v>
      </c>
    </row>
    <row r="5556" spans="1:6" x14ac:dyDescent="0.2">
      <c r="A5556" s="42" t="s">
        <v>1237</v>
      </c>
      <c r="B5556" s="42" t="s">
        <v>8462</v>
      </c>
      <c r="C5556">
        <v>2019</v>
      </c>
      <c r="D5556" s="42" t="s">
        <v>9580</v>
      </c>
      <c r="E5556" t="b">
        <v>0</v>
      </c>
      <c r="F5556" s="42" t="s">
        <v>10007</v>
      </c>
    </row>
    <row r="5557" spans="1:6" x14ac:dyDescent="0.2">
      <c r="A5557" s="42" t="s">
        <v>1237</v>
      </c>
      <c r="B5557" s="42" t="s">
        <v>8464</v>
      </c>
      <c r="C5557">
        <v>2013</v>
      </c>
      <c r="D5557" s="42" t="s">
        <v>9419</v>
      </c>
      <c r="E5557" t="b">
        <v>0</v>
      </c>
      <c r="F5557" s="42" t="s">
        <v>10007</v>
      </c>
    </row>
    <row r="5558" spans="1:6" x14ac:dyDescent="0.2">
      <c r="A5558" s="42" t="s">
        <v>1237</v>
      </c>
      <c r="B5558" s="42" t="s">
        <v>8464</v>
      </c>
      <c r="C5558">
        <v>2014</v>
      </c>
      <c r="D5558" s="42" t="s">
        <v>9419</v>
      </c>
      <c r="E5558" t="b">
        <v>0</v>
      </c>
      <c r="F5558" s="42" t="s">
        <v>10007</v>
      </c>
    </row>
    <row r="5559" spans="1:6" x14ac:dyDescent="0.2">
      <c r="A5559" s="42" t="s">
        <v>1237</v>
      </c>
      <c r="B5559" s="42" t="s">
        <v>8464</v>
      </c>
      <c r="C5559">
        <v>2015</v>
      </c>
      <c r="D5559" s="42" t="s">
        <v>9419</v>
      </c>
      <c r="E5559" t="b">
        <v>0</v>
      </c>
      <c r="F5559" s="42" t="s">
        <v>10007</v>
      </c>
    </row>
    <row r="5560" spans="1:6" x14ac:dyDescent="0.2">
      <c r="A5560" s="42" t="s">
        <v>1237</v>
      </c>
      <c r="B5560" s="42" t="s">
        <v>8464</v>
      </c>
      <c r="C5560">
        <v>2016</v>
      </c>
      <c r="D5560" s="42" t="s">
        <v>9419</v>
      </c>
      <c r="E5560" t="b">
        <v>0</v>
      </c>
      <c r="F5560" s="42" t="s">
        <v>10007</v>
      </c>
    </row>
    <row r="5561" spans="1:6" x14ac:dyDescent="0.2">
      <c r="A5561" s="42" t="s">
        <v>1237</v>
      </c>
      <c r="B5561" s="42" t="s">
        <v>8464</v>
      </c>
      <c r="C5561">
        <v>2017</v>
      </c>
      <c r="D5561" s="42" t="s">
        <v>9419</v>
      </c>
      <c r="E5561" t="b">
        <v>0</v>
      </c>
      <c r="F5561" s="42" t="s">
        <v>10007</v>
      </c>
    </row>
    <row r="5562" spans="1:6" x14ac:dyDescent="0.2">
      <c r="A5562" s="42" t="s">
        <v>1237</v>
      </c>
      <c r="B5562" s="42" t="s">
        <v>8464</v>
      </c>
      <c r="C5562">
        <v>2018</v>
      </c>
      <c r="D5562" s="42" t="s">
        <v>9419</v>
      </c>
      <c r="E5562" t="b">
        <v>0</v>
      </c>
      <c r="F5562" s="42" t="s">
        <v>10007</v>
      </c>
    </row>
    <row r="5563" spans="1:6" x14ac:dyDescent="0.2">
      <c r="A5563" s="42" t="s">
        <v>1237</v>
      </c>
      <c r="B5563" s="42" t="s">
        <v>8464</v>
      </c>
      <c r="C5563">
        <v>2019</v>
      </c>
      <c r="D5563" s="42" t="s">
        <v>9419</v>
      </c>
      <c r="E5563" t="b">
        <v>0</v>
      </c>
      <c r="F5563" s="42" t="s">
        <v>10007</v>
      </c>
    </row>
    <row r="5564" spans="1:6" x14ac:dyDescent="0.2">
      <c r="A5564" s="42" t="s">
        <v>1238</v>
      </c>
      <c r="B5564" s="42" t="s">
        <v>8454</v>
      </c>
      <c r="C5564">
        <v>2017</v>
      </c>
      <c r="D5564" s="42" t="s">
        <v>8975</v>
      </c>
      <c r="E5564" t="b">
        <v>0</v>
      </c>
      <c r="F5564" s="42" t="s">
        <v>10019</v>
      </c>
    </row>
    <row r="5565" spans="1:6" x14ac:dyDescent="0.2">
      <c r="A5565" s="42" t="s">
        <v>1238</v>
      </c>
      <c r="B5565" s="42" t="s">
        <v>8454</v>
      </c>
      <c r="C5565">
        <v>2018</v>
      </c>
      <c r="D5565" s="42" t="s">
        <v>10020</v>
      </c>
      <c r="E5565" t="b">
        <v>0</v>
      </c>
      <c r="F5565" s="42" t="s">
        <v>10019</v>
      </c>
    </row>
    <row r="5566" spans="1:6" x14ac:dyDescent="0.2">
      <c r="A5566" s="42" t="s">
        <v>1238</v>
      </c>
      <c r="B5566" s="42" t="s">
        <v>8454</v>
      </c>
      <c r="C5566">
        <v>2019</v>
      </c>
      <c r="D5566" s="42" t="s">
        <v>9532</v>
      </c>
      <c r="E5566" t="b">
        <v>0</v>
      </c>
      <c r="F5566" s="42" t="s">
        <v>10019</v>
      </c>
    </row>
    <row r="5567" spans="1:6" x14ac:dyDescent="0.2">
      <c r="A5567" s="42" t="s">
        <v>1238</v>
      </c>
      <c r="B5567" s="42" t="s">
        <v>8462</v>
      </c>
      <c r="C5567">
        <v>2017</v>
      </c>
      <c r="D5567" s="42" t="s">
        <v>8975</v>
      </c>
      <c r="E5567" t="b">
        <v>0</v>
      </c>
      <c r="F5567" s="42" t="s">
        <v>10019</v>
      </c>
    </row>
    <row r="5568" spans="1:6" x14ac:dyDescent="0.2">
      <c r="A5568" s="42" t="s">
        <v>1238</v>
      </c>
      <c r="B5568" s="42" t="s">
        <v>8462</v>
      </c>
      <c r="C5568">
        <v>2018</v>
      </c>
      <c r="D5568" s="42" t="s">
        <v>10020</v>
      </c>
      <c r="E5568" t="b">
        <v>0</v>
      </c>
      <c r="F5568" s="42" t="s">
        <v>10019</v>
      </c>
    </row>
    <row r="5569" spans="1:6" x14ac:dyDescent="0.2">
      <c r="A5569" s="42" t="s">
        <v>1238</v>
      </c>
      <c r="B5569" s="42" t="s">
        <v>8462</v>
      </c>
      <c r="C5569">
        <v>2019</v>
      </c>
      <c r="D5569" s="42" t="s">
        <v>9532</v>
      </c>
      <c r="E5569" t="b">
        <v>0</v>
      </c>
      <c r="F5569" s="42" t="s">
        <v>10019</v>
      </c>
    </row>
    <row r="5570" spans="1:6" x14ac:dyDescent="0.2">
      <c r="A5570" s="42" t="s">
        <v>1238</v>
      </c>
      <c r="B5570" s="42" t="s">
        <v>8464</v>
      </c>
      <c r="C5570">
        <v>2017</v>
      </c>
      <c r="D5570" s="42" t="s">
        <v>8482</v>
      </c>
      <c r="E5570" t="b">
        <v>0</v>
      </c>
      <c r="F5570" s="42" t="s">
        <v>10019</v>
      </c>
    </row>
    <row r="5571" spans="1:6" x14ac:dyDescent="0.2">
      <c r="A5571" s="42" t="s">
        <v>1238</v>
      </c>
      <c r="B5571" s="42" t="s">
        <v>8464</v>
      </c>
      <c r="C5571">
        <v>2018</v>
      </c>
      <c r="D5571" s="42" t="s">
        <v>8496</v>
      </c>
      <c r="E5571" t="b">
        <v>0</v>
      </c>
      <c r="F5571" s="42" t="s">
        <v>10019</v>
      </c>
    </row>
    <row r="5572" spans="1:6" x14ac:dyDescent="0.2">
      <c r="A5572" s="42" t="s">
        <v>1238</v>
      </c>
      <c r="B5572" s="42" t="s">
        <v>8464</v>
      </c>
      <c r="C5572">
        <v>2019</v>
      </c>
      <c r="D5572" s="42" t="s">
        <v>8496</v>
      </c>
      <c r="E5572" t="b">
        <v>0</v>
      </c>
      <c r="F5572" s="42" t="s">
        <v>10019</v>
      </c>
    </row>
    <row r="5573" spans="1:6" x14ac:dyDescent="0.2">
      <c r="A5573" s="42" t="s">
        <v>1239</v>
      </c>
      <c r="B5573" s="42" t="s">
        <v>8454</v>
      </c>
      <c r="C5573">
        <v>2013</v>
      </c>
      <c r="D5573" s="42" t="s">
        <v>8482</v>
      </c>
      <c r="E5573" t="b">
        <v>0</v>
      </c>
      <c r="F5573" s="42" t="s">
        <v>10021</v>
      </c>
    </row>
    <row r="5574" spans="1:6" x14ac:dyDescent="0.2">
      <c r="A5574" s="42" t="s">
        <v>1239</v>
      </c>
      <c r="B5574" s="42" t="s">
        <v>8454</v>
      </c>
      <c r="C5574">
        <v>2014</v>
      </c>
      <c r="D5574" s="42" t="s">
        <v>8482</v>
      </c>
      <c r="E5574" t="b">
        <v>0</v>
      </c>
      <c r="F5574" s="42" t="s">
        <v>10021</v>
      </c>
    </row>
    <row r="5575" spans="1:6" x14ac:dyDescent="0.2">
      <c r="A5575" s="42" t="s">
        <v>1239</v>
      </c>
      <c r="B5575" s="42" t="s">
        <v>8454</v>
      </c>
      <c r="C5575">
        <v>2015</v>
      </c>
      <c r="D5575" s="42" t="s">
        <v>8482</v>
      </c>
      <c r="E5575" t="b">
        <v>0</v>
      </c>
      <c r="F5575" s="42" t="s">
        <v>10021</v>
      </c>
    </row>
    <row r="5576" spans="1:6" x14ac:dyDescent="0.2">
      <c r="A5576" s="42" t="s">
        <v>1239</v>
      </c>
      <c r="B5576" s="42" t="s">
        <v>8454</v>
      </c>
      <c r="C5576">
        <v>2016</v>
      </c>
      <c r="D5576" s="42" t="s">
        <v>8482</v>
      </c>
      <c r="E5576" t="b">
        <v>0</v>
      </c>
      <c r="F5576" s="42" t="s">
        <v>10021</v>
      </c>
    </row>
    <row r="5577" spans="1:6" x14ac:dyDescent="0.2">
      <c r="A5577" s="42" t="s">
        <v>1239</v>
      </c>
      <c r="B5577" s="42" t="s">
        <v>8454</v>
      </c>
      <c r="C5577">
        <v>2017</v>
      </c>
      <c r="D5577" s="42" t="s">
        <v>8482</v>
      </c>
      <c r="E5577" t="b">
        <v>0</v>
      </c>
      <c r="F5577" s="42" t="s">
        <v>10021</v>
      </c>
    </row>
    <row r="5578" spans="1:6" x14ac:dyDescent="0.2">
      <c r="A5578" s="42" t="s">
        <v>1239</v>
      </c>
      <c r="B5578" s="42" t="s">
        <v>8454</v>
      </c>
      <c r="C5578">
        <v>2018</v>
      </c>
      <c r="D5578" s="42" t="s">
        <v>8482</v>
      </c>
      <c r="E5578" t="b">
        <v>0</v>
      </c>
      <c r="F5578" s="42" t="s">
        <v>10021</v>
      </c>
    </row>
    <row r="5579" spans="1:6" x14ac:dyDescent="0.2">
      <c r="A5579" s="42" t="s">
        <v>1239</v>
      </c>
      <c r="B5579" s="42" t="s">
        <v>8454</v>
      </c>
      <c r="C5579">
        <v>2019</v>
      </c>
      <c r="D5579" s="42" t="s">
        <v>8482</v>
      </c>
      <c r="E5579" t="b">
        <v>0</v>
      </c>
      <c r="F5579" s="42" t="s">
        <v>10021</v>
      </c>
    </row>
    <row r="5580" spans="1:6" x14ac:dyDescent="0.2">
      <c r="A5580" s="42" t="s">
        <v>1239</v>
      </c>
      <c r="B5580" s="42" t="s">
        <v>8462</v>
      </c>
      <c r="C5580">
        <v>2013</v>
      </c>
      <c r="D5580" s="42" t="s">
        <v>8482</v>
      </c>
      <c r="E5580" t="b">
        <v>0</v>
      </c>
      <c r="F5580" s="42" t="s">
        <v>10021</v>
      </c>
    </row>
    <row r="5581" spans="1:6" x14ac:dyDescent="0.2">
      <c r="A5581" s="42" t="s">
        <v>1239</v>
      </c>
      <c r="B5581" s="42" t="s">
        <v>8462</v>
      </c>
      <c r="C5581">
        <v>2014</v>
      </c>
      <c r="D5581" s="42" t="s">
        <v>8482</v>
      </c>
      <c r="E5581" t="b">
        <v>0</v>
      </c>
      <c r="F5581" s="42" t="s">
        <v>10021</v>
      </c>
    </row>
    <row r="5582" spans="1:6" x14ac:dyDescent="0.2">
      <c r="A5582" s="42" t="s">
        <v>1239</v>
      </c>
      <c r="B5582" s="42" t="s">
        <v>8462</v>
      </c>
      <c r="C5582">
        <v>2015</v>
      </c>
      <c r="D5582" s="42" t="s">
        <v>8482</v>
      </c>
      <c r="E5582" t="b">
        <v>0</v>
      </c>
      <c r="F5582" s="42" t="s">
        <v>10021</v>
      </c>
    </row>
    <row r="5583" spans="1:6" x14ac:dyDescent="0.2">
      <c r="A5583" s="42" t="s">
        <v>1239</v>
      </c>
      <c r="B5583" s="42" t="s">
        <v>8462</v>
      </c>
      <c r="C5583">
        <v>2016</v>
      </c>
      <c r="D5583" s="42" t="s">
        <v>8482</v>
      </c>
      <c r="E5583" t="b">
        <v>0</v>
      </c>
      <c r="F5583" s="42" t="s">
        <v>10021</v>
      </c>
    </row>
    <row r="5584" spans="1:6" x14ac:dyDescent="0.2">
      <c r="A5584" s="42" t="s">
        <v>1239</v>
      </c>
      <c r="B5584" s="42" t="s">
        <v>8462</v>
      </c>
      <c r="C5584">
        <v>2017</v>
      </c>
      <c r="D5584" s="42" t="s">
        <v>8482</v>
      </c>
      <c r="E5584" t="b">
        <v>0</v>
      </c>
      <c r="F5584" s="42" t="s">
        <v>10021</v>
      </c>
    </row>
    <row r="5585" spans="1:6" x14ac:dyDescent="0.2">
      <c r="A5585" s="42" t="s">
        <v>1239</v>
      </c>
      <c r="B5585" s="42" t="s">
        <v>8462</v>
      </c>
      <c r="C5585">
        <v>2018</v>
      </c>
      <c r="D5585" s="42" t="s">
        <v>8482</v>
      </c>
      <c r="E5585" t="b">
        <v>0</v>
      </c>
      <c r="F5585" s="42" t="s">
        <v>10021</v>
      </c>
    </row>
    <row r="5586" spans="1:6" x14ac:dyDescent="0.2">
      <c r="A5586" s="42" t="s">
        <v>1239</v>
      </c>
      <c r="B5586" s="42" t="s">
        <v>8462</v>
      </c>
      <c r="C5586">
        <v>2019</v>
      </c>
      <c r="D5586" s="42" t="s">
        <v>8482</v>
      </c>
      <c r="E5586" t="b">
        <v>0</v>
      </c>
      <c r="F5586" s="42" t="s">
        <v>10021</v>
      </c>
    </row>
    <row r="5587" spans="1:6" x14ac:dyDescent="0.2">
      <c r="A5587" s="42" t="s">
        <v>1239</v>
      </c>
      <c r="B5587" s="42" t="s">
        <v>8464</v>
      </c>
      <c r="C5587">
        <v>2013</v>
      </c>
      <c r="D5587" s="42" t="s">
        <v>8482</v>
      </c>
      <c r="E5587" t="b">
        <v>0</v>
      </c>
      <c r="F5587" s="42" t="s">
        <v>10021</v>
      </c>
    </row>
    <row r="5588" spans="1:6" x14ac:dyDescent="0.2">
      <c r="A5588" s="42" t="s">
        <v>1239</v>
      </c>
      <c r="B5588" s="42" t="s">
        <v>8464</v>
      </c>
      <c r="C5588">
        <v>2014</v>
      </c>
      <c r="D5588" s="42" t="s">
        <v>8482</v>
      </c>
      <c r="E5588" t="b">
        <v>0</v>
      </c>
      <c r="F5588" s="42" t="s">
        <v>10021</v>
      </c>
    </row>
    <row r="5589" spans="1:6" x14ac:dyDescent="0.2">
      <c r="A5589" s="42" t="s">
        <v>1239</v>
      </c>
      <c r="B5589" s="42" t="s">
        <v>8464</v>
      </c>
      <c r="C5589">
        <v>2015</v>
      </c>
      <c r="D5589" s="42" t="s">
        <v>8638</v>
      </c>
      <c r="E5589" t="b">
        <v>0</v>
      </c>
      <c r="F5589" s="42" t="s">
        <v>10021</v>
      </c>
    </row>
    <row r="5590" spans="1:6" x14ac:dyDescent="0.2">
      <c r="A5590" s="42" t="s">
        <v>1239</v>
      </c>
      <c r="B5590" s="42" t="s">
        <v>8464</v>
      </c>
      <c r="C5590">
        <v>2016</v>
      </c>
      <c r="D5590" s="42" t="s">
        <v>9090</v>
      </c>
      <c r="E5590" t="b">
        <v>0</v>
      </c>
      <c r="F5590" s="42" t="s">
        <v>10021</v>
      </c>
    </row>
    <row r="5591" spans="1:6" x14ac:dyDescent="0.2">
      <c r="A5591" s="42" t="s">
        <v>1239</v>
      </c>
      <c r="B5591" s="42" t="s">
        <v>8464</v>
      </c>
      <c r="C5591">
        <v>2017</v>
      </c>
      <c r="D5591" s="42" t="s">
        <v>8932</v>
      </c>
      <c r="E5591" t="b">
        <v>0</v>
      </c>
      <c r="F5591" s="42" t="s">
        <v>10021</v>
      </c>
    </row>
    <row r="5592" spans="1:6" x14ac:dyDescent="0.2">
      <c r="A5592" s="42" t="s">
        <v>1239</v>
      </c>
      <c r="B5592" s="42" t="s">
        <v>8464</v>
      </c>
      <c r="C5592">
        <v>2018</v>
      </c>
      <c r="D5592" s="42" t="s">
        <v>8932</v>
      </c>
      <c r="E5592" t="b">
        <v>0</v>
      </c>
      <c r="F5592" s="42" t="s">
        <v>10021</v>
      </c>
    </row>
    <row r="5593" spans="1:6" x14ac:dyDescent="0.2">
      <c r="A5593" s="42" t="s">
        <v>1239</v>
      </c>
      <c r="B5593" s="42" t="s">
        <v>8464</v>
      </c>
      <c r="C5593">
        <v>2019</v>
      </c>
      <c r="D5593" s="42" t="s">
        <v>8932</v>
      </c>
      <c r="E5593" t="b">
        <v>0</v>
      </c>
      <c r="F5593" s="42" t="s">
        <v>10021</v>
      </c>
    </row>
    <row r="5594" spans="1:6" x14ac:dyDescent="0.2">
      <c r="A5594" s="42" t="s">
        <v>1240</v>
      </c>
      <c r="B5594" s="42" t="s">
        <v>8454</v>
      </c>
      <c r="C5594">
        <v>2013</v>
      </c>
      <c r="D5594" s="42" t="s">
        <v>9936</v>
      </c>
      <c r="E5594" t="b">
        <v>0</v>
      </c>
      <c r="F5594" s="42" t="s">
        <v>10022</v>
      </c>
    </row>
    <row r="5595" spans="1:6" x14ac:dyDescent="0.2">
      <c r="A5595" s="42" t="s">
        <v>1240</v>
      </c>
      <c r="B5595" s="42" t="s">
        <v>8454</v>
      </c>
      <c r="C5595">
        <v>2014</v>
      </c>
      <c r="D5595" s="42" t="s">
        <v>9083</v>
      </c>
      <c r="E5595" t="b">
        <v>0</v>
      </c>
      <c r="F5595" s="42" t="s">
        <v>10022</v>
      </c>
    </row>
    <row r="5596" spans="1:6" x14ac:dyDescent="0.2">
      <c r="A5596" s="42" t="s">
        <v>1240</v>
      </c>
      <c r="B5596" s="42" t="s">
        <v>8454</v>
      </c>
      <c r="C5596">
        <v>2015</v>
      </c>
      <c r="D5596" s="42" t="s">
        <v>8752</v>
      </c>
      <c r="E5596" t="b">
        <v>0</v>
      </c>
      <c r="F5596" s="42" t="s">
        <v>10022</v>
      </c>
    </row>
    <row r="5597" spans="1:6" x14ac:dyDescent="0.2">
      <c r="A5597" s="42" t="s">
        <v>1240</v>
      </c>
      <c r="B5597" s="42" t="s">
        <v>8454</v>
      </c>
      <c r="C5597">
        <v>2016</v>
      </c>
      <c r="D5597" s="42" t="s">
        <v>8704</v>
      </c>
      <c r="E5597" t="b">
        <v>0</v>
      </c>
      <c r="F5597" s="42" t="s">
        <v>10022</v>
      </c>
    </row>
    <row r="5598" spans="1:6" x14ac:dyDescent="0.2">
      <c r="A5598" s="42" t="s">
        <v>1240</v>
      </c>
      <c r="B5598" s="42" t="s">
        <v>8454</v>
      </c>
      <c r="C5598">
        <v>2017</v>
      </c>
      <c r="D5598" s="42" t="s">
        <v>9245</v>
      </c>
      <c r="E5598" t="b">
        <v>0</v>
      </c>
      <c r="F5598" s="42" t="s">
        <v>10022</v>
      </c>
    </row>
    <row r="5599" spans="1:6" x14ac:dyDescent="0.2">
      <c r="A5599" s="42" t="s">
        <v>1240</v>
      </c>
      <c r="B5599" s="42" t="s">
        <v>8454</v>
      </c>
      <c r="C5599">
        <v>2018</v>
      </c>
      <c r="D5599" s="42" t="s">
        <v>9265</v>
      </c>
      <c r="E5599" t="b">
        <v>0</v>
      </c>
      <c r="F5599" s="42" t="s">
        <v>10022</v>
      </c>
    </row>
    <row r="5600" spans="1:6" x14ac:dyDescent="0.2">
      <c r="A5600" s="42" t="s">
        <v>1240</v>
      </c>
      <c r="B5600" s="42" t="s">
        <v>8454</v>
      </c>
      <c r="C5600">
        <v>2019</v>
      </c>
      <c r="D5600" s="42" t="s">
        <v>8836</v>
      </c>
      <c r="E5600" t="b">
        <v>0</v>
      </c>
      <c r="F5600" s="42" t="s">
        <v>10022</v>
      </c>
    </row>
    <row r="5601" spans="1:6" x14ac:dyDescent="0.2">
      <c r="A5601" s="42" t="s">
        <v>1240</v>
      </c>
      <c r="B5601" s="42" t="s">
        <v>8462</v>
      </c>
      <c r="C5601">
        <v>2013</v>
      </c>
      <c r="D5601" s="42" t="s">
        <v>9936</v>
      </c>
      <c r="E5601" t="b">
        <v>0</v>
      </c>
      <c r="F5601" s="42" t="s">
        <v>10022</v>
      </c>
    </row>
    <row r="5602" spans="1:6" x14ac:dyDescent="0.2">
      <c r="A5602" s="42" t="s">
        <v>1240</v>
      </c>
      <c r="B5602" s="42" t="s">
        <v>8462</v>
      </c>
      <c r="C5602">
        <v>2014</v>
      </c>
      <c r="D5602" s="42" t="s">
        <v>9083</v>
      </c>
      <c r="E5602" t="b">
        <v>0</v>
      </c>
      <c r="F5602" s="42" t="s">
        <v>10022</v>
      </c>
    </row>
    <row r="5603" spans="1:6" x14ac:dyDescent="0.2">
      <c r="A5603" s="42" t="s">
        <v>1240</v>
      </c>
      <c r="B5603" s="42" t="s">
        <v>8462</v>
      </c>
      <c r="C5603">
        <v>2015</v>
      </c>
      <c r="D5603" s="42" t="s">
        <v>8752</v>
      </c>
      <c r="E5603" t="b">
        <v>0</v>
      </c>
      <c r="F5603" s="42" t="s">
        <v>10022</v>
      </c>
    </row>
    <row r="5604" spans="1:6" x14ac:dyDescent="0.2">
      <c r="A5604" s="42" t="s">
        <v>1240</v>
      </c>
      <c r="B5604" s="42" t="s">
        <v>8462</v>
      </c>
      <c r="C5604">
        <v>2016</v>
      </c>
      <c r="D5604" s="42" t="s">
        <v>8704</v>
      </c>
      <c r="E5604" t="b">
        <v>0</v>
      </c>
      <c r="F5604" s="42" t="s">
        <v>10022</v>
      </c>
    </row>
    <row r="5605" spans="1:6" x14ac:dyDescent="0.2">
      <c r="A5605" s="42" t="s">
        <v>1240</v>
      </c>
      <c r="B5605" s="42" t="s">
        <v>8462</v>
      </c>
      <c r="C5605">
        <v>2017</v>
      </c>
      <c r="D5605" s="42" t="s">
        <v>9245</v>
      </c>
      <c r="E5605" t="b">
        <v>0</v>
      </c>
      <c r="F5605" s="42" t="s">
        <v>10022</v>
      </c>
    </row>
    <row r="5606" spans="1:6" x14ac:dyDescent="0.2">
      <c r="A5606" s="42" t="s">
        <v>1240</v>
      </c>
      <c r="B5606" s="42" t="s">
        <v>8462</v>
      </c>
      <c r="C5606">
        <v>2018</v>
      </c>
      <c r="D5606" s="42" t="s">
        <v>9265</v>
      </c>
      <c r="E5606" t="b">
        <v>0</v>
      </c>
      <c r="F5606" s="42" t="s">
        <v>10022</v>
      </c>
    </row>
    <row r="5607" spans="1:6" x14ac:dyDescent="0.2">
      <c r="A5607" s="42" t="s">
        <v>1240</v>
      </c>
      <c r="B5607" s="42" t="s">
        <v>8462</v>
      </c>
      <c r="C5607">
        <v>2019</v>
      </c>
      <c r="D5607" s="42" t="s">
        <v>8836</v>
      </c>
      <c r="E5607" t="b">
        <v>0</v>
      </c>
      <c r="F5607" s="42" t="s">
        <v>10022</v>
      </c>
    </row>
    <row r="5608" spans="1:6" x14ac:dyDescent="0.2">
      <c r="A5608" s="42" t="s">
        <v>1240</v>
      </c>
      <c r="B5608" s="42" t="s">
        <v>8464</v>
      </c>
      <c r="C5608">
        <v>2013</v>
      </c>
      <c r="D5608" s="42" t="s">
        <v>8482</v>
      </c>
      <c r="E5608" t="b">
        <v>0</v>
      </c>
      <c r="F5608" s="42" t="s">
        <v>10022</v>
      </c>
    </row>
    <row r="5609" spans="1:6" x14ac:dyDescent="0.2">
      <c r="A5609" s="42" t="s">
        <v>1240</v>
      </c>
      <c r="B5609" s="42" t="s">
        <v>8464</v>
      </c>
      <c r="C5609">
        <v>2014</v>
      </c>
      <c r="D5609" s="42" t="s">
        <v>8466</v>
      </c>
      <c r="E5609" t="b">
        <v>0</v>
      </c>
      <c r="F5609" s="42" t="s">
        <v>10022</v>
      </c>
    </row>
    <row r="5610" spans="1:6" x14ac:dyDescent="0.2">
      <c r="A5610" s="42" t="s">
        <v>1240</v>
      </c>
      <c r="B5610" s="42" t="s">
        <v>8464</v>
      </c>
      <c r="C5610">
        <v>2015</v>
      </c>
      <c r="D5610" s="42" t="s">
        <v>8466</v>
      </c>
      <c r="E5610" t="b">
        <v>0</v>
      </c>
      <c r="F5610" s="42" t="s">
        <v>10022</v>
      </c>
    </row>
    <row r="5611" spans="1:6" x14ac:dyDescent="0.2">
      <c r="A5611" s="42" t="s">
        <v>1240</v>
      </c>
      <c r="B5611" s="42" t="s">
        <v>8464</v>
      </c>
      <c r="C5611">
        <v>2016</v>
      </c>
      <c r="D5611" s="42" t="s">
        <v>8558</v>
      </c>
      <c r="E5611" t="b">
        <v>0</v>
      </c>
      <c r="F5611" s="42" t="s">
        <v>10022</v>
      </c>
    </row>
    <row r="5612" spans="1:6" x14ac:dyDescent="0.2">
      <c r="A5612" s="42" t="s">
        <v>1240</v>
      </c>
      <c r="B5612" s="42" t="s">
        <v>8464</v>
      </c>
      <c r="C5612">
        <v>2017</v>
      </c>
      <c r="D5612" s="42" t="s">
        <v>8556</v>
      </c>
      <c r="E5612" t="b">
        <v>0</v>
      </c>
      <c r="F5612" s="42" t="s">
        <v>10022</v>
      </c>
    </row>
    <row r="5613" spans="1:6" x14ac:dyDescent="0.2">
      <c r="A5613" s="42" t="s">
        <v>1240</v>
      </c>
      <c r="B5613" s="42" t="s">
        <v>8464</v>
      </c>
      <c r="C5613">
        <v>2018</v>
      </c>
      <c r="D5613" s="42" t="s">
        <v>8467</v>
      </c>
      <c r="E5613" t="b">
        <v>0</v>
      </c>
      <c r="F5613" s="42" t="s">
        <v>10022</v>
      </c>
    </row>
    <row r="5614" spans="1:6" x14ac:dyDescent="0.2">
      <c r="A5614" s="42" t="s">
        <v>1240</v>
      </c>
      <c r="B5614" s="42" t="s">
        <v>8464</v>
      </c>
      <c r="C5614">
        <v>2019</v>
      </c>
      <c r="D5614" s="42" t="s">
        <v>8510</v>
      </c>
      <c r="E5614" t="b">
        <v>0</v>
      </c>
      <c r="F5614" s="42" t="s">
        <v>10022</v>
      </c>
    </row>
    <row r="5615" spans="1:6" x14ac:dyDescent="0.2">
      <c r="A5615" s="42" t="s">
        <v>1241</v>
      </c>
      <c r="B5615" s="42" t="s">
        <v>8454</v>
      </c>
      <c r="C5615">
        <v>2013</v>
      </c>
      <c r="D5615" s="42" t="s">
        <v>10023</v>
      </c>
      <c r="E5615" t="b">
        <v>0</v>
      </c>
      <c r="F5615" s="42" t="s">
        <v>10024</v>
      </c>
    </row>
    <row r="5616" spans="1:6" x14ac:dyDescent="0.2">
      <c r="A5616" s="42" t="s">
        <v>1241</v>
      </c>
      <c r="B5616" s="42" t="s">
        <v>8454</v>
      </c>
      <c r="C5616">
        <v>2014</v>
      </c>
      <c r="D5616" s="42" t="s">
        <v>10025</v>
      </c>
      <c r="E5616" t="b">
        <v>0</v>
      </c>
      <c r="F5616" s="42" t="s">
        <v>10024</v>
      </c>
    </row>
    <row r="5617" spans="1:6" x14ac:dyDescent="0.2">
      <c r="A5617" s="42" t="s">
        <v>1241</v>
      </c>
      <c r="B5617" s="42" t="s">
        <v>8454</v>
      </c>
      <c r="C5617">
        <v>2015</v>
      </c>
      <c r="D5617" s="42" t="s">
        <v>10026</v>
      </c>
      <c r="E5617" t="b">
        <v>0</v>
      </c>
      <c r="F5617" s="42" t="s">
        <v>10024</v>
      </c>
    </row>
    <row r="5618" spans="1:6" x14ac:dyDescent="0.2">
      <c r="A5618" s="42" t="s">
        <v>1241</v>
      </c>
      <c r="B5618" s="42" t="s">
        <v>8454</v>
      </c>
      <c r="C5618">
        <v>2016</v>
      </c>
      <c r="D5618" s="42" t="s">
        <v>10027</v>
      </c>
      <c r="E5618" t="b">
        <v>0</v>
      </c>
      <c r="F5618" s="42" t="s">
        <v>10024</v>
      </c>
    </row>
    <row r="5619" spans="1:6" x14ac:dyDescent="0.2">
      <c r="A5619" s="42" t="s">
        <v>1241</v>
      </c>
      <c r="B5619" s="42" t="s">
        <v>8454</v>
      </c>
      <c r="C5619">
        <v>2017</v>
      </c>
      <c r="D5619" s="42" t="s">
        <v>10028</v>
      </c>
      <c r="E5619" t="b">
        <v>0</v>
      </c>
      <c r="F5619" s="42" t="s">
        <v>10024</v>
      </c>
    </row>
    <row r="5620" spans="1:6" x14ac:dyDescent="0.2">
      <c r="A5620" s="42" t="s">
        <v>1241</v>
      </c>
      <c r="B5620" s="42" t="s">
        <v>8454</v>
      </c>
      <c r="C5620">
        <v>2018</v>
      </c>
      <c r="D5620" s="42" t="s">
        <v>10029</v>
      </c>
      <c r="E5620" t="b">
        <v>0</v>
      </c>
      <c r="F5620" s="42" t="s">
        <v>10024</v>
      </c>
    </row>
    <row r="5621" spans="1:6" x14ac:dyDescent="0.2">
      <c r="A5621" s="42" t="s">
        <v>1241</v>
      </c>
      <c r="B5621" s="42" t="s">
        <v>8454</v>
      </c>
      <c r="C5621">
        <v>2019</v>
      </c>
      <c r="D5621" s="42" t="s">
        <v>10030</v>
      </c>
      <c r="E5621" t="b">
        <v>0</v>
      </c>
      <c r="F5621" s="42" t="s">
        <v>10024</v>
      </c>
    </row>
    <row r="5622" spans="1:6" x14ac:dyDescent="0.2">
      <c r="A5622" s="42" t="s">
        <v>1241</v>
      </c>
      <c r="B5622" s="42" t="s">
        <v>8462</v>
      </c>
      <c r="C5622">
        <v>2013</v>
      </c>
      <c r="D5622" s="42" t="s">
        <v>10031</v>
      </c>
      <c r="E5622" t="b">
        <v>0</v>
      </c>
      <c r="F5622" s="42" t="s">
        <v>10024</v>
      </c>
    </row>
    <row r="5623" spans="1:6" x14ac:dyDescent="0.2">
      <c r="A5623" s="42" t="s">
        <v>1241</v>
      </c>
      <c r="B5623" s="42" t="s">
        <v>8462</v>
      </c>
      <c r="C5623">
        <v>2014</v>
      </c>
      <c r="D5623" s="42" t="s">
        <v>10032</v>
      </c>
      <c r="E5623" t="b">
        <v>0</v>
      </c>
      <c r="F5623" s="42" t="s">
        <v>10024</v>
      </c>
    </row>
    <row r="5624" spans="1:6" x14ac:dyDescent="0.2">
      <c r="A5624" s="42" t="s">
        <v>1241</v>
      </c>
      <c r="B5624" s="42" t="s">
        <v>8462</v>
      </c>
      <c r="C5624">
        <v>2015</v>
      </c>
      <c r="D5624" s="42" t="s">
        <v>10033</v>
      </c>
      <c r="E5624" t="b">
        <v>0</v>
      </c>
      <c r="F5624" s="42" t="s">
        <v>10024</v>
      </c>
    </row>
    <row r="5625" spans="1:6" x14ac:dyDescent="0.2">
      <c r="A5625" s="42" t="s">
        <v>1241</v>
      </c>
      <c r="B5625" s="42" t="s">
        <v>8462</v>
      </c>
      <c r="C5625">
        <v>2016</v>
      </c>
      <c r="D5625" s="42" t="s">
        <v>10034</v>
      </c>
      <c r="E5625" t="b">
        <v>0</v>
      </c>
      <c r="F5625" s="42" t="s">
        <v>10024</v>
      </c>
    </row>
    <row r="5626" spans="1:6" x14ac:dyDescent="0.2">
      <c r="A5626" s="42" t="s">
        <v>1241</v>
      </c>
      <c r="B5626" s="42" t="s">
        <v>8462</v>
      </c>
      <c r="C5626">
        <v>2017</v>
      </c>
      <c r="D5626" s="42" t="s">
        <v>10035</v>
      </c>
      <c r="E5626" t="b">
        <v>0</v>
      </c>
      <c r="F5626" s="42" t="s">
        <v>10024</v>
      </c>
    </row>
    <row r="5627" spans="1:6" x14ac:dyDescent="0.2">
      <c r="A5627" s="42" t="s">
        <v>1241</v>
      </c>
      <c r="B5627" s="42" t="s">
        <v>8462</v>
      </c>
      <c r="C5627">
        <v>2018</v>
      </c>
      <c r="D5627" s="42" t="s">
        <v>10036</v>
      </c>
      <c r="E5627" t="b">
        <v>0</v>
      </c>
      <c r="F5627" s="42" t="s">
        <v>10024</v>
      </c>
    </row>
    <row r="5628" spans="1:6" x14ac:dyDescent="0.2">
      <c r="A5628" s="42" t="s">
        <v>1241</v>
      </c>
      <c r="B5628" s="42" t="s">
        <v>8462</v>
      </c>
      <c r="C5628">
        <v>2019</v>
      </c>
      <c r="D5628" s="42" t="s">
        <v>10037</v>
      </c>
      <c r="E5628" t="b">
        <v>0</v>
      </c>
      <c r="F5628" s="42" t="s">
        <v>10024</v>
      </c>
    </row>
    <row r="5629" spans="1:6" x14ac:dyDescent="0.2">
      <c r="A5629" s="42" t="s">
        <v>1241</v>
      </c>
      <c r="B5629" s="42" t="s">
        <v>8464</v>
      </c>
      <c r="C5629">
        <v>2013</v>
      </c>
      <c r="D5629" s="42" t="s">
        <v>10038</v>
      </c>
      <c r="E5629" t="b">
        <v>0</v>
      </c>
      <c r="F5629" s="42" t="s">
        <v>10024</v>
      </c>
    </row>
    <row r="5630" spans="1:6" x14ac:dyDescent="0.2">
      <c r="A5630" s="42" t="s">
        <v>1241</v>
      </c>
      <c r="B5630" s="42" t="s">
        <v>8464</v>
      </c>
      <c r="C5630">
        <v>2014</v>
      </c>
      <c r="D5630" s="42" t="s">
        <v>10039</v>
      </c>
      <c r="E5630" t="b">
        <v>0</v>
      </c>
      <c r="F5630" s="42" t="s">
        <v>10024</v>
      </c>
    </row>
    <row r="5631" spans="1:6" x14ac:dyDescent="0.2">
      <c r="A5631" s="42" t="s">
        <v>1241</v>
      </c>
      <c r="B5631" s="42" t="s">
        <v>8464</v>
      </c>
      <c r="C5631">
        <v>2015</v>
      </c>
      <c r="D5631" s="42" t="s">
        <v>10039</v>
      </c>
      <c r="E5631" t="b">
        <v>0</v>
      </c>
      <c r="F5631" s="42" t="s">
        <v>10024</v>
      </c>
    </row>
    <row r="5632" spans="1:6" x14ac:dyDescent="0.2">
      <c r="A5632" s="42" t="s">
        <v>1241</v>
      </c>
      <c r="B5632" s="42" t="s">
        <v>8464</v>
      </c>
      <c r="C5632">
        <v>2016</v>
      </c>
      <c r="D5632" s="42" t="s">
        <v>9789</v>
      </c>
      <c r="E5632" t="b">
        <v>0</v>
      </c>
      <c r="F5632" s="42" t="s">
        <v>10024</v>
      </c>
    </row>
    <row r="5633" spans="1:6" x14ac:dyDescent="0.2">
      <c r="A5633" s="42" t="s">
        <v>1241</v>
      </c>
      <c r="B5633" s="42" t="s">
        <v>8464</v>
      </c>
      <c r="C5633">
        <v>2017</v>
      </c>
      <c r="D5633" s="42" t="s">
        <v>9789</v>
      </c>
      <c r="E5633" t="b">
        <v>0</v>
      </c>
      <c r="F5633" s="42" t="s">
        <v>10024</v>
      </c>
    </row>
    <row r="5634" spans="1:6" x14ac:dyDescent="0.2">
      <c r="A5634" s="42" t="s">
        <v>1241</v>
      </c>
      <c r="B5634" s="42" t="s">
        <v>8464</v>
      </c>
      <c r="C5634">
        <v>2018</v>
      </c>
      <c r="D5634" s="42" t="s">
        <v>10040</v>
      </c>
      <c r="E5634" t="b">
        <v>0</v>
      </c>
      <c r="F5634" s="42" t="s">
        <v>10024</v>
      </c>
    </row>
    <row r="5635" spans="1:6" x14ac:dyDescent="0.2">
      <c r="A5635" s="42" t="s">
        <v>1241</v>
      </c>
      <c r="B5635" s="42" t="s">
        <v>8464</v>
      </c>
      <c r="C5635">
        <v>2019</v>
      </c>
      <c r="D5635" s="42" t="s">
        <v>10041</v>
      </c>
      <c r="E5635" t="b">
        <v>0</v>
      </c>
      <c r="F5635" s="42" t="s">
        <v>10024</v>
      </c>
    </row>
    <row r="5636" spans="1:6" x14ac:dyDescent="0.2">
      <c r="A5636" s="42" t="s">
        <v>1242</v>
      </c>
      <c r="B5636" s="42" t="s">
        <v>8454</v>
      </c>
      <c r="C5636">
        <v>2013</v>
      </c>
      <c r="D5636" s="42" t="s">
        <v>9779</v>
      </c>
      <c r="E5636" t="b">
        <v>0</v>
      </c>
      <c r="F5636" s="42" t="s">
        <v>10042</v>
      </c>
    </row>
    <row r="5637" spans="1:6" x14ac:dyDescent="0.2">
      <c r="A5637" s="42" t="s">
        <v>1242</v>
      </c>
      <c r="B5637" s="42" t="s">
        <v>8454</v>
      </c>
      <c r="C5637">
        <v>2014</v>
      </c>
      <c r="D5637" s="42" t="s">
        <v>10043</v>
      </c>
      <c r="E5637" t="b">
        <v>0</v>
      </c>
      <c r="F5637" s="42" t="s">
        <v>10042</v>
      </c>
    </row>
    <row r="5638" spans="1:6" x14ac:dyDescent="0.2">
      <c r="A5638" s="42" t="s">
        <v>1242</v>
      </c>
      <c r="B5638" s="42" t="s">
        <v>8454</v>
      </c>
      <c r="C5638">
        <v>2015</v>
      </c>
      <c r="D5638" s="42" t="s">
        <v>9976</v>
      </c>
      <c r="E5638" t="b">
        <v>0</v>
      </c>
      <c r="F5638" s="42" t="s">
        <v>10042</v>
      </c>
    </row>
    <row r="5639" spans="1:6" x14ac:dyDescent="0.2">
      <c r="A5639" s="42" t="s">
        <v>1242</v>
      </c>
      <c r="B5639" s="42" t="s">
        <v>8454</v>
      </c>
      <c r="C5639">
        <v>2016</v>
      </c>
      <c r="D5639" s="42" t="s">
        <v>9959</v>
      </c>
      <c r="E5639" t="b">
        <v>0</v>
      </c>
      <c r="F5639" s="42" t="s">
        <v>10042</v>
      </c>
    </row>
    <row r="5640" spans="1:6" x14ac:dyDescent="0.2">
      <c r="A5640" s="42" t="s">
        <v>1242</v>
      </c>
      <c r="B5640" s="42" t="s">
        <v>8454</v>
      </c>
      <c r="C5640">
        <v>2017</v>
      </c>
      <c r="D5640" s="42" t="s">
        <v>10044</v>
      </c>
      <c r="E5640" t="b">
        <v>0</v>
      </c>
      <c r="F5640" s="42" t="s">
        <v>10042</v>
      </c>
    </row>
    <row r="5641" spans="1:6" x14ac:dyDescent="0.2">
      <c r="A5641" s="42" t="s">
        <v>1242</v>
      </c>
      <c r="B5641" s="42" t="s">
        <v>8454</v>
      </c>
      <c r="C5641">
        <v>2018</v>
      </c>
      <c r="D5641" s="42" t="s">
        <v>9878</v>
      </c>
      <c r="E5641" t="b">
        <v>0</v>
      </c>
      <c r="F5641" s="42" t="s">
        <v>10042</v>
      </c>
    </row>
    <row r="5642" spans="1:6" x14ac:dyDescent="0.2">
      <c r="A5642" s="42" t="s">
        <v>1242</v>
      </c>
      <c r="B5642" s="42" t="s">
        <v>8454</v>
      </c>
      <c r="C5642">
        <v>2019</v>
      </c>
      <c r="D5642" s="42" t="s">
        <v>10045</v>
      </c>
      <c r="E5642" t="b">
        <v>0</v>
      </c>
      <c r="F5642" s="42" t="s">
        <v>10042</v>
      </c>
    </row>
    <row r="5643" spans="1:6" x14ac:dyDescent="0.2">
      <c r="A5643" s="42" t="s">
        <v>1242</v>
      </c>
      <c r="B5643" s="42" t="s">
        <v>8462</v>
      </c>
      <c r="C5643">
        <v>2013</v>
      </c>
      <c r="D5643" s="42" t="s">
        <v>10046</v>
      </c>
      <c r="E5643" t="b">
        <v>0</v>
      </c>
      <c r="F5643" s="42" t="s">
        <v>10042</v>
      </c>
    </row>
    <row r="5644" spans="1:6" x14ac:dyDescent="0.2">
      <c r="A5644" s="42" t="s">
        <v>1242</v>
      </c>
      <c r="B5644" s="42" t="s">
        <v>8462</v>
      </c>
      <c r="C5644">
        <v>2014</v>
      </c>
      <c r="D5644" s="42" t="s">
        <v>9973</v>
      </c>
      <c r="E5644" t="b">
        <v>0</v>
      </c>
      <c r="F5644" s="42" t="s">
        <v>10042</v>
      </c>
    </row>
    <row r="5645" spans="1:6" x14ac:dyDescent="0.2">
      <c r="A5645" s="42" t="s">
        <v>1242</v>
      </c>
      <c r="B5645" s="42" t="s">
        <v>8462</v>
      </c>
      <c r="C5645">
        <v>2015</v>
      </c>
      <c r="D5645" s="42" t="s">
        <v>10047</v>
      </c>
      <c r="E5645" t="b">
        <v>0</v>
      </c>
      <c r="F5645" s="42" t="s">
        <v>10042</v>
      </c>
    </row>
    <row r="5646" spans="1:6" x14ac:dyDescent="0.2">
      <c r="A5646" s="42" t="s">
        <v>1242</v>
      </c>
      <c r="B5646" s="42" t="s">
        <v>8462</v>
      </c>
      <c r="C5646">
        <v>2016</v>
      </c>
      <c r="D5646" s="42" t="s">
        <v>10048</v>
      </c>
      <c r="E5646" t="b">
        <v>0</v>
      </c>
      <c r="F5646" s="42" t="s">
        <v>10042</v>
      </c>
    </row>
    <row r="5647" spans="1:6" x14ac:dyDescent="0.2">
      <c r="A5647" s="42" t="s">
        <v>1242</v>
      </c>
      <c r="B5647" s="42" t="s">
        <v>8462</v>
      </c>
      <c r="C5647">
        <v>2017</v>
      </c>
      <c r="D5647" s="42" t="s">
        <v>9220</v>
      </c>
      <c r="E5647" t="b">
        <v>0</v>
      </c>
      <c r="F5647" s="42" t="s">
        <v>10042</v>
      </c>
    </row>
    <row r="5648" spans="1:6" x14ac:dyDescent="0.2">
      <c r="A5648" s="42" t="s">
        <v>1242</v>
      </c>
      <c r="B5648" s="42" t="s">
        <v>8462</v>
      </c>
      <c r="C5648">
        <v>2018</v>
      </c>
      <c r="D5648" s="42" t="s">
        <v>10049</v>
      </c>
      <c r="E5648" t="b">
        <v>0</v>
      </c>
      <c r="F5648" s="42" t="s">
        <v>10042</v>
      </c>
    </row>
    <row r="5649" spans="1:6" x14ac:dyDescent="0.2">
      <c r="A5649" s="42" t="s">
        <v>1242</v>
      </c>
      <c r="B5649" s="42" t="s">
        <v>8462</v>
      </c>
      <c r="C5649">
        <v>2019</v>
      </c>
      <c r="D5649" s="42" t="s">
        <v>10050</v>
      </c>
      <c r="E5649" t="b">
        <v>0</v>
      </c>
      <c r="F5649" s="42" t="s">
        <v>10042</v>
      </c>
    </row>
    <row r="5650" spans="1:6" x14ac:dyDescent="0.2">
      <c r="A5650" s="42" t="s">
        <v>1242</v>
      </c>
      <c r="B5650" s="42" t="s">
        <v>8464</v>
      </c>
      <c r="C5650">
        <v>2013</v>
      </c>
      <c r="D5650" s="42" t="s">
        <v>8466</v>
      </c>
      <c r="E5650" t="b">
        <v>0</v>
      </c>
      <c r="F5650" s="42" t="s">
        <v>10042</v>
      </c>
    </row>
    <row r="5651" spans="1:6" x14ac:dyDescent="0.2">
      <c r="A5651" s="42" t="s">
        <v>1242</v>
      </c>
      <c r="B5651" s="42" t="s">
        <v>8464</v>
      </c>
      <c r="C5651">
        <v>2014</v>
      </c>
      <c r="D5651" s="42" t="s">
        <v>8466</v>
      </c>
      <c r="E5651" t="b">
        <v>0</v>
      </c>
      <c r="F5651" s="42" t="s">
        <v>10042</v>
      </c>
    </row>
    <row r="5652" spans="1:6" x14ac:dyDescent="0.2">
      <c r="A5652" s="42" t="s">
        <v>1242</v>
      </c>
      <c r="B5652" s="42" t="s">
        <v>8464</v>
      </c>
      <c r="C5652">
        <v>2015</v>
      </c>
      <c r="D5652" s="42" t="s">
        <v>8649</v>
      </c>
      <c r="E5652" t="b">
        <v>0</v>
      </c>
      <c r="F5652" s="42" t="s">
        <v>10042</v>
      </c>
    </row>
    <row r="5653" spans="1:6" x14ac:dyDescent="0.2">
      <c r="A5653" s="42" t="s">
        <v>1242</v>
      </c>
      <c r="B5653" s="42" t="s">
        <v>8464</v>
      </c>
      <c r="C5653">
        <v>2016</v>
      </c>
      <c r="D5653" s="42" t="s">
        <v>8467</v>
      </c>
      <c r="E5653" t="b">
        <v>0</v>
      </c>
      <c r="F5653" s="42" t="s">
        <v>10042</v>
      </c>
    </row>
    <row r="5654" spans="1:6" x14ac:dyDescent="0.2">
      <c r="A5654" s="42" t="s">
        <v>1242</v>
      </c>
      <c r="B5654" s="42" t="s">
        <v>8464</v>
      </c>
      <c r="C5654">
        <v>2017</v>
      </c>
      <c r="D5654" s="42" t="s">
        <v>8511</v>
      </c>
      <c r="E5654" t="b">
        <v>0</v>
      </c>
      <c r="F5654" s="42" t="s">
        <v>10042</v>
      </c>
    </row>
    <row r="5655" spans="1:6" x14ac:dyDescent="0.2">
      <c r="A5655" s="42" t="s">
        <v>1242</v>
      </c>
      <c r="B5655" s="42" t="s">
        <v>8464</v>
      </c>
      <c r="C5655">
        <v>2018</v>
      </c>
      <c r="D5655" s="42" t="s">
        <v>8551</v>
      </c>
      <c r="E5655" t="b">
        <v>0</v>
      </c>
      <c r="F5655" s="42" t="s">
        <v>10042</v>
      </c>
    </row>
    <row r="5656" spans="1:6" x14ac:dyDescent="0.2">
      <c r="A5656" s="42" t="s">
        <v>1242</v>
      </c>
      <c r="B5656" s="42" t="s">
        <v>8464</v>
      </c>
      <c r="C5656">
        <v>2019</v>
      </c>
      <c r="D5656" s="42" t="s">
        <v>8549</v>
      </c>
      <c r="E5656" t="b">
        <v>0</v>
      </c>
      <c r="F5656" s="42" t="s">
        <v>10042</v>
      </c>
    </row>
    <row r="5657" spans="1:6" x14ac:dyDescent="0.2">
      <c r="A5657" s="42" t="s">
        <v>1243</v>
      </c>
      <c r="B5657" s="42" t="s">
        <v>8454</v>
      </c>
      <c r="C5657">
        <v>2016</v>
      </c>
      <c r="D5657" s="42" t="s">
        <v>9902</v>
      </c>
      <c r="E5657" t="b">
        <v>0</v>
      </c>
      <c r="F5657" s="42" t="s">
        <v>10051</v>
      </c>
    </row>
    <row r="5658" spans="1:6" x14ac:dyDescent="0.2">
      <c r="A5658" s="42" t="s">
        <v>1243</v>
      </c>
      <c r="B5658" s="42" t="s">
        <v>8454</v>
      </c>
      <c r="C5658">
        <v>2017</v>
      </c>
      <c r="D5658" s="42" t="s">
        <v>9674</v>
      </c>
      <c r="E5658" t="b">
        <v>0</v>
      </c>
      <c r="F5658" s="42" t="s">
        <v>10051</v>
      </c>
    </row>
    <row r="5659" spans="1:6" x14ac:dyDescent="0.2">
      <c r="A5659" s="42" t="s">
        <v>1243</v>
      </c>
      <c r="B5659" s="42" t="s">
        <v>8454</v>
      </c>
      <c r="C5659">
        <v>2018</v>
      </c>
      <c r="D5659" s="42" t="s">
        <v>9810</v>
      </c>
      <c r="E5659" t="b">
        <v>0</v>
      </c>
      <c r="F5659" s="42" t="s">
        <v>10051</v>
      </c>
    </row>
    <row r="5660" spans="1:6" x14ac:dyDescent="0.2">
      <c r="A5660" s="42" t="s">
        <v>1243</v>
      </c>
      <c r="B5660" s="42" t="s">
        <v>8454</v>
      </c>
      <c r="C5660">
        <v>2019</v>
      </c>
      <c r="D5660" s="42" t="s">
        <v>8978</v>
      </c>
      <c r="E5660" t="b">
        <v>0</v>
      </c>
      <c r="F5660" s="42" t="s">
        <v>10051</v>
      </c>
    </row>
    <row r="5661" spans="1:6" x14ac:dyDescent="0.2">
      <c r="A5661" s="42" t="s">
        <v>1243</v>
      </c>
      <c r="B5661" s="42" t="s">
        <v>8462</v>
      </c>
      <c r="C5661">
        <v>2016</v>
      </c>
      <c r="D5661" s="42" t="s">
        <v>9902</v>
      </c>
      <c r="E5661" t="b">
        <v>0</v>
      </c>
      <c r="F5661" s="42" t="s">
        <v>10051</v>
      </c>
    </row>
    <row r="5662" spans="1:6" x14ac:dyDescent="0.2">
      <c r="A5662" s="42" t="s">
        <v>1243</v>
      </c>
      <c r="B5662" s="42" t="s">
        <v>8462</v>
      </c>
      <c r="C5662">
        <v>2017</v>
      </c>
      <c r="D5662" s="42" t="s">
        <v>9674</v>
      </c>
      <c r="E5662" t="b">
        <v>0</v>
      </c>
      <c r="F5662" s="42" t="s">
        <v>10051</v>
      </c>
    </row>
    <row r="5663" spans="1:6" x14ac:dyDescent="0.2">
      <c r="A5663" s="42" t="s">
        <v>1243</v>
      </c>
      <c r="B5663" s="42" t="s">
        <v>8462</v>
      </c>
      <c r="C5663">
        <v>2018</v>
      </c>
      <c r="D5663" s="42" t="s">
        <v>9810</v>
      </c>
      <c r="E5663" t="b">
        <v>0</v>
      </c>
      <c r="F5663" s="42" t="s">
        <v>10051</v>
      </c>
    </row>
    <row r="5664" spans="1:6" x14ac:dyDescent="0.2">
      <c r="A5664" s="42" t="s">
        <v>1243</v>
      </c>
      <c r="B5664" s="42" t="s">
        <v>8462</v>
      </c>
      <c r="C5664">
        <v>2019</v>
      </c>
      <c r="D5664" s="42" t="s">
        <v>8978</v>
      </c>
      <c r="E5664" t="b">
        <v>0</v>
      </c>
      <c r="F5664" s="42" t="s">
        <v>10051</v>
      </c>
    </row>
    <row r="5665" spans="1:6" x14ac:dyDescent="0.2">
      <c r="A5665" s="42" t="s">
        <v>1243</v>
      </c>
      <c r="B5665" s="42" t="s">
        <v>8464</v>
      </c>
      <c r="C5665">
        <v>2016</v>
      </c>
      <c r="D5665" s="42" t="s">
        <v>8482</v>
      </c>
      <c r="E5665" t="b">
        <v>0</v>
      </c>
      <c r="F5665" s="42" t="s">
        <v>10051</v>
      </c>
    </row>
    <row r="5666" spans="1:6" x14ac:dyDescent="0.2">
      <c r="A5666" s="42" t="s">
        <v>1243</v>
      </c>
      <c r="B5666" s="42" t="s">
        <v>8464</v>
      </c>
      <c r="C5666">
        <v>2017</v>
      </c>
      <c r="D5666" s="42" t="s">
        <v>8482</v>
      </c>
      <c r="E5666" t="b">
        <v>0</v>
      </c>
      <c r="F5666" s="42" t="s">
        <v>10051</v>
      </c>
    </row>
    <row r="5667" spans="1:6" x14ac:dyDescent="0.2">
      <c r="A5667" s="42" t="s">
        <v>1243</v>
      </c>
      <c r="B5667" s="42" t="s">
        <v>8464</v>
      </c>
      <c r="C5667">
        <v>2018</v>
      </c>
      <c r="D5667" s="42" t="s">
        <v>8601</v>
      </c>
      <c r="E5667" t="b">
        <v>0</v>
      </c>
      <c r="F5667" s="42" t="s">
        <v>10051</v>
      </c>
    </row>
    <row r="5668" spans="1:6" x14ac:dyDescent="0.2">
      <c r="A5668" s="42" t="s">
        <v>1243</v>
      </c>
      <c r="B5668" s="42" t="s">
        <v>8464</v>
      </c>
      <c r="C5668">
        <v>2019</v>
      </c>
      <c r="D5668" s="42" t="s">
        <v>9557</v>
      </c>
      <c r="E5668" t="b">
        <v>0</v>
      </c>
      <c r="F5668" s="42" t="s">
        <v>10051</v>
      </c>
    </row>
    <row r="5669" spans="1:6" x14ac:dyDescent="0.2">
      <c r="A5669" s="42" t="s">
        <v>1244</v>
      </c>
      <c r="B5669" s="42" t="s">
        <v>8454</v>
      </c>
      <c r="C5669">
        <v>2013</v>
      </c>
      <c r="D5669" s="42" t="s">
        <v>8530</v>
      </c>
      <c r="E5669" t="b">
        <v>0</v>
      </c>
      <c r="F5669" s="42" t="s">
        <v>10052</v>
      </c>
    </row>
    <row r="5670" spans="1:6" x14ac:dyDescent="0.2">
      <c r="A5670" s="42" t="s">
        <v>1244</v>
      </c>
      <c r="B5670" s="42" t="s">
        <v>8454</v>
      </c>
      <c r="C5670">
        <v>2014</v>
      </c>
      <c r="D5670" s="42" t="s">
        <v>9314</v>
      </c>
      <c r="E5670" t="b">
        <v>0</v>
      </c>
      <c r="F5670" s="42" t="s">
        <v>10052</v>
      </c>
    </row>
    <row r="5671" spans="1:6" x14ac:dyDescent="0.2">
      <c r="A5671" s="42" t="s">
        <v>1244</v>
      </c>
      <c r="B5671" s="42" t="s">
        <v>8454</v>
      </c>
      <c r="C5671">
        <v>2015</v>
      </c>
      <c r="D5671" s="42" t="s">
        <v>8700</v>
      </c>
      <c r="E5671" t="b">
        <v>0</v>
      </c>
      <c r="F5671" s="42" t="s">
        <v>10052</v>
      </c>
    </row>
    <row r="5672" spans="1:6" x14ac:dyDescent="0.2">
      <c r="A5672" s="42" t="s">
        <v>1244</v>
      </c>
      <c r="B5672" s="42" t="s">
        <v>8454</v>
      </c>
      <c r="C5672">
        <v>2016</v>
      </c>
      <c r="D5672" s="42" t="s">
        <v>8492</v>
      </c>
      <c r="E5672" t="b">
        <v>0</v>
      </c>
      <c r="F5672" s="42" t="s">
        <v>10052</v>
      </c>
    </row>
    <row r="5673" spans="1:6" x14ac:dyDescent="0.2">
      <c r="A5673" s="42" t="s">
        <v>1244</v>
      </c>
      <c r="B5673" s="42" t="s">
        <v>8454</v>
      </c>
      <c r="C5673">
        <v>2017</v>
      </c>
      <c r="D5673" s="42" t="s">
        <v>9303</v>
      </c>
      <c r="E5673" t="b">
        <v>0</v>
      </c>
      <c r="F5673" s="42" t="s">
        <v>10052</v>
      </c>
    </row>
    <row r="5674" spans="1:6" x14ac:dyDescent="0.2">
      <c r="A5674" s="42" t="s">
        <v>1244</v>
      </c>
      <c r="B5674" s="42" t="s">
        <v>8454</v>
      </c>
      <c r="C5674">
        <v>2018</v>
      </c>
      <c r="D5674" s="42" t="s">
        <v>10053</v>
      </c>
      <c r="E5674" t="b">
        <v>0</v>
      </c>
      <c r="F5674" s="42" t="s">
        <v>10052</v>
      </c>
    </row>
    <row r="5675" spans="1:6" x14ac:dyDescent="0.2">
      <c r="A5675" s="42" t="s">
        <v>1244</v>
      </c>
      <c r="B5675" s="42" t="s">
        <v>8454</v>
      </c>
      <c r="C5675">
        <v>2019</v>
      </c>
      <c r="D5675" s="42" t="s">
        <v>10054</v>
      </c>
      <c r="E5675" t="b">
        <v>0</v>
      </c>
      <c r="F5675" s="42" t="s">
        <v>10052</v>
      </c>
    </row>
    <row r="5676" spans="1:6" x14ac:dyDescent="0.2">
      <c r="A5676" s="42" t="s">
        <v>1244</v>
      </c>
      <c r="B5676" s="42" t="s">
        <v>8462</v>
      </c>
      <c r="C5676">
        <v>2013</v>
      </c>
      <c r="D5676" s="42" t="s">
        <v>8530</v>
      </c>
      <c r="E5676" t="b">
        <v>0</v>
      </c>
      <c r="F5676" s="42" t="s">
        <v>10052</v>
      </c>
    </row>
    <row r="5677" spans="1:6" x14ac:dyDescent="0.2">
      <c r="A5677" s="42" t="s">
        <v>1244</v>
      </c>
      <c r="B5677" s="42" t="s">
        <v>8462</v>
      </c>
      <c r="C5677">
        <v>2014</v>
      </c>
      <c r="D5677" s="42" t="s">
        <v>9314</v>
      </c>
      <c r="E5677" t="b">
        <v>0</v>
      </c>
      <c r="F5677" s="42" t="s">
        <v>10052</v>
      </c>
    </row>
    <row r="5678" spans="1:6" x14ac:dyDescent="0.2">
      <c r="A5678" s="42" t="s">
        <v>1244</v>
      </c>
      <c r="B5678" s="42" t="s">
        <v>8462</v>
      </c>
      <c r="C5678">
        <v>2015</v>
      </c>
      <c r="D5678" s="42" t="s">
        <v>8700</v>
      </c>
      <c r="E5678" t="b">
        <v>0</v>
      </c>
      <c r="F5678" s="42" t="s">
        <v>10052</v>
      </c>
    </row>
    <row r="5679" spans="1:6" x14ac:dyDescent="0.2">
      <c r="A5679" s="42" t="s">
        <v>1244</v>
      </c>
      <c r="B5679" s="42" t="s">
        <v>8462</v>
      </c>
      <c r="C5679">
        <v>2016</v>
      </c>
      <c r="D5679" s="42" t="s">
        <v>8492</v>
      </c>
      <c r="E5679" t="b">
        <v>0</v>
      </c>
      <c r="F5679" s="42" t="s">
        <v>10052</v>
      </c>
    </row>
    <row r="5680" spans="1:6" x14ac:dyDescent="0.2">
      <c r="A5680" s="42" t="s">
        <v>1244</v>
      </c>
      <c r="B5680" s="42" t="s">
        <v>8462</v>
      </c>
      <c r="C5680">
        <v>2017</v>
      </c>
      <c r="D5680" s="42" t="s">
        <v>9303</v>
      </c>
      <c r="E5680" t="b">
        <v>0</v>
      </c>
      <c r="F5680" s="42" t="s">
        <v>10052</v>
      </c>
    </row>
    <row r="5681" spans="1:6" x14ac:dyDescent="0.2">
      <c r="A5681" s="42" t="s">
        <v>1244</v>
      </c>
      <c r="B5681" s="42" t="s">
        <v>8462</v>
      </c>
      <c r="C5681">
        <v>2018</v>
      </c>
      <c r="D5681" s="42" t="s">
        <v>8637</v>
      </c>
      <c r="E5681" t="b">
        <v>0</v>
      </c>
      <c r="F5681" s="42" t="s">
        <v>10052</v>
      </c>
    </row>
    <row r="5682" spans="1:6" x14ac:dyDescent="0.2">
      <c r="A5682" s="42" t="s">
        <v>1244</v>
      </c>
      <c r="B5682" s="42" t="s">
        <v>8462</v>
      </c>
      <c r="C5682">
        <v>2019</v>
      </c>
      <c r="D5682" s="42" t="s">
        <v>9116</v>
      </c>
      <c r="E5682" t="b">
        <v>0</v>
      </c>
      <c r="F5682" s="42" t="s">
        <v>10052</v>
      </c>
    </row>
    <row r="5683" spans="1:6" x14ac:dyDescent="0.2">
      <c r="A5683" s="42" t="s">
        <v>1244</v>
      </c>
      <c r="B5683" s="42" t="s">
        <v>8464</v>
      </c>
      <c r="C5683">
        <v>2013</v>
      </c>
      <c r="D5683" s="42" t="s">
        <v>8819</v>
      </c>
      <c r="E5683" t="b">
        <v>0</v>
      </c>
      <c r="F5683" s="42" t="s">
        <v>10052</v>
      </c>
    </row>
    <row r="5684" spans="1:6" x14ac:dyDescent="0.2">
      <c r="A5684" s="42" t="s">
        <v>1244</v>
      </c>
      <c r="B5684" s="42" t="s">
        <v>8464</v>
      </c>
      <c r="C5684">
        <v>2014</v>
      </c>
      <c r="D5684" s="42" t="s">
        <v>8639</v>
      </c>
      <c r="E5684" t="b">
        <v>0</v>
      </c>
      <c r="F5684" s="42" t="s">
        <v>10052</v>
      </c>
    </row>
    <row r="5685" spans="1:6" x14ac:dyDescent="0.2">
      <c r="A5685" s="42" t="s">
        <v>1244</v>
      </c>
      <c r="B5685" s="42" t="s">
        <v>8464</v>
      </c>
      <c r="C5685">
        <v>2015</v>
      </c>
      <c r="D5685" s="42" t="s">
        <v>8527</v>
      </c>
      <c r="E5685" t="b">
        <v>0</v>
      </c>
      <c r="F5685" s="42" t="s">
        <v>10052</v>
      </c>
    </row>
    <row r="5686" spans="1:6" x14ac:dyDescent="0.2">
      <c r="A5686" s="42" t="s">
        <v>1244</v>
      </c>
      <c r="B5686" s="42" t="s">
        <v>8464</v>
      </c>
      <c r="C5686">
        <v>2016</v>
      </c>
      <c r="D5686" s="42" t="s">
        <v>9170</v>
      </c>
      <c r="E5686" t="b">
        <v>0</v>
      </c>
      <c r="F5686" s="42" t="s">
        <v>10052</v>
      </c>
    </row>
    <row r="5687" spans="1:6" x14ac:dyDescent="0.2">
      <c r="A5687" s="42" t="s">
        <v>1244</v>
      </c>
      <c r="B5687" s="42" t="s">
        <v>8464</v>
      </c>
      <c r="C5687">
        <v>2017</v>
      </c>
      <c r="D5687" s="42" t="s">
        <v>8529</v>
      </c>
      <c r="E5687" t="b">
        <v>0</v>
      </c>
      <c r="F5687" s="42" t="s">
        <v>10052</v>
      </c>
    </row>
    <row r="5688" spans="1:6" x14ac:dyDescent="0.2">
      <c r="A5688" s="42" t="s">
        <v>1244</v>
      </c>
      <c r="B5688" s="42" t="s">
        <v>8464</v>
      </c>
      <c r="C5688">
        <v>2018</v>
      </c>
      <c r="D5688" s="42" t="s">
        <v>9207</v>
      </c>
      <c r="E5688" t="b">
        <v>0</v>
      </c>
      <c r="F5688" s="42" t="s">
        <v>10052</v>
      </c>
    </row>
    <row r="5689" spans="1:6" x14ac:dyDescent="0.2">
      <c r="A5689" s="42" t="s">
        <v>1244</v>
      </c>
      <c r="B5689" s="42" t="s">
        <v>8464</v>
      </c>
      <c r="C5689">
        <v>2019</v>
      </c>
      <c r="D5689" s="42" t="s">
        <v>9054</v>
      </c>
      <c r="E5689" t="b">
        <v>0</v>
      </c>
      <c r="F5689" s="42" t="s">
        <v>10052</v>
      </c>
    </row>
    <row r="5690" spans="1:6" x14ac:dyDescent="0.2">
      <c r="A5690" s="42" t="s">
        <v>1245</v>
      </c>
      <c r="B5690" s="42" t="s">
        <v>8454</v>
      </c>
      <c r="C5690">
        <v>2013</v>
      </c>
      <c r="D5690" s="42" t="s">
        <v>10055</v>
      </c>
      <c r="E5690" t="b">
        <v>0</v>
      </c>
      <c r="F5690" s="42" t="s">
        <v>10056</v>
      </c>
    </row>
    <row r="5691" spans="1:6" x14ac:dyDescent="0.2">
      <c r="A5691" s="42" t="s">
        <v>1245</v>
      </c>
      <c r="B5691" s="42" t="s">
        <v>8454</v>
      </c>
      <c r="C5691">
        <v>2014</v>
      </c>
      <c r="D5691" s="42" t="s">
        <v>10057</v>
      </c>
      <c r="E5691" t="b">
        <v>0</v>
      </c>
      <c r="F5691" s="42" t="s">
        <v>10056</v>
      </c>
    </row>
    <row r="5692" spans="1:6" x14ac:dyDescent="0.2">
      <c r="A5692" s="42" t="s">
        <v>1245</v>
      </c>
      <c r="B5692" s="42" t="s">
        <v>8454</v>
      </c>
      <c r="C5692">
        <v>2015</v>
      </c>
      <c r="D5692" s="42" t="s">
        <v>10058</v>
      </c>
      <c r="E5692" t="b">
        <v>0</v>
      </c>
      <c r="F5692" s="42" t="s">
        <v>10056</v>
      </c>
    </row>
    <row r="5693" spans="1:6" x14ac:dyDescent="0.2">
      <c r="A5693" s="42" t="s">
        <v>1245</v>
      </c>
      <c r="B5693" s="42" t="s">
        <v>8454</v>
      </c>
      <c r="C5693">
        <v>2016</v>
      </c>
      <c r="D5693" s="42" t="s">
        <v>10059</v>
      </c>
      <c r="E5693" t="b">
        <v>0</v>
      </c>
      <c r="F5693" s="42" t="s">
        <v>10056</v>
      </c>
    </row>
    <row r="5694" spans="1:6" x14ac:dyDescent="0.2">
      <c r="A5694" s="42" t="s">
        <v>1245</v>
      </c>
      <c r="B5694" s="42" t="s">
        <v>8454</v>
      </c>
      <c r="C5694">
        <v>2017</v>
      </c>
      <c r="D5694" s="42" t="s">
        <v>10060</v>
      </c>
      <c r="E5694" t="b">
        <v>0</v>
      </c>
      <c r="F5694" s="42" t="s">
        <v>10056</v>
      </c>
    </row>
    <row r="5695" spans="1:6" x14ac:dyDescent="0.2">
      <c r="A5695" s="42" t="s">
        <v>1245</v>
      </c>
      <c r="B5695" s="42" t="s">
        <v>8454</v>
      </c>
      <c r="C5695">
        <v>2018</v>
      </c>
      <c r="D5695" s="42" t="s">
        <v>10061</v>
      </c>
      <c r="E5695" t="b">
        <v>0</v>
      </c>
      <c r="F5695" s="42" t="s">
        <v>10056</v>
      </c>
    </row>
    <row r="5696" spans="1:6" x14ac:dyDescent="0.2">
      <c r="A5696" s="42" t="s">
        <v>1245</v>
      </c>
      <c r="B5696" s="42" t="s">
        <v>8454</v>
      </c>
      <c r="C5696">
        <v>2019</v>
      </c>
      <c r="D5696" s="42" t="s">
        <v>10062</v>
      </c>
      <c r="E5696" t="b">
        <v>0</v>
      </c>
      <c r="F5696" s="42" t="s">
        <v>10056</v>
      </c>
    </row>
    <row r="5697" spans="1:6" x14ac:dyDescent="0.2">
      <c r="A5697" s="42" t="s">
        <v>1245</v>
      </c>
      <c r="B5697" s="42" t="s">
        <v>8462</v>
      </c>
      <c r="C5697">
        <v>2013</v>
      </c>
      <c r="D5697" s="42" t="s">
        <v>10055</v>
      </c>
      <c r="E5697" t="b">
        <v>0</v>
      </c>
      <c r="F5697" s="42" t="s">
        <v>10056</v>
      </c>
    </row>
    <row r="5698" spans="1:6" x14ac:dyDescent="0.2">
      <c r="A5698" s="42" t="s">
        <v>1245</v>
      </c>
      <c r="B5698" s="42" t="s">
        <v>8462</v>
      </c>
      <c r="C5698">
        <v>2014</v>
      </c>
      <c r="D5698" s="42" t="s">
        <v>10057</v>
      </c>
      <c r="E5698" t="b">
        <v>0</v>
      </c>
      <c r="F5698" s="42" t="s">
        <v>10056</v>
      </c>
    </row>
    <row r="5699" spans="1:6" x14ac:dyDescent="0.2">
      <c r="A5699" s="42" t="s">
        <v>1245</v>
      </c>
      <c r="B5699" s="42" t="s">
        <v>8462</v>
      </c>
      <c r="C5699">
        <v>2015</v>
      </c>
      <c r="D5699" s="42" t="s">
        <v>10058</v>
      </c>
      <c r="E5699" t="b">
        <v>0</v>
      </c>
      <c r="F5699" s="42" t="s">
        <v>10056</v>
      </c>
    </row>
    <row r="5700" spans="1:6" x14ac:dyDescent="0.2">
      <c r="A5700" s="42" t="s">
        <v>1245</v>
      </c>
      <c r="B5700" s="42" t="s">
        <v>8462</v>
      </c>
      <c r="C5700">
        <v>2016</v>
      </c>
      <c r="D5700" s="42" t="s">
        <v>10059</v>
      </c>
      <c r="E5700" t="b">
        <v>0</v>
      </c>
      <c r="F5700" s="42" t="s">
        <v>10056</v>
      </c>
    </row>
    <row r="5701" spans="1:6" x14ac:dyDescent="0.2">
      <c r="A5701" s="42" t="s">
        <v>1245</v>
      </c>
      <c r="B5701" s="42" t="s">
        <v>8462</v>
      </c>
      <c r="C5701">
        <v>2017</v>
      </c>
      <c r="D5701" s="42" t="s">
        <v>10060</v>
      </c>
      <c r="E5701" t="b">
        <v>0</v>
      </c>
      <c r="F5701" s="42" t="s">
        <v>10056</v>
      </c>
    </row>
    <row r="5702" spans="1:6" x14ac:dyDescent="0.2">
      <c r="A5702" s="42" t="s">
        <v>1245</v>
      </c>
      <c r="B5702" s="42" t="s">
        <v>8462</v>
      </c>
      <c r="C5702">
        <v>2018</v>
      </c>
      <c r="D5702" s="42" t="s">
        <v>10061</v>
      </c>
      <c r="E5702" t="b">
        <v>0</v>
      </c>
      <c r="F5702" s="42" t="s">
        <v>10056</v>
      </c>
    </row>
    <row r="5703" spans="1:6" x14ac:dyDescent="0.2">
      <c r="A5703" s="42" t="s">
        <v>1245</v>
      </c>
      <c r="B5703" s="42" t="s">
        <v>8462</v>
      </c>
      <c r="C5703">
        <v>2019</v>
      </c>
      <c r="D5703" s="42" t="s">
        <v>10062</v>
      </c>
      <c r="E5703" t="b">
        <v>0</v>
      </c>
      <c r="F5703" s="42" t="s">
        <v>10056</v>
      </c>
    </row>
    <row r="5704" spans="1:6" x14ac:dyDescent="0.2">
      <c r="A5704" s="42" t="s">
        <v>1245</v>
      </c>
      <c r="B5704" s="42" t="s">
        <v>8464</v>
      </c>
      <c r="C5704">
        <v>2013</v>
      </c>
      <c r="D5704" s="42" t="s">
        <v>8496</v>
      </c>
      <c r="E5704" t="b">
        <v>0</v>
      </c>
      <c r="F5704" s="42" t="s">
        <v>10056</v>
      </c>
    </row>
    <row r="5705" spans="1:6" x14ac:dyDescent="0.2">
      <c r="A5705" s="42" t="s">
        <v>1245</v>
      </c>
      <c r="B5705" s="42" t="s">
        <v>8464</v>
      </c>
      <c r="C5705">
        <v>2014</v>
      </c>
      <c r="D5705" s="42" t="s">
        <v>8478</v>
      </c>
      <c r="E5705" t="b">
        <v>0</v>
      </c>
      <c r="F5705" s="42" t="s">
        <v>10056</v>
      </c>
    </row>
    <row r="5706" spans="1:6" x14ac:dyDescent="0.2">
      <c r="A5706" s="42" t="s">
        <v>1245</v>
      </c>
      <c r="B5706" s="42" t="s">
        <v>8464</v>
      </c>
      <c r="C5706">
        <v>2015</v>
      </c>
      <c r="D5706" s="42" t="s">
        <v>8478</v>
      </c>
      <c r="E5706" t="b">
        <v>0</v>
      </c>
      <c r="F5706" s="42" t="s">
        <v>10056</v>
      </c>
    </row>
    <row r="5707" spans="1:6" x14ac:dyDescent="0.2">
      <c r="A5707" s="42" t="s">
        <v>1245</v>
      </c>
      <c r="B5707" s="42" t="s">
        <v>8464</v>
      </c>
      <c r="C5707">
        <v>2016</v>
      </c>
      <c r="D5707" s="42" t="s">
        <v>8478</v>
      </c>
      <c r="E5707" t="b">
        <v>0</v>
      </c>
      <c r="F5707" s="42" t="s">
        <v>10056</v>
      </c>
    </row>
    <row r="5708" spans="1:6" x14ac:dyDescent="0.2">
      <c r="A5708" s="42" t="s">
        <v>1245</v>
      </c>
      <c r="B5708" s="42" t="s">
        <v>8464</v>
      </c>
      <c r="C5708">
        <v>2017</v>
      </c>
      <c r="D5708" s="42" t="s">
        <v>8478</v>
      </c>
      <c r="E5708" t="b">
        <v>0</v>
      </c>
      <c r="F5708" s="42" t="s">
        <v>10056</v>
      </c>
    </row>
    <row r="5709" spans="1:6" x14ac:dyDescent="0.2">
      <c r="A5709" s="42" t="s">
        <v>1245</v>
      </c>
      <c r="B5709" s="42" t="s">
        <v>8464</v>
      </c>
      <c r="C5709">
        <v>2018</v>
      </c>
      <c r="D5709" s="42" t="s">
        <v>8478</v>
      </c>
      <c r="E5709" t="b">
        <v>0</v>
      </c>
      <c r="F5709" s="42" t="s">
        <v>10056</v>
      </c>
    </row>
    <row r="5710" spans="1:6" x14ac:dyDescent="0.2">
      <c r="A5710" s="42" t="s">
        <v>1245</v>
      </c>
      <c r="B5710" s="42" t="s">
        <v>8464</v>
      </c>
      <c r="C5710">
        <v>2019</v>
      </c>
      <c r="D5710" s="42" t="s">
        <v>8482</v>
      </c>
      <c r="E5710" t="b">
        <v>0</v>
      </c>
      <c r="F5710" s="42" t="s">
        <v>10056</v>
      </c>
    </row>
    <row r="5711" spans="1:6" x14ac:dyDescent="0.2">
      <c r="A5711" s="42" t="s">
        <v>1246</v>
      </c>
      <c r="B5711" s="42" t="s">
        <v>8454</v>
      </c>
      <c r="C5711">
        <v>2016</v>
      </c>
      <c r="D5711" s="42" t="s">
        <v>9010</v>
      </c>
      <c r="E5711" t="b">
        <v>0</v>
      </c>
      <c r="F5711" s="42" t="s">
        <v>10063</v>
      </c>
    </row>
    <row r="5712" spans="1:6" x14ac:dyDescent="0.2">
      <c r="A5712" s="42" t="s">
        <v>1246</v>
      </c>
      <c r="B5712" s="42" t="s">
        <v>8454</v>
      </c>
      <c r="C5712">
        <v>2017</v>
      </c>
      <c r="D5712" s="42" t="s">
        <v>8829</v>
      </c>
      <c r="E5712" t="b">
        <v>0</v>
      </c>
      <c r="F5712" s="42" t="s">
        <v>10063</v>
      </c>
    </row>
    <row r="5713" spans="1:6" x14ac:dyDescent="0.2">
      <c r="A5713" s="42" t="s">
        <v>1246</v>
      </c>
      <c r="B5713" s="42" t="s">
        <v>8454</v>
      </c>
      <c r="C5713">
        <v>2018</v>
      </c>
      <c r="D5713" s="42" t="s">
        <v>9148</v>
      </c>
      <c r="E5713" t="b">
        <v>0</v>
      </c>
      <c r="F5713" s="42" t="s">
        <v>10063</v>
      </c>
    </row>
    <row r="5714" spans="1:6" x14ac:dyDescent="0.2">
      <c r="A5714" s="42" t="s">
        <v>1246</v>
      </c>
      <c r="B5714" s="42" t="s">
        <v>8454</v>
      </c>
      <c r="C5714">
        <v>2019</v>
      </c>
      <c r="D5714" s="42" t="s">
        <v>9090</v>
      </c>
      <c r="E5714" t="b">
        <v>0</v>
      </c>
      <c r="F5714" s="42" t="s">
        <v>10063</v>
      </c>
    </row>
    <row r="5715" spans="1:6" x14ac:dyDescent="0.2">
      <c r="A5715" s="42" t="s">
        <v>1246</v>
      </c>
      <c r="B5715" s="42" t="s">
        <v>8462</v>
      </c>
      <c r="C5715">
        <v>2016</v>
      </c>
      <c r="D5715" s="42" t="s">
        <v>9010</v>
      </c>
      <c r="E5715" t="b">
        <v>0</v>
      </c>
      <c r="F5715" s="42" t="s">
        <v>10063</v>
      </c>
    </row>
    <row r="5716" spans="1:6" x14ac:dyDescent="0.2">
      <c r="A5716" s="42" t="s">
        <v>1246</v>
      </c>
      <c r="B5716" s="42" t="s">
        <v>8462</v>
      </c>
      <c r="C5716">
        <v>2017</v>
      </c>
      <c r="D5716" s="42" t="s">
        <v>8829</v>
      </c>
      <c r="E5716" t="b">
        <v>0</v>
      </c>
      <c r="F5716" s="42" t="s">
        <v>10063</v>
      </c>
    </row>
    <row r="5717" spans="1:6" x14ac:dyDescent="0.2">
      <c r="A5717" s="42" t="s">
        <v>1246</v>
      </c>
      <c r="B5717" s="42" t="s">
        <v>8462</v>
      </c>
      <c r="C5717">
        <v>2018</v>
      </c>
      <c r="D5717" s="42" t="s">
        <v>9148</v>
      </c>
      <c r="E5717" t="b">
        <v>0</v>
      </c>
      <c r="F5717" s="42" t="s">
        <v>10063</v>
      </c>
    </row>
    <row r="5718" spans="1:6" x14ac:dyDescent="0.2">
      <c r="A5718" s="42" t="s">
        <v>1246</v>
      </c>
      <c r="B5718" s="42" t="s">
        <v>8462</v>
      </c>
      <c r="C5718">
        <v>2019</v>
      </c>
      <c r="D5718" s="42" t="s">
        <v>9090</v>
      </c>
      <c r="E5718" t="b">
        <v>0</v>
      </c>
      <c r="F5718" s="42" t="s">
        <v>10063</v>
      </c>
    </row>
    <row r="5719" spans="1:6" x14ac:dyDescent="0.2">
      <c r="A5719" s="42" t="s">
        <v>1246</v>
      </c>
      <c r="B5719" s="42" t="s">
        <v>8464</v>
      </c>
      <c r="C5719">
        <v>2016</v>
      </c>
      <c r="D5719" s="42" t="s">
        <v>8482</v>
      </c>
      <c r="E5719" t="b">
        <v>0</v>
      </c>
      <c r="F5719" s="42" t="s">
        <v>10063</v>
      </c>
    </row>
    <row r="5720" spans="1:6" x14ac:dyDescent="0.2">
      <c r="A5720" s="42" t="s">
        <v>1246</v>
      </c>
      <c r="B5720" s="42" t="s">
        <v>8464</v>
      </c>
      <c r="C5720">
        <v>2017</v>
      </c>
      <c r="D5720" s="42" t="s">
        <v>8482</v>
      </c>
      <c r="E5720" t="b">
        <v>0</v>
      </c>
      <c r="F5720" s="42" t="s">
        <v>10063</v>
      </c>
    </row>
    <row r="5721" spans="1:6" x14ac:dyDescent="0.2">
      <c r="A5721" s="42" t="s">
        <v>1246</v>
      </c>
      <c r="B5721" s="42" t="s">
        <v>8464</v>
      </c>
      <c r="C5721">
        <v>2018</v>
      </c>
      <c r="D5721" s="42" t="s">
        <v>8482</v>
      </c>
      <c r="E5721" t="b">
        <v>0</v>
      </c>
      <c r="F5721" s="42" t="s">
        <v>10063</v>
      </c>
    </row>
    <row r="5722" spans="1:6" x14ac:dyDescent="0.2">
      <c r="A5722" s="42" t="s">
        <v>1246</v>
      </c>
      <c r="B5722" s="42" t="s">
        <v>8464</v>
      </c>
      <c r="C5722">
        <v>2019</v>
      </c>
      <c r="D5722" s="42" t="s">
        <v>8977</v>
      </c>
      <c r="E5722" t="b">
        <v>0</v>
      </c>
      <c r="F5722" s="42" t="s">
        <v>10063</v>
      </c>
    </row>
    <row r="5723" spans="1:6" x14ac:dyDescent="0.2">
      <c r="A5723" s="42" t="s">
        <v>1247</v>
      </c>
      <c r="B5723" s="42" t="s">
        <v>8454</v>
      </c>
      <c r="C5723">
        <v>2013</v>
      </c>
      <c r="D5723" s="42" t="s">
        <v>8601</v>
      </c>
      <c r="E5723" t="b">
        <v>1</v>
      </c>
      <c r="F5723" s="42" t="s">
        <v>1836</v>
      </c>
    </row>
    <row r="5724" spans="1:6" x14ac:dyDescent="0.2">
      <c r="A5724" s="42" t="s">
        <v>1247</v>
      </c>
      <c r="B5724" s="42" t="s">
        <v>8454</v>
      </c>
      <c r="C5724">
        <v>2014</v>
      </c>
      <c r="D5724" s="42" t="s">
        <v>9135</v>
      </c>
      <c r="E5724" t="b">
        <v>1</v>
      </c>
      <c r="F5724" s="42" t="s">
        <v>1836</v>
      </c>
    </row>
    <row r="5725" spans="1:6" x14ac:dyDescent="0.2">
      <c r="A5725" s="42" t="s">
        <v>1247</v>
      </c>
      <c r="B5725" s="42" t="s">
        <v>8454</v>
      </c>
      <c r="C5725">
        <v>2015</v>
      </c>
      <c r="D5725" s="42" t="s">
        <v>8594</v>
      </c>
      <c r="E5725" t="b">
        <v>1</v>
      </c>
      <c r="F5725" s="42" t="s">
        <v>1836</v>
      </c>
    </row>
    <row r="5726" spans="1:6" x14ac:dyDescent="0.2">
      <c r="A5726" s="42" t="s">
        <v>1247</v>
      </c>
      <c r="B5726" s="42" t="s">
        <v>8454</v>
      </c>
      <c r="C5726">
        <v>2016</v>
      </c>
      <c r="D5726" s="42" t="s">
        <v>9271</v>
      </c>
      <c r="E5726" t="b">
        <v>1</v>
      </c>
      <c r="F5726" s="42" t="s">
        <v>1836</v>
      </c>
    </row>
    <row r="5727" spans="1:6" x14ac:dyDescent="0.2">
      <c r="A5727" s="42" t="s">
        <v>1247</v>
      </c>
      <c r="B5727" s="42" t="s">
        <v>8454</v>
      </c>
      <c r="C5727">
        <v>2017</v>
      </c>
      <c r="D5727" s="42" t="s">
        <v>8817</v>
      </c>
      <c r="E5727" t="b">
        <v>1</v>
      </c>
      <c r="F5727" s="42" t="s">
        <v>1836</v>
      </c>
    </row>
    <row r="5728" spans="1:6" x14ac:dyDescent="0.2">
      <c r="A5728" s="42" t="s">
        <v>1247</v>
      </c>
      <c r="B5728" s="42" t="s">
        <v>8454</v>
      </c>
      <c r="C5728">
        <v>2018</v>
      </c>
      <c r="D5728" s="42" t="s">
        <v>8998</v>
      </c>
      <c r="E5728" t="b">
        <v>1</v>
      </c>
      <c r="F5728" s="42" t="s">
        <v>1836</v>
      </c>
    </row>
    <row r="5729" spans="1:6" x14ac:dyDescent="0.2">
      <c r="A5729" s="42" t="s">
        <v>1247</v>
      </c>
      <c r="B5729" s="42" t="s">
        <v>8454</v>
      </c>
      <c r="C5729">
        <v>2019</v>
      </c>
      <c r="D5729" s="42" t="s">
        <v>9169</v>
      </c>
      <c r="E5729" t="b">
        <v>1</v>
      </c>
      <c r="F5729" s="42" t="s">
        <v>1836</v>
      </c>
    </row>
    <row r="5730" spans="1:6" x14ac:dyDescent="0.2">
      <c r="A5730" s="42" t="s">
        <v>1247</v>
      </c>
      <c r="B5730" s="42" t="s">
        <v>8462</v>
      </c>
      <c r="C5730">
        <v>2013</v>
      </c>
      <c r="D5730" s="42" t="s">
        <v>8601</v>
      </c>
      <c r="E5730" t="b">
        <v>1</v>
      </c>
      <c r="F5730" s="42" t="s">
        <v>1836</v>
      </c>
    </row>
    <row r="5731" spans="1:6" x14ac:dyDescent="0.2">
      <c r="A5731" s="42" t="s">
        <v>1247</v>
      </c>
      <c r="B5731" s="42" t="s">
        <v>8462</v>
      </c>
      <c r="C5731">
        <v>2014</v>
      </c>
      <c r="D5731" s="42" t="s">
        <v>8597</v>
      </c>
      <c r="E5731" t="b">
        <v>1</v>
      </c>
      <c r="F5731" s="42" t="s">
        <v>1836</v>
      </c>
    </row>
    <row r="5732" spans="1:6" x14ac:dyDescent="0.2">
      <c r="A5732" s="42" t="s">
        <v>1247</v>
      </c>
      <c r="B5732" s="42" t="s">
        <v>8462</v>
      </c>
      <c r="C5732">
        <v>2015</v>
      </c>
      <c r="D5732" s="42" t="s">
        <v>8594</v>
      </c>
      <c r="E5732" t="b">
        <v>1</v>
      </c>
      <c r="F5732" s="42" t="s">
        <v>1836</v>
      </c>
    </row>
    <row r="5733" spans="1:6" x14ac:dyDescent="0.2">
      <c r="A5733" s="42" t="s">
        <v>1247</v>
      </c>
      <c r="B5733" s="42" t="s">
        <v>8462</v>
      </c>
      <c r="C5733">
        <v>2016</v>
      </c>
      <c r="D5733" s="42" t="s">
        <v>9271</v>
      </c>
      <c r="E5733" t="b">
        <v>1</v>
      </c>
      <c r="F5733" s="42" t="s">
        <v>1836</v>
      </c>
    </row>
    <row r="5734" spans="1:6" x14ac:dyDescent="0.2">
      <c r="A5734" s="42" t="s">
        <v>1247</v>
      </c>
      <c r="B5734" s="42" t="s">
        <v>8462</v>
      </c>
      <c r="C5734">
        <v>2017</v>
      </c>
      <c r="D5734" s="42" t="s">
        <v>8817</v>
      </c>
      <c r="E5734" t="b">
        <v>1</v>
      </c>
      <c r="F5734" s="42" t="s">
        <v>1836</v>
      </c>
    </row>
    <row r="5735" spans="1:6" x14ac:dyDescent="0.2">
      <c r="A5735" s="42" t="s">
        <v>1247</v>
      </c>
      <c r="B5735" s="42" t="s">
        <v>8462</v>
      </c>
      <c r="C5735">
        <v>2018</v>
      </c>
      <c r="D5735" s="42" t="s">
        <v>8998</v>
      </c>
      <c r="E5735" t="b">
        <v>1</v>
      </c>
      <c r="F5735" s="42" t="s">
        <v>1836</v>
      </c>
    </row>
    <row r="5736" spans="1:6" x14ac:dyDescent="0.2">
      <c r="A5736" s="42" t="s">
        <v>1247</v>
      </c>
      <c r="B5736" s="42" t="s">
        <v>8462</v>
      </c>
      <c r="C5736">
        <v>2019</v>
      </c>
      <c r="D5736" s="42" t="s">
        <v>8648</v>
      </c>
      <c r="E5736" t="b">
        <v>1</v>
      </c>
      <c r="F5736" s="42" t="s">
        <v>1836</v>
      </c>
    </row>
    <row r="5737" spans="1:6" x14ac:dyDescent="0.2">
      <c r="A5737" s="42" t="s">
        <v>1247</v>
      </c>
      <c r="B5737" s="42" t="s">
        <v>8464</v>
      </c>
      <c r="C5737">
        <v>2013</v>
      </c>
      <c r="D5737" s="42" t="s">
        <v>9014</v>
      </c>
      <c r="E5737" t="b">
        <v>1</v>
      </c>
      <c r="F5737" s="42" t="s">
        <v>1836</v>
      </c>
    </row>
    <row r="5738" spans="1:6" x14ac:dyDescent="0.2">
      <c r="A5738" s="42" t="s">
        <v>1247</v>
      </c>
      <c r="B5738" s="42" t="s">
        <v>8464</v>
      </c>
      <c r="C5738">
        <v>2014</v>
      </c>
      <c r="D5738" s="42" t="s">
        <v>8596</v>
      </c>
      <c r="E5738" t="b">
        <v>1</v>
      </c>
      <c r="F5738" s="42" t="s">
        <v>1836</v>
      </c>
    </row>
    <row r="5739" spans="1:6" x14ac:dyDescent="0.2">
      <c r="A5739" s="42" t="s">
        <v>1247</v>
      </c>
      <c r="B5739" s="42" t="s">
        <v>8464</v>
      </c>
      <c r="C5739">
        <v>2015</v>
      </c>
      <c r="D5739" s="42" t="s">
        <v>8596</v>
      </c>
      <c r="E5739" t="b">
        <v>1</v>
      </c>
      <c r="F5739" s="42" t="s">
        <v>1836</v>
      </c>
    </row>
    <row r="5740" spans="1:6" x14ac:dyDescent="0.2">
      <c r="A5740" s="42" t="s">
        <v>1247</v>
      </c>
      <c r="B5740" s="42" t="s">
        <v>8464</v>
      </c>
      <c r="C5740">
        <v>2016</v>
      </c>
      <c r="D5740" s="42" t="s">
        <v>8596</v>
      </c>
      <c r="E5740" t="b">
        <v>1</v>
      </c>
      <c r="F5740" s="42" t="s">
        <v>1836</v>
      </c>
    </row>
    <row r="5741" spans="1:6" x14ac:dyDescent="0.2">
      <c r="A5741" s="42" t="s">
        <v>1247</v>
      </c>
      <c r="B5741" s="42" t="s">
        <v>8464</v>
      </c>
      <c r="C5741">
        <v>2017</v>
      </c>
      <c r="D5741" s="42" t="s">
        <v>8593</v>
      </c>
      <c r="E5741" t="b">
        <v>1</v>
      </c>
      <c r="F5741" s="42" t="s">
        <v>1836</v>
      </c>
    </row>
    <row r="5742" spans="1:6" x14ac:dyDescent="0.2">
      <c r="A5742" s="42" t="s">
        <v>1247</v>
      </c>
      <c r="B5742" s="42" t="s">
        <v>8464</v>
      </c>
      <c r="C5742">
        <v>2018</v>
      </c>
      <c r="D5742" s="42" t="s">
        <v>8940</v>
      </c>
      <c r="E5742" t="b">
        <v>1</v>
      </c>
      <c r="F5742" s="42" t="s">
        <v>1836</v>
      </c>
    </row>
    <row r="5743" spans="1:6" x14ac:dyDescent="0.2">
      <c r="A5743" s="42" t="s">
        <v>1247</v>
      </c>
      <c r="B5743" s="42" t="s">
        <v>8464</v>
      </c>
      <c r="C5743">
        <v>2019</v>
      </c>
      <c r="D5743" s="42" t="s">
        <v>9329</v>
      </c>
      <c r="E5743" t="b">
        <v>1</v>
      </c>
      <c r="F5743" s="42" t="s">
        <v>1836</v>
      </c>
    </row>
    <row r="5744" spans="1:6" x14ac:dyDescent="0.2">
      <c r="A5744" s="42" t="s">
        <v>1248</v>
      </c>
      <c r="B5744" s="42" t="s">
        <v>8454</v>
      </c>
      <c r="C5744">
        <v>2013</v>
      </c>
      <c r="D5744" s="42" t="s">
        <v>10064</v>
      </c>
      <c r="E5744" t="b">
        <v>0</v>
      </c>
      <c r="F5744" s="42" t="s">
        <v>10065</v>
      </c>
    </row>
    <row r="5745" spans="1:6" x14ac:dyDescent="0.2">
      <c r="A5745" s="42" t="s">
        <v>1248</v>
      </c>
      <c r="B5745" s="42" t="s">
        <v>8454</v>
      </c>
      <c r="C5745">
        <v>2014</v>
      </c>
      <c r="D5745" s="42" t="s">
        <v>9206</v>
      </c>
      <c r="E5745" t="b">
        <v>0</v>
      </c>
      <c r="F5745" s="42" t="s">
        <v>10065</v>
      </c>
    </row>
    <row r="5746" spans="1:6" x14ac:dyDescent="0.2">
      <c r="A5746" s="42" t="s">
        <v>1248</v>
      </c>
      <c r="B5746" s="42" t="s">
        <v>8454</v>
      </c>
      <c r="C5746">
        <v>2015</v>
      </c>
      <c r="D5746" s="42" t="s">
        <v>8597</v>
      </c>
      <c r="E5746" t="b">
        <v>0</v>
      </c>
      <c r="F5746" s="42" t="s">
        <v>10065</v>
      </c>
    </row>
    <row r="5747" spans="1:6" x14ac:dyDescent="0.2">
      <c r="A5747" s="42" t="s">
        <v>1248</v>
      </c>
      <c r="B5747" s="42" t="s">
        <v>8454</v>
      </c>
      <c r="C5747">
        <v>2016</v>
      </c>
      <c r="D5747" s="42" t="s">
        <v>8681</v>
      </c>
      <c r="E5747" t="b">
        <v>0</v>
      </c>
      <c r="F5747" s="42" t="s">
        <v>10065</v>
      </c>
    </row>
    <row r="5748" spans="1:6" x14ac:dyDescent="0.2">
      <c r="A5748" s="42" t="s">
        <v>1248</v>
      </c>
      <c r="B5748" s="42" t="s">
        <v>8454</v>
      </c>
      <c r="C5748">
        <v>2017</v>
      </c>
      <c r="D5748" s="42" t="s">
        <v>9085</v>
      </c>
      <c r="E5748" t="b">
        <v>0</v>
      </c>
      <c r="F5748" s="42" t="s">
        <v>10065</v>
      </c>
    </row>
    <row r="5749" spans="1:6" x14ac:dyDescent="0.2">
      <c r="A5749" s="42" t="s">
        <v>1248</v>
      </c>
      <c r="B5749" s="42" t="s">
        <v>8454</v>
      </c>
      <c r="C5749">
        <v>2018</v>
      </c>
      <c r="D5749" s="42" t="s">
        <v>10066</v>
      </c>
      <c r="E5749" t="b">
        <v>0</v>
      </c>
      <c r="F5749" s="42" t="s">
        <v>10065</v>
      </c>
    </row>
    <row r="5750" spans="1:6" x14ac:dyDescent="0.2">
      <c r="A5750" s="42" t="s">
        <v>1248</v>
      </c>
      <c r="B5750" s="42" t="s">
        <v>8454</v>
      </c>
      <c r="C5750">
        <v>2019</v>
      </c>
      <c r="D5750" s="42" t="s">
        <v>10067</v>
      </c>
      <c r="E5750" t="b">
        <v>0</v>
      </c>
      <c r="F5750" s="42" t="s">
        <v>10065</v>
      </c>
    </row>
    <row r="5751" spans="1:6" x14ac:dyDescent="0.2">
      <c r="A5751" s="42" t="s">
        <v>1248</v>
      </c>
      <c r="B5751" s="42" t="s">
        <v>8462</v>
      </c>
      <c r="C5751">
        <v>2013</v>
      </c>
      <c r="D5751" s="42" t="s">
        <v>10064</v>
      </c>
      <c r="E5751" t="b">
        <v>0</v>
      </c>
      <c r="F5751" s="42" t="s">
        <v>10065</v>
      </c>
    </row>
    <row r="5752" spans="1:6" x14ac:dyDescent="0.2">
      <c r="A5752" s="42" t="s">
        <v>1248</v>
      </c>
      <c r="B5752" s="42" t="s">
        <v>8462</v>
      </c>
      <c r="C5752">
        <v>2014</v>
      </c>
      <c r="D5752" s="42" t="s">
        <v>9206</v>
      </c>
      <c r="E5752" t="b">
        <v>0</v>
      </c>
      <c r="F5752" s="42" t="s">
        <v>10065</v>
      </c>
    </row>
    <row r="5753" spans="1:6" x14ac:dyDescent="0.2">
      <c r="A5753" s="42" t="s">
        <v>1248</v>
      </c>
      <c r="B5753" s="42" t="s">
        <v>8462</v>
      </c>
      <c r="C5753">
        <v>2015</v>
      </c>
      <c r="D5753" s="42" t="s">
        <v>8597</v>
      </c>
      <c r="E5753" t="b">
        <v>0</v>
      </c>
      <c r="F5753" s="42" t="s">
        <v>10065</v>
      </c>
    </row>
    <row r="5754" spans="1:6" x14ac:dyDescent="0.2">
      <c r="A5754" s="42" t="s">
        <v>1248</v>
      </c>
      <c r="B5754" s="42" t="s">
        <v>8462</v>
      </c>
      <c r="C5754">
        <v>2016</v>
      </c>
      <c r="D5754" s="42" t="s">
        <v>8681</v>
      </c>
      <c r="E5754" t="b">
        <v>0</v>
      </c>
      <c r="F5754" s="42" t="s">
        <v>10065</v>
      </c>
    </row>
    <row r="5755" spans="1:6" x14ac:dyDescent="0.2">
      <c r="A5755" s="42" t="s">
        <v>1248</v>
      </c>
      <c r="B5755" s="42" t="s">
        <v>8462</v>
      </c>
      <c r="C5755">
        <v>2017</v>
      </c>
      <c r="D5755" s="42" t="s">
        <v>9085</v>
      </c>
      <c r="E5755" t="b">
        <v>0</v>
      </c>
      <c r="F5755" s="42" t="s">
        <v>10065</v>
      </c>
    </row>
    <row r="5756" spans="1:6" x14ac:dyDescent="0.2">
      <c r="A5756" s="42" t="s">
        <v>1248</v>
      </c>
      <c r="B5756" s="42" t="s">
        <v>8462</v>
      </c>
      <c r="C5756">
        <v>2018</v>
      </c>
      <c r="D5756" s="42" t="s">
        <v>10066</v>
      </c>
      <c r="E5756" t="b">
        <v>0</v>
      </c>
      <c r="F5756" s="42" t="s">
        <v>10065</v>
      </c>
    </row>
    <row r="5757" spans="1:6" x14ac:dyDescent="0.2">
      <c r="A5757" s="42" t="s">
        <v>1248</v>
      </c>
      <c r="B5757" s="42" t="s">
        <v>8462</v>
      </c>
      <c r="C5757">
        <v>2019</v>
      </c>
      <c r="D5757" s="42" t="s">
        <v>10067</v>
      </c>
      <c r="E5757" t="b">
        <v>0</v>
      </c>
      <c r="F5757" s="42" t="s">
        <v>10065</v>
      </c>
    </row>
    <row r="5758" spans="1:6" x14ac:dyDescent="0.2">
      <c r="A5758" s="42" t="s">
        <v>1248</v>
      </c>
      <c r="B5758" s="42" t="s">
        <v>8464</v>
      </c>
      <c r="C5758">
        <v>2013</v>
      </c>
      <c r="D5758" s="42" t="s">
        <v>8496</v>
      </c>
      <c r="E5758" t="b">
        <v>0</v>
      </c>
      <c r="F5758" s="42" t="s">
        <v>10065</v>
      </c>
    </row>
    <row r="5759" spans="1:6" x14ac:dyDescent="0.2">
      <c r="A5759" s="42" t="s">
        <v>1248</v>
      </c>
      <c r="B5759" s="42" t="s">
        <v>8464</v>
      </c>
      <c r="C5759">
        <v>2014</v>
      </c>
      <c r="D5759" s="42" t="s">
        <v>8496</v>
      </c>
      <c r="E5759" t="b">
        <v>0</v>
      </c>
      <c r="F5759" s="42" t="s">
        <v>10065</v>
      </c>
    </row>
    <row r="5760" spans="1:6" x14ac:dyDescent="0.2">
      <c r="A5760" s="42" t="s">
        <v>1248</v>
      </c>
      <c r="B5760" s="42" t="s">
        <v>8464</v>
      </c>
      <c r="C5760">
        <v>2015</v>
      </c>
      <c r="D5760" s="42" t="s">
        <v>8496</v>
      </c>
      <c r="E5760" t="b">
        <v>0</v>
      </c>
      <c r="F5760" s="42" t="s">
        <v>10065</v>
      </c>
    </row>
    <row r="5761" spans="1:6" x14ac:dyDescent="0.2">
      <c r="A5761" s="42" t="s">
        <v>1248</v>
      </c>
      <c r="B5761" s="42" t="s">
        <v>8464</v>
      </c>
      <c r="C5761">
        <v>2016</v>
      </c>
      <c r="D5761" s="42" t="s">
        <v>8496</v>
      </c>
      <c r="E5761" t="b">
        <v>0</v>
      </c>
      <c r="F5761" s="42" t="s">
        <v>10065</v>
      </c>
    </row>
    <row r="5762" spans="1:6" x14ac:dyDescent="0.2">
      <c r="A5762" s="42" t="s">
        <v>1248</v>
      </c>
      <c r="B5762" s="42" t="s">
        <v>8464</v>
      </c>
      <c r="C5762">
        <v>2017</v>
      </c>
      <c r="D5762" s="42" t="s">
        <v>8496</v>
      </c>
      <c r="E5762" t="b">
        <v>0</v>
      </c>
      <c r="F5762" s="42" t="s">
        <v>10065</v>
      </c>
    </row>
    <row r="5763" spans="1:6" x14ac:dyDescent="0.2">
      <c r="A5763" s="42" t="s">
        <v>1248</v>
      </c>
      <c r="B5763" s="42" t="s">
        <v>8464</v>
      </c>
      <c r="C5763">
        <v>2018</v>
      </c>
      <c r="D5763" s="42" t="s">
        <v>8819</v>
      </c>
      <c r="E5763" t="b">
        <v>0</v>
      </c>
      <c r="F5763" s="42" t="s">
        <v>10065</v>
      </c>
    </row>
    <row r="5764" spans="1:6" x14ac:dyDescent="0.2">
      <c r="A5764" s="42" t="s">
        <v>1248</v>
      </c>
      <c r="B5764" s="42" t="s">
        <v>8464</v>
      </c>
      <c r="C5764">
        <v>2019</v>
      </c>
      <c r="D5764" s="42" t="s">
        <v>8482</v>
      </c>
      <c r="E5764" t="b">
        <v>0</v>
      </c>
      <c r="F5764" s="42" t="s">
        <v>10065</v>
      </c>
    </row>
    <row r="5765" spans="1:6" x14ac:dyDescent="0.2">
      <c r="A5765" s="42" t="s">
        <v>410</v>
      </c>
      <c r="B5765" s="42" t="s">
        <v>8454</v>
      </c>
      <c r="C5765">
        <v>2013</v>
      </c>
      <c r="D5765" s="42" t="s">
        <v>8857</v>
      </c>
      <c r="E5765" t="b">
        <v>0</v>
      </c>
      <c r="F5765" s="42" t="s">
        <v>8858</v>
      </c>
    </row>
    <row r="5766" spans="1:6" x14ac:dyDescent="0.2">
      <c r="A5766" s="42" t="s">
        <v>410</v>
      </c>
      <c r="B5766" s="42" t="s">
        <v>8454</v>
      </c>
      <c r="C5766">
        <v>2014</v>
      </c>
      <c r="D5766" s="42" t="s">
        <v>8859</v>
      </c>
      <c r="E5766" t="b">
        <v>0</v>
      </c>
      <c r="F5766" s="42" t="s">
        <v>8858</v>
      </c>
    </row>
    <row r="5767" spans="1:6" x14ac:dyDescent="0.2">
      <c r="A5767" s="42" t="s">
        <v>410</v>
      </c>
      <c r="B5767" s="42" t="s">
        <v>8454</v>
      </c>
      <c r="C5767">
        <v>2015</v>
      </c>
      <c r="D5767" s="42" t="s">
        <v>8860</v>
      </c>
      <c r="E5767" t="b">
        <v>0</v>
      </c>
      <c r="F5767" s="42" t="s">
        <v>8858</v>
      </c>
    </row>
    <row r="5768" spans="1:6" x14ac:dyDescent="0.2">
      <c r="A5768" s="42" t="s">
        <v>410</v>
      </c>
      <c r="B5768" s="42" t="s">
        <v>8454</v>
      </c>
      <c r="C5768">
        <v>2016</v>
      </c>
      <c r="D5768" s="42" t="s">
        <v>8861</v>
      </c>
      <c r="E5768" t="b">
        <v>0</v>
      </c>
      <c r="F5768" s="42" t="s">
        <v>8858</v>
      </c>
    </row>
    <row r="5769" spans="1:6" x14ac:dyDescent="0.2">
      <c r="A5769" s="42" t="s">
        <v>410</v>
      </c>
      <c r="B5769" s="42" t="s">
        <v>8454</v>
      </c>
      <c r="C5769">
        <v>2017</v>
      </c>
      <c r="D5769" s="42" t="s">
        <v>8862</v>
      </c>
      <c r="E5769" t="b">
        <v>0</v>
      </c>
      <c r="F5769" s="42" t="s">
        <v>8858</v>
      </c>
    </row>
    <row r="5770" spans="1:6" x14ac:dyDescent="0.2">
      <c r="A5770" s="42" t="s">
        <v>410</v>
      </c>
      <c r="B5770" s="42" t="s">
        <v>8454</v>
      </c>
      <c r="C5770">
        <v>2018</v>
      </c>
      <c r="D5770" s="42" t="s">
        <v>8863</v>
      </c>
      <c r="E5770" t="b">
        <v>0</v>
      </c>
      <c r="F5770" s="42" t="s">
        <v>8858</v>
      </c>
    </row>
    <row r="5771" spans="1:6" x14ac:dyDescent="0.2">
      <c r="A5771" s="42" t="s">
        <v>410</v>
      </c>
      <c r="B5771" s="42" t="s">
        <v>8454</v>
      </c>
      <c r="C5771">
        <v>2019</v>
      </c>
      <c r="D5771" s="42" t="s">
        <v>8864</v>
      </c>
      <c r="E5771" t="b">
        <v>0</v>
      </c>
      <c r="F5771" s="42" t="s">
        <v>8858</v>
      </c>
    </row>
    <row r="5772" spans="1:6" x14ac:dyDescent="0.2">
      <c r="A5772" s="42" t="s">
        <v>410</v>
      </c>
      <c r="B5772" s="42" t="s">
        <v>8462</v>
      </c>
      <c r="C5772">
        <v>2013</v>
      </c>
      <c r="D5772" s="42" t="s">
        <v>8865</v>
      </c>
      <c r="E5772" t="b">
        <v>0</v>
      </c>
      <c r="F5772" s="42" t="s">
        <v>8858</v>
      </c>
    </row>
    <row r="5773" spans="1:6" x14ac:dyDescent="0.2">
      <c r="A5773" s="42" t="s">
        <v>410</v>
      </c>
      <c r="B5773" s="42" t="s">
        <v>8462</v>
      </c>
      <c r="C5773">
        <v>2014</v>
      </c>
      <c r="D5773" s="42" t="s">
        <v>8866</v>
      </c>
      <c r="E5773" t="b">
        <v>0</v>
      </c>
      <c r="F5773" s="42" t="s">
        <v>8858</v>
      </c>
    </row>
    <row r="5774" spans="1:6" x14ac:dyDescent="0.2">
      <c r="A5774" s="42" t="s">
        <v>410</v>
      </c>
      <c r="B5774" s="42" t="s">
        <v>8462</v>
      </c>
      <c r="C5774">
        <v>2015</v>
      </c>
      <c r="D5774" s="42" t="s">
        <v>8867</v>
      </c>
      <c r="E5774" t="b">
        <v>0</v>
      </c>
      <c r="F5774" s="42" t="s">
        <v>8858</v>
      </c>
    </row>
    <row r="5775" spans="1:6" x14ac:dyDescent="0.2">
      <c r="A5775" s="42" t="s">
        <v>410</v>
      </c>
      <c r="B5775" s="42" t="s">
        <v>8462</v>
      </c>
      <c r="C5775">
        <v>2016</v>
      </c>
      <c r="D5775" s="42" t="s">
        <v>8868</v>
      </c>
      <c r="E5775" t="b">
        <v>0</v>
      </c>
      <c r="F5775" s="42" t="s">
        <v>8858</v>
      </c>
    </row>
    <row r="5776" spans="1:6" x14ac:dyDescent="0.2">
      <c r="A5776" s="42" t="s">
        <v>410</v>
      </c>
      <c r="B5776" s="42" t="s">
        <v>8462</v>
      </c>
      <c r="C5776">
        <v>2017</v>
      </c>
      <c r="D5776" s="42" t="s">
        <v>8869</v>
      </c>
      <c r="E5776" t="b">
        <v>0</v>
      </c>
      <c r="F5776" s="42" t="s">
        <v>8858</v>
      </c>
    </row>
    <row r="5777" spans="1:6" x14ac:dyDescent="0.2">
      <c r="A5777" s="42" t="s">
        <v>410</v>
      </c>
      <c r="B5777" s="42" t="s">
        <v>8462</v>
      </c>
      <c r="C5777">
        <v>2018</v>
      </c>
      <c r="D5777" s="42" t="s">
        <v>8870</v>
      </c>
      <c r="E5777" t="b">
        <v>0</v>
      </c>
      <c r="F5777" s="42" t="s">
        <v>8858</v>
      </c>
    </row>
    <row r="5778" spans="1:6" x14ac:dyDescent="0.2">
      <c r="A5778" s="42" t="s">
        <v>410</v>
      </c>
      <c r="B5778" s="42" t="s">
        <v>8462</v>
      </c>
      <c r="C5778">
        <v>2019</v>
      </c>
      <c r="D5778" s="42" t="s">
        <v>8864</v>
      </c>
      <c r="E5778" t="b">
        <v>0</v>
      </c>
      <c r="F5778" s="42" t="s">
        <v>8858</v>
      </c>
    </row>
    <row r="5779" spans="1:6" x14ac:dyDescent="0.2">
      <c r="A5779" s="42" t="s">
        <v>410</v>
      </c>
      <c r="B5779" s="42" t="s">
        <v>8464</v>
      </c>
      <c r="C5779">
        <v>2013</v>
      </c>
      <c r="D5779" s="42" t="s">
        <v>8871</v>
      </c>
      <c r="E5779" t="b">
        <v>0</v>
      </c>
      <c r="F5779" s="42" t="s">
        <v>8858</v>
      </c>
    </row>
    <row r="5780" spans="1:6" x14ac:dyDescent="0.2">
      <c r="A5780" s="42" t="s">
        <v>410</v>
      </c>
      <c r="B5780" s="42" t="s">
        <v>8464</v>
      </c>
      <c r="C5780">
        <v>2014</v>
      </c>
      <c r="D5780" s="42" t="s">
        <v>8871</v>
      </c>
      <c r="E5780" t="b">
        <v>0</v>
      </c>
      <c r="F5780" s="42" t="s">
        <v>8858</v>
      </c>
    </row>
    <row r="5781" spans="1:6" x14ac:dyDescent="0.2">
      <c r="A5781" s="42" t="s">
        <v>410</v>
      </c>
      <c r="B5781" s="42" t="s">
        <v>8464</v>
      </c>
      <c r="C5781">
        <v>2015</v>
      </c>
      <c r="D5781" s="42" t="s">
        <v>8871</v>
      </c>
      <c r="E5781" t="b">
        <v>0</v>
      </c>
      <c r="F5781" s="42" t="s">
        <v>8858</v>
      </c>
    </row>
    <row r="5782" spans="1:6" x14ac:dyDescent="0.2">
      <c r="A5782" s="42" t="s">
        <v>410</v>
      </c>
      <c r="B5782" s="42" t="s">
        <v>8464</v>
      </c>
      <c r="C5782">
        <v>2016</v>
      </c>
      <c r="D5782" s="42" t="s">
        <v>8871</v>
      </c>
      <c r="E5782" t="b">
        <v>0</v>
      </c>
      <c r="F5782" s="42" t="s">
        <v>8858</v>
      </c>
    </row>
    <row r="5783" spans="1:6" x14ac:dyDescent="0.2">
      <c r="A5783" s="42" t="s">
        <v>410</v>
      </c>
      <c r="B5783" s="42" t="s">
        <v>8464</v>
      </c>
      <c r="C5783">
        <v>2017</v>
      </c>
      <c r="D5783" s="42" t="s">
        <v>8872</v>
      </c>
      <c r="E5783" t="b">
        <v>0</v>
      </c>
      <c r="F5783" s="42" t="s">
        <v>8858</v>
      </c>
    </row>
    <row r="5784" spans="1:6" x14ac:dyDescent="0.2">
      <c r="A5784" s="42" t="s">
        <v>410</v>
      </c>
      <c r="B5784" s="42" t="s">
        <v>8464</v>
      </c>
      <c r="C5784">
        <v>2018</v>
      </c>
      <c r="D5784" s="42" t="s">
        <v>8872</v>
      </c>
      <c r="E5784" t="b">
        <v>0</v>
      </c>
      <c r="F5784" s="42" t="s">
        <v>8858</v>
      </c>
    </row>
    <row r="5785" spans="1:6" x14ac:dyDescent="0.2">
      <c r="A5785" s="42" t="s">
        <v>410</v>
      </c>
      <c r="B5785" s="42" t="s">
        <v>8464</v>
      </c>
      <c r="C5785">
        <v>2019</v>
      </c>
      <c r="D5785" s="42" t="s">
        <v>8873</v>
      </c>
      <c r="E5785" t="b">
        <v>0</v>
      </c>
      <c r="F5785" s="42" t="s">
        <v>8858</v>
      </c>
    </row>
    <row r="5786" spans="1:6" x14ac:dyDescent="0.2">
      <c r="A5786" s="42" t="s">
        <v>409</v>
      </c>
      <c r="B5786" s="42" t="s">
        <v>8454</v>
      </c>
      <c r="C5786">
        <v>2018</v>
      </c>
      <c r="D5786" s="42" t="s">
        <v>8588</v>
      </c>
      <c r="E5786" t="b">
        <v>0</v>
      </c>
      <c r="F5786" s="42" t="s">
        <v>8855</v>
      </c>
    </row>
    <row r="5787" spans="1:6" x14ac:dyDescent="0.2">
      <c r="A5787" s="42" t="s">
        <v>409</v>
      </c>
      <c r="B5787" s="42" t="s">
        <v>8454</v>
      </c>
      <c r="C5787">
        <v>2019</v>
      </c>
      <c r="D5787" s="42" t="s">
        <v>8856</v>
      </c>
      <c r="E5787" t="b">
        <v>0</v>
      </c>
      <c r="F5787" s="42" t="s">
        <v>8855</v>
      </c>
    </row>
    <row r="5788" spans="1:6" x14ac:dyDescent="0.2">
      <c r="A5788" s="42" t="s">
        <v>409</v>
      </c>
      <c r="B5788" s="42" t="s">
        <v>8462</v>
      </c>
      <c r="C5788">
        <v>2018</v>
      </c>
      <c r="D5788" s="42" t="s">
        <v>8588</v>
      </c>
      <c r="E5788" t="b">
        <v>0</v>
      </c>
      <c r="F5788" s="42" t="s">
        <v>8855</v>
      </c>
    </row>
    <row r="5789" spans="1:6" x14ac:dyDescent="0.2">
      <c r="A5789" s="42" t="s">
        <v>409</v>
      </c>
      <c r="B5789" s="42" t="s">
        <v>8462</v>
      </c>
      <c r="C5789">
        <v>2019</v>
      </c>
      <c r="D5789" s="42" t="s">
        <v>8856</v>
      </c>
      <c r="E5789" t="b">
        <v>0</v>
      </c>
      <c r="F5789" s="42" t="s">
        <v>8855</v>
      </c>
    </row>
    <row r="5790" spans="1:6" x14ac:dyDescent="0.2">
      <c r="A5790" s="42" t="s">
        <v>409</v>
      </c>
      <c r="B5790" s="42" t="s">
        <v>8464</v>
      </c>
      <c r="C5790">
        <v>2018</v>
      </c>
      <c r="D5790" s="42" t="s">
        <v>8482</v>
      </c>
      <c r="E5790" t="b">
        <v>0</v>
      </c>
      <c r="F5790" s="42" t="s">
        <v>8855</v>
      </c>
    </row>
    <row r="5791" spans="1:6" x14ac:dyDescent="0.2">
      <c r="A5791" s="42" t="s">
        <v>409</v>
      </c>
      <c r="B5791" s="42" t="s">
        <v>8464</v>
      </c>
      <c r="C5791">
        <v>2019</v>
      </c>
      <c r="D5791" s="42" t="s">
        <v>8482</v>
      </c>
      <c r="E5791" t="b">
        <v>0</v>
      </c>
      <c r="F5791" s="42" t="s">
        <v>8855</v>
      </c>
    </row>
    <row r="5792" spans="1:6" x14ac:dyDescent="0.2">
      <c r="A5792" s="42" t="s">
        <v>1249</v>
      </c>
      <c r="B5792" s="42" t="s">
        <v>8454</v>
      </c>
      <c r="C5792">
        <v>2013</v>
      </c>
      <c r="D5792" s="42" t="s">
        <v>10068</v>
      </c>
      <c r="E5792" t="b">
        <v>0</v>
      </c>
      <c r="F5792" s="42" t="s">
        <v>10069</v>
      </c>
    </row>
    <row r="5793" spans="1:6" x14ac:dyDescent="0.2">
      <c r="A5793" s="42" t="s">
        <v>1249</v>
      </c>
      <c r="B5793" s="42" t="s">
        <v>8454</v>
      </c>
      <c r="C5793">
        <v>2014</v>
      </c>
      <c r="D5793" s="42" t="s">
        <v>9325</v>
      </c>
      <c r="E5793" t="b">
        <v>0</v>
      </c>
      <c r="F5793" s="42" t="s">
        <v>10069</v>
      </c>
    </row>
    <row r="5794" spans="1:6" x14ac:dyDescent="0.2">
      <c r="A5794" s="42" t="s">
        <v>1249</v>
      </c>
      <c r="B5794" s="42" t="s">
        <v>8454</v>
      </c>
      <c r="C5794">
        <v>2015</v>
      </c>
      <c r="D5794" s="42" t="s">
        <v>8752</v>
      </c>
      <c r="E5794" t="b">
        <v>0</v>
      </c>
      <c r="F5794" s="42" t="s">
        <v>10069</v>
      </c>
    </row>
    <row r="5795" spans="1:6" x14ac:dyDescent="0.2">
      <c r="A5795" s="42" t="s">
        <v>1249</v>
      </c>
      <c r="B5795" s="42" t="s">
        <v>8454</v>
      </c>
      <c r="C5795">
        <v>2016</v>
      </c>
      <c r="D5795" s="42" t="s">
        <v>9127</v>
      </c>
      <c r="E5795" t="b">
        <v>0</v>
      </c>
      <c r="F5795" s="42" t="s">
        <v>10069</v>
      </c>
    </row>
    <row r="5796" spans="1:6" x14ac:dyDescent="0.2">
      <c r="A5796" s="42" t="s">
        <v>1249</v>
      </c>
      <c r="B5796" s="42" t="s">
        <v>8454</v>
      </c>
      <c r="C5796">
        <v>2017</v>
      </c>
      <c r="D5796" s="42" t="s">
        <v>10070</v>
      </c>
      <c r="E5796" t="b">
        <v>0</v>
      </c>
      <c r="F5796" s="42" t="s">
        <v>10069</v>
      </c>
    </row>
    <row r="5797" spans="1:6" x14ac:dyDescent="0.2">
      <c r="A5797" s="42" t="s">
        <v>1249</v>
      </c>
      <c r="B5797" s="42" t="s">
        <v>8454</v>
      </c>
      <c r="C5797">
        <v>2018</v>
      </c>
      <c r="D5797" s="42" t="s">
        <v>8554</v>
      </c>
      <c r="E5797" t="b">
        <v>0</v>
      </c>
      <c r="F5797" s="42" t="s">
        <v>10069</v>
      </c>
    </row>
    <row r="5798" spans="1:6" x14ac:dyDescent="0.2">
      <c r="A5798" s="42" t="s">
        <v>1249</v>
      </c>
      <c r="B5798" s="42" t="s">
        <v>8454</v>
      </c>
      <c r="C5798">
        <v>2019</v>
      </c>
      <c r="D5798" s="42" t="s">
        <v>8956</v>
      </c>
      <c r="E5798" t="b">
        <v>0</v>
      </c>
      <c r="F5798" s="42" t="s">
        <v>10069</v>
      </c>
    </row>
    <row r="5799" spans="1:6" x14ac:dyDescent="0.2">
      <c r="A5799" s="42" t="s">
        <v>1249</v>
      </c>
      <c r="B5799" s="42" t="s">
        <v>8462</v>
      </c>
      <c r="C5799">
        <v>2013</v>
      </c>
      <c r="D5799" s="42" t="s">
        <v>10068</v>
      </c>
      <c r="E5799" t="b">
        <v>0</v>
      </c>
      <c r="F5799" s="42" t="s">
        <v>10069</v>
      </c>
    </row>
    <row r="5800" spans="1:6" x14ac:dyDescent="0.2">
      <c r="A5800" s="42" t="s">
        <v>1249</v>
      </c>
      <c r="B5800" s="42" t="s">
        <v>8462</v>
      </c>
      <c r="C5800">
        <v>2014</v>
      </c>
      <c r="D5800" s="42" t="s">
        <v>9325</v>
      </c>
      <c r="E5800" t="b">
        <v>0</v>
      </c>
      <c r="F5800" s="42" t="s">
        <v>10069</v>
      </c>
    </row>
    <row r="5801" spans="1:6" x14ac:dyDescent="0.2">
      <c r="A5801" s="42" t="s">
        <v>1249</v>
      </c>
      <c r="B5801" s="42" t="s">
        <v>8462</v>
      </c>
      <c r="C5801">
        <v>2015</v>
      </c>
      <c r="D5801" s="42" t="s">
        <v>8752</v>
      </c>
      <c r="E5801" t="b">
        <v>0</v>
      </c>
      <c r="F5801" s="42" t="s">
        <v>10069</v>
      </c>
    </row>
    <row r="5802" spans="1:6" x14ac:dyDescent="0.2">
      <c r="A5802" s="42" t="s">
        <v>1249</v>
      </c>
      <c r="B5802" s="42" t="s">
        <v>8462</v>
      </c>
      <c r="C5802">
        <v>2016</v>
      </c>
      <c r="D5802" s="42" t="s">
        <v>9127</v>
      </c>
      <c r="E5802" t="b">
        <v>0</v>
      </c>
      <c r="F5802" s="42" t="s">
        <v>10069</v>
      </c>
    </row>
    <row r="5803" spans="1:6" x14ac:dyDescent="0.2">
      <c r="A5803" s="42" t="s">
        <v>1249</v>
      </c>
      <c r="B5803" s="42" t="s">
        <v>8462</v>
      </c>
      <c r="C5803">
        <v>2017</v>
      </c>
      <c r="D5803" s="42" t="s">
        <v>10070</v>
      </c>
      <c r="E5803" t="b">
        <v>0</v>
      </c>
      <c r="F5803" s="42" t="s">
        <v>10069</v>
      </c>
    </row>
    <row r="5804" spans="1:6" x14ac:dyDescent="0.2">
      <c r="A5804" s="42" t="s">
        <v>1249</v>
      </c>
      <c r="B5804" s="42" t="s">
        <v>8462</v>
      </c>
      <c r="C5804">
        <v>2018</v>
      </c>
      <c r="D5804" s="42" t="s">
        <v>8554</v>
      </c>
      <c r="E5804" t="b">
        <v>0</v>
      </c>
      <c r="F5804" s="42" t="s">
        <v>10069</v>
      </c>
    </row>
    <row r="5805" spans="1:6" x14ac:dyDescent="0.2">
      <c r="A5805" s="42" t="s">
        <v>1249</v>
      </c>
      <c r="B5805" s="42" t="s">
        <v>8462</v>
      </c>
      <c r="C5805">
        <v>2019</v>
      </c>
      <c r="D5805" s="42" t="s">
        <v>8956</v>
      </c>
      <c r="E5805" t="b">
        <v>0</v>
      </c>
      <c r="F5805" s="42" t="s">
        <v>10069</v>
      </c>
    </row>
    <row r="5806" spans="1:6" x14ac:dyDescent="0.2">
      <c r="A5806" s="42" t="s">
        <v>1249</v>
      </c>
      <c r="B5806" s="42" t="s">
        <v>8464</v>
      </c>
      <c r="C5806">
        <v>2013</v>
      </c>
      <c r="D5806" s="42" t="s">
        <v>8649</v>
      </c>
      <c r="E5806" t="b">
        <v>0</v>
      </c>
      <c r="F5806" s="42" t="s">
        <v>10069</v>
      </c>
    </row>
    <row r="5807" spans="1:6" x14ac:dyDescent="0.2">
      <c r="A5807" s="42" t="s">
        <v>1249</v>
      </c>
      <c r="B5807" s="42" t="s">
        <v>8464</v>
      </c>
      <c r="C5807">
        <v>2014</v>
      </c>
      <c r="D5807" s="42" t="s">
        <v>8649</v>
      </c>
      <c r="E5807" t="b">
        <v>0</v>
      </c>
      <c r="F5807" s="42" t="s">
        <v>10069</v>
      </c>
    </row>
    <row r="5808" spans="1:6" x14ac:dyDescent="0.2">
      <c r="A5808" s="42" t="s">
        <v>1249</v>
      </c>
      <c r="B5808" s="42" t="s">
        <v>8464</v>
      </c>
      <c r="C5808">
        <v>2015</v>
      </c>
      <c r="D5808" s="42" t="s">
        <v>8639</v>
      </c>
      <c r="E5808" t="b">
        <v>0</v>
      </c>
      <c r="F5808" s="42" t="s">
        <v>10069</v>
      </c>
    </row>
    <row r="5809" spans="1:6" x14ac:dyDescent="0.2">
      <c r="A5809" s="42" t="s">
        <v>1249</v>
      </c>
      <c r="B5809" s="42" t="s">
        <v>8464</v>
      </c>
      <c r="C5809">
        <v>2016</v>
      </c>
      <c r="D5809" s="42" t="s">
        <v>8687</v>
      </c>
      <c r="E5809" t="b">
        <v>0</v>
      </c>
      <c r="F5809" s="42" t="s">
        <v>10069</v>
      </c>
    </row>
    <row r="5810" spans="1:6" x14ac:dyDescent="0.2">
      <c r="A5810" s="42" t="s">
        <v>1249</v>
      </c>
      <c r="B5810" s="42" t="s">
        <v>8464</v>
      </c>
      <c r="C5810">
        <v>2017</v>
      </c>
      <c r="D5810" s="42" t="s">
        <v>8466</v>
      </c>
      <c r="E5810" t="b">
        <v>0</v>
      </c>
      <c r="F5810" s="42" t="s">
        <v>10069</v>
      </c>
    </row>
    <row r="5811" spans="1:6" x14ac:dyDescent="0.2">
      <c r="A5811" s="42" t="s">
        <v>1249</v>
      </c>
      <c r="B5811" s="42" t="s">
        <v>8464</v>
      </c>
      <c r="C5811">
        <v>2018</v>
      </c>
      <c r="D5811" s="42" t="s">
        <v>8687</v>
      </c>
      <c r="E5811" t="b">
        <v>0</v>
      </c>
      <c r="F5811" s="42" t="s">
        <v>10069</v>
      </c>
    </row>
    <row r="5812" spans="1:6" x14ac:dyDescent="0.2">
      <c r="A5812" s="42" t="s">
        <v>1249</v>
      </c>
      <c r="B5812" s="42" t="s">
        <v>8464</v>
      </c>
      <c r="C5812">
        <v>2019</v>
      </c>
      <c r="D5812" s="42" t="s">
        <v>8482</v>
      </c>
      <c r="E5812" t="b">
        <v>0</v>
      </c>
      <c r="F5812" s="42" t="s">
        <v>10069</v>
      </c>
    </row>
    <row r="5813" spans="1:6" x14ac:dyDescent="0.2">
      <c r="A5813" s="42" t="s">
        <v>413</v>
      </c>
      <c r="B5813" s="42" t="s">
        <v>8454</v>
      </c>
      <c r="C5813">
        <v>2013</v>
      </c>
      <c r="D5813" s="42" t="s">
        <v>8917</v>
      </c>
      <c r="E5813" t="b">
        <v>0</v>
      </c>
      <c r="F5813" s="42" t="s">
        <v>8918</v>
      </c>
    </row>
    <row r="5814" spans="1:6" x14ac:dyDescent="0.2">
      <c r="A5814" s="42" t="s">
        <v>413</v>
      </c>
      <c r="B5814" s="42" t="s">
        <v>8454</v>
      </c>
      <c r="C5814">
        <v>2014</v>
      </c>
      <c r="D5814" s="42" t="s">
        <v>8919</v>
      </c>
      <c r="E5814" t="b">
        <v>0</v>
      </c>
      <c r="F5814" s="42" t="s">
        <v>8918</v>
      </c>
    </row>
    <row r="5815" spans="1:6" x14ac:dyDescent="0.2">
      <c r="A5815" s="42" t="s">
        <v>413</v>
      </c>
      <c r="B5815" s="42" t="s">
        <v>8454</v>
      </c>
      <c r="C5815">
        <v>2015</v>
      </c>
      <c r="D5815" s="42" t="s">
        <v>8920</v>
      </c>
      <c r="E5815" t="b">
        <v>0</v>
      </c>
      <c r="F5815" s="42" t="s">
        <v>8918</v>
      </c>
    </row>
    <row r="5816" spans="1:6" x14ac:dyDescent="0.2">
      <c r="A5816" s="42" t="s">
        <v>413</v>
      </c>
      <c r="B5816" s="42" t="s">
        <v>8454</v>
      </c>
      <c r="C5816">
        <v>2016</v>
      </c>
      <c r="D5816" s="42" t="s">
        <v>8921</v>
      </c>
      <c r="E5816" t="b">
        <v>0</v>
      </c>
      <c r="F5816" s="42" t="s">
        <v>8918</v>
      </c>
    </row>
    <row r="5817" spans="1:6" x14ac:dyDescent="0.2">
      <c r="A5817" s="42" t="s">
        <v>413</v>
      </c>
      <c r="B5817" s="42" t="s">
        <v>8454</v>
      </c>
      <c r="C5817">
        <v>2017</v>
      </c>
      <c r="D5817" s="42" t="s">
        <v>8922</v>
      </c>
      <c r="E5817" t="b">
        <v>0</v>
      </c>
      <c r="F5817" s="42" t="s">
        <v>8918</v>
      </c>
    </row>
    <row r="5818" spans="1:6" x14ac:dyDescent="0.2">
      <c r="A5818" s="42" t="s">
        <v>413</v>
      </c>
      <c r="B5818" s="42" t="s">
        <v>8454</v>
      </c>
      <c r="C5818">
        <v>2018</v>
      </c>
      <c r="D5818" s="42" t="s">
        <v>8923</v>
      </c>
      <c r="E5818" t="b">
        <v>0</v>
      </c>
      <c r="F5818" s="42" t="s">
        <v>8918</v>
      </c>
    </row>
    <row r="5819" spans="1:6" x14ac:dyDescent="0.2">
      <c r="A5819" s="42" t="s">
        <v>413</v>
      </c>
      <c r="B5819" s="42" t="s">
        <v>8454</v>
      </c>
      <c r="C5819">
        <v>2019</v>
      </c>
      <c r="D5819" s="42" t="s">
        <v>8924</v>
      </c>
      <c r="E5819" t="b">
        <v>0</v>
      </c>
      <c r="F5819" s="42" t="s">
        <v>8918</v>
      </c>
    </row>
    <row r="5820" spans="1:6" x14ac:dyDescent="0.2">
      <c r="A5820" s="42" t="s">
        <v>413</v>
      </c>
      <c r="B5820" s="42" t="s">
        <v>8462</v>
      </c>
      <c r="C5820">
        <v>2013</v>
      </c>
      <c r="D5820" s="42" t="s">
        <v>8577</v>
      </c>
      <c r="E5820" t="b">
        <v>0</v>
      </c>
      <c r="F5820" s="42" t="s">
        <v>8918</v>
      </c>
    </row>
    <row r="5821" spans="1:6" x14ac:dyDescent="0.2">
      <c r="A5821" s="42" t="s">
        <v>413</v>
      </c>
      <c r="B5821" s="42" t="s">
        <v>8462</v>
      </c>
      <c r="C5821">
        <v>2014</v>
      </c>
      <c r="D5821" s="42" t="s">
        <v>8925</v>
      </c>
      <c r="E5821" t="b">
        <v>0</v>
      </c>
      <c r="F5821" s="42" t="s">
        <v>8918</v>
      </c>
    </row>
    <row r="5822" spans="1:6" x14ac:dyDescent="0.2">
      <c r="A5822" s="42" t="s">
        <v>413</v>
      </c>
      <c r="B5822" s="42" t="s">
        <v>8462</v>
      </c>
      <c r="C5822">
        <v>2015</v>
      </c>
      <c r="D5822" s="42" t="s">
        <v>8773</v>
      </c>
      <c r="E5822" t="b">
        <v>0</v>
      </c>
      <c r="F5822" s="42" t="s">
        <v>8918</v>
      </c>
    </row>
    <row r="5823" spans="1:6" x14ac:dyDescent="0.2">
      <c r="A5823" s="42" t="s">
        <v>413</v>
      </c>
      <c r="B5823" s="42" t="s">
        <v>8462</v>
      </c>
      <c r="C5823">
        <v>2016</v>
      </c>
      <c r="D5823" s="42" t="s">
        <v>8926</v>
      </c>
      <c r="E5823" t="b">
        <v>0</v>
      </c>
      <c r="F5823" s="42" t="s">
        <v>8918</v>
      </c>
    </row>
    <row r="5824" spans="1:6" x14ac:dyDescent="0.2">
      <c r="A5824" s="42" t="s">
        <v>413</v>
      </c>
      <c r="B5824" s="42" t="s">
        <v>8462</v>
      </c>
      <c r="C5824">
        <v>2017</v>
      </c>
      <c r="D5824" s="42" t="s">
        <v>8927</v>
      </c>
      <c r="E5824" t="b">
        <v>0</v>
      </c>
      <c r="F5824" s="42" t="s">
        <v>8918</v>
      </c>
    </row>
    <row r="5825" spans="1:6" x14ac:dyDescent="0.2">
      <c r="A5825" s="42" t="s">
        <v>413</v>
      </c>
      <c r="B5825" s="42" t="s">
        <v>8462</v>
      </c>
      <c r="C5825">
        <v>2018</v>
      </c>
      <c r="D5825" s="42" t="s">
        <v>8928</v>
      </c>
      <c r="E5825" t="b">
        <v>0</v>
      </c>
      <c r="F5825" s="42" t="s">
        <v>8918</v>
      </c>
    </row>
    <row r="5826" spans="1:6" x14ac:dyDescent="0.2">
      <c r="A5826" s="42" t="s">
        <v>413</v>
      </c>
      <c r="B5826" s="42" t="s">
        <v>8462</v>
      </c>
      <c r="C5826">
        <v>2019</v>
      </c>
      <c r="D5826" s="42" t="s">
        <v>8929</v>
      </c>
      <c r="E5826" t="b">
        <v>0</v>
      </c>
      <c r="F5826" s="42" t="s">
        <v>8918</v>
      </c>
    </row>
    <row r="5827" spans="1:6" x14ac:dyDescent="0.2">
      <c r="A5827" s="42" t="s">
        <v>413</v>
      </c>
      <c r="B5827" s="42" t="s">
        <v>8464</v>
      </c>
      <c r="C5827">
        <v>2013</v>
      </c>
      <c r="D5827" s="42" t="s">
        <v>8846</v>
      </c>
      <c r="E5827" t="b">
        <v>0</v>
      </c>
      <c r="F5827" s="42" t="s">
        <v>8918</v>
      </c>
    </row>
    <row r="5828" spans="1:6" x14ac:dyDescent="0.2">
      <c r="A5828" s="42" t="s">
        <v>413</v>
      </c>
      <c r="B5828" s="42" t="s">
        <v>8464</v>
      </c>
      <c r="C5828">
        <v>2014</v>
      </c>
      <c r="D5828" s="42" t="s">
        <v>8846</v>
      </c>
      <c r="E5828" t="b">
        <v>0</v>
      </c>
      <c r="F5828" s="42" t="s">
        <v>8918</v>
      </c>
    </row>
    <row r="5829" spans="1:6" x14ac:dyDescent="0.2">
      <c r="A5829" s="42" t="s">
        <v>413</v>
      </c>
      <c r="B5829" s="42" t="s">
        <v>8464</v>
      </c>
      <c r="C5829">
        <v>2015</v>
      </c>
      <c r="D5829" s="42" t="s">
        <v>8493</v>
      </c>
      <c r="E5829" t="b">
        <v>0</v>
      </c>
      <c r="F5829" s="42" t="s">
        <v>8918</v>
      </c>
    </row>
    <row r="5830" spans="1:6" x14ac:dyDescent="0.2">
      <c r="A5830" s="42" t="s">
        <v>413</v>
      </c>
      <c r="B5830" s="42" t="s">
        <v>8464</v>
      </c>
      <c r="C5830">
        <v>2016</v>
      </c>
      <c r="D5830" s="42" t="s">
        <v>8615</v>
      </c>
      <c r="E5830" t="b">
        <v>0</v>
      </c>
      <c r="F5830" s="42" t="s">
        <v>8918</v>
      </c>
    </row>
    <row r="5831" spans="1:6" x14ac:dyDescent="0.2">
      <c r="A5831" s="42" t="s">
        <v>413</v>
      </c>
      <c r="B5831" s="42" t="s">
        <v>8464</v>
      </c>
      <c r="C5831">
        <v>2017</v>
      </c>
      <c r="D5831" s="42" t="s">
        <v>8800</v>
      </c>
      <c r="E5831" t="b">
        <v>0</v>
      </c>
      <c r="F5831" s="42" t="s">
        <v>8918</v>
      </c>
    </row>
    <row r="5832" spans="1:6" x14ac:dyDescent="0.2">
      <c r="A5832" s="42" t="s">
        <v>413</v>
      </c>
      <c r="B5832" s="42" t="s">
        <v>8464</v>
      </c>
      <c r="C5832">
        <v>2018</v>
      </c>
      <c r="D5832" s="42" t="s">
        <v>8930</v>
      </c>
      <c r="E5832" t="b">
        <v>0</v>
      </c>
      <c r="F5832" s="42" t="s">
        <v>8918</v>
      </c>
    </row>
    <row r="5833" spans="1:6" x14ac:dyDescent="0.2">
      <c r="A5833" s="42" t="s">
        <v>413</v>
      </c>
      <c r="B5833" s="42" t="s">
        <v>8464</v>
      </c>
      <c r="C5833">
        <v>2019</v>
      </c>
      <c r="D5833" s="42" t="s">
        <v>8931</v>
      </c>
      <c r="E5833" t="b">
        <v>0</v>
      </c>
      <c r="F5833" s="42" t="s">
        <v>8918</v>
      </c>
    </row>
    <row r="5834" spans="1:6" x14ac:dyDescent="0.2">
      <c r="A5834" s="42" t="s">
        <v>1250</v>
      </c>
      <c r="B5834" s="42" t="s">
        <v>8454</v>
      </c>
      <c r="C5834">
        <v>2013</v>
      </c>
      <c r="D5834" s="42" t="s">
        <v>10071</v>
      </c>
      <c r="E5834" t="b">
        <v>0</v>
      </c>
      <c r="F5834" s="42" t="s">
        <v>10072</v>
      </c>
    </row>
    <row r="5835" spans="1:6" x14ac:dyDescent="0.2">
      <c r="A5835" s="42" t="s">
        <v>1250</v>
      </c>
      <c r="B5835" s="42" t="s">
        <v>8454</v>
      </c>
      <c r="C5835">
        <v>2014</v>
      </c>
      <c r="D5835" s="42" t="s">
        <v>10073</v>
      </c>
      <c r="E5835" t="b">
        <v>0</v>
      </c>
      <c r="F5835" s="42" t="s">
        <v>10072</v>
      </c>
    </row>
    <row r="5836" spans="1:6" x14ac:dyDescent="0.2">
      <c r="A5836" s="42" t="s">
        <v>1250</v>
      </c>
      <c r="B5836" s="42" t="s">
        <v>8454</v>
      </c>
      <c r="C5836">
        <v>2015</v>
      </c>
      <c r="D5836" s="42" t="s">
        <v>9473</v>
      </c>
      <c r="E5836" t="b">
        <v>0</v>
      </c>
      <c r="F5836" s="42" t="s">
        <v>10072</v>
      </c>
    </row>
    <row r="5837" spans="1:6" x14ac:dyDescent="0.2">
      <c r="A5837" s="42" t="s">
        <v>1250</v>
      </c>
      <c r="B5837" s="42" t="s">
        <v>8454</v>
      </c>
      <c r="C5837">
        <v>2016</v>
      </c>
      <c r="D5837" s="42" t="s">
        <v>9255</v>
      </c>
      <c r="E5837" t="b">
        <v>0</v>
      </c>
      <c r="F5837" s="42" t="s">
        <v>10072</v>
      </c>
    </row>
    <row r="5838" spans="1:6" x14ac:dyDescent="0.2">
      <c r="A5838" s="42" t="s">
        <v>1250</v>
      </c>
      <c r="B5838" s="42" t="s">
        <v>8454</v>
      </c>
      <c r="C5838">
        <v>2017</v>
      </c>
      <c r="D5838" s="42" t="s">
        <v>8609</v>
      </c>
      <c r="E5838" t="b">
        <v>0</v>
      </c>
      <c r="F5838" s="42" t="s">
        <v>10072</v>
      </c>
    </row>
    <row r="5839" spans="1:6" x14ac:dyDescent="0.2">
      <c r="A5839" s="42" t="s">
        <v>1250</v>
      </c>
      <c r="B5839" s="42" t="s">
        <v>8454</v>
      </c>
      <c r="C5839">
        <v>2018</v>
      </c>
      <c r="D5839" s="42" t="s">
        <v>8524</v>
      </c>
      <c r="E5839" t="b">
        <v>0</v>
      </c>
      <c r="F5839" s="42" t="s">
        <v>10072</v>
      </c>
    </row>
    <row r="5840" spans="1:6" x14ac:dyDescent="0.2">
      <c r="A5840" s="42" t="s">
        <v>1250</v>
      </c>
      <c r="B5840" s="42" t="s">
        <v>8454</v>
      </c>
      <c r="C5840">
        <v>2019</v>
      </c>
      <c r="D5840" s="42" t="s">
        <v>9147</v>
      </c>
      <c r="E5840" t="b">
        <v>0</v>
      </c>
      <c r="F5840" s="42" t="s">
        <v>10072</v>
      </c>
    </row>
    <row r="5841" spans="1:6" x14ac:dyDescent="0.2">
      <c r="A5841" s="42" t="s">
        <v>1250</v>
      </c>
      <c r="B5841" s="42" t="s">
        <v>8462</v>
      </c>
      <c r="C5841">
        <v>2013</v>
      </c>
      <c r="D5841" s="42" t="s">
        <v>9422</v>
      </c>
      <c r="E5841" t="b">
        <v>0</v>
      </c>
      <c r="F5841" s="42" t="s">
        <v>10072</v>
      </c>
    </row>
    <row r="5842" spans="1:6" x14ac:dyDescent="0.2">
      <c r="A5842" s="42" t="s">
        <v>1250</v>
      </c>
      <c r="B5842" s="42" t="s">
        <v>8462</v>
      </c>
      <c r="C5842">
        <v>2014</v>
      </c>
      <c r="D5842" s="42" t="s">
        <v>10074</v>
      </c>
      <c r="E5842" t="b">
        <v>0</v>
      </c>
      <c r="F5842" s="42" t="s">
        <v>10072</v>
      </c>
    </row>
    <row r="5843" spans="1:6" x14ac:dyDescent="0.2">
      <c r="A5843" s="42" t="s">
        <v>1250</v>
      </c>
      <c r="B5843" s="42" t="s">
        <v>8462</v>
      </c>
      <c r="C5843">
        <v>2015</v>
      </c>
      <c r="D5843" s="42" t="s">
        <v>9095</v>
      </c>
      <c r="E5843" t="b">
        <v>0</v>
      </c>
      <c r="F5843" s="42" t="s">
        <v>10072</v>
      </c>
    </row>
    <row r="5844" spans="1:6" x14ac:dyDescent="0.2">
      <c r="A5844" s="42" t="s">
        <v>1250</v>
      </c>
      <c r="B5844" s="42" t="s">
        <v>8462</v>
      </c>
      <c r="C5844">
        <v>2016</v>
      </c>
      <c r="D5844" s="42" t="s">
        <v>8557</v>
      </c>
      <c r="E5844" t="b">
        <v>0</v>
      </c>
      <c r="F5844" s="42" t="s">
        <v>10072</v>
      </c>
    </row>
    <row r="5845" spans="1:6" x14ac:dyDescent="0.2">
      <c r="A5845" s="42" t="s">
        <v>1250</v>
      </c>
      <c r="B5845" s="42" t="s">
        <v>8462</v>
      </c>
      <c r="C5845">
        <v>2017</v>
      </c>
      <c r="D5845" s="42" t="s">
        <v>9312</v>
      </c>
      <c r="E5845" t="b">
        <v>0</v>
      </c>
      <c r="F5845" s="42" t="s">
        <v>10072</v>
      </c>
    </row>
    <row r="5846" spans="1:6" x14ac:dyDescent="0.2">
      <c r="A5846" s="42" t="s">
        <v>1250</v>
      </c>
      <c r="B5846" s="42" t="s">
        <v>8462</v>
      </c>
      <c r="C5846">
        <v>2018</v>
      </c>
      <c r="D5846" s="42" t="s">
        <v>9081</v>
      </c>
      <c r="E5846" t="b">
        <v>0</v>
      </c>
      <c r="F5846" s="42" t="s">
        <v>10072</v>
      </c>
    </row>
    <row r="5847" spans="1:6" x14ac:dyDescent="0.2">
      <c r="A5847" s="42" t="s">
        <v>1250</v>
      </c>
      <c r="B5847" s="42" t="s">
        <v>8462</v>
      </c>
      <c r="C5847">
        <v>2019</v>
      </c>
      <c r="D5847" s="42" t="s">
        <v>9182</v>
      </c>
      <c r="E5847" t="b">
        <v>0</v>
      </c>
      <c r="F5847" s="42" t="s">
        <v>10072</v>
      </c>
    </row>
    <row r="5848" spans="1:6" x14ac:dyDescent="0.2">
      <c r="A5848" s="42" t="s">
        <v>1250</v>
      </c>
      <c r="B5848" s="42" t="s">
        <v>8464</v>
      </c>
      <c r="C5848">
        <v>2013</v>
      </c>
      <c r="D5848" s="42" t="s">
        <v>8502</v>
      </c>
      <c r="E5848" t="b">
        <v>0</v>
      </c>
      <c r="F5848" s="42" t="s">
        <v>10072</v>
      </c>
    </row>
    <row r="5849" spans="1:6" x14ac:dyDescent="0.2">
      <c r="A5849" s="42" t="s">
        <v>1250</v>
      </c>
      <c r="B5849" s="42" t="s">
        <v>8464</v>
      </c>
      <c r="C5849">
        <v>2014</v>
      </c>
      <c r="D5849" s="42" t="s">
        <v>8539</v>
      </c>
      <c r="E5849" t="b">
        <v>0</v>
      </c>
      <c r="F5849" s="42" t="s">
        <v>10072</v>
      </c>
    </row>
    <row r="5850" spans="1:6" x14ac:dyDescent="0.2">
      <c r="A5850" s="42" t="s">
        <v>1250</v>
      </c>
      <c r="B5850" s="42" t="s">
        <v>8464</v>
      </c>
      <c r="C5850">
        <v>2015</v>
      </c>
      <c r="D5850" s="42" t="s">
        <v>8539</v>
      </c>
      <c r="E5850" t="b">
        <v>0</v>
      </c>
      <c r="F5850" s="42" t="s">
        <v>10072</v>
      </c>
    </row>
    <row r="5851" spans="1:6" x14ac:dyDescent="0.2">
      <c r="A5851" s="42" t="s">
        <v>1250</v>
      </c>
      <c r="B5851" s="42" t="s">
        <v>8464</v>
      </c>
      <c r="C5851">
        <v>2016</v>
      </c>
      <c r="D5851" s="42" t="s">
        <v>8539</v>
      </c>
      <c r="E5851" t="b">
        <v>0</v>
      </c>
      <c r="F5851" s="42" t="s">
        <v>10072</v>
      </c>
    </row>
    <row r="5852" spans="1:6" x14ac:dyDescent="0.2">
      <c r="A5852" s="42" t="s">
        <v>1250</v>
      </c>
      <c r="B5852" s="42" t="s">
        <v>8464</v>
      </c>
      <c r="C5852">
        <v>2017</v>
      </c>
      <c r="D5852" s="42" t="s">
        <v>8539</v>
      </c>
      <c r="E5852" t="b">
        <v>0</v>
      </c>
      <c r="F5852" s="42" t="s">
        <v>10072</v>
      </c>
    </row>
    <row r="5853" spans="1:6" x14ac:dyDescent="0.2">
      <c r="A5853" s="42" t="s">
        <v>1250</v>
      </c>
      <c r="B5853" s="42" t="s">
        <v>8464</v>
      </c>
      <c r="C5853">
        <v>2018</v>
      </c>
      <c r="D5853" s="42" t="s">
        <v>8539</v>
      </c>
      <c r="E5853" t="b">
        <v>0</v>
      </c>
      <c r="F5853" s="42" t="s">
        <v>10072</v>
      </c>
    </row>
    <row r="5854" spans="1:6" x14ac:dyDescent="0.2">
      <c r="A5854" s="42" t="s">
        <v>1250</v>
      </c>
      <c r="B5854" s="42" t="s">
        <v>8464</v>
      </c>
      <c r="C5854">
        <v>2019</v>
      </c>
      <c r="D5854" s="42" t="s">
        <v>8493</v>
      </c>
      <c r="E5854" t="b">
        <v>0</v>
      </c>
      <c r="F5854" s="42" t="s">
        <v>10072</v>
      </c>
    </row>
    <row r="5855" spans="1:6" x14ac:dyDescent="0.2">
      <c r="A5855" s="42" t="s">
        <v>1251</v>
      </c>
      <c r="B5855" s="42" t="s">
        <v>8454</v>
      </c>
      <c r="C5855">
        <v>2013</v>
      </c>
      <c r="D5855" s="42" t="s">
        <v>8482</v>
      </c>
      <c r="E5855" t="b">
        <v>0</v>
      </c>
      <c r="F5855" s="42" t="s">
        <v>10075</v>
      </c>
    </row>
    <row r="5856" spans="1:6" x14ac:dyDescent="0.2">
      <c r="A5856" s="42" t="s">
        <v>1251</v>
      </c>
      <c r="B5856" s="42" t="s">
        <v>8454</v>
      </c>
      <c r="C5856">
        <v>2014</v>
      </c>
      <c r="D5856" s="42" t="s">
        <v>8975</v>
      </c>
      <c r="E5856" t="b">
        <v>0</v>
      </c>
      <c r="F5856" s="42" t="s">
        <v>10075</v>
      </c>
    </row>
    <row r="5857" spans="1:6" x14ac:dyDescent="0.2">
      <c r="A5857" s="42" t="s">
        <v>1251</v>
      </c>
      <c r="B5857" s="42" t="s">
        <v>8454</v>
      </c>
      <c r="C5857">
        <v>2015</v>
      </c>
      <c r="D5857" s="42" t="s">
        <v>10076</v>
      </c>
      <c r="E5857" t="b">
        <v>0</v>
      </c>
      <c r="F5857" s="42" t="s">
        <v>10075</v>
      </c>
    </row>
    <row r="5858" spans="1:6" x14ac:dyDescent="0.2">
      <c r="A5858" s="42" t="s">
        <v>1251</v>
      </c>
      <c r="B5858" s="42" t="s">
        <v>8454</v>
      </c>
      <c r="C5858">
        <v>2016</v>
      </c>
      <c r="D5858" s="42" t="s">
        <v>9148</v>
      </c>
      <c r="E5858" t="b">
        <v>0</v>
      </c>
      <c r="F5858" s="42" t="s">
        <v>10075</v>
      </c>
    </row>
    <row r="5859" spans="1:6" x14ac:dyDescent="0.2">
      <c r="A5859" s="42" t="s">
        <v>1251</v>
      </c>
      <c r="B5859" s="42" t="s">
        <v>8454</v>
      </c>
      <c r="C5859">
        <v>2017</v>
      </c>
      <c r="D5859" s="42" t="s">
        <v>8760</v>
      </c>
      <c r="E5859" t="b">
        <v>0</v>
      </c>
      <c r="F5859" s="42" t="s">
        <v>10075</v>
      </c>
    </row>
    <row r="5860" spans="1:6" x14ac:dyDescent="0.2">
      <c r="A5860" s="42" t="s">
        <v>1251</v>
      </c>
      <c r="B5860" s="42" t="s">
        <v>8454</v>
      </c>
      <c r="C5860">
        <v>2018</v>
      </c>
      <c r="D5860" s="42" t="s">
        <v>9471</v>
      </c>
      <c r="E5860" t="b">
        <v>0</v>
      </c>
      <c r="F5860" s="42" t="s">
        <v>10075</v>
      </c>
    </row>
    <row r="5861" spans="1:6" x14ac:dyDescent="0.2">
      <c r="A5861" s="42" t="s">
        <v>1251</v>
      </c>
      <c r="B5861" s="42" t="s">
        <v>8454</v>
      </c>
      <c r="C5861">
        <v>2019</v>
      </c>
      <c r="D5861" s="42" t="s">
        <v>9014</v>
      </c>
      <c r="E5861" t="b">
        <v>0</v>
      </c>
      <c r="F5861" s="42" t="s">
        <v>10075</v>
      </c>
    </row>
    <row r="5862" spans="1:6" x14ac:dyDescent="0.2">
      <c r="A5862" s="42" t="s">
        <v>1251</v>
      </c>
      <c r="B5862" s="42" t="s">
        <v>8462</v>
      </c>
      <c r="C5862">
        <v>2013</v>
      </c>
      <c r="D5862" s="42" t="s">
        <v>8482</v>
      </c>
      <c r="E5862" t="b">
        <v>0</v>
      </c>
      <c r="F5862" s="42" t="s">
        <v>10075</v>
      </c>
    </row>
    <row r="5863" spans="1:6" x14ac:dyDescent="0.2">
      <c r="A5863" s="42" t="s">
        <v>1251</v>
      </c>
      <c r="B5863" s="42" t="s">
        <v>8462</v>
      </c>
      <c r="C5863">
        <v>2014</v>
      </c>
      <c r="D5863" s="42" t="s">
        <v>8975</v>
      </c>
      <c r="E5863" t="b">
        <v>0</v>
      </c>
      <c r="F5863" s="42" t="s">
        <v>10075</v>
      </c>
    </row>
    <row r="5864" spans="1:6" x14ac:dyDescent="0.2">
      <c r="A5864" s="42" t="s">
        <v>1251</v>
      </c>
      <c r="B5864" s="42" t="s">
        <v>8462</v>
      </c>
      <c r="C5864">
        <v>2015</v>
      </c>
      <c r="D5864" s="42" t="s">
        <v>10076</v>
      </c>
      <c r="E5864" t="b">
        <v>0</v>
      </c>
      <c r="F5864" s="42" t="s">
        <v>10075</v>
      </c>
    </row>
    <row r="5865" spans="1:6" x14ac:dyDescent="0.2">
      <c r="A5865" s="42" t="s">
        <v>1251</v>
      </c>
      <c r="B5865" s="42" t="s">
        <v>8462</v>
      </c>
      <c r="C5865">
        <v>2016</v>
      </c>
      <c r="D5865" s="42" t="s">
        <v>9148</v>
      </c>
      <c r="E5865" t="b">
        <v>0</v>
      </c>
      <c r="F5865" s="42" t="s">
        <v>10075</v>
      </c>
    </row>
    <row r="5866" spans="1:6" x14ac:dyDescent="0.2">
      <c r="A5866" s="42" t="s">
        <v>1251</v>
      </c>
      <c r="B5866" s="42" t="s">
        <v>8462</v>
      </c>
      <c r="C5866">
        <v>2017</v>
      </c>
      <c r="D5866" s="42" t="s">
        <v>9512</v>
      </c>
      <c r="E5866" t="b">
        <v>0</v>
      </c>
      <c r="F5866" s="42" t="s">
        <v>10075</v>
      </c>
    </row>
    <row r="5867" spans="1:6" x14ac:dyDescent="0.2">
      <c r="A5867" s="42" t="s">
        <v>1251</v>
      </c>
      <c r="B5867" s="42" t="s">
        <v>8462</v>
      </c>
      <c r="C5867">
        <v>2018</v>
      </c>
      <c r="D5867" s="42" t="s">
        <v>8598</v>
      </c>
      <c r="E5867" t="b">
        <v>0</v>
      </c>
      <c r="F5867" s="42" t="s">
        <v>10075</v>
      </c>
    </row>
    <row r="5868" spans="1:6" x14ac:dyDescent="0.2">
      <c r="A5868" s="42" t="s">
        <v>1251</v>
      </c>
      <c r="B5868" s="42" t="s">
        <v>8462</v>
      </c>
      <c r="C5868">
        <v>2019</v>
      </c>
      <c r="D5868" s="42" t="s">
        <v>8482</v>
      </c>
      <c r="E5868" t="b">
        <v>0</v>
      </c>
      <c r="F5868" s="42" t="s">
        <v>10075</v>
      </c>
    </row>
    <row r="5869" spans="1:6" x14ac:dyDescent="0.2">
      <c r="A5869" s="42" t="s">
        <v>1251</v>
      </c>
      <c r="B5869" s="42" t="s">
        <v>8464</v>
      </c>
      <c r="C5869">
        <v>2013</v>
      </c>
      <c r="D5869" s="42" t="s">
        <v>8482</v>
      </c>
      <c r="E5869" t="b">
        <v>0</v>
      </c>
      <c r="F5869" s="42" t="s">
        <v>10075</v>
      </c>
    </row>
    <row r="5870" spans="1:6" x14ac:dyDescent="0.2">
      <c r="A5870" s="42" t="s">
        <v>1251</v>
      </c>
      <c r="B5870" s="42" t="s">
        <v>8464</v>
      </c>
      <c r="C5870">
        <v>2014</v>
      </c>
      <c r="D5870" s="42" t="s">
        <v>8482</v>
      </c>
      <c r="E5870" t="b">
        <v>0</v>
      </c>
      <c r="F5870" s="42" t="s">
        <v>10075</v>
      </c>
    </row>
    <row r="5871" spans="1:6" x14ac:dyDescent="0.2">
      <c r="A5871" s="42" t="s">
        <v>1251</v>
      </c>
      <c r="B5871" s="42" t="s">
        <v>8464</v>
      </c>
      <c r="C5871">
        <v>2015</v>
      </c>
      <c r="D5871" s="42" t="s">
        <v>8482</v>
      </c>
      <c r="E5871" t="b">
        <v>0</v>
      </c>
      <c r="F5871" s="42" t="s">
        <v>10075</v>
      </c>
    </row>
    <row r="5872" spans="1:6" x14ac:dyDescent="0.2">
      <c r="A5872" s="42" t="s">
        <v>1251</v>
      </c>
      <c r="B5872" s="42" t="s">
        <v>8464</v>
      </c>
      <c r="C5872">
        <v>2016</v>
      </c>
      <c r="D5872" s="42" t="s">
        <v>8496</v>
      </c>
      <c r="E5872" t="b">
        <v>0</v>
      </c>
      <c r="F5872" s="42" t="s">
        <v>10075</v>
      </c>
    </row>
    <row r="5873" spans="1:6" x14ac:dyDescent="0.2">
      <c r="A5873" s="42" t="s">
        <v>1251</v>
      </c>
      <c r="B5873" s="42" t="s">
        <v>8464</v>
      </c>
      <c r="C5873">
        <v>2017</v>
      </c>
      <c r="D5873" s="42" t="s">
        <v>8496</v>
      </c>
      <c r="E5873" t="b">
        <v>0</v>
      </c>
      <c r="F5873" s="42" t="s">
        <v>10075</v>
      </c>
    </row>
    <row r="5874" spans="1:6" x14ac:dyDescent="0.2">
      <c r="A5874" s="42" t="s">
        <v>1251</v>
      </c>
      <c r="B5874" s="42" t="s">
        <v>8464</v>
      </c>
      <c r="C5874">
        <v>2018</v>
      </c>
      <c r="D5874" s="42" t="s">
        <v>8482</v>
      </c>
      <c r="E5874" t="b">
        <v>0</v>
      </c>
      <c r="F5874" s="42" t="s">
        <v>10075</v>
      </c>
    </row>
    <row r="5875" spans="1:6" x14ac:dyDescent="0.2">
      <c r="A5875" s="42" t="s">
        <v>1251</v>
      </c>
      <c r="B5875" s="42" t="s">
        <v>8464</v>
      </c>
      <c r="C5875">
        <v>2019</v>
      </c>
      <c r="D5875" s="42" t="s">
        <v>8482</v>
      </c>
      <c r="E5875" t="b">
        <v>0</v>
      </c>
      <c r="F5875" s="42" t="s">
        <v>10075</v>
      </c>
    </row>
    <row r="5876" spans="1:6" x14ac:dyDescent="0.2">
      <c r="A5876" s="42" t="s">
        <v>1252</v>
      </c>
      <c r="B5876" s="42" t="s">
        <v>8454</v>
      </c>
      <c r="C5876">
        <v>2013</v>
      </c>
      <c r="D5876" s="42" t="s">
        <v>10077</v>
      </c>
      <c r="E5876" t="b">
        <v>0</v>
      </c>
      <c r="F5876" s="42" t="s">
        <v>10078</v>
      </c>
    </row>
    <row r="5877" spans="1:6" x14ac:dyDescent="0.2">
      <c r="A5877" s="42" t="s">
        <v>1252</v>
      </c>
      <c r="B5877" s="42" t="s">
        <v>8454</v>
      </c>
      <c r="C5877">
        <v>2014</v>
      </c>
      <c r="D5877" s="42" t="s">
        <v>8834</v>
      </c>
      <c r="E5877" t="b">
        <v>0</v>
      </c>
      <c r="F5877" s="42" t="s">
        <v>10078</v>
      </c>
    </row>
    <row r="5878" spans="1:6" x14ac:dyDescent="0.2">
      <c r="A5878" s="42" t="s">
        <v>1252</v>
      </c>
      <c r="B5878" s="42" t="s">
        <v>8454</v>
      </c>
      <c r="C5878">
        <v>2015</v>
      </c>
      <c r="D5878" s="42" t="s">
        <v>9294</v>
      </c>
      <c r="E5878" t="b">
        <v>0</v>
      </c>
      <c r="F5878" s="42" t="s">
        <v>10078</v>
      </c>
    </row>
    <row r="5879" spans="1:6" x14ac:dyDescent="0.2">
      <c r="A5879" s="42" t="s">
        <v>1252</v>
      </c>
      <c r="B5879" s="42" t="s">
        <v>8454</v>
      </c>
      <c r="C5879">
        <v>2016</v>
      </c>
      <c r="D5879" s="42" t="s">
        <v>9101</v>
      </c>
      <c r="E5879" t="b">
        <v>0</v>
      </c>
      <c r="F5879" s="42" t="s">
        <v>10078</v>
      </c>
    </row>
    <row r="5880" spans="1:6" x14ac:dyDescent="0.2">
      <c r="A5880" s="42" t="s">
        <v>1252</v>
      </c>
      <c r="B5880" s="42" t="s">
        <v>8454</v>
      </c>
      <c r="C5880">
        <v>2017</v>
      </c>
      <c r="D5880" s="42" t="s">
        <v>8555</v>
      </c>
      <c r="E5880" t="b">
        <v>0</v>
      </c>
      <c r="F5880" s="42" t="s">
        <v>10078</v>
      </c>
    </row>
    <row r="5881" spans="1:6" x14ac:dyDescent="0.2">
      <c r="A5881" s="42" t="s">
        <v>1252</v>
      </c>
      <c r="B5881" s="42" t="s">
        <v>8454</v>
      </c>
      <c r="C5881">
        <v>2018</v>
      </c>
      <c r="D5881" s="42" t="s">
        <v>8753</v>
      </c>
      <c r="E5881" t="b">
        <v>0</v>
      </c>
      <c r="F5881" s="42" t="s">
        <v>10078</v>
      </c>
    </row>
    <row r="5882" spans="1:6" x14ac:dyDescent="0.2">
      <c r="A5882" s="42" t="s">
        <v>1252</v>
      </c>
      <c r="B5882" s="42" t="s">
        <v>8454</v>
      </c>
      <c r="C5882">
        <v>2019</v>
      </c>
      <c r="D5882" s="42" t="s">
        <v>9512</v>
      </c>
      <c r="E5882" t="b">
        <v>0</v>
      </c>
      <c r="F5882" s="42" t="s">
        <v>10078</v>
      </c>
    </row>
    <row r="5883" spans="1:6" x14ac:dyDescent="0.2">
      <c r="A5883" s="42" t="s">
        <v>1252</v>
      </c>
      <c r="B5883" s="42" t="s">
        <v>8462</v>
      </c>
      <c r="C5883">
        <v>2013</v>
      </c>
      <c r="D5883" s="42" t="s">
        <v>10077</v>
      </c>
      <c r="E5883" t="b">
        <v>0</v>
      </c>
      <c r="F5883" s="42" t="s">
        <v>10078</v>
      </c>
    </row>
    <row r="5884" spans="1:6" x14ac:dyDescent="0.2">
      <c r="A5884" s="42" t="s">
        <v>1252</v>
      </c>
      <c r="B5884" s="42" t="s">
        <v>8462</v>
      </c>
      <c r="C5884">
        <v>2014</v>
      </c>
      <c r="D5884" s="42" t="s">
        <v>8840</v>
      </c>
      <c r="E5884" t="b">
        <v>0</v>
      </c>
      <c r="F5884" s="42" t="s">
        <v>10078</v>
      </c>
    </row>
    <row r="5885" spans="1:6" x14ac:dyDescent="0.2">
      <c r="A5885" s="42" t="s">
        <v>1252</v>
      </c>
      <c r="B5885" s="42" t="s">
        <v>8462</v>
      </c>
      <c r="C5885">
        <v>2015</v>
      </c>
      <c r="D5885" s="42" t="s">
        <v>9294</v>
      </c>
      <c r="E5885" t="b">
        <v>0</v>
      </c>
      <c r="F5885" s="42" t="s">
        <v>10078</v>
      </c>
    </row>
    <row r="5886" spans="1:6" x14ac:dyDescent="0.2">
      <c r="A5886" s="42" t="s">
        <v>1252</v>
      </c>
      <c r="B5886" s="42" t="s">
        <v>8462</v>
      </c>
      <c r="C5886">
        <v>2016</v>
      </c>
      <c r="D5886" s="42" t="s">
        <v>9101</v>
      </c>
      <c r="E5886" t="b">
        <v>0</v>
      </c>
      <c r="F5886" s="42" t="s">
        <v>10078</v>
      </c>
    </row>
    <row r="5887" spans="1:6" x14ac:dyDescent="0.2">
      <c r="A5887" s="42" t="s">
        <v>1252</v>
      </c>
      <c r="B5887" s="42" t="s">
        <v>8462</v>
      </c>
      <c r="C5887">
        <v>2017</v>
      </c>
      <c r="D5887" s="42" t="s">
        <v>8555</v>
      </c>
      <c r="E5887" t="b">
        <v>0</v>
      </c>
      <c r="F5887" s="42" t="s">
        <v>10078</v>
      </c>
    </row>
    <row r="5888" spans="1:6" x14ac:dyDescent="0.2">
      <c r="A5888" s="42" t="s">
        <v>1252</v>
      </c>
      <c r="B5888" s="42" t="s">
        <v>8462</v>
      </c>
      <c r="C5888">
        <v>2018</v>
      </c>
      <c r="D5888" s="42" t="s">
        <v>8753</v>
      </c>
      <c r="E5888" t="b">
        <v>0</v>
      </c>
      <c r="F5888" s="42" t="s">
        <v>10078</v>
      </c>
    </row>
    <row r="5889" spans="1:6" x14ac:dyDescent="0.2">
      <c r="A5889" s="42" t="s">
        <v>1252</v>
      </c>
      <c r="B5889" s="42" t="s">
        <v>8462</v>
      </c>
      <c r="C5889">
        <v>2019</v>
      </c>
      <c r="D5889" s="42" t="s">
        <v>9467</v>
      </c>
      <c r="E5889" t="b">
        <v>0</v>
      </c>
      <c r="F5889" s="42" t="s">
        <v>10078</v>
      </c>
    </row>
    <row r="5890" spans="1:6" x14ac:dyDescent="0.2">
      <c r="A5890" s="42" t="s">
        <v>1252</v>
      </c>
      <c r="B5890" s="42" t="s">
        <v>8464</v>
      </c>
      <c r="C5890">
        <v>2013</v>
      </c>
      <c r="D5890" s="42" t="s">
        <v>8911</v>
      </c>
      <c r="E5890" t="b">
        <v>0</v>
      </c>
      <c r="F5890" s="42" t="s">
        <v>10078</v>
      </c>
    </row>
    <row r="5891" spans="1:6" x14ac:dyDescent="0.2">
      <c r="A5891" s="42" t="s">
        <v>1252</v>
      </c>
      <c r="B5891" s="42" t="s">
        <v>8464</v>
      </c>
      <c r="C5891">
        <v>2014</v>
      </c>
      <c r="D5891" s="42" t="s">
        <v>8911</v>
      </c>
      <c r="E5891" t="b">
        <v>0</v>
      </c>
      <c r="F5891" s="42" t="s">
        <v>10078</v>
      </c>
    </row>
    <row r="5892" spans="1:6" x14ac:dyDescent="0.2">
      <c r="A5892" s="42" t="s">
        <v>1252</v>
      </c>
      <c r="B5892" s="42" t="s">
        <v>8464</v>
      </c>
      <c r="C5892">
        <v>2015</v>
      </c>
      <c r="D5892" s="42" t="s">
        <v>8911</v>
      </c>
      <c r="E5892" t="b">
        <v>0</v>
      </c>
      <c r="F5892" s="42" t="s">
        <v>10078</v>
      </c>
    </row>
    <row r="5893" spans="1:6" x14ac:dyDescent="0.2">
      <c r="A5893" s="42" t="s">
        <v>1252</v>
      </c>
      <c r="B5893" s="42" t="s">
        <v>8464</v>
      </c>
      <c r="C5893">
        <v>2016</v>
      </c>
      <c r="D5893" s="42" t="s">
        <v>9426</v>
      </c>
      <c r="E5893" t="b">
        <v>0</v>
      </c>
      <c r="F5893" s="42" t="s">
        <v>10078</v>
      </c>
    </row>
    <row r="5894" spans="1:6" x14ac:dyDescent="0.2">
      <c r="A5894" s="42" t="s">
        <v>1252</v>
      </c>
      <c r="B5894" s="42" t="s">
        <v>8464</v>
      </c>
      <c r="C5894">
        <v>2017</v>
      </c>
      <c r="D5894" s="42" t="s">
        <v>8911</v>
      </c>
      <c r="E5894" t="b">
        <v>0</v>
      </c>
      <c r="F5894" s="42" t="s">
        <v>10078</v>
      </c>
    </row>
    <row r="5895" spans="1:6" x14ac:dyDescent="0.2">
      <c r="A5895" s="42" t="s">
        <v>1252</v>
      </c>
      <c r="B5895" s="42" t="s">
        <v>8464</v>
      </c>
      <c r="C5895">
        <v>2018</v>
      </c>
      <c r="D5895" s="42" t="s">
        <v>8743</v>
      </c>
      <c r="E5895" t="b">
        <v>0</v>
      </c>
      <c r="F5895" s="42" t="s">
        <v>10078</v>
      </c>
    </row>
    <row r="5896" spans="1:6" x14ac:dyDescent="0.2">
      <c r="A5896" s="42" t="s">
        <v>1252</v>
      </c>
      <c r="B5896" s="42" t="s">
        <v>8464</v>
      </c>
      <c r="C5896">
        <v>2019</v>
      </c>
      <c r="D5896" s="42" t="s">
        <v>8576</v>
      </c>
      <c r="E5896" t="b">
        <v>0</v>
      </c>
      <c r="F5896" s="42" t="s">
        <v>10078</v>
      </c>
    </row>
    <row r="5897" spans="1:6" x14ac:dyDescent="0.2">
      <c r="A5897" s="42" t="s">
        <v>1253</v>
      </c>
      <c r="B5897" s="42" t="s">
        <v>8454</v>
      </c>
      <c r="C5897">
        <v>2013</v>
      </c>
      <c r="D5897" s="42" t="s">
        <v>10077</v>
      </c>
      <c r="E5897" t="b">
        <v>0</v>
      </c>
      <c r="F5897" s="42" t="s">
        <v>10078</v>
      </c>
    </row>
    <row r="5898" spans="1:6" x14ac:dyDescent="0.2">
      <c r="A5898" s="42" t="s">
        <v>1253</v>
      </c>
      <c r="B5898" s="42" t="s">
        <v>8454</v>
      </c>
      <c r="C5898">
        <v>2014</v>
      </c>
      <c r="D5898" s="42" t="s">
        <v>8834</v>
      </c>
      <c r="E5898" t="b">
        <v>0</v>
      </c>
      <c r="F5898" s="42" t="s">
        <v>10078</v>
      </c>
    </row>
    <row r="5899" spans="1:6" x14ac:dyDescent="0.2">
      <c r="A5899" s="42" t="s">
        <v>1253</v>
      </c>
      <c r="B5899" s="42" t="s">
        <v>8454</v>
      </c>
      <c r="C5899">
        <v>2015</v>
      </c>
      <c r="D5899" s="42" t="s">
        <v>9294</v>
      </c>
      <c r="E5899" t="b">
        <v>0</v>
      </c>
      <c r="F5899" s="42" t="s">
        <v>10078</v>
      </c>
    </row>
    <row r="5900" spans="1:6" x14ac:dyDescent="0.2">
      <c r="A5900" s="42" t="s">
        <v>1253</v>
      </c>
      <c r="B5900" s="42" t="s">
        <v>8454</v>
      </c>
      <c r="C5900">
        <v>2016</v>
      </c>
      <c r="D5900" s="42" t="s">
        <v>9101</v>
      </c>
      <c r="E5900" t="b">
        <v>0</v>
      </c>
      <c r="F5900" s="42" t="s">
        <v>10078</v>
      </c>
    </row>
    <row r="5901" spans="1:6" x14ac:dyDescent="0.2">
      <c r="A5901" s="42" t="s">
        <v>1253</v>
      </c>
      <c r="B5901" s="42" t="s">
        <v>8454</v>
      </c>
      <c r="C5901">
        <v>2017</v>
      </c>
      <c r="D5901" s="42" t="s">
        <v>8555</v>
      </c>
      <c r="E5901" t="b">
        <v>0</v>
      </c>
      <c r="F5901" s="42" t="s">
        <v>10078</v>
      </c>
    </row>
    <row r="5902" spans="1:6" x14ac:dyDescent="0.2">
      <c r="A5902" s="42" t="s">
        <v>1253</v>
      </c>
      <c r="B5902" s="42" t="s">
        <v>8454</v>
      </c>
      <c r="C5902">
        <v>2018</v>
      </c>
      <c r="D5902" s="42" t="s">
        <v>8753</v>
      </c>
      <c r="E5902" t="b">
        <v>0</v>
      </c>
      <c r="F5902" s="42" t="s">
        <v>10078</v>
      </c>
    </row>
    <row r="5903" spans="1:6" x14ac:dyDescent="0.2">
      <c r="A5903" s="42" t="s">
        <v>1253</v>
      </c>
      <c r="B5903" s="42" t="s">
        <v>8454</v>
      </c>
      <c r="C5903">
        <v>2019</v>
      </c>
      <c r="D5903" s="42" t="s">
        <v>9512</v>
      </c>
      <c r="E5903" t="b">
        <v>0</v>
      </c>
      <c r="F5903" s="42" t="s">
        <v>10078</v>
      </c>
    </row>
    <row r="5904" spans="1:6" x14ac:dyDescent="0.2">
      <c r="A5904" s="42" t="s">
        <v>1253</v>
      </c>
      <c r="B5904" s="42" t="s">
        <v>8462</v>
      </c>
      <c r="C5904">
        <v>2013</v>
      </c>
      <c r="D5904" s="42" t="s">
        <v>10077</v>
      </c>
      <c r="E5904" t="b">
        <v>0</v>
      </c>
      <c r="F5904" s="42" t="s">
        <v>10078</v>
      </c>
    </row>
    <row r="5905" spans="1:6" x14ac:dyDescent="0.2">
      <c r="A5905" s="42" t="s">
        <v>1253</v>
      </c>
      <c r="B5905" s="42" t="s">
        <v>8462</v>
      </c>
      <c r="C5905">
        <v>2014</v>
      </c>
      <c r="D5905" s="42" t="s">
        <v>8840</v>
      </c>
      <c r="E5905" t="b">
        <v>0</v>
      </c>
      <c r="F5905" s="42" t="s">
        <v>10078</v>
      </c>
    </row>
    <row r="5906" spans="1:6" x14ac:dyDescent="0.2">
      <c r="A5906" s="42" t="s">
        <v>1253</v>
      </c>
      <c r="B5906" s="42" t="s">
        <v>8462</v>
      </c>
      <c r="C5906">
        <v>2015</v>
      </c>
      <c r="D5906" s="42" t="s">
        <v>9294</v>
      </c>
      <c r="E5906" t="b">
        <v>0</v>
      </c>
      <c r="F5906" s="42" t="s">
        <v>10078</v>
      </c>
    </row>
    <row r="5907" spans="1:6" x14ac:dyDescent="0.2">
      <c r="A5907" s="42" t="s">
        <v>1253</v>
      </c>
      <c r="B5907" s="42" t="s">
        <v>8462</v>
      </c>
      <c r="C5907">
        <v>2016</v>
      </c>
      <c r="D5907" s="42" t="s">
        <v>9101</v>
      </c>
      <c r="E5907" t="b">
        <v>0</v>
      </c>
      <c r="F5907" s="42" t="s">
        <v>10078</v>
      </c>
    </row>
    <row r="5908" spans="1:6" x14ac:dyDescent="0.2">
      <c r="A5908" s="42" t="s">
        <v>1253</v>
      </c>
      <c r="B5908" s="42" t="s">
        <v>8462</v>
      </c>
      <c r="C5908">
        <v>2017</v>
      </c>
      <c r="D5908" s="42" t="s">
        <v>8555</v>
      </c>
      <c r="E5908" t="b">
        <v>0</v>
      </c>
      <c r="F5908" s="42" t="s">
        <v>10078</v>
      </c>
    </row>
    <row r="5909" spans="1:6" x14ac:dyDescent="0.2">
      <c r="A5909" s="42" t="s">
        <v>1253</v>
      </c>
      <c r="B5909" s="42" t="s">
        <v>8462</v>
      </c>
      <c r="C5909">
        <v>2018</v>
      </c>
      <c r="D5909" s="42" t="s">
        <v>8753</v>
      </c>
      <c r="E5909" t="b">
        <v>0</v>
      </c>
      <c r="F5909" s="42" t="s">
        <v>10078</v>
      </c>
    </row>
    <row r="5910" spans="1:6" x14ac:dyDescent="0.2">
      <c r="A5910" s="42" t="s">
        <v>1253</v>
      </c>
      <c r="B5910" s="42" t="s">
        <v>8462</v>
      </c>
      <c r="C5910">
        <v>2019</v>
      </c>
      <c r="D5910" s="42" t="s">
        <v>9467</v>
      </c>
      <c r="E5910" t="b">
        <v>0</v>
      </c>
      <c r="F5910" s="42" t="s">
        <v>10078</v>
      </c>
    </row>
    <row r="5911" spans="1:6" x14ac:dyDescent="0.2">
      <c r="A5911" s="42" t="s">
        <v>1253</v>
      </c>
      <c r="B5911" s="42" t="s">
        <v>8464</v>
      </c>
      <c r="C5911">
        <v>2013</v>
      </c>
      <c r="D5911" s="42" t="s">
        <v>8911</v>
      </c>
      <c r="E5911" t="b">
        <v>0</v>
      </c>
      <c r="F5911" s="42" t="s">
        <v>10078</v>
      </c>
    </row>
    <row r="5912" spans="1:6" x14ac:dyDescent="0.2">
      <c r="A5912" s="42" t="s">
        <v>1253</v>
      </c>
      <c r="B5912" s="42" t="s">
        <v>8464</v>
      </c>
      <c r="C5912">
        <v>2014</v>
      </c>
      <c r="D5912" s="42" t="s">
        <v>8911</v>
      </c>
      <c r="E5912" t="b">
        <v>0</v>
      </c>
      <c r="F5912" s="42" t="s">
        <v>10078</v>
      </c>
    </row>
    <row r="5913" spans="1:6" x14ac:dyDescent="0.2">
      <c r="A5913" s="42" t="s">
        <v>1253</v>
      </c>
      <c r="B5913" s="42" t="s">
        <v>8464</v>
      </c>
      <c r="C5913">
        <v>2015</v>
      </c>
      <c r="D5913" s="42" t="s">
        <v>8911</v>
      </c>
      <c r="E5913" t="b">
        <v>0</v>
      </c>
      <c r="F5913" s="42" t="s">
        <v>10078</v>
      </c>
    </row>
    <row r="5914" spans="1:6" x14ac:dyDescent="0.2">
      <c r="A5914" s="42" t="s">
        <v>1253</v>
      </c>
      <c r="B5914" s="42" t="s">
        <v>8464</v>
      </c>
      <c r="C5914">
        <v>2016</v>
      </c>
      <c r="D5914" s="42" t="s">
        <v>9426</v>
      </c>
      <c r="E5914" t="b">
        <v>0</v>
      </c>
      <c r="F5914" s="42" t="s">
        <v>10078</v>
      </c>
    </row>
    <row r="5915" spans="1:6" x14ac:dyDescent="0.2">
      <c r="A5915" s="42" t="s">
        <v>1253</v>
      </c>
      <c r="B5915" s="42" t="s">
        <v>8464</v>
      </c>
      <c r="C5915">
        <v>2017</v>
      </c>
      <c r="D5915" s="42" t="s">
        <v>8911</v>
      </c>
      <c r="E5915" t="b">
        <v>0</v>
      </c>
      <c r="F5915" s="42" t="s">
        <v>10078</v>
      </c>
    </row>
    <row r="5916" spans="1:6" x14ac:dyDescent="0.2">
      <c r="A5916" s="42" t="s">
        <v>1253</v>
      </c>
      <c r="B5916" s="42" t="s">
        <v>8464</v>
      </c>
      <c r="C5916">
        <v>2018</v>
      </c>
      <c r="D5916" s="42" t="s">
        <v>8743</v>
      </c>
      <c r="E5916" t="b">
        <v>0</v>
      </c>
      <c r="F5916" s="42" t="s">
        <v>10078</v>
      </c>
    </row>
    <row r="5917" spans="1:6" x14ac:dyDescent="0.2">
      <c r="A5917" s="42" t="s">
        <v>1253</v>
      </c>
      <c r="B5917" s="42" t="s">
        <v>8464</v>
      </c>
      <c r="C5917">
        <v>2019</v>
      </c>
      <c r="D5917" s="42" t="s">
        <v>8576</v>
      </c>
      <c r="E5917" t="b">
        <v>0</v>
      </c>
      <c r="F5917" s="42" t="s">
        <v>10078</v>
      </c>
    </row>
    <row r="5918" spans="1:6" x14ac:dyDescent="0.2">
      <c r="A5918" s="42" t="s">
        <v>331</v>
      </c>
      <c r="B5918" s="42" t="s">
        <v>8454</v>
      </c>
      <c r="C5918">
        <v>2013</v>
      </c>
      <c r="D5918" s="42" t="s">
        <v>8561</v>
      </c>
      <c r="E5918" t="b">
        <v>0</v>
      </c>
      <c r="F5918" s="42" t="s">
        <v>8562</v>
      </c>
    </row>
    <row r="5919" spans="1:6" x14ac:dyDescent="0.2">
      <c r="A5919" s="42" t="s">
        <v>331</v>
      </c>
      <c r="B5919" s="42" t="s">
        <v>8454</v>
      </c>
      <c r="C5919">
        <v>2014</v>
      </c>
      <c r="D5919" s="42" t="s">
        <v>8563</v>
      </c>
      <c r="E5919" t="b">
        <v>0</v>
      </c>
      <c r="F5919" s="42" t="s">
        <v>8562</v>
      </c>
    </row>
    <row r="5920" spans="1:6" x14ac:dyDescent="0.2">
      <c r="A5920" s="42" t="s">
        <v>331</v>
      </c>
      <c r="B5920" s="42" t="s">
        <v>8454</v>
      </c>
      <c r="C5920">
        <v>2015</v>
      </c>
      <c r="D5920" s="42" t="s">
        <v>8564</v>
      </c>
      <c r="E5920" t="b">
        <v>0</v>
      </c>
      <c r="F5920" s="42" t="s">
        <v>8562</v>
      </c>
    </row>
    <row r="5921" spans="1:6" x14ac:dyDescent="0.2">
      <c r="A5921" s="42" t="s">
        <v>331</v>
      </c>
      <c r="B5921" s="42" t="s">
        <v>8454</v>
      </c>
      <c r="C5921">
        <v>2016</v>
      </c>
      <c r="D5921" s="42" t="s">
        <v>8565</v>
      </c>
      <c r="E5921" t="b">
        <v>0</v>
      </c>
      <c r="F5921" s="42" t="s">
        <v>8562</v>
      </c>
    </row>
    <row r="5922" spans="1:6" x14ac:dyDescent="0.2">
      <c r="A5922" s="42" t="s">
        <v>331</v>
      </c>
      <c r="B5922" s="42" t="s">
        <v>8454</v>
      </c>
      <c r="C5922">
        <v>2017</v>
      </c>
      <c r="D5922" s="42" t="s">
        <v>8566</v>
      </c>
      <c r="E5922" t="b">
        <v>0</v>
      </c>
      <c r="F5922" s="42" t="s">
        <v>8562</v>
      </c>
    </row>
    <row r="5923" spans="1:6" x14ac:dyDescent="0.2">
      <c r="A5923" s="42" t="s">
        <v>331</v>
      </c>
      <c r="B5923" s="42" t="s">
        <v>8454</v>
      </c>
      <c r="C5923">
        <v>2018</v>
      </c>
      <c r="D5923" s="42" t="s">
        <v>8567</v>
      </c>
      <c r="E5923" t="b">
        <v>0</v>
      </c>
      <c r="F5923" s="42" t="s">
        <v>8562</v>
      </c>
    </row>
    <row r="5924" spans="1:6" x14ac:dyDescent="0.2">
      <c r="A5924" s="42" t="s">
        <v>331</v>
      </c>
      <c r="B5924" s="42" t="s">
        <v>8454</v>
      </c>
      <c r="C5924">
        <v>2019</v>
      </c>
      <c r="D5924" s="42" t="s">
        <v>8568</v>
      </c>
      <c r="E5924" t="b">
        <v>0</v>
      </c>
      <c r="F5924" s="42" t="s">
        <v>8562</v>
      </c>
    </row>
    <row r="5925" spans="1:6" x14ac:dyDescent="0.2">
      <c r="A5925" s="42" t="s">
        <v>331</v>
      </c>
      <c r="B5925" s="42" t="s">
        <v>8462</v>
      </c>
      <c r="C5925">
        <v>2013</v>
      </c>
      <c r="D5925" s="42" t="s">
        <v>8569</v>
      </c>
      <c r="E5925" t="b">
        <v>0</v>
      </c>
      <c r="F5925" s="42" t="s">
        <v>8562</v>
      </c>
    </row>
    <row r="5926" spans="1:6" x14ac:dyDescent="0.2">
      <c r="A5926" s="42" t="s">
        <v>331</v>
      </c>
      <c r="B5926" s="42" t="s">
        <v>8462</v>
      </c>
      <c r="C5926">
        <v>2014</v>
      </c>
      <c r="D5926" s="42" t="s">
        <v>8570</v>
      </c>
      <c r="E5926" t="b">
        <v>0</v>
      </c>
      <c r="F5926" s="42" t="s">
        <v>8562</v>
      </c>
    </row>
    <row r="5927" spans="1:6" x14ac:dyDescent="0.2">
      <c r="A5927" s="42" t="s">
        <v>331</v>
      </c>
      <c r="B5927" s="42" t="s">
        <v>8462</v>
      </c>
      <c r="C5927">
        <v>2015</v>
      </c>
      <c r="D5927" s="42" t="s">
        <v>8571</v>
      </c>
      <c r="E5927" t="b">
        <v>0</v>
      </c>
      <c r="F5927" s="42" t="s">
        <v>8562</v>
      </c>
    </row>
    <row r="5928" spans="1:6" x14ac:dyDescent="0.2">
      <c r="A5928" s="42" t="s">
        <v>331</v>
      </c>
      <c r="B5928" s="42" t="s">
        <v>8462</v>
      </c>
      <c r="C5928">
        <v>2016</v>
      </c>
      <c r="D5928" s="42" t="s">
        <v>8572</v>
      </c>
      <c r="E5928" t="b">
        <v>0</v>
      </c>
      <c r="F5928" s="42" t="s">
        <v>8562</v>
      </c>
    </row>
    <row r="5929" spans="1:6" x14ac:dyDescent="0.2">
      <c r="A5929" s="42" t="s">
        <v>331</v>
      </c>
      <c r="B5929" s="42" t="s">
        <v>8462</v>
      </c>
      <c r="C5929">
        <v>2017</v>
      </c>
      <c r="D5929" s="42" t="s">
        <v>8573</v>
      </c>
      <c r="E5929" t="b">
        <v>0</v>
      </c>
      <c r="F5929" s="42" t="s">
        <v>8562</v>
      </c>
    </row>
    <row r="5930" spans="1:6" x14ac:dyDescent="0.2">
      <c r="A5930" s="42" t="s">
        <v>331</v>
      </c>
      <c r="B5930" s="42" t="s">
        <v>8462</v>
      </c>
      <c r="C5930">
        <v>2018</v>
      </c>
      <c r="D5930" s="42" t="s">
        <v>8574</v>
      </c>
      <c r="E5930" t="b">
        <v>0</v>
      </c>
      <c r="F5930" s="42" t="s">
        <v>8562</v>
      </c>
    </row>
    <row r="5931" spans="1:6" x14ac:dyDescent="0.2">
      <c r="A5931" s="42" t="s">
        <v>331</v>
      </c>
      <c r="B5931" s="42" t="s">
        <v>8462</v>
      </c>
      <c r="C5931">
        <v>2019</v>
      </c>
      <c r="D5931" s="42" t="s">
        <v>8575</v>
      </c>
      <c r="E5931" t="b">
        <v>0</v>
      </c>
      <c r="F5931" s="42" t="s">
        <v>8562</v>
      </c>
    </row>
    <row r="5932" spans="1:6" x14ac:dyDescent="0.2">
      <c r="A5932" s="42" t="s">
        <v>331</v>
      </c>
      <c r="B5932" s="42" t="s">
        <v>8464</v>
      </c>
      <c r="C5932">
        <v>2013</v>
      </c>
      <c r="D5932" s="42" t="s">
        <v>8576</v>
      </c>
      <c r="E5932" t="b">
        <v>0</v>
      </c>
      <c r="F5932" s="42" t="s">
        <v>8562</v>
      </c>
    </row>
    <row r="5933" spans="1:6" x14ac:dyDescent="0.2">
      <c r="A5933" s="42" t="s">
        <v>331</v>
      </c>
      <c r="B5933" s="42" t="s">
        <v>8464</v>
      </c>
      <c r="C5933">
        <v>2014</v>
      </c>
      <c r="D5933" s="42" t="s">
        <v>8577</v>
      </c>
      <c r="E5933" t="b">
        <v>0</v>
      </c>
      <c r="F5933" s="42" t="s">
        <v>8562</v>
      </c>
    </row>
    <row r="5934" spans="1:6" x14ac:dyDescent="0.2">
      <c r="A5934" s="42" t="s">
        <v>331</v>
      </c>
      <c r="B5934" s="42" t="s">
        <v>8464</v>
      </c>
      <c r="C5934">
        <v>2015</v>
      </c>
      <c r="D5934" s="42" t="s">
        <v>8578</v>
      </c>
      <c r="E5934" t="b">
        <v>0</v>
      </c>
      <c r="F5934" s="42" t="s">
        <v>8562</v>
      </c>
    </row>
    <row r="5935" spans="1:6" x14ac:dyDescent="0.2">
      <c r="A5935" s="42" t="s">
        <v>331</v>
      </c>
      <c r="B5935" s="42" t="s">
        <v>8464</v>
      </c>
      <c r="C5935">
        <v>2016</v>
      </c>
      <c r="D5935" s="42" t="s">
        <v>8476</v>
      </c>
      <c r="E5935" t="b">
        <v>0</v>
      </c>
      <c r="F5935" s="42" t="s">
        <v>8562</v>
      </c>
    </row>
    <row r="5936" spans="1:6" x14ac:dyDescent="0.2">
      <c r="A5936" s="42" t="s">
        <v>331</v>
      </c>
      <c r="B5936" s="42" t="s">
        <v>8464</v>
      </c>
      <c r="C5936">
        <v>2017</v>
      </c>
      <c r="D5936" s="42" t="s">
        <v>8579</v>
      </c>
      <c r="E5936" t="b">
        <v>0</v>
      </c>
      <c r="F5936" s="42" t="s">
        <v>8562</v>
      </c>
    </row>
    <row r="5937" spans="1:6" x14ac:dyDescent="0.2">
      <c r="A5937" s="42" t="s">
        <v>331</v>
      </c>
      <c r="B5937" s="42" t="s">
        <v>8464</v>
      </c>
      <c r="C5937">
        <v>2018</v>
      </c>
      <c r="D5937" s="42" t="s">
        <v>8580</v>
      </c>
      <c r="E5937" t="b">
        <v>0</v>
      </c>
      <c r="F5937" s="42" t="s">
        <v>8562</v>
      </c>
    </row>
    <row r="5938" spans="1:6" x14ac:dyDescent="0.2">
      <c r="A5938" s="42" t="s">
        <v>331</v>
      </c>
      <c r="B5938" s="42" t="s">
        <v>8464</v>
      </c>
      <c r="C5938">
        <v>2019</v>
      </c>
      <c r="D5938" s="42" t="s">
        <v>8581</v>
      </c>
      <c r="E5938" t="b">
        <v>0</v>
      </c>
      <c r="F5938" s="42" t="s">
        <v>8562</v>
      </c>
    </row>
    <row r="5939" spans="1:6" x14ac:dyDescent="0.2">
      <c r="A5939" s="42" t="s">
        <v>1254</v>
      </c>
      <c r="B5939" s="42" t="s">
        <v>8454</v>
      </c>
      <c r="C5939">
        <v>2013</v>
      </c>
      <c r="D5939" s="42" t="s">
        <v>10079</v>
      </c>
      <c r="E5939" t="b">
        <v>0</v>
      </c>
      <c r="F5939" s="42" t="s">
        <v>10080</v>
      </c>
    </row>
    <row r="5940" spans="1:6" x14ac:dyDescent="0.2">
      <c r="A5940" s="42" t="s">
        <v>1254</v>
      </c>
      <c r="B5940" s="42" t="s">
        <v>8454</v>
      </c>
      <c r="C5940">
        <v>2014</v>
      </c>
      <c r="D5940" s="42" t="s">
        <v>8500</v>
      </c>
      <c r="E5940" t="b">
        <v>0</v>
      </c>
      <c r="F5940" s="42" t="s">
        <v>10080</v>
      </c>
    </row>
    <row r="5941" spans="1:6" x14ac:dyDescent="0.2">
      <c r="A5941" s="42" t="s">
        <v>1254</v>
      </c>
      <c r="B5941" s="42" t="s">
        <v>8454</v>
      </c>
      <c r="C5941">
        <v>2015</v>
      </c>
      <c r="D5941" s="42" t="s">
        <v>10081</v>
      </c>
      <c r="E5941" t="b">
        <v>0</v>
      </c>
      <c r="F5941" s="42" t="s">
        <v>10080</v>
      </c>
    </row>
    <row r="5942" spans="1:6" x14ac:dyDescent="0.2">
      <c r="A5942" s="42" t="s">
        <v>1254</v>
      </c>
      <c r="B5942" s="42" t="s">
        <v>8454</v>
      </c>
      <c r="C5942">
        <v>2016</v>
      </c>
      <c r="D5942" s="42" t="s">
        <v>8505</v>
      </c>
      <c r="E5942" t="b">
        <v>0</v>
      </c>
      <c r="F5942" s="42" t="s">
        <v>10080</v>
      </c>
    </row>
    <row r="5943" spans="1:6" x14ac:dyDescent="0.2">
      <c r="A5943" s="42" t="s">
        <v>1254</v>
      </c>
      <c r="B5943" s="42" t="s">
        <v>8454</v>
      </c>
      <c r="C5943">
        <v>2017</v>
      </c>
      <c r="D5943" s="42" t="s">
        <v>9245</v>
      </c>
      <c r="E5943" t="b">
        <v>0</v>
      </c>
      <c r="F5943" s="42" t="s">
        <v>10080</v>
      </c>
    </row>
    <row r="5944" spans="1:6" x14ac:dyDescent="0.2">
      <c r="A5944" s="42" t="s">
        <v>1254</v>
      </c>
      <c r="B5944" s="42" t="s">
        <v>8454</v>
      </c>
      <c r="C5944">
        <v>2018</v>
      </c>
      <c r="D5944" s="42" t="s">
        <v>9860</v>
      </c>
      <c r="E5944" t="b">
        <v>0</v>
      </c>
      <c r="F5944" s="42" t="s">
        <v>10080</v>
      </c>
    </row>
    <row r="5945" spans="1:6" x14ac:dyDescent="0.2">
      <c r="A5945" s="42" t="s">
        <v>1254</v>
      </c>
      <c r="B5945" s="42" t="s">
        <v>8454</v>
      </c>
      <c r="C5945">
        <v>2019</v>
      </c>
      <c r="D5945" s="42" t="s">
        <v>8743</v>
      </c>
      <c r="E5945" t="b">
        <v>0</v>
      </c>
      <c r="F5945" s="42" t="s">
        <v>10080</v>
      </c>
    </row>
    <row r="5946" spans="1:6" x14ac:dyDescent="0.2">
      <c r="A5946" s="42" t="s">
        <v>1254</v>
      </c>
      <c r="B5946" s="42" t="s">
        <v>8462</v>
      </c>
      <c r="C5946">
        <v>2013</v>
      </c>
      <c r="D5946" s="42" t="s">
        <v>9428</v>
      </c>
      <c r="E5946" t="b">
        <v>0</v>
      </c>
      <c r="F5946" s="42" t="s">
        <v>10080</v>
      </c>
    </row>
    <row r="5947" spans="1:6" x14ac:dyDescent="0.2">
      <c r="A5947" s="42" t="s">
        <v>1254</v>
      </c>
      <c r="B5947" s="42" t="s">
        <v>8462</v>
      </c>
      <c r="C5947">
        <v>2014</v>
      </c>
      <c r="D5947" s="42" t="s">
        <v>9240</v>
      </c>
      <c r="E5947" t="b">
        <v>0</v>
      </c>
      <c r="F5947" s="42" t="s">
        <v>10080</v>
      </c>
    </row>
    <row r="5948" spans="1:6" x14ac:dyDescent="0.2">
      <c r="A5948" s="42" t="s">
        <v>1254</v>
      </c>
      <c r="B5948" s="42" t="s">
        <v>8462</v>
      </c>
      <c r="C5948">
        <v>2015</v>
      </c>
      <c r="D5948" s="42" t="s">
        <v>9265</v>
      </c>
      <c r="E5948" t="b">
        <v>0</v>
      </c>
      <c r="F5948" s="42" t="s">
        <v>10080</v>
      </c>
    </row>
    <row r="5949" spans="1:6" x14ac:dyDescent="0.2">
      <c r="A5949" s="42" t="s">
        <v>1254</v>
      </c>
      <c r="B5949" s="42" t="s">
        <v>8462</v>
      </c>
      <c r="C5949">
        <v>2016</v>
      </c>
      <c r="D5949" s="42" t="s">
        <v>8541</v>
      </c>
      <c r="E5949" t="b">
        <v>0</v>
      </c>
      <c r="F5949" s="42" t="s">
        <v>10080</v>
      </c>
    </row>
    <row r="5950" spans="1:6" x14ac:dyDescent="0.2">
      <c r="A5950" s="42" t="s">
        <v>1254</v>
      </c>
      <c r="B5950" s="42" t="s">
        <v>8462</v>
      </c>
      <c r="C5950">
        <v>2017</v>
      </c>
      <c r="D5950" s="42" t="s">
        <v>9194</v>
      </c>
      <c r="E5950" t="b">
        <v>0</v>
      </c>
      <c r="F5950" s="42" t="s">
        <v>10080</v>
      </c>
    </row>
    <row r="5951" spans="1:6" x14ac:dyDescent="0.2">
      <c r="A5951" s="42" t="s">
        <v>1254</v>
      </c>
      <c r="B5951" s="42" t="s">
        <v>8462</v>
      </c>
      <c r="C5951">
        <v>2018</v>
      </c>
      <c r="D5951" s="42" t="s">
        <v>9110</v>
      </c>
      <c r="E5951" t="b">
        <v>0</v>
      </c>
      <c r="F5951" s="42" t="s">
        <v>10080</v>
      </c>
    </row>
    <row r="5952" spans="1:6" x14ac:dyDescent="0.2">
      <c r="A5952" s="42" t="s">
        <v>1254</v>
      </c>
      <c r="B5952" s="42" t="s">
        <v>8462</v>
      </c>
      <c r="C5952">
        <v>2019</v>
      </c>
      <c r="D5952" s="42" t="s">
        <v>8661</v>
      </c>
      <c r="E5952" t="b">
        <v>0</v>
      </c>
      <c r="F5952" s="42" t="s">
        <v>10080</v>
      </c>
    </row>
    <row r="5953" spans="1:6" x14ac:dyDescent="0.2">
      <c r="A5953" s="42" t="s">
        <v>1254</v>
      </c>
      <c r="B5953" s="42" t="s">
        <v>8464</v>
      </c>
      <c r="C5953">
        <v>2013</v>
      </c>
      <c r="D5953" s="42" t="s">
        <v>8636</v>
      </c>
      <c r="E5953" t="b">
        <v>0</v>
      </c>
      <c r="F5953" s="42" t="s">
        <v>10080</v>
      </c>
    </row>
    <row r="5954" spans="1:6" x14ac:dyDescent="0.2">
      <c r="A5954" s="42" t="s">
        <v>1254</v>
      </c>
      <c r="B5954" s="42" t="s">
        <v>8464</v>
      </c>
      <c r="C5954">
        <v>2014</v>
      </c>
      <c r="D5954" s="42" t="s">
        <v>9302</v>
      </c>
      <c r="E5954" t="b">
        <v>0</v>
      </c>
      <c r="F5954" s="42" t="s">
        <v>10080</v>
      </c>
    </row>
    <row r="5955" spans="1:6" x14ac:dyDescent="0.2">
      <c r="A5955" s="42" t="s">
        <v>1254</v>
      </c>
      <c r="B5955" s="42" t="s">
        <v>8464</v>
      </c>
      <c r="C5955">
        <v>2015</v>
      </c>
      <c r="D5955" s="42" t="s">
        <v>9310</v>
      </c>
      <c r="E5955" t="b">
        <v>0</v>
      </c>
      <c r="F5955" s="42" t="s">
        <v>10080</v>
      </c>
    </row>
    <row r="5956" spans="1:6" x14ac:dyDescent="0.2">
      <c r="A5956" s="42" t="s">
        <v>1254</v>
      </c>
      <c r="B5956" s="42" t="s">
        <v>8464</v>
      </c>
      <c r="C5956">
        <v>2016</v>
      </c>
      <c r="D5956" s="42" t="s">
        <v>9310</v>
      </c>
      <c r="E5956" t="b">
        <v>0</v>
      </c>
      <c r="F5956" s="42" t="s">
        <v>10080</v>
      </c>
    </row>
    <row r="5957" spans="1:6" x14ac:dyDescent="0.2">
      <c r="A5957" s="42" t="s">
        <v>1254</v>
      </c>
      <c r="B5957" s="42" t="s">
        <v>8464</v>
      </c>
      <c r="C5957">
        <v>2017</v>
      </c>
      <c r="D5957" s="42" t="s">
        <v>9142</v>
      </c>
      <c r="E5957" t="b">
        <v>0</v>
      </c>
      <c r="F5957" s="42" t="s">
        <v>10080</v>
      </c>
    </row>
    <row r="5958" spans="1:6" x14ac:dyDescent="0.2">
      <c r="A5958" s="42" t="s">
        <v>1254</v>
      </c>
      <c r="B5958" s="42" t="s">
        <v>8464</v>
      </c>
      <c r="C5958">
        <v>2018</v>
      </c>
      <c r="D5958" s="42" t="s">
        <v>8497</v>
      </c>
      <c r="E5958" t="b">
        <v>0</v>
      </c>
      <c r="F5958" s="42" t="s">
        <v>10080</v>
      </c>
    </row>
    <row r="5959" spans="1:6" x14ac:dyDescent="0.2">
      <c r="A5959" s="42" t="s">
        <v>1254</v>
      </c>
      <c r="B5959" s="42" t="s">
        <v>8464</v>
      </c>
      <c r="C5959">
        <v>2019</v>
      </c>
      <c r="D5959" s="42" t="s">
        <v>8497</v>
      </c>
      <c r="E5959" t="b">
        <v>0</v>
      </c>
      <c r="F5959" s="42" t="s">
        <v>10080</v>
      </c>
    </row>
    <row r="5960" spans="1:6" x14ac:dyDescent="0.2">
      <c r="A5960" s="42" t="s">
        <v>333</v>
      </c>
      <c r="B5960" s="42" t="s">
        <v>8454</v>
      </c>
      <c r="C5960">
        <v>2013</v>
      </c>
      <c r="D5960" s="42" t="s">
        <v>8602</v>
      </c>
      <c r="E5960" t="b">
        <v>0</v>
      </c>
      <c r="F5960" s="42" t="s">
        <v>8603</v>
      </c>
    </row>
    <row r="5961" spans="1:6" x14ac:dyDescent="0.2">
      <c r="A5961" s="42" t="s">
        <v>333</v>
      </c>
      <c r="B5961" s="42" t="s">
        <v>8454</v>
      </c>
      <c r="C5961">
        <v>2014</v>
      </c>
      <c r="D5961" s="42" t="s">
        <v>8604</v>
      </c>
      <c r="E5961" t="b">
        <v>0</v>
      </c>
      <c r="F5961" s="42" t="s">
        <v>8603</v>
      </c>
    </row>
    <row r="5962" spans="1:6" x14ac:dyDescent="0.2">
      <c r="A5962" s="42" t="s">
        <v>333</v>
      </c>
      <c r="B5962" s="42" t="s">
        <v>8454</v>
      </c>
      <c r="C5962">
        <v>2015</v>
      </c>
      <c r="D5962" s="42" t="s">
        <v>8605</v>
      </c>
      <c r="E5962" t="b">
        <v>0</v>
      </c>
      <c r="F5962" s="42" t="s">
        <v>8603</v>
      </c>
    </row>
    <row r="5963" spans="1:6" x14ac:dyDescent="0.2">
      <c r="A5963" s="42" t="s">
        <v>333</v>
      </c>
      <c r="B5963" s="42" t="s">
        <v>8454</v>
      </c>
      <c r="C5963">
        <v>2016</v>
      </c>
      <c r="D5963" s="42" t="s">
        <v>8606</v>
      </c>
      <c r="E5963" t="b">
        <v>0</v>
      </c>
      <c r="F5963" s="42" t="s">
        <v>8603</v>
      </c>
    </row>
    <row r="5964" spans="1:6" x14ac:dyDescent="0.2">
      <c r="A5964" s="42" t="s">
        <v>333</v>
      </c>
      <c r="B5964" s="42" t="s">
        <v>8454</v>
      </c>
      <c r="C5964">
        <v>2017</v>
      </c>
      <c r="D5964" s="42" t="s">
        <v>8607</v>
      </c>
      <c r="E5964" t="b">
        <v>0</v>
      </c>
      <c r="F5964" s="42" t="s">
        <v>8603</v>
      </c>
    </row>
    <row r="5965" spans="1:6" x14ac:dyDescent="0.2">
      <c r="A5965" s="42" t="s">
        <v>333</v>
      </c>
      <c r="B5965" s="42" t="s">
        <v>8454</v>
      </c>
      <c r="C5965">
        <v>2018</v>
      </c>
      <c r="D5965" s="42" t="s">
        <v>8608</v>
      </c>
      <c r="E5965" t="b">
        <v>0</v>
      </c>
      <c r="F5965" s="42" t="s">
        <v>8603</v>
      </c>
    </row>
    <row r="5966" spans="1:6" x14ac:dyDescent="0.2">
      <c r="A5966" s="42" t="s">
        <v>333</v>
      </c>
      <c r="B5966" s="42" t="s">
        <v>8454</v>
      </c>
      <c r="C5966">
        <v>2019</v>
      </c>
      <c r="D5966" s="42" t="s">
        <v>8609</v>
      </c>
      <c r="E5966" t="b">
        <v>0</v>
      </c>
      <c r="F5966" s="42" t="s">
        <v>8603</v>
      </c>
    </row>
    <row r="5967" spans="1:6" x14ac:dyDescent="0.2">
      <c r="A5967" s="42" t="s">
        <v>333</v>
      </c>
      <c r="B5967" s="42" t="s">
        <v>8462</v>
      </c>
      <c r="C5967">
        <v>2013</v>
      </c>
      <c r="D5967" s="42" t="s">
        <v>8610</v>
      </c>
      <c r="E5967" t="b">
        <v>0</v>
      </c>
      <c r="F5967" s="42" t="s">
        <v>8603</v>
      </c>
    </row>
    <row r="5968" spans="1:6" x14ac:dyDescent="0.2">
      <c r="A5968" s="42" t="s">
        <v>333</v>
      </c>
      <c r="B5968" s="42" t="s">
        <v>8462</v>
      </c>
      <c r="C5968">
        <v>2014</v>
      </c>
      <c r="D5968" s="42" t="s">
        <v>8533</v>
      </c>
      <c r="E5968" t="b">
        <v>0</v>
      </c>
      <c r="F5968" s="42" t="s">
        <v>8603</v>
      </c>
    </row>
    <row r="5969" spans="1:6" x14ac:dyDescent="0.2">
      <c r="A5969" s="42" t="s">
        <v>333</v>
      </c>
      <c r="B5969" s="42" t="s">
        <v>8462</v>
      </c>
      <c r="C5969">
        <v>2015</v>
      </c>
      <c r="D5969" s="42" t="s">
        <v>8611</v>
      </c>
      <c r="E5969" t="b">
        <v>0</v>
      </c>
      <c r="F5969" s="42" t="s">
        <v>8603</v>
      </c>
    </row>
    <row r="5970" spans="1:6" x14ac:dyDescent="0.2">
      <c r="A5970" s="42" t="s">
        <v>333</v>
      </c>
      <c r="B5970" s="42" t="s">
        <v>8462</v>
      </c>
      <c r="C5970">
        <v>2016</v>
      </c>
      <c r="D5970" s="42" t="s">
        <v>8612</v>
      </c>
      <c r="E5970" t="b">
        <v>0</v>
      </c>
      <c r="F5970" s="42" t="s">
        <v>8603</v>
      </c>
    </row>
    <row r="5971" spans="1:6" x14ac:dyDescent="0.2">
      <c r="A5971" s="42" t="s">
        <v>333</v>
      </c>
      <c r="B5971" s="42" t="s">
        <v>8462</v>
      </c>
      <c r="C5971">
        <v>2017</v>
      </c>
      <c r="D5971" s="42" t="s">
        <v>8607</v>
      </c>
      <c r="E5971" t="b">
        <v>0</v>
      </c>
      <c r="F5971" s="42" t="s">
        <v>8603</v>
      </c>
    </row>
    <row r="5972" spans="1:6" x14ac:dyDescent="0.2">
      <c r="A5972" s="42" t="s">
        <v>333</v>
      </c>
      <c r="B5972" s="42" t="s">
        <v>8462</v>
      </c>
      <c r="C5972">
        <v>2018</v>
      </c>
      <c r="D5972" s="42" t="s">
        <v>8608</v>
      </c>
      <c r="E5972" t="b">
        <v>0</v>
      </c>
      <c r="F5972" s="42" t="s">
        <v>8603</v>
      </c>
    </row>
    <row r="5973" spans="1:6" x14ac:dyDescent="0.2">
      <c r="A5973" s="42" t="s">
        <v>333</v>
      </c>
      <c r="B5973" s="42" t="s">
        <v>8462</v>
      </c>
      <c r="C5973">
        <v>2019</v>
      </c>
      <c r="D5973" s="42" t="s">
        <v>8613</v>
      </c>
      <c r="E5973" t="b">
        <v>0</v>
      </c>
      <c r="F5973" s="42" t="s">
        <v>8603</v>
      </c>
    </row>
    <row r="5974" spans="1:6" x14ac:dyDescent="0.2">
      <c r="A5974" s="42" t="s">
        <v>333</v>
      </c>
      <c r="B5974" s="42" t="s">
        <v>8464</v>
      </c>
      <c r="C5974">
        <v>2013</v>
      </c>
      <c r="D5974" s="42" t="s">
        <v>8614</v>
      </c>
      <c r="E5974" t="b">
        <v>0</v>
      </c>
      <c r="F5974" s="42" t="s">
        <v>8603</v>
      </c>
    </row>
    <row r="5975" spans="1:6" x14ac:dyDescent="0.2">
      <c r="A5975" s="42" t="s">
        <v>333</v>
      </c>
      <c r="B5975" s="42" t="s">
        <v>8464</v>
      </c>
      <c r="C5975">
        <v>2014</v>
      </c>
      <c r="D5975" s="42" t="s">
        <v>8615</v>
      </c>
      <c r="E5975" t="b">
        <v>0</v>
      </c>
      <c r="F5975" s="42" t="s">
        <v>8603</v>
      </c>
    </row>
    <row r="5976" spans="1:6" x14ac:dyDescent="0.2">
      <c r="A5976" s="42" t="s">
        <v>333</v>
      </c>
      <c r="B5976" s="42" t="s">
        <v>8464</v>
      </c>
      <c r="C5976">
        <v>2015</v>
      </c>
      <c r="D5976" s="42" t="s">
        <v>8542</v>
      </c>
      <c r="E5976" t="b">
        <v>0</v>
      </c>
      <c r="F5976" s="42" t="s">
        <v>8603</v>
      </c>
    </row>
    <row r="5977" spans="1:6" x14ac:dyDescent="0.2">
      <c r="A5977" s="42" t="s">
        <v>333</v>
      </c>
      <c r="B5977" s="42" t="s">
        <v>8464</v>
      </c>
      <c r="C5977">
        <v>2016</v>
      </c>
      <c r="D5977" s="42" t="s">
        <v>8616</v>
      </c>
      <c r="E5977" t="b">
        <v>0</v>
      </c>
      <c r="F5977" s="42" t="s">
        <v>8603</v>
      </c>
    </row>
    <row r="5978" spans="1:6" x14ac:dyDescent="0.2">
      <c r="A5978" s="42" t="s">
        <v>333</v>
      </c>
      <c r="B5978" s="42" t="s">
        <v>8464</v>
      </c>
      <c r="C5978">
        <v>2017</v>
      </c>
      <c r="D5978" s="42" t="s">
        <v>8543</v>
      </c>
      <c r="E5978" t="b">
        <v>0</v>
      </c>
      <c r="F5978" s="42" t="s">
        <v>8603</v>
      </c>
    </row>
    <row r="5979" spans="1:6" x14ac:dyDescent="0.2">
      <c r="A5979" s="42" t="s">
        <v>333</v>
      </c>
      <c r="B5979" s="42" t="s">
        <v>8464</v>
      </c>
      <c r="C5979">
        <v>2018</v>
      </c>
      <c r="D5979" s="42" t="s">
        <v>8617</v>
      </c>
      <c r="E5979" t="b">
        <v>0</v>
      </c>
      <c r="F5979" s="42" t="s">
        <v>8603</v>
      </c>
    </row>
    <row r="5980" spans="1:6" x14ac:dyDescent="0.2">
      <c r="A5980" s="42" t="s">
        <v>333</v>
      </c>
      <c r="B5980" s="42" t="s">
        <v>8464</v>
      </c>
      <c r="C5980">
        <v>2019</v>
      </c>
      <c r="D5980" s="42" t="s">
        <v>8618</v>
      </c>
      <c r="E5980" t="b">
        <v>0</v>
      </c>
      <c r="F5980" s="42" t="s">
        <v>8603</v>
      </c>
    </row>
    <row r="5981" spans="1:6" x14ac:dyDescent="0.2">
      <c r="A5981" s="42" t="s">
        <v>415</v>
      </c>
      <c r="B5981" s="42" t="s">
        <v>8454</v>
      </c>
      <c r="C5981">
        <v>2013</v>
      </c>
      <c r="D5981" s="42" t="s">
        <v>8941</v>
      </c>
      <c r="E5981" t="b">
        <v>0</v>
      </c>
      <c r="F5981" s="42" t="s">
        <v>8942</v>
      </c>
    </row>
    <row r="5982" spans="1:6" x14ac:dyDescent="0.2">
      <c r="A5982" s="42" t="s">
        <v>415</v>
      </c>
      <c r="B5982" s="42" t="s">
        <v>8454</v>
      </c>
      <c r="C5982">
        <v>2014</v>
      </c>
      <c r="D5982" s="42" t="s">
        <v>8943</v>
      </c>
      <c r="E5982" t="b">
        <v>0</v>
      </c>
      <c r="F5982" s="42" t="s">
        <v>8942</v>
      </c>
    </row>
    <row r="5983" spans="1:6" x14ac:dyDescent="0.2">
      <c r="A5983" s="42" t="s">
        <v>415</v>
      </c>
      <c r="B5983" s="42" t="s">
        <v>8454</v>
      </c>
      <c r="C5983">
        <v>2015</v>
      </c>
      <c r="D5983" s="42" t="s">
        <v>8944</v>
      </c>
      <c r="E5983" t="b">
        <v>0</v>
      </c>
      <c r="F5983" s="42" t="s">
        <v>8942</v>
      </c>
    </row>
    <row r="5984" spans="1:6" x14ac:dyDescent="0.2">
      <c r="A5984" s="42" t="s">
        <v>415</v>
      </c>
      <c r="B5984" s="42" t="s">
        <v>8454</v>
      </c>
      <c r="C5984">
        <v>2016</v>
      </c>
      <c r="D5984" s="42" t="s">
        <v>8945</v>
      </c>
      <c r="E5984" t="b">
        <v>0</v>
      </c>
      <c r="F5984" s="42" t="s">
        <v>8942</v>
      </c>
    </row>
    <row r="5985" spans="1:6" x14ac:dyDescent="0.2">
      <c r="A5985" s="42" t="s">
        <v>415</v>
      </c>
      <c r="B5985" s="42" t="s">
        <v>8454</v>
      </c>
      <c r="C5985">
        <v>2017</v>
      </c>
      <c r="D5985" s="42" t="s">
        <v>8946</v>
      </c>
      <c r="E5985" t="b">
        <v>0</v>
      </c>
      <c r="F5985" s="42" t="s">
        <v>8942</v>
      </c>
    </row>
    <row r="5986" spans="1:6" x14ac:dyDescent="0.2">
      <c r="A5986" s="42" t="s">
        <v>415</v>
      </c>
      <c r="B5986" s="42" t="s">
        <v>8454</v>
      </c>
      <c r="C5986">
        <v>2018</v>
      </c>
      <c r="D5986" s="42" t="s">
        <v>8947</v>
      </c>
      <c r="E5986" t="b">
        <v>0</v>
      </c>
      <c r="F5986" s="42" t="s">
        <v>8942</v>
      </c>
    </row>
    <row r="5987" spans="1:6" x14ac:dyDescent="0.2">
      <c r="A5987" s="42" t="s">
        <v>415</v>
      </c>
      <c r="B5987" s="42" t="s">
        <v>8454</v>
      </c>
      <c r="C5987">
        <v>2019</v>
      </c>
      <c r="D5987" s="42" t="s">
        <v>8948</v>
      </c>
      <c r="E5987" t="b">
        <v>0</v>
      </c>
      <c r="F5987" s="42" t="s">
        <v>8942</v>
      </c>
    </row>
    <row r="5988" spans="1:6" x14ac:dyDescent="0.2">
      <c r="A5988" s="42" t="s">
        <v>415</v>
      </c>
      <c r="B5988" s="42" t="s">
        <v>8462</v>
      </c>
      <c r="C5988">
        <v>2013</v>
      </c>
      <c r="D5988" s="42" t="s">
        <v>8941</v>
      </c>
      <c r="E5988" t="b">
        <v>0</v>
      </c>
      <c r="F5988" s="42" t="s">
        <v>8942</v>
      </c>
    </row>
    <row r="5989" spans="1:6" x14ac:dyDescent="0.2">
      <c r="A5989" s="42" t="s">
        <v>415</v>
      </c>
      <c r="B5989" s="42" t="s">
        <v>8462</v>
      </c>
      <c r="C5989">
        <v>2014</v>
      </c>
      <c r="D5989" s="42" t="s">
        <v>8943</v>
      </c>
      <c r="E5989" t="b">
        <v>0</v>
      </c>
      <c r="F5989" s="42" t="s">
        <v>8942</v>
      </c>
    </row>
    <row r="5990" spans="1:6" x14ac:dyDescent="0.2">
      <c r="A5990" s="42" t="s">
        <v>415</v>
      </c>
      <c r="B5990" s="42" t="s">
        <v>8462</v>
      </c>
      <c r="C5990">
        <v>2015</v>
      </c>
      <c r="D5990" s="42" t="s">
        <v>8944</v>
      </c>
      <c r="E5990" t="b">
        <v>0</v>
      </c>
      <c r="F5990" s="42" t="s">
        <v>8942</v>
      </c>
    </row>
    <row r="5991" spans="1:6" x14ac:dyDescent="0.2">
      <c r="A5991" s="42" t="s">
        <v>415</v>
      </c>
      <c r="B5991" s="42" t="s">
        <v>8462</v>
      </c>
      <c r="C5991">
        <v>2016</v>
      </c>
      <c r="D5991" s="42" t="s">
        <v>8945</v>
      </c>
      <c r="E5991" t="b">
        <v>0</v>
      </c>
      <c r="F5991" s="42" t="s">
        <v>8942</v>
      </c>
    </row>
    <row r="5992" spans="1:6" x14ac:dyDescent="0.2">
      <c r="A5992" s="42" t="s">
        <v>415</v>
      </c>
      <c r="B5992" s="42" t="s">
        <v>8462</v>
      </c>
      <c r="C5992">
        <v>2017</v>
      </c>
      <c r="D5992" s="42" t="s">
        <v>8946</v>
      </c>
      <c r="E5992" t="b">
        <v>0</v>
      </c>
      <c r="F5992" s="42" t="s">
        <v>8942</v>
      </c>
    </row>
    <row r="5993" spans="1:6" x14ac:dyDescent="0.2">
      <c r="A5993" s="42" t="s">
        <v>415</v>
      </c>
      <c r="B5993" s="42" t="s">
        <v>8462</v>
      </c>
      <c r="C5993">
        <v>2018</v>
      </c>
      <c r="D5993" s="42" t="s">
        <v>8947</v>
      </c>
      <c r="E5993" t="b">
        <v>0</v>
      </c>
      <c r="F5993" s="42" t="s">
        <v>8942</v>
      </c>
    </row>
    <row r="5994" spans="1:6" x14ac:dyDescent="0.2">
      <c r="A5994" s="42" t="s">
        <v>415</v>
      </c>
      <c r="B5994" s="42" t="s">
        <v>8462</v>
      </c>
      <c r="C5994">
        <v>2019</v>
      </c>
      <c r="D5994" s="42" t="s">
        <v>8948</v>
      </c>
      <c r="E5994" t="b">
        <v>0</v>
      </c>
      <c r="F5994" s="42" t="s">
        <v>8942</v>
      </c>
    </row>
    <row r="5995" spans="1:6" x14ac:dyDescent="0.2">
      <c r="A5995" s="42" t="s">
        <v>415</v>
      </c>
      <c r="B5995" s="42" t="s">
        <v>8464</v>
      </c>
      <c r="C5995">
        <v>2013</v>
      </c>
      <c r="D5995" s="42" t="s">
        <v>8949</v>
      </c>
      <c r="E5995" t="b">
        <v>0</v>
      </c>
      <c r="F5995" s="42" t="s">
        <v>8942</v>
      </c>
    </row>
    <row r="5996" spans="1:6" x14ac:dyDescent="0.2">
      <c r="A5996" s="42" t="s">
        <v>415</v>
      </c>
      <c r="B5996" s="42" t="s">
        <v>8464</v>
      </c>
      <c r="C5996">
        <v>2014</v>
      </c>
      <c r="D5996" s="42" t="s">
        <v>8949</v>
      </c>
      <c r="E5996" t="b">
        <v>0</v>
      </c>
      <c r="F5996" s="42" t="s">
        <v>8942</v>
      </c>
    </row>
    <row r="5997" spans="1:6" x14ac:dyDescent="0.2">
      <c r="A5997" s="42" t="s">
        <v>415</v>
      </c>
      <c r="B5997" s="42" t="s">
        <v>8464</v>
      </c>
      <c r="C5997">
        <v>2015</v>
      </c>
      <c r="D5997" s="42" t="s">
        <v>8949</v>
      </c>
      <c r="E5997" t="b">
        <v>0</v>
      </c>
      <c r="F5997" s="42" t="s">
        <v>8942</v>
      </c>
    </row>
    <row r="5998" spans="1:6" x14ac:dyDescent="0.2">
      <c r="A5998" s="42" t="s">
        <v>415</v>
      </c>
      <c r="B5998" s="42" t="s">
        <v>8464</v>
      </c>
      <c r="C5998">
        <v>2016</v>
      </c>
      <c r="D5998" s="42" t="s">
        <v>8949</v>
      </c>
      <c r="E5998" t="b">
        <v>0</v>
      </c>
      <c r="F5998" s="42" t="s">
        <v>8942</v>
      </c>
    </row>
    <row r="5999" spans="1:6" x14ac:dyDescent="0.2">
      <c r="A5999" s="42" t="s">
        <v>415</v>
      </c>
      <c r="B5999" s="42" t="s">
        <v>8464</v>
      </c>
      <c r="C5999">
        <v>2017</v>
      </c>
      <c r="D5999" s="42" t="s">
        <v>8949</v>
      </c>
      <c r="E5999" t="b">
        <v>0</v>
      </c>
      <c r="F5999" s="42" t="s">
        <v>8942</v>
      </c>
    </row>
    <row r="6000" spans="1:6" x14ac:dyDescent="0.2">
      <c r="A6000" s="42" t="s">
        <v>415</v>
      </c>
      <c r="B6000" s="42" t="s">
        <v>8464</v>
      </c>
      <c r="C6000">
        <v>2018</v>
      </c>
      <c r="D6000" s="42" t="s">
        <v>8949</v>
      </c>
      <c r="E6000" t="b">
        <v>0</v>
      </c>
      <c r="F6000" s="42" t="s">
        <v>8942</v>
      </c>
    </row>
    <row r="6001" spans="1:6" x14ac:dyDescent="0.2">
      <c r="A6001" s="42" t="s">
        <v>415</v>
      </c>
      <c r="B6001" s="42" t="s">
        <v>8464</v>
      </c>
      <c r="C6001">
        <v>2019</v>
      </c>
      <c r="D6001" s="42" t="s">
        <v>8949</v>
      </c>
      <c r="E6001" t="b">
        <v>0</v>
      </c>
      <c r="F6001" s="42" t="s">
        <v>8942</v>
      </c>
    </row>
    <row r="6002" spans="1:6" x14ac:dyDescent="0.2">
      <c r="A6002" s="42" t="s">
        <v>1255</v>
      </c>
      <c r="B6002" s="42" t="s">
        <v>8454</v>
      </c>
      <c r="C6002">
        <v>2013</v>
      </c>
      <c r="D6002" s="42" t="s">
        <v>9090</v>
      </c>
      <c r="E6002" t="b">
        <v>0</v>
      </c>
      <c r="F6002" s="42" t="s">
        <v>10082</v>
      </c>
    </row>
    <row r="6003" spans="1:6" x14ac:dyDescent="0.2">
      <c r="A6003" s="42" t="s">
        <v>1255</v>
      </c>
      <c r="B6003" s="42" t="s">
        <v>8454</v>
      </c>
      <c r="C6003">
        <v>2014</v>
      </c>
      <c r="D6003" s="42" t="s">
        <v>9167</v>
      </c>
      <c r="E6003" t="b">
        <v>0</v>
      </c>
      <c r="F6003" s="42" t="s">
        <v>10082</v>
      </c>
    </row>
    <row r="6004" spans="1:6" x14ac:dyDescent="0.2">
      <c r="A6004" s="42" t="s">
        <v>1255</v>
      </c>
      <c r="B6004" s="42" t="s">
        <v>8454</v>
      </c>
      <c r="C6004">
        <v>2015</v>
      </c>
      <c r="D6004" s="42" t="s">
        <v>8681</v>
      </c>
      <c r="E6004" t="b">
        <v>0</v>
      </c>
      <c r="F6004" s="42" t="s">
        <v>10082</v>
      </c>
    </row>
    <row r="6005" spans="1:6" x14ac:dyDescent="0.2">
      <c r="A6005" s="42" t="s">
        <v>1255</v>
      </c>
      <c r="B6005" s="42" t="s">
        <v>8454</v>
      </c>
      <c r="C6005">
        <v>2016</v>
      </c>
      <c r="D6005" s="42" t="s">
        <v>8961</v>
      </c>
      <c r="E6005" t="b">
        <v>0</v>
      </c>
      <c r="F6005" s="42" t="s">
        <v>10082</v>
      </c>
    </row>
    <row r="6006" spans="1:6" x14ac:dyDescent="0.2">
      <c r="A6006" s="42" t="s">
        <v>1255</v>
      </c>
      <c r="B6006" s="42" t="s">
        <v>8454</v>
      </c>
      <c r="C6006">
        <v>2017</v>
      </c>
      <c r="D6006" s="42" t="s">
        <v>8544</v>
      </c>
      <c r="E6006" t="b">
        <v>0</v>
      </c>
      <c r="F6006" s="42" t="s">
        <v>10082</v>
      </c>
    </row>
    <row r="6007" spans="1:6" x14ac:dyDescent="0.2">
      <c r="A6007" s="42" t="s">
        <v>1255</v>
      </c>
      <c r="B6007" s="42" t="s">
        <v>8454</v>
      </c>
      <c r="C6007">
        <v>2018</v>
      </c>
      <c r="D6007" s="42" t="s">
        <v>9113</v>
      </c>
      <c r="E6007" t="b">
        <v>0</v>
      </c>
      <c r="F6007" s="42" t="s">
        <v>10082</v>
      </c>
    </row>
    <row r="6008" spans="1:6" x14ac:dyDescent="0.2">
      <c r="A6008" s="42" t="s">
        <v>1255</v>
      </c>
      <c r="B6008" s="42" t="s">
        <v>8454</v>
      </c>
      <c r="C6008">
        <v>2019</v>
      </c>
      <c r="D6008" s="42" t="s">
        <v>8491</v>
      </c>
      <c r="E6008" t="b">
        <v>0</v>
      </c>
      <c r="F6008" s="42" t="s">
        <v>10082</v>
      </c>
    </row>
    <row r="6009" spans="1:6" x14ac:dyDescent="0.2">
      <c r="A6009" s="42" t="s">
        <v>1255</v>
      </c>
      <c r="B6009" s="42" t="s">
        <v>8462</v>
      </c>
      <c r="C6009">
        <v>2013</v>
      </c>
      <c r="D6009" s="42" t="s">
        <v>9090</v>
      </c>
      <c r="E6009" t="b">
        <v>0</v>
      </c>
      <c r="F6009" s="42" t="s">
        <v>10082</v>
      </c>
    </row>
    <row r="6010" spans="1:6" x14ac:dyDescent="0.2">
      <c r="A6010" s="42" t="s">
        <v>1255</v>
      </c>
      <c r="B6010" s="42" t="s">
        <v>8462</v>
      </c>
      <c r="C6010">
        <v>2014</v>
      </c>
      <c r="D6010" s="42" t="s">
        <v>9167</v>
      </c>
      <c r="E6010" t="b">
        <v>0</v>
      </c>
      <c r="F6010" s="42" t="s">
        <v>10082</v>
      </c>
    </row>
    <row r="6011" spans="1:6" x14ac:dyDescent="0.2">
      <c r="A6011" s="42" t="s">
        <v>1255</v>
      </c>
      <c r="B6011" s="42" t="s">
        <v>8462</v>
      </c>
      <c r="C6011">
        <v>2015</v>
      </c>
      <c r="D6011" s="42" t="s">
        <v>8681</v>
      </c>
      <c r="E6011" t="b">
        <v>0</v>
      </c>
      <c r="F6011" s="42" t="s">
        <v>10082</v>
      </c>
    </row>
    <row r="6012" spans="1:6" x14ac:dyDescent="0.2">
      <c r="A6012" s="42" t="s">
        <v>1255</v>
      </c>
      <c r="B6012" s="42" t="s">
        <v>8462</v>
      </c>
      <c r="C6012">
        <v>2016</v>
      </c>
      <c r="D6012" s="42" t="s">
        <v>8961</v>
      </c>
      <c r="E6012" t="b">
        <v>0</v>
      </c>
      <c r="F6012" s="42" t="s">
        <v>10082</v>
      </c>
    </row>
    <row r="6013" spans="1:6" x14ac:dyDescent="0.2">
      <c r="A6013" s="42" t="s">
        <v>1255</v>
      </c>
      <c r="B6013" s="42" t="s">
        <v>8462</v>
      </c>
      <c r="C6013">
        <v>2017</v>
      </c>
      <c r="D6013" s="42" t="s">
        <v>8544</v>
      </c>
      <c r="E6013" t="b">
        <v>0</v>
      </c>
      <c r="F6013" s="42" t="s">
        <v>10082</v>
      </c>
    </row>
    <row r="6014" spans="1:6" x14ac:dyDescent="0.2">
      <c r="A6014" s="42" t="s">
        <v>1255</v>
      </c>
      <c r="B6014" s="42" t="s">
        <v>8462</v>
      </c>
      <c r="C6014">
        <v>2018</v>
      </c>
      <c r="D6014" s="42" t="s">
        <v>8700</v>
      </c>
      <c r="E6014" t="b">
        <v>0</v>
      </c>
      <c r="F6014" s="42" t="s">
        <v>10082</v>
      </c>
    </row>
    <row r="6015" spans="1:6" x14ac:dyDescent="0.2">
      <c r="A6015" s="42" t="s">
        <v>1255</v>
      </c>
      <c r="B6015" s="42" t="s">
        <v>8462</v>
      </c>
      <c r="C6015">
        <v>2019</v>
      </c>
      <c r="D6015" s="42" t="s">
        <v>9132</v>
      </c>
      <c r="E6015" t="b">
        <v>0</v>
      </c>
      <c r="F6015" s="42" t="s">
        <v>10082</v>
      </c>
    </row>
    <row r="6016" spans="1:6" x14ac:dyDescent="0.2">
      <c r="A6016" s="42" t="s">
        <v>1255</v>
      </c>
      <c r="B6016" s="42" t="s">
        <v>8464</v>
      </c>
      <c r="C6016">
        <v>2013</v>
      </c>
      <c r="D6016" s="42" t="s">
        <v>8598</v>
      </c>
      <c r="E6016" t="b">
        <v>0</v>
      </c>
      <c r="F6016" s="42" t="s">
        <v>10082</v>
      </c>
    </row>
    <row r="6017" spans="1:6" x14ac:dyDescent="0.2">
      <c r="A6017" s="42" t="s">
        <v>1255</v>
      </c>
      <c r="B6017" s="42" t="s">
        <v>8464</v>
      </c>
      <c r="C6017">
        <v>2014</v>
      </c>
      <c r="D6017" s="42" t="s">
        <v>8598</v>
      </c>
      <c r="E6017" t="b">
        <v>0</v>
      </c>
      <c r="F6017" s="42" t="s">
        <v>10082</v>
      </c>
    </row>
    <row r="6018" spans="1:6" x14ac:dyDescent="0.2">
      <c r="A6018" s="42" t="s">
        <v>1255</v>
      </c>
      <c r="B6018" s="42" t="s">
        <v>8464</v>
      </c>
      <c r="C6018">
        <v>2015</v>
      </c>
      <c r="D6018" s="42" t="s">
        <v>8598</v>
      </c>
      <c r="E6018" t="b">
        <v>0</v>
      </c>
      <c r="F6018" s="42" t="s">
        <v>10082</v>
      </c>
    </row>
    <row r="6019" spans="1:6" x14ac:dyDescent="0.2">
      <c r="A6019" s="42" t="s">
        <v>1255</v>
      </c>
      <c r="B6019" s="42" t="s">
        <v>8464</v>
      </c>
      <c r="C6019">
        <v>2016</v>
      </c>
      <c r="D6019" s="42" t="s">
        <v>8598</v>
      </c>
      <c r="E6019" t="b">
        <v>0</v>
      </c>
      <c r="F6019" s="42" t="s">
        <v>10082</v>
      </c>
    </row>
    <row r="6020" spans="1:6" x14ac:dyDescent="0.2">
      <c r="A6020" s="42" t="s">
        <v>1255</v>
      </c>
      <c r="B6020" s="42" t="s">
        <v>8464</v>
      </c>
      <c r="C6020">
        <v>2017</v>
      </c>
      <c r="D6020" s="42" t="s">
        <v>8962</v>
      </c>
      <c r="E6020" t="b">
        <v>0</v>
      </c>
      <c r="F6020" s="42" t="s">
        <v>10082</v>
      </c>
    </row>
    <row r="6021" spans="1:6" x14ac:dyDescent="0.2">
      <c r="A6021" s="42" t="s">
        <v>1255</v>
      </c>
      <c r="B6021" s="42" t="s">
        <v>8464</v>
      </c>
      <c r="C6021">
        <v>2018</v>
      </c>
      <c r="D6021" s="42" t="s">
        <v>8687</v>
      </c>
      <c r="E6021" t="b">
        <v>0</v>
      </c>
      <c r="F6021" s="42" t="s">
        <v>10082</v>
      </c>
    </row>
    <row r="6022" spans="1:6" x14ac:dyDescent="0.2">
      <c r="A6022" s="42" t="s">
        <v>1255</v>
      </c>
      <c r="B6022" s="42" t="s">
        <v>8464</v>
      </c>
      <c r="C6022">
        <v>2019</v>
      </c>
      <c r="D6022" s="42" t="s">
        <v>8687</v>
      </c>
      <c r="E6022" t="b">
        <v>0</v>
      </c>
      <c r="F6022" s="42" t="s">
        <v>10082</v>
      </c>
    </row>
    <row r="6023" spans="1:6" x14ac:dyDescent="0.2">
      <c r="A6023" s="42" t="s">
        <v>1256</v>
      </c>
      <c r="B6023" s="42" t="s">
        <v>8454</v>
      </c>
      <c r="C6023">
        <v>2013</v>
      </c>
      <c r="D6023" s="42" t="s">
        <v>8706</v>
      </c>
      <c r="E6023" t="b">
        <v>0</v>
      </c>
      <c r="F6023" s="42" t="s">
        <v>10083</v>
      </c>
    </row>
    <row r="6024" spans="1:6" x14ac:dyDescent="0.2">
      <c r="A6024" s="42" t="s">
        <v>1256</v>
      </c>
      <c r="B6024" s="42" t="s">
        <v>8454</v>
      </c>
      <c r="C6024">
        <v>2014</v>
      </c>
      <c r="D6024" s="42" t="s">
        <v>9302</v>
      </c>
      <c r="E6024" t="b">
        <v>0</v>
      </c>
      <c r="F6024" s="42" t="s">
        <v>10083</v>
      </c>
    </row>
    <row r="6025" spans="1:6" x14ac:dyDescent="0.2">
      <c r="A6025" s="42" t="s">
        <v>1256</v>
      </c>
      <c r="B6025" s="42" t="s">
        <v>8454</v>
      </c>
      <c r="C6025">
        <v>2015</v>
      </c>
      <c r="D6025" s="42" t="s">
        <v>9519</v>
      </c>
      <c r="E6025" t="b">
        <v>0</v>
      </c>
      <c r="F6025" s="42" t="s">
        <v>10083</v>
      </c>
    </row>
    <row r="6026" spans="1:6" x14ac:dyDescent="0.2">
      <c r="A6026" s="42" t="s">
        <v>1256</v>
      </c>
      <c r="B6026" s="42" t="s">
        <v>8454</v>
      </c>
      <c r="C6026">
        <v>2016</v>
      </c>
      <c r="D6026" s="42" t="s">
        <v>9485</v>
      </c>
      <c r="E6026" t="b">
        <v>0</v>
      </c>
      <c r="F6026" s="42" t="s">
        <v>10083</v>
      </c>
    </row>
    <row r="6027" spans="1:6" x14ac:dyDescent="0.2">
      <c r="A6027" s="42" t="s">
        <v>1256</v>
      </c>
      <c r="B6027" s="42" t="s">
        <v>8454</v>
      </c>
      <c r="C6027">
        <v>2017</v>
      </c>
      <c r="D6027" s="42" t="s">
        <v>9335</v>
      </c>
      <c r="E6027" t="b">
        <v>0</v>
      </c>
      <c r="F6027" s="42" t="s">
        <v>10083</v>
      </c>
    </row>
    <row r="6028" spans="1:6" x14ac:dyDescent="0.2">
      <c r="A6028" s="42" t="s">
        <v>1256</v>
      </c>
      <c r="B6028" s="42" t="s">
        <v>8454</v>
      </c>
      <c r="C6028">
        <v>2018</v>
      </c>
      <c r="D6028" s="42" t="s">
        <v>10084</v>
      </c>
      <c r="E6028" t="b">
        <v>0</v>
      </c>
      <c r="F6028" s="42" t="s">
        <v>10083</v>
      </c>
    </row>
    <row r="6029" spans="1:6" x14ac:dyDescent="0.2">
      <c r="A6029" s="42" t="s">
        <v>1256</v>
      </c>
      <c r="B6029" s="42" t="s">
        <v>8454</v>
      </c>
      <c r="C6029">
        <v>2019</v>
      </c>
      <c r="D6029" s="42" t="s">
        <v>10085</v>
      </c>
      <c r="E6029" t="b">
        <v>0</v>
      </c>
      <c r="F6029" s="42" t="s">
        <v>10083</v>
      </c>
    </row>
    <row r="6030" spans="1:6" x14ac:dyDescent="0.2">
      <c r="A6030" s="42" t="s">
        <v>1256</v>
      </c>
      <c r="B6030" s="42" t="s">
        <v>8462</v>
      </c>
      <c r="C6030">
        <v>2013</v>
      </c>
      <c r="D6030" s="42" t="s">
        <v>9025</v>
      </c>
      <c r="E6030" t="b">
        <v>0</v>
      </c>
      <c r="F6030" s="42" t="s">
        <v>10083</v>
      </c>
    </row>
    <row r="6031" spans="1:6" x14ac:dyDescent="0.2">
      <c r="A6031" s="42" t="s">
        <v>1256</v>
      </c>
      <c r="B6031" s="42" t="s">
        <v>8462</v>
      </c>
      <c r="C6031">
        <v>2014</v>
      </c>
      <c r="D6031" s="42" t="s">
        <v>9394</v>
      </c>
      <c r="E6031" t="b">
        <v>0</v>
      </c>
      <c r="F6031" s="42" t="s">
        <v>10083</v>
      </c>
    </row>
    <row r="6032" spans="1:6" x14ac:dyDescent="0.2">
      <c r="A6032" s="42" t="s">
        <v>1256</v>
      </c>
      <c r="B6032" s="42" t="s">
        <v>8462</v>
      </c>
      <c r="C6032">
        <v>2015</v>
      </c>
      <c r="D6032" s="42" t="s">
        <v>10086</v>
      </c>
      <c r="E6032" t="b">
        <v>0</v>
      </c>
      <c r="F6032" s="42" t="s">
        <v>10083</v>
      </c>
    </row>
    <row r="6033" spans="1:6" x14ac:dyDescent="0.2">
      <c r="A6033" s="42" t="s">
        <v>1256</v>
      </c>
      <c r="B6033" s="42" t="s">
        <v>8462</v>
      </c>
      <c r="C6033">
        <v>2016</v>
      </c>
      <c r="D6033" s="42" t="s">
        <v>8838</v>
      </c>
      <c r="E6033" t="b">
        <v>0</v>
      </c>
      <c r="F6033" s="42" t="s">
        <v>10083</v>
      </c>
    </row>
    <row r="6034" spans="1:6" x14ac:dyDescent="0.2">
      <c r="A6034" s="42" t="s">
        <v>1256</v>
      </c>
      <c r="B6034" s="42" t="s">
        <v>8462</v>
      </c>
      <c r="C6034">
        <v>2017</v>
      </c>
      <c r="D6034" s="42" t="s">
        <v>9488</v>
      </c>
      <c r="E6034" t="b">
        <v>0</v>
      </c>
      <c r="F6034" s="42" t="s">
        <v>10083</v>
      </c>
    </row>
    <row r="6035" spans="1:6" x14ac:dyDescent="0.2">
      <c r="A6035" s="42" t="s">
        <v>1256</v>
      </c>
      <c r="B6035" s="42" t="s">
        <v>8462</v>
      </c>
      <c r="C6035">
        <v>2018</v>
      </c>
      <c r="D6035" s="42" t="s">
        <v>9098</v>
      </c>
      <c r="E6035" t="b">
        <v>0</v>
      </c>
      <c r="F6035" s="42" t="s">
        <v>10083</v>
      </c>
    </row>
    <row r="6036" spans="1:6" x14ac:dyDescent="0.2">
      <c r="A6036" s="42" t="s">
        <v>1256</v>
      </c>
      <c r="B6036" s="42" t="s">
        <v>8462</v>
      </c>
      <c r="C6036">
        <v>2019</v>
      </c>
      <c r="D6036" s="42" t="s">
        <v>9076</v>
      </c>
      <c r="E6036" t="b">
        <v>0</v>
      </c>
      <c r="F6036" s="42" t="s">
        <v>10083</v>
      </c>
    </row>
    <row r="6037" spans="1:6" x14ac:dyDescent="0.2">
      <c r="A6037" s="42" t="s">
        <v>1256</v>
      </c>
      <c r="B6037" s="42" t="s">
        <v>8464</v>
      </c>
      <c r="C6037">
        <v>2013</v>
      </c>
      <c r="D6037" s="42" t="s">
        <v>8466</v>
      </c>
      <c r="E6037" t="b">
        <v>0</v>
      </c>
      <c r="F6037" s="42" t="s">
        <v>10083</v>
      </c>
    </row>
    <row r="6038" spans="1:6" x14ac:dyDescent="0.2">
      <c r="A6038" s="42" t="s">
        <v>1256</v>
      </c>
      <c r="B6038" s="42" t="s">
        <v>8464</v>
      </c>
      <c r="C6038">
        <v>2014</v>
      </c>
      <c r="D6038" s="42" t="s">
        <v>8466</v>
      </c>
      <c r="E6038" t="b">
        <v>0</v>
      </c>
      <c r="F6038" s="42" t="s">
        <v>10083</v>
      </c>
    </row>
    <row r="6039" spans="1:6" x14ac:dyDescent="0.2">
      <c r="A6039" s="42" t="s">
        <v>1256</v>
      </c>
      <c r="B6039" s="42" t="s">
        <v>8464</v>
      </c>
      <c r="C6039">
        <v>2015</v>
      </c>
      <c r="D6039" s="42" t="s">
        <v>8558</v>
      </c>
      <c r="E6039" t="b">
        <v>0</v>
      </c>
      <c r="F6039" s="42" t="s">
        <v>10083</v>
      </c>
    </row>
    <row r="6040" spans="1:6" x14ac:dyDescent="0.2">
      <c r="A6040" s="42" t="s">
        <v>1256</v>
      </c>
      <c r="B6040" s="42" t="s">
        <v>8464</v>
      </c>
      <c r="C6040">
        <v>2016</v>
      </c>
      <c r="D6040" s="42" t="s">
        <v>8558</v>
      </c>
      <c r="E6040" t="b">
        <v>0</v>
      </c>
      <c r="F6040" s="42" t="s">
        <v>10083</v>
      </c>
    </row>
    <row r="6041" spans="1:6" x14ac:dyDescent="0.2">
      <c r="A6041" s="42" t="s">
        <v>1256</v>
      </c>
      <c r="B6041" s="42" t="s">
        <v>8464</v>
      </c>
      <c r="C6041">
        <v>2017</v>
      </c>
      <c r="D6041" s="42" t="s">
        <v>8467</v>
      </c>
      <c r="E6041" t="b">
        <v>0</v>
      </c>
      <c r="F6041" s="42" t="s">
        <v>10083</v>
      </c>
    </row>
    <row r="6042" spans="1:6" x14ac:dyDescent="0.2">
      <c r="A6042" s="42" t="s">
        <v>1256</v>
      </c>
      <c r="B6042" s="42" t="s">
        <v>8464</v>
      </c>
      <c r="C6042">
        <v>2018</v>
      </c>
      <c r="D6042" s="42" t="s">
        <v>8510</v>
      </c>
      <c r="E6042" t="b">
        <v>0</v>
      </c>
      <c r="F6042" s="42" t="s">
        <v>10083</v>
      </c>
    </row>
    <row r="6043" spans="1:6" x14ac:dyDescent="0.2">
      <c r="A6043" s="42" t="s">
        <v>1256</v>
      </c>
      <c r="B6043" s="42" t="s">
        <v>8464</v>
      </c>
      <c r="C6043">
        <v>2019</v>
      </c>
      <c r="D6043" s="42" t="s">
        <v>8631</v>
      </c>
      <c r="E6043" t="b">
        <v>0</v>
      </c>
      <c r="F6043" s="42" t="s">
        <v>10083</v>
      </c>
    </row>
    <row r="6044" spans="1:6" x14ac:dyDescent="0.2">
      <c r="A6044" s="42" t="s">
        <v>1257</v>
      </c>
      <c r="B6044" s="42" t="s">
        <v>8454</v>
      </c>
      <c r="C6044">
        <v>2013</v>
      </c>
      <c r="D6044" s="42" t="s">
        <v>9165</v>
      </c>
      <c r="E6044" t="b">
        <v>0</v>
      </c>
      <c r="F6044" s="42" t="s">
        <v>10087</v>
      </c>
    </row>
    <row r="6045" spans="1:6" x14ac:dyDescent="0.2">
      <c r="A6045" s="42" t="s">
        <v>1257</v>
      </c>
      <c r="B6045" s="42" t="s">
        <v>8454</v>
      </c>
      <c r="C6045">
        <v>2014</v>
      </c>
      <c r="D6045" s="42" t="s">
        <v>9046</v>
      </c>
      <c r="E6045" t="b">
        <v>0</v>
      </c>
      <c r="F6045" s="42" t="s">
        <v>10087</v>
      </c>
    </row>
    <row r="6046" spans="1:6" x14ac:dyDescent="0.2">
      <c r="A6046" s="42" t="s">
        <v>1257</v>
      </c>
      <c r="B6046" s="42" t="s">
        <v>8454</v>
      </c>
      <c r="C6046">
        <v>2015</v>
      </c>
      <c r="D6046" s="42" t="s">
        <v>8713</v>
      </c>
      <c r="E6046" t="b">
        <v>0</v>
      </c>
      <c r="F6046" s="42" t="s">
        <v>10087</v>
      </c>
    </row>
    <row r="6047" spans="1:6" x14ac:dyDescent="0.2">
      <c r="A6047" s="42" t="s">
        <v>1257</v>
      </c>
      <c r="B6047" s="42" t="s">
        <v>8454</v>
      </c>
      <c r="C6047">
        <v>2016</v>
      </c>
      <c r="D6047" s="42" t="s">
        <v>8990</v>
      </c>
      <c r="E6047" t="b">
        <v>0</v>
      </c>
      <c r="F6047" s="42" t="s">
        <v>10087</v>
      </c>
    </row>
    <row r="6048" spans="1:6" x14ac:dyDescent="0.2">
      <c r="A6048" s="42" t="s">
        <v>1257</v>
      </c>
      <c r="B6048" s="42" t="s">
        <v>8454</v>
      </c>
      <c r="C6048">
        <v>2017</v>
      </c>
      <c r="D6048" s="42" t="s">
        <v>8689</v>
      </c>
      <c r="E6048" t="b">
        <v>0</v>
      </c>
      <c r="F6048" s="42" t="s">
        <v>10087</v>
      </c>
    </row>
    <row r="6049" spans="1:6" x14ac:dyDescent="0.2">
      <c r="A6049" s="42" t="s">
        <v>1257</v>
      </c>
      <c r="B6049" s="42" t="s">
        <v>8454</v>
      </c>
      <c r="C6049">
        <v>2018</v>
      </c>
      <c r="D6049" s="42" t="s">
        <v>9021</v>
      </c>
      <c r="E6049" t="b">
        <v>0</v>
      </c>
      <c r="F6049" s="42" t="s">
        <v>10087</v>
      </c>
    </row>
    <row r="6050" spans="1:6" x14ac:dyDescent="0.2">
      <c r="A6050" s="42" t="s">
        <v>1257</v>
      </c>
      <c r="B6050" s="42" t="s">
        <v>8454</v>
      </c>
      <c r="C6050">
        <v>2019</v>
      </c>
      <c r="D6050" s="42" t="s">
        <v>9250</v>
      </c>
      <c r="E6050" t="b">
        <v>0</v>
      </c>
      <c r="F6050" s="42" t="s">
        <v>10087</v>
      </c>
    </row>
    <row r="6051" spans="1:6" x14ac:dyDescent="0.2">
      <c r="A6051" s="42" t="s">
        <v>1257</v>
      </c>
      <c r="B6051" s="42" t="s">
        <v>8462</v>
      </c>
      <c r="C6051">
        <v>2013</v>
      </c>
      <c r="D6051" s="42" t="s">
        <v>8591</v>
      </c>
      <c r="E6051" t="b">
        <v>0</v>
      </c>
      <c r="F6051" s="42" t="s">
        <v>10087</v>
      </c>
    </row>
    <row r="6052" spans="1:6" x14ac:dyDescent="0.2">
      <c r="A6052" s="42" t="s">
        <v>1257</v>
      </c>
      <c r="B6052" s="42" t="s">
        <v>8462</v>
      </c>
      <c r="C6052">
        <v>2014</v>
      </c>
      <c r="D6052" s="42" t="s">
        <v>8725</v>
      </c>
      <c r="E6052" t="b">
        <v>0</v>
      </c>
      <c r="F6052" s="42" t="s">
        <v>10087</v>
      </c>
    </row>
    <row r="6053" spans="1:6" x14ac:dyDescent="0.2">
      <c r="A6053" s="42" t="s">
        <v>1257</v>
      </c>
      <c r="B6053" s="42" t="s">
        <v>8462</v>
      </c>
      <c r="C6053">
        <v>2015</v>
      </c>
      <c r="D6053" s="42" t="s">
        <v>8591</v>
      </c>
      <c r="E6053" t="b">
        <v>0</v>
      </c>
      <c r="F6053" s="42" t="s">
        <v>10087</v>
      </c>
    </row>
    <row r="6054" spans="1:6" x14ac:dyDescent="0.2">
      <c r="A6054" s="42" t="s">
        <v>1257</v>
      </c>
      <c r="B6054" s="42" t="s">
        <v>8462</v>
      </c>
      <c r="C6054">
        <v>2016</v>
      </c>
      <c r="D6054" s="42" t="s">
        <v>8559</v>
      </c>
      <c r="E6054" t="b">
        <v>0</v>
      </c>
      <c r="F6054" s="42" t="s">
        <v>10087</v>
      </c>
    </row>
    <row r="6055" spans="1:6" x14ac:dyDescent="0.2">
      <c r="A6055" s="42" t="s">
        <v>1257</v>
      </c>
      <c r="B6055" s="42" t="s">
        <v>8462</v>
      </c>
      <c r="C6055">
        <v>2017</v>
      </c>
      <c r="D6055" s="42" t="s">
        <v>9321</v>
      </c>
      <c r="E6055" t="b">
        <v>0</v>
      </c>
      <c r="F6055" s="42" t="s">
        <v>10087</v>
      </c>
    </row>
    <row r="6056" spans="1:6" x14ac:dyDescent="0.2">
      <c r="A6056" s="42" t="s">
        <v>1257</v>
      </c>
      <c r="B6056" s="42" t="s">
        <v>8462</v>
      </c>
      <c r="C6056">
        <v>2018</v>
      </c>
      <c r="D6056" s="42" t="s">
        <v>9001</v>
      </c>
      <c r="E6056" t="b">
        <v>0</v>
      </c>
      <c r="F6056" s="42" t="s">
        <v>10087</v>
      </c>
    </row>
    <row r="6057" spans="1:6" x14ac:dyDescent="0.2">
      <c r="A6057" s="42" t="s">
        <v>1257</v>
      </c>
      <c r="B6057" s="42" t="s">
        <v>8462</v>
      </c>
      <c r="C6057">
        <v>2019</v>
      </c>
      <c r="D6057" s="42" t="s">
        <v>8644</v>
      </c>
      <c r="E6057" t="b">
        <v>0</v>
      </c>
      <c r="F6057" s="42" t="s">
        <v>10087</v>
      </c>
    </row>
    <row r="6058" spans="1:6" x14ac:dyDescent="0.2">
      <c r="A6058" s="42" t="s">
        <v>1257</v>
      </c>
      <c r="B6058" s="42" t="s">
        <v>8464</v>
      </c>
      <c r="C6058">
        <v>2013</v>
      </c>
      <c r="D6058" s="42" t="s">
        <v>8601</v>
      </c>
      <c r="E6058" t="b">
        <v>0</v>
      </c>
      <c r="F6058" s="42" t="s">
        <v>10087</v>
      </c>
    </row>
    <row r="6059" spans="1:6" x14ac:dyDescent="0.2">
      <c r="A6059" s="42" t="s">
        <v>1257</v>
      </c>
      <c r="B6059" s="42" t="s">
        <v>8464</v>
      </c>
      <c r="C6059">
        <v>2014</v>
      </c>
      <c r="D6059" s="42" t="s">
        <v>8980</v>
      </c>
      <c r="E6059" t="b">
        <v>0</v>
      </c>
      <c r="F6059" s="42" t="s">
        <v>10087</v>
      </c>
    </row>
    <row r="6060" spans="1:6" x14ac:dyDescent="0.2">
      <c r="A6060" s="42" t="s">
        <v>1257</v>
      </c>
      <c r="B6060" s="42" t="s">
        <v>8464</v>
      </c>
      <c r="C6060">
        <v>2015</v>
      </c>
      <c r="D6060" s="42" t="s">
        <v>8971</v>
      </c>
      <c r="E6060" t="b">
        <v>0</v>
      </c>
      <c r="F6060" s="42" t="s">
        <v>10087</v>
      </c>
    </row>
    <row r="6061" spans="1:6" x14ac:dyDescent="0.2">
      <c r="A6061" s="42" t="s">
        <v>1257</v>
      </c>
      <c r="B6061" s="42" t="s">
        <v>8464</v>
      </c>
      <c r="C6061">
        <v>2016</v>
      </c>
      <c r="D6061" s="42" t="s">
        <v>8972</v>
      </c>
      <c r="E6061" t="b">
        <v>0</v>
      </c>
      <c r="F6061" s="42" t="s">
        <v>10087</v>
      </c>
    </row>
    <row r="6062" spans="1:6" x14ac:dyDescent="0.2">
      <c r="A6062" s="42" t="s">
        <v>1257</v>
      </c>
      <c r="B6062" s="42" t="s">
        <v>8464</v>
      </c>
      <c r="C6062">
        <v>2017</v>
      </c>
      <c r="D6062" s="42" t="s">
        <v>8599</v>
      </c>
      <c r="E6062" t="b">
        <v>0</v>
      </c>
      <c r="F6062" s="42" t="s">
        <v>10087</v>
      </c>
    </row>
    <row r="6063" spans="1:6" x14ac:dyDescent="0.2">
      <c r="A6063" s="42" t="s">
        <v>1257</v>
      </c>
      <c r="B6063" s="42" t="s">
        <v>8464</v>
      </c>
      <c r="C6063">
        <v>2018</v>
      </c>
      <c r="D6063" s="42" t="s">
        <v>9143</v>
      </c>
      <c r="E6063" t="b">
        <v>0</v>
      </c>
      <c r="F6063" s="42" t="s">
        <v>10087</v>
      </c>
    </row>
    <row r="6064" spans="1:6" x14ac:dyDescent="0.2">
      <c r="A6064" s="42" t="s">
        <v>1257</v>
      </c>
      <c r="B6064" s="42" t="s">
        <v>8464</v>
      </c>
      <c r="C6064">
        <v>2019</v>
      </c>
      <c r="D6064" s="42" t="s">
        <v>9171</v>
      </c>
      <c r="E6064" t="b">
        <v>0</v>
      </c>
      <c r="F6064" s="42" t="s">
        <v>10087</v>
      </c>
    </row>
    <row r="6065" spans="1:6" x14ac:dyDescent="0.2">
      <c r="A6065" s="42" t="s">
        <v>1258</v>
      </c>
      <c r="B6065" s="42" t="s">
        <v>8454</v>
      </c>
      <c r="C6065">
        <v>2013</v>
      </c>
      <c r="D6065" s="42" t="s">
        <v>10088</v>
      </c>
      <c r="E6065" t="b">
        <v>0</v>
      </c>
      <c r="F6065" s="42" t="s">
        <v>10089</v>
      </c>
    </row>
    <row r="6066" spans="1:6" x14ac:dyDescent="0.2">
      <c r="A6066" s="42" t="s">
        <v>1258</v>
      </c>
      <c r="B6066" s="42" t="s">
        <v>8454</v>
      </c>
      <c r="C6066">
        <v>2014</v>
      </c>
      <c r="D6066" s="42" t="s">
        <v>10090</v>
      </c>
      <c r="E6066" t="b">
        <v>0</v>
      </c>
      <c r="F6066" s="42" t="s">
        <v>10089</v>
      </c>
    </row>
    <row r="6067" spans="1:6" x14ac:dyDescent="0.2">
      <c r="A6067" s="42" t="s">
        <v>1258</v>
      </c>
      <c r="B6067" s="42" t="s">
        <v>8454</v>
      </c>
      <c r="C6067">
        <v>2015</v>
      </c>
      <c r="D6067" s="42" t="s">
        <v>10091</v>
      </c>
      <c r="E6067" t="b">
        <v>0</v>
      </c>
      <c r="F6067" s="42" t="s">
        <v>10089</v>
      </c>
    </row>
    <row r="6068" spans="1:6" x14ac:dyDescent="0.2">
      <c r="A6068" s="42" t="s">
        <v>1258</v>
      </c>
      <c r="B6068" s="42" t="s">
        <v>8454</v>
      </c>
      <c r="C6068">
        <v>2016</v>
      </c>
      <c r="D6068" s="42" t="s">
        <v>10092</v>
      </c>
      <c r="E6068" t="b">
        <v>0</v>
      </c>
      <c r="F6068" s="42" t="s">
        <v>10089</v>
      </c>
    </row>
    <row r="6069" spans="1:6" x14ac:dyDescent="0.2">
      <c r="A6069" s="42" t="s">
        <v>1258</v>
      </c>
      <c r="B6069" s="42" t="s">
        <v>8454</v>
      </c>
      <c r="C6069">
        <v>2017</v>
      </c>
      <c r="D6069" s="42" t="s">
        <v>10093</v>
      </c>
      <c r="E6069" t="b">
        <v>0</v>
      </c>
      <c r="F6069" s="42" t="s">
        <v>10089</v>
      </c>
    </row>
    <row r="6070" spans="1:6" x14ac:dyDescent="0.2">
      <c r="A6070" s="42" t="s">
        <v>1258</v>
      </c>
      <c r="B6070" s="42" t="s">
        <v>8454</v>
      </c>
      <c r="C6070">
        <v>2018</v>
      </c>
      <c r="D6070" s="42" t="s">
        <v>10094</v>
      </c>
      <c r="E6070" t="b">
        <v>0</v>
      </c>
      <c r="F6070" s="42" t="s">
        <v>10089</v>
      </c>
    </row>
    <row r="6071" spans="1:6" x14ac:dyDescent="0.2">
      <c r="A6071" s="42" t="s">
        <v>1258</v>
      </c>
      <c r="B6071" s="42" t="s">
        <v>8454</v>
      </c>
      <c r="C6071">
        <v>2019</v>
      </c>
      <c r="D6071" s="42" t="s">
        <v>10095</v>
      </c>
      <c r="E6071" t="b">
        <v>0</v>
      </c>
      <c r="F6071" s="42" t="s">
        <v>10089</v>
      </c>
    </row>
    <row r="6072" spans="1:6" x14ac:dyDescent="0.2">
      <c r="A6072" s="42" t="s">
        <v>1258</v>
      </c>
      <c r="B6072" s="42" t="s">
        <v>8462</v>
      </c>
      <c r="C6072">
        <v>2013</v>
      </c>
      <c r="D6072" s="42" t="s">
        <v>10088</v>
      </c>
      <c r="E6072" t="b">
        <v>0</v>
      </c>
      <c r="F6072" s="42" t="s">
        <v>10089</v>
      </c>
    </row>
    <row r="6073" spans="1:6" x14ac:dyDescent="0.2">
      <c r="A6073" s="42" t="s">
        <v>1258</v>
      </c>
      <c r="B6073" s="42" t="s">
        <v>8462</v>
      </c>
      <c r="C6073">
        <v>2014</v>
      </c>
      <c r="D6073" s="42" t="s">
        <v>10090</v>
      </c>
      <c r="E6073" t="b">
        <v>0</v>
      </c>
      <c r="F6073" s="42" t="s">
        <v>10089</v>
      </c>
    </row>
    <row r="6074" spans="1:6" x14ac:dyDescent="0.2">
      <c r="A6074" s="42" t="s">
        <v>1258</v>
      </c>
      <c r="B6074" s="42" t="s">
        <v>8462</v>
      </c>
      <c r="C6074">
        <v>2015</v>
      </c>
      <c r="D6074" s="42" t="s">
        <v>10091</v>
      </c>
      <c r="E6074" t="b">
        <v>0</v>
      </c>
      <c r="F6074" s="42" t="s">
        <v>10089</v>
      </c>
    </row>
    <row r="6075" spans="1:6" x14ac:dyDescent="0.2">
      <c r="A6075" s="42" t="s">
        <v>1258</v>
      </c>
      <c r="B6075" s="42" t="s">
        <v>8462</v>
      </c>
      <c r="C6075">
        <v>2016</v>
      </c>
      <c r="D6075" s="42" t="s">
        <v>10092</v>
      </c>
      <c r="E6075" t="b">
        <v>0</v>
      </c>
      <c r="F6075" s="42" t="s">
        <v>10089</v>
      </c>
    </row>
    <row r="6076" spans="1:6" x14ac:dyDescent="0.2">
      <c r="A6076" s="42" t="s">
        <v>1258</v>
      </c>
      <c r="B6076" s="42" t="s">
        <v>8462</v>
      </c>
      <c r="C6076">
        <v>2017</v>
      </c>
      <c r="D6076" s="42" t="s">
        <v>10093</v>
      </c>
      <c r="E6076" t="b">
        <v>0</v>
      </c>
      <c r="F6076" s="42" t="s">
        <v>10089</v>
      </c>
    </row>
    <row r="6077" spans="1:6" x14ac:dyDescent="0.2">
      <c r="A6077" s="42" t="s">
        <v>1258</v>
      </c>
      <c r="B6077" s="42" t="s">
        <v>8462</v>
      </c>
      <c r="C6077">
        <v>2018</v>
      </c>
      <c r="D6077" s="42" t="s">
        <v>10094</v>
      </c>
      <c r="E6077" t="b">
        <v>0</v>
      </c>
      <c r="F6077" s="42" t="s">
        <v>10089</v>
      </c>
    </row>
    <row r="6078" spans="1:6" x14ac:dyDescent="0.2">
      <c r="A6078" s="42" t="s">
        <v>1258</v>
      </c>
      <c r="B6078" s="42" t="s">
        <v>8462</v>
      </c>
      <c r="C6078">
        <v>2019</v>
      </c>
      <c r="D6078" s="42" t="s">
        <v>10095</v>
      </c>
      <c r="E6078" t="b">
        <v>0</v>
      </c>
      <c r="F6078" s="42" t="s">
        <v>10089</v>
      </c>
    </row>
    <row r="6079" spans="1:6" x14ac:dyDescent="0.2">
      <c r="A6079" s="42" t="s">
        <v>1258</v>
      </c>
      <c r="B6079" s="42" t="s">
        <v>8464</v>
      </c>
      <c r="C6079">
        <v>2013</v>
      </c>
      <c r="D6079" s="42" t="s">
        <v>8482</v>
      </c>
      <c r="E6079" t="b">
        <v>0</v>
      </c>
      <c r="F6079" s="42" t="s">
        <v>10089</v>
      </c>
    </row>
    <row r="6080" spans="1:6" x14ac:dyDescent="0.2">
      <c r="A6080" s="42" t="s">
        <v>1258</v>
      </c>
      <c r="B6080" s="42" t="s">
        <v>8464</v>
      </c>
      <c r="C6080">
        <v>2014</v>
      </c>
      <c r="D6080" s="42" t="s">
        <v>8672</v>
      </c>
      <c r="E6080" t="b">
        <v>0</v>
      </c>
      <c r="F6080" s="42" t="s">
        <v>10089</v>
      </c>
    </row>
    <row r="6081" spans="1:6" x14ac:dyDescent="0.2">
      <c r="A6081" s="42" t="s">
        <v>1258</v>
      </c>
      <c r="B6081" s="42" t="s">
        <v>8464</v>
      </c>
      <c r="C6081">
        <v>2015</v>
      </c>
      <c r="D6081" s="42" t="s">
        <v>8672</v>
      </c>
      <c r="E6081" t="b">
        <v>0</v>
      </c>
      <c r="F6081" s="42" t="s">
        <v>10089</v>
      </c>
    </row>
    <row r="6082" spans="1:6" x14ac:dyDescent="0.2">
      <c r="A6082" s="42" t="s">
        <v>1258</v>
      </c>
      <c r="B6082" s="42" t="s">
        <v>8464</v>
      </c>
      <c r="C6082">
        <v>2016</v>
      </c>
      <c r="D6082" s="42" t="s">
        <v>8672</v>
      </c>
      <c r="E6082" t="b">
        <v>0</v>
      </c>
      <c r="F6082" s="42" t="s">
        <v>10089</v>
      </c>
    </row>
    <row r="6083" spans="1:6" x14ac:dyDescent="0.2">
      <c r="A6083" s="42" t="s">
        <v>1258</v>
      </c>
      <c r="B6083" s="42" t="s">
        <v>8464</v>
      </c>
      <c r="C6083">
        <v>2017</v>
      </c>
      <c r="D6083" s="42" t="s">
        <v>8672</v>
      </c>
      <c r="E6083" t="b">
        <v>0</v>
      </c>
      <c r="F6083" s="42" t="s">
        <v>10089</v>
      </c>
    </row>
    <row r="6084" spans="1:6" x14ac:dyDescent="0.2">
      <c r="A6084" s="42" t="s">
        <v>1258</v>
      </c>
      <c r="B6084" s="42" t="s">
        <v>8464</v>
      </c>
      <c r="C6084">
        <v>2018</v>
      </c>
      <c r="D6084" s="42" t="s">
        <v>8549</v>
      </c>
      <c r="E6084" t="b">
        <v>0</v>
      </c>
      <c r="F6084" s="42" t="s">
        <v>10089</v>
      </c>
    </row>
    <row r="6085" spans="1:6" x14ac:dyDescent="0.2">
      <c r="A6085" s="42" t="s">
        <v>1258</v>
      </c>
      <c r="B6085" s="42" t="s">
        <v>8464</v>
      </c>
      <c r="C6085">
        <v>2019</v>
      </c>
      <c r="D6085" s="42" t="s">
        <v>8549</v>
      </c>
      <c r="E6085" t="b">
        <v>0</v>
      </c>
      <c r="F6085" s="42" t="s">
        <v>10089</v>
      </c>
    </row>
    <row r="6086" spans="1:6" x14ac:dyDescent="0.2">
      <c r="A6086" s="42" t="s">
        <v>1260</v>
      </c>
      <c r="B6086" s="42" t="s">
        <v>8454</v>
      </c>
      <c r="C6086">
        <v>2013</v>
      </c>
      <c r="D6086" s="42" t="s">
        <v>10096</v>
      </c>
      <c r="E6086" t="b">
        <v>0</v>
      </c>
      <c r="F6086" s="42" t="s">
        <v>10097</v>
      </c>
    </row>
    <row r="6087" spans="1:6" x14ac:dyDescent="0.2">
      <c r="A6087" s="42" t="s">
        <v>1260</v>
      </c>
      <c r="B6087" s="42" t="s">
        <v>8454</v>
      </c>
      <c r="C6087">
        <v>2014</v>
      </c>
      <c r="D6087" s="42" t="s">
        <v>8482</v>
      </c>
      <c r="E6087" t="b">
        <v>0</v>
      </c>
      <c r="F6087" s="42" t="s">
        <v>10097</v>
      </c>
    </row>
    <row r="6088" spans="1:6" x14ac:dyDescent="0.2">
      <c r="A6088" s="42" t="s">
        <v>1260</v>
      </c>
      <c r="B6088" s="42" t="s">
        <v>8454</v>
      </c>
      <c r="C6088">
        <v>2015</v>
      </c>
      <c r="D6088" s="42" t="s">
        <v>8482</v>
      </c>
      <c r="E6088" t="b">
        <v>0</v>
      </c>
      <c r="F6088" s="42" t="s">
        <v>10097</v>
      </c>
    </row>
    <row r="6089" spans="1:6" x14ac:dyDescent="0.2">
      <c r="A6089" s="42" t="s">
        <v>1260</v>
      </c>
      <c r="B6089" s="42" t="s">
        <v>8454</v>
      </c>
      <c r="C6089">
        <v>2016</v>
      </c>
      <c r="D6089" s="42" t="s">
        <v>8482</v>
      </c>
      <c r="E6089" t="b">
        <v>0</v>
      </c>
      <c r="F6089" s="42" t="s">
        <v>10097</v>
      </c>
    </row>
    <row r="6090" spans="1:6" x14ac:dyDescent="0.2">
      <c r="A6090" s="42" t="s">
        <v>1260</v>
      </c>
      <c r="B6090" s="42" t="s">
        <v>8454</v>
      </c>
      <c r="C6090">
        <v>2017</v>
      </c>
      <c r="D6090" s="42" t="s">
        <v>8971</v>
      </c>
      <c r="E6090" t="b">
        <v>0</v>
      </c>
      <c r="F6090" s="42" t="s">
        <v>10097</v>
      </c>
    </row>
    <row r="6091" spans="1:6" x14ac:dyDescent="0.2">
      <c r="A6091" s="42" t="s">
        <v>1260</v>
      </c>
      <c r="B6091" s="42" t="s">
        <v>8454</v>
      </c>
      <c r="C6091">
        <v>2018</v>
      </c>
      <c r="D6091" s="42" t="s">
        <v>8823</v>
      </c>
      <c r="E6091" t="b">
        <v>0</v>
      </c>
      <c r="F6091" s="42" t="s">
        <v>10097</v>
      </c>
    </row>
    <row r="6092" spans="1:6" x14ac:dyDescent="0.2">
      <c r="A6092" s="42" t="s">
        <v>1260</v>
      </c>
      <c r="B6092" s="42" t="s">
        <v>8454</v>
      </c>
      <c r="C6092">
        <v>2019</v>
      </c>
      <c r="D6092" s="42" t="s">
        <v>9014</v>
      </c>
      <c r="E6092" t="b">
        <v>0</v>
      </c>
      <c r="F6092" s="42" t="s">
        <v>10097</v>
      </c>
    </row>
    <row r="6093" spans="1:6" x14ac:dyDescent="0.2">
      <c r="A6093" s="42" t="s">
        <v>1260</v>
      </c>
      <c r="B6093" s="42" t="s">
        <v>8462</v>
      </c>
      <c r="C6093">
        <v>2013</v>
      </c>
      <c r="D6093" s="42" t="s">
        <v>10096</v>
      </c>
      <c r="E6093" t="b">
        <v>0</v>
      </c>
      <c r="F6093" s="42" t="s">
        <v>10097</v>
      </c>
    </row>
    <row r="6094" spans="1:6" x14ac:dyDescent="0.2">
      <c r="A6094" s="42" t="s">
        <v>1260</v>
      </c>
      <c r="B6094" s="42" t="s">
        <v>8462</v>
      </c>
      <c r="C6094">
        <v>2014</v>
      </c>
      <c r="D6094" s="42" t="s">
        <v>9015</v>
      </c>
      <c r="E6094" t="b">
        <v>0</v>
      </c>
      <c r="F6094" s="42" t="s">
        <v>10097</v>
      </c>
    </row>
    <row r="6095" spans="1:6" x14ac:dyDescent="0.2">
      <c r="A6095" s="42" t="s">
        <v>1260</v>
      </c>
      <c r="B6095" s="42" t="s">
        <v>8462</v>
      </c>
      <c r="C6095">
        <v>2015</v>
      </c>
      <c r="D6095" s="42" t="s">
        <v>8699</v>
      </c>
      <c r="E6095" t="b">
        <v>0</v>
      </c>
      <c r="F6095" s="42" t="s">
        <v>10097</v>
      </c>
    </row>
    <row r="6096" spans="1:6" x14ac:dyDescent="0.2">
      <c r="A6096" s="42" t="s">
        <v>1260</v>
      </c>
      <c r="B6096" s="42" t="s">
        <v>8462</v>
      </c>
      <c r="C6096">
        <v>2016</v>
      </c>
      <c r="D6096" s="42" t="s">
        <v>9683</v>
      </c>
      <c r="E6096" t="b">
        <v>0</v>
      </c>
      <c r="F6096" s="42" t="s">
        <v>10097</v>
      </c>
    </row>
    <row r="6097" spans="1:6" x14ac:dyDescent="0.2">
      <c r="A6097" s="42" t="s">
        <v>1260</v>
      </c>
      <c r="B6097" s="42" t="s">
        <v>8462</v>
      </c>
      <c r="C6097">
        <v>2017</v>
      </c>
      <c r="D6097" s="42" t="s">
        <v>8936</v>
      </c>
      <c r="E6097" t="b">
        <v>0</v>
      </c>
      <c r="F6097" s="42" t="s">
        <v>10097</v>
      </c>
    </row>
    <row r="6098" spans="1:6" x14ac:dyDescent="0.2">
      <c r="A6098" s="42" t="s">
        <v>1260</v>
      </c>
      <c r="B6098" s="42" t="s">
        <v>8462</v>
      </c>
      <c r="C6098">
        <v>2018</v>
      </c>
      <c r="D6098" s="42" t="s">
        <v>8690</v>
      </c>
      <c r="E6098" t="b">
        <v>0</v>
      </c>
      <c r="F6098" s="42" t="s">
        <v>10097</v>
      </c>
    </row>
    <row r="6099" spans="1:6" x14ac:dyDescent="0.2">
      <c r="A6099" s="42" t="s">
        <v>1260</v>
      </c>
      <c r="B6099" s="42" t="s">
        <v>8462</v>
      </c>
      <c r="C6099">
        <v>2019</v>
      </c>
      <c r="D6099" s="42" t="s">
        <v>9014</v>
      </c>
      <c r="E6099" t="b">
        <v>0</v>
      </c>
      <c r="F6099" s="42" t="s">
        <v>10097</v>
      </c>
    </row>
    <row r="6100" spans="1:6" x14ac:dyDescent="0.2">
      <c r="A6100" s="42" t="s">
        <v>1260</v>
      </c>
      <c r="B6100" s="42" t="s">
        <v>8464</v>
      </c>
      <c r="C6100">
        <v>2013</v>
      </c>
      <c r="D6100" s="42" t="s">
        <v>8496</v>
      </c>
      <c r="E6100" t="b">
        <v>0</v>
      </c>
      <c r="F6100" s="42" t="s">
        <v>10097</v>
      </c>
    </row>
    <row r="6101" spans="1:6" x14ac:dyDescent="0.2">
      <c r="A6101" s="42" t="s">
        <v>1260</v>
      </c>
      <c r="B6101" s="42" t="s">
        <v>8464</v>
      </c>
      <c r="C6101">
        <v>2014</v>
      </c>
      <c r="D6101" s="42" t="s">
        <v>8496</v>
      </c>
      <c r="E6101" t="b">
        <v>0</v>
      </c>
      <c r="F6101" s="42" t="s">
        <v>10097</v>
      </c>
    </row>
    <row r="6102" spans="1:6" x14ac:dyDescent="0.2">
      <c r="A6102" s="42" t="s">
        <v>1260</v>
      </c>
      <c r="B6102" s="42" t="s">
        <v>8464</v>
      </c>
      <c r="C6102">
        <v>2015</v>
      </c>
      <c r="D6102" s="42" t="s">
        <v>8496</v>
      </c>
      <c r="E6102" t="b">
        <v>0</v>
      </c>
      <c r="F6102" s="42" t="s">
        <v>10097</v>
      </c>
    </row>
    <row r="6103" spans="1:6" x14ac:dyDescent="0.2">
      <c r="A6103" s="42" t="s">
        <v>1260</v>
      </c>
      <c r="B6103" s="42" t="s">
        <v>8464</v>
      </c>
      <c r="C6103">
        <v>2016</v>
      </c>
      <c r="D6103" s="42" t="s">
        <v>8496</v>
      </c>
      <c r="E6103" t="b">
        <v>0</v>
      </c>
      <c r="F6103" s="42" t="s">
        <v>10097</v>
      </c>
    </row>
    <row r="6104" spans="1:6" x14ac:dyDescent="0.2">
      <c r="A6104" s="42" t="s">
        <v>1260</v>
      </c>
      <c r="B6104" s="42" t="s">
        <v>8464</v>
      </c>
      <c r="C6104">
        <v>2017</v>
      </c>
      <c r="D6104" s="42" t="s">
        <v>9015</v>
      </c>
      <c r="E6104" t="b">
        <v>0</v>
      </c>
      <c r="F6104" s="42" t="s">
        <v>10097</v>
      </c>
    </row>
    <row r="6105" spans="1:6" x14ac:dyDescent="0.2">
      <c r="A6105" s="42" t="s">
        <v>1260</v>
      </c>
      <c r="B6105" s="42" t="s">
        <v>8464</v>
      </c>
      <c r="C6105">
        <v>2018</v>
      </c>
      <c r="D6105" s="42" t="s">
        <v>8587</v>
      </c>
      <c r="E6105" t="b">
        <v>0</v>
      </c>
      <c r="F6105" s="42" t="s">
        <v>10097</v>
      </c>
    </row>
    <row r="6106" spans="1:6" x14ac:dyDescent="0.2">
      <c r="A6106" s="42" t="s">
        <v>1260</v>
      </c>
      <c r="B6106" s="42" t="s">
        <v>8464</v>
      </c>
      <c r="C6106">
        <v>2019</v>
      </c>
      <c r="D6106" s="42" t="s">
        <v>8482</v>
      </c>
      <c r="E6106" t="b">
        <v>0</v>
      </c>
      <c r="F6106" s="42" t="s">
        <v>10097</v>
      </c>
    </row>
    <row r="6107" spans="1:6" x14ac:dyDescent="0.2">
      <c r="A6107" s="42" t="s">
        <v>1973</v>
      </c>
      <c r="B6107" s="42" t="s">
        <v>8454</v>
      </c>
      <c r="C6107">
        <v>2013</v>
      </c>
      <c r="D6107" s="42" t="s">
        <v>10098</v>
      </c>
      <c r="E6107" t="b">
        <v>0</v>
      </c>
      <c r="F6107" s="42" t="s">
        <v>10099</v>
      </c>
    </row>
    <row r="6108" spans="1:6" x14ac:dyDescent="0.2">
      <c r="A6108" s="42" t="s">
        <v>1973</v>
      </c>
      <c r="B6108" s="42" t="s">
        <v>8454</v>
      </c>
      <c r="C6108">
        <v>2014</v>
      </c>
      <c r="D6108" s="42" t="s">
        <v>10100</v>
      </c>
      <c r="E6108" t="b">
        <v>0</v>
      </c>
      <c r="F6108" s="42" t="s">
        <v>10099</v>
      </c>
    </row>
    <row r="6109" spans="1:6" x14ac:dyDescent="0.2">
      <c r="A6109" s="42" t="s">
        <v>1973</v>
      </c>
      <c r="B6109" s="42" t="s">
        <v>8454</v>
      </c>
      <c r="C6109">
        <v>2015</v>
      </c>
      <c r="D6109" s="42" t="s">
        <v>10101</v>
      </c>
      <c r="E6109" t="b">
        <v>0</v>
      </c>
      <c r="F6109" s="42" t="s">
        <v>10099</v>
      </c>
    </row>
    <row r="6110" spans="1:6" x14ac:dyDescent="0.2">
      <c r="A6110" s="42" t="s">
        <v>1973</v>
      </c>
      <c r="B6110" s="42" t="s">
        <v>8454</v>
      </c>
      <c r="C6110">
        <v>2016</v>
      </c>
      <c r="D6110" s="42" t="s">
        <v>9976</v>
      </c>
      <c r="E6110" t="b">
        <v>0</v>
      </c>
      <c r="F6110" s="42" t="s">
        <v>10099</v>
      </c>
    </row>
    <row r="6111" spans="1:6" x14ac:dyDescent="0.2">
      <c r="A6111" s="42" t="s">
        <v>1973</v>
      </c>
      <c r="B6111" s="42" t="s">
        <v>8454</v>
      </c>
      <c r="C6111">
        <v>2017</v>
      </c>
      <c r="D6111" s="42" t="s">
        <v>10102</v>
      </c>
      <c r="E6111" t="b">
        <v>0</v>
      </c>
      <c r="F6111" s="42" t="s">
        <v>10099</v>
      </c>
    </row>
    <row r="6112" spans="1:6" x14ac:dyDescent="0.2">
      <c r="A6112" s="42" t="s">
        <v>1973</v>
      </c>
      <c r="B6112" s="42" t="s">
        <v>8454</v>
      </c>
      <c r="C6112">
        <v>2018</v>
      </c>
      <c r="D6112" s="42" t="s">
        <v>8806</v>
      </c>
      <c r="E6112" t="b">
        <v>0</v>
      </c>
      <c r="F6112" s="42" t="s">
        <v>10099</v>
      </c>
    </row>
    <row r="6113" spans="1:6" x14ac:dyDescent="0.2">
      <c r="A6113" s="42" t="s">
        <v>1973</v>
      </c>
      <c r="B6113" s="42" t="s">
        <v>8454</v>
      </c>
      <c r="C6113">
        <v>2019</v>
      </c>
      <c r="D6113" s="42" t="s">
        <v>10103</v>
      </c>
      <c r="E6113" t="b">
        <v>0</v>
      </c>
      <c r="F6113" s="42" t="s">
        <v>10099</v>
      </c>
    </row>
    <row r="6114" spans="1:6" x14ac:dyDescent="0.2">
      <c r="A6114" s="42" t="s">
        <v>1973</v>
      </c>
      <c r="B6114" s="42" t="s">
        <v>8462</v>
      </c>
      <c r="C6114">
        <v>2013</v>
      </c>
      <c r="D6114" s="42" t="s">
        <v>10104</v>
      </c>
      <c r="E6114" t="b">
        <v>0</v>
      </c>
      <c r="F6114" s="42" t="s">
        <v>10099</v>
      </c>
    </row>
    <row r="6115" spans="1:6" x14ac:dyDescent="0.2">
      <c r="A6115" s="42" t="s">
        <v>1973</v>
      </c>
      <c r="B6115" s="42" t="s">
        <v>8462</v>
      </c>
      <c r="C6115">
        <v>2014</v>
      </c>
      <c r="D6115" s="42" t="s">
        <v>10105</v>
      </c>
      <c r="E6115" t="b">
        <v>0</v>
      </c>
      <c r="F6115" s="42" t="s">
        <v>10099</v>
      </c>
    </row>
    <row r="6116" spans="1:6" x14ac:dyDescent="0.2">
      <c r="A6116" s="42" t="s">
        <v>1973</v>
      </c>
      <c r="B6116" s="42" t="s">
        <v>8462</v>
      </c>
      <c r="C6116">
        <v>2015</v>
      </c>
      <c r="D6116" s="42" t="s">
        <v>10106</v>
      </c>
      <c r="E6116" t="b">
        <v>0</v>
      </c>
      <c r="F6116" s="42" t="s">
        <v>10099</v>
      </c>
    </row>
    <row r="6117" spans="1:6" x14ac:dyDescent="0.2">
      <c r="A6117" s="42" t="s">
        <v>1973</v>
      </c>
      <c r="B6117" s="42" t="s">
        <v>8462</v>
      </c>
      <c r="C6117">
        <v>2016</v>
      </c>
      <c r="D6117" s="42" t="s">
        <v>10107</v>
      </c>
      <c r="E6117" t="b">
        <v>0</v>
      </c>
      <c r="F6117" s="42" t="s">
        <v>10099</v>
      </c>
    </row>
    <row r="6118" spans="1:6" x14ac:dyDescent="0.2">
      <c r="A6118" s="42" t="s">
        <v>1973</v>
      </c>
      <c r="B6118" s="42" t="s">
        <v>8462</v>
      </c>
      <c r="C6118">
        <v>2017</v>
      </c>
      <c r="D6118" s="42" t="s">
        <v>9600</v>
      </c>
      <c r="E6118" t="b">
        <v>0</v>
      </c>
      <c r="F6118" s="42" t="s">
        <v>10099</v>
      </c>
    </row>
    <row r="6119" spans="1:6" x14ac:dyDescent="0.2">
      <c r="A6119" s="42" t="s">
        <v>1973</v>
      </c>
      <c r="B6119" s="42" t="s">
        <v>8462</v>
      </c>
      <c r="C6119">
        <v>2018</v>
      </c>
      <c r="D6119" s="42" t="s">
        <v>10108</v>
      </c>
      <c r="E6119" t="b">
        <v>0</v>
      </c>
      <c r="F6119" s="42" t="s">
        <v>10099</v>
      </c>
    </row>
    <row r="6120" spans="1:6" x14ac:dyDescent="0.2">
      <c r="A6120" s="42" t="s">
        <v>1973</v>
      </c>
      <c r="B6120" s="42" t="s">
        <v>8462</v>
      </c>
      <c r="C6120">
        <v>2019</v>
      </c>
      <c r="D6120" s="42" t="s">
        <v>9510</v>
      </c>
      <c r="E6120" t="b">
        <v>0</v>
      </c>
      <c r="F6120" s="42" t="s">
        <v>10099</v>
      </c>
    </row>
    <row r="6121" spans="1:6" x14ac:dyDescent="0.2">
      <c r="A6121" s="42" t="s">
        <v>1973</v>
      </c>
      <c r="B6121" s="42" t="s">
        <v>8464</v>
      </c>
      <c r="C6121">
        <v>2013</v>
      </c>
      <c r="D6121" s="42" t="s">
        <v>8493</v>
      </c>
      <c r="E6121" t="b">
        <v>0</v>
      </c>
      <c r="F6121" s="42" t="s">
        <v>10099</v>
      </c>
    </row>
    <row r="6122" spans="1:6" x14ac:dyDescent="0.2">
      <c r="A6122" s="42" t="s">
        <v>1973</v>
      </c>
      <c r="B6122" s="42" t="s">
        <v>8464</v>
      </c>
      <c r="C6122">
        <v>2014</v>
      </c>
      <c r="D6122" s="42" t="s">
        <v>8816</v>
      </c>
      <c r="E6122" t="b">
        <v>0</v>
      </c>
      <c r="F6122" s="42" t="s">
        <v>10099</v>
      </c>
    </row>
    <row r="6123" spans="1:6" x14ac:dyDescent="0.2">
      <c r="A6123" s="42" t="s">
        <v>1973</v>
      </c>
      <c r="B6123" s="42" t="s">
        <v>8464</v>
      </c>
      <c r="C6123">
        <v>2015</v>
      </c>
      <c r="D6123" s="42" t="s">
        <v>8816</v>
      </c>
      <c r="E6123" t="b">
        <v>0</v>
      </c>
      <c r="F6123" s="42" t="s">
        <v>10099</v>
      </c>
    </row>
    <row r="6124" spans="1:6" x14ac:dyDescent="0.2">
      <c r="A6124" s="42" t="s">
        <v>1973</v>
      </c>
      <c r="B6124" s="42" t="s">
        <v>8464</v>
      </c>
      <c r="C6124">
        <v>2016</v>
      </c>
      <c r="D6124" s="42" t="s">
        <v>8816</v>
      </c>
      <c r="E6124" t="b">
        <v>0</v>
      </c>
      <c r="F6124" s="42" t="s">
        <v>10099</v>
      </c>
    </row>
    <row r="6125" spans="1:6" x14ac:dyDescent="0.2">
      <c r="A6125" s="42" t="s">
        <v>1973</v>
      </c>
      <c r="B6125" s="42" t="s">
        <v>8464</v>
      </c>
      <c r="C6125">
        <v>2017</v>
      </c>
      <c r="D6125" s="42" t="s">
        <v>8816</v>
      </c>
      <c r="E6125" t="b">
        <v>0</v>
      </c>
      <c r="F6125" s="42" t="s">
        <v>10099</v>
      </c>
    </row>
    <row r="6126" spans="1:6" x14ac:dyDescent="0.2">
      <c r="A6126" s="42" t="s">
        <v>1973</v>
      </c>
      <c r="B6126" s="42" t="s">
        <v>8464</v>
      </c>
      <c r="C6126">
        <v>2018</v>
      </c>
      <c r="D6126" s="42" t="s">
        <v>8816</v>
      </c>
      <c r="E6126" t="b">
        <v>0</v>
      </c>
      <c r="F6126" s="42" t="s">
        <v>10099</v>
      </c>
    </row>
    <row r="6127" spans="1:6" x14ac:dyDescent="0.2">
      <c r="A6127" s="42" t="s">
        <v>1973</v>
      </c>
      <c r="B6127" s="42" t="s">
        <v>8464</v>
      </c>
      <c r="C6127">
        <v>2019</v>
      </c>
      <c r="D6127" s="42" t="s">
        <v>8539</v>
      </c>
      <c r="E6127" t="b">
        <v>0</v>
      </c>
      <c r="F6127" s="42" t="s">
        <v>10099</v>
      </c>
    </row>
    <row r="6128" spans="1:6" x14ac:dyDescent="0.2">
      <c r="A6128" s="42" t="s">
        <v>1261</v>
      </c>
      <c r="B6128" s="42" t="s">
        <v>8454</v>
      </c>
      <c r="C6128">
        <v>2013</v>
      </c>
      <c r="D6128" s="42" t="s">
        <v>9260</v>
      </c>
      <c r="E6128" t="b">
        <v>0</v>
      </c>
      <c r="F6128" s="42" t="s">
        <v>10109</v>
      </c>
    </row>
    <row r="6129" spans="1:6" x14ac:dyDescent="0.2">
      <c r="A6129" s="42" t="s">
        <v>1261</v>
      </c>
      <c r="B6129" s="42" t="s">
        <v>8454</v>
      </c>
      <c r="C6129">
        <v>2014</v>
      </c>
      <c r="D6129" s="42" t="s">
        <v>8665</v>
      </c>
      <c r="E6129" t="b">
        <v>0</v>
      </c>
      <c r="F6129" s="42" t="s">
        <v>10109</v>
      </c>
    </row>
    <row r="6130" spans="1:6" x14ac:dyDescent="0.2">
      <c r="A6130" s="42" t="s">
        <v>1261</v>
      </c>
      <c r="B6130" s="42" t="s">
        <v>8454</v>
      </c>
      <c r="C6130">
        <v>2015</v>
      </c>
      <c r="D6130" s="42" t="s">
        <v>10110</v>
      </c>
      <c r="E6130" t="b">
        <v>0</v>
      </c>
      <c r="F6130" s="42" t="s">
        <v>10109</v>
      </c>
    </row>
    <row r="6131" spans="1:6" x14ac:dyDescent="0.2">
      <c r="A6131" s="42" t="s">
        <v>1261</v>
      </c>
      <c r="B6131" s="42" t="s">
        <v>8454</v>
      </c>
      <c r="C6131">
        <v>2016</v>
      </c>
      <c r="D6131" s="42" t="s">
        <v>9305</v>
      </c>
      <c r="E6131" t="b">
        <v>0</v>
      </c>
      <c r="F6131" s="42" t="s">
        <v>10109</v>
      </c>
    </row>
    <row r="6132" spans="1:6" x14ac:dyDescent="0.2">
      <c r="A6132" s="42" t="s">
        <v>1261</v>
      </c>
      <c r="B6132" s="42" t="s">
        <v>8454</v>
      </c>
      <c r="C6132">
        <v>2017</v>
      </c>
      <c r="D6132" s="42" t="s">
        <v>9401</v>
      </c>
      <c r="E6132" t="b">
        <v>0</v>
      </c>
      <c r="F6132" s="42" t="s">
        <v>10109</v>
      </c>
    </row>
    <row r="6133" spans="1:6" x14ac:dyDescent="0.2">
      <c r="A6133" s="42" t="s">
        <v>1261</v>
      </c>
      <c r="B6133" s="42" t="s">
        <v>8454</v>
      </c>
      <c r="C6133">
        <v>2018</v>
      </c>
      <c r="D6133" s="42" t="s">
        <v>10111</v>
      </c>
      <c r="E6133" t="b">
        <v>0</v>
      </c>
      <c r="F6133" s="42" t="s">
        <v>10109</v>
      </c>
    </row>
    <row r="6134" spans="1:6" x14ac:dyDescent="0.2">
      <c r="A6134" s="42" t="s">
        <v>1261</v>
      </c>
      <c r="B6134" s="42" t="s">
        <v>8454</v>
      </c>
      <c r="C6134">
        <v>2019</v>
      </c>
      <c r="D6134" s="42" t="s">
        <v>8520</v>
      </c>
      <c r="E6134" t="b">
        <v>0</v>
      </c>
      <c r="F6134" s="42" t="s">
        <v>10109</v>
      </c>
    </row>
    <row r="6135" spans="1:6" x14ac:dyDescent="0.2">
      <c r="A6135" s="42" t="s">
        <v>1261</v>
      </c>
      <c r="B6135" s="42" t="s">
        <v>8462</v>
      </c>
      <c r="C6135">
        <v>2013</v>
      </c>
      <c r="D6135" s="42" t="s">
        <v>8846</v>
      </c>
      <c r="E6135" t="b">
        <v>0</v>
      </c>
      <c r="F6135" s="42" t="s">
        <v>10109</v>
      </c>
    </row>
    <row r="6136" spans="1:6" x14ac:dyDescent="0.2">
      <c r="A6136" s="42" t="s">
        <v>1261</v>
      </c>
      <c r="B6136" s="42" t="s">
        <v>8462</v>
      </c>
      <c r="C6136">
        <v>2014</v>
      </c>
      <c r="D6136" s="42" t="s">
        <v>9519</v>
      </c>
      <c r="E6136" t="b">
        <v>0</v>
      </c>
      <c r="F6136" s="42" t="s">
        <v>10109</v>
      </c>
    </row>
    <row r="6137" spans="1:6" x14ac:dyDescent="0.2">
      <c r="A6137" s="42" t="s">
        <v>1261</v>
      </c>
      <c r="B6137" s="42" t="s">
        <v>8462</v>
      </c>
      <c r="C6137">
        <v>2015</v>
      </c>
      <c r="D6137" s="42" t="s">
        <v>9247</v>
      </c>
      <c r="E6137" t="b">
        <v>0</v>
      </c>
      <c r="F6137" s="42" t="s">
        <v>10109</v>
      </c>
    </row>
    <row r="6138" spans="1:6" x14ac:dyDescent="0.2">
      <c r="A6138" s="42" t="s">
        <v>1261</v>
      </c>
      <c r="B6138" s="42" t="s">
        <v>8462</v>
      </c>
      <c r="C6138">
        <v>2016</v>
      </c>
      <c r="D6138" s="42" t="s">
        <v>10112</v>
      </c>
      <c r="E6138" t="b">
        <v>0</v>
      </c>
      <c r="F6138" s="42" t="s">
        <v>10109</v>
      </c>
    </row>
    <row r="6139" spans="1:6" x14ac:dyDescent="0.2">
      <c r="A6139" s="42" t="s">
        <v>1261</v>
      </c>
      <c r="B6139" s="42" t="s">
        <v>8462</v>
      </c>
      <c r="C6139">
        <v>2017</v>
      </c>
      <c r="D6139" s="42" t="s">
        <v>9547</v>
      </c>
      <c r="E6139" t="b">
        <v>0</v>
      </c>
      <c r="F6139" s="42" t="s">
        <v>10109</v>
      </c>
    </row>
    <row r="6140" spans="1:6" x14ac:dyDescent="0.2">
      <c r="A6140" s="42" t="s">
        <v>1261</v>
      </c>
      <c r="B6140" s="42" t="s">
        <v>8462</v>
      </c>
      <c r="C6140">
        <v>2018</v>
      </c>
      <c r="D6140" s="42" t="s">
        <v>9342</v>
      </c>
      <c r="E6140" t="b">
        <v>0</v>
      </c>
      <c r="F6140" s="42" t="s">
        <v>10109</v>
      </c>
    </row>
    <row r="6141" spans="1:6" x14ac:dyDescent="0.2">
      <c r="A6141" s="42" t="s">
        <v>1261</v>
      </c>
      <c r="B6141" s="42" t="s">
        <v>8462</v>
      </c>
      <c r="C6141">
        <v>2019</v>
      </c>
      <c r="D6141" s="42" t="s">
        <v>8520</v>
      </c>
      <c r="E6141" t="b">
        <v>0</v>
      </c>
      <c r="F6141" s="42" t="s">
        <v>10109</v>
      </c>
    </row>
    <row r="6142" spans="1:6" x14ac:dyDescent="0.2">
      <c r="A6142" s="42" t="s">
        <v>1261</v>
      </c>
      <c r="B6142" s="42" t="s">
        <v>8464</v>
      </c>
      <c r="C6142">
        <v>2013</v>
      </c>
      <c r="D6142" s="42" t="s">
        <v>8527</v>
      </c>
      <c r="E6142" t="b">
        <v>0</v>
      </c>
      <c r="F6142" s="42" t="s">
        <v>10109</v>
      </c>
    </row>
    <row r="6143" spans="1:6" x14ac:dyDescent="0.2">
      <c r="A6143" s="42" t="s">
        <v>1261</v>
      </c>
      <c r="B6143" s="42" t="s">
        <v>8464</v>
      </c>
      <c r="C6143">
        <v>2014</v>
      </c>
      <c r="D6143" s="42" t="s">
        <v>9170</v>
      </c>
      <c r="E6143" t="b">
        <v>0</v>
      </c>
      <c r="F6143" s="42" t="s">
        <v>10109</v>
      </c>
    </row>
    <row r="6144" spans="1:6" x14ac:dyDescent="0.2">
      <c r="A6144" s="42" t="s">
        <v>1261</v>
      </c>
      <c r="B6144" s="42" t="s">
        <v>8464</v>
      </c>
      <c r="C6144">
        <v>2015</v>
      </c>
      <c r="D6144" s="42" t="s">
        <v>8556</v>
      </c>
      <c r="E6144" t="b">
        <v>0</v>
      </c>
      <c r="F6144" s="42" t="s">
        <v>10109</v>
      </c>
    </row>
    <row r="6145" spans="1:6" x14ac:dyDescent="0.2">
      <c r="A6145" s="42" t="s">
        <v>1261</v>
      </c>
      <c r="B6145" s="42" t="s">
        <v>8464</v>
      </c>
      <c r="C6145">
        <v>2016</v>
      </c>
      <c r="D6145" s="42" t="s">
        <v>8510</v>
      </c>
      <c r="E6145" t="b">
        <v>0</v>
      </c>
      <c r="F6145" s="42" t="s">
        <v>10109</v>
      </c>
    </row>
    <row r="6146" spans="1:6" x14ac:dyDescent="0.2">
      <c r="A6146" s="42" t="s">
        <v>1261</v>
      </c>
      <c r="B6146" s="42" t="s">
        <v>8464</v>
      </c>
      <c r="C6146">
        <v>2017</v>
      </c>
      <c r="D6146" s="42" t="s">
        <v>8530</v>
      </c>
      <c r="E6146" t="b">
        <v>0</v>
      </c>
      <c r="F6146" s="42" t="s">
        <v>10109</v>
      </c>
    </row>
    <row r="6147" spans="1:6" x14ac:dyDescent="0.2">
      <c r="A6147" s="42" t="s">
        <v>1261</v>
      </c>
      <c r="B6147" s="42" t="s">
        <v>8464</v>
      </c>
      <c r="C6147">
        <v>2018</v>
      </c>
      <c r="D6147" s="42" t="s">
        <v>9170</v>
      </c>
      <c r="E6147" t="b">
        <v>0</v>
      </c>
      <c r="F6147" s="42" t="s">
        <v>10109</v>
      </c>
    </row>
    <row r="6148" spans="1:6" x14ac:dyDescent="0.2">
      <c r="A6148" s="42" t="s">
        <v>1261</v>
      </c>
      <c r="B6148" s="42" t="s">
        <v>8464</v>
      </c>
      <c r="C6148">
        <v>2019</v>
      </c>
      <c r="D6148" s="42" t="s">
        <v>8598</v>
      </c>
      <c r="E6148" t="b">
        <v>0</v>
      </c>
      <c r="F6148" s="42" t="s">
        <v>10109</v>
      </c>
    </row>
    <row r="6149" spans="1:6" x14ac:dyDescent="0.2">
      <c r="A6149" s="42" t="s">
        <v>332</v>
      </c>
      <c r="B6149" s="42" t="s">
        <v>8454</v>
      </c>
      <c r="C6149">
        <v>2013</v>
      </c>
      <c r="D6149" s="42" t="s">
        <v>8582</v>
      </c>
      <c r="E6149" t="b">
        <v>0</v>
      </c>
      <c r="F6149" s="42" t="s">
        <v>8583</v>
      </c>
    </row>
    <row r="6150" spans="1:6" x14ac:dyDescent="0.2">
      <c r="A6150" s="42" t="s">
        <v>332</v>
      </c>
      <c r="B6150" s="42" t="s">
        <v>8454</v>
      </c>
      <c r="C6150">
        <v>2014</v>
      </c>
      <c r="D6150" s="42" t="s">
        <v>8584</v>
      </c>
      <c r="E6150" t="b">
        <v>0</v>
      </c>
      <c r="F6150" s="42" t="s">
        <v>8583</v>
      </c>
    </row>
    <row r="6151" spans="1:6" x14ac:dyDescent="0.2">
      <c r="A6151" s="42" t="s">
        <v>332</v>
      </c>
      <c r="B6151" s="42" t="s">
        <v>8454</v>
      </c>
      <c r="C6151">
        <v>2015</v>
      </c>
      <c r="D6151" s="42" t="s">
        <v>8585</v>
      </c>
      <c r="E6151" t="b">
        <v>0</v>
      </c>
      <c r="F6151" s="42" t="s">
        <v>8583</v>
      </c>
    </row>
    <row r="6152" spans="1:6" x14ac:dyDescent="0.2">
      <c r="A6152" s="42" t="s">
        <v>332</v>
      </c>
      <c r="B6152" s="42" t="s">
        <v>8454</v>
      </c>
      <c r="C6152">
        <v>2016</v>
      </c>
      <c r="D6152" s="42" t="s">
        <v>8586</v>
      </c>
      <c r="E6152" t="b">
        <v>0</v>
      </c>
      <c r="F6152" s="42" t="s">
        <v>8583</v>
      </c>
    </row>
    <row r="6153" spans="1:6" x14ac:dyDescent="0.2">
      <c r="A6153" s="42" t="s">
        <v>332</v>
      </c>
      <c r="B6153" s="42" t="s">
        <v>8454</v>
      </c>
      <c r="C6153">
        <v>2017</v>
      </c>
      <c r="D6153" s="42" t="s">
        <v>8587</v>
      </c>
      <c r="E6153" t="b">
        <v>0</v>
      </c>
      <c r="F6153" s="42" t="s">
        <v>8583</v>
      </c>
    </row>
    <row r="6154" spans="1:6" x14ac:dyDescent="0.2">
      <c r="A6154" s="42" t="s">
        <v>332</v>
      </c>
      <c r="B6154" s="42" t="s">
        <v>8454</v>
      </c>
      <c r="C6154">
        <v>2018</v>
      </c>
      <c r="D6154" s="42" t="s">
        <v>8588</v>
      </c>
      <c r="E6154" t="b">
        <v>0</v>
      </c>
      <c r="F6154" s="42" t="s">
        <v>8583</v>
      </c>
    </row>
    <row r="6155" spans="1:6" x14ac:dyDescent="0.2">
      <c r="A6155" s="42" t="s">
        <v>332</v>
      </c>
      <c r="B6155" s="42" t="s">
        <v>8454</v>
      </c>
      <c r="C6155">
        <v>2019</v>
      </c>
      <c r="D6155" s="42" t="s">
        <v>8589</v>
      </c>
      <c r="E6155" t="b">
        <v>0</v>
      </c>
      <c r="F6155" s="42" t="s">
        <v>8583</v>
      </c>
    </row>
    <row r="6156" spans="1:6" x14ac:dyDescent="0.2">
      <c r="A6156" s="42" t="s">
        <v>332</v>
      </c>
      <c r="B6156" s="42" t="s">
        <v>8462</v>
      </c>
      <c r="C6156">
        <v>2013</v>
      </c>
      <c r="D6156" s="42" t="s">
        <v>8590</v>
      </c>
      <c r="E6156" t="b">
        <v>0</v>
      </c>
      <c r="F6156" s="42" t="s">
        <v>8583</v>
      </c>
    </row>
    <row r="6157" spans="1:6" x14ac:dyDescent="0.2">
      <c r="A6157" s="42" t="s">
        <v>332</v>
      </c>
      <c r="B6157" s="42" t="s">
        <v>8462</v>
      </c>
      <c r="C6157">
        <v>2014</v>
      </c>
      <c r="D6157" s="42" t="s">
        <v>8591</v>
      </c>
      <c r="E6157" t="b">
        <v>0</v>
      </c>
      <c r="F6157" s="42" t="s">
        <v>8583</v>
      </c>
    </row>
    <row r="6158" spans="1:6" x14ac:dyDescent="0.2">
      <c r="A6158" s="42" t="s">
        <v>332</v>
      </c>
      <c r="B6158" s="42" t="s">
        <v>8462</v>
      </c>
      <c r="C6158">
        <v>2015</v>
      </c>
      <c r="D6158" s="42" t="s">
        <v>8592</v>
      </c>
      <c r="E6158" t="b">
        <v>0</v>
      </c>
      <c r="F6158" s="42" t="s">
        <v>8583</v>
      </c>
    </row>
    <row r="6159" spans="1:6" x14ac:dyDescent="0.2">
      <c r="A6159" s="42" t="s">
        <v>332</v>
      </c>
      <c r="B6159" s="42" t="s">
        <v>8462</v>
      </c>
      <c r="C6159">
        <v>2016</v>
      </c>
      <c r="D6159" s="42" t="s">
        <v>8582</v>
      </c>
      <c r="E6159" t="b">
        <v>0</v>
      </c>
      <c r="F6159" s="42" t="s">
        <v>8583</v>
      </c>
    </row>
    <row r="6160" spans="1:6" x14ac:dyDescent="0.2">
      <c r="A6160" s="42" t="s">
        <v>332</v>
      </c>
      <c r="B6160" s="42" t="s">
        <v>8462</v>
      </c>
      <c r="C6160">
        <v>2017</v>
      </c>
      <c r="D6160" s="42" t="s">
        <v>8593</v>
      </c>
      <c r="E6160" t="b">
        <v>0</v>
      </c>
      <c r="F6160" s="42" t="s">
        <v>8583</v>
      </c>
    </row>
    <row r="6161" spans="1:6" x14ac:dyDescent="0.2">
      <c r="A6161" s="42" t="s">
        <v>332</v>
      </c>
      <c r="B6161" s="42" t="s">
        <v>8462</v>
      </c>
      <c r="C6161">
        <v>2018</v>
      </c>
      <c r="D6161" s="42" t="s">
        <v>8594</v>
      </c>
      <c r="E6161" t="b">
        <v>0</v>
      </c>
      <c r="F6161" s="42" t="s">
        <v>8583</v>
      </c>
    </row>
    <row r="6162" spans="1:6" x14ac:dyDescent="0.2">
      <c r="A6162" s="42" t="s">
        <v>332</v>
      </c>
      <c r="B6162" s="42" t="s">
        <v>8462</v>
      </c>
      <c r="C6162">
        <v>2019</v>
      </c>
      <c r="D6162" s="42" t="s">
        <v>8595</v>
      </c>
      <c r="E6162" t="b">
        <v>0</v>
      </c>
      <c r="F6162" s="42" t="s">
        <v>8583</v>
      </c>
    </row>
    <row r="6163" spans="1:6" x14ac:dyDescent="0.2">
      <c r="A6163" s="42" t="s">
        <v>332</v>
      </c>
      <c r="B6163" s="42" t="s">
        <v>8464</v>
      </c>
      <c r="C6163">
        <v>2013</v>
      </c>
      <c r="D6163" s="42" t="s">
        <v>8596</v>
      </c>
      <c r="E6163" t="b">
        <v>0</v>
      </c>
      <c r="F6163" s="42" t="s">
        <v>8583</v>
      </c>
    </row>
    <row r="6164" spans="1:6" x14ac:dyDescent="0.2">
      <c r="A6164" s="42" t="s">
        <v>332</v>
      </c>
      <c r="B6164" s="42" t="s">
        <v>8464</v>
      </c>
      <c r="C6164">
        <v>2014</v>
      </c>
      <c r="D6164" s="42" t="s">
        <v>4381</v>
      </c>
      <c r="E6164" t="b">
        <v>0</v>
      </c>
      <c r="F6164" s="42" t="s">
        <v>8583</v>
      </c>
    </row>
    <row r="6165" spans="1:6" x14ac:dyDescent="0.2">
      <c r="A6165" s="42" t="s">
        <v>332</v>
      </c>
      <c r="B6165" s="42" t="s">
        <v>8464</v>
      </c>
      <c r="C6165">
        <v>2015</v>
      </c>
      <c r="D6165" s="42" t="s">
        <v>8597</v>
      </c>
      <c r="E6165" t="b">
        <v>0</v>
      </c>
      <c r="F6165" s="42" t="s">
        <v>8583</v>
      </c>
    </row>
    <row r="6166" spans="1:6" x14ac:dyDescent="0.2">
      <c r="A6166" s="42" t="s">
        <v>332</v>
      </c>
      <c r="B6166" s="42" t="s">
        <v>8464</v>
      </c>
      <c r="C6166">
        <v>2016</v>
      </c>
      <c r="D6166" s="42" t="s">
        <v>8598</v>
      </c>
      <c r="E6166" t="b">
        <v>0</v>
      </c>
      <c r="F6166" s="42" t="s">
        <v>8583</v>
      </c>
    </row>
    <row r="6167" spans="1:6" x14ac:dyDescent="0.2">
      <c r="A6167" s="42" t="s">
        <v>332</v>
      </c>
      <c r="B6167" s="42" t="s">
        <v>8464</v>
      </c>
      <c r="C6167">
        <v>2017</v>
      </c>
      <c r="D6167" s="42" t="s">
        <v>8599</v>
      </c>
      <c r="E6167" t="b">
        <v>0</v>
      </c>
      <c r="F6167" s="42" t="s">
        <v>8583</v>
      </c>
    </row>
    <row r="6168" spans="1:6" x14ac:dyDescent="0.2">
      <c r="A6168" s="42" t="s">
        <v>332</v>
      </c>
      <c r="B6168" s="42" t="s">
        <v>8464</v>
      </c>
      <c r="C6168">
        <v>2018</v>
      </c>
      <c r="D6168" s="42" t="s">
        <v>8600</v>
      </c>
      <c r="E6168" t="b">
        <v>0</v>
      </c>
      <c r="F6168" s="42" t="s">
        <v>8583</v>
      </c>
    </row>
    <row r="6169" spans="1:6" x14ac:dyDescent="0.2">
      <c r="A6169" s="42" t="s">
        <v>332</v>
      </c>
      <c r="B6169" s="42" t="s">
        <v>8464</v>
      </c>
      <c r="C6169">
        <v>2019</v>
      </c>
      <c r="D6169" s="42" t="s">
        <v>8601</v>
      </c>
      <c r="E6169" t="b">
        <v>0</v>
      </c>
      <c r="F6169" s="42" t="s">
        <v>8583</v>
      </c>
    </row>
    <row r="6170" spans="1:6" x14ac:dyDescent="0.2">
      <c r="A6170" s="42" t="s">
        <v>1262</v>
      </c>
      <c r="B6170" s="42" t="s">
        <v>8454</v>
      </c>
      <c r="C6170">
        <v>2013</v>
      </c>
      <c r="D6170" s="42" t="s">
        <v>9023</v>
      </c>
      <c r="E6170" t="b">
        <v>0</v>
      </c>
      <c r="F6170" s="42" t="s">
        <v>10113</v>
      </c>
    </row>
    <row r="6171" spans="1:6" x14ac:dyDescent="0.2">
      <c r="A6171" s="42" t="s">
        <v>1262</v>
      </c>
      <c r="B6171" s="42" t="s">
        <v>8454</v>
      </c>
      <c r="C6171">
        <v>2014</v>
      </c>
      <c r="D6171" s="42" t="s">
        <v>10114</v>
      </c>
      <c r="E6171" t="b">
        <v>0</v>
      </c>
      <c r="F6171" s="42" t="s">
        <v>10113</v>
      </c>
    </row>
    <row r="6172" spans="1:6" x14ac:dyDescent="0.2">
      <c r="A6172" s="42" t="s">
        <v>1262</v>
      </c>
      <c r="B6172" s="42" t="s">
        <v>8454</v>
      </c>
      <c r="C6172">
        <v>2015</v>
      </c>
      <c r="D6172" s="42" t="s">
        <v>10115</v>
      </c>
      <c r="E6172" t="b">
        <v>0</v>
      </c>
      <c r="F6172" s="42" t="s">
        <v>10113</v>
      </c>
    </row>
    <row r="6173" spans="1:6" x14ac:dyDescent="0.2">
      <c r="A6173" s="42" t="s">
        <v>1262</v>
      </c>
      <c r="B6173" s="42" t="s">
        <v>8454</v>
      </c>
      <c r="C6173">
        <v>2016</v>
      </c>
      <c r="D6173" s="42" t="s">
        <v>10116</v>
      </c>
      <c r="E6173" t="b">
        <v>0</v>
      </c>
      <c r="F6173" s="42" t="s">
        <v>10113</v>
      </c>
    </row>
    <row r="6174" spans="1:6" x14ac:dyDescent="0.2">
      <c r="A6174" s="42" t="s">
        <v>1262</v>
      </c>
      <c r="B6174" s="42" t="s">
        <v>8454</v>
      </c>
      <c r="C6174">
        <v>2017</v>
      </c>
      <c r="D6174" s="42" t="s">
        <v>9884</v>
      </c>
      <c r="E6174" t="b">
        <v>0</v>
      </c>
      <c r="F6174" s="42" t="s">
        <v>10113</v>
      </c>
    </row>
    <row r="6175" spans="1:6" x14ac:dyDescent="0.2">
      <c r="A6175" s="42" t="s">
        <v>1262</v>
      </c>
      <c r="B6175" s="42" t="s">
        <v>8454</v>
      </c>
      <c r="C6175">
        <v>2018</v>
      </c>
      <c r="D6175" s="42" t="s">
        <v>10117</v>
      </c>
      <c r="E6175" t="b">
        <v>0</v>
      </c>
      <c r="F6175" s="42" t="s">
        <v>10113</v>
      </c>
    </row>
    <row r="6176" spans="1:6" x14ac:dyDescent="0.2">
      <c r="A6176" s="42" t="s">
        <v>1262</v>
      </c>
      <c r="B6176" s="42" t="s">
        <v>8454</v>
      </c>
      <c r="C6176">
        <v>2019</v>
      </c>
      <c r="D6176" s="42" t="s">
        <v>9010</v>
      </c>
      <c r="E6176" t="b">
        <v>0</v>
      </c>
      <c r="F6176" s="42" t="s">
        <v>10113</v>
      </c>
    </row>
    <row r="6177" spans="1:6" x14ac:dyDescent="0.2">
      <c r="A6177" s="42" t="s">
        <v>1262</v>
      </c>
      <c r="B6177" s="42" t="s">
        <v>8462</v>
      </c>
      <c r="C6177">
        <v>2013</v>
      </c>
      <c r="D6177" s="42" t="s">
        <v>9023</v>
      </c>
      <c r="E6177" t="b">
        <v>0</v>
      </c>
      <c r="F6177" s="42" t="s">
        <v>10113</v>
      </c>
    </row>
    <row r="6178" spans="1:6" x14ac:dyDescent="0.2">
      <c r="A6178" s="42" t="s">
        <v>1262</v>
      </c>
      <c r="B6178" s="42" t="s">
        <v>8462</v>
      </c>
      <c r="C6178">
        <v>2014</v>
      </c>
      <c r="D6178" s="42" t="s">
        <v>10114</v>
      </c>
      <c r="E6178" t="b">
        <v>0</v>
      </c>
      <c r="F6178" s="42" t="s">
        <v>10113</v>
      </c>
    </row>
    <row r="6179" spans="1:6" x14ac:dyDescent="0.2">
      <c r="A6179" s="42" t="s">
        <v>1262</v>
      </c>
      <c r="B6179" s="42" t="s">
        <v>8462</v>
      </c>
      <c r="C6179">
        <v>2015</v>
      </c>
      <c r="D6179" s="42" t="s">
        <v>10115</v>
      </c>
      <c r="E6179" t="b">
        <v>0</v>
      </c>
      <c r="F6179" s="42" t="s">
        <v>10113</v>
      </c>
    </row>
    <row r="6180" spans="1:6" x14ac:dyDescent="0.2">
      <c r="A6180" s="42" t="s">
        <v>1262</v>
      </c>
      <c r="B6180" s="42" t="s">
        <v>8462</v>
      </c>
      <c r="C6180">
        <v>2016</v>
      </c>
      <c r="D6180" s="42" t="s">
        <v>10116</v>
      </c>
      <c r="E6180" t="b">
        <v>0</v>
      </c>
      <c r="F6180" s="42" t="s">
        <v>10113</v>
      </c>
    </row>
    <row r="6181" spans="1:6" x14ac:dyDescent="0.2">
      <c r="A6181" s="42" t="s">
        <v>1262</v>
      </c>
      <c r="B6181" s="42" t="s">
        <v>8462</v>
      </c>
      <c r="C6181">
        <v>2017</v>
      </c>
      <c r="D6181" s="42" t="s">
        <v>9884</v>
      </c>
      <c r="E6181" t="b">
        <v>0</v>
      </c>
      <c r="F6181" s="42" t="s">
        <v>10113</v>
      </c>
    </row>
    <row r="6182" spans="1:6" x14ac:dyDescent="0.2">
      <c r="A6182" s="42" t="s">
        <v>1262</v>
      </c>
      <c r="B6182" s="42" t="s">
        <v>8462</v>
      </c>
      <c r="C6182">
        <v>2018</v>
      </c>
      <c r="D6182" s="42" t="s">
        <v>10117</v>
      </c>
      <c r="E6182" t="b">
        <v>0</v>
      </c>
      <c r="F6182" s="42" t="s">
        <v>10113</v>
      </c>
    </row>
    <row r="6183" spans="1:6" x14ac:dyDescent="0.2">
      <c r="A6183" s="42" t="s">
        <v>1262</v>
      </c>
      <c r="B6183" s="42" t="s">
        <v>8462</v>
      </c>
      <c r="C6183">
        <v>2019</v>
      </c>
      <c r="D6183" s="42" t="s">
        <v>9010</v>
      </c>
      <c r="E6183" t="b">
        <v>0</v>
      </c>
      <c r="F6183" s="42" t="s">
        <v>10113</v>
      </c>
    </row>
    <row r="6184" spans="1:6" x14ac:dyDescent="0.2">
      <c r="A6184" s="42" t="s">
        <v>1262</v>
      </c>
      <c r="B6184" s="42" t="s">
        <v>8464</v>
      </c>
      <c r="C6184">
        <v>2013</v>
      </c>
      <c r="D6184" s="42" t="s">
        <v>8496</v>
      </c>
      <c r="E6184" t="b">
        <v>0</v>
      </c>
      <c r="F6184" s="42" t="s">
        <v>10113</v>
      </c>
    </row>
    <row r="6185" spans="1:6" x14ac:dyDescent="0.2">
      <c r="A6185" s="42" t="s">
        <v>1262</v>
      </c>
      <c r="B6185" s="42" t="s">
        <v>8464</v>
      </c>
      <c r="C6185">
        <v>2014</v>
      </c>
      <c r="D6185" s="42" t="s">
        <v>8496</v>
      </c>
      <c r="E6185" t="b">
        <v>0</v>
      </c>
      <c r="F6185" s="42" t="s">
        <v>10113</v>
      </c>
    </row>
    <row r="6186" spans="1:6" x14ac:dyDescent="0.2">
      <c r="A6186" s="42" t="s">
        <v>1262</v>
      </c>
      <c r="B6186" s="42" t="s">
        <v>8464</v>
      </c>
      <c r="C6186">
        <v>2015</v>
      </c>
      <c r="D6186" s="42" t="s">
        <v>8496</v>
      </c>
      <c r="E6186" t="b">
        <v>0</v>
      </c>
      <c r="F6186" s="42" t="s">
        <v>10113</v>
      </c>
    </row>
    <row r="6187" spans="1:6" x14ac:dyDescent="0.2">
      <c r="A6187" s="42" t="s">
        <v>1262</v>
      </c>
      <c r="B6187" s="42" t="s">
        <v>8464</v>
      </c>
      <c r="C6187">
        <v>2016</v>
      </c>
      <c r="D6187" s="42" t="s">
        <v>8650</v>
      </c>
      <c r="E6187" t="b">
        <v>0</v>
      </c>
      <c r="F6187" s="42" t="s">
        <v>10113</v>
      </c>
    </row>
    <row r="6188" spans="1:6" x14ac:dyDescent="0.2">
      <c r="A6188" s="42" t="s">
        <v>1262</v>
      </c>
      <c r="B6188" s="42" t="s">
        <v>8464</v>
      </c>
      <c r="C6188">
        <v>2017</v>
      </c>
      <c r="D6188" s="42" t="s">
        <v>8650</v>
      </c>
      <c r="E6188" t="b">
        <v>0</v>
      </c>
      <c r="F6188" s="42" t="s">
        <v>10113</v>
      </c>
    </row>
    <row r="6189" spans="1:6" x14ac:dyDescent="0.2">
      <c r="A6189" s="42" t="s">
        <v>1262</v>
      </c>
      <c r="B6189" s="42" t="s">
        <v>8464</v>
      </c>
      <c r="C6189">
        <v>2018</v>
      </c>
      <c r="D6189" s="42" t="s">
        <v>8727</v>
      </c>
      <c r="E6189" t="b">
        <v>0</v>
      </c>
      <c r="F6189" s="42" t="s">
        <v>10113</v>
      </c>
    </row>
    <row r="6190" spans="1:6" x14ac:dyDescent="0.2">
      <c r="A6190" s="42" t="s">
        <v>1262</v>
      </c>
      <c r="B6190" s="42" t="s">
        <v>8464</v>
      </c>
      <c r="C6190">
        <v>2019</v>
      </c>
      <c r="D6190" s="42" t="s">
        <v>8482</v>
      </c>
      <c r="E6190" t="b">
        <v>0</v>
      </c>
      <c r="F6190" s="42" t="s">
        <v>10113</v>
      </c>
    </row>
    <row r="6191" spans="1:6" x14ac:dyDescent="0.2">
      <c r="A6191" s="42" t="s">
        <v>1263</v>
      </c>
      <c r="B6191" s="42" t="s">
        <v>8454</v>
      </c>
      <c r="C6191">
        <v>2013</v>
      </c>
      <c r="D6191" s="42" t="s">
        <v>8958</v>
      </c>
      <c r="E6191" t="b">
        <v>1</v>
      </c>
      <c r="F6191" s="42" t="s">
        <v>1900</v>
      </c>
    </row>
    <row r="6192" spans="1:6" x14ac:dyDescent="0.2">
      <c r="A6192" s="42" t="s">
        <v>1263</v>
      </c>
      <c r="B6192" s="42" t="s">
        <v>8454</v>
      </c>
      <c r="C6192">
        <v>2014</v>
      </c>
      <c r="D6192" s="42" t="s">
        <v>10084</v>
      </c>
      <c r="E6192" t="b">
        <v>1</v>
      </c>
      <c r="F6192" s="42" t="s">
        <v>1900</v>
      </c>
    </row>
    <row r="6193" spans="1:6" x14ac:dyDescent="0.2">
      <c r="A6193" s="42" t="s">
        <v>1263</v>
      </c>
      <c r="B6193" s="42" t="s">
        <v>8454</v>
      </c>
      <c r="C6193">
        <v>2015</v>
      </c>
      <c r="D6193" s="42" t="s">
        <v>9338</v>
      </c>
      <c r="E6193" t="b">
        <v>1</v>
      </c>
      <c r="F6193" s="42" t="s">
        <v>1900</v>
      </c>
    </row>
    <row r="6194" spans="1:6" x14ac:dyDescent="0.2">
      <c r="A6194" s="42" t="s">
        <v>1263</v>
      </c>
      <c r="B6194" s="42" t="s">
        <v>8454</v>
      </c>
      <c r="C6194">
        <v>2016</v>
      </c>
      <c r="D6194" s="42" t="s">
        <v>10118</v>
      </c>
      <c r="E6194" t="b">
        <v>1</v>
      </c>
      <c r="F6194" s="42" t="s">
        <v>1900</v>
      </c>
    </row>
    <row r="6195" spans="1:6" x14ac:dyDescent="0.2">
      <c r="A6195" s="42" t="s">
        <v>1263</v>
      </c>
      <c r="B6195" s="42" t="s">
        <v>8454</v>
      </c>
      <c r="C6195">
        <v>2017</v>
      </c>
      <c r="D6195" s="42" t="s">
        <v>10119</v>
      </c>
      <c r="E6195" t="b">
        <v>1</v>
      </c>
      <c r="F6195" s="42" t="s">
        <v>1900</v>
      </c>
    </row>
    <row r="6196" spans="1:6" x14ac:dyDescent="0.2">
      <c r="A6196" s="42" t="s">
        <v>1263</v>
      </c>
      <c r="B6196" s="42" t="s">
        <v>8454</v>
      </c>
      <c r="C6196">
        <v>2018</v>
      </c>
      <c r="D6196" s="42" t="s">
        <v>10120</v>
      </c>
      <c r="E6196" t="b">
        <v>1</v>
      </c>
      <c r="F6196" s="42" t="s">
        <v>1900</v>
      </c>
    </row>
    <row r="6197" spans="1:6" x14ac:dyDescent="0.2">
      <c r="A6197" s="42" t="s">
        <v>1263</v>
      </c>
      <c r="B6197" s="42" t="s">
        <v>8454</v>
      </c>
      <c r="C6197">
        <v>2019</v>
      </c>
      <c r="D6197" s="42" t="s">
        <v>8628</v>
      </c>
      <c r="E6197" t="b">
        <v>1</v>
      </c>
      <c r="F6197" s="42" t="s">
        <v>1900</v>
      </c>
    </row>
    <row r="6198" spans="1:6" x14ac:dyDescent="0.2">
      <c r="A6198" s="42" t="s">
        <v>1263</v>
      </c>
      <c r="B6198" s="42" t="s">
        <v>8462</v>
      </c>
      <c r="C6198">
        <v>2013</v>
      </c>
      <c r="D6198" s="42" t="s">
        <v>8958</v>
      </c>
      <c r="E6198" t="b">
        <v>1</v>
      </c>
      <c r="F6198" s="42" t="s">
        <v>1900</v>
      </c>
    </row>
    <row r="6199" spans="1:6" x14ac:dyDescent="0.2">
      <c r="A6199" s="42" t="s">
        <v>1263</v>
      </c>
      <c r="B6199" s="42" t="s">
        <v>8462</v>
      </c>
      <c r="C6199">
        <v>2014</v>
      </c>
      <c r="D6199" s="42" t="s">
        <v>10084</v>
      </c>
      <c r="E6199" t="b">
        <v>1</v>
      </c>
      <c r="F6199" s="42" t="s">
        <v>1900</v>
      </c>
    </row>
    <row r="6200" spans="1:6" x14ac:dyDescent="0.2">
      <c r="A6200" s="42" t="s">
        <v>1263</v>
      </c>
      <c r="B6200" s="42" t="s">
        <v>8462</v>
      </c>
      <c r="C6200">
        <v>2015</v>
      </c>
      <c r="D6200" s="42" t="s">
        <v>9338</v>
      </c>
      <c r="E6200" t="b">
        <v>1</v>
      </c>
      <c r="F6200" s="42" t="s">
        <v>1900</v>
      </c>
    </row>
    <row r="6201" spans="1:6" x14ac:dyDescent="0.2">
      <c r="A6201" s="42" t="s">
        <v>1263</v>
      </c>
      <c r="B6201" s="42" t="s">
        <v>8462</v>
      </c>
      <c r="C6201">
        <v>2016</v>
      </c>
      <c r="D6201" s="42" t="s">
        <v>10118</v>
      </c>
      <c r="E6201" t="b">
        <v>1</v>
      </c>
      <c r="F6201" s="42" t="s">
        <v>1900</v>
      </c>
    </row>
    <row r="6202" spans="1:6" x14ac:dyDescent="0.2">
      <c r="A6202" s="42" t="s">
        <v>1263</v>
      </c>
      <c r="B6202" s="42" t="s">
        <v>8462</v>
      </c>
      <c r="C6202">
        <v>2017</v>
      </c>
      <c r="D6202" s="42" t="s">
        <v>10119</v>
      </c>
      <c r="E6202" t="b">
        <v>1</v>
      </c>
      <c r="F6202" s="42" t="s">
        <v>1900</v>
      </c>
    </row>
    <row r="6203" spans="1:6" x14ac:dyDescent="0.2">
      <c r="A6203" s="42" t="s">
        <v>1263</v>
      </c>
      <c r="B6203" s="42" t="s">
        <v>8462</v>
      </c>
      <c r="C6203">
        <v>2018</v>
      </c>
      <c r="D6203" s="42" t="s">
        <v>10120</v>
      </c>
      <c r="E6203" t="b">
        <v>1</v>
      </c>
      <c r="F6203" s="42" t="s">
        <v>1900</v>
      </c>
    </row>
    <row r="6204" spans="1:6" x14ac:dyDescent="0.2">
      <c r="A6204" s="42" t="s">
        <v>1263</v>
      </c>
      <c r="B6204" s="42" t="s">
        <v>8462</v>
      </c>
      <c r="C6204">
        <v>2019</v>
      </c>
      <c r="D6204" s="42" t="s">
        <v>8628</v>
      </c>
      <c r="E6204" t="b">
        <v>1</v>
      </c>
      <c r="F6204" s="42" t="s">
        <v>1900</v>
      </c>
    </row>
    <row r="6205" spans="1:6" x14ac:dyDescent="0.2">
      <c r="A6205" s="42" t="s">
        <v>1263</v>
      </c>
      <c r="B6205" s="42" t="s">
        <v>8464</v>
      </c>
      <c r="C6205">
        <v>2013</v>
      </c>
      <c r="D6205" s="42" t="s">
        <v>8502</v>
      </c>
      <c r="E6205" t="b">
        <v>1</v>
      </c>
      <c r="F6205" s="42" t="s">
        <v>1900</v>
      </c>
    </row>
    <row r="6206" spans="1:6" x14ac:dyDescent="0.2">
      <c r="A6206" s="42" t="s">
        <v>1263</v>
      </c>
      <c r="B6206" s="42" t="s">
        <v>8464</v>
      </c>
      <c r="C6206">
        <v>2014</v>
      </c>
      <c r="D6206" s="42" t="s">
        <v>8502</v>
      </c>
      <c r="E6206" t="b">
        <v>1</v>
      </c>
      <c r="F6206" s="42" t="s">
        <v>1900</v>
      </c>
    </row>
    <row r="6207" spans="1:6" x14ac:dyDescent="0.2">
      <c r="A6207" s="42" t="s">
        <v>1263</v>
      </c>
      <c r="B6207" s="42" t="s">
        <v>8464</v>
      </c>
      <c r="C6207">
        <v>2015</v>
      </c>
      <c r="D6207" s="42" t="s">
        <v>8540</v>
      </c>
      <c r="E6207" t="b">
        <v>1</v>
      </c>
      <c r="F6207" s="42" t="s">
        <v>1900</v>
      </c>
    </row>
    <row r="6208" spans="1:6" x14ac:dyDescent="0.2">
      <c r="A6208" s="42" t="s">
        <v>1263</v>
      </c>
      <c r="B6208" s="42" t="s">
        <v>8464</v>
      </c>
      <c r="C6208">
        <v>2016</v>
      </c>
      <c r="D6208" s="42" t="s">
        <v>8497</v>
      </c>
      <c r="E6208" t="b">
        <v>1</v>
      </c>
      <c r="F6208" s="42" t="s">
        <v>1900</v>
      </c>
    </row>
    <row r="6209" spans="1:6" x14ac:dyDescent="0.2">
      <c r="A6209" s="42" t="s">
        <v>1263</v>
      </c>
      <c r="B6209" s="42" t="s">
        <v>8464</v>
      </c>
      <c r="C6209">
        <v>2017</v>
      </c>
      <c r="D6209" s="42" t="s">
        <v>8493</v>
      </c>
      <c r="E6209" t="b">
        <v>1</v>
      </c>
      <c r="F6209" s="42" t="s">
        <v>1900</v>
      </c>
    </row>
    <row r="6210" spans="1:6" x14ac:dyDescent="0.2">
      <c r="A6210" s="42" t="s">
        <v>1263</v>
      </c>
      <c r="B6210" s="42" t="s">
        <v>8464</v>
      </c>
      <c r="C6210">
        <v>2018</v>
      </c>
      <c r="D6210" s="42" t="s">
        <v>8494</v>
      </c>
      <c r="E6210" t="b">
        <v>1</v>
      </c>
      <c r="F6210" s="42" t="s">
        <v>1900</v>
      </c>
    </row>
    <row r="6211" spans="1:6" x14ac:dyDescent="0.2">
      <c r="A6211" s="42" t="s">
        <v>1263</v>
      </c>
      <c r="B6211" s="42" t="s">
        <v>8464</v>
      </c>
      <c r="C6211">
        <v>2019</v>
      </c>
      <c r="D6211" s="42" t="s">
        <v>8543</v>
      </c>
      <c r="E6211" t="b">
        <v>1</v>
      </c>
      <c r="F6211" s="42" t="s">
        <v>1900</v>
      </c>
    </row>
    <row r="6212" spans="1:6" x14ac:dyDescent="0.2">
      <c r="A6212" s="42" t="s">
        <v>1264</v>
      </c>
      <c r="B6212" s="42" t="s">
        <v>8454</v>
      </c>
      <c r="C6212">
        <v>2013</v>
      </c>
      <c r="D6212" s="42" t="s">
        <v>8907</v>
      </c>
      <c r="E6212" t="b">
        <v>0</v>
      </c>
      <c r="F6212" s="42" t="s">
        <v>10121</v>
      </c>
    </row>
    <row r="6213" spans="1:6" x14ac:dyDescent="0.2">
      <c r="A6213" s="42" t="s">
        <v>1264</v>
      </c>
      <c r="B6213" s="42" t="s">
        <v>8454</v>
      </c>
      <c r="C6213">
        <v>2014</v>
      </c>
      <c r="D6213" s="42" t="s">
        <v>10122</v>
      </c>
      <c r="E6213" t="b">
        <v>0</v>
      </c>
      <c r="F6213" s="42" t="s">
        <v>10121</v>
      </c>
    </row>
    <row r="6214" spans="1:6" x14ac:dyDescent="0.2">
      <c r="A6214" s="42" t="s">
        <v>1264</v>
      </c>
      <c r="B6214" s="42" t="s">
        <v>8454</v>
      </c>
      <c r="C6214">
        <v>2015</v>
      </c>
      <c r="D6214" s="42" t="s">
        <v>9174</v>
      </c>
      <c r="E6214" t="b">
        <v>0</v>
      </c>
      <c r="F6214" s="42" t="s">
        <v>10121</v>
      </c>
    </row>
    <row r="6215" spans="1:6" x14ac:dyDescent="0.2">
      <c r="A6215" s="42" t="s">
        <v>1264</v>
      </c>
      <c r="B6215" s="42" t="s">
        <v>8454</v>
      </c>
      <c r="C6215">
        <v>2016</v>
      </c>
      <c r="D6215" s="42" t="s">
        <v>10123</v>
      </c>
      <c r="E6215" t="b">
        <v>0</v>
      </c>
      <c r="F6215" s="42" t="s">
        <v>10121</v>
      </c>
    </row>
    <row r="6216" spans="1:6" x14ac:dyDescent="0.2">
      <c r="A6216" s="42" t="s">
        <v>1264</v>
      </c>
      <c r="B6216" s="42" t="s">
        <v>8454</v>
      </c>
      <c r="C6216">
        <v>2017</v>
      </c>
      <c r="D6216" s="42" t="s">
        <v>10124</v>
      </c>
      <c r="E6216" t="b">
        <v>0</v>
      </c>
      <c r="F6216" s="42" t="s">
        <v>10121</v>
      </c>
    </row>
    <row r="6217" spans="1:6" x14ac:dyDescent="0.2">
      <c r="A6217" s="42" t="s">
        <v>1264</v>
      </c>
      <c r="B6217" s="42" t="s">
        <v>8454</v>
      </c>
      <c r="C6217">
        <v>2018</v>
      </c>
      <c r="D6217" s="42" t="s">
        <v>10125</v>
      </c>
      <c r="E6217" t="b">
        <v>0</v>
      </c>
      <c r="F6217" s="42" t="s">
        <v>10121</v>
      </c>
    </row>
    <row r="6218" spans="1:6" x14ac:dyDescent="0.2">
      <c r="A6218" s="42" t="s">
        <v>1264</v>
      </c>
      <c r="B6218" s="42" t="s">
        <v>8454</v>
      </c>
      <c r="C6218">
        <v>2019</v>
      </c>
      <c r="D6218" s="42" t="s">
        <v>10126</v>
      </c>
      <c r="E6218" t="b">
        <v>0</v>
      </c>
      <c r="F6218" s="42" t="s">
        <v>10121</v>
      </c>
    </row>
    <row r="6219" spans="1:6" x14ac:dyDescent="0.2">
      <c r="A6219" s="42" t="s">
        <v>1264</v>
      </c>
      <c r="B6219" s="42" t="s">
        <v>8462</v>
      </c>
      <c r="C6219">
        <v>2013</v>
      </c>
      <c r="D6219" s="42" t="s">
        <v>8907</v>
      </c>
      <c r="E6219" t="b">
        <v>0</v>
      </c>
      <c r="F6219" s="42" t="s">
        <v>10121</v>
      </c>
    </row>
    <row r="6220" spans="1:6" x14ac:dyDescent="0.2">
      <c r="A6220" s="42" t="s">
        <v>1264</v>
      </c>
      <c r="B6220" s="42" t="s">
        <v>8462</v>
      </c>
      <c r="C6220">
        <v>2014</v>
      </c>
      <c r="D6220" s="42" t="s">
        <v>10122</v>
      </c>
      <c r="E6220" t="b">
        <v>0</v>
      </c>
      <c r="F6220" s="42" t="s">
        <v>10121</v>
      </c>
    </row>
    <row r="6221" spans="1:6" x14ac:dyDescent="0.2">
      <c r="A6221" s="42" t="s">
        <v>1264</v>
      </c>
      <c r="B6221" s="42" t="s">
        <v>8462</v>
      </c>
      <c r="C6221">
        <v>2015</v>
      </c>
      <c r="D6221" s="42" t="s">
        <v>9174</v>
      </c>
      <c r="E6221" t="b">
        <v>0</v>
      </c>
      <c r="F6221" s="42" t="s">
        <v>10121</v>
      </c>
    </row>
    <row r="6222" spans="1:6" x14ac:dyDescent="0.2">
      <c r="A6222" s="42" t="s">
        <v>1264</v>
      </c>
      <c r="B6222" s="42" t="s">
        <v>8462</v>
      </c>
      <c r="C6222">
        <v>2016</v>
      </c>
      <c r="D6222" s="42" t="s">
        <v>10123</v>
      </c>
      <c r="E6222" t="b">
        <v>0</v>
      </c>
      <c r="F6222" s="42" t="s">
        <v>10121</v>
      </c>
    </row>
    <row r="6223" spans="1:6" x14ac:dyDescent="0.2">
      <c r="A6223" s="42" t="s">
        <v>1264</v>
      </c>
      <c r="B6223" s="42" t="s">
        <v>8462</v>
      </c>
      <c r="C6223">
        <v>2017</v>
      </c>
      <c r="D6223" s="42" t="s">
        <v>10124</v>
      </c>
      <c r="E6223" t="b">
        <v>0</v>
      </c>
      <c r="F6223" s="42" t="s">
        <v>10121</v>
      </c>
    </row>
    <row r="6224" spans="1:6" x14ac:dyDescent="0.2">
      <c r="A6224" s="42" t="s">
        <v>1264</v>
      </c>
      <c r="B6224" s="42" t="s">
        <v>8462</v>
      </c>
      <c r="C6224">
        <v>2018</v>
      </c>
      <c r="D6224" s="42" t="s">
        <v>10125</v>
      </c>
      <c r="E6224" t="b">
        <v>0</v>
      </c>
      <c r="F6224" s="42" t="s">
        <v>10121</v>
      </c>
    </row>
    <row r="6225" spans="1:6" x14ac:dyDescent="0.2">
      <c r="A6225" s="42" t="s">
        <v>1264</v>
      </c>
      <c r="B6225" s="42" t="s">
        <v>8462</v>
      </c>
      <c r="C6225">
        <v>2019</v>
      </c>
      <c r="D6225" s="42" t="s">
        <v>10126</v>
      </c>
      <c r="E6225" t="b">
        <v>0</v>
      </c>
      <c r="F6225" s="42" t="s">
        <v>10121</v>
      </c>
    </row>
    <row r="6226" spans="1:6" x14ac:dyDescent="0.2">
      <c r="A6226" s="42" t="s">
        <v>1264</v>
      </c>
      <c r="B6226" s="42" t="s">
        <v>8464</v>
      </c>
      <c r="C6226">
        <v>2013</v>
      </c>
      <c r="D6226" s="42" t="s">
        <v>9068</v>
      </c>
      <c r="E6226" t="b">
        <v>0</v>
      </c>
      <c r="F6226" s="42" t="s">
        <v>10121</v>
      </c>
    </row>
    <row r="6227" spans="1:6" x14ac:dyDescent="0.2">
      <c r="A6227" s="42" t="s">
        <v>1264</v>
      </c>
      <c r="B6227" s="42" t="s">
        <v>8464</v>
      </c>
      <c r="C6227">
        <v>2014</v>
      </c>
      <c r="D6227" s="42" t="s">
        <v>9068</v>
      </c>
      <c r="E6227" t="b">
        <v>0</v>
      </c>
      <c r="F6227" s="42" t="s">
        <v>10121</v>
      </c>
    </row>
    <row r="6228" spans="1:6" x14ac:dyDescent="0.2">
      <c r="A6228" s="42" t="s">
        <v>1264</v>
      </c>
      <c r="B6228" s="42" t="s">
        <v>8464</v>
      </c>
      <c r="C6228">
        <v>2015</v>
      </c>
      <c r="D6228" s="42" t="s">
        <v>9068</v>
      </c>
      <c r="E6228" t="b">
        <v>0</v>
      </c>
      <c r="F6228" s="42" t="s">
        <v>10121</v>
      </c>
    </row>
    <row r="6229" spans="1:6" x14ac:dyDescent="0.2">
      <c r="A6229" s="42" t="s">
        <v>1264</v>
      </c>
      <c r="B6229" s="42" t="s">
        <v>8464</v>
      </c>
      <c r="C6229">
        <v>2016</v>
      </c>
      <c r="D6229" s="42" t="s">
        <v>9068</v>
      </c>
      <c r="E6229" t="b">
        <v>0</v>
      </c>
      <c r="F6229" s="42" t="s">
        <v>10121</v>
      </c>
    </row>
    <row r="6230" spans="1:6" x14ac:dyDescent="0.2">
      <c r="A6230" s="42" t="s">
        <v>1264</v>
      </c>
      <c r="B6230" s="42" t="s">
        <v>8464</v>
      </c>
      <c r="C6230">
        <v>2017</v>
      </c>
      <c r="D6230" s="42" t="s">
        <v>9703</v>
      </c>
      <c r="E6230" t="b">
        <v>0</v>
      </c>
      <c r="F6230" s="42" t="s">
        <v>10121</v>
      </c>
    </row>
    <row r="6231" spans="1:6" x14ac:dyDescent="0.2">
      <c r="A6231" s="42" t="s">
        <v>1264</v>
      </c>
      <c r="B6231" s="42" t="s">
        <v>8464</v>
      </c>
      <c r="C6231">
        <v>2018</v>
      </c>
      <c r="D6231" s="42" t="s">
        <v>9703</v>
      </c>
      <c r="E6231" t="b">
        <v>0</v>
      </c>
      <c r="F6231" s="42" t="s">
        <v>10121</v>
      </c>
    </row>
    <row r="6232" spans="1:6" x14ac:dyDescent="0.2">
      <c r="A6232" s="42" t="s">
        <v>1264</v>
      </c>
      <c r="B6232" s="42" t="s">
        <v>8464</v>
      </c>
      <c r="C6232">
        <v>2019</v>
      </c>
      <c r="D6232" s="42" t="s">
        <v>9703</v>
      </c>
      <c r="E6232" t="b">
        <v>0</v>
      </c>
      <c r="F6232" s="42" t="s">
        <v>10121</v>
      </c>
    </row>
    <row r="6233" spans="1:6" x14ac:dyDescent="0.2">
      <c r="A6233" s="42" t="s">
        <v>1265</v>
      </c>
      <c r="B6233" s="42" t="s">
        <v>8454</v>
      </c>
      <c r="C6233">
        <v>2016</v>
      </c>
      <c r="D6233" s="42" t="s">
        <v>9204</v>
      </c>
      <c r="E6233" t="b">
        <v>0</v>
      </c>
      <c r="F6233" s="42" t="s">
        <v>10127</v>
      </c>
    </row>
    <row r="6234" spans="1:6" x14ac:dyDescent="0.2">
      <c r="A6234" s="42" t="s">
        <v>1265</v>
      </c>
      <c r="B6234" s="42" t="s">
        <v>8454</v>
      </c>
      <c r="C6234">
        <v>2017</v>
      </c>
      <c r="D6234" s="42" t="s">
        <v>10128</v>
      </c>
      <c r="E6234" t="b">
        <v>0</v>
      </c>
      <c r="F6234" s="42" t="s">
        <v>10127</v>
      </c>
    </row>
    <row r="6235" spans="1:6" x14ac:dyDescent="0.2">
      <c r="A6235" s="42" t="s">
        <v>1265</v>
      </c>
      <c r="B6235" s="42" t="s">
        <v>8454</v>
      </c>
      <c r="C6235">
        <v>2018</v>
      </c>
      <c r="D6235" s="42" t="s">
        <v>8544</v>
      </c>
      <c r="E6235" t="b">
        <v>0</v>
      </c>
      <c r="F6235" s="42" t="s">
        <v>10127</v>
      </c>
    </row>
    <row r="6236" spans="1:6" x14ac:dyDescent="0.2">
      <c r="A6236" s="42" t="s">
        <v>1265</v>
      </c>
      <c r="B6236" s="42" t="s">
        <v>8454</v>
      </c>
      <c r="C6236">
        <v>2019</v>
      </c>
      <c r="D6236" s="42" t="s">
        <v>8516</v>
      </c>
      <c r="E6236" t="b">
        <v>0</v>
      </c>
      <c r="F6236" s="42" t="s">
        <v>10127</v>
      </c>
    </row>
    <row r="6237" spans="1:6" x14ac:dyDescent="0.2">
      <c r="A6237" s="42" t="s">
        <v>1265</v>
      </c>
      <c r="B6237" s="42" t="s">
        <v>8462</v>
      </c>
      <c r="C6237">
        <v>2016</v>
      </c>
      <c r="D6237" s="42" t="s">
        <v>9204</v>
      </c>
      <c r="E6237" t="b">
        <v>0</v>
      </c>
      <c r="F6237" s="42" t="s">
        <v>10127</v>
      </c>
    </row>
    <row r="6238" spans="1:6" x14ac:dyDescent="0.2">
      <c r="A6238" s="42" t="s">
        <v>1265</v>
      </c>
      <c r="B6238" s="42" t="s">
        <v>8462</v>
      </c>
      <c r="C6238">
        <v>2017</v>
      </c>
      <c r="D6238" s="42" t="s">
        <v>10128</v>
      </c>
      <c r="E6238" t="b">
        <v>0</v>
      </c>
      <c r="F6238" s="42" t="s">
        <v>10127</v>
      </c>
    </row>
    <row r="6239" spans="1:6" x14ac:dyDescent="0.2">
      <c r="A6239" s="42" t="s">
        <v>1265</v>
      </c>
      <c r="B6239" s="42" t="s">
        <v>8462</v>
      </c>
      <c r="C6239">
        <v>2018</v>
      </c>
      <c r="D6239" s="42" t="s">
        <v>8544</v>
      </c>
      <c r="E6239" t="b">
        <v>0</v>
      </c>
      <c r="F6239" s="42" t="s">
        <v>10127</v>
      </c>
    </row>
    <row r="6240" spans="1:6" x14ac:dyDescent="0.2">
      <c r="A6240" s="42" t="s">
        <v>1265</v>
      </c>
      <c r="B6240" s="42" t="s">
        <v>8462</v>
      </c>
      <c r="C6240">
        <v>2019</v>
      </c>
      <c r="D6240" s="42" t="s">
        <v>8516</v>
      </c>
      <c r="E6240" t="b">
        <v>0</v>
      </c>
      <c r="F6240" s="42" t="s">
        <v>10127</v>
      </c>
    </row>
    <row r="6241" spans="1:6" x14ac:dyDescent="0.2">
      <c r="A6241" s="42" t="s">
        <v>1265</v>
      </c>
      <c r="B6241" s="42" t="s">
        <v>8464</v>
      </c>
      <c r="C6241">
        <v>2016</v>
      </c>
      <c r="D6241" s="42" t="s">
        <v>9127</v>
      </c>
      <c r="E6241" t="b">
        <v>0</v>
      </c>
      <c r="F6241" s="42" t="s">
        <v>10127</v>
      </c>
    </row>
    <row r="6242" spans="1:6" x14ac:dyDescent="0.2">
      <c r="A6242" s="42" t="s">
        <v>1265</v>
      </c>
      <c r="B6242" s="42" t="s">
        <v>8464</v>
      </c>
      <c r="C6242">
        <v>2017</v>
      </c>
      <c r="D6242" s="42" t="s">
        <v>8986</v>
      </c>
      <c r="E6242" t="b">
        <v>0</v>
      </c>
      <c r="F6242" s="42" t="s">
        <v>10127</v>
      </c>
    </row>
    <row r="6243" spans="1:6" x14ac:dyDescent="0.2">
      <c r="A6243" s="42" t="s">
        <v>1265</v>
      </c>
      <c r="B6243" s="42" t="s">
        <v>8464</v>
      </c>
      <c r="C6243">
        <v>2018</v>
      </c>
      <c r="D6243" s="42" t="s">
        <v>8512</v>
      </c>
      <c r="E6243" t="b">
        <v>0</v>
      </c>
      <c r="F6243" s="42" t="s">
        <v>10127</v>
      </c>
    </row>
    <row r="6244" spans="1:6" x14ac:dyDescent="0.2">
      <c r="A6244" s="42" t="s">
        <v>1265</v>
      </c>
      <c r="B6244" s="42" t="s">
        <v>8464</v>
      </c>
      <c r="C6244">
        <v>2019</v>
      </c>
      <c r="D6244" s="42" t="s">
        <v>8467</v>
      </c>
      <c r="E6244" t="b">
        <v>0</v>
      </c>
      <c r="F6244" s="42" t="s">
        <v>10127</v>
      </c>
    </row>
    <row r="6245" spans="1:6" x14ac:dyDescent="0.2">
      <c r="A6245" s="42" t="s">
        <v>337</v>
      </c>
      <c r="B6245" s="42" t="s">
        <v>8454</v>
      </c>
      <c r="C6245">
        <v>2013</v>
      </c>
      <c r="D6245" s="42" t="s">
        <v>8650</v>
      </c>
      <c r="E6245" t="b">
        <v>0</v>
      </c>
      <c r="F6245" s="42" t="s">
        <v>8651</v>
      </c>
    </row>
    <row r="6246" spans="1:6" x14ac:dyDescent="0.2">
      <c r="A6246" s="42" t="s">
        <v>337</v>
      </c>
      <c r="B6246" s="42" t="s">
        <v>8454</v>
      </c>
      <c r="C6246">
        <v>2014</v>
      </c>
      <c r="D6246" s="42" t="s">
        <v>8652</v>
      </c>
      <c r="E6246" t="b">
        <v>0</v>
      </c>
      <c r="F6246" s="42" t="s">
        <v>8651</v>
      </c>
    </row>
    <row r="6247" spans="1:6" x14ac:dyDescent="0.2">
      <c r="A6247" s="42" t="s">
        <v>337</v>
      </c>
      <c r="B6247" s="42" t="s">
        <v>8454</v>
      </c>
      <c r="C6247">
        <v>2015</v>
      </c>
      <c r="D6247" s="42" t="s">
        <v>8653</v>
      </c>
      <c r="E6247" t="b">
        <v>0</v>
      </c>
      <c r="F6247" s="42" t="s">
        <v>8651</v>
      </c>
    </row>
    <row r="6248" spans="1:6" x14ac:dyDescent="0.2">
      <c r="A6248" s="42" t="s">
        <v>337</v>
      </c>
      <c r="B6248" s="42" t="s">
        <v>8454</v>
      </c>
      <c r="C6248">
        <v>2016</v>
      </c>
      <c r="D6248" s="42" t="s">
        <v>8596</v>
      </c>
      <c r="E6248" t="b">
        <v>0</v>
      </c>
      <c r="F6248" s="42" t="s">
        <v>8651</v>
      </c>
    </row>
    <row r="6249" spans="1:6" x14ac:dyDescent="0.2">
      <c r="A6249" s="42" t="s">
        <v>337</v>
      </c>
      <c r="B6249" s="42" t="s">
        <v>8454</v>
      </c>
      <c r="C6249">
        <v>2017</v>
      </c>
      <c r="D6249" s="42" t="s">
        <v>8654</v>
      </c>
      <c r="E6249" t="b">
        <v>0</v>
      </c>
      <c r="F6249" s="42" t="s">
        <v>8651</v>
      </c>
    </row>
    <row r="6250" spans="1:6" x14ac:dyDescent="0.2">
      <c r="A6250" s="42" t="s">
        <v>337</v>
      </c>
      <c r="B6250" s="42" t="s">
        <v>8454</v>
      </c>
      <c r="C6250">
        <v>2018</v>
      </c>
      <c r="D6250" s="42" t="s">
        <v>8655</v>
      </c>
      <c r="E6250" t="b">
        <v>0</v>
      </c>
      <c r="F6250" s="42" t="s">
        <v>8651</v>
      </c>
    </row>
    <row r="6251" spans="1:6" x14ac:dyDescent="0.2">
      <c r="A6251" s="42" t="s">
        <v>337</v>
      </c>
      <c r="B6251" s="42" t="s">
        <v>8454</v>
      </c>
      <c r="C6251">
        <v>2019</v>
      </c>
      <c r="D6251" s="42" t="s">
        <v>8596</v>
      </c>
      <c r="E6251" t="b">
        <v>0</v>
      </c>
      <c r="F6251" s="42" t="s">
        <v>8651</v>
      </c>
    </row>
    <row r="6252" spans="1:6" x14ac:dyDescent="0.2">
      <c r="A6252" s="42" t="s">
        <v>337</v>
      </c>
      <c r="B6252" s="42" t="s">
        <v>8462</v>
      </c>
      <c r="C6252">
        <v>2013</v>
      </c>
      <c r="D6252" s="42" t="s">
        <v>8650</v>
      </c>
      <c r="E6252" t="b">
        <v>0</v>
      </c>
      <c r="F6252" s="42" t="s">
        <v>8651</v>
      </c>
    </row>
    <row r="6253" spans="1:6" x14ac:dyDescent="0.2">
      <c r="A6253" s="42" t="s">
        <v>337</v>
      </c>
      <c r="B6253" s="42" t="s">
        <v>8462</v>
      </c>
      <c r="C6253">
        <v>2014</v>
      </c>
      <c r="D6253" s="42" t="s">
        <v>8652</v>
      </c>
      <c r="E6253" t="b">
        <v>0</v>
      </c>
      <c r="F6253" s="42" t="s">
        <v>8651</v>
      </c>
    </row>
    <row r="6254" spans="1:6" x14ac:dyDescent="0.2">
      <c r="A6254" s="42" t="s">
        <v>337</v>
      </c>
      <c r="B6254" s="42" t="s">
        <v>8462</v>
      </c>
      <c r="C6254">
        <v>2015</v>
      </c>
      <c r="D6254" s="42" t="s">
        <v>8653</v>
      </c>
      <c r="E6254" t="b">
        <v>0</v>
      </c>
      <c r="F6254" s="42" t="s">
        <v>8651</v>
      </c>
    </row>
    <row r="6255" spans="1:6" x14ac:dyDescent="0.2">
      <c r="A6255" s="42" t="s">
        <v>337</v>
      </c>
      <c r="B6255" s="42" t="s">
        <v>8462</v>
      </c>
      <c r="C6255">
        <v>2016</v>
      </c>
      <c r="D6255" s="42" t="s">
        <v>8596</v>
      </c>
      <c r="E6255" t="b">
        <v>0</v>
      </c>
      <c r="F6255" s="42" t="s">
        <v>8651</v>
      </c>
    </row>
    <row r="6256" spans="1:6" x14ac:dyDescent="0.2">
      <c r="A6256" s="42" t="s">
        <v>337</v>
      </c>
      <c r="B6256" s="42" t="s">
        <v>8462</v>
      </c>
      <c r="C6256">
        <v>2017</v>
      </c>
      <c r="D6256" s="42" t="s">
        <v>8654</v>
      </c>
      <c r="E6256" t="b">
        <v>0</v>
      </c>
      <c r="F6256" s="42" t="s">
        <v>8651</v>
      </c>
    </row>
    <row r="6257" spans="1:6" x14ac:dyDescent="0.2">
      <c r="A6257" s="42" t="s">
        <v>337</v>
      </c>
      <c r="B6257" s="42" t="s">
        <v>8462</v>
      </c>
      <c r="C6257">
        <v>2018</v>
      </c>
      <c r="D6257" s="42" t="s">
        <v>8655</v>
      </c>
      <c r="E6257" t="b">
        <v>0</v>
      </c>
      <c r="F6257" s="42" t="s">
        <v>8651</v>
      </c>
    </row>
    <row r="6258" spans="1:6" x14ac:dyDescent="0.2">
      <c r="A6258" s="42" t="s">
        <v>337</v>
      </c>
      <c r="B6258" s="42" t="s">
        <v>8462</v>
      </c>
      <c r="C6258">
        <v>2019</v>
      </c>
      <c r="D6258" s="42" t="s">
        <v>8596</v>
      </c>
      <c r="E6258" t="b">
        <v>0</v>
      </c>
      <c r="F6258" s="42" t="s">
        <v>8651</v>
      </c>
    </row>
    <row r="6259" spans="1:6" x14ac:dyDescent="0.2">
      <c r="A6259" s="42" t="s">
        <v>337</v>
      </c>
      <c r="B6259" s="42" t="s">
        <v>8464</v>
      </c>
      <c r="C6259">
        <v>2013</v>
      </c>
      <c r="D6259" s="42" t="s">
        <v>8482</v>
      </c>
      <c r="E6259" t="b">
        <v>0</v>
      </c>
      <c r="F6259" s="42" t="s">
        <v>8651</v>
      </c>
    </row>
    <row r="6260" spans="1:6" x14ac:dyDescent="0.2">
      <c r="A6260" s="42" t="s">
        <v>337</v>
      </c>
      <c r="B6260" s="42" t="s">
        <v>8464</v>
      </c>
      <c r="C6260">
        <v>2014</v>
      </c>
      <c r="D6260" s="42" t="s">
        <v>8482</v>
      </c>
      <c r="E6260" t="b">
        <v>0</v>
      </c>
      <c r="F6260" s="42" t="s">
        <v>8651</v>
      </c>
    </row>
    <row r="6261" spans="1:6" x14ac:dyDescent="0.2">
      <c r="A6261" s="42" t="s">
        <v>337</v>
      </c>
      <c r="B6261" s="42" t="s">
        <v>8464</v>
      </c>
      <c r="C6261">
        <v>2015</v>
      </c>
      <c r="D6261" s="42" t="s">
        <v>8482</v>
      </c>
      <c r="E6261" t="b">
        <v>0</v>
      </c>
      <c r="F6261" s="42" t="s">
        <v>8651</v>
      </c>
    </row>
    <row r="6262" spans="1:6" x14ac:dyDescent="0.2">
      <c r="A6262" s="42" t="s">
        <v>337</v>
      </c>
      <c r="B6262" s="42" t="s">
        <v>8464</v>
      </c>
      <c r="C6262">
        <v>2016</v>
      </c>
      <c r="D6262" s="42" t="s">
        <v>8482</v>
      </c>
      <c r="E6262" t="b">
        <v>0</v>
      </c>
      <c r="F6262" s="42" t="s">
        <v>8651</v>
      </c>
    </row>
    <row r="6263" spans="1:6" x14ac:dyDescent="0.2">
      <c r="A6263" s="42" t="s">
        <v>337</v>
      </c>
      <c r="B6263" s="42" t="s">
        <v>8464</v>
      </c>
      <c r="C6263">
        <v>2017</v>
      </c>
      <c r="D6263" s="42" t="s">
        <v>8601</v>
      </c>
      <c r="E6263" t="b">
        <v>0</v>
      </c>
      <c r="F6263" s="42" t="s">
        <v>8651</v>
      </c>
    </row>
    <row r="6264" spans="1:6" x14ac:dyDescent="0.2">
      <c r="A6264" s="42" t="s">
        <v>337</v>
      </c>
      <c r="B6264" s="42" t="s">
        <v>8464</v>
      </c>
      <c r="C6264">
        <v>2018</v>
      </c>
      <c r="D6264" s="42" t="s">
        <v>8601</v>
      </c>
      <c r="E6264" t="b">
        <v>0</v>
      </c>
      <c r="F6264" s="42" t="s">
        <v>8651</v>
      </c>
    </row>
    <row r="6265" spans="1:6" x14ac:dyDescent="0.2">
      <c r="A6265" s="42" t="s">
        <v>337</v>
      </c>
      <c r="B6265" s="42" t="s">
        <v>8464</v>
      </c>
      <c r="C6265">
        <v>2019</v>
      </c>
      <c r="D6265" s="42" t="s">
        <v>8482</v>
      </c>
      <c r="E6265" t="b">
        <v>0</v>
      </c>
      <c r="F6265" s="42" t="s">
        <v>8651</v>
      </c>
    </row>
    <row r="6266" spans="1:6" x14ac:dyDescent="0.2">
      <c r="A6266" s="42" t="s">
        <v>1266</v>
      </c>
      <c r="B6266" s="42" t="s">
        <v>8454</v>
      </c>
      <c r="C6266">
        <v>2013</v>
      </c>
      <c r="D6266" s="42" t="s">
        <v>10129</v>
      </c>
      <c r="E6266" t="b">
        <v>0</v>
      </c>
      <c r="F6266" s="42" t="s">
        <v>10130</v>
      </c>
    </row>
    <row r="6267" spans="1:6" x14ac:dyDescent="0.2">
      <c r="A6267" s="42" t="s">
        <v>1266</v>
      </c>
      <c r="B6267" s="42" t="s">
        <v>8454</v>
      </c>
      <c r="C6267">
        <v>2014</v>
      </c>
      <c r="D6267" s="42" t="s">
        <v>9844</v>
      </c>
      <c r="E6267" t="b">
        <v>0</v>
      </c>
      <c r="F6267" s="42" t="s">
        <v>10130</v>
      </c>
    </row>
    <row r="6268" spans="1:6" x14ac:dyDescent="0.2">
      <c r="A6268" s="42" t="s">
        <v>1266</v>
      </c>
      <c r="B6268" s="42" t="s">
        <v>8454</v>
      </c>
      <c r="C6268">
        <v>2015</v>
      </c>
      <c r="D6268" s="42" t="s">
        <v>10131</v>
      </c>
      <c r="E6268" t="b">
        <v>0</v>
      </c>
      <c r="F6268" s="42" t="s">
        <v>10130</v>
      </c>
    </row>
    <row r="6269" spans="1:6" x14ac:dyDescent="0.2">
      <c r="A6269" s="42" t="s">
        <v>1266</v>
      </c>
      <c r="B6269" s="42" t="s">
        <v>8454</v>
      </c>
      <c r="C6269">
        <v>2016</v>
      </c>
      <c r="D6269" s="42" t="s">
        <v>10132</v>
      </c>
      <c r="E6269" t="b">
        <v>0</v>
      </c>
      <c r="F6269" s="42" t="s">
        <v>10130</v>
      </c>
    </row>
    <row r="6270" spans="1:6" x14ac:dyDescent="0.2">
      <c r="A6270" s="42" t="s">
        <v>1266</v>
      </c>
      <c r="B6270" s="42" t="s">
        <v>8454</v>
      </c>
      <c r="C6270">
        <v>2017</v>
      </c>
      <c r="D6270" s="42" t="s">
        <v>10133</v>
      </c>
      <c r="E6270" t="b">
        <v>0</v>
      </c>
      <c r="F6270" s="42" t="s">
        <v>10130</v>
      </c>
    </row>
    <row r="6271" spans="1:6" x14ac:dyDescent="0.2">
      <c r="A6271" s="42" t="s">
        <v>1266</v>
      </c>
      <c r="B6271" s="42" t="s">
        <v>8454</v>
      </c>
      <c r="C6271">
        <v>2018</v>
      </c>
      <c r="D6271" s="42" t="s">
        <v>10134</v>
      </c>
      <c r="E6271" t="b">
        <v>0</v>
      </c>
      <c r="F6271" s="42" t="s">
        <v>10130</v>
      </c>
    </row>
    <row r="6272" spans="1:6" x14ac:dyDescent="0.2">
      <c r="A6272" s="42" t="s">
        <v>1266</v>
      </c>
      <c r="B6272" s="42" t="s">
        <v>8454</v>
      </c>
      <c r="C6272">
        <v>2019</v>
      </c>
      <c r="D6272" s="42" t="s">
        <v>10135</v>
      </c>
      <c r="E6272" t="b">
        <v>0</v>
      </c>
      <c r="F6272" s="42" t="s">
        <v>10130</v>
      </c>
    </row>
    <row r="6273" spans="1:6" x14ac:dyDescent="0.2">
      <c r="A6273" s="42" t="s">
        <v>1266</v>
      </c>
      <c r="B6273" s="42" t="s">
        <v>8462</v>
      </c>
      <c r="C6273">
        <v>2013</v>
      </c>
      <c r="D6273" s="42" t="s">
        <v>10129</v>
      </c>
      <c r="E6273" t="b">
        <v>0</v>
      </c>
      <c r="F6273" s="42" t="s">
        <v>10130</v>
      </c>
    </row>
    <row r="6274" spans="1:6" x14ac:dyDescent="0.2">
      <c r="A6274" s="42" t="s">
        <v>1266</v>
      </c>
      <c r="B6274" s="42" t="s">
        <v>8462</v>
      </c>
      <c r="C6274">
        <v>2014</v>
      </c>
      <c r="D6274" s="42" t="s">
        <v>9844</v>
      </c>
      <c r="E6274" t="b">
        <v>0</v>
      </c>
      <c r="F6274" s="42" t="s">
        <v>10130</v>
      </c>
    </row>
    <row r="6275" spans="1:6" x14ac:dyDescent="0.2">
      <c r="A6275" s="42" t="s">
        <v>1266</v>
      </c>
      <c r="B6275" s="42" t="s">
        <v>8462</v>
      </c>
      <c r="C6275">
        <v>2015</v>
      </c>
      <c r="D6275" s="42" t="s">
        <v>10131</v>
      </c>
      <c r="E6275" t="b">
        <v>0</v>
      </c>
      <c r="F6275" s="42" t="s">
        <v>10130</v>
      </c>
    </row>
    <row r="6276" spans="1:6" x14ac:dyDescent="0.2">
      <c r="A6276" s="42" t="s">
        <v>1266</v>
      </c>
      <c r="B6276" s="42" t="s">
        <v>8462</v>
      </c>
      <c r="C6276">
        <v>2016</v>
      </c>
      <c r="D6276" s="42" t="s">
        <v>10132</v>
      </c>
      <c r="E6276" t="b">
        <v>0</v>
      </c>
      <c r="F6276" s="42" t="s">
        <v>10130</v>
      </c>
    </row>
    <row r="6277" spans="1:6" x14ac:dyDescent="0.2">
      <c r="A6277" s="42" t="s">
        <v>1266</v>
      </c>
      <c r="B6277" s="42" t="s">
        <v>8462</v>
      </c>
      <c r="C6277">
        <v>2017</v>
      </c>
      <c r="D6277" s="42" t="s">
        <v>10133</v>
      </c>
      <c r="E6277" t="b">
        <v>0</v>
      </c>
      <c r="F6277" s="42" t="s">
        <v>10130</v>
      </c>
    </row>
    <row r="6278" spans="1:6" x14ac:dyDescent="0.2">
      <c r="A6278" s="42" t="s">
        <v>1266</v>
      </c>
      <c r="B6278" s="42" t="s">
        <v>8462</v>
      </c>
      <c r="C6278">
        <v>2018</v>
      </c>
      <c r="D6278" s="42" t="s">
        <v>10134</v>
      </c>
      <c r="E6278" t="b">
        <v>0</v>
      </c>
      <c r="F6278" s="42" t="s">
        <v>10130</v>
      </c>
    </row>
    <row r="6279" spans="1:6" x14ac:dyDescent="0.2">
      <c r="A6279" s="42" t="s">
        <v>1266</v>
      </c>
      <c r="B6279" s="42" t="s">
        <v>8462</v>
      </c>
      <c r="C6279">
        <v>2019</v>
      </c>
      <c r="D6279" s="42" t="s">
        <v>10135</v>
      </c>
      <c r="E6279" t="b">
        <v>0</v>
      </c>
      <c r="F6279" s="42" t="s">
        <v>10130</v>
      </c>
    </row>
    <row r="6280" spans="1:6" x14ac:dyDescent="0.2">
      <c r="A6280" s="42" t="s">
        <v>1266</v>
      </c>
      <c r="B6280" s="42" t="s">
        <v>8464</v>
      </c>
      <c r="C6280">
        <v>2013</v>
      </c>
      <c r="D6280" s="42" t="s">
        <v>10136</v>
      </c>
      <c r="E6280" t="b">
        <v>0</v>
      </c>
      <c r="F6280" s="42" t="s">
        <v>10130</v>
      </c>
    </row>
    <row r="6281" spans="1:6" x14ac:dyDescent="0.2">
      <c r="A6281" s="42" t="s">
        <v>1266</v>
      </c>
      <c r="B6281" s="42" t="s">
        <v>8464</v>
      </c>
      <c r="C6281">
        <v>2014</v>
      </c>
      <c r="D6281" s="42" t="s">
        <v>10136</v>
      </c>
      <c r="E6281" t="b">
        <v>0</v>
      </c>
      <c r="F6281" s="42" t="s">
        <v>10130</v>
      </c>
    </row>
    <row r="6282" spans="1:6" x14ac:dyDescent="0.2">
      <c r="A6282" s="42" t="s">
        <v>1266</v>
      </c>
      <c r="B6282" s="42" t="s">
        <v>8464</v>
      </c>
      <c r="C6282">
        <v>2015</v>
      </c>
      <c r="D6282" s="42" t="s">
        <v>9994</v>
      </c>
      <c r="E6282" t="b">
        <v>0</v>
      </c>
      <c r="F6282" s="42" t="s">
        <v>10130</v>
      </c>
    </row>
    <row r="6283" spans="1:6" x14ac:dyDescent="0.2">
      <c r="A6283" s="42" t="s">
        <v>1266</v>
      </c>
      <c r="B6283" s="42" t="s">
        <v>8464</v>
      </c>
      <c r="C6283">
        <v>2016</v>
      </c>
      <c r="D6283" s="42" t="s">
        <v>9994</v>
      </c>
      <c r="E6283" t="b">
        <v>0</v>
      </c>
      <c r="F6283" s="42" t="s">
        <v>10130</v>
      </c>
    </row>
    <row r="6284" spans="1:6" x14ac:dyDescent="0.2">
      <c r="A6284" s="42" t="s">
        <v>1266</v>
      </c>
      <c r="B6284" s="42" t="s">
        <v>8464</v>
      </c>
      <c r="C6284">
        <v>2017</v>
      </c>
      <c r="D6284" s="42" t="s">
        <v>9994</v>
      </c>
      <c r="E6284" t="b">
        <v>0</v>
      </c>
      <c r="F6284" s="42" t="s">
        <v>10130</v>
      </c>
    </row>
    <row r="6285" spans="1:6" x14ac:dyDescent="0.2">
      <c r="A6285" s="42" t="s">
        <v>1266</v>
      </c>
      <c r="B6285" s="42" t="s">
        <v>8464</v>
      </c>
      <c r="C6285">
        <v>2018</v>
      </c>
      <c r="D6285" s="42" t="s">
        <v>10009</v>
      </c>
      <c r="E6285" t="b">
        <v>0</v>
      </c>
      <c r="F6285" s="42" t="s">
        <v>10130</v>
      </c>
    </row>
    <row r="6286" spans="1:6" x14ac:dyDescent="0.2">
      <c r="A6286" s="42" t="s">
        <v>1266</v>
      </c>
      <c r="B6286" s="42" t="s">
        <v>8464</v>
      </c>
      <c r="C6286">
        <v>2019</v>
      </c>
      <c r="D6286" s="42" t="s">
        <v>9417</v>
      </c>
      <c r="E6286" t="b">
        <v>0</v>
      </c>
      <c r="F6286" s="42" t="s">
        <v>10130</v>
      </c>
    </row>
    <row r="6287" spans="1:6" x14ac:dyDescent="0.2">
      <c r="A6287" s="42" t="s">
        <v>1267</v>
      </c>
      <c r="B6287" s="42" t="s">
        <v>8454</v>
      </c>
      <c r="C6287">
        <v>2013</v>
      </c>
      <c r="D6287" s="42" t="s">
        <v>10137</v>
      </c>
      <c r="E6287" t="b">
        <v>0</v>
      </c>
      <c r="F6287" s="42" t="s">
        <v>10138</v>
      </c>
    </row>
    <row r="6288" spans="1:6" x14ac:dyDescent="0.2">
      <c r="A6288" s="42" t="s">
        <v>1267</v>
      </c>
      <c r="B6288" s="42" t="s">
        <v>8454</v>
      </c>
      <c r="C6288">
        <v>2014</v>
      </c>
      <c r="D6288" s="42" t="s">
        <v>10139</v>
      </c>
      <c r="E6288" t="b">
        <v>0</v>
      </c>
      <c r="F6288" s="42" t="s">
        <v>10138</v>
      </c>
    </row>
    <row r="6289" spans="1:6" x14ac:dyDescent="0.2">
      <c r="A6289" s="42" t="s">
        <v>1267</v>
      </c>
      <c r="B6289" s="42" t="s">
        <v>8454</v>
      </c>
      <c r="C6289">
        <v>2015</v>
      </c>
      <c r="D6289" s="42" t="s">
        <v>10140</v>
      </c>
      <c r="E6289" t="b">
        <v>0</v>
      </c>
      <c r="F6289" s="42" t="s">
        <v>10138</v>
      </c>
    </row>
    <row r="6290" spans="1:6" x14ac:dyDescent="0.2">
      <c r="A6290" s="42" t="s">
        <v>1267</v>
      </c>
      <c r="B6290" s="42" t="s">
        <v>8454</v>
      </c>
      <c r="C6290">
        <v>2016</v>
      </c>
      <c r="D6290" s="42" t="s">
        <v>10141</v>
      </c>
      <c r="E6290" t="b">
        <v>0</v>
      </c>
      <c r="F6290" s="42" t="s">
        <v>10138</v>
      </c>
    </row>
    <row r="6291" spans="1:6" x14ac:dyDescent="0.2">
      <c r="A6291" s="42" t="s">
        <v>1267</v>
      </c>
      <c r="B6291" s="42" t="s">
        <v>8454</v>
      </c>
      <c r="C6291">
        <v>2017</v>
      </c>
      <c r="D6291" s="42" t="s">
        <v>10142</v>
      </c>
      <c r="E6291" t="b">
        <v>0</v>
      </c>
      <c r="F6291" s="42" t="s">
        <v>10138</v>
      </c>
    </row>
    <row r="6292" spans="1:6" x14ac:dyDescent="0.2">
      <c r="A6292" s="42" t="s">
        <v>1267</v>
      </c>
      <c r="B6292" s="42" t="s">
        <v>8454</v>
      </c>
      <c r="C6292">
        <v>2018</v>
      </c>
      <c r="D6292" s="42" t="s">
        <v>10143</v>
      </c>
      <c r="E6292" t="b">
        <v>0</v>
      </c>
      <c r="F6292" s="42" t="s">
        <v>10138</v>
      </c>
    </row>
    <row r="6293" spans="1:6" x14ac:dyDescent="0.2">
      <c r="A6293" s="42" t="s">
        <v>1267</v>
      </c>
      <c r="B6293" s="42" t="s">
        <v>8454</v>
      </c>
      <c r="C6293">
        <v>2019</v>
      </c>
      <c r="D6293" s="42" t="s">
        <v>10144</v>
      </c>
      <c r="E6293" t="b">
        <v>0</v>
      </c>
      <c r="F6293" s="42" t="s">
        <v>10138</v>
      </c>
    </row>
    <row r="6294" spans="1:6" x14ac:dyDescent="0.2">
      <c r="A6294" s="42" t="s">
        <v>1267</v>
      </c>
      <c r="B6294" s="42" t="s">
        <v>8462</v>
      </c>
      <c r="C6294">
        <v>2013</v>
      </c>
      <c r="D6294" s="42" t="s">
        <v>10137</v>
      </c>
      <c r="E6294" t="b">
        <v>0</v>
      </c>
      <c r="F6294" s="42" t="s">
        <v>10138</v>
      </c>
    </row>
    <row r="6295" spans="1:6" x14ac:dyDescent="0.2">
      <c r="A6295" s="42" t="s">
        <v>1267</v>
      </c>
      <c r="B6295" s="42" t="s">
        <v>8462</v>
      </c>
      <c r="C6295">
        <v>2014</v>
      </c>
      <c r="D6295" s="42" t="s">
        <v>10139</v>
      </c>
      <c r="E6295" t="b">
        <v>0</v>
      </c>
      <c r="F6295" s="42" t="s">
        <v>10138</v>
      </c>
    </row>
    <row r="6296" spans="1:6" x14ac:dyDescent="0.2">
      <c r="A6296" s="42" t="s">
        <v>1267</v>
      </c>
      <c r="B6296" s="42" t="s">
        <v>8462</v>
      </c>
      <c r="C6296">
        <v>2015</v>
      </c>
      <c r="D6296" s="42" t="s">
        <v>10140</v>
      </c>
      <c r="E6296" t="b">
        <v>0</v>
      </c>
      <c r="F6296" s="42" t="s">
        <v>10138</v>
      </c>
    </row>
    <row r="6297" spans="1:6" x14ac:dyDescent="0.2">
      <c r="A6297" s="42" t="s">
        <v>1267</v>
      </c>
      <c r="B6297" s="42" t="s">
        <v>8462</v>
      </c>
      <c r="C6297">
        <v>2016</v>
      </c>
      <c r="D6297" s="42" t="s">
        <v>10141</v>
      </c>
      <c r="E6297" t="b">
        <v>0</v>
      </c>
      <c r="F6297" s="42" t="s">
        <v>10138</v>
      </c>
    </row>
    <row r="6298" spans="1:6" x14ac:dyDescent="0.2">
      <c r="A6298" s="42" t="s">
        <v>1267</v>
      </c>
      <c r="B6298" s="42" t="s">
        <v>8462</v>
      </c>
      <c r="C6298">
        <v>2017</v>
      </c>
      <c r="D6298" s="42" t="s">
        <v>10142</v>
      </c>
      <c r="E6298" t="b">
        <v>0</v>
      </c>
      <c r="F6298" s="42" t="s">
        <v>10138</v>
      </c>
    </row>
    <row r="6299" spans="1:6" x14ac:dyDescent="0.2">
      <c r="A6299" s="42" t="s">
        <v>1267</v>
      </c>
      <c r="B6299" s="42" t="s">
        <v>8462</v>
      </c>
      <c r="C6299">
        <v>2018</v>
      </c>
      <c r="D6299" s="42" t="s">
        <v>10143</v>
      </c>
      <c r="E6299" t="b">
        <v>0</v>
      </c>
      <c r="F6299" s="42" t="s">
        <v>10138</v>
      </c>
    </row>
    <row r="6300" spans="1:6" x14ac:dyDescent="0.2">
      <c r="A6300" s="42" t="s">
        <v>1267</v>
      </c>
      <c r="B6300" s="42" t="s">
        <v>8462</v>
      </c>
      <c r="C6300">
        <v>2019</v>
      </c>
      <c r="D6300" s="42" t="s">
        <v>10144</v>
      </c>
      <c r="E6300" t="b">
        <v>0</v>
      </c>
      <c r="F6300" s="42" t="s">
        <v>10138</v>
      </c>
    </row>
    <row r="6301" spans="1:6" x14ac:dyDescent="0.2">
      <c r="A6301" s="42" t="s">
        <v>1267</v>
      </c>
      <c r="B6301" s="42" t="s">
        <v>8464</v>
      </c>
      <c r="C6301">
        <v>2013</v>
      </c>
      <c r="D6301" s="42" t="s">
        <v>10145</v>
      </c>
      <c r="E6301" t="b">
        <v>0</v>
      </c>
      <c r="F6301" s="42" t="s">
        <v>10138</v>
      </c>
    </row>
    <row r="6302" spans="1:6" x14ac:dyDescent="0.2">
      <c r="A6302" s="42" t="s">
        <v>1267</v>
      </c>
      <c r="B6302" s="42" t="s">
        <v>8464</v>
      </c>
      <c r="C6302">
        <v>2014</v>
      </c>
      <c r="D6302" s="42" t="s">
        <v>10146</v>
      </c>
      <c r="E6302" t="b">
        <v>0</v>
      </c>
      <c r="F6302" s="42" t="s">
        <v>10138</v>
      </c>
    </row>
    <row r="6303" spans="1:6" x14ac:dyDescent="0.2">
      <c r="A6303" s="42" t="s">
        <v>1267</v>
      </c>
      <c r="B6303" s="42" t="s">
        <v>8464</v>
      </c>
      <c r="C6303">
        <v>2015</v>
      </c>
      <c r="D6303" s="42" t="s">
        <v>10146</v>
      </c>
      <c r="E6303" t="b">
        <v>0</v>
      </c>
      <c r="F6303" s="42" t="s">
        <v>10138</v>
      </c>
    </row>
    <row r="6304" spans="1:6" x14ac:dyDescent="0.2">
      <c r="A6304" s="42" t="s">
        <v>1267</v>
      </c>
      <c r="B6304" s="42" t="s">
        <v>8464</v>
      </c>
      <c r="C6304">
        <v>2016</v>
      </c>
      <c r="D6304" s="42" t="s">
        <v>10146</v>
      </c>
      <c r="E6304" t="b">
        <v>0</v>
      </c>
      <c r="F6304" s="42" t="s">
        <v>10138</v>
      </c>
    </row>
    <row r="6305" spans="1:6" x14ac:dyDescent="0.2">
      <c r="A6305" s="42" t="s">
        <v>1267</v>
      </c>
      <c r="B6305" s="42" t="s">
        <v>8464</v>
      </c>
      <c r="C6305">
        <v>2017</v>
      </c>
      <c r="D6305" s="42" t="s">
        <v>9755</v>
      </c>
      <c r="E6305" t="b">
        <v>0</v>
      </c>
      <c r="F6305" s="42" t="s">
        <v>10138</v>
      </c>
    </row>
    <row r="6306" spans="1:6" x14ac:dyDescent="0.2">
      <c r="A6306" s="42" t="s">
        <v>1267</v>
      </c>
      <c r="B6306" s="42" t="s">
        <v>8464</v>
      </c>
      <c r="C6306">
        <v>2018</v>
      </c>
      <c r="D6306" s="42" t="s">
        <v>8890</v>
      </c>
      <c r="E6306" t="b">
        <v>0</v>
      </c>
      <c r="F6306" s="42" t="s">
        <v>10138</v>
      </c>
    </row>
    <row r="6307" spans="1:6" x14ac:dyDescent="0.2">
      <c r="A6307" s="42" t="s">
        <v>1267</v>
      </c>
      <c r="B6307" s="42" t="s">
        <v>8464</v>
      </c>
      <c r="C6307">
        <v>2019</v>
      </c>
      <c r="D6307" s="42" t="s">
        <v>10038</v>
      </c>
      <c r="E6307" t="b">
        <v>0</v>
      </c>
      <c r="F6307" s="42" t="s">
        <v>10138</v>
      </c>
    </row>
    <row r="6308" spans="1:6" x14ac:dyDescent="0.2">
      <c r="A6308" s="42" t="s">
        <v>336</v>
      </c>
      <c r="B6308" s="42" t="s">
        <v>8454</v>
      </c>
      <c r="C6308">
        <v>2013</v>
      </c>
      <c r="D6308" s="42" t="s">
        <v>8640</v>
      </c>
      <c r="E6308" t="b">
        <v>0</v>
      </c>
      <c r="F6308" s="42" t="s">
        <v>8641</v>
      </c>
    </row>
    <row r="6309" spans="1:6" x14ac:dyDescent="0.2">
      <c r="A6309" s="42" t="s">
        <v>336</v>
      </c>
      <c r="B6309" s="42" t="s">
        <v>8454</v>
      </c>
      <c r="C6309">
        <v>2014</v>
      </c>
      <c r="D6309" s="42" t="s">
        <v>8526</v>
      </c>
      <c r="E6309" t="b">
        <v>0</v>
      </c>
      <c r="F6309" s="42" t="s">
        <v>8641</v>
      </c>
    </row>
    <row r="6310" spans="1:6" x14ac:dyDescent="0.2">
      <c r="A6310" s="42" t="s">
        <v>336</v>
      </c>
      <c r="B6310" s="42" t="s">
        <v>8454</v>
      </c>
      <c r="C6310">
        <v>2015</v>
      </c>
      <c r="D6310" s="42" t="s">
        <v>8642</v>
      </c>
      <c r="E6310" t="b">
        <v>0</v>
      </c>
      <c r="F6310" s="42" t="s">
        <v>8641</v>
      </c>
    </row>
    <row r="6311" spans="1:6" x14ac:dyDescent="0.2">
      <c r="A6311" s="42" t="s">
        <v>336</v>
      </c>
      <c r="B6311" s="42" t="s">
        <v>8454</v>
      </c>
      <c r="C6311">
        <v>2016</v>
      </c>
      <c r="D6311" s="42" t="s">
        <v>8456</v>
      </c>
      <c r="E6311" t="b">
        <v>0</v>
      </c>
      <c r="F6311" s="42" t="s">
        <v>8641</v>
      </c>
    </row>
    <row r="6312" spans="1:6" x14ac:dyDescent="0.2">
      <c r="A6312" s="42" t="s">
        <v>336</v>
      </c>
      <c r="B6312" s="42" t="s">
        <v>8454</v>
      </c>
      <c r="C6312">
        <v>2017</v>
      </c>
      <c r="D6312" s="42" t="s">
        <v>8607</v>
      </c>
      <c r="E6312" t="b">
        <v>0</v>
      </c>
      <c r="F6312" s="42" t="s">
        <v>8641</v>
      </c>
    </row>
    <row r="6313" spans="1:6" x14ac:dyDescent="0.2">
      <c r="A6313" s="42" t="s">
        <v>336</v>
      </c>
      <c r="B6313" s="42" t="s">
        <v>8454</v>
      </c>
      <c r="C6313">
        <v>2018</v>
      </c>
      <c r="D6313" s="42" t="s">
        <v>8643</v>
      </c>
      <c r="E6313" t="b">
        <v>0</v>
      </c>
      <c r="F6313" s="42" t="s">
        <v>8641</v>
      </c>
    </row>
    <row r="6314" spans="1:6" x14ac:dyDescent="0.2">
      <c r="A6314" s="42" t="s">
        <v>336</v>
      </c>
      <c r="B6314" s="42" t="s">
        <v>8454</v>
      </c>
      <c r="C6314">
        <v>2019</v>
      </c>
      <c r="D6314" s="42" t="s">
        <v>8644</v>
      </c>
      <c r="E6314" t="b">
        <v>0</v>
      </c>
      <c r="F6314" s="42" t="s">
        <v>8641</v>
      </c>
    </row>
    <row r="6315" spans="1:6" x14ac:dyDescent="0.2">
      <c r="A6315" s="42" t="s">
        <v>336</v>
      </c>
      <c r="B6315" s="42" t="s">
        <v>8462</v>
      </c>
      <c r="C6315">
        <v>2013</v>
      </c>
      <c r="D6315" s="42" t="s">
        <v>8645</v>
      </c>
      <c r="E6315" t="b">
        <v>0</v>
      </c>
      <c r="F6315" s="42" t="s">
        <v>8641</v>
      </c>
    </row>
    <row r="6316" spans="1:6" x14ac:dyDescent="0.2">
      <c r="A6316" s="42" t="s">
        <v>336</v>
      </c>
      <c r="B6316" s="42" t="s">
        <v>8462</v>
      </c>
      <c r="C6316">
        <v>2014</v>
      </c>
      <c r="D6316" s="42" t="s">
        <v>8505</v>
      </c>
      <c r="E6316" t="b">
        <v>0</v>
      </c>
      <c r="F6316" s="42" t="s">
        <v>8641</v>
      </c>
    </row>
    <row r="6317" spans="1:6" x14ac:dyDescent="0.2">
      <c r="A6317" s="42" t="s">
        <v>336</v>
      </c>
      <c r="B6317" s="42" t="s">
        <v>8462</v>
      </c>
      <c r="C6317">
        <v>2015</v>
      </c>
      <c r="D6317" s="42" t="s">
        <v>8646</v>
      </c>
      <c r="E6317" t="b">
        <v>0</v>
      </c>
      <c r="F6317" s="42" t="s">
        <v>8641</v>
      </c>
    </row>
    <row r="6318" spans="1:6" x14ac:dyDescent="0.2">
      <c r="A6318" s="42" t="s">
        <v>336</v>
      </c>
      <c r="B6318" s="42" t="s">
        <v>8462</v>
      </c>
      <c r="C6318">
        <v>2016</v>
      </c>
      <c r="D6318" s="42" t="s">
        <v>8456</v>
      </c>
      <c r="E6318" t="b">
        <v>0</v>
      </c>
      <c r="F6318" s="42" t="s">
        <v>8641</v>
      </c>
    </row>
    <row r="6319" spans="1:6" x14ac:dyDescent="0.2">
      <c r="A6319" s="42" t="s">
        <v>336</v>
      </c>
      <c r="B6319" s="42" t="s">
        <v>8462</v>
      </c>
      <c r="C6319">
        <v>2017</v>
      </c>
      <c r="D6319" s="42" t="s">
        <v>8607</v>
      </c>
      <c r="E6319" t="b">
        <v>0</v>
      </c>
      <c r="F6319" s="42" t="s">
        <v>8641</v>
      </c>
    </row>
    <row r="6320" spans="1:6" x14ac:dyDescent="0.2">
      <c r="A6320" s="42" t="s">
        <v>336</v>
      </c>
      <c r="B6320" s="42" t="s">
        <v>8462</v>
      </c>
      <c r="C6320">
        <v>2018</v>
      </c>
      <c r="D6320" s="42" t="s">
        <v>8647</v>
      </c>
      <c r="E6320" t="b">
        <v>0</v>
      </c>
      <c r="F6320" s="42" t="s">
        <v>8641</v>
      </c>
    </row>
    <row r="6321" spans="1:6" x14ac:dyDescent="0.2">
      <c r="A6321" s="42" t="s">
        <v>336</v>
      </c>
      <c r="B6321" s="42" t="s">
        <v>8462</v>
      </c>
      <c r="C6321">
        <v>2019</v>
      </c>
      <c r="D6321" s="42" t="s">
        <v>8644</v>
      </c>
      <c r="E6321" t="b">
        <v>0</v>
      </c>
      <c r="F6321" s="42" t="s">
        <v>8641</v>
      </c>
    </row>
    <row r="6322" spans="1:6" x14ac:dyDescent="0.2">
      <c r="A6322" s="42" t="s">
        <v>336</v>
      </c>
      <c r="B6322" s="42" t="s">
        <v>8464</v>
      </c>
      <c r="C6322">
        <v>2013</v>
      </c>
      <c r="D6322" s="42" t="s">
        <v>8648</v>
      </c>
      <c r="E6322" t="b">
        <v>0</v>
      </c>
      <c r="F6322" s="42" t="s">
        <v>8641</v>
      </c>
    </row>
    <row r="6323" spans="1:6" x14ac:dyDescent="0.2">
      <c r="A6323" s="42" t="s">
        <v>336</v>
      </c>
      <c r="B6323" s="42" t="s">
        <v>8464</v>
      </c>
      <c r="C6323">
        <v>2014</v>
      </c>
      <c r="D6323" s="42" t="s">
        <v>8466</v>
      </c>
      <c r="E6323" t="b">
        <v>0</v>
      </c>
      <c r="F6323" s="42" t="s">
        <v>8641</v>
      </c>
    </row>
    <row r="6324" spans="1:6" x14ac:dyDescent="0.2">
      <c r="A6324" s="42" t="s">
        <v>336</v>
      </c>
      <c r="B6324" s="42" t="s">
        <v>8464</v>
      </c>
      <c r="C6324">
        <v>2015</v>
      </c>
      <c r="D6324" s="42" t="s">
        <v>8649</v>
      </c>
      <c r="E6324" t="b">
        <v>0</v>
      </c>
      <c r="F6324" s="42" t="s">
        <v>8641</v>
      </c>
    </row>
    <row r="6325" spans="1:6" x14ac:dyDescent="0.2">
      <c r="A6325" s="42" t="s">
        <v>336</v>
      </c>
      <c r="B6325" s="42" t="s">
        <v>8464</v>
      </c>
      <c r="C6325">
        <v>2016</v>
      </c>
      <c r="D6325" s="42" t="s">
        <v>8467</v>
      </c>
      <c r="E6325" t="b">
        <v>0</v>
      </c>
      <c r="F6325" s="42" t="s">
        <v>8641</v>
      </c>
    </row>
    <row r="6326" spans="1:6" x14ac:dyDescent="0.2">
      <c r="A6326" s="42" t="s">
        <v>336</v>
      </c>
      <c r="B6326" s="42" t="s">
        <v>8464</v>
      </c>
      <c r="C6326">
        <v>2017</v>
      </c>
      <c r="D6326" s="42" t="s">
        <v>8467</v>
      </c>
      <c r="E6326" t="b">
        <v>0</v>
      </c>
      <c r="F6326" s="42" t="s">
        <v>8641</v>
      </c>
    </row>
    <row r="6327" spans="1:6" x14ac:dyDescent="0.2">
      <c r="A6327" s="42" t="s">
        <v>336</v>
      </c>
      <c r="B6327" s="42" t="s">
        <v>8464</v>
      </c>
      <c r="C6327">
        <v>2018</v>
      </c>
      <c r="D6327" s="42" t="s">
        <v>8467</v>
      </c>
      <c r="E6327" t="b">
        <v>0</v>
      </c>
      <c r="F6327" s="42" t="s">
        <v>8641</v>
      </c>
    </row>
    <row r="6328" spans="1:6" x14ac:dyDescent="0.2">
      <c r="A6328" s="42" t="s">
        <v>336</v>
      </c>
      <c r="B6328" s="42" t="s">
        <v>8464</v>
      </c>
      <c r="C6328">
        <v>2019</v>
      </c>
      <c r="D6328" s="42" t="s">
        <v>8467</v>
      </c>
      <c r="E6328" t="b">
        <v>0</v>
      </c>
      <c r="F6328" s="42" t="s">
        <v>8641</v>
      </c>
    </row>
    <row r="6329" spans="1:6" x14ac:dyDescent="0.2">
      <c r="A6329" s="42" t="s">
        <v>1268</v>
      </c>
      <c r="B6329" s="42" t="s">
        <v>8454</v>
      </c>
      <c r="C6329">
        <v>2013</v>
      </c>
      <c r="D6329" s="42" t="s">
        <v>10147</v>
      </c>
      <c r="E6329" t="b">
        <v>0</v>
      </c>
      <c r="F6329" s="42" t="s">
        <v>10148</v>
      </c>
    </row>
    <row r="6330" spans="1:6" x14ac:dyDescent="0.2">
      <c r="A6330" s="42" t="s">
        <v>1268</v>
      </c>
      <c r="B6330" s="42" t="s">
        <v>8454</v>
      </c>
      <c r="C6330">
        <v>2014</v>
      </c>
      <c r="D6330" s="42" t="s">
        <v>10149</v>
      </c>
      <c r="E6330" t="b">
        <v>0</v>
      </c>
      <c r="F6330" s="42" t="s">
        <v>10148</v>
      </c>
    </row>
    <row r="6331" spans="1:6" x14ac:dyDescent="0.2">
      <c r="A6331" s="42" t="s">
        <v>1268</v>
      </c>
      <c r="B6331" s="42" t="s">
        <v>8454</v>
      </c>
      <c r="C6331">
        <v>2015</v>
      </c>
      <c r="D6331" s="42" t="s">
        <v>10150</v>
      </c>
      <c r="E6331" t="b">
        <v>0</v>
      </c>
      <c r="F6331" s="42" t="s">
        <v>10148</v>
      </c>
    </row>
    <row r="6332" spans="1:6" x14ac:dyDescent="0.2">
      <c r="A6332" s="42" t="s">
        <v>1268</v>
      </c>
      <c r="B6332" s="42" t="s">
        <v>8454</v>
      </c>
      <c r="C6332">
        <v>2016</v>
      </c>
      <c r="D6332" s="42" t="s">
        <v>10151</v>
      </c>
      <c r="E6332" t="b">
        <v>0</v>
      </c>
      <c r="F6332" s="42" t="s">
        <v>10148</v>
      </c>
    </row>
    <row r="6333" spans="1:6" x14ac:dyDescent="0.2">
      <c r="A6333" s="42" t="s">
        <v>1268</v>
      </c>
      <c r="B6333" s="42" t="s">
        <v>8454</v>
      </c>
      <c r="C6333">
        <v>2017</v>
      </c>
      <c r="D6333" s="42" t="s">
        <v>10152</v>
      </c>
      <c r="E6333" t="b">
        <v>0</v>
      </c>
      <c r="F6333" s="42" t="s">
        <v>10148</v>
      </c>
    </row>
    <row r="6334" spans="1:6" x14ac:dyDescent="0.2">
      <c r="A6334" s="42" t="s">
        <v>1268</v>
      </c>
      <c r="B6334" s="42" t="s">
        <v>8454</v>
      </c>
      <c r="C6334">
        <v>2018</v>
      </c>
      <c r="D6334" s="42" t="s">
        <v>10153</v>
      </c>
      <c r="E6334" t="b">
        <v>0</v>
      </c>
      <c r="F6334" s="42" t="s">
        <v>10148</v>
      </c>
    </row>
    <row r="6335" spans="1:6" x14ac:dyDescent="0.2">
      <c r="A6335" s="42" t="s">
        <v>1268</v>
      </c>
      <c r="B6335" s="42" t="s">
        <v>8454</v>
      </c>
      <c r="C6335">
        <v>2019</v>
      </c>
      <c r="D6335" s="42" t="s">
        <v>10154</v>
      </c>
      <c r="E6335" t="b">
        <v>0</v>
      </c>
      <c r="F6335" s="42" t="s">
        <v>10148</v>
      </c>
    </row>
    <row r="6336" spans="1:6" x14ac:dyDescent="0.2">
      <c r="A6336" s="42" t="s">
        <v>1268</v>
      </c>
      <c r="B6336" s="42" t="s">
        <v>8462</v>
      </c>
      <c r="C6336">
        <v>2013</v>
      </c>
      <c r="D6336" s="42" t="s">
        <v>10147</v>
      </c>
      <c r="E6336" t="b">
        <v>0</v>
      </c>
      <c r="F6336" s="42" t="s">
        <v>10148</v>
      </c>
    </row>
    <row r="6337" spans="1:6" x14ac:dyDescent="0.2">
      <c r="A6337" s="42" t="s">
        <v>1268</v>
      </c>
      <c r="B6337" s="42" t="s">
        <v>8462</v>
      </c>
      <c r="C6337">
        <v>2014</v>
      </c>
      <c r="D6337" s="42" t="s">
        <v>10155</v>
      </c>
      <c r="E6337" t="b">
        <v>0</v>
      </c>
      <c r="F6337" s="42" t="s">
        <v>10148</v>
      </c>
    </row>
    <row r="6338" spans="1:6" x14ac:dyDescent="0.2">
      <c r="A6338" s="42" t="s">
        <v>1268</v>
      </c>
      <c r="B6338" s="42" t="s">
        <v>8462</v>
      </c>
      <c r="C6338">
        <v>2015</v>
      </c>
      <c r="D6338" s="42" t="s">
        <v>10150</v>
      </c>
      <c r="E6338" t="b">
        <v>0</v>
      </c>
      <c r="F6338" s="42" t="s">
        <v>10148</v>
      </c>
    </row>
    <row r="6339" spans="1:6" x14ac:dyDescent="0.2">
      <c r="A6339" s="42" t="s">
        <v>1268</v>
      </c>
      <c r="B6339" s="42" t="s">
        <v>8462</v>
      </c>
      <c r="C6339">
        <v>2016</v>
      </c>
      <c r="D6339" s="42" t="s">
        <v>10151</v>
      </c>
      <c r="E6339" t="b">
        <v>0</v>
      </c>
      <c r="F6339" s="42" t="s">
        <v>10148</v>
      </c>
    </row>
    <row r="6340" spans="1:6" x14ac:dyDescent="0.2">
      <c r="A6340" s="42" t="s">
        <v>1268</v>
      </c>
      <c r="B6340" s="42" t="s">
        <v>8462</v>
      </c>
      <c r="C6340">
        <v>2017</v>
      </c>
      <c r="D6340" s="42" t="s">
        <v>10152</v>
      </c>
      <c r="E6340" t="b">
        <v>0</v>
      </c>
      <c r="F6340" s="42" t="s">
        <v>10148</v>
      </c>
    </row>
    <row r="6341" spans="1:6" x14ac:dyDescent="0.2">
      <c r="A6341" s="42" t="s">
        <v>1268</v>
      </c>
      <c r="B6341" s="42" t="s">
        <v>8462</v>
      </c>
      <c r="C6341">
        <v>2018</v>
      </c>
      <c r="D6341" s="42" t="s">
        <v>10153</v>
      </c>
      <c r="E6341" t="b">
        <v>0</v>
      </c>
      <c r="F6341" s="42" t="s">
        <v>10148</v>
      </c>
    </row>
    <row r="6342" spans="1:6" x14ac:dyDescent="0.2">
      <c r="A6342" s="42" t="s">
        <v>1268</v>
      </c>
      <c r="B6342" s="42" t="s">
        <v>8462</v>
      </c>
      <c r="C6342">
        <v>2019</v>
      </c>
      <c r="D6342" s="42" t="s">
        <v>10154</v>
      </c>
      <c r="E6342" t="b">
        <v>0</v>
      </c>
      <c r="F6342" s="42" t="s">
        <v>10148</v>
      </c>
    </row>
    <row r="6343" spans="1:6" x14ac:dyDescent="0.2">
      <c r="A6343" s="42" t="s">
        <v>1268</v>
      </c>
      <c r="B6343" s="42" t="s">
        <v>8464</v>
      </c>
      <c r="C6343">
        <v>2013</v>
      </c>
      <c r="D6343" s="42" t="s">
        <v>8743</v>
      </c>
      <c r="E6343" t="b">
        <v>0</v>
      </c>
      <c r="F6343" s="42" t="s">
        <v>10148</v>
      </c>
    </row>
    <row r="6344" spans="1:6" x14ac:dyDescent="0.2">
      <c r="A6344" s="42" t="s">
        <v>1268</v>
      </c>
      <c r="B6344" s="42" t="s">
        <v>8464</v>
      </c>
      <c r="C6344">
        <v>2014</v>
      </c>
      <c r="D6344" s="42" t="s">
        <v>8743</v>
      </c>
      <c r="E6344" t="b">
        <v>0</v>
      </c>
      <c r="F6344" s="42" t="s">
        <v>10148</v>
      </c>
    </row>
    <row r="6345" spans="1:6" x14ac:dyDescent="0.2">
      <c r="A6345" s="42" t="s">
        <v>1268</v>
      </c>
      <c r="B6345" s="42" t="s">
        <v>8464</v>
      </c>
      <c r="C6345">
        <v>2015</v>
      </c>
      <c r="D6345" s="42" t="s">
        <v>8743</v>
      </c>
      <c r="E6345" t="b">
        <v>0</v>
      </c>
      <c r="F6345" s="42" t="s">
        <v>10148</v>
      </c>
    </row>
    <row r="6346" spans="1:6" x14ac:dyDescent="0.2">
      <c r="A6346" s="42" t="s">
        <v>1268</v>
      </c>
      <c r="B6346" s="42" t="s">
        <v>8464</v>
      </c>
      <c r="C6346">
        <v>2016</v>
      </c>
      <c r="D6346" s="42" t="s">
        <v>8743</v>
      </c>
      <c r="E6346" t="b">
        <v>0</v>
      </c>
      <c r="F6346" s="42" t="s">
        <v>10148</v>
      </c>
    </row>
    <row r="6347" spans="1:6" x14ac:dyDescent="0.2">
      <c r="A6347" s="42" t="s">
        <v>1268</v>
      </c>
      <c r="B6347" s="42" t="s">
        <v>8464</v>
      </c>
      <c r="C6347">
        <v>2017</v>
      </c>
      <c r="D6347" s="42" t="s">
        <v>8743</v>
      </c>
      <c r="E6347" t="b">
        <v>0</v>
      </c>
      <c r="F6347" s="42" t="s">
        <v>10148</v>
      </c>
    </row>
    <row r="6348" spans="1:6" x14ac:dyDescent="0.2">
      <c r="A6348" s="42" t="s">
        <v>1268</v>
      </c>
      <c r="B6348" s="42" t="s">
        <v>8464</v>
      </c>
      <c r="C6348">
        <v>2018</v>
      </c>
      <c r="D6348" s="42" t="s">
        <v>8743</v>
      </c>
      <c r="E6348" t="b">
        <v>0</v>
      </c>
      <c r="F6348" s="42" t="s">
        <v>10148</v>
      </c>
    </row>
    <row r="6349" spans="1:6" x14ac:dyDescent="0.2">
      <c r="A6349" s="42" t="s">
        <v>1268</v>
      </c>
      <c r="B6349" s="42" t="s">
        <v>8464</v>
      </c>
      <c r="C6349">
        <v>2019</v>
      </c>
      <c r="D6349" s="42" t="s">
        <v>8482</v>
      </c>
      <c r="E6349" t="b">
        <v>0</v>
      </c>
      <c r="F6349" s="42" t="s">
        <v>10148</v>
      </c>
    </row>
    <row r="6350" spans="1:6" x14ac:dyDescent="0.2">
      <c r="A6350" s="42" t="s">
        <v>1269</v>
      </c>
      <c r="B6350" s="42" t="s">
        <v>8454</v>
      </c>
      <c r="C6350">
        <v>2013</v>
      </c>
      <c r="D6350" s="42" t="s">
        <v>9546</v>
      </c>
      <c r="E6350" t="b">
        <v>0</v>
      </c>
      <c r="F6350" s="42" t="s">
        <v>10156</v>
      </c>
    </row>
    <row r="6351" spans="1:6" x14ac:dyDescent="0.2">
      <c r="A6351" s="42" t="s">
        <v>1269</v>
      </c>
      <c r="B6351" s="42" t="s">
        <v>8454</v>
      </c>
      <c r="C6351">
        <v>2014</v>
      </c>
      <c r="D6351" s="42" t="s">
        <v>9683</v>
      </c>
      <c r="E6351" t="b">
        <v>0</v>
      </c>
      <c r="F6351" s="42" t="s">
        <v>10156</v>
      </c>
    </row>
    <row r="6352" spans="1:6" x14ac:dyDescent="0.2">
      <c r="A6352" s="42" t="s">
        <v>1269</v>
      </c>
      <c r="B6352" s="42" t="s">
        <v>8454</v>
      </c>
      <c r="C6352">
        <v>2015</v>
      </c>
      <c r="D6352" s="42" t="s">
        <v>9546</v>
      </c>
      <c r="E6352" t="b">
        <v>0</v>
      </c>
      <c r="F6352" s="42" t="s">
        <v>10156</v>
      </c>
    </row>
    <row r="6353" spans="1:6" x14ac:dyDescent="0.2">
      <c r="A6353" s="42" t="s">
        <v>1269</v>
      </c>
      <c r="B6353" s="42" t="s">
        <v>8454</v>
      </c>
      <c r="C6353">
        <v>2016</v>
      </c>
      <c r="D6353" s="42" t="s">
        <v>9682</v>
      </c>
      <c r="E6353" t="b">
        <v>0</v>
      </c>
      <c r="F6353" s="42" t="s">
        <v>10156</v>
      </c>
    </row>
    <row r="6354" spans="1:6" x14ac:dyDescent="0.2">
      <c r="A6354" s="42" t="s">
        <v>1269</v>
      </c>
      <c r="B6354" s="42" t="s">
        <v>8454</v>
      </c>
      <c r="C6354">
        <v>2017</v>
      </c>
      <c r="D6354" s="42" t="s">
        <v>8680</v>
      </c>
      <c r="E6354" t="b">
        <v>0</v>
      </c>
      <c r="F6354" s="42" t="s">
        <v>10156</v>
      </c>
    </row>
    <row r="6355" spans="1:6" x14ac:dyDescent="0.2">
      <c r="A6355" s="42" t="s">
        <v>1269</v>
      </c>
      <c r="B6355" s="42" t="s">
        <v>8454</v>
      </c>
      <c r="C6355">
        <v>2018</v>
      </c>
      <c r="D6355" s="42" t="s">
        <v>8975</v>
      </c>
      <c r="E6355" t="b">
        <v>0</v>
      </c>
      <c r="F6355" s="42" t="s">
        <v>10156</v>
      </c>
    </row>
    <row r="6356" spans="1:6" x14ac:dyDescent="0.2">
      <c r="A6356" s="42" t="s">
        <v>1269</v>
      </c>
      <c r="B6356" s="42" t="s">
        <v>8454</v>
      </c>
      <c r="C6356">
        <v>2019</v>
      </c>
      <c r="D6356" s="42" t="s">
        <v>8677</v>
      </c>
      <c r="E6356" t="b">
        <v>0</v>
      </c>
      <c r="F6356" s="42" t="s">
        <v>10156</v>
      </c>
    </row>
    <row r="6357" spans="1:6" x14ac:dyDescent="0.2">
      <c r="A6357" s="42" t="s">
        <v>1269</v>
      </c>
      <c r="B6357" s="42" t="s">
        <v>8462</v>
      </c>
      <c r="C6357">
        <v>2013</v>
      </c>
      <c r="D6357" s="42" t="s">
        <v>9546</v>
      </c>
      <c r="E6357" t="b">
        <v>0</v>
      </c>
      <c r="F6357" s="42" t="s">
        <v>10156</v>
      </c>
    </row>
    <row r="6358" spans="1:6" x14ac:dyDescent="0.2">
      <c r="A6358" s="42" t="s">
        <v>1269</v>
      </c>
      <c r="B6358" s="42" t="s">
        <v>8462</v>
      </c>
      <c r="C6358">
        <v>2014</v>
      </c>
      <c r="D6358" s="42" t="s">
        <v>9683</v>
      </c>
      <c r="E6358" t="b">
        <v>0</v>
      </c>
      <c r="F6358" s="42" t="s">
        <v>10156</v>
      </c>
    </row>
    <row r="6359" spans="1:6" x14ac:dyDescent="0.2">
      <c r="A6359" s="42" t="s">
        <v>1269</v>
      </c>
      <c r="B6359" s="42" t="s">
        <v>8462</v>
      </c>
      <c r="C6359">
        <v>2015</v>
      </c>
      <c r="D6359" s="42" t="s">
        <v>9546</v>
      </c>
      <c r="E6359" t="b">
        <v>0</v>
      </c>
      <c r="F6359" s="42" t="s">
        <v>10156</v>
      </c>
    </row>
    <row r="6360" spans="1:6" x14ac:dyDescent="0.2">
      <c r="A6360" s="42" t="s">
        <v>1269</v>
      </c>
      <c r="B6360" s="42" t="s">
        <v>8462</v>
      </c>
      <c r="C6360">
        <v>2016</v>
      </c>
      <c r="D6360" s="42" t="s">
        <v>9682</v>
      </c>
      <c r="E6360" t="b">
        <v>0</v>
      </c>
      <c r="F6360" s="42" t="s">
        <v>10156</v>
      </c>
    </row>
    <row r="6361" spans="1:6" x14ac:dyDescent="0.2">
      <c r="A6361" s="42" t="s">
        <v>1269</v>
      </c>
      <c r="B6361" s="42" t="s">
        <v>8462</v>
      </c>
      <c r="C6361">
        <v>2017</v>
      </c>
      <c r="D6361" s="42" t="s">
        <v>8680</v>
      </c>
      <c r="E6361" t="b">
        <v>0</v>
      </c>
      <c r="F6361" s="42" t="s">
        <v>10156</v>
      </c>
    </row>
    <row r="6362" spans="1:6" x14ac:dyDescent="0.2">
      <c r="A6362" s="42" t="s">
        <v>1269</v>
      </c>
      <c r="B6362" s="42" t="s">
        <v>8462</v>
      </c>
      <c r="C6362">
        <v>2018</v>
      </c>
      <c r="D6362" s="42" t="s">
        <v>8975</v>
      </c>
      <c r="E6362" t="b">
        <v>0</v>
      </c>
      <c r="F6362" s="42" t="s">
        <v>10156</v>
      </c>
    </row>
    <row r="6363" spans="1:6" x14ac:dyDescent="0.2">
      <c r="A6363" s="42" t="s">
        <v>1269</v>
      </c>
      <c r="B6363" s="42" t="s">
        <v>8462</v>
      </c>
      <c r="C6363">
        <v>2019</v>
      </c>
      <c r="D6363" s="42" t="s">
        <v>8677</v>
      </c>
      <c r="E6363" t="b">
        <v>0</v>
      </c>
      <c r="F6363" s="42" t="s">
        <v>10156</v>
      </c>
    </row>
    <row r="6364" spans="1:6" x14ac:dyDescent="0.2">
      <c r="A6364" s="42" t="s">
        <v>1269</v>
      </c>
      <c r="B6364" s="42" t="s">
        <v>8464</v>
      </c>
      <c r="C6364">
        <v>2013</v>
      </c>
      <c r="D6364" s="42" t="s">
        <v>8496</v>
      </c>
      <c r="E6364" t="b">
        <v>0</v>
      </c>
      <c r="F6364" s="42" t="s">
        <v>10156</v>
      </c>
    </row>
    <row r="6365" spans="1:6" x14ac:dyDescent="0.2">
      <c r="A6365" s="42" t="s">
        <v>1269</v>
      </c>
      <c r="B6365" s="42" t="s">
        <v>8464</v>
      </c>
      <c r="C6365">
        <v>2014</v>
      </c>
      <c r="D6365" s="42" t="s">
        <v>8496</v>
      </c>
      <c r="E6365" t="b">
        <v>0</v>
      </c>
      <c r="F6365" s="42" t="s">
        <v>10156</v>
      </c>
    </row>
    <row r="6366" spans="1:6" x14ac:dyDescent="0.2">
      <c r="A6366" s="42" t="s">
        <v>1269</v>
      </c>
      <c r="B6366" s="42" t="s">
        <v>8464</v>
      </c>
      <c r="C6366">
        <v>2015</v>
      </c>
      <c r="D6366" s="42" t="s">
        <v>8496</v>
      </c>
      <c r="E6366" t="b">
        <v>0</v>
      </c>
      <c r="F6366" s="42" t="s">
        <v>10156</v>
      </c>
    </row>
    <row r="6367" spans="1:6" x14ac:dyDescent="0.2">
      <c r="A6367" s="42" t="s">
        <v>1269</v>
      </c>
      <c r="B6367" s="42" t="s">
        <v>8464</v>
      </c>
      <c r="C6367">
        <v>2016</v>
      </c>
      <c r="D6367" s="42" t="s">
        <v>8496</v>
      </c>
      <c r="E6367" t="b">
        <v>0</v>
      </c>
      <c r="F6367" s="42" t="s">
        <v>10156</v>
      </c>
    </row>
    <row r="6368" spans="1:6" x14ac:dyDescent="0.2">
      <c r="A6368" s="42" t="s">
        <v>1269</v>
      </c>
      <c r="B6368" s="42" t="s">
        <v>8464</v>
      </c>
      <c r="C6368">
        <v>2017</v>
      </c>
      <c r="D6368" s="42" t="s">
        <v>8496</v>
      </c>
      <c r="E6368" t="b">
        <v>0</v>
      </c>
      <c r="F6368" s="42" t="s">
        <v>10156</v>
      </c>
    </row>
    <row r="6369" spans="1:6" x14ac:dyDescent="0.2">
      <c r="A6369" s="42" t="s">
        <v>1269</v>
      </c>
      <c r="B6369" s="42" t="s">
        <v>8464</v>
      </c>
      <c r="C6369">
        <v>2018</v>
      </c>
      <c r="D6369" s="42" t="s">
        <v>8482</v>
      </c>
      <c r="E6369" t="b">
        <v>0</v>
      </c>
      <c r="F6369" s="42" t="s">
        <v>10156</v>
      </c>
    </row>
    <row r="6370" spans="1:6" x14ac:dyDescent="0.2">
      <c r="A6370" s="42" t="s">
        <v>1269</v>
      </c>
      <c r="B6370" s="42" t="s">
        <v>8464</v>
      </c>
      <c r="C6370">
        <v>2019</v>
      </c>
      <c r="D6370" s="42" t="s">
        <v>8482</v>
      </c>
      <c r="E6370" t="b">
        <v>0</v>
      </c>
      <c r="F6370" s="42" t="s">
        <v>10156</v>
      </c>
    </row>
    <row r="6371" spans="1:6" x14ac:dyDescent="0.2">
      <c r="A6371" s="42" t="s">
        <v>328</v>
      </c>
      <c r="B6371" s="42" t="s">
        <v>8454</v>
      </c>
      <c r="C6371">
        <v>2013</v>
      </c>
      <c r="D6371" s="42" t="s">
        <v>8513</v>
      </c>
      <c r="E6371" t="b">
        <v>0</v>
      </c>
      <c r="F6371" s="42" t="s">
        <v>8514</v>
      </c>
    </row>
    <row r="6372" spans="1:6" x14ac:dyDescent="0.2">
      <c r="A6372" s="42" t="s">
        <v>328</v>
      </c>
      <c r="B6372" s="42" t="s">
        <v>8454</v>
      </c>
      <c r="C6372">
        <v>2014</v>
      </c>
      <c r="D6372" s="42" t="s">
        <v>8515</v>
      </c>
      <c r="E6372" t="b">
        <v>0</v>
      </c>
      <c r="F6372" s="42" t="s">
        <v>8514</v>
      </c>
    </row>
    <row r="6373" spans="1:6" x14ac:dyDescent="0.2">
      <c r="A6373" s="42" t="s">
        <v>328</v>
      </c>
      <c r="B6373" s="42" t="s">
        <v>8454</v>
      </c>
      <c r="C6373">
        <v>2015</v>
      </c>
      <c r="D6373" s="42" t="s">
        <v>8502</v>
      </c>
      <c r="E6373" t="b">
        <v>0</v>
      </c>
      <c r="F6373" s="42" t="s">
        <v>8514</v>
      </c>
    </row>
    <row r="6374" spans="1:6" x14ac:dyDescent="0.2">
      <c r="A6374" s="42" t="s">
        <v>328</v>
      </c>
      <c r="B6374" s="42" t="s">
        <v>8454</v>
      </c>
      <c r="C6374">
        <v>2016</v>
      </c>
      <c r="D6374" s="42" t="s">
        <v>8516</v>
      </c>
      <c r="E6374" t="b">
        <v>0</v>
      </c>
      <c r="F6374" s="42" t="s">
        <v>8514</v>
      </c>
    </row>
    <row r="6375" spans="1:6" x14ac:dyDescent="0.2">
      <c r="A6375" s="42" t="s">
        <v>328</v>
      </c>
      <c r="B6375" s="42" t="s">
        <v>8454</v>
      </c>
      <c r="C6375">
        <v>2017</v>
      </c>
      <c r="D6375" s="42" t="s">
        <v>8517</v>
      </c>
      <c r="E6375" t="b">
        <v>0</v>
      </c>
      <c r="F6375" s="42" t="s">
        <v>8514</v>
      </c>
    </row>
    <row r="6376" spans="1:6" x14ac:dyDescent="0.2">
      <c r="A6376" s="42" t="s">
        <v>328</v>
      </c>
      <c r="B6376" s="42" t="s">
        <v>8454</v>
      </c>
      <c r="C6376">
        <v>2018</v>
      </c>
      <c r="D6376" s="42" t="s">
        <v>8518</v>
      </c>
      <c r="E6376" t="b">
        <v>0</v>
      </c>
      <c r="F6376" s="42" t="s">
        <v>8514</v>
      </c>
    </row>
    <row r="6377" spans="1:6" x14ac:dyDescent="0.2">
      <c r="A6377" s="42" t="s">
        <v>328</v>
      </c>
      <c r="B6377" s="42" t="s">
        <v>8454</v>
      </c>
      <c r="C6377">
        <v>2019</v>
      </c>
      <c r="D6377" s="42" t="s">
        <v>8519</v>
      </c>
      <c r="E6377" t="b">
        <v>0</v>
      </c>
      <c r="F6377" s="42" t="s">
        <v>8514</v>
      </c>
    </row>
    <row r="6378" spans="1:6" x14ac:dyDescent="0.2">
      <c r="A6378" s="42" t="s">
        <v>328</v>
      </c>
      <c r="B6378" s="42" t="s">
        <v>8462</v>
      </c>
      <c r="C6378">
        <v>2013</v>
      </c>
      <c r="D6378" s="42" t="s">
        <v>8520</v>
      </c>
      <c r="E6378" t="b">
        <v>0</v>
      </c>
      <c r="F6378" s="42" t="s">
        <v>8514</v>
      </c>
    </row>
    <row r="6379" spans="1:6" x14ac:dyDescent="0.2">
      <c r="A6379" s="42" t="s">
        <v>328</v>
      </c>
      <c r="B6379" s="42" t="s">
        <v>8462</v>
      </c>
      <c r="C6379">
        <v>2014</v>
      </c>
      <c r="D6379" s="42" t="s">
        <v>8521</v>
      </c>
      <c r="E6379" t="b">
        <v>0</v>
      </c>
      <c r="F6379" s="42" t="s">
        <v>8514</v>
      </c>
    </row>
    <row r="6380" spans="1:6" x14ac:dyDescent="0.2">
      <c r="A6380" s="42" t="s">
        <v>328</v>
      </c>
      <c r="B6380" s="42" t="s">
        <v>8462</v>
      </c>
      <c r="C6380">
        <v>2015</v>
      </c>
      <c r="D6380" s="42" t="s">
        <v>8522</v>
      </c>
      <c r="E6380" t="b">
        <v>0</v>
      </c>
      <c r="F6380" s="42" t="s">
        <v>8514</v>
      </c>
    </row>
    <row r="6381" spans="1:6" x14ac:dyDescent="0.2">
      <c r="A6381" s="42" t="s">
        <v>328</v>
      </c>
      <c r="B6381" s="42" t="s">
        <v>8462</v>
      </c>
      <c r="C6381">
        <v>2016</v>
      </c>
      <c r="D6381" s="42" t="s">
        <v>8523</v>
      </c>
      <c r="E6381" t="b">
        <v>0</v>
      </c>
      <c r="F6381" s="42" t="s">
        <v>8514</v>
      </c>
    </row>
    <row r="6382" spans="1:6" x14ac:dyDescent="0.2">
      <c r="A6382" s="42" t="s">
        <v>328</v>
      </c>
      <c r="B6382" s="42" t="s">
        <v>8462</v>
      </c>
      <c r="C6382">
        <v>2017</v>
      </c>
      <c r="D6382" s="42" t="s">
        <v>8524</v>
      </c>
      <c r="E6382" t="b">
        <v>0</v>
      </c>
      <c r="F6382" s="42" t="s">
        <v>8514</v>
      </c>
    </row>
    <row r="6383" spans="1:6" x14ac:dyDescent="0.2">
      <c r="A6383" s="42" t="s">
        <v>328</v>
      </c>
      <c r="B6383" s="42" t="s">
        <v>8462</v>
      </c>
      <c r="C6383">
        <v>2018</v>
      </c>
      <c r="D6383" s="42" t="s">
        <v>8525</v>
      </c>
      <c r="E6383" t="b">
        <v>0</v>
      </c>
      <c r="F6383" s="42" t="s">
        <v>8514</v>
      </c>
    </row>
    <row r="6384" spans="1:6" x14ac:dyDescent="0.2">
      <c r="A6384" s="42" t="s">
        <v>328</v>
      </c>
      <c r="B6384" s="42" t="s">
        <v>8462</v>
      </c>
      <c r="C6384">
        <v>2019</v>
      </c>
      <c r="D6384" s="42" t="s">
        <v>8526</v>
      </c>
      <c r="E6384" t="b">
        <v>0</v>
      </c>
      <c r="F6384" s="42" t="s">
        <v>8514</v>
      </c>
    </row>
    <row r="6385" spans="1:6" x14ac:dyDescent="0.2">
      <c r="A6385" s="42" t="s">
        <v>328</v>
      </c>
      <c r="B6385" s="42" t="s">
        <v>8464</v>
      </c>
      <c r="C6385">
        <v>2013</v>
      </c>
      <c r="D6385" s="42" t="s">
        <v>8527</v>
      </c>
      <c r="E6385" t="b">
        <v>0</v>
      </c>
      <c r="F6385" s="42" t="s">
        <v>8514</v>
      </c>
    </row>
    <row r="6386" spans="1:6" x14ac:dyDescent="0.2">
      <c r="A6386" s="42" t="s">
        <v>328</v>
      </c>
      <c r="B6386" s="42" t="s">
        <v>8464</v>
      </c>
      <c r="C6386">
        <v>2014</v>
      </c>
      <c r="D6386" s="42" t="s">
        <v>8528</v>
      </c>
      <c r="E6386" t="b">
        <v>0</v>
      </c>
      <c r="F6386" s="42" t="s">
        <v>8514</v>
      </c>
    </row>
    <row r="6387" spans="1:6" x14ac:dyDescent="0.2">
      <c r="A6387" s="42" t="s">
        <v>328</v>
      </c>
      <c r="B6387" s="42" t="s">
        <v>8464</v>
      </c>
      <c r="C6387">
        <v>2015</v>
      </c>
      <c r="D6387" s="42" t="s">
        <v>8529</v>
      </c>
      <c r="E6387" t="b">
        <v>0</v>
      </c>
      <c r="F6387" s="42" t="s">
        <v>8514</v>
      </c>
    </row>
    <row r="6388" spans="1:6" x14ac:dyDescent="0.2">
      <c r="A6388" s="42" t="s">
        <v>328</v>
      </c>
      <c r="B6388" s="42" t="s">
        <v>8464</v>
      </c>
      <c r="C6388">
        <v>2016</v>
      </c>
      <c r="D6388" s="42" t="s">
        <v>8467</v>
      </c>
      <c r="E6388" t="b">
        <v>0</v>
      </c>
      <c r="F6388" s="42" t="s">
        <v>8514</v>
      </c>
    </row>
    <row r="6389" spans="1:6" x14ac:dyDescent="0.2">
      <c r="A6389" s="42" t="s">
        <v>328</v>
      </c>
      <c r="B6389" s="42" t="s">
        <v>8464</v>
      </c>
      <c r="C6389">
        <v>2017</v>
      </c>
      <c r="D6389" s="42" t="s">
        <v>8510</v>
      </c>
      <c r="E6389" t="b">
        <v>0</v>
      </c>
      <c r="F6389" s="42" t="s">
        <v>8514</v>
      </c>
    </row>
    <row r="6390" spans="1:6" x14ac:dyDescent="0.2">
      <c r="A6390" s="42" t="s">
        <v>328</v>
      </c>
      <c r="B6390" s="42" t="s">
        <v>8464</v>
      </c>
      <c r="C6390">
        <v>2018</v>
      </c>
      <c r="D6390" s="42" t="s">
        <v>8510</v>
      </c>
      <c r="E6390" t="b">
        <v>0</v>
      </c>
      <c r="F6390" s="42" t="s">
        <v>8514</v>
      </c>
    </row>
    <row r="6391" spans="1:6" x14ac:dyDescent="0.2">
      <c r="A6391" s="42" t="s">
        <v>328</v>
      </c>
      <c r="B6391" s="42" t="s">
        <v>8464</v>
      </c>
      <c r="C6391">
        <v>2019</v>
      </c>
      <c r="D6391" s="42" t="s">
        <v>8530</v>
      </c>
      <c r="E6391" t="b">
        <v>0</v>
      </c>
      <c r="F6391" s="42" t="s">
        <v>8514</v>
      </c>
    </row>
    <row r="6392" spans="1:6" x14ac:dyDescent="0.2">
      <c r="A6392" s="42" t="s">
        <v>1270</v>
      </c>
      <c r="B6392" s="42" t="s">
        <v>8454</v>
      </c>
      <c r="C6392">
        <v>2013</v>
      </c>
      <c r="D6392" s="42" t="s">
        <v>9507</v>
      </c>
      <c r="E6392" t="b">
        <v>0</v>
      </c>
      <c r="F6392" s="42" t="s">
        <v>10157</v>
      </c>
    </row>
    <row r="6393" spans="1:6" x14ac:dyDescent="0.2">
      <c r="A6393" s="42" t="s">
        <v>1270</v>
      </c>
      <c r="B6393" s="42" t="s">
        <v>8454</v>
      </c>
      <c r="C6393">
        <v>2014</v>
      </c>
      <c r="D6393" s="42" t="s">
        <v>8844</v>
      </c>
      <c r="E6393" t="b">
        <v>0</v>
      </c>
      <c r="F6393" s="42" t="s">
        <v>10157</v>
      </c>
    </row>
    <row r="6394" spans="1:6" x14ac:dyDescent="0.2">
      <c r="A6394" s="42" t="s">
        <v>1270</v>
      </c>
      <c r="B6394" s="42" t="s">
        <v>8454</v>
      </c>
      <c r="C6394">
        <v>2015</v>
      </c>
      <c r="D6394" s="42" t="s">
        <v>10158</v>
      </c>
      <c r="E6394" t="b">
        <v>0</v>
      </c>
      <c r="F6394" s="42" t="s">
        <v>10157</v>
      </c>
    </row>
    <row r="6395" spans="1:6" x14ac:dyDescent="0.2">
      <c r="A6395" s="42" t="s">
        <v>1270</v>
      </c>
      <c r="B6395" s="42" t="s">
        <v>8454</v>
      </c>
      <c r="C6395">
        <v>2016</v>
      </c>
      <c r="D6395" s="42" t="s">
        <v>10159</v>
      </c>
      <c r="E6395" t="b">
        <v>0</v>
      </c>
      <c r="F6395" s="42" t="s">
        <v>10157</v>
      </c>
    </row>
    <row r="6396" spans="1:6" x14ac:dyDescent="0.2">
      <c r="A6396" s="42" t="s">
        <v>1270</v>
      </c>
      <c r="B6396" s="42" t="s">
        <v>8454</v>
      </c>
      <c r="C6396">
        <v>2017</v>
      </c>
      <c r="D6396" s="42" t="s">
        <v>10160</v>
      </c>
      <c r="E6396" t="b">
        <v>0</v>
      </c>
      <c r="F6396" s="42" t="s">
        <v>10157</v>
      </c>
    </row>
    <row r="6397" spans="1:6" x14ac:dyDescent="0.2">
      <c r="A6397" s="42" t="s">
        <v>1270</v>
      </c>
      <c r="B6397" s="42" t="s">
        <v>8454</v>
      </c>
      <c r="C6397">
        <v>2018</v>
      </c>
      <c r="D6397" s="42" t="s">
        <v>10161</v>
      </c>
      <c r="E6397" t="b">
        <v>0</v>
      </c>
      <c r="F6397" s="42" t="s">
        <v>10157</v>
      </c>
    </row>
    <row r="6398" spans="1:6" x14ac:dyDescent="0.2">
      <c r="A6398" s="42" t="s">
        <v>1270</v>
      </c>
      <c r="B6398" s="42" t="s">
        <v>8454</v>
      </c>
      <c r="C6398">
        <v>2019</v>
      </c>
      <c r="D6398" s="42" t="s">
        <v>10162</v>
      </c>
      <c r="E6398" t="b">
        <v>0</v>
      </c>
      <c r="F6398" s="42" t="s">
        <v>10157</v>
      </c>
    </row>
    <row r="6399" spans="1:6" x14ac:dyDescent="0.2">
      <c r="A6399" s="42" t="s">
        <v>1270</v>
      </c>
      <c r="B6399" s="42" t="s">
        <v>8462</v>
      </c>
      <c r="C6399">
        <v>2013</v>
      </c>
      <c r="D6399" s="42" t="s">
        <v>9507</v>
      </c>
      <c r="E6399" t="b">
        <v>0</v>
      </c>
      <c r="F6399" s="42" t="s">
        <v>10157</v>
      </c>
    </row>
    <row r="6400" spans="1:6" x14ac:dyDescent="0.2">
      <c r="A6400" s="42" t="s">
        <v>1270</v>
      </c>
      <c r="B6400" s="42" t="s">
        <v>8462</v>
      </c>
      <c r="C6400">
        <v>2014</v>
      </c>
      <c r="D6400" s="42" t="s">
        <v>8844</v>
      </c>
      <c r="E6400" t="b">
        <v>0</v>
      </c>
      <c r="F6400" s="42" t="s">
        <v>10157</v>
      </c>
    </row>
    <row r="6401" spans="1:6" x14ac:dyDescent="0.2">
      <c r="A6401" s="42" t="s">
        <v>1270</v>
      </c>
      <c r="B6401" s="42" t="s">
        <v>8462</v>
      </c>
      <c r="C6401">
        <v>2015</v>
      </c>
      <c r="D6401" s="42" t="s">
        <v>10158</v>
      </c>
      <c r="E6401" t="b">
        <v>0</v>
      </c>
      <c r="F6401" s="42" t="s">
        <v>10157</v>
      </c>
    </row>
    <row r="6402" spans="1:6" x14ac:dyDescent="0.2">
      <c r="A6402" s="42" t="s">
        <v>1270</v>
      </c>
      <c r="B6402" s="42" t="s">
        <v>8462</v>
      </c>
      <c r="C6402">
        <v>2016</v>
      </c>
      <c r="D6402" s="42" t="s">
        <v>10159</v>
      </c>
      <c r="E6402" t="b">
        <v>0</v>
      </c>
      <c r="F6402" s="42" t="s">
        <v>10157</v>
      </c>
    </row>
    <row r="6403" spans="1:6" x14ac:dyDescent="0.2">
      <c r="A6403" s="42" t="s">
        <v>1270</v>
      </c>
      <c r="B6403" s="42" t="s">
        <v>8462</v>
      </c>
      <c r="C6403">
        <v>2017</v>
      </c>
      <c r="D6403" s="42" t="s">
        <v>10160</v>
      </c>
      <c r="E6403" t="b">
        <v>0</v>
      </c>
      <c r="F6403" s="42" t="s">
        <v>10157</v>
      </c>
    </row>
    <row r="6404" spans="1:6" x14ac:dyDescent="0.2">
      <c r="A6404" s="42" t="s">
        <v>1270</v>
      </c>
      <c r="B6404" s="42" t="s">
        <v>8462</v>
      </c>
      <c r="C6404">
        <v>2018</v>
      </c>
      <c r="D6404" s="42" t="s">
        <v>10161</v>
      </c>
      <c r="E6404" t="b">
        <v>0</v>
      </c>
      <c r="F6404" s="42" t="s">
        <v>10157</v>
      </c>
    </row>
    <row r="6405" spans="1:6" x14ac:dyDescent="0.2">
      <c r="A6405" s="42" t="s">
        <v>1270</v>
      </c>
      <c r="B6405" s="42" t="s">
        <v>8462</v>
      </c>
      <c r="C6405">
        <v>2019</v>
      </c>
      <c r="D6405" s="42" t="s">
        <v>10162</v>
      </c>
      <c r="E6405" t="b">
        <v>0</v>
      </c>
      <c r="F6405" s="42" t="s">
        <v>10157</v>
      </c>
    </row>
    <row r="6406" spans="1:6" x14ac:dyDescent="0.2">
      <c r="A6406" s="42" t="s">
        <v>1270</v>
      </c>
      <c r="B6406" s="42" t="s">
        <v>8464</v>
      </c>
      <c r="C6406">
        <v>2013</v>
      </c>
      <c r="D6406" s="42" t="s">
        <v>8539</v>
      </c>
      <c r="E6406" t="b">
        <v>0</v>
      </c>
      <c r="F6406" s="42" t="s">
        <v>10157</v>
      </c>
    </row>
    <row r="6407" spans="1:6" x14ac:dyDescent="0.2">
      <c r="A6407" s="42" t="s">
        <v>1270</v>
      </c>
      <c r="B6407" s="42" t="s">
        <v>8464</v>
      </c>
      <c r="C6407">
        <v>2014</v>
      </c>
      <c r="D6407" s="42" t="s">
        <v>8491</v>
      </c>
      <c r="E6407" t="b">
        <v>0</v>
      </c>
      <c r="F6407" s="42" t="s">
        <v>10157</v>
      </c>
    </row>
    <row r="6408" spans="1:6" x14ac:dyDescent="0.2">
      <c r="A6408" s="42" t="s">
        <v>1270</v>
      </c>
      <c r="B6408" s="42" t="s">
        <v>8464</v>
      </c>
      <c r="C6408">
        <v>2015</v>
      </c>
      <c r="D6408" s="42" t="s">
        <v>8493</v>
      </c>
      <c r="E6408" t="b">
        <v>0</v>
      </c>
      <c r="F6408" s="42" t="s">
        <v>10157</v>
      </c>
    </row>
    <row r="6409" spans="1:6" x14ac:dyDescent="0.2">
      <c r="A6409" s="42" t="s">
        <v>1270</v>
      </c>
      <c r="B6409" s="42" t="s">
        <v>8464</v>
      </c>
      <c r="C6409">
        <v>2016</v>
      </c>
      <c r="D6409" s="42" t="s">
        <v>8816</v>
      </c>
      <c r="E6409" t="b">
        <v>0</v>
      </c>
      <c r="F6409" s="42" t="s">
        <v>10157</v>
      </c>
    </row>
    <row r="6410" spans="1:6" x14ac:dyDescent="0.2">
      <c r="A6410" s="42" t="s">
        <v>1270</v>
      </c>
      <c r="B6410" s="42" t="s">
        <v>8464</v>
      </c>
      <c r="C6410">
        <v>2017</v>
      </c>
      <c r="D6410" s="42" t="s">
        <v>8576</v>
      </c>
      <c r="E6410" t="b">
        <v>0</v>
      </c>
      <c r="F6410" s="42" t="s">
        <v>10157</v>
      </c>
    </row>
    <row r="6411" spans="1:6" x14ac:dyDescent="0.2">
      <c r="A6411" s="42" t="s">
        <v>1270</v>
      </c>
      <c r="B6411" s="42" t="s">
        <v>8464</v>
      </c>
      <c r="C6411">
        <v>2018</v>
      </c>
      <c r="D6411" s="42" t="s">
        <v>8576</v>
      </c>
      <c r="E6411" t="b">
        <v>0</v>
      </c>
      <c r="F6411" s="42" t="s">
        <v>10157</v>
      </c>
    </row>
    <row r="6412" spans="1:6" x14ac:dyDescent="0.2">
      <c r="A6412" s="42" t="s">
        <v>1270</v>
      </c>
      <c r="B6412" s="42" t="s">
        <v>8464</v>
      </c>
      <c r="C6412">
        <v>2019</v>
      </c>
      <c r="D6412" s="42" t="s">
        <v>8482</v>
      </c>
      <c r="E6412" t="b">
        <v>0</v>
      </c>
      <c r="F6412" s="42" t="s">
        <v>10157</v>
      </c>
    </row>
    <row r="6413" spans="1:6" x14ac:dyDescent="0.2">
      <c r="A6413" s="42" t="s">
        <v>1271</v>
      </c>
      <c r="B6413" s="42" t="s">
        <v>8454</v>
      </c>
      <c r="C6413">
        <v>2013</v>
      </c>
      <c r="D6413" s="42" t="s">
        <v>9167</v>
      </c>
      <c r="E6413" t="b">
        <v>1</v>
      </c>
      <c r="F6413" s="42" t="s">
        <v>1931</v>
      </c>
    </row>
    <row r="6414" spans="1:6" x14ac:dyDescent="0.2">
      <c r="A6414" s="42" t="s">
        <v>1271</v>
      </c>
      <c r="B6414" s="42" t="s">
        <v>8454</v>
      </c>
      <c r="C6414">
        <v>2014</v>
      </c>
      <c r="D6414" s="42" t="s">
        <v>8719</v>
      </c>
      <c r="E6414" t="b">
        <v>1</v>
      </c>
      <c r="F6414" s="42" t="s">
        <v>1931</v>
      </c>
    </row>
    <row r="6415" spans="1:6" x14ac:dyDescent="0.2">
      <c r="A6415" s="42" t="s">
        <v>1271</v>
      </c>
      <c r="B6415" s="42" t="s">
        <v>8454</v>
      </c>
      <c r="C6415">
        <v>2015</v>
      </c>
      <c r="D6415" s="42" t="s">
        <v>8988</v>
      </c>
      <c r="E6415" t="b">
        <v>1</v>
      </c>
      <c r="F6415" s="42" t="s">
        <v>1931</v>
      </c>
    </row>
    <row r="6416" spans="1:6" x14ac:dyDescent="0.2">
      <c r="A6416" s="42" t="s">
        <v>1271</v>
      </c>
      <c r="B6416" s="42" t="s">
        <v>8454</v>
      </c>
      <c r="C6416">
        <v>2016</v>
      </c>
      <c r="D6416" s="42" t="s">
        <v>8994</v>
      </c>
      <c r="E6416" t="b">
        <v>1</v>
      </c>
      <c r="F6416" s="42" t="s">
        <v>1931</v>
      </c>
    </row>
    <row r="6417" spans="1:6" x14ac:dyDescent="0.2">
      <c r="A6417" s="42" t="s">
        <v>1271</v>
      </c>
      <c r="B6417" s="42" t="s">
        <v>8454</v>
      </c>
      <c r="C6417">
        <v>2017</v>
      </c>
      <c r="D6417" s="42" t="s">
        <v>9133</v>
      </c>
      <c r="E6417" t="b">
        <v>1</v>
      </c>
      <c r="F6417" s="42" t="s">
        <v>1931</v>
      </c>
    </row>
    <row r="6418" spans="1:6" x14ac:dyDescent="0.2">
      <c r="A6418" s="42" t="s">
        <v>1271</v>
      </c>
      <c r="B6418" s="42" t="s">
        <v>8454</v>
      </c>
      <c r="C6418">
        <v>2018</v>
      </c>
      <c r="D6418" s="42" t="s">
        <v>9005</v>
      </c>
      <c r="E6418" t="b">
        <v>1</v>
      </c>
      <c r="F6418" s="42" t="s">
        <v>1931</v>
      </c>
    </row>
    <row r="6419" spans="1:6" x14ac:dyDescent="0.2">
      <c r="A6419" s="42" t="s">
        <v>1271</v>
      </c>
      <c r="B6419" s="42" t="s">
        <v>8454</v>
      </c>
      <c r="C6419">
        <v>2019</v>
      </c>
      <c r="D6419" s="42" t="s">
        <v>9178</v>
      </c>
      <c r="E6419" t="b">
        <v>1</v>
      </c>
      <c r="F6419" s="42" t="s">
        <v>1931</v>
      </c>
    </row>
    <row r="6420" spans="1:6" x14ac:dyDescent="0.2">
      <c r="A6420" s="42" t="s">
        <v>1271</v>
      </c>
      <c r="B6420" s="42" t="s">
        <v>8462</v>
      </c>
      <c r="C6420">
        <v>2013</v>
      </c>
      <c r="D6420" s="42" t="s">
        <v>9167</v>
      </c>
      <c r="E6420" t="b">
        <v>1</v>
      </c>
      <c r="F6420" s="42" t="s">
        <v>1931</v>
      </c>
    </row>
    <row r="6421" spans="1:6" x14ac:dyDescent="0.2">
      <c r="A6421" s="42" t="s">
        <v>1271</v>
      </c>
      <c r="B6421" s="42" t="s">
        <v>8462</v>
      </c>
      <c r="C6421">
        <v>2014</v>
      </c>
      <c r="D6421" s="42" t="s">
        <v>8719</v>
      </c>
      <c r="E6421" t="b">
        <v>1</v>
      </c>
      <c r="F6421" s="42" t="s">
        <v>1931</v>
      </c>
    </row>
    <row r="6422" spans="1:6" x14ac:dyDescent="0.2">
      <c r="A6422" s="42" t="s">
        <v>1271</v>
      </c>
      <c r="B6422" s="42" t="s">
        <v>8462</v>
      </c>
      <c r="C6422">
        <v>2015</v>
      </c>
      <c r="D6422" s="42" t="s">
        <v>8994</v>
      </c>
      <c r="E6422" t="b">
        <v>1</v>
      </c>
      <c r="F6422" s="42" t="s">
        <v>1931</v>
      </c>
    </row>
    <row r="6423" spans="1:6" x14ac:dyDescent="0.2">
      <c r="A6423" s="42" t="s">
        <v>1271</v>
      </c>
      <c r="B6423" s="42" t="s">
        <v>8462</v>
      </c>
      <c r="C6423">
        <v>2016</v>
      </c>
      <c r="D6423" s="42" t="s">
        <v>8510</v>
      </c>
      <c r="E6423" t="b">
        <v>1</v>
      </c>
      <c r="F6423" s="42" t="s">
        <v>1931</v>
      </c>
    </row>
    <row r="6424" spans="1:6" x14ac:dyDescent="0.2">
      <c r="A6424" s="42" t="s">
        <v>1271</v>
      </c>
      <c r="B6424" s="42" t="s">
        <v>8462</v>
      </c>
      <c r="C6424">
        <v>2017</v>
      </c>
      <c r="D6424" s="42" t="s">
        <v>9133</v>
      </c>
      <c r="E6424" t="b">
        <v>1</v>
      </c>
      <c r="F6424" s="42" t="s">
        <v>1931</v>
      </c>
    </row>
    <row r="6425" spans="1:6" x14ac:dyDescent="0.2">
      <c r="A6425" s="42" t="s">
        <v>1271</v>
      </c>
      <c r="B6425" s="42" t="s">
        <v>8462</v>
      </c>
      <c r="C6425">
        <v>2018</v>
      </c>
      <c r="D6425" s="42" t="s">
        <v>9005</v>
      </c>
      <c r="E6425" t="b">
        <v>1</v>
      </c>
      <c r="F6425" s="42" t="s">
        <v>1931</v>
      </c>
    </row>
    <row r="6426" spans="1:6" x14ac:dyDescent="0.2">
      <c r="A6426" s="42" t="s">
        <v>1271</v>
      </c>
      <c r="B6426" s="42" t="s">
        <v>8462</v>
      </c>
      <c r="C6426">
        <v>2019</v>
      </c>
      <c r="D6426" s="42" t="s">
        <v>9178</v>
      </c>
      <c r="E6426" t="b">
        <v>1</v>
      </c>
      <c r="F6426" s="42" t="s">
        <v>1931</v>
      </c>
    </row>
    <row r="6427" spans="1:6" x14ac:dyDescent="0.2">
      <c r="A6427" s="42" t="s">
        <v>1271</v>
      </c>
      <c r="B6427" s="42" t="s">
        <v>8464</v>
      </c>
      <c r="C6427">
        <v>2013</v>
      </c>
      <c r="D6427" s="42" t="s">
        <v>8598</v>
      </c>
      <c r="E6427" t="b">
        <v>1</v>
      </c>
      <c r="F6427" s="42" t="s">
        <v>1931</v>
      </c>
    </row>
    <row r="6428" spans="1:6" x14ac:dyDescent="0.2">
      <c r="A6428" s="42" t="s">
        <v>1271</v>
      </c>
      <c r="B6428" s="42" t="s">
        <v>8464</v>
      </c>
      <c r="C6428">
        <v>2014</v>
      </c>
      <c r="D6428" s="42" t="s">
        <v>8600</v>
      </c>
      <c r="E6428" t="b">
        <v>1</v>
      </c>
      <c r="F6428" s="42" t="s">
        <v>1931</v>
      </c>
    </row>
    <row r="6429" spans="1:6" x14ac:dyDescent="0.2">
      <c r="A6429" s="42" t="s">
        <v>1271</v>
      </c>
      <c r="B6429" s="42" t="s">
        <v>8464</v>
      </c>
      <c r="C6429">
        <v>2015</v>
      </c>
      <c r="D6429" s="42" t="s">
        <v>8582</v>
      </c>
      <c r="E6429" t="b">
        <v>1</v>
      </c>
      <c r="F6429" s="42" t="s">
        <v>1931</v>
      </c>
    </row>
    <row r="6430" spans="1:6" x14ac:dyDescent="0.2">
      <c r="A6430" s="42" t="s">
        <v>1271</v>
      </c>
      <c r="B6430" s="42" t="s">
        <v>8464</v>
      </c>
      <c r="C6430">
        <v>2016</v>
      </c>
      <c r="D6430" s="42" t="s">
        <v>8582</v>
      </c>
      <c r="E6430" t="b">
        <v>1</v>
      </c>
      <c r="F6430" s="42" t="s">
        <v>1931</v>
      </c>
    </row>
    <row r="6431" spans="1:6" x14ac:dyDescent="0.2">
      <c r="A6431" s="42" t="s">
        <v>1271</v>
      </c>
      <c r="B6431" s="42" t="s">
        <v>8464</v>
      </c>
      <c r="C6431">
        <v>2017</v>
      </c>
      <c r="D6431" s="42" t="s">
        <v>8938</v>
      </c>
      <c r="E6431" t="b">
        <v>1</v>
      </c>
      <c r="F6431" s="42" t="s">
        <v>1931</v>
      </c>
    </row>
    <row r="6432" spans="1:6" x14ac:dyDescent="0.2">
      <c r="A6432" s="42" t="s">
        <v>1271</v>
      </c>
      <c r="B6432" s="42" t="s">
        <v>8464</v>
      </c>
      <c r="C6432">
        <v>2018</v>
      </c>
      <c r="D6432" s="42" t="s">
        <v>9172</v>
      </c>
      <c r="E6432" t="b">
        <v>1</v>
      </c>
      <c r="F6432" s="42" t="s">
        <v>1931</v>
      </c>
    </row>
    <row r="6433" spans="1:6" x14ac:dyDescent="0.2">
      <c r="A6433" s="42" t="s">
        <v>1271</v>
      </c>
      <c r="B6433" s="42" t="s">
        <v>8464</v>
      </c>
      <c r="C6433">
        <v>2019</v>
      </c>
      <c r="D6433" s="42" t="s">
        <v>9130</v>
      </c>
      <c r="E6433" t="b">
        <v>1</v>
      </c>
      <c r="F6433" s="42" t="s">
        <v>1931</v>
      </c>
    </row>
    <row r="6434" spans="1:6" x14ac:dyDescent="0.2">
      <c r="A6434" s="42" t="s">
        <v>1272</v>
      </c>
      <c r="B6434" s="42" t="s">
        <v>8454</v>
      </c>
      <c r="C6434">
        <v>2013</v>
      </c>
      <c r="D6434" s="42" t="s">
        <v>8762</v>
      </c>
      <c r="E6434" t="b">
        <v>0</v>
      </c>
      <c r="F6434" s="42" t="s">
        <v>10163</v>
      </c>
    </row>
    <row r="6435" spans="1:6" x14ac:dyDescent="0.2">
      <c r="A6435" s="42" t="s">
        <v>1272</v>
      </c>
      <c r="B6435" s="42" t="s">
        <v>8454</v>
      </c>
      <c r="C6435">
        <v>2014</v>
      </c>
      <c r="D6435" s="42" t="s">
        <v>8634</v>
      </c>
      <c r="E6435" t="b">
        <v>0</v>
      </c>
      <c r="F6435" s="42" t="s">
        <v>10163</v>
      </c>
    </row>
    <row r="6436" spans="1:6" x14ac:dyDescent="0.2">
      <c r="A6436" s="42" t="s">
        <v>1272</v>
      </c>
      <c r="B6436" s="42" t="s">
        <v>8454</v>
      </c>
      <c r="C6436">
        <v>2015</v>
      </c>
      <c r="D6436" s="42" t="s">
        <v>9309</v>
      </c>
      <c r="E6436" t="b">
        <v>0</v>
      </c>
      <c r="F6436" s="42" t="s">
        <v>10163</v>
      </c>
    </row>
    <row r="6437" spans="1:6" x14ac:dyDescent="0.2">
      <c r="A6437" s="42" t="s">
        <v>1272</v>
      </c>
      <c r="B6437" s="42" t="s">
        <v>8454</v>
      </c>
      <c r="C6437">
        <v>2016</v>
      </c>
      <c r="D6437" s="42" t="s">
        <v>9310</v>
      </c>
      <c r="E6437" t="b">
        <v>0</v>
      </c>
      <c r="F6437" s="42" t="s">
        <v>10163</v>
      </c>
    </row>
    <row r="6438" spans="1:6" x14ac:dyDescent="0.2">
      <c r="A6438" s="42" t="s">
        <v>1272</v>
      </c>
      <c r="B6438" s="42" t="s">
        <v>8454</v>
      </c>
      <c r="C6438">
        <v>2017</v>
      </c>
      <c r="D6438" s="42" t="s">
        <v>9499</v>
      </c>
      <c r="E6438" t="b">
        <v>0</v>
      </c>
      <c r="F6438" s="42" t="s">
        <v>10163</v>
      </c>
    </row>
    <row r="6439" spans="1:6" x14ac:dyDescent="0.2">
      <c r="A6439" s="42" t="s">
        <v>1272</v>
      </c>
      <c r="B6439" s="42" t="s">
        <v>8454</v>
      </c>
      <c r="C6439">
        <v>2018</v>
      </c>
      <c r="D6439" s="42" t="s">
        <v>9325</v>
      </c>
      <c r="E6439" t="b">
        <v>0</v>
      </c>
      <c r="F6439" s="42" t="s">
        <v>10163</v>
      </c>
    </row>
    <row r="6440" spans="1:6" x14ac:dyDescent="0.2">
      <c r="A6440" s="42" t="s">
        <v>1272</v>
      </c>
      <c r="B6440" s="42" t="s">
        <v>8454</v>
      </c>
      <c r="C6440">
        <v>2019</v>
      </c>
      <c r="D6440" s="42" t="s">
        <v>9279</v>
      </c>
      <c r="E6440" t="b">
        <v>0</v>
      </c>
      <c r="F6440" s="42" t="s">
        <v>10163</v>
      </c>
    </row>
    <row r="6441" spans="1:6" x14ac:dyDescent="0.2">
      <c r="A6441" s="42" t="s">
        <v>1272</v>
      </c>
      <c r="B6441" s="42" t="s">
        <v>8462</v>
      </c>
      <c r="C6441">
        <v>2013</v>
      </c>
      <c r="D6441" s="42" t="s">
        <v>8762</v>
      </c>
      <c r="E6441" t="b">
        <v>0</v>
      </c>
      <c r="F6441" s="42" t="s">
        <v>10163</v>
      </c>
    </row>
    <row r="6442" spans="1:6" x14ac:dyDescent="0.2">
      <c r="A6442" s="42" t="s">
        <v>1272</v>
      </c>
      <c r="B6442" s="42" t="s">
        <v>8462</v>
      </c>
      <c r="C6442">
        <v>2014</v>
      </c>
      <c r="D6442" s="42" t="s">
        <v>8634</v>
      </c>
      <c r="E6442" t="b">
        <v>0</v>
      </c>
      <c r="F6442" s="42" t="s">
        <v>10163</v>
      </c>
    </row>
    <row r="6443" spans="1:6" x14ac:dyDescent="0.2">
      <c r="A6443" s="42" t="s">
        <v>1272</v>
      </c>
      <c r="B6443" s="42" t="s">
        <v>8462</v>
      </c>
      <c r="C6443">
        <v>2015</v>
      </c>
      <c r="D6443" s="42" t="s">
        <v>9309</v>
      </c>
      <c r="E6443" t="b">
        <v>0</v>
      </c>
      <c r="F6443" s="42" t="s">
        <v>10163</v>
      </c>
    </row>
    <row r="6444" spans="1:6" x14ac:dyDescent="0.2">
      <c r="A6444" s="42" t="s">
        <v>1272</v>
      </c>
      <c r="B6444" s="42" t="s">
        <v>8462</v>
      </c>
      <c r="C6444">
        <v>2016</v>
      </c>
      <c r="D6444" s="42" t="s">
        <v>9310</v>
      </c>
      <c r="E6444" t="b">
        <v>0</v>
      </c>
      <c r="F6444" s="42" t="s">
        <v>10163</v>
      </c>
    </row>
    <row r="6445" spans="1:6" x14ac:dyDescent="0.2">
      <c r="A6445" s="42" t="s">
        <v>1272</v>
      </c>
      <c r="B6445" s="42" t="s">
        <v>8462</v>
      </c>
      <c r="C6445">
        <v>2017</v>
      </c>
      <c r="D6445" s="42" t="s">
        <v>9499</v>
      </c>
      <c r="E6445" t="b">
        <v>0</v>
      </c>
      <c r="F6445" s="42" t="s">
        <v>10163</v>
      </c>
    </row>
    <row r="6446" spans="1:6" x14ac:dyDescent="0.2">
      <c r="A6446" s="42" t="s">
        <v>1272</v>
      </c>
      <c r="B6446" s="42" t="s">
        <v>8462</v>
      </c>
      <c r="C6446">
        <v>2018</v>
      </c>
      <c r="D6446" s="42" t="s">
        <v>9325</v>
      </c>
      <c r="E6446" t="b">
        <v>0</v>
      </c>
      <c r="F6446" s="42" t="s">
        <v>10163</v>
      </c>
    </row>
    <row r="6447" spans="1:6" x14ac:dyDescent="0.2">
      <c r="A6447" s="42" t="s">
        <v>1272</v>
      </c>
      <c r="B6447" s="42" t="s">
        <v>8462</v>
      </c>
      <c r="C6447">
        <v>2019</v>
      </c>
      <c r="D6447" s="42" t="s">
        <v>9279</v>
      </c>
      <c r="E6447" t="b">
        <v>0</v>
      </c>
      <c r="F6447" s="42" t="s">
        <v>10163</v>
      </c>
    </row>
    <row r="6448" spans="1:6" x14ac:dyDescent="0.2">
      <c r="A6448" s="42" t="s">
        <v>1272</v>
      </c>
      <c r="B6448" s="42" t="s">
        <v>8464</v>
      </c>
      <c r="C6448">
        <v>2013</v>
      </c>
      <c r="D6448" s="42" t="s">
        <v>9236</v>
      </c>
      <c r="E6448" t="b">
        <v>0</v>
      </c>
      <c r="F6448" s="42" t="s">
        <v>10163</v>
      </c>
    </row>
    <row r="6449" spans="1:6" x14ac:dyDescent="0.2">
      <c r="A6449" s="42" t="s">
        <v>1272</v>
      </c>
      <c r="B6449" s="42" t="s">
        <v>8464</v>
      </c>
      <c r="C6449">
        <v>2014</v>
      </c>
      <c r="D6449" s="42" t="s">
        <v>9236</v>
      </c>
      <c r="E6449" t="b">
        <v>0</v>
      </c>
      <c r="F6449" s="42" t="s">
        <v>10163</v>
      </c>
    </row>
    <row r="6450" spans="1:6" x14ac:dyDescent="0.2">
      <c r="A6450" s="42" t="s">
        <v>1272</v>
      </c>
      <c r="B6450" s="42" t="s">
        <v>8464</v>
      </c>
      <c r="C6450">
        <v>2015</v>
      </c>
      <c r="D6450" s="42" t="s">
        <v>8632</v>
      </c>
      <c r="E6450" t="b">
        <v>0</v>
      </c>
      <c r="F6450" s="42" t="s">
        <v>10163</v>
      </c>
    </row>
    <row r="6451" spans="1:6" x14ac:dyDescent="0.2">
      <c r="A6451" s="42" t="s">
        <v>1272</v>
      </c>
      <c r="B6451" s="42" t="s">
        <v>8464</v>
      </c>
      <c r="C6451">
        <v>2016</v>
      </c>
      <c r="D6451" s="42" t="s">
        <v>8491</v>
      </c>
      <c r="E6451" t="b">
        <v>0</v>
      </c>
      <c r="F6451" s="42" t="s">
        <v>10163</v>
      </c>
    </row>
    <row r="6452" spans="1:6" x14ac:dyDescent="0.2">
      <c r="A6452" s="42" t="s">
        <v>1272</v>
      </c>
      <c r="B6452" s="42" t="s">
        <v>8464</v>
      </c>
      <c r="C6452">
        <v>2017</v>
      </c>
      <c r="D6452" s="42" t="s">
        <v>9348</v>
      </c>
      <c r="E6452" t="b">
        <v>0</v>
      </c>
      <c r="F6452" s="42" t="s">
        <v>10163</v>
      </c>
    </row>
    <row r="6453" spans="1:6" x14ac:dyDescent="0.2">
      <c r="A6453" s="42" t="s">
        <v>1272</v>
      </c>
      <c r="B6453" s="42" t="s">
        <v>8464</v>
      </c>
      <c r="C6453">
        <v>2018</v>
      </c>
      <c r="D6453" s="42" t="s">
        <v>8843</v>
      </c>
      <c r="E6453" t="b">
        <v>0</v>
      </c>
      <c r="F6453" s="42" t="s">
        <v>10163</v>
      </c>
    </row>
    <row r="6454" spans="1:6" x14ac:dyDescent="0.2">
      <c r="A6454" s="42" t="s">
        <v>1272</v>
      </c>
      <c r="B6454" s="42" t="s">
        <v>8464</v>
      </c>
      <c r="C6454">
        <v>2019</v>
      </c>
      <c r="D6454" s="42" t="s">
        <v>8843</v>
      </c>
      <c r="E6454" t="b">
        <v>0</v>
      </c>
      <c r="F6454" s="42" t="s">
        <v>10163</v>
      </c>
    </row>
    <row r="6455" spans="1:6" x14ac:dyDescent="0.2">
      <c r="A6455" s="42" t="s">
        <v>1273</v>
      </c>
      <c r="B6455" s="42" t="s">
        <v>8454</v>
      </c>
      <c r="C6455">
        <v>2013</v>
      </c>
      <c r="D6455" s="42" t="s">
        <v>10164</v>
      </c>
      <c r="E6455" t="b">
        <v>0</v>
      </c>
      <c r="F6455" s="42" t="s">
        <v>10165</v>
      </c>
    </row>
    <row r="6456" spans="1:6" x14ac:dyDescent="0.2">
      <c r="A6456" s="42" t="s">
        <v>1273</v>
      </c>
      <c r="B6456" s="42" t="s">
        <v>8454</v>
      </c>
      <c r="C6456">
        <v>2014</v>
      </c>
      <c r="D6456" s="42" t="s">
        <v>10166</v>
      </c>
      <c r="E6456" t="b">
        <v>0</v>
      </c>
      <c r="F6456" s="42" t="s">
        <v>10165</v>
      </c>
    </row>
    <row r="6457" spans="1:6" x14ac:dyDescent="0.2">
      <c r="A6457" s="42" t="s">
        <v>1273</v>
      </c>
      <c r="B6457" s="42" t="s">
        <v>8454</v>
      </c>
      <c r="C6457">
        <v>2015</v>
      </c>
      <c r="D6457" s="42" t="s">
        <v>10167</v>
      </c>
      <c r="E6457" t="b">
        <v>0</v>
      </c>
      <c r="F6457" s="42" t="s">
        <v>10165</v>
      </c>
    </row>
    <row r="6458" spans="1:6" x14ac:dyDescent="0.2">
      <c r="A6458" s="42" t="s">
        <v>1273</v>
      </c>
      <c r="B6458" s="42" t="s">
        <v>8454</v>
      </c>
      <c r="C6458">
        <v>2016</v>
      </c>
      <c r="D6458" s="42" t="s">
        <v>10168</v>
      </c>
      <c r="E6458" t="b">
        <v>0</v>
      </c>
      <c r="F6458" s="42" t="s">
        <v>10165</v>
      </c>
    </row>
    <row r="6459" spans="1:6" x14ac:dyDescent="0.2">
      <c r="A6459" s="42" t="s">
        <v>1273</v>
      </c>
      <c r="B6459" s="42" t="s">
        <v>8454</v>
      </c>
      <c r="C6459">
        <v>2017</v>
      </c>
      <c r="D6459" s="42" t="s">
        <v>10169</v>
      </c>
      <c r="E6459" t="b">
        <v>0</v>
      </c>
      <c r="F6459" s="42" t="s">
        <v>10165</v>
      </c>
    </row>
    <row r="6460" spans="1:6" x14ac:dyDescent="0.2">
      <c r="A6460" s="42" t="s">
        <v>1273</v>
      </c>
      <c r="B6460" s="42" t="s">
        <v>8454</v>
      </c>
      <c r="C6460">
        <v>2018</v>
      </c>
      <c r="D6460" s="42" t="s">
        <v>10170</v>
      </c>
      <c r="E6460" t="b">
        <v>0</v>
      </c>
      <c r="F6460" s="42" t="s">
        <v>10165</v>
      </c>
    </row>
    <row r="6461" spans="1:6" x14ac:dyDescent="0.2">
      <c r="A6461" s="42" t="s">
        <v>1273</v>
      </c>
      <c r="B6461" s="42" t="s">
        <v>8454</v>
      </c>
      <c r="C6461">
        <v>2019</v>
      </c>
      <c r="D6461" s="42" t="s">
        <v>10171</v>
      </c>
      <c r="E6461" t="b">
        <v>0</v>
      </c>
      <c r="F6461" s="42" t="s">
        <v>10165</v>
      </c>
    </row>
    <row r="6462" spans="1:6" x14ac:dyDescent="0.2">
      <c r="A6462" s="42" t="s">
        <v>1273</v>
      </c>
      <c r="B6462" s="42" t="s">
        <v>8462</v>
      </c>
      <c r="C6462">
        <v>2013</v>
      </c>
      <c r="D6462" s="42" t="s">
        <v>10164</v>
      </c>
      <c r="E6462" t="b">
        <v>0</v>
      </c>
      <c r="F6462" s="42" t="s">
        <v>10165</v>
      </c>
    </row>
    <row r="6463" spans="1:6" x14ac:dyDescent="0.2">
      <c r="A6463" s="42" t="s">
        <v>1273</v>
      </c>
      <c r="B6463" s="42" t="s">
        <v>8462</v>
      </c>
      <c r="C6463">
        <v>2014</v>
      </c>
      <c r="D6463" s="42" t="s">
        <v>10166</v>
      </c>
      <c r="E6463" t="b">
        <v>0</v>
      </c>
      <c r="F6463" s="42" t="s">
        <v>10165</v>
      </c>
    </row>
    <row r="6464" spans="1:6" x14ac:dyDescent="0.2">
      <c r="A6464" s="42" t="s">
        <v>1273</v>
      </c>
      <c r="B6464" s="42" t="s">
        <v>8462</v>
      </c>
      <c r="C6464">
        <v>2015</v>
      </c>
      <c r="D6464" s="42" t="s">
        <v>10167</v>
      </c>
      <c r="E6464" t="b">
        <v>0</v>
      </c>
      <c r="F6464" s="42" t="s">
        <v>10165</v>
      </c>
    </row>
    <row r="6465" spans="1:6" x14ac:dyDescent="0.2">
      <c r="A6465" s="42" t="s">
        <v>1273</v>
      </c>
      <c r="B6465" s="42" t="s">
        <v>8462</v>
      </c>
      <c r="C6465">
        <v>2016</v>
      </c>
      <c r="D6465" s="42" t="s">
        <v>10168</v>
      </c>
      <c r="E6465" t="b">
        <v>0</v>
      </c>
      <c r="F6465" s="42" t="s">
        <v>10165</v>
      </c>
    </row>
    <row r="6466" spans="1:6" x14ac:dyDescent="0.2">
      <c r="A6466" s="42" t="s">
        <v>1273</v>
      </c>
      <c r="B6466" s="42" t="s">
        <v>8462</v>
      </c>
      <c r="C6466">
        <v>2017</v>
      </c>
      <c r="D6466" s="42" t="s">
        <v>10169</v>
      </c>
      <c r="E6466" t="b">
        <v>0</v>
      </c>
      <c r="F6466" s="42" t="s">
        <v>10165</v>
      </c>
    </row>
    <row r="6467" spans="1:6" x14ac:dyDescent="0.2">
      <c r="A6467" s="42" t="s">
        <v>1273</v>
      </c>
      <c r="B6467" s="42" t="s">
        <v>8462</v>
      </c>
      <c r="C6467">
        <v>2018</v>
      </c>
      <c r="D6467" s="42" t="s">
        <v>10170</v>
      </c>
      <c r="E6467" t="b">
        <v>0</v>
      </c>
      <c r="F6467" s="42" t="s">
        <v>10165</v>
      </c>
    </row>
    <row r="6468" spans="1:6" x14ac:dyDescent="0.2">
      <c r="A6468" s="42" t="s">
        <v>1273</v>
      </c>
      <c r="B6468" s="42" t="s">
        <v>8462</v>
      </c>
      <c r="C6468">
        <v>2019</v>
      </c>
      <c r="D6468" s="42" t="s">
        <v>10171</v>
      </c>
      <c r="E6468" t="b">
        <v>0</v>
      </c>
      <c r="F6468" s="42" t="s">
        <v>10165</v>
      </c>
    </row>
    <row r="6469" spans="1:6" x14ac:dyDescent="0.2">
      <c r="A6469" s="42" t="s">
        <v>1273</v>
      </c>
      <c r="B6469" s="42" t="s">
        <v>8464</v>
      </c>
      <c r="C6469">
        <v>2013</v>
      </c>
      <c r="D6469" s="42" t="s">
        <v>10172</v>
      </c>
      <c r="E6469" t="b">
        <v>0</v>
      </c>
      <c r="F6469" s="42" t="s">
        <v>10165</v>
      </c>
    </row>
    <row r="6470" spans="1:6" x14ac:dyDescent="0.2">
      <c r="A6470" s="42" t="s">
        <v>1273</v>
      </c>
      <c r="B6470" s="42" t="s">
        <v>8464</v>
      </c>
      <c r="C6470">
        <v>2014</v>
      </c>
      <c r="D6470" s="42" t="s">
        <v>10172</v>
      </c>
      <c r="E6470" t="b">
        <v>0</v>
      </c>
      <c r="F6470" s="42" t="s">
        <v>10165</v>
      </c>
    </row>
    <row r="6471" spans="1:6" x14ac:dyDescent="0.2">
      <c r="A6471" s="42" t="s">
        <v>1273</v>
      </c>
      <c r="B6471" s="42" t="s">
        <v>8464</v>
      </c>
      <c r="C6471">
        <v>2015</v>
      </c>
      <c r="D6471" s="42" t="s">
        <v>10173</v>
      </c>
      <c r="E6471" t="b">
        <v>0</v>
      </c>
      <c r="F6471" s="42" t="s">
        <v>10165</v>
      </c>
    </row>
    <row r="6472" spans="1:6" x14ac:dyDescent="0.2">
      <c r="A6472" s="42" t="s">
        <v>1273</v>
      </c>
      <c r="B6472" s="42" t="s">
        <v>8464</v>
      </c>
      <c r="C6472">
        <v>2016</v>
      </c>
      <c r="D6472" s="42" t="s">
        <v>10173</v>
      </c>
      <c r="E6472" t="b">
        <v>0</v>
      </c>
      <c r="F6472" s="42" t="s">
        <v>10165</v>
      </c>
    </row>
    <row r="6473" spans="1:6" x14ac:dyDescent="0.2">
      <c r="A6473" s="42" t="s">
        <v>1273</v>
      </c>
      <c r="B6473" s="42" t="s">
        <v>8464</v>
      </c>
      <c r="C6473">
        <v>2017</v>
      </c>
      <c r="D6473" s="42" t="s">
        <v>10174</v>
      </c>
      <c r="E6473" t="b">
        <v>0</v>
      </c>
      <c r="F6473" s="42" t="s">
        <v>10165</v>
      </c>
    </row>
    <row r="6474" spans="1:6" x14ac:dyDescent="0.2">
      <c r="A6474" s="42" t="s">
        <v>1273</v>
      </c>
      <c r="B6474" s="42" t="s">
        <v>8464</v>
      </c>
      <c r="C6474">
        <v>2018</v>
      </c>
      <c r="D6474" s="42" t="s">
        <v>10174</v>
      </c>
      <c r="E6474" t="b">
        <v>0</v>
      </c>
      <c r="F6474" s="42" t="s">
        <v>10165</v>
      </c>
    </row>
    <row r="6475" spans="1:6" x14ac:dyDescent="0.2">
      <c r="A6475" s="42" t="s">
        <v>1273</v>
      </c>
      <c r="B6475" s="42" t="s">
        <v>8464</v>
      </c>
      <c r="C6475">
        <v>2019</v>
      </c>
      <c r="D6475" s="42" t="s">
        <v>9928</v>
      </c>
      <c r="E6475" t="b">
        <v>0</v>
      </c>
      <c r="F6475" s="42" t="s">
        <v>10165</v>
      </c>
    </row>
    <row r="6476" spans="1:6" x14ac:dyDescent="0.2">
      <c r="A6476" s="42" t="s">
        <v>1274</v>
      </c>
      <c r="B6476" s="42" t="s">
        <v>8454</v>
      </c>
      <c r="C6476">
        <v>2013</v>
      </c>
      <c r="D6476" s="42" t="s">
        <v>10175</v>
      </c>
      <c r="E6476" t="b">
        <v>0</v>
      </c>
      <c r="F6476" s="42" t="s">
        <v>10176</v>
      </c>
    </row>
    <row r="6477" spans="1:6" x14ac:dyDescent="0.2">
      <c r="A6477" s="42" t="s">
        <v>1274</v>
      </c>
      <c r="B6477" s="42" t="s">
        <v>8454</v>
      </c>
      <c r="C6477">
        <v>2014</v>
      </c>
      <c r="D6477" s="42" t="s">
        <v>10177</v>
      </c>
      <c r="E6477" t="b">
        <v>0</v>
      </c>
      <c r="F6477" s="42" t="s">
        <v>10176</v>
      </c>
    </row>
    <row r="6478" spans="1:6" x14ac:dyDescent="0.2">
      <c r="A6478" s="42" t="s">
        <v>1274</v>
      </c>
      <c r="B6478" s="42" t="s">
        <v>8454</v>
      </c>
      <c r="C6478">
        <v>2015</v>
      </c>
      <c r="D6478" s="42" t="s">
        <v>9572</v>
      </c>
      <c r="E6478" t="b">
        <v>0</v>
      </c>
      <c r="F6478" s="42" t="s">
        <v>10176</v>
      </c>
    </row>
    <row r="6479" spans="1:6" x14ac:dyDescent="0.2">
      <c r="A6479" s="42" t="s">
        <v>1274</v>
      </c>
      <c r="B6479" s="42" t="s">
        <v>8454</v>
      </c>
      <c r="C6479">
        <v>2016</v>
      </c>
      <c r="D6479" s="42" t="s">
        <v>10178</v>
      </c>
      <c r="E6479" t="b">
        <v>0</v>
      </c>
      <c r="F6479" s="42" t="s">
        <v>10176</v>
      </c>
    </row>
    <row r="6480" spans="1:6" x14ac:dyDescent="0.2">
      <c r="A6480" s="42" t="s">
        <v>1274</v>
      </c>
      <c r="B6480" s="42" t="s">
        <v>8454</v>
      </c>
      <c r="C6480">
        <v>2017</v>
      </c>
      <c r="D6480" s="42" t="s">
        <v>10179</v>
      </c>
      <c r="E6480" t="b">
        <v>0</v>
      </c>
      <c r="F6480" s="42" t="s">
        <v>10176</v>
      </c>
    </row>
    <row r="6481" spans="1:6" x14ac:dyDescent="0.2">
      <c r="A6481" s="42" t="s">
        <v>1274</v>
      </c>
      <c r="B6481" s="42" t="s">
        <v>8454</v>
      </c>
      <c r="C6481">
        <v>2018</v>
      </c>
      <c r="D6481" s="42" t="s">
        <v>10180</v>
      </c>
      <c r="E6481" t="b">
        <v>0</v>
      </c>
      <c r="F6481" s="42" t="s">
        <v>10176</v>
      </c>
    </row>
    <row r="6482" spans="1:6" x14ac:dyDescent="0.2">
      <c r="A6482" s="42" t="s">
        <v>1274</v>
      </c>
      <c r="B6482" s="42" t="s">
        <v>8454</v>
      </c>
      <c r="C6482">
        <v>2019</v>
      </c>
      <c r="D6482" s="42" t="s">
        <v>10181</v>
      </c>
      <c r="E6482" t="b">
        <v>0</v>
      </c>
      <c r="F6482" s="42" t="s">
        <v>10176</v>
      </c>
    </row>
    <row r="6483" spans="1:6" x14ac:dyDescent="0.2">
      <c r="A6483" s="42" t="s">
        <v>1274</v>
      </c>
      <c r="B6483" s="42" t="s">
        <v>8462</v>
      </c>
      <c r="C6483">
        <v>2013</v>
      </c>
      <c r="D6483" s="42" t="s">
        <v>10175</v>
      </c>
      <c r="E6483" t="b">
        <v>0</v>
      </c>
      <c r="F6483" s="42" t="s">
        <v>10176</v>
      </c>
    </row>
    <row r="6484" spans="1:6" x14ac:dyDescent="0.2">
      <c r="A6484" s="42" t="s">
        <v>1274</v>
      </c>
      <c r="B6484" s="42" t="s">
        <v>8462</v>
      </c>
      <c r="C6484">
        <v>2014</v>
      </c>
      <c r="D6484" s="42" t="s">
        <v>10177</v>
      </c>
      <c r="E6484" t="b">
        <v>0</v>
      </c>
      <c r="F6484" s="42" t="s">
        <v>10176</v>
      </c>
    </row>
    <row r="6485" spans="1:6" x14ac:dyDescent="0.2">
      <c r="A6485" s="42" t="s">
        <v>1274</v>
      </c>
      <c r="B6485" s="42" t="s">
        <v>8462</v>
      </c>
      <c r="C6485">
        <v>2015</v>
      </c>
      <c r="D6485" s="42" t="s">
        <v>9572</v>
      </c>
      <c r="E6485" t="b">
        <v>0</v>
      </c>
      <c r="F6485" s="42" t="s">
        <v>10176</v>
      </c>
    </row>
    <row r="6486" spans="1:6" x14ac:dyDescent="0.2">
      <c r="A6486" s="42" t="s">
        <v>1274</v>
      </c>
      <c r="B6486" s="42" t="s">
        <v>8462</v>
      </c>
      <c r="C6486">
        <v>2016</v>
      </c>
      <c r="D6486" s="42" t="s">
        <v>10178</v>
      </c>
      <c r="E6486" t="b">
        <v>0</v>
      </c>
      <c r="F6486" s="42" t="s">
        <v>10176</v>
      </c>
    </row>
    <row r="6487" spans="1:6" x14ac:dyDescent="0.2">
      <c r="A6487" s="42" t="s">
        <v>1274</v>
      </c>
      <c r="B6487" s="42" t="s">
        <v>8462</v>
      </c>
      <c r="C6487">
        <v>2017</v>
      </c>
      <c r="D6487" s="42" t="s">
        <v>10179</v>
      </c>
      <c r="E6487" t="b">
        <v>0</v>
      </c>
      <c r="F6487" s="42" t="s">
        <v>10176</v>
      </c>
    </row>
    <row r="6488" spans="1:6" x14ac:dyDescent="0.2">
      <c r="A6488" s="42" t="s">
        <v>1274</v>
      </c>
      <c r="B6488" s="42" t="s">
        <v>8462</v>
      </c>
      <c r="C6488">
        <v>2018</v>
      </c>
      <c r="D6488" s="42" t="s">
        <v>10180</v>
      </c>
      <c r="E6488" t="b">
        <v>0</v>
      </c>
      <c r="F6488" s="42" t="s">
        <v>10176</v>
      </c>
    </row>
    <row r="6489" spans="1:6" x14ac:dyDescent="0.2">
      <c r="A6489" s="42" t="s">
        <v>1274</v>
      </c>
      <c r="B6489" s="42" t="s">
        <v>8462</v>
      </c>
      <c r="C6489">
        <v>2019</v>
      </c>
      <c r="D6489" s="42" t="s">
        <v>10181</v>
      </c>
      <c r="E6489" t="b">
        <v>0</v>
      </c>
      <c r="F6489" s="42" t="s">
        <v>10176</v>
      </c>
    </row>
    <row r="6490" spans="1:6" x14ac:dyDescent="0.2">
      <c r="A6490" s="42" t="s">
        <v>1274</v>
      </c>
      <c r="B6490" s="42" t="s">
        <v>8464</v>
      </c>
      <c r="C6490">
        <v>2013</v>
      </c>
      <c r="D6490" s="42" t="s">
        <v>8482</v>
      </c>
      <c r="E6490" t="b">
        <v>0</v>
      </c>
      <c r="F6490" s="42" t="s">
        <v>10176</v>
      </c>
    </row>
    <row r="6491" spans="1:6" x14ac:dyDescent="0.2">
      <c r="A6491" s="42" t="s">
        <v>1274</v>
      </c>
      <c r="B6491" s="42" t="s">
        <v>8464</v>
      </c>
      <c r="C6491">
        <v>2014</v>
      </c>
      <c r="D6491" s="42" t="s">
        <v>8482</v>
      </c>
      <c r="E6491" t="b">
        <v>0</v>
      </c>
      <c r="F6491" s="42" t="s">
        <v>10176</v>
      </c>
    </row>
    <row r="6492" spans="1:6" x14ac:dyDescent="0.2">
      <c r="A6492" s="42" t="s">
        <v>1274</v>
      </c>
      <c r="B6492" s="42" t="s">
        <v>8464</v>
      </c>
      <c r="C6492">
        <v>2015</v>
      </c>
      <c r="D6492" s="42" t="s">
        <v>8482</v>
      </c>
      <c r="E6492" t="b">
        <v>0</v>
      </c>
      <c r="F6492" s="42" t="s">
        <v>10176</v>
      </c>
    </row>
    <row r="6493" spans="1:6" x14ac:dyDescent="0.2">
      <c r="A6493" s="42" t="s">
        <v>1274</v>
      </c>
      <c r="B6493" s="42" t="s">
        <v>8464</v>
      </c>
      <c r="C6493">
        <v>2016</v>
      </c>
      <c r="D6493" s="42" t="s">
        <v>8482</v>
      </c>
      <c r="E6493" t="b">
        <v>0</v>
      </c>
      <c r="F6493" s="42" t="s">
        <v>10176</v>
      </c>
    </row>
    <row r="6494" spans="1:6" x14ac:dyDescent="0.2">
      <c r="A6494" s="42" t="s">
        <v>1274</v>
      </c>
      <c r="B6494" s="42" t="s">
        <v>8464</v>
      </c>
      <c r="C6494">
        <v>2017</v>
      </c>
      <c r="D6494" s="42" t="s">
        <v>8482</v>
      </c>
      <c r="E6494" t="b">
        <v>0</v>
      </c>
      <c r="F6494" s="42" t="s">
        <v>10176</v>
      </c>
    </row>
    <row r="6495" spans="1:6" x14ac:dyDescent="0.2">
      <c r="A6495" s="42" t="s">
        <v>1274</v>
      </c>
      <c r="B6495" s="42" t="s">
        <v>8464</v>
      </c>
      <c r="C6495">
        <v>2018</v>
      </c>
      <c r="D6495" s="42" t="s">
        <v>8496</v>
      </c>
      <c r="E6495" t="b">
        <v>0</v>
      </c>
      <c r="F6495" s="42" t="s">
        <v>10176</v>
      </c>
    </row>
    <row r="6496" spans="1:6" x14ac:dyDescent="0.2">
      <c r="A6496" s="42" t="s">
        <v>1274</v>
      </c>
      <c r="B6496" s="42" t="s">
        <v>8464</v>
      </c>
      <c r="C6496">
        <v>2019</v>
      </c>
      <c r="D6496" s="42" t="s">
        <v>8482</v>
      </c>
      <c r="E6496" t="b">
        <v>0</v>
      </c>
      <c r="F6496" s="42" t="s">
        <v>10176</v>
      </c>
    </row>
    <row r="6497" spans="1:6" x14ac:dyDescent="0.2">
      <c r="A6497" s="42" t="s">
        <v>1275</v>
      </c>
      <c r="B6497" s="42" t="s">
        <v>8454</v>
      </c>
      <c r="C6497">
        <v>2013</v>
      </c>
      <c r="D6497" s="42" t="s">
        <v>9234</v>
      </c>
      <c r="E6497" t="b">
        <v>0</v>
      </c>
      <c r="F6497" s="42" t="s">
        <v>10182</v>
      </c>
    </row>
    <row r="6498" spans="1:6" x14ac:dyDescent="0.2">
      <c r="A6498" s="42" t="s">
        <v>1275</v>
      </c>
      <c r="B6498" s="42" t="s">
        <v>8454</v>
      </c>
      <c r="C6498">
        <v>2014</v>
      </c>
      <c r="D6498" s="42" t="s">
        <v>9222</v>
      </c>
      <c r="E6498" t="b">
        <v>0</v>
      </c>
      <c r="F6498" s="42" t="s">
        <v>10182</v>
      </c>
    </row>
    <row r="6499" spans="1:6" x14ac:dyDescent="0.2">
      <c r="A6499" s="42" t="s">
        <v>1275</v>
      </c>
      <c r="B6499" s="42" t="s">
        <v>8454</v>
      </c>
      <c r="C6499">
        <v>2015</v>
      </c>
      <c r="D6499" s="42" t="s">
        <v>8677</v>
      </c>
      <c r="E6499" t="b">
        <v>0</v>
      </c>
      <c r="F6499" s="42" t="s">
        <v>10182</v>
      </c>
    </row>
    <row r="6500" spans="1:6" x14ac:dyDescent="0.2">
      <c r="A6500" s="42" t="s">
        <v>1275</v>
      </c>
      <c r="B6500" s="42" t="s">
        <v>8454</v>
      </c>
      <c r="C6500">
        <v>2016</v>
      </c>
      <c r="D6500" s="42" t="s">
        <v>9206</v>
      </c>
      <c r="E6500" t="b">
        <v>0</v>
      </c>
      <c r="F6500" s="42" t="s">
        <v>10182</v>
      </c>
    </row>
    <row r="6501" spans="1:6" x14ac:dyDescent="0.2">
      <c r="A6501" s="42" t="s">
        <v>1275</v>
      </c>
      <c r="B6501" s="42" t="s">
        <v>8454</v>
      </c>
      <c r="C6501">
        <v>2017</v>
      </c>
      <c r="D6501" s="42" t="s">
        <v>9351</v>
      </c>
      <c r="E6501" t="b">
        <v>0</v>
      </c>
      <c r="F6501" s="42" t="s">
        <v>10182</v>
      </c>
    </row>
    <row r="6502" spans="1:6" x14ac:dyDescent="0.2">
      <c r="A6502" s="42" t="s">
        <v>1275</v>
      </c>
      <c r="B6502" s="42" t="s">
        <v>8454</v>
      </c>
      <c r="C6502">
        <v>2018</v>
      </c>
      <c r="D6502" s="42" t="s">
        <v>8695</v>
      </c>
      <c r="E6502" t="b">
        <v>0</v>
      </c>
      <c r="F6502" s="42" t="s">
        <v>10182</v>
      </c>
    </row>
    <row r="6503" spans="1:6" x14ac:dyDescent="0.2">
      <c r="A6503" s="42" t="s">
        <v>1275</v>
      </c>
      <c r="B6503" s="42" t="s">
        <v>8454</v>
      </c>
      <c r="C6503">
        <v>2019</v>
      </c>
      <c r="D6503" s="42" t="s">
        <v>9202</v>
      </c>
      <c r="E6503" t="b">
        <v>0</v>
      </c>
      <c r="F6503" s="42" t="s">
        <v>10182</v>
      </c>
    </row>
    <row r="6504" spans="1:6" x14ac:dyDescent="0.2">
      <c r="A6504" s="42" t="s">
        <v>1275</v>
      </c>
      <c r="B6504" s="42" t="s">
        <v>8462</v>
      </c>
      <c r="C6504">
        <v>2013</v>
      </c>
      <c r="D6504" s="42" t="s">
        <v>8482</v>
      </c>
      <c r="E6504" t="b">
        <v>0</v>
      </c>
      <c r="F6504" s="42" t="s">
        <v>10182</v>
      </c>
    </row>
    <row r="6505" spans="1:6" x14ac:dyDescent="0.2">
      <c r="A6505" s="42" t="s">
        <v>1275</v>
      </c>
      <c r="B6505" s="42" t="s">
        <v>8462</v>
      </c>
      <c r="C6505">
        <v>2014</v>
      </c>
      <c r="D6505" s="42" t="s">
        <v>9222</v>
      </c>
      <c r="E6505" t="b">
        <v>0</v>
      </c>
      <c r="F6505" s="42" t="s">
        <v>10182</v>
      </c>
    </row>
    <row r="6506" spans="1:6" x14ac:dyDescent="0.2">
      <c r="A6506" s="42" t="s">
        <v>1275</v>
      </c>
      <c r="B6506" s="42" t="s">
        <v>8462</v>
      </c>
      <c r="C6506">
        <v>2015</v>
      </c>
      <c r="D6506" s="42" t="s">
        <v>8677</v>
      </c>
      <c r="E6506" t="b">
        <v>0</v>
      </c>
      <c r="F6506" s="42" t="s">
        <v>10182</v>
      </c>
    </row>
    <row r="6507" spans="1:6" x14ac:dyDescent="0.2">
      <c r="A6507" s="42" t="s">
        <v>1275</v>
      </c>
      <c r="B6507" s="42" t="s">
        <v>8462</v>
      </c>
      <c r="C6507">
        <v>2016</v>
      </c>
      <c r="D6507" s="42" t="s">
        <v>9206</v>
      </c>
      <c r="E6507" t="b">
        <v>0</v>
      </c>
      <c r="F6507" s="42" t="s">
        <v>10182</v>
      </c>
    </row>
    <row r="6508" spans="1:6" x14ac:dyDescent="0.2">
      <c r="A6508" s="42" t="s">
        <v>1275</v>
      </c>
      <c r="B6508" s="42" t="s">
        <v>8462</v>
      </c>
      <c r="C6508">
        <v>2017</v>
      </c>
      <c r="D6508" s="42" t="s">
        <v>9351</v>
      </c>
      <c r="E6508" t="b">
        <v>0</v>
      </c>
      <c r="F6508" s="42" t="s">
        <v>10182</v>
      </c>
    </row>
    <row r="6509" spans="1:6" x14ac:dyDescent="0.2">
      <c r="A6509" s="42" t="s">
        <v>1275</v>
      </c>
      <c r="B6509" s="42" t="s">
        <v>8462</v>
      </c>
      <c r="C6509">
        <v>2018</v>
      </c>
      <c r="D6509" s="42" t="s">
        <v>8695</v>
      </c>
      <c r="E6509" t="b">
        <v>0</v>
      </c>
      <c r="F6509" s="42" t="s">
        <v>10182</v>
      </c>
    </row>
    <row r="6510" spans="1:6" x14ac:dyDescent="0.2">
      <c r="A6510" s="42" t="s">
        <v>1275</v>
      </c>
      <c r="B6510" s="42" t="s">
        <v>8462</v>
      </c>
      <c r="C6510">
        <v>2019</v>
      </c>
      <c r="D6510" s="42" t="s">
        <v>9202</v>
      </c>
      <c r="E6510" t="b">
        <v>0</v>
      </c>
      <c r="F6510" s="42" t="s">
        <v>10182</v>
      </c>
    </row>
    <row r="6511" spans="1:6" x14ac:dyDescent="0.2">
      <c r="A6511" s="42" t="s">
        <v>1275</v>
      </c>
      <c r="B6511" s="42" t="s">
        <v>8464</v>
      </c>
      <c r="C6511">
        <v>2013</v>
      </c>
      <c r="D6511" s="42" t="s">
        <v>8972</v>
      </c>
      <c r="E6511" t="b">
        <v>0</v>
      </c>
      <c r="F6511" s="42" t="s">
        <v>10182</v>
      </c>
    </row>
    <row r="6512" spans="1:6" x14ac:dyDescent="0.2">
      <c r="A6512" s="42" t="s">
        <v>1275</v>
      </c>
      <c r="B6512" s="42" t="s">
        <v>8464</v>
      </c>
      <c r="C6512">
        <v>2014</v>
      </c>
      <c r="D6512" s="42" t="s">
        <v>8687</v>
      </c>
      <c r="E6512" t="b">
        <v>0</v>
      </c>
      <c r="F6512" s="42" t="s">
        <v>10182</v>
      </c>
    </row>
    <row r="6513" spans="1:6" x14ac:dyDescent="0.2">
      <c r="A6513" s="42" t="s">
        <v>1275</v>
      </c>
      <c r="B6513" s="42" t="s">
        <v>8464</v>
      </c>
      <c r="C6513">
        <v>2015</v>
      </c>
      <c r="D6513" s="42" t="s">
        <v>8496</v>
      </c>
      <c r="E6513" t="b">
        <v>0</v>
      </c>
      <c r="F6513" s="42" t="s">
        <v>10182</v>
      </c>
    </row>
    <row r="6514" spans="1:6" x14ac:dyDescent="0.2">
      <c r="A6514" s="42" t="s">
        <v>1275</v>
      </c>
      <c r="B6514" s="42" t="s">
        <v>8464</v>
      </c>
      <c r="C6514">
        <v>2016</v>
      </c>
      <c r="D6514" s="42" t="s">
        <v>8819</v>
      </c>
      <c r="E6514" t="b">
        <v>0</v>
      </c>
      <c r="F6514" s="42" t="s">
        <v>10182</v>
      </c>
    </row>
    <row r="6515" spans="1:6" x14ac:dyDescent="0.2">
      <c r="A6515" s="42" t="s">
        <v>1275</v>
      </c>
      <c r="B6515" s="42" t="s">
        <v>8464</v>
      </c>
      <c r="C6515">
        <v>2017</v>
      </c>
      <c r="D6515" s="42" t="s">
        <v>4381</v>
      </c>
      <c r="E6515" t="b">
        <v>0</v>
      </c>
      <c r="F6515" s="42" t="s">
        <v>10182</v>
      </c>
    </row>
    <row r="6516" spans="1:6" x14ac:dyDescent="0.2">
      <c r="A6516" s="42" t="s">
        <v>1275</v>
      </c>
      <c r="B6516" s="42" t="s">
        <v>8464</v>
      </c>
      <c r="C6516">
        <v>2018</v>
      </c>
      <c r="D6516" s="42" t="s">
        <v>8638</v>
      </c>
      <c r="E6516" t="b">
        <v>0</v>
      </c>
      <c r="F6516" s="42" t="s">
        <v>10182</v>
      </c>
    </row>
    <row r="6517" spans="1:6" x14ac:dyDescent="0.2">
      <c r="A6517" s="42" t="s">
        <v>1275</v>
      </c>
      <c r="B6517" s="42" t="s">
        <v>8464</v>
      </c>
      <c r="C6517">
        <v>2019</v>
      </c>
      <c r="D6517" s="42" t="s">
        <v>8687</v>
      </c>
      <c r="E6517" t="b">
        <v>0</v>
      </c>
      <c r="F6517" s="42" t="s">
        <v>10182</v>
      </c>
    </row>
    <row r="6518" spans="1:6" x14ac:dyDescent="0.2">
      <c r="A6518" s="42" t="s">
        <v>1276</v>
      </c>
      <c r="B6518" s="42" t="s">
        <v>8454</v>
      </c>
      <c r="C6518">
        <v>2013</v>
      </c>
      <c r="D6518" s="42" t="s">
        <v>10183</v>
      </c>
      <c r="E6518" t="b">
        <v>0</v>
      </c>
      <c r="F6518" s="42" t="s">
        <v>10184</v>
      </c>
    </row>
    <row r="6519" spans="1:6" x14ac:dyDescent="0.2">
      <c r="A6519" s="42" t="s">
        <v>1276</v>
      </c>
      <c r="B6519" s="42" t="s">
        <v>8454</v>
      </c>
      <c r="C6519">
        <v>2014</v>
      </c>
      <c r="D6519" s="42" t="s">
        <v>10185</v>
      </c>
      <c r="E6519" t="b">
        <v>0</v>
      </c>
      <c r="F6519" s="42" t="s">
        <v>10184</v>
      </c>
    </row>
    <row r="6520" spans="1:6" x14ac:dyDescent="0.2">
      <c r="A6520" s="42" t="s">
        <v>1276</v>
      </c>
      <c r="B6520" s="42" t="s">
        <v>8454</v>
      </c>
      <c r="C6520">
        <v>2015</v>
      </c>
      <c r="D6520" s="42" t="s">
        <v>10186</v>
      </c>
      <c r="E6520" t="b">
        <v>0</v>
      </c>
      <c r="F6520" s="42" t="s">
        <v>10184</v>
      </c>
    </row>
    <row r="6521" spans="1:6" x14ac:dyDescent="0.2">
      <c r="A6521" s="42" t="s">
        <v>1276</v>
      </c>
      <c r="B6521" s="42" t="s">
        <v>8454</v>
      </c>
      <c r="C6521">
        <v>2016</v>
      </c>
      <c r="D6521" s="42" t="s">
        <v>10187</v>
      </c>
      <c r="E6521" t="b">
        <v>0</v>
      </c>
      <c r="F6521" s="42" t="s">
        <v>10184</v>
      </c>
    </row>
    <row r="6522" spans="1:6" x14ac:dyDescent="0.2">
      <c r="A6522" s="42" t="s">
        <v>1276</v>
      </c>
      <c r="B6522" s="42" t="s">
        <v>8454</v>
      </c>
      <c r="C6522">
        <v>2017</v>
      </c>
      <c r="D6522" s="42" t="s">
        <v>10188</v>
      </c>
      <c r="E6522" t="b">
        <v>0</v>
      </c>
      <c r="F6522" s="42" t="s">
        <v>10184</v>
      </c>
    </row>
    <row r="6523" spans="1:6" x14ac:dyDescent="0.2">
      <c r="A6523" s="42" t="s">
        <v>1276</v>
      </c>
      <c r="B6523" s="42" t="s">
        <v>8454</v>
      </c>
      <c r="C6523">
        <v>2018</v>
      </c>
      <c r="D6523" s="42" t="s">
        <v>10189</v>
      </c>
      <c r="E6523" t="b">
        <v>0</v>
      </c>
      <c r="F6523" s="42" t="s">
        <v>10184</v>
      </c>
    </row>
    <row r="6524" spans="1:6" x14ac:dyDescent="0.2">
      <c r="A6524" s="42" t="s">
        <v>1276</v>
      </c>
      <c r="B6524" s="42" t="s">
        <v>8454</v>
      </c>
      <c r="C6524">
        <v>2019</v>
      </c>
      <c r="D6524" s="42" t="s">
        <v>10190</v>
      </c>
      <c r="E6524" t="b">
        <v>0</v>
      </c>
      <c r="F6524" s="42" t="s">
        <v>10184</v>
      </c>
    </row>
    <row r="6525" spans="1:6" x14ac:dyDescent="0.2">
      <c r="A6525" s="42" t="s">
        <v>1276</v>
      </c>
      <c r="B6525" s="42" t="s">
        <v>8462</v>
      </c>
      <c r="C6525">
        <v>2013</v>
      </c>
      <c r="D6525" s="42" t="s">
        <v>10183</v>
      </c>
      <c r="E6525" t="b">
        <v>0</v>
      </c>
      <c r="F6525" s="42" t="s">
        <v>10184</v>
      </c>
    </row>
    <row r="6526" spans="1:6" x14ac:dyDescent="0.2">
      <c r="A6526" s="42" t="s">
        <v>1276</v>
      </c>
      <c r="B6526" s="42" t="s">
        <v>8462</v>
      </c>
      <c r="C6526">
        <v>2014</v>
      </c>
      <c r="D6526" s="42" t="s">
        <v>10185</v>
      </c>
      <c r="E6526" t="b">
        <v>0</v>
      </c>
      <c r="F6526" s="42" t="s">
        <v>10184</v>
      </c>
    </row>
    <row r="6527" spans="1:6" x14ac:dyDescent="0.2">
      <c r="A6527" s="42" t="s">
        <v>1276</v>
      </c>
      <c r="B6527" s="42" t="s">
        <v>8462</v>
      </c>
      <c r="C6527">
        <v>2015</v>
      </c>
      <c r="D6527" s="42" t="s">
        <v>10186</v>
      </c>
      <c r="E6527" t="b">
        <v>0</v>
      </c>
      <c r="F6527" s="42" t="s">
        <v>10184</v>
      </c>
    </row>
    <row r="6528" spans="1:6" x14ac:dyDescent="0.2">
      <c r="A6528" s="42" t="s">
        <v>1276</v>
      </c>
      <c r="B6528" s="42" t="s">
        <v>8462</v>
      </c>
      <c r="C6528">
        <v>2016</v>
      </c>
      <c r="D6528" s="42" t="s">
        <v>10187</v>
      </c>
      <c r="E6528" t="b">
        <v>0</v>
      </c>
      <c r="F6528" s="42" t="s">
        <v>10184</v>
      </c>
    </row>
    <row r="6529" spans="1:6" x14ac:dyDescent="0.2">
      <c r="A6529" s="42" t="s">
        <v>1276</v>
      </c>
      <c r="B6529" s="42" t="s">
        <v>8462</v>
      </c>
      <c r="C6529">
        <v>2017</v>
      </c>
      <c r="D6529" s="42" t="s">
        <v>10188</v>
      </c>
      <c r="E6529" t="b">
        <v>0</v>
      </c>
      <c r="F6529" s="42" t="s">
        <v>10184</v>
      </c>
    </row>
    <row r="6530" spans="1:6" x14ac:dyDescent="0.2">
      <c r="A6530" s="42" t="s">
        <v>1276</v>
      </c>
      <c r="B6530" s="42" t="s">
        <v>8462</v>
      </c>
      <c r="C6530">
        <v>2018</v>
      </c>
      <c r="D6530" s="42" t="s">
        <v>10189</v>
      </c>
      <c r="E6530" t="b">
        <v>0</v>
      </c>
      <c r="F6530" s="42" t="s">
        <v>10184</v>
      </c>
    </row>
    <row r="6531" spans="1:6" x14ac:dyDescent="0.2">
      <c r="A6531" s="42" t="s">
        <v>1276</v>
      </c>
      <c r="B6531" s="42" t="s">
        <v>8462</v>
      </c>
      <c r="C6531">
        <v>2019</v>
      </c>
      <c r="D6531" s="42" t="s">
        <v>10190</v>
      </c>
      <c r="E6531" t="b">
        <v>0</v>
      </c>
      <c r="F6531" s="42" t="s">
        <v>10184</v>
      </c>
    </row>
    <row r="6532" spans="1:6" x14ac:dyDescent="0.2">
      <c r="A6532" s="42" t="s">
        <v>1276</v>
      </c>
      <c r="B6532" s="42" t="s">
        <v>8464</v>
      </c>
      <c r="C6532">
        <v>2013</v>
      </c>
      <c r="D6532" s="42" t="s">
        <v>8580</v>
      </c>
      <c r="E6532" t="b">
        <v>0</v>
      </c>
      <c r="F6532" s="42" t="s">
        <v>10184</v>
      </c>
    </row>
    <row r="6533" spans="1:6" x14ac:dyDescent="0.2">
      <c r="A6533" s="42" t="s">
        <v>1276</v>
      </c>
      <c r="B6533" s="42" t="s">
        <v>8464</v>
      </c>
      <c r="C6533">
        <v>2014</v>
      </c>
      <c r="D6533" s="42" t="s">
        <v>8480</v>
      </c>
      <c r="E6533" t="b">
        <v>0</v>
      </c>
      <c r="F6533" s="42" t="s">
        <v>10184</v>
      </c>
    </row>
    <row r="6534" spans="1:6" x14ac:dyDescent="0.2">
      <c r="A6534" s="42" t="s">
        <v>1276</v>
      </c>
      <c r="B6534" s="42" t="s">
        <v>8464</v>
      </c>
      <c r="C6534">
        <v>2015</v>
      </c>
      <c r="D6534" s="42" t="s">
        <v>10191</v>
      </c>
      <c r="E6534" t="b">
        <v>0</v>
      </c>
      <c r="F6534" s="42" t="s">
        <v>10184</v>
      </c>
    </row>
    <row r="6535" spans="1:6" x14ac:dyDescent="0.2">
      <c r="A6535" s="42" t="s">
        <v>1276</v>
      </c>
      <c r="B6535" s="42" t="s">
        <v>8464</v>
      </c>
      <c r="C6535">
        <v>2016</v>
      </c>
      <c r="D6535" s="42" t="s">
        <v>9566</v>
      </c>
      <c r="E6535" t="b">
        <v>0</v>
      </c>
      <c r="F6535" s="42" t="s">
        <v>10184</v>
      </c>
    </row>
    <row r="6536" spans="1:6" x14ac:dyDescent="0.2">
      <c r="A6536" s="42" t="s">
        <v>1276</v>
      </c>
      <c r="B6536" s="42" t="s">
        <v>8464</v>
      </c>
      <c r="C6536">
        <v>2017</v>
      </c>
      <c r="D6536" s="42" t="s">
        <v>10192</v>
      </c>
      <c r="E6536" t="b">
        <v>0</v>
      </c>
      <c r="F6536" s="42" t="s">
        <v>10184</v>
      </c>
    </row>
    <row r="6537" spans="1:6" x14ac:dyDescent="0.2">
      <c r="A6537" s="42" t="s">
        <v>1276</v>
      </c>
      <c r="B6537" s="42" t="s">
        <v>8464</v>
      </c>
      <c r="C6537">
        <v>2018</v>
      </c>
      <c r="D6537" s="42" t="s">
        <v>10193</v>
      </c>
      <c r="E6537" t="b">
        <v>0</v>
      </c>
      <c r="F6537" s="42" t="s">
        <v>10184</v>
      </c>
    </row>
    <row r="6538" spans="1:6" x14ac:dyDescent="0.2">
      <c r="A6538" s="42" t="s">
        <v>1276</v>
      </c>
      <c r="B6538" s="42" t="s">
        <v>8464</v>
      </c>
      <c r="C6538">
        <v>2019</v>
      </c>
      <c r="D6538" s="42" t="s">
        <v>10194</v>
      </c>
      <c r="E6538" t="b">
        <v>0</v>
      </c>
      <c r="F6538" s="42" t="s">
        <v>10184</v>
      </c>
    </row>
    <row r="6539" spans="1:6" x14ac:dyDescent="0.2">
      <c r="A6539" s="42" t="s">
        <v>1277</v>
      </c>
      <c r="B6539" s="42" t="s">
        <v>8454</v>
      </c>
      <c r="C6539">
        <v>2013</v>
      </c>
      <c r="D6539" s="42" t="s">
        <v>10195</v>
      </c>
      <c r="E6539" t="b">
        <v>0</v>
      </c>
      <c r="F6539" s="42" t="s">
        <v>10196</v>
      </c>
    </row>
    <row r="6540" spans="1:6" x14ac:dyDescent="0.2">
      <c r="A6540" s="42" t="s">
        <v>1277</v>
      </c>
      <c r="B6540" s="42" t="s">
        <v>8454</v>
      </c>
      <c r="C6540">
        <v>2014</v>
      </c>
      <c r="D6540" s="42" t="s">
        <v>10197</v>
      </c>
      <c r="E6540" t="b">
        <v>0</v>
      </c>
      <c r="F6540" s="42" t="s">
        <v>10196</v>
      </c>
    </row>
    <row r="6541" spans="1:6" x14ac:dyDescent="0.2">
      <c r="A6541" s="42" t="s">
        <v>1277</v>
      </c>
      <c r="B6541" s="42" t="s">
        <v>8454</v>
      </c>
      <c r="C6541">
        <v>2015</v>
      </c>
      <c r="D6541" s="42" t="s">
        <v>10198</v>
      </c>
      <c r="E6541" t="b">
        <v>0</v>
      </c>
      <c r="F6541" s="42" t="s">
        <v>10196</v>
      </c>
    </row>
    <row r="6542" spans="1:6" x14ac:dyDescent="0.2">
      <c r="A6542" s="42" t="s">
        <v>1277</v>
      </c>
      <c r="B6542" s="42" t="s">
        <v>8454</v>
      </c>
      <c r="C6542">
        <v>2016</v>
      </c>
      <c r="D6542" s="42" t="s">
        <v>10198</v>
      </c>
      <c r="E6542" t="b">
        <v>0</v>
      </c>
      <c r="F6542" s="42" t="s">
        <v>10196</v>
      </c>
    </row>
    <row r="6543" spans="1:6" x14ac:dyDescent="0.2">
      <c r="A6543" s="42" t="s">
        <v>1277</v>
      </c>
      <c r="B6543" s="42" t="s">
        <v>8454</v>
      </c>
      <c r="C6543">
        <v>2017</v>
      </c>
      <c r="D6543" s="42" t="s">
        <v>10199</v>
      </c>
      <c r="E6543" t="b">
        <v>0</v>
      </c>
      <c r="F6543" s="42" t="s">
        <v>10196</v>
      </c>
    </row>
    <row r="6544" spans="1:6" x14ac:dyDescent="0.2">
      <c r="A6544" s="42" t="s">
        <v>1277</v>
      </c>
      <c r="B6544" s="42" t="s">
        <v>8454</v>
      </c>
      <c r="C6544">
        <v>2018</v>
      </c>
      <c r="D6544" s="42" t="s">
        <v>10200</v>
      </c>
      <c r="E6544" t="b">
        <v>0</v>
      </c>
      <c r="F6544" s="42" t="s">
        <v>10196</v>
      </c>
    </row>
    <row r="6545" spans="1:6" x14ac:dyDescent="0.2">
      <c r="A6545" s="42" t="s">
        <v>1277</v>
      </c>
      <c r="B6545" s="42" t="s">
        <v>8454</v>
      </c>
      <c r="C6545">
        <v>2019</v>
      </c>
      <c r="D6545" s="42" t="s">
        <v>10201</v>
      </c>
      <c r="E6545" t="b">
        <v>0</v>
      </c>
      <c r="F6545" s="42" t="s">
        <v>10196</v>
      </c>
    </row>
    <row r="6546" spans="1:6" x14ac:dyDescent="0.2">
      <c r="A6546" s="42" t="s">
        <v>1277</v>
      </c>
      <c r="B6546" s="42" t="s">
        <v>8462</v>
      </c>
      <c r="C6546">
        <v>2013</v>
      </c>
      <c r="D6546" s="42" t="s">
        <v>10195</v>
      </c>
      <c r="E6546" t="b">
        <v>0</v>
      </c>
      <c r="F6546" s="42" t="s">
        <v>10196</v>
      </c>
    </row>
    <row r="6547" spans="1:6" x14ac:dyDescent="0.2">
      <c r="A6547" s="42" t="s">
        <v>1277</v>
      </c>
      <c r="B6547" s="42" t="s">
        <v>8462</v>
      </c>
      <c r="C6547">
        <v>2014</v>
      </c>
      <c r="D6547" s="42" t="s">
        <v>10197</v>
      </c>
      <c r="E6547" t="b">
        <v>0</v>
      </c>
      <c r="F6547" s="42" t="s">
        <v>10196</v>
      </c>
    </row>
    <row r="6548" spans="1:6" x14ac:dyDescent="0.2">
      <c r="A6548" s="42" t="s">
        <v>1277</v>
      </c>
      <c r="B6548" s="42" t="s">
        <v>8462</v>
      </c>
      <c r="C6548">
        <v>2015</v>
      </c>
      <c r="D6548" s="42" t="s">
        <v>10198</v>
      </c>
      <c r="E6548" t="b">
        <v>0</v>
      </c>
      <c r="F6548" s="42" t="s">
        <v>10196</v>
      </c>
    </row>
    <row r="6549" spans="1:6" x14ac:dyDescent="0.2">
      <c r="A6549" s="42" t="s">
        <v>1277</v>
      </c>
      <c r="B6549" s="42" t="s">
        <v>8462</v>
      </c>
      <c r="C6549">
        <v>2016</v>
      </c>
      <c r="D6549" s="42" t="s">
        <v>10198</v>
      </c>
      <c r="E6549" t="b">
        <v>0</v>
      </c>
      <c r="F6549" s="42" t="s">
        <v>10196</v>
      </c>
    </row>
    <row r="6550" spans="1:6" x14ac:dyDescent="0.2">
      <c r="A6550" s="42" t="s">
        <v>1277</v>
      </c>
      <c r="B6550" s="42" t="s">
        <v>8462</v>
      </c>
      <c r="C6550">
        <v>2017</v>
      </c>
      <c r="D6550" s="42" t="s">
        <v>10199</v>
      </c>
      <c r="E6550" t="b">
        <v>0</v>
      </c>
      <c r="F6550" s="42" t="s">
        <v>10196</v>
      </c>
    </row>
    <row r="6551" spans="1:6" x14ac:dyDescent="0.2">
      <c r="A6551" s="42" t="s">
        <v>1277</v>
      </c>
      <c r="B6551" s="42" t="s">
        <v>8462</v>
      </c>
      <c r="C6551">
        <v>2018</v>
      </c>
      <c r="D6551" s="42" t="s">
        <v>10200</v>
      </c>
      <c r="E6551" t="b">
        <v>0</v>
      </c>
      <c r="F6551" s="42" t="s">
        <v>10196</v>
      </c>
    </row>
    <row r="6552" spans="1:6" x14ac:dyDescent="0.2">
      <c r="A6552" s="42" t="s">
        <v>1277</v>
      </c>
      <c r="B6552" s="42" t="s">
        <v>8462</v>
      </c>
      <c r="C6552">
        <v>2019</v>
      </c>
      <c r="D6552" s="42" t="s">
        <v>10201</v>
      </c>
      <c r="E6552" t="b">
        <v>0</v>
      </c>
      <c r="F6552" s="42" t="s">
        <v>10196</v>
      </c>
    </row>
    <row r="6553" spans="1:6" x14ac:dyDescent="0.2">
      <c r="A6553" s="42" t="s">
        <v>1277</v>
      </c>
      <c r="B6553" s="42" t="s">
        <v>8464</v>
      </c>
      <c r="C6553">
        <v>2013</v>
      </c>
      <c r="D6553" s="42" t="s">
        <v>10202</v>
      </c>
      <c r="E6553" t="b">
        <v>0</v>
      </c>
      <c r="F6553" s="42" t="s">
        <v>10196</v>
      </c>
    </row>
    <row r="6554" spans="1:6" x14ac:dyDescent="0.2">
      <c r="A6554" s="42" t="s">
        <v>1277</v>
      </c>
      <c r="B6554" s="42" t="s">
        <v>8464</v>
      </c>
      <c r="C6554">
        <v>2014</v>
      </c>
      <c r="D6554" s="42" t="s">
        <v>10202</v>
      </c>
      <c r="E6554" t="b">
        <v>0</v>
      </c>
      <c r="F6554" s="42" t="s">
        <v>10196</v>
      </c>
    </row>
    <row r="6555" spans="1:6" x14ac:dyDescent="0.2">
      <c r="A6555" s="42" t="s">
        <v>1277</v>
      </c>
      <c r="B6555" s="42" t="s">
        <v>8464</v>
      </c>
      <c r="C6555">
        <v>2015</v>
      </c>
      <c r="D6555" s="42" t="s">
        <v>10202</v>
      </c>
      <c r="E6555" t="b">
        <v>0</v>
      </c>
      <c r="F6555" s="42" t="s">
        <v>10196</v>
      </c>
    </row>
    <row r="6556" spans="1:6" x14ac:dyDescent="0.2">
      <c r="A6556" s="42" t="s">
        <v>1277</v>
      </c>
      <c r="B6556" s="42" t="s">
        <v>8464</v>
      </c>
      <c r="C6556">
        <v>2016</v>
      </c>
      <c r="D6556" s="42" t="s">
        <v>10202</v>
      </c>
      <c r="E6556" t="b">
        <v>0</v>
      </c>
      <c r="F6556" s="42" t="s">
        <v>10196</v>
      </c>
    </row>
    <row r="6557" spans="1:6" x14ac:dyDescent="0.2">
      <c r="A6557" s="42" t="s">
        <v>1277</v>
      </c>
      <c r="B6557" s="42" t="s">
        <v>8464</v>
      </c>
      <c r="C6557">
        <v>2017</v>
      </c>
      <c r="D6557" s="42" t="s">
        <v>10203</v>
      </c>
      <c r="E6557" t="b">
        <v>0</v>
      </c>
      <c r="F6557" s="42" t="s">
        <v>10196</v>
      </c>
    </row>
    <row r="6558" spans="1:6" x14ac:dyDescent="0.2">
      <c r="A6558" s="42" t="s">
        <v>1277</v>
      </c>
      <c r="B6558" s="42" t="s">
        <v>8464</v>
      </c>
      <c r="C6558">
        <v>2018</v>
      </c>
      <c r="D6558" s="42" t="s">
        <v>10204</v>
      </c>
      <c r="E6558" t="b">
        <v>0</v>
      </c>
      <c r="F6558" s="42" t="s">
        <v>10196</v>
      </c>
    </row>
    <row r="6559" spans="1:6" x14ac:dyDescent="0.2">
      <c r="A6559" s="42" t="s">
        <v>1277</v>
      </c>
      <c r="B6559" s="42" t="s">
        <v>8464</v>
      </c>
      <c r="C6559">
        <v>2019</v>
      </c>
      <c r="D6559" s="42" t="s">
        <v>10204</v>
      </c>
      <c r="E6559" t="b">
        <v>0</v>
      </c>
      <c r="F6559" s="42" t="s">
        <v>10196</v>
      </c>
    </row>
    <row r="6560" spans="1:6" x14ac:dyDescent="0.2">
      <c r="A6560" s="42" t="s">
        <v>330</v>
      </c>
      <c r="B6560" s="42" t="s">
        <v>8454</v>
      </c>
      <c r="C6560">
        <v>2013</v>
      </c>
      <c r="D6560" s="42" t="s">
        <v>8544</v>
      </c>
      <c r="E6560" t="b">
        <v>0</v>
      </c>
      <c r="F6560" s="42" t="s">
        <v>8545</v>
      </c>
    </row>
    <row r="6561" spans="1:6" x14ac:dyDescent="0.2">
      <c r="A6561" s="42" t="s">
        <v>330</v>
      </c>
      <c r="B6561" s="42" t="s">
        <v>8454</v>
      </c>
      <c r="C6561">
        <v>2014</v>
      </c>
      <c r="D6561" s="42" t="s">
        <v>8546</v>
      </c>
      <c r="E6561" t="b">
        <v>0</v>
      </c>
      <c r="F6561" s="42" t="s">
        <v>8545</v>
      </c>
    </row>
    <row r="6562" spans="1:6" x14ac:dyDescent="0.2">
      <c r="A6562" s="42" t="s">
        <v>330</v>
      </c>
      <c r="B6562" s="42" t="s">
        <v>8454</v>
      </c>
      <c r="C6562">
        <v>2015</v>
      </c>
      <c r="D6562" s="42" t="s">
        <v>8465</v>
      </c>
      <c r="E6562" t="b">
        <v>0</v>
      </c>
      <c r="F6562" s="42" t="s">
        <v>8545</v>
      </c>
    </row>
    <row r="6563" spans="1:6" x14ac:dyDescent="0.2">
      <c r="A6563" s="42" t="s">
        <v>330</v>
      </c>
      <c r="B6563" s="42" t="s">
        <v>8454</v>
      </c>
      <c r="C6563">
        <v>2016</v>
      </c>
      <c r="D6563" s="42" t="s">
        <v>8547</v>
      </c>
      <c r="E6563" t="b">
        <v>0</v>
      </c>
      <c r="F6563" s="42" t="s">
        <v>8545</v>
      </c>
    </row>
    <row r="6564" spans="1:6" x14ac:dyDescent="0.2">
      <c r="A6564" s="42" t="s">
        <v>330</v>
      </c>
      <c r="B6564" s="42" t="s">
        <v>8454</v>
      </c>
      <c r="C6564">
        <v>2017</v>
      </c>
      <c r="D6564" s="42" t="s">
        <v>8548</v>
      </c>
      <c r="E6564" t="b">
        <v>0</v>
      </c>
      <c r="F6564" s="42" t="s">
        <v>8545</v>
      </c>
    </row>
    <row r="6565" spans="1:6" x14ac:dyDescent="0.2">
      <c r="A6565" s="42" t="s">
        <v>330</v>
      </c>
      <c r="B6565" s="42" t="s">
        <v>8454</v>
      </c>
      <c r="C6565">
        <v>2018</v>
      </c>
      <c r="D6565" s="42" t="s">
        <v>8460</v>
      </c>
      <c r="E6565" t="b">
        <v>0</v>
      </c>
      <c r="F6565" s="42" t="s">
        <v>8545</v>
      </c>
    </row>
    <row r="6566" spans="1:6" x14ac:dyDescent="0.2">
      <c r="A6566" s="42" t="s">
        <v>330</v>
      </c>
      <c r="B6566" s="42" t="s">
        <v>8454</v>
      </c>
      <c r="C6566">
        <v>2019</v>
      </c>
      <c r="D6566" s="42" t="s">
        <v>8549</v>
      </c>
      <c r="E6566" t="b">
        <v>0</v>
      </c>
      <c r="F6566" s="42" t="s">
        <v>8545</v>
      </c>
    </row>
    <row r="6567" spans="1:6" x14ac:dyDescent="0.2">
      <c r="A6567" s="42" t="s">
        <v>330</v>
      </c>
      <c r="B6567" s="42" t="s">
        <v>8462</v>
      </c>
      <c r="C6567">
        <v>2013</v>
      </c>
      <c r="D6567" s="42" t="s">
        <v>8550</v>
      </c>
      <c r="E6567" t="b">
        <v>0</v>
      </c>
      <c r="F6567" s="42" t="s">
        <v>8545</v>
      </c>
    </row>
    <row r="6568" spans="1:6" x14ac:dyDescent="0.2">
      <c r="A6568" s="42" t="s">
        <v>330</v>
      </c>
      <c r="B6568" s="42" t="s">
        <v>8462</v>
      </c>
      <c r="C6568">
        <v>2014</v>
      </c>
      <c r="D6568" s="42" t="s">
        <v>8551</v>
      </c>
      <c r="E6568" t="b">
        <v>0</v>
      </c>
      <c r="F6568" s="42" t="s">
        <v>8545</v>
      </c>
    </row>
    <row r="6569" spans="1:6" x14ac:dyDescent="0.2">
      <c r="A6569" s="42" t="s">
        <v>330</v>
      </c>
      <c r="B6569" s="42" t="s">
        <v>8462</v>
      </c>
      <c r="C6569">
        <v>2015</v>
      </c>
      <c r="D6569" s="42" t="s">
        <v>8552</v>
      </c>
      <c r="E6569" t="b">
        <v>0</v>
      </c>
      <c r="F6569" s="42" t="s">
        <v>8545</v>
      </c>
    </row>
    <row r="6570" spans="1:6" x14ac:dyDescent="0.2">
      <c r="A6570" s="42" t="s">
        <v>330</v>
      </c>
      <c r="B6570" s="42" t="s">
        <v>8462</v>
      </c>
      <c r="C6570">
        <v>2016</v>
      </c>
      <c r="D6570" s="42" t="s">
        <v>8553</v>
      </c>
      <c r="E6570" t="b">
        <v>0</v>
      </c>
      <c r="F6570" s="42" t="s">
        <v>8545</v>
      </c>
    </row>
    <row r="6571" spans="1:6" x14ac:dyDescent="0.2">
      <c r="A6571" s="42" t="s">
        <v>330</v>
      </c>
      <c r="B6571" s="42" t="s">
        <v>8462</v>
      </c>
      <c r="C6571">
        <v>2017</v>
      </c>
      <c r="D6571" s="42" t="s">
        <v>8467</v>
      </c>
      <c r="E6571" t="b">
        <v>0</v>
      </c>
      <c r="F6571" s="42" t="s">
        <v>8545</v>
      </c>
    </row>
    <row r="6572" spans="1:6" x14ac:dyDescent="0.2">
      <c r="A6572" s="42" t="s">
        <v>330</v>
      </c>
      <c r="B6572" s="42" t="s">
        <v>8462</v>
      </c>
      <c r="C6572">
        <v>2018</v>
      </c>
      <c r="D6572" s="42" t="s">
        <v>8554</v>
      </c>
      <c r="E6572" t="b">
        <v>0</v>
      </c>
      <c r="F6572" s="42" t="s">
        <v>8545</v>
      </c>
    </row>
    <row r="6573" spans="1:6" x14ac:dyDescent="0.2">
      <c r="A6573" s="42" t="s">
        <v>330</v>
      </c>
      <c r="B6573" s="42" t="s">
        <v>8462</v>
      </c>
      <c r="C6573">
        <v>2019</v>
      </c>
      <c r="D6573" s="42" t="s">
        <v>8555</v>
      </c>
      <c r="E6573" t="b">
        <v>0</v>
      </c>
      <c r="F6573" s="42" t="s">
        <v>8545</v>
      </c>
    </row>
    <row r="6574" spans="1:6" x14ac:dyDescent="0.2">
      <c r="A6574" s="42" t="s">
        <v>330</v>
      </c>
      <c r="B6574" s="42" t="s">
        <v>8464</v>
      </c>
      <c r="C6574">
        <v>2013</v>
      </c>
      <c r="D6574" s="42" t="s">
        <v>8556</v>
      </c>
      <c r="E6574" t="b">
        <v>0</v>
      </c>
      <c r="F6574" s="42" t="s">
        <v>8545</v>
      </c>
    </row>
    <row r="6575" spans="1:6" x14ac:dyDescent="0.2">
      <c r="A6575" s="42" t="s">
        <v>330</v>
      </c>
      <c r="B6575" s="42" t="s">
        <v>8464</v>
      </c>
      <c r="C6575">
        <v>2014</v>
      </c>
      <c r="D6575" s="42" t="s">
        <v>8557</v>
      </c>
      <c r="E6575" t="b">
        <v>0</v>
      </c>
      <c r="F6575" s="42" t="s">
        <v>8545</v>
      </c>
    </row>
    <row r="6576" spans="1:6" x14ac:dyDescent="0.2">
      <c r="A6576" s="42" t="s">
        <v>330</v>
      </c>
      <c r="B6576" s="42" t="s">
        <v>8464</v>
      </c>
      <c r="C6576">
        <v>2015</v>
      </c>
      <c r="D6576" s="42" t="s">
        <v>8558</v>
      </c>
      <c r="E6576" t="b">
        <v>0</v>
      </c>
      <c r="F6576" s="42" t="s">
        <v>8545</v>
      </c>
    </row>
    <row r="6577" spans="1:6" x14ac:dyDescent="0.2">
      <c r="A6577" s="42" t="s">
        <v>330</v>
      </c>
      <c r="B6577" s="42" t="s">
        <v>8464</v>
      </c>
      <c r="C6577">
        <v>2016</v>
      </c>
      <c r="D6577" s="42" t="s">
        <v>8466</v>
      </c>
      <c r="E6577" t="b">
        <v>0</v>
      </c>
      <c r="F6577" s="42" t="s">
        <v>8545</v>
      </c>
    </row>
    <row r="6578" spans="1:6" x14ac:dyDescent="0.2">
      <c r="A6578" s="42" t="s">
        <v>330</v>
      </c>
      <c r="B6578" s="42" t="s">
        <v>8464</v>
      </c>
      <c r="C6578">
        <v>2017</v>
      </c>
      <c r="D6578" s="42" t="s">
        <v>8559</v>
      </c>
      <c r="E6578" t="b">
        <v>0</v>
      </c>
      <c r="F6578" s="42" t="s">
        <v>8545</v>
      </c>
    </row>
    <row r="6579" spans="1:6" x14ac:dyDescent="0.2">
      <c r="A6579" s="42" t="s">
        <v>330</v>
      </c>
      <c r="B6579" s="42" t="s">
        <v>8464</v>
      </c>
      <c r="C6579">
        <v>2018</v>
      </c>
      <c r="D6579" s="42" t="s">
        <v>8560</v>
      </c>
      <c r="E6579" t="b">
        <v>0</v>
      </c>
      <c r="F6579" s="42" t="s">
        <v>8545</v>
      </c>
    </row>
    <row r="6580" spans="1:6" x14ac:dyDescent="0.2">
      <c r="A6580" s="42" t="s">
        <v>330</v>
      </c>
      <c r="B6580" s="42" t="s">
        <v>8464</v>
      </c>
      <c r="C6580">
        <v>2019</v>
      </c>
      <c r="D6580" s="42" t="s">
        <v>8482</v>
      </c>
      <c r="E6580" t="b">
        <v>0</v>
      </c>
      <c r="F6580" s="42" t="s">
        <v>8545</v>
      </c>
    </row>
    <row r="6581" spans="1:6" x14ac:dyDescent="0.2">
      <c r="A6581" s="42" t="s">
        <v>1279</v>
      </c>
      <c r="B6581" s="42" t="s">
        <v>8454</v>
      </c>
      <c r="C6581">
        <v>2013</v>
      </c>
      <c r="D6581" s="42" t="s">
        <v>8482</v>
      </c>
      <c r="E6581" t="b">
        <v>0</v>
      </c>
      <c r="F6581" s="42" t="s">
        <v>10205</v>
      </c>
    </row>
    <row r="6582" spans="1:6" x14ac:dyDescent="0.2">
      <c r="A6582" s="42" t="s">
        <v>1279</v>
      </c>
      <c r="B6582" s="42" t="s">
        <v>8454</v>
      </c>
      <c r="C6582">
        <v>2014</v>
      </c>
      <c r="D6582" s="42" t="s">
        <v>8482</v>
      </c>
      <c r="E6582" t="b">
        <v>0</v>
      </c>
      <c r="F6582" s="42" t="s">
        <v>10205</v>
      </c>
    </row>
    <row r="6583" spans="1:6" x14ac:dyDescent="0.2">
      <c r="A6583" s="42" t="s">
        <v>1279</v>
      </c>
      <c r="B6583" s="42" t="s">
        <v>8454</v>
      </c>
      <c r="C6583">
        <v>2015</v>
      </c>
      <c r="D6583" s="42" t="s">
        <v>8482</v>
      </c>
      <c r="E6583" t="b">
        <v>0</v>
      </c>
      <c r="F6583" s="42" t="s">
        <v>10205</v>
      </c>
    </row>
    <row r="6584" spans="1:6" x14ac:dyDescent="0.2">
      <c r="A6584" s="42" t="s">
        <v>1279</v>
      </c>
      <c r="B6584" s="42" t="s">
        <v>8454</v>
      </c>
      <c r="C6584">
        <v>2016</v>
      </c>
      <c r="D6584" s="42" t="s">
        <v>8482</v>
      </c>
      <c r="E6584" t="b">
        <v>0</v>
      </c>
      <c r="F6584" s="42" t="s">
        <v>10205</v>
      </c>
    </row>
    <row r="6585" spans="1:6" x14ac:dyDescent="0.2">
      <c r="A6585" s="42" t="s">
        <v>1279</v>
      </c>
      <c r="B6585" s="42" t="s">
        <v>8454</v>
      </c>
      <c r="C6585">
        <v>2017</v>
      </c>
      <c r="D6585" s="42" t="s">
        <v>8482</v>
      </c>
      <c r="E6585" t="b">
        <v>0</v>
      </c>
      <c r="F6585" s="42" t="s">
        <v>10205</v>
      </c>
    </row>
    <row r="6586" spans="1:6" x14ac:dyDescent="0.2">
      <c r="A6586" s="42" t="s">
        <v>1279</v>
      </c>
      <c r="B6586" s="42" t="s">
        <v>8454</v>
      </c>
      <c r="C6586">
        <v>2018</v>
      </c>
      <c r="D6586" s="42" t="s">
        <v>8482</v>
      </c>
      <c r="E6586" t="b">
        <v>0</v>
      </c>
      <c r="F6586" s="42" t="s">
        <v>10205</v>
      </c>
    </row>
    <row r="6587" spans="1:6" x14ac:dyDescent="0.2">
      <c r="A6587" s="42" t="s">
        <v>1279</v>
      </c>
      <c r="B6587" s="42" t="s">
        <v>8454</v>
      </c>
      <c r="C6587">
        <v>2019</v>
      </c>
      <c r="D6587" s="42" t="s">
        <v>10206</v>
      </c>
      <c r="E6587" t="b">
        <v>0</v>
      </c>
      <c r="F6587" s="42" t="s">
        <v>10205</v>
      </c>
    </row>
    <row r="6588" spans="1:6" x14ac:dyDescent="0.2">
      <c r="A6588" s="42" t="s">
        <v>1279</v>
      </c>
      <c r="B6588" s="42" t="s">
        <v>8462</v>
      </c>
      <c r="C6588">
        <v>2013</v>
      </c>
      <c r="D6588" s="42" t="s">
        <v>8482</v>
      </c>
      <c r="E6588" t="b">
        <v>0</v>
      </c>
      <c r="F6588" s="42" t="s">
        <v>10205</v>
      </c>
    </row>
    <row r="6589" spans="1:6" x14ac:dyDescent="0.2">
      <c r="A6589" s="42" t="s">
        <v>1279</v>
      </c>
      <c r="B6589" s="42" t="s">
        <v>8462</v>
      </c>
      <c r="C6589">
        <v>2014</v>
      </c>
      <c r="D6589" s="42" t="s">
        <v>8482</v>
      </c>
      <c r="E6589" t="b">
        <v>0</v>
      </c>
      <c r="F6589" s="42" t="s">
        <v>10205</v>
      </c>
    </row>
    <row r="6590" spans="1:6" x14ac:dyDescent="0.2">
      <c r="A6590" s="42" t="s">
        <v>1279</v>
      </c>
      <c r="B6590" s="42" t="s">
        <v>8462</v>
      </c>
      <c r="C6590">
        <v>2015</v>
      </c>
      <c r="D6590" s="42" t="s">
        <v>8482</v>
      </c>
      <c r="E6590" t="b">
        <v>0</v>
      </c>
      <c r="F6590" s="42" t="s">
        <v>10205</v>
      </c>
    </row>
    <row r="6591" spans="1:6" x14ac:dyDescent="0.2">
      <c r="A6591" s="42" t="s">
        <v>1279</v>
      </c>
      <c r="B6591" s="42" t="s">
        <v>8462</v>
      </c>
      <c r="C6591">
        <v>2016</v>
      </c>
      <c r="D6591" s="42" t="s">
        <v>8482</v>
      </c>
      <c r="E6591" t="b">
        <v>0</v>
      </c>
      <c r="F6591" s="42" t="s">
        <v>10205</v>
      </c>
    </row>
    <row r="6592" spans="1:6" x14ac:dyDescent="0.2">
      <c r="A6592" s="42" t="s">
        <v>1279</v>
      </c>
      <c r="B6592" s="42" t="s">
        <v>8462</v>
      </c>
      <c r="C6592">
        <v>2017</v>
      </c>
      <c r="D6592" s="42" t="s">
        <v>8482</v>
      </c>
      <c r="E6592" t="b">
        <v>0</v>
      </c>
      <c r="F6592" s="42" t="s">
        <v>10205</v>
      </c>
    </row>
    <row r="6593" spans="1:6" x14ac:dyDescent="0.2">
      <c r="A6593" s="42" t="s">
        <v>1279</v>
      </c>
      <c r="B6593" s="42" t="s">
        <v>8462</v>
      </c>
      <c r="C6593">
        <v>2018</v>
      </c>
      <c r="D6593" s="42" t="s">
        <v>8482</v>
      </c>
      <c r="E6593" t="b">
        <v>0</v>
      </c>
      <c r="F6593" s="42" t="s">
        <v>10205</v>
      </c>
    </row>
    <row r="6594" spans="1:6" x14ac:dyDescent="0.2">
      <c r="A6594" s="42" t="s">
        <v>1279</v>
      </c>
      <c r="B6594" s="42" t="s">
        <v>8462</v>
      </c>
      <c r="C6594">
        <v>2019</v>
      </c>
      <c r="D6594" s="42" t="s">
        <v>10206</v>
      </c>
      <c r="E6594" t="b">
        <v>0</v>
      </c>
      <c r="F6594" s="42" t="s">
        <v>10205</v>
      </c>
    </row>
    <row r="6595" spans="1:6" x14ac:dyDescent="0.2">
      <c r="A6595" s="42" t="s">
        <v>1279</v>
      </c>
      <c r="B6595" s="42" t="s">
        <v>8464</v>
      </c>
      <c r="C6595">
        <v>2013</v>
      </c>
      <c r="D6595" s="42" t="s">
        <v>8496</v>
      </c>
      <c r="E6595" t="b">
        <v>0</v>
      </c>
      <c r="F6595" s="42" t="s">
        <v>10205</v>
      </c>
    </row>
    <row r="6596" spans="1:6" x14ac:dyDescent="0.2">
      <c r="A6596" s="42" t="s">
        <v>1279</v>
      </c>
      <c r="B6596" s="42" t="s">
        <v>8464</v>
      </c>
      <c r="C6596">
        <v>2014</v>
      </c>
      <c r="D6596" s="42" t="s">
        <v>8496</v>
      </c>
      <c r="E6596" t="b">
        <v>0</v>
      </c>
      <c r="F6596" s="42" t="s">
        <v>10205</v>
      </c>
    </row>
    <row r="6597" spans="1:6" x14ac:dyDescent="0.2">
      <c r="A6597" s="42" t="s">
        <v>1279</v>
      </c>
      <c r="B6597" s="42" t="s">
        <v>8464</v>
      </c>
      <c r="C6597">
        <v>2015</v>
      </c>
      <c r="D6597" s="42" t="s">
        <v>8496</v>
      </c>
      <c r="E6597" t="b">
        <v>0</v>
      </c>
      <c r="F6597" s="42" t="s">
        <v>10205</v>
      </c>
    </row>
    <row r="6598" spans="1:6" x14ac:dyDescent="0.2">
      <c r="A6598" s="42" t="s">
        <v>1279</v>
      </c>
      <c r="B6598" s="42" t="s">
        <v>8464</v>
      </c>
      <c r="C6598">
        <v>2016</v>
      </c>
      <c r="D6598" s="42" t="s">
        <v>8496</v>
      </c>
      <c r="E6598" t="b">
        <v>0</v>
      </c>
      <c r="F6598" s="42" t="s">
        <v>10205</v>
      </c>
    </row>
    <row r="6599" spans="1:6" x14ac:dyDescent="0.2">
      <c r="A6599" s="42" t="s">
        <v>1279</v>
      </c>
      <c r="B6599" s="42" t="s">
        <v>8464</v>
      </c>
      <c r="C6599">
        <v>2017</v>
      </c>
      <c r="D6599" s="42" t="s">
        <v>8496</v>
      </c>
      <c r="E6599" t="b">
        <v>0</v>
      </c>
      <c r="F6599" s="42" t="s">
        <v>10205</v>
      </c>
    </row>
    <row r="6600" spans="1:6" x14ac:dyDescent="0.2">
      <c r="A6600" s="42" t="s">
        <v>1279</v>
      </c>
      <c r="B6600" s="42" t="s">
        <v>8464</v>
      </c>
      <c r="C6600">
        <v>2018</v>
      </c>
      <c r="D6600" s="42" t="s">
        <v>8496</v>
      </c>
      <c r="E6600" t="b">
        <v>0</v>
      </c>
      <c r="F6600" s="42" t="s">
        <v>10205</v>
      </c>
    </row>
    <row r="6601" spans="1:6" x14ac:dyDescent="0.2">
      <c r="A6601" s="42" t="s">
        <v>1279</v>
      </c>
      <c r="B6601" s="42" t="s">
        <v>8464</v>
      </c>
      <c r="C6601">
        <v>2019</v>
      </c>
      <c r="D6601" s="42" t="s">
        <v>8496</v>
      </c>
      <c r="E6601" t="b">
        <v>0</v>
      </c>
      <c r="F6601" s="42" t="s">
        <v>10205</v>
      </c>
    </row>
    <row r="6602" spans="1:6" x14ac:dyDescent="0.2">
      <c r="A6602" s="42" t="s">
        <v>1280</v>
      </c>
      <c r="B6602" s="42" t="s">
        <v>8454</v>
      </c>
      <c r="C6602">
        <v>2013</v>
      </c>
      <c r="D6602" s="42" t="s">
        <v>10207</v>
      </c>
      <c r="E6602" t="b">
        <v>0</v>
      </c>
      <c r="F6602" s="42" t="s">
        <v>10208</v>
      </c>
    </row>
    <row r="6603" spans="1:6" x14ac:dyDescent="0.2">
      <c r="A6603" s="42" t="s">
        <v>1280</v>
      </c>
      <c r="B6603" s="42" t="s">
        <v>8454</v>
      </c>
      <c r="C6603">
        <v>2014</v>
      </c>
      <c r="D6603" s="42" t="s">
        <v>10209</v>
      </c>
      <c r="E6603" t="b">
        <v>0</v>
      </c>
      <c r="F6603" s="42" t="s">
        <v>10208</v>
      </c>
    </row>
    <row r="6604" spans="1:6" x14ac:dyDescent="0.2">
      <c r="A6604" s="42" t="s">
        <v>1280</v>
      </c>
      <c r="B6604" s="42" t="s">
        <v>8454</v>
      </c>
      <c r="C6604">
        <v>2015</v>
      </c>
      <c r="D6604" s="42" t="s">
        <v>10210</v>
      </c>
      <c r="E6604" t="b">
        <v>0</v>
      </c>
      <c r="F6604" s="42" t="s">
        <v>10208</v>
      </c>
    </row>
    <row r="6605" spans="1:6" x14ac:dyDescent="0.2">
      <c r="A6605" s="42" t="s">
        <v>1280</v>
      </c>
      <c r="B6605" s="42" t="s">
        <v>8454</v>
      </c>
      <c r="C6605">
        <v>2016</v>
      </c>
      <c r="D6605" s="42" t="s">
        <v>10211</v>
      </c>
      <c r="E6605" t="b">
        <v>0</v>
      </c>
      <c r="F6605" s="42" t="s">
        <v>10208</v>
      </c>
    </row>
    <row r="6606" spans="1:6" x14ac:dyDescent="0.2">
      <c r="A6606" s="42" t="s">
        <v>1280</v>
      </c>
      <c r="B6606" s="42" t="s">
        <v>8454</v>
      </c>
      <c r="C6606">
        <v>2017</v>
      </c>
      <c r="D6606" s="42" t="s">
        <v>10212</v>
      </c>
      <c r="E6606" t="b">
        <v>0</v>
      </c>
      <c r="F6606" s="42" t="s">
        <v>10208</v>
      </c>
    </row>
    <row r="6607" spans="1:6" x14ac:dyDescent="0.2">
      <c r="A6607" s="42" t="s">
        <v>1280</v>
      </c>
      <c r="B6607" s="42" t="s">
        <v>8454</v>
      </c>
      <c r="C6607">
        <v>2018</v>
      </c>
      <c r="D6607" s="42" t="s">
        <v>10213</v>
      </c>
      <c r="E6607" t="b">
        <v>0</v>
      </c>
      <c r="F6607" s="42" t="s">
        <v>10208</v>
      </c>
    </row>
    <row r="6608" spans="1:6" x14ac:dyDescent="0.2">
      <c r="A6608" s="42" t="s">
        <v>1280</v>
      </c>
      <c r="B6608" s="42" t="s">
        <v>8454</v>
      </c>
      <c r="C6608">
        <v>2019</v>
      </c>
      <c r="D6608" s="42" t="s">
        <v>10214</v>
      </c>
      <c r="E6608" t="b">
        <v>0</v>
      </c>
      <c r="F6608" s="42" t="s">
        <v>10208</v>
      </c>
    </row>
    <row r="6609" spans="1:6" x14ac:dyDescent="0.2">
      <c r="A6609" s="42" t="s">
        <v>1280</v>
      </c>
      <c r="B6609" s="42" t="s">
        <v>8462</v>
      </c>
      <c r="C6609">
        <v>2013</v>
      </c>
      <c r="D6609" s="42" t="s">
        <v>10207</v>
      </c>
      <c r="E6609" t="b">
        <v>0</v>
      </c>
      <c r="F6609" s="42" t="s">
        <v>10208</v>
      </c>
    </row>
    <row r="6610" spans="1:6" x14ac:dyDescent="0.2">
      <c r="A6610" s="42" t="s">
        <v>1280</v>
      </c>
      <c r="B6610" s="42" t="s">
        <v>8462</v>
      </c>
      <c r="C6610">
        <v>2014</v>
      </c>
      <c r="D6610" s="42" t="s">
        <v>10215</v>
      </c>
      <c r="E6610" t="b">
        <v>0</v>
      </c>
      <c r="F6610" s="42" t="s">
        <v>10208</v>
      </c>
    </row>
    <row r="6611" spans="1:6" x14ac:dyDescent="0.2">
      <c r="A6611" s="42" t="s">
        <v>1280</v>
      </c>
      <c r="B6611" s="42" t="s">
        <v>8462</v>
      </c>
      <c r="C6611">
        <v>2015</v>
      </c>
      <c r="D6611" s="42" t="s">
        <v>10210</v>
      </c>
      <c r="E6611" t="b">
        <v>0</v>
      </c>
      <c r="F6611" s="42" t="s">
        <v>10208</v>
      </c>
    </row>
    <row r="6612" spans="1:6" x14ac:dyDescent="0.2">
      <c r="A6612" s="42" t="s">
        <v>1280</v>
      </c>
      <c r="B6612" s="42" t="s">
        <v>8462</v>
      </c>
      <c r="C6612">
        <v>2016</v>
      </c>
      <c r="D6612" s="42" t="s">
        <v>10216</v>
      </c>
      <c r="E6612" t="b">
        <v>0</v>
      </c>
      <c r="F6612" s="42" t="s">
        <v>10208</v>
      </c>
    </row>
    <row r="6613" spans="1:6" x14ac:dyDescent="0.2">
      <c r="A6613" s="42" t="s">
        <v>1280</v>
      </c>
      <c r="B6613" s="42" t="s">
        <v>8462</v>
      </c>
      <c r="C6613">
        <v>2017</v>
      </c>
      <c r="D6613" s="42" t="s">
        <v>10217</v>
      </c>
      <c r="E6613" t="b">
        <v>0</v>
      </c>
      <c r="F6613" s="42" t="s">
        <v>10208</v>
      </c>
    </row>
    <row r="6614" spans="1:6" x14ac:dyDescent="0.2">
      <c r="A6614" s="42" t="s">
        <v>1280</v>
      </c>
      <c r="B6614" s="42" t="s">
        <v>8462</v>
      </c>
      <c r="C6614">
        <v>2018</v>
      </c>
      <c r="D6614" s="42" t="s">
        <v>10218</v>
      </c>
      <c r="E6614" t="b">
        <v>0</v>
      </c>
      <c r="F6614" s="42" t="s">
        <v>10208</v>
      </c>
    </row>
    <row r="6615" spans="1:6" x14ac:dyDescent="0.2">
      <c r="A6615" s="42" t="s">
        <v>1280</v>
      </c>
      <c r="B6615" s="42" t="s">
        <v>8462</v>
      </c>
      <c r="C6615">
        <v>2019</v>
      </c>
      <c r="D6615" s="42" t="s">
        <v>10219</v>
      </c>
      <c r="E6615" t="b">
        <v>0</v>
      </c>
      <c r="F6615" s="42" t="s">
        <v>10208</v>
      </c>
    </row>
    <row r="6616" spans="1:6" x14ac:dyDescent="0.2">
      <c r="A6616" s="42" t="s">
        <v>1280</v>
      </c>
      <c r="B6616" s="42" t="s">
        <v>8464</v>
      </c>
      <c r="C6616">
        <v>2013</v>
      </c>
      <c r="D6616" s="42" t="s">
        <v>8476</v>
      </c>
      <c r="E6616" t="b">
        <v>0</v>
      </c>
      <c r="F6616" s="42" t="s">
        <v>10208</v>
      </c>
    </row>
    <row r="6617" spans="1:6" x14ac:dyDescent="0.2">
      <c r="A6617" s="42" t="s">
        <v>1280</v>
      </c>
      <c r="B6617" s="42" t="s">
        <v>8464</v>
      </c>
      <c r="C6617">
        <v>2014</v>
      </c>
      <c r="D6617" s="42" t="s">
        <v>8476</v>
      </c>
      <c r="E6617" t="b">
        <v>0</v>
      </c>
      <c r="F6617" s="42" t="s">
        <v>10208</v>
      </c>
    </row>
    <row r="6618" spans="1:6" x14ac:dyDescent="0.2">
      <c r="A6618" s="42" t="s">
        <v>1280</v>
      </c>
      <c r="B6618" s="42" t="s">
        <v>8464</v>
      </c>
      <c r="C6618">
        <v>2015</v>
      </c>
      <c r="D6618" s="42" t="s">
        <v>8895</v>
      </c>
      <c r="E6618" t="b">
        <v>0</v>
      </c>
      <c r="F6618" s="42" t="s">
        <v>10208</v>
      </c>
    </row>
    <row r="6619" spans="1:6" x14ac:dyDescent="0.2">
      <c r="A6619" s="42" t="s">
        <v>1280</v>
      </c>
      <c r="B6619" s="42" t="s">
        <v>8464</v>
      </c>
      <c r="C6619">
        <v>2016</v>
      </c>
      <c r="D6619" s="42" t="s">
        <v>8477</v>
      </c>
      <c r="E6619" t="b">
        <v>0</v>
      </c>
      <c r="F6619" s="42" t="s">
        <v>10208</v>
      </c>
    </row>
    <row r="6620" spans="1:6" x14ac:dyDescent="0.2">
      <c r="A6620" s="42" t="s">
        <v>1280</v>
      </c>
      <c r="B6620" s="42" t="s">
        <v>8464</v>
      </c>
      <c r="C6620">
        <v>2017</v>
      </c>
      <c r="D6620" s="42" t="s">
        <v>9596</v>
      </c>
      <c r="E6620" t="b">
        <v>0</v>
      </c>
      <c r="F6620" s="42" t="s">
        <v>10208</v>
      </c>
    </row>
    <row r="6621" spans="1:6" x14ac:dyDescent="0.2">
      <c r="A6621" s="42" t="s">
        <v>1280</v>
      </c>
      <c r="B6621" s="42" t="s">
        <v>8464</v>
      </c>
      <c r="C6621">
        <v>2018</v>
      </c>
      <c r="D6621" s="42" t="s">
        <v>8478</v>
      </c>
      <c r="E6621" t="b">
        <v>0</v>
      </c>
      <c r="F6621" s="42" t="s">
        <v>10208</v>
      </c>
    </row>
    <row r="6622" spans="1:6" x14ac:dyDescent="0.2">
      <c r="A6622" s="42" t="s">
        <v>1280</v>
      </c>
      <c r="B6622" s="42" t="s">
        <v>8464</v>
      </c>
      <c r="C6622">
        <v>2019</v>
      </c>
      <c r="D6622" s="42" t="s">
        <v>8873</v>
      </c>
      <c r="E6622" t="b">
        <v>0</v>
      </c>
      <c r="F6622" s="42" t="s">
        <v>10208</v>
      </c>
    </row>
    <row r="6623" spans="1:6" x14ac:dyDescent="0.2">
      <c r="A6623" s="42" t="s">
        <v>1281</v>
      </c>
      <c r="B6623" s="42" t="s">
        <v>8454</v>
      </c>
      <c r="C6623">
        <v>2013</v>
      </c>
      <c r="D6623" s="42" t="s">
        <v>8552</v>
      </c>
      <c r="E6623" t="b">
        <v>1</v>
      </c>
      <c r="F6623" s="42" t="s">
        <v>1970</v>
      </c>
    </row>
    <row r="6624" spans="1:6" x14ac:dyDescent="0.2">
      <c r="A6624" s="42" t="s">
        <v>1281</v>
      </c>
      <c r="B6624" s="42" t="s">
        <v>8454</v>
      </c>
      <c r="C6624">
        <v>2014</v>
      </c>
      <c r="D6624" s="42" t="s">
        <v>8969</v>
      </c>
      <c r="E6624" t="b">
        <v>1</v>
      </c>
      <c r="F6624" s="42" t="s">
        <v>1970</v>
      </c>
    </row>
    <row r="6625" spans="1:6" x14ac:dyDescent="0.2">
      <c r="A6625" s="42" t="s">
        <v>1281</v>
      </c>
      <c r="B6625" s="42" t="s">
        <v>8454</v>
      </c>
      <c r="C6625">
        <v>2015</v>
      </c>
      <c r="D6625" s="42" t="s">
        <v>10220</v>
      </c>
      <c r="E6625" t="b">
        <v>1</v>
      </c>
      <c r="F6625" s="42" t="s">
        <v>1970</v>
      </c>
    </row>
    <row r="6626" spans="1:6" x14ac:dyDescent="0.2">
      <c r="A6626" s="42" t="s">
        <v>1281</v>
      </c>
      <c r="B6626" s="42" t="s">
        <v>8454</v>
      </c>
      <c r="C6626">
        <v>2016</v>
      </c>
      <c r="D6626" s="42" t="s">
        <v>9028</v>
      </c>
      <c r="E6626" t="b">
        <v>1</v>
      </c>
      <c r="F6626" s="42" t="s">
        <v>1970</v>
      </c>
    </row>
    <row r="6627" spans="1:6" x14ac:dyDescent="0.2">
      <c r="A6627" s="42" t="s">
        <v>1281</v>
      </c>
      <c r="B6627" s="42" t="s">
        <v>8454</v>
      </c>
      <c r="C6627">
        <v>2017</v>
      </c>
      <c r="D6627" s="42" t="s">
        <v>9023</v>
      </c>
      <c r="E6627" t="b">
        <v>1</v>
      </c>
      <c r="F6627" s="42" t="s">
        <v>1970</v>
      </c>
    </row>
    <row r="6628" spans="1:6" x14ac:dyDescent="0.2">
      <c r="A6628" s="42" t="s">
        <v>1281</v>
      </c>
      <c r="B6628" s="42" t="s">
        <v>8454</v>
      </c>
      <c r="C6628">
        <v>2018</v>
      </c>
      <c r="D6628" s="42" t="s">
        <v>8819</v>
      </c>
      <c r="E6628" t="b">
        <v>1</v>
      </c>
      <c r="F6628" s="42" t="s">
        <v>1970</v>
      </c>
    </row>
    <row r="6629" spans="1:6" x14ac:dyDescent="0.2">
      <c r="A6629" s="42" t="s">
        <v>1281</v>
      </c>
      <c r="B6629" s="42" t="s">
        <v>8454</v>
      </c>
      <c r="C6629">
        <v>2019</v>
      </c>
      <c r="D6629" s="42" t="s">
        <v>8530</v>
      </c>
      <c r="E6629" t="b">
        <v>1</v>
      </c>
      <c r="F6629" s="42" t="s">
        <v>1970</v>
      </c>
    </row>
    <row r="6630" spans="1:6" x14ac:dyDescent="0.2">
      <c r="A6630" s="42" t="s">
        <v>1281</v>
      </c>
      <c r="B6630" s="42" t="s">
        <v>8462</v>
      </c>
      <c r="C6630">
        <v>2013</v>
      </c>
      <c r="D6630" s="42" t="s">
        <v>8552</v>
      </c>
      <c r="E6630" t="b">
        <v>1</v>
      </c>
      <c r="F6630" s="42" t="s">
        <v>1970</v>
      </c>
    </row>
    <row r="6631" spans="1:6" x14ac:dyDescent="0.2">
      <c r="A6631" s="42" t="s">
        <v>1281</v>
      </c>
      <c r="B6631" s="42" t="s">
        <v>8462</v>
      </c>
      <c r="C6631">
        <v>2014</v>
      </c>
      <c r="D6631" s="42" t="s">
        <v>9122</v>
      </c>
      <c r="E6631" t="b">
        <v>1</v>
      </c>
      <c r="F6631" s="42" t="s">
        <v>1970</v>
      </c>
    </row>
    <row r="6632" spans="1:6" x14ac:dyDescent="0.2">
      <c r="A6632" s="42" t="s">
        <v>1281</v>
      </c>
      <c r="B6632" s="42" t="s">
        <v>8462</v>
      </c>
      <c r="C6632">
        <v>2015</v>
      </c>
      <c r="D6632" s="42" t="s">
        <v>10220</v>
      </c>
      <c r="E6632" t="b">
        <v>1</v>
      </c>
      <c r="F6632" s="42" t="s">
        <v>1970</v>
      </c>
    </row>
    <row r="6633" spans="1:6" x14ac:dyDescent="0.2">
      <c r="A6633" s="42" t="s">
        <v>1281</v>
      </c>
      <c r="B6633" s="42" t="s">
        <v>8462</v>
      </c>
      <c r="C6633">
        <v>2016</v>
      </c>
      <c r="D6633" s="42" t="s">
        <v>9028</v>
      </c>
      <c r="E6633" t="b">
        <v>1</v>
      </c>
      <c r="F6633" s="42" t="s">
        <v>1970</v>
      </c>
    </row>
    <row r="6634" spans="1:6" x14ac:dyDescent="0.2">
      <c r="A6634" s="42" t="s">
        <v>1281</v>
      </c>
      <c r="B6634" s="42" t="s">
        <v>8462</v>
      </c>
      <c r="C6634">
        <v>2017</v>
      </c>
      <c r="D6634" s="42" t="s">
        <v>9023</v>
      </c>
      <c r="E6634" t="b">
        <v>1</v>
      </c>
      <c r="F6634" s="42" t="s">
        <v>1970</v>
      </c>
    </row>
    <row r="6635" spans="1:6" x14ac:dyDescent="0.2">
      <c r="A6635" s="42" t="s">
        <v>1281</v>
      </c>
      <c r="B6635" s="42" t="s">
        <v>8462</v>
      </c>
      <c r="C6635">
        <v>2018</v>
      </c>
      <c r="D6635" s="42" t="s">
        <v>8819</v>
      </c>
      <c r="E6635" t="b">
        <v>1</v>
      </c>
      <c r="F6635" s="42" t="s">
        <v>1970</v>
      </c>
    </row>
    <row r="6636" spans="1:6" x14ac:dyDescent="0.2">
      <c r="A6636" s="42" t="s">
        <v>1281</v>
      </c>
      <c r="B6636" s="42" t="s">
        <v>8462</v>
      </c>
      <c r="C6636">
        <v>2019</v>
      </c>
      <c r="D6636" s="42" t="s">
        <v>8482</v>
      </c>
      <c r="E6636" t="b">
        <v>1</v>
      </c>
      <c r="F6636" s="42" t="s">
        <v>1970</v>
      </c>
    </row>
    <row r="6637" spans="1:6" x14ac:dyDescent="0.2">
      <c r="A6637" s="42" t="s">
        <v>1281</v>
      </c>
      <c r="B6637" s="42" t="s">
        <v>8464</v>
      </c>
      <c r="C6637">
        <v>2013</v>
      </c>
      <c r="D6637" s="42" t="s">
        <v>8482</v>
      </c>
      <c r="E6637" t="b">
        <v>1</v>
      </c>
      <c r="F6637" s="42" t="s">
        <v>1970</v>
      </c>
    </row>
    <row r="6638" spans="1:6" x14ac:dyDescent="0.2">
      <c r="A6638" s="42" t="s">
        <v>1281</v>
      </c>
      <c r="B6638" s="42" t="s">
        <v>8464</v>
      </c>
      <c r="C6638">
        <v>2014</v>
      </c>
      <c r="D6638" s="42" t="s">
        <v>8496</v>
      </c>
      <c r="E6638" t="b">
        <v>1</v>
      </c>
      <c r="F6638" s="42" t="s">
        <v>1970</v>
      </c>
    </row>
    <row r="6639" spans="1:6" x14ac:dyDescent="0.2">
      <c r="A6639" s="42" t="s">
        <v>1281</v>
      </c>
      <c r="B6639" s="42" t="s">
        <v>8464</v>
      </c>
      <c r="C6639">
        <v>2015</v>
      </c>
      <c r="D6639" s="42" t="s">
        <v>8496</v>
      </c>
      <c r="E6639" t="b">
        <v>1</v>
      </c>
      <c r="F6639" s="42" t="s">
        <v>1970</v>
      </c>
    </row>
    <row r="6640" spans="1:6" x14ac:dyDescent="0.2">
      <c r="A6640" s="42" t="s">
        <v>1281</v>
      </c>
      <c r="B6640" s="42" t="s">
        <v>8464</v>
      </c>
      <c r="C6640">
        <v>2016</v>
      </c>
      <c r="D6640" s="42" t="s">
        <v>8496</v>
      </c>
      <c r="E6640" t="b">
        <v>1</v>
      </c>
      <c r="F6640" s="42" t="s">
        <v>1970</v>
      </c>
    </row>
    <row r="6641" spans="1:6" x14ac:dyDescent="0.2">
      <c r="A6641" s="42" t="s">
        <v>1281</v>
      </c>
      <c r="B6641" s="42" t="s">
        <v>8464</v>
      </c>
      <c r="C6641">
        <v>2017</v>
      </c>
      <c r="D6641" s="42" t="s">
        <v>8496</v>
      </c>
      <c r="E6641" t="b">
        <v>1</v>
      </c>
      <c r="F6641" s="42" t="s">
        <v>1970</v>
      </c>
    </row>
    <row r="6642" spans="1:6" x14ac:dyDescent="0.2">
      <c r="A6642" s="42" t="s">
        <v>1281</v>
      </c>
      <c r="B6642" s="42" t="s">
        <v>8464</v>
      </c>
      <c r="C6642">
        <v>2018</v>
      </c>
      <c r="D6642" s="42" t="s">
        <v>8482</v>
      </c>
      <c r="E6642" t="b">
        <v>1</v>
      </c>
      <c r="F6642" s="42" t="s">
        <v>1970</v>
      </c>
    </row>
    <row r="6643" spans="1:6" x14ac:dyDescent="0.2">
      <c r="A6643" s="42" t="s">
        <v>1281</v>
      </c>
      <c r="B6643" s="42" t="s">
        <v>8464</v>
      </c>
      <c r="C6643">
        <v>2019</v>
      </c>
      <c r="D6643" s="42" t="s">
        <v>8482</v>
      </c>
      <c r="E6643" t="b">
        <v>1</v>
      </c>
      <c r="F6643" s="42" t="s">
        <v>1970</v>
      </c>
    </row>
    <row r="6644" spans="1:6" x14ac:dyDescent="0.2">
      <c r="A6644" s="42" t="s">
        <v>9121</v>
      </c>
      <c r="B6644" s="42" t="s">
        <v>8454</v>
      </c>
      <c r="C6644">
        <v>2013</v>
      </c>
      <c r="D6644" s="42" t="s">
        <v>9122</v>
      </c>
      <c r="E6644" t="b">
        <v>0</v>
      </c>
      <c r="F6644" s="42" t="s">
        <v>9123</v>
      </c>
    </row>
    <row r="6645" spans="1:6" x14ac:dyDescent="0.2">
      <c r="A6645" s="42" t="s">
        <v>9121</v>
      </c>
      <c r="B6645" s="42" t="s">
        <v>8454</v>
      </c>
      <c r="C6645">
        <v>2014</v>
      </c>
      <c r="D6645" s="42" t="s">
        <v>8993</v>
      </c>
      <c r="E6645" t="b">
        <v>0</v>
      </c>
      <c r="F6645" s="42" t="s">
        <v>9123</v>
      </c>
    </row>
    <row r="6646" spans="1:6" x14ac:dyDescent="0.2">
      <c r="A6646" s="42" t="s">
        <v>9121</v>
      </c>
      <c r="B6646" s="42" t="s">
        <v>8454</v>
      </c>
      <c r="C6646">
        <v>2015</v>
      </c>
      <c r="D6646" s="42" t="s">
        <v>8932</v>
      </c>
      <c r="E6646" t="b">
        <v>0</v>
      </c>
      <c r="F6646" s="42" t="s">
        <v>9123</v>
      </c>
    </row>
    <row r="6647" spans="1:6" x14ac:dyDescent="0.2">
      <c r="A6647" s="42" t="s">
        <v>9121</v>
      </c>
      <c r="B6647" s="42" t="s">
        <v>8454</v>
      </c>
      <c r="C6647">
        <v>2016</v>
      </c>
      <c r="D6647" s="42" t="s">
        <v>9124</v>
      </c>
      <c r="E6647" t="b">
        <v>0</v>
      </c>
      <c r="F6647" s="42" t="s">
        <v>9123</v>
      </c>
    </row>
    <row r="6648" spans="1:6" x14ac:dyDescent="0.2">
      <c r="A6648" s="42" t="s">
        <v>9121</v>
      </c>
      <c r="B6648" s="42" t="s">
        <v>8454</v>
      </c>
      <c r="C6648">
        <v>2017</v>
      </c>
      <c r="D6648" s="42" t="s">
        <v>9125</v>
      </c>
      <c r="E6648" t="b">
        <v>0</v>
      </c>
      <c r="F6648" s="42" t="s">
        <v>9123</v>
      </c>
    </row>
    <row r="6649" spans="1:6" x14ac:dyDescent="0.2">
      <c r="A6649" s="42" t="s">
        <v>9121</v>
      </c>
      <c r="B6649" s="42" t="s">
        <v>8454</v>
      </c>
      <c r="C6649">
        <v>2018</v>
      </c>
      <c r="D6649" s="42" t="s">
        <v>8725</v>
      </c>
      <c r="E6649" t="b">
        <v>0</v>
      </c>
      <c r="F6649" s="42" t="s">
        <v>9123</v>
      </c>
    </row>
    <row r="6650" spans="1:6" x14ac:dyDescent="0.2">
      <c r="A6650" s="42" t="s">
        <v>9121</v>
      </c>
      <c r="B6650" s="42" t="s">
        <v>8454</v>
      </c>
      <c r="C6650">
        <v>2019</v>
      </c>
      <c r="D6650" s="42" t="s">
        <v>9126</v>
      </c>
      <c r="E6650" t="b">
        <v>0</v>
      </c>
      <c r="F6650" s="42" t="s">
        <v>9123</v>
      </c>
    </row>
    <row r="6651" spans="1:6" x14ac:dyDescent="0.2">
      <c r="A6651" s="42" t="s">
        <v>9121</v>
      </c>
      <c r="B6651" s="42" t="s">
        <v>8462</v>
      </c>
      <c r="C6651">
        <v>2013</v>
      </c>
      <c r="D6651" s="42" t="s">
        <v>9122</v>
      </c>
      <c r="E6651" t="b">
        <v>0</v>
      </c>
      <c r="F6651" s="42" t="s">
        <v>9123</v>
      </c>
    </row>
    <row r="6652" spans="1:6" x14ac:dyDescent="0.2">
      <c r="A6652" s="42" t="s">
        <v>9121</v>
      </c>
      <c r="B6652" s="42" t="s">
        <v>8462</v>
      </c>
      <c r="C6652">
        <v>2014</v>
      </c>
      <c r="D6652" s="42" t="s">
        <v>8974</v>
      </c>
      <c r="E6652" t="b">
        <v>0</v>
      </c>
      <c r="F6652" s="42" t="s">
        <v>9123</v>
      </c>
    </row>
    <row r="6653" spans="1:6" x14ac:dyDescent="0.2">
      <c r="A6653" s="42" t="s">
        <v>9121</v>
      </c>
      <c r="B6653" s="42" t="s">
        <v>8462</v>
      </c>
      <c r="C6653">
        <v>2015</v>
      </c>
      <c r="D6653" s="42" t="s">
        <v>9090</v>
      </c>
      <c r="E6653" t="b">
        <v>0</v>
      </c>
      <c r="F6653" s="42" t="s">
        <v>9123</v>
      </c>
    </row>
    <row r="6654" spans="1:6" x14ac:dyDescent="0.2">
      <c r="A6654" s="42" t="s">
        <v>9121</v>
      </c>
      <c r="B6654" s="42" t="s">
        <v>8462</v>
      </c>
      <c r="C6654">
        <v>2016</v>
      </c>
      <c r="D6654" s="42" t="s">
        <v>8687</v>
      </c>
      <c r="E6654" t="b">
        <v>0</v>
      </c>
      <c r="F6654" s="42" t="s">
        <v>9123</v>
      </c>
    </row>
    <row r="6655" spans="1:6" x14ac:dyDescent="0.2">
      <c r="A6655" s="42" t="s">
        <v>9121</v>
      </c>
      <c r="B6655" s="42" t="s">
        <v>8462</v>
      </c>
      <c r="C6655">
        <v>2017</v>
      </c>
      <c r="D6655" s="42" t="s">
        <v>8715</v>
      </c>
      <c r="E6655" t="b">
        <v>0</v>
      </c>
      <c r="F6655" s="42" t="s">
        <v>9123</v>
      </c>
    </row>
    <row r="6656" spans="1:6" x14ac:dyDescent="0.2">
      <c r="A6656" s="42" t="s">
        <v>9121</v>
      </c>
      <c r="B6656" s="42" t="s">
        <v>8462</v>
      </c>
      <c r="C6656">
        <v>2018</v>
      </c>
      <c r="D6656" s="42" t="s">
        <v>8725</v>
      </c>
      <c r="E6656" t="b">
        <v>0</v>
      </c>
      <c r="F6656" s="42" t="s">
        <v>9123</v>
      </c>
    </row>
    <row r="6657" spans="1:6" x14ac:dyDescent="0.2">
      <c r="A6657" s="42" t="s">
        <v>9121</v>
      </c>
      <c r="B6657" s="42" t="s">
        <v>8462</v>
      </c>
      <c r="C6657">
        <v>2019</v>
      </c>
      <c r="D6657" s="42" t="s">
        <v>9126</v>
      </c>
      <c r="E6657" t="b">
        <v>0</v>
      </c>
      <c r="F6657" s="42" t="s">
        <v>9123</v>
      </c>
    </row>
    <row r="6658" spans="1:6" x14ac:dyDescent="0.2">
      <c r="A6658" s="42" t="s">
        <v>9121</v>
      </c>
      <c r="B6658" s="42" t="s">
        <v>8464</v>
      </c>
      <c r="C6658">
        <v>2013</v>
      </c>
      <c r="D6658" s="42" t="s">
        <v>8650</v>
      </c>
      <c r="E6658" t="b">
        <v>0</v>
      </c>
      <c r="F6658" s="42" t="s">
        <v>9123</v>
      </c>
    </row>
    <row r="6659" spans="1:6" x14ac:dyDescent="0.2">
      <c r="A6659" s="42" t="s">
        <v>9121</v>
      </c>
      <c r="B6659" s="42" t="s">
        <v>8464</v>
      </c>
      <c r="C6659">
        <v>2014</v>
      </c>
      <c r="D6659" s="42" t="s">
        <v>8596</v>
      </c>
      <c r="E6659" t="b">
        <v>0</v>
      </c>
      <c r="F6659" s="42" t="s">
        <v>9123</v>
      </c>
    </row>
    <row r="6660" spans="1:6" x14ac:dyDescent="0.2">
      <c r="A6660" s="42" t="s">
        <v>9121</v>
      </c>
      <c r="B6660" s="42" t="s">
        <v>8464</v>
      </c>
      <c r="C6660">
        <v>2015</v>
      </c>
      <c r="D6660" s="42" t="s">
        <v>8596</v>
      </c>
      <c r="E6660" t="b">
        <v>0</v>
      </c>
      <c r="F6660" s="42" t="s">
        <v>9123</v>
      </c>
    </row>
    <row r="6661" spans="1:6" x14ac:dyDescent="0.2">
      <c r="A6661" s="42" t="s">
        <v>9121</v>
      </c>
      <c r="B6661" s="42" t="s">
        <v>8464</v>
      </c>
      <c r="C6661">
        <v>2016</v>
      </c>
      <c r="D6661" s="42" t="s">
        <v>8596</v>
      </c>
      <c r="E6661" t="b">
        <v>0</v>
      </c>
      <c r="F6661" s="42" t="s">
        <v>9123</v>
      </c>
    </row>
    <row r="6662" spans="1:6" x14ac:dyDescent="0.2">
      <c r="A6662" s="42" t="s">
        <v>9121</v>
      </c>
      <c r="B6662" s="42" t="s">
        <v>8464</v>
      </c>
      <c r="C6662">
        <v>2017</v>
      </c>
      <c r="D6662" s="42" t="s">
        <v>4381</v>
      </c>
      <c r="E6662" t="b">
        <v>0</v>
      </c>
      <c r="F6662" s="42" t="s">
        <v>9123</v>
      </c>
    </row>
    <row r="6663" spans="1:6" x14ac:dyDescent="0.2">
      <c r="A6663" s="42" t="s">
        <v>9121</v>
      </c>
      <c r="B6663" s="42" t="s">
        <v>8464</v>
      </c>
      <c r="C6663">
        <v>2018</v>
      </c>
      <c r="D6663" s="42" t="s">
        <v>4381</v>
      </c>
      <c r="E6663" t="b">
        <v>0</v>
      </c>
      <c r="F6663" s="42" t="s">
        <v>9123</v>
      </c>
    </row>
    <row r="6664" spans="1:6" x14ac:dyDescent="0.2">
      <c r="A6664" s="42" t="s">
        <v>9121</v>
      </c>
      <c r="B6664" s="42" t="s">
        <v>8464</v>
      </c>
      <c r="C6664">
        <v>2019</v>
      </c>
      <c r="D6664" s="42" t="s">
        <v>4381</v>
      </c>
      <c r="E6664" t="b">
        <v>0</v>
      </c>
      <c r="F6664" s="42" t="s">
        <v>9123</v>
      </c>
    </row>
    <row r="6665" spans="1:6" x14ac:dyDescent="0.2">
      <c r="A6665" s="42" t="s">
        <v>9121</v>
      </c>
      <c r="B6665" s="42" t="s">
        <v>8454</v>
      </c>
      <c r="C6665">
        <v>2013</v>
      </c>
      <c r="D6665" s="42" t="s">
        <v>9122</v>
      </c>
      <c r="E6665" t="b">
        <v>0</v>
      </c>
      <c r="F6665" s="42" t="s">
        <v>9123</v>
      </c>
    </row>
    <row r="6666" spans="1:6" x14ac:dyDescent="0.2">
      <c r="A6666" s="42" t="s">
        <v>9121</v>
      </c>
      <c r="B6666" s="42" t="s">
        <v>8454</v>
      </c>
      <c r="C6666">
        <v>2014</v>
      </c>
      <c r="D6666" s="42" t="s">
        <v>8993</v>
      </c>
      <c r="E6666" t="b">
        <v>0</v>
      </c>
      <c r="F6666" s="42" t="s">
        <v>9123</v>
      </c>
    </row>
    <row r="6667" spans="1:6" x14ac:dyDescent="0.2">
      <c r="A6667" s="42" t="s">
        <v>9121</v>
      </c>
      <c r="B6667" s="42" t="s">
        <v>8454</v>
      </c>
      <c r="C6667">
        <v>2015</v>
      </c>
      <c r="D6667" s="42" t="s">
        <v>8932</v>
      </c>
      <c r="E6667" t="b">
        <v>0</v>
      </c>
      <c r="F6667" s="42" t="s">
        <v>9123</v>
      </c>
    </row>
    <row r="6668" spans="1:6" x14ac:dyDescent="0.2">
      <c r="A6668" s="42" t="s">
        <v>9121</v>
      </c>
      <c r="B6668" s="42" t="s">
        <v>8454</v>
      </c>
      <c r="C6668">
        <v>2016</v>
      </c>
      <c r="D6668" s="42" t="s">
        <v>9124</v>
      </c>
      <c r="E6668" t="b">
        <v>0</v>
      </c>
      <c r="F6668" s="42" t="s">
        <v>9123</v>
      </c>
    </row>
    <row r="6669" spans="1:6" x14ac:dyDescent="0.2">
      <c r="A6669" s="42" t="s">
        <v>9121</v>
      </c>
      <c r="B6669" s="42" t="s">
        <v>8454</v>
      </c>
      <c r="C6669">
        <v>2017</v>
      </c>
      <c r="D6669" s="42" t="s">
        <v>9125</v>
      </c>
      <c r="E6669" t="b">
        <v>0</v>
      </c>
      <c r="F6669" s="42" t="s">
        <v>9123</v>
      </c>
    </row>
    <row r="6670" spans="1:6" x14ac:dyDescent="0.2">
      <c r="A6670" s="42" t="s">
        <v>9121</v>
      </c>
      <c r="B6670" s="42" t="s">
        <v>8454</v>
      </c>
      <c r="C6670">
        <v>2018</v>
      </c>
      <c r="D6670" s="42" t="s">
        <v>8725</v>
      </c>
      <c r="E6670" t="b">
        <v>0</v>
      </c>
      <c r="F6670" s="42" t="s">
        <v>9123</v>
      </c>
    </row>
    <row r="6671" spans="1:6" x14ac:dyDescent="0.2">
      <c r="A6671" s="42" t="s">
        <v>9121</v>
      </c>
      <c r="B6671" s="42" t="s">
        <v>8454</v>
      </c>
      <c r="C6671">
        <v>2019</v>
      </c>
      <c r="D6671" s="42" t="s">
        <v>9126</v>
      </c>
      <c r="E6671" t="b">
        <v>0</v>
      </c>
      <c r="F6671" s="42" t="s">
        <v>9123</v>
      </c>
    </row>
    <row r="6672" spans="1:6" x14ac:dyDescent="0.2">
      <c r="A6672" s="42" t="s">
        <v>9121</v>
      </c>
      <c r="B6672" s="42" t="s">
        <v>8462</v>
      </c>
      <c r="C6672">
        <v>2013</v>
      </c>
      <c r="D6672" s="42" t="s">
        <v>9122</v>
      </c>
      <c r="E6672" t="b">
        <v>0</v>
      </c>
      <c r="F6672" s="42" t="s">
        <v>9123</v>
      </c>
    </row>
    <row r="6673" spans="1:6" x14ac:dyDescent="0.2">
      <c r="A6673" s="42" t="s">
        <v>9121</v>
      </c>
      <c r="B6673" s="42" t="s">
        <v>8462</v>
      </c>
      <c r="C6673">
        <v>2014</v>
      </c>
      <c r="D6673" s="42" t="s">
        <v>8974</v>
      </c>
      <c r="E6673" t="b">
        <v>0</v>
      </c>
      <c r="F6673" s="42" t="s">
        <v>9123</v>
      </c>
    </row>
    <row r="6674" spans="1:6" x14ac:dyDescent="0.2">
      <c r="A6674" s="42" t="s">
        <v>9121</v>
      </c>
      <c r="B6674" s="42" t="s">
        <v>8462</v>
      </c>
      <c r="C6674">
        <v>2015</v>
      </c>
      <c r="D6674" s="42" t="s">
        <v>9090</v>
      </c>
      <c r="E6674" t="b">
        <v>0</v>
      </c>
      <c r="F6674" s="42" t="s">
        <v>9123</v>
      </c>
    </row>
    <row r="6675" spans="1:6" x14ac:dyDescent="0.2">
      <c r="A6675" s="42" t="s">
        <v>9121</v>
      </c>
      <c r="B6675" s="42" t="s">
        <v>8462</v>
      </c>
      <c r="C6675">
        <v>2016</v>
      </c>
      <c r="D6675" s="42" t="s">
        <v>8687</v>
      </c>
      <c r="E6675" t="b">
        <v>0</v>
      </c>
      <c r="F6675" s="42" t="s">
        <v>9123</v>
      </c>
    </row>
    <row r="6676" spans="1:6" x14ac:dyDescent="0.2">
      <c r="A6676" s="42" t="s">
        <v>9121</v>
      </c>
      <c r="B6676" s="42" t="s">
        <v>8462</v>
      </c>
      <c r="C6676">
        <v>2017</v>
      </c>
      <c r="D6676" s="42" t="s">
        <v>8715</v>
      </c>
      <c r="E6676" t="b">
        <v>0</v>
      </c>
      <c r="F6676" s="42" t="s">
        <v>9123</v>
      </c>
    </row>
    <row r="6677" spans="1:6" x14ac:dyDescent="0.2">
      <c r="A6677" s="42" t="s">
        <v>9121</v>
      </c>
      <c r="B6677" s="42" t="s">
        <v>8462</v>
      </c>
      <c r="C6677">
        <v>2018</v>
      </c>
      <c r="D6677" s="42" t="s">
        <v>8725</v>
      </c>
      <c r="E6677" t="b">
        <v>0</v>
      </c>
      <c r="F6677" s="42" t="s">
        <v>9123</v>
      </c>
    </row>
    <row r="6678" spans="1:6" x14ac:dyDescent="0.2">
      <c r="A6678" s="42" t="s">
        <v>9121</v>
      </c>
      <c r="B6678" s="42" t="s">
        <v>8462</v>
      </c>
      <c r="C6678">
        <v>2019</v>
      </c>
      <c r="D6678" s="42" t="s">
        <v>9126</v>
      </c>
      <c r="E6678" t="b">
        <v>0</v>
      </c>
      <c r="F6678" s="42" t="s">
        <v>9123</v>
      </c>
    </row>
    <row r="6679" spans="1:6" x14ac:dyDescent="0.2">
      <c r="A6679" s="42" t="s">
        <v>9121</v>
      </c>
      <c r="B6679" s="42" t="s">
        <v>8464</v>
      </c>
      <c r="C6679">
        <v>2013</v>
      </c>
      <c r="D6679" s="42" t="s">
        <v>8650</v>
      </c>
      <c r="E6679" t="b">
        <v>0</v>
      </c>
      <c r="F6679" s="42" t="s">
        <v>9123</v>
      </c>
    </row>
    <row r="6680" spans="1:6" x14ac:dyDescent="0.2">
      <c r="A6680" s="42" t="s">
        <v>9121</v>
      </c>
      <c r="B6680" s="42" t="s">
        <v>8464</v>
      </c>
      <c r="C6680">
        <v>2014</v>
      </c>
      <c r="D6680" s="42" t="s">
        <v>8596</v>
      </c>
      <c r="E6680" t="b">
        <v>0</v>
      </c>
      <c r="F6680" s="42" t="s">
        <v>9123</v>
      </c>
    </row>
    <row r="6681" spans="1:6" x14ac:dyDescent="0.2">
      <c r="A6681" s="42" t="s">
        <v>9121</v>
      </c>
      <c r="B6681" s="42" t="s">
        <v>8464</v>
      </c>
      <c r="C6681">
        <v>2015</v>
      </c>
      <c r="D6681" s="42" t="s">
        <v>8596</v>
      </c>
      <c r="E6681" t="b">
        <v>0</v>
      </c>
      <c r="F6681" s="42" t="s">
        <v>9123</v>
      </c>
    </row>
    <row r="6682" spans="1:6" x14ac:dyDescent="0.2">
      <c r="A6682" s="42" t="s">
        <v>9121</v>
      </c>
      <c r="B6682" s="42" t="s">
        <v>8464</v>
      </c>
      <c r="C6682">
        <v>2016</v>
      </c>
      <c r="D6682" s="42" t="s">
        <v>8596</v>
      </c>
      <c r="E6682" t="b">
        <v>0</v>
      </c>
      <c r="F6682" s="42" t="s">
        <v>9123</v>
      </c>
    </row>
    <row r="6683" spans="1:6" x14ac:dyDescent="0.2">
      <c r="A6683" s="42" t="s">
        <v>9121</v>
      </c>
      <c r="B6683" s="42" t="s">
        <v>8464</v>
      </c>
      <c r="C6683">
        <v>2017</v>
      </c>
      <c r="D6683" s="42" t="s">
        <v>4381</v>
      </c>
      <c r="E6683" t="b">
        <v>0</v>
      </c>
      <c r="F6683" s="42" t="s">
        <v>9123</v>
      </c>
    </row>
    <row r="6684" spans="1:6" x14ac:dyDescent="0.2">
      <c r="A6684" s="42" t="s">
        <v>9121</v>
      </c>
      <c r="B6684" s="42" t="s">
        <v>8464</v>
      </c>
      <c r="C6684">
        <v>2018</v>
      </c>
      <c r="D6684" s="42" t="s">
        <v>4381</v>
      </c>
      <c r="E6684" t="b">
        <v>0</v>
      </c>
      <c r="F6684" s="42" t="s">
        <v>9123</v>
      </c>
    </row>
    <row r="6685" spans="1:6" x14ac:dyDescent="0.2">
      <c r="A6685" s="42" t="s">
        <v>9121</v>
      </c>
      <c r="B6685" s="42" t="s">
        <v>8464</v>
      </c>
      <c r="C6685">
        <v>2019</v>
      </c>
      <c r="D6685" s="42" t="s">
        <v>4381</v>
      </c>
      <c r="E6685" t="b">
        <v>0</v>
      </c>
      <c r="F6685" s="42" t="s">
        <v>9123</v>
      </c>
    </row>
    <row r="6686" spans="1:6" x14ac:dyDescent="0.2">
      <c r="A6686" s="42" t="s">
        <v>651</v>
      </c>
      <c r="B6686" s="42" t="s">
        <v>8454</v>
      </c>
      <c r="C6686">
        <v>2013</v>
      </c>
      <c r="D6686" s="42" t="s">
        <v>9367</v>
      </c>
      <c r="E6686" t="b">
        <v>0</v>
      </c>
      <c r="F6686" s="42" t="s">
        <v>9368</v>
      </c>
    </row>
    <row r="6687" spans="1:6" x14ac:dyDescent="0.2">
      <c r="A6687" s="42" t="s">
        <v>651</v>
      </c>
      <c r="B6687" s="42" t="s">
        <v>8454</v>
      </c>
      <c r="C6687">
        <v>2014</v>
      </c>
      <c r="D6687" s="42" t="s">
        <v>9369</v>
      </c>
      <c r="E6687" t="b">
        <v>0</v>
      </c>
      <c r="F6687" s="42" t="s">
        <v>9368</v>
      </c>
    </row>
    <row r="6688" spans="1:6" x14ac:dyDescent="0.2">
      <c r="A6688" s="42" t="s">
        <v>651</v>
      </c>
      <c r="B6688" s="42" t="s">
        <v>8454</v>
      </c>
      <c r="C6688">
        <v>2015</v>
      </c>
      <c r="D6688" s="42" t="s">
        <v>9370</v>
      </c>
      <c r="E6688" t="b">
        <v>0</v>
      </c>
      <c r="F6688" s="42" t="s">
        <v>9368</v>
      </c>
    </row>
    <row r="6689" spans="1:6" x14ac:dyDescent="0.2">
      <c r="A6689" s="42" t="s">
        <v>651</v>
      </c>
      <c r="B6689" s="42" t="s">
        <v>8454</v>
      </c>
      <c r="C6689">
        <v>2016</v>
      </c>
      <c r="D6689" s="42" t="s">
        <v>9371</v>
      </c>
      <c r="E6689" t="b">
        <v>0</v>
      </c>
      <c r="F6689" s="42" t="s">
        <v>9368</v>
      </c>
    </row>
    <row r="6690" spans="1:6" x14ac:dyDescent="0.2">
      <c r="A6690" s="42" t="s">
        <v>651</v>
      </c>
      <c r="B6690" s="42" t="s">
        <v>8454</v>
      </c>
      <c r="C6690">
        <v>2017</v>
      </c>
      <c r="D6690" s="42" t="s">
        <v>9372</v>
      </c>
      <c r="E6690" t="b">
        <v>0</v>
      </c>
      <c r="F6690" s="42" t="s">
        <v>9368</v>
      </c>
    </row>
    <row r="6691" spans="1:6" x14ac:dyDescent="0.2">
      <c r="A6691" s="42" t="s">
        <v>651</v>
      </c>
      <c r="B6691" s="42" t="s">
        <v>8454</v>
      </c>
      <c r="C6691">
        <v>2018</v>
      </c>
      <c r="D6691" s="42" t="s">
        <v>9373</v>
      </c>
      <c r="E6691" t="b">
        <v>0</v>
      </c>
      <c r="F6691" s="42" t="s">
        <v>9368</v>
      </c>
    </row>
    <row r="6692" spans="1:6" x14ac:dyDescent="0.2">
      <c r="A6692" s="42" t="s">
        <v>651</v>
      </c>
      <c r="B6692" s="42" t="s">
        <v>8454</v>
      </c>
      <c r="C6692">
        <v>2019</v>
      </c>
      <c r="D6692" s="42" t="s">
        <v>9374</v>
      </c>
      <c r="E6692" t="b">
        <v>0</v>
      </c>
      <c r="F6692" s="42" t="s">
        <v>9368</v>
      </c>
    </row>
    <row r="6693" spans="1:6" x14ac:dyDescent="0.2">
      <c r="A6693" s="42" t="s">
        <v>651</v>
      </c>
      <c r="B6693" s="42" t="s">
        <v>8462</v>
      </c>
      <c r="C6693">
        <v>2013</v>
      </c>
      <c r="D6693" s="42" t="s">
        <v>9375</v>
      </c>
      <c r="E6693" t="b">
        <v>0</v>
      </c>
      <c r="F6693" s="42" t="s">
        <v>9368</v>
      </c>
    </row>
    <row r="6694" spans="1:6" x14ac:dyDescent="0.2">
      <c r="A6694" s="42" t="s">
        <v>651</v>
      </c>
      <c r="B6694" s="42" t="s">
        <v>8462</v>
      </c>
      <c r="C6694">
        <v>2014</v>
      </c>
      <c r="D6694" s="42" t="s">
        <v>9376</v>
      </c>
      <c r="E6694" t="b">
        <v>0</v>
      </c>
      <c r="F6694" s="42" t="s">
        <v>9368</v>
      </c>
    </row>
    <row r="6695" spans="1:6" x14ac:dyDescent="0.2">
      <c r="A6695" s="42" t="s">
        <v>651</v>
      </c>
      <c r="B6695" s="42" t="s">
        <v>8462</v>
      </c>
      <c r="C6695">
        <v>2015</v>
      </c>
      <c r="D6695" s="42" t="s">
        <v>9377</v>
      </c>
      <c r="E6695" t="b">
        <v>0</v>
      </c>
      <c r="F6695" s="42" t="s">
        <v>9368</v>
      </c>
    </row>
    <row r="6696" spans="1:6" x14ac:dyDescent="0.2">
      <c r="A6696" s="42" t="s">
        <v>651</v>
      </c>
      <c r="B6696" s="42" t="s">
        <v>8462</v>
      </c>
      <c r="C6696">
        <v>2016</v>
      </c>
      <c r="D6696" s="42" t="s">
        <v>9378</v>
      </c>
      <c r="E6696" t="b">
        <v>0</v>
      </c>
      <c r="F6696" s="42" t="s">
        <v>9368</v>
      </c>
    </row>
    <row r="6697" spans="1:6" x14ac:dyDescent="0.2">
      <c r="A6697" s="42" t="s">
        <v>651</v>
      </c>
      <c r="B6697" s="42" t="s">
        <v>8462</v>
      </c>
      <c r="C6697">
        <v>2017</v>
      </c>
      <c r="D6697" s="42" t="s">
        <v>9379</v>
      </c>
      <c r="E6697" t="b">
        <v>0</v>
      </c>
      <c r="F6697" s="42" t="s">
        <v>9368</v>
      </c>
    </row>
    <row r="6698" spans="1:6" x14ac:dyDescent="0.2">
      <c r="A6698" s="42" t="s">
        <v>651</v>
      </c>
      <c r="B6698" s="42" t="s">
        <v>8462</v>
      </c>
      <c r="C6698">
        <v>2018</v>
      </c>
      <c r="D6698" s="42" t="s">
        <v>9380</v>
      </c>
      <c r="E6698" t="b">
        <v>0</v>
      </c>
      <c r="F6698" s="42" t="s">
        <v>9368</v>
      </c>
    </row>
    <row r="6699" spans="1:6" x14ac:dyDescent="0.2">
      <c r="A6699" s="42" t="s">
        <v>651</v>
      </c>
      <c r="B6699" s="42" t="s">
        <v>8462</v>
      </c>
      <c r="C6699">
        <v>2019</v>
      </c>
      <c r="D6699" s="42" t="s">
        <v>9276</v>
      </c>
      <c r="E6699" t="b">
        <v>0</v>
      </c>
      <c r="F6699" s="42" t="s">
        <v>9368</v>
      </c>
    </row>
    <row r="6700" spans="1:6" x14ac:dyDescent="0.2">
      <c r="A6700" s="42" t="s">
        <v>651</v>
      </c>
      <c r="B6700" s="42" t="s">
        <v>8464</v>
      </c>
      <c r="C6700">
        <v>2013</v>
      </c>
      <c r="D6700" s="42" t="s">
        <v>9298</v>
      </c>
      <c r="E6700" t="b">
        <v>0</v>
      </c>
      <c r="F6700" s="42" t="s">
        <v>9368</v>
      </c>
    </row>
    <row r="6701" spans="1:6" x14ac:dyDescent="0.2">
      <c r="A6701" s="42" t="s">
        <v>651</v>
      </c>
      <c r="B6701" s="42" t="s">
        <v>8464</v>
      </c>
      <c r="C6701">
        <v>2014</v>
      </c>
      <c r="D6701" s="42" t="s">
        <v>9309</v>
      </c>
      <c r="E6701" t="b">
        <v>0</v>
      </c>
      <c r="F6701" s="42" t="s">
        <v>9368</v>
      </c>
    </row>
    <row r="6702" spans="1:6" x14ac:dyDescent="0.2">
      <c r="A6702" s="42" t="s">
        <v>651</v>
      </c>
      <c r="B6702" s="42" t="s">
        <v>8464</v>
      </c>
      <c r="C6702">
        <v>2015</v>
      </c>
      <c r="D6702" s="42" t="s">
        <v>9381</v>
      </c>
      <c r="E6702" t="b">
        <v>0</v>
      </c>
      <c r="F6702" s="42" t="s">
        <v>9368</v>
      </c>
    </row>
    <row r="6703" spans="1:6" x14ac:dyDescent="0.2">
      <c r="A6703" s="42" t="s">
        <v>651</v>
      </c>
      <c r="B6703" s="42" t="s">
        <v>8464</v>
      </c>
      <c r="C6703">
        <v>2016</v>
      </c>
      <c r="D6703" s="42" t="s">
        <v>9356</v>
      </c>
      <c r="E6703" t="b">
        <v>0</v>
      </c>
      <c r="F6703" s="42" t="s">
        <v>9368</v>
      </c>
    </row>
    <row r="6704" spans="1:6" x14ac:dyDescent="0.2">
      <c r="A6704" s="42" t="s">
        <v>651</v>
      </c>
      <c r="B6704" s="42" t="s">
        <v>8464</v>
      </c>
      <c r="C6704">
        <v>2017</v>
      </c>
      <c r="D6704" s="42" t="s">
        <v>9382</v>
      </c>
      <c r="E6704" t="b">
        <v>0</v>
      </c>
      <c r="F6704" s="42" t="s">
        <v>9368</v>
      </c>
    </row>
    <row r="6705" spans="1:6" x14ac:dyDescent="0.2">
      <c r="A6705" s="42" t="s">
        <v>651</v>
      </c>
      <c r="B6705" s="42" t="s">
        <v>8464</v>
      </c>
      <c r="C6705">
        <v>2018</v>
      </c>
      <c r="D6705" s="42" t="s">
        <v>9241</v>
      </c>
      <c r="E6705" t="b">
        <v>0</v>
      </c>
      <c r="F6705" s="42" t="s">
        <v>9368</v>
      </c>
    </row>
    <row r="6706" spans="1:6" x14ac:dyDescent="0.2">
      <c r="A6706" s="42" t="s">
        <v>651</v>
      </c>
      <c r="B6706" s="42" t="s">
        <v>8464</v>
      </c>
      <c r="C6706">
        <v>2019</v>
      </c>
      <c r="D6706" s="42" t="s">
        <v>9383</v>
      </c>
      <c r="E6706" t="b">
        <v>0</v>
      </c>
      <c r="F6706" s="42" t="s">
        <v>9368</v>
      </c>
    </row>
    <row r="6707" spans="1:6" x14ac:dyDescent="0.2">
      <c r="A6707" s="42" t="s">
        <v>53</v>
      </c>
      <c r="B6707" s="42" t="s">
        <v>8454</v>
      </c>
      <c r="C6707">
        <v>2013</v>
      </c>
      <c r="D6707" s="42" t="s">
        <v>8658</v>
      </c>
      <c r="E6707" t="b">
        <v>0</v>
      </c>
      <c r="F6707" s="42" t="s">
        <v>10221</v>
      </c>
    </row>
    <row r="6708" spans="1:6" x14ac:dyDescent="0.2">
      <c r="A6708" s="42" t="s">
        <v>53</v>
      </c>
      <c r="B6708" s="42" t="s">
        <v>8454</v>
      </c>
      <c r="C6708">
        <v>2014</v>
      </c>
      <c r="D6708" s="42" t="s">
        <v>10079</v>
      </c>
      <c r="E6708" t="b">
        <v>0</v>
      </c>
      <c r="F6708" s="42" t="s">
        <v>10221</v>
      </c>
    </row>
    <row r="6709" spans="1:6" x14ac:dyDescent="0.2">
      <c r="A6709" s="42" t="s">
        <v>53</v>
      </c>
      <c r="B6709" s="42" t="s">
        <v>8454</v>
      </c>
      <c r="C6709">
        <v>2015</v>
      </c>
      <c r="D6709" s="42" t="s">
        <v>9517</v>
      </c>
      <c r="E6709" t="b">
        <v>0</v>
      </c>
      <c r="F6709" s="42" t="s">
        <v>10221</v>
      </c>
    </row>
    <row r="6710" spans="1:6" x14ac:dyDescent="0.2">
      <c r="A6710" s="42" t="s">
        <v>53</v>
      </c>
      <c r="B6710" s="42" t="s">
        <v>8454</v>
      </c>
      <c r="C6710">
        <v>2016</v>
      </c>
      <c r="D6710" s="42" t="s">
        <v>10222</v>
      </c>
      <c r="E6710" t="b">
        <v>0</v>
      </c>
      <c r="F6710" s="42" t="s">
        <v>10221</v>
      </c>
    </row>
    <row r="6711" spans="1:6" x14ac:dyDescent="0.2">
      <c r="A6711" s="42" t="s">
        <v>53</v>
      </c>
      <c r="B6711" s="42" t="s">
        <v>8454</v>
      </c>
      <c r="C6711">
        <v>2017</v>
      </c>
      <c r="D6711" s="42" t="s">
        <v>9037</v>
      </c>
      <c r="E6711" t="b">
        <v>0</v>
      </c>
      <c r="F6711" s="42" t="s">
        <v>10221</v>
      </c>
    </row>
    <row r="6712" spans="1:6" x14ac:dyDescent="0.2">
      <c r="A6712" s="42" t="s">
        <v>53</v>
      </c>
      <c r="B6712" s="42" t="s">
        <v>8454</v>
      </c>
      <c r="C6712">
        <v>2018</v>
      </c>
      <c r="D6712" s="42" t="s">
        <v>9379</v>
      </c>
      <c r="E6712" t="b">
        <v>0</v>
      </c>
      <c r="F6712" s="42" t="s">
        <v>10221</v>
      </c>
    </row>
    <row r="6713" spans="1:6" x14ac:dyDescent="0.2">
      <c r="A6713" s="42" t="s">
        <v>53</v>
      </c>
      <c r="B6713" s="42" t="s">
        <v>8454</v>
      </c>
      <c r="C6713">
        <v>2019</v>
      </c>
      <c r="D6713" s="42" t="s">
        <v>10223</v>
      </c>
      <c r="E6713" t="b">
        <v>0</v>
      </c>
      <c r="F6713" s="42" t="s">
        <v>10221</v>
      </c>
    </row>
    <row r="6714" spans="1:6" x14ac:dyDescent="0.2">
      <c r="A6714" s="42" t="s">
        <v>53</v>
      </c>
      <c r="B6714" s="42" t="s">
        <v>8462</v>
      </c>
      <c r="C6714">
        <v>2013</v>
      </c>
      <c r="D6714" s="42" t="s">
        <v>9034</v>
      </c>
      <c r="E6714" t="b">
        <v>0</v>
      </c>
      <c r="F6714" s="42" t="s">
        <v>10221</v>
      </c>
    </row>
    <row r="6715" spans="1:6" x14ac:dyDescent="0.2">
      <c r="A6715" s="42" t="s">
        <v>53</v>
      </c>
      <c r="B6715" s="42" t="s">
        <v>8462</v>
      </c>
      <c r="C6715">
        <v>2014</v>
      </c>
      <c r="D6715" s="42" t="s">
        <v>9342</v>
      </c>
      <c r="E6715" t="b">
        <v>0</v>
      </c>
      <c r="F6715" s="42" t="s">
        <v>10221</v>
      </c>
    </row>
    <row r="6716" spans="1:6" x14ac:dyDescent="0.2">
      <c r="A6716" s="42" t="s">
        <v>53</v>
      </c>
      <c r="B6716" s="42" t="s">
        <v>8462</v>
      </c>
      <c r="C6716">
        <v>2015</v>
      </c>
      <c r="D6716" s="42" t="s">
        <v>9519</v>
      </c>
      <c r="E6716" t="b">
        <v>0</v>
      </c>
      <c r="F6716" s="42" t="s">
        <v>10221</v>
      </c>
    </row>
    <row r="6717" spans="1:6" x14ac:dyDescent="0.2">
      <c r="A6717" s="42" t="s">
        <v>53</v>
      </c>
      <c r="B6717" s="42" t="s">
        <v>8462</v>
      </c>
      <c r="C6717">
        <v>2016</v>
      </c>
      <c r="D6717" s="42" t="s">
        <v>10224</v>
      </c>
      <c r="E6717" t="b">
        <v>0</v>
      </c>
      <c r="F6717" s="42" t="s">
        <v>10221</v>
      </c>
    </row>
    <row r="6718" spans="1:6" x14ac:dyDescent="0.2">
      <c r="A6718" s="42" t="s">
        <v>53</v>
      </c>
      <c r="B6718" s="42" t="s">
        <v>8462</v>
      </c>
      <c r="C6718">
        <v>2017</v>
      </c>
      <c r="D6718" s="42" t="s">
        <v>9308</v>
      </c>
      <c r="E6718" t="b">
        <v>0</v>
      </c>
      <c r="F6718" s="42" t="s">
        <v>10221</v>
      </c>
    </row>
    <row r="6719" spans="1:6" x14ac:dyDescent="0.2">
      <c r="A6719" s="42" t="s">
        <v>53</v>
      </c>
      <c r="B6719" s="42" t="s">
        <v>8462</v>
      </c>
      <c r="C6719">
        <v>2018</v>
      </c>
      <c r="D6719" s="42" t="s">
        <v>9613</v>
      </c>
      <c r="E6719" t="b">
        <v>0</v>
      </c>
      <c r="F6719" s="42" t="s">
        <v>10221</v>
      </c>
    </row>
    <row r="6720" spans="1:6" x14ac:dyDescent="0.2">
      <c r="A6720" s="42" t="s">
        <v>53</v>
      </c>
      <c r="B6720" s="42" t="s">
        <v>8462</v>
      </c>
      <c r="C6720">
        <v>2019</v>
      </c>
      <c r="D6720" s="42" t="s">
        <v>10225</v>
      </c>
      <c r="E6720" t="b">
        <v>0</v>
      </c>
      <c r="F6720" s="42" t="s">
        <v>10221</v>
      </c>
    </row>
    <row r="6721" spans="1:6" x14ac:dyDescent="0.2">
      <c r="A6721" s="42" t="s">
        <v>53</v>
      </c>
      <c r="B6721" s="42" t="s">
        <v>8464</v>
      </c>
      <c r="C6721">
        <v>2013</v>
      </c>
      <c r="D6721" s="42" t="s">
        <v>8712</v>
      </c>
      <c r="E6721" t="b">
        <v>0</v>
      </c>
      <c r="F6721" s="42" t="s">
        <v>10221</v>
      </c>
    </row>
    <row r="6722" spans="1:6" x14ac:dyDescent="0.2">
      <c r="A6722" s="42" t="s">
        <v>53</v>
      </c>
      <c r="B6722" s="42" t="s">
        <v>8464</v>
      </c>
      <c r="C6722">
        <v>2014</v>
      </c>
      <c r="D6722" s="42" t="s">
        <v>8607</v>
      </c>
      <c r="E6722" t="b">
        <v>0</v>
      </c>
      <c r="F6722" s="42" t="s">
        <v>10221</v>
      </c>
    </row>
    <row r="6723" spans="1:6" x14ac:dyDescent="0.2">
      <c r="A6723" s="42" t="s">
        <v>53</v>
      </c>
      <c r="B6723" s="42" t="s">
        <v>8464</v>
      </c>
      <c r="C6723">
        <v>2015</v>
      </c>
      <c r="D6723" s="42" t="s">
        <v>8970</v>
      </c>
      <c r="E6723" t="b">
        <v>0</v>
      </c>
      <c r="F6723" s="42" t="s">
        <v>10221</v>
      </c>
    </row>
    <row r="6724" spans="1:6" x14ac:dyDescent="0.2">
      <c r="A6724" s="42" t="s">
        <v>53</v>
      </c>
      <c r="B6724" s="42" t="s">
        <v>8464</v>
      </c>
      <c r="C6724">
        <v>2016</v>
      </c>
      <c r="D6724" s="42" t="s">
        <v>9152</v>
      </c>
      <c r="E6724" t="b">
        <v>0</v>
      </c>
      <c r="F6724" s="42" t="s">
        <v>10221</v>
      </c>
    </row>
    <row r="6725" spans="1:6" x14ac:dyDescent="0.2">
      <c r="A6725" s="42" t="s">
        <v>53</v>
      </c>
      <c r="B6725" s="42" t="s">
        <v>8464</v>
      </c>
      <c r="C6725">
        <v>2017</v>
      </c>
      <c r="D6725" s="42" t="s">
        <v>8608</v>
      </c>
      <c r="E6725" t="b">
        <v>0</v>
      </c>
      <c r="F6725" s="42" t="s">
        <v>10221</v>
      </c>
    </row>
    <row r="6726" spans="1:6" x14ac:dyDescent="0.2">
      <c r="A6726" s="42" t="s">
        <v>53</v>
      </c>
      <c r="B6726" s="42" t="s">
        <v>8464</v>
      </c>
      <c r="C6726">
        <v>2018</v>
      </c>
      <c r="D6726" s="42" t="s">
        <v>9051</v>
      </c>
      <c r="E6726" t="b">
        <v>0</v>
      </c>
      <c r="F6726" s="42" t="s">
        <v>10221</v>
      </c>
    </row>
    <row r="6727" spans="1:6" x14ac:dyDescent="0.2">
      <c r="A6727" s="42" t="s">
        <v>53</v>
      </c>
      <c r="B6727" s="42" t="s">
        <v>8464</v>
      </c>
      <c r="C6727">
        <v>2019</v>
      </c>
      <c r="D6727" s="42" t="s">
        <v>8592</v>
      </c>
      <c r="E6727" t="b">
        <v>0</v>
      </c>
      <c r="F6727" s="42" t="s">
        <v>10221</v>
      </c>
    </row>
    <row r="6728" spans="1:6" x14ac:dyDescent="0.2">
      <c r="A6728" s="42" t="s">
        <v>2086</v>
      </c>
      <c r="B6728" s="42" t="s">
        <v>8454</v>
      </c>
      <c r="C6728">
        <v>2013</v>
      </c>
      <c r="D6728" s="42" t="s">
        <v>9344</v>
      </c>
      <c r="E6728" t="b">
        <v>0</v>
      </c>
      <c r="F6728" s="42" t="s">
        <v>10226</v>
      </c>
    </row>
    <row r="6729" spans="1:6" x14ac:dyDescent="0.2">
      <c r="A6729" s="42" t="s">
        <v>2086</v>
      </c>
      <c r="B6729" s="42" t="s">
        <v>8454</v>
      </c>
      <c r="C6729">
        <v>2014</v>
      </c>
      <c r="D6729" s="42" t="s">
        <v>10227</v>
      </c>
      <c r="E6729" t="b">
        <v>0</v>
      </c>
      <c r="F6729" s="42" t="s">
        <v>10226</v>
      </c>
    </row>
    <row r="6730" spans="1:6" x14ac:dyDescent="0.2">
      <c r="A6730" s="42" t="s">
        <v>2086</v>
      </c>
      <c r="B6730" s="42" t="s">
        <v>8454</v>
      </c>
      <c r="C6730">
        <v>2015</v>
      </c>
      <c r="D6730" s="42" t="s">
        <v>9438</v>
      </c>
      <c r="E6730" t="b">
        <v>0</v>
      </c>
      <c r="F6730" s="42" t="s">
        <v>10226</v>
      </c>
    </row>
    <row r="6731" spans="1:6" x14ac:dyDescent="0.2">
      <c r="A6731" s="42" t="s">
        <v>2086</v>
      </c>
      <c r="B6731" s="42" t="s">
        <v>8454</v>
      </c>
      <c r="C6731">
        <v>2016</v>
      </c>
      <c r="D6731" s="42" t="s">
        <v>9371</v>
      </c>
      <c r="E6731" t="b">
        <v>0</v>
      </c>
      <c r="F6731" s="42" t="s">
        <v>10226</v>
      </c>
    </row>
    <row r="6732" spans="1:6" x14ac:dyDescent="0.2">
      <c r="A6732" s="42" t="s">
        <v>2086</v>
      </c>
      <c r="B6732" s="42" t="s">
        <v>8454</v>
      </c>
      <c r="C6732">
        <v>2017</v>
      </c>
      <c r="D6732" s="42" t="s">
        <v>10228</v>
      </c>
      <c r="E6732" t="b">
        <v>0</v>
      </c>
      <c r="F6732" s="42" t="s">
        <v>10226</v>
      </c>
    </row>
    <row r="6733" spans="1:6" x14ac:dyDescent="0.2">
      <c r="A6733" s="42" t="s">
        <v>2086</v>
      </c>
      <c r="B6733" s="42" t="s">
        <v>8454</v>
      </c>
      <c r="C6733">
        <v>2018</v>
      </c>
      <c r="D6733" s="42" t="s">
        <v>10229</v>
      </c>
      <c r="E6733" t="b">
        <v>0</v>
      </c>
      <c r="F6733" s="42" t="s">
        <v>10226</v>
      </c>
    </row>
    <row r="6734" spans="1:6" x14ac:dyDescent="0.2">
      <c r="A6734" s="42" t="s">
        <v>2086</v>
      </c>
      <c r="B6734" s="42" t="s">
        <v>8454</v>
      </c>
      <c r="C6734">
        <v>2019</v>
      </c>
      <c r="D6734" s="42" t="s">
        <v>10230</v>
      </c>
      <c r="E6734" t="b">
        <v>0</v>
      </c>
      <c r="F6734" s="42" t="s">
        <v>10226</v>
      </c>
    </row>
    <row r="6735" spans="1:6" x14ac:dyDescent="0.2">
      <c r="A6735" s="42" t="s">
        <v>2086</v>
      </c>
      <c r="B6735" s="42" t="s">
        <v>8462</v>
      </c>
      <c r="C6735">
        <v>2013</v>
      </c>
      <c r="D6735" s="42" t="s">
        <v>9614</v>
      </c>
      <c r="E6735" t="b">
        <v>0</v>
      </c>
      <c r="F6735" s="42" t="s">
        <v>10226</v>
      </c>
    </row>
    <row r="6736" spans="1:6" x14ac:dyDescent="0.2">
      <c r="A6736" s="42" t="s">
        <v>2086</v>
      </c>
      <c r="B6736" s="42" t="s">
        <v>8462</v>
      </c>
      <c r="C6736">
        <v>2014</v>
      </c>
      <c r="D6736" s="42" t="s">
        <v>10231</v>
      </c>
      <c r="E6736" t="b">
        <v>0</v>
      </c>
      <c r="F6736" s="42" t="s">
        <v>10226</v>
      </c>
    </row>
    <row r="6737" spans="1:6" x14ac:dyDescent="0.2">
      <c r="A6737" s="42" t="s">
        <v>2086</v>
      </c>
      <c r="B6737" s="42" t="s">
        <v>8462</v>
      </c>
      <c r="C6737">
        <v>2015</v>
      </c>
      <c r="D6737" s="42" t="s">
        <v>10232</v>
      </c>
      <c r="E6737" t="b">
        <v>0</v>
      </c>
      <c r="F6737" s="42" t="s">
        <v>10226</v>
      </c>
    </row>
    <row r="6738" spans="1:6" x14ac:dyDescent="0.2">
      <c r="A6738" s="42" t="s">
        <v>2086</v>
      </c>
      <c r="B6738" s="42" t="s">
        <v>8462</v>
      </c>
      <c r="C6738">
        <v>2016</v>
      </c>
      <c r="D6738" s="42" t="s">
        <v>10233</v>
      </c>
      <c r="E6738" t="b">
        <v>0</v>
      </c>
      <c r="F6738" s="42" t="s">
        <v>10226</v>
      </c>
    </row>
    <row r="6739" spans="1:6" x14ac:dyDescent="0.2">
      <c r="A6739" s="42" t="s">
        <v>2086</v>
      </c>
      <c r="B6739" s="42" t="s">
        <v>8462</v>
      </c>
      <c r="C6739">
        <v>2017</v>
      </c>
      <c r="D6739" s="42" t="s">
        <v>10234</v>
      </c>
      <c r="E6739" t="b">
        <v>0</v>
      </c>
      <c r="F6739" s="42" t="s">
        <v>10226</v>
      </c>
    </row>
    <row r="6740" spans="1:6" x14ac:dyDescent="0.2">
      <c r="A6740" s="42" t="s">
        <v>2086</v>
      </c>
      <c r="B6740" s="42" t="s">
        <v>8462</v>
      </c>
      <c r="C6740">
        <v>2018</v>
      </c>
      <c r="D6740" s="42" t="s">
        <v>10235</v>
      </c>
      <c r="E6740" t="b">
        <v>0</v>
      </c>
      <c r="F6740" s="42" t="s">
        <v>10226</v>
      </c>
    </row>
    <row r="6741" spans="1:6" x14ac:dyDescent="0.2">
      <c r="A6741" s="42" t="s">
        <v>2086</v>
      </c>
      <c r="B6741" s="42" t="s">
        <v>8462</v>
      </c>
      <c r="C6741">
        <v>2019</v>
      </c>
      <c r="D6741" s="42" t="s">
        <v>10236</v>
      </c>
      <c r="E6741" t="b">
        <v>0</v>
      </c>
      <c r="F6741" s="42" t="s">
        <v>10226</v>
      </c>
    </row>
    <row r="6742" spans="1:6" x14ac:dyDescent="0.2">
      <c r="A6742" s="42" t="s">
        <v>2086</v>
      </c>
      <c r="B6742" s="42" t="s">
        <v>8464</v>
      </c>
      <c r="C6742">
        <v>2013</v>
      </c>
      <c r="D6742" s="42" t="s">
        <v>9405</v>
      </c>
      <c r="E6742" t="b">
        <v>0</v>
      </c>
      <c r="F6742" s="42" t="s">
        <v>10226</v>
      </c>
    </row>
    <row r="6743" spans="1:6" x14ac:dyDescent="0.2">
      <c r="A6743" s="42" t="s">
        <v>2086</v>
      </c>
      <c r="B6743" s="42" t="s">
        <v>8464</v>
      </c>
      <c r="C6743">
        <v>2014</v>
      </c>
      <c r="D6743" s="42" t="s">
        <v>9162</v>
      </c>
      <c r="E6743" t="b">
        <v>0</v>
      </c>
      <c r="F6743" s="42" t="s">
        <v>10226</v>
      </c>
    </row>
    <row r="6744" spans="1:6" x14ac:dyDescent="0.2">
      <c r="A6744" s="42" t="s">
        <v>2086</v>
      </c>
      <c r="B6744" s="42" t="s">
        <v>8464</v>
      </c>
      <c r="C6744">
        <v>2015</v>
      </c>
      <c r="D6744" s="42" t="s">
        <v>9164</v>
      </c>
      <c r="E6744" t="b">
        <v>0</v>
      </c>
      <c r="F6744" s="42" t="s">
        <v>10226</v>
      </c>
    </row>
    <row r="6745" spans="1:6" x14ac:dyDescent="0.2">
      <c r="A6745" s="42" t="s">
        <v>2086</v>
      </c>
      <c r="B6745" s="42" t="s">
        <v>8464</v>
      </c>
      <c r="C6745">
        <v>2016</v>
      </c>
      <c r="D6745" s="42" t="s">
        <v>9133</v>
      </c>
      <c r="E6745" t="b">
        <v>0</v>
      </c>
      <c r="F6745" s="42" t="s">
        <v>10226</v>
      </c>
    </row>
    <row r="6746" spans="1:6" x14ac:dyDescent="0.2">
      <c r="A6746" s="42" t="s">
        <v>2086</v>
      </c>
      <c r="B6746" s="42" t="s">
        <v>8464</v>
      </c>
      <c r="C6746">
        <v>2017</v>
      </c>
      <c r="D6746" s="42" t="s">
        <v>8511</v>
      </c>
      <c r="E6746" t="b">
        <v>0</v>
      </c>
      <c r="F6746" s="42" t="s">
        <v>10226</v>
      </c>
    </row>
    <row r="6747" spans="1:6" x14ac:dyDescent="0.2">
      <c r="A6747" s="42" t="s">
        <v>2086</v>
      </c>
      <c r="B6747" s="42" t="s">
        <v>8464</v>
      </c>
      <c r="C6747">
        <v>2018</v>
      </c>
      <c r="D6747" s="42" t="s">
        <v>8550</v>
      </c>
      <c r="E6747" t="b">
        <v>0</v>
      </c>
      <c r="F6747" s="42" t="s">
        <v>10226</v>
      </c>
    </row>
    <row r="6748" spans="1:6" x14ac:dyDescent="0.2">
      <c r="A6748" s="42" t="s">
        <v>2086</v>
      </c>
      <c r="B6748" s="42" t="s">
        <v>8464</v>
      </c>
      <c r="C6748">
        <v>2019</v>
      </c>
      <c r="D6748" s="42" t="s">
        <v>8491</v>
      </c>
      <c r="E6748" t="b">
        <v>0</v>
      </c>
      <c r="F6748" s="42" t="s">
        <v>10226</v>
      </c>
    </row>
    <row r="6749" spans="1:6" x14ac:dyDescent="0.2">
      <c r="A6749" s="42" t="s">
        <v>2008</v>
      </c>
      <c r="B6749" s="42" t="s">
        <v>8454</v>
      </c>
      <c r="C6749">
        <v>2013</v>
      </c>
      <c r="D6749" s="42" t="s">
        <v>9619</v>
      </c>
      <c r="E6749" t="b">
        <v>0</v>
      </c>
      <c r="F6749" s="42" t="s">
        <v>10237</v>
      </c>
    </row>
    <row r="6750" spans="1:6" x14ac:dyDescent="0.2">
      <c r="A6750" s="42" t="s">
        <v>2008</v>
      </c>
      <c r="B6750" s="42" t="s">
        <v>8454</v>
      </c>
      <c r="C6750">
        <v>2014</v>
      </c>
      <c r="D6750" s="42" t="s">
        <v>8558</v>
      </c>
      <c r="E6750" t="b">
        <v>0</v>
      </c>
      <c r="F6750" s="42" t="s">
        <v>10237</v>
      </c>
    </row>
    <row r="6751" spans="1:6" x14ac:dyDescent="0.2">
      <c r="A6751" s="42" t="s">
        <v>2008</v>
      </c>
      <c r="B6751" s="42" t="s">
        <v>8454</v>
      </c>
      <c r="C6751">
        <v>2015</v>
      </c>
      <c r="D6751" s="42" t="s">
        <v>9674</v>
      </c>
      <c r="E6751" t="b">
        <v>0</v>
      </c>
      <c r="F6751" s="42" t="s">
        <v>10237</v>
      </c>
    </row>
    <row r="6752" spans="1:6" x14ac:dyDescent="0.2">
      <c r="A6752" s="42" t="s">
        <v>2008</v>
      </c>
      <c r="B6752" s="42" t="s">
        <v>8454</v>
      </c>
      <c r="C6752">
        <v>2016</v>
      </c>
      <c r="D6752" s="42" t="s">
        <v>9512</v>
      </c>
      <c r="E6752" t="b">
        <v>0</v>
      </c>
      <c r="F6752" s="42" t="s">
        <v>10237</v>
      </c>
    </row>
    <row r="6753" spans="1:6" x14ac:dyDescent="0.2">
      <c r="A6753" s="42" t="s">
        <v>2008</v>
      </c>
      <c r="B6753" s="42" t="s">
        <v>8454</v>
      </c>
      <c r="C6753">
        <v>2017</v>
      </c>
      <c r="D6753" s="42" t="s">
        <v>10238</v>
      </c>
      <c r="E6753" t="b">
        <v>0</v>
      </c>
      <c r="F6753" s="42" t="s">
        <v>10237</v>
      </c>
    </row>
    <row r="6754" spans="1:6" x14ac:dyDescent="0.2">
      <c r="A6754" s="42" t="s">
        <v>2008</v>
      </c>
      <c r="B6754" s="42" t="s">
        <v>8454</v>
      </c>
      <c r="C6754">
        <v>2018</v>
      </c>
      <c r="D6754" s="42" t="s">
        <v>10239</v>
      </c>
      <c r="E6754" t="b">
        <v>0</v>
      </c>
      <c r="F6754" s="42" t="s">
        <v>10237</v>
      </c>
    </row>
    <row r="6755" spans="1:6" x14ac:dyDescent="0.2">
      <c r="A6755" s="42" t="s">
        <v>2008</v>
      </c>
      <c r="B6755" s="42" t="s">
        <v>8454</v>
      </c>
      <c r="C6755">
        <v>2019</v>
      </c>
      <c r="D6755" s="42" t="s">
        <v>8560</v>
      </c>
      <c r="E6755" t="b">
        <v>0</v>
      </c>
      <c r="F6755" s="42" t="s">
        <v>10237</v>
      </c>
    </row>
    <row r="6756" spans="1:6" x14ac:dyDescent="0.2">
      <c r="A6756" s="42" t="s">
        <v>2008</v>
      </c>
      <c r="B6756" s="42" t="s">
        <v>8462</v>
      </c>
      <c r="C6756">
        <v>2013</v>
      </c>
      <c r="D6756" s="42" t="s">
        <v>9749</v>
      </c>
      <c r="E6756" t="b">
        <v>0</v>
      </c>
      <c r="F6756" s="42" t="s">
        <v>10237</v>
      </c>
    </row>
    <row r="6757" spans="1:6" x14ac:dyDescent="0.2">
      <c r="A6757" s="42" t="s">
        <v>2008</v>
      </c>
      <c r="B6757" s="42" t="s">
        <v>8462</v>
      </c>
      <c r="C6757">
        <v>2014</v>
      </c>
      <c r="D6757" s="42" t="s">
        <v>9234</v>
      </c>
      <c r="E6757" t="b">
        <v>0</v>
      </c>
      <c r="F6757" s="42" t="s">
        <v>10237</v>
      </c>
    </row>
    <row r="6758" spans="1:6" x14ac:dyDescent="0.2">
      <c r="A6758" s="42" t="s">
        <v>2008</v>
      </c>
      <c r="B6758" s="42" t="s">
        <v>8462</v>
      </c>
      <c r="C6758">
        <v>2015</v>
      </c>
      <c r="D6758" s="42" t="s">
        <v>9674</v>
      </c>
      <c r="E6758" t="b">
        <v>0</v>
      </c>
      <c r="F6758" s="42" t="s">
        <v>10237</v>
      </c>
    </row>
    <row r="6759" spans="1:6" x14ac:dyDescent="0.2">
      <c r="A6759" s="42" t="s">
        <v>2008</v>
      </c>
      <c r="B6759" s="42" t="s">
        <v>8462</v>
      </c>
      <c r="C6759">
        <v>2016</v>
      </c>
      <c r="D6759" s="42" t="s">
        <v>9041</v>
      </c>
      <c r="E6759" t="b">
        <v>0</v>
      </c>
      <c r="F6759" s="42" t="s">
        <v>10237</v>
      </c>
    </row>
    <row r="6760" spans="1:6" x14ac:dyDescent="0.2">
      <c r="A6760" s="42" t="s">
        <v>2008</v>
      </c>
      <c r="B6760" s="42" t="s">
        <v>8462</v>
      </c>
      <c r="C6760">
        <v>2017</v>
      </c>
      <c r="D6760" s="42" t="s">
        <v>10240</v>
      </c>
      <c r="E6760" t="b">
        <v>0</v>
      </c>
      <c r="F6760" s="42" t="s">
        <v>10237</v>
      </c>
    </row>
    <row r="6761" spans="1:6" x14ac:dyDescent="0.2">
      <c r="A6761" s="42" t="s">
        <v>2008</v>
      </c>
      <c r="B6761" s="42" t="s">
        <v>8462</v>
      </c>
      <c r="C6761">
        <v>2018</v>
      </c>
      <c r="D6761" s="42" t="s">
        <v>10239</v>
      </c>
      <c r="E6761" t="b">
        <v>0</v>
      </c>
      <c r="F6761" s="42" t="s">
        <v>10237</v>
      </c>
    </row>
    <row r="6762" spans="1:6" x14ac:dyDescent="0.2">
      <c r="A6762" s="42" t="s">
        <v>2008</v>
      </c>
      <c r="B6762" s="42" t="s">
        <v>8462</v>
      </c>
      <c r="C6762">
        <v>2019</v>
      </c>
      <c r="D6762" s="42" t="s">
        <v>8560</v>
      </c>
      <c r="E6762" t="b">
        <v>0</v>
      </c>
      <c r="F6762" s="42" t="s">
        <v>10237</v>
      </c>
    </row>
    <row r="6763" spans="1:6" x14ac:dyDescent="0.2">
      <c r="A6763" s="42" t="s">
        <v>2008</v>
      </c>
      <c r="B6763" s="42" t="s">
        <v>8464</v>
      </c>
      <c r="C6763">
        <v>2013</v>
      </c>
      <c r="D6763" s="42" t="s">
        <v>9207</v>
      </c>
      <c r="E6763" t="b">
        <v>0</v>
      </c>
      <c r="F6763" s="42" t="s">
        <v>10237</v>
      </c>
    </row>
    <row r="6764" spans="1:6" x14ac:dyDescent="0.2">
      <c r="A6764" s="42" t="s">
        <v>2008</v>
      </c>
      <c r="B6764" s="42" t="s">
        <v>8464</v>
      </c>
      <c r="C6764">
        <v>2014</v>
      </c>
      <c r="D6764" s="42" t="s">
        <v>8547</v>
      </c>
      <c r="E6764" t="b">
        <v>0</v>
      </c>
      <c r="F6764" s="42" t="s">
        <v>10237</v>
      </c>
    </row>
    <row r="6765" spans="1:6" x14ac:dyDescent="0.2">
      <c r="A6765" s="42" t="s">
        <v>2008</v>
      </c>
      <c r="B6765" s="42" t="s">
        <v>8464</v>
      </c>
      <c r="C6765">
        <v>2015</v>
      </c>
      <c r="D6765" s="42" t="s">
        <v>8530</v>
      </c>
      <c r="E6765" t="b">
        <v>0</v>
      </c>
      <c r="F6765" s="42" t="s">
        <v>10237</v>
      </c>
    </row>
    <row r="6766" spans="1:6" x14ac:dyDescent="0.2">
      <c r="A6766" s="42" t="s">
        <v>2008</v>
      </c>
      <c r="B6766" s="42" t="s">
        <v>8464</v>
      </c>
      <c r="C6766">
        <v>2016</v>
      </c>
      <c r="D6766" s="42" t="s">
        <v>8643</v>
      </c>
      <c r="E6766" t="b">
        <v>0</v>
      </c>
      <c r="F6766" s="42" t="s">
        <v>10237</v>
      </c>
    </row>
    <row r="6767" spans="1:6" x14ac:dyDescent="0.2">
      <c r="A6767" s="42" t="s">
        <v>2008</v>
      </c>
      <c r="B6767" s="42" t="s">
        <v>8464</v>
      </c>
      <c r="C6767">
        <v>2017</v>
      </c>
      <c r="D6767" s="42" t="s">
        <v>8644</v>
      </c>
      <c r="E6767" t="b">
        <v>0</v>
      </c>
      <c r="F6767" s="42" t="s">
        <v>10237</v>
      </c>
    </row>
    <row r="6768" spans="1:6" x14ac:dyDescent="0.2">
      <c r="A6768" s="42" t="s">
        <v>2008</v>
      </c>
      <c r="B6768" s="42" t="s">
        <v>8464</v>
      </c>
      <c r="C6768">
        <v>2018</v>
      </c>
      <c r="D6768" s="42" t="s">
        <v>8512</v>
      </c>
      <c r="E6768" t="b">
        <v>0</v>
      </c>
      <c r="F6768" s="42" t="s">
        <v>10237</v>
      </c>
    </row>
    <row r="6769" spans="1:6" x14ac:dyDescent="0.2">
      <c r="A6769" s="42" t="s">
        <v>2008</v>
      </c>
      <c r="B6769" s="42" t="s">
        <v>8464</v>
      </c>
      <c r="C6769">
        <v>2019</v>
      </c>
      <c r="D6769" s="42" t="s">
        <v>9170</v>
      </c>
      <c r="E6769" t="b">
        <v>0</v>
      </c>
      <c r="F6769" s="42" t="s">
        <v>10237</v>
      </c>
    </row>
    <row r="6770" spans="1:6" x14ac:dyDescent="0.2">
      <c r="A6770" s="42" t="s">
        <v>2009</v>
      </c>
      <c r="B6770" s="42" t="s">
        <v>8454</v>
      </c>
      <c r="C6770">
        <v>2013</v>
      </c>
      <c r="D6770" s="42" t="s">
        <v>9390</v>
      </c>
      <c r="E6770" t="b">
        <v>0</v>
      </c>
      <c r="F6770" s="42" t="s">
        <v>10241</v>
      </c>
    </row>
    <row r="6771" spans="1:6" x14ac:dyDescent="0.2">
      <c r="A6771" s="42" t="s">
        <v>2009</v>
      </c>
      <c r="B6771" s="42" t="s">
        <v>8454</v>
      </c>
      <c r="C6771">
        <v>2014</v>
      </c>
      <c r="D6771" s="42" t="s">
        <v>10242</v>
      </c>
      <c r="E6771" t="b">
        <v>0</v>
      </c>
      <c r="F6771" s="42" t="s">
        <v>10241</v>
      </c>
    </row>
    <row r="6772" spans="1:6" x14ac:dyDescent="0.2">
      <c r="A6772" s="42" t="s">
        <v>2009</v>
      </c>
      <c r="B6772" s="42" t="s">
        <v>8454</v>
      </c>
      <c r="C6772">
        <v>2015</v>
      </c>
      <c r="D6772" s="42" t="s">
        <v>9082</v>
      </c>
      <c r="E6772" t="b">
        <v>0</v>
      </c>
      <c r="F6772" s="42" t="s">
        <v>10241</v>
      </c>
    </row>
    <row r="6773" spans="1:6" x14ac:dyDescent="0.2">
      <c r="A6773" s="42" t="s">
        <v>2009</v>
      </c>
      <c r="B6773" s="42" t="s">
        <v>8454</v>
      </c>
      <c r="C6773">
        <v>2016</v>
      </c>
      <c r="D6773" s="42" t="s">
        <v>9544</v>
      </c>
      <c r="E6773" t="b">
        <v>0</v>
      </c>
      <c r="F6773" s="42" t="s">
        <v>10241</v>
      </c>
    </row>
    <row r="6774" spans="1:6" x14ac:dyDescent="0.2">
      <c r="A6774" s="42" t="s">
        <v>2009</v>
      </c>
      <c r="B6774" s="42" t="s">
        <v>8454</v>
      </c>
      <c r="C6774">
        <v>2017</v>
      </c>
      <c r="D6774" s="42" t="s">
        <v>8856</v>
      </c>
      <c r="E6774" t="b">
        <v>0</v>
      </c>
      <c r="F6774" s="42" t="s">
        <v>10241</v>
      </c>
    </row>
    <row r="6775" spans="1:6" x14ac:dyDescent="0.2">
      <c r="A6775" s="42" t="s">
        <v>2009</v>
      </c>
      <c r="B6775" s="42" t="s">
        <v>8454</v>
      </c>
      <c r="C6775">
        <v>2018</v>
      </c>
      <c r="D6775" s="42" t="s">
        <v>10243</v>
      </c>
      <c r="E6775" t="b">
        <v>0</v>
      </c>
      <c r="F6775" s="42" t="s">
        <v>10241</v>
      </c>
    </row>
    <row r="6776" spans="1:6" x14ac:dyDescent="0.2">
      <c r="A6776" s="42" t="s">
        <v>2009</v>
      </c>
      <c r="B6776" s="42" t="s">
        <v>8454</v>
      </c>
      <c r="C6776">
        <v>2019</v>
      </c>
      <c r="D6776" s="42" t="s">
        <v>10244</v>
      </c>
      <c r="E6776" t="b">
        <v>0</v>
      </c>
      <c r="F6776" s="42" t="s">
        <v>10241</v>
      </c>
    </row>
    <row r="6777" spans="1:6" x14ac:dyDescent="0.2">
      <c r="A6777" s="42" t="s">
        <v>2009</v>
      </c>
      <c r="B6777" s="42" t="s">
        <v>8462</v>
      </c>
      <c r="C6777">
        <v>2013</v>
      </c>
      <c r="D6777" s="42" t="s">
        <v>8931</v>
      </c>
      <c r="E6777" t="b">
        <v>0</v>
      </c>
      <c r="F6777" s="42" t="s">
        <v>10241</v>
      </c>
    </row>
    <row r="6778" spans="1:6" x14ac:dyDescent="0.2">
      <c r="A6778" s="42" t="s">
        <v>2009</v>
      </c>
      <c r="B6778" s="42" t="s">
        <v>8462</v>
      </c>
      <c r="C6778">
        <v>2014</v>
      </c>
      <c r="D6778" s="42" t="s">
        <v>10245</v>
      </c>
      <c r="E6778" t="b">
        <v>0</v>
      </c>
      <c r="F6778" s="42" t="s">
        <v>10241</v>
      </c>
    </row>
    <row r="6779" spans="1:6" x14ac:dyDescent="0.2">
      <c r="A6779" s="42" t="s">
        <v>2009</v>
      </c>
      <c r="B6779" s="42" t="s">
        <v>8462</v>
      </c>
      <c r="C6779">
        <v>2015</v>
      </c>
      <c r="D6779" s="42" t="s">
        <v>8539</v>
      </c>
      <c r="E6779" t="b">
        <v>0</v>
      </c>
      <c r="F6779" s="42" t="s">
        <v>10241</v>
      </c>
    </row>
    <row r="6780" spans="1:6" x14ac:dyDescent="0.2">
      <c r="A6780" s="42" t="s">
        <v>2009</v>
      </c>
      <c r="B6780" s="42" t="s">
        <v>8462</v>
      </c>
      <c r="C6780">
        <v>2016</v>
      </c>
      <c r="D6780" s="42" t="s">
        <v>9544</v>
      </c>
      <c r="E6780" t="b">
        <v>0</v>
      </c>
      <c r="F6780" s="42" t="s">
        <v>10241</v>
      </c>
    </row>
    <row r="6781" spans="1:6" x14ac:dyDescent="0.2">
      <c r="A6781" s="42" t="s">
        <v>2009</v>
      </c>
      <c r="B6781" s="42" t="s">
        <v>8462</v>
      </c>
      <c r="C6781">
        <v>2017</v>
      </c>
      <c r="D6781" s="42" t="s">
        <v>8998</v>
      </c>
      <c r="E6781" t="b">
        <v>0</v>
      </c>
      <c r="F6781" s="42" t="s">
        <v>10241</v>
      </c>
    </row>
    <row r="6782" spans="1:6" x14ac:dyDescent="0.2">
      <c r="A6782" s="42" t="s">
        <v>2009</v>
      </c>
      <c r="B6782" s="42" t="s">
        <v>8462</v>
      </c>
      <c r="C6782">
        <v>2018</v>
      </c>
      <c r="D6782" s="42" t="s">
        <v>10246</v>
      </c>
      <c r="E6782" t="b">
        <v>0</v>
      </c>
      <c r="F6782" s="42" t="s">
        <v>10241</v>
      </c>
    </row>
    <row r="6783" spans="1:6" x14ac:dyDescent="0.2">
      <c r="A6783" s="42" t="s">
        <v>2009</v>
      </c>
      <c r="B6783" s="42" t="s">
        <v>8462</v>
      </c>
      <c r="C6783">
        <v>2019</v>
      </c>
      <c r="D6783" s="42" t="s">
        <v>10247</v>
      </c>
      <c r="E6783" t="b">
        <v>0</v>
      </c>
      <c r="F6783" s="42" t="s">
        <v>10241</v>
      </c>
    </row>
    <row r="6784" spans="1:6" x14ac:dyDescent="0.2">
      <c r="A6784" s="42" t="s">
        <v>2009</v>
      </c>
      <c r="B6784" s="42" t="s">
        <v>8464</v>
      </c>
      <c r="C6784">
        <v>2013</v>
      </c>
      <c r="D6784" s="42" t="s">
        <v>8515</v>
      </c>
      <c r="E6784" t="b">
        <v>0</v>
      </c>
      <c r="F6784" s="42" t="s">
        <v>10241</v>
      </c>
    </row>
    <row r="6785" spans="1:6" x14ac:dyDescent="0.2">
      <c r="A6785" s="42" t="s">
        <v>2009</v>
      </c>
      <c r="B6785" s="42" t="s">
        <v>8464</v>
      </c>
      <c r="C6785">
        <v>2014</v>
      </c>
      <c r="D6785" s="42" t="s">
        <v>8551</v>
      </c>
      <c r="E6785" t="b">
        <v>0</v>
      </c>
      <c r="F6785" s="42" t="s">
        <v>10241</v>
      </c>
    </row>
    <row r="6786" spans="1:6" x14ac:dyDescent="0.2">
      <c r="A6786" s="42" t="s">
        <v>2009</v>
      </c>
      <c r="B6786" s="42" t="s">
        <v>8464</v>
      </c>
      <c r="C6786">
        <v>2015</v>
      </c>
      <c r="D6786" s="42" t="s">
        <v>9138</v>
      </c>
      <c r="E6786" t="b">
        <v>0</v>
      </c>
      <c r="F6786" s="42" t="s">
        <v>10241</v>
      </c>
    </row>
    <row r="6787" spans="1:6" x14ac:dyDescent="0.2">
      <c r="A6787" s="42" t="s">
        <v>2009</v>
      </c>
      <c r="B6787" s="42" t="s">
        <v>8464</v>
      </c>
      <c r="C6787">
        <v>2016</v>
      </c>
      <c r="D6787" s="42" t="s">
        <v>8707</v>
      </c>
      <c r="E6787" t="b">
        <v>0</v>
      </c>
      <c r="F6787" s="42" t="s">
        <v>10241</v>
      </c>
    </row>
    <row r="6788" spans="1:6" x14ac:dyDescent="0.2">
      <c r="A6788" s="42" t="s">
        <v>2009</v>
      </c>
      <c r="B6788" s="42" t="s">
        <v>8464</v>
      </c>
      <c r="C6788">
        <v>2017</v>
      </c>
      <c r="D6788" s="42" t="s">
        <v>8702</v>
      </c>
      <c r="E6788" t="b">
        <v>0</v>
      </c>
      <c r="F6788" s="42" t="s">
        <v>10241</v>
      </c>
    </row>
    <row r="6789" spans="1:6" x14ac:dyDescent="0.2">
      <c r="A6789" s="42" t="s">
        <v>2009</v>
      </c>
      <c r="B6789" s="42" t="s">
        <v>8464</v>
      </c>
      <c r="C6789">
        <v>2018</v>
      </c>
      <c r="D6789" s="42" t="s">
        <v>9204</v>
      </c>
      <c r="E6789" t="b">
        <v>0</v>
      </c>
      <c r="F6789" s="42" t="s">
        <v>10241</v>
      </c>
    </row>
    <row r="6790" spans="1:6" x14ac:dyDescent="0.2">
      <c r="A6790" s="42" t="s">
        <v>2009</v>
      </c>
      <c r="B6790" s="42" t="s">
        <v>8464</v>
      </c>
      <c r="C6790">
        <v>2019</v>
      </c>
      <c r="D6790" s="42" t="s">
        <v>8757</v>
      </c>
      <c r="E6790" t="b">
        <v>0</v>
      </c>
      <c r="F6790" s="42" t="s">
        <v>10241</v>
      </c>
    </row>
    <row r="6791" spans="1:6" x14ac:dyDescent="0.2">
      <c r="A6791" s="42" t="s">
        <v>617</v>
      </c>
      <c r="B6791" s="42" t="s">
        <v>8454</v>
      </c>
      <c r="C6791">
        <v>2013</v>
      </c>
      <c r="D6791" s="42" t="s">
        <v>9272</v>
      </c>
      <c r="E6791" t="b">
        <v>0</v>
      </c>
      <c r="F6791" s="42" t="s">
        <v>9273</v>
      </c>
    </row>
    <row r="6792" spans="1:6" x14ac:dyDescent="0.2">
      <c r="A6792" s="42" t="s">
        <v>617</v>
      </c>
      <c r="B6792" s="42" t="s">
        <v>8454</v>
      </c>
      <c r="C6792">
        <v>2014</v>
      </c>
      <c r="D6792" s="42" t="s">
        <v>9274</v>
      </c>
      <c r="E6792" t="b">
        <v>0</v>
      </c>
      <c r="F6792" s="42" t="s">
        <v>9273</v>
      </c>
    </row>
    <row r="6793" spans="1:6" x14ac:dyDescent="0.2">
      <c r="A6793" s="42" t="s">
        <v>617</v>
      </c>
      <c r="B6793" s="42" t="s">
        <v>8454</v>
      </c>
      <c r="C6793">
        <v>2015</v>
      </c>
      <c r="D6793" s="42" t="s">
        <v>8697</v>
      </c>
      <c r="E6793" t="b">
        <v>0</v>
      </c>
      <c r="F6793" s="42" t="s">
        <v>9273</v>
      </c>
    </row>
    <row r="6794" spans="1:6" x14ac:dyDescent="0.2">
      <c r="A6794" s="42" t="s">
        <v>617</v>
      </c>
      <c r="B6794" s="42" t="s">
        <v>8454</v>
      </c>
      <c r="C6794">
        <v>2016</v>
      </c>
      <c r="D6794" s="42" t="s">
        <v>9275</v>
      </c>
      <c r="E6794" t="b">
        <v>0</v>
      </c>
      <c r="F6794" s="42" t="s">
        <v>9273</v>
      </c>
    </row>
    <row r="6795" spans="1:6" x14ac:dyDescent="0.2">
      <c r="A6795" s="42" t="s">
        <v>617</v>
      </c>
      <c r="B6795" s="42" t="s">
        <v>8454</v>
      </c>
      <c r="C6795">
        <v>2017</v>
      </c>
      <c r="D6795" s="42" t="s">
        <v>9034</v>
      </c>
      <c r="E6795" t="b">
        <v>0</v>
      </c>
      <c r="F6795" s="42" t="s">
        <v>9273</v>
      </c>
    </row>
    <row r="6796" spans="1:6" x14ac:dyDescent="0.2">
      <c r="A6796" s="42" t="s">
        <v>617</v>
      </c>
      <c r="B6796" s="42" t="s">
        <v>8454</v>
      </c>
      <c r="C6796">
        <v>2018</v>
      </c>
      <c r="D6796" s="42" t="s">
        <v>9276</v>
      </c>
      <c r="E6796" t="b">
        <v>0</v>
      </c>
      <c r="F6796" s="42" t="s">
        <v>9273</v>
      </c>
    </row>
    <row r="6797" spans="1:6" x14ac:dyDescent="0.2">
      <c r="A6797" s="42" t="s">
        <v>617</v>
      </c>
      <c r="B6797" s="42" t="s">
        <v>8454</v>
      </c>
      <c r="C6797">
        <v>2019</v>
      </c>
      <c r="D6797" s="42" t="s">
        <v>8528</v>
      </c>
      <c r="E6797" t="b">
        <v>0</v>
      </c>
      <c r="F6797" s="42" t="s">
        <v>9273</v>
      </c>
    </row>
    <row r="6798" spans="1:6" x14ac:dyDescent="0.2">
      <c r="A6798" s="42" t="s">
        <v>617</v>
      </c>
      <c r="B6798" s="42" t="s">
        <v>8462</v>
      </c>
      <c r="C6798">
        <v>2013</v>
      </c>
      <c r="D6798" s="42" t="s">
        <v>9277</v>
      </c>
      <c r="E6798" t="b">
        <v>0</v>
      </c>
      <c r="F6798" s="42" t="s">
        <v>9273</v>
      </c>
    </row>
    <row r="6799" spans="1:6" x14ac:dyDescent="0.2">
      <c r="A6799" s="42" t="s">
        <v>617</v>
      </c>
      <c r="B6799" s="42" t="s">
        <v>8462</v>
      </c>
      <c r="C6799">
        <v>2014</v>
      </c>
      <c r="D6799" s="42" t="s">
        <v>8668</v>
      </c>
      <c r="E6799" t="b">
        <v>0</v>
      </c>
      <c r="F6799" s="42" t="s">
        <v>9273</v>
      </c>
    </row>
    <row r="6800" spans="1:6" x14ac:dyDescent="0.2">
      <c r="A6800" s="42" t="s">
        <v>617</v>
      </c>
      <c r="B6800" s="42" t="s">
        <v>8462</v>
      </c>
      <c r="C6800">
        <v>2015</v>
      </c>
      <c r="D6800" s="42" t="s">
        <v>8644</v>
      </c>
      <c r="E6800" t="b">
        <v>0</v>
      </c>
      <c r="F6800" s="42" t="s">
        <v>9273</v>
      </c>
    </row>
    <row r="6801" spans="1:6" x14ac:dyDescent="0.2">
      <c r="A6801" s="42" t="s">
        <v>617</v>
      </c>
      <c r="B6801" s="42" t="s">
        <v>8462</v>
      </c>
      <c r="C6801">
        <v>2016</v>
      </c>
      <c r="D6801" s="42" t="s">
        <v>9275</v>
      </c>
      <c r="E6801" t="b">
        <v>0</v>
      </c>
      <c r="F6801" s="42" t="s">
        <v>9273</v>
      </c>
    </row>
    <row r="6802" spans="1:6" x14ac:dyDescent="0.2">
      <c r="A6802" s="42" t="s">
        <v>617</v>
      </c>
      <c r="B6802" s="42" t="s">
        <v>8462</v>
      </c>
      <c r="C6802">
        <v>2017</v>
      </c>
      <c r="D6802" s="42" t="s">
        <v>9278</v>
      </c>
      <c r="E6802" t="b">
        <v>0</v>
      </c>
      <c r="F6802" s="42" t="s">
        <v>9273</v>
      </c>
    </row>
    <row r="6803" spans="1:6" x14ac:dyDescent="0.2">
      <c r="A6803" s="42" t="s">
        <v>617</v>
      </c>
      <c r="B6803" s="42" t="s">
        <v>8462</v>
      </c>
      <c r="C6803">
        <v>2018</v>
      </c>
      <c r="D6803" s="42" t="s">
        <v>8779</v>
      </c>
      <c r="E6803" t="b">
        <v>0</v>
      </c>
      <c r="F6803" s="42" t="s">
        <v>9273</v>
      </c>
    </row>
    <row r="6804" spans="1:6" x14ac:dyDescent="0.2">
      <c r="A6804" s="42" t="s">
        <v>617</v>
      </c>
      <c r="B6804" s="42" t="s">
        <v>8462</v>
      </c>
      <c r="C6804">
        <v>2019</v>
      </c>
      <c r="D6804" s="42" t="s">
        <v>8995</v>
      </c>
      <c r="E6804" t="b">
        <v>0</v>
      </c>
      <c r="F6804" s="42" t="s">
        <v>9273</v>
      </c>
    </row>
    <row r="6805" spans="1:6" x14ac:dyDescent="0.2">
      <c r="A6805" s="42" t="s">
        <v>617</v>
      </c>
      <c r="B6805" s="42" t="s">
        <v>8464</v>
      </c>
      <c r="C6805">
        <v>2013</v>
      </c>
      <c r="D6805" s="42" t="s">
        <v>9091</v>
      </c>
      <c r="E6805" t="b">
        <v>0</v>
      </c>
      <c r="F6805" s="42" t="s">
        <v>9273</v>
      </c>
    </row>
    <row r="6806" spans="1:6" x14ac:dyDescent="0.2">
      <c r="A6806" s="42" t="s">
        <v>617</v>
      </c>
      <c r="B6806" s="42" t="s">
        <v>8464</v>
      </c>
      <c r="C6806">
        <v>2014</v>
      </c>
      <c r="D6806" s="42" t="s">
        <v>8663</v>
      </c>
      <c r="E6806" t="b">
        <v>0</v>
      </c>
      <c r="F6806" s="42" t="s">
        <v>9273</v>
      </c>
    </row>
    <row r="6807" spans="1:6" x14ac:dyDescent="0.2">
      <c r="A6807" s="42" t="s">
        <v>617</v>
      </c>
      <c r="B6807" s="42" t="s">
        <v>8464</v>
      </c>
      <c r="C6807">
        <v>2015</v>
      </c>
      <c r="D6807" s="42" t="s">
        <v>9279</v>
      </c>
      <c r="E6807" t="b">
        <v>0</v>
      </c>
      <c r="F6807" s="42" t="s">
        <v>9273</v>
      </c>
    </row>
    <row r="6808" spans="1:6" x14ac:dyDescent="0.2">
      <c r="A6808" s="42" t="s">
        <v>617</v>
      </c>
      <c r="B6808" s="42" t="s">
        <v>8464</v>
      </c>
      <c r="C6808">
        <v>2016</v>
      </c>
      <c r="D6808" s="42" t="s">
        <v>9280</v>
      </c>
      <c r="E6808" t="b">
        <v>0</v>
      </c>
      <c r="F6808" s="42" t="s">
        <v>9273</v>
      </c>
    </row>
    <row r="6809" spans="1:6" x14ac:dyDescent="0.2">
      <c r="A6809" s="42" t="s">
        <v>617</v>
      </c>
      <c r="B6809" s="42" t="s">
        <v>8464</v>
      </c>
      <c r="C6809">
        <v>2017</v>
      </c>
      <c r="D6809" s="42" t="s">
        <v>8770</v>
      </c>
      <c r="E6809" t="b">
        <v>0</v>
      </c>
      <c r="F6809" s="42" t="s">
        <v>9273</v>
      </c>
    </row>
    <row r="6810" spans="1:6" x14ac:dyDescent="0.2">
      <c r="A6810" s="42" t="s">
        <v>617</v>
      </c>
      <c r="B6810" s="42" t="s">
        <v>8464</v>
      </c>
      <c r="C6810">
        <v>2018</v>
      </c>
      <c r="D6810" s="42" t="s">
        <v>9182</v>
      </c>
      <c r="E6810" t="b">
        <v>0</v>
      </c>
      <c r="F6810" s="42" t="s">
        <v>9273</v>
      </c>
    </row>
    <row r="6811" spans="1:6" x14ac:dyDescent="0.2">
      <c r="A6811" s="42" t="s">
        <v>617</v>
      </c>
      <c r="B6811" s="42" t="s">
        <v>8464</v>
      </c>
      <c r="C6811">
        <v>2019</v>
      </c>
      <c r="D6811" s="42" t="s">
        <v>9281</v>
      </c>
      <c r="E6811" t="b">
        <v>0</v>
      </c>
      <c r="F6811" s="42" t="s">
        <v>9273</v>
      </c>
    </row>
    <row r="6812" spans="1:6" x14ac:dyDescent="0.2">
      <c r="A6812" s="42" t="s">
        <v>55</v>
      </c>
      <c r="B6812" s="42" t="s">
        <v>8454</v>
      </c>
      <c r="C6812">
        <v>2013</v>
      </c>
      <c r="D6812" s="42" t="s">
        <v>9089</v>
      </c>
      <c r="E6812" t="b">
        <v>0</v>
      </c>
      <c r="F6812" s="42" t="s">
        <v>9349</v>
      </c>
    </row>
    <row r="6813" spans="1:6" x14ac:dyDescent="0.2">
      <c r="A6813" s="42" t="s">
        <v>55</v>
      </c>
      <c r="B6813" s="42" t="s">
        <v>8454</v>
      </c>
      <c r="C6813">
        <v>2014</v>
      </c>
      <c r="D6813" s="42" t="s">
        <v>9205</v>
      </c>
      <c r="E6813" t="b">
        <v>0</v>
      </c>
      <c r="F6813" s="42" t="s">
        <v>9349</v>
      </c>
    </row>
    <row r="6814" spans="1:6" x14ac:dyDescent="0.2">
      <c r="A6814" s="42" t="s">
        <v>55</v>
      </c>
      <c r="B6814" s="42" t="s">
        <v>8454</v>
      </c>
      <c r="C6814">
        <v>2015</v>
      </c>
      <c r="D6814" s="42" t="s">
        <v>9296</v>
      </c>
      <c r="E6814" t="b">
        <v>0</v>
      </c>
      <c r="F6814" s="42" t="s">
        <v>9349</v>
      </c>
    </row>
    <row r="6815" spans="1:6" x14ac:dyDescent="0.2">
      <c r="A6815" s="42" t="s">
        <v>55</v>
      </c>
      <c r="B6815" s="42" t="s">
        <v>8454</v>
      </c>
      <c r="C6815">
        <v>2016</v>
      </c>
      <c r="D6815" s="42" t="s">
        <v>9158</v>
      </c>
      <c r="E6815" t="b">
        <v>0</v>
      </c>
      <c r="F6815" s="42" t="s">
        <v>9349</v>
      </c>
    </row>
    <row r="6816" spans="1:6" x14ac:dyDescent="0.2">
      <c r="A6816" s="42" t="s">
        <v>55</v>
      </c>
      <c r="B6816" s="42" t="s">
        <v>8454</v>
      </c>
      <c r="C6816">
        <v>2017</v>
      </c>
      <c r="D6816" s="42" t="s">
        <v>8652</v>
      </c>
      <c r="E6816" t="b">
        <v>0</v>
      </c>
      <c r="F6816" s="42" t="s">
        <v>9349</v>
      </c>
    </row>
    <row r="6817" spans="1:6" x14ac:dyDescent="0.2">
      <c r="A6817" s="42" t="s">
        <v>55</v>
      </c>
      <c r="B6817" s="42" t="s">
        <v>8454</v>
      </c>
      <c r="C6817">
        <v>2018</v>
      </c>
      <c r="D6817" s="42" t="s">
        <v>9158</v>
      </c>
      <c r="E6817" t="b">
        <v>0</v>
      </c>
      <c r="F6817" s="42" t="s">
        <v>9349</v>
      </c>
    </row>
    <row r="6818" spans="1:6" x14ac:dyDescent="0.2">
      <c r="A6818" s="42" t="s">
        <v>55</v>
      </c>
      <c r="B6818" s="42" t="s">
        <v>8454</v>
      </c>
      <c r="C6818">
        <v>2019</v>
      </c>
      <c r="D6818" s="42" t="s">
        <v>9350</v>
      </c>
      <c r="E6818" t="b">
        <v>0</v>
      </c>
      <c r="F6818" s="42" t="s">
        <v>9349</v>
      </c>
    </row>
    <row r="6819" spans="1:6" x14ac:dyDescent="0.2">
      <c r="A6819" s="42" t="s">
        <v>55</v>
      </c>
      <c r="B6819" s="42" t="s">
        <v>8462</v>
      </c>
      <c r="C6819">
        <v>2013</v>
      </c>
      <c r="D6819" s="42" t="s">
        <v>8556</v>
      </c>
      <c r="E6819" t="b">
        <v>0</v>
      </c>
      <c r="F6819" s="42" t="s">
        <v>9349</v>
      </c>
    </row>
    <row r="6820" spans="1:6" x14ac:dyDescent="0.2">
      <c r="A6820" s="42" t="s">
        <v>55</v>
      </c>
      <c r="B6820" s="42" t="s">
        <v>8462</v>
      </c>
      <c r="C6820">
        <v>2014</v>
      </c>
      <c r="D6820" s="42" t="s">
        <v>9170</v>
      </c>
      <c r="E6820" t="b">
        <v>0</v>
      </c>
      <c r="F6820" s="42" t="s">
        <v>9349</v>
      </c>
    </row>
    <row r="6821" spans="1:6" x14ac:dyDescent="0.2">
      <c r="A6821" s="42" t="s">
        <v>55</v>
      </c>
      <c r="B6821" s="42" t="s">
        <v>8462</v>
      </c>
      <c r="C6821">
        <v>2015</v>
      </c>
      <c r="D6821" s="42" t="s">
        <v>9185</v>
      </c>
      <c r="E6821" t="b">
        <v>0</v>
      </c>
      <c r="F6821" s="42" t="s">
        <v>9349</v>
      </c>
    </row>
    <row r="6822" spans="1:6" x14ac:dyDescent="0.2">
      <c r="A6822" s="42" t="s">
        <v>55</v>
      </c>
      <c r="B6822" s="42" t="s">
        <v>8462</v>
      </c>
      <c r="C6822">
        <v>2016</v>
      </c>
      <c r="D6822" s="42" t="s">
        <v>9351</v>
      </c>
      <c r="E6822" t="b">
        <v>0</v>
      </c>
      <c r="F6822" s="42" t="s">
        <v>9349</v>
      </c>
    </row>
    <row r="6823" spans="1:6" x14ac:dyDescent="0.2">
      <c r="A6823" s="42" t="s">
        <v>55</v>
      </c>
      <c r="B6823" s="42" t="s">
        <v>8462</v>
      </c>
      <c r="C6823">
        <v>2017</v>
      </c>
      <c r="D6823" s="42" t="s">
        <v>8652</v>
      </c>
      <c r="E6823" t="b">
        <v>0</v>
      </c>
      <c r="F6823" s="42" t="s">
        <v>9349</v>
      </c>
    </row>
    <row r="6824" spans="1:6" x14ac:dyDescent="0.2">
      <c r="A6824" s="42" t="s">
        <v>55</v>
      </c>
      <c r="B6824" s="42" t="s">
        <v>8462</v>
      </c>
      <c r="C6824">
        <v>2018</v>
      </c>
      <c r="D6824" s="42" t="s">
        <v>8466</v>
      </c>
      <c r="E6824" t="b">
        <v>0</v>
      </c>
      <c r="F6824" s="42" t="s">
        <v>9349</v>
      </c>
    </row>
    <row r="6825" spans="1:6" x14ac:dyDescent="0.2">
      <c r="A6825" s="42" t="s">
        <v>55</v>
      </c>
      <c r="B6825" s="42" t="s">
        <v>8462</v>
      </c>
      <c r="C6825">
        <v>2019</v>
      </c>
      <c r="D6825" s="42" t="s">
        <v>8986</v>
      </c>
      <c r="E6825" t="b">
        <v>0</v>
      </c>
      <c r="F6825" s="42" t="s">
        <v>9349</v>
      </c>
    </row>
    <row r="6826" spans="1:6" x14ac:dyDescent="0.2">
      <c r="A6826" s="42" t="s">
        <v>55</v>
      </c>
      <c r="B6826" s="42" t="s">
        <v>8464</v>
      </c>
      <c r="C6826">
        <v>2013</v>
      </c>
      <c r="D6826" s="42" t="s">
        <v>8997</v>
      </c>
      <c r="E6826" t="b">
        <v>0</v>
      </c>
      <c r="F6826" s="42" t="s">
        <v>9349</v>
      </c>
    </row>
    <row r="6827" spans="1:6" x14ac:dyDescent="0.2">
      <c r="A6827" s="42" t="s">
        <v>55</v>
      </c>
      <c r="B6827" s="42" t="s">
        <v>8464</v>
      </c>
      <c r="C6827">
        <v>2014</v>
      </c>
      <c r="D6827" s="42" t="s">
        <v>9152</v>
      </c>
      <c r="E6827" t="b">
        <v>0</v>
      </c>
      <c r="F6827" s="42" t="s">
        <v>9349</v>
      </c>
    </row>
    <row r="6828" spans="1:6" x14ac:dyDescent="0.2">
      <c r="A6828" s="42" t="s">
        <v>55</v>
      </c>
      <c r="B6828" s="42" t="s">
        <v>8464</v>
      </c>
      <c r="C6828">
        <v>2015</v>
      </c>
      <c r="D6828" s="42" t="s">
        <v>8826</v>
      </c>
      <c r="E6828" t="b">
        <v>0</v>
      </c>
      <c r="F6828" s="42" t="s">
        <v>9349</v>
      </c>
    </row>
    <row r="6829" spans="1:6" x14ac:dyDescent="0.2">
      <c r="A6829" s="42" t="s">
        <v>55</v>
      </c>
      <c r="B6829" s="42" t="s">
        <v>8464</v>
      </c>
      <c r="C6829">
        <v>2016</v>
      </c>
      <c r="D6829" s="42" t="s">
        <v>8648</v>
      </c>
      <c r="E6829" t="b">
        <v>0</v>
      </c>
      <c r="F6829" s="42" t="s">
        <v>9349</v>
      </c>
    </row>
    <row r="6830" spans="1:6" x14ac:dyDescent="0.2">
      <c r="A6830" s="42" t="s">
        <v>55</v>
      </c>
      <c r="B6830" s="42" t="s">
        <v>8464</v>
      </c>
      <c r="C6830">
        <v>2017</v>
      </c>
      <c r="D6830" s="42" t="s">
        <v>9051</v>
      </c>
      <c r="E6830" t="b">
        <v>0</v>
      </c>
      <c r="F6830" s="42" t="s">
        <v>9349</v>
      </c>
    </row>
    <row r="6831" spans="1:6" x14ac:dyDescent="0.2">
      <c r="A6831" s="42" t="s">
        <v>55</v>
      </c>
      <c r="B6831" s="42" t="s">
        <v>8464</v>
      </c>
      <c r="C6831">
        <v>2018</v>
      </c>
      <c r="D6831" s="42" t="s">
        <v>9180</v>
      </c>
      <c r="E6831" t="b">
        <v>0</v>
      </c>
      <c r="F6831" s="42" t="s">
        <v>9349</v>
      </c>
    </row>
    <row r="6832" spans="1:6" x14ac:dyDescent="0.2">
      <c r="A6832" s="42" t="s">
        <v>55</v>
      </c>
      <c r="B6832" s="42" t="s">
        <v>8464</v>
      </c>
      <c r="C6832">
        <v>2019</v>
      </c>
      <c r="D6832" s="42" t="s">
        <v>9170</v>
      </c>
      <c r="E6832" t="b">
        <v>0</v>
      </c>
      <c r="F6832" s="42" t="s">
        <v>9349</v>
      </c>
    </row>
    <row r="6833" spans="1:6" x14ac:dyDescent="0.2">
      <c r="A6833" s="42" t="s">
        <v>2011</v>
      </c>
      <c r="B6833" s="42" t="s">
        <v>8454</v>
      </c>
      <c r="C6833">
        <v>2016</v>
      </c>
      <c r="D6833" s="42" t="s">
        <v>8482</v>
      </c>
      <c r="E6833" t="b">
        <v>0</v>
      </c>
      <c r="F6833" s="42" t="s">
        <v>10248</v>
      </c>
    </row>
    <row r="6834" spans="1:6" x14ac:dyDescent="0.2">
      <c r="A6834" s="42" t="s">
        <v>2011</v>
      </c>
      <c r="B6834" s="42" t="s">
        <v>8454</v>
      </c>
      <c r="C6834">
        <v>2017</v>
      </c>
      <c r="D6834" s="42" t="s">
        <v>8482</v>
      </c>
      <c r="E6834" t="b">
        <v>0</v>
      </c>
      <c r="F6834" s="42" t="s">
        <v>10248</v>
      </c>
    </row>
    <row r="6835" spans="1:6" x14ac:dyDescent="0.2">
      <c r="A6835" s="42" t="s">
        <v>2011</v>
      </c>
      <c r="B6835" s="42" t="s">
        <v>8454</v>
      </c>
      <c r="C6835">
        <v>2018</v>
      </c>
      <c r="D6835" s="42" t="s">
        <v>8482</v>
      </c>
      <c r="E6835" t="b">
        <v>0</v>
      </c>
      <c r="F6835" s="42" t="s">
        <v>10248</v>
      </c>
    </row>
    <row r="6836" spans="1:6" x14ac:dyDescent="0.2">
      <c r="A6836" s="42" t="s">
        <v>2011</v>
      </c>
      <c r="B6836" s="42" t="s">
        <v>8454</v>
      </c>
      <c r="C6836">
        <v>2019</v>
      </c>
      <c r="D6836" s="42" t="s">
        <v>10249</v>
      </c>
      <c r="E6836" t="b">
        <v>0</v>
      </c>
      <c r="F6836" s="42" t="s">
        <v>10248</v>
      </c>
    </row>
    <row r="6837" spans="1:6" x14ac:dyDescent="0.2">
      <c r="A6837" s="42" t="s">
        <v>2011</v>
      </c>
      <c r="B6837" s="42" t="s">
        <v>8462</v>
      </c>
      <c r="C6837">
        <v>2016</v>
      </c>
      <c r="D6837" s="42" t="s">
        <v>8482</v>
      </c>
      <c r="E6837" t="b">
        <v>0</v>
      </c>
      <c r="F6837" s="42" t="s">
        <v>10248</v>
      </c>
    </row>
    <row r="6838" spans="1:6" x14ac:dyDescent="0.2">
      <c r="A6838" s="42" t="s">
        <v>2011</v>
      </c>
      <c r="B6838" s="42" t="s">
        <v>8462</v>
      </c>
      <c r="C6838">
        <v>2017</v>
      </c>
      <c r="D6838" s="42" t="s">
        <v>8482</v>
      </c>
      <c r="E6838" t="b">
        <v>0</v>
      </c>
      <c r="F6838" s="42" t="s">
        <v>10248</v>
      </c>
    </row>
    <row r="6839" spans="1:6" x14ac:dyDescent="0.2">
      <c r="A6839" s="42" t="s">
        <v>2011</v>
      </c>
      <c r="B6839" s="42" t="s">
        <v>8462</v>
      </c>
      <c r="C6839">
        <v>2018</v>
      </c>
      <c r="D6839" s="42" t="s">
        <v>8482</v>
      </c>
      <c r="E6839" t="b">
        <v>0</v>
      </c>
      <c r="F6839" s="42" t="s">
        <v>10248</v>
      </c>
    </row>
    <row r="6840" spans="1:6" x14ac:dyDescent="0.2">
      <c r="A6840" s="42" t="s">
        <v>2011</v>
      </c>
      <c r="B6840" s="42" t="s">
        <v>8462</v>
      </c>
      <c r="C6840">
        <v>2019</v>
      </c>
      <c r="D6840" s="42" t="s">
        <v>10249</v>
      </c>
      <c r="E6840" t="b">
        <v>0</v>
      </c>
      <c r="F6840" s="42" t="s">
        <v>10248</v>
      </c>
    </row>
    <row r="6841" spans="1:6" x14ac:dyDescent="0.2">
      <c r="A6841" s="42" t="s">
        <v>2011</v>
      </c>
      <c r="B6841" s="42" t="s">
        <v>8464</v>
      </c>
      <c r="C6841">
        <v>2016</v>
      </c>
      <c r="D6841" s="42" t="s">
        <v>8482</v>
      </c>
      <c r="E6841" t="b">
        <v>0</v>
      </c>
      <c r="F6841" s="42" t="s">
        <v>10248</v>
      </c>
    </row>
    <row r="6842" spans="1:6" x14ac:dyDescent="0.2">
      <c r="A6842" s="42" t="s">
        <v>2011</v>
      </c>
      <c r="B6842" s="42" t="s">
        <v>8464</v>
      </c>
      <c r="C6842">
        <v>2017</v>
      </c>
      <c r="D6842" s="42" t="s">
        <v>8482</v>
      </c>
      <c r="E6842" t="b">
        <v>0</v>
      </c>
      <c r="F6842" s="42" t="s">
        <v>10248</v>
      </c>
    </row>
    <row r="6843" spans="1:6" x14ac:dyDescent="0.2">
      <c r="A6843" s="42" t="s">
        <v>2011</v>
      </c>
      <c r="B6843" s="42" t="s">
        <v>8464</v>
      </c>
      <c r="C6843">
        <v>2018</v>
      </c>
      <c r="D6843" s="42" t="s">
        <v>8482</v>
      </c>
      <c r="E6843" t="b">
        <v>0</v>
      </c>
      <c r="F6843" s="42" t="s">
        <v>10248</v>
      </c>
    </row>
    <row r="6844" spans="1:6" x14ac:dyDescent="0.2">
      <c r="A6844" s="42" t="s">
        <v>2011</v>
      </c>
      <c r="B6844" s="42" t="s">
        <v>8464</v>
      </c>
      <c r="C6844">
        <v>2019</v>
      </c>
      <c r="D6844" s="42" t="s">
        <v>8510</v>
      </c>
      <c r="E6844" t="b">
        <v>0</v>
      </c>
      <c r="F6844" s="42" t="s">
        <v>10248</v>
      </c>
    </row>
    <row r="6845" spans="1:6" x14ac:dyDescent="0.2">
      <c r="A6845" s="42" t="s">
        <v>68</v>
      </c>
      <c r="B6845" s="42" t="s">
        <v>8454</v>
      </c>
      <c r="C6845">
        <v>2013</v>
      </c>
      <c r="D6845" s="42" t="s">
        <v>9030</v>
      </c>
      <c r="E6845" t="b">
        <v>0</v>
      </c>
      <c r="F6845" s="42" t="s">
        <v>9031</v>
      </c>
    </row>
    <row r="6846" spans="1:6" x14ac:dyDescent="0.2">
      <c r="A6846" s="42" t="s">
        <v>68</v>
      </c>
      <c r="B6846" s="42" t="s">
        <v>8454</v>
      </c>
      <c r="C6846">
        <v>2014</v>
      </c>
      <c r="D6846" s="42" t="s">
        <v>9032</v>
      </c>
      <c r="E6846" t="b">
        <v>0</v>
      </c>
      <c r="F6846" s="42" t="s">
        <v>9031</v>
      </c>
    </row>
    <row r="6847" spans="1:6" x14ac:dyDescent="0.2">
      <c r="A6847" s="42" t="s">
        <v>68</v>
      </c>
      <c r="B6847" s="42" t="s">
        <v>8454</v>
      </c>
      <c r="C6847">
        <v>2015</v>
      </c>
      <c r="D6847" s="42" t="s">
        <v>8614</v>
      </c>
      <c r="E6847" t="b">
        <v>0</v>
      </c>
      <c r="F6847" s="42" t="s">
        <v>9031</v>
      </c>
    </row>
    <row r="6848" spans="1:6" x14ac:dyDescent="0.2">
      <c r="A6848" s="42" t="s">
        <v>68</v>
      </c>
      <c r="B6848" s="42" t="s">
        <v>8454</v>
      </c>
      <c r="C6848">
        <v>2016</v>
      </c>
      <c r="D6848" s="42" t="s">
        <v>9033</v>
      </c>
      <c r="E6848" t="b">
        <v>0</v>
      </c>
      <c r="F6848" s="42" t="s">
        <v>9031</v>
      </c>
    </row>
    <row r="6849" spans="1:6" x14ac:dyDescent="0.2">
      <c r="A6849" s="42" t="s">
        <v>68</v>
      </c>
      <c r="B6849" s="42" t="s">
        <v>8454</v>
      </c>
      <c r="C6849">
        <v>2017</v>
      </c>
      <c r="D6849" s="42" t="s">
        <v>8500</v>
      </c>
      <c r="E6849" t="b">
        <v>0</v>
      </c>
      <c r="F6849" s="42" t="s">
        <v>9031</v>
      </c>
    </row>
    <row r="6850" spans="1:6" x14ac:dyDescent="0.2">
      <c r="A6850" s="42" t="s">
        <v>68</v>
      </c>
      <c r="B6850" s="42" t="s">
        <v>8454</v>
      </c>
      <c r="C6850">
        <v>2018</v>
      </c>
      <c r="D6850" s="42" t="s">
        <v>9034</v>
      </c>
      <c r="E6850" t="b">
        <v>0</v>
      </c>
      <c r="F6850" s="42" t="s">
        <v>9031</v>
      </c>
    </row>
    <row r="6851" spans="1:6" x14ac:dyDescent="0.2">
      <c r="A6851" s="42" t="s">
        <v>68</v>
      </c>
      <c r="B6851" s="42" t="s">
        <v>8454</v>
      </c>
      <c r="C6851">
        <v>2019</v>
      </c>
      <c r="D6851" s="42" t="s">
        <v>9035</v>
      </c>
      <c r="E6851" t="b">
        <v>0</v>
      </c>
      <c r="F6851" s="42" t="s">
        <v>9031</v>
      </c>
    </row>
    <row r="6852" spans="1:6" x14ac:dyDescent="0.2">
      <c r="A6852" s="42" t="s">
        <v>68</v>
      </c>
      <c r="B6852" s="42" t="s">
        <v>8462</v>
      </c>
      <c r="C6852">
        <v>2013</v>
      </c>
      <c r="D6852" s="42" t="s">
        <v>9030</v>
      </c>
      <c r="E6852" t="b">
        <v>0</v>
      </c>
      <c r="F6852" s="42" t="s">
        <v>9031</v>
      </c>
    </row>
    <row r="6853" spans="1:6" x14ac:dyDescent="0.2">
      <c r="A6853" s="42" t="s">
        <v>68</v>
      </c>
      <c r="B6853" s="42" t="s">
        <v>8462</v>
      </c>
      <c r="C6853">
        <v>2014</v>
      </c>
      <c r="D6853" s="42" t="s">
        <v>9032</v>
      </c>
      <c r="E6853" t="b">
        <v>0</v>
      </c>
      <c r="F6853" s="42" t="s">
        <v>9031</v>
      </c>
    </row>
    <row r="6854" spans="1:6" x14ac:dyDescent="0.2">
      <c r="A6854" s="42" t="s">
        <v>68</v>
      </c>
      <c r="B6854" s="42" t="s">
        <v>8462</v>
      </c>
      <c r="C6854">
        <v>2015</v>
      </c>
      <c r="D6854" s="42" t="s">
        <v>8614</v>
      </c>
      <c r="E6854" t="b">
        <v>0</v>
      </c>
      <c r="F6854" s="42" t="s">
        <v>9031</v>
      </c>
    </row>
    <row r="6855" spans="1:6" x14ac:dyDescent="0.2">
      <c r="A6855" s="42" t="s">
        <v>68</v>
      </c>
      <c r="B6855" s="42" t="s">
        <v>8462</v>
      </c>
      <c r="C6855">
        <v>2016</v>
      </c>
      <c r="D6855" s="42" t="s">
        <v>9033</v>
      </c>
      <c r="E6855" t="b">
        <v>0</v>
      </c>
      <c r="F6855" s="42" t="s">
        <v>9031</v>
      </c>
    </row>
    <row r="6856" spans="1:6" x14ac:dyDescent="0.2">
      <c r="A6856" s="42" t="s">
        <v>68</v>
      </c>
      <c r="B6856" s="42" t="s">
        <v>8462</v>
      </c>
      <c r="C6856">
        <v>2017</v>
      </c>
      <c r="D6856" s="42" t="s">
        <v>8500</v>
      </c>
      <c r="E6856" t="b">
        <v>0</v>
      </c>
      <c r="F6856" s="42" t="s">
        <v>9031</v>
      </c>
    </row>
    <row r="6857" spans="1:6" x14ac:dyDescent="0.2">
      <c r="A6857" s="42" t="s">
        <v>68</v>
      </c>
      <c r="B6857" s="42" t="s">
        <v>8462</v>
      </c>
      <c r="C6857">
        <v>2018</v>
      </c>
      <c r="D6857" s="42" t="s">
        <v>9034</v>
      </c>
      <c r="E6857" t="b">
        <v>0</v>
      </c>
      <c r="F6857" s="42" t="s">
        <v>9031</v>
      </c>
    </row>
    <row r="6858" spans="1:6" x14ac:dyDescent="0.2">
      <c r="A6858" s="42" t="s">
        <v>68</v>
      </c>
      <c r="B6858" s="42" t="s">
        <v>8462</v>
      </c>
      <c r="C6858">
        <v>2019</v>
      </c>
      <c r="D6858" s="42" t="s">
        <v>9035</v>
      </c>
      <c r="E6858" t="b">
        <v>0</v>
      </c>
      <c r="F6858" s="42" t="s">
        <v>9031</v>
      </c>
    </row>
    <row r="6859" spans="1:6" x14ac:dyDescent="0.2">
      <c r="A6859" s="42" t="s">
        <v>68</v>
      </c>
      <c r="B6859" s="42" t="s">
        <v>8464</v>
      </c>
      <c r="C6859">
        <v>2013</v>
      </c>
      <c r="D6859" s="42" t="s">
        <v>8697</v>
      </c>
      <c r="E6859" t="b">
        <v>0</v>
      </c>
      <c r="F6859" s="42" t="s">
        <v>9031</v>
      </c>
    </row>
    <row r="6860" spans="1:6" x14ac:dyDescent="0.2">
      <c r="A6860" s="42" t="s">
        <v>68</v>
      </c>
      <c r="B6860" s="42" t="s">
        <v>8464</v>
      </c>
      <c r="C6860">
        <v>2014</v>
      </c>
      <c r="D6860" s="42" t="s">
        <v>8632</v>
      </c>
      <c r="E6860" t="b">
        <v>0</v>
      </c>
      <c r="F6860" s="42" t="s">
        <v>9031</v>
      </c>
    </row>
    <row r="6861" spans="1:6" x14ac:dyDescent="0.2">
      <c r="A6861" s="42" t="s">
        <v>68</v>
      </c>
      <c r="B6861" s="42" t="s">
        <v>8464</v>
      </c>
      <c r="C6861">
        <v>2015</v>
      </c>
      <c r="D6861" s="42" t="s">
        <v>9036</v>
      </c>
      <c r="E6861" t="b">
        <v>0</v>
      </c>
      <c r="F6861" s="42" t="s">
        <v>9031</v>
      </c>
    </row>
    <row r="6862" spans="1:6" x14ac:dyDescent="0.2">
      <c r="A6862" s="42" t="s">
        <v>68</v>
      </c>
      <c r="B6862" s="42" t="s">
        <v>8464</v>
      </c>
      <c r="C6862">
        <v>2016</v>
      </c>
      <c r="D6862" s="42" t="s">
        <v>9037</v>
      </c>
      <c r="E6862" t="b">
        <v>0</v>
      </c>
      <c r="F6862" s="42" t="s">
        <v>9031</v>
      </c>
    </row>
    <row r="6863" spans="1:6" x14ac:dyDescent="0.2">
      <c r="A6863" s="42" t="s">
        <v>68</v>
      </c>
      <c r="B6863" s="42" t="s">
        <v>8464</v>
      </c>
      <c r="C6863">
        <v>2017</v>
      </c>
      <c r="D6863" s="42" t="s">
        <v>9038</v>
      </c>
      <c r="E6863" t="b">
        <v>0</v>
      </c>
      <c r="F6863" s="42" t="s">
        <v>9031</v>
      </c>
    </row>
    <row r="6864" spans="1:6" x14ac:dyDescent="0.2">
      <c r="A6864" s="42" t="s">
        <v>68</v>
      </c>
      <c r="B6864" s="42" t="s">
        <v>8464</v>
      </c>
      <c r="C6864">
        <v>2018</v>
      </c>
      <c r="D6864" s="42" t="s">
        <v>8753</v>
      </c>
      <c r="E6864" t="b">
        <v>0</v>
      </c>
      <c r="F6864" s="42" t="s">
        <v>9031</v>
      </c>
    </row>
    <row r="6865" spans="1:6" x14ac:dyDescent="0.2">
      <c r="A6865" s="42" t="s">
        <v>68</v>
      </c>
      <c r="B6865" s="42" t="s">
        <v>8464</v>
      </c>
      <c r="C6865">
        <v>2019</v>
      </c>
      <c r="D6865" s="42" t="s">
        <v>8756</v>
      </c>
      <c r="E6865" t="b">
        <v>0</v>
      </c>
      <c r="F6865" s="42" t="s">
        <v>9031</v>
      </c>
    </row>
    <row r="6866" spans="1:6" x14ac:dyDescent="0.2">
      <c r="A6866" s="42" t="s">
        <v>2014</v>
      </c>
      <c r="B6866" s="42" t="s">
        <v>8454</v>
      </c>
      <c r="C6866">
        <v>2012</v>
      </c>
      <c r="D6866" s="42" t="s">
        <v>8680</v>
      </c>
      <c r="E6866" t="b">
        <v>0</v>
      </c>
      <c r="F6866" s="42" t="s">
        <v>10250</v>
      </c>
    </row>
    <row r="6867" spans="1:6" x14ac:dyDescent="0.2">
      <c r="A6867" s="42" t="s">
        <v>2014</v>
      </c>
      <c r="B6867" s="42" t="s">
        <v>8454</v>
      </c>
      <c r="C6867">
        <v>2013</v>
      </c>
      <c r="D6867" s="42" t="s">
        <v>8679</v>
      </c>
      <c r="E6867" t="b">
        <v>0</v>
      </c>
      <c r="F6867" s="42" t="s">
        <v>10250</v>
      </c>
    </row>
    <row r="6868" spans="1:6" x14ac:dyDescent="0.2">
      <c r="A6868" s="42" t="s">
        <v>2014</v>
      </c>
      <c r="B6868" s="42" t="s">
        <v>8454</v>
      </c>
      <c r="C6868">
        <v>2014</v>
      </c>
      <c r="D6868" s="42" t="s">
        <v>8496</v>
      </c>
      <c r="E6868" t="b">
        <v>0</v>
      </c>
      <c r="F6868" s="42" t="s">
        <v>10250</v>
      </c>
    </row>
    <row r="6869" spans="1:6" x14ac:dyDescent="0.2">
      <c r="A6869" s="42" t="s">
        <v>2014</v>
      </c>
      <c r="B6869" s="42" t="s">
        <v>8454</v>
      </c>
      <c r="C6869">
        <v>2015</v>
      </c>
      <c r="D6869" s="42" t="s">
        <v>8673</v>
      </c>
      <c r="E6869" t="b">
        <v>0</v>
      </c>
      <c r="F6869" s="42" t="s">
        <v>10250</v>
      </c>
    </row>
    <row r="6870" spans="1:6" x14ac:dyDescent="0.2">
      <c r="A6870" s="42" t="s">
        <v>2014</v>
      </c>
      <c r="B6870" s="42" t="s">
        <v>8454</v>
      </c>
      <c r="C6870">
        <v>2016</v>
      </c>
      <c r="D6870" s="42" t="s">
        <v>8679</v>
      </c>
      <c r="E6870" t="b">
        <v>0</v>
      </c>
      <c r="F6870" s="42" t="s">
        <v>10250</v>
      </c>
    </row>
    <row r="6871" spans="1:6" x14ac:dyDescent="0.2">
      <c r="A6871" s="42" t="s">
        <v>2014</v>
      </c>
      <c r="B6871" s="42" t="s">
        <v>8454</v>
      </c>
      <c r="C6871">
        <v>2017</v>
      </c>
      <c r="D6871" s="42" t="s">
        <v>8673</v>
      </c>
      <c r="E6871" t="b">
        <v>0</v>
      </c>
      <c r="F6871" s="42" t="s">
        <v>10250</v>
      </c>
    </row>
    <row r="6872" spans="1:6" x14ac:dyDescent="0.2">
      <c r="A6872" s="42" t="s">
        <v>2014</v>
      </c>
      <c r="B6872" s="42" t="s">
        <v>8454</v>
      </c>
      <c r="C6872">
        <v>2018</v>
      </c>
      <c r="D6872" s="42" t="s">
        <v>9011</v>
      </c>
      <c r="E6872" t="b">
        <v>0</v>
      </c>
      <c r="F6872" s="42" t="s">
        <v>10250</v>
      </c>
    </row>
    <row r="6873" spans="1:6" x14ac:dyDescent="0.2">
      <c r="A6873" s="42" t="s">
        <v>2014</v>
      </c>
      <c r="B6873" s="42" t="s">
        <v>8462</v>
      </c>
      <c r="C6873">
        <v>2012</v>
      </c>
      <c r="D6873" s="42" t="s">
        <v>8680</v>
      </c>
      <c r="E6873" t="b">
        <v>0</v>
      </c>
      <c r="F6873" s="42" t="s">
        <v>10250</v>
      </c>
    </row>
    <row r="6874" spans="1:6" x14ac:dyDescent="0.2">
      <c r="A6874" s="42" t="s">
        <v>2014</v>
      </c>
      <c r="B6874" s="42" t="s">
        <v>8462</v>
      </c>
      <c r="C6874">
        <v>2013</v>
      </c>
      <c r="D6874" s="42" t="s">
        <v>8679</v>
      </c>
      <c r="E6874" t="b">
        <v>0</v>
      </c>
      <c r="F6874" s="42" t="s">
        <v>10250</v>
      </c>
    </row>
    <row r="6875" spans="1:6" x14ac:dyDescent="0.2">
      <c r="A6875" s="42" t="s">
        <v>2014</v>
      </c>
      <c r="B6875" s="42" t="s">
        <v>8462</v>
      </c>
      <c r="C6875">
        <v>2014</v>
      </c>
      <c r="D6875" s="42" t="s">
        <v>8496</v>
      </c>
      <c r="E6875" t="b">
        <v>0</v>
      </c>
      <c r="F6875" s="42" t="s">
        <v>10250</v>
      </c>
    </row>
    <row r="6876" spans="1:6" x14ac:dyDescent="0.2">
      <c r="A6876" s="42" t="s">
        <v>2014</v>
      </c>
      <c r="B6876" s="42" t="s">
        <v>8462</v>
      </c>
      <c r="C6876">
        <v>2015</v>
      </c>
      <c r="D6876" s="42" t="s">
        <v>8673</v>
      </c>
      <c r="E6876" t="b">
        <v>0</v>
      </c>
      <c r="F6876" s="42" t="s">
        <v>10250</v>
      </c>
    </row>
    <row r="6877" spans="1:6" x14ac:dyDescent="0.2">
      <c r="A6877" s="42" t="s">
        <v>2014</v>
      </c>
      <c r="B6877" s="42" t="s">
        <v>8462</v>
      </c>
      <c r="C6877">
        <v>2016</v>
      </c>
      <c r="D6877" s="42" t="s">
        <v>8679</v>
      </c>
      <c r="E6877" t="b">
        <v>0</v>
      </c>
      <c r="F6877" s="42" t="s">
        <v>10250</v>
      </c>
    </row>
    <row r="6878" spans="1:6" x14ac:dyDescent="0.2">
      <c r="A6878" s="42" t="s">
        <v>2014</v>
      </c>
      <c r="B6878" s="42" t="s">
        <v>8462</v>
      </c>
      <c r="C6878">
        <v>2017</v>
      </c>
      <c r="D6878" s="42" t="s">
        <v>8673</v>
      </c>
      <c r="E6878" t="b">
        <v>0</v>
      </c>
      <c r="F6878" s="42" t="s">
        <v>10250</v>
      </c>
    </row>
    <row r="6879" spans="1:6" x14ac:dyDescent="0.2">
      <c r="A6879" s="42" t="s">
        <v>2014</v>
      </c>
      <c r="B6879" s="42" t="s">
        <v>8462</v>
      </c>
      <c r="C6879">
        <v>2018</v>
      </c>
      <c r="D6879" s="42" t="s">
        <v>9011</v>
      </c>
      <c r="E6879" t="b">
        <v>0</v>
      </c>
      <c r="F6879" s="42" t="s">
        <v>10250</v>
      </c>
    </row>
    <row r="6880" spans="1:6" x14ac:dyDescent="0.2">
      <c r="A6880" s="42" t="s">
        <v>2014</v>
      </c>
      <c r="B6880" s="42" t="s">
        <v>8464</v>
      </c>
      <c r="C6880">
        <v>2012</v>
      </c>
      <c r="D6880" s="42" t="s">
        <v>8496</v>
      </c>
      <c r="E6880" t="b">
        <v>0</v>
      </c>
      <c r="F6880" s="42" t="s">
        <v>10250</v>
      </c>
    </row>
    <row r="6881" spans="1:6" x14ac:dyDescent="0.2">
      <c r="A6881" s="42" t="s">
        <v>2014</v>
      </c>
      <c r="B6881" s="42" t="s">
        <v>8464</v>
      </c>
      <c r="C6881">
        <v>2013</v>
      </c>
      <c r="D6881" s="42" t="s">
        <v>8496</v>
      </c>
      <c r="E6881" t="b">
        <v>0</v>
      </c>
      <c r="F6881" s="42" t="s">
        <v>10250</v>
      </c>
    </row>
    <row r="6882" spans="1:6" x14ac:dyDescent="0.2">
      <c r="A6882" s="42" t="s">
        <v>2014</v>
      </c>
      <c r="B6882" s="42" t="s">
        <v>8464</v>
      </c>
      <c r="C6882">
        <v>2014</v>
      </c>
      <c r="D6882" s="42" t="s">
        <v>8496</v>
      </c>
      <c r="E6882" t="b">
        <v>0</v>
      </c>
      <c r="F6882" s="42" t="s">
        <v>10250</v>
      </c>
    </row>
    <row r="6883" spans="1:6" x14ac:dyDescent="0.2">
      <c r="A6883" s="42" t="s">
        <v>2014</v>
      </c>
      <c r="B6883" s="42" t="s">
        <v>8464</v>
      </c>
      <c r="C6883">
        <v>2015</v>
      </c>
      <c r="D6883" s="42" t="s">
        <v>8496</v>
      </c>
      <c r="E6883" t="b">
        <v>0</v>
      </c>
      <c r="F6883" s="42" t="s">
        <v>10250</v>
      </c>
    </row>
    <row r="6884" spans="1:6" x14ac:dyDescent="0.2">
      <c r="A6884" s="42" t="s">
        <v>2014</v>
      </c>
      <c r="B6884" s="42" t="s">
        <v>8464</v>
      </c>
      <c r="C6884">
        <v>2016</v>
      </c>
      <c r="D6884" s="42" t="s">
        <v>8496</v>
      </c>
      <c r="E6884" t="b">
        <v>0</v>
      </c>
      <c r="F6884" s="42" t="s">
        <v>10250</v>
      </c>
    </row>
    <row r="6885" spans="1:6" x14ac:dyDescent="0.2">
      <c r="A6885" s="42" t="s">
        <v>2014</v>
      </c>
      <c r="B6885" s="42" t="s">
        <v>8464</v>
      </c>
      <c r="C6885">
        <v>2017</v>
      </c>
      <c r="D6885" s="42" t="s">
        <v>8496</v>
      </c>
      <c r="E6885" t="b">
        <v>0</v>
      </c>
      <c r="F6885" s="42" t="s">
        <v>10250</v>
      </c>
    </row>
    <row r="6886" spans="1:6" x14ac:dyDescent="0.2">
      <c r="A6886" s="42" t="s">
        <v>2014</v>
      </c>
      <c r="B6886" s="42" t="s">
        <v>8464</v>
      </c>
      <c r="C6886">
        <v>2018</v>
      </c>
      <c r="D6886" s="42" t="s">
        <v>8482</v>
      </c>
      <c r="E6886" t="b">
        <v>0</v>
      </c>
      <c r="F6886" s="42" t="s">
        <v>10250</v>
      </c>
    </row>
    <row r="6887" spans="1:6" x14ac:dyDescent="0.2">
      <c r="A6887" s="42" t="s">
        <v>75</v>
      </c>
      <c r="B6887" s="42" t="s">
        <v>8454</v>
      </c>
      <c r="C6887">
        <v>2013</v>
      </c>
      <c r="D6887" s="42" t="s">
        <v>9064</v>
      </c>
      <c r="E6887" t="b">
        <v>0</v>
      </c>
      <c r="F6887" s="42" t="s">
        <v>9065</v>
      </c>
    </row>
    <row r="6888" spans="1:6" x14ac:dyDescent="0.2">
      <c r="A6888" s="42" t="s">
        <v>75</v>
      </c>
      <c r="B6888" s="42" t="s">
        <v>8454</v>
      </c>
      <c r="C6888">
        <v>2014</v>
      </c>
      <c r="D6888" s="42" t="s">
        <v>9066</v>
      </c>
      <c r="E6888" t="b">
        <v>0</v>
      </c>
      <c r="F6888" s="42" t="s">
        <v>9065</v>
      </c>
    </row>
    <row r="6889" spans="1:6" x14ac:dyDescent="0.2">
      <c r="A6889" s="42" t="s">
        <v>75</v>
      </c>
      <c r="B6889" s="42" t="s">
        <v>8454</v>
      </c>
      <c r="C6889">
        <v>2015</v>
      </c>
      <c r="D6889" s="42" t="s">
        <v>9067</v>
      </c>
      <c r="E6889" t="b">
        <v>0</v>
      </c>
      <c r="F6889" s="42" t="s">
        <v>9065</v>
      </c>
    </row>
    <row r="6890" spans="1:6" x14ac:dyDescent="0.2">
      <c r="A6890" s="42" t="s">
        <v>75</v>
      </c>
      <c r="B6890" s="42" t="s">
        <v>8454</v>
      </c>
      <c r="C6890">
        <v>2016</v>
      </c>
      <c r="D6890" s="42" t="s">
        <v>9068</v>
      </c>
      <c r="E6890" t="b">
        <v>0</v>
      </c>
      <c r="F6890" s="42" t="s">
        <v>9065</v>
      </c>
    </row>
    <row r="6891" spans="1:6" x14ac:dyDescent="0.2">
      <c r="A6891" s="42" t="s">
        <v>75</v>
      </c>
      <c r="B6891" s="42" t="s">
        <v>8454</v>
      </c>
      <c r="C6891">
        <v>2017</v>
      </c>
      <c r="D6891" s="42" t="s">
        <v>9069</v>
      </c>
      <c r="E6891" t="b">
        <v>0</v>
      </c>
      <c r="F6891" s="42" t="s">
        <v>9065</v>
      </c>
    </row>
    <row r="6892" spans="1:6" x14ac:dyDescent="0.2">
      <c r="A6892" s="42" t="s">
        <v>75</v>
      </c>
      <c r="B6892" s="42" t="s">
        <v>8454</v>
      </c>
      <c r="C6892">
        <v>2018</v>
      </c>
      <c r="D6892" s="42" t="s">
        <v>9070</v>
      </c>
      <c r="E6892" t="b">
        <v>0</v>
      </c>
      <c r="F6892" s="42" t="s">
        <v>9065</v>
      </c>
    </row>
    <row r="6893" spans="1:6" x14ac:dyDescent="0.2">
      <c r="A6893" s="42" t="s">
        <v>75</v>
      </c>
      <c r="B6893" s="42" t="s">
        <v>8454</v>
      </c>
      <c r="C6893">
        <v>2019</v>
      </c>
      <c r="D6893" s="42" t="s">
        <v>9071</v>
      </c>
      <c r="E6893" t="b">
        <v>0</v>
      </c>
      <c r="F6893" s="42" t="s">
        <v>9065</v>
      </c>
    </row>
    <row r="6894" spans="1:6" x14ac:dyDescent="0.2">
      <c r="A6894" s="42" t="s">
        <v>75</v>
      </c>
      <c r="B6894" s="42" t="s">
        <v>8462</v>
      </c>
      <c r="C6894">
        <v>2013</v>
      </c>
      <c r="D6894" s="42" t="s">
        <v>9072</v>
      </c>
      <c r="E6894" t="b">
        <v>0</v>
      </c>
      <c r="F6894" s="42" t="s">
        <v>9065</v>
      </c>
    </row>
    <row r="6895" spans="1:6" x14ac:dyDescent="0.2">
      <c r="A6895" s="42" t="s">
        <v>75</v>
      </c>
      <c r="B6895" s="42" t="s">
        <v>8462</v>
      </c>
      <c r="C6895">
        <v>2014</v>
      </c>
      <c r="D6895" s="42" t="s">
        <v>9073</v>
      </c>
      <c r="E6895" t="b">
        <v>0</v>
      </c>
      <c r="F6895" s="42" t="s">
        <v>9065</v>
      </c>
    </row>
    <row r="6896" spans="1:6" x14ac:dyDescent="0.2">
      <c r="A6896" s="42" t="s">
        <v>75</v>
      </c>
      <c r="B6896" s="42" t="s">
        <v>8462</v>
      </c>
      <c r="C6896">
        <v>2015</v>
      </c>
      <c r="D6896" s="42" t="s">
        <v>9074</v>
      </c>
      <c r="E6896" t="b">
        <v>0</v>
      </c>
      <c r="F6896" s="42" t="s">
        <v>9065</v>
      </c>
    </row>
    <row r="6897" spans="1:6" x14ac:dyDescent="0.2">
      <c r="A6897" s="42" t="s">
        <v>75</v>
      </c>
      <c r="B6897" s="42" t="s">
        <v>8462</v>
      </c>
      <c r="C6897">
        <v>2016</v>
      </c>
      <c r="D6897" s="42" t="s">
        <v>9075</v>
      </c>
      <c r="E6897" t="b">
        <v>0</v>
      </c>
      <c r="F6897" s="42" t="s">
        <v>9065</v>
      </c>
    </row>
    <row r="6898" spans="1:6" x14ac:dyDescent="0.2">
      <c r="A6898" s="42" t="s">
        <v>75</v>
      </c>
      <c r="B6898" s="42" t="s">
        <v>8462</v>
      </c>
      <c r="C6898">
        <v>2017</v>
      </c>
      <c r="D6898" s="42" t="s">
        <v>9076</v>
      </c>
      <c r="E6898" t="b">
        <v>0</v>
      </c>
      <c r="F6898" s="42" t="s">
        <v>9065</v>
      </c>
    </row>
    <row r="6899" spans="1:6" x14ac:dyDescent="0.2">
      <c r="A6899" s="42" t="s">
        <v>75</v>
      </c>
      <c r="B6899" s="42" t="s">
        <v>8462</v>
      </c>
      <c r="C6899">
        <v>2018</v>
      </c>
      <c r="D6899" s="42" t="s">
        <v>9077</v>
      </c>
      <c r="E6899" t="b">
        <v>0</v>
      </c>
      <c r="F6899" s="42" t="s">
        <v>9065</v>
      </c>
    </row>
    <row r="6900" spans="1:6" x14ac:dyDescent="0.2">
      <c r="A6900" s="42" t="s">
        <v>75</v>
      </c>
      <c r="B6900" s="42" t="s">
        <v>8462</v>
      </c>
      <c r="C6900">
        <v>2019</v>
      </c>
      <c r="D6900" s="42" t="s">
        <v>8606</v>
      </c>
      <c r="E6900" t="b">
        <v>0</v>
      </c>
      <c r="F6900" s="42" t="s">
        <v>9065</v>
      </c>
    </row>
    <row r="6901" spans="1:6" x14ac:dyDescent="0.2">
      <c r="A6901" s="42" t="s">
        <v>75</v>
      </c>
      <c r="B6901" s="42" t="s">
        <v>8464</v>
      </c>
      <c r="C6901">
        <v>2013</v>
      </c>
      <c r="D6901" s="42" t="s">
        <v>8492</v>
      </c>
      <c r="E6901" t="b">
        <v>0</v>
      </c>
      <c r="F6901" s="42" t="s">
        <v>9065</v>
      </c>
    </row>
    <row r="6902" spans="1:6" x14ac:dyDescent="0.2">
      <c r="A6902" s="42" t="s">
        <v>75</v>
      </c>
      <c r="B6902" s="42" t="s">
        <v>8464</v>
      </c>
      <c r="C6902">
        <v>2014</v>
      </c>
      <c r="D6902" s="42" t="s">
        <v>8615</v>
      </c>
      <c r="E6902" t="b">
        <v>0</v>
      </c>
      <c r="F6902" s="42" t="s">
        <v>9065</v>
      </c>
    </row>
    <row r="6903" spans="1:6" x14ac:dyDescent="0.2">
      <c r="A6903" s="42" t="s">
        <v>75</v>
      </c>
      <c r="B6903" s="42" t="s">
        <v>8464</v>
      </c>
      <c r="C6903">
        <v>2015</v>
      </c>
      <c r="D6903" s="42" t="s">
        <v>8543</v>
      </c>
      <c r="E6903" t="b">
        <v>0</v>
      </c>
      <c r="F6903" s="42" t="s">
        <v>9065</v>
      </c>
    </row>
    <row r="6904" spans="1:6" x14ac:dyDescent="0.2">
      <c r="A6904" s="42" t="s">
        <v>75</v>
      </c>
      <c r="B6904" s="42" t="s">
        <v>8464</v>
      </c>
      <c r="C6904">
        <v>2016</v>
      </c>
      <c r="D6904" s="42" t="s">
        <v>8576</v>
      </c>
      <c r="E6904" t="b">
        <v>0</v>
      </c>
      <c r="F6904" s="42" t="s">
        <v>9065</v>
      </c>
    </row>
    <row r="6905" spans="1:6" x14ac:dyDescent="0.2">
      <c r="A6905" s="42" t="s">
        <v>75</v>
      </c>
      <c r="B6905" s="42" t="s">
        <v>8464</v>
      </c>
      <c r="C6905">
        <v>2017</v>
      </c>
      <c r="D6905" s="42" t="s">
        <v>8618</v>
      </c>
      <c r="E6905" t="b">
        <v>0</v>
      </c>
      <c r="F6905" s="42" t="s">
        <v>9065</v>
      </c>
    </row>
    <row r="6906" spans="1:6" x14ac:dyDescent="0.2">
      <c r="A6906" s="42" t="s">
        <v>75</v>
      </c>
      <c r="B6906" s="42" t="s">
        <v>8464</v>
      </c>
      <c r="C6906">
        <v>2018</v>
      </c>
      <c r="D6906" s="42" t="s">
        <v>9078</v>
      </c>
      <c r="E6906" t="b">
        <v>0</v>
      </c>
      <c r="F6906" s="42" t="s">
        <v>9065</v>
      </c>
    </row>
    <row r="6907" spans="1:6" x14ac:dyDescent="0.2">
      <c r="A6907" s="42" t="s">
        <v>75</v>
      </c>
      <c r="B6907" s="42" t="s">
        <v>8464</v>
      </c>
      <c r="C6907">
        <v>2019</v>
      </c>
      <c r="D6907" s="42" t="s">
        <v>9079</v>
      </c>
      <c r="E6907" t="b">
        <v>0</v>
      </c>
      <c r="F6907" s="42" t="s">
        <v>9065</v>
      </c>
    </row>
    <row r="6908" spans="1:6" x14ac:dyDescent="0.2">
      <c r="A6908" s="42" t="s">
        <v>639</v>
      </c>
      <c r="B6908" s="42" t="s">
        <v>8454</v>
      </c>
      <c r="C6908">
        <v>2013</v>
      </c>
      <c r="D6908" s="42" t="s">
        <v>9246</v>
      </c>
      <c r="E6908" t="b">
        <v>1</v>
      </c>
      <c r="F6908" s="42" t="s">
        <v>840</v>
      </c>
    </row>
    <row r="6909" spans="1:6" x14ac:dyDescent="0.2">
      <c r="A6909" s="42" t="s">
        <v>639</v>
      </c>
      <c r="B6909" s="42" t="s">
        <v>8454</v>
      </c>
      <c r="C6909">
        <v>2014</v>
      </c>
      <c r="D6909" s="42" t="s">
        <v>8534</v>
      </c>
      <c r="E6909" t="b">
        <v>1</v>
      </c>
      <c r="F6909" s="42" t="s">
        <v>840</v>
      </c>
    </row>
    <row r="6910" spans="1:6" x14ac:dyDescent="0.2">
      <c r="A6910" s="42" t="s">
        <v>639</v>
      </c>
      <c r="B6910" s="42" t="s">
        <v>8454</v>
      </c>
      <c r="C6910">
        <v>2015</v>
      </c>
      <c r="D6910" s="42" t="s">
        <v>9342</v>
      </c>
      <c r="E6910" t="b">
        <v>1</v>
      </c>
      <c r="F6910" s="42" t="s">
        <v>840</v>
      </c>
    </row>
    <row r="6911" spans="1:6" x14ac:dyDescent="0.2">
      <c r="A6911" s="42" t="s">
        <v>639</v>
      </c>
      <c r="B6911" s="42" t="s">
        <v>8454</v>
      </c>
      <c r="C6911">
        <v>2016</v>
      </c>
      <c r="D6911" s="42" t="s">
        <v>9343</v>
      </c>
      <c r="E6911" t="b">
        <v>1</v>
      </c>
      <c r="F6911" s="42" t="s">
        <v>840</v>
      </c>
    </row>
    <row r="6912" spans="1:6" x14ac:dyDescent="0.2">
      <c r="A6912" s="42" t="s">
        <v>639</v>
      </c>
      <c r="B6912" s="42" t="s">
        <v>8454</v>
      </c>
      <c r="C6912">
        <v>2017</v>
      </c>
      <c r="D6912" s="42" t="s">
        <v>9093</v>
      </c>
      <c r="E6912" t="b">
        <v>1</v>
      </c>
      <c r="F6912" s="42" t="s">
        <v>840</v>
      </c>
    </row>
    <row r="6913" spans="1:6" x14ac:dyDescent="0.2">
      <c r="A6913" s="42" t="s">
        <v>639</v>
      </c>
      <c r="B6913" s="42" t="s">
        <v>8454</v>
      </c>
      <c r="C6913">
        <v>2018</v>
      </c>
      <c r="D6913" s="42" t="s">
        <v>9264</v>
      </c>
      <c r="E6913" t="b">
        <v>1</v>
      </c>
      <c r="F6913" s="42" t="s">
        <v>840</v>
      </c>
    </row>
    <row r="6914" spans="1:6" x14ac:dyDescent="0.2">
      <c r="A6914" s="42" t="s">
        <v>639</v>
      </c>
      <c r="B6914" s="42" t="s">
        <v>8454</v>
      </c>
      <c r="C6914">
        <v>2019</v>
      </c>
      <c r="D6914" s="42" t="s">
        <v>9344</v>
      </c>
      <c r="E6914" t="b">
        <v>1</v>
      </c>
      <c r="F6914" s="42" t="s">
        <v>840</v>
      </c>
    </row>
    <row r="6915" spans="1:6" x14ac:dyDescent="0.2">
      <c r="A6915" s="42" t="s">
        <v>639</v>
      </c>
      <c r="B6915" s="42" t="s">
        <v>8462</v>
      </c>
      <c r="C6915">
        <v>2013</v>
      </c>
      <c r="D6915" s="42" t="s">
        <v>9116</v>
      </c>
      <c r="E6915" t="b">
        <v>1</v>
      </c>
      <c r="F6915" s="42" t="s">
        <v>840</v>
      </c>
    </row>
    <row r="6916" spans="1:6" x14ac:dyDescent="0.2">
      <c r="A6916" s="42" t="s">
        <v>639</v>
      </c>
      <c r="B6916" s="42" t="s">
        <v>8462</v>
      </c>
      <c r="C6916">
        <v>2014</v>
      </c>
      <c r="D6916" s="42" t="s">
        <v>9264</v>
      </c>
      <c r="E6916" t="b">
        <v>1</v>
      </c>
      <c r="F6916" s="42" t="s">
        <v>840</v>
      </c>
    </row>
    <row r="6917" spans="1:6" x14ac:dyDescent="0.2">
      <c r="A6917" s="42" t="s">
        <v>639</v>
      </c>
      <c r="B6917" s="42" t="s">
        <v>8462</v>
      </c>
      <c r="C6917">
        <v>2015</v>
      </c>
      <c r="D6917" s="42" t="s">
        <v>9345</v>
      </c>
      <c r="E6917" t="b">
        <v>1</v>
      </c>
      <c r="F6917" s="42" t="s">
        <v>840</v>
      </c>
    </row>
    <row r="6918" spans="1:6" x14ac:dyDescent="0.2">
      <c r="A6918" s="42" t="s">
        <v>639</v>
      </c>
      <c r="B6918" s="42" t="s">
        <v>8462</v>
      </c>
      <c r="C6918">
        <v>2016</v>
      </c>
      <c r="D6918" s="42" t="s">
        <v>9102</v>
      </c>
      <c r="E6918" t="b">
        <v>1</v>
      </c>
      <c r="F6918" s="42" t="s">
        <v>840</v>
      </c>
    </row>
    <row r="6919" spans="1:6" x14ac:dyDescent="0.2">
      <c r="A6919" s="42" t="s">
        <v>639</v>
      </c>
      <c r="B6919" s="42" t="s">
        <v>8462</v>
      </c>
      <c r="C6919">
        <v>2017</v>
      </c>
      <c r="D6919" s="42" t="s">
        <v>9330</v>
      </c>
      <c r="E6919" t="b">
        <v>1</v>
      </c>
      <c r="F6919" s="42" t="s">
        <v>840</v>
      </c>
    </row>
    <row r="6920" spans="1:6" x14ac:dyDescent="0.2">
      <c r="A6920" s="42" t="s">
        <v>639</v>
      </c>
      <c r="B6920" s="42" t="s">
        <v>8462</v>
      </c>
      <c r="C6920">
        <v>2018</v>
      </c>
      <c r="D6920" s="42" t="s">
        <v>9346</v>
      </c>
      <c r="E6920" t="b">
        <v>1</v>
      </c>
      <c r="F6920" s="42" t="s">
        <v>840</v>
      </c>
    </row>
    <row r="6921" spans="1:6" x14ac:dyDescent="0.2">
      <c r="A6921" s="42" t="s">
        <v>639</v>
      </c>
      <c r="B6921" s="42" t="s">
        <v>8462</v>
      </c>
      <c r="C6921">
        <v>2019</v>
      </c>
      <c r="D6921" s="42" t="s">
        <v>9347</v>
      </c>
      <c r="E6921" t="b">
        <v>1</v>
      </c>
      <c r="F6921" s="42" t="s">
        <v>840</v>
      </c>
    </row>
    <row r="6922" spans="1:6" x14ac:dyDescent="0.2">
      <c r="A6922" s="42" t="s">
        <v>639</v>
      </c>
      <c r="B6922" s="42" t="s">
        <v>8464</v>
      </c>
      <c r="C6922">
        <v>2013</v>
      </c>
      <c r="D6922" s="42" t="s">
        <v>9178</v>
      </c>
      <c r="E6922" t="b">
        <v>1</v>
      </c>
      <c r="F6922" s="42" t="s">
        <v>840</v>
      </c>
    </row>
    <row r="6923" spans="1:6" x14ac:dyDescent="0.2">
      <c r="A6923" s="42" t="s">
        <v>639</v>
      </c>
      <c r="B6923" s="42" t="s">
        <v>8464</v>
      </c>
      <c r="C6923">
        <v>2014</v>
      </c>
      <c r="D6923" s="42" t="s">
        <v>8759</v>
      </c>
      <c r="E6923" t="b">
        <v>1</v>
      </c>
      <c r="F6923" s="42" t="s">
        <v>840</v>
      </c>
    </row>
    <row r="6924" spans="1:6" x14ac:dyDescent="0.2">
      <c r="A6924" s="42" t="s">
        <v>639</v>
      </c>
      <c r="B6924" s="42" t="s">
        <v>8464</v>
      </c>
      <c r="C6924">
        <v>2015</v>
      </c>
      <c r="D6924" s="42" t="s">
        <v>8761</v>
      </c>
      <c r="E6924" t="b">
        <v>1</v>
      </c>
      <c r="F6924" s="42" t="s">
        <v>840</v>
      </c>
    </row>
    <row r="6925" spans="1:6" x14ac:dyDescent="0.2">
      <c r="A6925" s="42" t="s">
        <v>639</v>
      </c>
      <c r="B6925" s="42" t="s">
        <v>8464</v>
      </c>
      <c r="C6925">
        <v>2016</v>
      </c>
      <c r="D6925" s="42" t="s">
        <v>9348</v>
      </c>
      <c r="E6925" t="b">
        <v>1</v>
      </c>
      <c r="F6925" s="42" t="s">
        <v>840</v>
      </c>
    </row>
    <row r="6926" spans="1:6" x14ac:dyDescent="0.2">
      <c r="A6926" s="42" t="s">
        <v>639</v>
      </c>
      <c r="B6926" s="42" t="s">
        <v>8464</v>
      </c>
      <c r="C6926">
        <v>2017</v>
      </c>
      <c r="D6926" s="42" t="s">
        <v>9042</v>
      </c>
      <c r="E6926" t="b">
        <v>1</v>
      </c>
      <c r="F6926" s="42" t="s">
        <v>840</v>
      </c>
    </row>
    <row r="6927" spans="1:6" x14ac:dyDescent="0.2">
      <c r="A6927" s="42" t="s">
        <v>639</v>
      </c>
      <c r="B6927" s="42" t="s">
        <v>8464</v>
      </c>
      <c r="C6927">
        <v>2018</v>
      </c>
      <c r="D6927" s="42" t="s">
        <v>9082</v>
      </c>
      <c r="E6927" t="b">
        <v>1</v>
      </c>
      <c r="F6927" s="42" t="s">
        <v>840</v>
      </c>
    </row>
    <row r="6928" spans="1:6" x14ac:dyDescent="0.2">
      <c r="A6928" s="42" t="s">
        <v>639</v>
      </c>
      <c r="B6928" s="42" t="s">
        <v>8464</v>
      </c>
      <c r="C6928">
        <v>2019</v>
      </c>
      <c r="D6928" s="42" t="s">
        <v>8846</v>
      </c>
      <c r="E6928" t="b">
        <v>1</v>
      </c>
      <c r="F6928" s="42" t="s">
        <v>840</v>
      </c>
    </row>
    <row r="6929" spans="1:6" x14ac:dyDescent="0.2">
      <c r="A6929" s="42" t="s">
        <v>54</v>
      </c>
      <c r="B6929" s="42" t="s">
        <v>8454</v>
      </c>
      <c r="C6929">
        <v>2013</v>
      </c>
      <c r="D6929" s="42" t="s">
        <v>8526</v>
      </c>
      <c r="E6929" t="b">
        <v>0</v>
      </c>
      <c r="F6929" s="42" t="s">
        <v>10251</v>
      </c>
    </row>
    <row r="6930" spans="1:6" x14ac:dyDescent="0.2">
      <c r="A6930" s="42" t="s">
        <v>54</v>
      </c>
      <c r="B6930" s="42" t="s">
        <v>8454</v>
      </c>
      <c r="C6930">
        <v>2014</v>
      </c>
      <c r="D6930" s="42" t="s">
        <v>10252</v>
      </c>
      <c r="E6930" t="b">
        <v>0</v>
      </c>
      <c r="F6930" s="42" t="s">
        <v>10251</v>
      </c>
    </row>
    <row r="6931" spans="1:6" x14ac:dyDescent="0.2">
      <c r="A6931" s="42" t="s">
        <v>54</v>
      </c>
      <c r="B6931" s="42" t="s">
        <v>8454</v>
      </c>
      <c r="C6931">
        <v>2015</v>
      </c>
      <c r="D6931" s="42" t="s">
        <v>10253</v>
      </c>
      <c r="E6931" t="b">
        <v>0</v>
      </c>
      <c r="F6931" s="42" t="s">
        <v>10251</v>
      </c>
    </row>
    <row r="6932" spans="1:6" x14ac:dyDescent="0.2">
      <c r="A6932" s="42" t="s">
        <v>54</v>
      </c>
      <c r="B6932" s="42" t="s">
        <v>8454</v>
      </c>
      <c r="C6932">
        <v>2016</v>
      </c>
      <c r="D6932" s="42" t="s">
        <v>10254</v>
      </c>
      <c r="E6932" t="b">
        <v>0</v>
      </c>
      <c r="F6932" s="42" t="s">
        <v>10251</v>
      </c>
    </row>
    <row r="6933" spans="1:6" x14ac:dyDescent="0.2">
      <c r="A6933" s="42" t="s">
        <v>54</v>
      </c>
      <c r="B6933" s="42" t="s">
        <v>8454</v>
      </c>
      <c r="C6933">
        <v>2017</v>
      </c>
      <c r="D6933" s="42" t="s">
        <v>10255</v>
      </c>
      <c r="E6933" t="b">
        <v>0</v>
      </c>
      <c r="F6933" s="42" t="s">
        <v>10251</v>
      </c>
    </row>
    <row r="6934" spans="1:6" x14ac:dyDescent="0.2">
      <c r="A6934" s="42" t="s">
        <v>54</v>
      </c>
      <c r="B6934" s="42" t="s">
        <v>8454</v>
      </c>
      <c r="C6934">
        <v>2018</v>
      </c>
      <c r="D6934" s="42" t="s">
        <v>10161</v>
      </c>
      <c r="E6934" t="b">
        <v>0</v>
      </c>
      <c r="F6934" s="42" t="s">
        <v>10251</v>
      </c>
    </row>
    <row r="6935" spans="1:6" x14ac:dyDescent="0.2">
      <c r="A6935" s="42" t="s">
        <v>54</v>
      </c>
      <c r="B6935" s="42" t="s">
        <v>8454</v>
      </c>
      <c r="C6935">
        <v>2019</v>
      </c>
      <c r="D6935" s="42" t="s">
        <v>10256</v>
      </c>
      <c r="E6935" t="b">
        <v>0</v>
      </c>
      <c r="F6935" s="42" t="s">
        <v>10251</v>
      </c>
    </row>
    <row r="6936" spans="1:6" x14ac:dyDescent="0.2">
      <c r="A6936" s="42" t="s">
        <v>54</v>
      </c>
      <c r="B6936" s="42" t="s">
        <v>8462</v>
      </c>
      <c r="C6936">
        <v>2013</v>
      </c>
      <c r="D6936" s="42" t="s">
        <v>9179</v>
      </c>
      <c r="E6936" t="b">
        <v>0</v>
      </c>
      <c r="F6936" s="42" t="s">
        <v>10251</v>
      </c>
    </row>
    <row r="6937" spans="1:6" x14ac:dyDescent="0.2">
      <c r="A6937" s="42" t="s">
        <v>54</v>
      </c>
      <c r="B6937" s="42" t="s">
        <v>8462</v>
      </c>
      <c r="C6937">
        <v>2014</v>
      </c>
      <c r="D6937" s="42" t="s">
        <v>9631</v>
      </c>
      <c r="E6937" t="b">
        <v>0</v>
      </c>
      <c r="F6937" s="42" t="s">
        <v>10251</v>
      </c>
    </row>
    <row r="6938" spans="1:6" x14ac:dyDescent="0.2">
      <c r="A6938" s="42" t="s">
        <v>54</v>
      </c>
      <c r="B6938" s="42" t="s">
        <v>8462</v>
      </c>
      <c r="C6938">
        <v>2015</v>
      </c>
      <c r="D6938" s="42" t="s">
        <v>8802</v>
      </c>
      <c r="E6938" t="b">
        <v>0</v>
      </c>
      <c r="F6938" s="42" t="s">
        <v>10251</v>
      </c>
    </row>
    <row r="6939" spans="1:6" x14ac:dyDescent="0.2">
      <c r="A6939" s="42" t="s">
        <v>54</v>
      </c>
      <c r="B6939" s="42" t="s">
        <v>8462</v>
      </c>
      <c r="C6939">
        <v>2016</v>
      </c>
      <c r="D6939" s="42" t="s">
        <v>9304</v>
      </c>
      <c r="E6939" t="b">
        <v>0</v>
      </c>
      <c r="F6939" s="42" t="s">
        <v>10251</v>
      </c>
    </row>
    <row r="6940" spans="1:6" x14ac:dyDescent="0.2">
      <c r="A6940" s="42" t="s">
        <v>54</v>
      </c>
      <c r="B6940" s="42" t="s">
        <v>8462</v>
      </c>
      <c r="C6940">
        <v>2017</v>
      </c>
      <c r="D6940" s="42" t="s">
        <v>10257</v>
      </c>
      <c r="E6940" t="b">
        <v>0</v>
      </c>
      <c r="F6940" s="42" t="s">
        <v>10251</v>
      </c>
    </row>
    <row r="6941" spans="1:6" x14ac:dyDescent="0.2">
      <c r="A6941" s="42" t="s">
        <v>54</v>
      </c>
      <c r="B6941" s="42" t="s">
        <v>8462</v>
      </c>
      <c r="C6941">
        <v>2018</v>
      </c>
      <c r="D6941" s="42" t="s">
        <v>10258</v>
      </c>
      <c r="E6941" t="b">
        <v>0</v>
      </c>
      <c r="F6941" s="42" t="s">
        <v>10251</v>
      </c>
    </row>
    <row r="6942" spans="1:6" x14ac:dyDescent="0.2">
      <c r="A6942" s="42" t="s">
        <v>54</v>
      </c>
      <c r="B6942" s="42" t="s">
        <v>8462</v>
      </c>
      <c r="C6942">
        <v>2019</v>
      </c>
      <c r="D6942" s="42" t="s">
        <v>10259</v>
      </c>
      <c r="E6942" t="b">
        <v>0</v>
      </c>
      <c r="F6942" s="42" t="s">
        <v>10251</v>
      </c>
    </row>
    <row r="6943" spans="1:6" x14ac:dyDescent="0.2">
      <c r="A6943" s="42" t="s">
        <v>54</v>
      </c>
      <c r="B6943" s="42" t="s">
        <v>8464</v>
      </c>
      <c r="C6943">
        <v>2013</v>
      </c>
      <c r="D6943" s="42" t="s">
        <v>8720</v>
      </c>
      <c r="E6943" t="b">
        <v>0</v>
      </c>
      <c r="F6943" s="42" t="s">
        <v>10251</v>
      </c>
    </row>
    <row r="6944" spans="1:6" x14ac:dyDescent="0.2">
      <c r="A6944" s="42" t="s">
        <v>54</v>
      </c>
      <c r="B6944" s="42" t="s">
        <v>8464</v>
      </c>
      <c r="C6944">
        <v>2014</v>
      </c>
      <c r="D6944" s="42" t="s">
        <v>8560</v>
      </c>
      <c r="E6944" t="b">
        <v>0</v>
      </c>
      <c r="F6944" s="42" t="s">
        <v>10251</v>
      </c>
    </row>
    <row r="6945" spans="1:6" x14ac:dyDescent="0.2">
      <c r="A6945" s="42" t="s">
        <v>54</v>
      </c>
      <c r="B6945" s="42" t="s">
        <v>8464</v>
      </c>
      <c r="C6945">
        <v>2015</v>
      </c>
      <c r="D6945" s="42" t="s">
        <v>8557</v>
      </c>
      <c r="E6945" t="b">
        <v>0</v>
      </c>
      <c r="F6945" s="42" t="s">
        <v>10251</v>
      </c>
    </row>
    <row r="6946" spans="1:6" x14ac:dyDescent="0.2">
      <c r="A6946" s="42" t="s">
        <v>54</v>
      </c>
      <c r="B6946" s="42" t="s">
        <v>8464</v>
      </c>
      <c r="C6946">
        <v>2016</v>
      </c>
      <c r="D6946" s="42" t="s">
        <v>9033</v>
      </c>
      <c r="E6946" t="b">
        <v>0</v>
      </c>
      <c r="F6946" s="42" t="s">
        <v>10251</v>
      </c>
    </row>
    <row r="6947" spans="1:6" x14ac:dyDescent="0.2">
      <c r="A6947" s="42" t="s">
        <v>54</v>
      </c>
      <c r="B6947" s="42" t="s">
        <v>8464</v>
      </c>
      <c r="C6947">
        <v>2017</v>
      </c>
      <c r="D6947" s="42" t="s">
        <v>8988</v>
      </c>
      <c r="E6947" t="b">
        <v>0</v>
      </c>
      <c r="F6947" s="42" t="s">
        <v>10251</v>
      </c>
    </row>
    <row r="6948" spans="1:6" x14ac:dyDescent="0.2">
      <c r="A6948" s="42" t="s">
        <v>54</v>
      </c>
      <c r="B6948" s="42" t="s">
        <v>8464</v>
      </c>
      <c r="C6948">
        <v>2018</v>
      </c>
      <c r="D6948" s="42" t="s">
        <v>8550</v>
      </c>
      <c r="E6948" t="b">
        <v>0</v>
      </c>
      <c r="F6948" s="42" t="s">
        <v>10251</v>
      </c>
    </row>
    <row r="6949" spans="1:6" x14ac:dyDescent="0.2">
      <c r="A6949" s="42" t="s">
        <v>54</v>
      </c>
      <c r="B6949" s="42" t="s">
        <v>8464</v>
      </c>
      <c r="C6949">
        <v>2019</v>
      </c>
      <c r="D6949" s="42" t="s">
        <v>9044</v>
      </c>
      <c r="E6949" t="b">
        <v>0</v>
      </c>
      <c r="F6949" s="42" t="s">
        <v>10251</v>
      </c>
    </row>
    <row r="6950" spans="1:6" x14ac:dyDescent="0.2">
      <c r="A6950" s="42" t="s">
        <v>2017</v>
      </c>
      <c r="B6950" s="42" t="s">
        <v>8454</v>
      </c>
      <c r="C6950">
        <v>2013</v>
      </c>
      <c r="D6950" s="42" t="s">
        <v>8723</v>
      </c>
      <c r="E6950" t="b">
        <v>0</v>
      </c>
      <c r="F6950" s="42" t="s">
        <v>10260</v>
      </c>
    </row>
    <row r="6951" spans="1:6" x14ac:dyDescent="0.2">
      <c r="A6951" s="42" t="s">
        <v>2017</v>
      </c>
      <c r="B6951" s="42" t="s">
        <v>8454</v>
      </c>
      <c r="C6951">
        <v>2014</v>
      </c>
      <c r="D6951" s="42" t="s">
        <v>9046</v>
      </c>
      <c r="E6951" t="b">
        <v>0</v>
      </c>
      <c r="F6951" s="42" t="s">
        <v>10260</v>
      </c>
    </row>
    <row r="6952" spans="1:6" x14ac:dyDescent="0.2">
      <c r="A6952" s="42" t="s">
        <v>2017</v>
      </c>
      <c r="B6952" s="42" t="s">
        <v>8454</v>
      </c>
      <c r="C6952">
        <v>2015</v>
      </c>
      <c r="D6952" s="42" t="s">
        <v>8761</v>
      </c>
      <c r="E6952" t="b">
        <v>0</v>
      </c>
      <c r="F6952" s="42" t="s">
        <v>10260</v>
      </c>
    </row>
    <row r="6953" spans="1:6" x14ac:dyDescent="0.2">
      <c r="A6953" s="42" t="s">
        <v>2017</v>
      </c>
      <c r="B6953" s="42" t="s">
        <v>8454</v>
      </c>
      <c r="C6953">
        <v>2016</v>
      </c>
      <c r="D6953" s="42" t="s">
        <v>8938</v>
      </c>
      <c r="E6953" t="b">
        <v>0</v>
      </c>
      <c r="F6953" s="42" t="s">
        <v>10260</v>
      </c>
    </row>
    <row r="6954" spans="1:6" x14ac:dyDescent="0.2">
      <c r="A6954" s="42" t="s">
        <v>2017</v>
      </c>
      <c r="B6954" s="42" t="s">
        <v>8454</v>
      </c>
      <c r="C6954">
        <v>2017</v>
      </c>
      <c r="D6954" s="42" t="s">
        <v>8482</v>
      </c>
      <c r="E6954" t="b">
        <v>0</v>
      </c>
      <c r="F6954" s="42" t="s">
        <v>10260</v>
      </c>
    </row>
    <row r="6955" spans="1:6" x14ac:dyDescent="0.2">
      <c r="A6955" s="42" t="s">
        <v>2017</v>
      </c>
      <c r="B6955" s="42" t="s">
        <v>8454</v>
      </c>
      <c r="C6955">
        <v>2018</v>
      </c>
      <c r="D6955" s="42" t="s">
        <v>8996</v>
      </c>
      <c r="E6955" t="b">
        <v>0</v>
      </c>
      <c r="F6955" s="42" t="s">
        <v>10260</v>
      </c>
    </row>
    <row r="6956" spans="1:6" x14ac:dyDescent="0.2">
      <c r="A6956" s="42" t="s">
        <v>2017</v>
      </c>
      <c r="B6956" s="42" t="s">
        <v>8454</v>
      </c>
      <c r="C6956">
        <v>2019</v>
      </c>
      <c r="D6956" s="42" t="s">
        <v>8669</v>
      </c>
      <c r="E6956" t="b">
        <v>0</v>
      </c>
      <c r="F6956" s="42" t="s">
        <v>10260</v>
      </c>
    </row>
    <row r="6957" spans="1:6" x14ac:dyDescent="0.2">
      <c r="A6957" s="42" t="s">
        <v>2017</v>
      </c>
      <c r="B6957" s="42" t="s">
        <v>8462</v>
      </c>
      <c r="C6957">
        <v>2013</v>
      </c>
      <c r="D6957" s="42" t="s">
        <v>8723</v>
      </c>
      <c r="E6957" t="b">
        <v>0</v>
      </c>
      <c r="F6957" s="42" t="s">
        <v>10260</v>
      </c>
    </row>
    <row r="6958" spans="1:6" x14ac:dyDescent="0.2">
      <c r="A6958" s="42" t="s">
        <v>2017</v>
      </c>
      <c r="B6958" s="42" t="s">
        <v>8462</v>
      </c>
      <c r="C6958">
        <v>2014</v>
      </c>
      <c r="D6958" s="42" t="s">
        <v>9046</v>
      </c>
      <c r="E6958" t="b">
        <v>0</v>
      </c>
      <c r="F6958" s="42" t="s">
        <v>10260</v>
      </c>
    </row>
    <row r="6959" spans="1:6" x14ac:dyDescent="0.2">
      <c r="A6959" s="42" t="s">
        <v>2017</v>
      </c>
      <c r="B6959" s="42" t="s">
        <v>8462</v>
      </c>
      <c r="C6959">
        <v>2015</v>
      </c>
      <c r="D6959" s="42" t="s">
        <v>8761</v>
      </c>
      <c r="E6959" t="b">
        <v>0</v>
      </c>
      <c r="F6959" s="42" t="s">
        <v>10260</v>
      </c>
    </row>
    <row r="6960" spans="1:6" x14ac:dyDescent="0.2">
      <c r="A6960" s="42" t="s">
        <v>2017</v>
      </c>
      <c r="B6960" s="42" t="s">
        <v>8462</v>
      </c>
      <c r="C6960">
        <v>2016</v>
      </c>
      <c r="D6960" s="42" t="s">
        <v>8938</v>
      </c>
      <c r="E6960" t="b">
        <v>0</v>
      </c>
      <c r="F6960" s="42" t="s">
        <v>10260</v>
      </c>
    </row>
    <row r="6961" spans="1:6" x14ac:dyDescent="0.2">
      <c r="A6961" s="42" t="s">
        <v>2017</v>
      </c>
      <c r="B6961" s="42" t="s">
        <v>8462</v>
      </c>
      <c r="C6961">
        <v>2017</v>
      </c>
      <c r="D6961" s="42" t="s">
        <v>8828</v>
      </c>
      <c r="E6961" t="b">
        <v>0</v>
      </c>
      <c r="F6961" s="42" t="s">
        <v>10260</v>
      </c>
    </row>
    <row r="6962" spans="1:6" x14ac:dyDescent="0.2">
      <c r="A6962" s="42" t="s">
        <v>2017</v>
      </c>
      <c r="B6962" s="42" t="s">
        <v>8462</v>
      </c>
      <c r="C6962">
        <v>2018</v>
      </c>
      <c r="D6962" s="42" t="s">
        <v>8996</v>
      </c>
      <c r="E6962" t="b">
        <v>0</v>
      </c>
      <c r="F6962" s="42" t="s">
        <v>10260</v>
      </c>
    </row>
    <row r="6963" spans="1:6" x14ac:dyDescent="0.2">
      <c r="A6963" s="42" t="s">
        <v>2017</v>
      </c>
      <c r="B6963" s="42" t="s">
        <v>8462</v>
      </c>
      <c r="C6963">
        <v>2019</v>
      </c>
      <c r="D6963" s="42" t="s">
        <v>8669</v>
      </c>
      <c r="E6963" t="b">
        <v>0</v>
      </c>
      <c r="F6963" s="42" t="s">
        <v>10260</v>
      </c>
    </row>
    <row r="6964" spans="1:6" x14ac:dyDescent="0.2">
      <c r="A6964" s="42" t="s">
        <v>2017</v>
      </c>
      <c r="B6964" s="42" t="s">
        <v>8464</v>
      </c>
      <c r="C6964">
        <v>2013</v>
      </c>
      <c r="D6964" s="42" t="s">
        <v>8687</v>
      </c>
      <c r="E6964" t="b">
        <v>0</v>
      </c>
      <c r="F6964" s="42" t="s">
        <v>10260</v>
      </c>
    </row>
    <row r="6965" spans="1:6" x14ac:dyDescent="0.2">
      <c r="A6965" s="42" t="s">
        <v>2017</v>
      </c>
      <c r="B6965" s="42" t="s">
        <v>8464</v>
      </c>
      <c r="C6965">
        <v>2014</v>
      </c>
      <c r="D6965" s="42" t="s">
        <v>9271</v>
      </c>
      <c r="E6965" t="b">
        <v>0</v>
      </c>
      <c r="F6965" s="42" t="s">
        <v>10260</v>
      </c>
    </row>
    <row r="6966" spans="1:6" x14ac:dyDescent="0.2">
      <c r="A6966" s="42" t="s">
        <v>2017</v>
      </c>
      <c r="B6966" s="42" t="s">
        <v>8464</v>
      </c>
      <c r="C6966">
        <v>2015</v>
      </c>
      <c r="D6966" s="42" t="s">
        <v>9271</v>
      </c>
      <c r="E6966" t="b">
        <v>0</v>
      </c>
      <c r="F6966" s="42" t="s">
        <v>10260</v>
      </c>
    </row>
    <row r="6967" spans="1:6" x14ac:dyDescent="0.2">
      <c r="A6967" s="42" t="s">
        <v>2017</v>
      </c>
      <c r="B6967" s="42" t="s">
        <v>8464</v>
      </c>
      <c r="C6967">
        <v>2016</v>
      </c>
      <c r="D6967" s="42" t="s">
        <v>9271</v>
      </c>
      <c r="E6967" t="b">
        <v>0</v>
      </c>
      <c r="F6967" s="42" t="s">
        <v>10260</v>
      </c>
    </row>
    <row r="6968" spans="1:6" x14ac:dyDescent="0.2">
      <c r="A6968" s="42" t="s">
        <v>2017</v>
      </c>
      <c r="B6968" s="42" t="s">
        <v>8464</v>
      </c>
      <c r="C6968">
        <v>2017</v>
      </c>
      <c r="D6968" s="42" t="s">
        <v>9271</v>
      </c>
      <c r="E6968" t="b">
        <v>0</v>
      </c>
      <c r="F6968" s="42" t="s">
        <v>10260</v>
      </c>
    </row>
    <row r="6969" spans="1:6" x14ac:dyDescent="0.2">
      <c r="A6969" s="42" t="s">
        <v>2017</v>
      </c>
      <c r="B6969" s="42" t="s">
        <v>8464</v>
      </c>
      <c r="C6969">
        <v>2018</v>
      </c>
      <c r="D6969" s="42" t="s">
        <v>8639</v>
      </c>
      <c r="E6969" t="b">
        <v>0</v>
      </c>
      <c r="F6969" s="42" t="s">
        <v>10260</v>
      </c>
    </row>
    <row r="6970" spans="1:6" x14ac:dyDescent="0.2">
      <c r="A6970" s="42" t="s">
        <v>2017</v>
      </c>
      <c r="B6970" s="42" t="s">
        <v>8464</v>
      </c>
      <c r="C6970">
        <v>2019</v>
      </c>
      <c r="D6970" s="42" t="s">
        <v>8999</v>
      </c>
      <c r="E6970" t="b">
        <v>0</v>
      </c>
      <c r="F6970" s="42" t="s">
        <v>10260</v>
      </c>
    </row>
    <row r="6971" spans="1:6" x14ac:dyDescent="0.2">
      <c r="A6971" s="42" t="s">
        <v>2019</v>
      </c>
      <c r="B6971" s="42" t="s">
        <v>8454</v>
      </c>
      <c r="C6971">
        <v>2013</v>
      </c>
      <c r="D6971" s="42" t="s">
        <v>9107</v>
      </c>
      <c r="E6971" t="b">
        <v>0</v>
      </c>
      <c r="F6971" s="42" t="s">
        <v>10261</v>
      </c>
    </row>
    <row r="6972" spans="1:6" x14ac:dyDescent="0.2">
      <c r="A6972" s="42" t="s">
        <v>2019</v>
      </c>
      <c r="B6972" s="42" t="s">
        <v>8454</v>
      </c>
      <c r="C6972">
        <v>2014</v>
      </c>
      <c r="D6972" s="42" t="s">
        <v>8992</v>
      </c>
      <c r="E6972" t="b">
        <v>0</v>
      </c>
      <c r="F6972" s="42" t="s">
        <v>10261</v>
      </c>
    </row>
    <row r="6973" spans="1:6" x14ac:dyDescent="0.2">
      <c r="A6973" s="42" t="s">
        <v>2019</v>
      </c>
      <c r="B6973" s="42" t="s">
        <v>8454</v>
      </c>
      <c r="C6973">
        <v>2015</v>
      </c>
      <c r="D6973" s="42" t="s">
        <v>8970</v>
      </c>
      <c r="E6973" t="b">
        <v>0</v>
      </c>
      <c r="F6973" s="42" t="s">
        <v>10261</v>
      </c>
    </row>
    <row r="6974" spans="1:6" x14ac:dyDescent="0.2">
      <c r="A6974" s="42" t="s">
        <v>2019</v>
      </c>
      <c r="B6974" s="42" t="s">
        <v>8454</v>
      </c>
      <c r="C6974">
        <v>2016</v>
      </c>
      <c r="D6974" s="42" t="s">
        <v>8588</v>
      </c>
      <c r="E6974" t="b">
        <v>0</v>
      </c>
      <c r="F6974" s="42" t="s">
        <v>10261</v>
      </c>
    </row>
    <row r="6975" spans="1:6" x14ac:dyDescent="0.2">
      <c r="A6975" s="42" t="s">
        <v>2019</v>
      </c>
      <c r="B6975" s="42" t="s">
        <v>8454</v>
      </c>
      <c r="C6975">
        <v>2017</v>
      </c>
      <c r="D6975" s="42" t="s">
        <v>9394</v>
      </c>
      <c r="E6975" t="b">
        <v>0</v>
      </c>
      <c r="F6975" s="42" t="s">
        <v>10261</v>
      </c>
    </row>
    <row r="6976" spans="1:6" x14ac:dyDescent="0.2">
      <c r="A6976" s="42" t="s">
        <v>2019</v>
      </c>
      <c r="B6976" s="42" t="s">
        <v>8454</v>
      </c>
      <c r="C6976">
        <v>2018</v>
      </c>
      <c r="D6976" s="42" t="s">
        <v>8556</v>
      </c>
      <c r="E6976" t="b">
        <v>0</v>
      </c>
      <c r="F6976" s="42" t="s">
        <v>10261</v>
      </c>
    </row>
    <row r="6977" spans="1:6" x14ac:dyDescent="0.2">
      <c r="A6977" s="42" t="s">
        <v>2019</v>
      </c>
      <c r="B6977" s="42" t="s">
        <v>8454</v>
      </c>
      <c r="C6977">
        <v>2019</v>
      </c>
      <c r="D6977" s="42" t="s">
        <v>9084</v>
      </c>
      <c r="E6977" t="b">
        <v>0</v>
      </c>
      <c r="F6977" s="42" t="s">
        <v>10261</v>
      </c>
    </row>
    <row r="6978" spans="1:6" x14ac:dyDescent="0.2">
      <c r="A6978" s="42" t="s">
        <v>2019</v>
      </c>
      <c r="B6978" s="42" t="s">
        <v>8462</v>
      </c>
      <c r="C6978">
        <v>2013</v>
      </c>
      <c r="D6978" s="42" t="s">
        <v>9296</v>
      </c>
      <c r="E6978" t="b">
        <v>0</v>
      </c>
      <c r="F6978" s="42" t="s">
        <v>10261</v>
      </c>
    </row>
    <row r="6979" spans="1:6" x14ac:dyDescent="0.2">
      <c r="A6979" s="42" t="s">
        <v>2019</v>
      </c>
      <c r="B6979" s="42" t="s">
        <v>8462</v>
      </c>
      <c r="C6979">
        <v>2014</v>
      </c>
      <c r="D6979" s="42" t="s">
        <v>9169</v>
      </c>
      <c r="E6979" t="b">
        <v>0</v>
      </c>
      <c r="F6979" s="42" t="s">
        <v>10261</v>
      </c>
    </row>
    <row r="6980" spans="1:6" x14ac:dyDescent="0.2">
      <c r="A6980" s="42" t="s">
        <v>2019</v>
      </c>
      <c r="B6980" s="42" t="s">
        <v>8462</v>
      </c>
      <c r="C6980">
        <v>2015</v>
      </c>
      <c r="D6980" s="42" t="s">
        <v>9135</v>
      </c>
      <c r="E6980" t="b">
        <v>0</v>
      </c>
      <c r="F6980" s="42" t="s">
        <v>10261</v>
      </c>
    </row>
    <row r="6981" spans="1:6" x14ac:dyDescent="0.2">
      <c r="A6981" s="42" t="s">
        <v>2019</v>
      </c>
      <c r="B6981" s="42" t="s">
        <v>8462</v>
      </c>
      <c r="C6981">
        <v>2016</v>
      </c>
      <c r="D6981" s="42" t="s">
        <v>8589</v>
      </c>
      <c r="E6981" t="b">
        <v>0</v>
      </c>
      <c r="F6981" s="42" t="s">
        <v>10261</v>
      </c>
    </row>
    <row r="6982" spans="1:6" x14ac:dyDescent="0.2">
      <c r="A6982" s="42" t="s">
        <v>2019</v>
      </c>
      <c r="B6982" s="42" t="s">
        <v>8462</v>
      </c>
      <c r="C6982">
        <v>2017</v>
      </c>
      <c r="D6982" s="42" t="s">
        <v>9081</v>
      </c>
      <c r="E6982" t="b">
        <v>0</v>
      </c>
      <c r="F6982" s="42" t="s">
        <v>10261</v>
      </c>
    </row>
    <row r="6983" spans="1:6" x14ac:dyDescent="0.2">
      <c r="A6983" s="42" t="s">
        <v>2019</v>
      </c>
      <c r="B6983" s="42" t="s">
        <v>8462</v>
      </c>
      <c r="C6983">
        <v>2018</v>
      </c>
      <c r="D6983" s="42" t="s">
        <v>9321</v>
      </c>
      <c r="E6983" t="b">
        <v>0</v>
      </c>
      <c r="F6983" s="42" t="s">
        <v>10261</v>
      </c>
    </row>
    <row r="6984" spans="1:6" x14ac:dyDescent="0.2">
      <c r="A6984" s="42" t="s">
        <v>2019</v>
      </c>
      <c r="B6984" s="42" t="s">
        <v>8462</v>
      </c>
      <c r="C6984">
        <v>2019</v>
      </c>
      <c r="D6984" s="42" t="s">
        <v>9251</v>
      </c>
      <c r="E6984" t="b">
        <v>0</v>
      </c>
      <c r="F6984" s="42" t="s">
        <v>10261</v>
      </c>
    </row>
    <row r="6985" spans="1:6" x14ac:dyDescent="0.2">
      <c r="A6985" s="42" t="s">
        <v>2019</v>
      </c>
      <c r="B6985" s="42" t="s">
        <v>8464</v>
      </c>
      <c r="C6985">
        <v>2013</v>
      </c>
      <c r="D6985" s="42" t="s">
        <v>9172</v>
      </c>
      <c r="E6985" t="b">
        <v>0</v>
      </c>
      <c r="F6985" s="42" t="s">
        <v>10261</v>
      </c>
    </row>
    <row r="6986" spans="1:6" x14ac:dyDescent="0.2">
      <c r="A6986" s="42" t="s">
        <v>2019</v>
      </c>
      <c r="B6986" s="42" t="s">
        <v>8464</v>
      </c>
      <c r="C6986">
        <v>2014</v>
      </c>
      <c r="D6986" s="42" t="s">
        <v>9168</v>
      </c>
      <c r="E6986" t="b">
        <v>0</v>
      </c>
      <c r="F6986" s="42" t="s">
        <v>10261</v>
      </c>
    </row>
    <row r="6987" spans="1:6" x14ac:dyDescent="0.2">
      <c r="A6987" s="42" t="s">
        <v>2019</v>
      </c>
      <c r="B6987" s="42" t="s">
        <v>8464</v>
      </c>
      <c r="C6987">
        <v>2015</v>
      </c>
      <c r="D6987" s="42" t="s">
        <v>8595</v>
      </c>
      <c r="E6987" t="b">
        <v>0</v>
      </c>
      <c r="F6987" s="42" t="s">
        <v>10261</v>
      </c>
    </row>
    <row r="6988" spans="1:6" x14ac:dyDescent="0.2">
      <c r="A6988" s="42" t="s">
        <v>2019</v>
      </c>
      <c r="B6988" s="42" t="s">
        <v>8464</v>
      </c>
      <c r="C6988">
        <v>2016</v>
      </c>
      <c r="D6988" s="42" t="s">
        <v>9152</v>
      </c>
      <c r="E6988" t="b">
        <v>0</v>
      </c>
      <c r="F6988" s="42" t="s">
        <v>10261</v>
      </c>
    </row>
    <row r="6989" spans="1:6" x14ac:dyDescent="0.2">
      <c r="A6989" s="42" t="s">
        <v>2019</v>
      </c>
      <c r="B6989" s="42" t="s">
        <v>8464</v>
      </c>
      <c r="C6989">
        <v>2017</v>
      </c>
      <c r="D6989" s="42" t="s">
        <v>8527</v>
      </c>
      <c r="E6989" t="b">
        <v>0</v>
      </c>
      <c r="F6989" s="42" t="s">
        <v>10261</v>
      </c>
    </row>
    <row r="6990" spans="1:6" x14ac:dyDescent="0.2">
      <c r="A6990" s="42" t="s">
        <v>2019</v>
      </c>
      <c r="B6990" s="42" t="s">
        <v>8464</v>
      </c>
      <c r="C6990">
        <v>2018</v>
      </c>
      <c r="D6990" s="42" t="s">
        <v>8722</v>
      </c>
      <c r="E6990" t="b">
        <v>0</v>
      </c>
      <c r="F6990" s="42" t="s">
        <v>10261</v>
      </c>
    </row>
    <row r="6991" spans="1:6" x14ac:dyDescent="0.2">
      <c r="A6991" s="42" t="s">
        <v>2019</v>
      </c>
      <c r="B6991" s="42" t="s">
        <v>8464</v>
      </c>
      <c r="C6991">
        <v>2019</v>
      </c>
      <c r="D6991" s="42" t="s">
        <v>9047</v>
      </c>
      <c r="E6991" t="b">
        <v>0</v>
      </c>
      <c r="F6991" s="42" t="s">
        <v>10261</v>
      </c>
    </row>
    <row r="6992" spans="1:6" x14ac:dyDescent="0.2">
      <c r="A6992" s="42" t="s">
        <v>666</v>
      </c>
      <c r="B6992" s="42" t="s">
        <v>8454</v>
      </c>
      <c r="C6992">
        <v>2013</v>
      </c>
      <c r="D6992" s="42" t="s">
        <v>9406</v>
      </c>
      <c r="E6992" t="b">
        <v>0</v>
      </c>
      <c r="F6992" s="42" t="s">
        <v>9407</v>
      </c>
    </row>
    <row r="6993" spans="1:6" x14ac:dyDescent="0.2">
      <c r="A6993" s="42" t="s">
        <v>666</v>
      </c>
      <c r="B6993" s="42" t="s">
        <v>8454</v>
      </c>
      <c r="C6993">
        <v>2014</v>
      </c>
      <c r="D6993" s="42" t="s">
        <v>9408</v>
      </c>
      <c r="E6993" t="b">
        <v>0</v>
      </c>
      <c r="F6993" s="42" t="s">
        <v>9407</v>
      </c>
    </row>
    <row r="6994" spans="1:6" x14ac:dyDescent="0.2">
      <c r="A6994" s="42" t="s">
        <v>666</v>
      </c>
      <c r="B6994" s="42" t="s">
        <v>8454</v>
      </c>
      <c r="C6994">
        <v>2015</v>
      </c>
      <c r="D6994" s="42" t="s">
        <v>9409</v>
      </c>
      <c r="E6994" t="b">
        <v>0</v>
      </c>
      <c r="F6994" s="42" t="s">
        <v>9407</v>
      </c>
    </row>
    <row r="6995" spans="1:6" x14ac:dyDescent="0.2">
      <c r="A6995" s="42" t="s">
        <v>666</v>
      </c>
      <c r="B6995" s="42" t="s">
        <v>8454</v>
      </c>
      <c r="C6995">
        <v>2016</v>
      </c>
      <c r="D6995" s="42" t="s">
        <v>9410</v>
      </c>
      <c r="E6995" t="b">
        <v>0</v>
      </c>
      <c r="F6995" s="42" t="s">
        <v>9407</v>
      </c>
    </row>
    <row r="6996" spans="1:6" x14ac:dyDescent="0.2">
      <c r="A6996" s="42" t="s">
        <v>666</v>
      </c>
      <c r="B6996" s="42" t="s">
        <v>8454</v>
      </c>
      <c r="C6996">
        <v>2017</v>
      </c>
      <c r="D6996" s="42" t="s">
        <v>9411</v>
      </c>
      <c r="E6996" t="b">
        <v>0</v>
      </c>
      <c r="F6996" s="42" t="s">
        <v>9407</v>
      </c>
    </row>
    <row r="6997" spans="1:6" x14ac:dyDescent="0.2">
      <c r="A6997" s="42" t="s">
        <v>666</v>
      </c>
      <c r="B6997" s="42" t="s">
        <v>8454</v>
      </c>
      <c r="C6997">
        <v>2018</v>
      </c>
      <c r="D6997" s="42" t="s">
        <v>9412</v>
      </c>
      <c r="E6997" t="b">
        <v>0</v>
      </c>
      <c r="F6997" s="42" t="s">
        <v>9407</v>
      </c>
    </row>
    <row r="6998" spans="1:6" x14ac:dyDescent="0.2">
      <c r="A6998" s="42" t="s">
        <v>666</v>
      </c>
      <c r="B6998" s="42" t="s">
        <v>8454</v>
      </c>
      <c r="C6998">
        <v>2019</v>
      </c>
      <c r="D6998" s="42" t="s">
        <v>9413</v>
      </c>
      <c r="E6998" t="b">
        <v>0</v>
      </c>
      <c r="F6998" s="42" t="s">
        <v>9407</v>
      </c>
    </row>
    <row r="6999" spans="1:6" x14ac:dyDescent="0.2">
      <c r="A6999" s="42" t="s">
        <v>666</v>
      </c>
      <c r="B6999" s="42" t="s">
        <v>8462</v>
      </c>
      <c r="C6999">
        <v>2013</v>
      </c>
      <c r="D6999" s="42" t="s">
        <v>9406</v>
      </c>
      <c r="E6999" t="b">
        <v>0</v>
      </c>
      <c r="F6999" s="42" t="s">
        <v>9407</v>
      </c>
    </row>
    <row r="7000" spans="1:6" x14ac:dyDescent="0.2">
      <c r="A7000" s="42" t="s">
        <v>666</v>
      </c>
      <c r="B7000" s="42" t="s">
        <v>8462</v>
      </c>
      <c r="C7000">
        <v>2014</v>
      </c>
      <c r="D7000" s="42" t="s">
        <v>9408</v>
      </c>
      <c r="E7000" t="b">
        <v>0</v>
      </c>
      <c r="F7000" s="42" t="s">
        <v>9407</v>
      </c>
    </row>
    <row r="7001" spans="1:6" x14ac:dyDescent="0.2">
      <c r="A7001" s="42" t="s">
        <v>666</v>
      </c>
      <c r="B7001" s="42" t="s">
        <v>8462</v>
      </c>
      <c r="C7001">
        <v>2015</v>
      </c>
      <c r="D7001" s="42" t="s">
        <v>9409</v>
      </c>
      <c r="E7001" t="b">
        <v>0</v>
      </c>
      <c r="F7001" s="42" t="s">
        <v>9407</v>
      </c>
    </row>
    <row r="7002" spans="1:6" x14ac:dyDescent="0.2">
      <c r="A7002" s="42" t="s">
        <v>666</v>
      </c>
      <c r="B7002" s="42" t="s">
        <v>8462</v>
      </c>
      <c r="C7002">
        <v>2016</v>
      </c>
      <c r="D7002" s="42" t="s">
        <v>9410</v>
      </c>
      <c r="E7002" t="b">
        <v>0</v>
      </c>
      <c r="F7002" s="42" t="s">
        <v>9407</v>
      </c>
    </row>
    <row r="7003" spans="1:6" x14ac:dyDescent="0.2">
      <c r="A7003" s="42" t="s">
        <v>666</v>
      </c>
      <c r="B7003" s="42" t="s">
        <v>8462</v>
      </c>
      <c r="C7003">
        <v>2017</v>
      </c>
      <c r="D7003" s="42" t="s">
        <v>9411</v>
      </c>
      <c r="E7003" t="b">
        <v>0</v>
      </c>
      <c r="F7003" s="42" t="s">
        <v>9407</v>
      </c>
    </row>
    <row r="7004" spans="1:6" x14ac:dyDescent="0.2">
      <c r="A7004" s="42" t="s">
        <v>666</v>
      </c>
      <c r="B7004" s="42" t="s">
        <v>8462</v>
      </c>
      <c r="C7004">
        <v>2018</v>
      </c>
      <c r="D7004" s="42" t="s">
        <v>9412</v>
      </c>
      <c r="E7004" t="b">
        <v>0</v>
      </c>
      <c r="F7004" s="42" t="s">
        <v>9407</v>
      </c>
    </row>
    <row r="7005" spans="1:6" x14ac:dyDescent="0.2">
      <c r="A7005" s="42" t="s">
        <v>666</v>
      </c>
      <c r="B7005" s="42" t="s">
        <v>8462</v>
      </c>
      <c r="C7005">
        <v>2019</v>
      </c>
      <c r="D7005" s="42" t="s">
        <v>9413</v>
      </c>
      <c r="E7005" t="b">
        <v>0</v>
      </c>
      <c r="F7005" s="42" t="s">
        <v>9407</v>
      </c>
    </row>
    <row r="7006" spans="1:6" x14ac:dyDescent="0.2">
      <c r="A7006" s="42" t="s">
        <v>666</v>
      </c>
      <c r="B7006" s="42" t="s">
        <v>8464</v>
      </c>
      <c r="C7006">
        <v>2013</v>
      </c>
      <c r="D7006" s="42" t="s">
        <v>9414</v>
      </c>
      <c r="E7006" t="b">
        <v>0</v>
      </c>
      <c r="F7006" s="42" t="s">
        <v>9407</v>
      </c>
    </row>
    <row r="7007" spans="1:6" x14ac:dyDescent="0.2">
      <c r="A7007" s="42" t="s">
        <v>666</v>
      </c>
      <c r="B7007" s="42" t="s">
        <v>8464</v>
      </c>
      <c r="C7007">
        <v>2014</v>
      </c>
      <c r="D7007" s="42" t="s">
        <v>9415</v>
      </c>
      <c r="E7007" t="b">
        <v>0</v>
      </c>
      <c r="F7007" s="42" t="s">
        <v>9407</v>
      </c>
    </row>
    <row r="7008" spans="1:6" x14ac:dyDescent="0.2">
      <c r="A7008" s="42" t="s">
        <v>666</v>
      </c>
      <c r="B7008" s="42" t="s">
        <v>8464</v>
      </c>
      <c r="C7008">
        <v>2015</v>
      </c>
      <c r="D7008" s="42" t="s">
        <v>9416</v>
      </c>
      <c r="E7008" t="b">
        <v>0</v>
      </c>
      <c r="F7008" s="42" t="s">
        <v>9407</v>
      </c>
    </row>
    <row r="7009" spans="1:6" x14ac:dyDescent="0.2">
      <c r="A7009" s="42" t="s">
        <v>666</v>
      </c>
      <c r="B7009" s="42" t="s">
        <v>8464</v>
      </c>
      <c r="C7009">
        <v>2016</v>
      </c>
      <c r="D7009" s="42" t="s">
        <v>9417</v>
      </c>
      <c r="E7009" t="b">
        <v>0</v>
      </c>
      <c r="F7009" s="42" t="s">
        <v>9407</v>
      </c>
    </row>
    <row r="7010" spans="1:6" x14ac:dyDescent="0.2">
      <c r="A7010" s="42" t="s">
        <v>666</v>
      </c>
      <c r="B7010" s="42" t="s">
        <v>8464</v>
      </c>
      <c r="C7010">
        <v>2017</v>
      </c>
      <c r="D7010" s="42" t="s">
        <v>9418</v>
      </c>
      <c r="E7010" t="b">
        <v>0</v>
      </c>
      <c r="F7010" s="42" t="s">
        <v>9407</v>
      </c>
    </row>
    <row r="7011" spans="1:6" x14ac:dyDescent="0.2">
      <c r="A7011" s="42" t="s">
        <v>666</v>
      </c>
      <c r="B7011" s="42" t="s">
        <v>8464</v>
      </c>
      <c r="C7011">
        <v>2018</v>
      </c>
      <c r="D7011" s="42" t="s">
        <v>9419</v>
      </c>
      <c r="E7011" t="b">
        <v>0</v>
      </c>
      <c r="F7011" s="42" t="s">
        <v>9407</v>
      </c>
    </row>
    <row r="7012" spans="1:6" x14ac:dyDescent="0.2">
      <c r="A7012" s="42" t="s">
        <v>666</v>
      </c>
      <c r="B7012" s="42" t="s">
        <v>8464</v>
      </c>
      <c r="C7012">
        <v>2019</v>
      </c>
      <c r="D7012" s="42" t="s">
        <v>9420</v>
      </c>
      <c r="E7012" t="b">
        <v>0</v>
      </c>
      <c r="F7012" s="42" t="s">
        <v>9407</v>
      </c>
    </row>
    <row r="7013" spans="1:6" x14ac:dyDescent="0.2">
      <c r="A7013" s="42" t="s">
        <v>2020</v>
      </c>
      <c r="B7013" s="42" t="s">
        <v>8454</v>
      </c>
      <c r="C7013">
        <v>2013</v>
      </c>
      <c r="D7013" s="42" t="s">
        <v>9501</v>
      </c>
      <c r="E7013" t="b">
        <v>0</v>
      </c>
      <c r="F7013" s="42" t="s">
        <v>9502</v>
      </c>
    </row>
    <row r="7014" spans="1:6" x14ac:dyDescent="0.2">
      <c r="A7014" s="42" t="s">
        <v>2020</v>
      </c>
      <c r="B7014" s="42" t="s">
        <v>8454</v>
      </c>
      <c r="C7014">
        <v>2014</v>
      </c>
      <c r="D7014" s="42" t="s">
        <v>9503</v>
      </c>
      <c r="E7014" t="b">
        <v>0</v>
      </c>
      <c r="F7014" s="42" t="s">
        <v>9502</v>
      </c>
    </row>
    <row r="7015" spans="1:6" x14ac:dyDescent="0.2">
      <c r="A7015" s="42" t="s">
        <v>2020</v>
      </c>
      <c r="B7015" s="42" t="s">
        <v>8454</v>
      </c>
      <c r="C7015">
        <v>2015</v>
      </c>
      <c r="D7015" s="42" t="s">
        <v>9504</v>
      </c>
      <c r="E7015" t="b">
        <v>0</v>
      </c>
      <c r="F7015" s="42" t="s">
        <v>9502</v>
      </c>
    </row>
    <row r="7016" spans="1:6" x14ac:dyDescent="0.2">
      <c r="A7016" s="42" t="s">
        <v>2020</v>
      </c>
      <c r="B7016" s="42" t="s">
        <v>8454</v>
      </c>
      <c r="C7016">
        <v>2016</v>
      </c>
      <c r="D7016" s="42" t="s">
        <v>9505</v>
      </c>
      <c r="E7016" t="b">
        <v>0</v>
      </c>
      <c r="F7016" s="42" t="s">
        <v>9502</v>
      </c>
    </row>
    <row r="7017" spans="1:6" x14ac:dyDescent="0.2">
      <c r="A7017" s="42" t="s">
        <v>2020</v>
      </c>
      <c r="B7017" s="42" t="s">
        <v>8454</v>
      </c>
      <c r="C7017">
        <v>2017</v>
      </c>
      <c r="D7017" s="42" t="s">
        <v>9383</v>
      </c>
      <c r="E7017" t="b">
        <v>0</v>
      </c>
      <c r="F7017" s="42" t="s">
        <v>9502</v>
      </c>
    </row>
    <row r="7018" spans="1:6" x14ac:dyDescent="0.2">
      <c r="A7018" s="42" t="s">
        <v>2020</v>
      </c>
      <c r="B7018" s="42" t="s">
        <v>8454</v>
      </c>
      <c r="C7018">
        <v>2018</v>
      </c>
      <c r="D7018" s="42" t="s">
        <v>9506</v>
      </c>
      <c r="E7018" t="b">
        <v>0</v>
      </c>
      <c r="F7018" s="42" t="s">
        <v>9502</v>
      </c>
    </row>
    <row r="7019" spans="1:6" x14ac:dyDescent="0.2">
      <c r="A7019" s="42" t="s">
        <v>2020</v>
      </c>
      <c r="B7019" s="42" t="s">
        <v>8454</v>
      </c>
      <c r="C7019">
        <v>2019</v>
      </c>
      <c r="D7019" s="42" t="s">
        <v>9507</v>
      </c>
      <c r="E7019" t="b">
        <v>0</v>
      </c>
      <c r="F7019" s="42" t="s">
        <v>9502</v>
      </c>
    </row>
    <row r="7020" spans="1:6" x14ac:dyDescent="0.2">
      <c r="A7020" s="42" t="s">
        <v>2020</v>
      </c>
      <c r="B7020" s="42" t="s">
        <v>8462</v>
      </c>
      <c r="C7020">
        <v>2013</v>
      </c>
      <c r="D7020" s="42" t="s">
        <v>9508</v>
      </c>
      <c r="E7020" t="b">
        <v>0</v>
      </c>
      <c r="F7020" s="42" t="s">
        <v>9502</v>
      </c>
    </row>
    <row r="7021" spans="1:6" x14ac:dyDescent="0.2">
      <c r="A7021" s="42" t="s">
        <v>2020</v>
      </c>
      <c r="B7021" s="42" t="s">
        <v>8462</v>
      </c>
      <c r="C7021">
        <v>2014</v>
      </c>
      <c r="D7021" s="42" t="s">
        <v>9509</v>
      </c>
      <c r="E7021" t="b">
        <v>0</v>
      </c>
      <c r="F7021" s="42" t="s">
        <v>9502</v>
      </c>
    </row>
    <row r="7022" spans="1:6" x14ac:dyDescent="0.2">
      <c r="A7022" s="42" t="s">
        <v>2020</v>
      </c>
      <c r="B7022" s="42" t="s">
        <v>8462</v>
      </c>
      <c r="C7022">
        <v>2015</v>
      </c>
      <c r="D7022" s="42" t="s">
        <v>9495</v>
      </c>
      <c r="E7022" t="b">
        <v>0</v>
      </c>
      <c r="F7022" s="42" t="s">
        <v>9502</v>
      </c>
    </row>
    <row r="7023" spans="1:6" x14ac:dyDescent="0.2">
      <c r="A7023" s="42" t="s">
        <v>2020</v>
      </c>
      <c r="B7023" s="42" t="s">
        <v>8462</v>
      </c>
      <c r="C7023">
        <v>2016</v>
      </c>
      <c r="D7023" s="42" t="s">
        <v>9510</v>
      </c>
      <c r="E7023" t="b">
        <v>0</v>
      </c>
      <c r="F7023" s="42" t="s">
        <v>9502</v>
      </c>
    </row>
    <row r="7024" spans="1:6" x14ac:dyDescent="0.2">
      <c r="A7024" s="42" t="s">
        <v>2020</v>
      </c>
      <c r="B7024" s="42" t="s">
        <v>8462</v>
      </c>
      <c r="C7024">
        <v>2017</v>
      </c>
      <c r="D7024" s="42" t="s">
        <v>9264</v>
      </c>
      <c r="E7024" t="b">
        <v>0</v>
      </c>
      <c r="F7024" s="42" t="s">
        <v>9502</v>
      </c>
    </row>
    <row r="7025" spans="1:6" x14ac:dyDescent="0.2">
      <c r="A7025" s="42" t="s">
        <v>2020</v>
      </c>
      <c r="B7025" s="42" t="s">
        <v>8462</v>
      </c>
      <c r="C7025">
        <v>2018</v>
      </c>
      <c r="D7025" s="42" t="s">
        <v>8577</v>
      </c>
      <c r="E7025" t="b">
        <v>0</v>
      </c>
      <c r="F7025" s="42" t="s">
        <v>9502</v>
      </c>
    </row>
    <row r="7026" spans="1:6" x14ac:dyDescent="0.2">
      <c r="A7026" s="42" t="s">
        <v>2020</v>
      </c>
      <c r="B7026" s="42" t="s">
        <v>8462</v>
      </c>
      <c r="C7026">
        <v>2019</v>
      </c>
      <c r="D7026" s="42" t="s">
        <v>9511</v>
      </c>
      <c r="E7026" t="b">
        <v>0</v>
      </c>
      <c r="F7026" s="42" t="s">
        <v>9502</v>
      </c>
    </row>
    <row r="7027" spans="1:6" x14ac:dyDescent="0.2">
      <c r="A7027" s="42" t="s">
        <v>2020</v>
      </c>
      <c r="B7027" s="42" t="s">
        <v>8464</v>
      </c>
      <c r="C7027">
        <v>2013</v>
      </c>
      <c r="D7027" s="42" t="s">
        <v>8521</v>
      </c>
      <c r="E7027" t="b">
        <v>0</v>
      </c>
      <c r="F7027" s="42" t="s">
        <v>9502</v>
      </c>
    </row>
    <row r="7028" spans="1:6" x14ac:dyDescent="0.2">
      <c r="A7028" s="42" t="s">
        <v>2020</v>
      </c>
      <c r="B7028" s="42" t="s">
        <v>8464</v>
      </c>
      <c r="C7028">
        <v>2014</v>
      </c>
      <c r="D7028" s="42" t="s">
        <v>8765</v>
      </c>
      <c r="E7028" t="b">
        <v>0</v>
      </c>
      <c r="F7028" s="42" t="s">
        <v>9502</v>
      </c>
    </row>
    <row r="7029" spans="1:6" x14ac:dyDescent="0.2">
      <c r="A7029" s="42" t="s">
        <v>2020</v>
      </c>
      <c r="B7029" s="42" t="s">
        <v>8464</v>
      </c>
      <c r="C7029">
        <v>2015</v>
      </c>
      <c r="D7029" s="42" t="s">
        <v>9250</v>
      </c>
      <c r="E7029" t="b">
        <v>0</v>
      </c>
      <c r="F7029" s="42" t="s">
        <v>9502</v>
      </c>
    </row>
    <row r="7030" spans="1:6" x14ac:dyDescent="0.2">
      <c r="A7030" s="42" t="s">
        <v>2020</v>
      </c>
      <c r="B7030" s="42" t="s">
        <v>8464</v>
      </c>
      <c r="C7030">
        <v>2016</v>
      </c>
      <c r="D7030" s="42" t="s">
        <v>8546</v>
      </c>
      <c r="E7030" t="b">
        <v>0</v>
      </c>
      <c r="F7030" s="42" t="s">
        <v>9502</v>
      </c>
    </row>
    <row r="7031" spans="1:6" x14ac:dyDescent="0.2">
      <c r="A7031" s="42" t="s">
        <v>2020</v>
      </c>
      <c r="B7031" s="42" t="s">
        <v>8464</v>
      </c>
      <c r="C7031">
        <v>2017</v>
      </c>
      <c r="D7031" s="42" t="s">
        <v>8550</v>
      </c>
      <c r="E7031" t="b">
        <v>0</v>
      </c>
      <c r="F7031" s="42" t="s">
        <v>9502</v>
      </c>
    </row>
    <row r="7032" spans="1:6" x14ac:dyDescent="0.2">
      <c r="A7032" s="42" t="s">
        <v>2020</v>
      </c>
      <c r="B7032" s="42" t="s">
        <v>8464</v>
      </c>
      <c r="C7032">
        <v>2018</v>
      </c>
      <c r="D7032" s="42" t="s">
        <v>9512</v>
      </c>
      <c r="E7032" t="b">
        <v>0</v>
      </c>
      <c r="F7032" s="42" t="s">
        <v>9502</v>
      </c>
    </row>
    <row r="7033" spans="1:6" x14ac:dyDescent="0.2">
      <c r="A7033" s="42" t="s">
        <v>2020</v>
      </c>
      <c r="B7033" s="42" t="s">
        <v>8464</v>
      </c>
      <c r="C7033">
        <v>2019</v>
      </c>
      <c r="D7033" s="42" t="s">
        <v>9138</v>
      </c>
      <c r="E7033" t="b">
        <v>0</v>
      </c>
      <c r="F7033" s="42" t="s">
        <v>9502</v>
      </c>
    </row>
    <row r="7034" spans="1:6" x14ac:dyDescent="0.2">
      <c r="A7034" s="42" t="s">
        <v>2022</v>
      </c>
      <c r="B7034" s="42" t="s">
        <v>8454</v>
      </c>
      <c r="C7034">
        <v>2013</v>
      </c>
      <c r="D7034" s="42" t="s">
        <v>8978</v>
      </c>
      <c r="E7034" t="b">
        <v>0</v>
      </c>
      <c r="F7034" s="42" t="s">
        <v>10262</v>
      </c>
    </row>
    <row r="7035" spans="1:6" x14ac:dyDescent="0.2">
      <c r="A7035" s="42" t="s">
        <v>2022</v>
      </c>
      <c r="B7035" s="42" t="s">
        <v>8454</v>
      </c>
      <c r="C7035">
        <v>2014</v>
      </c>
      <c r="D7035" s="42" t="s">
        <v>8971</v>
      </c>
      <c r="E7035" t="b">
        <v>0</v>
      </c>
      <c r="F7035" s="42" t="s">
        <v>10262</v>
      </c>
    </row>
    <row r="7036" spans="1:6" x14ac:dyDescent="0.2">
      <c r="A7036" s="42" t="s">
        <v>2022</v>
      </c>
      <c r="B7036" s="42" t="s">
        <v>8454</v>
      </c>
      <c r="C7036">
        <v>2015</v>
      </c>
      <c r="D7036" s="42" t="s">
        <v>9093</v>
      </c>
      <c r="E7036" t="b">
        <v>0</v>
      </c>
      <c r="F7036" s="42" t="s">
        <v>10262</v>
      </c>
    </row>
    <row r="7037" spans="1:6" x14ac:dyDescent="0.2">
      <c r="A7037" s="42" t="s">
        <v>2022</v>
      </c>
      <c r="B7037" s="42" t="s">
        <v>8454</v>
      </c>
      <c r="C7037">
        <v>2016</v>
      </c>
      <c r="D7037" s="42" t="s">
        <v>8596</v>
      </c>
      <c r="E7037" t="b">
        <v>0</v>
      </c>
      <c r="F7037" s="42" t="s">
        <v>10262</v>
      </c>
    </row>
    <row r="7038" spans="1:6" x14ac:dyDescent="0.2">
      <c r="A7038" s="42" t="s">
        <v>2022</v>
      </c>
      <c r="B7038" s="42" t="s">
        <v>8454</v>
      </c>
      <c r="C7038">
        <v>2017</v>
      </c>
      <c r="D7038" s="42" t="s">
        <v>8596</v>
      </c>
      <c r="E7038" t="b">
        <v>0</v>
      </c>
      <c r="F7038" s="42" t="s">
        <v>10262</v>
      </c>
    </row>
    <row r="7039" spans="1:6" x14ac:dyDescent="0.2">
      <c r="A7039" s="42" t="s">
        <v>2022</v>
      </c>
      <c r="B7039" s="42" t="s">
        <v>8454</v>
      </c>
      <c r="C7039">
        <v>2018</v>
      </c>
      <c r="D7039" s="42" t="s">
        <v>8829</v>
      </c>
      <c r="E7039" t="b">
        <v>0</v>
      </c>
      <c r="F7039" s="42" t="s">
        <v>10262</v>
      </c>
    </row>
    <row r="7040" spans="1:6" x14ac:dyDescent="0.2">
      <c r="A7040" s="42" t="s">
        <v>2022</v>
      </c>
      <c r="B7040" s="42" t="s">
        <v>8454</v>
      </c>
      <c r="C7040">
        <v>2019</v>
      </c>
      <c r="D7040" s="42" t="s">
        <v>8940</v>
      </c>
      <c r="E7040" t="b">
        <v>0</v>
      </c>
      <c r="F7040" s="42" t="s">
        <v>10262</v>
      </c>
    </row>
    <row r="7041" spans="1:6" x14ac:dyDescent="0.2">
      <c r="A7041" s="42" t="s">
        <v>2022</v>
      </c>
      <c r="B7041" s="42" t="s">
        <v>8462</v>
      </c>
      <c r="C7041">
        <v>2013</v>
      </c>
      <c r="D7041" s="42" t="s">
        <v>8978</v>
      </c>
      <c r="E7041" t="b">
        <v>0</v>
      </c>
      <c r="F7041" s="42" t="s">
        <v>10262</v>
      </c>
    </row>
    <row r="7042" spans="1:6" x14ac:dyDescent="0.2">
      <c r="A7042" s="42" t="s">
        <v>2022</v>
      </c>
      <c r="B7042" s="42" t="s">
        <v>8462</v>
      </c>
      <c r="C7042">
        <v>2014</v>
      </c>
      <c r="D7042" s="42" t="s">
        <v>8971</v>
      </c>
      <c r="E7042" t="b">
        <v>0</v>
      </c>
      <c r="F7042" s="42" t="s">
        <v>10262</v>
      </c>
    </row>
    <row r="7043" spans="1:6" x14ac:dyDescent="0.2">
      <c r="A7043" s="42" t="s">
        <v>2022</v>
      </c>
      <c r="B7043" s="42" t="s">
        <v>8462</v>
      </c>
      <c r="C7043">
        <v>2015</v>
      </c>
      <c r="D7043" s="42" t="s">
        <v>9093</v>
      </c>
      <c r="E7043" t="b">
        <v>0</v>
      </c>
      <c r="F7043" s="42" t="s">
        <v>10262</v>
      </c>
    </row>
    <row r="7044" spans="1:6" x14ac:dyDescent="0.2">
      <c r="A7044" s="42" t="s">
        <v>2022</v>
      </c>
      <c r="B7044" s="42" t="s">
        <v>8462</v>
      </c>
      <c r="C7044">
        <v>2016</v>
      </c>
      <c r="D7044" s="42" t="s">
        <v>8596</v>
      </c>
      <c r="E7044" t="b">
        <v>0</v>
      </c>
      <c r="F7044" s="42" t="s">
        <v>10262</v>
      </c>
    </row>
    <row r="7045" spans="1:6" x14ac:dyDescent="0.2">
      <c r="A7045" s="42" t="s">
        <v>2022</v>
      </c>
      <c r="B7045" s="42" t="s">
        <v>8462</v>
      </c>
      <c r="C7045">
        <v>2017</v>
      </c>
      <c r="D7045" s="42" t="s">
        <v>8596</v>
      </c>
      <c r="E7045" t="b">
        <v>0</v>
      </c>
      <c r="F7045" s="42" t="s">
        <v>10262</v>
      </c>
    </row>
    <row r="7046" spans="1:6" x14ac:dyDescent="0.2">
      <c r="A7046" s="42" t="s">
        <v>2022</v>
      </c>
      <c r="B7046" s="42" t="s">
        <v>8462</v>
      </c>
      <c r="C7046">
        <v>2018</v>
      </c>
      <c r="D7046" s="42" t="s">
        <v>8829</v>
      </c>
      <c r="E7046" t="b">
        <v>0</v>
      </c>
      <c r="F7046" s="42" t="s">
        <v>10262</v>
      </c>
    </row>
    <row r="7047" spans="1:6" x14ac:dyDescent="0.2">
      <c r="A7047" s="42" t="s">
        <v>2022</v>
      </c>
      <c r="B7047" s="42" t="s">
        <v>8462</v>
      </c>
      <c r="C7047">
        <v>2019</v>
      </c>
      <c r="D7047" s="42" t="s">
        <v>8940</v>
      </c>
      <c r="E7047" t="b">
        <v>0</v>
      </c>
      <c r="F7047" s="42" t="s">
        <v>10262</v>
      </c>
    </row>
    <row r="7048" spans="1:6" x14ac:dyDescent="0.2">
      <c r="A7048" s="42" t="s">
        <v>2022</v>
      </c>
      <c r="B7048" s="42" t="s">
        <v>8464</v>
      </c>
      <c r="C7048">
        <v>2013</v>
      </c>
      <c r="D7048" s="42" t="s">
        <v>9015</v>
      </c>
      <c r="E7048" t="b">
        <v>0</v>
      </c>
      <c r="F7048" s="42" t="s">
        <v>10262</v>
      </c>
    </row>
    <row r="7049" spans="1:6" x14ac:dyDescent="0.2">
      <c r="A7049" s="42" t="s">
        <v>2022</v>
      </c>
      <c r="B7049" s="42" t="s">
        <v>8464</v>
      </c>
      <c r="C7049">
        <v>2014</v>
      </c>
      <c r="D7049" s="42" t="s">
        <v>9013</v>
      </c>
      <c r="E7049" t="b">
        <v>0</v>
      </c>
      <c r="F7049" s="42" t="s">
        <v>10262</v>
      </c>
    </row>
    <row r="7050" spans="1:6" x14ac:dyDescent="0.2">
      <c r="A7050" s="42" t="s">
        <v>2022</v>
      </c>
      <c r="B7050" s="42" t="s">
        <v>8464</v>
      </c>
      <c r="C7050">
        <v>2015</v>
      </c>
      <c r="D7050" s="42" t="s">
        <v>8983</v>
      </c>
      <c r="E7050" t="b">
        <v>0</v>
      </c>
      <c r="F7050" s="42" t="s">
        <v>10262</v>
      </c>
    </row>
    <row r="7051" spans="1:6" x14ac:dyDescent="0.2">
      <c r="A7051" s="42" t="s">
        <v>2022</v>
      </c>
      <c r="B7051" s="42" t="s">
        <v>8464</v>
      </c>
      <c r="C7051">
        <v>2016</v>
      </c>
      <c r="D7051" s="42" t="s">
        <v>8727</v>
      </c>
      <c r="E7051" t="b">
        <v>0</v>
      </c>
      <c r="F7051" s="42" t="s">
        <v>10262</v>
      </c>
    </row>
    <row r="7052" spans="1:6" x14ac:dyDescent="0.2">
      <c r="A7052" s="42" t="s">
        <v>2022</v>
      </c>
      <c r="B7052" s="42" t="s">
        <v>8464</v>
      </c>
      <c r="C7052">
        <v>2017</v>
      </c>
      <c r="D7052" s="42" t="s">
        <v>8727</v>
      </c>
      <c r="E7052" t="b">
        <v>0</v>
      </c>
      <c r="F7052" s="42" t="s">
        <v>10262</v>
      </c>
    </row>
    <row r="7053" spans="1:6" x14ac:dyDescent="0.2">
      <c r="A7053" s="42" t="s">
        <v>2022</v>
      </c>
      <c r="B7053" s="42" t="s">
        <v>8464</v>
      </c>
      <c r="C7053">
        <v>2018</v>
      </c>
      <c r="D7053" s="42" t="s">
        <v>8727</v>
      </c>
      <c r="E7053" t="b">
        <v>0</v>
      </c>
      <c r="F7053" s="42" t="s">
        <v>10262</v>
      </c>
    </row>
    <row r="7054" spans="1:6" x14ac:dyDescent="0.2">
      <c r="A7054" s="42" t="s">
        <v>2022</v>
      </c>
      <c r="B7054" s="42" t="s">
        <v>8464</v>
      </c>
      <c r="C7054">
        <v>2019</v>
      </c>
      <c r="D7054" s="42" t="s">
        <v>8482</v>
      </c>
      <c r="E7054" t="b">
        <v>0</v>
      </c>
      <c r="F7054" s="42" t="s">
        <v>10262</v>
      </c>
    </row>
    <row r="7055" spans="1:6" x14ac:dyDescent="0.2">
      <c r="A7055" s="42" t="s">
        <v>2023</v>
      </c>
      <c r="B7055" s="42" t="s">
        <v>8454</v>
      </c>
      <c r="C7055">
        <v>2013</v>
      </c>
      <c r="D7055" s="42" t="s">
        <v>9294</v>
      </c>
      <c r="E7055" t="b">
        <v>0</v>
      </c>
      <c r="F7055" s="42" t="s">
        <v>10263</v>
      </c>
    </row>
    <row r="7056" spans="1:6" x14ac:dyDescent="0.2">
      <c r="A7056" s="42" t="s">
        <v>2023</v>
      </c>
      <c r="B7056" s="42" t="s">
        <v>8454</v>
      </c>
      <c r="C7056">
        <v>2014</v>
      </c>
      <c r="D7056" s="42" t="s">
        <v>9312</v>
      </c>
      <c r="E7056" t="b">
        <v>0</v>
      </c>
      <c r="F7056" s="42" t="s">
        <v>10263</v>
      </c>
    </row>
    <row r="7057" spans="1:6" x14ac:dyDescent="0.2">
      <c r="A7057" s="42" t="s">
        <v>2023</v>
      </c>
      <c r="B7057" s="42" t="s">
        <v>8454</v>
      </c>
      <c r="C7057">
        <v>2015</v>
      </c>
      <c r="D7057" s="42" t="s">
        <v>8505</v>
      </c>
      <c r="E7057" t="b">
        <v>0</v>
      </c>
      <c r="F7057" s="42" t="s">
        <v>10263</v>
      </c>
    </row>
    <row r="7058" spans="1:6" x14ac:dyDescent="0.2">
      <c r="A7058" s="42" t="s">
        <v>2023</v>
      </c>
      <c r="B7058" s="42" t="s">
        <v>8454</v>
      </c>
      <c r="C7058">
        <v>2016</v>
      </c>
      <c r="D7058" s="42" t="s">
        <v>9189</v>
      </c>
      <c r="E7058" t="b">
        <v>0</v>
      </c>
      <c r="F7058" s="42" t="s">
        <v>10263</v>
      </c>
    </row>
    <row r="7059" spans="1:6" x14ac:dyDescent="0.2">
      <c r="A7059" s="42" t="s">
        <v>2023</v>
      </c>
      <c r="B7059" s="42" t="s">
        <v>8454</v>
      </c>
      <c r="C7059">
        <v>2017</v>
      </c>
      <c r="D7059" s="42" t="s">
        <v>9030</v>
      </c>
      <c r="E7059" t="b">
        <v>0</v>
      </c>
      <c r="F7059" s="42" t="s">
        <v>10263</v>
      </c>
    </row>
    <row r="7060" spans="1:6" x14ac:dyDescent="0.2">
      <c r="A7060" s="42" t="s">
        <v>2023</v>
      </c>
      <c r="B7060" s="42" t="s">
        <v>8454</v>
      </c>
      <c r="C7060">
        <v>2018</v>
      </c>
      <c r="D7060" s="42" t="s">
        <v>8456</v>
      </c>
      <c r="E7060" t="b">
        <v>0</v>
      </c>
      <c r="F7060" s="42" t="s">
        <v>10263</v>
      </c>
    </row>
    <row r="7061" spans="1:6" x14ac:dyDescent="0.2">
      <c r="A7061" s="42" t="s">
        <v>2023</v>
      </c>
      <c r="B7061" s="42" t="s">
        <v>8454</v>
      </c>
      <c r="C7061">
        <v>2019</v>
      </c>
      <c r="D7061" s="42" t="s">
        <v>8838</v>
      </c>
      <c r="E7061" t="b">
        <v>0</v>
      </c>
      <c r="F7061" s="42" t="s">
        <v>10263</v>
      </c>
    </row>
    <row r="7062" spans="1:6" x14ac:dyDescent="0.2">
      <c r="A7062" s="42" t="s">
        <v>2023</v>
      </c>
      <c r="B7062" s="42" t="s">
        <v>8462</v>
      </c>
      <c r="C7062">
        <v>2013</v>
      </c>
      <c r="D7062" s="42" t="s">
        <v>8493</v>
      </c>
      <c r="E7062" t="b">
        <v>0</v>
      </c>
      <c r="F7062" s="42" t="s">
        <v>10263</v>
      </c>
    </row>
    <row r="7063" spans="1:6" x14ac:dyDescent="0.2">
      <c r="A7063" s="42" t="s">
        <v>2023</v>
      </c>
      <c r="B7063" s="42" t="s">
        <v>8462</v>
      </c>
      <c r="C7063">
        <v>2014</v>
      </c>
      <c r="D7063" s="42" t="s">
        <v>9312</v>
      </c>
      <c r="E7063" t="b">
        <v>0</v>
      </c>
      <c r="F7063" s="42" t="s">
        <v>10263</v>
      </c>
    </row>
    <row r="7064" spans="1:6" x14ac:dyDescent="0.2">
      <c r="A7064" s="42" t="s">
        <v>2023</v>
      </c>
      <c r="B7064" s="42" t="s">
        <v>8462</v>
      </c>
      <c r="C7064">
        <v>2015</v>
      </c>
      <c r="D7064" s="42" t="s">
        <v>9238</v>
      </c>
      <c r="E7064" t="b">
        <v>0</v>
      </c>
      <c r="F7064" s="42" t="s">
        <v>10263</v>
      </c>
    </row>
    <row r="7065" spans="1:6" x14ac:dyDescent="0.2">
      <c r="A7065" s="42" t="s">
        <v>2023</v>
      </c>
      <c r="B7065" s="42" t="s">
        <v>8462</v>
      </c>
      <c r="C7065">
        <v>2016</v>
      </c>
      <c r="D7065" s="42" t="s">
        <v>9134</v>
      </c>
      <c r="E7065" t="b">
        <v>0</v>
      </c>
      <c r="F7065" s="42" t="s">
        <v>10263</v>
      </c>
    </row>
    <row r="7066" spans="1:6" x14ac:dyDescent="0.2">
      <c r="A7066" s="42" t="s">
        <v>2023</v>
      </c>
      <c r="B7066" s="42" t="s">
        <v>8462</v>
      </c>
      <c r="C7066">
        <v>2017</v>
      </c>
      <c r="D7066" s="42" t="s">
        <v>10264</v>
      </c>
      <c r="E7066" t="b">
        <v>0</v>
      </c>
      <c r="F7066" s="42" t="s">
        <v>10263</v>
      </c>
    </row>
    <row r="7067" spans="1:6" x14ac:dyDescent="0.2">
      <c r="A7067" s="42" t="s">
        <v>2023</v>
      </c>
      <c r="B7067" s="42" t="s">
        <v>8462</v>
      </c>
      <c r="C7067">
        <v>2018</v>
      </c>
      <c r="D7067" s="42" t="s">
        <v>8456</v>
      </c>
      <c r="E7067" t="b">
        <v>0</v>
      </c>
      <c r="F7067" s="42" t="s">
        <v>10263</v>
      </c>
    </row>
    <row r="7068" spans="1:6" x14ac:dyDescent="0.2">
      <c r="A7068" s="42" t="s">
        <v>2023</v>
      </c>
      <c r="B7068" s="42" t="s">
        <v>8462</v>
      </c>
      <c r="C7068">
        <v>2019</v>
      </c>
      <c r="D7068" s="42" t="s">
        <v>8642</v>
      </c>
      <c r="E7068" t="b">
        <v>0</v>
      </c>
      <c r="F7068" s="42" t="s">
        <v>10263</v>
      </c>
    </row>
    <row r="7069" spans="1:6" x14ac:dyDescent="0.2">
      <c r="A7069" s="42" t="s">
        <v>2023</v>
      </c>
      <c r="B7069" s="42" t="s">
        <v>8464</v>
      </c>
      <c r="C7069">
        <v>2013</v>
      </c>
      <c r="D7069" s="42" t="s">
        <v>9350</v>
      </c>
      <c r="E7069" t="b">
        <v>0</v>
      </c>
      <c r="F7069" s="42" t="s">
        <v>10263</v>
      </c>
    </row>
    <row r="7070" spans="1:6" x14ac:dyDescent="0.2">
      <c r="A7070" s="42" t="s">
        <v>2023</v>
      </c>
      <c r="B7070" s="42" t="s">
        <v>8464</v>
      </c>
      <c r="C7070">
        <v>2014</v>
      </c>
      <c r="D7070" s="42" t="s">
        <v>9095</v>
      </c>
      <c r="E7070" t="b">
        <v>0</v>
      </c>
      <c r="F7070" s="42" t="s">
        <v>10263</v>
      </c>
    </row>
    <row r="7071" spans="1:6" x14ac:dyDescent="0.2">
      <c r="A7071" s="42" t="s">
        <v>2023</v>
      </c>
      <c r="B7071" s="42" t="s">
        <v>8464</v>
      </c>
      <c r="C7071">
        <v>2015</v>
      </c>
      <c r="D7071" s="42" t="s">
        <v>10265</v>
      </c>
      <c r="E7071" t="b">
        <v>0</v>
      </c>
      <c r="F7071" s="42" t="s">
        <v>10263</v>
      </c>
    </row>
    <row r="7072" spans="1:6" x14ac:dyDescent="0.2">
      <c r="A7072" s="42" t="s">
        <v>2023</v>
      </c>
      <c r="B7072" s="42" t="s">
        <v>8464</v>
      </c>
      <c r="C7072">
        <v>2016</v>
      </c>
      <c r="D7072" s="42" t="s">
        <v>9361</v>
      </c>
      <c r="E7072" t="b">
        <v>0</v>
      </c>
      <c r="F7072" s="42" t="s">
        <v>10263</v>
      </c>
    </row>
    <row r="7073" spans="1:6" x14ac:dyDescent="0.2">
      <c r="A7073" s="42" t="s">
        <v>2023</v>
      </c>
      <c r="B7073" s="42" t="s">
        <v>8464</v>
      </c>
      <c r="C7073">
        <v>2017</v>
      </c>
      <c r="D7073" s="42" t="s">
        <v>8647</v>
      </c>
      <c r="E7073" t="b">
        <v>0</v>
      </c>
      <c r="F7073" s="42" t="s">
        <v>10263</v>
      </c>
    </row>
    <row r="7074" spans="1:6" x14ac:dyDescent="0.2">
      <c r="A7074" s="42" t="s">
        <v>2023</v>
      </c>
      <c r="B7074" s="42" t="s">
        <v>8464</v>
      </c>
      <c r="C7074">
        <v>2018</v>
      </c>
      <c r="D7074" s="42" t="s">
        <v>8613</v>
      </c>
      <c r="E7074" t="b">
        <v>0</v>
      </c>
      <c r="F7074" s="42" t="s">
        <v>10263</v>
      </c>
    </row>
    <row r="7075" spans="1:6" x14ac:dyDescent="0.2">
      <c r="A7075" s="42" t="s">
        <v>2023</v>
      </c>
      <c r="B7075" s="42" t="s">
        <v>8464</v>
      </c>
      <c r="C7075">
        <v>2019</v>
      </c>
      <c r="D7075" s="42" t="s">
        <v>8609</v>
      </c>
      <c r="E7075" t="b">
        <v>0</v>
      </c>
      <c r="F7075" s="42" t="s">
        <v>10263</v>
      </c>
    </row>
    <row r="7076" spans="1:6" x14ac:dyDescent="0.2">
      <c r="A7076" s="42" t="s">
        <v>2023</v>
      </c>
      <c r="B7076" s="42" t="s">
        <v>8454</v>
      </c>
      <c r="C7076">
        <v>2013</v>
      </c>
      <c r="D7076" s="42" t="s">
        <v>9294</v>
      </c>
      <c r="E7076" t="b">
        <v>0</v>
      </c>
      <c r="F7076" s="42" t="s">
        <v>10263</v>
      </c>
    </row>
    <row r="7077" spans="1:6" x14ac:dyDescent="0.2">
      <c r="A7077" s="42" t="s">
        <v>2023</v>
      </c>
      <c r="B7077" s="42" t="s">
        <v>8454</v>
      </c>
      <c r="C7077">
        <v>2014</v>
      </c>
      <c r="D7077" s="42" t="s">
        <v>9312</v>
      </c>
      <c r="E7077" t="b">
        <v>0</v>
      </c>
      <c r="F7077" s="42" t="s">
        <v>10263</v>
      </c>
    </row>
    <row r="7078" spans="1:6" x14ac:dyDescent="0.2">
      <c r="A7078" s="42" t="s">
        <v>2023</v>
      </c>
      <c r="B7078" s="42" t="s">
        <v>8454</v>
      </c>
      <c r="C7078">
        <v>2015</v>
      </c>
      <c r="D7078" s="42" t="s">
        <v>8505</v>
      </c>
      <c r="E7078" t="b">
        <v>0</v>
      </c>
      <c r="F7078" s="42" t="s">
        <v>10263</v>
      </c>
    </row>
    <row r="7079" spans="1:6" x14ac:dyDescent="0.2">
      <c r="A7079" s="42" t="s">
        <v>2023</v>
      </c>
      <c r="B7079" s="42" t="s">
        <v>8454</v>
      </c>
      <c r="C7079">
        <v>2016</v>
      </c>
      <c r="D7079" s="42" t="s">
        <v>9189</v>
      </c>
      <c r="E7079" t="b">
        <v>0</v>
      </c>
      <c r="F7079" s="42" t="s">
        <v>10263</v>
      </c>
    </row>
    <row r="7080" spans="1:6" x14ac:dyDescent="0.2">
      <c r="A7080" s="42" t="s">
        <v>2023</v>
      </c>
      <c r="B7080" s="42" t="s">
        <v>8454</v>
      </c>
      <c r="C7080">
        <v>2017</v>
      </c>
      <c r="D7080" s="42" t="s">
        <v>9030</v>
      </c>
      <c r="E7080" t="b">
        <v>0</v>
      </c>
      <c r="F7080" s="42" t="s">
        <v>10263</v>
      </c>
    </row>
    <row r="7081" spans="1:6" x14ac:dyDescent="0.2">
      <c r="A7081" s="42" t="s">
        <v>2023</v>
      </c>
      <c r="B7081" s="42" t="s">
        <v>8454</v>
      </c>
      <c r="C7081">
        <v>2018</v>
      </c>
      <c r="D7081" s="42" t="s">
        <v>8456</v>
      </c>
      <c r="E7081" t="b">
        <v>0</v>
      </c>
      <c r="F7081" s="42" t="s">
        <v>10263</v>
      </c>
    </row>
    <row r="7082" spans="1:6" x14ac:dyDescent="0.2">
      <c r="A7082" s="42" t="s">
        <v>2023</v>
      </c>
      <c r="B7082" s="42" t="s">
        <v>8454</v>
      </c>
      <c r="C7082">
        <v>2019</v>
      </c>
      <c r="D7082" s="42" t="s">
        <v>8838</v>
      </c>
      <c r="E7082" t="b">
        <v>0</v>
      </c>
      <c r="F7082" s="42" t="s">
        <v>10263</v>
      </c>
    </row>
    <row r="7083" spans="1:6" x14ac:dyDescent="0.2">
      <c r="A7083" s="42" t="s">
        <v>2023</v>
      </c>
      <c r="B7083" s="42" t="s">
        <v>8462</v>
      </c>
      <c r="C7083">
        <v>2013</v>
      </c>
      <c r="D7083" s="42" t="s">
        <v>8493</v>
      </c>
      <c r="E7083" t="b">
        <v>0</v>
      </c>
      <c r="F7083" s="42" t="s">
        <v>10263</v>
      </c>
    </row>
    <row r="7084" spans="1:6" x14ac:dyDescent="0.2">
      <c r="A7084" s="42" t="s">
        <v>2023</v>
      </c>
      <c r="B7084" s="42" t="s">
        <v>8462</v>
      </c>
      <c r="C7084">
        <v>2014</v>
      </c>
      <c r="D7084" s="42" t="s">
        <v>9312</v>
      </c>
      <c r="E7084" t="b">
        <v>0</v>
      </c>
      <c r="F7084" s="42" t="s">
        <v>10263</v>
      </c>
    </row>
    <row r="7085" spans="1:6" x14ac:dyDescent="0.2">
      <c r="A7085" s="42" t="s">
        <v>2023</v>
      </c>
      <c r="B7085" s="42" t="s">
        <v>8462</v>
      </c>
      <c r="C7085">
        <v>2015</v>
      </c>
      <c r="D7085" s="42" t="s">
        <v>9238</v>
      </c>
      <c r="E7085" t="b">
        <v>0</v>
      </c>
      <c r="F7085" s="42" t="s">
        <v>10263</v>
      </c>
    </row>
    <row r="7086" spans="1:6" x14ac:dyDescent="0.2">
      <c r="A7086" s="42" t="s">
        <v>2023</v>
      </c>
      <c r="B7086" s="42" t="s">
        <v>8462</v>
      </c>
      <c r="C7086">
        <v>2016</v>
      </c>
      <c r="D7086" s="42" t="s">
        <v>9134</v>
      </c>
      <c r="E7086" t="b">
        <v>0</v>
      </c>
      <c r="F7086" s="42" t="s">
        <v>10263</v>
      </c>
    </row>
    <row r="7087" spans="1:6" x14ac:dyDescent="0.2">
      <c r="A7087" s="42" t="s">
        <v>2023</v>
      </c>
      <c r="B7087" s="42" t="s">
        <v>8462</v>
      </c>
      <c r="C7087">
        <v>2017</v>
      </c>
      <c r="D7087" s="42" t="s">
        <v>10264</v>
      </c>
      <c r="E7087" t="b">
        <v>0</v>
      </c>
      <c r="F7087" s="42" t="s">
        <v>10263</v>
      </c>
    </row>
    <row r="7088" spans="1:6" x14ac:dyDescent="0.2">
      <c r="A7088" s="42" t="s">
        <v>2023</v>
      </c>
      <c r="B7088" s="42" t="s">
        <v>8462</v>
      </c>
      <c r="C7088">
        <v>2018</v>
      </c>
      <c r="D7088" s="42" t="s">
        <v>8456</v>
      </c>
      <c r="E7088" t="b">
        <v>0</v>
      </c>
      <c r="F7088" s="42" t="s">
        <v>10263</v>
      </c>
    </row>
    <row r="7089" spans="1:6" x14ac:dyDescent="0.2">
      <c r="A7089" s="42" t="s">
        <v>2023</v>
      </c>
      <c r="B7089" s="42" t="s">
        <v>8462</v>
      </c>
      <c r="C7089">
        <v>2019</v>
      </c>
      <c r="D7089" s="42" t="s">
        <v>8642</v>
      </c>
      <c r="E7089" t="b">
        <v>0</v>
      </c>
      <c r="F7089" s="42" t="s">
        <v>10263</v>
      </c>
    </row>
    <row r="7090" spans="1:6" x14ac:dyDescent="0.2">
      <c r="A7090" s="42" t="s">
        <v>2023</v>
      </c>
      <c r="B7090" s="42" t="s">
        <v>8464</v>
      </c>
      <c r="C7090">
        <v>2013</v>
      </c>
      <c r="D7090" s="42" t="s">
        <v>9350</v>
      </c>
      <c r="E7090" t="b">
        <v>0</v>
      </c>
      <c r="F7090" s="42" t="s">
        <v>10263</v>
      </c>
    </row>
    <row r="7091" spans="1:6" x14ac:dyDescent="0.2">
      <c r="A7091" s="42" t="s">
        <v>2023</v>
      </c>
      <c r="B7091" s="42" t="s">
        <v>8464</v>
      </c>
      <c r="C7091">
        <v>2014</v>
      </c>
      <c r="D7091" s="42" t="s">
        <v>9095</v>
      </c>
      <c r="E7091" t="b">
        <v>0</v>
      </c>
      <c r="F7091" s="42" t="s">
        <v>10263</v>
      </c>
    </row>
    <row r="7092" spans="1:6" x14ac:dyDescent="0.2">
      <c r="A7092" s="42" t="s">
        <v>2023</v>
      </c>
      <c r="B7092" s="42" t="s">
        <v>8464</v>
      </c>
      <c r="C7092">
        <v>2015</v>
      </c>
      <c r="D7092" s="42" t="s">
        <v>10265</v>
      </c>
      <c r="E7092" t="b">
        <v>0</v>
      </c>
      <c r="F7092" s="42" t="s">
        <v>10263</v>
      </c>
    </row>
    <row r="7093" spans="1:6" x14ac:dyDescent="0.2">
      <c r="A7093" s="42" t="s">
        <v>2023</v>
      </c>
      <c r="B7093" s="42" t="s">
        <v>8464</v>
      </c>
      <c r="C7093">
        <v>2016</v>
      </c>
      <c r="D7093" s="42" t="s">
        <v>9361</v>
      </c>
      <c r="E7093" t="b">
        <v>0</v>
      </c>
      <c r="F7093" s="42" t="s">
        <v>10263</v>
      </c>
    </row>
    <row r="7094" spans="1:6" x14ac:dyDescent="0.2">
      <c r="A7094" s="42" t="s">
        <v>2023</v>
      </c>
      <c r="B7094" s="42" t="s">
        <v>8464</v>
      </c>
      <c r="C7094">
        <v>2017</v>
      </c>
      <c r="D7094" s="42" t="s">
        <v>8647</v>
      </c>
      <c r="E7094" t="b">
        <v>0</v>
      </c>
      <c r="F7094" s="42" t="s">
        <v>10263</v>
      </c>
    </row>
    <row r="7095" spans="1:6" x14ac:dyDescent="0.2">
      <c r="A7095" s="42" t="s">
        <v>2023</v>
      </c>
      <c r="B7095" s="42" t="s">
        <v>8464</v>
      </c>
      <c r="C7095">
        <v>2018</v>
      </c>
      <c r="D7095" s="42" t="s">
        <v>8613</v>
      </c>
      <c r="E7095" t="b">
        <v>0</v>
      </c>
      <c r="F7095" s="42" t="s">
        <v>10263</v>
      </c>
    </row>
    <row r="7096" spans="1:6" x14ac:dyDescent="0.2">
      <c r="A7096" s="42" t="s">
        <v>2023</v>
      </c>
      <c r="B7096" s="42" t="s">
        <v>8464</v>
      </c>
      <c r="C7096">
        <v>2019</v>
      </c>
      <c r="D7096" s="42" t="s">
        <v>8609</v>
      </c>
      <c r="E7096" t="b">
        <v>0</v>
      </c>
      <c r="F7096" s="42" t="s">
        <v>10263</v>
      </c>
    </row>
    <row r="7097" spans="1:6" x14ac:dyDescent="0.2">
      <c r="A7097" s="42" t="s">
        <v>696</v>
      </c>
      <c r="B7097" s="42" t="s">
        <v>8454</v>
      </c>
      <c r="C7097">
        <v>2014</v>
      </c>
      <c r="D7097" s="42" t="s">
        <v>9149</v>
      </c>
      <c r="E7097" t="b">
        <v>0</v>
      </c>
      <c r="F7097" s="42" t="s">
        <v>9516</v>
      </c>
    </row>
    <row r="7098" spans="1:6" x14ac:dyDescent="0.2">
      <c r="A7098" s="42" t="s">
        <v>696</v>
      </c>
      <c r="B7098" s="42" t="s">
        <v>8454</v>
      </c>
      <c r="C7098">
        <v>2015</v>
      </c>
      <c r="D7098" s="42" t="s">
        <v>9517</v>
      </c>
      <c r="E7098" t="b">
        <v>0</v>
      </c>
      <c r="F7098" s="42" t="s">
        <v>9516</v>
      </c>
    </row>
    <row r="7099" spans="1:6" x14ac:dyDescent="0.2">
      <c r="A7099" s="42" t="s">
        <v>696</v>
      </c>
      <c r="B7099" s="42" t="s">
        <v>8454</v>
      </c>
      <c r="C7099">
        <v>2016</v>
      </c>
      <c r="D7099" s="42" t="s">
        <v>8637</v>
      </c>
      <c r="E7099" t="b">
        <v>0</v>
      </c>
      <c r="F7099" s="42" t="s">
        <v>9516</v>
      </c>
    </row>
    <row r="7100" spans="1:6" x14ac:dyDescent="0.2">
      <c r="A7100" s="42" t="s">
        <v>696</v>
      </c>
      <c r="B7100" s="42" t="s">
        <v>8454</v>
      </c>
      <c r="C7100">
        <v>2017</v>
      </c>
      <c r="D7100" s="42" t="s">
        <v>8494</v>
      </c>
      <c r="E7100" t="b">
        <v>0</v>
      </c>
      <c r="F7100" s="42" t="s">
        <v>9516</v>
      </c>
    </row>
    <row r="7101" spans="1:6" x14ac:dyDescent="0.2">
      <c r="A7101" s="42" t="s">
        <v>696</v>
      </c>
      <c r="B7101" s="42" t="s">
        <v>8454</v>
      </c>
      <c r="C7101">
        <v>2018</v>
      </c>
      <c r="D7101" s="42" t="s">
        <v>9201</v>
      </c>
      <c r="E7101" t="b">
        <v>0</v>
      </c>
      <c r="F7101" s="42" t="s">
        <v>9516</v>
      </c>
    </row>
    <row r="7102" spans="1:6" x14ac:dyDescent="0.2">
      <c r="A7102" s="42" t="s">
        <v>696</v>
      </c>
      <c r="B7102" s="42" t="s">
        <v>8454</v>
      </c>
      <c r="C7102">
        <v>2019</v>
      </c>
      <c r="D7102" s="42" t="s">
        <v>8695</v>
      </c>
      <c r="E7102" t="b">
        <v>0</v>
      </c>
      <c r="F7102" s="42" t="s">
        <v>9516</v>
      </c>
    </row>
    <row r="7103" spans="1:6" x14ac:dyDescent="0.2">
      <c r="A7103" s="42" t="s">
        <v>696</v>
      </c>
      <c r="B7103" s="42" t="s">
        <v>8454</v>
      </c>
      <c r="C7103">
        <v>2020</v>
      </c>
      <c r="D7103" s="42" t="s">
        <v>9518</v>
      </c>
      <c r="E7103" t="b">
        <v>0</v>
      </c>
      <c r="F7103" s="42" t="s">
        <v>9516</v>
      </c>
    </row>
    <row r="7104" spans="1:6" x14ac:dyDescent="0.2">
      <c r="A7104" s="42" t="s">
        <v>696</v>
      </c>
      <c r="B7104" s="42" t="s">
        <v>8462</v>
      </c>
      <c r="C7104">
        <v>2014</v>
      </c>
      <c r="D7104" s="42" t="s">
        <v>9034</v>
      </c>
      <c r="E7104" t="b">
        <v>0</v>
      </c>
      <c r="F7104" s="42" t="s">
        <v>9516</v>
      </c>
    </row>
    <row r="7105" spans="1:6" x14ac:dyDescent="0.2">
      <c r="A7105" s="42" t="s">
        <v>696</v>
      </c>
      <c r="B7105" s="42" t="s">
        <v>8462</v>
      </c>
      <c r="C7105">
        <v>2015</v>
      </c>
      <c r="D7105" s="42" t="s">
        <v>9519</v>
      </c>
      <c r="E7105" t="b">
        <v>0</v>
      </c>
      <c r="F7105" s="42" t="s">
        <v>9516</v>
      </c>
    </row>
    <row r="7106" spans="1:6" x14ac:dyDescent="0.2">
      <c r="A7106" s="42" t="s">
        <v>696</v>
      </c>
      <c r="B7106" s="42" t="s">
        <v>8462</v>
      </c>
      <c r="C7106">
        <v>2016</v>
      </c>
      <c r="D7106" s="42" t="s">
        <v>8640</v>
      </c>
      <c r="E7106" t="b">
        <v>0</v>
      </c>
      <c r="F7106" s="42" t="s">
        <v>9516</v>
      </c>
    </row>
    <row r="7107" spans="1:6" x14ac:dyDescent="0.2">
      <c r="A7107" s="42" t="s">
        <v>696</v>
      </c>
      <c r="B7107" s="42" t="s">
        <v>8462</v>
      </c>
      <c r="C7107">
        <v>2017</v>
      </c>
      <c r="D7107" s="42" t="s">
        <v>8505</v>
      </c>
      <c r="E7107" t="b">
        <v>0</v>
      </c>
      <c r="F7107" s="42" t="s">
        <v>9516</v>
      </c>
    </row>
    <row r="7108" spans="1:6" x14ac:dyDescent="0.2">
      <c r="A7108" s="42" t="s">
        <v>696</v>
      </c>
      <c r="B7108" s="42" t="s">
        <v>8462</v>
      </c>
      <c r="C7108">
        <v>2018</v>
      </c>
      <c r="D7108" s="42" t="s">
        <v>9204</v>
      </c>
      <c r="E7108" t="b">
        <v>0</v>
      </c>
      <c r="F7108" s="42" t="s">
        <v>9516</v>
      </c>
    </row>
    <row r="7109" spans="1:6" x14ac:dyDescent="0.2">
      <c r="A7109" s="42" t="s">
        <v>696</v>
      </c>
      <c r="B7109" s="42" t="s">
        <v>8462</v>
      </c>
      <c r="C7109">
        <v>2019</v>
      </c>
      <c r="D7109" s="42" t="s">
        <v>9001</v>
      </c>
      <c r="E7109" t="b">
        <v>0</v>
      </c>
      <c r="F7109" s="42" t="s">
        <v>9516</v>
      </c>
    </row>
    <row r="7110" spans="1:6" x14ac:dyDescent="0.2">
      <c r="A7110" s="42" t="s">
        <v>696</v>
      </c>
      <c r="B7110" s="42" t="s">
        <v>8462</v>
      </c>
      <c r="C7110">
        <v>2020</v>
      </c>
      <c r="D7110" s="42" t="s">
        <v>9520</v>
      </c>
      <c r="E7110" t="b">
        <v>0</v>
      </c>
      <c r="F7110" s="42" t="s">
        <v>9516</v>
      </c>
    </row>
    <row r="7111" spans="1:6" x14ac:dyDescent="0.2">
      <c r="A7111" s="42" t="s">
        <v>696</v>
      </c>
      <c r="B7111" s="42" t="s">
        <v>8464</v>
      </c>
      <c r="C7111">
        <v>2014</v>
      </c>
      <c r="D7111" s="42" t="s">
        <v>9033</v>
      </c>
      <c r="E7111" t="b">
        <v>0</v>
      </c>
      <c r="F7111" s="42" t="s">
        <v>9516</v>
      </c>
    </row>
    <row r="7112" spans="1:6" x14ac:dyDescent="0.2">
      <c r="A7112" s="42" t="s">
        <v>696</v>
      </c>
      <c r="B7112" s="42" t="s">
        <v>8464</v>
      </c>
      <c r="C7112">
        <v>2015</v>
      </c>
      <c r="D7112" s="42" t="s">
        <v>8513</v>
      </c>
      <c r="E7112" t="b">
        <v>0</v>
      </c>
      <c r="F7112" s="42" t="s">
        <v>9516</v>
      </c>
    </row>
    <row r="7113" spans="1:6" x14ac:dyDescent="0.2">
      <c r="A7113" s="42" t="s">
        <v>696</v>
      </c>
      <c r="B7113" s="42" t="s">
        <v>8464</v>
      </c>
      <c r="C7113">
        <v>2016</v>
      </c>
      <c r="D7113" s="42" t="s">
        <v>9300</v>
      </c>
      <c r="E7113" t="b">
        <v>0</v>
      </c>
      <c r="F7113" s="42" t="s">
        <v>9516</v>
      </c>
    </row>
    <row r="7114" spans="1:6" x14ac:dyDescent="0.2">
      <c r="A7114" s="42" t="s">
        <v>696</v>
      </c>
      <c r="B7114" s="42" t="s">
        <v>8464</v>
      </c>
      <c r="C7114">
        <v>2017</v>
      </c>
      <c r="D7114" s="42" t="s">
        <v>8467</v>
      </c>
      <c r="E7114" t="b">
        <v>0</v>
      </c>
      <c r="F7114" s="42" t="s">
        <v>9516</v>
      </c>
    </row>
    <row r="7115" spans="1:6" x14ac:dyDescent="0.2">
      <c r="A7115" s="42" t="s">
        <v>696</v>
      </c>
      <c r="B7115" s="42" t="s">
        <v>8464</v>
      </c>
      <c r="C7115">
        <v>2018</v>
      </c>
      <c r="D7115" s="42" t="s">
        <v>9357</v>
      </c>
      <c r="E7115" t="b">
        <v>0</v>
      </c>
      <c r="F7115" s="42" t="s">
        <v>9516</v>
      </c>
    </row>
    <row r="7116" spans="1:6" x14ac:dyDescent="0.2">
      <c r="A7116" s="42" t="s">
        <v>696</v>
      </c>
      <c r="B7116" s="42" t="s">
        <v>8464</v>
      </c>
      <c r="C7116">
        <v>2019</v>
      </c>
      <c r="D7116" s="42" t="s">
        <v>8723</v>
      </c>
      <c r="E7116" t="b">
        <v>0</v>
      </c>
      <c r="F7116" s="42" t="s">
        <v>9516</v>
      </c>
    </row>
    <row r="7117" spans="1:6" x14ac:dyDescent="0.2">
      <c r="A7117" s="42" t="s">
        <v>696</v>
      </c>
      <c r="B7117" s="42" t="s">
        <v>8464</v>
      </c>
      <c r="C7117">
        <v>2020</v>
      </c>
      <c r="D7117" s="42" t="s">
        <v>8988</v>
      </c>
      <c r="E7117" t="b">
        <v>0</v>
      </c>
      <c r="F7117" s="42" t="s">
        <v>9516</v>
      </c>
    </row>
    <row r="7118" spans="1:6" x14ac:dyDescent="0.2">
      <c r="A7118" s="42" t="s">
        <v>2024</v>
      </c>
      <c r="B7118" s="42" t="s">
        <v>8454</v>
      </c>
      <c r="C7118">
        <v>2013</v>
      </c>
      <c r="D7118" s="42" t="s">
        <v>9309</v>
      </c>
      <c r="E7118" t="b">
        <v>0</v>
      </c>
      <c r="F7118" s="42" t="s">
        <v>10266</v>
      </c>
    </row>
    <row r="7119" spans="1:6" x14ac:dyDescent="0.2">
      <c r="A7119" s="42" t="s">
        <v>2024</v>
      </c>
      <c r="B7119" s="42" t="s">
        <v>8454</v>
      </c>
      <c r="C7119">
        <v>2014</v>
      </c>
      <c r="D7119" s="42" t="s">
        <v>9240</v>
      </c>
      <c r="E7119" t="b">
        <v>0</v>
      </c>
      <c r="F7119" s="42" t="s">
        <v>10266</v>
      </c>
    </row>
    <row r="7120" spans="1:6" x14ac:dyDescent="0.2">
      <c r="A7120" s="42" t="s">
        <v>2024</v>
      </c>
      <c r="B7120" s="42" t="s">
        <v>8454</v>
      </c>
      <c r="C7120">
        <v>2015</v>
      </c>
      <c r="D7120" s="42" t="s">
        <v>8763</v>
      </c>
      <c r="E7120" t="b">
        <v>0</v>
      </c>
      <c r="F7120" s="42" t="s">
        <v>10266</v>
      </c>
    </row>
    <row r="7121" spans="1:6" x14ac:dyDescent="0.2">
      <c r="A7121" s="42" t="s">
        <v>2024</v>
      </c>
      <c r="B7121" s="42" t="s">
        <v>8454</v>
      </c>
      <c r="C7121">
        <v>2016</v>
      </c>
      <c r="D7121" s="42" t="s">
        <v>9383</v>
      </c>
      <c r="E7121" t="b">
        <v>0</v>
      </c>
      <c r="F7121" s="42" t="s">
        <v>10266</v>
      </c>
    </row>
    <row r="7122" spans="1:6" x14ac:dyDescent="0.2">
      <c r="A7122" s="42" t="s">
        <v>2024</v>
      </c>
      <c r="B7122" s="42" t="s">
        <v>8454</v>
      </c>
      <c r="C7122">
        <v>2017</v>
      </c>
      <c r="D7122" s="42" t="s">
        <v>9335</v>
      </c>
      <c r="E7122" t="b">
        <v>0</v>
      </c>
      <c r="F7122" s="42" t="s">
        <v>10266</v>
      </c>
    </row>
    <row r="7123" spans="1:6" x14ac:dyDescent="0.2">
      <c r="A7123" s="42" t="s">
        <v>2024</v>
      </c>
      <c r="B7123" s="42" t="s">
        <v>8454</v>
      </c>
      <c r="C7123">
        <v>2018</v>
      </c>
      <c r="D7123" s="42" t="s">
        <v>8912</v>
      </c>
      <c r="E7123" t="b">
        <v>0</v>
      </c>
      <c r="F7123" s="42" t="s">
        <v>10266</v>
      </c>
    </row>
    <row r="7124" spans="1:6" x14ac:dyDescent="0.2">
      <c r="A7124" s="42" t="s">
        <v>2024</v>
      </c>
      <c r="B7124" s="42" t="s">
        <v>8454</v>
      </c>
      <c r="C7124">
        <v>2019</v>
      </c>
      <c r="D7124" s="42" t="s">
        <v>10267</v>
      </c>
      <c r="E7124" t="b">
        <v>0</v>
      </c>
      <c r="F7124" s="42" t="s">
        <v>10266</v>
      </c>
    </row>
    <row r="7125" spans="1:6" x14ac:dyDescent="0.2">
      <c r="A7125" s="42" t="s">
        <v>2024</v>
      </c>
      <c r="B7125" s="42" t="s">
        <v>8462</v>
      </c>
      <c r="C7125">
        <v>2013</v>
      </c>
      <c r="D7125" s="42" t="s">
        <v>8768</v>
      </c>
      <c r="E7125" t="b">
        <v>0</v>
      </c>
      <c r="F7125" s="42" t="s">
        <v>10266</v>
      </c>
    </row>
    <row r="7126" spans="1:6" x14ac:dyDescent="0.2">
      <c r="A7126" s="42" t="s">
        <v>2024</v>
      </c>
      <c r="B7126" s="42" t="s">
        <v>8462</v>
      </c>
      <c r="C7126">
        <v>2014</v>
      </c>
      <c r="D7126" s="42" t="s">
        <v>9325</v>
      </c>
      <c r="E7126" t="b">
        <v>0</v>
      </c>
      <c r="F7126" s="42" t="s">
        <v>10266</v>
      </c>
    </row>
    <row r="7127" spans="1:6" x14ac:dyDescent="0.2">
      <c r="A7127" s="42" t="s">
        <v>2024</v>
      </c>
      <c r="B7127" s="42" t="s">
        <v>8462</v>
      </c>
      <c r="C7127">
        <v>2015</v>
      </c>
      <c r="D7127" s="42" t="s">
        <v>9149</v>
      </c>
      <c r="E7127" t="b">
        <v>0</v>
      </c>
      <c r="F7127" s="42" t="s">
        <v>10266</v>
      </c>
    </row>
    <row r="7128" spans="1:6" x14ac:dyDescent="0.2">
      <c r="A7128" s="42" t="s">
        <v>2024</v>
      </c>
      <c r="B7128" s="42" t="s">
        <v>8462</v>
      </c>
      <c r="C7128">
        <v>2016</v>
      </c>
      <c r="D7128" s="42" t="s">
        <v>9335</v>
      </c>
      <c r="E7128" t="b">
        <v>0</v>
      </c>
      <c r="F7128" s="42" t="s">
        <v>10266</v>
      </c>
    </row>
    <row r="7129" spans="1:6" x14ac:dyDescent="0.2">
      <c r="A7129" s="42" t="s">
        <v>2024</v>
      </c>
      <c r="B7129" s="42" t="s">
        <v>8462</v>
      </c>
      <c r="C7129">
        <v>2017</v>
      </c>
      <c r="D7129" s="42" t="s">
        <v>10268</v>
      </c>
      <c r="E7129" t="b">
        <v>0</v>
      </c>
      <c r="F7129" s="42" t="s">
        <v>10266</v>
      </c>
    </row>
    <row r="7130" spans="1:6" x14ac:dyDescent="0.2">
      <c r="A7130" s="42" t="s">
        <v>2024</v>
      </c>
      <c r="B7130" s="42" t="s">
        <v>8462</v>
      </c>
      <c r="C7130">
        <v>2018</v>
      </c>
      <c r="D7130" s="42" t="s">
        <v>10269</v>
      </c>
      <c r="E7130" t="b">
        <v>0</v>
      </c>
      <c r="F7130" s="42" t="s">
        <v>10266</v>
      </c>
    </row>
    <row r="7131" spans="1:6" x14ac:dyDescent="0.2">
      <c r="A7131" s="42" t="s">
        <v>2024</v>
      </c>
      <c r="B7131" s="42" t="s">
        <v>8462</v>
      </c>
      <c r="C7131">
        <v>2019</v>
      </c>
      <c r="D7131" s="42" t="s">
        <v>9752</v>
      </c>
      <c r="E7131" t="b">
        <v>0</v>
      </c>
      <c r="F7131" s="42" t="s">
        <v>10266</v>
      </c>
    </row>
    <row r="7132" spans="1:6" x14ac:dyDescent="0.2">
      <c r="A7132" s="42" t="s">
        <v>2024</v>
      </c>
      <c r="B7132" s="42" t="s">
        <v>8464</v>
      </c>
      <c r="C7132">
        <v>2013</v>
      </c>
      <c r="D7132" s="42" t="s">
        <v>9143</v>
      </c>
      <c r="E7132" t="b">
        <v>0</v>
      </c>
      <c r="F7132" s="42" t="s">
        <v>10266</v>
      </c>
    </row>
    <row r="7133" spans="1:6" x14ac:dyDescent="0.2">
      <c r="A7133" s="42" t="s">
        <v>2024</v>
      </c>
      <c r="B7133" s="42" t="s">
        <v>8464</v>
      </c>
      <c r="C7133">
        <v>2014</v>
      </c>
      <c r="D7133" s="42" t="s">
        <v>8586</v>
      </c>
      <c r="E7133" t="b">
        <v>0</v>
      </c>
      <c r="F7133" s="42" t="s">
        <v>10266</v>
      </c>
    </row>
    <row r="7134" spans="1:6" x14ac:dyDescent="0.2">
      <c r="A7134" s="42" t="s">
        <v>2024</v>
      </c>
      <c r="B7134" s="42" t="s">
        <v>8464</v>
      </c>
      <c r="C7134">
        <v>2015</v>
      </c>
      <c r="D7134" s="42" t="s">
        <v>9162</v>
      </c>
      <c r="E7134" t="b">
        <v>0</v>
      </c>
      <c r="F7134" s="42" t="s">
        <v>10266</v>
      </c>
    </row>
    <row r="7135" spans="1:6" x14ac:dyDescent="0.2">
      <c r="A7135" s="42" t="s">
        <v>2024</v>
      </c>
      <c r="B7135" s="42" t="s">
        <v>8464</v>
      </c>
      <c r="C7135">
        <v>2016</v>
      </c>
      <c r="D7135" s="42" t="s">
        <v>8698</v>
      </c>
      <c r="E7135" t="b">
        <v>0</v>
      </c>
      <c r="F7135" s="42" t="s">
        <v>10266</v>
      </c>
    </row>
    <row r="7136" spans="1:6" x14ac:dyDescent="0.2">
      <c r="A7136" s="42" t="s">
        <v>2024</v>
      </c>
      <c r="B7136" s="42" t="s">
        <v>8464</v>
      </c>
      <c r="C7136">
        <v>2017</v>
      </c>
      <c r="D7136" s="42" t="s">
        <v>9180</v>
      </c>
      <c r="E7136" t="b">
        <v>0</v>
      </c>
      <c r="F7136" s="42" t="s">
        <v>10266</v>
      </c>
    </row>
    <row r="7137" spans="1:6" x14ac:dyDescent="0.2">
      <c r="A7137" s="42" t="s">
        <v>2024</v>
      </c>
      <c r="B7137" s="42" t="s">
        <v>8464</v>
      </c>
      <c r="C7137">
        <v>2018</v>
      </c>
      <c r="D7137" s="42" t="s">
        <v>8585</v>
      </c>
      <c r="E7137" t="b">
        <v>0</v>
      </c>
      <c r="F7137" s="42" t="s">
        <v>10266</v>
      </c>
    </row>
    <row r="7138" spans="1:6" x14ac:dyDescent="0.2">
      <c r="A7138" s="42" t="s">
        <v>2024</v>
      </c>
      <c r="B7138" s="42" t="s">
        <v>8464</v>
      </c>
      <c r="C7138">
        <v>2019</v>
      </c>
      <c r="D7138" s="42" t="s">
        <v>9229</v>
      </c>
      <c r="E7138" t="b">
        <v>0</v>
      </c>
      <c r="F7138" s="42" t="s">
        <v>10266</v>
      </c>
    </row>
    <row r="7139" spans="1:6" x14ac:dyDescent="0.2">
      <c r="A7139" s="42" t="s">
        <v>9121</v>
      </c>
      <c r="B7139" s="42" t="s">
        <v>8454</v>
      </c>
      <c r="C7139">
        <v>2013</v>
      </c>
      <c r="D7139" s="42" t="s">
        <v>9122</v>
      </c>
      <c r="E7139" t="b">
        <v>0</v>
      </c>
      <c r="F7139" s="42" t="s">
        <v>9123</v>
      </c>
    </row>
    <row r="7140" spans="1:6" x14ac:dyDescent="0.2">
      <c r="A7140" s="42" t="s">
        <v>9121</v>
      </c>
      <c r="B7140" s="42" t="s">
        <v>8454</v>
      </c>
      <c r="C7140">
        <v>2014</v>
      </c>
      <c r="D7140" s="42" t="s">
        <v>8993</v>
      </c>
      <c r="E7140" t="b">
        <v>0</v>
      </c>
      <c r="F7140" s="42" t="s">
        <v>9123</v>
      </c>
    </row>
    <row r="7141" spans="1:6" x14ac:dyDescent="0.2">
      <c r="A7141" s="42" t="s">
        <v>9121</v>
      </c>
      <c r="B7141" s="42" t="s">
        <v>8454</v>
      </c>
      <c r="C7141">
        <v>2015</v>
      </c>
      <c r="D7141" s="42" t="s">
        <v>8932</v>
      </c>
      <c r="E7141" t="b">
        <v>0</v>
      </c>
      <c r="F7141" s="42" t="s">
        <v>9123</v>
      </c>
    </row>
    <row r="7142" spans="1:6" x14ac:dyDescent="0.2">
      <c r="A7142" s="42" t="s">
        <v>9121</v>
      </c>
      <c r="B7142" s="42" t="s">
        <v>8454</v>
      </c>
      <c r="C7142">
        <v>2016</v>
      </c>
      <c r="D7142" s="42" t="s">
        <v>9124</v>
      </c>
      <c r="E7142" t="b">
        <v>0</v>
      </c>
      <c r="F7142" s="42" t="s">
        <v>9123</v>
      </c>
    </row>
    <row r="7143" spans="1:6" x14ac:dyDescent="0.2">
      <c r="A7143" s="42" t="s">
        <v>9121</v>
      </c>
      <c r="B7143" s="42" t="s">
        <v>8454</v>
      </c>
      <c r="C7143">
        <v>2017</v>
      </c>
      <c r="D7143" s="42" t="s">
        <v>9125</v>
      </c>
      <c r="E7143" t="b">
        <v>0</v>
      </c>
      <c r="F7143" s="42" t="s">
        <v>9123</v>
      </c>
    </row>
    <row r="7144" spans="1:6" x14ac:dyDescent="0.2">
      <c r="A7144" s="42" t="s">
        <v>9121</v>
      </c>
      <c r="B7144" s="42" t="s">
        <v>8454</v>
      </c>
      <c r="C7144">
        <v>2018</v>
      </c>
      <c r="D7144" s="42" t="s">
        <v>8725</v>
      </c>
      <c r="E7144" t="b">
        <v>0</v>
      </c>
      <c r="F7144" s="42" t="s">
        <v>9123</v>
      </c>
    </row>
    <row r="7145" spans="1:6" x14ac:dyDescent="0.2">
      <c r="A7145" s="42" t="s">
        <v>9121</v>
      </c>
      <c r="B7145" s="42" t="s">
        <v>8454</v>
      </c>
      <c r="C7145">
        <v>2019</v>
      </c>
      <c r="D7145" s="42" t="s">
        <v>9126</v>
      </c>
      <c r="E7145" t="b">
        <v>0</v>
      </c>
      <c r="F7145" s="42" t="s">
        <v>9123</v>
      </c>
    </row>
    <row r="7146" spans="1:6" x14ac:dyDescent="0.2">
      <c r="A7146" s="42" t="s">
        <v>9121</v>
      </c>
      <c r="B7146" s="42" t="s">
        <v>8462</v>
      </c>
      <c r="C7146">
        <v>2013</v>
      </c>
      <c r="D7146" s="42" t="s">
        <v>9122</v>
      </c>
      <c r="E7146" t="b">
        <v>0</v>
      </c>
      <c r="F7146" s="42" t="s">
        <v>9123</v>
      </c>
    </row>
    <row r="7147" spans="1:6" x14ac:dyDescent="0.2">
      <c r="A7147" s="42" t="s">
        <v>9121</v>
      </c>
      <c r="B7147" s="42" t="s">
        <v>8462</v>
      </c>
      <c r="C7147">
        <v>2014</v>
      </c>
      <c r="D7147" s="42" t="s">
        <v>8974</v>
      </c>
      <c r="E7147" t="b">
        <v>0</v>
      </c>
      <c r="F7147" s="42" t="s">
        <v>9123</v>
      </c>
    </row>
    <row r="7148" spans="1:6" x14ac:dyDescent="0.2">
      <c r="A7148" s="42" t="s">
        <v>9121</v>
      </c>
      <c r="B7148" s="42" t="s">
        <v>8462</v>
      </c>
      <c r="C7148">
        <v>2015</v>
      </c>
      <c r="D7148" s="42" t="s">
        <v>9090</v>
      </c>
      <c r="E7148" t="b">
        <v>0</v>
      </c>
      <c r="F7148" s="42" t="s">
        <v>9123</v>
      </c>
    </row>
    <row r="7149" spans="1:6" x14ac:dyDescent="0.2">
      <c r="A7149" s="42" t="s">
        <v>9121</v>
      </c>
      <c r="B7149" s="42" t="s">
        <v>8462</v>
      </c>
      <c r="C7149">
        <v>2016</v>
      </c>
      <c r="D7149" s="42" t="s">
        <v>8687</v>
      </c>
      <c r="E7149" t="b">
        <v>0</v>
      </c>
      <c r="F7149" s="42" t="s">
        <v>9123</v>
      </c>
    </row>
    <row r="7150" spans="1:6" x14ac:dyDescent="0.2">
      <c r="A7150" s="42" t="s">
        <v>9121</v>
      </c>
      <c r="B7150" s="42" t="s">
        <v>8462</v>
      </c>
      <c r="C7150">
        <v>2017</v>
      </c>
      <c r="D7150" s="42" t="s">
        <v>8715</v>
      </c>
      <c r="E7150" t="b">
        <v>0</v>
      </c>
      <c r="F7150" s="42" t="s">
        <v>9123</v>
      </c>
    </row>
    <row r="7151" spans="1:6" x14ac:dyDescent="0.2">
      <c r="A7151" s="42" t="s">
        <v>9121</v>
      </c>
      <c r="B7151" s="42" t="s">
        <v>8462</v>
      </c>
      <c r="C7151">
        <v>2018</v>
      </c>
      <c r="D7151" s="42" t="s">
        <v>8725</v>
      </c>
      <c r="E7151" t="b">
        <v>0</v>
      </c>
      <c r="F7151" s="42" t="s">
        <v>9123</v>
      </c>
    </row>
    <row r="7152" spans="1:6" x14ac:dyDescent="0.2">
      <c r="A7152" s="42" t="s">
        <v>9121</v>
      </c>
      <c r="B7152" s="42" t="s">
        <v>8462</v>
      </c>
      <c r="C7152">
        <v>2019</v>
      </c>
      <c r="D7152" s="42" t="s">
        <v>9126</v>
      </c>
      <c r="E7152" t="b">
        <v>0</v>
      </c>
      <c r="F7152" s="42" t="s">
        <v>9123</v>
      </c>
    </row>
    <row r="7153" spans="1:6" x14ac:dyDescent="0.2">
      <c r="A7153" s="42" t="s">
        <v>9121</v>
      </c>
      <c r="B7153" s="42" t="s">
        <v>8464</v>
      </c>
      <c r="C7153">
        <v>2013</v>
      </c>
      <c r="D7153" s="42" t="s">
        <v>8650</v>
      </c>
      <c r="E7153" t="b">
        <v>0</v>
      </c>
      <c r="F7153" s="42" t="s">
        <v>9123</v>
      </c>
    </row>
    <row r="7154" spans="1:6" x14ac:dyDescent="0.2">
      <c r="A7154" s="42" t="s">
        <v>9121</v>
      </c>
      <c r="B7154" s="42" t="s">
        <v>8464</v>
      </c>
      <c r="C7154">
        <v>2014</v>
      </c>
      <c r="D7154" s="42" t="s">
        <v>8596</v>
      </c>
      <c r="E7154" t="b">
        <v>0</v>
      </c>
      <c r="F7154" s="42" t="s">
        <v>9123</v>
      </c>
    </row>
    <row r="7155" spans="1:6" x14ac:dyDescent="0.2">
      <c r="A7155" s="42" t="s">
        <v>9121</v>
      </c>
      <c r="B7155" s="42" t="s">
        <v>8464</v>
      </c>
      <c r="C7155">
        <v>2015</v>
      </c>
      <c r="D7155" s="42" t="s">
        <v>8596</v>
      </c>
      <c r="E7155" t="b">
        <v>0</v>
      </c>
      <c r="F7155" s="42" t="s">
        <v>9123</v>
      </c>
    </row>
    <row r="7156" spans="1:6" x14ac:dyDescent="0.2">
      <c r="A7156" s="42" t="s">
        <v>9121</v>
      </c>
      <c r="B7156" s="42" t="s">
        <v>8464</v>
      </c>
      <c r="C7156">
        <v>2016</v>
      </c>
      <c r="D7156" s="42" t="s">
        <v>8596</v>
      </c>
      <c r="E7156" t="b">
        <v>0</v>
      </c>
      <c r="F7156" s="42" t="s">
        <v>9123</v>
      </c>
    </row>
    <row r="7157" spans="1:6" x14ac:dyDescent="0.2">
      <c r="A7157" s="42" t="s">
        <v>9121</v>
      </c>
      <c r="B7157" s="42" t="s">
        <v>8464</v>
      </c>
      <c r="C7157">
        <v>2017</v>
      </c>
      <c r="D7157" s="42" t="s">
        <v>4381</v>
      </c>
      <c r="E7157" t="b">
        <v>0</v>
      </c>
      <c r="F7157" s="42" t="s">
        <v>9123</v>
      </c>
    </row>
    <row r="7158" spans="1:6" x14ac:dyDescent="0.2">
      <c r="A7158" s="42" t="s">
        <v>9121</v>
      </c>
      <c r="B7158" s="42" t="s">
        <v>8464</v>
      </c>
      <c r="C7158">
        <v>2018</v>
      </c>
      <c r="D7158" s="42" t="s">
        <v>4381</v>
      </c>
      <c r="E7158" t="b">
        <v>0</v>
      </c>
      <c r="F7158" s="42" t="s">
        <v>9123</v>
      </c>
    </row>
    <row r="7159" spans="1:6" x14ac:dyDescent="0.2">
      <c r="A7159" s="42" t="s">
        <v>9121</v>
      </c>
      <c r="B7159" s="42" t="s">
        <v>8464</v>
      </c>
      <c r="C7159">
        <v>2019</v>
      </c>
      <c r="D7159" s="42" t="s">
        <v>4381</v>
      </c>
      <c r="E7159" t="b">
        <v>0</v>
      </c>
      <c r="F7159" s="42" t="s">
        <v>9123</v>
      </c>
    </row>
    <row r="7160" spans="1:6" x14ac:dyDescent="0.2">
      <c r="A7160" s="42" t="s">
        <v>2094</v>
      </c>
      <c r="B7160" s="42" t="s">
        <v>8454</v>
      </c>
      <c r="C7160">
        <v>2017</v>
      </c>
      <c r="D7160" s="42" t="s">
        <v>8601</v>
      </c>
      <c r="E7160" t="b">
        <v>0</v>
      </c>
      <c r="F7160" s="42" t="s">
        <v>10270</v>
      </c>
    </row>
    <row r="7161" spans="1:6" x14ac:dyDescent="0.2">
      <c r="A7161" s="42" t="s">
        <v>2094</v>
      </c>
      <c r="B7161" s="42" t="s">
        <v>8454</v>
      </c>
      <c r="C7161">
        <v>2018</v>
      </c>
      <c r="D7161" s="42" t="s">
        <v>9018</v>
      </c>
      <c r="E7161" t="b">
        <v>0</v>
      </c>
      <c r="F7161" s="42" t="s">
        <v>10270</v>
      </c>
    </row>
    <row r="7162" spans="1:6" x14ac:dyDescent="0.2">
      <c r="A7162" s="42" t="s">
        <v>2094</v>
      </c>
      <c r="B7162" s="42" t="s">
        <v>8454</v>
      </c>
      <c r="C7162">
        <v>2019</v>
      </c>
      <c r="D7162" s="42" t="s">
        <v>9148</v>
      </c>
      <c r="E7162" t="b">
        <v>0</v>
      </c>
      <c r="F7162" s="42" t="s">
        <v>10270</v>
      </c>
    </row>
    <row r="7163" spans="1:6" x14ac:dyDescent="0.2">
      <c r="A7163" s="42" t="s">
        <v>2094</v>
      </c>
      <c r="B7163" s="42" t="s">
        <v>8462</v>
      </c>
      <c r="C7163">
        <v>2017</v>
      </c>
      <c r="D7163" s="42" t="s">
        <v>8601</v>
      </c>
      <c r="E7163" t="b">
        <v>0</v>
      </c>
      <c r="F7163" s="42" t="s">
        <v>10270</v>
      </c>
    </row>
    <row r="7164" spans="1:6" x14ac:dyDescent="0.2">
      <c r="A7164" s="42" t="s">
        <v>2094</v>
      </c>
      <c r="B7164" s="42" t="s">
        <v>8462</v>
      </c>
      <c r="C7164">
        <v>2018</v>
      </c>
      <c r="D7164" s="42" t="s">
        <v>9018</v>
      </c>
      <c r="E7164" t="b">
        <v>0</v>
      </c>
      <c r="F7164" s="42" t="s">
        <v>10270</v>
      </c>
    </row>
    <row r="7165" spans="1:6" x14ac:dyDescent="0.2">
      <c r="A7165" s="42" t="s">
        <v>2094</v>
      </c>
      <c r="B7165" s="42" t="s">
        <v>8462</v>
      </c>
      <c r="C7165">
        <v>2019</v>
      </c>
      <c r="D7165" s="42" t="s">
        <v>8482</v>
      </c>
      <c r="E7165" t="b">
        <v>0</v>
      </c>
      <c r="F7165" s="42" t="s">
        <v>10270</v>
      </c>
    </row>
    <row r="7166" spans="1:6" x14ac:dyDescent="0.2">
      <c r="A7166" s="42" t="s">
        <v>2094</v>
      </c>
      <c r="B7166" s="42" t="s">
        <v>8464</v>
      </c>
      <c r="C7166">
        <v>2017</v>
      </c>
      <c r="D7166" s="42" t="s">
        <v>8482</v>
      </c>
      <c r="E7166" t="b">
        <v>0</v>
      </c>
      <c r="F7166" s="42" t="s">
        <v>10270</v>
      </c>
    </row>
    <row r="7167" spans="1:6" x14ac:dyDescent="0.2">
      <c r="A7167" s="42" t="s">
        <v>2094</v>
      </c>
      <c r="B7167" s="42" t="s">
        <v>8464</v>
      </c>
      <c r="C7167">
        <v>2018</v>
      </c>
      <c r="D7167" s="42" t="s">
        <v>8482</v>
      </c>
      <c r="E7167" t="b">
        <v>0</v>
      </c>
      <c r="F7167" s="42" t="s">
        <v>10270</v>
      </c>
    </row>
    <row r="7168" spans="1:6" x14ac:dyDescent="0.2">
      <c r="A7168" s="42" t="s">
        <v>2094</v>
      </c>
      <c r="B7168" s="42" t="s">
        <v>8464</v>
      </c>
      <c r="C7168">
        <v>2019</v>
      </c>
      <c r="D7168" s="42" t="s">
        <v>8482</v>
      </c>
      <c r="E7168" t="b">
        <v>0</v>
      </c>
      <c r="F7168" s="42" t="s">
        <v>10270</v>
      </c>
    </row>
    <row r="7169" spans="1:6" x14ac:dyDescent="0.2">
      <c r="A7169" s="42" t="s">
        <v>2096</v>
      </c>
      <c r="B7169" s="42" t="s">
        <v>8454</v>
      </c>
      <c r="C7169">
        <v>2013</v>
      </c>
      <c r="D7169" s="42" t="s">
        <v>8687</v>
      </c>
      <c r="E7169" t="b">
        <v>0</v>
      </c>
      <c r="F7169" s="42" t="s">
        <v>10271</v>
      </c>
    </row>
    <row r="7170" spans="1:6" x14ac:dyDescent="0.2">
      <c r="A7170" s="42" t="s">
        <v>2096</v>
      </c>
      <c r="B7170" s="42" t="s">
        <v>8454</v>
      </c>
      <c r="C7170">
        <v>2014</v>
      </c>
      <c r="D7170" s="42" t="s">
        <v>8687</v>
      </c>
      <c r="E7170" t="b">
        <v>0</v>
      </c>
      <c r="F7170" s="42" t="s">
        <v>10271</v>
      </c>
    </row>
    <row r="7171" spans="1:6" x14ac:dyDescent="0.2">
      <c r="A7171" s="42" t="s">
        <v>2096</v>
      </c>
      <c r="B7171" s="42" t="s">
        <v>8454</v>
      </c>
      <c r="C7171">
        <v>2015</v>
      </c>
      <c r="D7171" s="42" t="s">
        <v>8635</v>
      </c>
      <c r="E7171" t="b">
        <v>0</v>
      </c>
      <c r="F7171" s="42" t="s">
        <v>10271</v>
      </c>
    </row>
    <row r="7172" spans="1:6" x14ac:dyDescent="0.2">
      <c r="A7172" s="42" t="s">
        <v>2096</v>
      </c>
      <c r="B7172" s="42" t="s">
        <v>8454</v>
      </c>
      <c r="C7172">
        <v>2016</v>
      </c>
      <c r="D7172" s="42" t="s">
        <v>9114</v>
      </c>
      <c r="E7172" t="b">
        <v>0</v>
      </c>
      <c r="F7172" s="42" t="s">
        <v>10271</v>
      </c>
    </row>
    <row r="7173" spans="1:6" x14ac:dyDescent="0.2">
      <c r="A7173" s="42" t="s">
        <v>2096</v>
      </c>
      <c r="B7173" s="42" t="s">
        <v>8454</v>
      </c>
      <c r="C7173">
        <v>2017</v>
      </c>
      <c r="D7173" s="42" t="s">
        <v>10272</v>
      </c>
      <c r="E7173" t="b">
        <v>0</v>
      </c>
      <c r="F7173" s="42" t="s">
        <v>10271</v>
      </c>
    </row>
    <row r="7174" spans="1:6" x14ac:dyDescent="0.2">
      <c r="A7174" s="42" t="s">
        <v>2096</v>
      </c>
      <c r="B7174" s="42" t="s">
        <v>8454</v>
      </c>
      <c r="C7174">
        <v>2018</v>
      </c>
      <c r="D7174" s="42" t="s">
        <v>10273</v>
      </c>
      <c r="E7174" t="b">
        <v>0</v>
      </c>
      <c r="F7174" s="42" t="s">
        <v>10271</v>
      </c>
    </row>
    <row r="7175" spans="1:6" x14ac:dyDescent="0.2">
      <c r="A7175" s="42" t="s">
        <v>2096</v>
      </c>
      <c r="B7175" s="42" t="s">
        <v>8454</v>
      </c>
      <c r="C7175">
        <v>2019</v>
      </c>
      <c r="D7175" s="42" t="s">
        <v>8700</v>
      </c>
      <c r="E7175" t="b">
        <v>0</v>
      </c>
      <c r="F7175" s="42" t="s">
        <v>10271</v>
      </c>
    </row>
    <row r="7176" spans="1:6" x14ac:dyDescent="0.2">
      <c r="A7176" s="42" t="s">
        <v>2096</v>
      </c>
      <c r="B7176" s="42" t="s">
        <v>8462</v>
      </c>
      <c r="C7176">
        <v>2013</v>
      </c>
      <c r="D7176" s="42" t="s">
        <v>8687</v>
      </c>
      <c r="E7176" t="b">
        <v>0</v>
      </c>
      <c r="F7176" s="42" t="s">
        <v>10271</v>
      </c>
    </row>
    <row r="7177" spans="1:6" x14ac:dyDescent="0.2">
      <c r="A7177" s="42" t="s">
        <v>2096</v>
      </c>
      <c r="B7177" s="42" t="s">
        <v>8462</v>
      </c>
      <c r="C7177">
        <v>2014</v>
      </c>
      <c r="D7177" s="42" t="s">
        <v>8687</v>
      </c>
      <c r="E7177" t="b">
        <v>0</v>
      </c>
      <c r="F7177" s="42" t="s">
        <v>10271</v>
      </c>
    </row>
    <row r="7178" spans="1:6" x14ac:dyDescent="0.2">
      <c r="A7178" s="42" t="s">
        <v>2096</v>
      </c>
      <c r="B7178" s="42" t="s">
        <v>8462</v>
      </c>
      <c r="C7178">
        <v>2015</v>
      </c>
      <c r="D7178" s="42" t="s">
        <v>8635</v>
      </c>
      <c r="E7178" t="b">
        <v>0</v>
      </c>
      <c r="F7178" s="42" t="s">
        <v>10271</v>
      </c>
    </row>
    <row r="7179" spans="1:6" x14ac:dyDescent="0.2">
      <c r="A7179" s="42" t="s">
        <v>2096</v>
      </c>
      <c r="B7179" s="42" t="s">
        <v>8462</v>
      </c>
      <c r="C7179">
        <v>2016</v>
      </c>
      <c r="D7179" s="42" t="s">
        <v>9114</v>
      </c>
      <c r="E7179" t="b">
        <v>0</v>
      </c>
      <c r="F7179" s="42" t="s">
        <v>10271</v>
      </c>
    </row>
    <row r="7180" spans="1:6" x14ac:dyDescent="0.2">
      <c r="A7180" s="42" t="s">
        <v>2096</v>
      </c>
      <c r="B7180" s="42" t="s">
        <v>8462</v>
      </c>
      <c r="C7180">
        <v>2017</v>
      </c>
      <c r="D7180" s="42" t="s">
        <v>10272</v>
      </c>
      <c r="E7180" t="b">
        <v>0</v>
      </c>
      <c r="F7180" s="42" t="s">
        <v>10271</v>
      </c>
    </row>
    <row r="7181" spans="1:6" x14ac:dyDescent="0.2">
      <c r="A7181" s="42" t="s">
        <v>2096</v>
      </c>
      <c r="B7181" s="42" t="s">
        <v>8462</v>
      </c>
      <c r="C7181">
        <v>2018</v>
      </c>
      <c r="D7181" s="42" t="s">
        <v>10273</v>
      </c>
      <c r="E7181" t="b">
        <v>0</v>
      </c>
      <c r="F7181" s="42" t="s">
        <v>10271</v>
      </c>
    </row>
    <row r="7182" spans="1:6" x14ac:dyDescent="0.2">
      <c r="A7182" s="42" t="s">
        <v>2096</v>
      </c>
      <c r="B7182" s="42" t="s">
        <v>8462</v>
      </c>
      <c r="C7182">
        <v>2019</v>
      </c>
      <c r="D7182" s="42" t="s">
        <v>8700</v>
      </c>
      <c r="E7182" t="b">
        <v>0</v>
      </c>
      <c r="F7182" s="42" t="s">
        <v>10271</v>
      </c>
    </row>
    <row r="7183" spans="1:6" x14ac:dyDescent="0.2">
      <c r="A7183" s="42" t="s">
        <v>2096</v>
      </c>
      <c r="B7183" s="42" t="s">
        <v>8464</v>
      </c>
      <c r="C7183">
        <v>2013</v>
      </c>
      <c r="D7183" s="42" t="s">
        <v>8482</v>
      </c>
      <c r="E7183" t="b">
        <v>0</v>
      </c>
      <c r="F7183" s="42" t="s">
        <v>10271</v>
      </c>
    </row>
    <row r="7184" spans="1:6" x14ac:dyDescent="0.2">
      <c r="A7184" s="42" t="s">
        <v>2096</v>
      </c>
      <c r="B7184" s="42" t="s">
        <v>8464</v>
      </c>
      <c r="C7184">
        <v>2014</v>
      </c>
      <c r="D7184" s="42" t="s">
        <v>8482</v>
      </c>
      <c r="E7184" t="b">
        <v>0</v>
      </c>
      <c r="F7184" s="42" t="s">
        <v>10271</v>
      </c>
    </row>
    <row r="7185" spans="1:6" x14ac:dyDescent="0.2">
      <c r="A7185" s="42" t="s">
        <v>2096</v>
      </c>
      <c r="B7185" s="42" t="s">
        <v>8464</v>
      </c>
      <c r="C7185">
        <v>2015</v>
      </c>
      <c r="D7185" s="42" t="s">
        <v>8600</v>
      </c>
      <c r="E7185" t="b">
        <v>0</v>
      </c>
      <c r="F7185" s="42" t="s">
        <v>10271</v>
      </c>
    </row>
    <row r="7186" spans="1:6" x14ac:dyDescent="0.2">
      <c r="A7186" s="42" t="s">
        <v>2096</v>
      </c>
      <c r="B7186" s="42" t="s">
        <v>8464</v>
      </c>
      <c r="C7186">
        <v>2016</v>
      </c>
      <c r="D7186" s="42" t="s">
        <v>8824</v>
      </c>
      <c r="E7186" t="b">
        <v>0</v>
      </c>
      <c r="F7186" s="42" t="s">
        <v>10271</v>
      </c>
    </row>
    <row r="7187" spans="1:6" x14ac:dyDescent="0.2">
      <c r="A7187" s="42" t="s">
        <v>2096</v>
      </c>
      <c r="B7187" s="42" t="s">
        <v>8464</v>
      </c>
      <c r="C7187">
        <v>2017</v>
      </c>
      <c r="D7187" s="42" t="s">
        <v>8631</v>
      </c>
      <c r="E7187" t="b">
        <v>0</v>
      </c>
      <c r="F7187" s="42" t="s">
        <v>10271</v>
      </c>
    </row>
    <row r="7188" spans="1:6" x14ac:dyDescent="0.2">
      <c r="A7188" s="42" t="s">
        <v>2096</v>
      </c>
      <c r="B7188" s="42" t="s">
        <v>8464</v>
      </c>
      <c r="C7188">
        <v>2018</v>
      </c>
      <c r="D7188" s="42" t="s">
        <v>8511</v>
      </c>
      <c r="E7188" t="b">
        <v>0</v>
      </c>
      <c r="F7188" s="42" t="s">
        <v>10271</v>
      </c>
    </row>
    <row r="7189" spans="1:6" x14ac:dyDescent="0.2">
      <c r="A7189" s="42" t="s">
        <v>2096</v>
      </c>
      <c r="B7189" s="42" t="s">
        <v>8464</v>
      </c>
      <c r="C7189">
        <v>2019</v>
      </c>
      <c r="D7189" s="42" t="s">
        <v>8511</v>
      </c>
      <c r="E7189" t="b">
        <v>0</v>
      </c>
      <c r="F7189" s="42" t="s">
        <v>10271</v>
      </c>
    </row>
    <row r="7190" spans="1:6" x14ac:dyDescent="0.2">
      <c r="A7190" s="42" t="s">
        <v>2098</v>
      </c>
      <c r="B7190" s="42" t="s">
        <v>8454</v>
      </c>
      <c r="C7190">
        <v>2014</v>
      </c>
      <c r="D7190" s="42" t="s">
        <v>8673</v>
      </c>
      <c r="E7190" t="b">
        <v>0</v>
      </c>
      <c r="F7190" s="42" t="s">
        <v>10274</v>
      </c>
    </row>
    <row r="7191" spans="1:6" x14ac:dyDescent="0.2">
      <c r="A7191" s="42" t="s">
        <v>2098</v>
      </c>
      <c r="B7191" s="42" t="s">
        <v>8454</v>
      </c>
      <c r="C7191">
        <v>2015</v>
      </c>
      <c r="D7191" s="42" t="s">
        <v>9364</v>
      </c>
      <c r="E7191" t="b">
        <v>0</v>
      </c>
      <c r="F7191" s="42" t="s">
        <v>10274</v>
      </c>
    </row>
    <row r="7192" spans="1:6" x14ac:dyDescent="0.2">
      <c r="A7192" s="42" t="s">
        <v>2098</v>
      </c>
      <c r="B7192" s="42" t="s">
        <v>8454</v>
      </c>
      <c r="C7192">
        <v>2016</v>
      </c>
      <c r="D7192" s="42" t="s">
        <v>8940</v>
      </c>
      <c r="E7192" t="b">
        <v>0</v>
      </c>
      <c r="F7192" s="42" t="s">
        <v>10274</v>
      </c>
    </row>
    <row r="7193" spans="1:6" x14ac:dyDescent="0.2">
      <c r="A7193" s="42" t="s">
        <v>2098</v>
      </c>
      <c r="B7193" s="42" t="s">
        <v>8454</v>
      </c>
      <c r="C7193">
        <v>2017</v>
      </c>
      <c r="D7193" s="42" t="s">
        <v>9557</v>
      </c>
      <c r="E7193" t="b">
        <v>0</v>
      </c>
      <c r="F7193" s="42" t="s">
        <v>10274</v>
      </c>
    </row>
    <row r="7194" spans="1:6" x14ac:dyDescent="0.2">
      <c r="A7194" s="42" t="s">
        <v>2098</v>
      </c>
      <c r="B7194" s="42" t="s">
        <v>8454</v>
      </c>
      <c r="C7194">
        <v>2018</v>
      </c>
      <c r="D7194" s="42" t="s">
        <v>8655</v>
      </c>
      <c r="E7194" t="b">
        <v>0</v>
      </c>
      <c r="F7194" s="42" t="s">
        <v>10274</v>
      </c>
    </row>
    <row r="7195" spans="1:6" x14ac:dyDescent="0.2">
      <c r="A7195" s="42" t="s">
        <v>2098</v>
      </c>
      <c r="B7195" s="42" t="s">
        <v>8454</v>
      </c>
      <c r="C7195">
        <v>2019</v>
      </c>
      <c r="D7195" s="42" t="s">
        <v>9330</v>
      </c>
      <c r="E7195" t="b">
        <v>0</v>
      </c>
      <c r="F7195" s="42" t="s">
        <v>10274</v>
      </c>
    </row>
    <row r="7196" spans="1:6" x14ac:dyDescent="0.2">
      <c r="A7196" s="42" t="s">
        <v>2098</v>
      </c>
      <c r="B7196" s="42" t="s">
        <v>8462</v>
      </c>
      <c r="C7196">
        <v>2014</v>
      </c>
      <c r="D7196" s="42" t="s">
        <v>8673</v>
      </c>
      <c r="E7196" t="b">
        <v>0</v>
      </c>
      <c r="F7196" s="42" t="s">
        <v>10274</v>
      </c>
    </row>
    <row r="7197" spans="1:6" x14ac:dyDescent="0.2">
      <c r="A7197" s="42" t="s">
        <v>2098</v>
      </c>
      <c r="B7197" s="42" t="s">
        <v>8462</v>
      </c>
      <c r="C7197">
        <v>2015</v>
      </c>
      <c r="D7197" s="42" t="s">
        <v>9364</v>
      </c>
      <c r="E7197" t="b">
        <v>0</v>
      </c>
      <c r="F7197" s="42" t="s">
        <v>10274</v>
      </c>
    </row>
    <row r="7198" spans="1:6" x14ac:dyDescent="0.2">
      <c r="A7198" s="42" t="s">
        <v>2098</v>
      </c>
      <c r="B7198" s="42" t="s">
        <v>8462</v>
      </c>
      <c r="C7198">
        <v>2016</v>
      </c>
      <c r="D7198" s="42" t="s">
        <v>8940</v>
      </c>
      <c r="E7198" t="b">
        <v>0</v>
      </c>
      <c r="F7198" s="42" t="s">
        <v>10274</v>
      </c>
    </row>
    <row r="7199" spans="1:6" x14ac:dyDescent="0.2">
      <c r="A7199" s="42" t="s">
        <v>2098</v>
      </c>
      <c r="B7199" s="42" t="s">
        <v>8462</v>
      </c>
      <c r="C7199">
        <v>2017</v>
      </c>
      <c r="D7199" s="42" t="s">
        <v>9557</v>
      </c>
      <c r="E7199" t="b">
        <v>0</v>
      </c>
      <c r="F7199" s="42" t="s">
        <v>10274</v>
      </c>
    </row>
    <row r="7200" spans="1:6" x14ac:dyDescent="0.2">
      <c r="A7200" s="42" t="s">
        <v>2098</v>
      </c>
      <c r="B7200" s="42" t="s">
        <v>8462</v>
      </c>
      <c r="C7200">
        <v>2018</v>
      </c>
      <c r="D7200" s="42" t="s">
        <v>8655</v>
      </c>
      <c r="E7200" t="b">
        <v>0</v>
      </c>
      <c r="F7200" s="42" t="s">
        <v>10274</v>
      </c>
    </row>
    <row r="7201" spans="1:6" x14ac:dyDescent="0.2">
      <c r="A7201" s="42" t="s">
        <v>2098</v>
      </c>
      <c r="B7201" s="42" t="s">
        <v>8462</v>
      </c>
      <c r="C7201">
        <v>2019</v>
      </c>
      <c r="D7201" s="42" t="s">
        <v>9330</v>
      </c>
      <c r="E7201" t="b">
        <v>0</v>
      </c>
      <c r="F7201" s="42" t="s">
        <v>10274</v>
      </c>
    </row>
    <row r="7202" spans="1:6" x14ac:dyDescent="0.2">
      <c r="A7202" s="42" t="s">
        <v>2098</v>
      </c>
      <c r="B7202" s="42" t="s">
        <v>8464</v>
      </c>
      <c r="C7202">
        <v>2014</v>
      </c>
      <c r="D7202" s="42" t="s">
        <v>8482</v>
      </c>
      <c r="E7202" t="b">
        <v>0</v>
      </c>
      <c r="F7202" s="42" t="s">
        <v>10274</v>
      </c>
    </row>
    <row r="7203" spans="1:6" x14ac:dyDescent="0.2">
      <c r="A7203" s="42" t="s">
        <v>2098</v>
      </c>
      <c r="B7203" s="42" t="s">
        <v>8464</v>
      </c>
      <c r="C7203">
        <v>2015</v>
      </c>
      <c r="D7203" s="42" t="s">
        <v>8482</v>
      </c>
      <c r="E7203" t="b">
        <v>0</v>
      </c>
      <c r="F7203" s="42" t="s">
        <v>10274</v>
      </c>
    </row>
    <row r="7204" spans="1:6" x14ac:dyDescent="0.2">
      <c r="A7204" s="42" t="s">
        <v>2098</v>
      </c>
      <c r="B7204" s="42" t="s">
        <v>8464</v>
      </c>
      <c r="C7204">
        <v>2016</v>
      </c>
      <c r="D7204" s="42" t="s">
        <v>8650</v>
      </c>
      <c r="E7204" t="b">
        <v>0</v>
      </c>
      <c r="F7204" s="42" t="s">
        <v>10274</v>
      </c>
    </row>
    <row r="7205" spans="1:6" x14ac:dyDescent="0.2">
      <c r="A7205" s="42" t="s">
        <v>2098</v>
      </c>
      <c r="B7205" s="42" t="s">
        <v>8464</v>
      </c>
      <c r="C7205">
        <v>2017</v>
      </c>
      <c r="D7205" s="42" t="s">
        <v>8724</v>
      </c>
      <c r="E7205" t="b">
        <v>0</v>
      </c>
      <c r="F7205" s="42" t="s">
        <v>10274</v>
      </c>
    </row>
    <row r="7206" spans="1:6" x14ac:dyDescent="0.2">
      <c r="A7206" s="42" t="s">
        <v>2098</v>
      </c>
      <c r="B7206" s="42" t="s">
        <v>8464</v>
      </c>
      <c r="C7206">
        <v>2018</v>
      </c>
      <c r="D7206" s="42" t="s">
        <v>8980</v>
      </c>
      <c r="E7206" t="b">
        <v>0</v>
      </c>
      <c r="F7206" s="42" t="s">
        <v>10274</v>
      </c>
    </row>
    <row r="7207" spans="1:6" x14ac:dyDescent="0.2">
      <c r="A7207" s="42" t="s">
        <v>2098</v>
      </c>
      <c r="B7207" s="42" t="s">
        <v>8464</v>
      </c>
      <c r="C7207">
        <v>2019</v>
      </c>
      <c r="D7207" s="42" t="s">
        <v>8650</v>
      </c>
      <c r="E7207" t="b">
        <v>0</v>
      </c>
      <c r="F7207" s="42" t="s">
        <v>10274</v>
      </c>
    </row>
    <row r="7208" spans="1:6" x14ac:dyDescent="0.2">
      <c r="A7208" s="42" t="s">
        <v>2100</v>
      </c>
      <c r="B7208" s="42" t="s">
        <v>8454</v>
      </c>
      <c r="C7208">
        <v>2013</v>
      </c>
      <c r="D7208" s="42" t="s">
        <v>8639</v>
      </c>
      <c r="E7208" t="b">
        <v>0</v>
      </c>
      <c r="F7208" s="42" t="s">
        <v>10275</v>
      </c>
    </row>
    <row r="7209" spans="1:6" x14ac:dyDescent="0.2">
      <c r="A7209" s="42" t="s">
        <v>2100</v>
      </c>
      <c r="B7209" s="42" t="s">
        <v>8454</v>
      </c>
      <c r="C7209">
        <v>2014</v>
      </c>
      <c r="D7209" s="42" t="s">
        <v>8465</v>
      </c>
      <c r="E7209" t="b">
        <v>0</v>
      </c>
      <c r="F7209" s="42" t="s">
        <v>10275</v>
      </c>
    </row>
    <row r="7210" spans="1:6" x14ac:dyDescent="0.2">
      <c r="A7210" s="42" t="s">
        <v>2100</v>
      </c>
      <c r="B7210" s="42" t="s">
        <v>8454</v>
      </c>
      <c r="C7210">
        <v>2015</v>
      </c>
      <c r="D7210" s="42" t="s">
        <v>8552</v>
      </c>
      <c r="E7210" t="b">
        <v>0</v>
      </c>
      <c r="F7210" s="42" t="s">
        <v>10275</v>
      </c>
    </row>
    <row r="7211" spans="1:6" x14ac:dyDescent="0.2">
      <c r="A7211" s="42" t="s">
        <v>2100</v>
      </c>
      <c r="B7211" s="42" t="s">
        <v>8454</v>
      </c>
      <c r="C7211">
        <v>2016</v>
      </c>
      <c r="D7211" s="42" t="s">
        <v>9284</v>
      </c>
      <c r="E7211" t="b">
        <v>0</v>
      </c>
      <c r="F7211" s="42" t="s">
        <v>10275</v>
      </c>
    </row>
    <row r="7212" spans="1:6" x14ac:dyDescent="0.2">
      <c r="A7212" s="42" t="s">
        <v>2100</v>
      </c>
      <c r="B7212" s="42" t="s">
        <v>8454</v>
      </c>
      <c r="C7212">
        <v>2017</v>
      </c>
      <c r="D7212" s="42" t="s">
        <v>9470</v>
      </c>
      <c r="E7212" t="b">
        <v>0</v>
      </c>
      <c r="F7212" s="42" t="s">
        <v>10275</v>
      </c>
    </row>
    <row r="7213" spans="1:6" x14ac:dyDescent="0.2">
      <c r="A7213" s="42" t="s">
        <v>2100</v>
      </c>
      <c r="B7213" s="42" t="s">
        <v>8454</v>
      </c>
      <c r="C7213">
        <v>2018</v>
      </c>
      <c r="D7213" s="42" t="s">
        <v>9048</v>
      </c>
      <c r="E7213" t="b">
        <v>0</v>
      </c>
      <c r="F7213" s="42" t="s">
        <v>10275</v>
      </c>
    </row>
    <row r="7214" spans="1:6" x14ac:dyDescent="0.2">
      <c r="A7214" s="42" t="s">
        <v>2100</v>
      </c>
      <c r="B7214" s="42" t="s">
        <v>8454</v>
      </c>
      <c r="C7214">
        <v>2019</v>
      </c>
      <c r="D7214" s="42" t="s">
        <v>8608</v>
      </c>
      <c r="E7214" t="b">
        <v>0</v>
      </c>
      <c r="F7214" s="42" t="s">
        <v>10275</v>
      </c>
    </row>
    <row r="7215" spans="1:6" x14ac:dyDescent="0.2">
      <c r="A7215" s="42" t="s">
        <v>2100</v>
      </c>
      <c r="B7215" s="42" t="s">
        <v>8462</v>
      </c>
      <c r="C7215">
        <v>2013</v>
      </c>
      <c r="D7215" s="42" t="s">
        <v>8639</v>
      </c>
      <c r="E7215" t="b">
        <v>0</v>
      </c>
      <c r="F7215" s="42" t="s">
        <v>10275</v>
      </c>
    </row>
    <row r="7216" spans="1:6" x14ac:dyDescent="0.2">
      <c r="A7216" s="42" t="s">
        <v>2100</v>
      </c>
      <c r="B7216" s="42" t="s">
        <v>8462</v>
      </c>
      <c r="C7216">
        <v>2014</v>
      </c>
      <c r="D7216" s="42" t="s">
        <v>8465</v>
      </c>
      <c r="E7216" t="b">
        <v>0</v>
      </c>
      <c r="F7216" s="42" t="s">
        <v>10275</v>
      </c>
    </row>
    <row r="7217" spans="1:6" x14ac:dyDescent="0.2">
      <c r="A7217" s="42" t="s">
        <v>2100</v>
      </c>
      <c r="B7217" s="42" t="s">
        <v>8462</v>
      </c>
      <c r="C7217">
        <v>2015</v>
      </c>
      <c r="D7217" s="42" t="s">
        <v>8552</v>
      </c>
      <c r="E7217" t="b">
        <v>0</v>
      </c>
      <c r="F7217" s="42" t="s">
        <v>10275</v>
      </c>
    </row>
    <row r="7218" spans="1:6" x14ac:dyDescent="0.2">
      <c r="A7218" s="42" t="s">
        <v>2100</v>
      </c>
      <c r="B7218" s="42" t="s">
        <v>8462</v>
      </c>
      <c r="C7218">
        <v>2016</v>
      </c>
      <c r="D7218" s="42" t="s">
        <v>9284</v>
      </c>
      <c r="E7218" t="b">
        <v>0</v>
      </c>
      <c r="F7218" s="42" t="s">
        <v>10275</v>
      </c>
    </row>
    <row r="7219" spans="1:6" x14ac:dyDescent="0.2">
      <c r="A7219" s="42" t="s">
        <v>2100</v>
      </c>
      <c r="B7219" s="42" t="s">
        <v>8462</v>
      </c>
      <c r="C7219">
        <v>2017</v>
      </c>
      <c r="D7219" s="42" t="s">
        <v>9470</v>
      </c>
      <c r="E7219" t="b">
        <v>0</v>
      </c>
      <c r="F7219" s="42" t="s">
        <v>10275</v>
      </c>
    </row>
    <row r="7220" spans="1:6" x14ac:dyDescent="0.2">
      <c r="A7220" s="42" t="s">
        <v>2100</v>
      </c>
      <c r="B7220" s="42" t="s">
        <v>8462</v>
      </c>
      <c r="C7220">
        <v>2018</v>
      </c>
      <c r="D7220" s="42" t="s">
        <v>9048</v>
      </c>
      <c r="E7220" t="b">
        <v>0</v>
      </c>
      <c r="F7220" s="42" t="s">
        <v>10275</v>
      </c>
    </row>
    <row r="7221" spans="1:6" x14ac:dyDescent="0.2">
      <c r="A7221" s="42" t="s">
        <v>2100</v>
      </c>
      <c r="B7221" s="42" t="s">
        <v>8462</v>
      </c>
      <c r="C7221">
        <v>2019</v>
      </c>
      <c r="D7221" s="42" t="s">
        <v>8608</v>
      </c>
      <c r="E7221" t="b">
        <v>0</v>
      </c>
      <c r="F7221" s="42" t="s">
        <v>10275</v>
      </c>
    </row>
    <row r="7222" spans="1:6" x14ac:dyDescent="0.2">
      <c r="A7222" s="42" t="s">
        <v>2100</v>
      </c>
      <c r="B7222" s="42" t="s">
        <v>8464</v>
      </c>
      <c r="C7222">
        <v>2013</v>
      </c>
      <c r="D7222" s="42" t="s">
        <v>8940</v>
      </c>
      <c r="E7222" t="b">
        <v>0</v>
      </c>
      <c r="F7222" s="42" t="s">
        <v>10275</v>
      </c>
    </row>
    <row r="7223" spans="1:6" x14ac:dyDescent="0.2">
      <c r="A7223" s="42" t="s">
        <v>2100</v>
      </c>
      <c r="B7223" s="42" t="s">
        <v>8464</v>
      </c>
      <c r="C7223">
        <v>2014</v>
      </c>
      <c r="D7223" s="42" t="s">
        <v>8596</v>
      </c>
      <c r="E7223" t="b">
        <v>0</v>
      </c>
      <c r="F7223" s="42" t="s">
        <v>10275</v>
      </c>
    </row>
    <row r="7224" spans="1:6" x14ac:dyDescent="0.2">
      <c r="A7224" s="42" t="s">
        <v>2100</v>
      </c>
      <c r="B7224" s="42" t="s">
        <v>8464</v>
      </c>
      <c r="C7224">
        <v>2015</v>
      </c>
      <c r="D7224" s="42" t="s">
        <v>8940</v>
      </c>
      <c r="E7224" t="b">
        <v>0</v>
      </c>
      <c r="F7224" s="42" t="s">
        <v>10275</v>
      </c>
    </row>
    <row r="7225" spans="1:6" x14ac:dyDescent="0.2">
      <c r="A7225" s="42" t="s">
        <v>2100</v>
      </c>
      <c r="B7225" s="42" t="s">
        <v>8464</v>
      </c>
      <c r="C7225">
        <v>2016</v>
      </c>
      <c r="D7225" s="42" t="s">
        <v>9014</v>
      </c>
      <c r="E7225" t="b">
        <v>0</v>
      </c>
      <c r="F7225" s="42" t="s">
        <v>10275</v>
      </c>
    </row>
    <row r="7226" spans="1:6" x14ac:dyDescent="0.2">
      <c r="A7226" s="42" t="s">
        <v>2100</v>
      </c>
      <c r="B7226" s="42" t="s">
        <v>8464</v>
      </c>
      <c r="C7226">
        <v>2017</v>
      </c>
      <c r="D7226" s="42" t="s">
        <v>8980</v>
      </c>
      <c r="E7226" t="b">
        <v>0</v>
      </c>
      <c r="F7226" s="42" t="s">
        <v>10275</v>
      </c>
    </row>
    <row r="7227" spans="1:6" x14ac:dyDescent="0.2">
      <c r="A7227" s="42" t="s">
        <v>2100</v>
      </c>
      <c r="B7227" s="42" t="s">
        <v>8464</v>
      </c>
      <c r="C7227">
        <v>2018</v>
      </c>
      <c r="D7227" s="42" t="s">
        <v>8726</v>
      </c>
      <c r="E7227" t="b">
        <v>0</v>
      </c>
      <c r="F7227" s="42" t="s">
        <v>10275</v>
      </c>
    </row>
    <row r="7228" spans="1:6" x14ac:dyDescent="0.2">
      <c r="A7228" s="42" t="s">
        <v>2100</v>
      </c>
      <c r="B7228" s="42" t="s">
        <v>8464</v>
      </c>
      <c r="C7228">
        <v>2019</v>
      </c>
      <c r="D7228" s="42" t="s">
        <v>8482</v>
      </c>
      <c r="E7228" t="b">
        <v>0</v>
      </c>
      <c r="F7228" s="42" t="s">
        <v>10275</v>
      </c>
    </row>
    <row r="7229" spans="1:6" x14ac:dyDescent="0.2">
      <c r="A7229" s="42" t="s">
        <v>2102</v>
      </c>
      <c r="B7229" s="42" t="s">
        <v>8454</v>
      </c>
      <c r="C7229">
        <v>2013</v>
      </c>
      <c r="D7229" s="42" t="s">
        <v>8547</v>
      </c>
      <c r="E7229" t="b">
        <v>0</v>
      </c>
      <c r="F7229" s="42" t="s">
        <v>10276</v>
      </c>
    </row>
    <row r="7230" spans="1:6" x14ac:dyDescent="0.2">
      <c r="A7230" s="42" t="s">
        <v>2102</v>
      </c>
      <c r="B7230" s="42" t="s">
        <v>8454</v>
      </c>
      <c r="C7230">
        <v>2014</v>
      </c>
      <c r="D7230" s="42" t="s">
        <v>9180</v>
      </c>
      <c r="E7230" t="b">
        <v>0</v>
      </c>
      <c r="F7230" s="42" t="s">
        <v>10276</v>
      </c>
    </row>
    <row r="7231" spans="1:6" x14ac:dyDescent="0.2">
      <c r="A7231" s="42" t="s">
        <v>2102</v>
      </c>
      <c r="B7231" s="42" t="s">
        <v>8454</v>
      </c>
      <c r="C7231">
        <v>2015</v>
      </c>
      <c r="D7231" s="42" t="s">
        <v>9361</v>
      </c>
      <c r="E7231" t="b">
        <v>0</v>
      </c>
      <c r="F7231" s="42" t="s">
        <v>10276</v>
      </c>
    </row>
    <row r="7232" spans="1:6" x14ac:dyDescent="0.2">
      <c r="A7232" s="42" t="s">
        <v>2102</v>
      </c>
      <c r="B7232" s="42" t="s">
        <v>8454</v>
      </c>
      <c r="C7232">
        <v>2016</v>
      </c>
      <c r="D7232" s="42" t="s">
        <v>8769</v>
      </c>
      <c r="E7232" t="b">
        <v>0</v>
      </c>
      <c r="F7232" s="42" t="s">
        <v>10276</v>
      </c>
    </row>
    <row r="7233" spans="1:6" x14ac:dyDescent="0.2">
      <c r="A7233" s="42" t="s">
        <v>2102</v>
      </c>
      <c r="B7233" s="42" t="s">
        <v>8454</v>
      </c>
      <c r="C7233">
        <v>2017</v>
      </c>
      <c r="D7233" s="42" t="s">
        <v>10277</v>
      </c>
      <c r="E7233" t="b">
        <v>0</v>
      </c>
      <c r="F7233" s="42" t="s">
        <v>10276</v>
      </c>
    </row>
    <row r="7234" spans="1:6" x14ac:dyDescent="0.2">
      <c r="A7234" s="42" t="s">
        <v>2102</v>
      </c>
      <c r="B7234" s="42" t="s">
        <v>8454</v>
      </c>
      <c r="C7234">
        <v>2018</v>
      </c>
      <c r="D7234" s="42" t="s">
        <v>9182</v>
      </c>
      <c r="E7234" t="b">
        <v>0</v>
      </c>
      <c r="F7234" s="42" t="s">
        <v>10276</v>
      </c>
    </row>
    <row r="7235" spans="1:6" x14ac:dyDescent="0.2">
      <c r="A7235" s="42" t="s">
        <v>2102</v>
      </c>
      <c r="B7235" s="42" t="s">
        <v>8454</v>
      </c>
      <c r="C7235">
        <v>2019</v>
      </c>
      <c r="D7235" s="42" t="s">
        <v>8547</v>
      </c>
      <c r="E7235" t="b">
        <v>0</v>
      </c>
      <c r="F7235" s="42" t="s">
        <v>10276</v>
      </c>
    </row>
    <row r="7236" spans="1:6" x14ac:dyDescent="0.2">
      <c r="A7236" s="42" t="s">
        <v>2102</v>
      </c>
      <c r="B7236" s="42" t="s">
        <v>8462</v>
      </c>
      <c r="C7236">
        <v>2013</v>
      </c>
      <c r="D7236" s="42" t="s">
        <v>8547</v>
      </c>
      <c r="E7236" t="b">
        <v>0</v>
      </c>
      <c r="F7236" s="42" t="s">
        <v>10276</v>
      </c>
    </row>
    <row r="7237" spans="1:6" x14ac:dyDescent="0.2">
      <c r="A7237" s="42" t="s">
        <v>2102</v>
      </c>
      <c r="B7237" s="42" t="s">
        <v>8462</v>
      </c>
      <c r="C7237">
        <v>2014</v>
      </c>
      <c r="D7237" s="42" t="s">
        <v>9180</v>
      </c>
      <c r="E7237" t="b">
        <v>0</v>
      </c>
      <c r="F7237" s="42" t="s">
        <v>10276</v>
      </c>
    </row>
    <row r="7238" spans="1:6" x14ac:dyDescent="0.2">
      <c r="A7238" s="42" t="s">
        <v>2102</v>
      </c>
      <c r="B7238" s="42" t="s">
        <v>8462</v>
      </c>
      <c r="C7238">
        <v>2015</v>
      </c>
      <c r="D7238" s="42" t="s">
        <v>9361</v>
      </c>
      <c r="E7238" t="b">
        <v>0</v>
      </c>
      <c r="F7238" s="42" t="s">
        <v>10276</v>
      </c>
    </row>
    <row r="7239" spans="1:6" x14ac:dyDescent="0.2">
      <c r="A7239" s="42" t="s">
        <v>2102</v>
      </c>
      <c r="B7239" s="42" t="s">
        <v>8462</v>
      </c>
      <c r="C7239">
        <v>2016</v>
      </c>
      <c r="D7239" s="42" t="s">
        <v>8769</v>
      </c>
      <c r="E7239" t="b">
        <v>0</v>
      </c>
      <c r="F7239" s="42" t="s">
        <v>10276</v>
      </c>
    </row>
    <row r="7240" spans="1:6" x14ac:dyDescent="0.2">
      <c r="A7240" s="42" t="s">
        <v>2102</v>
      </c>
      <c r="B7240" s="42" t="s">
        <v>8462</v>
      </c>
      <c r="C7240">
        <v>2017</v>
      </c>
      <c r="D7240" s="42" t="s">
        <v>10277</v>
      </c>
      <c r="E7240" t="b">
        <v>0</v>
      </c>
      <c r="F7240" s="42" t="s">
        <v>10276</v>
      </c>
    </row>
    <row r="7241" spans="1:6" x14ac:dyDescent="0.2">
      <c r="A7241" s="42" t="s">
        <v>2102</v>
      </c>
      <c r="B7241" s="42" t="s">
        <v>8462</v>
      </c>
      <c r="C7241">
        <v>2018</v>
      </c>
      <c r="D7241" s="42" t="s">
        <v>9182</v>
      </c>
      <c r="E7241" t="b">
        <v>0</v>
      </c>
      <c r="F7241" s="42" t="s">
        <v>10276</v>
      </c>
    </row>
    <row r="7242" spans="1:6" x14ac:dyDescent="0.2">
      <c r="A7242" s="42" t="s">
        <v>2102</v>
      </c>
      <c r="B7242" s="42" t="s">
        <v>8462</v>
      </c>
      <c r="C7242">
        <v>2019</v>
      </c>
      <c r="D7242" s="42" t="s">
        <v>8547</v>
      </c>
      <c r="E7242" t="b">
        <v>0</v>
      </c>
      <c r="F7242" s="42" t="s">
        <v>10276</v>
      </c>
    </row>
    <row r="7243" spans="1:6" x14ac:dyDescent="0.2">
      <c r="A7243" s="42" t="s">
        <v>2102</v>
      </c>
      <c r="B7243" s="42" t="s">
        <v>8464</v>
      </c>
      <c r="C7243">
        <v>2013</v>
      </c>
      <c r="D7243" s="42" t="s">
        <v>8968</v>
      </c>
      <c r="E7243" t="b">
        <v>0</v>
      </c>
      <c r="F7243" s="42" t="s">
        <v>10276</v>
      </c>
    </row>
    <row r="7244" spans="1:6" x14ac:dyDescent="0.2">
      <c r="A7244" s="42" t="s">
        <v>2102</v>
      </c>
      <c r="B7244" s="42" t="s">
        <v>8464</v>
      </c>
      <c r="C7244">
        <v>2014</v>
      </c>
      <c r="D7244" s="42" t="s">
        <v>9106</v>
      </c>
      <c r="E7244" t="b">
        <v>0</v>
      </c>
      <c r="F7244" s="42" t="s">
        <v>10276</v>
      </c>
    </row>
    <row r="7245" spans="1:6" x14ac:dyDescent="0.2">
      <c r="A7245" s="42" t="s">
        <v>2102</v>
      </c>
      <c r="B7245" s="42" t="s">
        <v>8464</v>
      </c>
      <c r="C7245">
        <v>2015</v>
      </c>
      <c r="D7245" s="42" t="s">
        <v>8825</v>
      </c>
      <c r="E7245" t="b">
        <v>0</v>
      </c>
      <c r="F7245" s="42" t="s">
        <v>10276</v>
      </c>
    </row>
    <row r="7246" spans="1:6" x14ac:dyDescent="0.2">
      <c r="A7246" s="42" t="s">
        <v>2102</v>
      </c>
      <c r="B7246" s="42" t="s">
        <v>8464</v>
      </c>
      <c r="C7246">
        <v>2016</v>
      </c>
      <c r="D7246" s="42" t="s">
        <v>8997</v>
      </c>
      <c r="E7246" t="b">
        <v>0</v>
      </c>
      <c r="F7246" s="42" t="s">
        <v>10276</v>
      </c>
    </row>
    <row r="7247" spans="1:6" x14ac:dyDescent="0.2">
      <c r="A7247" s="42" t="s">
        <v>2102</v>
      </c>
      <c r="B7247" s="42" t="s">
        <v>8464</v>
      </c>
      <c r="C7247">
        <v>2017</v>
      </c>
      <c r="D7247" s="42" t="s">
        <v>8826</v>
      </c>
      <c r="E7247" t="b">
        <v>0</v>
      </c>
      <c r="F7247" s="42" t="s">
        <v>10276</v>
      </c>
    </row>
    <row r="7248" spans="1:6" x14ac:dyDescent="0.2">
      <c r="A7248" s="42" t="s">
        <v>2102</v>
      </c>
      <c r="B7248" s="42" t="s">
        <v>8464</v>
      </c>
      <c r="C7248">
        <v>2018</v>
      </c>
      <c r="D7248" s="42" t="s">
        <v>8720</v>
      </c>
      <c r="E7248" t="b">
        <v>0</v>
      </c>
      <c r="F7248" s="42" t="s">
        <v>10276</v>
      </c>
    </row>
    <row r="7249" spans="1:6" x14ac:dyDescent="0.2">
      <c r="A7249" s="42" t="s">
        <v>2102</v>
      </c>
      <c r="B7249" s="42" t="s">
        <v>8464</v>
      </c>
      <c r="C7249">
        <v>2019</v>
      </c>
      <c r="D7249" s="42" t="s">
        <v>9048</v>
      </c>
      <c r="E7249" t="b">
        <v>0</v>
      </c>
      <c r="F7249" s="42" t="s">
        <v>10276</v>
      </c>
    </row>
    <row r="7250" spans="1:6" x14ac:dyDescent="0.2">
      <c r="A7250" s="42" t="s">
        <v>2104</v>
      </c>
      <c r="B7250" s="42" t="s">
        <v>8454</v>
      </c>
      <c r="C7250">
        <v>2012</v>
      </c>
      <c r="D7250" s="42" t="s">
        <v>9546</v>
      </c>
      <c r="E7250" t="b">
        <v>0</v>
      </c>
      <c r="F7250" s="42" t="s">
        <v>10278</v>
      </c>
    </row>
    <row r="7251" spans="1:6" x14ac:dyDescent="0.2">
      <c r="A7251" s="42" t="s">
        <v>2104</v>
      </c>
      <c r="B7251" s="42" t="s">
        <v>8454</v>
      </c>
      <c r="C7251">
        <v>2013</v>
      </c>
      <c r="D7251" s="42" t="s">
        <v>8684</v>
      </c>
      <c r="E7251" t="b">
        <v>0</v>
      </c>
      <c r="F7251" s="42" t="s">
        <v>10278</v>
      </c>
    </row>
    <row r="7252" spans="1:6" x14ac:dyDescent="0.2">
      <c r="A7252" s="42" t="s">
        <v>2104</v>
      </c>
      <c r="B7252" s="42" t="s">
        <v>8454</v>
      </c>
      <c r="C7252">
        <v>2014</v>
      </c>
      <c r="D7252" s="42" t="s">
        <v>8499</v>
      </c>
      <c r="E7252" t="b">
        <v>0</v>
      </c>
      <c r="F7252" s="42" t="s">
        <v>10278</v>
      </c>
    </row>
    <row r="7253" spans="1:6" x14ac:dyDescent="0.2">
      <c r="A7253" s="42" t="s">
        <v>2104</v>
      </c>
      <c r="B7253" s="42" t="s">
        <v>8454</v>
      </c>
      <c r="C7253">
        <v>2015</v>
      </c>
      <c r="D7253" s="42" t="s">
        <v>9010</v>
      </c>
      <c r="E7253" t="b">
        <v>0</v>
      </c>
      <c r="F7253" s="42" t="s">
        <v>10278</v>
      </c>
    </row>
    <row r="7254" spans="1:6" x14ac:dyDescent="0.2">
      <c r="A7254" s="42" t="s">
        <v>2104</v>
      </c>
      <c r="B7254" s="42" t="s">
        <v>8454</v>
      </c>
      <c r="C7254">
        <v>2016</v>
      </c>
      <c r="D7254" s="42" t="s">
        <v>9019</v>
      </c>
      <c r="E7254" t="b">
        <v>0</v>
      </c>
      <c r="F7254" s="42" t="s">
        <v>10278</v>
      </c>
    </row>
    <row r="7255" spans="1:6" x14ac:dyDescent="0.2">
      <c r="A7255" s="42" t="s">
        <v>2104</v>
      </c>
      <c r="B7255" s="42" t="s">
        <v>8454</v>
      </c>
      <c r="C7255">
        <v>2017</v>
      </c>
      <c r="D7255" s="42" t="s">
        <v>9019</v>
      </c>
      <c r="E7255" t="b">
        <v>0</v>
      </c>
      <c r="F7255" s="42" t="s">
        <v>10278</v>
      </c>
    </row>
    <row r="7256" spans="1:6" x14ac:dyDescent="0.2">
      <c r="A7256" s="42" t="s">
        <v>2104</v>
      </c>
      <c r="B7256" s="42" t="s">
        <v>8454</v>
      </c>
      <c r="C7256">
        <v>2018</v>
      </c>
      <c r="D7256" s="42" t="s">
        <v>9015</v>
      </c>
      <c r="E7256" t="b">
        <v>0</v>
      </c>
      <c r="F7256" s="42" t="s">
        <v>10278</v>
      </c>
    </row>
    <row r="7257" spans="1:6" x14ac:dyDescent="0.2">
      <c r="A7257" s="42" t="s">
        <v>2104</v>
      </c>
      <c r="B7257" s="42" t="s">
        <v>8462</v>
      </c>
      <c r="C7257">
        <v>2012</v>
      </c>
      <c r="D7257" s="42" t="s">
        <v>9546</v>
      </c>
      <c r="E7257" t="b">
        <v>0</v>
      </c>
      <c r="F7257" s="42" t="s">
        <v>10278</v>
      </c>
    </row>
    <row r="7258" spans="1:6" x14ac:dyDescent="0.2">
      <c r="A7258" s="42" t="s">
        <v>2104</v>
      </c>
      <c r="B7258" s="42" t="s">
        <v>8462</v>
      </c>
      <c r="C7258">
        <v>2013</v>
      </c>
      <c r="D7258" s="42" t="s">
        <v>8684</v>
      </c>
      <c r="E7258" t="b">
        <v>0</v>
      </c>
      <c r="F7258" s="42" t="s">
        <v>10278</v>
      </c>
    </row>
    <row r="7259" spans="1:6" x14ac:dyDescent="0.2">
      <c r="A7259" s="42" t="s">
        <v>2104</v>
      </c>
      <c r="B7259" s="42" t="s">
        <v>8462</v>
      </c>
      <c r="C7259">
        <v>2014</v>
      </c>
      <c r="D7259" s="42" t="s">
        <v>8499</v>
      </c>
      <c r="E7259" t="b">
        <v>0</v>
      </c>
      <c r="F7259" s="42" t="s">
        <v>10278</v>
      </c>
    </row>
    <row r="7260" spans="1:6" x14ac:dyDescent="0.2">
      <c r="A7260" s="42" t="s">
        <v>2104</v>
      </c>
      <c r="B7260" s="42" t="s">
        <v>8462</v>
      </c>
      <c r="C7260">
        <v>2015</v>
      </c>
      <c r="D7260" s="42" t="s">
        <v>9010</v>
      </c>
      <c r="E7260" t="b">
        <v>0</v>
      </c>
      <c r="F7260" s="42" t="s">
        <v>10278</v>
      </c>
    </row>
    <row r="7261" spans="1:6" x14ac:dyDescent="0.2">
      <c r="A7261" s="42" t="s">
        <v>2104</v>
      </c>
      <c r="B7261" s="42" t="s">
        <v>8462</v>
      </c>
      <c r="C7261">
        <v>2016</v>
      </c>
      <c r="D7261" s="42" t="s">
        <v>9019</v>
      </c>
      <c r="E7261" t="b">
        <v>0</v>
      </c>
      <c r="F7261" s="42" t="s">
        <v>10278</v>
      </c>
    </row>
    <row r="7262" spans="1:6" x14ac:dyDescent="0.2">
      <c r="A7262" s="42" t="s">
        <v>2104</v>
      </c>
      <c r="B7262" s="42" t="s">
        <v>8462</v>
      </c>
      <c r="C7262">
        <v>2017</v>
      </c>
      <c r="D7262" s="42" t="s">
        <v>9019</v>
      </c>
      <c r="E7262" t="b">
        <v>0</v>
      </c>
      <c r="F7262" s="42" t="s">
        <v>10278</v>
      </c>
    </row>
    <row r="7263" spans="1:6" x14ac:dyDescent="0.2">
      <c r="A7263" s="42" t="s">
        <v>2104</v>
      </c>
      <c r="B7263" s="42" t="s">
        <v>8462</v>
      </c>
      <c r="C7263">
        <v>2018</v>
      </c>
      <c r="D7263" s="42" t="s">
        <v>9015</v>
      </c>
      <c r="E7263" t="b">
        <v>0</v>
      </c>
      <c r="F7263" s="42" t="s">
        <v>10278</v>
      </c>
    </row>
    <row r="7264" spans="1:6" x14ac:dyDescent="0.2">
      <c r="A7264" s="42" t="s">
        <v>2104</v>
      </c>
      <c r="B7264" s="42" t="s">
        <v>8464</v>
      </c>
      <c r="C7264">
        <v>2012</v>
      </c>
      <c r="D7264" s="42" t="s">
        <v>8496</v>
      </c>
      <c r="E7264" t="b">
        <v>0</v>
      </c>
      <c r="F7264" s="42" t="s">
        <v>10278</v>
      </c>
    </row>
    <row r="7265" spans="1:6" x14ac:dyDescent="0.2">
      <c r="A7265" s="42" t="s">
        <v>2104</v>
      </c>
      <c r="B7265" s="42" t="s">
        <v>8464</v>
      </c>
      <c r="C7265">
        <v>2013</v>
      </c>
      <c r="D7265" s="42" t="s">
        <v>8496</v>
      </c>
      <c r="E7265" t="b">
        <v>0</v>
      </c>
      <c r="F7265" s="42" t="s">
        <v>10278</v>
      </c>
    </row>
    <row r="7266" spans="1:6" x14ac:dyDescent="0.2">
      <c r="A7266" s="42" t="s">
        <v>2104</v>
      </c>
      <c r="B7266" s="42" t="s">
        <v>8464</v>
      </c>
      <c r="C7266">
        <v>2014</v>
      </c>
      <c r="D7266" s="42" t="s">
        <v>8496</v>
      </c>
      <c r="E7266" t="b">
        <v>0</v>
      </c>
      <c r="F7266" s="42" t="s">
        <v>10278</v>
      </c>
    </row>
    <row r="7267" spans="1:6" x14ac:dyDescent="0.2">
      <c r="A7267" s="42" t="s">
        <v>2104</v>
      </c>
      <c r="B7267" s="42" t="s">
        <v>8464</v>
      </c>
      <c r="C7267">
        <v>2015</v>
      </c>
      <c r="D7267" s="42" t="s">
        <v>8496</v>
      </c>
      <c r="E7267" t="b">
        <v>0</v>
      </c>
      <c r="F7267" s="42" t="s">
        <v>10278</v>
      </c>
    </row>
    <row r="7268" spans="1:6" x14ac:dyDescent="0.2">
      <c r="A7268" s="42" t="s">
        <v>2104</v>
      </c>
      <c r="B7268" s="42" t="s">
        <v>8464</v>
      </c>
      <c r="C7268">
        <v>2016</v>
      </c>
      <c r="D7268" s="42" t="s">
        <v>8496</v>
      </c>
      <c r="E7268" t="b">
        <v>0</v>
      </c>
      <c r="F7268" s="42" t="s">
        <v>10278</v>
      </c>
    </row>
    <row r="7269" spans="1:6" x14ac:dyDescent="0.2">
      <c r="A7269" s="42" t="s">
        <v>2104</v>
      </c>
      <c r="B7269" s="42" t="s">
        <v>8464</v>
      </c>
      <c r="C7269">
        <v>2017</v>
      </c>
      <c r="D7269" s="42" t="s">
        <v>8496</v>
      </c>
      <c r="E7269" t="b">
        <v>0</v>
      </c>
      <c r="F7269" s="42" t="s">
        <v>10278</v>
      </c>
    </row>
    <row r="7270" spans="1:6" x14ac:dyDescent="0.2">
      <c r="A7270" s="42" t="s">
        <v>2104</v>
      </c>
      <c r="B7270" s="42" t="s">
        <v>8464</v>
      </c>
      <c r="C7270">
        <v>2018</v>
      </c>
      <c r="D7270" s="42" t="s">
        <v>8482</v>
      </c>
      <c r="E7270" t="b">
        <v>0</v>
      </c>
      <c r="F7270" s="42" t="s">
        <v>10278</v>
      </c>
    </row>
    <row r="7271" spans="1:6" x14ac:dyDescent="0.2">
      <c r="A7271" s="42" t="s">
        <v>2106</v>
      </c>
      <c r="B7271" s="42" t="s">
        <v>8454</v>
      </c>
      <c r="C7271">
        <v>2013</v>
      </c>
      <c r="D7271" s="42" t="s">
        <v>8977</v>
      </c>
      <c r="E7271" t="b">
        <v>0</v>
      </c>
      <c r="F7271" s="42" t="s">
        <v>10279</v>
      </c>
    </row>
    <row r="7272" spans="1:6" x14ac:dyDescent="0.2">
      <c r="A7272" s="42" t="s">
        <v>2106</v>
      </c>
      <c r="B7272" s="42" t="s">
        <v>8454</v>
      </c>
      <c r="C7272">
        <v>2014</v>
      </c>
      <c r="D7272" s="42" t="s">
        <v>8599</v>
      </c>
      <c r="E7272" t="b">
        <v>0</v>
      </c>
      <c r="F7272" s="42" t="s">
        <v>10279</v>
      </c>
    </row>
    <row r="7273" spans="1:6" x14ac:dyDescent="0.2">
      <c r="A7273" s="42" t="s">
        <v>2106</v>
      </c>
      <c r="B7273" s="42" t="s">
        <v>8454</v>
      </c>
      <c r="C7273">
        <v>2015</v>
      </c>
      <c r="D7273" s="42" t="s">
        <v>8937</v>
      </c>
      <c r="E7273" t="b">
        <v>0</v>
      </c>
      <c r="F7273" s="42" t="s">
        <v>10279</v>
      </c>
    </row>
    <row r="7274" spans="1:6" x14ac:dyDescent="0.2">
      <c r="A7274" s="42" t="s">
        <v>2106</v>
      </c>
      <c r="B7274" s="42" t="s">
        <v>8454</v>
      </c>
      <c r="C7274">
        <v>2016</v>
      </c>
      <c r="D7274" s="42" t="s">
        <v>8939</v>
      </c>
      <c r="E7274" t="b">
        <v>0</v>
      </c>
      <c r="F7274" s="42" t="s">
        <v>10279</v>
      </c>
    </row>
    <row r="7275" spans="1:6" x14ac:dyDescent="0.2">
      <c r="A7275" s="42" t="s">
        <v>2106</v>
      </c>
      <c r="B7275" s="42" t="s">
        <v>8454</v>
      </c>
      <c r="C7275">
        <v>2017</v>
      </c>
      <c r="D7275" s="42" t="s">
        <v>9106</v>
      </c>
      <c r="E7275" t="b">
        <v>0</v>
      </c>
      <c r="F7275" s="42" t="s">
        <v>10279</v>
      </c>
    </row>
    <row r="7276" spans="1:6" x14ac:dyDescent="0.2">
      <c r="A7276" s="42" t="s">
        <v>2106</v>
      </c>
      <c r="B7276" s="42" t="s">
        <v>8454</v>
      </c>
      <c r="C7276">
        <v>2018</v>
      </c>
      <c r="D7276" s="42" t="s">
        <v>8655</v>
      </c>
      <c r="E7276" t="b">
        <v>0</v>
      </c>
      <c r="F7276" s="42" t="s">
        <v>10279</v>
      </c>
    </row>
    <row r="7277" spans="1:6" x14ac:dyDescent="0.2">
      <c r="A7277" s="42" t="s">
        <v>2106</v>
      </c>
      <c r="B7277" s="42" t="s">
        <v>8454</v>
      </c>
      <c r="C7277">
        <v>2019</v>
      </c>
      <c r="D7277" s="42" t="s">
        <v>9090</v>
      </c>
      <c r="E7277" t="b">
        <v>0</v>
      </c>
      <c r="F7277" s="42" t="s">
        <v>10279</v>
      </c>
    </row>
    <row r="7278" spans="1:6" x14ac:dyDescent="0.2">
      <c r="A7278" s="42" t="s">
        <v>2106</v>
      </c>
      <c r="B7278" s="42" t="s">
        <v>8462</v>
      </c>
      <c r="C7278">
        <v>2013</v>
      </c>
      <c r="D7278" s="42" t="s">
        <v>8977</v>
      </c>
      <c r="E7278" t="b">
        <v>0</v>
      </c>
      <c r="F7278" s="42" t="s">
        <v>10279</v>
      </c>
    </row>
    <row r="7279" spans="1:6" x14ac:dyDescent="0.2">
      <c r="A7279" s="42" t="s">
        <v>2106</v>
      </c>
      <c r="B7279" s="42" t="s">
        <v>8462</v>
      </c>
      <c r="C7279">
        <v>2014</v>
      </c>
      <c r="D7279" s="42" t="s">
        <v>8599</v>
      </c>
      <c r="E7279" t="b">
        <v>0</v>
      </c>
      <c r="F7279" s="42" t="s">
        <v>10279</v>
      </c>
    </row>
    <row r="7280" spans="1:6" x14ac:dyDescent="0.2">
      <c r="A7280" s="42" t="s">
        <v>2106</v>
      </c>
      <c r="B7280" s="42" t="s">
        <v>8462</v>
      </c>
      <c r="C7280">
        <v>2015</v>
      </c>
      <c r="D7280" s="42" t="s">
        <v>8937</v>
      </c>
      <c r="E7280" t="b">
        <v>0</v>
      </c>
      <c r="F7280" s="42" t="s">
        <v>10279</v>
      </c>
    </row>
    <row r="7281" spans="1:6" x14ac:dyDescent="0.2">
      <c r="A7281" s="42" t="s">
        <v>2106</v>
      </c>
      <c r="B7281" s="42" t="s">
        <v>8462</v>
      </c>
      <c r="C7281">
        <v>2016</v>
      </c>
      <c r="D7281" s="42" t="s">
        <v>8939</v>
      </c>
      <c r="E7281" t="b">
        <v>0</v>
      </c>
      <c r="F7281" s="42" t="s">
        <v>10279</v>
      </c>
    </row>
    <row r="7282" spans="1:6" x14ac:dyDescent="0.2">
      <c r="A7282" s="42" t="s">
        <v>2106</v>
      </c>
      <c r="B7282" s="42" t="s">
        <v>8462</v>
      </c>
      <c r="C7282">
        <v>2017</v>
      </c>
      <c r="D7282" s="42" t="s">
        <v>9106</v>
      </c>
      <c r="E7282" t="b">
        <v>0</v>
      </c>
      <c r="F7282" s="42" t="s">
        <v>10279</v>
      </c>
    </row>
    <row r="7283" spans="1:6" x14ac:dyDescent="0.2">
      <c r="A7283" s="42" t="s">
        <v>2106</v>
      </c>
      <c r="B7283" s="42" t="s">
        <v>8462</v>
      </c>
      <c r="C7283">
        <v>2018</v>
      </c>
      <c r="D7283" s="42" t="s">
        <v>8655</v>
      </c>
      <c r="E7283" t="b">
        <v>0</v>
      </c>
      <c r="F7283" s="42" t="s">
        <v>10279</v>
      </c>
    </row>
    <row r="7284" spans="1:6" x14ac:dyDescent="0.2">
      <c r="A7284" s="42" t="s">
        <v>2106</v>
      </c>
      <c r="B7284" s="42" t="s">
        <v>8462</v>
      </c>
      <c r="C7284">
        <v>2019</v>
      </c>
      <c r="D7284" s="42" t="s">
        <v>9090</v>
      </c>
      <c r="E7284" t="b">
        <v>0</v>
      </c>
      <c r="F7284" s="42" t="s">
        <v>10279</v>
      </c>
    </row>
    <row r="7285" spans="1:6" x14ac:dyDescent="0.2">
      <c r="A7285" s="42" t="s">
        <v>2106</v>
      </c>
      <c r="B7285" s="42" t="s">
        <v>8464</v>
      </c>
      <c r="C7285">
        <v>2013</v>
      </c>
      <c r="D7285" s="42" t="s">
        <v>4381</v>
      </c>
      <c r="E7285" t="b">
        <v>0</v>
      </c>
      <c r="F7285" s="42" t="s">
        <v>10279</v>
      </c>
    </row>
    <row r="7286" spans="1:6" x14ac:dyDescent="0.2">
      <c r="A7286" s="42" t="s">
        <v>2106</v>
      </c>
      <c r="B7286" s="42" t="s">
        <v>8464</v>
      </c>
      <c r="C7286">
        <v>2014</v>
      </c>
      <c r="D7286" s="42" t="s">
        <v>4381</v>
      </c>
      <c r="E7286" t="b">
        <v>0</v>
      </c>
      <c r="F7286" s="42" t="s">
        <v>10279</v>
      </c>
    </row>
    <row r="7287" spans="1:6" x14ac:dyDescent="0.2">
      <c r="A7287" s="42" t="s">
        <v>2106</v>
      </c>
      <c r="B7287" s="42" t="s">
        <v>8464</v>
      </c>
      <c r="C7287">
        <v>2015</v>
      </c>
      <c r="D7287" s="42" t="s">
        <v>8972</v>
      </c>
      <c r="E7287" t="b">
        <v>0</v>
      </c>
      <c r="F7287" s="42" t="s">
        <v>10279</v>
      </c>
    </row>
    <row r="7288" spans="1:6" x14ac:dyDescent="0.2">
      <c r="A7288" s="42" t="s">
        <v>2106</v>
      </c>
      <c r="B7288" s="42" t="s">
        <v>8464</v>
      </c>
      <c r="C7288">
        <v>2016</v>
      </c>
      <c r="D7288" s="42" t="s">
        <v>8598</v>
      </c>
      <c r="E7288" t="b">
        <v>0</v>
      </c>
      <c r="F7288" s="42" t="s">
        <v>10279</v>
      </c>
    </row>
    <row r="7289" spans="1:6" x14ac:dyDescent="0.2">
      <c r="A7289" s="42" t="s">
        <v>2106</v>
      </c>
      <c r="B7289" s="42" t="s">
        <v>8464</v>
      </c>
      <c r="C7289">
        <v>2017</v>
      </c>
      <c r="D7289" s="42" t="s">
        <v>8599</v>
      </c>
      <c r="E7289" t="b">
        <v>0</v>
      </c>
      <c r="F7289" s="42" t="s">
        <v>10279</v>
      </c>
    </row>
    <row r="7290" spans="1:6" x14ac:dyDescent="0.2">
      <c r="A7290" s="42" t="s">
        <v>2106</v>
      </c>
      <c r="B7290" s="42" t="s">
        <v>8464</v>
      </c>
      <c r="C7290">
        <v>2018</v>
      </c>
      <c r="D7290" s="42" t="s">
        <v>8600</v>
      </c>
      <c r="E7290" t="b">
        <v>0</v>
      </c>
      <c r="F7290" s="42" t="s">
        <v>10279</v>
      </c>
    </row>
    <row r="7291" spans="1:6" x14ac:dyDescent="0.2">
      <c r="A7291" s="42" t="s">
        <v>2106</v>
      </c>
      <c r="B7291" s="42" t="s">
        <v>8464</v>
      </c>
      <c r="C7291">
        <v>2019</v>
      </c>
      <c r="D7291" s="42" t="s">
        <v>8598</v>
      </c>
      <c r="E7291" t="b">
        <v>0</v>
      </c>
      <c r="F7291" s="42" t="s">
        <v>10279</v>
      </c>
    </row>
    <row r="7292" spans="1:6" x14ac:dyDescent="0.2">
      <c r="A7292" s="42" t="s">
        <v>2108</v>
      </c>
      <c r="B7292" s="42" t="s">
        <v>8454</v>
      </c>
      <c r="C7292">
        <v>2017</v>
      </c>
      <c r="D7292" s="42" t="s">
        <v>8601</v>
      </c>
      <c r="E7292" t="b">
        <v>0</v>
      </c>
      <c r="F7292" s="42" t="s">
        <v>10270</v>
      </c>
    </row>
    <row r="7293" spans="1:6" x14ac:dyDescent="0.2">
      <c r="A7293" s="42" t="s">
        <v>2108</v>
      </c>
      <c r="B7293" s="42" t="s">
        <v>8454</v>
      </c>
      <c r="C7293">
        <v>2018</v>
      </c>
      <c r="D7293" s="42" t="s">
        <v>9018</v>
      </c>
      <c r="E7293" t="b">
        <v>0</v>
      </c>
      <c r="F7293" s="42" t="s">
        <v>10270</v>
      </c>
    </row>
    <row r="7294" spans="1:6" x14ac:dyDescent="0.2">
      <c r="A7294" s="42" t="s">
        <v>2108</v>
      </c>
      <c r="B7294" s="42" t="s">
        <v>8454</v>
      </c>
      <c r="C7294">
        <v>2019</v>
      </c>
      <c r="D7294" s="42" t="s">
        <v>9148</v>
      </c>
      <c r="E7294" t="b">
        <v>0</v>
      </c>
      <c r="F7294" s="42" t="s">
        <v>10270</v>
      </c>
    </row>
    <row r="7295" spans="1:6" x14ac:dyDescent="0.2">
      <c r="A7295" s="42" t="s">
        <v>2108</v>
      </c>
      <c r="B7295" s="42" t="s">
        <v>8462</v>
      </c>
      <c r="C7295">
        <v>2017</v>
      </c>
      <c r="D7295" s="42" t="s">
        <v>8601</v>
      </c>
      <c r="E7295" t="b">
        <v>0</v>
      </c>
      <c r="F7295" s="42" t="s">
        <v>10270</v>
      </c>
    </row>
    <row r="7296" spans="1:6" x14ac:dyDescent="0.2">
      <c r="A7296" s="42" t="s">
        <v>2108</v>
      </c>
      <c r="B7296" s="42" t="s">
        <v>8462</v>
      </c>
      <c r="C7296">
        <v>2018</v>
      </c>
      <c r="D7296" s="42" t="s">
        <v>9018</v>
      </c>
      <c r="E7296" t="b">
        <v>0</v>
      </c>
      <c r="F7296" s="42" t="s">
        <v>10270</v>
      </c>
    </row>
    <row r="7297" spans="1:6" x14ac:dyDescent="0.2">
      <c r="A7297" s="42" t="s">
        <v>2108</v>
      </c>
      <c r="B7297" s="42" t="s">
        <v>8462</v>
      </c>
      <c r="C7297">
        <v>2019</v>
      </c>
      <c r="D7297" s="42" t="s">
        <v>8482</v>
      </c>
      <c r="E7297" t="b">
        <v>0</v>
      </c>
      <c r="F7297" s="42" t="s">
        <v>10270</v>
      </c>
    </row>
    <row r="7298" spans="1:6" x14ac:dyDescent="0.2">
      <c r="A7298" s="42" t="s">
        <v>2108</v>
      </c>
      <c r="B7298" s="42" t="s">
        <v>8464</v>
      </c>
      <c r="C7298">
        <v>2017</v>
      </c>
      <c r="D7298" s="42" t="s">
        <v>8482</v>
      </c>
      <c r="E7298" t="b">
        <v>0</v>
      </c>
      <c r="F7298" s="42" t="s">
        <v>10270</v>
      </c>
    </row>
    <row r="7299" spans="1:6" x14ac:dyDescent="0.2">
      <c r="A7299" s="42" t="s">
        <v>2108</v>
      </c>
      <c r="B7299" s="42" t="s">
        <v>8464</v>
      </c>
      <c r="C7299">
        <v>2018</v>
      </c>
      <c r="D7299" s="42" t="s">
        <v>8482</v>
      </c>
      <c r="E7299" t="b">
        <v>0</v>
      </c>
      <c r="F7299" s="42" t="s">
        <v>10270</v>
      </c>
    </row>
    <row r="7300" spans="1:6" x14ac:dyDescent="0.2">
      <c r="A7300" s="42" t="s">
        <v>2108</v>
      </c>
      <c r="B7300" s="42" t="s">
        <v>8464</v>
      </c>
      <c r="C7300">
        <v>2019</v>
      </c>
      <c r="D7300" s="42" t="s">
        <v>8482</v>
      </c>
      <c r="E7300" t="b">
        <v>0</v>
      </c>
      <c r="F7300" s="42" t="s">
        <v>10270</v>
      </c>
    </row>
    <row r="7301" spans="1:6" x14ac:dyDescent="0.2">
      <c r="A7301" s="42" t="s">
        <v>2110</v>
      </c>
      <c r="B7301" s="42" t="s">
        <v>8454</v>
      </c>
      <c r="C7301">
        <v>2013</v>
      </c>
      <c r="D7301" s="42" t="s">
        <v>8512</v>
      </c>
      <c r="E7301" t="b">
        <v>0</v>
      </c>
      <c r="F7301" s="42" t="s">
        <v>10280</v>
      </c>
    </row>
    <row r="7302" spans="1:6" x14ac:dyDescent="0.2">
      <c r="A7302" s="42" t="s">
        <v>2110</v>
      </c>
      <c r="B7302" s="42" t="s">
        <v>8454</v>
      </c>
      <c r="C7302">
        <v>2014</v>
      </c>
      <c r="D7302" s="42" t="s">
        <v>9180</v>
      </c>
      <c r="E7302" t="b">
        <v>0</v>
      </c>
      <c r="F7302" s="42" t="s">
        <v>10280</v>
      </c>
    </row>
    <row r="7303" spans="1:6" x14ac:dyDescent="0.2">
      <c r="A7303" s="42" t="s">
        <v>2110</v>
      </c>
      <c r="B7303" s="42" t="s">
        <v>8454</v>
      </c>
      <c r="C7303">
        <v>2015</v>
      </c>
      <c r="D7303" s="42" t="s">
        <v>8987</v>
      </c>
      <c r="E7303" t="b">
        <v>0</v>
      </c>
      <c r="F7303" s="42" t="s">
        <v>10280</v>
      </c>
    </row>
    <row r="7304" spans="1:6" x14ac:dyDescent="0.2">
      <c r="A7304" s="42" t="s">
        <v>2110</v>
      </c>
      <c r="B7304" s="42" t="s">
        <v>8454</v>
      </c>
      <c r="C7304">
        <v>2016</v>
      </c>
      <c r="D7304" s="42" t="s">
        <v>9468</v>
      </c>
      <c r="E7304" t="b">
        <v>0</v>
      </c>
      <c r="F7304" s="42" t="s">
        <v>10280</v>
      </c>
    </row>
    <row r="7305" spans="1:6" x14ac:dyDescent="0.2">
      <c r="A7305" s="42" t="s">
        <v>2110</v>
      </c>
      <c r="B7305" s="42" t="s">
        <v>8454</v>
      </c>
      <c r="C7305">
        <v>2017</v>
      </c>
      <c r="D7305" s="42" t="s">
        <v>9142</v>
      </c>
      <c r="E7305" t="b">
        <v>0</v>
      </c>
      <c r="F7305" s="42" t="s">
        <v>10280</v>
      </c>
    </row>
    <row r="7306" spans="1:6" x14ac:dyDescent="0.2">
      <c r="A7306" s="42" t="s">
        <v>2110</v>
      </c>
      <c r="B7306" s="42" t="s">
        <v>8454</v>
      </c>
      <c r="C7306">
        <v>2018</v>
      </c>
      <c r="D7306" s="42" t="s">
        <v>9952</v>
      </c>
      <c r="E7306" t="b">
        <v>0</v>
      </c>
      <c r="F7306" s="42" t="s">
        <v>10280</v>
      </c>
    </row>
    <row r="7307" spans="1:6" x14ac:dyDescent="0.2">
      <c r="A7307" s="42" t="s">
        <v>2110</v>
      </c>
      <c r="B7307" s="42" t="s">
        <v>8454</v>
      </c>
      <c r="C7307">
        <v>2019</v>
      </c>
      <c r="D7307" s="42" t="s">
        <v>8617</v>
      </c>
      <c r="E7307" t="b">
        <v>0</v>
      </c>
      <c r="F7307" s="42" t="s">
        <v>10280</v>
      </c>
    </row>
    <row r="7308" spans="1:6" x14ac:dyDescent="0.2">
      <c r="A7308" s="42" t="s">
        <v>2110</v>
      </c>
      <c r="B7308" s="42" t="s">
        <v>8462</v>
      </c>
      <c r="C7308">
        <v>2013</v>
      </c>
      <c r="D7308" s="42" t="s">
        <v>8512</v>
      </c>
      <c r="E7308" t="b">
        <v>0</v>
      </c>
      <c r="F7308" s="42" t="s">
        <v>10280</v>
      </c>
    </row>
    <row r="7309" spans="1:6" x14ac:dyDescent="0.2">
      <c r="A7309" s="42" t="s">
        <v>2110</v>
      </c>
      <c r="B7309" s="42" t="s">
        <v>8462</v>
      </c>
      <c r="C7309">
        <v>2014</v>
      </c>
      <c r="D7309" s="42" t="s">
        <v>9180</v>
      </c>
      <c r="E7309" t="b">
        <v>0</v>
      </c>
      <c r="F7309" s="42" t="s">
        <v>10280</v>
      </c>
    </row>
    <row r="7310" spans="1:6" x14ac:dyDescent="0.2">
      <c r="A7310" s="42" t="s">
        <v>2110</v>
      </c>
      <c r="B7310" s="42" t="s">
        <v>8462</v>
      </c>
      <c r="C7310">
        <v>2015</v>
      </c>
      <c r="D7310" s="42" t="s">
        <v>8987</v>
      </c>
      <c r="E7310" t="b">
        <v>0</v>
      </c>
      <c r="F7310" s="42" t="s">
        <v>10280</v>
      </c>
    </row>
    <row r="7311" spans="1:6" x14ac:dyDescent="0.2">
      <c r="A7311" s="42" t="s">
        <v>2110</v>
      </c>
      <c r="B7311" s="42" t="s">
        <v>8462</v>
      </c>
      <c r="C7311">
        <v>2016</v>
      </c>
      <c r="D7311" s="42" t="s">
        <v>8759</v>
      </c>
      <c r="E7311" t="b">
        <v>0</v>
      </c>
      <c r="F7311" s="42" t="s">
        <v>10280</v>
      </c>
    </row>
    <row r="7312" spans="1:6" x14ac:dyDescent="0.2">
      <c r="A7312" s="42" t="s">
        <v>2110</v>
      </c>
      <c r="B7312" s="42" t="s">
        <v>8462</v>
      </c>
      <c r="C7312">
        <v>2017</v>
      </c>
      <c r="D7312" s="42" t="s">
        <v>8625</v>
      </c>
      <c r="E7312" t="b">
        <v>0</v>
      </c>
      <c r="F7312" s="42" t="s">
        <v>10280</v>
      </c>
    </row>
    <row r="7313" spans="1:6" x14ac:dyDescent="0.2">
      <c r="A7313" s="42" t="s">
        <v>2110</v>
      </c>
      <c r="B7313" s="42" t="s">
        <v>8462</v>
      </c>
      <c r="C7313">
        <v>2018</v>
      </c>
      <c r="D7313" s="42" t="s">
        <v>8509</v>
      </c>
      <c r="E7313" t="b">
        <v>0</v>
      </c>
      <c r="F7313" s="42" t="s">
        <v>10280</v>
      </c>
    </row>
    <row r="7314" spans="1:6" x14ac:dyDescent="0.2">
      <c r="A7314" s="42" t="s">
        <v>2110</v>
      </c>
      <c r="B7314" s="42" t="s">
        <v>8462</v>
      </c>
      <c r="C7314">
        <v>2019</v>
      </c>
      <c r="D7314" s="42" t="s">
        <v>8617</v>
      </c>
      <c r="E7314" t="b">
        <v>0</v>
      </c>
      <c r="F7314" s="42" t="s">
        <v>10280</v>
      </c>
    </row>
    <row r="7315" spans="1:6" x14ac:dyDescent="0.2">
      <c r="A7315" s="42" t="s">
        <v>2110</v>
      </c>
      <c r="B7315" s="42" t="s">
        <v>8464</v>
      </c>
      <c r="C7315">
        <v>2013</v>
      </c>
      <c r="D7315" s="42" t="s">
        <v>9106</v>
      </c>
      <c r="E7315" t="b">
        <v>0</v>
      </c>
      <c r="F7315" s="42" t="s">
        <v>10280</v>
      </c>
    </row>
    <row r="7316" spans="1:6" x14ac:dyDescent="0.2">
      <c r="A7316" s="42" t="s">
        <v>2110</v>
      </c>
      <c r="B7316" s="42" t="s">
        <v>8464</v>
      </c>
      <c r="C7316">
        <v>2014</v>
      </c>
      <c r="D7316" s="42" t="s">
        <v>8598</v>
      </c>
      <c r="E7316" t="b">
        <v>0</v>
      </c>
      <c r="F7316" s="42" t="s">
        <v>10280</v>
      </c>
    </row>
    <row r="7317" spans="1:6" x14ac:dyDescent="0.2">
      <c r="A7317" s="42" t="s">
        <v>2110</v>
      </c>
      <c r="B7317" s="42" t="s">
        <v>8464</v>
      </c>
      <c r="C7317">
        <v>2015</v>
      </c>
      <c r="D7317" s="42" t="s">
        <v>8599</v>
      </c>
      <c r="E7317" t="b">
        <v>0</v>
      </c>
      <c r="F7317" s="42" t="s">
        <v>10280</v>
      </c>
    </row>
    <row r="7318" spans="1:6" x14ac:dyDescent="0.2">
      <c r="A7318" s="42" t="s">
        <v>2110</v>
      </c>
      <c r="B7318" s="42" t="s">
        <v>8464</v>
      </c>
      <c r="C7318">
        <v>2016</v>
      </c>
      <c r="D7318" s="42" t="s">
        <v>8638</v>
      </c>
      <c r="E7318" t="b">
        <v>0</v>
      </c>
      <c r="F7318" s="42" t="s">
        <v>10280</v>
      </c>
    </row>
    <row r="7319" spans="1:6" x14ac:dyDescent="0.2">
      <c r="A7319" s="42" t="s">
        <v>2110</v>
      </c>
      <c r="B7319" s="42" t="s">
        <v>8464</v>
      </c>
      <c r="C7319">
        <v>2017</v>
      </c>
      <c r="D7319" s="42" t="s">
        <v>8997</v>
      </c>
      <c r="E7319" t="b">
        <v>0</v>
      </c>
      <c r="F7319" s="42" t="s">
        <v>10280</v>
      </c>
    </row>
    <row r="7320" spans="1:6" x14ac:dyDescent="0.2">
      <c r="A7320" s="42" t="s">
        <v>2110</v>
      </c>
      <c r="B7320" s="42" t="s">
        <v>8464</v>
      </c>
      <c r="C7320">
        <v>2018</v>
      </c>
      <c r="D7320" s="42" t="s">
        <v>8608</v>
      </c>
      <c r="E7320" t="b">
        <v>0</v>
      </c>
      <c r="F7320" s="42" t="s">
        <v>10280</v>
      </c>
    </row>
    <row r="7321" spans="1:6" x14ac:dyDescent="0.2">
      <c r="A7321" s="42" t="s">
        <v>2110</v>
      </c>
      <c r="B7321" s="42" t="s">
        <v>8464</v>
      </c>
      <c r="C7321">
        <v>2019</v>
      </c>
      <c r="D7321" s="42" t="s">
        <v>8482</v>
      </c>
      <c r="E7321" t="b">
        <v>0</v>
      </c>
      <c r="F7321" s="42" t="s">
        <v>10280</v>
      </c>
    </row>
    <row r="7322" spans="1:6" x14ac:dyDescent="0.2">
      <c r="A7322" s="42" t="s">
        <v>2112</v>
      </c>
      <c r="B7322" s="42" t="s">
        <v>8454</v>
      </c>
      <c r="C7322">
        <v>2013</v>
      </c>
      <c r="D7322" s="42" t="s">
        <v>9055</v>
      </c>
      <c r="E7322" t="b">
        <v>1</v>
      </c>
      <c r="F7322" s="42" t="s">
        <v>2113</v>
      </c>
    </row>
    <row r="7323" spans="1:6" x14ac:dyDescent="0.2">
      <c r="A7323" s="42" t="s">
        <v>2112</v>
      </c>
      <c r="B7323" s="42" t="s">
        <v>8454</v>
      </c>
      <c r="C7323">
        <v>2014</v>
      </c>
      <c r="D7323" s="42" t="s">
        <v>9164</v>
      </c>
      <c r="E7323" t="b">
        <v>1</v>
      </c>
      <c r="F7323" s="42" t="s">
        <v>2113</v>
      </c>
    </row>
    <row r="7324" spans="1:6" x14ac:dyDescent="0.2">
      <c r="A7324" s="42" t="s">
        <v>2112</v>
      </c>
      <c r="B7324" s="42" t="s">
        <v>8454</v>
      </c>
      <c r="C7324">
        <v>2015</v>
      </c>
      <c r="D7324" s="42" t="s">
        <v>8671</v>
      </c>
      <c r="E7324" t="b">
        <v>1</v>
      </c>
      <c r="F7324" s="42" t="s">
        <v>2113</v>
      </c>
    </row>
    <row r="7325" spans="1:6" x14ac:dyDescent="0.2">
      <c r="A7325" s="42" t="s">
        <v>2112</v>
      </c>
      <c r="B7325" s="42" t="s">
        <v>8454</v>
      </c>
      <c r="C7325">
        <v>2016</v>
      </c>
      <c r="D7325" s="42" t="s">
        <v>9341</v>
      </c>
      <c r="E7325" t="b">
        <v>1</v>
      </c>
      <c r="F7325" s="42" t="s">
        <v>2113</v>
      </c>
    </row>
    <row r="7326" spans="1:6" x14ac:dyDescent="0.2">
      <c r="A7326" s="42" t="s">
        <v>2112</v>
      </c>
      <c r="B7326" s="42" t="s">
        <v>8454</v>
      </c>
      <c r="C7326">
        <v>2017</v>
      </c>
      <c r="D7326" s="42" t="s">
        <v>9137</v>
      </c>
      <c r="E7326" t="b">
        <v>1</v>
      </c>
      <c r="F7326" s="42" t="s">
        <v>2113</v>
      </c>
    </row>
    <row r="7327" spans="1:6" x14ac:dyDescent="0.2">
      <c r="A7327" s="42" t="s">
        <v>2112</v>
      </c>
      <c r="B7327" s="42" t="s">
        <v>8454</v>
      </c>
      <c r="C7327">
        <v>2018</v>
      </c>
      <c r="D7327" s="42" t="s">
        <v>8517</v>
      </c>
      <c r="E7327" t="b">
        <v>1</v>
      </c>
      <c r="F7327" s="42" t="s">
        <v>2113</v>
      </c>
    </row>
    <row r="7328" spans="1:6" x14ac:dyDescent="0.2">
      <c r="A7328" s="42" t="s">
        <v>2112</v>
      </c>
      <c r="B7328" s="42" t="s">
        <v>8454</v>
      </c>
      <c r="C7328">
        <v>2019</v>
      </c>
      <c r="D7328" s="42" t="s">
        <v>8768</v>
      </c>
      <c r="E7328" t="b">
        <v>1</v>
      </c>
      <c r="F7328" s="42" t="s">
        <v>2113</v>
      </c>
    </row>
    <row r="7329" spans="1:6" x14ac:dyDescent="0.2">
      <c r="A7329" s="42" t="s">
        <v>2112</v>
      </c>
      <c r="B7329" s="42" t="s">
        <v>8462</v>
      </c>
      <c r="C7329">
        <v>2013</v>
      </c>
      <c r="D7329" s="42" t="s">
        <v>8987</v>
      </c>
      <c r="E7329" t="b">
        <v>1</v>
      </c>
      <c r="F7329" s="42" t="s">
        <v>2113</v>
      </c>
    </row>
    <row r="7330" spans="1:6" x14ac:dyDescent="0.2">
      <c r="A7330" s="42" t="s">
        <v>2112</v>
      </c>
      <c r="B7330" s="42" t="s">
        <v>8462</v>
      </c>
      <c r="C7330">
        <v>2014</v>
      </c>
      <c r="D7330" s="42" t="s">
        <v>9300</v>
      </c>
      <c r="E7330" t="b">
        <v>1</v>
      </c>
      <c r="F7330" s="42" t="s">
        <v>2113</v>
      </c>
    </row>
    <row r="7331" spans="1:6" x14ac:dyDescent="0.2">
      <c r="A7331" s="42" t="s">
        <v>2112</v>
      </c>
      <c r="B7331" s="42" t="s">
        <v>8462</v>
      </c>
      <c r="C7331">
        <v>2015</v>
      </c>
      <c r="D7331" s="42" t="s">
        <v>9146</v>
      </c>
      <c r="E7331" t="b">
        <v>1</v>
      </c>
      <c r="F7331" s="42" t="s">
        <v>2113</v>
      </c>
    </row>
    <row r="7332" spans="1:6" x14ac:dyDescent="0.2">
      <c r="A7332" s="42" t="s">
        <v>2112</v>
      </c>
      <c r="B7332" s="42" t="s">
        <v>8462</v>
      </c>
      <c r="C7332">
        <v>2016</v>
      </c>
      <c r="D7332" s="42" t="s">
        <v>9467</v>
      </c>
      <c r="E7332" t="b">
        <v>1</v>
      </c>
      <c r="F7332" s="42" t="s">
        <v>2113</v>
      </c>
    </row>
    <row r="7333" spans="1:6" x14ac:dyDescent="0.2">
      <c r="A7333" s="42" t="s">
        <v>2112</v>
      </c>
      <c r="B7333" s="42" t="s">
        <v>8462</v>
      </c>
      <c r="C7333">
        <v>2017</v>
      </c>
      <c r="D7333" s="42" t="s">
        <v>8704</v>
      </c>
      <c r="E7333" t="b">
        <v>1</v>
      </c>
      <c r="F7333" s="42" t="s">
        <v>2113</v>
      </c>
    </row>
    <row r="7334" spans="1:6" x14ac:dyDescent="0.2">
      <c r="A7334" s="42" t="s">
        <v>2112</v>
      </c>
      <c r="B7334" s="42" t="s">
        <v>8462</v>
      </c>
      <c r="C7334">
        <v>2018</v>
      </c>
      <c r="D7334" s="42" t="s">
        <v>9302</v>
      </c>
      <c r="E7334" t="b">
        <v>1</v>
      </c>
      <c r="F7334" s="42" t="s">
        <v>2113</v>
      </c>
    </row>
    <row r="7335" spans="1:6" x14ac:dyDescent="0.2">
      <c r="A7335" s="42" t="s">
        <v>2112</v>
      </c>
      <c r="B7335" s="42" t="s">
        <v>8462</v>
      </c>
      <c r="C7335">
        <v>2019</v>
      </c>
      <c r="D7335" s="42" t="s">
        <v>8768</v>
      </c>
      <c r="E7335" t="b">
        <v>1</v>
      </c>
      <c r="F7335" s="42" t="s">
        <v>2113</v>
      </c>
    </row>
    <row r="7336" spans="1:6" x14ac:dyDescent="0.2">
      <c r="A7336" s="42" t="s">
        <v>2112</v>
      </c>
      <c r="B7336" s="42" t="s">
        <v>8464</v>
      </c>
      <c r="C7336">
        <v>2013</v>
      </c>
      <c r="D7336" s="42" t="s">
        <v>9448</v>
      </c>
      <c r="E7336" t="b">
        <v>1</v>
      </c>
      <c r="F7336" s="42" t="s">
        <v>2113</v>
      </c>
    </row>
    <row r="7337" spans="1:6" x14ac:dyDescent="0.2">
      <c r="A7337" s="42" t="s">
        <v>2112</v>
      </c>
      <c r="B7337" s="42" t="s">
        <v>8464</v>
      </c>
      <c r="C7337">
        <v>2014</v>
      </c>
      <c r="D7337" s="42" t="s">
        <v>8936</v>
      </c>
      <c r="E7337" t="b">
        <v>1</v>
      </c>
      <c r="F7337" s="42" t="s">
        <v>2113</v>
      </c>
    </row>
    <row r="7338" spans="1:6" x14ac:dyDescent="0.2">
      <c r="A7338" s="42" t="s">
        <v>2112</v>
      </c>
      <c r="B7338" s="42" t="s">
        <v>8464</v>
      </c>
      <c r="C7338">
        <v>2015</v>
      </c>
      <c r="D7338" s="42" t="s">
        <v>8972</v>
      </c>
      <c r="E7338" t="b">
        <v>1</v>
      </c>
      <c r="F7338" s="42" t="s">
        <v>2113</v>
      </c>
    </row>
    <row r="7339" spans="1:6" x14ac:dyDescent="0.2">
      <c r="A7339" s="42" t="s">
        <v>2112</v>
      </c>
      <c r="B7339" s="42" t="s">
        <v>8464</v>
      </c>
      <c r="C7339">
        <v>2016</v>
      </c>
      <c r="D7339" s="42" t="s">
        <v>9122</v>
      </c>
      <c r="E7339" t="b">
        <v>1</v>
      </c>
      <c r="F7339" s="42" t="s">
        <v>2113</v>
      </c>
    </row>
    <row r="7340" spans="1:6" x14ac:dyDescent="0.2">
      <c r="A7340" s="42" t="s">
        <v>2112</v>
      </c>
      <c r="B7340" s="42" t="s">
        <v>8464</v>
      </c>
      <c r="C7340">
        <v>2017</v>
      </c>
      <c r="D7340" s="42" t="s">
        <v>9143</v>
      </c>
      <c r="E7340" t="b">
        <v>1</v>
      </c>
      <c r="F7340" s="42" t="s">
        <v>2113</v>
      </c>
    </row>
    <row r="7341" spans="1:6" x14ac:dyDescent="0.2">
      <c r="A7341" s="42" t="s">
        <v>2112</v>
      </c>
      <c r="B7341" s="42" t="s">
        <v>8464</v>
      </c>
      <c r="C7341">
        <v>2018</v>
      </c>
      <c r="D7341" s="42" t="s">
        <v>8638</v>
      </c>
      <c r="E7341" t="b">
        <v>1</v>
      </c>
      <c r="F7341" s="42" t="s">
        <v>2113</v>
      </c>
    </row>
    <row r="7342" spans="1:6" x14ac:dyDescent="0.2">
      <c r="A7342" s="42" t="s">
        <v>2112</v>
      </c>
      <c r="B7342" s="42" t="s">
        <v>8464</v>
      </c>
      <c r="C7342">
        <v>2019</v>
      </c>
      <c r="D7342" s="42" t="s">
        <v>8582</v>
      </c>
      <c r="E7342" t="b">
        <v>1</v>
      </c>
      <c r="F7342" s="42" t="s">
        <v>2113</v>
      </c>
    </row>
    <row r="7343" spans="1:6" x14ac:dyDescent="0.2">
      <c r="A7343" s="42" t="s">
        <v>2114</v>
      </c>
      <c r="B7343" s="42" t="s">
        <v>8454</v>
      </c>
      <c r="C7343">
        <v>2013</v>
      </c>
      <c r="D7343" s="42" t="s">
        <v>8665</v>
      </c>
      <c r="E7343" t="b">
        <v>1</v>
      </c>
      <c r="F7343" s="42" t="s">
        <v>2115</v>
      </c>
    </row>
    <row r="7344" spans="1:6" x14ac:dyDescent="0.2">
      <c r="A7344" s="42" t="s">
        <v>2114</v>
      </c>
      <c r="B7344" s="42" t="s">
        <v>8454</v>
      </c>
      <c r="C7344">
        <v>2014</v>
      </c>
      <c r="D7344" s="42" t="s">
        <v>9346</v>
      </c>
      <c r="E7344" t="b">
        <v>1</v>
      </c>
      <c r="F7344" s="42" t="s">
        <v>2115</v>
      </c>
    </row>
    <row r="7345" spans="1:6" x14ac:dyDescent="0.2">
      <c r="A7345" s="42" t="s">
        <v>2114</v>
      </c>
      <c r="B7345" s="42" t="s">
        <v>8454</v>
      </c>
      <c r="C7345">
        <v>2015</v>
      </c>
      <c r="D7345" s="42" t="s">
        <v>10281</v>
      </c>
      <c r="E7345" t="b">
        <v>1</v>
      </c>
      <c r="F7345" s="42" t="s">
        <v>2115</v>
      </c>
    </row>
    <row r="7346" spans="1:6" x14ac:dyDescent="0.2">
      <c r="A7346" s="42" t="s">
        <v>2114</v>
      </c>
      <c r="B7346" s="42" t="s">
        <v>8454</v>
      </c>
      <c r="C7346">
        <v>2016</v>
      </c>
      <c r="D7346" s="42" t="s">
        <v>9445</v>
      </c>
      <c r="E7346" t="b">
        <v>1</v>
      </c>
      <c r="F7346" s="42" t="s">
        <v>2115</v>
      </c>
    </row>
    <row r="7347" spans="1:6" x14ac:dyDescent="0.2">
      <c r="A7347" s="42" t="s">
        <v>2114</v>
      </c>
      <c r="B7347" s="42" t="s">
        <v>8454</v>
      </c>
      <c r="C7347">
        <v>2017</v>
      </c>
      <c r="D7347" s="42" t="s">
        <v>10112</v>
      </c>
      <c r="E7347" t="b">
        <v>1</v>
      </c>
      <c r="F7347" s="42" t="s">
        <v>2115</v>
      </c>
    </row>
    <row r="7348" spans="1:6" x14ac:dyDescent="0.2">
      <c r="A7348" s="42" t="s">
        <v>2114</v>
      </c>
      <c r="B7348" s="42" t="s">
        <v>8454</v>
      </c>
      <c r="C7348">
        <v>2018</v>
      </c>
      <c r="D7348" s="42" t="s">
        <v>8841</v>
      </c>
      <c r="E7348" t="b">
        <v>1</v>
      </c>
      <c r="F7348" s="42" t="s">
        <v>2115</v>
      </c>
    </row>
    <row r="7349" spans="1:6" x14ac:dyDescent="0.2">
      <c r="A7349" s="42" t="s">
        <v>2114</v>
      </c>
      <c r="B7349" s="42" t="s">
        <v>8454</v>
      </c>
      <c r="C7349">
        <v>2019</v>
      </c>
      <c r="D7349" s="42" t="s">
        <v>9037</v>
      </c>
      <c r="E7349" t="b">
        <v>1</v>
      </c>
      <c r="F7349" s="42" t="s">
        <v>2115</v>
      </c>
    </row>
    <row r="7350" spans="1:6" x14ac:dyDescent="0.2">
      <c r="A7350" s="42" t="s">
        <v>2114</v>
      </c>
      <c r="B7350" s="42" t="s">
        <v>8462</v>
      </c>
      <c r="C7350">
        <v>2013</v>
      </c>
      <c r="D7350" s="42" t="s">
        <v>8665</v>
      </c>
      <c r="E7350" t="b">
        <v>1</v>
      </c>
      <c r="F7350" s="42" t="s">
        <v>2115</v>
      </c>
    </row>
    <row r="7351" spans="1:6" x14ac:dyDescent="0.2">
      <c r="A7351" s="42" t="s">
        <v>2114</v>
      </c>
      <c r="B7351" s="42" t="s">
        <v>8462</v>
      </c>
      <c r="C7351">
        <v>2014</v>
      </c>
      <c r="D7351" s="42" t="s">
        <v>8617</v>
      </c>
      <c r="E7351" t="b">
        <v>1</v>
      </c>
      <c r="F7351" s="42" t="s">
        <v>2115</v>
      </c>
    </row>
    <row r="7352" spans="1:6" x14ac:dyDescent="0.2">
      <c r="A7352" s="42" t="s">
        <v>2114</v>
      </c>
      <c r="B7352" s="42" t="s">
        <v>8462</v>
      </c>
      <c r="C7352">
        <v>2015</v>
      </c>
      <c r="D7352" s="42" t="s">
        <v>8767</v>
      </c>
      <c r="E7352" t="b">
        <v>1</v>
      </c>
      <c r="F7352" s="42" t="s">
        <v>2115</v>
      </c>
    </row>
    <row r="7353" spans="1:6" x14ac:dyDescent="0.2">
      <c r="A7353" s="42" t="s">
        <v>2114</v>
      </c>
      <c r="B7353" s="42" t="s">
        <v>8462</v>
      </c>
      <c r="C7353">
        <v>2016</v>
      </c>
      <c r="D7353" s="42" t="s">
        <v>10282</v>
      </c>
      <c r="E7353" t="b">
        <v>1</v>
      </c>
      <c r="F7353" s="42" t="s">
        <v>2115</v>
      </c>
    </row>
    <row r="7354" spans="1:6" x14ac:dyDescent="0.2">
      <c r="A7354" s="42" t="s">
        <v>2114</v>
      </c>
      <c r="B7354" s="42" t="s">
        <v>8462</v>
      </c>
      <c r="C7354">
        <v>2017</v>
      </c>
      <c r="D7354" s="42" t="s">
        <v>10283</v>
      </c>
      <c r="E7354" t="b">
        <v>1</v>
      </c>
      <c r="F7354" s="42" t="s">
        <v>2115</v>
      </c>
    </row>
    <row r="7355" spans="1:6" x14ac:dyDescent="0.2">
      <c r="A7355" s="42" t="s">
        <v>2114</v>
      </c>
      <c r="B7355" s="42" t="s">
        <v>8462</v>
      </c>
      <c r="C7355">
        <v>2018</v>
      </c>
      <c r="D7355" s="42" t="s">
        <v>8841</v>
      </c>
      <c r="E7355" t="b">
        <v>1</v>
      </c>
      <c r="F7355" s="42" t="s">
        <v>2115</v>
      </c>
    </row>
    <row r="7356" spans="1:6" x14ac:dyDescent="0.2">
      <c r="A7356" s="42" t="s">
        <v>2114</v>
      </c>
      <c r="B7356" s="42" t="s">
        <v>8462</v>
      </c>
      <c r="C7356">
        <v>2019</v>
      </c>
      <c r="D7356" s="42" t="s">
        <v>9037</v>
      </c>
      <c r="E7356" t="b">
        <v>1</v>
      </c>
      <c r="F7356" s="42" t="s">
        <v>2115</v>
      </c>
    </row>
    <row r="7357" spans="1:6" x14ac:dyDescent="0.2">
      <c r="A7357" s="42" t="s">
        <v>2114</v>
      </c>
      <c r="B7357" s="42" t="s">
        <v>8464</v>
      </c>
      <c r="C7357">
        <v>2013</v>
      </c>
      <c r="D7357" s="42" t="s">
        <v>8632</v>
      </c>
      <c r="E7357" t="b">
        <v>1</v>
      </c>
      <c r="F7357" s="42" t="s">
        <v>2115</v>
      </c>
    </row>
    <row r="7358" spans="1:6" x14ac:dyDescent="0.2">
      <c r="A7358" s="42" t="s">
        <v>2114</v>
      </c>
      <c r="B7358" s="42" t="s">
        <v>8464</v>
      </c>
      <c r="C7358">
        <v>2014</v>
      </c>
      <c r="D7358" s="42" t="s">
        <v>8549</v>
      </c>
      <c r="E7358" t="b">
        <v>1</v>
      </c>
      <c r="F7358" s="42" t="s">
        <v>2115</v>
      </c>
    </row>
    <row r="7359" spans="1:6" x14ac:dyDescent="0.2">
      <c r="A7359" s="42" t="s">
        <v>2114</v>
      </c>
      <c r="B7359" s="42" t="s">
        <v>8464</v>
      </c>
      <c r="C7359">
        <v>2015</v>
      </c>
      <c r="D7359" s="42" t="s">
        <v>9224</v>
      </c>
      <c r="E7359" t="b">
        <v>1</v>
      </c>
      <c r="F7359" s="42" t="s">
        <v>2115</v>
      </c>
    </row>
    <row r="7360" spans="1:6" x14ac:dyDescent="0.2">
      <c r="A7360" s="42" t="s">
        <v>2114</v>
      </c>
      <c r="B7360" s="42" t="s">
        <v>8464</v>
      </c>
      <c r="C7360">
        <v>2016</v>
      </c>
      <c r="D7360" s="42" t="s">
        <v>8491</v>
      </c>
      <c r="E7360" t="b">
        <v>1</v>
      </c>
      <c r="F7360" s="42" t="s">
        <v>2115</v>
      </c>
    </row>
    <row r="7361" spans="1:6" x14ac:dyDescent="0.2">
      <c r="A7361" s="42" t="s">
        <v>2114</v>
      </c>
      <c r="B7361" s="42" t="s">
        <v>8464</v>
      </c>
      <c r="C7361">
        <v>2017</v>
      </c>
      <c r="D7361" s="42" t="s">
        <v>8702</v>
      </c>
      <c r="E7361" t="b">
        <v>1</v>
      </c>
      <c r="F7361" s="42" t="s">
        <v>2115</v>
      </c>
    </row>
    <row r="7362" spans="1:6" x14ac:dyDescent="0.2">
      <c r="A7362" s="42" t="s">
        <v>2114</v>
      </c>
      <c r="B7362" s="42" t="s">
        <v>8464</v>
      </c>
      <c r="C7362">
        <v>2018</v>
      </c>
      <c r="D7362" s="42" t="s">
        <v>8502</v>
      </c>
      <c r="E7362" t="b">
        <v>1</v>
      </c>
      <c r="F7362" s="42" t="s">
        <v>2115</v>
      </c>
    </row>
    <row r="7363" spans="1:6" x14ac:dyDescent="0.2">
      <c r="A7363" s="42" t="s">
        <v>2114</v>
      </c>
      <c r="B7363" s="42" t="s">
        <v>8464</v>
      </c>
      <c r="C7363">
        <v>2019</v>
      </c>
      <c r="D7363" s="42" t="s">
        <v>9315</v>
      </c>
      <c r="E7363" t="b">
        <v>1</v>
      </c>
      <c r="F7363" s="42" t="s">
        <v>2115</v>
      </c>
    </row>
    <row r="7364" spans="1:6" x14ac:dyDescent="0.2">
      <c r="A7364" s="42" t="s">
        <v>2116</v>
      </c>
      <c r="B7364" s="42" t="s">
        <v>8454</v>
      </c>
      <c r="C7364">
        <v>2013</v>
      </c>
      <c r="D7364" s="42" t="s">
        <v>8551</v>
      </c>
      <c r="E7364" t="b">
        <v>0</v>
      </c>
      <c r="F7364" s="42" t="s">
        <v>10284</v>
      </c>
    </row>
    <row r="7365" spans="1:6" x14ac:dyDescent="0.2">
      <c r="A7365" s="42" t="s">
        <v>2116</v>
      </c>
      <c r="B7365" s="42" t="s">
        <v>8454</v>
      </c>
      <c r="C7365">
        <v>2014</v>
      </c>
      <c r="D7365" s="42" t="s">
        <v>8711</v>
      </c>
      <c r="E7365" t="b">
        <v>0</v>
      </c>
      <c r="F7365" s="42" t="s">
        <v>10284</v>
      </c>
    </row>
    <row r="7366" spans="1:6" x14ac:dyDescent="0.2">
      <c r="A7366" s="42" t="s">
        <v>2116</v>
      </c>
      <c r="B7366" s="42" t="s">
        <v>8454</v>
      </c>
      <c r="C7366">
        <v>2015</v>
      </c>
      <c r="D7366" s="42" t="s">
        <v>8540</v>
      </c>
      <c r="E7366" t="b">
        <v>0</v>
      </c>
      <c r="F7366" s="42" t="s">
        <v>10284</v>
      </c>
    </row>
    <row r="7367" spans="1:6" x14ac:dyDescent="0.2">
      <c r="A7367" s="42" t="s">
        <v>2116</v>
      </c>
      <c r="B7367" s="42" t="s">
        <v>8454</v>
      </c>
      <c r="C7367">
        <v>2016</v>
      </c>
      <c r="D7367" s="42" t="s">
        <v>10285</v>
      </c>
      <c r="E7367" t="b">
        <v>0</v>
      </c>
      <c r="F7367" s="42" t="s">
        <v>10284</v>
      </c>
    </row>
    <row r="7368" spans="1:6" x14ac:dyDescent="0.2">
      <c r="A7368" s="42" t="s">
        <v>2116</v>
      </c>
      <c r="B7368" s="42" t="s">
        <v>8454</v>
      </c>
      <c r="C7368">
        <v>2017</v>
      </c>
      <c r="D7368" s="42" t="s">
        <v>10286</v>
      </c>
      <c r="E7368" t="b">
        <v>0</v>
      </c>
      <c r="F7368" s="42" t="s">
        <v>10284</v>
      </c>
    </row>
    <row r="7369" spans="1:6" x14ac:dyDescent="0.2">
      <c r="A7369" s="42" t="s">
        <v>2116</v>
      </c>
      <c r="B7369" s="42" t="s">
        <v>8454</v>
      </c>
      <c r="C7369">
        <v>2018</v>
      </c>
      <c r="D7369" s="42" t="s">
        <v>10287</v>
      </c>
      <c r="E7369" t="b">
        <v>0</v>
      </c>
      <c r="F7369" s="42" t="s">
        <v>10284</v>
      </c>
    </row>
    <row r="7370" spans="1:6" x14ac:dyDescent="0.2">
      <c r="A7370" s="42" t="s">
        <v>2116</v>
      </c>
      <c r="B7370" s="42" t="s">
        <v>8454</v>
      </c>
      <c r="C7370">
        <v>2019</v>
      </c>
      <c r="D7370" s="42" t="s">
        <v>8836</v>
      </c>
      <c r="E7370" t="b">
        <v>0</v>
      </c>
      <c r="F7370" s="42" t="s">
        <v>10284</v>
      </c>
    </row>
    <row r="7371" spans="1:6" x14ac:dyDescent="0.2">
      <c r="A7371" s="42" t="s">
        <v>2116</v>
      </c>
      <c r="B7371" s="42" t="s">
        <v>8462</v>
      </c>
      <c r="C7371">
        <v>2013</v>
      </c>
      <c r="D7371" s="42" t="s">
        <v>8551</v>
      </c>
      <c r="E7371" t="b">
        <v>0</v>
      </c>
      <c r="F7371" s="42" t="s">
        <v>10284</v>
      </c>
    </row>
    <row r="7372" spans="1:6" x14ac:dyDescent="0.2">
      <c r="A7372" s="42" t="s">
        <v>2116</v>
      </c>
      <c r="B7372" s="42" t="s">
        <v>8462</v>
      </c>
      <c r="C7372">
        <v>2014</v>
      </c>
      <c r="D7372" s="42" t="s">
        <v>8711</v>
      </c>
      <c r="E7372" t="b">
        <v>0</v>
      </c>
      <c r="F7372" s="42" t="s">
        <v>10284</v>
      </c>
    </row>
    <row r="7373" spans="1:6" x14ac:dyDescent="0.2">
      <c r="A7373" s="42" t="s">
        <v>2116</v>
      </c>
      <c r="B7373" s="42" t="s">
        <v>8462</v>
      </c>
      <c r="C7373">
        <v>2015</v>
      </c>
      <c r="D7373" s="42" t="s">
        <v>8540</v>
      </c>
      <c r="E7373" t="b">
        <v>0</v>
      </c>
      <c r="F7373" s="42" t="s">
        <v>10284</v>
      </c>
    </row>
    <row r="7374" spans="1:6" x14ac:dyDescent="0.2">
      <c r="A7374" s="42" t="s">
        <v>2116</v>
      </c>
      <c r="B7374" s="42" t="s">
        <v>8462</v>
      </c>
      <c r="C7374">
        <v>2016</v>
      </c>
      <c r="D7374" s="42" t="s">
        <v>10285</v>
      </c>
      <c r="E7374" t="b">
        <v>0</v>
      </c>
      <c r="F7374" s="42" t="s">
        <v>10284</v>
      </c>
    </row>
    <row r="7375" spans="1:6" x14ac:dyDescent="0.2">
      <c r="A7375" s="42" t="s">
        <v>2116</v>
      </c>
      <c r="B7375" s="42" t="s">
        <v>8462</v>
      </c>
      <c r="C7375">
        <v>2017</v>
      </c>
      <c r="D7375" s="42" t="s">
        <v>10286</v>
      </c>
      <c r="E7375" t="b">
        <v>0</v>
      </c>
      <c r="F7375" s="42" t="s">
        <v>10284</v>
      </c>
    </row>
    <row r="7376" spans="1:6" x14ac:dyDescent="0.2">
      <c r="A7376" s="42" t="s">
        <v>2116</v>
      </c>
      <c r="B7376" s="42" t="s">
        <v>8462</v>
      </c>
      <c r="C7376">
        <v>2018</v>
      </c>
      <c r="D7376" s="42" t="s">
        <v>10287</v>
      </c>
      <c r="E7376" t="b">
        <v>0</v>
      </c>
      <c r="F7376" s="42" t="s">
        <v>10284</v>
      </c>
    </row>
    <row r="7377" spans="1:6" x14ac:dyDescent="0.2">
      <c r="A7377" s="42" t="s">
        <v>2116</v>
      </c>
      <c r="B7377" s="42" t="s">
        <v>8462</v>
      </c>
      <c r="C7377">
        <v>2019</v>
      </c>
      <c r="D7377" s="42" t="s">
        <v>8836</v>
      </c>
      <c r="E7377" t="b">
        <v>0</v>
      </c>
      <c r="F7377" s="42" t="s">
        <v>10284</v>
      </c>
    </row>
    <row r="7378" spans="1:6" x14ac:dyDescent="0.2">
      <c r="A7378" s="42" t="s">
        <v>2116</v>
      </c>
      <c r="B7378" s="42" t="s">
        <v>8464</v>
      </c>
      <c r="C7378">
        <v>2013</v>
      </c>
      <c r="D7378" s="42" t="s">
        <v>8510</v>
      </c>
      <c r="E7378" t="b">
        <v>0</v>
      </c>
      <c r="F7378" s="42" t="s">
        <v>10284</v>
      </c>
    </row>
    <row r="7379" spans="1:6" x14ac:dyDescent="0.2">
      <c r="A7379" s="42" t="s">
        <v>2116</v>
      </c>
      <c r="B7379" s="42" t="s">
        <v>8464</v>
      </c>
      <c r="C7379">
        <v>2014</v>
      </c>
      <c r="D7379" s="42" t="s">
        <v>8510</v>
      </c>
      <c r="E7379" t="b">
        <v>0</v>
      </c>
      <c r="F7379" s="42" t="s">
        <v>10284</v>
      </c>
    </row>
    <row r="7380" spans="1:6" x14ac:dyDescent="0.2">
      <c r="A7380" s="42" t="s">
        <v>2116</v>
      </c>
      <c r="B7380" s="42" t="s">
        <v>8464</v>
      </c>
      <c r="C7380">
        <v>2015</v>
      </c>
      <c r="D7380" s="42" t="s">
        <v>8530</v>
      </c>
      <c r="E7380" t="b">
        <v>0</v>
      </c>
      <c r="F7380" s="42" t="s">
        <v>10284</v>
      </c>
    </row>
    <row r="7381" spans="1:6" x14ac:dyDescent="0.2">
      <c r="A7381" s="42" t="s">
        <v>2116</v>
      </c>
      <c r="B7381" s="42" t="s">
        <v>8464</v>
      </c>
      <c r="C7381">
        <v>2016</v>
      </c>
      <c r="D7381" s="42" t="s">
        <v>8643</v>
      </c>
      <c r="E7381" t="b">
        <v>0</v>
      </c>
      <c r="F7381" s="42" t="s">
        <v>10284</v>
      </c>
    </row>
    <row r="7382" spans="1:6" x14ac:dyDescent="0.2">
      <c r="A7382" s="42" t="s">
        <v>2116</v>
      </c>
      <c r="B7382" s="42" t="s">
        <v>8464</v>
      </c>
      <c r="C7382">
        <v>2017</v>
      </c>
      <c r="D7382" s="42" t="s">
        <v>8644</v>
      </c>
      <c r="E7382" t="b">
        <v>0</v>
      </c>
      <c r="F7382" s="42" t="s">
        <v>10284</v>
      </c>
    </row>
    <row r="7383" spans="1:6" x14ac:dyDescent="0.2">
      <c r="A7383" s="42" t="s">
        <v>2116</v>
      </c>
      <c r="B7383" s="42" t="s">
        <v>8464</v>
      </c>
      <c r="C7383">
        <v>2018</v>
      </c>
      <c r="D7383" s="42" t="s">
        <v>8632</v>
      </c>
      <c r="E7383" t="b">
        <v>0</v>
      </c>
      <c r="F7383" s="42" t="s">
        <v>10284</v>
      </c>
    </row>
    <row r="7384" spans="1:6" x14ac:dyDescent="0.2">
      <c r="A7384" s="42" t="s">
        <v>2116</v>
      </c>
      <c r="B7384" s="42" t="s">
        <v>8464</v>
      </c>
      <c r="C7384">
        <v>2019</v>
      </c>
      <c r="D7384" s="42" t="s">
        <v>9224</v>
      </c>
      <c r="E7384" t="b">
        <v>0</v>
      </c>
      <c r="F7384" s="42" t="s">
        <v>10284</v>
      </c>
    </row>
    <row r="7385" spans="1:6" x14ac:dyDescent="0.2">
      <c r="A7385" s="42" t="s">
        <v>2118</v>
      </c>
      <c r="B7385" s="42" t="s">
        <v>8454</v>
      </c>
      <c r="C7385">
        <v>2013</v>
      </c>
      <c r="D7385" s="42" t="s">
        <v>8696</v>
      </c>
      <c r="E7385" t="b">
        <v>0</v>
      </c>
      <c r="F7385" s="42" t="s">
        <v>10288</v>
      </c>
    </row>
    <row r="7386" spans="1:6" x14ac:dyDescent="0.2">
      <c r="A7386" s="42" t="s">
        <v>2118</v>
      </c>
      <c r="B7386" s="42" t="s">
        <v>8454</v>
      </c>
      <c r="C7386">
        <v>2014</v>
      </c>
      <c r="D7386" s="42" t="s">
        <v>9223</v>
      </c>
      <c r="E7386" t="b">
        <v>0</v>
      </c>
      <c r="F7386" s="42" t="s">
        <v>10288</v>
      </c>
    </row>
    <row r="7387" spans="1:6" x14ac:dyDescent="0.2">
      <c r="A7387" s="42" t="s">
        <v>2118</v>
      </c>
      <c r="B7387" s="42" t="s">
        <v>8454</v>
      </c>
      <c r="C7387">
        <v>2015</v>
      </c>
      <c r="D7387" s="42" t="s">
        <v>9250</v>
      </c>
      <c r="E7387" t="b">
        <v>0</v>
      </c>
      <c r="F7387" s="42" t="s">
        <v>10288</v>
      </c>
    </row>
    <row r="7388" spans="1:6" x14ac:dyDescent="0.2">
      <c r="A7388" s="42" t="s">
        <v>2118</v>
      </c>
      <c r="B7388" s="42" t="s">
        <v>8454</v>
      </c>
      <c r="C7388">
        <v>2016</v>
      </c>
      <c r="D7388" s="42" t="s">
        <v>9113</v>
      </c>
      <c r="E7388" t="b">
        <v>0</v>
      </c>
      <c r="F7388" s="42" t="s">
        <v>10288</v>
      </c>
    </row>
    <row r="7389" spans="1:6" x14ac:dyDescent="0.2">
      <c r="A7389" s="42" t="s">
        <v>2118</v>
      </c>
      <c r="B7389" s="42" t="s">
        <v>8454</v>
      </c>
      <c r="C7389">
        <v>2017</v>
      </c>
      <c r="D7389" s="42" t="s">
        <v>9035</v>
      </c>
      <c r="E7389" t="b">
        <v>0</v>
      </c>
      <c r="F7389" s="42" t="s">
        <v>10288</v>
      </c>
    </row>
    <row r="7390" spans="1:6" x14ac:dyDescent="0.2">
      <c r="A7390" s="42" t="s">
        <v>2118</v>
      </c>
      <c r="B7390" s="42" t="s">
        <v>8454</v>
      </c>
      <c r="C7390">
        <v>2018</v>
      </c>
      <c r="D7390" s="42" t="s">
        <v>9309</v>
      </c>
      <c r="E7390" t="b">
        <v>0</v>
      </c>
      <c r="F7390" s="42" t="s">
        <v>10288</v>
      </c>
    </row>
    <row r="7391" spans="1:6" x14ac:dyDescent="0.2">
      <c r="A7391" s="42" t="s">
        <v>2118</v>
      </c>
      <c r="B7391" s="42" t="s">
        <v>8454</v>
      </c>
      <c r="C7391">
        <v>2019</v>
      </c>
      <c r="D7391" s="42" t="s">
        <v>8752</v>
      </c>
      <c r="E7391" t="b">
        <v>0</v>
      </c>
      <c r="F7391" s="42" t="s">
        <v>10288</v>
      </c>
    </row>
    <row r="7392" spans="1:6" x14ac:dyDescent="0.2">
      <c r="A7392" s="42" t="s">
        <v>2118</v>
      </c>
      <c r="B7392" s="42" t="s">
        <v>8462</v>
      </c>
      <c r="C7392">
        <v>2013</v>
      </c>
      <c r="D7392" s="42" t="s">
        <v>8752</v>
      </c>
      <c r="E7392" t="b">
        <v>0</v>
      </c>
      <c r="F7392" s="42" t="s">
        <v>10288</v>
      </c>
    </row>
    <row r="7393" spans="1:6" x14ac:dyDescent="0.2">
      <c r="A7393" s="42" t="s">
        <v>2118</v>
      </c>
      <c r="B7393" s="42" t="s">
        <v>8462</v>
      </c>
      <c r="C7393">
        <v>2014</v>
      </c>
      <c r="D7393" s="42" t="s">
        <v>9223</v>
      </c>
      <c r="E7393" t="b">
        <v>0</v>
      </c>
      <c r="F7393" s="42" t="s">
        <v>10288</v>
      </c>
    </row>
    <row r="7394" spans="1:6" x14ac:dyDescent="0.2">
      <c r="A7394" s="42" t="s">
        <v>2118</v>
      </c>
      <c r="B7394" s="42" t="s">
        <v>8462</v>
      </c>
      <c r="C7394">
        <v>2015</v>
      </c>
      <c r="D7394" s="42" t="s">
        <v>9250</v>
      </c>
      <c r="E7394" t="b">
        <v>0</v>
      </c>
      <c r="F7394" s="42" t="s">
        <v>10288</v>
      </c>
    </row>
    <row r="7395" spans="1:6" x14ac:dyDescent="0.2">
      <c r="A7395" s="42" t="s">
        <v>2118</v>
      </c>
      <c r="B7395" s="42" t="s">
        <v>8462</v>
      </c>
      <c r="C7395">
        <v>2016</v>
      </c>
      <c r="D7395" s="42" t="s">
        <v>9113</v>
      </c>
      <c r="E7395" t="b">
        <v>0</v>
      </c>
      <c r="F7395" s="42" t="s">
        <v>10288</v>
      </c>
    </row>
    <row r="7396" spans="1:6" x14ac:dyDescent="0.2">
      <c r="A7396" s="42" t="s">
        <v>2118</v>
      </c>
      <c r="B7396" s="42" t="s">
        <v>8462</v>
      </c>
      <c r="C7396">
        <v>2017</v>
      </c>
      <c r="D7396" s="42" t="s">
        <v>8843</v>
      </c>
      <c r="E7396" t="b">
        <v>0</v>
      </c>
      <c r="F7396" s="42" t="s">
        <v>10288</v>
      </c>
    </row>
    <row r="7397" spans="1:6" x14ac:dyDescent="0.2">
      <c r="A7397" s="42" t="s">
        <v>2118</v>
      </c>
      <c r="B7397" s="42" t="s">
        <v>8462</v>
      </c>
      <c r="C7397">
        <v>2018</v>
      </c>
      <c r="D7397" s="42" t="s">
        <v>9309</v>
      </c>
      <c r="E7397" t="b">
        <v>0</v>
      </c>
      <c r="F7397" s="42" t="s">
        <v>10288</v>
      </c>
    </row>
    <row r="7398" spans="1:6" x14ac:dyDescent="0.2">
      <c r="A7398" s="42" t="s">
        <v>2118</v>
      </c>
      <c r="B7398" s="42" t="s">
        <v>8462</v>
      </c>
      <c r="C7398">
        <v>2019</v>
      </c>
      <c r="D7398" s="42" t="s">
        <v>8752</v>
      </c>
      <c r="E7398" t="b">
        <v>0</v>
      </c>
      <c r="F7398" s="42" t="s">
        <v>10288</v>
      </c>
    </row>
    <row r="7399" spans="1:6" x14ac:dyDescent="0.2">
      <c r="A7399" s="42" t="s">
        <v>2118</v>
      </c>
      <c r="B7399" s="42" t="s">
        <v>8464</v>
      </c>
      <c r="C7399">
        <v>2013</v>
      </c>
      <c r="D7399" s="42" t="s">
        <v>8687</v>
      </c>
      <c r="E7399" t="b">
        <v>0</v>
      </c>
      <c r="F7399" s="42" t="s">
        <v>10288</v>
      </c>
    </row>
    <row r="7400" spans="1:6" x14ac:dyDescent="0.2">
      <c r="A7400" s="42" t="s">
        <v>2118</v>
      </c>
      <c r="B7400" s="42" t="s">
        <v>8464</v>
      </c>
      <c r="C7400">
        <v>2014</v>
      </c>
      <c r="D7400" s="42" t="s">
        <v>8597</v>
      </c>
      <c r="E7400" t="b">
        <v>0</v>
      </c>
      <c r="F7400" s="42" t="s">
        <v>10288</v>
      </c>
    </row>
    <row r="7401" spans="1:6" x14ac:dyDescent="0.2">
      <c r="A7401" s="42" t="s">
        <v>2118</v>
      </c>
      <c r="B7401" s="42" t="s">
        <v>8464</v>
      </c>
      <c r="C7401">
        <v>2015</v>
      </c>
      <c r="D7401" s="42" t="s">
        <v>8594</v>
      </c>
      <c r="E7401" t="b">
        <v>0</v>
      </c>
      <c r="F7401" s="42" t="s">
        <v>10288</v>
      </c>
    </row>
    <row r="7402" spans="1:6" x14ac:dyDescent="0.2">
      <c r="A7402" s="42" t="s">
        <v>2118</v>
      </c>
      <c r="B7402" s="42" t="s">
        <v>8464</v>
      </c>
      <c r="C7402">
        <v>2016</v>
      </c>
      <c r="D7402" s="42" t="s">
        <v>9046</v>
      </c>
      <c r="E7402" t="b">
        <v>0</v>
      </c>
      <c r="F7402" s="42" t="s">
        <v>10288</v>
      </c>
    </row>
    <row r="7403" spans="1:6" x14ac:dyDescent="0.2">
      <c r="A7403" s="42" t="s">
        <v>2118</v>
      </c>
      <c r="B7403" s="42" t="s">
        <v>8464</v>
      </c>
      <c r="C7403">
        <v>2017</v>
      </c>
      <c r="D7403" s="42" t="s">
        <v>8648</v>
      </c>
      <c r="E7403" t="b">
        <v>0</v>
      </c>
      <c r="F7403" s="42" t="s">
        <v>10288</v>
      </c>
    </row>
    <row r="7404" spans="1:6" x14ac:dyDescent="0.2">
      <c r="A7404" s="42" t="s">
        <v>2118</v>
      </c>
      <c r="B7404" s="42" t="s">
        <v>8464</v>
      </c>
      <c r="C7404">
        <v>2018</v>
      </c>
      <c r="D7404" s="42" t="s">
        <v>8466</v>
      </c>
      <c r="E7404" t="b">
        <v>0</v>
      </c>
      <c r="F7404" s="42" t="s">
        <v>10288</v>
      </c>
    </row>
    <row r="7405" spans="1:6" x14ac:dyDescent="0.2">
      <c r="A7405" s="42" t="s">
        <v>2118</v>
      </c>
      <c r="B7405" s="42" t="s">
        <v>8464</v>
      </c>
      <c r="C7405">
        <v>2019</v>
      </c>
      <c r="D7405" s="42" t="s">
        <v>8560</v>
      </c>
      <c r="E7405" t="b">
        <v>0</v>
      </c>
      <c r="F7405" s="42" t="s">
        <v>10288</v>
      </c>
    </row>
    <row r="7406" spans="1:6" x14ac:dyDescent="0.2">
      <c r="A7406" s="42" t="s">
        <v>2120</v>
      </c>
      <c r="B7406" s="42" t="s">
        <v>8454</v>
      </c>
      <c r="C7406">
        <v>2013</v>
      </c>
      <c r="D7406" s="42" t="s">
        <v>10289</v>
      </c>
      <c r="E7406" t="b">
        <v>1</v>
      </c>
      <c r="F7406" s="42" t="s">
        <v>2121</v>
      </c>
    </row>
    <row r="7407" spans="1:6" x14ac:dyDescent="0.2">
      <c r="A7407" s="42" t="s">
        <v>2120</v>
      </c>
      <c r="B7407" s="42" t="s">
        <v>8454</v>
      </c>
      <c r="C7407">
        <v>2014</v>
      </c>
      <c r="D7407" s="42" t="s">
        <v>8958</v>
      </c>
      <c r="E7407" t="b">
        <v>1</v>
      </c>
      <c r="F7407" s="42" t="s">
        <v>2121</v>
      </c>
    </row>
    <row r="7408" spans="1:6" x14ac:dyDescent="0.2">
      <c r="A7408" s="42" t="s">
        <v>2120</v>
      </c>
      <c r="B7408" s="42" t="s">
        <v>8454</v>
      </c>
      <c r="C7408">
        <v>2015</v>
      </c>
      <c r="D7408" s="42" t="s">
        <v>9494</v>
      </c>
      <c r="E7408" t="b">
        <v>1</v>
      </c>
      <c r="F7408" s="42" t="s">
        <v>2121</v>
      </c>
    </row>
    <row r="7409" spans="1:6" x14ac:dyDescent="0.2">
      <c r="A7409" s="42" t="s">
        <v>2120</v>
      </c>
      <c r="B7409" s="42" t="s">
        <v>8454</v>
      </c>
      <c r="C7409">
        <v>2016</v>
      </c>
      <c r="D7409" s="42" t="s">
        <v>8930</v>
      </c>
      <c r="E7409" t="b">
        <v>1</v>
      </c>
      <c r="F7409" s="42" t="s">
        <v>2121</v>
      </c>
    </row>
    <row r="7410" spans="1:6" x14ac:dyDescent="0.2">
      <c r="A7410" s="42" t="s">
        <v>2120</v>
      </c>
      <c r="B7410" s="42" t="s">
        <v>8454</v>
      </c>
      <c r="C7410">
        <v>2017</v>
      </c>
      <c r="D7410" s="42" t="s">
        <v>9177</v>
      </c>
      <c r="E7410" t="b">
        <v>1</v>
      </c>
      <c r="F7410" s="42" t="s">
        <v>2121</v>
      </c>
    </row>
    <row r="7411" spans="1:6" x14ac:dyDescent="0.2">
      <c r="A7411" s="42" t="s">
        <v>2120</v>
      </c>
      <c r="B7411" s="42" t="s">
        <v>8454</v>
      </c>
      <c r="C7411">
        <v>2018</v>
      </c>
      <c r="D7411" s="42" t="s">
        <v>8905</v>
      </c>
      <c r="E7411" t="b">
        <v>1</v>
      </c>
      <c r="F7411" s="42" t="s">
        <v>2121</v>
      </c>
    </row>
    <row r="7412" spans="1:6" x14ac:dyDescent="0.2">
      <c r="A7412" s="42" t="s">
        <v>2120</v>
      </c>
      <c r="B7412" s="42" t="s">
        <v>8454</v>
      </c>
      <c r="C7412">
        <v>2019</v>
      </c>
      <c r="D7412" s="42" t="s">
        <v>8657</v>
      </c>
      <c r="E7412" t="b">
        <v>1</v>
      </c>
      <c r="F7412" s="42" t="s">
        <v>2121</v>
      </c>
    </row>
    <row r="7413" spans="1:6" x14ac:dyDescent="0.2">
      <c r="A7413" s="42" t="s">
        <v>2120</v>
      </c>
      <c r="B7413" s="42" t="s">
        <v>8462</v>
      </c>
      <c r="C7413">
        <v>2013</v>
      </c>
      <c r="D7413" s="42" t="s">
        <v>9390</v>
      </c>
      <c r="E7413" t="b">
        <v>1</v>
      </c>
      <c r="F7413" s="42" t="s">
        <v>2121</v>
      </c>
    </row>
    <row r="7414" spans="1:6" x14ac:dyDescent="0.2">
      <c r="A7414" s="42" t="s">
        <v>2120</v>
      </c>
      <c r="B7414" s="42" t="s">
        <v>8462</v>
      </c>
      <c r="C7414">
        <v>2014</v>
      </c>
      <c r="D7414" s="42" t="s">
        <v>9335</v>
      </c>
      <c r="E7414" t="b">
        <v>1</v>
      </c>
      <c r="F7414" s="42" t="s">
        <v>2121</v>
      </c>
    </row>
    <row r="7415" spans="1:6" x14ac:dyDescent="0.2">
      <c r="A7415" s="42" t="s">
        <v>2120</v>
      </c>
      <c r="B7415" s="42" t="s">
        <v>8462</v>
      </c>
      <c r="C7415">
        <v>2015</v>
      </c>
      <c r="D7415" s="42" t="s">
        <v>9424</v>
      </c>
      <c r="E7415" t="b">
        <v>1</v>
      </c>
      <c r="F7415" s="42" t="s">
        <v>2121</v>
      </c>
    </row>
    <row r="7416" spans="1:6" x14ac:dyDescent="0.2">
      <c r="A7416" s="42" t="s">
        <v>2120</v>
      </c>
      <c r="B7416" s="42" t="s">
        <v>8462</v>
      </c>
      <c r="C7416">
        <v>2016</v>
      </c>
      <c r="D7416" s="42" t="s">
        <v>9287</v>
      </c>
      <c r="E7416" t="b">
        <v>1</v>
      </c>
      <c r="F7416" s="42" t="s">
        <v>2121</v>
      </c>
    </row>
    <row r="7417" spans="1:6" x14ac:dyDescent="0.2">
      <c r="A7417" s="42" t="s">
        <v>2120</v>
      </c>
      <c r="B7417" s="42" t="s">
        <v>8462</v>
      </c>
      <c r="C7417">
        <v>2017</v>
      </c>
      <c r="D7417" s="42" t="s">
        <v>9240</v>
      </c>
      <c r="E7417" t="b">
        <v>1</v>
      </c>
      <c r="F7417" s="42" t="s">
        <v>2121</v>
      </c>
    </row>
    <row r="7418" spans="1:6" x14ac:dyDescent="0.2">
      <c r="A7418" s="42" t="s">
        <v>2120</v>
      </c>
      <c r="B7418" s="42" t="s">
        <v>8462</v>
      </c>
      <c r="C7418">
        <v>2018</v>
      </c>
      <c r="D7418" s="42" t="s">
        <v>10290</v>
      </c>
      <c r="E7418" t="b">
        <v>1</v>
      </c>
      <c r="F7418" s="42" t="s">
        <v>2121</v>
      </c>
    </row>
    <row r="7419" spans="1:6" x14ac:dyDescent="0.2">
      <c r="A7419" s="42" t="s">
        <v>2120</v>
      </c>
      <c r="B7419" s="42" t="s">
        <v>8462</v>
      </c>
      <c r="C7419">
        <v>2019</v>
      </c>
      <c r="D7419" s="42" t="s">
        <v>9324</v>
      </c>
      <c r="E7419" t="b">
        <v>1</v>
      </c>
      <c r="F7419" s="42" t="s">
        <v>2121</v>
      </c>
    </row>
    <row r="7420" spans="1:6" x14ac:dyDescent="0.2">
      <c r="A7420" s="42" t="s">
        <v>2120</v>
      </c>
      <c r="B7420" s="42" t="s">
        <v>8464</v>
      </c>
      <c r="C7420">
        <v>2013</v>
      </c>
      <c r="D7420" s="42" t="s">
        <v>8511</v>
      </c>
      <c r="E7420" t="b">
        <v>1</v>
      </c>
      <c r="F7420" s="42" t="s">
        <v>2121</v>
      </c>
    </row>
    <row r="7421" spans="1:6" x14ac:dyDescent="0.2">
      <c r="A7421" s="42" t="s">
        <v>2120</v>
      </c>
      <c r="B7421" s="42" t="s">
        <v>8464</v>
      </c>
      <c r="C7421">
        <v>2014</v>
      </c>
      <c r="D7421" s="42" t="s">
        <v>8551</v>
      </c>
      <c r="E7421" t="b">
        <v>1</v>
      </c>
      <c r="F7421" s="42" t="s">
        <v>2121</v>
      </c>
    </row>
    <row r="7422" spans="1:6" x14ac:dyDescent="0.2">
      <c r="A7422" s="42" t="s">
        <v>2120</v>
      </c>
      <c r="B7422" s="42" t="s">
        <v>8464</v>
      </c>
      <c r="C7422">
        <v>2015</v>
      </c>
      <c r="D7422" s="42" t="s">
        <v>9341</v>
      </c>
      <c r="E7422" t="b">
        <v>1</v>
      </c>
      <c r="F7422" s="42" t="s">
        <v>2121</v>
      </c>
    </row>
    <row r="7423" spans="1:6" x14ac:dyDescent="0.2">
      <c r="A7423" s="42" t="s">
        <v>2120</v>
      </c>
      <c r="B7423" s="42" t="s">
        <v>8464</v>
      </c>
      <c r="C7423">
        <v>2016</v>
      </c>
      <c r="D7423" s="42" t="s">
        <v>8491</v>
      </c>
      <c r="E7423" t="b">
        <v>1</v>
      </c>
      <c r="F7423" s="42" t="s">
        <v>2121</v>
      </c>
    </row>
    <row r="7424" spans="1:6" x14ac:dyDescent="0.2">
      <c r="A7424" s="42" t="s">
        <v>2120</v>
      </c>
      <c r="B7424" s="42" t="s">
        <v>8464</v>
      </c>
      <c r="C7424">
        <v>2017</v>
      </c>
      <c r="D7424" s="42" t="s">
        <v>9348</v>
      </c>
      <c r="E7424" t="b">
        <v>1</v>
      </c>
      <c r="F7424" s="42" t="s">
        <v>2121</v>
      </c>
    </row>
    <row r="7425" spans="1:6" x14ac:dyDescent="0.2">
      <c r="A7425" s="42" t="s">
        <v>2120</v>
      </c>
      <c r="B7425" s="42" t="s">
        <v>8464</v>
      </c>
      <c r="C7425">
        <v>2018</v>
      </c>
      <c r="D7425" s="42" t="s">
        <v>9315</v>
      </c>
      <c r="E7425" t="b">
        <v>1</v>
      </c>
      <c r="F7425" s="42" t="s">
        <v>2121</v>
      </c>
    </row>
    <row r="7426" spans="1:6" x14ac:dyDescent="0.2">
      <c r="A7426" s="42" t="s">
        <v>2120</v>
      </c>
      <c r="B7426" s="42" t="s">
        <v>8464</v>
      </c>
      <c r="C7426">
        <v>2019</v>
      </c>
      <c r="D7426" s="42" t="s">
        <v>8539</v>
      </c>
      <c r="E7426" t="b">
        <v>1</v>
      </c>
      <c r="F7426" s="42" t="s">
        <v>2121</v>
      </c>
    </row>
    <row r="7427" spans="1:6" x14ac:dyDescent="0.2">
      <c r="A7427" s="42" t="s">
        <v>2122</v>
      </c>
      <c r="B7427" s="42" t="s">
        <v>8454</v>
      </c>
      <c r="C7427">
        <v>2017</v>
      </c>
      <c r="D7427" s="42" t="s">
        <v>8601</v>
      </c>
      <c r="E7427" t="b">
        <v>0</v>
      </c>
      <c r="F7427" s="42" t="s">
        <v>10270</v>
      </c>
    </row>
    <row r="7428" spans="1:6" x14ac:dyDescent="0.2">
      <c r="A7428" s="42" t="s">
        <v>2122</v>
      </c>
      <c r="B7428" s="42" t="s">
        <v>8454</v>
      </c>
      <c r="C7428">
        <v>2018</v>
      </c>
      <c r="D7428" s="42" t="s">
        <v>9018</v>
      </c>
      <c r="E7428" t="b">
        <v>0</v>
      </c>
      <c r="F7428" s="42" t="s">
        <v>10270</v>
      </c>
    </row>
    <row r="7429" spans="1:6" x14ac:dyDescent="0.2">
      <c r="A7429" s="42" t="s">
        <v>2122</v>
      </c>
      <c r="B7429" s="42" t="s">
        <v>8454</v>
      </c>
      <c r="C7429">
        <v>2019</v>
      </c>
      <c r="D7429" s="42" t="s">
        <v>9148</v>
      </c>
      <c r="E7429" t="b">
        <v>0</v>
      </c>
      <c r="F7429" s="42" t="s">
        <v>10270</v>
      </c>
    </row>
    <row r="7430" spans="1:6" x14ac:dyDescent="0.2">
      <c r="A7430" s="42" t="s">
        <v>2122</v>
      </c>
      <c r="B7430" s="42" t="s">
        <v>8462</v>
      </c>
      <c r="C7430">
        <v>2017</v>
      </c>
      <c r="D7430" s="42" t="s">
        <v>8601</v>
      </c>
      <c r="E7430" t="b">
        <v>0</v>
      </c>
      <c r="F7430" s="42" t="s">
        <v>10270</v>
      </c>
    </row>
    <row r="7431" spans="1:6" x14ac:dyDescent="0.2">
      <c r="A7431" s="42" t="s">
        <v>2122</v>
      </c>
      <c r="B7431" s="42" t="s">
        <v>8462</v>
      </c>
      <c r="C7431">
        <v>2018</v>
      </c>
      <c r="D7431" s="42" t="s">
        <v>9018</v>
      </c>
      <c r="E7431" t="b">
        <v>0</v>
      </c>
      <c r="F7431" s="42" t="s">
        <v>10270</v>
      </c>
    </row>
    <row r="7432" spans="1:6" x14ac:dyDescent="0.2">
      <c r="A7432" s="42" t="s">
        <v>2122</v>
      </c>
      <c r="B7432" s="42" t="s">
        <v>8462</v>
      </c>
      <c r="C7432">
        <v>2019</v>
      </c>
      <c r="D7432" s="42" t="s">
        <v>8482</v>
      </c>
      <c r="E7432" t="b">
        <v>0</v>
      </c>
      <c r="F7432" s="42" t="s">
        <v>10270</v>
      </c>
    </row>
    <row r="7433" spans="1:6" x14ac:dyDescent="0.2">
      <c r="A7433" s="42" t="s">
        <v>2122</v>
      </c>
      <c r="B7433" s="42" t="s">
        <v>8464</v>
      </c>
      <c r="C7433">
        <v>2017</v>
      </c>
      <c r="D7433" s="42" t="s">
        <v>8482</v>
      </c>
      <c r="E7433" t="b">
        <v>0</v>
      </c>
      <c r="F7433" s="42" t="s">
        <v>10270</v>
      </c>
    </row>
    <row r="7434" spans="1:6" x14ac:dyDescent="0.2">
      <c r="A7434" s="42" t="s">
        <v>2122</v>
      </c>
      <c r="B7434" s="42" t="s">
        <v>8464</v>
      </c>
      <c r="C7434">
        <v>2018</v>
      </c>
      <c r="D7434" s="42" t="s">
        <v>8482</v>
      </c>
      <c r="E7434" t="b">
        <v>0</v>
      </c>
      <c r="F7434" s="42" t="s">
        <v>10270</v>
      </c>
    </row>
    <row r="7435" spans="1:6" x14ac:dyDescent="0.2">
      <c r="A7435" s="42" t="s">
        <v>2122</v>
      </c>
      <c r="B7435" s="42" t="s">
        <v>8464</v>
      </c>
      <c r="C7435">
        <v>2019</v>
      </c>
      <c r="D7435" s="42" t="s">
        <v>8482</v>
      </c>
      <c r="E7435" t="b">
        <v>0</v>
      </c>
      <c r="F7435" s="42" t="s">
        <v>10270</v>
      </c>
    </row>
    <row r="7436" spans="1:6" x14ac:dyDescent="0.2">
      <c r="A7436" s="42" t="s">
        <v>2124</v>
      </c>
      <c r="B7436" s="42" t="s">
        <v>8454</v>
      </c>
      <c r="C7436">
        <v>2013</v>
      </c>
      <c r="D7436" s="42" t="s">
        <v>9351</v>
      </c>
      <c r="E7436" t="b">
        <v>0</v>
      </c>
      <c r="F7436" s="42" t="s">
        <v>10291</v>
      </c>
    </row>
    <row r="7437" spans="1:6" x14ac:dyDescent="0.2">
      <c r="A7437" s="42" t="s">
        <v>2124</v>
      </c>
      <c r="B7437" s="42" t="s">
        <v>8454</v>
      </c>
      <c r="C7437">
        <v>2014</v>
      </c>
      <c r="D7437" s="42" t="s">
        <v>9634</v>
      </c>
      <c r="E7437" t="b">
        <v>0</v>
      </c>
      <c r="F7437" s="42" t="s">
        <v>10291</v>
      </c>
    </row>
    <row r="7438" spans="1:6" x14ac:dyDescent="0.2">
      <c r="A7438" s="42" t="s">
        <v>2124</v>
      </c>
      <c r="B7438" s="42" t="s">
        <v>8454</v>
      </c>
      <c r="C7438">
        <v>2015</v>
      </c>
      <c r="D7438" s="42" t="s">
        <v>8560</v>
      </c>
      <c r="E7438" t="b">
        <v>0</v>
      </c>
      <c r="F7438" s="42" t="s">
        <v>10291</v>
      </c>
    </row>
    <row r="7439" spans="1:6" x14ac:dyDescent="0.2">
      <c r="A7439" s="42" t="s">
        <v>2124</v>
      </c>
      <c r="B7439" s="42" t="s">
        <v>8454</v>
      </c>
      <c r="C7439">
        <v>2016</v>
      </c>
      <c r="D7439" s="42" t="s">
        <v>8698</v>
      </c>
      <c r="E7439" t="b">
        <v>0</v>
      </c>
      <c r="F7439" s="42" t="s">
        <v>10291</v>
      </c>
    </row>
    <row r="7440" spans="1:6" x14ac:dyDescent="0.2">
      <c r="A7440" s="42" t="s">
        <v>2124</v>
      </c>
      <c r="B7440" s="42" t="s">
        <v>8454</v>
      </c>
      <c r="C7440">
        <v>2017</v>
      </c>
      <c r="D7440" s="42" t="s">
        <v>8932</v>
      </c>
      <c r="E7440" t="b">
        <v>0</v>
      </c>
      <c r="F7440" s="42" t="s">
        <v>10291</v>
      </c>
    </row>
    <row r="7441" spans="1:6" x14ac:dyDescent="0.2">
      <c r="A7441" s="42" t="s">
        <v>2124</v>
      </c>
      <c r="B7441" s="42" t="s">
        <v>8454</v>
      </c>
      <c r="C7441">
        <v>2018</v>
      </c>
      <c r="D7441" s="42" t="s">
        <v>9385</v>
      </c>
      <c r="E7441" t="b">
        <v>0</v>
      </c>
      <c r="F7441" s="42" t="s">
        <v>10291</v>
      </c>
    </row>
    <row r="7442" spans="1:6" x14ac:dyDescent="0.2">
      <c r="A7442" s="42" t="s">
        <v>2124</v>
      </c>
      <c r="B7442" s="42" t="s">
        <v>8454</v>
      </c>
      <c r="C7442">
        <v>2019</v>
      </c>
      <c r="D7442" s="42" t="s">
        <v>9184</v>
      </c>
      <c r="E7442" t="b">
        <v>0</v>
      </c>
      <c r="F7442" s="42" t="s">
        <v>10291</v>
      </c>
    </row>
    <row r="7443" spans="1:6" x14ac:dyDescent="0.2">
      <c r="A7443" s="42" t="s">
        <v>2124</v>
      </c>
      <c r="B7443" s="42" t="s">
        <v>8462</v>
      </c>
      <c r="C7443">
        <v>2013</v>
      </c>
      <c r="D7443" s="42" t="s">
        <v>8999</v>
      </c>
      <c r="E7443" t="b">
        <v>0</v>
      </c>
      <c r="F7443" s="42" t="s">
        <v>10291</v>
      </c>
    </row>
    <row r="7444" spans="1:6" x14ac:dyDescent="0.2">
      <c r="A7444" s="42" t="s">
        <v>2124</v>
      </c>
      <c r="B7444" s="42" t="s">
        <v>8462</v>
      </c>
      <c r="C7444">
        <v>2014</v>
      </c>
      <c r="D7444" s="42" t="s">
        <v>8965</v>
      </c>
      <c r="E7444" t="b">
        <v>0</v>
      </c>
      <c r="F7444" s="42" t="s">
        <v>10291</v>
      </c>
    </row>
    <row r="7445" spans="1:6" x14ac:dyDescent="0.2">
      <c r="A7445" s="42" t="s">
        <v>2124</v>
      </c>
      <c r="B7445" s="42" t="s">
        <v>8462</v>
      </c>
      <c r="C7445">
        <v>2015</v>
      </c>
      <c r="D7445" s="42" t="s">
        <v>9180</v>
      </c>
      <c r="E7445" t="b">
        <v>0</v>
      </c>
      <c r="F7445" s="42" t="s">
        <v>10291</v>
      </c>
    </row>
    <row r="7446" spans="1:6" x14ac:dyDescent="0.2">
      <c r="A7446" s="42" t="s">
        <v>2124</v>
      </c>
      <c r="B7446" s="42" t="s">
        <v>8462</v>
      </c>
      <c r="C7446">
        <v>2016</v>
      </c>
      <c r="D7446" s="42" t="s">
        <v>9169</v>
      </c>
      <c r="E7446" t="b">
        <v>0</v>
      </c>
      <c r="F7446" s="42" t="s">
        <v>10291</v>
      </c>
    </row>
    <row r="7447" spans="1:6" x14ac:dyDescent="0.2">
      <c r="A7447" s="42" t="s">
        <v>2124</v>
      </c>
      <c r="B7447" s="42" t="s">
        <v>8462</v>
      </c>
      <c r="C7447">
        <v>2017</v>
      </c>
      <c r="D7447" s="42" t="s">
        <v>8938</v>
      </c>
      <c r="E7447" t="b">
        <v>0</v>
      </c>
      <c r="F7447" s="42" t="s">
        <v>10291</v>
      </c>
    </row>
    <row r="7448" spans="1:6" x14ac:dyDescent="0.2">
      <c r="A7448" s="42" t="s">
        <v>2124</v>
      </c>
      <c r="B7448" s="42" t="s">
        <v>8462</v>
      </c>
      <c r="C7448">
        <v>2018</v>
      </c>
      <c r="D7448" s="42" t="s">
        <v>8670</v>
      </c>
      <c r="E7448" t="b">
        <v>0</v>
      </c>
      <c r="F7448" s="42" t="s">
        <v>10291</v>
      </c>
    </row>
    <row r="7449" spans="1:6" x14ac:dyDescent="0.2">
      <c r="A7449" s="42" t="s">
        <v>2124</v>
      </c>
      <c r="B7449" s="42" t="s">
        <v>8462</v>
      </c>
      <c r="C7449">
        <v>2019</v>
      </c>
      <c r="D7449" s="42" t="s">
        <v>9262</v>
      </c>
      <c r="E7449" t="b">
        <v>0</v>
      </c>
      <c r="F7449" s="42" t="s">
        <v>10291</v>
      </c>
    </row>
    <row r="7450" spans="1:6" x14ac:dyDescent="0.2">
      <c r="A7450" s="42" t="s">
        <v>2124</v>
      </c>
      <c r="B7450" s="42" t="s">
        <v>8464</v>
      </c>
      <c r="C7450">
        <v>2013</v>
      </c>
      <c r="D7450" s="42" t="s">
        <v>9255</v>
      </c>
      <c r="E7450" t="b">
        <v>0</v>
      </c>
      <c r="F7450" s="42" t="s">
        <v>10291</v>
      </c>
    </row>
    <row r="7451" spans="1:6" x14ac:dyDescent="0.2">
      <c r="A7451" s="42" t="s">
        <v>2124</v>
      </c>
      <c r="B7451" s="42" t="s">
        <v>8464</v>
      </c>
      <c r="C7451">
        <v>2014</v>
      </c>
      <c r="D7451" s="42" t="s">
        <v>9495</v>
      </c>
      <c r="E7451" t="b">
        <v>0</v>
      </c>
      <c r="F7451" s="42" t="s">
        <v>10291</v>
      </c>
    </row>
    <row r="7452" spans="1:6" x14ac:dyDescent="0.2">
      <c r="A7452" s="42" t="s">
        <v>2124</v>
      </c>
      <c r="B7452" s="42" t="s">
        <v>8464</v>
      </c>
      <c r="C7452">
        <v>2015</v>
      </c>
      <c r="D7452" s="42" t="s">
        <v>9162</v>
      </c>
      <c r="E7452" t="b">
        <v>0</v>
      </c>
      <c r="F7452" s="42" t="s">
        <v>10291</v>
      </c>
    </row>
    <row r="7453" spans="1:6" x14ac:dyDescent="0.2">
      <c r="A7453" s="42" t="s">
        <v>2124</v>
      </c>
      <c r="B7453" s="42" t="s">
        <v>8464</v>
      </c>
      <c r="C7453">
        <v>2016</v>
      </c>
      <c r="D7453" s="42" t="s">
        <v>8529</v>
      </c>
      <c r="E7453" t="b">
        <v>0</v>
      </c>
      <c r="F7453" s="42" t="s">
        <v>10291</v>
      </c>
    </row>
    <row r="7454" spans="1:6" x14ac:dyDescent="0.2">
      <c r="A7454" s="42" t="s">
        <v>2124</v>
      </c>
      <c r="B7454" s="42" t="s">
        <v>8464</v>
      </c>
      <c r="C7454">
        <v>2017</v>
      </c>
      <c r="D7454" s="42" t="s">
        <v>8520</v>
      </c>
      <c r="E7454" t="b">
        <v>0</v>
      </c>
      <c r="F7454" s="42" t="s">
        <v>10291</v>
      </c>
    </row>
    <row r="7455" spans="1:6" x14ac:dyDescent="0.2">
      <c r="A7455" s="42" t="s">
        <v>2124</v>
      </c>
      <c r="B7455" s="42" t="s">
        <v>8464</v>
      </c>
      <c r="C7455">
        <v>2018</v>
      </c>
      <c r="D7455" s="42" t="s">
        <v>8669</v>
      </c>
      <c r="E7455" t="b">
        <v>0</v>
      </c>
      <c r="F7455" s="42" t="s">
        <v>10291</v>
      </c>
    </row>
    <row r="7456" spans="1:6" x14ac:dyDescent="0.2">
      <c r="A7456" s="42" t="s">
        <v>2124</v>
      </c>
      <c r="B7456" s="42" t="s">
        <v>8464</v>
      </c>
      <c r="C7456">
        <v>2019</v>
      </c>
      <c r="D7456" s="42" t="s">
        <v>9001</v>
      </c>
      <c r="E7456" t="b">
        <v>0</v>
      </c>
      <c r="F7456" s="42" t="s">
        <v>10291</v>
      </c>
    </row>
    <row r="7457" spans="1:6" x14ac:dyDescent="0.2">
      <c r="A7457" s="42" t="s">
        <v>484</v>
      </c>
      <c r="B7457" s="42" t="s">
        <v>8454</v>
      </c>
      <c r="C7457">
        <v>2013</v>
      </c>
      <c r="D7457" s="42" t="s">
        <v>8962</v>
      </c>
      <c r="E7457" t="b">
        <v>0</v>
      </c>
      <c r="F7457" s="42" t="s">
        <v>8963</v>
      </c>
    </row>
    <row r="7458" spans="1:6" x14ac:dyDescent="0.2">
      <c r="A7458" s="42" t="s">
        <v>484</v>
      </c>
      <c r="B7458" s="42" t="s">
        <v>8454</v>
      </c>
      <c r="C7458">
        <v>2014</v>
      </c>
      <c r="D7458" s="42" t="s">
        <v>8964</v>
      </c>
      <c r="E7458" t="b">
        <v>0</v>
      </c>
      <c r="F7458" s="42" t="s">
        <v>8963</v>
      </c>
    </row>
    <row r="7459" spans="1:6" x14ac:dyDescent="0.2">
      <c r="A7459" s="42" t="s">
        <v>484</v>
      </c>
      <c r="B7459" s="42" t="s">
        <v>8454</v>
      </c>
      <c r="C7459">
        <v>2015</v>
      </c>
      <c r="D7459" s="42" t="s">
        <v>8965</v>
      </c>
      <c r="E7459" t="b">
        <v>0</v>
      </c>
      <c r="F7459" s="42" t="s">
        <v>8963</v>
      </c>
    </row>
    <row r="7460" spans="1:6" x14ac:dyDescent="0.2">
      <c r="A7460" s="42" t="s">
        <v>484</v>
      </c>
      <c r="B7460" s="42" t="s">
        <v>8454</v>
      </c>
      <c r="C7460">
        <v>2016</v>
      </c>
      <c r="D7460" s="42" t="s">
        <v>8663</v>
      </c>
      <c r="E7460" t="b">
        <v>0</v>
      </c>
      <c r="F7460" s="42" t="s">
        <v>8963</v>
      </c>
    </row>
    <row r="7461" spans="1:6" x14ac:dyDescent="0.2">
      <c r="A7461" s="42" t="s">
        <v>484</v>
      </c>
      <c r="B7461" s="42" t="s">
        <v>8454</v>
      </c>
      <c r="C7461">
        <v>2017</v>
      </c>
      <c r="D7461" s="42" t="s">
        <v>8966</v>
      </c>
      <c r="E7461" t="b">
        <v>0</v>
      </c>
      <c r="F7461" s="42" t="s">
        <v>8963</v>
      </c>
    </row>
    <row r="7462" spans="1:6" x14ac:dyDescent="0.2">
      <c r="A7462" s="42" t="s">
        <v>484</v>
      </c>
      <c r="B7462" s="42" t="s">
        <v>8454</v>
      </c>
      <c r="C7462">
        <v>2018</v>
      </c>
      <c r="D7462" s="42" t="s">
        <v>8967</v>
      </c>
      <c r="E7462" t="b">
        <v>0</v>
      </c>
      <c r="F7462" s="42" t="s">
        <v>8963</v>
      </c>
    </row>
    <row r="7463" spans="1:6" x14ac:dyDescent="0.2">
      <c r="A7463" s="42" t="s">
        <v>484</v>
      </c>
      <c r="B7463" s="42" t="s">
        <v>8454</v>
      </c>
      <c r="C7463">
        <v>2019</v>
      </c>
      <c r="D7463" s="42" t="s">
        <v>8760</v>
      </c>
      <c r="E7463" t="b">
        <v>0</v>
      </c>
      <c r="F7463" s="42" t="s">
        <v>8963</v>
      </c>
    </row>
    <row r="7464" spans="1:6" x14ac:dyDescent="0.2">
      <c r="A7464" s="42" t="s">
        <v>484</v>
      </c>
      <c r="B7464" s="42" t="s">
        <v>8462</v>
      </c>
      <c r="C7464">
        <v>2013</v>
      </c>
      <c r="D7464" s="42" t="s">
        <v>8962</v>
      </c>
      <c r="E7464" t="b">
        <v>0</v>
      </c>
      <c r="F7464" s="42" t="s">
        <v>8963</v>
      </c>
    </row>
    <row r="7465" spans="1:6" x14ac:dyDescent="0.2">
      <c r="A7465" s="42" t="s">
        <v>484</v>
      </c>
      <c r="B7465" s="42" t="s">
        <v>8462</v>
      </c>
      <c r="C7465">
        <v>2014</v>
      </c>
      <c r="D7465" s="42" t="s">
        <v>8964</v>
      </c>
      <c r="E7465" t="b">
        <v>0</v>
      </c>
      <c r="F7465" s="42" t="s">
        <v>8963</v>
      </c>
    </row>
    <row r="7466" spans="1:6" x14ac:dyDescent="0.2">
      <c r="A7466" s="42" t="s">
        <v>484</v>
      </c>
      <c r="B7466" s="42" t="s">
        <v>8462</v>
      </c>
      <c r="C7466">
        <v>2015</v>
      </c>
      <c r="D7466" s="42" t="s">
        <v>8965</v>
      </c>
      <c r="E7466" t="b">
        <v>0</v>
      </c>
      <c r="F7466" s="42" t="s">
        <v>8963</v>
      </c>
    </row>
    <row r="7467" spans="1:6" x14ac:dyDescent="0.2">
      <c r="A7467" s="42" t="s">
        <v>484</v>
      </c>
      <c r="B7467" s="42" t="s">
        <v>8462</v>
      </c>
      <c r="C7467">
        <v>2016</v>
      </c>
      <c r="D7467" s="42" t="s">
        <v>8663</v>
      </c>
      <c r="E7467" t="b">
        <v>0</v>
      </c>
      <c r="F7467" s="42" t="s">
        <v>8963</v>
      </c>
    </row>
    <row r="7468" spans="1:6" x14ac:dyDescent="0.2">
      <c r="A7468" s="42" t="s">
        <v>484</v>
      </c>
      <c r="B7468" s="42" t="s">
        <v>8462</v>
      </c>
      <c r="C7468">
        <v>2017</v>
      </c>
      <c r="D7468" s="42" t="s">
        <v>8966</v>
      </c>
      <c r="E7468" t="b">
        <v>0</v>
      </c>
      <c r="F7468" s="42" t="s">
        <v>8963</v>
      </c>
    </row>
    <row r="7469" spans="1:6" x14ac:dyDescent="0.2">
      <c r="A7469" s="42" t="s">
        <v>484</v>
      </c>
      <c r="B7469" s="42" t="s">
        <v>8462</v>
      </c>
      <c r="C7469">
        <v>2018</v>
      </c>
      <c r="D7469" s="42" t="s">
        <v>8967</v>
      </c>
      <c r="E7469" t="b">
        <v>0</v>
      </c>
      <c r="F7469" s="42" t="s">
        <v>8963</v>
      </c>
    </row>
    <row r="7470" spans="1:6" x14ac:dyDescent="0.2">
      <c r="A7470" s="42" t="s">
        <v>484</v>
      </c>
      <c r="B7470" s="42" t="s">
        <v>8462</v>
      </c>
      <c r="C7470">
        <v>2019</v>
      </c>
      <c r="D7470" s="42" t="s">
        <v>8760</v>
      </c>
      <c r="E7470" t="b">
        <v>0</v>
      </c>
      <c r="F7470" s="42" t="s">
        <v>8963</v>
      </c>
    </row>
    <row r="7471" spans="1:6" x14ac:dyDescent="0.2">
      <c r="A7471" s="42" t="s">
        <v>484</v>
      </c>
      <c r="B7471" s="42" t="s">
        <v>8464</v>
      </c>
      <c r="C7471">
        <v>2013</v>
      </c>
      <c r="D7471" s="42" t="s">
        <v>8936</v>
      </c>
      <c r="E7471" t="b">
        <v>0</v>
      </c>
      <c r="F7471" s="42" t="s">
        <v>8963</v>
      </c>
    </row>
    <row r="7472" spans="1:6" x14ac:dyDescent="0.2">
      <c r="A7472" s="42" t="s">
        <v>484</v>
      </c>
      <c r="B7472" s="42" t="s">
        <v>8464</v>
      </c>
      <c r="C7472">
        <v>2014</v>
      </c>
      <c r="D7472" s="42" t="s">
        <v>8496</v>
      </c>
      <c r="E7472" t="b">
        <v>0</v>
      </c>
      <c r="F7472" s="42" t="s">
        <v>8963</v>
      </c>
    </row>
    <row r="7473" spans="1:6" x14ac:dyDescent="0.2">
      <c r="A7473" s="42" t="s">
        <v>484</v>
      </c>
      <c r="B7473" s="42" t="s">
        <v>8464</v>
      </c>
      <c r="C7473">
        <v>2015</v>
      </c>
      <c r="D7473" s="42" t="s">
        <v>8654</v>
      </c>
      <c r="E7473" t="b">
        <v>0</v>
      </c>
      <c r="F7473" s="42" t="s">
        <v>8963</v>
      </c>
    </row>
    <row r="7474" spans="1:6" x14ac:dyDescent="0.2">
      <c r="A7474" s="42" t="s">
        <v>484</v>
      </c>
      <c r="B7474" s="42" t="s">
        <v>8464</v>
      </c>
      <c r="C7474">
        <v>2016</v>
      </c>
      <c r="D7474" s="42" t="s">
        <v>8654</v>
      </c>
      <c r="E7474" t="b">
        <v>0</v>
      </c>
      <c r="F7474" s="42" t="s">
        <v>8963</v>
      </c>
    </row>
    <row r="7475" spans="1:6" x14ac:dyDescent="0.2">
      <c r="A7475" s="42" t="s">
        <v>484</v>
      </c>
      <c r="B7475" s="42" t="s">
        <v>8464</v>
      </c>
      <c r="C7475">
        <v>2017</v>
      </c>
      <c r="D7475" s="42" t="s">
        <v>8968</v>
      </c>
      <c r="E7475" t="b">
        <v>0</v>
      </c>
      <c r="F7475" s="42" t="s">
        <v>8963</v>
      </c>
    </row>
    <row r="7476" spans="1:6" x14ac:dyDescent="0.2">
      <c r="A7476" s="42" t="s">
        <v>484</v>
      </c>
      <c r="B7476" s="42" t="s">
        <v>8464</v>
      </c>
      <c r="C7476">
        <v>2018</v>
      </c>
      <c r="D7476" s="42" t="s">
        <v>8969</v>
      </c>
      <c r="E7476" t="b">
        <v>0</v>
      </c>
      <c r="F7476" s="42" t="s">
        <v>8963</v>
      </c>
    </row>
    <row r="7477" spans="1:6" x14ac:dyDescent="0.2">
      <c r="A7477" s="42" t="s">
        <v>484</v>
      </c>
      <c r="B7477" s="42" t="s">
        <v>8464</v>
      </c>
      <c r="C7477">
        <v>2019</v>
      </c>
      <c r="D7477" s="42" t="s">
        <v>8482</v>
      </c>
      <c r="E7477" t="b">
        <v>0</v>
      </c>
      <c r="F7477" s="42" t="s">
        <v>8963</v>
      </c>
    </row>
    <row r="7478" spans="1:6" x14ac:dyDescent="0.2">
      <c r="A7478" s="42" t="s">
        <v>2126</v>
      </c>
      <c r="B7478" s="42" t="s">
        <v>8454</v>
      </c>
      <c r="C7478">
        <v>2013</v>
      </c>
      <c r="D7478" s="42" t="s">
        <v>10292</v>
      </c>
      <c r="E7478" t="b">
        <v>1</v>
      </c>
      <c r="F7478" s="42" t="s">
        <v>2127</v>
      </c>
    </row>
    <row r="7479" spans="1:6" x14ac:dyDescent="0.2">
      <c r="A7479" s="42" t="s">
        <v>2126</v>
      </c>
      <c r="B7479" s="42" t="s">
        <v>8454</v>
      </c>
      <c r="C7479">
        <v>2014</v>
      </c>
      <c r="D7479" s="42" t="s">
        <v>9557</v>
      </c>
      <c r="E7479" t="b">
        <v>1</v>
      </c>
      <c r="F7479" s="42" t="s">
        <v>2127</v>
      </c>
    </row>
    <row r="7480" spans="1:6" x14ac:dyDescent="0.2">
      <c r="A7480" s="42" t="s">
        <v>2126</v>
      </c>
      <c r="B7480" s="42" t="s">
        <v>8454</v>
      </c>
      <c r="C7480">
        <v>2015</v>
      </c>
      <c r="D7480" s="42" t="s">
        <v>8972</v>
      </c>
      <c r="E7480" t="b">
        <v>1</v>
      </c>
      <c r="F7480" s="42" t="s">
        <v>2127</v>
      </c>
    </row>
    <row r="7481" spans="1:6" x14ac:dyDescent="0.2">
      <c r="A7481" s="42" t="s">
        <v>2126</v>
      </c>
      <c r="B7481" s="42" t="s">
        <v>8454</v>
      </c>
      <c r="C7481">
        <v>2016</v>
      </c>
      <c r="D7481" s="42" t="s">
        <v>9094</v>
      </c>
      <c r="E7481" t="b">
        <v>1</v>
      </c>
      <c r="F7481" s="42" t="s">
        <v>2127</v>
      </c>
    </row>
    <row r="7482" spans="1:6" x14ac:dyDescent="0.2">
      <c r="A7482" s="42" t="s">
        <v>2126</v>
      </c>
      <c r="B7482" s="42" t="s">
        <v>8454</v>
      </c>
      <c r="C7482">
        <v>2017</v>
      </c>
      <c r="D7482" s="42" t="s">
        <v>9530</v>
      </c>
      <c r="E7482" t="b">
        <v>1</v>
      </c>
      <c r="F7482" s="42" t="s">
        <v>2127</v>
      </c>
    </row>
    <row r="7483" spans="1:6" x14ac:dyDescent="0.2">
      <c r="A7483" s="42" t="s">
        <v>2126</v>
      </c>
      <c r="B7483" s="42" t="s">
        <v>8454</v>
      </c>
      <c r="C7483">
        <v>2018</v>
      </c>
      <c r="D7483" s="42" t="s">
        <v>8677</v>
      </c>
      <c r="E7483" t="b">
        <v>1</v>
      </c>
      <c r="F7483" s="42" t="s">
        <v>2127</v>
      </c>
    </row>
    <row r="7484" spans="1:6" x14ac:dyDescent="0.2">
      <c r="A7484" s="42" t="s">
        <v>2126</v>
      </c>
      <c r="B7484" s="42" t="s">
        <v>8454</v>
      </c>
      <c r="C7484">
        <v>2019</v>
      </c>
      <c r="D7484" s="42" t="s">
        <v>9894</v>
      </c>
      <c r="E7484" t="b">
        <v>1</v>
      </c>
      <c r="F7484" s="42" t="s">
        <v>2127</v>
      </c>
    </row>
    <row r="7485" spans="1:6" x14ac:dyDescent="0.2">
      <c r="A7485" s="42" t="s">
        <v>2126</v>
      </c>
      <c r="B7485" s="42" t="s">
        <v>8462</v>
      </c>
      <c r="C7485">
        <v>2013</v>
      </c>
      <c r="D7485" s="42" t="s">
        <v>10292</v>
      </c>
      <c r="E7485" t="b">
        <v>1</v>
      </c>
      <c r="F7485" s="42" t="s">
        <v>2127</v>
      </c>
    </row>
    <row r="7486" spans="1:6" x14ac:dyDescent="0.2">
      <c r="A7486" s="42" t="s">
        <v>2126</v>
      </c>
      <c r="B7486" s="42" t="s">
        <v>8462</v>
      </c>
      <c r="C7486">
        <v>2014</v>
      </c>
      <c r="D7486" s="42" t="s">
        <v>9557</v>
      </c>
      <c r="E7486" t="b">
        <v>1</v>
      </c>
      <c r="F7486" s="42" t="s">
        <v>2127</v>
      </c>
    </row>
    <row r="7487" spans="1:6" x14ac:dyDescent="0.2">
      <c r="A7487" s="42" t="s">
        <v>2126</v>
      </c>
      <c r="B7487" s="42" t="s">
        <v>8462</v>
      </c>
      <c r="C7487">
        <v>2015</v>
      </c>
      <c r="D7487" s="42" t="s">
        <v>8972</v>
      </c>
      <c r="E7487" t="b">
        <v>1</v>
      </c>
      <c r="F7487" s="42" t="s">
        <v>2127</v>
      </c>
    </row>
    <row r="7488" spans="1:6" x14ac:dyDescent="0.2">
      <c r="A7488" s="42" t="s">
        <v>2126</v>
      </c>
      <c r="B7488" s="42" t="s">
        <v>8462</v>
      </c>
      <c r="C7488">
        <v>2016</v>
      </c>
      <c r="D7488" s="42" t="s">
        <v>9094</v>
      </c>
      <c r="E7488" t="b">
        <v>1</v>
      </c>
      <c r="F7488" s="42" t="s">
        <v>2127</v>
      </c>
    </row>
    <row r="7489" spans="1:6" x14ac:dyDescent="0.2">
      <c r="A7489" s="42" t="s">
        <v>2126</v>
      </c>
      <c r="B7489" s="42" t="s">
        <v>8462</v>
      </c>
      <c r="C7489">
        <v>2017</v>
      </c>
      <c r="D7489" s="42" t="s">
        <v>9530</v>
      </c>
      <c r="E7489" t="b">
        <v>1</v>
      </c>
      <c r="F7489" s="42" t="s">
        <v>2127</v>
      </c>
    </row>
    <row r="7490" spans="1:6" x14ac:dyDescent="0.2">
      <c r="A7490" s="42" t="s">
        <v>2126</v>
      </c>
      <c r="B7490" s="42" t="s">
        <v>8462</v>
      </c>
      <c r="C7490">
        <v>2018</v>
      </c>
      <c r="D7490" s="42" t="s">
        <v>8677</v>
      </c>
      <c r="E7490" t="b">
        <v>1</v>
      </c>
      <c r="F7490" s="42" t="s">
        <v>2127</v>
      </c>
    </row>
    <row r="7491" spans="1:6" x14ac:dyDescent="0.2">
      <c r="A7491" s="42" t="s">
        <v>2126</v>
      </c>
      <c r="B7491" s="42" t="s">
        <v>8462</v>
      </c>
      <c r="C7491">
        <v>2019</v>
      </c>
      <c r="D7491" s="42" t="s">
        <v>9894</v>
      </c>
      <c r="E7491" t="b">
        <v>1</v>
      </c>
      <c r="F7491" s="42" t="s">
        <v>2127</v>
      </c>
    </row>
    <row r="7492" spans="1:6" x14ac:dyDescent="0.2">
      <c r="A7492" s="42" t="s">
        <v>2126</v>
      </c>
      <c r="B7492" s="42" t="s">
        <v>8464</v>
      </c>
      <c r="C7492">
        <v>2013</v>
      </c>
      <c r="D7492" s="42" t="s">
        <v>8496</v>
      </c>
      <c r="E7492" t="b">
        <v>1</v>
      </c>
      <c r="F7492" s="42" t="s">
        <v>2127</v>
      </c>
    </row>
    <row r="7493" spans="1:6" x14ac:dyDescent="0.2">
      <c r="A7493" s="42" t="s">
        <v>2126</v>
      </c>
      <c r="B7493" s="42" t="s">
        <v>8464</v>
      </c>
      <c r="C7493">
        <v>2014</v>
      </c>
      <c r="D7493" s="42" t="s">
        <v>9010</v>
      </c>
      <c r="E7493" t="b">
        <v>1</v>
      </c>
      <c r="F7493" s="42" t="s">
        <v>2127</v>
      </c>
    </row>
    <row r="7494" spans="1:6" x14ac:dyDescent="0.2">
      <c r="A7494" s="42" t="s">
        <v>2126</v>
      </c>
      <c r="B7494" s="42" t="s">
        <v>8464</v>
      </c>
      <c r="C7494">
        <v>2015</v>
      </c>
      <c r="D7494" s="42" t="s">
        <v>9015</v>
      </c>
      <c r="E7494" t="b">
        <v>1</v>
      </c>
      <c r="F7494" s="42" t="s">
        <v>2127</v>
      </c>
    </row>
    <row r="7495" spans="1:6" x14ac:dyDescent="0.2">
      <c r="A7495" s="42" t="s">
        <v>2126</v>
      </c>
      <c r="B7495" s="42" t="s">
        <v>8464</v>
      </c>
      <c r="C7495">
        <v>2016</v>
      </c>
      <c r="D7495" s="42" t="s">
        <v>9015</v>
      </c>
      <c r="E7495" t="b">
        <v>1</v>
      </c>
      <c r="F7495" s="42" t="s">
        <v>2127</v>
      </c>
    </row>
    <row r="7496" spans="1:6" x14ac:dyDescent="0.2">
      <c r="A7496" s="42" t="s">
        <v>2126</v>
      </c>
      <c r="B7496" s="42" t="s">
        <v>8464</v>
      </c>
      <c r="C7496">
        <v>2017</v>
      </c>
      <c r="D7496" s="42" t="s">
        <v>9015</v>
      </c>
      <c r="E7496" t="b">
        <v>1</v>
      </c>
      <c r="F7496" s="42" t="s">
        <v>2127</v>
      </c>
    </row>
    <row r="7497" spans="1:6" x14ac:dyDescent="0.2">
      <c r="A7497" s="42" t="s">
        <v>2126</v>
      </c>
      <c r="B7497" s="42" t="s">
        <v>8464</v>
      </c>
      <c r="C7497">
        <v>2018</v>
      </c>
      <c r="D7497" s="42" t="s">
        <v>9015</v>
      </c>
      <c r="E7497" t="b">
        <v>1</v>
      </c>
      <c r="F7497" s="42" t="s">
        <v>2127</v>
      </c>
    </row>
    <row r="7498" spans="1:6" x14ac:dyDescent="0.2">
      <c r="A7498" s="42" t="s">
        <v>2126</v>
      </c>
      <c r="B7498" s="42" t="s">
        <v>8464</v>
      </c>
      <c r="C7498">
        <v>2019</v>
      </c>
      <c r="D7498" s="42" t="s">
        <v>8496</v>
      </c>
      <c r="E7498" t="b">
        <v>1</v>
      </c>
      <c r="F7498" s="42" t="s">
        <v>2127</v>
      </c>
    </row>
    <row r="7499" spans="1:6" x14ac:dyDescent="0.2">
      <c r="A7499" s="42" t="s">
        <v>2128</v>
      </c>
      <c r="B7499" s="42" t="s">
        <v>8454</v>
      </c>
      <c r="C7499">
        <v>2012</v>
      </c>
      <c r="D7499" s="42" t="s">
        <v>8968</v>
      </c>
      <c r="E7499" t="b">
        <v>0</v>
      </c>
      <c r="F7499" s="42" t="s">
        <v>10293</v>
      </c>
    </row>
    <row r="7500" spans="1:6" x14ac:dyDescent="0.2">
      <c r="A7500" s="42" t="s">
        <v>2128</v>
      </c>
      <c r="B7500" s="42" t="s">
        <v>8454</v>
      </c>
      <c r="C7500">
        <v>2013</v>
      </c>
      <c r="D7500" s="42" t="s">
        <v>9106</v>
      </c>
      <c r="E7500" t="b">
        <v>0</v>
      </c>
      <c r="F7500" s="42" t="s">
        <v>10293</v>
      </c>
    </row>
    <row r="7501" spans="1:6" x14ac:dyDescent="0.2">
      <c r="A7501" s="42" t="s">
        <v>2128</v>
      </c>
      <c r="B7501" s="42" t="s">
        <v>8454</v>
      </c>
      <c r="C7501">
        <v>2014</v>
      </c>
      <c r="D7501" s="42" t="s">
        <v>8712</v>
      </c>
      <c r="E7501" t="b">
        <v>0</v>
      </c>
      <c r="F7501" s="42" t="s">
        <v>10293</v>
      </c>
    </row>
    <row r="7502" spans="1:6" x14ac:dyDescent="0.2">
      <c r="A7502" s="42" t="s">
        <v>2128</v>
      </c>
      <c r="B7502" s="42" t="s">
        <v>8454</v>
      </c>
      <c r="C7502">
        <v>2015</v>
      </c>
      <c r="D7502" s="42" t="s">
        <v>8715</v>
      </c>
      <c r="E7502" t="b">
        <v>0</v>
      </c>
      <c r="F7502" s="42" t="s">
        <v>10293</v>
      </c>
    </row>
    <row r="7503" spans="1:6" x14ac:dyDescent="0.2">
      <c r="A7503" s="42" t="s">
        <v>2128</v>
      </c>
      <c r="B7503" s="42" t="s">
        <v>8454</v>
      </c>
      <c r="C7503">
        <v>2016</v>
      </c>
      <c r="D7503" s="42" t="s">
        <v>9095</v>
      </c>
      <c r="E7503" t="b">
        <v>0</v>
      </c>
      <c r="F7503" s="42" t="s">
        <v>10293</v>
      </c>
    </row>
    <row r="7504" spans="1:6" x14ac:dyDescent="0.2">
      <c r="A7504" s="42" t="s">
        <v>2128</v>
      </c>
      <c r="B7504" s="42" t="s">
        <v>8454</v>
      </c>
      <c r="C7504">
        <v>2017</v>
      </c>
      <c r="D7504" s="42" t="s">
        <v>8510</v>
      </c>
      <c r="E7504" t="b">
        <v>0</v>
      </c>
      <c r="F7504" s="42" t="s">
        <v>10293</v>
      </c>
    </row>
    <row r="7505" spans="1:6" x14ac:dyDescent="0.2">
      <c r="A7505" s="42" t="s">
        <v>2128</v>
      </c>
      <c r="B7505" s="42" t="s">
        <v>8454</v>
      </c>
      <c r="C7505">
        <v>2018</v>
      </c>
      <c r="D7505" s="42" t="s">
        <v>9468</v>
      </c>
      <c r="E7505" t="b">
        <v>0</v>
      </c>
      <c r="F7505" s="42" t="s">
        <v>10293</v>
      </c>
    </row>
    <row r="7506" spans="1:6" x14ac:dyDescent="0.2">
      <c r="A7506" s="42" t="s">
        <v>2128</v>
      </c>
      <c r="B7506" s="42" t="s">
        <v>8462</v>
      </c>
      <c r="C7506">
        <v>2012</v>
      </c>
      <c r="D7506" s="42" t="s">
        <v>8827</v>
      </c>
      <c r="E7506" t="b">
        <v>0</v>
      </c>
      <c r="F7506" s="42" t="s">
        <v>10293</v>
      </c>
    </row>
    <row r="7507" spans="1:6" x14ac:dyDescent="0.2">
      <c r="A7507" s="42" t="s">
        <v>2128</v>
      </c>
      <c r="B7507" s="42" t="s">
        <v>8462</v>
      </c>
      <c r="C7507">
        <v>2013</v>
      </c>
      <c r="D7507" s="42" t="s">
        <v>9106</v>
      </c>
      <c r="E7507" t="b">
        <v>0</v>
      </c>
      <c r="F7507" s="42" t="s">
        <v>10293</v>
      </c>
    </row>
    <row r="7508" spans="1:6" x14ac:dyDescent="0.2">
      <c r="A7508" s="42" t="s">
        <v>2128</v>
      </c>
      <c r="B7508" s="42" t="s">
        <v>8462</v>
      </c>
      <c r="C7508">
        <v>2014</v>
      </c>
      <c r="D7508" s="42" t="s">
        <v>8712</v>
      </c>
      <c r="E7508" t="b">
        <v>0</v>
      </c>
      <c r="F7508" s="42" t="s">
        <v>10293</v>
      </c>
    </row>
    <row r="7509" spans="1:6" x14ac:dyDescent="0.2">
      <c r="A7509" s="42" t="s">
        <v>2128</v>
      </c>
      <c r="B7509" s="42" t="s">
        <v>8462</v>
      </c>
      <c r="C7509">
        <v>2015</v>
      </c>
      <c r="D7509" s="42" t="s">
        <v>8715</v>
      </c>
      <c r="E7509" t="b">
        <v>0</v>
      </c>
      <c r="F7509" s="42" t="s">
        <v>10293</v>
      </c>
    </row>
    <row r="7510" spans="1:6" x14ac:dyDescent="0.2">
      <c r="A7510" s="42" t="s">
        <v>2128</v>
      </c>
      <c r="B7510" s="42" t="s">
        <v>8462</v>
      </c>
      <c r="C7510">
        <v>2016</v>
      </c>
      <c r="D7510" s="42" t="s">
        <v>9095</v>
      </c>
      <c r="E7510" t="b">
        <v>0</v>
      </c>
      <c r="F7510" s="42" t="s">
        <v>10293</v>
      </c>
    </row>
    <row r="7511" spans="1:6" x14ac:dyDescent="0.2">
      <c r="A7511" s="42" t="s">
        <v>2128</v>
      </c>
      <c r="B7511" s="42" t="s">
        <v>8462</v>
      </c>
      <c r="C7511">
        <v>2017</v>
      </c>
      <c r="D7511" s="42" t="s">
        <v>8510</v>
      </c>
      <c r="E7511" t="b">
        <v>0</v>
      </c>
      <c r="F7511" s="42" t="s">
        <v>10293</v>
      </c>
    </row>
    <row r="7512" spans="1:6" x14ac:dyDescent="0.2">
      <c r="A7512" s="42" t="s">
        <v>2128</v>
      </c>
      <c r="B7512" s="42" t="s">
        <v>8462</v>
      </c>
      <c r="C7512">
        <v>2018</v>
      </c>
      <c r="D7512" s="42" t="s">
        <v>9468</v>
      </c>
      <c r="E7512" t="b">
        <v>0</v>
      </c>
      <c r="F7512" s="42" t="s">
        <v>10293</v>
      </c>
    </row>
    <row r="7513" spans="1:6" x14ac:dyDescent="0.2">
      <c r="A7513" s="42" t="s">
        <v>2128</v>
      </c>
      <c r="B7513" s="42" t="s">
        <v>8464</v>
      </c>
      <c r="C7513">
        <v>2012</v>
      </c>
      <c r="D7513" s="42" t="s">
        <v>9010</v>
      </c>
      <c r="E7513" t="b">
        <v>0</v>
      </c>
      <c r="F7513" s="42" t="s">
        <v>10293</v>
      </c>
    </row>
    <row r="7514" spans="1:6" x14ac:dyDescent="0.2">
      <c r="A7514" s="42" t="s">
        <v>2128</v>
      </c>
      <c r="B7514" s="42" t="s">
        <v>8464</v>
      </c>
      <c r="C7514">
        <v>2013</v>
      </c>
      <c r="D7514" s="42" t="s">
        <v>8981</v>
      </c>
      <c r="E7514" t="b">
        <v>0</v>
      </c>
      <c r="F7514" s="42" t="s">
        <v>10293</v>
      </c>
    </row>
    <row r="7515" spans="1:6" x14ac:dyDescent="0.2">
      <c r="A7515" s="42" t="s">
        <v>2128</v>
      </c>
      <c r="B7515" s="42" t="s">
        <v>8464</v>
      </c>
      <c r="C7515">
        <v>2014</v>
      </c>
      <c r="D7515" s="42" t="s">
        <v>8676</v>
      </c>
      <c r="E7515" t="b">
        <v>0</v>
      </c>
      <c r="F7515" s="42" t="s">
        <v>10293</v>
      </c>
    </row>
    <row r="7516" spans="1:6" x14ac:dyDescent="0.2">
      <c r="A7516" s="42" t="s">
        <v>2128</v>
      </c>
      <c r="B7516" s="42" t="s">
        <v>8464</v>
      </c>
      <c r="C7516">
        <v>2015</v>
      </c>
      <c r="D7516" s="42" t="s">
        <v>8681</v>
      </c>
      <c r="E7516" t="b">
        <v>0</v>
      </c>
      <c r="F7516" s="42" t="s">
        <v>10293</v>
      </c>
    </row>
    <row r="7517" spans="1:6" x14ac:dyDescent="0.2">
      <c r="A7517" s="42" t="s">
        <v>2128</v>
      </c>
      <c r="B7517" s="42" t="s">
        <v>8464</v>
      </c>
      <c r="C7517">
        <v>2016</v>
      </c>
      <c r="D7517" s="42" t="s">
        <v>8964</v>
      </c>
      <c r="E7517" t="b">
        <v>0</v>
      </c>
      <c r="F7517" s="42" t="s">
        <v>10293</v>
      </c>
    </row>
    <row r="7518" spans="1:6" x14ac:dyDescent="0.2">
      <c r="A7518" s="42" t="s">
        <v>2128</v>
      </c>
      <c r="B7518" s="42" t="s">
        <v>8464</v>
      </c>
      <c r="C7518">
        <v>2017</v>
      </c>
      <c r="D7518" s="42" t="s">
        <v>9013</v>
      </c>
      <c r="E7518" t="b">
        <v>0</v>
      </c>
      <c r="F7518" s="42" t="s">
        <v>10293</v>
      </c>
    </row>
    <row r="7519" spans="1:6" x14ac:dyDescent="0.2">
      <c r="A7519" s="42" t="s">
        <v>2128</v>
      </c>
      <c r="B7519" s="42" t="s">
        <v>8464</v>
      </c>
      <c r="C7519">
        <v>2018</v>
      </c>
      <c r="D7519" s="42" t="s">
        <v>8650</v>
      </c>
      <c r="E7519" t="b">
        <v>0</v>
      </c>
      <c r="F7519" s="42" t="s">
        <v>10293</v>
      </c>
    </row>
    <row r="7520" spans="1:6" x14ac:dyDescent="0.2">
      <c r="A7520" s="42" t="s">
        <v>2130</v>
      </c>
      <c r="B7520" s="42" t="s">
        <v>8454</v>
      </c>
      <c r="C7520">
        <v>2012</v>
      </c>
      <c r="D7520" s="42" t="s">
        <v>10294</v>
      </c>
      <c r="E7520" t="b">
        <v>0</v>
      </c>
      <c r="F7520" s="42" t="s">
        <v>10295</v>
      </c>
    </row>
    <row r="7521" spans="1:6" x14ac:dyDescent="0.2">
      <c r="A7521" s="42" t="s">
        <v>2130</v>
      </c>
      <c r="B7521" s="42" t="s">
        <v>8454</v>
      </c>
      <c r="C7521">
        <v>2013</v>
      </c>
      <c r="D7521" s="42" t="s">
        <v>10086</v>
      </c>
      <c r="E7521" t="b">
        <v>0</v>
      </c>
      <c r="F7521" s="42" t="s">
        <v>10295</v>
      </c>
    </row>
    <row r="7522" spans="1:6" x14ac:dyDescent="0.2">
      <c r="A7522" s="42" t="s">
        <v>2130</v>
      </c>
      <c r="B7522" s="42" t="s">
        <v>8454</v>
      </c>
      <c r="C7522">
        <v>2014</v>
      </c>
      <c r="D7522" s="42" t="s">
        <v>8534</v>
      </c>
      <c r="E7522" t="b">
        <v>0</v>
      </c>
      <c r="F7522" s="42" t="s">
        <v>10295</v>
      </c>
    </row>
    <row r="7523" spans="1:6" x14ac:dyDescent="0.2">
      <c r="A7523" s="42" t="s">
        <v>2130</v>
      </c>
      <c r="B7523" s="42" t="s">
        <v>8454</v>
      </c>
      <c r="C7523">
        <v>2015</v>
      </c>
      <c r="D7523" s="42" t="s">
        <v>10296</v>
      </c>
      <c r="E7523" t="b">
        <v>0</v>
      </c>
      <c r="F7523" s="42" t="s">
        <v>10295</v>
      </c>
    </row>
    <row r="7524" spans="1:6" x14ac:dyDescent="0.2">
      <c r="A7524" s="42" t="s">
        <v>2130</v>
      </c>
      <c r="B7524" s="42" t="s">
        <v>8454</v>
      </c>
      <c r="C7524">
        <v>2016</v>
      </c>
      <c r="D7524" s="42" t="s">
        <v>9193</v>
      </c>
      <c r="E7524" t="b">
        <v>0</v>
      </c>
      <c r="F7524" s="42" t="s">
        <v>10295</v>
      </c>
    </row>
    <row r="7525" spans="1:6" x14ac:dyDescent="0.2">
      <c r="A7525" s="42" t="s">
        <v>2130</v>
      </c>
      <c r="B7525" s="42" t="s">
        <v>8454</v>
      </c>
      <c r="C7525">
        <v>2017</v>
      </c>
      <c r="D7525" s="42" t="s">
        <v>10297</v>
      </c>
      <c r="E7525" t="b">
        <v>0</v>
      </c>
      <c r="F7525" s="42" t="s">
        <v>10295</v>
      </c>
    </row>
    <row r="7526" spans="1:6" x14ac:dyDescent="0.2">
      <c r="A7526" s="42" t="s">
        <v>2130</v>
      </c>
      <c r="B7526" s="42" t="s">
        <v>8454</v>
      </c>
      <c r="C7526">
        <v>2018</v>
      </c>
      <c r="D7526" s="42" t="s">
        <v>10298</v>
      </c>
      <c r="E7526" t="b">
        <v>0</v>
      </c>
      <c r="F7526" s="42" t="s">
        <v>10295</v>
      </c>
    </row>
    <row r="7527" spans="1:6" x14ac:dyDescent="0.2">
      <c r="A7527" s="42" t="s">
        <v>2130</v>
      </c>
      <c r="B7527" s="42" t="s">
        <v>8462</v>
      </c>
      <c r="C7527">
        <v>2012</v>
      </c>
      <c r="D7527" s="42" t="s">
        <v>10294</v>
      </c>
      <c r="E7527" t="b">
        <v>0</v>
      </c>
      <c r="F7527" s="42" t="s">
        <v>10295</v>
      </c>
    </row>
    <row r="7528" spans="1:6" x14ac:dyDescent="0.2">
      <c r="A7528" s="42" t="s">
        <v>2130</v>
      </c>
      <c r="B7528" s="42" t="s">
        <v>8462</v>
      </c>
      <c r="C7528">
        <v>2013</v>
      </c>
      <c r="D7528" s="42" t="s">
        <v>10086</v>
      </c>
      <c r="E7528" t="b">
        <v>0</v>
      </c>
      <c r="F7528" s="42" t="s">
        <v>10295</v>
      </c>
    </row>
    <row r="7529" spans="1:6" x14ac:dyDescent="0.2">
      <c r="A7529" s="42" t="s">
        <v>2130</v>
      </c>
      <c r="B7529" s="42" t="s">
        <v>8462</v>
      </c>
      <c r="C7529">
        <v>2014</v>
      </c>
      <c r="D7529" s="42" t="s">
        <v>8534</v>
      </c>
      <c r="E7529" t="b">
        <v>0</v>
      </c>
      <c r="F7529" s="42" t="s">
        <v>10295</v>
      </c>
    </row>
    <row r="7530" spans="1:6" x14ac:dyDescent="0.2">
      <c r="A7530" s="42" t="s">
        <v>2130</v>
      </c>
      <c r="B7530" s="42" t="s">
        <v>8462</v>
      </c>
      <c r="C7530">
        <v>2015</v>
      </c>
      <c r="D7530" s="42" t="s">
        <v>10296</v>
      </c>
      <c r="E7530" t="b">
        <v>0</v>
      </c>
      <c r="F7530" s="42" t="s">
        <v>10295</v>
      </c>
    </row>
    <row r="7531" spans="1:6" x14ac:dyDescent="0.2">
      <c r="A7531" s="42" t="s">
        <v>2130</v>
      </c>
      <c r="B7531" s="42" t="s">
        <v>8462</v>
      </c>
      <c r="C7531">
        <v>2016</v>
      </c>
      <c r="D7531" s="42" t="s">
        <v>9193</v>
      </c>
      <c r="E7531" t="b">
        <v>0</v>
      </c>
      <c r="F7531" s="42" t="s">
        <v>10295</v>
      </c>
    </row>
    <row r="7532" spans="1:6" x14ac:dyDescent="0.2">
      <c r="A7532" s="42" t="s">
        <v>2130</v>
      </c>
      <c r="B7532" s="42" t="s">
        <v>8462</v>
      </c>
      <c r="C7532">
        <v>2017</v>
      </c>
      <c r="D7532" s="42" t="s">
        <v>10297</v>
      </c>
      <c r="E7532" t="b">
        <v>0</v>
      </c>
      <c r="F7532" s="42" t="s">
        <v>10295</v>
      </c>
    </row>
    <row r="7533" spans="1:6" x14ac:dyDescent="0.2">
      <c r="A7533" s="42" t="s">
        <v>2130</v>
      </c>
      <c r="B7533" s="42" t="s">
        <v>8462</v>
      </c>
      <c r="C7533">
        <v>2018</v>
      </c>
      <c r="D7533" s="42" t="s">
        <v>10298</v>
      </c>
      <c r="E7533" t="b">
        <v>0</v>
      </c>
      <c r="F7533" s="42" t="s">
        <v>10295</v>
      </c>
    </row>
    <row r="7534" spans="1:6" x14ac:dyDescent="0.2">
      <c r="A7534" s="42" t="s">
        <v>2130</v>
      </c>
      <c r="B7534" s="42" t="s">
        <v>8464</v>
      </c>
      <c r="C7534">
        <v>2012</v>
      </c>
      <c r="D7534" s="42" t="s">
        <v>9329</v>
      </c>
      <c r="E7534" t="b">
        <v>0</v>
      </c>
      <c r="F7534" s="42" t="s">
        <v>10295</v>
      </c>
    </row>
    <row r="7535" spans="1:6" x14ac:dyDescent="0.2">
      <c r="A7535" s="42" t="s">
        <v>2130</v>
      </c>
      <c r="B7535" s="42" t="s">
        <v>8464</v>
      </c>
      <c r="C7535">
        <v>2013</v>
      </c>
      <c r="D7535" s="42" t="s">
        <v>8980</v>
      </c>
      <c r="E7535" t="b">
        <v>0</v>
      </c>
      <c r="F7535" s="42" t="s">
        <v>10295</v>
      </c>
    </row>
    <row r="7536" spans="1:6" x14ac:dyDescent="0.2">
      <c r="A7536" s="42" t="s">
        <v>2130</v>
      </c>
      <c r="B7536" s="42" t="s">
        <v>8464</v>
      </c>
      <c r="C7536">
        <v>2014</v>
      </c>
      <c r="D7536" s="42" t="s">
        <v>8980</v>
      </c>
      <c r="E7536" t="b">
        <v>0</v>
      </c>
      <c r="F7536" s="42" t="s">
        <v>10295</v>
      </c>
    </row>
    <row r="7537" spans="1:6" x14ac:dyDescent="0.2">
      <c r="A7537" s="42" t="s">
        <v>2130</v>
      </c>
      <c r="B7537" s="42" t="s">
        <v>8464</v>
      </c>
      <c r="C7537">
        <v>2015</v>
      </c>
      <c r="D7537" s="42" t="s">
        <v>8677</v>
      </c>
      <c r="E7537" t="b">
        <v>0</v>
      </c>
      <c r="F7537" s="42" t="s">
        <v>10295</v>
      </c>
    </row>
    <row r="7538" spans="1:6" x14ac:dyDescent="0.2">
      <c r="A7538" s="42" t="s">
        <v>2130</v>
      </c>
      <c r="B7538" s="42" t="s">
        <v>8464</v>
      </c>
      <c r="C7538">
        <v>2016</v>
      </c>
      <c r="D7538" s="42" t="s">
        <v>9019</v>
      </c>
      <c r="E7538" t="b">
        <v>0</v>
      </c>
      <c r="F7538" s="42" t="s">
        <v>10295</v>
      </c>
    </row>
    <row r="7539" spans="1:6" x14ac:dyDescent="0.2">
      <c r="A7539" s="42" t="s">
        <v>2130</v>
      </c>
      <c r="B7539" s="42" t="s">
        <v>8464</v>
      </c>
      <c r="C7539">
        <v>2017</v>
      </c>
      <c r="D7539" s="42" t="s">
        <v>8601</v>
      </c>
      <c r="E7539" t="b">
        <v>0</v>
      </c>
      <c r="F7539" s="42" t="s">
        <v>10295</v>
      </c>
    </row>
    <row r="7540" spans="1:6" x14ac:dyDescent="0.2">
      <c r="A7540" s="42" t="s">
        <v>2130</v>
      </c>
      <c r="B7540" s="42" t="s">
        <v>8464</v>
      </c>
      <c r="C7540">
        <v>2018</v>
      </c>
      <c r="D7540" s="42" t="s">
        <v>8482</v>
      </c>
      <c r="E7540" t="b">
        <v>0</v>
      </c>
      <c r="F7540" s="42" t="s">
        <v>10295</v>
      </c>
    </row>
    <row r="7541" spans="1:6" x14ac:dyDescent="0.2">
      <c r="A7541" s="42" t="s">
        <v>487</v>
      </c>
      <c r="B7541" s="42" t="s">
        <v>8454</v>
      </c>
      <c r="C7541">
        <v>2013</v>
      </c>
      <c r="D7541" s="42" t="s">
        <v>8697</v>
      </c>
      <c r="E7541" t="b">
        <v>0</v>
      </c>
      <c r="F7541" s="42" t="s">
        <v>8984</v>
      </c>
    </row>
    <row r="7542" spans="1:6" x14ac:dyDescent="0.2">
      <c r="A7542" s="42" t="s">
        <v>487</v>
      </c>
      <c r="B7542" s="42" t="s">
        <v>8454</v>
      </c>
      <c r="C7542">
        <v>2014</v>
      </c>
      <c r="D7542" s="42" t="s">
        <v>8985</v>
      </c>
      <c r="E7542" t="b">
        <v>0</v>
      </c>
      <c r="F7542" s="42" t="s">
        <v>8984</v>
      </c>
    </row>
    <row r="7543" spans="1:6" x14ac:dyDescent="0.2">
      <c r="A7543" s="42" t="s">
        <v>487</v>
      </c>
      <c r="B7543" s="42" t="s">
        <v>8454</v>
      </c>
      <c r="C7543">
        <v>2015</v>
      </c>
      <c r="D7543" s="42" t="s">
        <v>8986</v>
      </c>
      <c r="E7543" t="b">
        <v>0</v>
      </c>
      <c r="F7543" s="42" t="s">
        <v>8984</v>
      </c>
    </row>
    <row r="7544" spans="1:6" x14ac:dyDescent="0.2">
      <c r="A7544" s="42" t="s">
        <v>487</v>
      </c>
      <c r="B7544" s="42" t="s">
        <v>8454</v>
      </c>
      <c r="C7544">
        <v>2016</v>
      </c>
      <c r="D7544" s="42" t="s">
        <v>8719</v>
      </c>
      <c r="E7544" t="b">
        <v>0</v>
      </c>
      <c r="F7544" s="42" t="s">
        <v>8984</v>
      </c>
    </row>
    <row r="7545" spans="1:6" x14ac:dyDescent="0.2">
      <c r="A7545" s="42" t="s">
        <v>487</v>
      </c>
      <c r="B7545" s="42" t="s">
        <v>8454</v>
      </c>
      <c r="C7545">
        <v>2017</v>
      </c>
      <c r="D7545" s="42" t="s">
        <v>8593</v>
      </c>
      <c r="E7545" t="b">
        <v>0</v>
      </c>
      <c r="F7545" s="42" t="s">
        <v>8984</v>
      </c>
    </row>
    <row r="7546" spans="1:6" x14ac:dyDescent="0.2">
      <c r="A7546" s="42" t="s">
        <v>487</v>
      </c>
      <c r="B7546" s="42" t="s">
        <v>8454</v>
      </c>
      <c r="C7546">
        <v>2018</v>
      </c>
      <c r="D7546" s="42" t="s">
        <v>8987</v>
      </c>
      <c r="E7546" t="b">
        <v>0</v>
      </c>
      <c r="F7546" s="42" t="s">
        <v>8984</v>
      </c>
    </row>
    <row r="7547" spans="1:6" x14ac:dyDescent="0.2">
      <c r="A7547" s="42" t="s">
        <v>487</v>
      </c>
      <c r="B7547" s="42" t="s">
        <v>8454</v>
      </c>
      <c r="C7547">
        <v>2019</v>
      </c>
      <c r="D7547" s="42" t="s">
        <v>8988</v>
      </c>
      <c r="E7547" t="b">
        <v>0</v>
      </c>
      <c r="F7547" s="42" t="s">
        <v>8984</v>
      </c>
    </row>
    <row r="7548" spans="1:6" x14ac:dyDescent="0.2">
      <c r="A7548" s="42" t="s">
        <v>487</v>
      </c>
      <c r="B7548" s="42" t="s">
        <v>8462</v>
      </c>
      <c r="C7548">
        <v>2013</v>
      </c>
      <c r="D7548" s="42" t="s">
        <v>8697</v>
      </c>
      <c r="E7548" t="b">
        <v>0</v>
      </c>
      <c r="F7548" s="42" t="s">
        <v>8984</v>
      </c>
    </row>
    <row r="7549" spans="1:6" x14ac:dyDescent="0.2">
      <c r="A7549" s="42" t="s">
        <v>487</v>
      </c>
      <c r="B7549" s="42" t="s">
        <v>8462</v>
      </c>
      <c r="C7549">
        <v>2014</v>
      </c>
      <c r="D7549" s="42" t="s">
        <v>8985</v>
      </c>
      <c r="E7549" t="b">
        <v>0</v>
      </c>
      <c r="F7549" s="42" t="s">
        <v>8984</v>
      </c>
    </row>
    <row r="7550" spans="1:6" x14ac:dyDescent="0.2">
      <c r="A7550" s="42" t="s">
        <v>487</v>
      </c>
      <c r="B7550" s="42" t="s">
        <v>8462</v>
      </c>
      <c r="C7550">
        <v>2015</v>
      </c>
      <c r="D7550" s="42" t="s">
        <v>8986</v>
      </c>
      <c r="E7550" t="b">
        <v>0</v>
      </c>
      <c r="F7550" s="42" t="s">
        <v>8984</v>
      </c>
    </row>
    <row r="7551" spans="1:6" x14ac:dyDescent="0.2">
      <c r="A7551" s="42" t="s">
        <v>487</v>
      </c>
      <c r="B7551" s="42" t="s">
        <v>8462</v>
      </c>
      <c r="C7551">
        <v>2016</v>
      </c>
      <c r="D7551" s="42" t="s">
        <v>8719</v>
      </c>
      <c r="E7551" t="b">
        <v>0</v>
      </c>
      <c r="F7551" s="42" t="s">
        <v>8984</v>
      </c>
    </row>
    <row r="7552" spans="1:6" x14ac:dyDescent="0.2">
      <c r="A7552" s="42" t="s">
        <v>487</v>
      </c>
      <c r="B7552" s="42" t="s">
        <v>8462</v>
      </c>
      <c r="C7552">
        <v>2017</v>
      </c>
      <c r="D7552" s="42" t="s">
        <v>8593</v>
      </c>
      <c r="E7552" t="b">
        <v>0</v>
      </c>
      <c r="F7552" s="42" t="s">
        <v>8984</v>
      </c>
    </row>
    <row r="7553" spans="1:6" x14ac:dyDescent="0.2">
      <c r="A7553" s="42" t="s">
        <v>487</v>
      </c>
      <c r="B7553" s="42" t="s">
        <v>8462</v>
      </c>
      <c r="C7553">
        <v>2018</v>
      </c>
      <c r="D7553" s="42" t="s">
        <v>8987</v>
      </c>
      <c r="E7553" t="b">
        <v>0</v>
      </c>
      <c r="F7553" s="42" t="s">
        <v>8984</v>
      </c>
    </row>
    <row r="7554" spans="1:6" x14ac:dyDescent="0.2">
      <c r="A7554" s="42" t="s">
        <v>487</v>
      </c>
      <c r="B7554" s="42" t="s">
        <v>8462</v>
      </c>
      <c r="C7554">
        <v>2019</v>
      </c>
      <c r="D7554" s="42" t="s">
        <v>8988</v>
      </c>
      <c r="E7554" t="b">
        <v>0</v>
      </c>
      <c r="F7554" s="42" t="s">
        <v>8984</v>
      </c>
    </row>
    <row r="7555" spans="1:6" x14ac:dyDescent="0.2">
      <c r="A7555" s="42" t="s">
        <v>487</v>
      </c>
      <c r="B7555" s="42" t="s">
        <v>8464</v>
      </c>
      <c r="C7555">
        <v>2013</v>
      </c>
      <c r="D7555" s="42" t="s">
        <v>8979</v>
      </c>
      <c r="E7555" t="b">
        <v>0</v>
      </c>
      <c r="F7555" s="42" t="s">
        <v>8984</v>
      </c>
    </row>
    <row r="7556" spans="1:6" x14ac:dyDescent="0.2">
      <c r="A7556" s="42" t="s">
        <v>487</v>
      </c>
      <c r="B7556" s="42" t="s">
        <v>8464</v>
      </c>
      <c r="C7556">
        <v>2014</v>
      </c>
      <c r="D7556" s="42" t="s">
        <v>8989</v>
      </c>
      <c r="E7556" t="b">
        <v>0</v>
      </c>
      <c r="F7556" s="42" t="s">
        <v>8984</v>
      </c>
    </row>
    <row r="7557" spans="1:6" x14ac:dyDescent="0.2">
      <c r="A7557" s="42" t="s">
        <v>487</v>
      </c>
      <c r="B7557" s="42" t="s">
        <v>8464</v>
      </c>
      <c r="C7557">
        <v>2015</v>
      </c>
      <c r="D7557" s="42" t="s">
        <v>8969</v>
      </c>
      <c r="E7557" t="b">
        <v>0</v>
      </c>
      <c r="F7557" s="42" t="s">
        <v>8984</v>
      </c>
    </row>
    <row r="7558" spans="1:6" x14ac:dyDescent="0.2">
      <c r="A7558" s="42" t="s">
        <v>487</v>
      </c>
      <c r="B7558" s="42" t="s">
        <v>8464</v>
      </c>
      <c r="C7558">
        <v>2016</v>
      </c>
      <c r="D7558" s="42" t="s">
        <v>8969</v>
      </c>
      <c r="E7558" t="b">
        <v>0</v>
      </c>
      <c r="F7558" s="42" t="s">
        <v>8984</v>
      </c>
    </row>
    <row r="7559" spans="1:6" x14ac:dyDescent="0.2">
      <c r="A7559" s="42" t="s">
        <v>487</v>
      </c>
      <c r="B7559" s="42" t="s">
        <v>8464</v>
      </c>
      <c r="C7559">
        <v>2017</v>
      </c>
      <c r="D7559" s="42" t="s">
        <v>8937</v>
      </c>
      <c r="E7559" t="b">
        <v>0</v>
      </c>
      <c r="F7559" s="42" t="s">
        <v>8984</v>
      </c>
    </row>
    <row r="7560" spans="1:6" x14ac:dyDescent="0.2">
      <c r="A7560" s="42" t="s">
        <v>487</v>
      </c>
      <c r="B7560" s="42" t="s">
        <v>8464</v>
      </c>
      <c r="C7560">
        <v>2018</v>
      </c>
      <c r="D7560" s="42" t="s">
        <v>8937</v>
      </c>
      <c r="E7560" t="b">
        <v>0</v>
      </c>
      <c r="F7560" s="42" t="s">
        <v>8984</v>
      </c>
    </row>
    <row r="7561" spans="1:6" x14ac:dyDescent="0.2">
      <c r="A7561" s="42" t="s">
        <v>487</v>
      </c>
      <c r="B7561" s="42" t="s">
        <v>8464</v>
      </c>
      <c r="C7561">
        <v>2019</v>
      </c>
      <c r="D7561" s="42" t="s">
        <v>8482</v>
      </c>
      <c r="E7561" t="b">
        <v>0</v>
      </c>
      <c r="F7561" s="42" t="s">
        <v>8984</v>
      </c>
    </row>
    <row r="7562" spans="1:6" x14ac:dyDescent="0.2">
      <c r="A7562" s="42" t="s">
        <v>2132</v>
      </c>
      <c r="B7562" s="42" t="s">
        <v>8454</v>
      </c>
      <c r="C7562">
        <v>2017</v>
      </c>
      <c r="D7562" s="42" t="s">
        <v>8601</v>
      </c>
      <c r="E7562" t="b">
        <v>0</v>
      </c>
      <c r="F7562" s="42" t="s">
        <v>10270</v>
      </c>
    </row>
    <row r="7563" spans="1:6" x14ac:dyDescent="0.2">
      <c r="A7563" s="42" t="s">
        <v>2132</v>
      </c>
      <c r="B7563" s="42" t="s">
        <v>8454</v>
      </c>
      <c r="C7563">
        <v>2018</v>
      </c>
      <c r="D7563" s="42" t="s">
        <v>9018</v>
      </c>
      <c r="E7563" t="b">
        <v>0</v>
      </c>
      <c r="F7563" s="42" t="s">
        <v>10270</v>
      </c>
    </row>
    <row r="7564" spans="1:6" x14ac:dyDescent="0.2">
      <c r="A7564" s="42" t="s">
        <v>2132</v>
      </c>
      <c r="B7564" s="42" t="s">
        <v>8454</v>
      </c>
      <c r="C7564">
        <v>2019</v>
      </c>
      <c r="D7564" s="42" t="s">
        <v>9148</v>
      </c>
      <c r="E7564" t="b">
        <v>0</v>
      </c>
      <c r="F7564" s="42" t="s">
        <v>10270</v>
      </c>
    </row>
    <row r="7565" spans="1:6" x14ac:dyDescent="0.2">
      <c r="A7565" s="42" t="s">
        <v>2132</v>
      </c>
      <c r="B7565" s="42" t="s">
        <v>8462</v>
      </c>
      <c r="C7565">
        <v>2017</v>
      </c>
      <c r="D7565" s="42" t="s">
        <v>8601</v>
      </c>
      <c r="E7565" t="b">
        <v>0</v>
      </c>
      <c r="F7565" s="42" t="s">
        <v>10270</v>
      </c>
    </row>
    <row r="7566" spans="1:6" x14ac:dyDescent="0.2">
      <c r="A7566" s="42" t="s">
        <v>2132</v>
      </c>
      <c r="B7566" s="42" t="s">
        <v>8462</v>
      </c>
      <c r="C7566">
        <v>2018</v>
      </c>
      <c r="D7566" s="42" t="s">
        <v>9018</v>
      </c>
      <c r="E7566" t="b">
        <v>0</v>
      </c>
      <c r="F7566" s="42" t="s">
        <v>10270</v>
      </c>
    </row>
    <row r="7567" spans="1:6" x14ac:dyDescent="0.2">
      <c r="A7567" s="42" t="s">
        <v>2132</v>
      </c>
      <c r="B7567" s="42" t="s">
        <v>8462</v>
      </c>
      <c r="C7567">
        <v>2019</v>
      </c>
      <c r="D7567" s="42" t="s">
        <v>8482</v>
      </c>
      <c r="E7567" t="b">
        <v>0</v>
      </c>
      <c r="F7567" s="42" t="s">
        <v>10270</v>
      </c>
    </row>
    <row r="7568" spans="1:6" x14ac:dyDescent="0.2">
      <c r="A7568" s="42" t="s">
        <v>2132</v>
      </c>
      <c r="B7568" s="42" t="s">
        <v>8464</v>
      </c>
      <c r="C7568">
        <v>2017</v>
      </c>
      <c r="D7568" s="42" t="s">
        <v>8482</v>
      </c>
      <c r="E7568" t="b">
        <v>0</v>
      </c>
      <c r="F7568" s="42" t="s">
        <v>10270</v>
      </c>
    </row>
    <row r="7569" spans="1:6" x14ac:dyDescent="0.2">
      <c r="A7569" s="42" t="s">
        <v>2132</v>
      </c>
      <c r="B7569" s="42" t="s">
        <v>8464</v>
      </c>
      <c r="C7569">
        <v>2018</v>
      </c>
      <c r="D7569" s="42" t="s">
        <v>8482</v>
      </c>
      <c r="E7569" t="b">
        <v>0</v>
      </c>
      <c r="F7569" s="42" t="s">
        <v>10270</v>
      </c>
    </row>
    <row r="7570" spans="1:6" x14ac:dyDescent="0.2">
      <c r="A7570" s="42" t="s">
        <v>2132</v>
      </c>
      <c r="B7570" s="42" t="s">
        <v>8464</v>
      </c>
      <c r="C7570">
        <v>2019</v>
      </c>
      <c r="D7570" s="42" t="s">
        <v>8482</v>
      </c>
      <c r="E7570" t="b">
        <v>0</v>
      </c>
      <c r="F7570" s="42" t="s">
        <v>10270</v>
      </c>
    </row>
    <row r="7571" spans="1:6" x14ac:dyDescent="0.2">
      <c r="A7571" s="42" t="s">
        <v>2134</v>
      </c>
      <c r="B7571" s="42" t="s">
        <v>8454</v>
      </c>
      <c r="C7571">
        <v>2013</v>
      </c>
      <c r="D7571" s="42" t="s">
        <v>10299</v>
      </c>
      <c r="E7571" t="b">
        <v>0</v>
      </c>
      <c r="F7571" s="42" t="s">
        <v>10300</v>
      </c>
    </row>
    <row r="7572" spans="1:6" x14ac:dyDescent="0.2">
      <c r="A7572" s="42" t="s">
        <v>2134</v>
      </c>
      <c r="B7572" s="42" t="s">
        <v>8454</v>
      </c>
      <c r="C7572">
        <v>2014</v>
      </c>
      <c r="D7572" s="42" t="s">
        <v>10301</v>
      </c>
      <c r="E7572" t="b">
        <v>0</v>
      </c>
      <c r="F7572" s="42" t="s">
        <v>10300</v>
      </c>
    </row>
    <row r="7573" spans="1:6" x14ac:dyDescent="0.2">
      <c r="A7573" s="42" t="s">
        <v>2134</v>
      </c>
      <c r="B7573" s="42" t="s">
        <v>8454</v>
      </c>
      <c r="C7573">
        <v>2015</v>
      </c>
      <c r="D7573" s="42" t="s">
        <v>10302</v>
      </c>
      <c r="E7573" t="b">
        <v>0</v>
      </c>
      <c r="F7573" s="42" t="s">
        <v>10300</v>
      </c>
    </row>
    <row r="7574" spans="1:6" x14ac:dyDescent="0.2">
      <c r="A7574" s="42" t="s">
        <v>2134</v>
      </c>
      <c r="B7574" s="42" t="s">
        <v>8454</v>
      </c>
      <c r="C7574">
        <v>2016</v>
      </c>
      <c r="D7574" s="42" t="s">
        <v>9431</v>
      </c>
      <c r="E7574" t="b">
        <v>0</v>
      </c>
      <c r="F7574" s="42" t="s">
        <v>10300</v>
      </c>
    </row>
    <row r="7575" spans="1:6" x14ac:dyDescent="0.2">
      <c r="A7575" s="42" t="s">
        <v>2134</v>
      </c>
      <c r="B7575" s="42" t="s">
        <v>8454</v>
      </c>
      <c r="C7575">
        <v>2017</v>
      </c>
      <c r="D7575" s="42" t="s">
        <v>10303</v>
      </c>
      <c r="E7575" t="b">
        <v>0</v>
      </c>
      <c r="F7575" s="42" t="s">
        <v>10300</v>
      </c>
    </row>
    <row r="7576" spans="1:6" x14ac:dyDescent="0.2">
      <c r="A7576" s="42" t="s">
        <v>2134</v>
      </c>
      <c r="B7576" s="42" t="s">
        <v>8454</v>
      </c>
      <c r="C7576">
        <v>2018</v>
      </c>
      <c r="D7576" s="42" t="s">
        <v>10304</v>
      </c>
      <c r="E7576" t="b">
        <v>0</v>
      </c>
      <c r="F7576" s="42" t="s">
        <v>10300</v>
      </c>
    </row>
    <row r="7577" spans="1:6" x14ac:dyDescent="0.2">
      <c r="A7577" s="42" t="s">
        <v>2134</v>
      </c>
      <c r="B7577" s="42" t="s">
        <v>8454</v>
      </c>
      <c r="C7577">
        <v>2019</v>
      </c>
      <c r="D7577" s="42" t="s">
        <v>10305</v>
      </c>
      <c r="E7577" t="b">
        <v>0</v>
      </c>
      <c r="F7577" s="42" t="s">
        <v>10300</v>
      </c>
    </row>
    <row r="7578" spans="1:6" x14ac:dyDescent="0.2">
      <c r="A7578" s="42" t="s">
        <v>2134</v>
      </c>
      <c r="B7578" s="42" t="s">
        <v>8462</v>
      </c>
      <c r="C7578">
        <v>2013</v>
      </c>
      <c r="D7578" s="42" t="s">
        <v>10306</v>
      </c>
      <c r="E7578" t="b">
        <v>0</v>
      </c>
      <c r="F7578" s="42" t="s">
        <v>10300</v>
      </c>
    </row>
    <row r="7579" spans="1:6" x14ac:dyDescent="0.2">
      <c r="A7579" s="42" t="s">
        <v>2134</v>
      </c>
      <c r="B7579" s="42" t="s">
        <v>8462</v>
      </c>
      <c r="C7579">
        <v>2014</v>
      </c>
      <c r="D7579" s="42" t="s">
        <v>10307</v>
      </c>
      <c r="E7579" t="b">
        <v>0</v>
      </c>
      <c r="F7579" s="42" t="s">
        <v>10300</v>
      </c>
    </row>
    <row r="7580" spans="1:6" x14ac:dyDescent="0.2">
      <c r="A7580" s="42" t="s">
        <v>2134</v>
      </c>
      <c r="B7580" s="42" t="s">
        <v>8462</v>
      </c>
      <c r="C7580">
        <v>2015</v>
      </c>
      <c r="D7580" s="42" t="s">
        <v>10308</v>
      </c>
      <c r="E7580" t="b">
        <v>0</v>
      </c>
      <c r="F7580" s="42" t="s">
        <v>10300</v>
      </c>
    </row>
    <row r="7581" spans="1:6" x14ac:dyDescent="0.2">
      <c r="A7581" s="42" t="s">
        <v>2134</v>
      </c>
      <c r="B7581" s="42" t="s">
        <v>8462</v>
      </c>
      <c r="C7581">
        <v>2016</v>
      </c>
      <c r="D7581" s="42" t="s">
        <v>8478</v>
      </c>
      <c r="E7581" t="b">
        <v>0</v>
      </c>
      <c r="F7581" s="42" t="s">
        <v>10300</v>
      </c>
    </row>
    <row r="7582" spans="1:6" x14ac:dyDescent="0.2">
      <c r="A7582" s="42" t="s">
        <v>2134</v>
      </c>
      <c r="B7582" s="42" t="s">
        <v>8462</v>
      </c>
      <c r="C7582">
        <v>2017</v>
      </c>
      <c r="D7582" s="42" t="s">
        <v>10309</v>
      </c>
      <c r="E7582" t="b">
        <v>0</v>
      </c>
      <c r="F7582" s="42" t="s">
        <v>10300</v>
      </c>
    </row>
    <row r="7583" spans="1:6" x14ac:dyDescent="0.2">
      <c r="A7583" s="42" t="s">
        <v>2134</v>
      </c>
      <c r="B7583" s="42" t="s">
        <v>8462</v>
      </c>
      <c r="C7583">
        <v>2018</v>
      </c>
      <c r="D7583" s="42" t="s">
        <v>10310</v>
      </c>
      <c r="E7583" t="b">
        <v>0</v>
      </c>
      <c r="F7583" s="42" t="s">
        <v>10300</v>
      </c>
    </row>
    <row r="7584" spans="1:6" x14ac:dyDescent="0.2">
      <c r="A7584" s="42" t="s">
        <v>2134</v>
      </c>
      <c r="B7584" s="42" t="s">
        <v>8462</v>
      </c>
      <c r="C7584">
        <v>2019</v>
      </c>
      <c r="D7584" s="42" t="s">
        <v>10311</v>
      </c>
      <c r="E7584" t="b">
        <v>0</v>
      </c>
      <c r="F7584" s="42" t="s">
        <v>10300</v>
      </c>
    </row>
    <row r="7585" spans="1:6" x14ac:dyDescent="0.2">
      <c r="A7585" s="42" t="s">
        <v>2134</v>
      </c>
      <c r="B7585" s="42" t="s">
        <v>8464</v>
      </c>
      <c r="C7585">
        <v>2013</v>
      </c>
      <c r="D7585" s="42" t="s">
        <v>10054</v>
      </c>
      <c r="E7585" t="b">
        <v>0</v>
      </c>
      <c r="F7585" s="42" t="s">
        <v>10300</v>
      </c>
    </row>
    <row r="7586" spans="1:6" x14ac:dyDescent="0.2">
      <c r="A7586" s="42" t="s">
        <v>2134</v>
      </c>
      <c r="B7586" s="42" t="s">
        <v>8464</v>
      </c>
      <c r="C7586">
        <v>2014</v>
      </c>
      <c r="D7586" s="42" t="s">
        <v>9864</v>
      </c>
      <c r="E7586" t="b">
        <v>0</v>
      </c>
      <c r="F7586" s="42" t="s">
        <v>10300</v>
      </c>
    </row>
    <row r="7587" spans="1:6" x14ac:dyDescent="0.2">
      <c r="A7587" s="42" t="s">
        <v>2134</v>
      </c>
      <c r="B7587" s="42" t="s">
        <v>8464</v>
      </c>
      <c r="C7587">
        <v>2015</v>
      </c>
      <c r="D7587" s="42" t="s">
        <v>10312</v>
      </c>
      <c r="E7587" t="b">
        <v>0</v>
      </c>
      <c r="F7587" s="42" t="s">
        <v>10300</v>
      </c>
    </row>
    <row r="7588" spans="1:6" x14ac:dyDescent="0.2">
      <c r="A7588" s="42" t="s">
        <v>2134</v>
      </c>
      <c r="B7588" s="42" t="s">
        <v>8464</v>
      </c>
      <c r="C7588">
        <v>2016</v>
      </c>
      <c r="D7588" s="42" t="s">
        <v>9340</v>
      </c>
      <c r="E7588" t="b">
        <v>0</v>
      </c>
      <c r="F7588" s="42" t="s">
        <v>10300</v>
      </c>
    </row>
    <row r="7589" spans="1:6" x14ac:dyDescent="0.2">
      <c r="A7589" s="42" t="s">
        <v>2134</v>
      </c>
      <c r="B7589" s="42" t="s">
        <v>8464</v>
      </c>
      <c r="C7589">
        <v>2017</v>
      </c>
      <c r="D7589" s="42" t="s">
        <v>8743</v>
      </c>
      <c r="E7589" t="b">
        <v>0</v>
      </c>
      <c r="F7589" s="42" t="s">
        <v>10300</v>
      </c>
    </row>
    <row r="7590" spans="1:6" x14ac:dyDescent="0.2">
      <c r="A7590" s="42" t="s">
        <v>2134</v>
      </c>
      <c r="B7590" s="42" t="s">
        <v>8464</v>
      </c>
      <c r="C7590">
        <v>2018</v>
      </c>
      <c r="D7590" s="42" t="s">
        <v>8748</v>
      </c>
      <c r="E7590" t="b">
        <v>0</v>
      </c>
      <c r="F7590" s="42" t="s">
        <v>10300</v>
      </c>
    </row>
    <row r="7591" spans="1:6" x14ac:dyDescent="0.2">
      <c r="A7591" s="42" t="s">
        <v>2134</v>
      </c>
      <c r="B7591" s="42" t="s">
        <v>8464</v>
      </c>
      <c r="C7591">
        <v>2019</v>
      </c>
      <c r="D7591" s="42" t="s">
        <v>9965</v>
      </c>
      <c r="E7591" t="b">
        <v>0</v>
      </c>
      <c r="F7591" s="42" t="s">
        <v>10300</v>
      </c>
    </row>
    <row r="7592" spans="1:6" x14ac:dyDescent="0.2">
      <c r="A7592" s="42" t="s">
        <v>2136</v>
      </c>
      <c r="B7592" s="42" t="s">
        <v>8454</v>
      </c>
      <c r="C7592">
        <v>2013</v>
      </c>
      <c r="D7592" s="42" t="s">
        <v>9329</v>
      </c>
      <c r="E7592" t="b">
        <v>0</v>
      </c>
      <c r="F7592" s="42" t="s">
        <v>10313</v>
      </c>
    </row>
    <row r="7593" spans="1:6" x14ac:dyDescent="0.2">
      <c r="A7593" s="42" t="s">
        <v>2136</v>
      </c>
      <c r="B7593" s="42" t="s">
        <v>8454</v>
      </c>
      <c r="C7593">
        <v>2014</v>
      </c>
      <c r="D7593" s="42" t="s">
        <v>8599</v>
      </c>
      <c r="E7593" t="b">
        <v>0</v>
      </c>
      <c r="F7593" s="42" t="s">
        <v>10313</v>
      </c>
    </row>
    <row r="7594" spans="1:6" x14ac:dyDescent="0.2">
      <c r="A7594" s="42" t="s">
        <v>2136</v>
      </c>
      <c r="B7594" s="42" t="s">
        <v>8454</v>
      </c>
      <c r="C7594">
        <v>2015</v>
      </c>
      <c r="D7594" s="42" t="s">
        <v>8969</v>
      </c>
      <c r="E7594" t="b">
        <v>0</v>
      </c>
      <c r="F7594" s="42" t="s">
        <v>10313</v>
      </c>
    </row>
    <row r="7595" spans="1:6" x14ac:dyDescent="0.2">
      <c r="A7595" s="42" t="s">
        <v>2136</v>
      </c>
      <c r="B7595" s="42" t="s">
        <v>8454</v>
      </c>
      <c r="C7595">
        <v>2016</v>
      </c>
      <c r="D7595" s="42" t="s">
        <v>9049</v>
      </c>
      <c r="E7595" t="b">
        <v>0</v>
      </c>
      <c r="F7595" s="42" t="s">
        <v>10313</v>
      </c>
    </row>
    <row r="7596" spans="1:6" x14ac:dyDescent="0.2">
      <c r="A7596" s="42" t="s">
        <v>2136</v>
      </c>
      <c r="B7596" s="42" t="s">
        <v>8454</v>
      </c>
      <c r="C7596">
        <v>2017</v>
      </c>
      <c r="D7596" s="42" t="s">
        <v>8694</v>
      </c>
      <c r="E7596" t="b">
        <v>0</v>
      </c>
      <c r="F7596" s="42" t="s">
        <v>10313</v>
      </c>
    </row>
    <row r="7597" spans="1:6" x14ac:dyDescent="0.2">
      <c r="A7597" s="42" t="s">
        <v>2136</v>
      </c>
      <c r="B7597" s="42" t="s">
        <v>8454</v>
      </c>
      <c r="C7597">
        <v>2018</v>
      </c>
      <c r="D7597" s="42" t="s">
        <v>8970</v>
      </c>
      <c r="E7597" t="b">
        <v>0</v>
      </c>
      <c r="F7597" s="42" t="s">
        <v>10313</v>
      </c>
    </row>
    <row r="7598" spans="1:6" x14ac:dyDescent="0.2">
      <c r="A7598" s="42" t="s">
        <v>2136</v>
      </c>
      <c r="B7598" s="42" t="s">
        <v>8454</v>
      </c>
      <c r="C7598">
        <v>2019</v>
      </c>
      <c r="D7598" s="42" t="s">
        <v>8582</v>
      </c>
      <c r="E7598" t="b">
        <v>0</v>
      </c>
      <c r="F7598" s="42" t="s">
        <v>10313</v>
      </c>
    </row>
    <row r="7599" spans="1:6" x14ac:dyDescent="0.2">
      <c r="A7599" s="42" t="s">
        <v>2136</v>
      </c>
      <c r="B7599" s="42" t="s">
        <v>8462</v>
      </c>
      <c r="C7599">
        <v>2013</v>
      </c>
      <c r="D7599" s="42" t="s">
        <v>9329</v>
      </c>
      <c r="E7599" t="b">
        <v>0</v>
      </c>
      <c r="F7599" s="42" t="s">
        <v>10313</v>
      </c>
    </row>
    <row r="7600" spans="1:6" x14ac:dyDescent="0.2">
      <c r="A7600" s="42" t="s">
        <v>2136</v>
      </c>
      <c r="B7600" s="42" t="s">
        <v>8462</v>
      </c>
      <c r="C7600">
        <v>2014</v>
      </c>
      <c r="D7600" s="42" t="s">
        <v>8599</v>
      </c>
      <c r="E7600" t="b">
        <v>0</v>
      </c>
      <c r="F7600" s="42" t="s">
        <v>10313</v>
      </c>
    </row>
    <row r="7601" spans="1:6" x14ac:dyDescent="0.2">
      <c r="A7601" s="42" t="s">
        <v>2136</v>
      </c>
      <c r="B7601" s="42" t="s">
        <v>8462</v>
      </c>
      <c r="C7601">
        <v>2015</v>
      </c>
      <c r="D7601" s="42" t="s">
        <v>8969</v>
      </c>
      <c r="E7601" t="b">
        <v>0</v>
      </c>
      <c r="F7601" s="42" t="s">
        <v>10313</v>
      </c>
    </row>
    <row r="7602" spans="1:6" x14ac:dyDescent="0.2">
      <c r="A7602" s="42" t="s">
        <v>2136</v>
      </c>
      <c r="B7602" s="42" t="s">
        <v>8462</v>
      </c>
      <c r="C7602">
        <v>2016</v>
      </c>
      <c r="D7602" s="42" t="s">
        <v>9049</v>
      </c>
      <c r="E7602" t="b">
        <v>0</v>
      </c>
      <c r="F7602" s="42" t="s">
        <v>10313</v>
      </c>
    </row>
    <row r="7603" spans="1:6" x14ac:dyDescent="0.2">
      <c r="A7603" s="42" t="s">
        <v>2136</v>
      </c>
      <c r="B7603" s="42" t="s">
        <v>8462</v>
      </c>
      <c r="C7603">
        <v>2017</v>
      </c>
      <c r="D7603" s="42" t="s">
        <v>8694</v>
      </c>
      <c r="E7603" t="b">
        <v>0</v>
      </c>
      <c r="F7603" s="42" t="s">
        <v>10313</v>
      </c>
    </row>
    <row r="7604" spans="1:6" x14ac:dyDescent="0.2">
      <c r="A7604" s="42" t="s">
        <v>2136</v>
      </c>
      <c r="B7604" s="42" t="s">
        <v>8462</v>
      </c>
      <c r="C7604">
        <v>2018</v>
      </c>
      <c r="D7604" s="42" t="s">
        <v>8970</v>
      </c>
      <c r="E7604" t="b">
        <v>0</v>
      </c>
      <c r="F7604" s="42" t="s">
        <v>10313</v>
      </c>
    </row>
    <row r="7605" spans="1:6" x14ac:dyDescent="0.2">
      <c r="A7605" s="42" t="s">
        <v>2136</v>
      </c>
      <c r="B7605" s="42" t="s">
        <v>8462</v>
      </c>
      <c r="C7605">
        <v>2019</v>
      </c>
      <c r="D7605" s="42" t="s">
        <v>8582</v>
      </c>
      <c r="E7605" t="b">
        <v>0</v>
      </c>
      <c r="F7605" s="42" t="s">
        <v>10313</v>
      </c>
    </row>
    <row r="7606" spans="1:6" x14ac:dyDescent="0.2">
      <c r="A7606" s="42" t="s">
        <v>2136</v>
      </c>
      <c r="B7606" s="42" t="s">
        <v>8464</v>
      </c>
      <c r="C7606">
        <v>2013</v>
      </c>
      <c r="D7606" s="42" t="s">
        <v>8681</v>
      </c>
      <c r="E7606" t="b">
        <v>0</v>
      </c>
      <c r="F7606" s="42" t="s">
        <v>10313</v>
      </c>
    </row>
    <row r="7607" spans="1:6" x14ac:dyDescent="0.2">
      <c r="A7607" s="42" t="s">
        <v>2136</v>
      </c>
      <c r="B7607" s="42" t="s">
        <v>8464</v>
      </c>
      <c r="C7607">
        <v>2014</v>
      </c>
      <c r="D7607" s="42" t="s">
        <v>8983</v>
      </c>
      <c r="E7607" t="b">
        <v>0</v>
      </c>
      <c r="F7607" s="42" t="s">
        <v>10313</v>
      </c>
    </row>
    <row r="7608" spans="1:6" x14ac:dyDescent="0.2">
      <c r="A7608" s="42" t="s">
        <v>2136</v>
      </c>
      <c r="B7608" s="42" t="s">
        <v>8464</v>
      </c>
      <c r="C7608">
        <v>2015</v>
      </c>
      <c r="D7608" s="42" t="s">
        <v>8977</v>
      </c>
      <c r="E7608" t="b">
        <v>0</v>
      </c>
      <c r="F7608" s="42" t="s">
        <v>10313</v>
      </c>
    </row>
    <row r="7609" spans="1:6" x14ac:dyDescent="0.2">
      <c r="A7609" s="42" t="s">
        <v>2136</v>
      </c>
      <c r="B7609" s="42" t="s">
        <v>8464</v>
      </c>
      <c r="C7609">
        <v>2016</v>
      </c>
      <c r="D7609" s="42" t="s">
        <v>8982</v>
      </c>
      <c r="E7609" t="b">
        <v>0</v>
      </c>
      <c r="F7609" s="42" t="s">
        <v>10313</v>
      </c>
    </row>
    <row r="7610" spans="1:6" x14ac:dyDescent="0.2">
      <c r="A7610" s="42" t="s">
        <v>2136</v>
      </c>
      <c r="B7610" s="42" t="s">
        <v>8464</v>
      </c>
      <c r="C7610">
        <v>2017</v>
      </c>
      <c r="D7610" s="42" t="s">
        <v>8652</v>
      </c>
      <c r="E7610" t="b">
        <v>0</v>
      </c>
      <c r="F7610" s="42" t="s">
        <v>10313</v>
      </c>
    </row>
    <row r="7611" spans="1:6" x14ac:dyDescent="0.2">
      <c r="A7611" s="42" t="s">
        <v>2136</v>
      </c>
      <c r="B7611" s="42" t="s">
        <v>8464</v>
      </c>
      <c r="C7611">
        <v>2018</v>
      </c>
      <c r="D7611" s="42" t="s">
        <v>8977</v>
      </c>
      <c r="E7611" t="b">
        <v>0</v>
      </c>
      <c r="F7611" s="42" t="s">
        <v>10313</v>
      </c>
    </row>
    <row r="7612" spans="1:6" x14ac:dyDescent="0.2">
      <c r="A7612" s="42" t="s">
        <v>2136</v>
      </c>
      <c r="B7612" s="42" t="s">
        <v>8464</v>
      </c>
      <c r="C7612">
        <v>2019</v>
      </c>
      <c r="D7612" s="42" t="s">
        <v>8482</v>
      </c>
      <c r="E7612" t="b">
        <v>0</v>
      </c>
      <c r="F7612" s="42" t="s">
        <v>10313</v>
      </c>
    </row>
    <row r="7613" spans="1:6" x14ac:dyDescent="0.2">
      <c r="A7613" s="42" t="s">
        <v>2138</v>
      </c>
      <c r="B7613" s="42" t="s">
        <v>8454</v>
      </c>
      <c r="C7613">
        <v>2013</v>
      </c>
      <c r="D7613" s="42" t="s">
        <v>8845</v>
      </c>
      <c r="E7613" t="b">
        <v>0</v>
      </c>
      <c r="F7613" s="42" t="s">
        <v>10314</v>
      </c>
    </row>
    <row r="7614" spans="1:6" x14ac:dyDescent="0.2">
      <c r="A7614" s="42" t="s">
        <v>2138</v>
      </c>
      <c r="B7614" s="42" t="s">
        <v>8454</v>
      </c>
      <c r="C7614">
        <v>2014</v>
      </c>
      <c r="D7614" s="42" t="s">
        <v>9226</v>
      </c>
      <c r="E7614" t="b">
        <v>0</v>
      </c>
      <c r="F7614" s="42" t="s">
        <v>10314</v>
      </c>
    </row>
    <row r="7615" spans="1:6" x14ac:dyDescent="0.2">
      <c r="A7615" s="42" t="s">
        <v>2138</v>
      </c>
      <c r="B7615" s="42" t="s">
        <v>8454</v>
      </c>
      <c r="C7615">
        <v>2015</v>
      </c>
      <c r="D7615" s="42" t="s">
        <v>8845</v>
      </c>
      <c r="E7615" t="b">
        <v>0</v>
      </c>
      <c r="F7615" s="42" t="s">
        <v>10314</v>
      </c>
    </row>
    <row r="7616" spans="1:6" x14ac:dyDescent="0.2">
      <c r="A7616" s="42" t="s">
        <v>2138</v>
      </c>
      <c r="B7616" s="42" t="s">
        <v>8454</v>
      </c>
      <c r="C7616">
        <v>2016</v>
      </c>
      <c r="D7616" s="42" t="s">
        <v>9190</v>
      </c>
      <c r="E7616" t="b">
        <v>0</v>
      </c>
      <c r="F7616" s="42" t="s">
        <v>10314</v>
      </c>
    </row>
    <row r="7617" spans="1:6" x14ac:dyDescent="0.2">
      <c r="A7617" s="42" t="s">
        <v>2138</v>
      </c>
      <c r="B7617" s="42" t="s">
        <v>8454</v>
      </c>
      <c r="C7617">
        <v>2017</v>
      </c>
      <c r="D7617" s="42" t="s">
        <v>9034</v>
      </c>
      <c r="E7617" t="b">
        <v>0</v>
      </c>
      <c r="F7617" s="42" t="s">
        <v>10314</v>
      </c>
    </row>
    <row r="7618" spans="1:6" x14ac:dyDescent="0.2">
      <c r="A7618" s="42" t="s">
        <v>2138</v>
      </c>
      <c r="B7618" s="42" t="s">
        <v>8454</v>
      </c>
      <c r="C7618">
        <v>2018</v>
      </c>
      <c r="D7618" s="42" t="s">
        <v>8663</v>
      </c>
      <c r="E7618" t="b">
        <v>0</v>
      </c>
      <c r="F7618" s="42" t="s">
        <v>10314</v>
      </c>
    </row>
    <row r="7619" spans="1:6" x14ac:dyDescent="0.2">
      <c r="A7619" s="42" t="s">
        <v>2138</v>
      </c>
      <c r="B7619" s="42" t="s">
        <v>8454</v>
      </c>
      <c r="C7619">
        <v>2019</v>
      </c>
      <c r="D7619" s="42" t="s">
        <v>8759</v>
      </c>
      <c r="E7619" t="b">
        <v>0</v>
      </c>
      <c r="F7619" s="42" t="s">
        <v>10314</v>
      </c>
    </row>
    <row r="7620" spans="1:6" x14ac:dyDescent="0.2">
      <c r="A7620" s="42" t="s">
        <v>2138</v>
      </c>
      <c r="B7620" s="42" t="s">
        <v>8462</v>
      </c>
      <c r="C7620">
        <v>2013</v>
      </c>
      <c r="D7620" s="42" t="s">
        <v>8845</v>
      </c>
      <c r="E7620" t="b">
        <v>0</v>
      </c>
      <c r="F7620" s="42" t="s">
        <v>10314</v>
      </c>
    </row>
    <row r="7621" spans="1:6" x14ac:dyDescent="0.2">
      <c r="A7621" s="42" t="s">
        <v>2138</v>
      </c>
      <c r="B7621" s="42" t="s">
        <v>8462</v>
      </c>
      <c r="C7621">
        <v>2014</v>
      </c>
      <c r="D7621" s="42" t="s">
        <v>9226</v>
      </c>
      <c r="E7621" t="b">
        <v>0</v>
      </c>
      <c r="F7621" s="42" t="s">
        <v>10314</v>
      </c>
    </row>
    <row r="7622" spans="1:6" x14ac:dyDescent="0.2">
      <c r="A7622" s="42" t="s">
        <v>2138</v>
      </c>
      <c r="B7622" s="42" t="s">
        <v>8462</v>
      </c>
      <c r="C7622">
        <v>2015</v>
      </c>
      <c r="D7622" s="42" t="s">
        <v>8845</v>
      </c>
      <c r="E7622" t="b">
        <v>0</v>
      </c>
      <c r="F7622" s="42" t="s">
        <v>10314</v>
      </c>
    </row>
    <row r="7623" spans="1:6" x14ac:dyDescent="0.2">
      <c r="A7623" s="42" t="s">
        <v>2138</v>
      </c>
      <c r="B7623" s="42" t="s">
        <v>8462</v>
      </c>
      <c r="C7623">
        <v>2016</v>
      </c>
      <c r="D7623" s="42" t="s">
        <v>9190</v>
      </c>
      <c r="E7623" t="b">
        <v>0</v>
      </c>
      <c r="F7623" s="42" t="s">
        <v>10314</v>
      </c>
    </row>
    <row r="7624" spans="1:6" x14ac:dyDescent="0.2">
      <c r="A7624" s="42" t="s">
        <v>2138</v>
      </c>
      <c r="B7624" s="42" t="s">
        <v>8462</v>
      </c>
      <c r="C7624">
        <v>2017</v>
      </c>
      <c r="D7624" s="42" t="s">
        <v>9034</v>
      </c>
      <c r="E7624" t="b">
        <v>0</v>
      </c>
      <c r="F7624" s="42" t="s">
        <v>10314</v>
      </c>
    </row>
    <row r="7625" spans="1:6" x14ac:dyDescent="0.2">
      <c r="A7625" s="42" t="s">
        <v>2138</v>
      </c>
      <c r="B7625" s="42" t="s">
        <v>8462</v>
      </c>
      <c r="C7625">
        <v>2018</v>
      </c>
      <c r="D7625" s="42" t="s">
        <v>8663</v>
      </c>
      <c r="E7625" t="b">
        <v>0</v>
      </c>
      <c r="F7625" s="42" t="s">
        <v>10314</v>
      </c>
    </row>
    <row r="7626" spans="1:6" x14ac:dyDescent="0.2">
      <c r="A7626" s="42" t="s">
        <v>2138</v>
      </c>
      <c r="B7626" s="42" t="s">
        <v>8462</v>
      </c>
      <c r="C7626">
        <v>2019</v>
      </c>
      <c r="D7626" s="42" t="s">
        <v>8759</v>
      </c>
      <c r="E7626" t="b">
        <v>0</v>
      </c>
      <c r="F7626" s="42" t="s">
        <v>10314</v>
      </c>
    </row>
    <row r="7627" spans="1:6" x14ac:dyDescent="0.2">
      <c r="A7627" s="42" t="s">
        <v>2138</v>
      </c>
      <c r="B7627" s="42" t="s">
        <v>8464</v>
      </c>
      <c r="C7627">
        <v>2013</v>
      </c>
      <c r="D7627" s="42" t="s">
        <v>8590</v>
      </c>
      <c r="E7627" t="b">
        <v>0</v>
      </c>
      <c r="F7627" s="42" t="s">
        <v>10314</v>
      </c>
    </row>
    <row r="7628" spans="1:6" x14ac:dyDescent="0.2">
      <c r="A7628" s="42" t="s">
        <v>2138</v>
      </c>
      <c r="B7628" s="42" t="s">
        <v>8464</v>
      </c>
      <c r="C7628">
        <v>2014</v>
      </c>
      <c r="D7628" s="42" t="s">
        <v>9256</v>
      </c>
      <c r="E7628" t="b">
        <v>0</v>
      </c>
      <c r="F7628" s="42" t="s">
        <v>10314</v>
      </c>
    </row>
    <row r="7629" spans="1:6" x14ac:dyDescent="0.2">
      <c r="A7629" s="42" t="s">
        <v>2138</v>
      </c>
      <c r="B7629" s="42" t="s">
        <v>8464</v>
      </c>
      <c r="C7629">
        <v>2015</v>
      </c>
      <c r="D7629" s="42" t="s">
        <v>8582</v>
      </c>
      <c r="E7629" t="b">
        <v>0</v>
      </c>
      <c r="F7629" s="42" t="s">
        <v>10314</v>
      </c>
    </row>
    <row r="7630" spans="1:6" x14ac:dyDescent="0.2">
      <c r="A7630" s="42" t="s">
        <v>2138</v>
      </c>
      <c r="B7630" s="42" t="s">
        <v>8464</v>
      </c>
      <c r="C7630">
        <v>2016</v>
      </c>
      <c r="D7630" s="42" t="s">
        <v>9165</v>
      </c>
      <c r="E7630" t="b">
        <v>0</v>
      </c>
      <c r="F7630" s="42" t="s">
        <v>10314</v>
      </c>
    </row>
    <row r="7631" spans="1:6" x14ac:dyDescent="0.2">
      <c r="A7631" s="42" t="s">
        <v>2138</v>
      </c>
      <c r="B7631" s="42" t="s">
        <v>8464</v>
      </c>
      <c r="C7631">
        <v>2017</v>
      </c>
      <c r="D7631" s="42" t="s">
        <v>8970</v>
      </c>
      <c r="E7631" t="b">
        <v>0</v>
      </c>
      <c r="F7631" s="42" t="s">
        <v>10314</v>
      </c>
    </row>
    <row r="7632" spans="1:6" x14ac:dyDescent="0.2">
      <c r="A7632" s="42" t="s">
        <v>2138</v>
      </c>
      <c r="B7632" s="42" t="s">
        <v>8464</v>
      </c>
      <c r="C7632">
        <v>2018</v>
      </c>
      <c r="D7632" s="42" t="s">
        <v>8584</v>
      </c>
      <c r="E7632" t="b">
        <v>0</v>
      </c>
      <c r="F7632" s="42" t="s">
        <v>10314</v>
      </c>
    </row>
    <row r="7633" spans="1:6" x14ac:dyDescent="0.2">
      <c r="A7633" s="42" t="s">
        <v>2138</v>
      </c>
      <c r="B7633" s="42" t="s">
        <v>8464</v>
      </c>
      <c r="C7633">
        <v>2019</v>
      </c>
      <c r="D7633" s="42" t="s">
        <v>8482</v>
      </c>
      <c r="E7633" t="b">
        <v>0</v>
      </c>
      <c r="F7633" s="42" t="s">
        <v>10314</v>
      </c>
    </row>
    <row r="7634" spans="1:6" x14ac:dyDescent="0.2">
      <c r="A7634" s="42" t="s">
        <v>2140</v>
      </c>
      <c r="B7634" s="42" t="s">
        <v>8454</v>
      </c>
      <c r="C7634">
        <v>2013</v>
      </c>
      <c r="D7634" s="42" t="s">
        <v>8783</v>
      </c>
      <c r="E7634" t="b">
        <v>0</v>
      </c>
      <c r="F7634" s="42" t="s">
        <v>10315</v>
      </c>
    </row>
    <row r="7635" spans="1:6" x14ac:dyDescent="0.2">
      <c r="A7635" s="42" t="s">
        <v>2140</v>
      </c>
      <c r="B7635" s="42" t="s">
        <v>8454</v>
      </c>
      <c r="C7635">
        <v>2014</v>
      </c>
      <c r="D7635" s="42" t="s">
        <v>9389</v>
      </c>
      <c r="E7635" t="b">
        <v>0</v>
      </c>
      <c r="F7635" s="42" t="s">
        <v>10315</v>
      </c>
    </row>
    <row r="7636" spans="1:6" x14ac:dyDescent="0.2">
      <c r="A7636" s="42" t="s">
        <v>2140</v>
      </c>
      <c r="B7636" s="42" t="s">
        <v>8454</v>
      </c>
      <c r="C7636">
        <v>2015</v>
      </c>
      <c r="D7636" s="42" t="s">
        <v>10316</v>
      </c>
      <c r="E7636" t="b">
        <v>0</v>
      </c>
      <c r="F7636" s="42" t="s">
        <v>10315</v>
      </c>
    </row>
    <row r="7637" spans="1:6" x14ac:dyDescent="0.2">
      <c r="A7637" s="42" t="s">
        <v>2140</v>
      </c>
      <c r="B7637" s="42" t="s">
        <v>8454</v>
      </c>
      <c r="C7637">
        <v>2016</v>
      </c>
      <c r="D7637" s="42" t="s">
        <v>9270</v>
      </c>
      <c r="E7637" t="b">
        <v>0</v>
      </c>
      <c r="F7637" s="42" t="s">
        <v>10315</v>
      </c>
    </row>
    <row r="7638" spans="1:6" x14ac:dyDescent="0.2">
      <c r="A7638" s="42" t="s">
        <v>2140</v>
      </c>
      <c r="B7638" s="42" t="s">
        <v>8454</v>
      </c>
      <c r="C7638">
        <v>2017</v>
      </c>
      <c r="D7638" s="42" t="s">
        <v>10317</v>
      </c>
      <c r="E7638" t="b">
        <v>0</v>
      </c>
      <c r="F7638" s="42" t="s">
        <v>10315</v>
      </c>
    </row>
    <row r="7639" spans="1:6" x14ac:dyDescent="0.2">
      <c r="A7639" s="42" t="s">
        <v>2140</v>
      </c>
      <c r="B7639" s="42" t="s">
        <v>8454</v>
      </c>
      <c r="C7639">
        <v>2018</v>
      </c>
      <c r="D7639" s="42" t="s">
        <v>10318</v>
      </c>
      <c r="E7639" t="b">
        <v>0</v>
      </c>
      <c r="F7639" s="42" t="s">
        <v>10315</v>
      </c>
    </row>
    <row r="7640" spans="1:6" x14ac:dyDescent="0.2">
      <c r="A7640" s="42" t="s">
        <v>2140</v>
      </c>
      <c r="B7640" s="42" t="s">
        <v>8454</v>
      </c>
      <c r="C7640">
        <v>2019</v>
      </c>
      <c r="D7640" s="42" t="s">
        <v>9195</v>
      </c>
      <c r="E7640" t="b">
        <v>0</v>
      </c>
      <c r="F7640" s="42" t="s">
        <v>10315</v>
      </c>
    </row>
    <row r="7641" spans="1:6" x14ac:dyDescent="0.2">
      <c r="A7641" s="42" t="s">
        <v>2140</v>
      </c>
      <c r="B7641" s="42" t="s">
        <v>8462</v>
      </c>
      <c r="C7641">
        <v>2013</v>
      </c>
      <c r="D7641" s="42" t="s">
        <v>8783</v>
      </c>
      <c r="E7641" t="b">
        <v>0</v>
      </c>
      <c r="F7641" s="42" t="s">
        <v>10315</v>
      </c>
    </row>
    <row r="7642" spans="1:6" x14ac:dyDescent="0.2">
      <c r="A7642" s="42" t="s">
        <v>2140</v>
      </c>
      <c r="B7642" s="42" t="s">
        <v>8462</v>
      </c>
      <c r="C7642">
        <v>2014</v>
      </c>
      <c r="D7642" s="42" t="s">
        <v>9389</v>
      </c>
      <c r="E7642" t="b">
        <v>0</v>
      </c>
      <c r="F7642" s="42" t="s">
        <v>10315</v>
      </c>
    </row>
    <row r="7643" spans="1:6" x14ac:dyDescent="0.2">
      <c r="A7643" s="42" t="s">
        <v>2140</v>
      </c>
      <c r="B7643" s="42" t="s">
        <v>8462</v>
      </c>
      <c r="C7643">
        <v>2015</v>
      </c>
      <c r="D7643" s="42" t="s">
        <v>10316</v>
      </c>
      <c r="E7643" t="b">
        <v>0</v>
      </c>
      <c r="F7643" s="42" t="s">
        <v>10315</v>
      </c>
    </row>
    <row r="7644" spans="1:6" x14ac:dyDescent="0.2">
      <c r="A7644" s="42" t="s">
        <v>2140</v>
      </c>
      <c r="B7644" s="42" t="s">
        <v>8462</v>
      </c>
      <c r="C7644">
        <v>2016</v>
      </c>
      <c r="D7644" s="42" t="s">
        <v>9270</v>
      </c>
      <c r="E7644" t="b">
        <v>0</v>
      </c>
      <c r="F7644" s="42" t="s">
        <v>10315</v>
      </c>
    </row>
    <row r="7645" spans="1:6" x14ac:dyDescent="0.2">
      <c r="A7645" s="42" t="s">
        <v>2140</v>
      </c>
      <c r="B7645" s="42" t="s">
        <v>8462</v>
      </c>
      <c r="C7645">
        <v>2017</v>
      </c>
      <c r="D7645" s="42" t="s">
        <v>10317</v>
      </c>
      <c r="E7645" t="b">
        <v>0</v>
      </c>
      <c r="F7645" s="42" t="s">
        <v>10315</v>
      </c>
    </row>
    <row r="7646" spans="1:6" x14ac:dyDescent="0.2">
      <c r="A7646" s="42" t="s">
        <v>2140</v>
      </c>
      <c r="B7646" s="42" t="s">
        <v>8462</v>
      </c>
      <c r="C7646">
        <v>2018</v>
      </c>
      <c r="D7646" s="42" t="s">
        <v>10318</v>
      </c>
      <c r="E7646" t="b">
        <v>0</v>
      </c>
      <c r="F7646" s="42" t="s">
        <v>10315</v>
      </c>
    </row>
    <row r="7647" spans="1:6" x14ac:dyDescent="0.2">
      <c r="A7647" s="42" t="s">
        <v>2140</v>
      </c>
      <c r="B7647" s="42" t="s">
        <v>8462</v>
      </c>
      <c r="C7647">
        <v>2019</v>
      </c>
      <c r="D7647" s="42" t="s">
        <v>9195</v>
      </c>
      <c r="E7647" t="b">
        <v>0</v>
      </c>
      <c r="F7647" s="42" t="s">
        <v>10315</v>
      </c>
    </row>
    <row r="7648" spans="1:6" x14ac:dyDescent="0.2">
      <c r="A7648" s="42" t="s">
        <v>2140</v>
      </c>
      <c r="B7648" s="42" t="s">
        <v>8464</v>
      </c>
      <c r="C7648">
        <v>2013</v>
      </c>
      <c r="D7648" s="42" t="s">
        <v>8530</v>
      </c>
      <c r="E7648" t="b">
        <v>0</v>
      </c>
      <c r="F7648" s="42" t="s">
        <v>10315</v>
      </c>
    </row>
    <row r="7649" spans="1:6" x14ac:dyDescent="0.2">
      <c r="A7649" s="42" t="s">
        <v>2140</v>
      </c>
      <c r="B7649" s="42" t="s">
        <v>8464</v>
      </c>
      <c r="C7649">
        <v>2014</v>
      </c>
      <c r="D7649" s="42" t="s">
        <v>8644</v>
      </c>
      <c r="E7649" t="b">
        <v>0</v>
      </c>
      <c r="F7649" s="42" t="s">
        <v>10315</v>
      </c>
    </row>
    <row r="7650" spans="1:6" x14ac:dyDescent="0.2">
      <c r="A7650" s="42" t="s">
        <v>2140</v>
      </c>
      <c r="B7650" s="42" t="s">
        <v>8464</v>
      </c>
      <c r="C7650">
        <v>2015</v>
      </c>
      <c r="D7650" s="42" t="s">
        <v>8704</v>
      </c>
      <c r="E7650" t="b">
        <v>0</v>
      </c>
      <c r="F7650" s="42" t="s">
        <v>10315</v>
      </c>
    </row>
    <row r="7651" spans="1:6" x14ac:dyDescent="0.2">
      <c r="A7651" s="42" t="s">
        <v>2140</v>
      </c>
      <c r="B7651" s="42" t="s">
        <v>8464</v>
      </c>
      <c r="C7651">
        <v>2016</v>
      </c>
      <c r="D7651" s="42" t="s">
        <v>8704</v>
      </c>
      <c r="E7651" t="b">
        <v>0</v>
      </c>
      <c r="F7651" s="42" t="s">
        <v>10315</v>
      </c>
    </row>
    <row r="7652" spans="1:6" x14ac:dyDescent="0.2">
      <c r="A7652" s="42" t="s">
        <v>2140</v>
      </c>
      <c r="B7652" s="42" t="s">
        <v>8464</v>
      </c>
      <c r="C7652">
        <v>2017</v>
      </c>
      <c r="D7652" s="42" t="s">
        <v>8517</v>
      </c>
      <c r="E7652" t="b">
        <v>0</v>
      </c>
      <c r="F7652" s="42" t="s">
        <v>10315</v>
      </c>
    </row>
    <row r="7653" spans="1:6" x14ac:dyDescent="0.2">
      <c r="A7653" s="42" t="s">
        <v>2140</v>
      </c>
      <c r="B7653" s="42" t="s">
        <v>8464</v>
      </c>
      <c r="C7653">
        <v>2018</v>
      </c>
      <c r="D7653" s="42" t="s">
        <v>8704</v>
      </c>
      <c r="E7653" t="b">
        <v>0</v>
      </c>
      <c r="F7653" s="42" t="s">
        <v>10315</v>
      </c>
    </row>
    <row r="7654" spans="1:6" x14ac:dyDescent="0.2">
      <c r="A7654" s="42" t="s">
        <v>2140</v>
      </c>
      <c r="B7654" s="42" t="s">
        <v>8464</v>
      </c>
      <c r="C7654">
        <v>2019</v>
      </c>
      <c r="D7654" s="42" t="s">
        <v>8496</v>
      </c>
      <c r="E7654" t="b">
        <v>0</v>
      </c>
      <c r="F7654" s="42" t="s">
        <v>10315</v>
      </c>
    </row>
    <row r="7655" spans="1:6" x14ac:dyDescent="0.2">
      <c r="A7655" s="42" t="s">
        <v>2142</v>
      </c>
      <c r="B7655" s="42" t="s">
        <v>8454</v>
      </c>
      <c r="C7655">
        <v>2013</v>
      </c>
      <c r="D7655" s="42" t="s">
        <v>8997</v>
      </c>
      <c r="E7655" t="b">
        <v>1</v>
      </c>
      <c r="F7655" s="42" t="s">
        <v>2143</v>
      </c>
    </row>
    <row r="7656" spans="1:6" x14ac:dyDescent="0.2">
      <c r="A7656" s="42" t="s">
        <v>2142</v>
      </c>
      <c r="B7656" s="42" t="s">
        <v>8454</v>
      </c>
      <c r="C7656">
        <v>2014</v>
      </c>
      <c r="D7656" s="42" t="s">
        <v>10319</v>
      </c>
      <c r="E7656" t="b">
        <v>1</v>
      </c>
      <c r="F7656" s="42" t="s">
        <v>2143</v>
      </c>
    </row>
    <row r="7657" spans="1:6" x14ac:dyDescent="0.2">
      <c r="A7657" s="42" t="s">
        <v>2142</v>
      </c>
      <c r="B7657" s="42" t="s">
        <v>8454</v>
      </c>
      <c r="C7657">
        <v>2015</v>
      </c>
      <c r="D7657" s="42" t="s">
        <v>10320</v>
      </c>
      <c r="E7657" t="b">
        <v>1</v>
      </c>
      <c r="F7657" s="42" t="s">
        <v>2143</v>
      </c>
    </row>
    <row r="7658" spans="1:6" x14ac:dyDescent="0.2">
      <c r="A7658" s="42" t="s">
        <v>2142</v>
      </c>
      <c r="B7658" s="42" t="s">
        <v>8454</v>
      </c>
      <c r="C7658">
        <v>2016</v>
      </c>
      <c r="D7658" s="42" t="s">
        <v>10321</v>
      </c>
      <c r="E7658" t="b">
        <v>1</v>
      </c>
      <c r="F7658" s="42" t="s">
        <v>2143</v>
      </c>
    </row>
    <row r="7659" spans="1:6" x14ac:dyDescent="0.2">
      <c r="A7659" s="42" t="s">
        <v>2142</v>
      </c>
      <c r="B7659" s="42" t="s">
        <v>8454</v>
      </c>
      <c r="C7659">
        <v>2017</v>
      </c>
      <c r="D7659" s="42" t="s">
        <v>9055</v>
      </c>
      <c r="E7659" t="b">
        <v>1</v>
      </c>
      <c r="F7659" s="42" t="s">
        <v>2143</v>
      </c>
    </row>
    <row r="7660" spans="1:6" x14ac:dyDescent="0.2">
      <c r="A7660" s="42" t="s">
        <v>2142</v>
      </c>
      <c r="B7660" s="42" t="s">
        <v>8454</v>
      </c>
      <c r="C7660">
        <v>2018</v>
      </c>
      <c r="D7660" s="42" t="s">
        <v>9351</v>
      </c>
      <c r="E7660" t="b">
        <v>1</v>
      </c>
      <c r="F7660" s="42" t="s">
        <v>2143</v>
      </c>
    </row>
    <row r="7661" spans="1:6" x14ac:dyDescent="0.2">
      <c r="A7661" s="42" t="s">
        <v>2142</v>
      </c>
      <c r="B7661" s="42" t="s">
        <v>8454</v>
      </c>
      <c r="C7661">
        <v>2019</v>
      </c>
      <c r="D7661" s="42" t="s">
        <v>8828</v>
      </c>
      <c r="E7661" t="b">
        <v>1</v>
      </c>
      <c r="F7661" s="42" t="s">
        <v>2143</v>
      </c>
    </row>
    <row r="7662" spans="1:6" x14ac:dyDescent="0.2">
      <c r="A7662" s="42" t="s">
        <v>2142</v>
      </c>
      <c r="B7662" s="42" t="s">
        <v>8462</v>
      </c>
      <c r="C7662">
        <v>2013</v>
      </c>
      <c r="D7662" s="42" t="s">
        <v>8997</v>
      </c>
      <c r="E7662" t="b">
        <v>1</v>
      </c>
      <c r="F7662" s="42" t="s">
        <v>2143</v>
      </c>
    </row>
    <row r="7663" spans="1:6" x14ac:dyDescent="0.2">
      <c r="A7663" s="42" t="s">
        <v>2142</v>
      </c>
      <c r="B7663" s="42" t="s">
        <v>8462</v>
      </c>
      <c r="C7663">
        <v>2014</v>
      </c>
      <c r="D7663" s="42" t="s">
        <v>10319</v>
      </c>
      <c r="E7663" t="b">
        <v>1</v>
      </c>
      <c r="F7663" s="42" t="s">
        <v>2143</v>
      </c>
    </row>
    <row r="7664" spans="1:6" x14ac:dyDescent="0.2">
      <c r="A7664" s="42" t="s">
        <v>2142</v>
      </c>
      <c r="B7664" s="42" t="s">
        <v>8462</v>
      </c>
      <c r="C7664">
        <v>2015</v>
      </c>
      <c r="D7664" s="42" t="s">
        <v>10320</v>
      </c>
      <c r="E7664" t="b">
        <v>1</v>
      </c>
      <c r="F7664" s="42" t="s">
        <v>2143</v>
      </c>
    </row>
    <row r="7665" spans="1:6" x14ac:dyDescent="0.2">
      <c r="A7665" s="42" t="s">
        <v>2142</v>
      </c>
      <c r="B7665" s="42" t="s">
        <v>8462</v>
      </c>
      <c r="C7665">
        <v>2016</v>
      </c>
      <c r="D7665" s="42" t="s">
        <v>10321</v>
      </c>
      <c r="E7665" t="b">
        <v>1</v>
      </c>
      <c r="F7665" s="42" t="s">
        <v>2143</v>
      </c>
    </row>
    <row r="7666" spans="1:6" x14ac:dyDescent="0.2">
      <c r="A7666" s="42" t="s">
        <v>2142</v>
      </c>
      <c r="B7666" s="42" t="s">
        <v>8462</v>
      </c>
      <c r="C7666">
        <v>2017</v>
      </c>
      <c r="D7666" s="42" t="s">
        <v>9055</v>
      </c>
      <c r="E7666" t="b">
        <v>1</v>
      </c>
      <c r="F7666" s="42" t="s">
        <v>2143</v>
      </c>
    </row>
    <row r="7667" spans="1:6" x14ac:dyDescent="0.2">
      <c r="A7667" s="42" t="s">
        <v>2142</v>
      </c>
      <c r="B7667" s="42" t="s">
        <v>8462</v>
      </c>
      <c r="C7667">
        <v>2018</v>
      </c>
      <c r="D7667" s="42" t="s">
        <v>9351</v>
      </c>
      <c r="E7667" t="b">
        <v>1</v>
      </c>
      <c r="F7667" s="42" t="s">
        <v>2143</v>
      </c>
    </row>
    <row r="7668" spans="1:6" x14ac:dyDescent="0.2">
      <c r="A7668" s="42" t="s">
        <v>2142</v>
      </c>
      <c r="B7668" s="42" t="s">
        <v>8462</v>
      </c>
      <c r="C7668">
        <v>2019</v>
      </c>
      <c r="D7668" s="42" t="s">
        <v>8828</v>
      </c>
      <c r="E7668" t="b">
        <v>1</v>
      </c>
      <c r="F7668" s="42" t="s">
        <v>2143</v>
      </c>
    </row>
    <row r="7669" spans="1:6" x14ac:dyDescent="0.2">
      <c r="A7669" s="42" t="s">
        <v>2142</v>
      </c>
      <c r="B7669" s="42" t="s">
        <v>8464</v>
      </c>
      <c r="C7669">
        <v>2013</v>
      </c>
      <c r="D7669" s="42" t="s">
        <v>8598</v>
      </c>
      <c r="E7669" t="b">
        <v>1</v>
      </c>
      <c r="F7669" s="42" t="s">
        <v>2143</v>
      </c>
    </row>
    <row r="7670" spans="1:6" x14ac:dyDescent="0.2">
      <c r="A7670" s="42" t="s">
        <v>2142</v>
      </c>
      <c r="B7670" s="42" t="s">
        <v>8464</v>
      </c>
      <c r="C7670">
        <v>2014</v>
      </c>
      <c r="D7670" s="42" t="s">
        <v>4381</v>
      </c>
      <c r="E7670" t="b">
        <v>1</v>
      </c>
      <c r="F7670" s="42" t="s">
        <v>2143</v>
      </c>
    </row>
    <row r="7671" spans="1:6" x14ac:dyDescent="0.2">
      <c r="A7671" s="42" t="s">
        <v>2142</v>
      </c>
      <c r="B7671" s="42" t="s">
        <v>8464</v>
      </c>
      <c r="C7671">
        <v>2015</v>
      </c>
      <c r="D7671" s="42" t="s">
        <v>4381</v>
      </c>
      <c r="E7671" t="b">
        <v>1</v>
      </c>
      <c r="F7671" s="42" t="s">
        <v>2143</v>
      </c>
    </row>
    <row r="7672" spans="1:6" x14ac:dyDescent="0.2">
      <c r="A7672" s="42" t="s">
        <v>2142</v>
      </c>
      <c r="B7672" s="42" t="s">
        <v>8464</v>
      </c>
      <c r="C7672">
        <v>2016</v>
      </c>
      <c r="D7672" s="42" t="s">
        <v>8977</v>
      </c>
      <c r="E7672" t="b">
        <v>1</v>
      </c>
      <c r="F7672" s="42" t="s">
        <v>2143</v>
      </c>
    </row>
    <row r="7673" spans="1:6" x14ac:dyDescent="0.2">
      <c r="A7673" s="42" t="s">
        <v>2142</v>
      </c>
      <c r="B7673" s="42" t="s">
        <v>8464</v>
      </c>
      <c r="C7673">
        <v>2017</v>
      </c>
      <c r="D7673" s="42" t="s">
        <v>8940</v>
      </c>
      <c r="E7673" t="b">
        <v>1</v>
      </c>
      <c r="F7673" s="42" t="s">
        <v>2143</v>
      </c>
    </row>
    <row r="7674" spans="1:6" x14ac:dyDescent="0.2">
      <c r="A7674" s="42" t="s">
        <v>2142</v>
      </c>
      <c r="B7674" s="42" t="s">
        <v>8464</v>
      </c>
      <c r="C7674">
        <v>2018</v>
      </c>
      <c r="D7674" s="42" t="s">
        <v>8993</v>
      </c>
      <c r="E7674" t="b">
        <v>1</v>
      </c>
      <c r="F7674" s="42" t="s">
        <v>2143</v>
      </c>
    </row>
    <row r="7675" spans="1:6" x14ac:dyDescent="0.2">
      <c r="A7675" s="42" t="s">
        <v>2142</v>
      </c>
      <c r="B7675" s="42" t="s">
        <v>8464</v>
      </c>
      <c r="C7675">
        <v>2019</v>
      </c>
      <c r="D7675" s="42" t="s">
        <v>8655</v>
      </c>
      <c r="E7675" t="b">
        <v>1</v>
      </c>
      <c r="F7675" s="42" t="s">
        <v>2143</v>
      </c>
    </row>
    <row r="7676" spans="1:6" x14ac:dyDescent="0.2">
      <c r="A7676" s="42" t="s">
        <v>2144</v>
      </c>
      <c r="B7676" s="42" t="s">
        <v>8454</v>
      </c>
      <c r="C7676">
        <v>2013</v>
      </c>
      <c r="D7676" s="42" t="s">
        <v>9255</v>
      </c>
      <c r="E7676" t="b">
        <v>0</v>
      </c>
      <c r="F7676" s="42" t="s">
        <v>10322</v>
      </c>
    </row>
    <row r="7677" spans="1:6" x14ac:dyDescent="0.2">
      <c r="A7677" s="42" t="s">
        <v>2144</v>
      </c>
      <c r="B7677" s="42" t="s">
        <v>8454</v>
      </c>
      <c r="C7677">
        <v>2014</v>
      </c>
      <c r="D7677" s="42" t="s">
        <v>9107</v>
      </c>
      <c r="E7677" t="b">
        <v>0</v>
      </c>
      <c r="F7677" s="42" t="s">
        <v>10322</v>
      </c>
    </row>
    <row r="7678" spans="1:6" x14ac:dyDescent="0.2">
      <c r="A7678" s="42" t="s">
        <v>2144</v>
      </c>
      <c r="B7678" s="42" t="s">
        <v>8454</v>
      </c>
      <c r="C7678">
        <v>2015</v>
      </c>
      <c r="D7678" s="42" t="s">
        <v>8856</v>
      </c>
      <c r="E7678" t="b">
        <v>0</v>
      </c>
      <c r="F7678" s="42" t="s">
        <v>10322</v>
      </c>
    </row>
    <row r="7679" spans="1:6" x14ac:dyDescent="0.2">
      <c r="A7679" s="42" t="s">
        <v>2144</v>
      </c>
      <c r="B7679" s="42" t="s">
        <v>8454</v>
      </c>
      <c r="C7679">
        <v>2016</v>
      </c>
      <c r="D7679" s="42" t="s">
        <v>8521</v>
      </c>
      <c r="E7679" t="b">
        <v>0</v>
      </c>
      <c r="F7679" s="42" t="s">
        <v>10322</v>
      </c>
    </row>
    <row r="7680" spans="1:6" x14ac:dyDescent="0.2">
      <c r="A7680" s="42" t="s">
        <v>2144</v>
      </c>
      <c r="B7680" s="42" t="s">
        <v>8454</v>
      </c>
      <c r="C7680">
        <v>2017</v>
      </c>
      <c r="D7680" s="42" t="s">
        <v>8515</v>
      </c>
      <c r="E7680" t="b">
        <v>0</v>
      </c>
      <c r="F7680" s="42" t="s">
        <v>10322</v>
      </c>
    </row>
    <row r="7681" spans="1:6" x14ac:dyDescent="0.2">
      <c r="A7681" s="42" t="s">
        <v>2144</v>
      </c>
      <c r="B7681" s="42" t="s">
        <v>8454</v>
      </c>
      <c r="C7681">
        <v>2018</v>
      </c>
      <c r="D7681" s="42" t="s">
        <v>9296</v>
      </c>
      <c r="E7681" t="b">
        <v>0</v>
      </c>
      <c r="F7681" s="42" t="s">
        <v>10322</v>
      </c>
    </row>
    <row r="7682" spans="1:6" x14ac:dyDescent="0.2">
      <c r="A7682" s="42" t="s">
        <v>2144</v>
      </c>
      <c r="B7682" s="42" t="s">
        <v>8454</v>
      </c>
      <c r="C7682">
        <v>2019</v>
      </c>
      <c r="D7682" s="42" t="s">
        <v>8553</v>
      </c>
      <c r="E7682" t="b">
        <v>0</v>
      </c>
      <c r="F7682" s="42" t="s">
        <v>10322</v>
      </c>
    </row>
    <row r="7683" spans="1:6" x14ac:dyDescent="0.2">
      <c r="A7683" s="42" t="s">
        <v>2144</v>
      </c>
      <c r="B7683" s="42" t="s">
        <v>8462</v>
      </c>
      <c r="C7683">
        <v>2013</v>
      </c>
      <c r="D7683" s="42" t="s">
        <v>8990</v>
      </c>
      <c r="E7683" t="b">
        <v>0</v>
      </c>
      <c r="F7683" s="42" t="s">
        <v>10322</v>
      </c>
    </row>
    <row r="7684" spans="1:6" x14ac:dyDescent="0.2">
      <c r="A7684" s="42" t="s">
        <v>2144</v>
      </c>
      <c r="B7684" s="42" t="s">
        <v>8462</v>
      </c>
      <c r="C7684">
        <v>2014</v>
      </c>
      <c r="D7684" s="42" t="s">
        <v>8592</v>
      </c>
      <c r="E7684" t="b">
        <v>0</v>
      </c>
      <c r="F7684" s="42" t="s">
        <v>10322</v>
      </c>
    </row>
    <row r="7685" spans="1:6" x14ac:dyDescent="0.2">
      <c r="A7685" s="42" t="s">
        <v>2144</v>
      </c>
      <c r="B7685" s="42" t="s">
        <v>8462</v>
      </c>
      <c r="C7685">
        <v>2015</v>
      </c>
      <c r="D7685" s="42" t="s">
        <v>9152</v>
      </c>
      <c r="E7685" t="b">
        <v>0</v>
      </c>
      <c r="F7685" s="42" t="s">
        <v>10322</v>
      </c>
    </row>
    <row r="7686" spans="1:6" x14ac:dyDescent="0.2">
      <c r="A7686" s="42" t="s">
        <v>2144</v>
      </c>
      <c r="B7686" s="42" t="s">
        <v>8462</v>
      </c>
      <c r="C7686">
        <v>2016</v>
      </c>
      <c r="D7686" s="42" t="s">
        <v>8510</v>
      </c>
      <c r="E7686" t="b">
        <v>0</v>
      </c>
      <c r="F7686" s="42" t="s">
        <v>10322</v>
      </c>
    </row>
    <row r="7687" spans="1:6" x14ac:dyDescent="0.2">
      <c r="A7687" s="42" t="s">
        <v>2144</v>
      </c>
      <c r="B7687" s="42" t="s">
        <v>8462</v>
      </c>
      <c r="C7687">
        <v>2017</v>
      </c>
      <c r="D7687" s="42" t="s">
        <v>8547</v>
      </c>
      <c r="E7687" t="b">
        <v>0</v>
      </c>
      <c r="F7687" s="42" t="s">
        <v>10322</v>
      </c>
    </row>
    <row r="7688" spans="1:6" x14ac:dyDescent="0.2">
      <c r="A7688" s="42" t="s">
        <v>2144</v>
      </c>
      <c r="B7688" s="42" t="s">
        <v>8462</v>
      </c>
      <c r="C7688">
        <v>2018</v>
      </c>
      <c r="D7688" s="42" t="s">
        <v>8990</v>
      </c>
      <c r="E7688" t="b">
        <v>0</v>
      </c>
      <c r="F7688" s="42" t="s">
        <v>10322</v>
      </c>
    </row>
    <row r="7689" spans="1:6" x14ac:dyDescent="0.2">
      <c r="A7689" s="42" t="s">
        <v>2144</v>
      </c>
      <c r="B7689" s="42" t="s">
        <v>8462</v>
      </c>
      <c r="C7689">
        <v>2019</v>
      </c>
      <c r="D7689" s="42" t="s">
        <v>9350</v>
      </c>
      <c r="E7689" t="b">
        <v>0</v>
      </c>
      <c r="F7689" s="42" t="s">
        <v>10322</v>
      </c>
    </row>
    <row r="7690" spans="1:6" x14ac:dyDescent="0.2">
      <c r="A7690" s="42" t="s">
        <v>2144</v>
      </c>
      <c r="B7690" s="42" t="s">
        <v>8464</v>
      </c>
      <c r="C7690">
        <v>2013</v>
      </c>
      <c r="D7690" s="42" t="s">
        <v>8638</v>
      </c>
      <c r="E7690" t="b">
        <v>0</v>
      </c>
      <c r="F7690" s="42" t="s">
        <v>10322</v>
      </c>
    </row>
    <row r="7691" spans="1:6" x14ac:dyDescent="0.2">
      <c r="A7691" s="42" t="s">
        <v>2144</v>
      </c>
      <c r="B7691" s="42" t="s">
        <v>8464</v>
      </c>
      <c r="C7691">
        <v>2014</v>
      </c>
      <c r="D7691" s="42" t="s">
        <v>9171</v>
      </c>
      <c r="E7691" t="b">
        <v>0</v>
      </c>
      <c r="F7691" s="42" t="s">
        <v>10322</v>
      </c>
    </row>
    <row r="7692" spans="1:6" x14ac:dyDescent="0.2">
      <c r="A7692" s="42" t="s">
        <v>2144</v>
      </c>
      <c r="B7692" s="42" t="s">
        <v>8464</v>
      </c>
      <c r="C7692">
        <v>2015</v>
      </c>
      <c r="D7692" s="42" t="s">
        <v>9171</v>
      </c>
      <c r="E7692" t="b">
        <v>0</v>
      </c>
      <c r="F7692" s="42" t="s">
        <v>10322</v>
      </c>
    </row>
    <row r="7693" spans="1:6" x14ac:dyDescent="0.2">
      <c r="A7693" s="42" t="s">
        <v>2144</v>
      </c>
      <c r="B7693" s="42" t="s">
        <v>8464</v>
      </c>
      <c r="C7693">
        <v>2016</v>
      </c>
      <c r="D7693" s="42" t="s">
        <v>9271</v>
      </c>
      <c r="E7693" t="b">
        <v>0</v>
      </c>
      <c r="F7693" s="42" t="s">
        <v>10322</v>
      </c>
    </row>
    <row r="7694" spans="1:6" x14ac:dyDescent="0.2">
      <c r="A7694" s="42" t="s">
        <v>2144</v>
      </c>
      <c r="B7694" s="42" t="s">
        <v>8464</v>
      </c>
      <c r="C7694">
        <v>2017</v>
      </c>
      <c r="D7694" s="42" t="s">
        <v>8594</v>
      </c>
      <c r="E7694" t="b">
        <v>0</v>
      </c>
      <c r="F7694" s="42" t="s">
        <v>10322</v>
      </c>
    </row>
    <row r="7695" spans="1:6" x14ac:dyDescent="0.2">
      <c r="A7695" s="42" t="s">
        <v>2144</v>
      </c>
      <c r="B7695" s="42" t="s">
        <v>8464</v>
      </c>
      <c r="C7695">
        <v>2018</v>
      </c>
      <c r="D7695" s="42" t="s">
        <v>8594</v>
      </c>
      <c r="E7695" t="b">
        <v>0</v>
      </c>
      <c r="F7695" s="42" t="s">
        <v>10322</v>
      </c>
    </row>
    <row r="7696" spans="1:6" x14ac:dyDescent="0.2">
      <c r="A7696" s="42" t="s">
        <v>2144</v>
      </c>
      <c r="B7696" s="42" t="s">
        <v>8464</v>
      </c>
      <c r="C7696">
        <v>2019</v>
      </c>
      <c r="D7696" s="42" t="s">
        <v>9046</v>
      </c>
      <c r="E7696" t="b">
        <v>0</v>
      </c>
      <c r="F7696" s="42" t="s">
        <v>10322</v>
      </c>
    </row>
    <row r="7697" spans="1:6" x14ac:dyDescent="0.2">
      <c r="A7697" s="42" t="s">
        <v>2236</v>
      </c>
      <c r="B7697" s="42" t="s">
        <v>8454</v>
      </c>
      <c r="C7697">
        <v>2013</v>
      </c>
      <c r="D7697" s="42" t="s">
        <v>9743</v>
      </c>
      <c r="E7697" t="b">
        <v>0</v>
      </c>
      <c r="F7697" s="42" t="s">
        <v>10323</v>
      </c>
    </row>
    <row r="7698" spans="1:6" x14ac:dyDescent="0.2">
      <c r="A7698" s="42" t="s">
        <v>2236</v>
      </c>
      <c r="B7698" s="42" t="s">
        <v>8454</v>
      </c>
      <c r="C7698">
        <v>2014</v>
      </c>
      <c r="D7698" s="42" t="s">
        <v>10324</v>
      </c>
      <c r="E7698" t="b">
        <v>0</v>
      </c>
      <c r="F7698" s="42" t="s">
        <v>10323</v>
      </c>
    </row>
    <row r="7699" spans="1:6" x14ac:dyDescent="0.2">
      <c r="A7699" s="42" t="s">
        <v>2236</v>
      </c>
      <c r="B7699" s="42" t="s">
        <v>8454</v>
      </c>
      <c r="C7699">
        <v>2015</v>
      </c>
      <c r="D7699" s="42" t="s">
        <v>10325</v>
      </c>
      <c r="E7699" t="b">
        <v>0</v>
      </c>
      <c r="F7699" s="42" t="s">
        <v>10323</v>
      </c>
    </row>
    <row r="7700" spans="1:6" x14ac:dyDescent="0.2">
      <c r="A7700" s="42" t="s">
        <v>2236</v>
      </c>
      <c r="B7700" s="42" t="s">
        <v>8454</v>
      </c>
      <c r="C7700">
        <v>2016</v>
      </c>
      <c r="D7700" s="42" t="s">
        <v>10326</v>
      </c>
      <c r="E7700" t="b">
        <v>0</v>
      </c>
      <c r="F7700" s="42" t="s">
        <v>10323</v>
      </c>
    </row>
    <row r="7701" spans="1:6" x14ac:dyDescent="0.2">
      <c r="A7701" s="42" t="s">
        <v>2236</v>
      </c>
      <c r="B7701" s="42" t="s">
        <v>8454</v>
      </c>
      <c r="C7701">
        <v>2017</v>
      </c>
      <c r="D7701" s="42" t="s">
        <v>10327</v>
      </c>
      <c r="E7701" t="b">
        <v>0</v>
      </c>
      <c r="F7701" s="42" t="s">
        <v>10323</v>
      </c>
    </row>
    <row r="7702" spans="1:6" x14ac:dyDescent="0.2">
      <c r="A7702" s="42" t="s">
        <v>2236</v>
      </c>
      <c r="B7702" s="42" t="s">
        <v>8454</v>
      </c>
      <c r="C7702">
        <v>2018</v>
      </c>
      <c r="D7702" s="42" t="s">
        <v>10328</v>
      </c>
      <c r="E7702" t="b">
        <v>0</v>
      </c>
      <c r="F7702" s="42" t="s">
        <v>10323</v>
      </c>
    </row>
    <row r="7703" spans="1:6" x14ac:dyDescent="0.2">
      <c r="A7703" s="42" t="s">
        <v>2236</v>
      </c>
      <c r="B7703" s="42" t="s">
        <v>8454</v>
      </c>
      <c r="C7703">
        <v>2019</v>
      </c>
      <c r="D7703" s="42" t="s">
        <v>10329</v>
      </c>
      <c r="E7703" t="b">
        <v>0</v>
      </c>
      <c r="F7703" s="42" t="s">
        <v>10323</v>
      </c>
    </row>
    <row r="7704" spans="1:6" x14ac:dyDescent="0.2">
      <c r="A7704" s="42" t="s">
        <v>2236</v>
      </c>
      <c r="B7704" s="42" t="s">
        <v>8462</v>
      </c>
      <c r="C7704">
        <v>2013</v>
      </c>
      <c r="D7704" s="42" t="s">
        <v>9743</v>
      </c>
      <c r="E7704" t="b">
        <v>0</v>
      </c>
      <c r="F7704" s="42" t="s">
        <v>10323</v>
      </c>
    </row>
    <row r="7705" spans="1:6" x14ac:dyDescent="0.2">
      <c r="A7705" s="42" t="s">
        <v>2236</v>
      </c>
      <c r="B7705" s="42" t="s">
        <v>8462</v>
      </c>
      <c r="C7705">
        <v>2014</v>
      </c>
      <c r="D7705" s="42" t="s">
        <v>10324</v>
      </c>
      <c r="E7705" t="b">
        <v>0</v>
      </c>
      <c r="F7705" s="42" t="s">
        <v>10323</v>
      </c>
    </row>
    <row r="7706" spans="1:6" x14ac:dyDescent="0.2">
      <c r="A7706" s="42" t="s">
        <v>2236</v>
      </c>
      <c r="B7706" s="42" t="s">
        <v>8462</v>
      </c>
      <c r="C7706">
        <v>2015</v>
      </c>
      <c r="D7706" s="42" t="s">
        <v>10325</v>
      </c>
      <c r="E7706" t="b">
        <v>0</v>
      </c>
      <c r="F7706" s="42" t="s">
        <v>10323</v>
      </c>
    </row>
    <row r="7707" spans="1:6" x14ac:dyDescent="0.2">
      <c r="A7707" s="42" t="s">
        <v>2236</v>
      </c>
      <c r="B7707" s="42" t="s">
        <v>8462</v>
      </c>
      <c r="C7707">
        <v>2016</v>
      </c>
      <c r="D7707" s="42" t="s">
        <v>10326</v>
      </c>
      <c r="E7707" t="b">
        <v>0</v>
      </c>
      <c r="F7707" s="42" t="s">
        <v>10323</v>
      </c>
    </row>
    <row r="7708" spans="1:6" x14ac:dyDescent="0.2">
      <c r="A7708" s="42" t="s">
        <v>2236</v>
      </c>
      <c r="B7708" s="42" t="s">
        <v>8462</v>
      </c>
      <c r="C7708">
        <v>2017</v>
      </c>
      <c r="D7708" s="42" t="s">
        <v>10327</v>
      </c>
      <c r="E7708" t="b">
        <v>0</v>
      </c>
      <c r="F7708" s="42" t="s">
        <v>10323</v>
      </c>
    </row>
    <row r="7709" spans="1:6" x14ac:dyDescent="0.2">
      <c r="A7709" s="42" t="s">
        <v>2236</v>
      </c>
      <c r="B7709" s="42" t="s">
        <v>8462</v>
      </c>
      <c r="C7709">
        <v>2018</v>
      </c>
      <c r="D7709" s="42" t="s">
        <v>10328</v>
      </c>
      <c r="E7709" t="b">
        <v>0</v>
      </c>
      <c r="F7709" s="42" t="s">
        <v>10323</v>
      </c>
    </row>
    <row r="7710" spans="1:6" x14ac:dyDescent="0.2">
      <c r="A7710" s="42" t="s">
        <v>2236</v>
      </c>
      <c r="B7710" s="42" t="s">
        <v>8462</v>
      </c>
      <c r="C7710">
        <v>2019</v>
      </c>
      <c r="D7710" s="42" t="s">
        <v>10329</v>
      </c>
      <c r="E7710" t="b">
        <v>0</v>
      </c>
      <c r="F7710" s="42" t="s">
        <v>10323</v>
      </c>
    </row>
    <row r="7711" spans="1:6" x14ac:dyDescent="0.2">
      <c r="A7711" s="42" t="s">
        <v>2236</v>
      </c>
      <c r="B7711" s="42" t="s">
        <v>8464</v>
      </c>
      <c r="C7711">
        <v>2013</v>
      </c>
      <c r="D7711" s="42" t="s">
        <v>8496</v>
      </c>
      <c r="E7711" t="b">
        <v>0</v>
      </c>
      <c r="F7711" s="42" t="s">
        <v>10323</v>
      </c>
    </row>
    <row r="7712" spans="1:6" x14ac:dyDescent="0.2">
      <c r="A7712" s="42" t="s">
        <v>2236</v>
      </c>
      <c r="B7712" s="42" t="s">
        <v>8464</v>
      </c>
      <c r="C7712">
        <v>2014</v>
      </c>
      <c r="D7712" s="42" t="s">
        <v>8496</v>
      </c>
      <c r="E7712" t="b">
        <v>0</v>
      </c>
      <c r="F7712" s="42" t="s">
        <v>10323</v>
      </c>
    </row>
    <row r="7713" spans="1:6" x14ac:dyDescent="0.2">
      <c r="A7713" s="42" t="s">
        <v>2236</v>
      </c>
      <c r="B7713" s="42" t="s">
        <v>8464</v>
      </c>
      <c r="C7713">
        <v>2015</v>
      </c>
      <c r="D7713" s="42" t="s">
        <v>8496</v>
      </c>
      <c r="E7713" t="b">
        <v>0</v>
      </c>
      <c r="F7713" s="42" t="s">
        <v>10323</v>
      </c>
    </row>
    <row r="7714" spans="1:6" x14ac:dyDescent="0.2">
      <c r="A7714" s="42" t="s">
        <v>2236</v>
      </c>
      <c r="B7714" s="42" t="s">
        <v>8464</v>
      </c>
      <c r="C7714">
        <v>2016</v>
      </c>
      <c r="D7714" s="42" t="s">
        <v>8496</v>
      </c>
      <c r="E7714" t="b">
        <v>0</v>
      </c>
      <c r="F7714" s="42" t="s">
        <v>10323</v>
      </c>
    </row>
    <row r="7715" spans="1:6" x14ac:dyDescent="0.2">
      <c r="A7715" s="42" t="s">
        <v>2236</v>
      </c>
      <c r="B7715" s="42" t="s">
        <v>8464</v>
      </c>
      <c r="C7715">
        <v>2017</v>
      </c>
      <c r="D7715" s="42" t="s">
        <v>8496</v>
      </c>
      <c r="E7715" t="b">
        <v>0</v>
      </c>
      <c r="F7715" s="42" t="s">
        <v>10323</v>
      </c>
    </row>
    <row r="7716" spans="1:6" x14ac:dyDescent="0.2">
      <c r="A7716" s="42" t="s">
        <v>2236</v>
      </c>
      <c r="B7716" s="42" t="s">
        <v>8464</v>
      </c>
      <c r="C7716">
        <v>2018</v>
      </c>
      <c r="D7716" s="42" t="s">
        <v>8496</v>
      </c>
      <c r="E7716" t="b">
        <v>0</v>
      </c>
      <c r="F7716" s="42" t="s">
        <v>10323</v>
      </c>
    </row>
    <row r="7717" spans="1:6" x14ac:dyDescent="0.2">
      <c r="A7717" s="42" t="s">
        <v>2236</v>
      </c>
      <c r="B7717" s="42" t="s">
        <v>8464</v>
      </c>
      <c r="C7717">
        <v>2019</v>
      </c>
      <c r="D7717" s="42" t="s">
        <v>8496</v>
      </c>
      <c r="E7717" t="b">
        <v>0</v>
      </c>
      <c r="F7717" s="42" t="s">
        <v>10323</v>
      </c>
    </row>
    <row r="7718" spans="1:6" x14ac:dyDescent="0.2">
      <c r="A7718" s="42" t="s">
        <v>2238</v>
      </c>
      <c r="B7718" s="42" t="s">
        <v>8454</v>
      </c>
      <c r="C7718">
        <v>2016</v>
      </c>
      <c r="D7718" s="42" t="s">
        <v>10330</v>
      </c>
      <c r="E7718" t="b">
        <v>0</v>
      </c>
      <c r="F7718" s="42" t="s">
        <v>10331</v>
      </c>
    </row>
    <row r="7719" spans="1:6" x14ac:dyDescent="0.2">
      <c r="A7719" s="42" t="s">
        <v>2238</v>
      </c>
      <c r="B7719" s="42" t="s">
        <v>8454</v>
      </c>
      <c r="C7719">
        <v>2017</v>
      </c>
      <c r="D7719" s="42" t="s">
        <v>10332</v>
      </c>
      <c r="E7719" t="b">
        <v>0</v>
      </c>
      <c r="F7719" s="42" t="s">
        <v>10331</v>
      </c>
    </row>
    <row r="7720" spans="1:6" x14ac:dyDescent="0.2">
      <c r="A7720" s="42" t="s">
        <v>2238</v>
      </c>
      <c r="B7720" s="42" t="s">
        <v>8454</v>
      </c>
      <c r="C7720">
        <v>2018</v>
      </c>
      <c r="D7720" s="42" t="s">
        <v>10333</v>
      </c>
      <c r="E7720" t="b">
        <v>0</v>
      </c>
      <c r="F7720" s="42" t="s">
        <v>10331</v>
      </c>
    </row>
    <row r="7721" spans="1:6" x14ac:dyDescent="0.2">
      <c r="A7721" s="42" t="s">
        <v>2238</v>
      </c>
      <c r="B7721" s="42" t="s">
        <v>8454</v>
      </c>
      <c r="C7721">
        <v>2019</v>
      </c>
      <c r="D7721" s="42" t="s">
        <v>10334</v>
      </c>
      <c r="E7721" t="b">
        <v>0</v>
      </c>
      <c r="F7721" s="42" t="s">
        <v>10331</v>
      </c>
    </row>
    <row r="7722" spans="1:6" x14ac:dyDescent="0.2">
      <c r="A7722" s="42" t="s">
        <v>2238</v>
      </c>
      <c r="B7722" s="42" t="s">
        <v>8462</v>
      </c>
      <c r="C7722">
        <v>2016</v>
      </c>
      <c r="D7722" s="42" t="s">
        <v>10330</v>
      </c>
      <c r="E7722" t="b">
        <v>0</v>
      </c>
      <c r="F7722" s="42" t="s">
        <v>10331</v>
      </c>
    </row>
    <row r="7723" spans="1:6" x14ac:dyDescent="0.2">
      <c r="A7723" s="42" t="s">
        <v>2238</v>
      </c>
      <c r="B7723" s="42" t="s">
        <v>8462</v>
      </c>
      <c r="C7723">
        <v>2017</v>
      </c>
      <c r="D7723" s="42" t="s">
        <v>10332</v>
      </c>
      <c r="E7723" t="b">
        <v>0</v>
      </c>
      <c r="F7723" s="42" t="s">
        <v>10331</v>
      </c>
    </row>
    <row r="7724" spans="1:6" x14ac:dyDescent="0.2">
      <c r="A7724" s="42" t="s">
        <v>2238</v>
      </c>
      <c r="B7724" s="42" t="s">
        <v>8462</v>
      </c>
      <c r="C7724">
        <v>2018</v>
      </c>
      <c r="D7724" s="42" t="s">
        <v>10333</v>
      </c>
      <c r="E7724" t="b">
        <v>0</v>
      </c>
      <c r="F7724" s="42" t="s">
        <v>10331</v>
      </c>
    </row>
    <row r="7725" spans="1:6" x14ac:dyDescent="0.2">
      <c r="A7725" s="42" t="s">
        <v>2238</v>
      </c>
      <c r="B7725" s="42" t="s">
        <v>8462</v>
      </c>
      <c r="C7725">
        <v>2019</v>
      </c>
      <c r="D7725" s="42" t="s">
        <v>10334</v>
      </c>
      <c r="E7725" t="b">
        <v>0</v>
      </c>
      <c r="F7725" s="42" t="s">
        <v>10331</v>
      </c>
    </row>
    <row r="7726" spans="1:6" x14ac:dyDescent="0.2">
      <c r="A7726" s="42" t="s">
        <v>2238</v>
      </c>
      <c r="B7726" s="42" t="s">
        <v>8464</v>
      </c>
      <c r="C7726">
        <v>2016</v>
      </c>
      <c r="D7726" s="42" t="s">
        <v>8482</v>
      </c>
      <c r="E7726" t="b">
        <v>0</v>
      </c>
      <c r="F7726" s="42" t="s">
        <v>10331</v>
      </c>
    </row>
    <row r="7727" spans="1:6" x14ac:dyDescent="0.2">
      <c r="A7727" s="42" t="s">
        <v>2238</v>
      </c>
      <c r="B7727" s="42" t="s">
        <v>8464</v>
      </c>
      <c r="C7727">
        <v>2017</v>
      </c>
      <c r="D7727" s="42" t="s">
        <v>8482</v>
      </c>
      <c r="E7727" t="b">
        <v>0</v>
      </c>
      <c r="F7727" s="42" t="s">
        <v>10331</v>
      </c>
    </row>
    <row r="7728" spans="1:6" x14ac:dyDescent="0.2">
      <c r="A7728" s="42" t="s">
        <v>2238</v>
      </c>
      <c r="B7728" s="42" t="s">
        <v>8464</v>
      </c>
      <c r="C7728">
        <v>2018</v>
      </c>
      <c r="D7728" s="42" t="s">
        <v>8496</v>
      </c>
      <c r="E7728" t="b">
        <v>0</v>
      </c>
      <c r="F7728" s="42" t="s">
        <v>10331</v>
      </c>
    </row>
    <row r="7729" spans="1:6" x14ac:dyDescent="0.2">
      <c r="A7729" s="42" t="s">
        <v>2238</v>
      </c>
      <c r="B7729" s="42" t="s">
        <v>8464</v>
      </c>
      <c r="C7729">
        <v>2019</v>
      </c>
      <c r="D7729" s="42" t="s">
        <v>8496</v>
      </c>
      <c r="E7729" t="b">
        <v>0</v>
      </c>
      <c r="F7729" s="42" t="s">
        <v>10331</v>
      </c>
    </row>
    <row r="7730" spans="1:6" x14ac:dyDescent="0.2">
      <c r="A7730" s="42" t="s">
        <v>2240</v>
      </c>
      <c r="B7730" s="42" t="s">
        <v>8454</v>
      </c>
      <c r="C7730">
        <v>2013</v>
      </c>
      <c r="D7730" s="42" t="s">
        <v>8589</v>
      </c>
      <c r="E7730" t="b">
        <v>0</v>
      </c>
      <c r="F7730" s="42" t="s">
        <v>10335</v>
      </c>
    </row>
    <row r="7731" spans="1:6" x14ac:dyDescent="0.2">
      <c r="A7731" s="42" t="s">
        <v>2240</v>
      </c>
      <c r="B7731" s="42" t="s">
        <v>8454</v>
      </c>
      <c r="C7731">
        <v>2014</v>
      </c>
      <c r="D7731" s="42" t="s">
        <v>8932</v>
      </c>
      <c r="E7731" t="b">
        <v>0</v>
      </c>
      <c r="F7731" s="42" t="s">
        <v>10335</v>
      </c>
    </row>
    <row r="7732" spans="1:6" x14ac:dyDescent="0.2">
      <c r="A7732" s="42" t="s">
        <v>2240</v>
      </c>
      <c r="B7732" s="42" t="s">
        <v>8454</v>
      </c>
      <c r="C7732">
        <v>2015</v>
      </c>
      <c r="D7732" s="42" t="s">
        <v>8600</v>
      </c>
      <c r="E7732" t="b">
        <v>0</v>
      </c>
      <c r="F7732" s="42" t="s">
        <v>10335</v>
      </c>
    </row>
    <row r="7733" spans="1:6" x14ac:dyDescent="0.2">
      <c r="A7733" s="42" t="s">
        <v>2240</v>
      </c>
      <c r="B7733" s="42" t="s">
        <v>8454</v>
      </c>
      <c r="C7733">
        <v>2016</v>
      </c>
      <c r="D7733" s="42" t="s">
        <v>8999</v>
      </c>
      <c r="E7733" t="b">
        <v>0</v>
      </c>
      <c r="F7733" s="42" t="s">
        <v>10335</v>
      </c>
    </row>
    <row r="7734" spans="1:6" x14ac:dyDescent="0.2">
      <c r="A7734" s="42" t="s">
        <v>2240</v>
      </c>
      <c r="B7734" s="42" t="s">
        <v>8454</v>
      </c>
      <c r="C7734">
        <v>2017</v>
      </c>
      <c r="D7734" s="42" t="s">
        <v>9135</v>
      </c>
      <c r="E7734" t="b">
        <v>0</v>
      </c>
      <c r="F7734" s="42" t="s">
        <v>10335</v>
      </c>
    </row>
    <row r="7735" spans="1:6" x14ac:dyDescent="0.2">
      <c r="A7735" s="42" t="s">
        <v>2240</v>
      </c>
      <c r="B7735" s="42" t="s">
        <v>8454</v>
      </c>
      <c r="C7735">
        <v>2018</v>
      </c>
      <c r="D7735" s="42" t="s">
        <v>9089</v>
      </c>
      <c r="E7735" t="b">
        <v>0</v>
      </c>
      <c r="F7735" s="42" t="s">
        <v>10335</v>
      </c>
    </row>
    <row r="7736" spans="1:6" x14ac:dyDescent="0.2">
      <c r="A7736" s="42" t="s">
        <v>2240</v>
      </c>
      <c r="B7736" s="42" t="s">
        <v>8454</v>
      </c>
      <c r="C7736">
        <v>2019</v>
      </c>
      <c r="D7736" s="42" t="s">
        <v>8936</v>
      </c>
      <c r="E7736" t="b">
        <v>0</v>
      </c>
      <c r="F7736" s="42" t="s">
        <v>10335</v>
      </c>
    </row>
    <row r="7737" spans="1:6" x14ac:dyDescent="0.2">
      <c r="A7737" s="42" t="s">
        <v>2240</v>
      </c>
      <c r="B7737" s="42" t="s">
        <v>8462</v>
      </c>
      <c r="C7737">
        <v>2013</v>
      </c>
      <c r="D7737" s="42" t="s">
        <v>8595</v>
      </c>
      <c r="E7737" t="b">
        <v>0</v>
      </c>
      <c r="F7737" s="42" t="s">
        <v>10335</v>
      </c>
    </row>
    <row r="7738" spans="1:6" x14ac:dyDescent="0.2">
      <c r="A7738" s="42" t="s">
        <v>2240</v>
      </c>
      <c r="B7738" s="42" t="s">
        <v>8462</v>
      </c>
      <c r="C7738">
        <v>2014</v>
      </c>
      <c r="D7738" s="42" t="s">
        <v>8938</v>
      </c>
      <c r="E7738" t="b">
        <v>0</v>
      </c>
      <c r="F7738" s="42" t="s">
        <v>10335</v>
      </c>
    </row>
    <row r="7739" spans="1:6" x14ac:dyDescent="0.2">
      <c r="A7739" s="42" t="s">
        <v>2240</v>
      </c>
      <c r="B7739" s="42" t="s">
        <v>8462</v>
      </c>
      <c r="C7739">
        <v>2015</v>
      </c>
      <c r="D7739" s="42" t="s">
        <v>8979</v>
      </c>
      <c r="E7739" t="b">
        <v>0</v>
      </c>
      <c r="F7739" s="42" t="s">
        <v>10335</v>
      </c>
    </row>
    <row r="7740" spans="1:6" x14ac:dyDescent="0.2">
      <c r="A7740" s="42" t="s">
        <v>2240</v>
      </c>
      <c r="B7740" s="42" t="s">
        <v>8462</v>
      </c>
      <c r="C7740">
        <v>2016</v>
      </c>
      <c r="D7740" s="42" t="s">
        <v>9291</v>
      </c>
      <c r="E7740" t="b">
        <v>0</v>
      </c>
      <c r="F7740" s="42" t="s">
        <v>10335</v>
      </c>
    </row>
    <row r="7741" spans="1:6" x14ac:dyDescent="0.2">
      <c r="A7741" s="42" t="s">
        <v>2240</v>
      </c>
      <c r="B7741" s="42" t="s">
        <v>8462</v>
      </c>
      <c r="C7741">
        <v>2017</v>
      </c>
      <c r="D7741" s="42" t="s">
        <v>9129</v>
      </c>
      <c r="E7741" t="b">
        <v>0</v>
      </c>
      <c r="F7741" s="42" t="s">
        <v>10335</v>
      </c>
    </row>
    <row r="7742" spans="1:6" x14ac:dyDescent="0.2">
      <c r="A7742" s="42" t="s">
        <v>2240</v>
      </c>
      <c r="B7742" s="42" t="s">
        <v>8462</v>
      </c>
      <c r="C7742">
        <v>2018</v>
      </c>
      <c r="D7742" s="42" t="s">
        <v>8556</v>
      </c>
      <c r="E7742" t="b">
        <v>0</v>
      </c>
      <c r="F7742" s="42" t="s">
        <v>10335</v>
      </c>
    </row>
    <row r="7743" spans="1:6" x14ac:dyDescent="0.2">
      <c r="A7743" s="42" t="s">
        <v>2240</v>
      </c>
      <c r="B7743" s="42" t="s">
        <v>8462</v>
      </c>
      <c r="C7743">
        <v>2019</v>
      </c>
      <c r="D7743" s="42" t="s">
        <v>8936</v>
      </c>
      <c r="E7743" t="b">
        <v>0</v>
      </c>
      <c r="F7743" s="42" t="s">
        <v>10335</v>
      </c>
    </row>
    <row r="7744" spans="1:6" x14ac:dyDescent="0.2">
      <c r="A7744" s="42" t="s">
        <v>2240</v>
      </c>
      <c r="B7744" s="42" t="s">
        <v>8464</v>
      </c>
      <c r="C7744">
        <v>2013</v>
      </c>
      <c r="D7744" s="42" t="s">
        <v>8496</v>
      </c>
      <c r="E7744" t="b">
        <v>0</v>
      </c>
      <c r="F7744" s="42" t="s">
        <v>10335</v>
      </c>
    </row>
    <row r="7745" spans="1:6" x14ac:dyDescent="0.2">
      <c r="A7745" s="42" t="s">
        <v>2240</v>
      </c>
      <c r="B7745" s="42" t="s">
        <v>8464</v>
      </c>
      <c r="C7745">
        <v>2014</v>
      </c>
      <c r="D7745" s="42" t="s">
        <v>8496</v>
      </c>
      <c r="E7745" t="b">
        <v>0</v>
      </c>
      <c r="F7745" s="42" t="s">
        <v>10335</v>
      </c>
    </row>
    <row r="7746" spans="1:6" x14ac:dyDescent="0.2">
      <c r="A7746" s="42" t="s">
        <v>2240</v>
      </c>
      <c r="B7746" s="42" t="s">
        <v>8464</v>
      </c>
      <c r="C7746">
        <v>2015</v>
      </c>
      <c r="D7746" s="42" t="s">
        <v>8496</v>
      </c>
      <c r="E7746" t="b">
        <v>0</v>
      </c>
      <c r="F7746" s="42" t="s">
        <v>10335</v>
      </c>
    </row>
    <row r="7747" spans="1:6" x14ac:dyDescent="0.2">
      <c r="A7747" s="42" t="s">
        <v>2240</v>
      </c>
      <c r="B7747" s="42" t="s">
        <v>8464</v>
      </c>
      <c r="C7747">
        <v>2016</v>
      </c>
      <c r="D7747" s="42" t="s">
        <v>8496</v>
      </c>
      <c r="E7747" t="b">
        <v>0</v>
      </c>
      <c r="F7747" s="42" t="s">
        <v>10335</v>
      </c>
    </row>
    <row r="7748" spans="1:6" x14ac:dyDescent="0.2">
      <c r="A7748" s="42" t="s">
        <v>2240</v>
      </c>
      <c r="B7748" s="42" t="s">
        <v>8464</v>
      </c>
      <c r="C7748">
        <v>2017</v>
      </c>
      <c r="D7748" s="42" t="s">
        <v>8496</v>
      </c>
      <c r="E7748" t="b">
        <v>0</v>
      </c>
      <c r="F7748" s="42" t="s">
        <v>10335</v>
      </c>
    </row>
    <row r="7749" spans="1:6" x14ac:dyDescent="0.2">
      <c r="A7749" s="42" t="s">
        <v>2240</v>
      </c>
      <c r="B7749" s="42" t="s">
        <v>8464</v>
      </c>
      <c r="C7749">
        <v>2018</v>
      </c>
      <c r="D7749" s="42" t="s">
        <v>8496</v>
      </c>
      <c r="E7749" t="b">
        <v>0</v>
      </c>
      <c r="F7749" s="42" t="s">
        <v>10335</v>
      </c>
    </row>
    <row r="7750" spans="1:6" x14ac:dyDescent="0.2">
      <c r="A7750" s="42" t="s">
        <v>2240</v>
      </c>
      <c r="B7750" s="42" t="s">
        <v>8464</v>
      </c>
      <c r="C7750">
        <v>2019</v>
      </c>
      <c r="D7750" s="42" t="s">
        <v>8496</v>
      </c>
      <c r="E7750" t="b">
        <v>0</v>
      </c>
      <c r="F7750" s="42" t="s">
        <v>10335</v>
      </c>
    </row>
    <row r="7751" spans="1:6" x14ac:dyDescent="0.2">
      <c r="A7751" s="42" t="s">
        <v>2246</v>
      </c>
      <c r="B7751" s="42" t="s">
        <v>8454</v>
      </c>
      <c r="C7751">
        <v>2015</v>
      </c>
      <c r="D7751" s="42" t="s">
        <v>10117</v>
      </c>
      <c r="E7751" t="b">
        <v>0</v>
      </c>
      <c r="F7751" s="42" t="s">
        <v>10336</v>
      </c>
    </row>
    <row r="7752" spans="1:6" x14ac:dyDescent="0.2">
      <c r="A7752" s="42" t="s">
        <v>2246</v>
      </c>
      <c r="B7752" s="42" t="s">
        <v>8454</v>
      </c>
      <c r="C7752">
        <v>2016</v>
      </c>
      <c r="D7752" s="42" t="s">
        <v>10117</v>
      </c>
      <c r="E7752" t="b">
        <v>0</v>
      </c>
      <c r="F7752" s="42" t="s">
        <v>10336</v>
      </c>
    </row>
    <row r="7753" spans="1:6" x14ac:dyDescent="0.2">
      <c r="A7753" s="42" t="s">
        <v>2246</v>
      </c>
      <c r="B7753" s="42" t="s">
        <v>8454</v>
      </c>
      <c r="C7753">
        <v>2017</v>
      </c>
      <c r="D7753" s="42" t="s">
        <v>10337</v>
      </c>
      <c r="E7753" t="b">
        <v>0</v>
      </c>
      <c r="F7753" s="42" t="s">
        <v>10336</v>
      </c>
    </row>
    <row r="7754" spans="1:6" x14ac:dyDescent="0.2">
      <c r="A7754" s="42" t="s">
        <v>2246</v>
      </c>
      <c r="B7754" s="42" t="s">
        <v>8454</v>
      </c>
      <c r="C7754">
        <v>2018</v>
      </c>
      <c r="D7754" s="42" t="s">
        <v>10338</v>
      </c>
      <c r="E7754" t="b">
        <v>0</v>
      </c>
      <c r="F7754" s="42" t="s">
        <v>10336</v>
      </c>
    </row>
    <row r="7755" spans="1:6" x14ac:dyDescent="0.2">
      <c r="A7755" s="42" t="s">
        <v>2246</v>
      </c>
      <c r="B7755" s="42" t="s">
        <v>8454</v>
      </c>
      <c r="C7755">
        <v>2019</v>
      </c>
      <c r="D7755" s="42" t="s">
        <v>10339</v>
      </c>
      <c r="E7755" t="b">
        <v>0</v>
      </c>
      <c r="F7755" s="42" t="s">
        <v>10336</v>
      </c>
    </row>
    <row r="7756" spans="1:6" x14ac:dyDescent="0.2">
      <c r="A7756" s="42" t="s">
        <v>2246</v>
      </c>
      <c r="B7756" s="42" t="s">
        <v>8462</v>
      </c>
      <c r="C7756">
        <v>2015</v>
      </c>
      <c r="D7756" s="42" t="s">
        <v>10117</v>
      </c>
      <c r="E7756" t="b">
        <v>0</v>
      </c>
      <c r="F7756" s="42" t="s">
        <v>10336</v>
      </c>
    </row>
    <row r="7757" spans="1:6" x14ac:dyDescent="0.2">
      <c r="A7757" s="42" t="s">
        <v>2246</v>
      </c>
      <c r="B7757" s="42" t="s">
        <v>8462</v>
      </c>
      <c r="C7757">
        <v>2016</v>
      </c>
      <c r="D7757" s="42" t="s">
        <v>10117</v>
      </c>
      <c r="E7757" t="b">
        <v>0</v>
      </c>
      <c r="F7757" s="42" t="s">
        <v>10336</v>
      </c>
    </row>
    <row r="7758" spans="1:6" x14ac:dyDescent="0.2">
      <c r="A7758" s="42" t="s">
        <v>2246</v>
      </c>
      <c r="B7758" s="42" t="s">
        <v>8462</v>
      </c>
      <c r="C7758">
        <v>2017</v>
      </c>
      <c r="D7758" s="42" t="s">
        <v>10337</v>
      </c>
      <c r="E7758" t="b">
        <v>0</v>
      </c>
      <c r="F7758" s="42" t="s">
        <v>10336</v>
      </c>
    </row>
    <row r="7759" spans="1:6" x14ac:dyDescent="0.2">
      <c r="A7759" s="42" t="s">
        <v>2246</v>
      </c>
      <c r="B7759" s="42" t="s">
        <v>8462</v>
      </c>
      <c r="C7759">
        <v>2018</v>
      </c>
      <c r="D7759" s="42" t="s">
        <v>10338</v>
      </c>
      <c r="E7759" t="b">
        <v>0</v>
      </c>
      <c r="F7759" s="42" t="s">
        <v>10336</v>
      </c>
    </row>
    <row r="7760" spans="1:6" x14ac:dyDescent="0.2">
      <c r="A7760" s="42" t="s">
        <v>2246</v>
      </c>
      <c r="B7760" s="42" t="s">
        <v>8462</v>
      </c>
      <c r="C7760">
        <v>2019</v>
      </c>
      <c r="D7760" s="42" t="s">
        <v>10339</v>
      </c>
      <c r="E7760" t="b">
        <v>0</v>
      </c>
      <c r="F7760" s="42" t="s">
        <v>10336</v>
      </c>
    </row>
    <row r="7761" spans="1:6" x14ac:dyDescent="0.2">
      <c r="A7761" s="42" t="s">
        <v>2246</v>
      </c>
      <c r="B7761" s="42" t="s">
        <v>8464</v>
      </c>
      <c r="C7761">
        <v>2015</v>
      </c>
      <c r="D7761" s="42" t="s">
        <v>8482</v>
      </c>
      <c r="E7761" t="b">
        <v>0</v>
      </c>
      <c r="F7761" s="42" t="s">
        <v>10336</v>
      </c>
    </row>
    <row r="7762" spans="1:6" x14ac:dyDescent="0.2">
      <c r="A7762" s="42" t="s">
        <v>2246</v>
      </c>
      <c r="B7762" s="42" t="s">
        <v>8464</v>
      </c>
      <c r="C7762">
        <v>2016</v>
      </c>
      <c r="D7762" s="42" t="s">
        <v>8482</v>
      </c>
      <c r="E7762" t="b">
        <v>0</v>
      </c>
      <c r="F7762" s="42" t="s">
        <v>10336</v>
      </c>
    </row>
    <row r="7763" spans="1:6" x14ac:dyDescent="0.2">
      <c r="A7763" s="42" t="s">
        <v>2246</v>
      </c>
      <c r="B7763" s="42" t="s">
        <v>8464</v>
      </c>
      <c r="C7763">
        <v>2017</v>
      </c>
      <c r="D7763" s="42" t="s">
        <v>8496</v>
      </c>
      <c r="E7763" t="b">
        <v>0</v>
      </c>
      <c r="F7763" s="42" t="s">
        <v>10336</v>
      </c>
    </row>
    <row r="7764" spans="1:6" x14ac:dyDescent="0.2">
      <c r="A7764" s="42" t="s">
        <v>2246</v>
      </c>
      <c r="B7764" s="42" t="s">
        <v>8464</v>
      </c>
      <c r="C7764">
        <v>2018</v>
      </c>
      <c r="D7764" s="42" t="s">
        <v>8496</v>
      </c>
      <c r="E7764" t="b">
        <v>0</v>
      </c>
      <c r="F7764" s="42" t="s">
        <v>10336</v>
      </c>
    </row>
    <row r="7765" spans="1:6" x14ac:dyDescent="0.2">
      <c r="A7765" s="42" t="s">
        <v>2246</v>
      </c>
      <c r="B7765" s="42" t="s">
        <v>8464</v>
      </c>
      <c r="C7765">
        <v>2019</v>
      </c>
      <c r="D7765" s="42" t="s">
        <v>8482</v>
      </c>
      <c r="E7765" t="b">
        <v>0</v>
      </c>
      <c r="F7765" s="42" t="s">
        <v>10336</v>
      </c>
    </row>
    <row r="7766" spans="1:6" x14ac:dyDescent="0.2">
      <c r="A7766" s="42" t="s">
        <v>2252</v>
      </c>
      <c r="B7766" s="42" t="s">
        <v>8454</v>
      </c>
      <c r="C7766">
        <v>2013</v>
      </c>
      <c r="D7766" s="42" t="s">
        <v>8850</v>
      </c>
      <c r="E7766" t="b">
        <v>0</v>
      </c>
      <c r="F7766" s="42" t="s">
        <v>10340</v>
      </c>
    </row>
    <row r="7767" spans="1:6" x14ac:dyDescent="0.2">
      <c r="A7767" s="42" t="s">
        <v>2252</v>
      </c>
      <c r="B7767" s="42" t="s">
        <v>8454</v>
      </c>
      <c r="C7767">
        <v>2014</v>
      </c>
      <c r="D7767" s="42" t="s">
        <v>10341</v>
      </c>
      <c r="E7767" t="b">
        <v>0</v>
      </c>
      <c r="F7767" s="42" t="s">
        <v>10340</v>
      </c>
    </row>
    <row r="7768" spans="1:6" x14ac:dyDescent="0.2">
      <c r="A7768" s="42" t="s">
        <v>2252</v>
      </c>
      <c r="B7768" s="42" t="s">
        <v>8454</v>
      </c>
      <c r="C7768">
        <v>2015</v>
      </c>
      <c r="D7768" s="42" t="s">
        <v>10342</v>
      </c>
      <c r="E7768" t="b">
        <v>0</v>
      </c>
      <c r="F7768" s="42" t="s">
        <v>10340</v>
      </c>
    </row>
    <row r="7769" spans="1:6" x14ac:dyDescent="0.2">
      <c r="A7769" s="42" t="s">
        <v>2252</v>
      </c>
      <c r="B7769" s="42" t="s">
        <v>8454</v>
      </c>
      <c r="C7769">
        <v>2016</v>
      </c>
      <c r="D7769" s="42" t="s">
        <v>10343</v>
      </c>
      <c r="E7769" t="b">
        <v>0</v>
      </c>
      <c r="F7769" s="42" t="s">
        <v>10340</v>
      </c>
    </row>
    <row r="7770" spans="1:6" x14ac:dyDescent="0.2">
      <c r="A7770" s="42" t="s">
        <v>2252</v>
      </c>
      <c r="B7770" s="42" t="s">
        <v>8454</v>
      </c>
      <c r="C7770">
        <v>2017</v>
      </c>
      <c r="D7770" s="42" t="s">
        <v>10296</v>
      </c>
      <c r="E7770" t="b">
        <v>0</v>
      </c>
      <c r="F7770" s="42" t="s">
        <v>10340</v>
      </c>
    </row>
    <row r="7771" spans="1:6" x14ac:dyDescent="0.2">
      <c r="A7771" s="42" t="s">
        <v>2252</v>
      </c>
      <c r="B7771" s="42" t="s">
        <v>8454</v>
      </c>
      <c r="C7771">
        <v>2018</v>
      </c>
      <c r="D7771" s="42" t="s">
        <v>9743</v>
      </c>
      <c r="E7771" t="b">
        <v>0</v>
      </c>
      <c r="F7771" s="42" t="s">
        <v>10340</v>
      </c>
    </row>
    <row r="7772" spans="1:6" x14ac:dyDescent="0.2">
      <c r="A7772" s="42" t="s">
        <v>2252</v>
      </c>
      <c r="B7772" s="42" t="s">
        <v>8454</v>
      </c>
      <c r="C7772">
        <v>2019</v>
      </c>
      <c r="D7772" s="42" t="s">
        <v>9536</v>
      </c>
      <c r="E7772" t="b">
        <v>0</v>
      </c>
      <c r="F7772" s="42" t="s">
        <v>10340</v>
      </c>
    </row>
    <row r="7773" spans="1:6" x14ac:dyDescent="0.2">
      <c r="A7773" s="42" t="s">
        <v>2252</v>
      </c>
      <c r="B7773" s="42" t="s">
        <v>8462</v>
      </c>
      <c r="C7773">
        <v>2013</v>
      </c>
      <c r="D7773" s="42" t="s">
        <v>8850</v>
      </c>
      <c r="E7773" t="b">
        <v>0</v>
      </c>
      <c r="F7773" s="42" t="s">
        <v>10340</v>
      </c>
    </row>
    <row r="7774" spans="1:6" x14ac:dyDescent="0.2">
      <c r="A7774" s="42" t="s">
        <v>2252</v>
      </c>
      <c r="B7774" s="42" t="s">
        <v>8462</v>
      </c>
      <c r="C7774">
        <v>2014</v>
      </c>
      <c r="D7774" s="42" t="s">
        <v>10341</v>
      </c>
      <c r="E7774" t="b">
        <v>0</v>
      </c>
      <c r="F7774" s="42" t="s">
        <v>10340</v>
      </c>
    </row>
    <row r="7775" spans="1:6" x14ac:dyDescent="0.2">
      <c r="A7775" s="42" t="s">
        <v>2252</v>
      </c>
      <c r="B7775" s="42" t="s">
        <v>8462</v>
      </c>
      <c r="C7775">
        <v>2015</v>
      </c>
      <c r="D7775" s="42" t="s">
        <v>10342</v>
      </c>
      <c r="E7775" t="b">
        <v>0</v>
      </c>
      <c r="F7775" s="42" t="s">
        <v>10340</v>
      </c>
    </row>
    <row r="7776" spans="1:6" x14ac:dyDescent="0.2">
      <c r="A7776" s="42" t="s">
        <v>2252</v>
      </c>
      <c r="B7776" s="42" t="s">
        <v>8462</v>
      </c>
      <c r="C7776">
        <v>2016</v>
      </c>
      <c r="D7776" s="42" t="s">
        <v>10343</v>
      </c>
      <c r="E7776" t="b">
        <v>0</v>
      </c>
      <c r="F7776" s="42" t="s">
        <v>10340</v>
      </c>
    </row>
    <row r="7777" spans="1:6" x14ac:dyDescent="0.2">
      <c r="A7777" s="42" t="s">
        <v>2252</v>
      </c>
      <c r="B7777" s="42" t="s">
        <v>8462</v>
      </c>
      <c r="C7777">
        <v>2017</v>
      </c>
      <c r="D7777" s="42" t="s">
        <v>10296</v>
      </c>
      <c r="E7777" t="b">
        <v>0</v>
      </c>
      <c r="F7777" s="42" t="s">
        <v>10340</v>
      </c>
    </row>
    <row r="7778" spans="1:6" x14ac:dyDescent="0.2">
      <c r="A7778" s="42" t="s">
        <v>2252</v>
      </c>
      <c r="B7778" s="42" t="s">
        <v>8462</v>
      </c>
      <c r="C7778">
        <v>2018</v>
      </c>
      <c r="D7778" s="42" t="s">
        <v>9743</v>
      </c>
      <c r="E7778" t="b">
        <v>0</v>
      </c>
      <c r="F7778" s="42" t="s">
        <v>10340</v>
      </c>
    </row>
    <row r="7779" spans="1:6" x14ac:dyDescent="0.2">
      <c r="A7779" s="42" t="s">
        <v>2252</v>
      </c>
      <c r="B7779" s="42" t="s">
        <v>8462</v>
      </c>
      <c r="C7779">
        <v>2019</v>
      </c>
      <c r="D7779" s="42" t="s">
        <v>9536</v>
      </c>
      <c r="E7779" t="b">
        <v>0</v>
      </c>
      <c r="F7779" s="42" t="s">
        <v>10340</v>
      </c>
    </row>
    <row r="7780" spans="1:6" x14ac:dyDescent="0.2">
      <c r="A7780" s="42" t="s">
        <v>2252</v>
      </c>
      <c r="B7780" s="42" t="s">
        <v>8464</v>
      </c>
      <c r="C7780">
        <v>2013</v>
      </c>
      <c r="D7780" s="42" t="s">
        <v>8482</v>
      </c>
      <c r="E7780" t="b">
        <v>0</v>
      </c>
      <c r="F7780" s="42" t="s">
        <v>10340</v>
      </c>
    </row>
    <row r="7781" spans="1:6" x14ac:dyDescent="0.2">
      <c r="A7781" s="42" t="s">
        <v>2252</v>
      </c>
      <c r="B7781" s="42" t="s">
        <v>8464</v>
      </c>
      <c r="C7781">
        <v>2014</v>
      </c>
      <c r="D7781" s="42" t="s">
        <v>8482</v>
      </c>
      <c r="E7781" t="b">
        <v>0</v>
      </c>
      <c r="F7781" s="42" t="s">
        <v>10340</v>
      </c>
    </row>
    <row r="7782" spans="1:6" x14ac:dyDescent="0.2">
      <c r="A7782" s="42" t="s">
        <v>2252</v>
      </c>
      <c r="B7782" s="42" t="s">
        <v>8464</v>
      </c>
      <c r="C7782">
        <v>2015</v>
      </c>
      <c r="D7782" s="42" t="s">
        <v>8496</v>
      </c>
      <c r="E7782" t="b">
        <v>0</v>
      </c>
      <c r="F7782" s="42" t="s">
        <v>10340</v>
      </c>
    </row>
    <row r="7783" spans="1:6" x14ac:dyDescent="0.2">
      <c r="A7783" s="42" t="s">
        <v>2252</v>
      </c>
      <c r="B7783" s="42" t="s">
        <v>8464</v>
      </c>
      <c r="C7783">
        <v>2016</v>
      </c>
      <c r="D7783" s="42" t="s">
        <v>8496</v>
      </c>
      <c r="E7783" t="b">
        <v>0</v>
      </c>
      <c r="F7783" s="42" t="s">
        <v>10340</v>
      </c>
    </row>
    <row r="7784" spans="1:6" x14ac:dyDescent="0.2">
      <c r="A7784" s="42" t="s">
        <v>2252</v>
      </c>
      <c r="B7784" s="42" t="s">
        <v>8464</v>
      </c>
      <c r="C7784">
        <v>2017</v>
      </c>
      <c r="D7784" s="42" t="s">
        <v>8496</v>
      </c>
      <c r="E7784" t="b">
        <v>0</v>
      </c>
      <c r="F7784" s="42" t="s">
        <v>10340</v>
      </c>
    </row>
    <row r="7785" spans="1:6" x14ac:dyDescent="0.2">
      <c r="A7785" s="42" t="s">
        <v>2252</v>
      </c>
      <c r="B7785" s="42" t="s">
        <v>8464</v>
      </c>
      <c r="C7785">
        <v>2018</v>
      </c>
      <c r="D7785" s="42" t="s">
        <v>8496</v>
      </c>
      <c r="E7785" t="b">
        <v>0</v>
      </c>
      <c r="F7785" s="42" t="s">
        <v>10340</v>
      </c>
    </row>
    <row r="7786" spans="1:6" x14ac:dyDescent="0.2">
      <c r="A7786" s="42" t="s">
        <v>2252</v>
      </c>
      <c r="B7786" s="42" t="s">
        <v>8464</v>
      </c>
      <c r="C7786">
        <v>2019</v>
      </c>
      <c r="D7786" s="42" t="s">
        <v>8496</v>
      </c>
      <c r="E7786" t="b">
        <v>0</v>
      </c>
      <c r="F7786" s="42" t="s">
        <v>10340</v>
      </c>
    </row>
    <row r="7787" spans="1:6" x14ac:dyDescent="0.2">
      <c r="A7787" s="42" t="s">
        <v>2264</v>
      </c>
      <c r="B7787" s="42" t="s">
        <v>8454</v>
      </c>
      <c r="C7787">
        <v>2013</v>
      </c>
      <c r="D7787" s="42" t="s">
        <v>9671</v>
      </c>
      <c r="E7787" t="b">
        <v>0</v>
      </c>
      <c r="F7787" s="42" t="s">
        <v>10344</v>
      </c>
    </row>
    <row r="7788" spans="1:6" x14ac:dyDescent="0.2">
      <c r="A7788" s="42" t="s">
        <v>2264</v>
      </c>
      <c r="B7788" s="42" t="s">
        <v>8454</v>
      </c>
      <c r="C7788">
        <v>2014</v>
      </c>
      <c r="D7788" s="42" t="s">
        <v>9256</v>
      </c>
      <c r="E7788" t="b">
        <v>0</v>
      </c>
      <c r="F7788" s="42" t="s">
        <v>10344</v>
      </c>
    </row>
    <row r="7789" spans="1:6" x14ac:dyDescent="0.2">
      <c r="A7789" s="42" t="s">
        <v>2264</v>
      </c>
      <c r="B7789" s="42" t="s">
        <v>8454</v>
      </c>
      <c r="C7789">
        <v>2015</v>
      </c>
      <c r="D7789" s="42" t="s">
        <v>8675</v>
      </c>
      <c r="E7789" t="b">
        <v>0</v>
      </c>
      <c r="F7789" s="42" t="s">
        <v>10344</v>
      </c>
    </row>
    <row r="7790" spans="1:6" x14ac:dyDescent="0.2">
      <c r="A7790" s="42" t="s">
        <v>2264</v>
      </c>
      <c r="B7790" s="42" t="s">
        <v>8454</v>
      </c>
      <c r="C7790">
        <v>2016</v>
      </c>
      <c r="D7790" s="42" t="s">
        <v>10345</v>
      </c>
      <c r="E7790" t="b">
        <v>0</v>
      </c>
      <c r="F7790" s="42" t="s">
        <v>10344</v>
      </c>
    </row>
    <row r="7791" spans="1:6" x14ac:dyDescent="0.2">
      <c r="A7791" s="42" t="s">
        <v>2264</v>
      </c>
      <c r="B7791" s="42" t="s">
        <v>8454</v>
      </c>
      <c r="C7791">
        <v>2017</v>
      </c>
      <c r="D7791" s="42" t="s">
        <v>9047</v>
      </c>
      <c r="E7791" t="b">
        <v>0</v>
      </c>
      <c r="F7791" s="42" t="s">
        <v>10344</v>
      </c>
    </row>
    <row r="7792" spans="1:6" x14ac:dyDescent="0.2">
      <c r="A7792" s="42" t="s">
        <v>2264</v>
      </c>
      <c r="B7792" s="42" t="s">
        <v>8454</v>
      </c>
      <c r="C7792">
        <v>2018</v>
      </c>
      <c r="D7792" s="42" t="s">
        <v>10117</v>
      </c>
      <c r="E7792" t="b">
        <v>0</v>
      </c>
      <c r="F7792" s="42" t="s">
        <v>10344</v>
      </c>
    </row>
    <row r="7793" spans="1:6" x14ac:dyDescent="0.2">
      <c r="A7793" s="42" t="s">
        <v>2264</v>
      </c>
      <c r="B7793" s="42" t="s">
        <v>8454</v>
      </c>
      <c r="C7793">
        <v>2019</v>
      </c>
      <c r="D7793" s="42" t="s">
        <v>10346</v>
      </c>
      <c r="E7793" t="b">
        <v>0</v>
      </c>
      <c r="F7793" s="42" t="s">
        <v>10344</v>
      </c>
    </row>
    <row r="7794" spans="1:6" x14ac:dyDescent="0.2">
      <c r="A7794" s="42" t="s">
        <v>2264</v>
      </c>
      <c r="B7794" s="42" t="s">
        <v>8462</v>
      </c>
      <c r="C7794">
        <v>2013</v>
      </c>
      <c r="D7794" s="42" t="s">
        <v>9671</v>
      </c>
      <c r="E7794" t="b">
        <v>0</v>
      </c>
      <c r="F7794" s="42" t="s">
        <v>10344</v>
      </c>
    </row>
    <row r="7795" spans="1:6" x14ac:dyDescent="0.2">
      <c r="A7795" s="42" t="s">
        <v>2264</v>
      </c>
      <c r="B7795" s="42" t="s">
        <v>8462</v>
      </c>
      <c r="C7795">
        <v>2014</v>
      </c>
      <c r="D7795" s="42" t="s">
        <v>9256</v>
      </c>
      <c r="E7795" t="b">
        <v>0</v>
      </c>
      <c r="F7795" s="42" t="s">
        <v>10344</v>
      </c>
    </row>
    <row r="7796" spans="1:6" x14ac:dyDescent="0.2">
      <c r="A7796" s="42" t="s">
        <v>2264</v>
      </c>
      <c r="B7796" s="42" t="s">
        <v>8462</v>
      </c>
      <c r="C7796">
        <v>2015</v>
      </c>
      <c r="D7796" s="42" t="s">
        <v>8675</v>
      </c>
      <c r="E7796" t="b">
        <v>0</v>
      </c>
      <c r="F7796" s="42" t="s">
        <v>10344</v>
      </c>
    </row>
    <row r="7797" spans="1:6" x14ac:dyDescent="0.2">
      <c r="A7797" s="42" t="s">
        <v>2264</v>
      </c>
      <c r="B7797" s="42" t="s">
        <v>8462</v>
      </c>
      <c r="C7797">
        <v>2016</v>
      </c>
      <c r="D7797" s="42" t="s">
        <v>9295</v>
      </c>
      <c r="E7797" t="b">
        <v>0</v>
      </c>
      <c r="F7797" s="42" t="s">
        <v>10344</v>
      </c>
    </row>
    <row r="7798" spans="1:6" x14ac:dyDescent="0.2">
      <c r="A7798" s="42" t="s">
        <v>2264</v>
      </c>
      <c r="B7798" s="42" t="s">
        <v>8462</v>
      </c>
      <c r="C7798">
        <v>2017</v>
      </c>
      <c r="D7798" s="42" t="s">
        <v>9291</v>
      </c>
      <c r="E7798" t="b">
        <v>0</v>
      </c>
      <c r="F7798" s="42" t="s">
        <v>10344</v>
      </c>
    </row>
    <row r="7799" spans="1:6" x14ac:dyDescent="0.2">
      <c r="A7799" s="42" t="s">
        <v>2264</v>
      </c>
      <c r="B7799" s="42" t="s">
        <v>8462</v>
      </c>
      <c r="C7799">
        <v>2018</v>
      </c>
      <c r="D7799" s="42" t="s">
        <v>10117</v>
      </c>
      <c r="E7799" t="b">
        <v>0</v>
      </c>
      <c r="F7799" s="42" t="s">
        <v>10344</v>
      </c>
    </row>
    <row r="7800" spans="1:6" x14ac:dyDescent="0.2">
      <c r="A7800" s="42" t="s">
        <v>2264</v>
      </c>
      <c r="B7800" s="42" t="s">
        <v>8462</v>
      </c>
      <c r="C7800">
        <v>2019</v>
      </c>
      <c r="D7800" s="42" t="s">
        <v>10346</v>
      </c>
      <c r="E7800" t="b">
        <v>0</v>
      </c>
      <c r="F7800" s="42" t="s">
        <v>10344</v>
      </c>
    </row>
    <row r="7801" spans="1:6" x14ac:dyDescent="0.2">
      <c r="A7801" s="42" t="s">
        <v>2264</v>
      </c>
      <c r="B7801" s="42" t="s">
        <v>8464</v>
      </c>
      <c r="C7801">
        <v>2013</v>
      </c>
      <c r="D7801" s="42" t="s">
        <v>8496</v>
      </c>
      <c r="E7801" t="b">
        <v>0</v>
      </c>
      <c r="F7801" s="42" t="s">
        <v>10344</v>
      </c>
    </row>
    <row r="7802" spans="1:6" x14ac:dyDescent="0.2">
      <c r="A7802" s="42" t="s">
        <v>2264</v>
      </c>
      <c r="B7802" s="42" t="s">
        <v>8464</v>
      </c>
      <c r="C7802">
        <v>2014</v>
      </c>
      <c r="D7802" s="42" t="s">
        <v>8496</v>
      </c>
      <c r="E7802" t="b">
        <v>0</v>
      </c>
      <c r="F7802" s="42" t="s">
        <v>10344</v>
      </c>
    </row>
    <row r="7803" spans="1:6" x14ac:dyDescent="0.2">
      <c r="A7803" s="42" t="s">
        <v>2264</v>
      </c>
      <c r="B7803" s="42" t="s">
        <v>8464</v>
      </c>
      <c r="C7803">
        <v>2015</v>
      </c>
      <c r="D7803" s="42" t="s">
        <v>8496</v>
      </c>
      <c r="E7803" t="b">
        <v>0</v>
      </c>
      <c r="F7803" s="42" t="s">
        <v>10344</v>
      </c>
    </row>
    <row r="7804" spans="1:6" x14ac:dyDescent="0.2">
      <c r="A7804" s="42" t="s">
        <v>2264</v>
      </c>
      <c r="B7804" s="42" t="s">
        <v>8464</v>
      </c>
      <c r="C7804">
        <v>2016</v>
      </c>
      <c r="D7804" s="42" t="s">
        <v>8496</v>
      </c>
      <c r="E7804" t="b">
        <v>0</v>
      </c>
      <c r="F7804" s="42" t="s">
        <v>10344</v>
      </c>
    </row>
    <row r="7805" spans="1:6" x14ac:dyDescent="0.2">
      <c r="A7805" s="42" t="s">
        <v>2264</v>
      </c>
      <c r="B7805" s="42" t="s">
        <v>8464</v>
      </c>
      <c r="C7805">
        <v>2017</v>
      </c>
      <c r="D7805" s="42" t="s">
        <v>8496</v>
      </c>
      <c r="E7805" t="b">
        <v>0</v>
      </c>
      <c r="F7805" s="42" t="s">
        <v>10344</v>
      </c>
    </row>
    <row r="7806" spans="1:6" x14ac:dyDescent="0.2">
      <c r="A7806" s="42" t="s">
        <v>2264</v>
      </c>
      <c r="B7806" s="42" t="s">
        <v>8464</v>
      </c>
      <c r="C7806">
        <v>2018</v>
      </c>
      <c r="D7806" s="42" t="s">
        <v>8496</v>
      </c>
      <c r="E7806" t="b">
        <v>0</v>
      </c>
      <c r="F7806" s="42" t="s">
        <v>10344</v>
      </c>
    </row>
    <row r="7807" spans="1:6" x14ac:dyDescent="0.2">
      <c r="A7807" s="42" t="s">
        <v>2264</v>
      </c>
      <c r="B7807" s="42" t="s">
        <v>8464</v>
      </c>
      <c r="C7807">
        <v>2019</v>
      </c>
      <c r="D7807" s="42" t="s">
        <v>8496</v>
      </c>
      <c r="E7807" t="b">
        <v>0</v>
      </c>
      <c r="F7807" s="42" t="s">
        <v>10344</v>
      </c>
    </row>
    <row r="7808" spans="1:6" x14ac:dyDescent="0.2">
      <c r="A7808" s="42" t="s">
        <v>2266</v>
      </c>
      <c r="B7808" s="42" t="s">
        <v>8454</v>
      </c>
      <c r="C7808">
        <v>2013</v>
      </c>
      <c r="D7808" s="42" t="s">
        <v>10347</v>
      </c>
      <c r="E7808" t="b">
        <v>0</v>
      </c>
      <c r="F7808" s="42" t="s">
        <v>10348</v>
      </c>
    </row>
    <row r="7809" spans="1:6" x14ac:dyDescent="0.2">
      <c r="A7809" s="42" t="s">
        <v>2266</v>
      </c>
      <c r="B7809" s="42" t="s">
        <v>8454</v>
      </c>
      <c r="C7809">
        <v>2014</v>
      </c>
      <c r="D7809" s="42" t="s">
        <v>10349</v>
      </c>
      <c r="E7809" t="b">
        <v>0</v>
      </c>
      <c r="F7809" s="42" t="s">
        <v>10348</v>
      </c>
    </row>
    <row r="7810" spans="1:6" x14ac:dyDescent="0.2">
      <c r="A7810" s="42" t="s">
        <v>2266</v>
      </c>
      <c r="B7810" s="42" t="s">
        <v>8454</v>
      </c>
      <c r="C7810">
        <v>2015</v>
      </c>
      <c r="D7810" s="42" t="s">
        <v>10350</v>
      </c>
      <c r="E7810" t="b">
        <v>0</v>
      </c>
      <c r="F7810" s="42" t="s">
        <v>10348</v>
      </c>
    </row>
    <row r="7811" spans="1:6" x14ac:dyDescent="0.2">
      <c r="A7811" s="42" t="s">
        <v>2266</v>
      </c>
      <c r="B7811" s="42" t="s">
        <v>8454</v>
      </c>
      <c r="C7811">
        <v>2016</v>
      </c>
      <c r="D7811" s="42" t="s">
        <v>10351</v>
      </c>
      <c r="E7811" t="b">
        <v>0</v>
      </c>
      <c r="F7811" s="42" t="s">
        <v>10348</v>
      </c>
    </row>
    <row r="7812" spans="1:6" x14ac:dyDescent="0.2">
      <c r="A7812" s="42" t="s">
        <v>2266</v>
      </c>
      <c r="B7812" s="42" t="s">
        <v>8454</v>
      </c>
      <c r="C7812">
        <v>2017</v>
      </c>
      <c r="D7812" s="42" t="s">
        <v>10352</v>
      </c>
      <c r="E7812" t="b">
        <v>0</v>
      </c>
      <c r="F7812" s="42" t="s">
        <v>10348</v>
      </c>
    </row>
    <row r="7813" spans="1:6" x14ac:dyDescent="0.2">
      <c r="A7813" s="42" t="s">
        <v>2266</v>
      </c>
      <c r="B7813" s="42" t="s">
        <v>8454</v>
      </c>
      <c r="C7813">
        <v>2018</v>
      </c>
      <c r="D7813" s="42" t="s">
        <v>10353</v>
      </c>
      <c r="E7813" t="b">
        <v>0</v>
      </c>
      <c r="F7813" s="42" t="s">
        <v>10348</v>
      </c>
    </row>
    <row r="7814" spans="1:6" x14ac:dyDescent="0.2">
      <c r="A7814" s="42" t="s">
        <v>2266</v>
      </c>
      <c r="B7814" s="42" t="s">
        <v>8454</v>
      </c>
      <c r="C7814">
        <v>2019</v>
      </c>
      <c r="D7814" s="42" t="s">
        <v>10354</v>
      </c>
      <c r="E7814" t="b">
        <v>0</v>
      </c>
      <c r="F7814" s="42" t="s">
        <v>10348</v>
      </c>
    </row>
    <row r="7815" spans="1:6" x14ac:dyDescent="0.2">
      <c r="A7815" s="42" t="s">
        <v>2266</v>
      </c>
      <c r="B7815" s="42" t="s">
        <v>8462</v>
      </c>
      <c r="C7815">
        <v>2013</v>
      </c>
      <c r="D7815" s="42" t="s">
        <v>10347</v>
      </c>
      <c r="E7815" t="b">
        <v>0</v>
      </c>
      <c r="F7815" s="42" t="s">
        <v>10348</v>
      </c>
    </row>
    <row r="7816" spans="1:6" x14ac:dyDescent="0.2">
      <c r="A7816" s="42" t="s">
        <v>2266</v>
      </c>
      <c r="B7816" s="42" t="s">
        <v>8462</v>
      </c>
      <c r="C7816">
        <v>2014</v>
      </c>
      <c r="D7816" s="42" t="s">
        <v>10349</v>
      </c>
      <c r="E7816" t="b">
        <v>0</v>
      </c>
      <c r="F7816" s="42" t="s">
        <v>10348</v>
      </c>
    </row>
    <row r="7817" spans="1:6" x14ac:dyDescent="0.2">
      <c r="A7817" s="42" t="s">
        <v>2266</v>
      </c>
      <c r="B7817" s="42" t="s">
        <v>8462</v>
      </c>
      <c r="C7817">
        <v>2015</v>
      </c>
      <c r="D7817" s="42" t="s">
        <v>10350</v>
      </c>
      <c r="E7817" t="b">
        <v>0</v>
      </c>
      <c r="F7817" s="42" t="s">
        <v>10348</v>
      </c>
    </row>
    <row r="7818" spans="1:6" x14ac:dyDescent="0.2">
      <c r="A7818" s="42" t="s">
        <v>2266</v>
      </c>
      <c r="B7818" s="42" t="s">
        <v>8462</v>
      </c>
      <c r="C7818">
        <v>2016</v>
      </c>
      <c r="D7818" s="42" t="s">
        <v>10351</v>
      </c>
      <c r="E7818" t="b">
        <v>0</v>
      </c>
      <c r="F7818" s="42" t="s">
        <v>10348</v>
      </c>
    </row>
    <row r="7819" spans="1:6" x14ac:dyDescent="0.2">
      <c r="A7819" s="42" t="s">
        <v>2266</v>
      </c>
      <c r="B7819" s="42" t="s">
        <v>8462</v>
      </c>
      <c r="C7819">
        <v>2017</v>
      </c>
      <c r="D7819" s="42" t="s">
        <v>10352</v>
      </c>
      <c r="E7819" t="b">
        <v>0</v>
      </c>
      <c r="F7819" s="42" t="s">
        <v>10348</v>
      </c>
    </row>
    <row r="7820" spans="1:6" x14ac:dyDescent="0.2">
      <c r="A7820" s="42" t="s">
        <v>2266</v>
      </c>
      <c r="B7820" s="42" t="s">
        <v>8462</v>
      </c>
      <c r="C7820">
        <v>2018</v>
      </c>
      <c r="D7820" s="42" t="s">
        <v>10353</v>
      </c>
      <c r="E7820" t="b">
        <v>0</v>
      </c>
      <c r="F7820" s="42" t="s">
        <v>10348</v>
      </c>
    </row>
    <row r="7821" spans="1:6" x14ac:dyDescent="0.2">
      <c r="A7821" s="42" t="s">
        <v>2266</v>
      </c>
      <c r="B7821" s="42" t="s">
        <v>8462</v>
      </c>
      <c r="C7821">
        <v>2019</v>
      </c>
      <c r="D7821" s="42" t="s">
        <v>10354</v>
      </c>
      <c r="E7821" t="b">
        <v>0</v>
      </c>
      <c r="F7821" s="42" t="s">
        <v>10348</v>
      </c>
    </row>
    <row r="7822" spans="1:6" x14ac:dyDescent="0.2">
      <c r="A7822" s="42" t="s">
        <v>2266</v>
      </c>
      <c r="B7822" s="42" t="s">
        <v>8464</v>
      </c>
      <c r="C7822">
        <v>2013</v>
      </c>
      <c r="D7822" s="42" t="s">
        <v>8496</v>
      </c>
      <c r="E7822" t="b">
        <v>0</v>
      </c>
      <c r="F7822" s="42" t="s">
        <v>10348</v>
      </c>
    </row>
    <row r="7823" spans="1:6" x14ac:dyDescent="0.2">
      <c r="A7823" s="42" t="s">
        <v>2266</v>
      </c>
      <c r="B7823" s="42" t="s">
        <v>8464</v>
      </c>
      <c r="C7823">
        <v>2014</v>
      </c>
      <c r="D7823" s="42" t="s">
        <v>8496</v>
      </c>
      <c r="E7823" t="b">
        <v>0</v>
      </c>
      <c r="F7823" s="42" t="s">
        <v>10348</v>
      </c>
    </row>
    <row r="7824" spans="1:6" x14ac:dyDescent="0.2">
      <c r="A7824" s="42" t="s">
        <v>2266</v>
      </c>
      <c r="B7824" s="42" t="s">
        <v>8464</v>
      </c>
      <c r="C7824">
        <v>2015</v>
      </c>
      <c r="D7824" s="42" t="s">
        <v>8496</v>
      </c>
      <c r="E7824" t="b">
        <v>0</v>
      </c>
      <c r="F7824" s="42" t="s">
        <v>10348</v>
      </c>
    </row>
    <row r="7825" spans="1:6" x14ac:dyDescent="0.2">
      <c r="A7825" s="42" t="s">
        <v>2266</v>
      </c>
      <c r="B7825" s="42" t="s">
        <v>8464</v>
      </c>
      <c r="C7825">
        <v>2016</v>
      </c>
      <c r="D7825" s="42" t="s">
        <v>8496</v>
      </c>
      <c r="E7825" t="b">
        <v>0</v>
      </c>
      <c r="F7825" s="42" t="s">
        <v>10348</v>
      </c>
    </row>
    <row r="7826" spans="1:6" x14ac:dyDescent="0.2">
      <c r="A7826" s="42" t="s">
        <v>2266</v>
      </c>
      <c r="B7826" s="42" t="s">
        <v>8464</v>
      </c>
      <c r="C7826">
        <v>2017</v>
      </c>
      <c r="D7826" s="42" t="s">
        <v>8496</v>
      </c>
      <c r="E7826" t="b">
        <v>0</v>
      </c>
      <c r="F7826" s="42" t="s">
        <v>10348</v>
      </c>
    </row>
    <row r="7827" spans="1:6" x14ac:dyDescent="0.2">
      <c r="A7827" s="42" t="s">
        <v>2266</v>
      </c>
      <c r="B7827" s="42" t="s">
        <v>8464</v>
      </c>
      <c r="C7827">
        <v>2018</v>
      </c>
      <c r="D7827" s="42" t="s">
        <v>8496</v>
      </c>
      <c r="E7827" t="b">
        <v>0</v>
      </c>
      <c r="F7827" s="42" t="s">
        <v>10348</v>
      </c>
    </row>
    <row r="7828" spans="1:6" x14ac:dyDescent="0.2">
      <c r="A7828" s="42" t="s">
        <v>2266</v>
      </c>
      <c r="B7828" s="42" t="s">
        <v>8464</v>
      </c>
      <c r="C7828">
        <v>2019</v>
      </c>
      <c r="D7828" s="42" t="s">
        <v>8482</v>
      </c>
      <c r="E7828" t="b">
        <v>0</v>
      </c>
      <c r="F7828" s="42" t="s">
        <v>10348</v>
      </c>
    </row>
    <row r="7829" spans="1:6" x14ac:dyDescent="0.2">
      <c r="A7829" s="42" t="s">
        <v>2270</v>
      </c>
      <c r="B7829" s="42" t="s">
        <v>8454</v>
      </c>
      <c r="C7829">
        <v>2013</v>
      </c>
      <c r="D7829" s="42" t="s">
        <v>8631</v>
      </c>
      <c r="E7829" t="b">
        <v>0</v>
      </c>
      <c r="F7829" s="42" t="s">
        <v>10355</v>
      </c>
    </row>
    <row r="7830" spans="1:6" x14ac:dyDescent="0.2">
      <c r="A7830" s="42" t="s">
        <v>2270</v>
      </c>
      <c r="B7830" s="42" t="s">
        <v>8454</v>
      </c>
      <c r="C7830">
        <v>2014</v>
      </c>
      <c r="D7830" s="42" t="s">
        <v>9042</v>
      </c>
      <c r="E7830" t="b">
        <v>0</v>
      </c>
      <c r="F7830" s="42" t="s">
        <v>10355</v>
      </c>
    </row>
    <row r="7831" spans="1:6" x14ac:dyDescent="0.2">
      <c r="A7831" s="42" t="s">
        <v>2270</v>
      </c>
      <c r="B7831" s="42" t="s">
        <v>8454</v>
      </c>
      <c r="C7831">
        <v>2015</v>
      </c>
      <c r="D7831" s="42" t="s">
        <v>8461</v>
      </c>
      <c r="E7831" t="b">
        <v>0</v>
      </c>
      <c r="F7831" s="42" t="s">
        <v>10355</v>
      </c>
    </row>
    <row r="7832" spans="1:6" x14ac:dyDescent="0.2">
      <c r="A7832" s="42" t="s">
        <v>2270</v>
      </c>
      <c r="B7832" s="42" t="s">
        <v>8454</v>
      </c>
      <c r="C7832">
        <v>2016</v>
      </c>
      <c r="D7832" s="42" t="s">
        <v>8770</v>
      </c>
      <c r="E7832" t="b">
        <v>0</v>
      </c>
      <c r="F7832" s="42" t="s">
        <v>10355</v>
      </c>
    </row>
    <row r="7833" spans="1:6" x14ac:dyDescent="0.2">
      <c r="A7833" s="42" t="s">
        <v>2270</v>
      </c>
      <c r="B7833" s="42" t="s">
        <v>8454</v>
      </c>
      <c r="C7833">
        <v>2017</v>
      </c>
      <c r="D7833" s="42" t="s">
        <v>10356</v>
      </c>
      <c r="E7833" t="b">
        <v>0</v>
      </c>
      <c r="F7833" s="42" t="s">
        <v>10355</v>
      </c>
    </row>
    <row r="7834" spans="1:6" x14ac:dyDescent="0.2">
      <c r="A7834" s="42" t="s">
        <v>2270</v>
      </c>
      <c r="B7834" s="42" t="s">
        <v>8454</v>
      </c>
      <c r="C7834">
        <v>2018</v>
      </c>
      <c r="D7834" s="42" t="s">
        <v>8577</v>
      </c>
      <c r="E7834" t="b">
        <v>0</v>
      </c>
      <c r="F7834" s="42" t="s">
        <v>10355</v>
      </c>
    </row>
    <row r="7835" spans="1:6" x14ac:dyDescent="0.2">
      <c r="A7835" s="42" t="s">
        <v>2270</v>
      </c>
      <c r="B7835" s="42" t="s">
        <v>8454</v>
      </c>
      <c r="C7835">
        <v>2019</v>
      </c>
      <c r="D7835" s="42" t="s">
        <v>9692</v>
      </c>
      <c r="E7835" t="b">
        <v>0</v>
      </c>
      <c r="F7835" s="42" t="s">
        <v>10355</v>
      </c>
    </row>
    <row r="7836" spans="1:6" x14ac:dyDescent="0.2">
      <c r="A7836" s="42" t="s">
        <v>2270</v>
      </c>
      <c r="B7836" s="42" t="s">
        <v>8462</v>
      </c>
      <c r="C7836">
        <v>2013</v>
      </c>
      <c r="D7836" s="42" t="s">
        <v>8631</v>
      </c>
      <c r="E7836" t="b">
        <v>0</v>
      </c>
      <c r="F7836" s="42" t="s">
        <v>10355</v>
      </c>
    </row>
    <row r="7837" spans="1:6" x14ac:dyDescent="0.2">
      <c r="A7837" s="42" t="s">
        <v>2270</v>
      </c>
      <c r="B7837" s="42" t="s">
        <v>8462</v>
      </c>
      <c r="C7837">
        <v>2014</v>
      </c>
      <c r="D7837" s="42" t="s">
        <v>9315</v>
      </c>
      <c r="E7837" t="b">
        <v>0</v>
      </c>
      <c r="F7837" s="42" t="s">
        <v>10355</v>
      </c>
    </row>
    <row r="7838" spans="1:6" x14ac:dyDescent="0.2">
      <c r="A7838" s="42" t="s">
        <v>2270</v>
      </c>
      <c r="B7838" s="42" t="s">
        <v>8462</v>
      </c>
      <c r="C7838">
        <v>2015</v>
      </c>
      <c r="D7838" s="42" t="s">
        <v>8463</v>
      </c>
      <c r="E7838" t="b">
        <v>0</v>
      </c>
      <c r="F7838" s="42" t="s">
        <v>10355</v>
      </c>
    </row>
    <row r="7839" spans="1:6" x14ac:dyDescent="0.2">
      <c r="A7839" s="42" t="s">
        <v>2270</v>
      </c>
      <c r="B7839" s="42" t="s">
        <v>8462</v>
      </c>
      <c r="C7839">
        <v>2016</v>
      </c>
      <c r="D7839" s="42" t="s">
        <v>9244</v>
      </c>
      <c r="E7839" t="b">
        <v>0</v>
      </c>
      <c r="F7839" s="42" t="s">
        <v>10355</v>
      </c>
    </row>
    <row r="7840" spans="1:6" x14ac:dyDescent="0.2">
      <c r="A7840" s="42" t="s">
        <v>2270</v>
      </c>
      <c r="B7840" s="42" t="s">
        <v>8462</v>
      </c>
      <c r="C7840">
        <v>2017</v>
      </c>
      <c r="D7840" s="42" t="s">
        <v>9178</v>
      </c>
      <c r="E7840" t="b">
        <v>0</v>
      </c>
      <c r="F7840" s="42" t="s">
        <v>10355</v>
      </c>
    </row>
    <row r="7841" spans="1:6" x14ac:dyDescent="0.2">
      <c r="A7841" s="42" t="s">
        <v>2270</v>
      </c>
      <c r="B7841" s="42" t="s">
        <v>8462</v>
      </c>
      <c r="C7841">
        <v>2018</v>
      </c>
      <c r="D7841" s="42" t="s">
        <v>10357</v>
      </c>
      <c r="E7841" t="b">
        <v>0</v>
      </c>
      <c r="F7841" s="42" t="s">
        <v>10355</v>
      </c>
    </row>
    <row r="7842" spans="1:6" x14ac:dyDescent="0.2">
      <c r="A7842" s="42" t="s">
        <v>2270</v>
      </c>
      <c r="B7842" s="42" t="s">
        <v>8462</v>
      </c>
      <c r="C7842">
        <v>2019</v>
      </c>
      <c r="D7842" s="42" t="s">
        <v>9503</v>
      </c>
      <c r="E7842" t="b">
        <v>0</v>
      </c>
      <c r="F7842" s="42" t="s">
        <v>10355</v>
      </c>
    </row>
    <row r="7843" spans="1:6" x14ac:dyDescent="0.2">
      <c r="A7843" s="42" t="s">
        <v>2270</v>
      </c>
      <c r="B7843" s="42" t="s">
        <v>8464</v>
      </c>
      <c r="C7843">
        <v>2013</v>
      </c>
      <c r="D7843" s="42" t="s">
        <v>9283</v>
      </c>
      <c r="E7843" t="b">
        <v>0</v>
      </c>
      <c r="F7843" s="42" t="s">
        <v>10355</v>
      </c>
    </row>
    <row r="7844" spans="1:6" x14ac:dyDescent="0.2">
      <c r="A7844" s="42" t="s">
        <v>2270</v>
      </c>
      <c r="B7844" s="42" t="s">
        <v>8464</v>
      </c>
      <c r="C7844">
        <v>2014</v>
      </c>
      <c r="D7844" s="42" t="s">
        <v>9283</v>
      </c>
      <c r="E7844" t="b">
        <v>0</v>
      </c>
      <c r="F7844" s="42" t="s">
        <v>10355</v>
      </c>
    </row>
    <row r="7845" spans="1:6" x14ac:dyDescent="0.2">
      <c r="A7845" s="42" t="s">
        <v>2270</v>
      </c>
      <c r="B7845" s="42" t="s">
        <v>8464</v>
      </c>
      <c r="C7845">
        <v>2015</v>
      </c>
      <c r="D7845" s="42" t="s">
        <v>9283</v>
      </c>
      <c r="E7845" t="b">
        <v>0</v>
      </c>
      <c r="F7845" s="42" t="s">
        <v>10355</v>
      </c>
    </row>
    <row r="7846" spans="1:6" x14ac:dyDescent="0.2">
      <c r="A7846" s="42" t="s">
        <v>2270</v>
      </c>
      <c r="B7846" s="42" t="s">
        <v>8464</v>
      </c>
      <c r="C7846">
        <v>2016</v>
      </c>
      <c r="D7846" s="42" t="s">
        <v>8648</v>
      </c>
      <c r="E7846" t="b">
        <v>0</v>
      </c>
      <c r="F7846" s="42" t="s">
        <v>10355</v>
      </c>
    </row>
    <row r="7847" spans="1:6" x14ac:dyDescent="0.2">
      <c r="A7847" s="42" t="s">
        <v>2270</v>
      </c>
      <c r="B7847" s="42" t="s">
        <v>8464</v>
      </c>
      <c r="C7847">
        <v>2017</v>
      </c>
      <c r="D7847" s="42" t="s">
        <v>9047</v>
      </c>
      <c r="E7847" t="b">
        <v>0</v>
      </c>
      <c r="F7847" s="42" t="s">
        <v>10355</v>
      </c>
    </row>
    <row r="7848" spans="1:6" x14ac:dyDescent="0.2">
      <c r="A7848" s="42" t="s">
        <v>2270</v>
      </c>
      <c r="B7848" s="42" t="s">
        <v>8464</v>
      </c>
      <c r="C7848">
        <v>2018</v>
      </c>
      <c r="D7848" s="42" t="s">
        <v>9180</v>
      </c>
      <c r="E7848" t="b">
        <v>0</v>
      </c>
      <c r="F7848" s="42" t="s">
        <v>10355</v>
      </c>
    </row>
    <row r="7849" spans="1:6" x14ac:dyDescent="0.2">
      <c r="A7849" s="42" t="s">
        <v>2270</v>
      </c>
      <c r="B7849" s="42" t="s">
        <v>8464</v>
      </c>
      <c r="C7849">
        <v>2019</v>
      </c>
      <c r="D7849" s="42" t="s">
        <v>9229</v>
      </c>
      <c r="E7849" t="b">
        <v>0</v>
      </c>
      <c r="F7849" s="42" t="s">
        <v>10355</v>
      </c>
    </row>
    <row r="7850" spans="1:6" x14ac:dyDescent="0.2">
      <c r="A7850" s="42" t="s">
        <v>2276</v>
      </c>
      <c r="B7850" s="42" t="s">
        <v>8454</v>
      </c>
      <c r="C7850">
        <v>2013</v>
      </c>
      <c r="D7850" s="42" t="s">
        <v>8496</v>
      </c>
      <c r="E7850" t="b">
        <v>0</v>
      </c>
      <c r="F7850" s="42" t="s">
        <v>10358</v>
      </c>
    </row>
    <row r="7851" spans="1:6" x14ac:dyDescent="0.2">
      <c r="A7851" s="42" t="s">
        <v>2276</v>
      </c>
      <c r="B7851" s="42" t="s">
        <v>8454</v>
      </c>
      <c r="C7851">
        <v>2014</v>
      </c>
      <c r="D7851" s="42" t="s">
        <v>8496</v>
      </c>
      <c r="E7851" t="b">
        <v>0</v>
      </c>
      <c r="F7851" s="42" t="s">
        <v>10358</v>
      </c>
    </row>
    <row r="7852" spans="1:6" x14ac:dyDescent="0.2">
      <c r="A7852" s="42" t="s">
        <v>2276</v>
      </c>
      <c r="B7852" s="42" t="s">
        <v>8454</v>
      </c>
      <c r="C7852">
        <v>2015</v>
      </c>
      <c r="D7852" s="42" t="s">
        <v>8673</v>
      </c>
      <c r="E7852" t="b">
        <v>0</v>
      </c>
      <c r="F7852" s="42" t="s">
        <v>10358</v>
      </c>
    </row>
    <row r="7853" spans="1:6" x14ac:dyDescent="0.2">
      <c r="A7853" s="42" t="s">
        <v>2276</v>
      </c>
      <c r="B7853" s="42" t="s">
        <v>8454</v>
      </c>
      <c r="C7853">
        <v>2016</v>
      </c>
      <c r="D7853" s="42" t="s">
        <v>8673</v>
      </c>
      <c r="E7853" t="b">
        <v>0</v>
      </c>
      <c r="F7853" s="42" t="s">
        <v>10358</v>
      </c>
    </row>
    <row r="7854" spans="1:6" x14ac:dyDescent="0.2">
      <c r="A7854" s="42" t="s">
        <v>2276</v>
      </c>
      <c r="B7854" s="42" t="s">
        <v>8454</v>
      </c>
      <c r="C7854">
        <v>2017</v>
      </c>
      <c r="D7854" s="42" t="s">
        <v>8673</v>
      </c>
      <c r="E7854" t="b">
        <v>0</v>
      </c>
      <c r="F7854" s="42" t="s">
        <v>10358</v>
      </c>
    </row>
    <row r="7855" spans="1:6" x14ac:dyDescent="0.2">
      <c r="A7855" s="42" t="s">
        <v>2276</v>
      </c>
      <c r="B7855" s="42" t="s">
        <v>8454</v>
      </c>
      <c r="C7855">
        <v>2018</v>
      </c>
      <c r="D7855" s="42" t="s">
        <v>8673</v>
      </c>
      <c r="E7855" t="b">
        <v>0</v>
      </c>
      <c r="F7855" s="42" t="s">
        <v>10358</v>
      </c>
    </row>
    <row r="7856" spans="1:6" x14ac:dyDescent="0.2">
      <c r="A7856" s="42" t="s">
        <v>2276</v>
      </c>
      <c r="B7856" s="42" t="s">
        <v>8454</v>
      </c>
      <c r="C7856">
        <v>2019</v>
      </c>
      <c r="D7856" s="42" t="s">
        <v>8679</v>
      </c>
      <c r="E7856" t="b">
        <v>0</v>
      </c>
      <c r="F7856" s="42" t="s">
        <v>10358</v>
      </c>
    </row>
    <row r="7857" spans="1:6" x14ac:dyDescent="0.2">
      <c r="A7857" s="42" t="s">
        <v>2276</v>
      </c>
      <c r="B7857" s="42" t="s">
        <v>8462</v>
      </c>
      <c r="C7857">
        <v>2013</v>
      </c>
      <c r="D7857" s="42" t="s">
        <v>8496</v>
      </c>
      <c r="E7857" t="b">
        <v>0</v>
      </c>
      <c r="F7857" s="42" t="s">
        <v>10358</v>
      </c>
    </row>
    <row r="7858" spans="1:6" x14ac:dyDescent="0.2">
      <c r="A7858" s="42" t="s">
        <v>2276</v>
      </c>
      <c r="B7858" s="42" t="s">
        <v>8462</v>
      </c>
      <c r="C7858">
        <v>2014</v>
      </c>
      <c r="D7858" s="42" t="s">
        <v>8496</v>
      </c>
      <c r="E7858" t="b">
        <v>0</v>
      </c>
      <c r="F7858" s="42" t="s">
        <v>10358</v>
      </c>
    </row>
    <row r="7859" spans="1:6" x14ac:dyDescent="0.2">
      <c r="A7859" s="42" t="s">
        <v>2276</v>
      </c>
      <c r="B7859" s="42" t="s">
        <v>8462</v>
      </c>
      <c r="C7859">
        <v>2015</v>
      </c>
      <c r="D7859" s="42" t="s">
        <v>8673</v>
      </c>
      <c r="E7859" t="b">
        <v>0</v>
      </c>
      <c r="F7859" s="42" t="s">
        <v>10358</v>
      </c>
    </row>
    <row r="7860" spans="1:6" x14ac:dyDescent="0.2">
      <c r="A7860" s="42" t="s">
        <v>2276</v>
      </c>
      <c r="B7860" s="42" t="s">
        <v>8462</v>
      </c>
      <c r="C7860">
        <v>2016</v>
      </c>
      <c r="D7860" s="42" t="s">
        <v>8673</v>
      </c>
      <c r="E7860" t="b">
        <v>0</v>
      </c>
      <c r="F7860" s="42" t="s">
        <v>10358</v>
      </c>
    </row>
    <row r="7861" spans="1:6" x14ac:dyDescent="0.2">
      <c r="A7861" s="42" t="s">
        <v>2276</v>
      </c>
      <c r="B7861" s="42" t="s">
        <v>8462</v>
      </c>
      <c r="C7861">
        <v>2017</v>
      </c>
      <c r="D7861" s="42" t="s">
        <v>8673</v>
      </c>
      <c r="E7861" t="b">
        <v>0</v>
      </c>
      <c r="F7861" s="42" t="s">
        <v>10358</v>
      </c>
    </row>
    <row r="7862" spans="1:6" x14ac:dyDescent="0.2">
      <c r="A7862" s="42" t="s">
        <v>2276</v>
      </c>
      <c r="B7862" s="42" t="s">
        <v>8462</v>
      </c>
      <c r="C7862">
        <v>2018</v>
      </c>
      <c r="D7862" s="42" t="s">
        <v>8673</v>
      </c>
      <c r="E7862" t="b">
        <v>0</v>
      </c>
      <c r="F7862" s="42" t="s">
        <v>10358</v>
      </c>
    </row>
    <row r="7863" spans="1:6" x14ac:dyDescent="0.2">
      <c r="A7863" s="42" t="s">
        <v>2276</v>
      </c>
      <c r="B7863" s="42" t="s">
        <v>8462</v>
      </c>
      <c r="C7863">
        <v>2019</v>
      </c>
      <c r="D7863" s="42" t="s">
        <v>8679</v>
      </c>
      <c r="E7863" t="b">
        <v>0</v>
      </c>
      <c r="F7863" s="42" t="s">
        <v>10358</v>
      </c>
    </row>
    <row r="7864" spans="1:6" x14ac:dyDescent="0.2">
      <c r="A7864" s="42" t="s">
        <v>2276</v>
      </c>
      <c r="B7864" s="42" t="s">
        <v>8464</v>
      </c>
      <c r="C7864">
        <v>2013</v>
      </c>
      <c r="D7864" s="42" t="s">
        <v>8496</v>
      </c>
      <c r="E7864" t="b">
        <v>0</v>
      </c>
      <c r="F7864" s="42" t="s">
        <v>10358</v>
      </c>
    </row>
    <row r="7865" spans="1:6" x14ac:dyDescent="0.2">
      <c r="A7865" s="42" t="s">
        <v>2276</v>
      </c>
      <c r="B7865" s="42" t="s">
        <v>8464</v>
      </c>
      <c r="C7865">
        <v>2014</v>
      </c>
      <c r="D7865" s="42" t="s">
        <v>8496</v>
      </c>
      <c r="E7865" t="b">
        <v>0</v>
      </c>
      <c r="F7865" s="42" t="s">
        <v>10358</v>
      </c>
    </row>
    <row r="7866" spans="1:6" x14ac:dyDescent="0.2">
      <c r="A7866" s="42" t="s">
        <v>2276</v>
      </c>
      <c r="B7866" s="42" t="s">
        <v>8464</v>
      </c>
      <c r="C7866">
        <v>2015</v>
      </c>
      <c r="D7866" s="42" t="s">
        <v>8496</v>
      </c>
      <c r="E7866" t="b">
        <v>0</v>
      </c>
      <c r="F7866" s="42" t="s">
        <v>10358</v>
      </c>
    </row>
    <row r="7867" spans="1:6" x14ac:dyDescent="0.2">
      <c r="A7867" s="42" t="s">
        <v>2276</v>
      </c>
      <c r="B7867" s="42" t="s">
        <v>8464</v>
      </c>
      <c r="C7867">
        <v>2016</v>
      </c>
      <c r="D7867" s="42" t="s">
        <v>8496</v>
      </c>
      <c r="E7867" t="b">
        <v>0</v>
      </c>
      <c r="F7867" s="42" t="s">
        <v>10358</v>
      </c>
    </row>
    <row r="7868" spans="1:6" x14ac:dyDescent="0.2">
      <c r="A7868" s="42" t="s">
        <v>2276</v>
      </c>
      <c r="B7868" s="42" t="s">
        <v>8464</v>
      </c>
      <c r="C7868">
        <v>2017</v>
      </c>
      <c r="D7868" s="42" t="s">
        <v>8496</v>
      </c>
      <c r="E7868" t="b">
        <v>0</v>
      </c>
      <c r="F7868" s="42" t="s">
        <v>10358</v>
      </c>
    </row>
    <row r="7869" spans="1:6" x14ac:dyDescent="0.2">
      <c r="A7869" s="42" t="s">
        <v>2276</v>
      </c>
      <c r="B7869" s="42" t="s">
        <v>8464</v>
      </c>
      <c r="C7869">
        <v>2018</v>
      </c>
      <c r="D7869" s="42" t="s">
        <v>8496</v>
      </c>
      <c r="E7869" t="b">
        <v>0</v>
      </c>
      <c r="F7869" s="42" t="s">
        <v>10358</v>
      </c>
    </row>
    <row r="7870" spans="1:6" x14ac:dyDescent="0.2">
      <c r="A7870" s="42" t="s">
        <v>2276</v>
      </c>
      <c r="B7870" s="42" t="s">
        <v>8464</v>
      </c>
      <c r="C7870">
        <v>2019</v>
      </c>
      <c r="D7870" s="42" t="s">
        <v>8496</v>
      </c>
      <c r="E7870" t="b">
        <v>0</v>
      </c>
      <c r="F7870" s="42" t="s">
        <v>10358</v>
      </c>
    </row>
    <row r="7871" spans="1:6" x14ac:dyDescent="0.2">
      <c r="A7871" s="42" t="s">
        <v>2290</v>
      </c>
      <c r="B7871" s="42" t="s">
        <v>8454</v>
      </c>
      <c r="C7871">
        <v>2013</v>
      </c>
      <c r="D7871" s="42" t="s">
        <v>10359</v>
      </c>
      <c r="E7871" t="b">
        <v>0</v>
      </c>
      <c r="F7871" s="42" t="s">
        <v>10360</v>
      </c>
    </row>
    <row r="7872" spans="1:6" x14ac:dyDescent="0.2">
      <c r="A7872" s="42" t="s">
        <v>2290</v>
      </c>
      <c r="B7872" s="42" t="s">
        <v>8454</v>
      </c>
      <c r="C7872">
        <v>2014</v>
      </c>
      <c r="D7872" s="42" t="s">
        <v>10361</v>
      </c>
      <c r="E7872" t="b">
        <v>0</v>
      </c>
      <c r="F7872" s="42" t="s">
        <v>10360</v>
      </c>
    </row>
    <row r="7873" spans="1:6" x14ac:dyDescent="0.2">
      <c r="A7873" s="42" t="s">
        <v>2290</v>
      </c>
      <c r="B7873" s="42" t="s">
        <v>8454</v>
      </c>
      <c r="C7873">
        <v>2015</v>
      </c>
      <c r="D7873" s="42" t="s">
        <v>10362</v>
      </c>
      <c r="E7873" t="b">
        <v>0</v>
      </c>
      <c r="F7873" s="42" t="s">
        <v>10360</v>
      </c>
    </row>
    <row r="7874" spans="1:6" x14ac:dyDescent="0.2">
      <c r="A7874" s="42" t="s">
        <v>2290</v>
      </c>
      <c r="B7874" s="42" t="s">
        <v>8454</v>
      </c>
      <c r="C7874">
        <v>2016</v>
      </c>
      <c r="D7874" s="42" t="s">
        <v>10363</v>
      </c>
      <c r="E7874" t="b">
        <v>0</v>
      </c>
      <c r="F7874" s="42" t="s">
        <v>10360</v>
      </c>
    </row>
    <row r="7875" spans="1:6" x14ac:dyDescent="0.2">
      <c r="A7875" s="42" t="s">
        <v>2290</v>
      </c>
      <c r="B7875" s="42" t="s">
        <v>8454</v>
      </c>
      <c r="C7875">
        <v>2017</v>
      </c>
      <c r="D7875" s="42" t="s">
        <v>10364</v>
      </c>
      <c r="E7875" t="b">
        <v>0</v>
      </c>
      <c r="F7875" s="42" t="s">
        <v>10360</v>
      </c>
    </row>
    <row r="7876" spans="1:6" x14ac:dyDescent="0.2">
      <c r="A7876" s="42" t="s">
        <v>2290</v>
      </c>
      <c r="B7876" s="42" t="s">
        <v>8454</v>
      </c>
      <c r="C7876">
        <v>2018</v>
      </c>
      <c r="D7876" s="42" t="s">
        <v>10365</v>
      </c>
      <c r="E7876" t="b">
        <v>0</v>
      </c>
      <c r="F7876" s="42" t="s">
        <v>10360</v>
      </c>
    </row>
    <row r="7877" spans="1:6" x14ac:dyDescent="0.2">
      <c r="A7877" s="42" t="s">
        <v>2290</v>
      </c>
      <c r="B7877" s="42" t="s">
        <v>8454</v>
      </c>
      <c r="C7877">
        <v>2019</v>
      </c>
      <c r="D7877" s="42" t="s">
        <v>9571</v>
      </c>
      <c r="E7877" t="b">
        <v>0</v>
      </c>
      <c r="F7877" s="42" t="s">
        <v>10360</v>
      </c>
    </row>
    <row r="7878" spans="1:6" x14ac:dyDescent="0.2">
      <c r="A7878" s="42" t="s">
        <v>2290</v>
      </c>
      <c r="B7878" s="42" t="s">
        <v>8462</v>
      </c>
      <c r="C7878">
        <v>2013</v>
      </c>
      <c r="D7878" s="42" t="s">
        <v>10359</v>
      </c>
      <c r="E7878" t="b">
        <v>0</v>
      </c>
      <c r="F7878" s="42" t="s">
        <v>10360</v>
      </c>
    </row>
    <row r="7879" spans="1:6" x14ac:dyDescent="0.2">
      <c r="A7879" s="42" t="s">
        <v>2290</v>
      </c>
      <c r="B7879" s="42" t="s">
        <v>8462</v>
      </c>
      <c r="C7879">
        <v>2014</v>
      </c>
      <c r="D7879" s="42" t="s">
        <v>10361</v>
      </c>
      <c r="E7879" t="b">
        <v>0</v>
      </c>
      <c r="F7879" s="42" t="s">
        <v>10360</v>
      </c>
    </row>
    <row r="7880" spans="1:6" x14ac:dyDescent="0.2">
      <c r="A7880" s="42" t="s">
        <v>2290</v>
      </c>
      <c r="B7880" s="42" t="s">
        <v>8462</v>
      </c>
      <c r="C7880">
        <v>2015</v>
      </c>
      <c r="D7880" s="42" t="s">
        <v>10362</v>
      </c>
      <c r="E7880" t="b">
        <v>0</v>
      </c>
      <c r="F7880" s="42" t="s">
        <v>10360</v>
      </c>
    </row>
    <row r="7881" spans="1:6" x14ac:dyDescent="0.2">
      <c r="A7881" s="42" t="s">
        <v>2290</v>
      </c>
      <c r="B7881" s="42" t="s">
        <v>8462</v>
      </c>
      <c r="C7881">
        <v>2016</v>
      </c>
      <c r="D7881" s="42" t="s">
        <v>10363</v>
      </c>
      <c r="E7881" t="b">
        <v>0</v>
      </c>
      <c r="F7881" s="42" t="s">
        <v>10360</v>
      </c>
    </row>
    <row r="7882" spans="1:6" x14ac:dyDescent="0.2">
      <c r="A7882" s="42" t="s">
        <v>2290</v>
      </c>
      <c r="B7882" s="42" t="s">
        <v>8462</v>
      </c>
      <c r="C7882">
        <v>2017</v>
      </c>
      <c r="D7882" s="42" t="s">
        <v>10364</v>
      </c>
      <c r="E7882" t="b">
        <v>0</v>
      </c>
      <c r="F7882" s="42" t="s">
        <v>10360</v>
      </c>
    </row>
    <row r="7883" spans="1:6" x14ac:dyDescent="0.2">
      <c r="A7883" s="42" t="s">
        <v>2290</v>
      </c>
      <c r="B7883" s="42" t="s">
        <v>8462</v>
      </c>
      <c r="C7883">
        <v>2018</v>
      </c>
      <c r="D7883" s="42" t="s">
        <v>10365</v>
      </c>
      <c r="E7883" t="b">
        <v>0</v>
      </c>
      <c r="F7883" s="42" t="s">
        <v>10360</v>
      </c>
    </row>
    <row r="7884" spans="1:6" x14ac:dyDescent="0.2">
      <c r="A7884" s="42" t="s">
        <v>2290</v>
      </c>
      <c r="B7884" s="42" t="s">
        <v>8462</v>
      </c>
      <c r="C7884">
        <v>2019</v>
      </c>
      <c r="D7884" s="42" t="s">
        <v>9571</v>
      </c>
      <c r="E7884" t="b">
        <v>0</v>
      </c>
      <c r="F7884" s="42" t="s">
        <v>10360</v>
      </c>
    </row>
    <row r="7885" spans="1:6" x14ac:dyDescent="0.2">
      <c r="A7885" s="42" t="s">
        <v>2290</v>
      </c>
      <c r="B7885" s="42" t="s">
        <v>8464</v>
      </c>
      <c r="C7885">
        <v>2013</v>
      </c>
      <c r="D7885" s="42" t="s">
        <v>8496</v>
      </c>
      <c r="E7885" t="b">
        <v>0</v>
      </c>
      <c r="F7885" s="42" t="s">
        <v>10360</v>
      </c>
    </row>
    <row r="7886" spans="1:6" x14ac:dyDescent="0.2">
      <c r="A7886" s="42" t="s">
        <v>2290</v>
      </c>
      <c r="B7886" s="42" t="s">
        <v>8464</v>
      </c>
      <c r="C7886">
        <v>2014</v>
      </c>
      <c r="D7886" s="42" t="s">
        <v>8496</v>
      </c>
      <c r="E7886" t="b">
        <v>0</v>
      </c>
      <c r="F7886" s="42" t="s">
        <v>10360</v>
      </c>
    </row>
    <row r="7887" spans="1:6" x14ac:dyDescent="0.2">
      <c r="A7887" s="42" t="s">
        <v>2290</v>
      </c>
      <c r="B7887" s="42" t="s">
        <v>8464</v>
      </c>
      <c r="C7887">
        <v>2015</v>
      </c>
      <c r="D7887" s="42" t="s">
        <v>8496</v>
      </c>
      <c r="E7887" t="b">
        <v>0</v>
      </c>
      <c r="F7887" s="42" t="s">
        <v>10360</v>
      </c>
    </row>
    <row r="7888" spans="1:6" x14ac:dyDescent="0.2">
      <c r="A7888" s="42" t="s">
        <v>2290</v>
      </c>
      <c r="B7888" s="42" t="s">
        <v>8464</v>
      </c>
      <c r="C7888">
        <v>2016</v>
      </c>
      <c r="D7888" s="42" t="s">
        <v>8496</v>
      </c>
      <c r="E7888" t="b">
        <v>0</v>
      </c>
      <c r="F7888" s="42" t="s">
        <v>10360</v>
      </c>
    </row>
    <row r="7889" spans="1:6" x14ac:dyDescent="0.2">
      <c r="A7889" s="42" t="s">
        <v>2290</v>
      </c>
      <c r="B7889" s="42" t="s">
        <v>8464</v>
      </c>
      <c r="C7889">
        <v>2017</v>
      </c>
      <c r="D7889" s="42" t="s">
        <v>8496</v>
      </c>
      <c r="E7889" t="b">
        <v>0</v>
      </c>
      <c r="F7889" s="42" t="s">
        <v>10360</v>
      </c>
    </row>
    <row r="7890" spans="1:6" x14ac:dyDescent="0.2">
      <c r="A7890" s="42" t="s">
        <v>2290</v>
      </c>
      <c r="B7890" s="42" t="s">
        <v>8464</v>
      </c>
      <c r="C7890">
        <v>2018</v>
      </c>
      <c r="D7890" s="42" t="s">
        <v>8496</v>
      </c>
      <c r="E7890" t="b">
        <v>0</v>
      </c>
      <c r="F7890" s="42" t="s">
        <v>10360</v>
      </c>
    </row>
    <row r="7891" spans="1:6" x14ac:dyDescent="0.2">
      <c r="A7891" s="42" t="s">
        <v>2290</v>
      </c>
      <c r="B7891" s="42" t="s">
        <v>8464</v>
      </c>
      <c r="C7891">
        <v>2019</v>
      </c>
      <c r="D7891" s="42" t="s">
        <v>8496</v>
      </c>
      <c r="E7891" t="b">
        <v>0</v>
      </c>
      <c r="F7891" s="42" t="s">
        <v>10360</v>
      </c>
    </row>
    <row r="7892" spans="1:6" x14ac:dyDescent="0.2">
      <c r="A7892" s="42" t="s">
        <v>9121</v>
      </c>
      <c r="B7892" s="42" t="s">
        <v>8454</v>
      </c>
      <c r="C7892">
        <v>2013</v>
      </c>
      <c r="D7892" s="42" t="s">
        <v>9122</v>
      </c>
      <c r="E7892" t="b">
        <v>0</v>
      </c>
      <c r="F7892" s="42" t="s">
        <v>9123</v>
      </c>
    </row>
    <row r="7893" spans="1:6" x14ac:dyDescent="0.2">
      <c r="A7893" s="42" t="s">
        <v>9121</v>
      </c>
      <c r="B7893" s="42" t="s">
        <v>8454</v>
      </c>
      <c r="C7893">
        <v>2014</v>
      </c>
      <c r="D7893" s="42" t="s">
        <v>8993</v>
      </c>
      <c r="E7893" t="b">
        <v>0</v>
      </c>
      <c r="F7893" s="42" t="s">
        <v>9123</v>
      </c>
    </row>
    <row r="7894" spans="1:6" x14ac:dyDescent="0.2">
      <c r="A7894" s="42" t="s">
        <v>9121</v>
      </c>
      <c r="B7894" s="42" t="s">
        <v>8454</v>
      </c>
      <c r="C7894">
        <v>2015</v>
      </c>
      <c r="D7894" s="42" t="s">
        <v>8932</v>
      </c>
      <c r="E7894" t="b">
        <v>0</v>
      </c>
      <c r="F7894" s="42" t="s">
        <v>9123</v>
      </c>
    </row>
    <row r="7895" spans="1:6" x14ac:dyDescent="0.2">
      <c r="A7895" s="42" t="s">
        <v>9121</v>
      </c>
      <c r="B7895" s="42" t="s">
        <v>8454</v>
      </c>
      <c r="C7895">
        <v>2016</v>
      </c>
      <c r="D7895" s="42" t="s">
        <v>9124</v>
      </c>
      <c r="E7895" t="b">
        <v>0</v>
      </c>
      <c r="F7895" s="42" t="s">
        <v>9123</v>
      </c>
    </row>
    <row r="7896" spans="1:6" x14ac:dyDescent="0.2">
      <c r="A7896" s="42" t="s">
        <v>9121</v>
      </c>
      <c r="B7896" s="42" t="s">
        <v>8454</v>
      </c>
      <c r="C7896">
        <v>2017</v>
      </c>
      <c r="D7896" s="42" t="s">
        <v>9125</v>
      </c>
      <c r="E7896" t="b">
        <v>0</v>
      </c>
      <c r="F7896" s="42" t="s">
        <v>9123</v>
      </c>
    </row>
    <row r="7897" spans="1:6" x14ac:dyDescent="0.2">
      <c r="A7897" s="42" t="s">
        <v>9121</v>
      </c>
      <c r="B7897" s="42" t="s">
        <v>8454</v>
      </c>
      <c r="C7897">
        <v>2018</v>
      </c>
      <c r="D7897" s="42" t="s">
        <v>8725</v>
      </c>
      <c r="E7897" t="b">
        <v>0</v>
      </c>
      <c r="F7897" s="42" t="s">
        <v>9123</v>
      </c>
    </row>
    <row r="7898" spans="1:6" x14ac:dyDescent="0.2">
      <c r="A7898" s="42" t="s">
        <v>9121</v>
      </c>
      <c r="B7898" s="42" t="s">
        <v>8454</v>
      </c>
      <c r="C7898">
        <v>2019</v>
      </c>
      <c r="D7898" s="42" t="s">
        <v>9126</v>
      </c>
      <c r="E7898" t="b">
        <v>0</v>
      </c>
      <c r="F7898" s="42" t="s">
        <v>9123</v>
      </c>
    </row>
    <row r="7899" spans="1:6" x14ac:dyDescent="0.2">
      <c r="A7899" s="42" t="s">
        <v>9121</v>
      </c>
      <c r="B7899" s="42" t="s">
        <v>8462</v>
      </c>
      <c r="C7899">
        <v>2013</v>
      </c>
      <c r="D7899" s="42" t="s">
        <v>9122</v>
      </c>
      <c r="E7899" t="b">
        <v>0</v>
      </c>
      <c r="F7899" s="42" t="s">
        <v>9123</v>
      </c>
    </row>
    <row r="7900" spans="1:6" x14ac:dyDescent="0.2">
      <c r="A7900" s="42" t="s">
        <v>9121</v>
      </c>
      <c r="B7900" s="42" t="s">
        <v>8462</v>
      </c>
      <c r="C7900">
        <v>2014</v>
      </c>
      <c r="D7900" s="42" t="s">
        <v>8974</v>
      </c>
      <c r="E7900" t="b">
        <v>0</v>
      </c>
      <c r="F7900" s="42" t="s">
        <v>9123</v>
      </c>
    </row>
    <row r="7901" spans="1:6" x14ac:dyDescent="0.2">
      <c r="A7901" s="42" t="s">
        <v>9121</v>
      </c>
      <c r="B7901" s="42" t="s">
        <v>8462</v>
      </c>
      <c r="C7901">
        <v>2015</v>
      </c>
      <c r="D7901" s="42" t="s">
        <v>9090</v>
      </c>
      <c r="E7901" t="b">
        <v>0</v>
      </c>
      <c r="F7901" s="42" t="s">
        <v>9123</v>
      </c>
    </row>
    <row r="7902" spans="1:6" x14ac:dyDescent="0.2">
      <c r="A7902" s="42" t="s">
        <v>9121</v>
      </c>
      <c r="B7902" s="42" t="s">
        <v>8462</v>
      </c>
      <c r="C7902">
        <v>2016</v>
      </c>
      <c r="D7902" s="42" t="s">
        <v>8687</v>
      </c>
      <c r="E7902" t="b">
        <v>0</v>
      </c>
      <c r="F7902" s="42" t="s">
        <v>9123</v>
      </c>
    </row>
    <row r="7903" spans="1:6" x14ac:dyDescent="0.2">
      <c r="A7903" s="42" t="s">
        <v>9121</v>
      </c>
      <c r="B7903" s="42" t="s">
        <v>8462</v>
      </c>
      <c r="C7903">
        <v>2017</v>
      </c>
      <c r="D7903" s="42" t="s">
        <v>8715</v>
      </c>
      <c r="E7903" t="b">
        <v>0</v>
      </c>
      <c r="F7903" s="42" t="s">
        <v>9123</v>
      </c>
    </row>
    <row r="7904" spans="1:6" x14ac:dyDescent="0.2">
      <c r="A7904" s="42" t="s">
        <v>9121</v>
      </c>
      <c r="B7904" s="42" t="s">
        <v>8462</v>
      </c>
      <c r="C7904">
        <v>2018</v>
      </c>
      <c r="D7904" s="42" t="s">
        <v>8725</v>
      </c>
      <c r="E7904" t="b">
        <v>0</v>
      </c>
      <c r="F7904" s="42" t="s">
        <v>9123</v>
      </c>
    </row>
    <row r="7905" spans="1:6" x14ac:dyDescent="0.2">
      <c r="A7905" s="42" t="s">
        <v>9121</v>
      </c>
      <c r="B7905" s="42" t="s">
        <v>8462</v>
      </c>
      <c r="C7905">
        <v>2019</v>
      </c>
      <c r="D7905" s="42" t="s">
        <v>9126</v>
      </c>
      <c r="E7905" t="b">
        <v>0</v>
      </c>
      <c r="F7905" s="42" t="s">
        <v>9123</v>
      </c>
    </row>
    <row r="7906" spans="1:6" x14ac:dyDescent="0.2">
      <c r="A7906" s="42" t="s">
        <v>9121</v>
      </c>
      <c r="B7906" s="42" t="s">
        <v>8464</v>
      </c>
      <c r="C7906">
        <v>2013</v>
      </c>
      <c r="D7906" s="42" t="s">
        <v>8650</v>
      </c>
      <c r="E7906" t="b">
        <v>0</v>
      </c>
      <c r="F7906" s="42" t="s">
        <v>9123</v>
      </c>
    </row>
    <row r="7907" spans="1:6" x14ac:dyDescent="0.2">
      <c r="A7907" s="42" t="s">
        <v>9121</v>
      </c>
      <c r="B7907" s="42" t="s">
        <v>8464</v>
      </c>
      <c r="C7907">
        <v>2014</v>
      </c>
      <c r="D7907" s="42" t="s">
        <v>8596</v>
      </c>
      <c r="E7907" t="b">
        <v>0</v>
      </c>
      <c r="F7907" s="42" t="s">
        <v>9123</v>
      </c>
    </row>
    <row r="7908" spans="1:6" x14ac:dyDescent="0.2">
      <c r="A7908" s="42" t="s">
        <v>9121</v>
      </c>
      <c r="B7908" s="42" t="s">
        <v>8464</v>
      </c>
      <c r="C7908">
        <v>2015</v>
      </c>
      <c r="D7908" s="42" t="s">
        <v>8596</v>
      </c>
      <c r="E7908" t="b">
        <v>0</v>
      </c>
      <c r="F7908" s="42" t="s">
        <v>9123</v>
      </c>
    </row>
    <row r="7909" spans="1:6" x14ac:dyDescent="0.2">
      <c r="A7909" s="42" t="s">
        <v>9121</v>
      </c>
      <c r="B7909" s="42" t="s">
        <v>8464</v>
      </c>
      <c r="C7909">
        <v>2016</v>
      </c>
      <c r="D7909" s="42" t="s">
        <v>8596</v>
      </c>
      <c r="E7909" t="b">
        <v>0</v>
      </c>
      <c r="F7909" s="42" t="s">
        <v>9123</v>
      </c>
    </row>
    <row r="7910" spans="1:6" x14ac:dyDescent="0.2">
      <c r="A7910" s="42" t="s">
        <v>9121</v>
      </c>
      <c r="B7910" s="42" t="s">
        <v>8464</v>
      </c>
      <c r="C7910">
        <v>2017</v>
      </c>
      <c r="D7910" s="42" t="s">
        <v>4381</v>
      </c>
      <c r="E7910" t="b">
        <v>0</v>
      </c>
      <c r="F7910" s="42" t="s">
        <v>9123</v>
      </c>
    </row>
    <row r="7911" spans="1:6" x14ac:dyDescent="0.2">
      <c r="A7911" s="42" t="s">
        <v>9121</v>
      </c>
      <c r="B7911" s="42" t="s">
        <v>8464</v>
      </c>
      <c r="C7911">
        <v>2018</v>
      </c>
      <c r="D7911" s="42" t="s">
        <v>4381</v>
      </c>
      <c r="E7911" t="b">
        <v>0</v>
      </c>
      <c r="F7911" s="42" t="s">
        <v>9123</v>
      </c>
    </row>
    <row r="7912" spans="1:6" x14ac:dyDescent="0.2">
      <c r="A7912" s="42" t="s">
        <v>9121</v>
      </c>
      <c r="B7912" s="42" t="s">
        <v>8464</v>
      </c>
      <c r="C7912">
        <v>2019</v>
      </c>
      <c r="D7912" s="42" t="s">
        <v>4381</v>
      </c>
      <c r="E7912" t="b">
        <v>0</v>
      </c>
      <c r="F7912" s="42" t="s">
        <v>9123</v>
      </c>
    </row>
    <row r="7913" spans="1:6" x14ac:dyDescent="0.2">
      <c r="A7913" s="42" t="s">
        <v>9121</v>
      </c>
      <c r="B7913" s="42" t="s">
        <v>8454</v>
      </c>
      <c r="C7913">
        <v>2013</v>
      </c>
      <c r="D7913" s="42" t="s">
        <v>9122</v>
      </c>
      <c r="E7913" t="b">
        <v>0</v>
      </c>
      <c r="F7913" s="42" t="s">
        <v>9123</v>
      </c>
    </row>
    <row r="7914" spans="1:6" x14ac:dyDescent="0.2">
      <c r="A7914" s="42" t="s">
        <v>9121</v>
      </c>
      <c r="B7914" s="42" t="s">
        <v>8454</v>
      </c>
      <c r="C7914">
        <v>2014</v>
      </c>
      <c r="D7914" s="42" t="s">
        <v>8993</v>
      </c>
      <c r="E7914" t="b">
        <v>0</v>
      </c>
      <c r="F7914" s="42" t="s">
        <v>9123</v>
      </c>
    </row>
    <row r="7915" spans="1:6" x14ac:dyDescent="0.2">
      <c r="A7915" s="42" t="s">
        <v>9121</v>
      </c>
      <c r="B7915" s="42" t="s">
        <v>8454</v>
      </c>
      <c r="C7915">
        <v>2015</v>
      </c>
      <c r="D7915" s="42" t="s">
        <v>8932</v>
      </c>
      <c r="E7915" t="b">
        <v>0</v>
      </c>
      <c r="F7915" s="42" t="s">
        <v>9123</v>
      </c>
    </row>
    <row r="7916" spans="1:6" x14ac:dyDescent="0.2">
      <c r="A7916" s="42" t="s">
        <v>9121</v>
      </c>
      <c r="B7916" s="42" t="s">
        <v>8454</v>
      </c>
      <c r="C7916">
        <v>2016</v>
      </c>
      <c r="D7916" s="42" t="s">
        <v>9124</v>
      </c>
      <c r="E7916" t="b">
        <v>0</v>
      </c>
      <c r="F7916" s="42" t="s">
        <v>9123</v>
      </c>
    </row>
    <row r="7917" spans="1:6" x14ac:dyDescent="0.2">
      <c r="A7917" s="42" t="s">
        <v>9121</v>
      </c>
      <c r="B7917" s="42" t="s">
        <v>8454</v>
      </c>
      <c r="C7917">
        <v>2017</v>
      </c>
      <c r="D7917" s="42" t="s">
        <v>9125</v>
      </c>
      <c r="E7917" t="b">
        <v>0</v>
      </c>
      <c r="F7917" s="42" t="s">
        <v>9123</v>
      </c>
    </row>
    <row r="7918" spans="1:6" x14ac:dyDescent="0.2">
      <c r="A7918" s="42" t="s">
        <v>9121</v>
      </c>
      <c r="B7918" s="42" t="s">
        <v>8454</v>
      </c>
      <c r="C7918">
        <v>2018</v>
      </c>
      <c r="D7918" s="42" t="s">
        <v>8725</v>
      </c>
      <c r="E7918" t="b">
        <v>0</v>
      </c>
      <c r="F7918" s="42" t="s">
        <v>9123</v>
      </c>
    </row>
    <row r="7919" spans="1:6" x14ac:dyDescent="0.2">
      <c r="A7919" s="42" t="s">
        <v>9121</v>
      </c>
      <c r="B7919" s="42" t="s">
        <v>8454</v>
      </c>
      <c r="C7919">
        <v>2019</v>
      </c>
      <c r="D7919" s="42" t="s">
        <v>9126</v>
      </c>
      <c r="E7919" t="b">
        <v>0</v>
      </c>
      <c r="F7919" s="42" t="s">
        <v>9123</v>
      </c>
    </row>
    <row r="7920" spans="1:6" x14ac:dyDescent="0.2">
      <c r="A7920" s="42" t="s">
        <v>9121</v>
      </c>
      <c r="B7920" s="42" t="s">
        <v>8462</v>
      </c>
      <c r="C7920">
        <v>2013</v>
      </c>
      <c r="D7920" s="42" t="s">
        <v>9122</v>
      </c>
      <c r="E7920" t="b">
        <v>0</v>
      </c>
      <c r="F7920" s="42" t="s">
        <v>9123</v>
      </c>
    </row>
    <row r="7921" spans="1:6" x14ac:dyDescent="0.2">
      <c r="A7921" s="42" t="s">
        <v>9121</v>
      </c>
      <c r="B7921" s="42" t="s">
        <v>8462</v>
      </c>
      <c r="C7921">
        <v>2014</v>
      </c>
      <c r="D7921" s="42" t="s">
        <v>8974</v>
      </c>
      <c r="E7921" t="b">
        <v>0</v>
      </c>
      <c r="F7921" s="42" t="s">
        <v>9123</v>
      </c>
    </row>
    <row r="7922" spans="1:6" x14ac:dyDescent="0.2">
      <c r="A7922" s="42" t="s">
        <v>9121</v>
      </c>
      <c r="B7922" s="42" t="s">
        <v>8462</v>
      </c>
      <c r="C7922">
        <v>2015</v>
      </c>
      <c r="D7922" s="42" t="s">
        <v>9090</v>
      </c>
      <c r="E7922" t="b">
        <v>0</v>
      </c>
      <c r="F7922" s="42" t="s">
        <v>9123</v>
      </c>
    </row>
    <row r="7923" spans="1:6" x14ac:dyDescent="0.2">
      <c r="A7923" s="42" t="s">
        <v>9121</v>
      </c>
      <c r="B7923" s="42" t="s">
        <v>8462</v>
      </c>
      <c r="C7923">
        <v>2016</v>
      </c>
      <c r="D7923" s="42" t="s">
        <v>8687</v>
      </c>
      <c r="E7923" t="b">
        <v>0</v>
      </c>
      <c r="F7923" s="42" t="s">
        <v>9123</v>
      </c>
    </row>
    <row r="7924" spans="1:6" x14ac:dyDescent="0.2">
      <c r="A7924" s="42" t="s">
        <v>9121</v>
      </c>
      <c r="B7924" s="42" t="s">
        <v>8462</v>
      </c>
      <c r="C7924">
        <v>2017</v>
      </c>
      <c r="D7924" s="42" t="s">
        <v>8715</v>
      </c>
      <c r="E7924" t="b">
        <v>0</v>
      </c>
      <c r="F7924" s="42" t="s">
        <v>9123</v>
      </c>
    </row>
    <row r="7925" spans="1:6" x14ac:dyDescent="0.2">
      <c r="A7925" s="42" t="s">
        <v>9121</v>
      </c>
      <c r="B7925" s="42" t="s">
        <v>8462</v>
      </c>
      <c r="C7925">
        <v>2018</v>
      </c>
      <c r="D7925" s="42" t="s">
        <v>8725</v>
      </c>
      <c r="E7925" t="b">
        <v>0</v>
      </c>
      <c r="F7925" s="42" t="s">
        <v>9123</v>
      </c>
    </row>
    <row r="7926" spans="1:6" x14ac:dyDescent="0.2">
      <c r="A7926" s="42" t="s">
        <v>9121</v>
      </c>
      <c r="B7926" s="42" t="s">
        <v>8462</v>
      </c>
      <c r="C7926">
        <v>2019</v>
      </c>
      <c r="D7926" s="42" t="s">
        <v>9126</v>
      </c>
      <c r="E7926" t="b">
        <v>0</v>
      </c>
      <c r="F7926" s="42" t="s">
        <v>9123</v>
      </c>
    </row>
    <row r="7927" spans="1:6" x14ac:dyDescent="0.2">
      <c r="A7927" s="42" t="s">
        <v>9121</v>
      </c>
      <c r="B7927" s="42" t="s">
        <v>8464</v>
      </c>
      <c r="C7927">
        <v>2013</v>
      </c>
      <c r="D7927" s="42" t="s">
        <v>8650</v>
      </c>
      <c r="E7927" t="b">
        <v>0</v>
      </c>
      <c r="F7927" s="42" t="s">
        <v>9123</v>
      </c>
    </row>
    <row r="7928" spans="1:6" x14ac:dyDescent="0.2">
      <c r="A7928" s="42" t="s">
        <v>9121</v>
      </c>
      <c r="B7928" s="42" t="s">
        <v>8464</v>
      </c>
      <c r="C7928">
        <v>2014</v>
      </c>
      <c r="D7928" s="42" t="s">
        <v>8596</v>
      </c>
      <c r="E7928" t="b">
        <v>0</v>
      </c>
      <c r="F7928" s="42" t="s">
        <v>9123</v>
      </c>
    </row>
    <row r="7929" spans="1:6" x14ac:dyDescent="0.2">
      <c r="A7929" s="42" t="s">
        <v>9121</v>
      </c>
      <c r="B7929" s="42" t="s">
        <v>8464</v>
      </c>
      <c r="C7929">
        <v>2015</v>
      </c>
      <c r="D7929" s="42" t="s">
        <v>8596</v>
      </c>
      <c r="E7929" t="b">
        <v>0</v>
      </c>
      <c r="F7929" s="42" t="s">
        <v>9123</v>
      </c>
    </row>
    <row r="7930" spans="1:6" x14ac:dyDescent="0.2">
      <c r="A7930" s="42" t="s">
        <v>9121</v>
      </c>
      <c r="B7930" s="42" t="s">
        <v>8464</v>
      </c>
      <c r="C7930">
        <v>2016</v>
      </c>
      <c r="D7930" s="42" t="s">
        <v>8596</v>
      </c>
      <c r="E7930" t="b">
        <v>0</v>
      </c>
      <c r="F7930" s="42" t="s">
        <v>9123</v>
      </c>
    </row>
    <row r="7931" spans="1:6" x14ac:dyDescent="0.2">
      <c r="A7931" s="42" t="s">
        <v>9121</v>
      </c>
      <c r="B7931" s="42" t="s">
        <v>8464</v>
      </c>
      <c r="C7931">
        <v>2017</v>
      </c>
      <c r="D7931" s="42" t="s">
        <v>4381</v>
      </c>
      <c r="E7931" t="b">
        <v>0</v>
      </c>
      <c r="F7931" s="42" t="s">
        <v>9123</v>
      </c>
    </row>
    <row r="7932" spans="1:6" x14ac:dyDescent="0.2">
      <c r="A7932" s="42" t="s">
        <v>9121</v>
      </c>
      <c r="B7932" s="42" t="s">
        <v>8464</v>
      </c>
      <c r="C7932">
        <v>2018</v>
      </c>
      <c r="D7932" s="42" t="s">
        <v>4381</v>
      </c>
      <c r="E7932" t="b">
        <v>0</v>
      </c>
      <c r="F7932" s="42" t="s">
        <v>9123</v>
      </c>
    </row>
    <row r="7933" spans="1:6" x14ac:dyDescent="0.2">
      <c r="A7933" s="42" t="s">
        <v>9121</v>
      </c>
      <c r="B7933" s="42" t="s">
        <v>8464</v>
      </c>
      <c r="C7933">
        <v>2019</v>
      </c>
      <c r="D7933" s="42" t="s">
        <v>4381</v>
      </c>
      <c r="E7933" t="b">
        <v>0</v>
      </c>
      <c r="F7933" s="42" t="s">
        <v>9123</v>
      </c>
    </row>
    <row r="7934" spans="1:6" x14ac:dyDescent="0.2">
      <c r="A7934" s="42" t="s">
        <v>2293</v>
      </c>
      <c r="B7934" s="42" t="s">
        <v>8454</v>
      </c>
      <c r="C7934">
        <v>2013</v>
      </c>
      <c r="D7934" s="42" t="s">
        <v>9013</v>
      </c>
      <c r="E7934" t="b">
        <v>0</v>
      </c>
      <c r="F7934" s="42" t="s">
        <v>10366</v>
      </c>
    </row>
    <row r="7935" spans="1:6" x14ac:dyDescent="0.2">
      <c r="A7935" s="42" t="s">
        <v>2293</v>
      </c>
      <c r="B7935" s="42" t="s">
        <v>8454</v>
      </c>
      <c r="C7935">
        <v>2014</v>
      </c>
      <c r="D7935" s="42" t="s">
        <v>9546</v>
      </c>
      <c r="E7935" t="b">
        <v>0</v>
      </c>
      <c r="F7935" s="42" t="s">
        <v>10366</v>
      </c>
    </row>
    <row r="7936" spans="1:6" x14ac:dyDescent="0.2">
      <c r="A7936" s="42" t="s">
        <v>2293</v>
      </c>
      <c r="B7936" s="42" t="s">
        <v>8454</v>
      </c>
      <c r="C7936">
        <v>2015</v>
      </c>
      <c r="D7936" s="42" t="s">
        <v>9117</v>
      </c>
      <c r="E7936" t="b">
        <v>0</v>
      </c>
      <c r="F7936" s="42" t="s">
        <v>10366</v>
      </c>
    </row>
    <row r="7937" spans="1:6" x14ac:dyDescent="0.2">
      <c r="A7937" s="42" t="s">
        <v>2293</v>
      </c>
      <c r="B7937" s="42" t="s">
        <v>8454</v>
      </c>
      <c r="C7937">
        <v>2016</v>
      </c>
      <c r="D7937" s="42" t="s">
        <v>9014</v>
      </c>
      <c r="E7937" t="b">
        <v>0</v>
      </c>
      <c r="F7937" s="42" t="s">
        <v>10366</v>
      </c>
    </row>
    <row r="7938" spans="1:6" x14ac:dyDescent="0.2">
      <c r="A7938" s="42" t="s">
        <v>2293</v>
      </c>
      <c r="B7938" s="42" t="s">
        <v>8454</v>
      </c>
      <c r="C7938">
        <v>2017</v>
      </c>
      <c r="D7938" s="42" t="s">
        <v>8699</v>
      </c>
      <c r="E7938" t="b">
        <v>0</v>
      </c>
      <c r="F7938" s="42" t="s">
        <v>10366</v>
      </c>
    </row>
    <row r="7939" spans="1:6" x14ac:dyDescent="0.2">
      <c r="A7939" s="42" t="s">
        <v>2293</v>
      </c>
      <c r="B7939" s="42" t="s">
        <v>8454</v>
      </c>
      <c r="C7939">
        <v>2018</v>
      </c>
      <c r="D7939" s="42" t="s">
        <v>8682</v>
      </c>
      <c r="E7939" t="b">
        <v>0</v>
      </c>
      <c r="F7939" s="42" t="s">
        <v>10366</v>
      </c>
    </row>
    <row r="7940" spans="1:6" x14ac:dyDescent="0.2">
      <c r="A7940" s="42" t="s">
        <v>2293</v>
      </c>
      <c r="B7940" s="42" t="s">
        <v>8454</v>
      </c>
      <c r="C7940">
        <v>2019</v>
      </c>
      <c r="D7940" s="42" t="s">
        <v>9532</v>
      </c>
      <c r="E7940" t="b">
        <v>0</v>
      </c>
      <c r="F7940" s="42" t="s">
        <v>10366</v>
      </c>
    </row>
    <row r="7941" spans="1:6" x14ac:dyDescent="0.2">
      <c r="A7941" s="42" t="s">
        <v>2293</v>
      </c>
      <c r="B7941" s="42" t="s">
        <v>8462</v>
      </c>
      <c r="C7941">
        <v>2013</v>
      </c>
      <c r="D7941" s="42" t="s">
        <v>9013</v>
      </c>
      <c r="E7941" t="b">
        <v>0</v>
      </c>
      <c r="F7941" s="42" t="s">
        <v>10366</v>
      </c>
    </row>
    <row r="7942" spans="1:6" x14ac:dyDescent="0.2">
      <c r="A7942" s="42" t="s">
        <v>2293</v>
      </c>
      <c r="B7942" s="42" t="s">
        <v>8462</v>
      </c>
      <c r="C7942">
        <v>2014</v>
      </c>
      <c r="D7942" s="42" t="s">
        <v>9546</v>
      </c>
      <c r="E7942" t="b">
        <v>0</v>
      </c>
      <c r="F7942" s="42" t="s">
        <v>10366</v>
      </c>
    </row>
    <row r="7943" spans="1:6" x14ac:dyDescent="0.2">
      <c r="A7943" s="42" t="s">
        <v>2293</v>
      </c>
      <c r="B7943" s="42" t="s">
        <v>8462</v>
      </c>
      <c r="C7943">
        <v>2015</v>
      </c>
      <c r="D7943" s="42" t="s">
        <v>9117</v>
      </c>
      <c r="E7943" t="b">
        <v>0</v>
      </c>
      <c r="F7943" s="42" t="s">
        <v>10366</v>
      </c>
    </row>
    <row r="7944" spans="1:6" x14ac:dyDescent="0.2">
      <c r="A7944" s="42" t="s">
        <v>2293</v>
      </c>
      <c r="B7944" s="42" t="s">
        <v>8462</v>
      </c>
      <c r="C7944">
        <v>2016</v>
      </c>
      <c r="D7944" s="42" t="s">
        <v>9014</v>
      </c>
      <c r="E7944" t="b">
        <v>0</v>
      </c>
      <c r="F7944" s="42" t="s">
        <v>10366</v>
      </c>
    </row>
    <row r="7945" spans="1:6" x14ac:dyDescent="0.2">
      <c r="A7945" s="42" t="s">
        <v>2293</v>
      </c>
      <c r="B7945" s="42" t="s">
        <v>8462</v>
      </c>
      <c r="C7945">
        <v>2017</v>
      </c>
      <c r="D7945" s="42" t="s">
        <v>8699</v>
      </c>
      <c r="E7945" t="b">
        <v>0</v>
      </c>
      <c r="F7945" s="42" t="s">
        <v>10366</v>
      </c>
    </row>
    <row r="7946" spans="1:6" x14ac:dyDescent="0.2">
      <c r="A7946" s="42" t="s">
        <v>2293</v>
      </c>
      <c r="B7946" s="42" t="s">
        <v>8462</v>
      </c>
      <c r="C7946">
        <v>2018</v>
      </c>
      <c r="D7946" s="42" t="s">
        <v>8682</v>
      </c>
      <c r="E7946" t="b">
        <v>0</v>
      </c>
      <c r="F7946" s="42" t="s">
        <v>10366</v>
      </c>
    </row>
    <row r="7947" spans="1:6" x14ac:dyDescent="0.2">
      <c r="A7947" s="42" t="s">
        <v>2293</v>
      </c>
      <c r="B7947" s="42" t="s">
        <v>8462</v>
      </c>
      <c r="C7947">
        <v>2019</v>
      </c>
      <c r="D7947" s="42" t="s">
        <v>9532</v>
      </c>
      <c r="E7947" t="b">
        <v>0</v>
      </c>
      <c r="F7947" s="42" t="s">
        <v>10366</v>
      </c>
    </row>
    <row r="7948" spans="1:6" x14ac:dyDescent="0.2">
      <c r="A7948" s="42" t="s">
        <v>2293</v>
      </c>
      <c r="B7948" s="42" t="s">
        <v>8464</v>
      </c>
      <c r="C7948">
        <v>2013</v>
      </c>
      <c r="D7948" s="42" t="s">
        <v>9019</v>
      </c>
      <c r="E7948" t="b">
        <v>0</v>
      </c>
      <c r="F7948" s="42" t="s">
        <v>10366</v>
      </c>
    </row>
    <row r="7949" spans="1:6" x14ac:dyDescent="0.2">
      <c r="A7949" s="42" t="s">
        <v>2293</v>
      </c>
      <c r="B7949" s="42" t="s">
        <v>8464</v>
      </c>
      <c r="C7949">
        <v>2014</v>
      </c>
      <c r="D7949" s="42" t="s">
        <v>8681</v>
      </c>
      <c r="E7949" t="b">
        <v>0</v>
      </c>
      <c r="F7949" s="42" t="s">
        <v>10366</v>
      </c>
    </row>
    <row r="7950" spans="1:6" x14ac:dyDescent="0.2">
      <c r="A7950" s="42" t="s">
        <v>2293</v>
      </c>
      <c r="B7950" s="42" t="s">
        <v>8464</v>
      </c>
      <c r="C7950">
        <v>2015</v>
      </c>
      <c r="D7950" s="42" t="s">
        <v>8981</v>
      </c>
      <c r="E7950" t="b">
        <v>0</v>
      </c>
      <c r="F7950" s="42" t="s">
        <v>10366</v>
      </c>
    </row>
    <row r="7951" spans="1:6" x14ac:dyDescent="0.2">
      <c r="A7951" s="42" t="s">
        <v>2293</v>
      </c>
      <c r="B7951" s="42" t="s">
        <v>8464</v>
      </c>
      <c r="C7951">
        <v>2016</v>
      </c>
      <c r="D7951" s="42" t="s">
        <v>8981</v>
      </c>
      <c r="E7951" t="b">
        <v>0</v>
      </c>
      <c r="F7951" s="42" t="s">
        <v>10366</v>
      </c>
    </row>
    <row r="7952" spans="1:6" x14ac:dyDescent="0.2">
      <c r="A7952" s="42" t="s">
        <v>2293</v>
      </c>
      <c r="B7952" s="42" t="s">
        <v>8464</v>
      </c>
      <c r="C7952">
        <v>2017</v>
      </c>
      <c r="D7952" s="42" t="s">
        <v>8981</v>
      </c>
      <c r="E7952" t="b">
        <v>0</v>
      </c>
      <c r="F7952" s="42" t="s">
        <v>10366</v>
      </c>
    </row>
    <row r="7953" spans="1:6" x14ac:dyDescent="0.2">
      <c r="A7953" s="42" t="s">
        <v>2293</v>
      </c>
      <c r="B7953" s="42" t="s">
        <v>8464</v>
      </c>
      <c r="C7953">
        <v>2018</v>
      </c>
      <c r="D7953" s="42" t="s">
        <v>8981</v>
      </c>
      <c r="E7953" t="b">
        <v>0</v>
      </c>
      <c r="F7953" s="42" t="s">
        <v>10366</v>
      </c>
    </row>
    <row r="7954" spans="1:6" x14ac:dyDescent="0.2">
      <c r="A7954" s="42" t="s">
        <v>2293</v>
      </c>
      <c r="B7954" s="42" t="s">
        <v>8464</v>
      </c>
      <c r="C7954">
        <v>2019</v>
      </c>
      <c r="D7954" s="42" t="s">
        <v>8499</v>
      </c>
      <c r="E7954" t="b">
        <v>0</v>
      </c>
      <c r="F7954" s="42" t="s">
        <v>10366</v>
      </c>
    </row>
    <row r="7955" spans="1:6" x14ac:dyDescent="0.2">
      <c r="A7955" s="42" t="s">
        <v>2295</v>
      </c>
      <c r="B7955" s="42" t="s">
        <v>8454</v>
      </c>
      <c r="C7955">
        <v>2013</v>
      </c>
      <c r="D7955" s="42" t="s">
        <v>10367</v>
      </c>
      <c r="E7955" t="b">
        <v>0</v>
      </c>
      <c r="F7955" s="42" t="s">
        <v>10368</v>
      </c>
    </row>
    <row r="7956" spans="1:6" x14ac:dyDescent="0.2">
      <c r="A7956" s="42" t="s">
        <v>2295</v>
      </c>
      <c r="B7956" s="42" t="s">
        <v>8454</v>
      </c>
      <c r="C7956">
        <v>2014</v>
      </c>
      <c r="D7956" s="42" t="s">
        <v>8973</v>
      </c>
      <c r="E7956" t="b">
        <v>0</v>
      </c>
      <c r="F7956" s="42" t="s">
        <v>10368</v>
      </c>
    </row>
    <row r="7957" spans="1:6" x14ac:dyDescent="0.2">
      <c r="A7957" s="42" t="s">
        <v>2295</v>
      </c>
      <c r="B7957" s="42" t="s">
        <v>8454</v>
      </c>
      <c r="C7957">
        <v>2015</v>
      </c>
      <c r="D7957" s="42" t="s">
        <v>8677</v>
      </c>
      <c r="E7957" t="b">
        <v>0</v>
      </c>
      <c r="F7957" s="42" t="s">
        <v>10368</v>
      </c>
    </row>
    <row r="7958" spans="1:6" x14ac:dyDescent="0.2">
      <c r="A7958" s="42" t="s">
        <v>2295</v>
      </c>
      <c r="B7958" s="42" t="s">
        <v>8454</v>
      </c>
      <c r="C7958">
        <v>2016</v>
      </c>
      <c r="D7958" s="42" t="s">
        <v>8676</v>
      </c>
      <c r="E7958" t="b">
        <v>0</v>
      </c>
      <c r="F7958" s="42" t="s">
        <v>10368</v>
      </c>
    </row>
    <row r="7959" spans="1:6" x14ac:dyDescent="0.2">
      <c r="A7959" s="42" t="s">
        <v>2295</v>
      </c>
      <c r="B7959" s="42" t="s">
        <v>8454</v>
      </c>
      <c r="C7959">
        <v>2017</v>
      </c>
      <c r="D7959" s="42" t="s">
        <v>8964</v>
      </c>
      <c r="E7959" t="b">
        <v>0</v>
      </c>
      <c r="F7959" s="42" t="s">
        <v>10368</v>
      </c>
    </row>
    <row r="7960" spans="1:6" x14ac:dyDescent="0.2">
      <c r="A7960" s="42" t="s">
        <v>2295</v>
      </c>
      <c r="B7960" s="42" t="s">
        <v>8454</v>
      </c>
      <c r="C7960">
        <v>2018</v>
      </c>
      <c r="D7960" s="42" t="s">
        <v>9013</v>
      </c>
      <c r="E7960" t="b">
        <v>0</v>
      </c>
      <c r="F7960" s="42" t="s">
        <v>10368</v>
      </c>
    </row>
    <row r="7961" spans="1:6" x14ac:dyDescent="0.2">
      <c r="A7961" s="42" t="s">
        <v>2295</v>
      </c>
      <c r="B7961" s="42" t="s">
        <v>8454</v>
      </c>
      <c r="C7961">
        <v>2019</v>
      </c>
      <c r="D7961" s="42" t="s">
        <v>8977</v>
      </c>
      <c r="E7961" t="b">
        <v>0</v>
      </c>
      <c r="F7961" s="42" t="s">
        <v>10368</v>
      </c>
    </row>
    <row r="7962" spans="1:6" x14ac:dyDescent="0.2">
      <c r="A7962" s="42" t="s">
        <v>2295</v>
      </c>
      <c r="B7962" s="42" t="s">
        <v>8462</v>
      </c>
      <c r="C7962">
        <v>2013</v>
      </c>
      <c r="D7962" s="42" t="s">
        <v>10367</v>
      </c>
      <c r="E7962" t="b">
        <v>0</v>
      </c>
      <c r="F7962" s="42" t="s">
        <v>10368</v>
      </c>
    </row>
    <row r="7963" spans="1:6" x14ac:dyDescent="0.2">
      <c r="A7963" s="42" t="s">
        <v>2295</v>
      </c>
      <c r="B7963" s="42" t="s">
        <v>8462</v>
      </c>
      <c r="C7963">
        <v>2014</v>
      </c>
      <c r="D7963" s="42" t="s">
        <v>8973</v>
      </c>
      <c r="E7963" t="b">
        <v>0</v>
      </c>
      <c r="F7963" s="42" t="s">
        <v>10368</v>
      </c>
    </row>
    <row r="7964" spans="1:6" x14ac:dyDescent="0.2">
      <c r="A7964" s="42" t="s">
        <v>2295</v>
      </c>
      <c r="B7964" s="42" t="s">
        <v>8462</v>
      </c>
      <c r="C7964">
        <v>2015</v>
      </c>
      <c r="D7964" s="42" t="s">
        <v>8677</v>
      </c>
      <c r="E7964" t="b">
        <v>0</v>
      </c>
      <c r="F7964" s="42" t="s">
        <v>10368</v>
      </c>
    </row>
    <row r="7965" spans="1:6" x14ac:dyDescent="0.2">
      <c r="A7965" s="42" t="s">
        <v>2295</v>
      </c>
      <c r="B7965" s="42" t="s">
        <v>8462</v>
      </c>
      <c r="C7965">
        <v>2016</v>
      </c>
      <c r="D7965" s="42" t="s">
        <v>8676</v>
      </c>
      <c r="E7965" t="b">
        <v>0</v>
      </c>
      <c r="F7965" s="42" t="s">
        <v>10368</v>
      </c>
    </row>
    <row r="7966" spans="1:6" x14ac:dyDescent="0.2">
      <c r="A7966" s="42" t="s">
        <v>2295</v>
      </c>
      <c r="B7966" s="42" t="s">
        <v>8462</v>
      </c>
      <c r="C7966">
        <v>2017</v>
      </c>
      <c r="D7966" s="42" t="s">
        <v>8964</v>
      </c>
      <c r="E7966" t="b">
        <v>0</v>
      </c>
      <c r="F7966" s="42" t="s">
        <v>10368</v>
      </c>
    </row>
    <row r="7967" spans="1:6" x14ac:dyDescent="0.2">
      <c r="A7967" s="42" t="s">
        <v>2295</v>
      </c>
      <c r="B7967" s="42" t="s">
        <v>8462</v>
      </c>
      <c r="C7967">
        <v>2018</v>
      </c>
      <c r="D7967" s="42" t="s">
        <v>9013</v>
      </c>
      <c r="E7967" t="b">
        <v>0</v>
      </c>
      <c r="F7967" s="42" t="s">
        <v>10368</v>
      </c>
    </row>
    <row r="7968" spans="1:6" x14ac:dyDescent="0.2">
      <c r="A7968" s="42" t="s">
        <v>2295</v>
      </c>
      <c r="B7968" s="42" t="s">
        <v>8462</v>
      </c>
      <c r="C7968">
        <v>2019</v>
      </c>
      <c r="D7968" s="42" t="s">
        <v>8977</v>
      </c>
      <c r="E7968" t="b">
        <v>0</v>
      </c>
      <c r="F7968" s="42" t="s">
        <v>10368</v>
      </c>
    </row>
    <row r="7969" spans="1:6" x14ac:dyDescent="0.2">
      <c r="A7969" s="42" t="s">
        <v>2295</v>
      </c>
      <c r="B7969" s="42" t="s">
        <v>8464</v>
      </c>
      <c r="C7969">
        <v>2013</v>
      </c>
      <c r="D7969" s="42" t="s">
        <v>8482</v>
      </c>
      <c r="E7969" t="b">
        <v>0</v>
      </c>
      <c r="F7969" s="42" t="s">
        <v>10368</v>
      </c>
    </row>
    <row r="7970" spans="1:6" x14ac:dyDescent="0.2">
      <c r="A7970" s="42" t="s">
        <v>2295</v>
      </c>
      <c r="B7970" s="42" t="s">
        <v>8464</v>
      </c>
      <c r="C7970">
        <v>2014</v>
      </c>
      <c r="D7970" s="42" t="s">
        <v>8482</v>
      </c>
      <c r="E7970" t="b">
        <v>0</v>
      </c>
      <c r="F7970" s="42" t="s">
        <v>10368</v>
      </c>
    </row>
    <row r="7971" spans="1:6" x14ac:dyDescent="0.2">
      <c r="A7971" s="42" t="s">
        <v>2295</v>
      </c>
      <c r="B7971" s="42" t="s">
        <v>8464</v>
      </c>
      <c r="C7971">
        <v>2015</v>
      </c>
      <c r="D7971" s="42" t="s">
        <v>8496</v>
      </c>
      <c r="E7971" t="b">
        <v>0</v>
      </c>
      <c r="F7971" s="42" t="s">
        <v>10368</v>
      </c>
    </row>
    <row r="7972" spans="1:6" x14ac:dyDescent="0.2">
      <c r="A7972" s="42" t="s">
        <v>2295</v>
      </c>
      <c r="B7972" s="42" t="s">
        <v>8464</v>
      </c>
      <c r="C7972">
        <v>2016</v>
      </c>
      <c r="D7972" s="42" t="s">
        <v>8653</v>
      </c>
      <c r="E7972" t="b">
        <v>0</v>
      </c>
      <c r="F7972" s="42" t="s">
        <v>10368</v>
      </c>
    </row>
    <row r="7973" spans="1:6" x14ac:dyDescent="0.2">
      <c r="A7973" s="42" t="s">
        <v>2295</v>
      </c>
      <c r="B7973" s="42" t="s">
        <v>8464</v>
      </c>
      <c r="C7973">
        <v>2017</v>
      </c>
      <c r="D7973" s="42" t="s">
        <v>8499</v>
      </c>
      <c r="E7973" t="b">
        <v>0</v>
      </c>
      <c r="F7973" s="42" t="s">
        <v>10368</v>
      </c>
    </row>
    <row r="7974" spans="1:6" x14ac:dyDescent="0.2">
      <c r="A7974" s="42" t="s">
        <v>2295</v>
      </c>
      <c r="B7974" s="42" t="s">
        <v>8464</v>
      </c>
      <c r="C7974">
        <v>2018</v>
      </c>
      <c r="D7974" s="42" t="s">
        <v>8699</v>
      </c>
      <c r="E7974" t="b">
        <v>0</v>
      </c>
      <c r="F7974" s="42" t="s">
        <v>10368</v>
      </c>
    </row>
    <row r="7975" spans="1:6" x14ac:dyDescent="0.2">
      <c r="A7975" s="42" t="s">
        <v>2295</v>
      </c>
      <c r="B7975" s="42" t="s">
        <v>8464</v>
      </c>
      <c r="C7975">
        <v>2019</v>
      </c>
      <c r="D7975" s="42" t="s">
        <v>8686</v>
      </c>
      <c r="E7975" t="b">
        <v>0</v>
      </c>
      <c r="F7975" s="42" t="s">
        <v>10368</v>
      </c>
    </row>
    <row r="7976" spans="1:6" x14ac:dyDescent="0.2">
      <c r="A7976" s="42" t="s">
        <v>2297</v>
      </c>
      <c r="B7976" s="42" t="s">
        <v>8454</v>
      </c>
      <c r="C7976">
        <v>2013</v>
      </c>
      <c r="D7976" s="42" t="s">
        <v>8607</v>
      </c>
      <c r="E7976" t="b">
        <v>1</v>
      </c>
      <c r="F7976" s="42" t="s">
        <v>500</v>
      </c>
    </row>
    <row r="7977" spans="1:6" x14ac:dyDescent="0.2">
      <c r="A7977" s="42" t="s">
        <v>2297</v>
      </c>
      <c r="B7977" s="42" t="s">
        <v>8454</v>
      </c>
      <c r="C7977">
        <v>2014</v>
      </c>
      <c r="D7977" s="42" t="s">
        <v>8594</v>
      </c>
      <c r="E7977" t="b">
        <v>1</v>
      </c>
      <c r="F7977" s="42" t="s">
        <v>500</v>
      </c>
    </row>
    <row r="7978" spans="1:6" x14ac:dyDescent="0.2">
      <c r="A7978" s="42" t="s">
        <v>2297</v>
      </c>
      <c r="B7978" s="42" t="s">
        <v>8454</v>
      </c>
      <c r="C7978">
        <v>2015</v>
      </c>
      <c r="D7978" s="42" t="s">
        <v>8961</v>
      </c>
      <c r="E7978" t="b">
        <v>1</v>
      </c>
      <c r="F7978" s="42" t="s">
        <v>500</v>
      </c>
    </row>
    <row r="7979" spans="1:6" x14ac:dyDescent="0.2">
      <c r="A7979" s="42" t="s">
        <v>2297</v>
      </c>
      <c r="B7979" s="42" t="s">
        <v>8454</v>
      </c>
      <c r="C7979">
        <v>2016</v>
      </c>
      <c r="D7979" s="42" t="s">
        <v>8817</v>
      </c>
      <c r="E7979" t="b">
        <v>1</v>
      </c>
      <c r="F7979" s="42" t="s">
        <v>500</v>
      </c>
    </row>
    <row r="7980" spans="1:6" x14ac:dyDescent="0.2">
      <c r="A7980" s="42" t="s">
        <v>2297</v>
      </c>
      <c r="B7980" s="42" t="s">
        <v>8454</v>
      </c>
      <c r="C7980">
        <v>2017</v>
      </c>
      <c r="D7980" s="42" t="s">
        <v>8694</v>
      </c>
      <c r="E7980" t="b">
        <v>1</v>
      </c>
      <c r="F7980" s="42" t="s">
        <v>500</v>
      </c>
    </row>
    <row r="7981" spans="1:6" x14ac:dyDescent="0.2">
      <c r="A7981" s="42" t="s">
        <v>2297</v>
      </c>
      <c r="B7981" s="42" t="s">
        <v>8454</v>
      </c>
      <c r="C7981">
        <v>2018</v>
      </c>
      <c r="D7981" s="42" t="s">
        <v>8591</v>
      </c>
      <c r="E7981" t="b">
        <v>1</v>
      </c>
      <c r="F7981" s="42" t="s">
        <v>500</v>
      </c>
    </row>
    <row r="7982" spans="1:6" x14ac:dyDescent="0.2">
      <c r="A7982" s="42" t="s">
        <v>2297</v>
      </c>
      <c r="B7982" s="42" t="s">
        <v>8454</v>
      </c>
      <c r="C7982">
        <v>2019</v>
      </c>
      <c r="D7982" s="42" t="s">
        <v>8712</v>
      </c>
      <c r="E7982" t="b">
        <v>1</v>
      </c>
      <c r="F7982" s="42" t="s">
        <v>500</v>
      </c>
    </row>
    <row r="7983" spans="1:6" x14ac:dyDescent="0.2">
      <c r="A7983" s="42" t="s">
        <v>2297</v>
      </c>
      <c r="B7983" s="42" t="s">
        <v>8462</v>
      </c>
      <c r="C7983">
        <v>2013</v>
      </c>
      <c r="D7983" s="42" t="s">
        <v>8687</v>
      </c>
      <c r="E7983" t="b">
        <v>1</v>
      </c>
      <c r="F7983" s="42" t="s">
        <v>500</v>
      </c>
    </row>
    <row r="7984" spans="1:6" x14ac:dyDescent="0.2">
      <c r="A7984" s="42" t="s">
        <v>2297</v>
      </c>
      <c r="B7984" s="42" t="s">
        <v>8462</v>
      </c>
      <c r="C7984">
        <v>2014</v>
      </c>
      <c r="D7984" s="42" t="s">
        <v>8970</v>
      </c>
      <c r="E7984" t="b">
        <v>1</v>
      </c>
      <c r="F7984" s="42" t="s">
        <v>500</v>
      </c>
    </row>
    <row r="7985" spans="1:6" x14ac:dyDescent="0.2">
      <c r="A7985" s="42" t="s">
        <v>2297</v>
      </c>
      <c r="B7985" s="42" t="s">
        <v>8462</v>
      </c>
      <c r="C7985">
        <v>2015</v>
      </c>
      <c r="D7985" s="42" t="s">
        <v>8722</v>
      </c>
      <c r="E7985" t="b">
        <v>1</v>
      </c>
      <c r="F7985" s="42" t="s">
        <v>500</v>
      </c>
    </row>
    <row r="7986" spans="1:6" x14ac:dyDescent="0.2">
      <c r="A7986" s="42" t="s">
        <v>2297</v>
      </c>
      <c r="B7986" s="42" t="s">
        <v>8462</v>
      </c>
      <c r="C7986">
        <v>2016</v>
      </c>
      <c r="D7986" s="42" t="s">
        <v>8817</v>
      </c>
      <c r="E7986" t="b">
        <v>1</v>
      </c>
      <c r="F7986" s="42" t="s">
        <v>500</v>
      </c>
    </row>
    <row r="7987" spans="1:6" x14ac:dyDescent="0.2">
      <c r="A7987" s="42" t="s">
        <v>2297</v>
      </c>
      <c r="B7987" s="42" t="s">
        <v>8462</v>
      </c>
      <c r="C7987">
        <v>2017</v>
      </c>
      <c r="D7987" s="42" t="s">
        <v>8694</v>
      </c>
      <c r="E7987" t="b">
        <v>1</v>
      </c>
      <c r="F7987" s="42" t="s">
        <v>500</v>
      </c>
    </row>
    <row r="7988" spans="1:6" x14ac:dyDescent="0.2">
      <c r="A7988" s="42" t="s">
        <v>2297</v>
      </c>
      <c r="B7988" s="42" t="s">
        <v>8462</v>
      </c>
      <c r="C7988">
        <v>2018</v>
      </c>
      <c r="D7988" s="42" t="s">
        <v>8962</v>
      </c>
      <c r="E7988" t="b">
        <v>1</v>
      </c>
      <c r="F7988" s="42" t="s">
        <v>500</v>
      </c>
    </row>
    <row r="7989" spans="1:6" x14ac:dyDescent="0.2">
      <c r="A7989" s="42" t="s">
        <v>2297</v>
      </c>
      <c r="B7989" s="42" t="s">
        <v>8462</v>
      </c>
      <c r="C7989">
        <v>2019</v>
      </c>
      <c r="D7989" s="42" t="s">
        <v>8932</v>
      </c>
      <c r="E7989" t="b">
        <v>1</v>
      </c>
      <c r="F7989" s="42" t="s">
        <v>500</v>
      </c>
    </row>
    <row r="7990" spans="1:6" x14ac:dyDescent="0.2">
      <c r="A7990" s="42" t="s">
        <v>2297</v>
      </c>
      <c r="B7990" s="42" t="s">
        <v>8464</v>
      </c>
      <c r="C7990">
        <v>2013</v>
      </c>
      <c r="D7990" s="42" t="s">
        <v>8724</v>
      </c>
      <c r="E7990" t="b">
        <v>1</v>
      </c>
      <c r="F7990" s="42" t="s">
        <v>500</v>
      </c>
    </row>
    <row r="7991" spans="1:6" x14ac:dyDescent="0.2">
      <c r="A7991" s="42" t="s">
        <v>2297</v>
      </c>
      <c r="B7991" s="42" t="s">
        <v>8464</v>
      </c>
      <c r="C7991">
        <v>2014</v>
      </c>
      <c r="D7991" s="42" t="s">
        <v>8971</v>
      </c>
      <c r="E7991" t="b">
        <v>1</v>
      </c>
      <c r="F7991" s="42" t="s">
        <v>500</v>
      </c>
    </row>
    <row r="7992" spans="1:6" x14ac:dyDescent="0.2">
      <c r="A7992" s="42" t="s">
        <v>2297</v>
      </c>
      <c r="B7992" s="42" t="s">
        <v>8464</v>
      </c>
      <c r="C7992">
        <v>2015</v>
      </c>
      <c r="D7992" s="42" t="s">
        <v>8972</v>
      </c>
      <c r="E7992" t="b">
        <v>1</v>
      </c>
      <c r="F7992" s="42" t="s">
        <v>500</v>
      </c>
    </row>
    <row r="7993" spans="1:6" x14ac:dyDescent="0.2">
      <c r="A7993" s="42" t="s">
        <v>2297</v>
      </c>
      <c r="B7993" s="42" t="s">
        <v>8464</v>
      </c>
      <c r="C7993">
        <v>2016</v>
      </c>
      <c r="D7993" s="42" t="s">
        <v>8973</v>
      </c>
      <c r="E7993" t="b">
        <v>1</v>
      </c>
      <c r="F7993" s="42" t="s">
        <v>500</v>
      </c>
    </row>
    <row r="7994" spans="1:6" x14ac:dyDescent="0.2">
      <c r="A7994" s="42" t="s">
        <v>2297</v>
      </c>
      <c r="B7994" s="42" t="s">
        <v>8464</v>
      </c>
      <c r="C7994">
        <v>2017</v>
      </c>
      <c r="D7994" s="42" t="s">
        <v>8974</v>
      </c>
      <c r="E7994" t="b">
        <v>1</v>
      </c>
      <c r="F7994" s="42" t="s">
        <v>500</v>
      </c>
    </row>
    <row r="7995" spans="1:6" x14ac:dyDescent="0.2">
      <c r="A7995" s="42" t="s">
        <v>2297</v>
      </c>
      <c r="B7995" s="42" t="s">
        <v>8464</v>
      </c>
      <c r="C7995">
        <v>2018</v>
      </c>
      <c r="D7995" s="42" t="s">
        <v>8934</v>
      </c>
      <c r="E7995" t="b">
        <v>1</v>
      </c>
      <c r="F7995" s="42" t="s">
        <v>500</v>
      </c>
    </row>
    <row r="7996" spans="1:6" x14ac:dyDescent="0.2">
      <c r="A7996" s="42" t="s">
        <v>2297</v>
      </c>
      <c r="B7996" s="42" t="s">
        <v>8464</v>
      </c>
      <c r="C7996">
        <v>2019</v>
      </c>
      <c r="D7996" s="42" t="s">
        <v>8936</v>
      </c>
      <c r="E7996" t="b">
        <v>1</v>
      </c>
      <c r="F7996" s="42" t="s">
        <v>500</v>
      </c>
    </row>
    <row r="7997" spans="1:6" x14ac:dyDescent="0.2">
      <c r="A7997" s="42" t="s">
        <v>2298</v>
      </c>
      <c r="B7997" s="42" t="s">
        <v>8454</v>
      </c>
      <c r="C7997">
        <v>2013</v>
      </c>
      <c r="D7997" s="42" t="s">
        <v>8712</v>
      </c>
      <c r="E7997" t="b">
        <v>0</v>
      </c>
      <c r="F7997" s="42" t="s">
        <v>9039</v>
      </c>
    </row>
    <row r="7998" spans="1:6" x14ac:dyDescent="0.2">
      <c r="A7998" s="42" t="s">
        <v>2298</v>
      </c>
      <c r="B7998" s="42" t="s">
        <v>8454</v>
      </c>
      <c r="C7998">
        <v>2014</v>
      </c>
      <c r="D7998" s="42" t="s">
        <v>9040</v>
      </c>
      <c r="E7998" t="b">
        <v>0</v>
      </c>
      <c r="F7998" s="42" t="s">
        <v>9039</v>
      </c>
    </row>
    <row r="7999" spans="1:6" x14ac:dyDescent="0.2">
      <c r="A7999" s="42" t="s">
        <v>2298</v>
      </c>
      <c r="B7999" s="42" t="s">
        <v>8454</v>
      </c>
      <c r="C7999">
        <v>2015</v>
      </c>
      <c r="D7999" s="42" t="s">
        <v>8999</v>
      </c>
      <c r="E7999" t="b">
        <v>0</v>
      </c>
      <c r="F7999" s="42" t="s">
        <v>9039</v>
      </c>
    </row>
    <row r="8000" spans="1:6" x14ac:dyDescent="0.2">
      <c r="A8000" s="42" t="s">
        <v>2298</v>
      </c>
      <c r="B8000" s="42" t="s">
        <v>8454</v>
      </c>
      <c r="C8000">
        <v>2016</v>
      </c>
      <c r="D8000" s="42" t="s">
        <v>8550</v>
      </c>
      <c r="E8000" t="b">
        <v>0</v>
      </c>
      <c r="F8000" s="42" t="s">
        <v>9039</v>
      </c>
    </row>
    <row r="8001" spans="1:6" x14ac:dyDescent="0.2">
      <c r="A8001" s="42" t="s">
        <v>2298</v>
      </c>
      <c r="B8001" s="42" t="s">
        <v>8454</v>
      </c>
      <c r="C8001">
        <v>2017</v>
      </c>
      <c r="D8001" s="42" t="s">
        <v>9041</v>
      </c>
      <c r="E8001" t="b">
        <v>0</v>
      </c>
      <c r="F8001" s="42" t="s">
        <v>9039</v>
      </c>
    </row>
    <row r="8002" spans="1:6" x14ac:dyDescent="0.2">
      <c r="A8002" s="42" t="s">
        <v>2298</v>
      </c>
      <c r="B8002" s="42" t="s">
        <v>8454</v>
      </c>
      <c r="C8002">
        <v>2018</v>
      </c>
      <c r="D8002" s="42" t="s">
        <v>9042</v>
      </c>
      <c r="E8002" t="b">
        <v>0</v>
      </c>
      <c r="F8002" s="42" t="s">
        <v>9039</v>
      </c>
    </row>
    <row r="8003" spans="1:6" x14ac:dyDescent="0.2">
      <c r="A8003" s="42" t="s">
        <v>2298</v>
      </c>
      <c r="B8003" s="42" t="s">
        <v>8454</v>
      </c>
      <c r="C8003">
        <v>2019</v>
      </c>
      <c r="D8003" s="42" t="s">
        <v>8634</v>
      </c>
      <c r="E8003" t="b">
        <v>0</v>
      </c>
      <c r="F8003" s="42" t="s">
        <v>9039</v>
      </c>
    </row>
    <row r="8004" spans="1:6" x14ac:dyDescent="0.2">
      <c r="A8004" s="42" t="s">
        <v>2298</v>
      </c>
      <c r="B8004" s="42" t="s">
        <v>8462</v>
      </c>
      <c r="C8004">
        <v>2013</v>
      </c>
      <c r="D8004" s="42" t="s">
        <v>8712</v>
      </c>
      <c r="E8004" t="b">
        <v>0</v>
      </c>
      <c r="F8004" s="42" t="s">
        <v>9039</v>
      </c>
    </row>
    <row r="8005" spans="1:6" x14ac:dyDescent="0.2">
      <c r="A8005" s="42" t="s">
        <v>2298</v>
      </c>
      <c r="B8005" s="42" t="s">
        <v>8462</v>
      </c>
      <c r="C8005">
        <v>2014</v>
      </c>
      <c r="D8005" s="42" t="s">
        <v>9040</v>
      </c>
      <c r="E8005" t="b">
        <v>0</v>
      </c>
      <c r="F8005" s="42" t="s">
        <v>9039</v>
      </c>
    </row>
    <row r="8006" spans="1:6" x14ac:dyDescent="0.2">
      <c r="A8006" s="42" t="s">
        <v>2298</v>
      </c>
      <c r="B8006" s="42" t="s">
        <v>8462</v>
      </c>
      <c r="C8006">
        <v>2015</v>
      </c>
      <c r="D8006" s="42" t="s">
        <v>8999</v>
      </c>
      <c r="E8006" t="b">
        <v>0</v>
      </c>
      <c r="F8006" s="42" t="s">
        <v>9039</v>
      </c>
    </row>
    <row r="8007" spans="1:6" x14ac:dyDescent="0.2">
      <c r="A8007" s="42" t="s">
        <v>2298</v>
      </c>
      <c r="B8007" s="42" t="s">
        <v>8462</v>
      </c>
      <c r="C8007">
        <v>2016</v>
      </c>
      <c r="D8007" s="42" t="s">
        <v>8550</v>
      </c>
      <c r="E8007" t="b">
        <v>0</v>
      </c>
      <c r="F8007" s="42" t="s">
        <v>9039</v>
      </c>
    </row>
    <row r="8008" spans="1:6" x14ac:dyDescent="0.2">
      <c r="A8008" s="42" t="s">
        <v>2298</v>
      </c>
      <c r="B8008" s="42" t="s">
        <v>8462</v>
      </c>
      <c r="C8008">
        <v>2017</v>
      </c>
      <c r="D8008" s="42" t="s">
        <v>8549</v>
      </c>
      <c r="E8008" t="b">
        <v>0</v>
      </c>
      <c r="F8008" s="42" t="s">
        <v>9039</v>
      </c>
    </row>
    <row r="8009" spans="1:6" x14ac:dyDescent="0.2">
      <c r="A8009" s="42" t="s">
        <v>2298</v>
      </c>
      <c r="B8009" s="42" t="s">
        <v>8462</v>
      </c>
      <c r="C8009">
        <v>2018</v>
      </c>
      <c r="D8009" s="42" t="s">
        <v>9043</v>
      </c>
      <c r="E8009" t="b">
        <v>0</v>
      </c>
      <c r="F8009" s="42" t="s">
        <v>9039</v>
      </c>
    </row>
    <row r="8010" spans="1:6" x14ac:dyDescent="0.2">
      <c r="A8010" s="42" t="s">
        <v>2298</v>
      </c>
      <c r="B8010" s="42" t="s">
        <v>8462</v>
      </c>
      <c r="C8010">
        <v>2019</v>
      </c>
      <c r="D8010" s="42" t="s">
        <v>9044</v>
      </c>
      <c r="E8010" t="b">
        <v>0</v>
      </c>
      <c r="F8010" s="42" t="s">
        <v>9039</v>
      </c>
    </row>
    <row r="8011" spans="1:6" x14ac:dyDescent="0.2">
      <c r="A8011" s="42" t="s">
        <v>2298</v>
      </c>
      <c r="B8011" s="42" t="s">
        <v>8464</v>
      </c>
      <c r="C8011">
        <v>2013</v>
      </c>
      <c r="D8011" s="42" t="s">
        <v>8969</v>
      </c>
      <c r="E8011" t="b">
        <v>0</v>
      </c>
      <c r="F8011" s="42" t="s">
        <v>9039</v>
      </c>
    </row>
    <row r="8012" spans="1:6" x14ac:dyDescent="0.2">
      <c r="A8012" s="42" t="s">
        <v>2298</v>
      </c>
      <c r="B8012" s="42" t="s">
        <v>8464</v>
      </c>
      <c r="C8012">
        <v>2014</v>
      </c>
      <c r="D8012" s="42" t="s">
        <v>8598</v>
      </c>
      <c r="E8012" t="b">
        <v>0</v>
      </c>
      <c r="F8012" s="42" t="s">
        <v>9039</v>
      </c>
    </row>
    <row r="8013" spans="1:6" x14ac:dyDescent="0.2">
      <c r="A8013" s="42" t="s">
        <v>2298</v>
      </c>
      <c r="B8013" s="42" t="s">
        <v>8464</v>
      </c>
      <c r="C8013">
        <v>2015</v>
      </c>
      <c r="D8013" s="42" t="s">
        <v>9007</v>
      </c>
      <c r="E8013" t="b">
        <v>0</v>
      </c>
      <c r="F8013" s="42" t="s">
        <v>9039</v>
      </c>
    </row>
    <row r="8014" spans="1:6" x14ac:dyDescent="0.2">
      <c r="A8014" s="42" t="s">
        <v>2298</v>
      </c>
      <c r="B8014" s="42" t="s">
        <v>8464</v>
      </c>
      <c r="C8014">
        <v>2016</v>
      </c>
      <c r="D8014" s="42" t="s">
        <v>9045</v>
      </c>
      <c r="E8014" t="b">
        <v>0</v>
      </c>
      <c r="F8014" s="42" t="s">
        <v>9039</v>
      </c>
    </row>
    <row r="8015" spans="1:6" x14ac:dyDescent="0.2">
      <c r="A8015" s="42" t="s">
        <v>2298</v>
      </c>
      <c r="B8015" s="42" t="s">
        <v>8464</v>
      </c>
      <c r="C8015">
        <v>2017</v>
      </c>
      <c r="D8015" s="42" t="s">
        <v>9046</v>
      </c>
      <c r="E8015" t="b">
        <v>0</v>
      </c>
      <c r="F8015" s="42" t="s">
        <v>9039</v>
      </c>
    </row>
    <row r="8016" spans="1:6" x14ac:dyDescent="0.2">
      <c r="A8016" s="42" t="s">
        <v>2298</v>
      </c>
      <c r="B8016" s="42" t="s">
        <v>8464</v>
      </c>
      <c r="C8016">
        <v>2018</v>
      </c>
      <c r="D8016" s="42" t="s">
        <v>9047</v>
      </c>
      <c r="E8016" t="b">
        <v>0</v>
      </c>
      <c r="F8016" s="42" t="s">
        <v>9039</v>
      </c>
    </row>
    <row r="8017" spans="1:6" x14ac:dyDescent="0.2">
      <c r="A8017" s="42" t="s">
        <v>2298</v>
      </c>
      <c r="B8017" s="42" t="s">
        <v>8464</v>
      </c>
      <c r="C8017">
        <v>2019</v>
      </c>
      <c r="D8017" s="42" t="s">
        <v>9048</v>
      </c>
      <c r="E8017" t="b">
        <v>0</v>
      </c>
      <c r="F8017" s="42" t="s">
        <v>9039</v>
      </c>
    </row>
    <row r="8018" spans="1:6" x14ac:dyDescent="0.2">
      <c r="A8018" s="42" t="s">
        <v>2299</v>
      </c>
      <c r="B8018" s="42" t="s">
        <v>8454</v>
      </c>
      <c r="C8018">
        <v>2013</v>
      </c>
      <c r="D8018" s="42" t="s">
        <v>8698</v>
      </c>
      <c r="E8018" t="b">
        <v>0</v>
      </c>
      <c r="F8018" s="42" t="s">
        <v>10369</v>
      </c>
    </row>
    <row r="8019" spans="1:6" x14ac:dyDescent="0.2">
      <c r="A8019" s="42" t="s">
        <v>2299</v>
      </c>
      <c r="B8019" s="42" t="s">
        <v>8454</v>
      </c>
      <c r="C8019">
        <v>2014</v>
      </c>
      <c r="D8019" s="42" t="s">
        <v>8713</v>
      </c>
      <c r="E8019" t="b">
        <v>0</v>
      </c>
      <c r="F8019" s="42" t="s">
        <v>10369</v>
      </c>
    </row>
    <row r="8020" spans="1:6" x14ac:dyDescent="0.2">
      <c r="A8020" s="42" t="s">
        <v>2299</v>
      </c>
      <c r="B8020" s="42" t="s">
        <v>8454</v>
      </c>
      <c r="C8020">
        <v>2015</v>
      </c>
      <c r="D8020" s="42" t="s">
        <v>8713</v>
      </c>
      <c r="E8020" t="b">
        <v>0</v>
      </c>
      <c r="F8020" s="42" t="s">
        <v>10369</v>
      </c>
    </row>
    <row r="8021" spans="1:6" x14ac:dyDescent="0.2">
      <c r="A8021" s="42" t="s">
        <v>2299</v>
      </c>
      <c r="B8021" s="42" t="s">
        <v>8454</v>
      </c>
      <c r="C8021">
        <v>2016</v>
      </c>
      <c r="D8021" s="42" t="s">
        <v>9040</v>
      </c>
      <c r="E8021" t="b">
        <v>0</v>
      </c>
      <c r="F8021" s="42" t="s">
        <v>10369</v>
      </c>
    </row>
    <row r="8022" spans="1:6" x14ac:dyDescent="0.2">
      <c r="A8022" s="42" t="s">
        <v>2299</v>
      </c>
      <c r="B8022" s="42" t="s">
        <v>8454</v>
      </c>
      <c r="C8022">
        <v>2017</v>
      </c>
      <c r="D8022" s="42" t="s">
        <v>8649</v>
      </c>
      <c r="E8022" t="b">
        <v>0</v>
      </c>
      <c r="F8022" s="42" t="s">
        <v>10369</v>
      </c>
    </row>
    <row r="8023" spans="1:6" x14ac:dyDescent="0.2">
      <c r="A8023" s="42" t="s">
        <v>2299</v>
      </c>
      <c r="B8023" s="42" t="s">
        <v>8454</v>
      </c>
      <c r="C8023">
        <v>2018</v>
      </c>
      <c r="D8023" s="42" t="s">
        <v>8825</v>
      </c>
      <c r="E8023" t="b">
        <v>0</v>
      </c>
      <c r="F8023" s="42" t="s">
        <v>10369</v>
      </c>
    </row>
    <row r="8024" spans="1:6" x14ac:dyDescent="0.2">
      <c r="A8024" s="42" t="s">
        <v>2299</v>
      </c>
      <c r="B8024" s="42" t="s">
        <v>8454</v>
      </c>
      <c r="C8024">
        <v>2019</v>
      </c>
      <c r="D8024" s="42" t="s">
        <v>8828</v>
      </c>
      <c r="E8024" t="b">
        <v>0</v>
      </c>
      <c r="F8024" s="42" t="s">
        <v>10369</v>
      </c>
    </row>
    <row r="8025" spans="1:6" x14ac:dyDescent="0.2">
      <c r="A8025" s="42" t="s">
        <v>2299</v>
      </c>
      <c r="B8025" s="42" t="s">
        <v>8462</v>
      </c>
      <c r="C8025">
        <v>2013</v>
      </c>
      <c r="D8025" s="42" t="s">
        <v>8648</v>
      </c>
      <c r="E8025" t="b">
        <v>0</v>
      </c>
      <c r="F8025" s="42" t="s">
        <v>10369</v>
      </c>
    </row>
    <row r="8026" spans="1:6" x14ac:dyDescent="0.2">
      <c r="A8026" s="42" t="s">
        <v>2299</v>
      </c>
      <c r="B8026" s="42" t="s">
        <v>8462</v>
      </c>
      <c r="C8026">
        <v>2014</v>
      </c>
      <c r="D8026" s="42" t="s">
        <v>9040</v>
      </c>
      <c r="E8026" t="b">
        <v>0</v>
      </c>
      <c r="F8026" s="42" t="s">
        <v>10369</v>
      </c>
    </row>
    <row r="8027" spans="1:6" x14ac:dyDescent="0.2">
      <c r="A8027" s="42" t="s">
        <v>2299</v>
      </c>
      <c r="B8027" s="42" t="s">
        <v>8462</v>
      </c>
      <c r="C8027">
        <v>2015</v>
      </c>
      <c r="D8027" s="42" t="s">
        <v>9040</v>
      </c>
      <c r="E8027" t="b">
        <v>0</v>
      </c>
      <c r="F8027" s="42" t="s">
        <v>10369</v>
      </c>
    </row>
    <row r="8028" spans="1:6" x14ac:dyDescent="0.2">
      <c r="A8028" s="42" t="s">
        <v>2299</v>
      </c>
      <c r="B8028" s="42" t="s">
        <v>8462</v>
      </c>
      <c r="C8028">
        <v>2016</v>
      </c>
      <c r="D8028" s="42" t="s">
        <v>8819</v>
      </c>
      <c r="E8028" t="b">
        <v>0</v>
      </c>
      <c r="F8028" s="42" t="s">
        <v>10369</v>
      </c>
    </row>
    <row r="8029" spans="1:6" x14ac:dyDescent="0.2">
      <c r="A8029" s="42" t="s">
        <v>2299</v>
      </c>
      <c r="B8029" s="42" t="s">
        <v>8462</v>
      </c>
      <c r="C8029">
        <v>2017</v>
      </c>
      <c r="D8029" s="42" t="s">
        <v>8719</v>
      </c>
      <c r="E8029" t="b">
        <v>0</v>
      </c>
      <c r="F8029" s="42" t="s">
        <v>10369</v>
      </c>
    </row>
    <row r="8030" spans="1:6" x14ac:dyDescent="0.2">
      <c r="A8030" s="42" t="s">
        <v>2299</v>
      </c>
      <c r="B8030" s="42" t="s">
        <v>8462</v>
      </c>
      <c r="C8030">
        <v>2018</v>
      </c>
      <c r="D8030" s="42" t="s">
        <v>8584</v>
      </c>
      <c r="E8030" t="b">
        <v>0</v>
      </c>
      <c r="F8030" s="42" t="s">
        <v>10369</v>
      </c>
    </row>
    <row r="8031" spans="1:6" x14ac:dyDescent="0.2">
      <c r="A8031" s="42" t="s">
        <v>2299</v>
      </c>
      <c r="B8031" s="42" t="s">
        <v>8462</v>
      </c>
      <c r="C8031">
        <v>2019</v>
      </c>
      <c r="D8031" s="42" t="s">
        <v>8968</v>
      </c>
      <c r="E8031" t="b">
        <v>0</v>
      </c>
      <c r="F8031" s="42" t="s">
        <v>10369</v>
      </c>
    </row>
    <row r="8032" spans="1:6" x14ac:dyDescent="0.2">
      <c r="A8032" s="42" t="s">
        <v>2299</v>
      </c>
      <c r="B8032" s="42" t="s">
        <v>8464</v>
      </c>
      <c r="C8032">
        <v>2013</v>
      </c>
      <c r="D8032" s="42" t="s">
        <v>9129</v>
      </c>
      <c r="E8032" t="b">
        <v>0</v>
      </c>
      <c r="F8032" s="42" t="s">
        <v>10369</v>
      </c>
    </row>
    <row r="8033" spans="1:6" x14ac:dyDescent="0.2">
      <c r="A8033" s="42" t="s">
        <v>2299</v>
      </c>
      <c r="B8033" s="42" t="s">
        <v>8464</v>
      </c>
      <c r="C8033">
        <v>2014</v>
      </c>
      <c r="D8033" s="42" t="s">
        <v>9471</v>
      </c>
      <c r="E8033" t="b">
        <v>0</v>
      </c>
      <c r="F8033" s="42" t="s">
        <v>10369</v>
      </c>
    </row>
    <row r="8034" spans="1:6" x14ac:dyDescent="0.2">
      <c r="A8034" s="42" t="s">
        <v>2299</v>
      </c>
      <c r="B8034" s="42" t="s">
        <v>8464</v>
      </c>
      <c r="C8034">
        <v>2015</v>
      </c>
      <c r="D8034" s="42" t="s">
        <v>8934</v>
      </c>
      <c r="E8034" t="b">
        <v>0</v>
      </c>
      <c r="F8034" s="42" t="s">
        <v>10369</v>
      </c>
    </row>
    <row r="8035" spans="1:6" x14ac:dyDescent="0.2">
      <c r="A8035" s="42" t="s">
        <v>2299</v>
      </c>
      <c r="B8035" s="42" t="s">
        <v>8464</v>
      </c>
      <c r="C8035">
        <v>2016</v>
      </c>
      <c r="D8035" s="42" t="s">
        <v>9028</v>
      </c>
      <c r="E8035" t="b">
        <v>0</v>
      </c>
      <c r="F8035" s="42" t="s">
        <v>10369</v>
      </c>
    </row>
    <row r="8036" spans="1:6" x14ac:dyDescent="0.2">
      <c r="A8036" s="42" t="s">
        <v>2299</v>
      </c>
      <c r="B8036" s="42" t="s">
        <v>8464</v>
      </c>
      <c r="C8036">
        <v>2017</v>
      </c>
      <c r="D8036" s="42" t="s">
        <v>8973</v>
      </c>
      <c r="E8036" t="b">
        <v>0</v>
      </c>
      <c r="F8036" s="42" t="s">
        <v>10369</v>
      </c>
    </row>
    <row r="8037" spans="1:6" x14ac:dyDescent="0.2">
      <c r="A8037" s="42" t="s">
        <v>2299</v>
      </c>
      <c r="B8037" s="42" t="s">
        <v>8464</v>
      </c>
      <c r="C8037">
        <v>2018</v>
      </c>
      <c r="D8037" s="42" t="s">
        <v>8989</v>
      </c>
      <c r="E8037" t="b">
        <v>0</v>
      </c>
      <c r="F8037" s="42" t="s">
        <v>10369</v>
      </c>
    </row>
    <row r="8038" spans="1:6" x14ac:dyDescent="0.2">
      <c r="A8038" s="42" t="s">
        <v>2299</v>
      </c>
      <c r="B8038" s="42" t="s">
        <v>8464</v>
      </c>
      <c r="C8038">
        <v>2019</v>
      </c>
      <c r="D8038" s="42" t="s">
        <v>8972</v>
      </c>
      <c r="E8038" t="b">
        <v>0</v>
      </c>
      <c r="F8038" s="42" t="s">
        <v>10369</v>
      </c>
    </row>
    <row r="8039" spans="1:6" x14ac:dyDescent="0.2">
      <c r="A8039" s="42" t="s">
        <v>2301</v>
      </c>
      <c r="B8039" s="42" t="s">
        <v>8454</v>
      </c>
      <c r="C8039">
        <v>2014</v>
      </c>
      <c r="D8039" s="42" t="s">
        <v>9093</v>
      </c>
      <c r="E8039" t="b">
        <v>0</v>
      </c>
      <c r="F8039" s="42" t="s">
        <v>10370</v>
      </c>
    </row>
    <row r="8040" spans="1:6" x14ac:dyDescent="0.2">
      <c r="A8040" s="42" t="s">
        <v>2301</v>
      </c>
      <c r="B8040" s="42" t="s">
        <v>8454</v>
      </c>
      <c r="C8040">
        <v>2015</v>
      </c>
      <c r="D8040" s="42" t="s">
        <v>8982</v>
      </c>
      <c r="E8040" t="b">
        <v>0</v>
      </c>
      <c r="F8040" s="42" t="s">
        <v>10370</v>
      </c>
    </row>
    <row r="8041" spans="1:6" x14ac:dyDescent="0.2">
      <c r="A8041" s="42" t="s">
        <v>2301</v>
      </c>
      <c r="B8041" s="42" t="s">
        <v>8454</v>
      </c>
      <c r="C8041">
        <v>2016</v>
      </c>
      <c r="D8041" s="42" t="s">
        <v>9117</v>
      </c>
      <c r="E8041" t="b">
        <v>0</v>
      </c>
      <c r="F8041" s="42" t="s">
        <v>10370</v>
      </c>
    </row>
    <row r="8042" spans="1:6" x14ac:dyDescent="0.2">
      <c r="A8042" s="42" t="s">
        <v>2301</v>
      </c>
      <c r="B8042" s="42" t="s">
        <v>8454</v>
      </c>
      <c r="C8042">
        <v>2017</v>
      </c>
      <c r="D8042" s="42" t="s">
        <v>9683</v>
      </c>
      <c r="E8042" t="b">
        <v>0</v>
      </c>
      <c r="F8042" s="42" t="s">
        <v>10370</v>
      </c>
    </row>
    <row r="8043" spans="1:6" x14ac:dyDescent="0.2">
      <c r="A8043" s="42" t="s">
        <v>2301</v>
      </c>
      <c r="B8043" s="42" t="s">
        <v>8454</v>
      </c>
      <c r="C8043">
        <v>2018</v>
      </c>
      <c r="D8043" s="42" t="s">
        <v>9016</v>
      </c>
      <c r="E8043" t="b">
        <v>0</v>
      </c>
      <c r="F8043" s="42" t="s">
        <v>10370</v>
      </c>
    </row>
    <row r="8044" spans="1:6" x14ac:dyDescent="0.2">
      <c r="A8044" s="42" t="s">
        <v>2301</v>
      </c>
      <c r="B8044" s="42" t="s">
        <v>8454</v>
      </c>
      <c r="C8044">
        <v>2019</v>
      </c>
      <c r="D8044" s="42" t="s">
        <v>9117</v>
      </c>
      <c r="E8044" t="b">
        <v>0</v>
      </c>
      <c r="F8044" s="42" t="s">
        <v>10370</v>
      </c>
    </row>
    <row r="8045" spans="1:6" x14ac:dyDescent="0.2">
      <c r="A8045" s="42" t="s">
        <v>2301</v>
      </c>
      <c r="B8045" s="42" t="s">
        <v>8454</v>
      </c>
      <c r="C8045">
        <v>2020</v>
      </c>
      <c r="D8045" s="42" t="s">
        <v>8680</v>
      </c>
      <c r="E8045" t="b">
        <v>0</v>
      </c>
      <c r="F8045" s="42" t="s">
        <v>10370</v>
      </c>
    </row>
    <row r="8046" spans="1:6" x14ac:dyDescent="0.2">
      <c r="A8046" s="42" t="s">
        <v>2301</v>
      </c>
      <c r="B8046" s="42" t="s">
        <v>8462</v>
      </c>
      <c r="C8046">
        <v>2014</v>
      </c>
      <c r="D8046" s="42" t="s">
        <v>9330</v>
      </c>
      <c r="E8046" t="b">
        <v>0</v>
      </c>
      <c r="F8046" s="42" t="s">
        <v>10370</v>
      </c>
    </row>
    <row r="8047" spans="1:6" x14ac:dyDescent="0.2">
      <c r="A8047" s="42" t="s">
        <v>2301</v>
      </c>
      <c r="B8047" s="42" t="s">
        <v>8462</v>
      </c>
      <c r="C8047">
        <v>2015</v>
      </c>
      <c r="D8047" s="42" t="s">
        <v>8982</v>
      </c>
      <c r="E8047" t="b">
        <v>0</v>
      </c>
      <c r="F8047" s="42" t="s">
        <v>10370</v>
      </c>
    </row>
    <row r="8048" spans="1:6" x14ac:dyDescent="0.2">
      <c r="A8048" s="42" t="s">
        <v>2301</v>
      </c>
      <c r="B8048" s="42" t="s">
        <v>8462</v>
      </c>
      <c r="C8048">
        <v>2016</v>
      </c>
      <c r="D8048" s="42" t="s">
        <v>9117</v>
      </c>
      <c r="E8048" t="b">
        <v>0</v>
      </c>
      <c r="F8048" s="42" t="s">
        <v>10370</v>
      </c>
    </row>
    <row r="8049" spans="1:6" x14ac:dyDescent="0.2">
      <c r="A8049" s="42" t="s">
        <v>2301</v>
      </c>
      <c r="B8049" s="42" t="s">
        <v>8462</v>
      </c>
      <c r="C8049">
        <v>2017</v>
      </c>
      <c r="D8049" s="42" t="s">
        <v>9683</v>
      </c>
      <c r="E8049" t="b">
        <v>0</v>
      </c>
      <c r="F8049" s="42" t="s">
        <v>10370</v>
      </c>
    </row>
    <row r="8050" spans="1:6" x14ac:dyDescent="0.2">
      <c r="A8050" s="42" t="s">
        <v>2301</v>
      </c>
      <c r="B8050" s="42" t="s">
        <v>8462</v>
      </c>
      <c r="C8050">
        <v>2018</v>
      </c>
      <c r="D8050" s="42" t="s">
        <v>9016</v>
      </c>
      <c r="E8050" t="b">
        <v>0</v>
      </c>
      <c r="F8050" s="42" t="s">
        <v>10370</v>
      </c>
    </row>
    <row r="8051" spans="1:6" x14ac:dyDescent="0.2">
      <c r="A8051" s="42" t="s">
        <v>2301</v>
      </c>
      <c r="B8051" s="42" t="s">
        <v>8462</v>
      </c>
      <c r="C8051">
        <v>2019</v>
      </c>
      <c r="D8051" s="42" t="s">
        <v>9117</v>
      </c>
      <c r="E8051" t="b">
        <v>0</v>
      </c>
      <c r="F8051" s="42" t="s">
        <v>10370</v>
      </c>
    </row>
    <row r="8052" spans="1:6" x14ac:dyDescent="0.2">
      <c r="A8052" s="42" t="s">
        <v>2301</v>
      </c>
      <c r="B8052" s="42" t="s">
        <v>8462</v>
      </c>
      <c r="C8052">
        <v>2020</v>
      </c>
      <c r="D8052" s="42" t="s">
        <v>8680</v>
      </c>
      <c r="E8052" t="b">
        <v>0</v>
      </c>
      <c r="F8052" s="42" t="s">
        <v>10370</v>
      </c>
    </row>
    <row r="8053" spans="1:6" x14ac:dyDescent="0.2">
      <c r="A8053" s="42" t="s">
        <v>2301</v>
      </c>
      <c r="B8053" s="42" t="s">
        <v>8464</v>
      </c>
      <c r="C8053">
        <v>2014</v>
      </c>
      <c r="D8053" s="42" t="s">
        <v>8681</v>
      </c>
      <c r="E8053" t="b">
        <v>0</v>
      </c>
      <c r="F8053" s="42" t="s">
        <v>10370</v>
      </c>
    </row>
    <row r="8054" spans="1:6" x14ac:dyDescent="0.2">
      <c r="A8054" s="42" t="s">
        <v>2301</v>
      </c>
      <c r="B8054" s="42" t="s">
        <v>8464</v>
      </c>
      <c r="C8054">
        <v>2015</v>
      </c>
      <c r="D8054" s="42" t="s">
        <v>9010</v>
      </c>
      <c r="E8054" t="b">
        <v>0</v>
      </c>
      <c r="F8054" s="42" t="s">
        <v>10370</v>
      </c>
    </row>
    <row r="8055" spans="1:6" x14ac:dyDescent="0.2">
      <c r="A8055" s="42" t="s">
        <v>2301</v>
      </c>
      <c r="B8055" s="42" t="s">
        <v>8464</v>
      </c>
      <c r="C8055">
        <v>2016</v>
      </c>
      <c r="D8055" s="42" t="s">
        <v>9010</v>
      </c>
      <c r="E8055" t="b">
        <v>0</v>
      </c>
      <c r="F8055" s="42" t="s">
        <v>10370</v>
      </c>
    </row>
    <row r="8056" spans="1:6" x14ac:dyDescent="0.2">
      <c r="A8056" s="42" t="s">
        <v>2301</v>
      </c>
      <c r="B8056" s="42" t="s">
        <v>8464</v>
      </c>
      <c r="C8056">
        <v>2017</v>
      </c>
      <c r="D8056" s="42" t="s">
        <v>8676</v>
      </c>
      <c r="E8056" t="b">
        <v>0</v>
      </c>
      <c r="F8056" s="42" t="s">
        <v>10370</v>
      </c>
    </row>
    <row r="8057" spans="1:6" x14ac:dyDescent="0.2">
      <c r="A8057" s="42" t="s">
        <v>2301</v>
      </c>
      <c r="B8057" s="42" t="s">
        <v>8464</v>
      </c>
      <c r="C8057">
        <v>2018</v>
      </c>
      <c r="D8057" s="42" t="s">
        <v>8676</v>
      </c>
      <c r="E8057" t="b">
        <v>0</v>
      </c>
      <c r="F8057" s="42" t="s">
        <v>10370</v>
      </c>
    </row>
    <row r="8058" spans="1:6" x14ac:dyDescent="0.2">
      <c r="A8058" s="42" t="s">
        <v>2301</v>
      </c>
      <c r="B8058" s="42" t="s">
        <v>8464</v>
      </c>
      <c r="C8058">
        <v>2019</v>
      </c>
      <c r="D8058" s="42" t="s">
        <v>9016</v>
      </c>
      <c r="E8058" t="b">
        <v>0</v>
      </c>
      <c r="F8058" s="42" t="s">
        <v>10370</v>
      </c>
    </row>
    <row r="8059" spans="1:6" x14ac:dyDescent="0.2">
      <c r="A8059" s="42" t="s">
        <v>2301</v>
      </c>
      <c r="B8059" s="42" t="s">
        <v>8464</v>
      </c>
      <c r="C8059">
        <v>2020</v>
      </c>
      <c r="D8059" s="42" t="s">
        <v>8482</v>
      </c>
      <c r="E8059" t="b">
        <v>0</v>
      </c>
      <c r="F8059" s="42" t="s">
        <v>10370</v>
      </c>
    </row>
    <row r="8060" spans="1:6" x14ac:dyDescent="0.2">
      <c r="A8060" s="42" t="s">
        <v>2303</v>
      </c>
      <c r="B8060" s="42" t="s">
        <v>8454</v>
      </c>
      <c r="C8060">
        <v>2013</v>
      </c>
      <c r="D8060" s="42" t="s">
        <v>8993</v>
      </c>
      <c r="E8060" t="b">
        <v>0</v>
      </c>
      <c r="F8060" s="42" t="s">
        <v>10371</v>
      </c>
    </row>
    <row r="8061" spans="1:6" x14ac:dyDescent="0.2">
      <c r="A8061" s="42" t="s">
        <v>2303</v>
      </c>
      <c r="B8061" s="42" t="s">
        <v>8454</v>
      </c>
      <c r="C8061">
        <v>2014</v>
      </c>
      <c r="D8061" s="42" t="s">
        <v>8587</v>
      </c>
      <c r="E8061" t="b">
        <v>0</v>
      </c>
      <c r="F8061" s="42" t="s">
        <v>10371</v>
      </c>
    </row>
    <row r="8062" spans="1:6" x14ac:dyDescent="0.2">
      <c r="A8062" s="42" t="s">
        <v>2303</v>
      </c>
      <c r="B8062" s="42" t="s">
        <v>8454</v>
      </c>
      <c r="C8062">
        <v>2015</v>
      </c>
      <c r="D8062" s="42" t="s">
        <v>8677</v>
      </c>
      <c r="E8062" t="b">
        <v>0</v>
      </c>
      <c r="F8062" s="42" t="s">
        <v>10371</v>
      </c>
    </row>
    <row r="8063" spans="1:6" x14ac:dyDescent="0.2">
      <c r="A8063" s="42" t="s">
        <v>2303</v>
      </c>
      <c r="B8063" s="42" t="s">
        <v>8454</v>
      </c>
      <c r="C8063">
        <v>2016</v>
      </c>
      <c r="D8063" s="42" t="s">
        <v>9364</v>
      </c>
      <c r="E8063" t="b">
        <v>0</v>
      </c>
      <c r="F8063" s="42" t="s">
        <v>10371</v>
      </c>
    </row>
    <row r="8064" spans="1:6" x14ac:dyDescent="0.2">
      <c r="A8064" s="42" t="s">
        <v>2303</v>
      </c>
      <c r="B8064" s="42" t="s">
        <v>8454</v>
      </c>
      <c r="C8064">
        <v>2017</v>
      </c>
      <c r="D8064" s="42" t="s">
        <v>8934</v>
      </c>
      <c r="E8064" t="b">
        <v>0</v>
      </c>
      <c r="F8064" s="42" t="s">
        <v>10371</v>
      </c>
    </row>
    <row r="8065" spans="1:6" x14ac:dyDescent="0.2">
      <c r="A8065" s="42" t="s">
        <v>2303</v>
      </c>
      <c r="B8065" s="42" t="s">
        <v>8454</v>
      </c>
      <c r="C8065">
        <v>2018</v>
      </c>
      <c r="D8065" s="42" t="s">
        <v>9557</v>
      </c>
      <c r="E8065" t="b">
        <v>0</v>
      </c>
      <c r="F8065" s="42" t="s">
        <v>10371</v>
      </c>
    </row>
    <row r="8066" spans="1:6" x14ac:dyDescent="0.2">
      <c r="A8066" s="42" t="s">
        <v>2303</v>
      </c>
      <c r="B8066" s="42" t="s">
        <v>8454</v>
      </c>
      <c r="C8066">
        <v>2019</v>
      </c>
      <c r="D8066" s="42" t="s">
        <v>8980</v>
      </c>
      <c r="E8066" t="b">
        <v>0</v>
      </c>
      <c r="F8066" s="42" t="s">
        <v>10371</v>
      </c>
    </row>
    <row r="8067" spans="1:6" x14ac:dyDescent="0.2">
      <c r="A8067" s="42" t="s">
        <v>2303</v>
      </c>
      <c r="B8067" s="42" t="s">
        <v>8462</v>
      </c>
      <c r="C8067">
        <v>2013</v>
      </c>
      <c r="D8067" s="42" t="s">
        <v>8993</v>
      </c>
      <c r="E8067" t="b">
        <v>0</v>
      </c>
      <c r="F8067" s="42" t="s">
        <v>10371</v>
      </c>
    </row>
    <row r="8068" spans="1:6" x14ac:dyDescent="0.2">
      <c r="A8068" s="42" t="s">
        <v>2303</v>
      </c>
      <c r="B8068" s="42" t="s">
        <v>8462</v>
      </c>
      <c r="C8068">
        <v>2014</v>
      </c>
      <c r="D8068" s="42" t="s">
        <v>8587</v>
      </c>
      <c r="E8068" t="b">
        <v>0</v>
      </c>
      <c r="F8068" s="42" t="s">
        <v>10371</v>
      </c>
    </row>
    <row r="8069" spans="1:6" x14ac:dyDescent="0.2">
      <c r="A8069" s="42" t="s">
        <v>2303</v>
      </c>
      <c r="B8069" s="42" t="s">
        <v>8462</v>
      </c>
      <c r="C8069">
        <v>2015</v>
      </c>
      <c r="D8069" s="42" t="s">
        <v>8677</v>
      </c>
      <c r="E8069" t="b">
        <v>0</v>
      </c>
      <c r="F8069" s="42" t="s">
        <v>10371</v>
      </c>
    </row>
    <row r="8070" spans="1:6" x14ac:dyDescent="0.2">
      <c r="A8070" s="42" t="s">
        <v>2303</v>
      </c>
      <c r="B8070" s="42" t="s">
        <v>8462</v>
      </c>
      <c r="C8070">
        <v>2016</v>
      </c>
      <c r="D8070" s="42" t="s">
        <v>9364</v>
      </c>
      <c r="E8070" t="b">
        <v>0</v>
      </c>
      <c r="F8070" s="42" t="s">
        <v>10371</v>
      </c>
    </row>
    <row r="8071" spans="1:6" x14ac:dyDescent="0.2">
      <c r="A8071" s="42" t="s">
        <v>2303</v>
      </c>
      <c r="B8071" s="42" t="s">
        <v>8462</v>
      </c>
      <c r="C8071">
        <v>2017</v>
      </c>
      <c r="D8071" s="42" t="s">
        <v>8934</v>
      </c>
      <c r="E8071" t="b">
        <v>0</v>
      </c>
      <c r="F8071" s="42" t="s">
        <v>10371</v>
      </c>
    </row>
    <row r="8072" spans="1:6" x14ac:dyDescent="0.2">
      <c r="A8072" s="42" t="s">
        <v>2303</v>
      </c>
      <c r="B8072" s="42" t="s">
        <v>8462</v>
      </c>
      <c r="C8072">
        <v>2018</v>
      </c>
      <c r="D8072" s="42" t="s">
        <v>9557</v>
      </c>
      <c r="E8072" t="b">
        <v>0</v>
      </c>
      <c r="F8072" s="42" t="s">
        <v>10371</v>
      </c>
    </row>
    <row r="8073" spans="1:6" x14ac:dyDescent="0.2">
      <c r="A8073" s="42" t="s">
        <v>2303</v>
      </c>
      <c r="B8073" s="42" t="s">
        <v>8462</v>
      </c>
      <c r="C8073">
        <v>2019</v>
      </c>
      <c r="D8073" s="42" t="s">
        <v>8980</v>
      </c>
      <c r="E8073" t="b">
        <v>0</v>
      </c>
      <c r="F8073" s="42" t="s">
        <v>10371</v>
      </c>
    </row>
    <row r="8074" spans="1:6" x14ac:dyDescent="0.2">
      <c r="A8074" s="42" t="s">
        <v>2303</v>
      </c>
      <c r="B8074" s="42" t="s">
        <v>8464</v>
      </c>
      <c r="C8074">
        <v>2013</v>
      </c>
      <c r="D8074" s="42" t="s">
        <v>9322</v>
      </c>
      <c r="E8074" t="b">
        <v>0</v>
      </c>
      <c r="F8074" s="42" t="s">
        <v>10371</v>
      </c>
    </row>
    <row r="8075" spans="1:6" x14ac:dyDescent="0.2">
      <c r="A8075" s="42" t="s">
        <v>2303</v>
      </c>
      <c r="B8075" s="42" t="s">
        <v>8464</v>
      </c>
      <c r="C8075">
        <v>2014</v>
      </c>
      <c r="D8075" s="42" t="s">
        <v>8981</v>
      </c>
      <c r="E8075" t="b">
        <v>0</v>
      </c>
      <c r="F8075" s="42" t="s">
        <v>10371</v>
      </c>
    </row>
    <row r="8076" spans="1:6" x14ac:dyDescent="0.2">
      <c r="A8076" s="42" t="s">
        <v>2303</v>
      </c>
      <c r="B8076" s="42" t="s">
        <v>8464</v>
      </c>
      <c r="C8076">
        <v>2015</v>
      </c>
      <c r="D8076" s="42" t="s">
        <v>8653</v>
      </c>
      <c r="E8076" t="b">
        <v>0</v>
      </c>
      <c r="F8076" s="42" t="s">
        <v>10371</v>
      </c>
    </row>
    <row r="8077" spans="1:6" x14ac:dyDescent="0.2">
      <c r="A8077" s="42" t="s">
        <v>2303</v>
      </c>
      <c r="B8077" s="42" t="s">
        <v>8464</v>
      </c>
      <c r="C8077">
        <v>2016</v>
      </c>
      <c r="D8077" s="42" t="s">
        <v>8681</v>
      </c>
      <c r="E8077" t="b">
        <v>0</v>
      </c>
      <c r="F8077" s="42" t="s">
        <v>10371</v>
      </c>
    </row>
    <row r="8078" spans="1:6" x14ac:dyDescent="0.2">
      <c r="A8078" s="42" t="s">
        <v>2303</v>
      </c>
      <c r="B8078" s="42" t="s">
        <v>8464</v>
      </c>
      <c r="C8078">
        <v>2017</v>
      </c>
      <c r="D8078" s="42" t="s">
        <v>8978</v>
      </c>
      <c r="E8078" t="b">
        <v>0</v>
      </c>
      <c r="F8078" s="42" t="s">
        <v>10371</v>
      </c>
    </row>
    <row r="8079" spans="1:6" x14ac:dyDescent="0.2">
      <c r="A8079" s="42" t="s">
        <v>2303</v>
      </c>
      <c r="B8079" s="42" t="s">
        <v>8464</v>
      </c>
      <c r="C8079">
        <v>2018</v>
      </c>
      <c r="D8079" s="42" t="s">
        <v>8724</v>
      </c>
      <c r="E8079" t="b">
        <v>0</v>
      </c>
      <c r="F8079" s="42" t="s">
        <v>10371</v>
      </c>
    </row>
    <row r="8080" spans="1:6" x14ac:dyDescent="0.2">
      <c r="A8080" s="42" t="s">
        <v>2303</v>
      </c>
      <c r="B8080" s="42" t="s">
        <v>8464</v>
      </c>
      <c r="C8080">
        <v>2019</v>
      </c>
      <c r="D8080" s="42" t="s">
        <v>8587</v>
      </c>
      <c r="E8080" t="b">
        <v>0</v>
      </c>
      <c r="F8080" s="42" t="s">
        <v>10371</v>
      </c>
    </row>
    <row r="8081" spans="1:6" x14ac:dyDescent="0.2">
      <c r="A8081" s="42" t="s">
        <v>2305</v>
      </c>
      <c r="B8081" s="42" t="s">
        <v>8454</v>
      </c>
      <c r="C8081">
        <v>2013</v>
      </c>
      <c r="D8081" s="42" t="s">
        <v>8587</v>
      </c>
      <c r="E8081" t="b">
        <v>0</v>
      </c>
      <c r="F8081" s="42" t="s">
        <v>10372</v>
      </c>
    </row>
    <row r="8082" spans="1:6" x14ac:dyDescent="0.2">
      <c r="A8082" s="42" t="s">
        <v>2305</v>
      </c>
      <c r="B8082" s="42" t="s">
        <v>8454</v>
      </c>
      <c r="C8082">
        <v>2014</v>
      </c>
      <c r="D8082" s="42" t="s">
        <v>8655</v>
      </c>
      <c r="E8082" t="b">
        <v>0</v>
      </c>
      <c r="F8082" s="42" t="s">
        <v>10372</v>
      </c>
    </row>
    <row r="8083" spans="1:6" x14ac:dyDescent="0.2">
      <c r="A8083" s="42" t="s">
        <v>2305</v>
      </c>
      <c r="B8083" s="42" t="s">
        <v>8454</v>
      </c>
      <c r="C8083">
        <v>2015</v>
      </c>
      <c r="D8083" s="42" t="s">
        <v>9471</v>
      </c>
      <c r="E8083" t="b">
        <v>0</v>
      </c>
      <c r="F8083" s="42" t="s">
        <v>10372</v>
      </c>
    </row>
    <row r="8084" spans="1:6" x14ac:dyDescent="0.2">
      <c r="A8084" s="42" t="s">
        <v>2305</v>
      </c>
      <c r="B8084" s="42" t="s">
        <v>8454</v>
      </c>
      <c r="C8084">
        <v>2016</v>
      </c>
      <c r="D8084" s="42" t="s">
        <v>9092</v>
      </c>
      <c r="E8084" t="b">
        <v>0</v>
      </c>
      <c r="F8084" s="42" t="s">
        <v>10372</v>
      </c>
    </row>
    <row r="8085" spans="1:6" x14ac:dyDescent="0.2">
      <c r="A8085" s="42" t="s">
        <v>2305</v>
      </c>
      <c r="B8085" s="42" t="s">
        <v>8454</v>
      </c>
      <c r="C8085">
        <v>2017</v>
      </c>
      <c r="D8085" s="42" t="s">
        <v>8687</v>
      </c>
      <c r="E8085" t="b">
        <v>0</v>
      </c>
      <c r="F8085" s="42" t="s">
        <v>10372</v>
      </c>
    </row>
    <row r="8086" spans="1:6" x14ac:dyDescent="0.2">
      <c r="A8086" s="42" t="s">
        <v>2305</v>
      </c>
      <c r="B8086" s="42" t="s">
        <v>8454</v>
      </c>
      <c r="C8086">
        <v>2018</v>
      </c>
      <c r="D8086" s="42" t="s">
        <v>8689</v>
      </c>
      <c r="E8086" t="b">
        <v>0</v>
      </c>
      <c r="F8086" s="42" t="s">
        <v>10372</v>
      </c>
    </row>
    <row r="8087" spans="1:6" x14ac:dyDescent="0.2">
      <c r="A8087" s="42" t="s">
        <v>2305</v>
      </c>
      <c r="B8087" s="42" t="s">
        <v>8454</v>
      </c>
      <c r="C8087">
        <v>2019</v>
      </c>
      <c r="D8087" s="42" t="s">
        <v>8990</v>
      </c>
      <c r="E8087" t="b">
        <v>0</v>
      </c>
      <c r="F8087" s="42" t="s">
        <v>10372</v>
      </c>
    </row>
    <row r="8088" spans="1:6" x14ac:dyDescent="0.2">
      <c r="A8088" s="42" t="s">
        <v>2305</v>
      </c>
      <c r="B8088" s="42" t="s">
        <v>8462</v>
      </c>
      <c r="C8088">
        <v>2013</v>
      </c>
      <c r="D8088" s="42" t="s">
        <v>8593</v>
      </c>
      <c r="E8088" t="b">
        <v>0</v>
      </c>
      <c r="F8088" s="42" t="s">
        <v>10372</v>
      </c>
    </row>
    <row r="8089" spans="1:6" x14ac:dyDescent="0.2">
      <c r="A8089" s="42" t="s">
        <v>2305</v>
      </c>
      <c r="B8089" s="42" t="s">
        <v>8462</v>
      </c>
      <c r="C8089">
        <v>2014</v>
      </c>
      <c r="D8089" s="42" t="s">
        <v>8655</v>
      </c>
      <c r="E8089" t="b">
        <v>0</v>
      </c>
      <c r="F8089" s="42" t="s">
        <v>10372</v>
      </c>
    </row>
    <row r="8090" spans="1:6" x14ac:dyDescent="0.2">
      <c r="A8090" s="42" t="s">
        <v>2305</v>
      </c>
      <c r="B8090" s="42" t="s">
        <v>8462</v>
      </c>
      <c r="C8090">
        <v>2015</v>
      </c>
      <c r="D8090" s="42" t="s">
        <v>8598</v>
      </c>
      <c r="E8090" t="b">
        <v>0</v>
      </c>
      <c r="F8090" s="42" t="s">
        <v>10372</v>
      </c>
    </row>
    <row r="8091" spans="1:6" x14ac:dyDescent="0.2">
      <c r="A8091" s="42" t="s">
        <v>2305</v>
      </c>
      <c r="B8091" s="42" t="s">
        <v>8462</v>
      </c>
      <c r="C8091">
        <v>2016</v>
      </c>
      <c r="D8091" s="42" t="s">
        <v>9092</v>
      </c>
      <c r="E8091" t="b">
        <v>0</v>
      </c>
      <c r="F8091" s="42" t="s">
        <v>10372</v>
      </c>
    </row>
    <row r="8092" spans="1:6" x14ac:dyDescent="0.2">
      <c r="A8092" s="42" t="s">
        <v>2305</v>
      </c>
      <c r="B8092" s="42" t="s">
        <v>8462</v>
      </c>
      <c r="C8092">
        <v>2017</v>
      </c>
      <c r="D8092" s="42" t="s">
        <v>8687</v>
      </c>
      <c r="E8092" t="b">
        <v>0</v>
      </c>
      <c r="F8092" s="42" t="s">
        <v>10372</v>
      </c>
    </row>
    <row r="8093" spans="1:6" x14ac:dyDescent="0.2">
      <c r="A8093" s="42" t="s">
        <v>2305</v>
      </c>
      <c r="B8093" s="42" t="s">
        <v>8462</v>
      </c>
      <c r="C8093">
        <v>2018</v>
      </c>
      <c r="D8093" s="42" t="s">
        <v>9089</v>
      </c>
      <c r="E8093" t="b">
        <v>0</v>
      </c>
      <c r="F8093" s="42" t="s">
        <v>10372</v>
      </c>
    </row>
    <row r="8094" spans="1:6" x14ac:dyDescent="0.2">
      <c r="A8094" s="42" t="s">
        <v>2305</v>
      </c>
      <c r="B8094" s="42" t="s">
        <v>8462</v>
      </c>
      <c r="C8094">
        <v>2019</v>
      </c>
      <c r="D8094" s="42" t="s">
        <v>9470</v>
      </c>
      <c r="E8094" t="b">
        <v>0</v>
      </c>
      <c r="F8094" s="42" t="s">
        <v>10372</v>
      </c>
    </row>
    <row r="8095" spans="1:6" x14ac:dyDescent="0.2">
      <c r="A8095" s="42" t="s">
        <v>2305</v>
      </c>
      <c r="B8095" s="42" t="s">
        <v>8464</v>
      </c>
      <c r="C8095">
        <v>2013</v>
      </c>
      <c r="D8095" s="42" t="s">
        <v>9016</v>
      </c>
      <c r="E8095" t="b">
        <v>0</v>
      </c>
      <c r="F8095" s="42" t="s">
        <v>10372</v>
      </c>
    </row>
    <row r="8096" spans="1:6" x14ac:dyDescent="0.2">
      <c r="A8096" s="42" t="s">
        <v>2305</v>
      </c>
      <c r="B8096" s="42" t="s">
        <v>8464</v>
      </c>
      <c r="C8096">
        <v>2014</v>
      </c>
      <c r="D8096" s="42" t="s">
        <v>8981</v>
      </c>
      <c r="E8096" t="b">
        <v>0</v>
      </c>
      <c r="F8096" s="42" t="s">
        <v>10372</v>
      </c>
    </row>
    <row r="8097" spans="1:6" x14ac:dyDescent="0.2">
      <c r="A8097" s="42" t="s">
        <v>2305</v>
      </c>
      <c r="B8097" s="42" t="s">
        <v>8464</v>
      </c>
      <c r="C8097">
        <v>2015</v>
      </c>
      <c r="D8097" s="42" t="s">
        <v>9015</v>
      </c>
      <c r="E8097" t="b">
        <v>0</v>
      </c>
      <c r="F8097" s="42" t="s">
        <v>10372</v>
      </c>
    </row>
    <row r="8098" spans="1:6" x14ac:dyDescent="0.2">
      <c r="A8098" s="42" t="s">
        <v>2305</v>
      </c>
      <c r="B8098" s="42" t="s">
        <v>8464</v>
      </c>
      <c r="C8098">
        <v>2016</v>
      </c>
      <c r="D8098" s="42" t="s">
        <v>9018</v>
      </c>
      <c r="E8098" t="b">
        <v>0</v>
      </c>
      <c r="F8098" s="42" t="s">
        <v>10372</v>
      </c>
    </row>
    <row r="8099" spans="1:6" x14ac:dyDescent="0.2">
      <c r="A8099" s="42" t="s">
        <v>2305</v>
      </c>
      <c r="B8099" s="42" t="s">
        <v>8464</v>
      </c>
      <c r="C8099">
        <v>2017</v>
      </c>
      <c r="D8099" s="42" t="s">
        <v>8587</v>
      </c>
      <c r="E8099" t="b">
        <v>0</v>
      </c>
      <c r="F8099" s="42" t="s">
        <v>10372</v>
      </c>
    </row>
    <row r="8100" spans="1:6" x14ac:dyDescent="0.2">
      <c r="A8100" s="42" t="s">
        <v>2305</v>
      </c>
      <c r="B8100" s="42" t="s">
        <v>8464</v>
      </c>
      <c r="C8100">
        <v>2018</v>
      </c>
      <c r="D8100" s="42" t="s">
        <v>9329</v>
      </c>
      <c r="E8100" t="b">
        <v>0</v>
      </c>
      <c r="F8100" s="42" t="s">
        <v>10372</v>
      </c>
    </row>
    <row r="8101" spans="1:6" x14ac:dyDescent="0.2">
      <c r="A8101" s="42" t="s">
        <v>2305</v>
      </c>
      <c r="B8101" s="42" t="s">
        <v>8464</v>
      </c>
      <c r="C8101">
        <v>2019</v>
      </c>
      <c r="D8101" s="42" t="s">
        <v>8980</v>
      </c>
      <c r="E8101" t="b">
        <v>0</v>
      </c>
      <c r="F8101" s="42" t="s">
        <v>10372</v>
      </c>
    </row>
    <row r="8102" spans="1:6" x14ac:dyDescent="0.2">
      <c r="A8102" s="42" t="s">
        <v>2307</v>
      </c>
      <c r="B8102" s="42" t="s">
        <v>8454</v>
      </c>
      <c r="C8102">
        <v>2013</v>
      </c>
      <c r="D8102" s="42" t="s">
        <v>9256</v>
      </c>
      <c r="E8102" t="b">
        <v>0</v>
      </c>
      <c r="F8102" s="42" t="s">
        <v>10373</v>
      </c>
    </row>
    <row r="8103" spans="1:6" x14ac:dyDescent="0.2">
      <c r="A8103" s="42" t="s">
        <v>2307</v>
      </c>
      <c r="B8103" s="42" t="s">
        <v>8454</v>
      </c>
      <c r="C8103">
        <v>2014</v>
      </c>
      <c r="D8103" s="42" t="s">
        <v>8999</v>
      </c>
      <c r="E8103" t="b">
        <v>0</v>
      </c>
      <c r="F8103" s="42" t="s">
        <v>10373</v>
      </c>
    </row>
    <row r="8104" spans="1:6" x14ac:dyDescent="0.2">
      <c r="A8104" s="42" t="s">
        <v>2307</v>
      </c>
      <c r="B8104" s="42" t="s">
        <v>8454</v>
      </c>
      <c r="C8104">
        <v>2015</v>
      </c>
      <c r="D8104" s="42" t="s">
        <v>9143</v>
      </c>
      <c r="E8104" t="b">
        <v>0</v>
      </c>
      <c r="F8104" s="42" t="s">
        <v>10373</v>
      </c>
    </row>
    <row r="8105" spans="1:6" x14ac:dyDescent="0.2">
      <c r="A8105" s="42" t="s">
        <v>2307</v>
      </c>
      <c r="B8105" s="42" t="s">
        <v>8454</v>
      </c>
      <c r="C8105">
        <v>2016</v>
      </c>
      <c r="D8105" s="42" t="s">
        <v>8600</v>
      </c>
      <c r="E8105" t="b">
        <v>0</v>
      </c>
      <c r="F8105" s="42" t="s">
        <v>10373</v>
      </c>
    </row>
    <row r="8106" spans="1:6" x14ac:dyDescent="0.2">
      <c r="A8106" s="42" t="s">
        <v>2307</v>
      </c>
      <c r="B8106" s="42" t="s">
        <v>8454</v>
      </c>
      <c r="C8106">
        <v>2017</v>
      </c>
      <c r="D8106" s="42" t="s">
        <v>8594</v>
      </c>
      <c r="E8106" t="b">
        <v>0</v>
      </c>
      <c r="F8106" s="42" t="s">
        <v>10373</v>
      </c>
    </row>
    <row r="8107" spans="1:6" x14ac:dyDescent="0.2">
      <c r="A8107" s="42" t="s">
        <v>2307</v>
      </c>
      <c r="B8107" s="42" t="s">
        <v>8454</v>
      </c>
      <c r="C8107">
        <v>2018</v>
      </c>
      <c r="D8107" s="42" t="s">
        <v>9090</v>
      </c>
      <c r="E8107" t="b">
        <v>0</v>
      </c>
      <c r="F8107" s="42" t="s">
        <v>10373</v>
      </c>
    </row>
    <row r="8108" spans="1:6" x14ac:dyDescent="0.2">
      <c r="A8108" s="42" t="s">
        <v>2307</v>
      </c>
      <c r="B8108" s="42" t="s">
        <v>8454</v>
      </c>
      <c r="C8108">
        <v>2019</v>
      </c>
      <c r="D8108" s="42" t="s">
        <v>10374</v>
      </c>
      <c r="E8108" t="b">
        <v>0</v>
      </c>
      <c r="F8108" s="42" t="s">
        <v>10373</v>
      </c>
    </row>
    <row r="8109" spans="1:6" x14ac:dyDescent="0.2">
      <c r="A8109" s="42" t="s">
        <v>2307</v>
      </c>
      <c r="B8109" s="42" t="s">
        <v>8462</v>
      </c>
      <c r="C8109">
        <v>2013</v>
      </c>
      <c r="D8109" s="42" t="s">
        <v>9143</v>
      </c>
      <c r="E8109" t="b">
        <v>0</v>
      </c>
      <c r="F8109" s="42" t="s">
        <v>10373</v>
      </c>
    </row>
    <row r="8110" spans="1:6" x14ac:dyDescent="0.2">
      <c r="A8110" s="42" t="s">
        <v>2307</v>
      </c>
      <c r="B8110" s="42" t="s">
        <v>8462</v>
      </c>
      <c r="C8110">
        <v>2014</v>
      </c>
      <c r="D8110" s="42" t="s">
        <v>9291</v>
      </c>
      <c r="E8110" t="b">
        <v>0</v>
      </c>
      <c r="F8110" s="42" t="s">
        <v>10373</v>
      </c>
    </row>
    <row r="8111" spans="1:6" x14ac:dyDescent="0.2">
      <c r="A8111" s="42" t="s">
        <v>2307</v>
      </c>
      <c r="B8111" s="42" t="s">
        <v>8462</v>
      </c>
      <c r="C8111">
        <v>2015</v>
      </c>
      <c r="D8111" s="42" t="s">
        <v>9106</v>
      </c>
      <c r="E8111" t="b">
        <v>0</v>
      </c>
      <c r="F8111" s="42" t="s">
        <v>10373</v>
      </c>
    </row>
    <row r="8112" spans="1:6" x14ac:dyDescent="0.2">
      <c r="A8112" s="42" t="s">
        <v>2307</v>
      </c>
      <c r="B8112" s="42" t="s">
        <v>8462</v>
      </c>
      <c r="C8112">
        <v>2016</v>
      </c>
      <c r="D8112" s="42" t="s">
        <v>8979</v>
      </c>
      <c r="E8112" t="b">
        <v>0</v>
      </c>
      <c r="F8112" s="42" t="s">
        <v>10373</v>
      </c>
    </row>
    <row r="8113" spans="1:6" x14ac:dyDescent="0.2">
      <c r="A8113" s="42" t="s">
        <v>2307</v>
      </c>
      <c r="B8113" s="42" t="s">
        <v>8462</v>
      </c>
      <c r="C8113">
        <v>2017</v>
      </c>
      <c r="D8113" s="42" t="s">
        <v>8595</v>
      </c>
      <c r="E8113" t="b">
        <v>0</v>
      </c>
      <c r="F8113" s="42" t="s">
        <v>10373</v>
      </c>
    </row>
    <row r="8114" spans="1:6" x14ac:dyDescent="0.2">
      <c r="A8114" s="42" t="s">
        <v>2307</v>
      </c>
      <c r="B8114" s="42" t="s">
        <v>8462</v>
      </c>
      <c r="C8114">
        <v>2018</v>
      </c>
      <c r="D8114" s="42" t="s">
        <v>9092</v>
      </c>
      <c r="E8114" t="b">
        <v>0</v>
      </c>
      <c r="F8114" s="42" t="s">
        <v>10373</v>
      </c>
    </row>
    <row r="8115" spans="1:6" x14ac:dyDescent="0.2">
      <c r="A8115" s="42" t="s">
        <v>2307</v>
      </c>
      <c r="B8115" s="42" t="s">
        <v>8462</v>
      </c>
      <c r="C8115">
        <v>2019</v>
      </c>
      <c r="D8115" s="42" t="s">
        <v>10374</v>
      </c>
      <c r="E8115" t="b">
        <v>0</v>
      </c>
      <c r="F8115" s="42" t="s">
        <v>10373</v>
      </c>
    </row>
    <row r="8116" spans="1:6" x14ac:dyDescent="0.2">
      <c r="A8116" s="42" t="s">
        <v>2307</v>
      </c>
      <c r="B8116" s="42" t="s">
        <v>8464</v>
      </c>
      <c r="C8116">
        <v>2013</v>
      </c>
      <c r="D8116" s="42" t="s">
        <v>9448</v>
      </c>
      <c r="E8116" t="b">
        <v>0</v>
      </c>
      <c r="F8116" s="42" t="s">
        <v>10373</v>
      </c>
    </row>
    <row r="8117" spans="1:6" x14ac:dyDescent="0.2">
      <c r="A8117" s="42" t="s">
        <v>2307</v>
      </c>
      <c r="B8117" s="42" t="s">
        <v>8464</v>
      </c>
      <c r="C8117">
        <v>2014</v>
      </c>
      <c r="D8117" s="42" t="s">
        <v>8974</v>
      </c>
      <c r="E8117" t="b">
        <v>0</v>
      </c>
      <c r="F8117" s="42" t="s">
        <v>10373</v>
      </c>
    </row>
    <row r="8118" spans="1:6" x14ac:dyDescent="0.2">
      <c r="A8118" s="42" t="s">
        <v>2307</v>
      </c>
      <c r="B8118" s="42" t="s">
        <v>8464</v>
      </c>
      <c r="C8118">
        <v>2015</v>
      </c>
      <c r="D8118" s="42" t="s">
        <v>8654</v>
      </c>
      <c r="E8118" t="b">
        <v>0</v>
      </c>
      <c r="F8118" s="42" t="s">
        <v>10373</v>
      </c>
    </row>
    <row r="8119" spans="1:6" x14ac:dyDescent="0.2">
      <c r="A8119" s="42" t="s">
        <v>2307</v>
      </c>
      <c r="B8119" s="42" t="s">
        <v>8464</v>
      </c>
      <c r="C8119">
        <v>2016</v>
      </c>
      <c r="D8119" s="42" t="s">
        <v>8978</v>
      </c>
      <c r="E8119" t="b">
        <v>0</v>
      </c>
      <c r="F8119" s="42" t="s">
        <v>10373</v>
      </c>
    </row>
    <row r="8120" spans="1:6" x14ac:dyDescent="0.2">
      <c r="A8120" s="42" t="s">
        <v>2307</v>
      </c>
      <c r="B8120" s="42" t="s">
        <v>8464</v>
      </c>
      <c r="C8120">
        <v>2017</v>
      </c>
      <c r="D8120" s="42" t="s">
        <v>8974</v>
      </c>
      <c r="E8120" t="b">
        <v>0</v>
      </c>
      <c r="F8120" s="42" t="s">
        <v>10373</v>
      </c>
    </row>
    <row r="8121" spans="1:6" x14ac:dyDescent="0.2">
      <c r="A8121" s="42" t="s">
        <v>2307</v>
      </c>
      <c r="B8121" s="42" t="s">
        <v>8464</v>
      </c>
      <c r="C8121">
        <v>2018</v>
      </c>
      <c r="D8121" s="42" t="s">
        <v>8974</v>
      </c>
      <c r="E8121" t="b">
        <v>0</v>
      </c>
      <c r="F8121" s="42" t="s">
        <v>10373</v>
      </c>
    </row>
    <row r="8122" spans="1:6" x14ac:dyDescent="0.2">
      <c r="A8122" s="42" t="s">
        <v>2307</v>
      </c>
      <c r="B8122" s="42" t="s">
        <v>8464</v>
      </c>
      <c r="C8122">
        <v>2019</v>
      </c>
      <c r="D8122" s="42" t="s">
        <v>8482</v>
      </c>
      <c r="E8122" t="b">
        <v>0</v>
      </c>
      <c r="F8122" s="42" t="s">
        <v>10373</v>
      </c>
    </row>
    <row r="8123" spans="1:6" x14ac:dyDescent="0.2">
      <c r="A8123" s="42" t="s">
        <v>2309</v>
      </c>
      <c r="B8123" s="42" t="s">
        <v>8454</v>
      </c>
      <c r="C8123">
        <v>2013</v>
      </c>
      <c r="D8123" s="42" t="s">
        <v>9094</v>
      </c>
      <c r="E8123" t="b">
        <v>0</v>
      </c>
      <c r="F8123" s="42" t="s">
        <v>10375</v>
      </c>
    </row>
    <row r="8124" spans="1:6" x14ac:dyDescent="0.2">
      <c r="A8124" s="42" t="s">
        <v>2309</v>
      </c>
      <c r="B8124" s="42" t="s">
        <v>8454</v>
      </c>
      <c r="C8124">
        <v>2014</v>
      </c>
      <c r="D8124" s="42" t="s">
        <v>8599</v>
      </c>
      <c r="E8124" t="b">
        <v>0</v>
      </c>
      <c r="F8124" s="42" t="s">
        <v>10375</v>
      </c>
    </row>
    <row r="8125" spans="1:6" x14ac:dyDescent="0.2">
      <c r="A8125" s="42" t="s">
        <v>2309</v>
      </c>
      <c r="B8125" s="42" t="s">
        <v>8454</v>
      </c>
      <c r="C8125">
        <v>2015</v>
      </c>
      <c r="D8125" s="42" t="s">
        <v>8691</v>
      </c>
      <c r="E8125" t="b">
        <v>0</v>
      </c>
      <c r="F8125" s="42" t="s">
        <v>10375</v>
      </c>
    </row>
    <row r="8126" spans="1:6" x14ac:dyDescent="0.2">
      <c r="A8126" s="42" t="s">
        <v>2309</v>
      </c>
      <c r="B8126" s="42" t="s">
        <v>8454</v>
      </c>
      <c r="C8126">
        <v>2016</v>
      </c>
      <c r="D8126" s="42" t="s">
        <v>8690</v>
      </c>
      <c r="E8126" t="b">
        <v>0</v>
      </c>
      <c r="F8126" s="42" t="s">
        <v>10375</v>
      </c>
    </row>
    <row r="8127" spans="1:6" x14ac:dyDescent="0.2">
      <c r="A8127" s="42" t="s">
        <v>2309</v>
      </c>
      <c r="B8127" s="42" t="s">
        <v>8454</v>
      </c>
      <c r="C8127">
        <v>2017</v>
      </c>
      <c r="D8127" s="42" t="s">
        <v>9130</v>
      </c>
      <c r="E8127" t="b">
        <v>0</v>
      </c>
      <c r="F8127" s="42" t="s">
        <v>10375</v>
      </c>
    </row>
    <row r="8128" spans="1:6" x14ac:dyDescent="0.2">
      <c r="A8128" s="42" t="s">
        <v>2309</v>
      </c>
      <c r="B8128" s="42" t="s">
        <v>8454</v>
      </c>
      <c r="C8128">
        <v>2018</v>
      </c>
      <c r="D8128" s="42" t="s">
        <v>8817</v>
      </c>
      <c r="E8128" t="b">
        <v>0</v>
      </c>
      <c r="F8128" s="42" t="s">
        <v>10375</v>
      </c>
    </row>
    <row r="8129" spans="1:6" x14ac:dyDescent="0.2">
      <c r="A8129" s="42" t="s">
        <v>2309</v>
      </c>
      <c r="B8129" s="42" t="s">
        <v>8454</v>
      </c>
      <c r="C8129">
        <v>2019</v>
      </c>
      <c r="D8129" s="42" t="s">
        <v>8588</v>
      </c>
      <c r="E8129" t="b">
        <v>0</v>
      </c>
      <c r="F8129" s="42" t="s">
        <v>10375</v>
      </c>
    </row>
    <row r="8130" spans="1:6" x14ac:dyDescent="0.2">
      <c r="A8130" s="42" t="s">
        <v>2309</v>
      </c>
      <c r="B8130" s="42" t="s">
        <v>8462</v>
      </c>
      <c r="C8130">
        <v>2013</v>
      </c>
      <c r="D8130" s="42" t="s">
        <v>9094</v>
      </c>
      <c r="E8130" t="b">
        <v>0</v>
      </c>
      <c r="F8130" s="42" t="s">
        <v>10375</v>
      </c>
    </row>
    <row r="8131" spans="1:6" x14ac:dyDescent="0.2">
      <c r="A8131" s="42" t="s">
        <v>2309</v>
      </c>
      <c r="B8131" s="42" t="s">
        <v>8462</v>
      </c>
      <c r="C8131">
        <v>2014</v>
      </c>
      <c r="D8131" s="42" t="s">
        <v>8599</v>
      </c>
      <c r="E8131" t="b">
        <v>0</v>
      </c>
      <c r="F8131" s="42" t="s">
        <v>10375</v>
      </c>
    </row>
    <row r="8132" spans="1:6" x14ac:dyDescent="0.2">
      <c r="A8132" s="42" t="s">
        <v>2309</v>
      </c>
      <c r="B8132" s="42" t="s">
        <v>8462</v>
      </c>
      <c r="C8132">
        <v>2015</v>
      </c>
      <c r="D8132" s="42" t="s">
        <v>8691</v>
      </c>
      <c r="E8132" t="b">
        <v>0</v>
      </c>
      <c r="F8132" s="42" t="s">
        <v>10375</v>
      </c>
    </row>
    <row r="8133" spans="1:6" x14ac:dyDescent="0.2">
      <c r="A8133" s="42" t="s">
        <v>2309</v>
      </c>
      <c r="B8133" s="42" t="s">
        <v>8462</v>
      </c>
      <c r="C8133">
        <v>2016</v>
      </c>
      <c r="D8133" s="42" t="s">
        <v>8694</v>
      </c>
      <c r="E8133" t="b">
        <v>0</v>
      </c>
      <c r="F8133" s="42" t="s">
        <v>10375</v>
      </c>
    </row>
    <row r="8134" spans="1:6" x14ac:dyDescent="0.2">
      <c r="A8134" s="42" t="s">
        <v>2309</v>
      </c>
      <c r="B8134" s="42" t="s">
        <v>8462</v>
      </c>
      <c r="C8134">
        <v>2017</v>
      </c>
      <c r="D8134" s="42" t="s">
        <v>9130</v>
      </c>
      <c r="E8134" t="b">
        <v>0</v>
      </c>
      <c r="F8134" s="42" t="s">
        <v>10375</v>
      </c>
    </row>
    <row r="8135" spans="1:6" x14ac:dyDescent="0.2">
      <c r="A8135" s="42" t="s">
        <v>2309</v>
      </c>
      <c r="B8135" s="42" t="s">
        <v>8462</v>
      </c>
      <c r="C8135">
        <v>2018</v>
      </c>
      <c r="D8135" s="42" t="s">
        <v>8714</v>
      </c>
      <c r="E8135" t="b">
        <v>0</v>
      </c>
      <c r="F8135" s="42" t="s">
        <v>10375</v>
      </c>
    </row>
    <row r="8136" spans="1:6" x14ac:dyDescent="0.2">
      <c r="A8136" s="42" t="s">
        <v>2309</v>
      </c>
      <c r="B8136" s="42" t="s">
        <v>8462</v>
      </c>
      <c r="C8136">
        <v>2019</v>
      </c>
      <c r="D8136" s="42" t="s">
        <v>8589</v>
      </c>
      <c r="E8136" t="b">
        <v>0</v>
      </c>
      <c r="F8136" s="42" t="s">
        <v>10375</v>
      </c>
    </row>
    <row r="8137" spans="1:6" x14ac:dyDescent="0.2">
      <c r="A8137" s="42" t="s">
        <v>2309</v>
      </c>
      <c r="B8137" s="42" t="s">
        <v>8464</v>
      </c>
      <c r="C8137">
        <v>2013</v>
      </c>
      <c r="D8137" s="42" t="s">
        <v>8587</v>
      </c>
      <c r="E8137" t="b">
        <v>0</v>
      </c>
      <c r="F8137" s="42" t="s">
        <v>10375</v>
      </c>
    </row>
    <row r="8138" spans="1:6" x14ac:dyDescent="0.2">
      <c r="A8138" s="42" t="s">
        <v>2309</v>
      </c>
      <c r="B8138" s="42" t="s">
        <v>8464</v>
      </c>
      <c r="C8138">
        <v>2014</v>
      </c>
      <c r="D8138" s="42" t="s">
        <v>8829</v>
      </c>
      <c r="E8138" t="b">
        <v>0</v>
      </c>
      <c r="F8138" s="42" t="s">
        <v>10375</v>
      </c>
    </row>
    <row r="8139" spans="1:6" x14ac:dyDescent="0.2">
      <c r="A8139" s="42" t="s">
        <v>2309</v>
      </c>
      <c r="B8139" s="42" t="s">
        <v>8464</v>
      </c>
      <c r="C8139">
        <v>2015</v>
      </c>
      <c r="D8139" s="42" t="s">
        <v>9329</v>
      </c>
      <c r="E8139" t="b">
        <v>0</v>
      </c>
      <c r="F8139" s="42" t="s">
        <v>10375</v>
      </c>
    </row>
    <row r="8140" spans="1:6" x14ac:dyDescent="0.2">
      <c r="A8140" s="42" t="s">
        <v>2309</v>
      </c>
      <c r="B8140" s="42" t="s">
        <v>8464</v>
      </c>
      <c r="C8140">
        <v>2016</v>
      </c>
      <c r="D8140" s="42" t="s">
        <v>8654</v>
      </c>
      <c r="E8140" t="b">
        <v>0</v>
      </c>
      <c r="F8140" s="42" t="s">
        <v>10375</v>
      </c>
    </row>
    <row r="8141" spans="1:6" x14ac:dyDescent="0.2">
      <c r="A8141" s="42" t="s">
        <v>2309</v>
      </c>
      <c r="B8141" s="42" t="s">
        <v>8464</v>
      </c>
      <c r="C8141">
        <v>2017</v>
      </c>
      <c r="D8141" s="42" t="s">
        <v>9093</v>
      </c>
      <c r="E8141" t="b">
        <v>0</v>
      </c>
      <c r="F8141" s="42" t="s">
        <v>10375</v>
      </c>
    </row>
    <row r="8142" spans="1:6" x14ac:dyDescent="0.2">
      <c r="A8142" s="42" t="s">
        <v>2309</v>
      </c>
      <c r="B8142" s="42" t="s">
        <v>8464</v>
      </c>
      <c r="C8142">
        <v>2018</v>
      </c>
      <c r="D8142" s="42" t="s">
        <v>9322</v>
      </c>
      <c r="E8142" t="b">
        <v>0</v>
      </c>
      <c r="F8142" s="42" t="s">
        <v>10375</v>
      </c>
    </row>
    <row r="8143" spans="1:6" x14ac:dyDescent="0.2">
      <c r="A8143" s="42" t="s">
        <v>2309</v>
      </c>
      <c r="B8143" s="42" t="s">
        <v>8464</v>
      </c>
      <c r="C8143">
        <v>2019</v>
      </c>
      <c r="D8143" s="42" t="s">
        <v>8482</v>
      </c>
      <c r="E8143" t="b">
        <v>0</v>
      </c>
      <c r="F8143" s="42" t="s">
        <v>10375</v>
      </c>
    </row>
    <row r="8144" spans="1:6" x14ac:dyDescent="0.2">
      <c r="A8144" s="42" t="s">
        <v>2311</v>
      </c>
      <c r="B8144" s="42" t="s">
        <v>8454</v>
      </c>
      <c r="C8144">
        <v>2013</v>
      </c>
      <c r="D8144" s="42" t="s">
        <v>9036</v>
      </c>
      <c r="E8144" t="b">
        <v>0</v>
      </c>
      <c r="F8144" s="42" t="s">
        <v>10376</v>
      </c>
    </row>
    <row r="8145" spans="1:6" x14ac:dyDescent="0.2">
      <c r="A8145" s="42" t="s">
        <v>2311</v>
      </c>
      <c r="B8145" s="42" t="s">
        <v>8454</v>
      </c>
      <c r="C8145">
        <v>2014</v>
      </c>
      <c r="D8145" s="42" t="s">
        <v>8708</v>
      </c>
      <c r="E8145" t="b">
        <v>0</v>
      </c>
      <c r="F8145" s="42" t="s">
        <v>10376</v>
      </c>
    </row>
    <row r="8146" spans="1:6" x14ac:dyDescent="0.2">
      <c r="A8146" s="42" t="s">
        <v>2311</v>
      </c>
      <c r="B8146" s="42" t="s">
        <v>8454</v>
      </c>
      <c r="C8146">
        <v>2015</v>
      </c>
      <c r="D8146" s="42" t="s">
        <v>8508</v>
      </c>
      <c r="E8146" t="b">
        <v>0</v>
      </c>
      <c r="F8146" s="42" t="s">
        <v>10376</v>
      </c>
    </row>
    <row r="8147" spans="1:6" x14ac:dyDescent="0.2">
      <c r="A8147" s="42" t="s">
        <v>2311</v>
      </c>
      <c r="B8147" s="42" t="s">
        <v>8454</v>
      </c>
      <c r="C8147">
        <v>2016</v>
      </c>
      <c r="D8147" s="42" t="s">
        <v>9146</v>
      </c>
      <c r="E8147" t="b">
        <v>0</v>
      </c>
      <c r="F8147" s="42" t="s">
        <v>10376</v>
      </c>
    </row>
    <row r="8148" spans="1:6" x14ac:dyDescent="0.2">
      <c r="A8148" s="42" t="s">
        <v>2311</v>
      </c>
      <c r="B8148" s="42" t="s">
        <v>8454</v>
      </c>
      <c r="C8148">
        <v>2017</v>
      </c>
      <c r="D8148" s="42" t="s">
        <v>9255</v>
      </c>
      <c r="E8148" t="b">
        <v>0</v>
      </c>
      <c r="F8148" s="42" t="s">
        <v>10376</v>
      </c>
    </row>
    <row r="8149" spans="1:6" x14ac:dyDescent="0.2">
      <c r="A8149" s="42" t="s">
        <v>2311</v>
      </c>
      <c r="B8149" s="42" t="s">
        <v>8454</v>
      </c>
      <c r="C8149">
        <v>2018</v>
      </c>
      <c r="D8149" s="42" t="s">
        <v>8592</v>
      </c>
      <c r="E8149" t="b">
        <v>0</v>
      </c>
      <c r="F8149" s="42" t="s">
        <v>10376</v>
      </c>
    </row>
    <row r="8150" spans="1:6" x14ac:dyDescent="0.2">
      <c r="A8150" s="42" t="s">
        <v>2311</v>
      </c>
      <c r="B8150" s="42" t="s">
        <v>8454</v>
      </c>
      <c r="C8150">
        <v>2019</v>
      </c>
      <c r="D8150" s="42" t="s">
        <v>8725</v>
      </c>
      <c r="E8150" t="b">
        <v>0</v>
      </c>
      <c r="F8150" s="42" t="s">
        <v>10376</v>
      </c>
    </row>
    <row r="8151" spans="1:6" x14ac:dyDescent="0.2">
      <c r="A8151" s="42" t="s">
        <v>2311</v>
      </c>
      <c r="B8151" s="42" t="s">
        <v>8462</v>
      </c>
      <c r="C8151">
        <v>2013</v>
      </c>
      <c r="D8151" s="42" t="s">
        <v>9036</v>
      </c>
      <c r="E8151" t="b">
        <v>0</v>
      </c>
      <c r="F8151" s="42" t="s">
        <v>10376</v>
      </c>
    </row>
    <row r="8152" spans="1:6" x14ac:dyDescent="0.2">
      <c r="A8152" s="42" t="s">
        <v>2311</v>
      </c>
      <c r="B8152" s="42" t="s">
        <v>8462</v>
      </c>
      <c r="C8152">
        <v>2014</v>
      </c>
      <c r="D8152" s="42" t="s">
        <v>8708</v>
      </c>
      <c r="E8152" t="b">
        <v>0</v>
      </c>
      <c r="F8152" s="42" t="s">
        <v>10376</v>
      </c>
    </row>
    <row r="8153" spans="1:6" x14ac:dyDescent="0.2">
      <c r="A8153" s="42" t="s">
        <v>2311</v>
      </c>
      <c r="B8153" s="42" t="s">
        <v>8462</v>
      </c>
      <c r="C8153">
        <v>2015</v>
      </c>
      <c r="D8153" s="42" t="s">
        <v>8508</v>
      </c>
      <c r="E8153" t="b">
        <v>0</v>
      </c>
      <c r="F8153" s="42" t="s">
        <v>10376</v>
      </c>
    </row>
    <row r="8154" spans="1:6" x14ac:dyDescent="0.2">
      <c r="A8154" s="42" t="s">
        <v>2311</v>
      </c>
      <c r="B8154" s="42" t="s">
        <v>8462</v>
      </c>
      <c r="C8154">
        <v>2016</v>
      </c>
      <c r="D8154" s="42" t="s">
        <v>9146</v>
      </c>
      <c r="E8154" t="b">
        <v>0</v>
      </c>
      <c r="F8154" s="42" t="s">
        <v>10376</v>
      </c>
    </row>
    <row r="8155" spans="1:6" x14ac:dyDescent="0.2">
      <c r="A8155" s="42" t="s">
        <v>2311</v>
      </c>
      <c r="B8155" s="42" t="s">
        <v>8462</v>
      </c>
      <c r="C8155">
        <v>2017</v>
      </c>
      <c r="D8155" s="42" t="s">
        <v>9255</v>
      </c>
      <c r="E8155" t="b">
        <v>0</v>
      </c>
      <c r="F8155" s="42" t="s">
        <v>10376</v>
      </c>
    </row>
    <row r="8156" spans="1:6" x14ac:dyDescent="0.2">
      <c r="A8156" s="42" t="s">
        <v>2311</v>
      </c>
      <c r="B8156" s="42" t="s">
        <v>8462</v>
      </c>
      <c r="C8156">
        <v>2018</v>
      </c>
      <c r="D8156" s="42" t="s">
        <v>8592</v>
      </c>
      <c r="E8156" t="b">
        <v>0</v>
      </c>
      <c r="F8156" s="42" t="s">
        <v>10376</v>
      </c>
    </row>
    <row r="8157" spans="1:6" x14ac:dyDescent="0.2">
      <c r="A8157" s="42" t="s">
        <v>2311</v>
      </c>
      <c r="B8157" s="42" t="s">
        <v>8462</v>
      </c>
      <c r="C8157">
        <v>2019</v>
      </c>
      <c r="D8157" s="42" t="s">
        <v>8725</v>
      </c>
      <c r="E8157" t="b">
        <v>0</v>
      </c>
      <c r="F8157" s="42" t="s">
        <v>10376</v>
      </c>
    </row>
    <row r="8158" spans="1:6" x14ac:dyDescent="0.2">
      <c r="A8158" s="42" t="s">
        <v>2311</v>
      </c>
      <c r="B8158" s="42" t="s">
        <v>8464</v>
      </c>
      <c r="C8158">
        <v>2013</v>
      </c>
      <c r="D8158" s="42" t="s">
        <v>9041</v>
      </c>
      <c r="E8158" t="b">
        <v>0</v>
      </c>
      <c r="F8158" s="42" t="s">
        <v>10376</v>
      </c>
    </row>
    <row r="8159" spans="1:6" x14ac:dyDescent="0.2">
      <c r="A8159" s="42" t="s">
        <v>2311</v>
      </c>
      <c r="B8159" s="42" t="s">
        <v>8464</v>
      </c>
      <c r="C8159">
        <v>2014</v>
      </c>
      <c r="D8159" s="42" t="s">
        <v>9174</v>
      </c>
      <c r="E8159" t="b">
        <v>0</v>
      </c>
      <c r="F8159" s="42" t="s">
        <v>10376</v>
      </c>
    </row>
    <row r="8160" spans="1:6" x14ac:dyDescent="0.2">
      <c r="A8160" s="42" t="s">
        <v>2311</v>
      </c>
      <c r="B8160" s="42" t="s">
        <v>8464</v>
      </c>
      <c r="C8160">
        <v>2015</v>
      </c>
      <c r="D8160" s="42" t="s">
        <v>8803</v>
      </c>
      <c r="E8160" t="b">
        <v>0</v>
      </c>
      <c r="F8160" s="42" t="s">
        <v>10376</v>
      </c>
    </row>
    <row r="8161" spans="1:6" x14ac:dyDescent="0.2">
      <c r="A8161" s="42" t="s">
        <v>2311</v>
      </c>
      <c r="B8161" s="42" t="s">
        <v>8464</v>
      </c>
      <c r="C8161">
        <v>2016</v>
      </c>
      <c r="D8161" s="42" t="s">
        <v>8752</v>
      </c>
      <c r="E8161" t="b">
        <v>0</v>
      </c>
      <c r="F8161" s="42" t="s">
        <v>10376</v>
      </c>
    </row>
    <row r="8162" spans="1:6" x14ac:dyDescent="0.2">
      <c r="A8162" s="42" t="s">
        <v>2311</v>
      </c>
      <c r="B8162" s="42" t="s">
        <v>8464</v>
      </c>
      <c r="C8162">
        <v>2017</v>
      </c>
      <c r="D8162" s="42" t="s">
        <v>9296</v>
      </c>
      <c r="E8162" t="b">
        <v>0</v>
      </c>
      <c r="F8162" s="42" t="s">
        <v>10376</v>
      </c>
    </row>
    <row r="8163" spans="1:6" x14ac:dyDescent="0.2">
      <c r="A8163" s="42" t="s">
        <v>2311</v>
      </c>
      <c r="B8163" s="42" t="s">
        <v>8464</v>
      </c>
      <c r="C8163">
        <v>2018</v>
      </c>
      <c r="D8163" s="42" t="s">
        <v>8528</v>
      </c>
      <c r="E8163" t="b">
        <v>0</v>
      </c>
      <c r="F8163" s="42" t="s">
        <v>10376</v>
      </c>
    </row>
    <row r="8164" spans="1:6" x14ac:dyDescent="0.2">
      <c r="A8164" s="42" t="s">
        <v>2311</v>
      </c>
      <c r="B8164" s="42" t="s">
        <v>8464</v>
      </c>
      <c r="C8164">
        <v>2019</v>
      </c>
      <c r="D8164" s="42" t="s">
        <v>8588</v>
      </c>
      <c r="E8164" t="b">
        <v>0</v>
      </c>
      <c r="F8164" s="42" t="s">
        <v>10376</v>
      </c>
    </row>
    <row r="8165" spans="1:6" x14ac:dyDescent="0.2">
      <c r="A8165" s="42" t="s">
        <v>2313</v>
      </c>
      <c r="B8165" s="42" t="s">
        <v>8454</v>
      </c>
      <c r="C8165">
        <v>2013</v>
      </c>
      <c r="D8165" s="42" t="s">
        <v>8937</v>
      </c>
      <c r="E8165" t="b">
        <v>1</v>
      </c>
      <c r="F8165" s="42" t="s">
        <v>2314</v>
      </c>
    </row>
    <row r="8166" spans="1:6" x14ac:dyDescent="0.2">
      <c r="A8166" s="42" t="s">
        <v>2313</v>
      </c>
      <c r="B8166" s="42" t="s">
        <v>8454</v>
      </c>
      <c r="C8166">
        <v>2014</v>
      </c>
      <c r="D8166" s="42" t="s">
        <v>9028</v>
      </c>
      <c r="E8166" t="b">
        <v>1</v>
      </c>
      <c r="F8166" s="42" t="s">
        <v>2314</v>
      </c>
    </row>
    <row r="8167" spans="1:6" x14ac:dyDescent="0.2">
      <c r="A8167" s="42" t="s">
        <v>2313</v>
      </c>
      <c r="B8167" s="42" t="s">
        <v>8454</v>
      </c>
      <c r="C8167">
        <v>2015</v>
      </c>
      <c r="D8167" s="42" t="s">
        <v>8712</v>
      </c>
      <c r="E8167" t="b">
        <v>1</v>
      </c>
      <c r="F8167" s="42" t="s">
        <v>2314</v>
      </c>
    </row>
    <row r="8168" spans="1:6" x14ac:dyDescent="0.2">
      <c r="A8168" s="42" t="s">
        <v>2313</v>
      </c>
      <c r="B8168" s="42" t="s">
        <v>8454</v>
      </c>
      <c r="C8168">
        <v>2016</v>
      </c>
      <c r="D8168" s="42" t="s">
        <v>8979</v>
      </c>
      <c r="E8168" t="b">
        <v>1</v>
      </c>
      <c r="F8168" s="42" t="s">
        <v>2314</v>
      </c>
    </row>
    <row r="8169" spans="1:6" x14ac:dyDescent="0.2">
      <c r="A8169" s="42" t="s">
        <v>2313</v>
      </c>
      <c r="B8169" s="42" t="s">
        <v>8454</v>
      </c>
      <c r="C8169">
        <v>2017</v>
      </c>
      <c r="D8169" s="42" t="s">
        <v>10377</v>
      </c>
      <c r="E8169" t="b">
        <v>1</v>
      </c>
      <c r="F8169" s="42" t="s">
        <v>2314</v>
      </c>
    </row>
    <row r="8170" spans="1:6" x14ac:dyDescent="0.2">
      <c r="A8170" s="42" t="s">
        <v>2313</v>
      </c>
      <c r="B8170" s="42" t="s">
        <v>8454</v>
      </c>
      <c r="C8170">
        <v>2018</v>
      </c>
      <c r="D8170" s="42" t="s">
        <v>8817</v>
      </c>
      <c r="E8170" t="b">
        <v>1</v>
      </c>
      <c r="F8170" s="42" t="s">
        <v>2314</v>
      </c>
    </row>
    <row r="8171" spans="1:6" x14ac:dyDescent="0.2">
      <c r="A8171" s="42" t="s">
        <v>2313</v>
      </c>
      <c r="B8171" s="42" t="s">
        <v>8454</v>
      </c>
      <c r="C8171">
        <v>2019</v>
      </c>
      <c r="D8171" s="42" t="s">
        <v>9162</v>
      </c>
      <c r="E8171" t="b">
        <v>1</v>
      </c>
      <c r="F8171" s="42" t="s">
        <v>2314</v>
      </c>
    </row>
    <row r="8172" spans="1:6" x14ac:dyDescent="0.2">
      <c r="A8172" s="42" t="s">
        <v>2313</v>
      </c>
      <c r="B8172" s="42" t="s">
        <v>8462</v>
      </c>
      <c r="C8172">
        <v>2013</v>
      </c>
      <c r="D8172" s="42" t="s">
        <v>8600</v>
      </c>
      <c r="E8172" t="b">
        <v>1</v>
      </c>
      <c r="F8172" s="42" t="s">
        <v>2314</v>
      </c>
    </row>
    <row r="8173" spans="1:6" x14ac:dyDescent="0.2">
      <c r="A8173" s="42" t="s">
        <v>2313</v>
      </c>
      <c r="B8173" s="42" t="s">
        <v>8462</v>
      </c>
      <c r="C8173">
        <v>2014</v>
      </c>
      <c r="D8173" s="42" t="s">
        <v>9028</v>
      </c>
      <c r="E8173" t="b">
        <v>1</v>
      </c>
      <c r="F8173" s="42" t="s">
        <v>2314</v>
      </c>
    </row>
    <row r="8174" spans="1:6" x14ac:dyDescent="0.2">
      <c r="A8174" s="42" t="s">
        <v>2313</v>
      </c>
      <c r="B8174" s="42" t="s">
        <v>8462</v>
      </c>
      <c r="C8174">
        <v>2015</v>
      </c>
      <c r="D8174" s="42" t="s">
        <v>8712</v>
      </c>
      <c r="E8174" t="b">
        <v>1</v>
      </c>
      <c r="F8174" s="42" t="s">
        <v>2314</v>
      </c>
    </row>
    <row r="8175" spans="1:6" x14ac:dyDescent="0.2">
      <c r="A8175" s="42" t="s">
        <v>2313</v>
      </c>
      <c r="B8175" s="42" t="s">
        <v>8462</v>
      </c>
      <c r="C8175">
        <v>2016</v>
      </c>
      <c r="D8175" s="42" t="s">
        <v>8979</v>
      </c>
      <c r="E8175" t="b">
        <v>1</v>
      </c>
      <c r="F8175" s="42" t="s">
        <v>2314</v>
      </c>
    </row>
    <row r="8176" spans="1:6" x14ac:dyDescent="0.2">
      <c r="A8176" s="42" t="s">
        <v>2313</v>
      </c>
      <c r="B8176" s="42" t="s">
        <v>8462</v>
      </c>
      <c r="C8176">
        <v>2017</v>
      </c>
      <c r="D8176" s="42" t="s">
        <v>10377</v>
      </c>
      <c r="E8176" t="b">
        <v>1</v>
      </c>
      <c r="F8176" s="42" t="s">
        <v>2314</v>
      </c>
    </row>
    <row r="8177" spans="1:6" x14ac:dyDescent="0.2">
      <c r="A8177" s="42" t="s">
        <v>2313</v>
      </c>
      <c r="B8177" s="42" t="s">
        <v>8462</v>
      </c>
      <c r="C8177">
        <v>2018</v>
      </c>
      <c r="D8177" s="42" t="s">
        <v>8817</v>
      </c>
      <c r="E8177" t="b">
        <v>1</v>
      </c>
      <c r="F8177" s="42" t="s">
        <v>2314</v>
      </c>
    </row>
    <row r="8178" spans="1:6" x14ac:dyDescent="0.2">
      <c r="A8178" s="42" t="s">
        <v>2313</v>
      </c>
      <c r="B8178" s="42" t="s">
        <v>8462</v>
      </c>
      <c r="C8178">
        <v>2019</v>
      </c>
      <c r="D8178" s="42" t="s">
        <v>9162</v>
      </c>
      <c r="E8178" t="b">
        <v>1</v>
      </c>
      <c r="F8178" s="42" t="s">
        <v>2314</v>
      </c>
    </row>
    <row r="8179" spans="1:6" x14ac:dyDescent="0.2">
      <c r="A8179" s="42" t="s">
        <v>2313</v>
      </c>
      <c r="B8179" s="42" t="s">
        <v>8464</v>
      </c>
      <c r="C8179">
        <v>2013</v>
      </c>
      <c r="D8179" s="42" t="s">
        <v>9006</v>
      </c>
      <c r="E8179" t="b">
        <v>1</v>
      </c>
      <c r="F8179" s="42" t="s">
        <v>2314</v>
      </c>
    </row>
    <row r="8180" spans="1:6" x14ac:dyDescent="0.2">
      <c r="A8180" s="42" t="s">
        <v>2313</v>
      </c>
      <c r="B8180" s="42" t="s">
        <v>8464</v>
      </c>
      <c r="C8180">
        <v>2014</v>
      </c>
      <c r="D8180" s="42" t="s">
        <v>8722</v>
      </c>
      <c r="E8180" t="b">
        <v>1</v>
      </c>
      <c r="F8180" s="42" t="s">
        <v>2314</v>
      </c>
    </row>
    <row r="8181" spans="1:6" x14ac:dyDescent="0.2">
      <c r="A8181" s="42" t="s">
        <v>2313</v>
      </c>
      <c r="B8181" s="42" t="s">
        <v>8464</v>
      </c>
      <c r="C8181">
        <v>2015</v>
      </c>
      <c r="D8181" s="42" t="s">
        <v>8826</v>
      </c>
      <c r="E8181" t="b">
        <v>1</v>
      </c>
      <c r="F8181" s="42" t="s">
        <v>2314</v>
      </c>
    </row>
    <row r="8182" spans="1:6" x14ac:dyDescent="0.2">
      <c r="A8182" s="42" t="s">
        <v>2313</v>
      </c>
      <c r="B8182" s="42" t="s">
        <v>8464</v>
      </c>
      <c r="C8182">
        <v>2016</v>
      </c>
      <c r="D8182" s="42" t="s">
        <v>8715</v>
      </c>
      <c r="E8182" t="b">
        <v>1</v>
      </c>
      <c r="F8182" s="42" t="s">
        <v>2314</v>
      </c>
    </row>
    <row r="8183" spans="1:6" x14ac:dyDescent="0.2">
      <c r="A8183" s="42" t="s">
        <v>2313</v>
      </c>
      <c r="B8183" s="42" t="s">
        <v>8464</v>
      </c>
      <c r="C8183">
        <v>2017</v>
      </c>
      <c r="D8183" s="42" t="s">
        <v>8715</v>
      </c>
      <c r="E8183" t="b">
        <v>1</v>
      </c>
      <c r="F8183" s="42" t="s">
        <v>2314</v>
      </c>
    </row>
    <row r="8184" spans="1:6" x14ac:dyDescent="0.2">
      <c r="A8184" s="42" t="s">
        <v>2313</v>
      </c>
      <c r="B8184" s="42" t="s">
        <v>8464</v>
      </c>
      <c r="C8184">
        <v>2018</v>
      </c>
      <c r="D8184" s="42" t="s">
        <v>9152</v>
      </c>
      <c r="E8184" t="b">
        <v>1</v>
      </c>
      <c r="F8184" s="42" t="s">
        <v>2314</v>
      </c>
    </row>
    <row r="8185" spans="1:6" x14ac:dyDescent="0.2">
      <c r="A8185" s="42" t="s">
        <v>2313</v>
      </c>
      <c r="B8185" s="42" t="s">
        <v>8464</v>
      </c>
      <c r="C8185">
        <v>2019</v>
      </c>
      <c r="D8185" s="42" t="s">
        <v>8639</v>
      </c>
      <c r="E8185" t="b">
        <v>1</v>
      </c>
      <c r="F8185" s="42" t="s">
        <v>2314</v>
      </c>
    </row>
    <row r="8186" spans="1:6" x14ac:dyDescent="0.2">
      <c r="A8186" s="42" t="s">
        <v>2315</v>
      </c>
      <c r="B8186" s="42" t="s">
        <v>8454</v>
      </c>
      <c r="C8186">
        <v>2013</v>
      </c>
      <c r="D8186" s="42" t="s">
        <v>8975</v>
      </c>
      <c r="E8186" t="b">
        <v>0</v>
      </c>
      <c r="F8186" s="42" t="s">
        <v>10378</v>
      </c>
    </row>
    <row r="8187" spans="1:6" x14ac:dyDescent="0.2">
      <c r="A8187" s="42" t="s">
        <v>2315</v>
      </c>
      <c r="B8187" s="42" t="s">
        <v>8454</v>
      </c>
      <c r="C8187">
        <v>2014</v>
      </c>
      <c r="D8187" s="42" t="s">
        <v>9120</v>
      </c>
      <c r="E8187" t="b">
        <v>0</v>
      </c>
      <c r="F8187" s="42" t="s">
        <v>10378</v>
      </c>
    </row>
    <row r="8188" spans="1:6" x14ac:dyDescent="0.2">
      <c r="A8188" s="42" t="s">
        <v>2315</v>
      </c>
      <c r="B8188" s="42" t="s">
        <v>8454</v>
      </c>
      <c r="C8188">
        <v>2015</v>
      </c>
      <c r="D8188" s="42" t="s">
        <v>9365</v>
      </c>
      <c r="E8188" t="b">
        <v>0</v>
      </c>
      <c r="F8188" s="42" t="s">
        <v>10378</v>
      </c>
    </row>
    <row r="8189" spans="1:6" x14ac:dyDescent="0.2">
      <c r="A8189" s="42" t="s">
        <v>2315</v>
      </c>
      <c r="B8189" s="42" t="s">
        <v>8454</v>
      </c>
      <c r="C8189">
        <v>2016</v>
      </c>
      <c r="D8189" s="42" t="s">
        <v>10379</v>
      </c>
      <c r="E8189" t="b">
        <v>0</v>
      </c>
      <c r="F8189" s="42" t="s">
        <v>10378</v>
      </c>
    </row>
    <row r="8190" spans="1:6" x14ac:dyDescent="0.2">
      <c r="A8190" s="42" t="s">
        <v>2315</v>
      </c>
      <c r="B8190" s="42" t="s">
        <v>8454</v>
      </c>
      <c r="C8190">
        <v>2017</v>
      </c>
      <c r="D8190" s="42" t="s">
        <v>9930</v>
      </c>
      <c r="E8190" t="b">
        <v>0</v>
      </c>
      <c r="F8190" s="42" t="s">
        <v>10378</v>
      </c>
    </row>
    <row r="8191" spans="1:6" x14ac:dyDescent="0.2">
      <c r="A8191" s="42" t="s">
        <v>2315</v>
      </c>
      <c r="B8191" s="42" t="s">
        <v>8454</v>
      </c>
      <c r="C8191">
        <v>2018</v>
      </c>
      <c r="D8191" s="42" t="s">
        <v>9085</v>
      </c>
      <c r="E8191" t="b">
        <v>0</v>
      </c>
      <c r="F8191" s="42" t="s">
        <v>10378</v>
      </c>
    </row>
    <row r="8192" spans="1:6" x14ac:dyDescent="0.2">
      <c r="A8192" s="42" t="s">
        <v>2315</v>
      </c>
      <c r="B8192" s="42" t="s">
        <v>8454</v>
      </c>
      <c r="C8192">
        <v>2019</v>
      </c>
      <c r="D8192" s="42" t="s">
        <v>10380</v>
      </c>
      <c r="E8192" t="b">
        <v>0</v>
      </c>
      <c r="F8192" s="42" t="s">
        <v>10378</v>
      </c>
    </row>
    <row r="8193" spans="1:6" x14ac:dyDescent="0.2">
      <c r="A8193" s="42" t="s">
        <v>2315</v>
      </c>
      <c r="B8193" s="42" t="s">
        <v>8462</v>
      </c>
      <c r="C8193">
        <v>2013</v>
      </c>
      <c r="D8193" s="42" t="s">
        <v>8975</v>
      </c>
      <c r="E8193" t="b">
        <v>0</v>
      </c>
      <c r="F8193" s="42" t="s">
        <v>10378</v>
      </c>
    </row>
    <row r="8194" spans="1:6" x14ac:dyDescent="0.2">
      <c r="A8194" s="42" t="s">
        <v>2315</v>
      </c>
      <c r="B8194" s="42" t="s">
        <v>8462</v>
      </c>
      <c r="C8194">
        <v>2014</v>
      </c>
      <c r="D8194" s="42" t="s">
        <v>9120</v>
      </c>
      <c r="E8194" t="b">
        <v>0</v>
      </c>
      <c r="F8194" s="42" t="s">
        <v>10378</v>
      </c>
    </row>
    <row r="8195" spans="1:6" x14ac:dyDescent="0.2">
      <c r="A8195" s="42" t="s">
        <v>2315</v>
      </c>
      <c r="B8195" s="42" t="s">
        <v>8462</v>
      </c>
      <c r="C8195">
        <v>2015</v>
      </c>
      <c r="D8195" s="42" t="s">
        <v>9365</v>
      </c>
      <c r="E8195" t="b">
        <v>0</v>
      </c>
      <c r="F8195" s="42" t="s">
        <v>10378</v>
      </c>
    </row>
    <row r="8196" spans="1:6" x14ac:dyDescent="0.2">
      <c r="A8196" s="42" t="s">
        <v>2315</v>
      </c>
      <c r="B8196" s="42" t="s">
        <v>8462</v>
      </c>
      <c r="C8196">
        <v>2016</v>
      </c>
      <c r="D8196" s="42" t="s">
        <v>10379</v>
      </c>
      <c r="E8196" t="b">
        <v>0</v>
      </c>
      <c r="F8196" s="42" t="s">
        <v>10378</v>
      </c>
    </row>
    <row r="8197" spans="1:6" x14ac:dyDescent="0.2">
      <c r="A8197" s="42" t="s">
        <v>2315</v>
      </c>
      <c r="B8197" s="42" t="s">
        <v>8462</v>
      </c>
      <c r="C8197">
        <v>2017</v>
      </c>
      <c r="D8197" s="42" t="s">
        <v>9930</v>
      </c>
      <c r="E8197" t="b">
        <v>0</v>
      </c>
      <c r="F8197" s="42" t="s">
        <v>10378</v>
      </c>
    </row>
    <row r="8198" spans="1:6" x14ac:dyDescent="0.2">
      <c r="A8198" s="42" t="s">
        <v>2315</v>
      </c>
      <c r="B8198" s="42" t="s">
        <v>8462</v>
      </c>
      <c r="C8198">
        <v>2018</v>
      </c>
      <c r="D8198" s="42" t="s">
        <v>9085</v>
      </c>
      <c r="E8198" t="b">
        <v>0</v>
      </c>
      <c r="F8198" s="42" t="s">
        <v>10378</v>
      </c>
    </row>
    <row r="8199" spans="1:6" x14ac:dyDescent="0.2">
      <c r="A8199" s="42" t="s">
        <v>2315</v>
      </c>
      <c r="B8199" s="42" t="s">
        <v>8462</v>
      </c>
      <c r="C8199">
        <v>2019</v>
      </c>
      <c r="D8199" s="42" t="s">
        <v>10380</v>
      </c>
      <c r="E8199" t="b">
        <v>0</v>
      </c>
      <c r="F8199" s="42" t="s">
        <v>10378</v>
      </c>
    </row>
    <row r="8200" spans="1:6" x14ac:dyDescent="0.2">
      <c r="A8200" s="42" t="s">
        <v>2315</v>
      </c>
      <c r="B8200" s="42" t="s">
        <v>8464</v>
      </c>
      <c r="C8200">
        <v>2013</v>
      </c>
      <c r="D8200" s="42" t="s">
        <v>8482</v>
      </c>
      <c r="E8200" t="b">
        <v>0</v>
      </c>
      <c r="F8200" s="42" t="s">
        <v>10378</v>
      </c>
    </row>
    <row r="8201" spans="1:6" x14ac:dyDescent="0.2">
      <c r="A8201" s="42" t="s">
        <v>2315</v>
      </c>
      <c r="B8201" s="42" t="s">
        <v>8464</v>
      </c>
      <c r="C8201">
        <v>2014</v>
      </c>
      <c r="D8201" s="42" t="s">
        <v>8482</v>
      </c>
      <c r="E8201" t="b">
        <v>0</v>
      </c>
      <c r="F8201" s="42" t="s">
        <v>10378</v>
      </c>
    </row>
    <row r="8202" spans="1:6" x14ac:dyDescent="0.2">
      <c r="A8202" s="42" t="s">
        <v>2315</v>
      </c>
      <c r="B8202" s="42" t="s">
        <v>8464</v>
      </c>
      <c r="C8202">
        <v>2015</v>
      </c>
      <c r="D8202" s="42" t="s">
        <v>8482</v>
      </c>
      <c r="E8202" t="b">
        <v>0</v>
      </c>
      <c r="F8202" s="42" t="s">
        <v>10378</v>
      </c>
    </row>
    <row r="8203" spans="1:6" x14ac:dyDescent="0.2">
      <c r="A8203" s="42" t="s">
        <v>2315</v>
      </c>
      <c r="B8203" s="42" t="s">
        <v>8464</v>
      </c>
      <c r="C8203">
        <v>2016</v>
      </c>
      <c r="D8203" s="42" t="s">
        <v>8496</v>
      </c>
      <c r="E8203" t="b">
        <v>0</v>
      </c>
      <c r="F8203" s="42" t="s">
        <v>10378</v>
      </c>
    </row>
    <row r="8204" spans="1:6" x14ac:dyDescent="0.2">
      <c r="A8204" s="42" t="s">
        <v>2315</v>
      </c>
      <c r="B8204" s="42" t="s">
        <v>8464</v>
      </c>
      <c r="C8204">
        <v>2017</v>
      </c>
      <c r="D8204" s="42" t="s">
        <v>8496</v>
      </c>
      <c r="E8204" t="b">
        <v>0</v>
      </c>
      <c r="F8204" s="42" t="s">
        <v>10378</v>
      </c>
    </row>
    <row r="8205" spans="1:6" x14ac:dyDescent="0.2">
      <c r="A8205" s="42" t="s">
        <v>2315</v>
      </c>
      <c r="B8205" s="42" t="s">
        <v>8464</v>
      </c>
      <c r="C8205">
        <v>2018</v>
      </c>
      <c r="D8205" s="42" t="s">
        <v>8496</v>
      </c>
      <c r="E8205" t="b">
        <v>0</v>
      </c>
      <c r="F8205" s="42" t="s">
        <v>10378</v>
      </c>
    </row>
    <row r="8206" spans="1:6" x14ac:dyDescent="0.2">
      <c r="A8206" s="42" t="s">
        <v>2315</v>
      </c>
      <c r="B8206" s="42" t="s">
        <v>8464</v>
      </c>
      <c r="C8206">
        <v>2019</v>
      </c>
      <c r="D8206" s="42" t="s">
        <v>8496</v>
      </c>
      <c r="E8206" t="b">
        <v>0</v>
      </c>
      <c r="F8206" s="42" t="s">
        <v>10378</v>
      </c>
    </row>
    <row r="8207" spans="1:6" x14ac:dyDescent="0.2">
      <c r="A8207" s="42" t="s">
        <v>2317</v>
      </c>
      <c r="B8207" s="42" t="s">
        <v>8454</v>
      </c>
      <c r="C8207">
        <v>2013</v>
      </c>
      <c r="D8207" s="42" t="s">
        <v>8499</v>
      </c>
      <c r="E8207" t="b">
        <v>0</v>
      </c>
      <c r="F8207" s="42" t="s">
        <v>10381</v>
      </c>
    </row>
    <row r="8208" spans="1:6" x14ac:dyDescent="0.2">
      <c r="A8208" s="42" t="s">
        <v>2317</v>
      </c>
      <c r="B8208" s="42" t="s">
        <v>8454</v>
      </c>
      <c r="C8208">
        <v>2014</v>
      </c>
      <c r="D8208" s="42" t="s">
        <v>9018</v>
      </c>
      <c r="E8208" t="b">
        <v>0</v>
      </c>
      <c r="F8208" s="42" t="s">
        <v>10381</v>
      </c>
    </row>
    <row r="8209" spans="1:6" x14ac:dyDescent="0.2">
      <c r="A8209" s="42" t="s">
        <v>2317</v>
      </c>
      <c r="B8209" s="42" t="s">
        <v>8454</v>
      </c>
      <c r="C8209">
        <v>2015</v>
      </c>
      <c r="D8209" s="42" t="s">
        <v>8652</v>
      </c>
      <c r="E8209" t="b">
        <v>0</v>
      </c>
      <c r="F8209" s="42" t="s">
        <v>10381</v>
      </c>
    </row>
    <row r="8210" spans="1:6" x14ac:dyDescent="0.2">
      <c r="A8210" s="42" t="s">
        <v>2317</v>
      </c>
      <c r="B8210" s="42" t="s">
        <v>8454</v>
      </c>
      <c r="C8210">
        <v>2016</v>
      </c>
      <c r="D8210" s="42" t="s">
        <v>8652</v>
      </c>
      <c r="E8210" t="b">
        <v>0</v>
      </c>
      <c r="F8210" s="42" t="s">
        <v>10381</v>
      </c>
    </row>
    <row r="8211" spans="1:6" x14ac:dyDescent="0.2">
      <c r="A8211" s="42" t="s">
        <v>2317</v>
      </c>
      <c r="B8211" s="42" t="s">
        <v>8454</v>
      </c>
      <c r="C8211">
        <v>2017</v>
      </c>
      <c r="D8211" s="42" t="s">
        <v>8593</v>
      </c>
      <c r="E8211" t="b">
        <v>0</v>
      </c>
      <c r="F8211" s="42" t="s">
        <v>10381</v>
      </c>
    </row>
    <row r="8212" spans="1:6" x14ac:dyDescent="0.2">
      <c r="A8212" s="42" t="s">
        <v>2317</v>
      </c>
      <c r="B8212" s="42" t="s">
        <v>8454</v>
      </c>
      <c r="C8212">
        <v>2018</v>
      </c>
      <c r="D8212" s="42" t="s">
        <v>9014</v>
      </c>
      <c r="E8212" t="b">
        <v>0</v>
      </c>
      <c r="F8212" s="42" t="s">
        <v>10381</v>
      </c>
    </row>
    <row r="8213" spans="1:6" x14ac:dyDescent="0.2">
      <c r="A8213" s="42" t="s">
        <v>2317</v>
      </c>
      <c r="B8213" s="42" t="s">
        <v>8454</v>
      </c>
      <c r="C8213">
        <v>2019</v>
      </c>
      <c r="D8213" s="42" t="s">
        <v>8655</v>
      </c>
      <c r="E8213" t="b">
        <v>0</v>
      </c>
      <c r="F8213" s="42" t="s">
        <v>10381</v>
      </c>
    </row>
    <row r="8214" spans="1:6" x14ac:dyDescent="0.2">
      <c r="A8214" s="42" t="s">
        <v>2317</v>
      </c>
      <c r="B8214" s="42" t="s">
        <v>8462</v>
      </c>
      <c r="C8214">
        <v>2013</v>
      </c>
      <c r="D8214" s="42" t="s">
        <v>8499</v>
      </c>
      <c r="E8214" t="b">
        <v>0</v>
      </c>
      <c r="F8214" s="42" t="s">
        <v>10381</v>
      </c>
    </row>
    <row r="8215" spans="1:6" x14ac:dyDescent="0.2">
      <c r="A8215" s="42" t="s">
        <v>2317</v>
      </c>
      <c r="B8215" s="42" t="s">
        <v>8462</v>
      </c>
      <c r="C8215">
        <v>2014</v>
      </c>
      <c r="D8215" s="42" t="s">
        <v>9018</v>
      </c>
      <c r="E8215" t="b">
        <v>0</v>
      </c>
      <c r="F8215" s="42" t="s">
        <v>10381</v>
      </c>
    </row>
    <row r="8216" spans="1:6" x14ac:dyDescent="0.2">
      <c r="A8216" s="42" t="s">
        <v>2317</v>
      </c>
      <c r="B8216" s="42" t="s">
        <v>8462</v>
      </c>
      <c r="C8216">
        <v>2015</v>
      </c>
      <c r="D8216" s="42" t="s">
        <v>8652</v>
      </c>
      <c r="E8216" t="b">
        <v>0</v>
      </c>
      <c r="F8216" s="42" t="s">
        <v>10381</v>
      </c>
    </row>
    <row r="8217" spans="1:6" x14ac:dyDescent="0.2">
      <c r="A8217" s="42" t="s">
        <v>2317</v>
      </c>
      <c r="B8217" s="42" t="s">
        <v>8462</v>
      </c>
      <c r="C8217">
        <v>2016</v>
      </c>
      <c r="D8217" s="42" t="s">
        <v>8652</v>
      </c>
      <c r="E8217" t="b">
        <v>0</v>
      </c>
      <c r="F8217" s="42" t="s">
        <v>10381</v>
      </c>
    </row>
    <row r="8218" spans="1:6" x14ac:dyDescent="0.2">
      <c r="A8218" s="42" t="s">
        <v>2317</v>
      </c>
      <c r="B8218" s="42" t="s">
        <v>8462</v>
      </c>
      <c r="C8218">
        <v>2017</v>
      </c>
      <c r="D8218" s="42" t="s">
        <v>8593</v>
      </c>
      <c r="E8218" t="b">
        <v>0</v>
      </c>
      <c r="F8218" s="42" t="s">
        <v>10381</v>
      </c>
    </row>
    <row r="8219" spans="1:6" x14ac:dyDescent="0.2">
      <c r="A8219" s="42" t="s">
        <v>2317</v>
      </c>
      <c r="B8219" s="42" t="s">
        <v>8462</v>
      </c>
      <c r="C8219">
        <v>2018</v>
      </c>
      <c r="D8219" s="42" t="s">
        <v>9014</v>
      </c>
      <c r="E8219" t="b">
        <v>0</v>
      </c>
      <c r="F8219" s="42" t="s">
        <v>10381</v>
      </c>
    </row>
    <row r="8220" spans="1:6" x14ac:dyDescent="0.2">
      <c r="A8220" s="42" t="s">
        <v>2317</v>
      </c>
      <c r="B8220" s="42" t="s">
        <v>8462</v>
      </c>
      <c r="C8220">
        <v>2019</v>
      </c>
      <c r="D8220" s="42" t="s">
        <v>8655</v>
      </c>
      <c r="E8220" t="b">
        <v>0</v>
      </c>
      <c r="F8220" s="42" t="s">
        <v>10381</v>
      </c>
    </row>
    <row r="8221" spans="1:6" x14ac:dyDescent="0.2">
      <c r="A8221" s="42" t="s">
        <v>2317</v>
      </c>
      <c r="B8221" s="42" t="s">
        <v>8464</v>
      </c>
      <c r="C8221">
        <v>2013</v>
      </c>
      <c r="D8221" s="42" t="s">
        <v>8650</v>
      </c>
      <c r="E8221" t="b">
        <v>0</v>
      </c>
      <c r="F8221" s="42" t="s">
        <v>10381</v>
      </c>
    </row>
    <row r="8222" spans="1:6" x14ac:dyDescent="0.2">
      <c r="A8222" s="42" t="s">
        <v>2317</v>
      </c>
      <c r="B8222" s="42" t="s">
        <v>8464</v>
      </c>
      <c r="C8222">
        <v>2014</v>
      </c>
      <c r="D8222" s="42" t="s">
        <v>8977</v>
      </c>
      <c r="E8222" t="b">
        <v>0</v>
      </c>
      <c r="F8222" s="42" t="s">
        <v>10381</v>
      </c>
    </row>
    <row r="8223" spans="1:6" x14ac:dyDescent="0.2">
      <c r="A8223" s="42" t="s">
        <v>2317</v>
      </c>
      <c r="B8223" s="42" t="s">
        <v>8464</v>
      </c>
      <c r="C8223">
        <v>2015</v>
      </c>
      <c r="D8223" s="42" t="s">
        <v>8977</v>
      </c>
      <c r="E8223" t="b">
        <v>0</v>
      </c>
      <c r="F8223" s="42" t="s">
        <v>10381</v>
      </c>
    </row>
    <row r="8224" spans="1:6" x14ac:dyDescent="0.2">
      <c r="A8224" s="42" t="s">
        <v>2317</v>
      </c>
      <c r="B8224" s="42" t="s">
        <v>8464</v>
      </c>
      <c r="C8224">
        <v>2016</v>
      </c>
      <c r="D8224" s="42" t="s">
        <v>8977</v>
      </c>
      <c r="E8224" t="b">
        <v>0</v>
      </c>
      <c r="F8224" s="42" t="s">
        <v>10381</v>
      </c>
    </row>
    <row r="8225" spans="1:6" x14ac:dyDescent="0.2">
      <c r="A8225" s="42" t="s">
        <v>2317</v>
      </c>
      <c r="B8225" s="42" t="s">
        <v>8464</v>
      </c>
      <c r="C8225">
        <v>2017</v>
      </c>
      <c r="D8225" s="42" t="s">
        <v>8982</v>
      </c>
      <c r="E8225" t="b">
        <v>0</v>
      </c>
      <c r="F8225" s="42" t="s">
        <v>10381</v>
      </c>
    </row>
    <row r="8226" spans="1:6" x14ac:dyDescent="0.2">
      <c r="A8226" s="42" t="s">
        <v>2317</v>
      </c>
      <c r="B8226" s="42" t="s">
        <v>8464</v>
      </c>
      <c r="C8226">
        <v>2018</v>
      </c>
      <c r="D8226" s="42" t="s">
        <v>8982</v>
      </c>
      <c r="E8226" t="b">
        <v>0</v>
      </c>
      <c r="F8226" s="42" t="s">
        <v>10381</v>
      </c>
    </row>
    <row r="8227" spans="1:6" x14ac:dyDescent="0.2">
      <c r="A8227" s="42" t="s">
        <v>2317</v>
      </c>
      <c r="B8227" s="42" t="s">
        <v>8464</v>
      </c>
      <c r="C8227">
        <v>2019</v>
      </c>
      <c r="D8227" s="42" t="s">
        <v>9018</v>
      </c>
      <c r="E8227" t="b">
        <v>0</v>
      </c>
      <c r="F8227" s="42" t="s">
        <v>10381</v>
      </c>
    </row>
    <row r="8228" spans="1:6" x14ac:dyDescent="0.2">
      <c r="A8228" s="42" t="s">
        <v>525</v>
      </c>
      <c r="B8228" s="42" t="s">
        <v>8454</v>
      </c>
      <c r="C8228">
        <v>2013</v>
      </c>
      <c r="D8228" s="42" t="s">
        <v>8482</v>
      </c>
      <c r="E8228" t="b">
        <v>0</v>
      </c>
      <c r="F8228" s="42" t="s">
        <v>9017</v>
      </c>
    </row>
    <row r="8229" spans="1:6" x14ac:dyDescent="0.2">
      <c r="A8229" s="42" t="s">
        <v>525</v>
      </c>
      <c r="B8229" s="42" t="s">
        <v>8454</v>
      </c>
      <c r="C8229">
        <v>2014</v>
      </c>
      <c r="D8229" s="42" t="s">
        <v>8482</v>
      </c>
      <c r="E8229" t="b">
        <v>0</v>
      </c>
      <c r="F8229" s="42" t="s">
        <v>9017</v>
      </c>
    </row>
    <row r="8230" spans="1:6" x14ac:dyDescent="0.2">
      <c r="A8230" s="42" t="s">
        <v>525</v>
      </c>
      <c r="B8230" s="42" t="s">
        <v>8454</v>
      </c>
      <c r="C8230">
        <v>2015</v>
      </c>
      <c r="D8230" s="42" t="s">
        <v>8482</v>
      </c>
      <c r="E8230" t="b">
        <v>0</v>
      </c>
      <c r="F8230" s="42" t="s">
        <v>9017</v>
      </c>
    </row>
    <row r="8231" spans="1:6" x14ac:dyDescent="0.2">
      <c r="A8231" s="42" t="s">
        <v>525</v>
      </c>
      <c r="B8231" s="42" t="s">
        <v>8454</v>
      </c>
      <c r="C8231">
        <v>2016</v>
      </c>
      <c r="D8231" s="42" t="s">
        <v>8482</v>
      </c>
      <c r="E8231" t="b">
        <v>0</v>
      </c>
      <c r="F8231" s="42" t="s">
        <v>9017</v>
      </c>
    </row>
    <row r="8232" spans="1:6" x14ac:dyDescent="0.2">
      <c r="A8232" s="42" t="s">
        <v>525</v>
      </c>
      <c r="B8232" s="42" t="s">
        <v>8454</v>
      </c>
      <c r="C8232">
        <v>2017</v>
      </c>
      <c r="D8232" s="42" t="s">
        <v>8971</v>
      </c>
      <c r="E8232" t="b">
        <v>0</v>
      </c>
      <c r="F8232" s="42" t="s">
        <v>9017</v>
      </c>
    </row>
    <row r="8233" spans="1:6" x14ac:dyDescent="0.2">
      <c r="A8233" s="42" t="s">
        <v>525</v>
      </c>
      <c r="B8233" s="42" t="s">
        <v>8454</v>
      </c>
      <c r="C8233">
        <v>2018</v>
      </c>
      <c r="D8233" s="42" t="s">
        <v>9018</v>
      </c>
      <c r="E8233" t="b">
        <v>0</v>
      </c>
      <c r="F8233" s="42" t="s">
        <v>9017</v>
      </c>
    </row>
    <row r="8234" spans="1:6" x14ac:dyDescent="0.2">
      <c r="A8234" s="42" t="s">
        <v>525</v>
      </c>
      <c r="B8234" s="42" t="s">
        <v>8454</v>
      </c>
      <c r="C8234">
        <v>2019</v>
      </c>
      <c r="D8234" s="42" t="s">
        <v>8652</v>
      </c>
      <c r="E8234" t="b">
        <v>0</v>
      </c>
      <c r="F8234" s="42" t="s">
        <v>9017</v>
      </c>
    </row>
    <row r="8235" spans="1:6" x14ac:dyDescent="0.2">
      <c r="A8235" s="42" t="s">
        <v>525</v>
      </c>
      <c r="B8235" s="42" t="s">
        <v>8462</v>
      </c>
      <c r="C8235">
        <v>2013</v>
      </c>
      <c r="D8235" s="42" t="s">
        <v>8652</v>
      </c>
      <c r="E8235" t="b">
        <v>0</v>
      </c>
      <c r="F8235" s="42" t="s">
        <v>9017</v>
      </c>
    </row>
    <row r="8236" spans="1:6" x14ac:dyDescent="0.2">
      <c r="A8236" s="42" t="s">
        <v>525</v>
      </c>
      <c r="B8236" s="42" t="s">
        <v>8462</v>
      </c>
      <c r="C8236">
        <v>2014</v>
      </c>
      <c r="D8236" s="42" t="s">
        <v>8982</v>
      </c>
      <c r="E8236" t="b">
        <v>0</v>
      </c>
      <c r="F8236" s="42" t="s">
        <v>9017</v>
      </c>
    </row>
    <row r="8237" spans="1:6" x14ac:dyDescent="0.2">
      <c r="A8237" s="42" t="s">
        <v>525</v>
      </c>
      <c r="B8237" s="42" t="s">
        <v>8462</v>
      </c>
      <c r="C8237">
        <v>2015</v>
      </c>
      <c r="D8237" s="42" t="s">
        <v>9018</v>
      </c>
      <c r="E8237" t="b">
        <v>0</v>
      </c>
      <c r="F8237" s="42" t="s">
        <v>9017</v>
      </c>
    </row>
    <row r="8238" spans="1:6" x14ac:dyDescent="0.2">
      <c r="A8238" s="42" t="s">
        <v>525</v>
      </c>
      <c r="B8238" s="42" t="s">
        <v>8462</v>
      </c>
      <c r="C8238">
        <v>2016</v>
      </c>
      <c r="D8238" s="42" t="s">
        <v>8982</v>
      </c>
      <c r="E8238" t="b">
        <v>0</v>
      </c>
      <c r="F8238" s="42" t="s">
        <v>9017</v>
      </c>
    </row>
    <row r="8239" spans="1:6" x14ac:dyDescent="0.2">
      <c r="A8239" s="42" t="s">
        <v>525</v>
      </c>
      <c r="B8239" s="42" t="s">
        <v>8462</v>
      </c>
      <c r="C8239">
        <v>2017</v>
      </c>
      <c r="D8239" s="42" t="s">
        <v>8936</v>
      </c>
      <c r="E8239" t="b">
        <v>0</v>
      </c>
      <c r="F8239" s="42" t="s">
        <v>9017</v>
      </c>
    </row>
    <row r="8240" spans="1:6" x14ac:dyDescent="0.2">
      <c r="A8240" s="42" t="s">
        <v>525</v>
      </c>
      <c r="B8240" s="42" t="s">
        <v>8462</v>
      </c>
      <c r="C8240">
        <v>2018</v>
      </c>
      <c r="D8240" s="42" t="s">
        <v>9018</v>
      </c>
      <c r="E8240" t="b">
        <v>0</v>
      </c>
      <c r="F8240" s="42" t="s">
        <v>9017</v>
      </c>
    </row>
    <row r="8241" spans="1:6" x14ac:dyDescent="0.2">
      <c r="A8241" s="42" t="s">
        <v>525</v>
      </c>
      <c r="B8241" s="42" t="s">
        <v>8462</v>
      </c>
      <c r="C8241">
        <v>2019</v>
      </c>
      <c r="D8241" s="42" t="s">
        <v>8587</v>
      </c>
      <c r="E8241" t="b">
        <v>0</v>
      </c>
      <c r="F8241" s="42" t="s">
        <v>9017</v>
      </c>
    </row>
    <row r="8242" spans="1:6" x14ac:dyDescent="0.2">
      <c r="A8242" s="42" t="s">
        <v>525</v>
      </c>
      <c r="B8242" s="42" t="s">
        <v>8464</v>
      </c>
      <c r="C8242">
        <v>2013</v>
      </c>
      <c r="D8242" s="42" t="s">
        <v>8676</v>
      </c>
      <c r="E8242" t="b">
        <v>0</v>
      </c>
      <c r="F8242" s="42" t="s">
        <v>9017</v>
      </c>
    </row>
    <row r="8243" spans="1:6" x14ac:dyDescent="0.2">
      <c r="A8243" s="42" t="s">
        <v>525</v>
      </c>
      <c r="B8243" s="42" t="s">
        <v>8464</v>
      </c>
      <c r="C8243">
        <v>2014</v>
      </c>
      <c r="D8243" s="42" t="s">
        <v>8681</v>
      </c>
      <c r="E8243" t="b">
        <v>0</v>
      </c>
      <c r="F8243" s="42" t="s">
        <v>9017</v>
      </c>
    </row>
    <row r="8244" spans="1:6" x14ac:dyDescent="0.2">
      <c r="A8244" s="42" t="s">
        <v>525</v>
      </c>
      <c r="B8244" s="42" t="s">
        <v>8464</v>
      </c>
      <c r="C8244">
        <v>2015</v>
      </c>
      <c r="D8244" s="42" t="s">
        <v>8681</v>
      </c>
      <c r="E8244" t="b">
        <v>0</v>
      </c>
      <c r="F8244" s="42" t="s">
        <v>9017</v>
      </c>
    </row>
    <row r="8245" spans="1:6" x14ac:dyDescent="0.2">
      <c r="A8245" s="42" t="s">
        <v>525</v>
      </c>
      <c r="B8245" s="42" t="s">
        <v>8464</v>
      </c>
      <c r="C8245">
        <v>2016</v>
      </c>
      <c r="D8245" s="42" t="s">
        <v>9015</v>
      </c>
      <c r="E8245" t="b">
        <v>0</v>
      </c>
      <c r="F8245" s="42" t="s">
        <v>9017</v>
      </c>
    </row>
    <row r="8246" spans="1:6" x14ac:dyDescent="0.2">
      <c r="A8246" s="42" t="s">
        <v>525</v>
      </c>
      <c r="B8246" s="42" t="s">
        <v>8464</v>
      </c>
      <c r="C8246">
        <v>2017</v>
      </c>
      <c r="D8246" s="42" t="s">
        <v>8964</v>
      </c>
      <c r="E8246" t="b">
        <v>0</v>
      </c>
      <c r="F8246" s="42" t="s">
        <v>9017</v>
      </c>
    </row>
    <row r="8247" spans="1:6" x14ac:dyDescent="0.2">
      <c r="A8247" s="42" t="s">
        <v>525</v>
      </c>
      <c r="B8247" s="42" t="s">
        <v>8464</v>
      </c>
      <c r="C8247">
        <v>2018</v>
      </c>
      <c r="D8247" s="42" t="s">
        <v>9019</v>
      </c>
      <c r="E8247" t="b">
        <v>0</v>
      </c>
      <c r="F8247" s="42" t="s">
        <v>9017</v>
      </c>
    </row>
    <row r="8248" spans="1:6" x14ac:dyDescent="0.2">
      <c r="A8248" s="42" t="s">
        <v>525</v>
      </c>
      <c r="B8248" s="42" t="s">
        <v>8464</v>
      </c>
      <c r="C8248">
        <v>2019</v>
      </c>
      <c r="D8248" s="42" t="s">
        <v>8699</v>
      </c>
      <c r="E8248" t="b">
        <v>0</v>
      </c>
      <c r="F8248" s="42" t="s">
        <v>9017</v>
      </c>
    </row>
    <row r="8249" spans="1:6" x14ac:dyDescent="0.2">
      <c r="A8249" s="42" t="s">
        <v>2319</v>
      </c>
      <c r="B8249" s="42" t="s">
        <v>8454</v>
      </c>
      <c r="C8249">
        <v>2014</v>
      </c>
      <c r="D8249" s="42" t="s">
        <v>9557</v>
      </c>
      <c r="E8249" t="b">
        <v>0</v>
      </c>
      <c r="F8249" s="42" t="s">
        <v>10382</v>
      </c>
    </row>
    <row r="8250" spans="1:6" x14ac:dyDescent="0.2">
      <c r="A8250" s="42" t="s">
        <v>2319</v>
      </c>
      <c r="B8250" s="42" t="s">
        <v>8454</v>
      </c>
      <c r="C8250">
        <v>2015</v>
      </c>
      <c r="D8250" s="42" t="s">
        <v>8934</v>
      </c>
      <c r="E8250" t="b">
        <v>0</v>
      </c>
      <c r="F8250" s="42" t="s">
        <v>10382</v>
      </c>
    </row>
    <row r="8251" spans="1:6" x14ac:dyDescent="0.2">
      <c r="A8251" s="42" t="s">
        <v>2319</v>
      </c>
      <c r="B8251" s="42" t="s">
        <v>8454</v>
      </c>
      <c r="C8251">
        <v>2016</v>
      </c>
      <c r="D8251" s="42" t="s">
        <v>8673</v>
      </c>
      <c r="E8251" t="b">
        <v>0</v>
      </c>
      <c r="F8251" s="42" t="s">
        <v>10382</v>
      </c>
    </row>
    <row r="8252" spans="1:6" x14ac:dyDescent="0.2">
      <c r="A8252" s="42" t="s">
        <v>2319</v>
      </c>
      <c r="B8252" s="42" t="s">
        <v>8454</v>
      </c>
      <c r="C8252">
        <v>2017</v>
      </c>
      <c r="D8252" s="42" t="s">
        <v>9172</v>
      </c>
      <c r="E8252" t="b">
        <v>0</v>
      </c>
      <c r="F8252" s="42" t="s">
        <v>10382</v>
      </c>
    </row>
    <row r="8253" spans="1:6" x14ac:dyDescent="0.2">
      <c r="A8253" s="42" t="s">
        <v>2319</v>
      </c>
      <c r="B8253" s="42" t="s">
        <v>8454</v>
      </c>
      <c r="C8253">
        <v>2018</v>
      </c>
      <c r="D8253" s="42" t="s">
        <v>8938</v>
      </c>
      <c r="E8253" t="b">
        <v>0</v>
      </c>
      <c r="F8253" s="42" t="s">
        <v>10382</v>
      </c>
    </row>
    <row r="8254" spans="1:6" x14ac:dyDescent="0.2">
      <c r="A8254" s="42" t="s">
        <v>2319</v>
      </c>
      <c r="B8254" s="42" t="s">
        <v>8454</v>
      </c>
      <c r="C8254">
        <v>2019</v>
      </c>
      <c r="D8254" s="42" t="s">
        <v>9471</v>
      </c>
      <c r="E8254" t="b">
        <v>0</v>
      </c>
      <c r="F8254" s="42" t="s">
        <v>10382</v>
      </c>
    </row>
    <row r="8255" spans="1:6" x14ac:dyDescent="0.2">
      <c r="A8255" s="42" t="s">
        <v>2319</v>
      </c>
      <c r="B8255" s="42" t="s">
        <v>8454</v>
      </c>
      <c r="C8255">
        <v>2020</v>
      </c>
      <c r="D8255" s="42" t="s">
        <v>8827</v>
      </c>
      <c r="E8255" t="b">
        <v>0</v>
      </c>
      <c r="F8255" s="42" t="s">
        <v>10382</v>
      </c>
    </row>
    <row r="8256" spans="1:6" x14ac:dyDescent="0.2">
      <c r="A8256" s="42" t="s">
        <v>2319</v>
      </c>
      <c r="B8256" s="42" t="s">
        <v>8462</v>
      </c>
      <c r="C8256">
        <v>2014</v>
      </c>
      <c r="D8256" s="42" t="s">
        <v>9557</v>
      </c>
      <c r="E8256" t="b">
        <v>0</v>
      </c>
      <c r="F8256" s="42" t="s">
        <v>10382</v>
      </c>
    </row>
    <row r="8257" spans="1:6" x14ac:dyDescent="0.2">
      <c r="A8257" s="42" t="s">
        <v>2319</v>
      </c>
      <c r="B8257" s="42" t="s">
        <v>8462</v>
      </c>
      <c r="C8257">
        <v>2015</v>
      </c>
      <c r="D8257" s="42" t="s">
        <v>8934</v>
      </c>
      <c r="E8257" t="b">
        <v>0</v>
      </c>
      <c r="F8257" s="42" t="s">
        <v>10382</v>
      </c>
    </row>
    <row r="8258" spans="1:6" x14ac:dyDescent="0.2">
      <c r="A8258" s="42" t="s">
        <v>2319</v>
      </c>
      <c r="B8258" s="42" t="s">
        <v>8462</v>
      </c>
      <c r="C8258">
        <v>2016</v>
      </c>
      <c r="D8258" s="42" t="s">
        <v>8673</v>
      </c>
      <c r="E8258" t="b">
        <v>0</v>
      </c>
      <c r="F8258" s="42" t="s">
        <v>10382</v>
      </c>
    </row>
    <row r="8259" spans="1:6" x14ac:dyDescent="0.2">
      <c r="A8259" s="42" t="s">
        <v>2319</v>
      </c>
      <c r="B8259" s="42" t="s">
        <v>8462</v>
      </c>
      <c r="C8259">
        <v>2017</v>
      </c>
      <c r="D8259" s="42" t="s">
        <v>9172</v>
      </c>
      <c r="E8259" t="b">
        <v>0</v>
      </c>
      <c r="F8259" s="42" t="s">
        <v>10382</v>
      </c>
    </row>
    <row r="8260" spans="1:6" x14ac:dyDescent="0.2">
      <c r="A8260" s="42" t="s">
        <v>2319</v>
      </c>
      <c r="B8260" s="42" t="s">
        <v>8462</v>
      </c>
      <c r="C8260">
        <v>2018</v>
      </c>
      <c r="D8260" s="42" t="s">
        <v>8938</v>
      </c>
      <c r="E8260" t="b">
        <v>0</v>
      </c>
      <c r="F8260" s="42" t="s">
        <v>10382</v>
      </c>
    </row>
    <row r="8261" spans="1:6" x14ac:dyDescent="0.2">
      <c r="A8261" s="42" t="s">
        <v>2319</v>
      </c>
      <c r="B8261" s="42" t="s">
        <v>8462</v>
      </c>
      <c r="C8261">
        <v>2019</v>
      </c>
      <c r="D8261" s="42" t="s">
        <v>9471</v>
      </c>
      <c r="E8261" t="b">
        <v>0</v>
      </c>
      <c r="F8261" s="42" t="s">
        <v>10382</v>
      </c>
    </row>
    <row r="8262" spans="1:6" x14ac:dyDescent="0.2">
      <c r="A8262" s="42" t="s">
        <v>2319</v>
      </c>
      <c r="B8262" s="42" t="s">
        <v>8462</v>
      </c>
      <c r="C8262">
        <v>2020</v>
      </c>
      <c r="D8262" s="42" t="s">
        <v>8827</v>
      </c>
      <c r="E8262" t="b">
        <v>0</v>
      </c>
      <c r="F8262" s="42" t="s">
        <v>10382</v>
      </c>
    </row>
    <row r="8263" spans="1:6" x14ac:dyDescent="0.2">
      <c r="A8263" s="42" t="s">
        <v>2319</v>
      </c>
      <c r="B8263" s="42" t="s">
        <v>8464</v>
      </c>
      <c r="C8263">
        <v>2014</v>
      </c>
      <c r="D8263" s="42" t="s">
        <v>8682</v>
      </c>
      <c r="E8263" t="b">
        <v>0</v>
      </c>
      <c r="F8263" s="42" t="s">
        <v>10382</v>
      </c>
    </row>
    <row r="8264" spans="1:6" x14ac:dyDescent="0.2">
      <c r="A8264" s="42" t="s">
        <v>2319</v>
      </c>
      <c r="B8264" s="42" t="s">
        <v>8464</v>
      </c>
      <c r="C8264">
        <v>2015</v>
      </c>
      <c r="D8264" s="42" t="s">
        <v>8682</v>
      </c>
      <c r="E8264" t="b">
        <v>0</v>
      </c>
      <c r="F8264" s="42" t="s">
        <v>10382</v>
      </c>
    </row>
    <row r="8265" spans="1:6" x14ac:dyDescent="0.2">
      <c r="A8265" s="42" t="s">
        <v>2319</v>
      </c>
      <c r="B8265" s="42" t="s">
        <v>8464</v>
      </c>
      <c r="C8265">
        <v>2016</v>
      </c>
      <c r="D8265" s="42" t="s">
        <v>8682</v>
      </c>
      <c r="E8265" t="b">
        <v>0</v>
      </c>
      <c r="F8265" s="42" t="s">
        <v>10382</v>
      </c>
    </row>
    <row r="8266" spans="1:6" x14ac:dyDescent="0.2">
      <c r="A8266" s="42" t="s">
        <v>2319</v>
      </c>
      <c r="B8266" s="42" t="s">
        <v>8464</v>
      </c>
      <c r="C8266">
        <v>2017</v>
      </c>
      <c r="D8266" s="42" t="s">
        <v>8682</v>
      </c>
      <c r="E8266" t="b">
        <v>0</v>
      </c>
      <c r="F8266" s="42" t="s">
        <v>10382</v>
      </c>
    </row>
    <row r="8267" spans="1:6" x14ac:dyDescent="0.2">
      <c r="A8267" s="42" t="s">
        <v>2319</v>
      </c>
      <c r="B8267" s="42" t="s">
        <v>8464</v>
      </c>
      <c r="C8267">
        <v>2018</v>
      </c>
      <c r="D8267" s="42" t="s">
        <v>8682</v>
      </c>
      <c r="E8267" t="b">
        <v>0</v>
      </c>
      <c r="F8267" s="42" t="s">
        <v>10382</v>
      </c>
    </row>
    <row r="8268" spans="1:6" x14ac:dyDescent="0.2">
      <c r="A8268" s="42" t="s">
        <v>2319</v>
      </c>
      <c r="B8268" s="42" t="s">
        <v>8464</v>
      </c>
      <c r="C8268">
        <v>2019</v>
      </c>
      <c r="D8268" s="42" t="s">
        <v>8682</v>
      </c>
      <c r="E8268" t="b">
        <v>0</v>
      </c>
      <c r="F8268" s="42" t="s">
        <v>10382</v>
      </c>
    </row>
    <row r="8269" spans="1:6" x14ac:dyDescent="0.2">
      <c r="A8269" s="42" t="s">
        <v>2319</v>
      </c>
      <c r="B8269" s="42" t="s">
        <v>8464</v>
      </c>
      <c r="C8269">
        <v>2020</v>
      </c>
      <c r="D8269" s="42" t="s">
        <v>8482</v>
      </c>
      <c r="E8269" t="b">
        <v>0</v>
      </c>
      <c r="F8269" s="42" t="s">
        <v>10382</v>
      </c>
    </row>
    <row r="8270" spans="1:6" x14ac:dyDescent="0.2">
      <c r="A8270" s="42" t="s">
        <v>2321</v>
      </c>
      <c r="B8270" s="42" t="s">
        <v>8454</v>
      </c>
      <c r="C8270">
        <v>2013</v>
      </c>
      <c r="D8270" s="42" t="s">
        <v>9284</v>
      </c>
      <c r="E8270" t="b">
        <v>0</v>
      </c>
      <c r="F8270" s="42" t="s">
        <v>10383</v>
      </c>
    </row>
    <row r="8271" spans="1:6" x14ac:dyDescent="0.2">
      <c r="A8271" s="42" t="s">
        <v>2321</v>
      </c>
      <c r="B8271" s="42" t="s">
        <v>8454</v>
      </c>
      <c r="C8271">
        <v>2014</v>
      </c>
      <c r="D8271" s="42" t="s">
        <v>8996</v>
      </c>
      <c r="E8271" t="b">
        <v>0</v>
      </c>
      <c r="F8271" s="42" t="s">
        <v>10383</v>
      </c>
    </row>
    <row r="8272" spans="1:6" x14ac:dyDescent="0.2">
      <c r="A8272" s="42" t="s">
        <v>2321</v>
      </c>
      <c r="B8272" s="42" t="s">
        <v>8454</v>
      </c>
      <c r="C8272">
        <v>2015</v>
      </c>
      <c r="D8272" s="42" t="s">
        <v>9107</v>
      </c>
      <c r="E8272" t="b">
        <v>0</v>
      </c>
      <c r="F8272" s="42" t="s">
        <v>10383</v>
      </c>
    </row>
    <row r="8273" spans="1:6" x14ac:dyDescent="0.2">
      <c r="A8273" s="42" t="s">
        <v>2321</v>
      </c>
      <c r="B8273" s="42" t="s">
        <v>8454</v>
      </c>
      <c r="C8273">
        <v>2016</v>
      </c>
      <c r="D8273" s="42" t="s">
        <v>8719</v>
      </c>
      <c r="E8273" t="b">
        <v>0</v>
      </c>
      <c r="F8273" s="42" t="s">
        <v>10383</v>
      </c>
    </row>
    <row r="8274" spans="1:6" x14ac:dyDescent="0.2">
      <c r="A8274" s="42" t="s">
        <v>2321</v>
      </c>
      <c r="B8274" s="42" t="s">
        <v>8454</v>
      </c>
      <c r="C8274">
        <v>2017</v>
      </c>
      <c r="D8274" s="42" t="s">
        <v>8547</v>
      </c>
      <c r="E8274" t="b">
        <v>0</v>
      </c>
      <c r="F8274" s="42" t="s">
        <v>10383</v>
      </c>
    </row>
    <row r="8275" spans="1:6" x14ac:dyDescent="0.2">
      <c r="A8275" s="42" t="s">
        <v>2321</v>
      </c>
      <c r="B8275" s="42" t="s">
        <v>8454</v>
      </c>
      <c r="C8275">
        <v>2018</v>
      </c>
      <c r="D8275" s="42" t="s">
        <v>8987</v>
      </c>
      <c r="E8275" t="b">
        <v>0</v>
      </c>
      <c r="F8275" s="42" t="s">
        <v>10383</v>
      </c>
    </row>
    <row r="8276" spans="1:6" x14ac:dyDescent="0.2">
      <c r="A8276" s="42" t="s">
        <v>2321</v>
      </c>
      <c r="B8276" s="42" t="s">
        <v>8454</v>
      </c>
      <c r="C8276">
        <v>2019</v>
      </c>
      <c r="D8276" s="42" t="s">
        <v>9504</v>
      </c>
      <c r="E8276" t="b">
        <v>0</v>
      </c>
      <c r="F8276" s="42" t="s">
        <v>10383</v>
      </c>
    </row>
    <row r="8277" spans="1:6" x14ac:dyDescent="0.2">
      <c r="A8277" s="42" t="s">
        <v>2321</v>
      </c>
      <c r="B8277" s="42" t="s">
        <v>8462</v>
      </c>
      <c r="C8277">
        <v>2013</v>
      </c>
      <c r="D8277" s="42" t="s">
        <v>8998</v>
      </c>
      <c r="E8277" t="b">
        <v>0</v>
      </c>
      <c r="F8277" s="42" t="s">
        <v>10383</v>
      </c>
    </row>
    <row r="8278" spans="1:6" x14ac:dyDescent="0.2">
      <c r="A8278" s="42" t="s">
        <v>2321</v>
      </c>
      <c r="B8278" s="42" t="s">
        <v>8462</v>
      </c>
      <c r="C8278">
        <v>2014</v>
      </c>
      <c r="D8278" s="42" t="s">
        <v>9051</v>
      </c>
      <c r="E8278" t="b">
        <v>0</v>
      </c>
      <c r="F8278" s="42" t="s">
        <v>10383</v>
      </c>
    </row>
    <row r="8279" spans="1:6" x14ac:dyDescent="0.2">
      <c r="A8279" s="42" t="s">
        <v>2321</v>
      </c>
      <c r="B8279" s="42" t="s">
        <v>8462</v>
      </c>
      <c r="C8279">
        <v>2015</v>
      </c>
      <c r="D8279" s="42" t="s">
        <v>9185</v>
      </c>
      <c r="E8279" t="b">
        <v>0</v>
      </c>
      <c r="F8279" s="42" t="s">
        <v>10383</v>
      </c>
    </row>
    <row r="8280" spans="1:6" x14ac:dyDescent="0.2">
      <c r="A8280" s="42" t="s">
        <v>2321</v>
      </c>
      <c r="B8280" s="42" t="s">
        <v>8462</v>
      </c>
      <c r="C8280">
        <v>2016</v>
      </c>
      <c r="D8280" s="42" t="s">
        <v>8558</v>
      </c>
      <c r="E8280" t="b">
        <v>0</v>
      </c>
      <c r="F8280" s="42" t="s">
        <v>10383</v>
      </c>
    </row>
    <row r="8281" spans="1:6" x14ac:dyDescent="0.2">
      <c r="A8281" s="42" t="s">
        <v>2321</v>
      </c>
      <c r="B8281" s="42" t="s">
        <v>8462</v>
      </c>
      <c r="C8281">
        <v>2017</v>
      </c>
      <c r="D8281" s="42" t="s">
        <v>8994</v>
      </c>
      <c r="E8281" t="b">
        <v>0</v>
      </c>
      <c r="F8281" s="42" t="s">
        <v>10383</v>
      </c>
    </row>
    <row r="8282" spans="1:6" x14ac:dyDescent="0.2">
      <c r="A8282" s="42" t="s">
        <v>2321</v>
      </c>
      <c r="B8282" s="42" t="s">
        <v>8462</v>
      </c>
      <c r="C8282">
        <v>2018</v>
      </c>
      <c r="D8282" s="42" t="s">
        <v>8649</v>
      </c>
      <c r="E8282" t="b">
        <v>0</v>
      </c>
      <c r="F8282" s="42" t="s">
        <v>10383</v>
      </c>
    </row>
    <row r="8283" spans="1:6" x14ac:dyDescent="0.2">
      <c r="A8283" s="42" t="s">
        <v>2321</v>
      </c>
      <c r="B8283" s="42" t="s">
        <v>8462</v>
      </c>
      <c r="C8283">
        <v>2019</v>
      </c>
      <c r="D8283" s="42" t="s">
        <v>9229</v>
      </c>
      <c r="E8283" t="b">
        <v>0</v>
      </c>
      <c r="F8283" s="42" t="s">
        <v>10383</v>
      </c>
    </row>
    <row r="8284" spans="1:6" x14ac:dyDescent="0.2">
      <c r="A8284" s="42" t="s">
        <v>2321</v>
      </c>
      <c r="B8284" s="42" t="s">
        <v>8464</v>
      </c>
      <c r="C8284">
        <v>2013</v>
      </c>
      <c r="D8284" s="42" t="s">
        <v>8939</v>
      </c>
      <c r="E8284" t="b">
        <v>0</v>
      </c>
      <c r="F8284" s="42" t="s">
        <v>10383</v>
      </c>
    </row>
    <row r="8285" spans="1:6" x14ac:dyDescent="0.2">
      <c r="A8285" s="42" t="s">
        <v>2321</v>
      </c>
      <c r="B8285" s="42" t="s">
        <v>8464</v>
      </c>
      <c r="C8285">
        <v>2014</v>
      </c>
      <c r="D8285" s="42" t="s">
        <v>8690</v>
      </c>
      <c r="E8285" t="b">
        <v>0</v>
      </c>
      <c r="F8285" s="42" t="s">
        <v>10383</v>
      </c>
    </row>
    <row r="8286" spans="1:6" x14ac:dyDescent="0.2">
      <c r="A8286" s="42" t="s">
        <v>2321</v>
      </c>
      <c r="B8286" s="42" t="s">
        <v>8464</v>
      </c>
      <c r="C8286">
        <v>2015</v>
      </c>
      <c r="D8286" s="42" t="s">
        <v>8938</v>
      </c>
      <c r="E8286" t="b">
        <v>0</v>
      </c>
      <c r="F8286" s="42" t="s">
        <v>10383</v>
      </c>
    </row>
    <row r="8287" spans="1:6" x14ac:dyDescent="0.2">
      <c r="A8287" s="42" t="s">
        <v>2321</v>
      </c>
      <c r="B8287" s="42" t="s">
        <v>8464</v>
      </c>
      <c r="C8287">
        <v>2016</v>
      </c>
      <c r="D8287" s="42" t="s">
        <v>8584</v>
      </c>
      <c r="E8287" t="b">
        <v>0</v>
      </c>
      <c r="F8287" s="42" t="s">
        <v>10383</v>
      </c>
    </row>
    <row r="8288" spans="1:6" x14ac:dyDescent="0.2">
      <c r="A8288" s="42" t="s">
        <v>2321</v>
      </c>
      <c r="B8288" s="42" t="s">
        <v>8464</v>
      </c>
      <c r="C8288">
        <v>2017</v>
      </c>
      <c r="D8288" s="42" t="s">
        <v>8970</v>
      </c>
      <c r="E8288" t="b">
        <v>0</v>
      </c>
      <c r="F8288" s="42" t="s">
        <v>10383</v>
      </c>
    </row>
    <row r="8289" spans="1:6" x14ac:dyDescent="0.2">
      <c r="A8289" s="42" t="s">
        <v>2321</v>
      </c>
      <c r="B8289" s="42" t="s">
        <v>8464</v>
      </c>
      <c r="C8289">
        <v>2018</v>
      </c>
      <c r="D8289" s="42" t="s">
        <v>8595</v>
      </c>
      <c r="E8289" t="b">
        <v>0</v>
      </c>
      <c r="F8289" s="42" t="s">
        <v>10383</v>
      </c>
    </row>
    <row r="8290" spans="1:6" x14ac:dyDescent="0.2">
      <c r="A8290" s="42" t="s">
        <v>2321</v>
      </c>
      <c r="B8290" s="42" t="s">
        <v>8464</v>
      </c>
      <c r="C8290">
        <v>2019</v>
      </c>
      <c r="D8290" s="42" t="s">
        <v>8595</v>
      </c>
      <c r="E8290" t="b">
        <v>0</v>
      </c>
      <c r="F8290" s="42" t="s">
        <v>10383</v>
      </c>
    </row>
    <row r="8291" spans="1:6" x14ac:dyDescent="0.2">
      <c r="A8291" s="42" t="s">
        <v>2323</v>
      </c>
      <c r="B8291" s="42" t="s">
        <v>8454</v>
      </c>
      <c r="C8291">
        <v>2013</v>
      </c>
      <c r="D8291" s="42" t="s">
        <v>8829</v>
      </c>
      <c r="E8291" t="b">
        <v>0</v>
      </c>
      <c r="F8291" s="42" t="s">
        <v>10384</v>
      </c>
    </row>
    <row r="8292" spans="1:6" x14ac:dyDescent="0.2">
      <c r="A8292" s="42" t="s">
        <v>2323</v>
      </c>
      <c r="B8292" s="42" t="s">
        <v>8454</v>
      </c>
      <c r="C8292">
        <v>2014</v>
      </c>
      <c r="D8292" s="42" t="s">
        <v>9322</v>
      </c>
      <c r="E8292" t="b">
        <v>0</v>
      </c>
      <c r="F8292" s="42" t="s">
        <v>10384</v>
      </c>
    </row>
    <row r="8293" spans="1:6" x14ac:dyDescent="0.2">
      <c r="A8293" s="42" t="s">
        <v>2323</v>
      </c>
      <c r="B8293" s="42" t="s">
        <v>8454</v>
      </c>
      <c r="C8293">
        <v>2015</v>
      </c>
      <c r="D8293" s="42" t="s">
        <v>8973</v>
      </c>
      <c r="E8293" t="b">
        <v>0</v>
      </c>
      <c r="F8293" s="42" t="s">
        <v>10384</v>
      </c>
    </row>
    <row r="8294" spans="1:6" x14ac:dyDescent="0.2">
      <c r="A8294" s="42" t="s">
        <v>2323</v>
      </c>
      <c r="B8294" s="42" t="s">
        <v>8454</v>
      </c>
      <c r="C8294">
        <v>2016</v>
      </c>
      <c r="D8294" s="42" t="s">
        <v>9029</v>
      </c>
      <c r="E8294" t="b">
        <v>0</v>
      </c>
      <c r="F8294" s="42" t="s">
        <v>10384</v>
      </c>
    </row>
    <row r="8295" spans="1:6" x14ac:dyDescent="0.2">
      <c r="A8295" s="42" t="s">
        <v>2323</v>
      </c>
      <c r="B8295" s="42" t="s">
        <v>8454</v>
      </c>
      <c r="C8295">
        <v>2017</v>
      </c>
      <c r="D8295" s="42" t="s">
        <v>8937</v>
      </c>
      <c r="E8295" t="b">
        <v>0</v>
      </c>
      <c r="F8295" s="42" t="s">
        <v>10384</v>
      </c>
    </row>
    <row r="8296" spans="1:6" x14ac:dyDescent="0.2">
      <c r="A8296" s="42" t="s">
        <v>2323</v>
      </c>
      <c r="B8296" s="42" t="s">
        <v>8454</v>
      </c>
      <c r="C8296">
        <v>2018</v>
      </c>
      <c r="D8296" s="42" t="s">
        <v>8937</v>
      </c>
      <c r="E8296" t="b">
        <v>0</v>
      </c>
      <c r="F8296" s="42" t="s">
        <v>10384</v>
      </c>
    </row>
    <row r="8297" spans="1:6" x14ac:dyDescent="0.2">
      <c r="A8297" s="42" t="s">
        <v>2323</v>
      </c>
      <c r="B8297" s="42" t="s">
        <v>8454</v>
      </c>
      <c r="C8297">
        <v>2019</v>
      </c>
      <c r="D8297" s="42" t="s">
        <v>8600</v>
      </c>
      <c r="E8297" t="b">
        <v>0</v>
      </c>
      <c r="F8297" s="42" t="s">
        <v>10384</v>
      </c>
    </row>
    <row r="8298" spans="1:6" x14ac:dyDescent="0.2">
      <c r="A8298" s="42" t="s">
        <v>2323</v>
      </c>
      <c r="B8298" s="42" t="s">
        <v>8462</v>
      </c>
      <c r="C8298">
        <v>2013</v>
      </c>
      <c r="D8298" s="42" t="s">
        <v>8829</v>
      </c>
      <c r="E8298" t="b">
        <v>0</v>
      </c>
      <c r="F8298" s="42" t="s">
        <v>10384</v>
      </c>
    </row>
    <row r="8299" spans="1:6" x14ac:dyDescent="0.2">
      <c r="A8299" s="42" t="s">
        <v>2323</v>
      </c>
      <c r="B8299" s="42" t="s">
        <v>8462</v>
      </c>
      <c r="C8299">
        <v>2014</v>
      </c>
      <c r="D8299" s="42" t="s">
        <v>9322</v>
      </c>
      <c r="E8299" t="b">
        <v>0</v>
      </c>
      <c r="F8299" s="42" t="s">
        <v>10384</v>
      </c>
    </row>
    <row r="8300" spans="1:6" x14ac:dyDescent="0.2">
      <c r="A8300" s="42" t="s">
        <v>2323</v>
      </c>
      <c r="B8300" s="42" t="s">
        <v>8462</v>
      </c>
      <c r="C8300">
        <v>2015</v>
      </c>
      <c r="D8300" s="42" t="s">
        <v>8973</v>
      </c>
      <c r="E8300" t="b">
        <v>0</v>
      </c>
      <c r="F8300" s="42" t="s">
        <v>10384</v>
      </c>
    </row>
    <row r="8301" spans="1:6" x14ac:dyDescent="0.2">
      <c r="A8301" s="42" t="s">
        <v>2323</v>
      </c>
      <c r="B8301" s="42" t="s">
        <v>8462</v>
      </c>
      <c r="C8301">
        <v>2016</v>
      </c>
      <c r="D8301" s="42" t="s">
        <v>9029</v>
      </c>
      <c r="E8301" t="b">
        <v>0</v>
      </c>
      <c r="F8301" s="42" t="s">
        <v>10384</v>
      </c>
    </row>
    <row r="8302" spans="1:6" x14ac:dyDescent="0.2">
      <c r="A8302" s="42" t="s">
        <v>2323</v>
      </c>
      <c r="B8302" s="42" t="s">
        <v>8462</v>
      </c>
      <c r="C8302">
        <v>2017</v>
      </c>
      <c r="D8302" s="42" t="s">
        <v>8937</v>
      </c>
      <c r="E8302" t="b">
        <v>0</v>
      </c>
      <c r="F8302" s="42" t="s">
        <v>10384</v>
      </c>
    </row>
    <row r="8303" spans="1:6" x14ac:dyDescent="0.2">
      <c r="A8303" s="42" t="s">
        <v>2323</v>
      </c>
      <c r="B8303" s="42" t="s">
        <v>8462</v>
      </c>
      <c r="C8303">
        <v>2018</v>
      </c>
      <c r="D8303" s="42" t="s">
        <v>8937</v>
      </c>
      <c r="E8303" t="b">
        <v>0</v>
      </c>
      <c r="F8303" s="42" t="s">
        <v>10384</v>
      </c>
    </row>
    <row r="8304" spans="1:6" x14ac:dyDescent="0.2">
      <c r="A8304" s="42" t="s">
        <v>2323</v>
      </c>
      <c r="B8304" s="42" t="s">
        <v>8462</v>
      </c>
      <c r="C8304">
        <v>2019</v>
      </c>
      <c r="D8304" s="42" t="s">
        <v>8600</v>
      </c>
      <c r="E8304" t="b">
        <v>0</v>
      </c>
      <c r="F8304" s="42" t="s">
        <v>10384</v>
      </c>
    </row>
    <row r="8305" spans="1:6" x14ac:dyDescent="0.2">
      <c r="A8305" s="42" t="s">
        <v>2323</v>
      </c>
      <c r="B8305" s="42" t="s">
        <v>8464</v>
      </c>
      <c r="C8305">
        <v>2013</v>
      </c>
      <c r="D8305" s="42" t="s">
        <v>8593</v>
      </c>
      <c r="E8305" t="b">
        <v>0</v>
      </c>
      <c r="F8305" s="42" t="s">
        <v>10384</v>
      </c>
    </row>
    <row r="8306" spans="1:6" x14ac:dyDescent="0.2">
      <c r="A8306" s="42" t="s">
        <v>2323</v>
      </c>
      <c r="B8306" s="42" t="s">
        <v>8464</v>
      </c>
      <c r="C8306">
        <v>2014</v>
      </c>
      <c r="D8306" s="42" t="s">
        <v>8587</v>
      </c>
      <c r="E8306" t="b">
        <v>0</v>
      </c>
      <c r="F8306" s="42" t="s">
        <v>10384</v>
      </c>
    </row>
    <row r="8307" spans="1:6" x14ac:dyDescent="0.2">
      <c r="A8307" s="42" t="s">
        <v>2323</v>
      </c>
      <c r="B8307" s="42" t="s">
        <v>8464</v>
      </c>
      <c r="C8307">
        <v>2015</v>
      </c>
      <c r="D8307" s="42" t="s">
        <v>9014</v>
      </c>
      <c r="E8307" t="b">
        <v>0</v>
      </c>
      <c r="F8307" s="42" t="s">
        <v>10384</v>
      </c>
    </row>
    <row r="8308" spans="1:6" x14ac:dyDescent="0.2">
      <c r="A8308" s="42" t="s">
        <v>2323</v>
      </c>
      <c r="B8308" s="42" t="s">
        <v>8464</v>
      </c>
      <c r="C8308">
        <v>2016</v>
      </c>
      <c r="D8308" s="42" t="s">
        <v>9329</v>
      </c>
      <c r="E8308" t="b">
        <v>0</v>
      </c>
      <c r="F8308" s="42" t="s">
        <v>10384</v>
      </c>
    </row>
    <row r="8309" spans="1:6" x14ac:dyDescent="0.2">
      <c r="A8309" s="42" t="s">
        <v>2323</v>
      </c>
      <c r="B8309" s="42" t="s">
        <v>8464</v>
      </c>
      <c r="C8309">
        <v>2017</v>
      </c>
      <c r="D8309" s="42" t="s">
        <v>8724</v>
      </c>
      <c r="E8309" t="b">
        <v>0</v>
      </c>
      <c r="F8309" s="42" t="s">
        <v>10384</v>
      </c>
    </row>
    <row r="8310" spans="1:6" x14ac:dyDescent="0.2">
      <c r="A8310" s="42" t="s">
        <v>2323</v>
      </c>
      <c r="B8310" s="42" t="s">
        <v>8464</v>
      </c>
      <c r="C8310">
        <v>2018</v>
      </c>
      <c r="D8310" s="42" t="s">
        <v>9557</v>
      </c>
      <c r="E8310" t="b">
        <v>0</v>
      </c>
      <c r="F8310" s="42" t="s">
        <v>10384</v>
      </c>
    </row>
    <row r="8311" spans="1:6" x14ac:dyDescent="0.2">
      <c r="A8311" s="42" t="s">
        <v>2323</v>
      </c>
      <c r="B8311" s="42" t="s">
        <v>8464</v>
      </c>
      <c r="C8311">
        <v>2019</v>
      </c>
      <c r="D8311" s="42" t="s">
        <v>8980</v>
      </c>
      <c r="E8311" t="b">
        <v>0</v>
      </c>
      <c r="F8311" s="42" t="s">
        <v>10384</v>
      </c>
    </row>
    <row r="8312" spans="1:6" x14ac:dyDescent="0.2">
      <c r="A8312" s="42" t="s">
        <v>2327</v>
      </c>
      <c r="B8312" s="42" t="s">
        <v>8454</v>
      </c>
      <c r="C8312">
        <v>2014</v>
      </c>
      <c r="D8312" s="42" t="s">
        <v>8981</v>
      </c>
      <c r="E8312" t="b">
        <v>0</v>
      </c>
      <c r="F8312" s="42" t="s">
        <v>10385</v>
      </c>
    </row>
    <row r="8313" spans="1:6" x14ac:dyDescent="0.2">
      <c r="A8313" s="42" t="s">
        <v>2327</v>
      </c>
      <c r="B8313" s="42" t="s">
        <v>8454</v>
      </c>
      <c r="C8313">
        <v>2015</v>
      </c>
      <c r="D8313" s="42" t="s">
        <v>10296</v>
      </c>
      <c r="E8313" t="b">
        <v>0</v>
      </c>
      <c r="F8313" s="42" t="s">
        <v>10385</v>
      </c>
    </row>
    <row r="8314" spans="1:6" x14ac:dyDescent="0.2">
      <c r="A8314" s="42" t="s">
        <v>2327</v>
      </c>
      <c r="B8314" s="42" t="s">
        <v>8454</v>
      </c>
      <c r="C8314">
        <v>2016</v>
      </c>
      <c r="D8314" s="42" t="s">
        <v>8675</v>
      </c>
      <c r="E8314" t="b">
        <v>0</v>
      </c>
      <c r="F8314" s="42" t="s">
        <v>10385</v>
      </c>
    </row>
    <row r="8315" spans="1:6" x14ac:dyDescent="0.2">
      <c r="A8315" s="42" t="s">
        <v>2327</v>
      </c>
      <c r="B8315" s="42" t="s">
        <v>8454</v>
      </c>
      <c r="C8315">
        <v>2017</v>
      </c>
      <c r="D8315" s="42" t="s">
        <v>8673</v>
      </c>
      <c r="E8315" t="b">
        <v>0</v>
      </c>
      <c r="F8315" s="42" t="s">
        <v>10385</v>
      </c>
    </row>
    <row r="8316" spans="1:6" x14ac:dyDescent="0.2">
      <c r="A8316" s="42" t="s">
        <v>2327</v>
      </c>
      <c r="B8316" s="42" t="s">
        <v>8454</v>
      </c>
      <c r="C8316">
        <v>2018</v>
      </c>
      <c r="D8316" s="42" t="s">
        <v>8981</v>
      </c>
      <c r="E8316" t="b">
        <v>0</v>
      </c>
      <c r="F8316" s="42" t="s">
        <v>10385</v>
      </c>
    </row>
    <row r="8317" spans="1:6" x14ac:dyDescent="0.2">
      <c r="A8317" s="42" t="s">
        <v>2327</v>
      </c>
      <c r="B8317" s="42" t="s">
        <v>8454</v>
      </c>
      <c r="C8317">
        <v>2019</v>
      </c>
      <c r="D8317" s="42" t="s">
        <v>8681</v>
      </c>
      <c r="E8317" t="b">
        <v>0</v>
      </c>
      <c r="F8317" s="42" t="s">
        <v>10385</v>
      </c>
    </row>
    <row r="8318" spans="1:6" x14ac:dyDescent="0.2">
      <c r="A8318" s="42" t="s">
        <v>2327</v>
      </c>
      <c r="B8318" s="42" t="s">
        <v>8454</v>
      </c>
      <c r="C8318">
        <v>2020</v>
      </c>
      <c r="D8318" s="42" t="s">
        <v>8727</v>
      </c>
      <c r="E8318" t="b">
        <v>0</v>
      </c>
      <c r="F8318" s="42" t="s">
        <v>10385</v>
      </c>
    </row>
    <row r="8319" spans="1:6" x14ac:dyDescent="0.2">
      <c r="A8319" s="42" t="s">
        <v>2327</v>
      </c>
      <c r="B8319" s="42" t="s">
        <v>8462</v>
      </c>
      <c r="C8319">
        <v>2014</v>
      </c>
      <c r="D8319" s="42" t="s">
        <v>8981</v>
      </c>
      <c r="E8319" t="b">
        <v>0</v>
      </c>
      <c r="F8319" s="42" t="s">
        <v>10385</v>
      </c>
    </row>
    <row r="8320" spans="1:6" x14ac:dyDescent="0.2">
      <c r="A8320" s="42" t="s">
        <v>2327</v>
      </c>
      <c r="B8320" s="42" t="s">
        <v>8462</v>
      </c>
      <c r="C8320">
        <v>2015</v>
      </c>
      <c r="D8320" s="42" t="s">
        <v>10296</v>
      </c>
      <c r="E8320" t="b">
        <v>0</v>
      </c>
      <c r="F8320" s="42" t="s">
        <v>10385</v>
      </c>
    </row>
    <row r="8321" spans="1:6" x14ac:dyDescent="0.2">
      <c r="A8321" s="42" t="s">
        <v>2327</v>
      </c>
      <c r="B8321" s="42" t="s">
        <v>8462</v>
      </c>
      <c r="C8321">
        <v>2016</v>
      </c>
      <c r="D8321" s="42" t="s">
        <v>8675</v>
      </c>
      <c r="E8321" t="b">
        <v>0</v>
      </c>
      <c r="F8321" s="42" t="s">
        <v>10385</v>
      </c>
    </row>
    <row r="8322" spans="1:6" x14ac:dyDescent="0.2">
      <c r="A8322" s="42" t="s">
        <v>2327</v>
      </c>
      <c r="B8322" s="42" t="s">
        <v>8462</v>
      </c>
      <c r="C8322">
        <v>2017</v>
      </c>
      <c r="D8322" s="42" t="s">
        <v>8673</v>
      </c>
      <c r="E8322" t="b">
        <v>0</v>
      </c>
      <c r="F8322" s="42" t="s">
        <v>10385</v>
      </c>
    </row>
    <row r="8323" spans="1:6" x14ac:dyDescent="0.2">
      <c r="A8323" s="42" t="s">
        <v>2327</v>
      </c>
      <c r="B8323" s="42" t="s">
        <v>8462</v>
      </c>
      <c r="C8323">
        <v>2018</v>
      </c>
      <c r="D8323" s="42" t="s">
        <v>8981</v>
      </c>
      <c r="E8323" t="b">
        <v>0</v>
      </c>
      <c r="F8323" s="42" t="s">
        <v>10385</v>
      </c>
    </row>
    <row r="8324" spans="1:6" x14ac:dyDescent="0.2">
      <c r="A8324" s="42" t="s">
        <v>2327</v>
      </c>
      <c r="B8324" s="42" t="s">
        <v>8462</v>
      </c>
      <c r="C8324">
        <v>2019</v>
      </c>
      <c r="D8324" s="42" t="s">
        <v>8681</v>
      </c>
      <c r="E8324" t="b">
        <v>0</v>
      </c>
      <c r="F8324" s="42" t="s">
        <v>10385</v>
      </c>
    </row>
    <row r="8325" spans="1:6" x14ac:dyDescent="0.2">
      <c r="A8325" s="42" t="s">
        <v>2327</v>
      </c>
      <c r="B8325" s="42" t="s">
        <v>8462</v>
      </c>
      <c r="C8325">
        <v>2020</v>
      </c>
      <c r="D8325" s="42" t="s">
        <v>8727</v>
      </c>
      <c r="E8325" t="b">
        <v>0</v>
      </c>
      <c r="F8325" s="42" t="s">
        <v>10385</v>
      </c>
    </row>
    <row r="8326" spans="1:6" x14ac:dyDescent="0.2">
      <c r="A8326" s="42" t="s">
        <v>2327</v>
      </c>
      <c r="B8326" s="42" t="s">
        <v>8464</v>
      </c>
      <c r="C8326">
        <v>2014</v>
      </c>
      <c r="D8326" s="42" t="s">
        <v>8496</v>
      </c>
      <c r="E8326" t="b">
        <v>0</v>
      </c>
      <c r="F8326" s="42" t="s">
        <v>10385</v>
      </c>
    </row>
    <row r="8327" spans="1:6" x14ac:dyDescent="0.2">
      <c r="A8327" s="42" t="s">
        <v>2327</v>
      </c>
      <c r="B8327" s="42" t="s">
        <v>8464</v>
      </c>
      <c r="C8327">
        <v>2015</v>
      </c>
      <c r="D8327" s="42" t="s">
        <v>8677</v>
      </c>
      <c r="E8327" t="b">
        <v>0</v>
      </c>
      <c r="F8327" s="42" t="s">
        <v>10385</v>
      </c>
    </row>
    <row r="8328" spans="1:6" x14ac:dyDescent="0.2">
      <c r="A8328" s="42" t="s">
        <v>2327</v>
      </c>
      <c r="B8328" s="42" t="s">
        <v>8464</v>
      </c>
      <c r="C8328">
        <v>2016</v>
      </c>
      <c r="D8328" s="42" t="s">
        <v>8496</v>
      </c>
      <c r="E8328" t="b">
        <v>0</v>
      </c>
      <c r="F8328" s="42" t="s">
        <v>10385</v>
      </c>
    </row>
    <row r="8329" spans="1:6" x14ac:dyDescent="0.2">
      <c r="A8329" s="42" t="s">
        <v>2327</v>
      </c>
      <c r="B8329" s="42" t="s">
        <v>8464</v>
      </c>
      <c r="C8329">
        <v>2017</v>
      </c>
      <c r="D8329" s="42" t="s">
        <v>8496</v>
      </c>
      <c r="E8329" t="b">
        <v>0</v>
      </c>
      <c r="F8329" s="42" t="s">
        <v>10385</v>
      </c>
    </row>
    <row r="8330" spans="1:6" x14ac:dyDescent="0.2">
      <c r="A8330" s="42" t="s">
        <v>2327</v>
      </c>
      <c r="B8330" s="42" t="s">
        <v>8464</v>
      </c>
      <c r="C8330">
        <v>2018</v>
      </c>
      <c r="D8330" s="42" t="s">
        <v>8682</v>
      </c>
      <c r="E8330" t="b">
        <v>0</v>
      </c>
      <c r="F8330" s="42" t="s">
        <v>10385</v>
      </c>
    </row>
    <row r="8331" spans="1:6" x14ac:dyDescent="0.2">
      <c r="A8331" s="42" t="s">
        <v>2327</v>
      </c>
      <c r="B8331" s="42" t="s">
        <v>8464</v>
      </c>
      <c r="C8331">
        <v>2019</v>
      </c>
      <c r="D8331" s="42" t="s">
        <v>8699</v>
      </c>
      <c r="E8331" t="b">
        <v>0</v>
      </c>
      <c r="F8331" s="42" t="s">
        <v>10385</v>
      </c>
    </row>
    <row r="8332" spans="1:6" x14ac:dyDescent="0.2">
      <c r="A8332" s="42" t="s">
        <v>2327</v>
      </c>
      <c r="B8332" s="42" t="s">
        <v>8464</v>
      </c>
      <c r="C8332">
        <v>2020</v>
      </c>
      <c r="D8332" s="42" t="s">
        <v>9364</v>
      </c>
      <c r="E8332" t="b">
        <v>0</v>
      </c>
      <c r="F8332" s="42" t="s">
        <v>10385</v>
      </c>
    </row>
    <row r="8333" spans="1:6" x14ac:dyDescent="0.2">
      <c r="A8333" s="42" t="s">
        <v>2329</v>
      </c>
      <c r="B8333" s="42" t="s">
        <v>8454</v>
      </c>
      <c r="C8333">
        <v>2013</v>
      </c>
      <c r="D8333" s="42" t="s">
        <v>8675</v>
      </c>
      <c r="E8333" t="b">
        <v>0</v>
      </c>
      <c r="F8333" s="42" t="s">
        <v>10386</v>
      </c>
    </row>
    <row r="8334" spans="1:6" x14ac:dyDescent="0.2">
      <c r="A8334" s="42" t="s">
        <v>2329</v>
      </c>
      <c r="B8334" s="42" t="s">
        <v>8454</v>
      </c>
      <c r="C8334">
        <v>2014</v>
      </c>
      <c r="D8334" s="42" t="s">
        <v>8686</v>
      </c>
      <c r="E8334" t="b">
        <v>0</v>
      </c>
      <c r="F8334" s="42" t="s">
        <v>10386</v>
      </c>
    </row>
    <row r="8335" spans="1:6" x14ac:dyDescent="0.2">
      <c r="A8335" s="42" t="s">
        <v>2329</v>
      </c>
      <c r="B8335" s="42" t="s">
        <v>8454</v>
      </c>
      <c r="C8335">
        <v>2015</v>
      </c>
      <c r="D8335" s="42" t="s">
        <v>8686</v>
      </c>
      <c r="E8335" t="b">
        <v>0</v>
      </c>
      <c r="F8335" s="42" t="s">
        <v>10386</v>
      </c>
    </row>
    <row r="8336" spans="1:6" x14ac:dyDescent="0.2">
      <c r="A8336" s="42" t="s">
        <v>2329</v>
      </c>
      <c r="B8336" s="42" t="s">
        <v>8454</v>
      </c>
      <c r="C8336">
        <v>2016</v>
      </c>
      <c r="D8336" s="42" t="s">
        <v>9364</v>
      </c>
      <c r="E8336" t="b">
        <v>0</v>
      </c>
      <c r="F8336" s="42" t="s">
        <v>10386</v>
      </c>
    </row>
    <row r="8337" spans="1:6" x14ac:dyDescent="0.2">
      <c r="A8337" s="42" t="s">
        <v>2329</v>
      </c>
      <c r="B8337" s="42" t="s">
        <v>8454</v>
      </c>
      <c r="C8337">
        <v>2017</v>
      </c>
      <c r="D8337" s="42" t="s">
        <v>8978</v>
      </c>
      <c r="E8337" t="b">
        <v>0</v>
      </c>
      <c r="F8337" s="42" t="s">
        <v>10386</v>
      </c>
    </row>
    <row r="8338" spans="1:6" x14ac:dyDescent="0.2">
      <c r="A8338" s="42" t="s">
        <v>2329</v>
      </c>
      <c r="B8338" s="42" t="s">
        <v>8454</v>
      </c>
      <c r="C8338">
        <v>2018</v>
      </c>
      <c r="D8338" s="42" t="s">
        <v>8975</v>
      </c>
      <c r="E8338" t="b">
        <v>0</v>
      </c>
      <c r="F8338" s="42" t="s">
        <v>10386</v>
      </c>
    </row>
    <row r="8339" spans="1:6" x14ac:dyDescent="0.2">
      <c r="A8339" s="42" t="s">
        <v>2329</v>
      </c>
      <c r="B8339" s="42" t="s">
        <v>8454</v>
      </c>
      <c r="C8339">
        <v>2019</v>
      </c>
      <c r="D8339" s="42" t="s">
        <v>9015</v>
      </c>
      <c r="E8339" t="b">
        <v>0</v>
      </c>
      <c r="F8339" s="42" t="s">
        <v>10386</v>
      </c>
    </row>
    <row r="8340" spans="1:6" x14ac:dyDescent="0.2">
      <c r="A8340" s="42" t="s">
        <v>2329</v>
      </c>
      <c r="B8340" s="42" t="s">
        <v>8462</v>
      </c>
      <c r="C8340">
        <v>2013</v>
      </c>
      <c r="D8340" s="42" t="s">
        <v>8675</v>
      </c>
      <c r="E8340" t="b">
        <v>0</v>
      </c>
      <c r="F8340" s="42" t="s">
        <v>10386</v>
      </c>
    </row>
    <row r="8341" spans="1:6" x14ac:dyDescent="0.2">
      <c r="A8341" s="42" t="s">
        <v>2329</v>
      </c>
      <c r="B8341" s="42" t="s">
        <v>8462</v>
      </c>
      <c r="C8341">
        <v>2014</v>
      </c>
      <c r="D8341" s="42" t="s">
        <v>8686</v>
      </c>
      <c r="E8341" t="b">
        <v>0</v>
      </c>
      <c r="F8341" s="42" t="s">
        <v>10386</v>
      </c>
    </row>
    <row r="8342" spans="1:6" x14ac:dyDescent="0.2">
      <c r="A8342" s="42" t="s">
        <v>2329</v>
      </c>
      <c r="B8342" s="42" t="s">
        <v>8462</v>
      </c>
      <c r="C8342">
        <v>2015</v>
      </c>
      <c r="D8342" s="42" t="s">
        <v>8686</v>
      </c>
      <c r="E8342" t="b">
        <v>0</v>
      </c>
      <c r="F8342" s="42" t="s">
        <v>10386</v>
      </c>
    </row>
    <row r="8343" spans="1:6" x14ac:dyDescent="0.2">
      <c r="A8343" s="42" t="s">
        <v>2329</v>
      </c>
      <c r="B8343" s="42" t="s">
        <v>8462</v>
      </c>
      <c r="C8343">
        <v>2016</v>
      </c>
      <c r="D8343" s="42" t="s">
        <v>9364</v>
      </c>
      <c r="E8343" t="b">
        <v>0</v>
      </c>
      <c r="F8343" s="42" t="s">
        <v>10386</v>
      </c>
    </row>
    <row r="8344" spans="1:6" x14ac:dyDescent="0.2">
      <c r="A8344" s="42" t="s">
        <v>2329</v>
      </c>
      <c r="B8344" s="42" t="s">
        <v>8462</v>
      </c>
      <c r="C8344">
        <v>2017</v>
      </c>
      <c r="D8344" s="42" t="s">
        <v>8978</v>
      </c>
      <c r="E8344" t="b">
        <v>0</v>
      </c>
      <c r="F8344" s="42" t="s">
        <v>10386</v>
      </c>
    </row>
    <row r="8345" spans="1:6" x14ac:dyDescent="0.2">
      <c r="A8345" s="42" t="s">
        <v>2329</v>
      </c>
      <c r="B8345" s="42" t="s">
        <v>8462</v>
      </c>
      <c r="C8345">
        <v>2018</v>
      </c>
      <c r="D8345" s="42" t="s">
        <v>8975</v>
      </c>
      <c r="E8345" t="b">
        <v>0</v>
      </c>
      <c r="F8345" s="42" t="s">
        <v>10386</v>
      </c>
    </row>
    <row r="8346" spans="1:6" x14ac:dyDescent="0.2">
      <c r="A8346" s="42" t="s">
        <v>2329</v>
      </c>
      <c r="B8346" s="42" t="s">
        <v>8462</v>
      </c>
      <c r="C8346">
        <v>2019</v>
      </c>
      <c r="D8346" s="42" t="s">
        <v>9015</v>
      </c>
      <c r="E8346" t="b">
        <v>0</v>
      </c>
      <c r="F8346" s="42" t="s">
        <v>10386</v>
      </c>
    </row>
    <row r="8347" spans="1:6" x14ac:dyDescent="0.2">
      <c r="A8347" s="42" t="s">
        <v>2329</v>
      </c>
      <c r="B8347" s="42" t="s">
        <v>8464</v>
      </c>
      <c r="C8347">
        <v>2013</v>
      </c>
      <c r="D8347" s="42" t="s">
        <v>8653</v>
      </c>
      <c r="E8347" t="b">
        <v>0</v>
      </c>
      <c r="F8347" s="42" t="s">
        <v>10386</v>
      </c>
    </row>
    <row r="8348" spans="1:6" x14ac:dyDescent="0.2">
      <c r="A8348" s="42" t="s">
        <v>2329</v>
      </c>
      <c r="B8348" s="42" t="s">
        <v>8464</v>
      </c>
      <c r="C8348">
        <v>2014</v>
      </c>
      <c r="D8348" s="42" t="s">
        <v>8682</v>
      </c>
      <c r="E8348" t="b">
        <v>0</v>
      </c>
      <c r="F8348" s="42" t="s">
        <v>10386</v>
      </c>
    </row>
    <row r="8349" spans="1:6" x14ac:dyDescent="0.2">
      <c r="A8349" s="42" t="s">
        <v>2329</v>
      </c>
      <c r="B8349" s="42" t="s">
        <v>8464</v>
      </c>
      <c r="C8349">
        <v>2015</v>
      </c>
      <c r="D8349" s="42" t="s">
        <v>8682</v>
      </c>
      <c r="E8349" t="b">
        <v>0</v>
      </c>
      <c r="F8349" s="42" t="s">
        <v>10386</v>
      </c>
    </row>
    <row r="8350" spans="1:6" x14ac:dyDescent="0.2">
      <c r="A8350" s="42" t="s">
        <v>2329</v>
      </c>
      <c r="B8350" s="42" t="s">
        <v>8464</v>
      </c>
      <c r="C8350">
        <v>2016</v>
      </c>
      <c r="D8350" s="42" t="s">
        <v>8682</v>
      </c>
      <c r="E8350" t="b">
        <v>0</v>
      </c>
      <c r="F8350" s="42" t="s">
        <v>10386</v>
      </c>
    </row>
    <row r="8351" spans="1:6" x14ac:dyDescent="0.2">
      <c r="A8351" s="42" t="s">
        <v>2329</v>
      </c>
      <c r="B8351" s="42" t="s">
        <v>8464</v>
      </c>
      <c r="C8351">
        <v>2017</v>
      </c>
      <c r="D8351" s="42" t="s">
        <v>8675</v>
      </c>
      <c r="E8351" t="b">
        <v>0</v>
      </c>
      <c r="F8351" s="42" t="s">
        <v>10386</v>
      </c>
    </row>
    <row r="8352" spans="1:6" x14ac:dyDescent="0.2">
      <c r="A8352" s="42" t="s">
        <v>2329</v>
      </c>
      <c r="B8352" s="42" t="s">
        <v>8464</v>
      </c>
      <c r="C8352">
        <v>2018</v>
      </c>
      <c r="D8352" s="42" t="s">
        <v>8675</v>
      </c>
      <c r="E8352" t="b">
        <v>0</v>
      </c>
      <c r="F8352" s="42" t="s">
        <v>10386</v>
      </c>
    </row>
    <row r="8353" spans="1:6" x14ac:dyDescent="0.2">
      <c r="A8353" s="42" t="s">
        <v>2329</v>
      </c>
      <c r="B8353" s="42" t="s">
        <v>8464</v>
      </c>
      <c r="C8353">
        <v>2019</v>
      </c>
      <c r="D8353" s="42" t="s">
        <v>8499</v>
      </c>
      <c r="E8353" t="b">
        <v>0</v>
      </c>
      <c r="F8353" s="42" t="s">
        <v>10386</v>
      </c>
    </row>
    <row r="8354" spans="1:6" x14ac:dyDescent="0.2">
      <c r="A8354" s="42" t="s">
        <v>2331</v>
      </c>
      <c r="B8354" s="42" t="s">
        <v>8454</v>
      </c>
      <c r="C8354">
        <v>2013</v>
      </c>
      <c r="D8354" s="42" t="s">
        <v>8686</v>
      </c>
      <c r="E8354" t="b">
        <v>0</v>
      </c>
      <c r="F8354" s="42" t="s">
        <v>10387</v>
      </c>
    </row>
    <row r="8355" spans="1:6" x14ac:dyDescent="0.2">
      <c r="A8355" s="42" t="s">
        <v>2331</v>
      </c>
      <c r="B8355" s="42" t="s">
        <v>8454</v>
      </c>
      <c r="C8355">
        <v>2014</v>
      </c>
      <c r="D8355" s="42" t="s">
        <v>8727</v>
      </c>
      <c r="E8355" t="b">
        <v>0</v>
      </c>
      <c r="F8355" s="42" t="s">
        <v>10387</v>
      </c>
    </row>
    <row r="8356" spans="1:6" x14ac:dyDescent="0.2">
      <c r="A8356" s="42" t="s">
        <v>2331</v>
      </c>
      <c r="B8356" s="42" t="s">
        <v>8454</v>
      </c>
      <c r="C8356">
        <v>2015</v>
      </c>
      <c r="D8356" s="42" t="s">
        <v>9010</v>
      </c>
      <c r="E8356" t="b">
        <v>0</v>
      </c>
      <c r="F8356" s="42" t="s">
        <v>10387</v>
      </c>
    </row>
    <row r="8357" spans="1:6" x14ac:dyDescent="0.2">
      <c r="A8357" s="42" t="s">
        <v>2331</v>
      </c>
      <c r="B8357" s="42" t="s">
        <v>8454</v>
      </c>
      <c r="C8357">
        <v>2016</v>
      </c>
      <c r="D8357" s="42" t="s">
        <v>8681</v>
      </c>
      <c r="E8357" t="b">
        <v>0</v>
      </c>
      <c r="F8357" s="42" t="s">
        <v>10387</v>
      </c>
    </row>
    <row r="8358" spans="1:6" x14ac:dyDescent="0.2">
      <c r="A8358" s="42" t="s">
        <v>2331</v>
      </c>
      <c r="B8358" s="42" t="s">
        <v>8454</v>
      </c>
      <c r="C8358">
        <v>2017</v>
      </c>
      <c r="D8358" s="42" t="s">
        <v>8964</v>
      </c>
      <c r="E8358" t="b">
        <v>0</v>
      </c>
      <c r="F8358" s="42" t="s">
        <v>10387</v>
      </c>
    </row>
    <row r="8359" spans="1:6" x14ac:dyDescent="0.2">
      <c r="A8359" s="42" t="s">
        <v>2331</v>
      </c>
      <c r="B8359" s="42" t="s">
        <v>8454</v>
      </c>
      <c r="C8359">
        <v>2018</v>
      </c>
      <c r="D8359" s="42" t="s">
        <v>9013</v>
      </c>
      <c r="E8359" t="b">
        <v>0</v>
      </c>
      <c r="F8359" s="42" t="s">
        <v>10387</v>
      </c>
    </row>
    <row r="8360" spans="1:6" x14ac:dyDescent="0.2">
      <c r="A8360" s="42" t="s">
        <v>2331</v>
      </c>
      <c r="B8360" s="42" t="s">
        <v>8454</v>
      </c>
      <c r="C8360">
        <v>2019</v>
      </c>
      <c r="D8360" s="42" t="s">
        <v>8650</v>
      </c>
      <c r="E8360" t="b">
        <v>0</v>
      </c>
      <c r="F8360" s="42" t="s">
        <v>10387</v>
      </c>
    </row>
    <row r="8361" spans="1:6" x14ac:dyDescent="0.2">
      <c r="A8361" s="42" t="s">
        <v>2331</v>
      </c>
      <c r="B8361" s="42" t="s">
        <v>8462</v>
      </c>
      <c r="C8361">
        <v>2013</v>
      </c>
      <c r="D8361" s="42" t="s">
        <v>8686</v>
      </c>
      <c r="E8361" t="b">
        <v>0</v>
      </c>
      <c r="F8361" s="42" t="s">
        <v>10387</v>
      </c>
    </row>
    <row r="8362" spans="1:6" x14ac:dyDescent="0.2">
      <c r="A8362" s="42" t="s">
        <v>2331</v>
      </c>
      <c r="B8362" s="42" t="s">
        <v>8462</v>
      </c>
      <c r="C8362">
        <v>2014</v>
      </c>
      <c r="D8362" s="42" t="s">
        <v>8727</v>
      </c>
      <c r="E8362" t="b">
        <v>0</v>
      </c>
      <c r="F8362" s="42" t="s">
        <v>10387</v>
      </c>
    </row>
    <row r="8363" spans="1:6" x14ac:dyDescent="0.2">
      <c r="A8363" s="42" t="s">
        <v>2331</v>
      </c>
      <c r="B8363" s="42" t="s">
        <v>8462</v>
      </c>
      <c r="C8363">
        <v>2015</v>
      </c>
      <c r="D8363" s="42" t="s">
        <v>9010</v>
      </c>
      <c r="E8363" t="b">
        <v>0</v>
      </c>
      <c r="F8363" s="42" t="s">
        <v>10387</v>
      </c>
    </row>
    <row r="8364" spans="1:6" x14ac:dyDescent="0.2">
      <c r="A8364" s="42" t="s">
        <v>2331</v>
      </c>
      <c r="B8364" s="42" t="s">
        <v>8462</v>
      </c>
      <c r="C8364">
        <v>2016</v>
      </c>
      <c r="D8364" s="42" t="s">
        <v>8681</v>
      </c>
      <c r="E8364" t="b">
        <v>0</v>
      </c>
      <c r="F8364" s="42" t="s">
        <v>10387</v>
      </c>
    </row>
    <row r="8365" spans="1:6" x14ac:dyDescent="0.2">
      <c r="A8365" s="42" t="s">
        <v>2331</v>
      </c>
      <c r="B8365" s="42" t="s">
        <v>8462</v>
      </c>
      <c r="C8365">
        <v>2017</v>
      </c>
      <c r="D8365" s="42" t="s">
        <v>8964</v>
      </c>
      <c r="E8365" t="b">
        <v>0</v>
      </c>
      <c r="F8365" s="42" t="s">
        <v>10387</v>
      </c>
    </row>
    <row r="8366" spans="1:6" x14ac:dyDescent="0.2">
      <c r="A8366" s="42" t="s">
        <v>2331</v>
      </c>
      <c r="B8366" s="42" t="s">
        <v>8462</v>
      </c>
      <c r="C8366">
        <v>2018</v>
      </c>
      <c r="D8366" s="42" t="s">
        <v>9013</v>
      </c>
      <c r="E8366" t="b">
        <v>0</v>
      </c>
      <c r="F8366" s="42" t="s">
        <v>10387</v>
      </c>
    </row>
    <row r="8367" spans="1:6" x14ac:dyDescent="0.2">
      <c r="A8367" s="42" t="s">
        <v>2331</v>
      </c>
      <c r="B8367" s="42" t="s">
        <v>8462</v>
      </c>
      <c r="C8367">
        <v>2019</v>
      </c>
      <c r="D8367" s="42" t="s">
        <v>8983</v>
      </c>
      <c r="E8367" t="b">
        <v>0</v>
      </c>
      <c r="F8367" s="42" t="s">
        <v>10387</v>
      </c>
    </row>
    <row r="8368" spans="1:6" x14ac:dyDescent="0.2">
      <c r="A8368" s="42" t="s">
        <v>2331</v>
      </c>
      <c r="B8368" s="42" t="s">
        <v>8464</v>
      </c>
      <c r="C8368">
        <v>2013</v>
      </c>
      <c r="D8368" s="42" t="s">
        <v>8682</v>
      </c>
      <c r="E8368" t="b">
        <v>0</v>
      </c>
      <c r="F8368" s="42" t="s">
        <v>10387</v>
      </c>
    </row>
    <row r="8369" spans="1:6" x14ac:dyDescent="0.2">
      <c r="A8369" s="42" t="s">
        <v>2331</v>
      </c>
      <c r="B8369" s="42" t="s">
        <v>8464</v>
      </c>
      <c r="C8369">
        <v>2014</v>
      </c>
      <c r="D8369" s="42" t="s">
        <v>8675</v>
      </c>
      <c r="E8369" t="b">
        <v>0</v>
      </c>
      <c r="F8369" s="42" t="s">
        <v>10387</v>
      </c>
    </row>
    <row r="8370" spans="1:6" x14ac:dyDescent="0.2">
      <c r="A8370" s="42" t="s">
        <v>2331</v>
      </c>
      <c r="B8370" s="42" t="s">
        <v>8464</v>
      </c>
      <c r="C8370">
        <v>2015</v>
      </c>
      <c r="D8370" s="42" t="s">
        <v>8675</v>
      </c>
      <c r="E8370" t="b">
        <v>0</v>
      </c>
      <c r="F8370" s="42" t="s">
        <v>10387</v>
      </c>
    </row>
    <row r="8371" spans="1:6" x14ac:dyDescent="0.2">
      <c r="A8371" s="42" t="s">
        <v>2331</v>
      </c>
      <c r="B8371" s="42" t="s">
        <v>8464</v>
      </c>
      <c r="C8371">
        <v>2016</v>
      </c>
      <c r="D8371" s="42" t="s">
        <v>8499</v>
      </c>
      <c r="E8371" t="b">
        <v>0</v>
      </c>
      <c r="F8371" s="42" t="s">
        <v>10387</v>
      </c>
    </row>
    <row r="8372" spans="1:6" x14ac:dyDescent="0.2">
      <c r="A8372" s="42" t="s">
        <v>2331</v>
      </c>
      <c r="B8372" s="42" t="s">
        <v>8464</v>
      </c>
      <c r="C8372">
        <v>2017</v>
      </c>
      <c r="D8372" s="42" t="s">
        <v>8699</v>
      </c>
      <c r="E8372" t="b">
        <v>0</v>
      </c>
      <c r="F8372" s="42" t="s">
        <v>10387</v>
      </c>
    </row>
    <row r="8373" spans="1:6" x14ac:dyDescent="0.2">
      <c r="A8373" s="42" t="s">
        <v>2331</v>
      </c>
      <c r="B8373" s="42" t="s">
        <v>8464</v>
      </c>
      <c r="C8373">
        <v>2018</v>
      </c>
      <c r="D8373" s="42" t="s">
        <v>8686</v>
      </c>
      <c r="E8373" t="b">
        <v>0</v>
      </c>
      <c r="F8373" s="42" t="s">
        <v>10387</v>
      </c>
    </row>
    <row r="8374" spans="1:6" x14ac:dyDescent="0.2">
      <c r="A8374" s="42" t="s">
        <v>2331</v>
      </c>
      <c r="B8374" s="42" t="s">
        <v>8464</v>
      </c>
      <c r="C8374">
        <v>2019</v>
      </c>
      <c r="D8374" s="42" t="s">
        <v>8686</v>
      </c>
      <c r="E8374" t="b">
        <v>0</v>
      </c>
      <c r="F8374" s="42" t="s">
        <v>10387</v>
      </c>
    </row>
    <row r="8375" spans="1:6" x14ac:dyDescent="0.2">
      <c r="A8375" s="42" t="s">
        <v>2333</v>
      </c>
      <c r="B8375" s="42" t="s">
        <v>8454</v>
      </c>
      <c r="C8375">
        <v>2013</v>
      </c>
      <c r="D8375" s="42" t="s">
        <v>8594</v>
      </c>
      <c r="E8375" t="b">
        <v>0</v>
      </c>
      <c r="F8375" s="42" t="s">
        <v>10388</v>
      </c>
    </row>
    <row r="8376" spans="1:6" x14ac:dyDescent="0.2">
      <c r="A8376" s="42" t="s">
        <v>2333</v>
      </c>
      <c r="B8376" s="42" t="s">
        <v>8454</v>
      </c>
      <c r="C8376">
        <v>2014</v>
      </c>
      <c r="D8376" s="42" t="s">
        <v>9903</v>
      </c>
      <c r="E8376" t="b">
        <v>0</v>
      </c>
      <c r="F8376" s="42" t="s">
        <v>10388</v>
      </c>
    </row>
    <row r="8377" spans="1:6" x14ac:dyDescent="0.2">
      <c r="A8377" s="42" t="s">
        <v>2333</v>
      </c>
      <c r="B8377" s="42" t="s">
        <v>8454</v>
      </c>
      <c r="C8377">
        <v>2015</v>
      </c>
      <c r="D8377" s="42" t="s">
        <v>8686</v>
      </c>
      <c r="E8377" t="b">
        <v>0</v>
      </c>
      <c r="F8377" s="42" t="s">
        <v>10388</v>
      </c>
    </row>
    <row r="8378" spans="1:6" x14ac:dyDescent="0.2">
      <c r="A8378" s="42" t="s">
        <v>2333</v>
      </c>
      <c r="B8378" s="42" t="s">
        <v>8454</v>
      </c>
      <c r="C8378">
        <v>2016</v>
      </c>
      <c r="D8378" s="42" t="s">
        <v>10389</v>
      </c>
      <c r="E8378" t="b">
        <v>0</v>
      </c>
      <c r="F8378" s="42" t="s">
        <v>10388</v>
      </c>
    </row>
    <row r="8379" spans="1:6" x14ac:dyDescent="0.2">
      <c r="A8379" s="42" t="s">
        <v>2333</v>
      </c>
      <c r="B8379" s="42" t="s">
        <v>8454</v>
      </c>
      <c r="C8379">
        <v>2017</v>
      </c>
      <c r="D8379" s="42" t="s">
        <v>8761</v>
      </c>
      <c r="E8379" t="b">
        <v>0</v>
      </c>
      <c r="F8379" s="42" t="s">
        <v>10388</v>
      </c>
    </row>
    <row r="8380" spans="1:6" x14ac:dyDescent="0.2">
      <c r="A8380" s="42" t="s">
        <v>2333</v>
      </c>
      <c r="B8380" s="42" t="s">
        <v>8454</v>
      </c>
      <c r="C8380">
        <v>2018</v>
      </c>
      <c r="D8380" s="42" t="s">
        <v>10390</v>
      </c>
      <c r="E8380" t="b">
        <v>0</v>
      </c>
      <c r="F8380" s="42" t="s">
        <v>10388</v>
      </c>
    </row>
    <row r="8381" spans="1:6" x14ac:dyDescent="0.2">
      <c r="A8381" s="42" t="s">
        <v>2333</v>
      </c>
      <c r="B8381" s="42" t="s">
        <v>8454</v>
      </c>
      <c r="C8381">
        <v>2019</v>
      </c>
      <c r="D8381" s="42" t="s">
        <v>10391</v>
      </c>
      <c r="E8381" t="b">
        <v>0</v>
      </c>
      <c r="F8381" s="42" t="s">
        <v>10388</v>
      </c>
    </row>
    <row r="8382" spans="1:6" x14ac:dyDescent="0.2">
      <c r="A8382" s="42" t="s">
        <v>2333</v>
      </c>
      <c r="B8382" s="42" t="s">
        <v>8462</v>
      </c>
      <c r="C8382">
        <v>2013</v>
      </c>
      <c r="D8382" s="42" t="s">
        <v>8970</v>
      </c>
      <c r="E8382" t="b">
        <v>0</v>
      </c>
      <c r="F8382" s="42" t="s">
        <v>10388</v>
      </c>
    </row>
    <row r="8383" spans="1:6" x14ac:dyDescent="0.2">
      <c r="A8383" s="42" t="s">
        <v>2333</v>
      </c>
      <c r="B8383" s="42" t="s">
        <v>8462</v>
      </c>
      <c r="C8383">
        <v>2014</v>
      </c>
      <c r="D8383" s="42" t="s">
        <v>9903</v>
      </c>
      <c r="E8383" t="b">
        <v>0</v>
      </c>
      <c r="F8383" s="42" t="s">
        <v>10388</v>
      </c>
    </row>
    <row r="8384" spans="1:6" x14ac:dyDescent="0.2">
      <c r="A8384" s="42" t="s">
        <v>2333</v>
      </c>
      <c r="B8384" s="42" t="s">
        <v>8462</v>
      </c>
      <c r="C8384">
        <v>2015</v>
      </c>
      <c r="D8384" s="42" t="s">
        <v>8686</v>
      </c>
      <c r="E8384" t="b">
        <v>0</v>
      </c>
      <c r="F8384" s="42" t="s">
        <v>10388</v>
      </c>
    </row>
    <row r="8385" spans="1:6" x14ac:dyDescent="0.2">
      <c r="A8385" s="42" t="s">
        <v>2333</v>
      </c>
      <c r="B8385" s="42" t="s">
        <v>8462</v>
      </c>
      <c r="C8385">
        <v>2016</v>
      </c>
      <c r="D8385" s="42" t="s">
        <v>10389</v>
      </c>
      <c r="E8385" t="b">
        <v>0</v>
      </c>
      <c r="F8385" s="42" t="s">
        <v>10388</v>
      </c>
    </row>
    <row r="8386" spans="1:6" x14ac:dyDescent="0.2">
      <c r="A8386" s="42" t="s">
        <v>2333</v>
      </c>
      <c r="B8386" s="42" t="s">
        <v>8462</v>
      </c>
      <c r="C8386">
        <v>2017</v>
      </c>
      <c r="D8386" s="42" t="s">
        <v>9138</v>
      </c>
      <c r="E8386" t="b">
        <v>0</v>
      </c>
      <c r="F8386" s="42" t="s">
        <v>10388</v>
      </c>
    </row>
    <row r="8387" spans="1:6" x14ac:dyDescent="0.2">
      <c r="A8387" s="42" t="s">
        <v>2333</v>
      </c>
      <c r="B8387" s="42" t="s">
        <v>8462</v>
      </c>
      <c r="C8387">
        <v>2018</v>
      </c>
      <c r="D8387" s="42" t="s">
        <v>10390</v>
      </c>
      <c r="E8387" t="b">
        <v>0</v>
      </c>
      <c r="F8387" s="42" t="s">
        <v>10388</v>
      </c>
    </row>
    <row r="8388" spans="1:6" x14ac:dyDescent="0.2">
      <c r="A8388" s="42" t="s">
        <v>2333</v>
      </c>
      <c r="B8388" s="42" t="s">
        <v>8462</v>
      </c>
      <c r="C8388">
        <v>2019</v>
      </c>
      <c r="D8388" s="42" t="s">
        <v>10391</v>
      </c>
      <c r="E8388" t="b">
        <v>0</v>
      </c>
      <c r="F8388" s="42" t="s">
        <v>10388</v>
      </c>
    </row>
    <row r="8389" spans="1:6" x14ac:dyDescent="0.2">
      <c r="A8389" s="42" t="s">
        <v>2333</v>
      </c>
      <c r="B8389" s="42" t="s">
        <v>8464</v>
      </c>
      <c r="C8389">
        <v>2013</v>
      </c>
      <c r="D8389" s="42" t="s">
        <v>8726</v>
      </c>
      <c r="E8389" t="b">
        <v>0</v>
      </c>
      <c r="F8389" s="42" t="s">
        <v>10388</v>
      </c>
    </row>
    <row r="8390" spans="1:6" x14ac:dyDescent="0.2">
      <c r="A8390" s="42" t="s">
        <v>2333</v>
      </c>
      <c r="B8390" s="42" t="s">
        <v>8464</v>
      </c>
      <c r="C8390">
        <v>2014</v>
      </c>
      <c r="D8390" s="42" t="s">
        <v>8601</v>
      </c>
      <c r="E8390" t="b">
        <v>0</v>
      </c>
      <c r="F8390" s="42" t="s">
        <v>10388</v>
      </c>
    </row>
    <row r="8391" spans="1:6" x14ac:dyDescent="0.2">
      <c r="A8391" s="42" t="s">
        <v>2333</v>
      </c>
      <c r="B8391" s="42" t="s">
        <v>8464</v>
      </c>
      <c r="C8391">
        <v>2015</v>
      </c>
      <c r="D8391" s="42" t="s">
        <v>8977</v>
      </c>
      <c r="E8391" t="b">
        <v>0</v>
      </c>
      <c r="F8391" s="42" t="s">
        <v>10388</v>
      </c>
    </row>
    <row r="8392" spans="1:6" x14ac:dyDescent="0.2">
      <c r="A8392" s="42" t="s">
        <v>2333</v>
      </c>
      <c r="B8392" s="42" t="s">
        <v>8464</v>
      </c>
      <c r="C8392">
        <v>2016</v>
      </c>
      <c r="D8392" s="42" t="s">
        <v>8676</v>
      </c>
      <c r="E8392" t="b">
        <v>0</v>
      </c>
      <c r="F8392" s="42" t="s">
        <v>10388</v>
      </c>
    </row>
    <row r="8393" spans="1:6" x14ac:dyDescent="0.2">
      <c r="A8393" s="42" t="s">
        <v>2333</v>
      </c>
      <c r="B8393" s="42" t="s">
        <v>8464</v>
      </c>
      <c r="C8393">
        <v>2017</v>
      </c>
      <c r="D8393" s="42" t="s">
        <v>8681</v>
      </c>
      <c r="E8393" t="b">
        <v>0</v>
      </c>
      <c r="F8393" s="42" t="s">
        <v>10388</v>
      </c>
    </row>
    <row r="8394" spans="1:6" x14ac:dyDescent="0.2">
      <c r="A8394" s="42" t="s">
        <v>2333</v>
      </c>
      <c r="B8394" s="42" t="s">
        <v>8464</v>
      </c>
      <c r="C8394">
        <v>2018</v>
      </c>
      <c r="D8394" s="42" t="s">
        <v>8676</v>
      </c>
      <c r="E8394" t="b">
        <v>0</v>
      </c>
      <c r="F8394" s="42" t="s">
        <v>10388</v>
      </c>
    </row>
    <row r="8395" spans="1:6" x14ac:dyDescent="0.2">
      <c r="A8395" s="42" t="s">
        <v>2333</v>
      </c>
      <c r="B8395" s="42" t="s">
        <v>8464</v>
      </c>
      <c r="C8395">
        <v>2019</v>
      </c>
      <c r="D8395" s="42" t="s">
        <v>8676</v>
      </c>
      <c r="E8395" t="b">
        <v>0</v>
      </c>
      <c r="F8395" s="42" t="s">
        <v>10388</v>
      </c>
    </row>
    <row r="8396" spans="1:6" x14ac:dyDescent="0.2">
      <c r="A8396" s="42" t="s">
        <v>2335</v>
      </c>
      <c r="B8396" s="42" t="s">
        <v>8454</v>
      </c>
      <c r="C8396">
        <v>2013</v>
      </c>
      <c r="D8396" s="42" t="s">
        <v>8964</v>
      </c>
      <c r="E8396" t="b">
        <v>0</v>
      </c>
      <c r="F8396" s="42" t="s">
        <v>10392</v>
      </c>
    </row>
    <row r="8397" spans="1:6" x14ac:dyDescent="0.2">
      <c r="A8397" s="42" t="s">
        <v>2335</v>
      </c>
      <c r="B8397" s="42" t="s">
        <v>8454</v>
      </c>
      <c r="C8397">
        <v>2014</v>
      </c>
      <c r="D8397" s="42" t="s">
        <v>9093</v>
      </c>
      <c r="E8397" t="b">
        <v>0</v>
      </c>
      <c r="F8397" s="42" t="s">
        <v>10392</v>
      </c>
    </row>
    <row r="8398" spans="1:6" x14ac:dyDescent="0.2">
      <c r="A8398" s="42" t="s">
        <v>2335</v>
      </c>
      <c r="B8398" s="42" t="s">
        <v>8454</v>
      </c>
      <c r="C8398">
        <v>2015</v>
      </c>
      <c r="D8398" s="42" t="s">
        <v>9093</v>
      </c>
      <c r="E8398" t="b">
        <v>0</v>
      </c>
      <c r="F8398" s="42" t="s">
        <v>10392</v>
      </c>
    </row>
    <row r="8399" spans="1:6" x14ac:dyDescent="0.2">
      <c r="A8399" s="42" t="s">
        <v>2335</v>
      </c>
      <c r="B8399" s="42" t="s">
        <v>8454</v>
      </c>
      <c r="C8399">
        <v>2016</v>
      </c>
      <c r="D8399" s="42" t="s">
        <v>9028</v>
      </c>
      <c r="E8399" t="b">
        <v>0</v>
      </c>
      <c r="F8399" s="42" t="s">
        <v>10392</v>
      </c>
    </row>
    <row r="8400" spans="1:6" x14ac:dyDescent="0.2">
      <c r="A8400" s="42" t="s">
        <v>2335</v>
      </c>
      <c r="B8400" s="42" t="s">
        <v>8454</v>
      </c>
      <c r="C8400">
        <v>2017</v>
      </c>
      <c r="D8400" s="42" t="s">
        <v>9007</v>
      </c>
      <c r="E8400" t="b">
        <v>0</v>
      </c>
      <c r="F8400" s="42" t="s">
        <v>10392</v>
      </c>
    </row>
    <row r="8401" spans="1:6" x14ac:dyDescent="0.2">
      <c r="A8401" s="42" t="s">
        <v>2335</v>
      </c>
      <c r="B8401" s="42" t="s">
        <v>8454</v>
      </c>
      <c r="C8401">
        <v>2018</v>
      </c>
      <c r="D8401" s="42" t="s">
        <v>8828</v>
      </c>
      <c r="E8401" t="b">
        <v>0</v>
      </c>
      <c r="F8401" s="42" t="s">
        <v>10392</v>
      </c>
    </row>
    <row r="8402" spans="1:6" x14ac:dyDescent="0.2">
      <c r="A8402" s="42" t="s">
        <v>2335</v>
      </c>
      <c r="B8402" s="42" t="s">
        <v>8454</v>
      </c>
      <c r="C8402">
        <v>2019</v>
      </c>
      <c r="D8402" s="42" t="s">
        <v>8934</v>
      </c>
      <c r="E8402" t="b">
        <v>0</v>
      </c>
      <c r="F8402" s="42" t="s">
        <v>10392</v>
      </c>
    </row>
    <row r="8403" spans="1:6" x14ac:dyDescent="0.2">
      <c r="A8403" s="42" t="s">
        <v>2335</v>
      </c>
      <c r="B8403" s="42" t="s">
        <v>8462</v>
      </c>
      <c r="C8403">
        <v>2013</v>
      </c>
      <c r="D8403" s="42" t="s">
        <v>9015</v>
      </c>
      <c r="E8403" t="b">
        <v>0</v>
      </c>
      <c r="F8403" s="42" t="s">
        <v>10392</v>
      </c>
    </row>
    <row r="8404" spans="1:6" x14ac:dyDescent="0.2">
      <c r="A8404" s="42" t="s">
        <v>2335</v>
      </c>
      <c r="B8404" s="42" t="s">
        <v>8462</v>
      </c>
      <c r="C8404">
        <v>2014</v>
      </c>
      <c r="D8404" s="42" t="s">
        <v>9330</v>
      </c>
      <c r="E8404" t="b">
        <v>0</v>
      </c>
      <c r="F8404" s="42" t="s">
        <v>10392</v>
      </c>
    </row>
    <row r="8405" spans="1:6" x14ac:dyDescent="0.2">
      <c r="A8405" s="42" t="s">
        <v>2335</v>
      </c>
      <c r="B8405" s="42" t="s">
        <v>8462</v>
      </c>
      <c r="C8405">
        <v>2015</v>
      </c>
      <c r="D8405" s="42" t="s">
        <v>9330</v>
      </c>
      <c r="E8405" t="b">
        <v>0</v>
      </c>
      <c r="F8405" s="42" t="s">
        <v>10392</v>
      </c>
    </row>
    <row r="8406" spans="1:6" x14ac:dyDescent="0.2">
      <c r="A8406" s="42" t="s">
        <v>2335</v>
      </c>
      <c r="B8406" s="42" t="s">
        <v>8462</v>
      </c>
      <c r="C8406">
        <v>2016</v>
      </c>
      <c r="D8406" s="42" t="s">
        <v>9028</v>
      </c>
      <c r="E8406" t="b">
        <v>0</v>
      </c>
      <c r="F8406" s="42" t="s">
        <v>10392</v>
      </c>
    </row>
    <row r="8407" spans="1:6" x14ac:dyDescent="0.2">
      <c r="A8407" s="42" t="s">
        <v>2335</v>
      </c>
      <c r="B8407" s="42" t="s">
        <v>8462</v>
      </c>
      <c r="C8407">
        <v>2017</v>
      </c>
      <c r="D8407" s="42" t="s">
        <v>8937</v>
      </c>
      <c r="E8407" t="b">
        <v>0</v>
      </c>
      <c r="F8407" s="42" t="s">
        <v>10392</v>
      </c>
    </row>
    <row r="8408" spans="1:6" x14ac:dyDescent="0.2">
      <c r="A8408" s="42" t="s">
        <v>2335</v>
      </c>
      <c r="B8408" s="42" t="s">
        <v>8462</v>
      </c>
      <c r="C8408">
        <v>2018</v>
      </c>
      <c r="D8408" s="42" t="s">
        <v>8968</v>
      </c>
      <c r="E8408" t="b">
        <v>0</v>
      </c>
      <c r="F8408" s="42" t="s">
        <v>10392</v>
      </c>
    </row>
    <row r="8409" spans="1:6" x14ac:dyDescent="0.2">
      <c r="A8409" s="42" t="s">
        <v>2335</v>
      </c>
      <c r="B8409" s="42" t="s">
        <v>8462</v>
      </c>
      <c r="C8409">
        <v>2019</v>
      </c>
      <c r="D8409" s="42" t="s">
        <v>8939</v>
      </c>
      <c r="E8409" t="b">
        <v>0</v>
      </c>
      <c r="F8409" s="42" t="s">
        <v>10392</v>
      </c>
    </row>
    <row r="8410" spans="1:6" x14ac:dyDescent="0.2">
      <c r="A8410" s="42" t="s">
        <v>2335</v>
      </c>
      <c r="B8410" s="42" t="s">
        <v>8464</v>
      </c>
      <c r="C8410">
        <v>2013</v>
      </c>
      <c r="D8410" s="42" t="s">
        <v>8650</v>
      </c>
      <c r="E8410" t="b">
        <v>0</v>
      </c>
      <c r="F8410" s="42" t="s">
        <v>10392</v>
      </c>
    </row>
    <row r="8411" spans="1:6" x14ac:dyDescent="0.2">
      <c r="A8411" s="42" t="s">
        <v>2335</v>
      </c>
      <c r="B8411" s="42" t="s">
        <v>8464</v>
      </c>
      <c r="C8411">
        <v>2014</v>
      </c>
      <c r="D8411" s="42" t="s">
        <v>8650</v>
      </c>
      <c r="E8411" t="b">
        <v>0</v>
      </c>
      <c r="F8411" s="42" t="s">
        <v>10392</v>
      </c>
    </row>
    <row r="8412" spans="1:6" x14ac:dyDescent="0.2">
      <c r="A8412" s="42" t="s">
        <v>2335</v>
      </c>
      <c r="B8412" s="42" t="s">
        <v>8464</v>
      </c>
      <c r="C8412">
        <v>2015</v>
      </c>
      <c r="D8412" s="42" t="s">
        <v>9018</v>
      </c>
      <c r="E8412" t="b">
        <v>0</v>
      </c>
      <c r="F8412" s="42" t="s">
        <v>10392</v>
      </c>
    </row>
    <row r="8413" spans="1:6" x14ac:dyDescent="0.2">
      <c r="A8413" s="42" t="s">
        <v>2335</v>
      </c>
      <c r="B8413" s="42" t="s">
        <v>8464</v>
      </c>
      <c r="C8413">
        <v>2016</v>
      </c>
      <c r="D8413" s="42" t="s">
        <v>8587</v>
      </c>
      <c r="E8413" t="b">
        <v>0</v>
      </c>
      <c r="F8413" s="42" t="s">
        <v>10392</v>
      </c>
    </row>
    <row r="8414" spans="1:6" x14ac:dyDescent="0.2">
      <c r="A8414" s="42" t="s">
        <v>2335</v>
      </c>
      <c r="B8414" s="42" t="s">
        <v>8464</v>
      </c>
      <c r="C8414">
        <v>2017</v>
      </c>
      <c r="D8414" s="42" t="s">
        <v>9329</v>
      </c>
      <c r="E8414" t="b">
        <v>0</v>
      </c>
      <c r="F8414" s="42" t="s">
        <v>10392</v>
      </c>
    </row>
    <row r="8415" spans="1:6" x14ac:dyDescent="0.2">
      <c r="A8415" s="42" t="s">
        <v>2335</v>
      </c>
      <c r="B8415" s="42" t="s">
        <v>8464</v>
      </c>
      <c r="C8415">
        <v>2018</v>
      </c>
      <c r="D8415" s="42" t="s">
        <v>8724</v>
      </c>
      <c r="E8415" t="b">
        <v>0</v>
      </c>
      <c r="F8415" s="42" t="s">
        <v>10392</v>
      </c>
    </row>
    <row r="8416" spans="1:6" x14ac:dyDescent="0.2">
      <c r="A8416" s="42" t="s">
        <v>2335</v>
      </c>
      <c r="B8416" s="42" t="s">
        <v>8464</v>
      </c>
      <c r="C8416">
        <v>2019</v>
      </c>
      <c r="D8416" s="42" t="s">
        <v>8978</v>
      </c>
      <c r="E8416" t="b">
        <v>0</v>
      </c>
      <c r="F8416" s="42" t="s">
        <v>10392</v>
      </c>
    </row>
    <row r="8417" spans="1:6" x14ac:dyDescent="0.2">
      <c r="A8417" s="42" t="s">
        <v>2337</v>
      </c>
      <c r="B8417" s="42" t="s">
        <v>8454</v>
      </c>
      <c r="C8417">
        <v>2013</v>
      </c>
      <c r="D8417" s="42" t="s">
        <v>9171</v>
      </c>
      <c r="E8417" t="b">
        <v>0</v>
      </c>
      <c r="F8417" s="42" t="s">
        <v>10393</v>
      </c>
    </row>
    <row r="8418" spans="1:6" x14ac:dyDescent="0.2">
      <c r="A8418" s="42" t="s">
        <v>2337</v>
      </c>
      <c r="B8418" s="42" t="s">
        <v>8454</v>
      </c>
      <c r="C8418">
        <v>2014</v>
      </c>
      <c r="D8418" s="42" t="s">
        <v>9152</v>
      </c>
      <c r="E8418" t="b">
        <v>0</v>
      </c>
      <c r="F8418" s="42" t="s">
        <v>10393</v>
      </c>
    </row>
    <row r="8419" spans="1:6" x14ac:dyDescent="0.2">
      <c r="A8419" s="42" t="s">
        <v>2337</v>
      </c>
      <c r="B8419" s="42" t="s">
        <v>8454</v>
      </c>
      <c r="C8419">
        <v>2015</v>
      </c>
      <c r="D8419" s="42" t="s">
        <v>9161</v>
      </c>
      <c r="E8419" t="b">
        <v>0</v>
      </c>
      <c r="F8419" s="42" t="s">
        <v>10393</v>
      </c>
    </row>
    <row r="8420" spans="1:6" x14ac:dyDescent="0.2">
      <c r="A8420" s="42" t="s">
        <v>2337</v>
      </c>
      <c r="B8420" s="42" t="s">
        <v>8454</v>
      </c>
      <c r="C8420">
        <v>2016</v>
      </c>
      <c r="D8420" s="42" t="s">
        <v>8771</v>
      </c>
      <c r="E8420" t="b">
        <v>0</v>
      </c>
      <c r="F8420" s="42" t="s">
        <v>10393</v>
      </c>
    </row>
    <row r="8421" spans="1:6" x14ac:dyDescent="0.2">
      <c r="A8421" s="42" t="s">
        <v>2337</v>
      </c>
      <c r="B8421" s="42" t="s">
        <v>8454</v>
      </c>
      <c r="C8421">
        <v>2017</v>
      </c>
      <c r="D8421" s="42" t="s">
        <v>8671</v>
      </c>
      <c r="E8421" t="b">
        <v>0</v>
      </c>
      <c r="F8421" s="42" t="s">
        <v>10393</v>
      </c>
    </row>
    <row r="8422" spans="1:6" x14ac:dyDescent="0.2">
      <c r="A8422" s="42" t="s">
        <v>2337</v>
      </c>
      <c r="B8422" s="42" t="s">
        <v>8454</v>
      </c>
      <c r="C8422">
        <v>2018</v>
      </c>
      <c r="D8422" s="42" t="s">
        <v>9467</v>
      </c>
      <c r="E8422" t="b">
        <v>0</v>
      </c>
      <c r="F8422" s="42" t="s">
        <v>10393</v>
      </c>
    </row>
    <row r="8423" spans="1:6" x14ac:dyDescent="0.2">
      <c r="A8423" s="42" t="s">
        <v>2337</v>
      </c>
      <c r="B8423" s="42" t="s">
        <v>8454</v>
      </c>
      <c r="C8423">
        <v>2019</v>
      </c>
      <c r="D8423" s="42" t="s">
        <v>10394</v>
      </c>
      <c r="E8423" t="b">
        <v>0</v>
      </c>
      <c r="F8423" s="42" t="s">
        <v>10393</v>
      </c>
    </row>
    <row r="8424" spans="1:6" x14ac:dyDescent="0.2">
      <c r="A8424" s="42" t="s">
        <v>2337</v>
      </c>
      <c r="B8424" s="42" t="s">
        <v>8462</v>
      </c>
      <c r="C8424">
        <v>2013</v>
      </c>
      <c r="D8424" s="42" t="s">
        <v>8582</v>
      </c>
      <c r="E8424" t="b">
        <v>0</v>
      </c>
      <c r="F8424" s="42" t="s">
        <v>10393</v>
      </c>
    </row>
    <row r="8425" spans="1:6" x14ac:dyDescent="0.2">
      <c r="A8425" s="42" t="s">
        <v>2337</v>
      </c>
      <c r="B8425" s="42" t="s">
        <v>8462</v>
      </c>
      <c r="C8425">
        <v>2014</v>
      </c>
      <c r="D8425" s="42" t="s">
        <v>9152</v>
      </c>
      <c r="E8425" t="b">
        <v>0</v>
      </c>
      <c r="F8425" s="42" t="s">
        <v>10393</v>
      </c>
    </row>
    <row r="8426" spans="1:6" x14ac:dyDescent="0.2">
      <c r="A8426" s="42" t="s">
        <v>2337</v>
      </c>
      <c r="B8426" s="42" t="s">
        <v>8462</v>
      </c>
      <c r="C8426">
        <v>2015</v>
      </c>
      <c r="D8426" s="42" t="s">
        <v>8990</v>
      </c>
      <c r="E8426" t="b">
        <v>0</v>
      </c>
      <c r="F8426" s="42" t="s">
        <v>10393</v>
      </c>
    </row>
    <row r="8427" spans="1:6" x14ac:dyDescent="0.2">
      <c r="A8427" s="42" t="s">
        <v>2337</v>
      </c>
      <c r="B8427" s="42" t="s">
        <v>8462</v>
      </c>
      <c r="C8427">
        <v>2016</v>
      </c>
      <c r="D8427" s="42" t="s">
        <v>9387</v>
      </c>
      <c r="E8427" t="b">
        <v>0</v>
      </c>
      <c r="F8427" s="42" t="s">
        <v>10393</v>
      </c>
    </row>
    <row r="8428" spans="1:6" x14ac:dyDescent="0.2">
      <c r="A8428" s="42" t="s">
        <v>2337</v>
      </c>
      <c r="B8428" s="42" t="s">
        <v>8462</v>
      </c>
      <c r="C8428">
        <v>2017</v>
      </c>
      <c r="D8428" s="42" t="s">
        <v>8985</v>
      </c>
      <c r="E8428" t="b">
        <v>0</v>
      </c>
      <c r="F8428" s="42" t="s">
        <v>10393</v>
      </c>
    </row>
    <row r="8429" spans="1:6" x14ac:dyDescent="0.2">
      <c r="A8429" s="42" t="s">
        <v>2337</v>
      </c>
      <c r="B8429" s="42" t="s">
        <v>8462</v>
      </c>
      <c r="C8429">
        <v>2018</v>
      </c>
      <c r="D8429" s="42" t="s">
        <v>9468</v>
      </c>
      <c r="E8429" t="b">
        <v>0</v>
      </c>
      <c r="F8429" s="42" t="s">
        <v>10393</v>
      </c>
    </row>
    <row r="8430" spans="1:6" x14ac:dyDescent="0.2">
      <c r="A8430" s="42" t="s">
        <v>2337</v>
      </c>
      <c r="B8430" s="42" t="s">
        <v>8462</v>
      </c>
      <c r="C8430">
        <v>2019</v>
      </c>
      <c r="D8430" s="42" t="s">
        <v>9222</v>
      </c>
      <c r="E8430" t="b">
        <v>0</v>
      </c>
      <c r="F8430" s="42" t="s">
        <v>10393</v>
      </c>
    </row>
    <row r="8431" spans="1:6" x14ac:dyDescent="0.2">
      <c r="A8431" s="42" t="s">
        <v>2337</v>
      </c>
      <c r="B8431" s="42" t="s">
        <v>8464</v>
      </c>
      <c r="C8431">
        <v>2013</v>
      </c>
      <c r="D8431" s="42" t="s">
        <v>8496</v>
      </c>
      <c r="E8431" t="b">
        <v>0</v>
      </c>
      <c r="F8431" s="42" t="s">
        <v>10393</v>
      </c>
    </row>
    <row r="8432" spans="1:6" x14ac:dyDescent="0.2">
      <c r="A8432" s="42" t="s">
        <v>2337</v>
      </c>
      <c r="B8432" s="42" t="s">
        <v>8464</v>
      </c>
      <c r="C8432">
        <v>2014</v>
      </c>
      <c r="D8432" s="42" t="s">
        <v>8496</v>
      </c>
      <c r="E8432" t="b">
        <v>0</v>
      </c>
      <c r="F8432" s="42" t="s">
        <v>10393</v>
      </c>
    </row>
    <row r="8433" spans="1:6" x14ac:dyDescent="0.2">
      <c r="A8433" s="42" t="s">
        <v>2337</v>
      </c>
      <c r="B8433" s="42" t="s">
        <v>8464</v>
      </c>
      <c r="C8433">
        <v>2015</v>
      </c>
      <c r="D8433" s="42" t="s">
        <v>8597</v>
      </c>
      <c r="E8433" t="b">
        <v>0</v>
      </c>
      <c r="F8433" s="42" t="s">
        <v>10393</v>
      </c>
    </row>
    <row r="8434" spans="1:6" x14ac:dyDescent="0.2">
      <c r="A8434" s="42" t="s">
        <v>2337</v>
      </c>
      <c r="B8434" s="42" t="s">
        <v>8464</v>
      </c>
      <c r="C8434">
        <v>2016</v>
      </c>
      <c r="D8434" s="42" t="s">
        <v>8824</v>
      </c>
      <c r="E8434" t="b">
        <v>0</v>
      </c>
      <c r="F8434" s="42" t="s">
        <v>10393</v>
      </c>
    </row>
    <row r="8435" spans="1:6" x14ac:dyDescent="0.2">
      <c r="A8435" s="42" t="s">
        <v>2337</v>
      </c>
      <c r="B8435" s="42" t="s">
        <v>8464</v>
      </c>
      <c r="C8435">
        <v>2017</v>
      </c>
      <c r="D8435" s="42" t="s">
        <v>8643</v>
      </c>
      <c r="E8435" t="b">
        <v>0</v>
      </c>
      <c r="F8435" s="42" t="s">
        <v>10393</v>
      </c>
    </row>
    <row r="8436" spans="1:6" x14ac:dyDescent="0.2">
      <c r="A8436" s="42" t="s">
        <v>2337</v>
      </c>
      <c r="B8436" s="42" t="s">
        <v>8464</v>
      </c>
      <c r="C8436">
        <v>2018</v>
      </c>
      <c r="D8436" s="42" t="s">
        <v>8643</v>
      </c>
      <c r="E8436" t="b">
        <v>0</v>
      </c>
      <c r="F8436" s="42" t="s">
        <v>10393</v>
      </c>
    </row>
    <row r="8437" spans="1:6" x14ac:dyDescent="0.2">
      <c r="A8437" s="42" t="s">
        <v>2337</v>
      </c>
      <c r="B8437" s="42" t="s">
        <v>8464</v>
      </c>
      <c r="C8437">
        <v>2019</v>
      </c>
      <c r="D8437" s="42" t="s">
        <v>8496</v>
      </c>
      <c r="E8437" t="b">
        <v>0</v>
      </c>
      <c r="F8437" s="42" t="s">
        <v>10393</v>
      </c>
    </row>
    <row r="8438" spans="1:6" x14ac:dyDescent="0.2">
      <c r="A8438" s="42" t="s">
        <v>2339</v>
      </c>
      <c r="B8438" s="42" t="s">
        <v>8454</v>
      </c>
      <c r="C8438">
        <v>2013</v>
      </c>
      <c r="D8438" s="42" t="s">
        <v>8990</v>
      </c>
      <c r="E8438" t="b">
        <v>0</v>
      </c>
      <c r="F8438" s="42" t="s">
        <v>8991</v>
      </c>
    </row>
    <row r="8439" spans="1:6" x14ac:dyDescent="0.2">
      <c r="A8439" s="42" t="s">
        <v>2339</v>
      </c>
      <c r="B8439" s="42" t="s">
        <v>8454</v>
      </c>
      <c r="C8439">
        <v>2014</v>
      </c>
      <c r="D8439" s="42" t="s">
        <v>8992</v>
      </c>
      <c r="E8439" t="b">
        <v>0</v>
      </c>
      <c r="F8439" s="42" t="s">
        <v>8991</v>
      </c>
    </row>
    <row r="8440" spans="1:6" x14ac:dyDescent="0.2">
      <c r="A8440" s="42" t="s">
        <v>2339</v>
      </c>
      <c r="B8440" s="42" t="s">
        <v>8454</v>
      </c>
      <c r="C8440">
        <v>2015</v>
      </c>
      <c r="D8440" s="42" t="s">
        <v>8650</v>
      </c>
      <c r="E8440" t="b">
        <v>0</v>
      </c>
      <c r="F8440" s="42" t="s">
        <v>8991</v>
      </c>
    </row>
    <row r="8441" spans="1:6" x14ac:dyDescent="0.2">
      <c r="A8441" s="42" t="s">
        <v>2339</v>
      </c>
      <c r="B8441" s="42" t="s">
        <v>8454</v>
      </c>
      <c r="C8441">
        <v>2016</v>
      </c>
      <c r="D8441" s="42" t="s">
        <v>8993</v>
      </c>
      <c r="E8441" t="b">
        <v>0</v>
      </c>
      <c r="F8441" s="42" t="s">
        <v>8991</v>
      </c>
    </row>
    <row r="8442" spans="1:6" x14ac:dyDescent="0.2">
      <c r="A8442" s="42" t="s">
        <v>2339</v>
      </c>
      <c r="B8442" s="42" t="s">
        <v>8454</v>
      </c>
      <c r="C8442">
        <v>2017</v>
      </c>
      <c r="D8442" s="42" t="s">
        <v>8552</v>
      </c>
      <c r="E8442" t="b">
        <v>0</v>
      </c>
      <c r="F8442" s="42" t="s">
        <v>8991</v>
      </c>
    </row>
    <row r="8443" spans="1:6" x14ac:dyDescent="0.2">
      <c r="A8443" s="42" t="s">
        <v>2339</v>
      </c>
      <c r="B8443" s="42" t="s">
        <v>8454</v>
      </c>
      <c r="C8443">
        <v>2018</v>
      </c>
      <c r="D8443" s="42" t="s">
        <v>8994</v>
      </c>
      <c r="E8443" t="b">
        <v>0</v>
      </c>
      <c r="F8443" s="42" t="s">
        <v>8991</v>
      </c>
    </row>
    <row r="8444" spans="1:6" x14ac:dyDescent="0.2">
      <c r="A8444" s="42" t="s">
        <v>2339</v>
      </c>
      <c r="B8444" s="42" t="s">
        <v>8454</v>
      </c>
      <c r="C8444">
        <v>2019</v>
      </c>
      <c r="D8444" s="42" t="s">
        <v>8995</v>
      </c>
      <c r="E8444" t="b">
        <v>0</v>
      </c>
      <c r="F8444" s="42" t="s">
        <v>8991</v>
      </c>
    </row>
    <row r="8445" spans="1:6" x14ac:dyDescent="0.2">
      <c r="A8445" s="42" t="s">
        <v>2339</v>
      </c>
      <c r="B8445" s="42" t="s">
        <v>8462</v>
      </c>
      <c r="C8445">
        <v>2013</v>
      </c>
      <c r="D8445" s="42" t="s">
        <v>8990</v>
      </c>
      <c r="E8445" t="b">
        <v>0</v>
      </c>
      <c r="F8445" s="42" t="s">
        <v>8991</v>
      </c>
    </row>
    <row r="8446" spans="1:6" x14ac:dyDescent="0.2">
      <c r="A8446" s="42" t="s">
        <v>2339</v>
      </c>
      <c r="B8446" s="42" t="s">
        <v>8462</v>
      </c>
      <c r="C8446">
        <v>2014</v>
      </c>
      <c r="D8446" s="42" t="s">
        <v>8992</v>
      </c>
      <c r="E8446" t="b">
        <v>0</v>
      </c>
      <c r="F8446" s="42" t="s">
        <v>8991</v>
      </c>
    </row>
    <row r="8447" spans="1:6" x14ac:dyDescent="0.2">
      <c r="A8447" s="42" t="s">
        <v>2339</v>
      </c>
      <c r="B8447" s="42" t="s">
        <v>8462</v>
      </c>
      <c r="C8447">
        <v>2015</v>
      </c>
      <c r="D8447" s="42" t="s">
        <v>8650</v>
      </c>
      <c r="E8447" t="b">
        <v>0</v>
      </c>
      <c r="F8447" s="42" t="s">
        <v>8991</v>
      </c>
    </row>
    <row r="8448" spans="1:6" x14ac:dyDescent="0.2">
      <c r="A8448" s="42" t="s">
        <v>2339</v>
      </c>
      <c r="B8448" s="42" t="s">
        <v>8462</v>
      </c>
      <c r="C8448">
        <v>2016</v>
      </c>
      <c r="D8448" s="42" t="s">
        <v>8993</v>
      </c>
      <c r="E8448" t="b">
        <v>0</v>
      </c>
      <c r="F8448" s="42" t="s">
        <v>8991</v>
      </c>
    </row>
    <row r="8449" spans="1:6" x14ac:dyDescent="0.2">
      <c r="A8449" s="42" t="s">
        <v>2339</v>
      </c>
      <c r="B8449" s="42" t="s">
        <v>8462</v>
      </c>
      <c r="C8449">
        <v>2017</v>
      </c>
      <c r="D8449" s="42" t="s">
        <v>8725</v>
      </c>
      <c r="E8449" t="b">
        <v>0</v>
      </c>
      <c r="F8449" s="42" t="s">
        <v>8991</v>
      </c>
    </row>
    <row r="8450" spans="1:6" x14ac:dyDescent="0.2">
      <c r="A8450" s="42" t="s">
        <v>2339</v>
      </c>
      <c r="B8450" s="42" t="s">
        <v>8462</v>
      </c>
      <c r="C8450">
        <v>2018</v>
      </c>
      <c r="D8450" s="42" t="s">
        <v>8510</v>
      </c>
      <c r="E8450" t="b">
        <v>0</v>
      </c>
      <c r="F8450" s="42" t="s">
        <v>8991</v>
      </c>
    </row>
    <row r="8451" spans="1:6" x14ac:dyDescent="0.2">
      <c r="A8451" s="42" t="s">
        <v>2339</v>
      </c>
      <c r="B8451" s="42" t="s">
        <v>8462</v>
      </c>
      <c r="C8451">
        <v>2019</v>
      </c>
      <c r="D8451" s="42" t="s">
        <v>8996</v>
      </c>
      <c r="E8451" t="b">
        <v>0</v>
      </c>
      <c r="F8451" s="42" t="s">
        <v>8991</v>
      </c>
    </row>
    <row r="8452" spans="1:6" x14ac:dyDescent="0.2">
      <c r="A8452" s="42" t="s">
        <v>2339</v>
      </c>
      <c r="B8452" s="42" t="s">
        <v>8464</v>
      </c>
      <c r="C8452">
        <v>2013</v>
      </c>
      <c r="D8452" s="42" t="s">
        <v>8997</v>
      </c>
      <c r="E8452" t="b">
        <v>0</v>
      </c>
      <c r="F8452" s="42" t="s">
        <v>8991</v>
      </c>
    </row>
    <row r="8453" spans="1:6" x14ac:dyDescent="0.2">
      <c r="A8453" s="42" t="s">
        <v>2339</v>
      </c>
      <c r="B8453" s="42" t="s">
        <v>8464</v>
      </c>
      <c r="C8453">
        <v>2014</v>
      </c>
      <c r="D8453" s="42" t="s">
        <v>8588</v>
      </c>
      <c r="E8453" t="b">
        <v>0</v>
      </c>
      <c r="F8453" s="42" t="s">
        <v>8991</v>
      </c>
    </row>
    <row r="8454" spans="1:6" x14ac:dyDescent="0.2">
      <c r="A8454" s="42" t="s">
        <v>2339</v>
      </c>
      <c r="B8454" s="42" t="s">
        <v>8464</v>
      </c>
      <c r="C8454">
        <v>2015</v>
      </c>
      <c r="D8454" s="42" t="s">
        <v>8998</v>
      </c>
      <c r="E8454" t="b">
        <v>0</v>
      </c>
      <c r="F8454" s="42" t="s">
        <v>8991</v>
      </c>
    </row>
    <row r="8455" spans="1:6" x14ac:dyDescent="0.2">
      <c r="A8455" s="42" t="s">
        <v>2339</v>
      </c>
      <c r="B8455" s="42" t="s">
        <v>8464</v>
      </c>
      <c r="C8455">
        <v>2016</v>
      </c>
      <c r="D8455" s="42" t="s">
        <v>8720</v>
      </c>
      <c r="E8455" t="b">
        <v>0</v>
      </c>
      <c r="F8455" s="42" t="s">
        <v>8991</v>
      </c>
    </row>
    <row r="8456" spans="1:6" x14ac:dyDescent="0.2">
      <c r="A8456" s="42" t="s">
        <v>2339</v>
      </c>
      <c r="B8456" s="42" t="s">
        <v>8464</v>
      </c>
      <c r="C8456">
        <v>2017</v>
      </c>
      <c r="D8456" s="42" t="s">
        <v>8698</v>
      </c>
      <c r="E8456" t="b">
        <v>0</v>
      </c>
      <c r="F8456" s="42" t="s">
        <v>8991</v>
      </c>
    </row>
    <row r="8457" spans="1:6" x14ac:dyDescent="0.2">
      <c r="A8457" s="42" t="s">
        <v>2339</v>
      </c>
      <c r="B8457" s="42" t="s">
        <v>8464</v>
      </c>
      <c r="C8457">
        <v>2018</v>
      </c>
      <c r="D8457" s="42" t="s">
        <v>8720</v>
      </c>
      <c r="E8457" t="b">
        <v>0</v>
      </c>
      <c r="F8457" s="42" t="s">
        <v>8991</v>
      </c>
    </row>
    <row r="8458" spans="1:6" x14ac:dyDescent="0.2">
      <c r="A8458" s="42" t="s">
        <v>2339</v>
      </c>
      <c r="B8458" s="42" t="s">
        <v>8464</v>
      </c>
      <c r="C8458">
        <v>2019</v>
      </c>
      <c r="D8458" s="42" t="s">
        <v>8999</v>
      </c>
      <c r="E8458" t="b">
        <v>0</v>
      </c>
      <c r="F8458" s="42" t="s">
        <v>8991</v>
      </c>
    </row>
    <row r="8459" spans="1:6" x14ac:dyDescent="0.2">
      <c r="A8459" s="42" t="s">
        <v>2342</v>
      </c>
      <c r="B8459" s="42" t="s">
        <v>8454</v>
      </c>
      <c r="C8459">
        <v>2013</v>
      </c>
      <c r="D8459" s="42" t="s">
        <v>8990</v>
      </c>
      <c r="E8459" t="b">
        <v>0</v>
      </c>
      <c r="F8459" s="42" t="s">
        <v>8991</v>
      </c>
    </row>
    <row r="8460" spans="1:6" x14ac:dyDescent="0.2">
      <c r="A8460" s="42" t="s">
        <v>2342</v>
      </c>
      <c r="B8460" s="42" t="s">
        <v>8454</v>
      </c>
      <c r="C8460">
        <v>2014</v>
      </c>
      <c r="D8460" s="42" t="s">
        <v>8992</v>
      </c>
      <c r="E8460" t="b">
        <v>0</v>
      </c>
      <c r="F8460" s="42" t="s">
        <v>8991</v>
      </c>
    </row>
    <row r="8461" spans="1:6" x14ac:dyDescent="0.2">
      <c r="A8461" s="42" t="s">
        <v>2342</v>
      </c>
      <c r="B8461" s="42" t="s">
        <v>8454</v>
      </c>
      <c r="C8461">
        <v>2015</v>
      </c>
      <c r="D8461" s="42" t="s">
        <v>8650</v>
      </c>
      <c r="E8461" t="b">
        <v>0</v>
      </c>
      <c r="F8461" s="42" t="s">
        <v>8991</v>
      </c>
    </row>
    <row r="8462" spans="1:6" x14ac:dyDescent="0.2">
      <c r="A8462" s="42" t="s">
        <v>2342</v>
      </c>
      <c r="B8462" s="42" t="s">
        <v>8454</v>
      </c>
      <c r="C8462">
        <v>2016</v>
      </c>
      <c r="D8462" s="42" t="s">
        <v>8993</v>
      </c>
      <c r="E8462" t="b">
        <v>0</v>
      </c>
      <c r="F8462" s="42" t="s">
        <v>8991</v>
      </c>
    </row>
    <row r="8463" spans="1:6" x14ac:dyDescent="0.2">
      <c r="A8463" s="42" t="s">
        <v>2342</v>
      </c>
      <c r="B8463" s="42" t="s">
        <v>8454</v>
      </c>
      <c r="C8463">
        <v>2017</v>
      </c>
      <c r="D8463" s="42" t="s">
        <v>8552</v>
      </c>
      <c r="E8463" t="b">
        <v>0</v>
      </c>
      <c r="F8463" s="42" t="s">
        <v>8991</v>
      </c>
    </row>
    <row r="8464" spans="1:6" x14ac:dyDescent="0.2">
      <c r="A8464" s="42" t="s">
        <v>2342</v>
      </c>
      <c r="B8464" s="42" t="s">
        <v>8454</v>
      </c>
      <c r="C8464">
        <v>2018</v>
      </c>
      <c r="D8464" s="42" t="s">
        <v>8994</v>
      </c>
      <c r="E8464" t="b">
        <v>0</v>
      </c>
      <c r="F8464" s="42" t="s">
        <v>8991</v>
      </c>
    </row>
    <row r="8465" spans="1:6" x14ac:dyDescent="0.2">
      <c r="A8465" s="42" t="s">
        <v>2342</v>
      </c>
      <c r="B8465" s="42" t="s">
        <v>8454</v>
      </c>
      <c r="C8465">
        <v>2019</v>
      </c>
      <c r="D8465" s="42" t="s">
        <v>8995</v>
      </c>
      <c r="E8465" t="b">
        <v>0</v>
      </c>
      <c r="F8465" s="42" t="s">
        <v>8991</v>
      </c>
    </row>
    <row r="8466" spans="1:6" x14ac:dyDescent="0.2">
      <c r="A8466" s="42" t="s">
        <v>2342</v>
      </c>
      <c r="B8466" s="42" t="s">
        <v>8462</v>
      </c>
      <c r="C8466">
        <v>2013</v>
      </c>
      <c r="D8466" s="42" t="s">
        <v>8990</v>
      </c>
      <c r="E8466" t="b">
        <v>0</v>
      </c>
      <c r="F8466" s="42" t="s">
        <v>8991</v>
      </c>
    </row>
    <row r="8467" spans="1:6" x14ac:dyDescent="0.2">
      <c r="A8467" s="42" t="s">
        <v>2342</v>
      </c>
      <c r="B8467" s="42" t="s">
        <v>8462</v>
      </c>
      <c r="C8467">
        <v>2014</v>
      </c>
      <c r="D8467" s="42" t="s">
        <v>8992</v>
      </c>
      <c r="E8467" t="b">
        <v>0</v>
      </c>
      <c r="F8467" s="42" t="s">
        <v>8991</v>
      </c>
    </row>
    <row r="8468" spans="1:6" x14ac:dyDescent="0.2">
      <c r="A8468" s="42" t="s">
        <v>2342</v>
      </c>
      <c r="B8468" s="42" t="s">
        <v>8462</v>
      </c>
      <c r="C8468">
        <v>2015</v>
      </c>
      <c r="D8468" s="42" t="s">
        <v>8650</v>
      </c>
      <c r="E8468" t="b">
        <v>0</v>
      </c>
      <c r="F8468" s="42" t="s">
        <v>8991</v>
      </c>
    </row>
    <row r="8469" spans="1:6" x14ac:dyDescent="0.2">
      <c r="A8469" s="42" t="s">
        <v>2342</v>
      </c>
      <c r="B8469" s="42" t="s">
        <v>8462</v>
      </c>
      <c r="C8469">
        <v>2016</v>
      </c>
      <c r="D8469" s="42" t="s">
        <v>8993</v>
      </c>
      <c r="E8469" t="b">
        <v>0</v>
      </c>
      <c r="F8469" s="42" t="s">
        <v>8991</v>
      </c>
    </row>
    <row r="8470" spans="1:6" x14ac:dyDescent="0.2">
      <c r="A8470" s="42" t="s">
        <v>2342</v>
      </c>
      <c r="B8470" s="42" t="s">
        <v>8462</v>
      </c>
      <c r="C8470">
        <v>2017</v>
      </c>
      <c r="D8470" s="42" t="s">
        <v>8725</v>
      </c>
      <c r="E8470" t="b">
        <v>0</v>
      </c>
      <c r="F8470" s="42" t="s">
        <v>8991</v>
      </c>
    </row>
    <row r="8471" spans="1:6" x14ac:dyDescent="0.2">
      <c r="A8471" s="42" t="s">
        <v>2342</v>
      </c>
      <c r="B8471" s="42" t="s">
        <v>8462</v>
      </c>
      <c r="C8471">
        <v>2018</v>
      </c>
      <c r="D8471" s="42" t="s">
        <v>8510</v>
      </c>
      <c r="E8471" t="b">
        <v>0</v>
      </c>
      <c r="F8471" s="42" t="s">
        <v>8991</v>
      </c>
    </row>
    <row r="8472" spans="1:6" x14ac:dyDescent="0.2">
      <c r="A8472" s="42" t="s">
        <v>2342</v>
      </c>
      <c r="B8472" s="42" t="s">
        <v>8462</v>
      </c>
      <c r="C8472">
        <v>2019</v>
      </c>
      <c r="D8472" s="42" t="s">
        <v>8996</v>
      </c>
      <c r="E8472" t="b">
        <v>0</v>
      </c>
      <c r="F8472" s="42" t="s">
        <v>8991</v>
      </c>
    </row>
    <row r="8473" spans="1:6" x14ac:dyDescent="0.2">
      <c r="A8473" s="42" t="s">
        <v>2342</v>
      </c>
      <c r="B8473" s="42" t="s">
        <v>8464</v>
      </c>
      <c r="C8473">
        <v>2013</v>
      </c>
      <c r="D8473" s="42" t="s">
        <v>8997</v>
      </c>
      <c r="E8473" t="b">
        <v>0</v>
      </c>
      <c r="F8473" s="42" t="s">
        <v>8991</v>
      </c>
    </row>
    <row r="8474" spans="1:6" x14ac:dyDescent="0.2">
      <c r="A8474" s="42" t="s">
        <v>2342</v>
      </c>
      <c r="B8474" s="42" t="s">
        <v>8464</v>
      </c>
      <c r="C8474">
        <v>2014</v>
      </c>
      <c r="D8474" s="42" t="s">
        <v>8588</v>
      </c>
      <c r="E8474" t="b">
        <v>0</v>
      </c>
      <c r="F8474" s="42" t="s">
        <v>8991</v>
      </c>
    </row>
    <row r="8475" spans="1:6" x14ac:dyDescent="0.2">
      <c r="A8475" s="42" t="s">
        <v>2342</v>
      </c>
      <c r="B8475" s="42" t="s">
        <v>8464</v>
      </c>
      <c r="C8475">
        <v>2015</v>
      </c>
      <c r="D8475" s="42" t="s">
        <v>8998</v>
      </c>
      <c r="E8475" t="b">
        <v>0</v>
      </c>
      <c r="F8475" s="42" t="s">
        <v>8991</v>
      </c>
    </row>
    <row r="8476" spans="1:6" x14ac:dyDescent="0.2">
      <c r="A8476" s="42" t="s">
        <v>2342</v>
      </c>
      <c r="B8476" s="42" t="s">
        <v>8464</v>
      </c>
      <c r="C8476">
        <v>2016</v>
      </c>
      <c r="D8476" s="42" t="s">
        <v>8720</v>
      </c>
      <c r="E8476" t="b">
        <v>0</v>
      </c>
      <c r="F8476" s="42" t="s">
        <v>8991</v>
      </c>
    </row>
    <row r="8477" spans="1:6" x14ac:dyDescent="0.2">
      <c r="A8477" s="42" t="s">
        <v>2342</v>
      </c>
      <c r="B8477" s="42" t="s">
        <v>8464</v>
      </c>
      <c r="C8477">
        <v>2017</v>
      </c>
      <c r="D8477" s="42" t="s">
        <v>8698</v>
      </c>
      <c r="E8477" t="b">
        <v>0</v>
      </c>
      <c r="F8477" s="42" t="s">
        <v>8991</v>
      </c>
    </row>
    <row r="8478" spans="1:6" x14ac:dyDescent="0.2">
      <c r="A8478" s="42" t="s">
        <v>2342</v>
      </c>
      <c r="B8478" s="42" t="s">
        <v>8464</v>
      </c>
      <c r="C8478">
        <v>2018</v>
      </c>
      <c r="D8478" s="42" t="s">
        <v>8720</v>
      </c>
      <c r="E8478" t="b">
        <v>0</v>
      </c>
      <c r="F8478" s="42" t="s">
        <v>8991</v>
      </c>
    </row>
    <row r="8479" spans="1:6" x14ac:dyDescent="0.2">
      <c r="A8479" s="42" t="s">
        <v>2342</v>
      </c>
      <c r="B8479" s="42" t="s">
        <v>8464</v>
      </c>
      <c r="C8479">
        <v>2019</v>
      </c>
      <c r="D8479" s="42" t="s">
        <v>8999</v>
      </c>
      <c r="E8479" t="b">
        <v>0</v>
      </c>
      <c r="F8479" s="42" t="s">
        <v>8991</v>
      </c>
    </row>
    <row r="8480" spans="1:6" x14ac:dyDescent="0.2">
      <c r="A8480" s="42" t="s">
        <v>2343</v>
      </c>
      <c r="B8480" s="42" t="s">
        <v>8454</v>
      </c>
      <c r="C8480">
        <v>2013</v>
      </c>
      <c r="D8480" s="42" t="s">
        <v>9028</v>
      </c>
      <c r="E8480" t="b">
        <v>0</v>
      </c>
      <c r="F8480" s="42" t="s">
        <v>10395</v>
      </c>
    </row>
    <row r="8481" spans="1:6" x14ac:dyDescent="0.2">
      <c r="A8481" s="42" t="s">
        <v>2343</v>
      </c>
      <c r="B8481" s="42" t="s">
        <v>8454</v>
      </c>
      <c r="C8481">
        <v>2014</v>
      </c>
      <c r="D8481" s="42" t="s">
        <v>8938</v>
      </c>
      <c r="E8481" t="b">
        <v>0</v>
      </c>
      <c r="F8481" s="42" t="s">
        <v>10395</v>
      </c>
    </row>
    <row r="8482" spans="1:6" x14ac:dyDescent="0.2">
      <c r="A8482" s="42" t="s">
        <v>2343</v>
      </c>
      <c r="B8482" s="42" t="s">
        <v>8454</v>
      </c>
      <c r="C8482">
        <v>2015</v>
      </c>
      <c r="D8482" s="42" t="s">
        <v>8607</v>
      </c>
      <c r="E8482" t="b">
        <v>0</v>
      </c>
      <c r="F8482" s="42" t="s">
        <v>10395</v>
      </c>
    </row>
    <row r="8483" spans="1:6" x14ac:dyDescent="0.2">
      <c r="A8483" s="42" t="s">
        <v>2343</v>
      </c>
      <c r="B8483" s="42" t="s">
        <v>8454</v>
      </c>
      <c r="C8483">
        <v>2016</v>
      </c>
      <c r="D8483" s="42" t="s">
        <v>9143</v>
      </c>
      <c r="E8483" t="b">
        <v>0</v>
      </c>
      <c r="F8483" s="42" t="s">
        <v>10395</v>
      </c>
    </row>
    <row r="8484" spans="1:6" x14ac:dyDescent="0.2">
      <c r="A8484" s="42" t="s">
        <v>2343</v>
      </c>
      <c r="B8484" s="42" t="s">
        <v>8454</v>
      </c>
      <c r="C8484">
        <v>2017</v>
      </c>
      <c r="D8484" s="42" t="s">
        <v>8584</v>
      </c>
      <c r="E8484" t="b">
        <v>0</v>
      </c>
      <c r="F8484" s="42" t="s">
        <v>10395</v>
      </c>
    </row>
    <row r="8485" spans="1:6" x14ac:dyDescent="0.2">
      <c r="A8485" s="42" t="s">
        <v>2343</v>
      </c>
      <c r="B8485" s="42" t="s">
        <v>8454</v>
      </c>
      <c r="C8485">
        <v>2018</v>
      </c>
      <c r="D8485" s="42" t="s">
        <v>8589</v>
      </c>
      <c r="E8485" t="b">
        <v>0</v>
      </c>
      <c r="F8485" s="42" t="s">
        <v>10395</v>
      </c>
    </row>
    <row r="8486" spans="1:6" x14ac:dyDescent="0.2">
      <c r="A8486" s="42" t="s">
        <v>2343</v>
      </c>
      <c r="B8486" s="42" t="s">
        <v>8454</v>
      </c>
      <c r="C8486">
        <v>2019</v>
      </c>
      <c r="D8486" s="42" t="s">
        <v>9318</v>
      </c>
      <c r="E8486" t="b">
        <v>0</v>
      </c>
      <c r="F8486" s="42" t="s">
        <v>10395</v>
      </c>
    </row>
    <row r="8487" spans="1:6" x14ac:dyDescent="0.2">
      <c r="A8487" s="42" t="s">
        <v>2343</v>
      </c>
      <c r="B8487" s="42" t="s">
        <v>8462</v>
      </c>
      <c r="C8487">
        <v>2013</v>
      </c>
      <c r="D8487" s="42" t="s">
        <v>9028</v>
      </c>
      <c r="E8487" t="b">
        <v>0</v>
      </c>
      <c r="F8487" s="42" t="s">
        <v>10395</v>
      </c>
    </row>
    <row r="8488" spans="1:6" x14ac:dyDescent="0.2">
      <c r="A8488" s="42" t="s">
        <v>2343</v>
      </c>
      <c r="B8488" s="42" t="s">
        <v>8462</v>
      </c>
      <c r="C8488">
        <v>2014</v>
      </c>
      <c r="D8488" s="42" t="s">
        <v>8938</v>
      </c>
      <c r="E8488" t="b">
        <v>0</v>
      </c>
      <c r="F8488" s="42" t="s">
        <v>10395</v>
      </c>
    </row>
    <row r="8489" spans="1:6" x14ac:dyDescent="0.2">
      <c r="A8489" s="42" t="s">
        <v>2343</v>
      </c>
      <c r="B8489" s="42" t="s">
        <v>8462</v>
      </c>
      <c r="C8489">
        <v>2015</v>
      </c>
      <c r="D8489" s="42" t="s">
        <v>8607</v>
      </c>
      <c r="E8489" t="b">
        <v>0</v>
      </c>
      <c r="F8489" s="42" t="s">
        <v>10395</v>
      </c>
    </row>
    <row r="8490" spans="1:6" x14ac:dyDescent="0.2">
      <c r="A8490" s="42" t="s">
        <v>2343</v>
      </c>
      <c r="B8490" s="42" t="s">
        <v>8462</v>
      </c>
      <c r="C8490">
        <v>2016</v>
      </c>
      <c r="D8490" s="42" t="s">
        <v>9143</v>
      </c>
      <c r="E8490" t="b">
        <v>0</v>
      </c>
      <c r="F8490" s="42" t="s">
        <v>10395</v>
      </c>
    </row>
    <row r="8491" spans="1:6" x14ac:dyDescent="0.2">
      <c r="A8491" s="42" t="s">
        <v>2343</v>
      </c>
      <c r="B8491" s="42" t="s">
        <v>8462</v>
      </c>
      <c r="C8491">
        <v>2017</v>
      </c>
      <c r="D8491" s="42" t="s">
        <v>8584</v>
      </c>
      <c r="E8491" t="b">
        <v>0</v>
      </c>
      <c r="F8491" s="42" t="s">
        <v>10395</v>
      </c>
    </row>
    <row r="8492" spans="1:6" x14ac:dyDescent="0.2">
      <c r="A8492" s="42" t="s">
        <v>2343</v>
      </c>
      <c r="B8492" s="42" t="s">
        <v>8462</v>
      </c>
      <c r="C8492">
        <v>2018</v>
      </c>
      <c r="D8492" s="42" t="s">
        <v>8589</v>
      </c>
      <c r="E8492" t="b">
        <v>0</v>
      </c>
      <c r="F8492" s="42" t="s">
        <v>10395</v>
      </c>
    </row>
    <row r="8493" spans="1:6" x14ac:dyDescent="0.2">
      <c r="A8493" s="42" t="s">
        <v>2343</v>
      </c>
      <c r="B8493" s="42" t="s">
        <v>8462</v>
      </c>
      <c r="C8493">
        <v>2019</v>
      </c>
      <c r="D8493" s="42" t="s">
        <v>9318</v>
      </c>
      <c r="E8493" t="b">
        <v>0</v>
      </c>
      <c r="F8493" s="42" t="s">
        <v>10395</v>
      </c>
    </row>
    <row r="8494" spans="1:6" x14ac:dyDescent="0.2">
      <c r="A8494" s="42" t="s">
        <v>2343</v>
      </c>
      <c r="B8494" s="42" t="s">
        <v>8464</v>
      </c>
      <c r="C8494">
        <v>2013</v>
      </c>
      <c r="D8494" s="42" t="s">
        <v>8724</v>
      </c>
      <c r="E8494" t="b">
        <v>0</v>
      </c>
      <c r="F8494" s="42" t="s">
        <v>10395</v>
      </c>
    </row>
    <row r="8495" spans="1:6" x14ac:dyDescent="0.2">
      <c r="A8495" s="42" t="s">
        <v>2343</v>
      </c>
      <c r="B8495" s="42" t="s">
        <v>8464</v>
      </c>
      <c r="C8495">
        <v>2014</v>
      </c>
      <c r="D8495" s="42" t="s">
        <v>8978</v>
      </c>
      <c r="E8495" t="b">
        <v>0</v>
      </c>
      <c r="F8495" s="42" t="s">
        <v>10395</v>
      </c>
    </row>
    <row r="8496" spans="1:6" x14ac:dyDescent="0.2">
      <c r="A8496" s="42" t="s">
        <v>2343</v>
      </c>
      <c r="B8496" s="42" t="s">
        <v>8464</v>
      </c>
      <c r="C8496">
        <v>2015</v>
      </c>
      <c r="D8496" s="42" t="s">
        <v>8654</v>
      </c>
      <c r="E8496" t="b">
        <v>0</v>
      </c>
      <c r="F8496" s="42" t="s">
        <v>10395</v>
      </c>
    </row>
    <row r="8497" spans="1:6" x14ac:dyDescent="0.2">
      <c r="A8497" s="42" t="s">
        <v>2343</v>
      </c>
      <c r="B8497" s="42" t="s">
        <v>8464</v>
      </c>
      <c r="C8497">
        <v>2016</v>
      </c>
      <c r="D8497" s="42" t="s">
        <v>8936</v>
      </c>
      <c r="E8497" t="b">
        <v>0</v>
      </c>
      <c r="F8497" s="42" t="s">
        <v>10395</v>
      </c>
    </row>
    <row r="8498" spans="1:6" x14ac:dyDescent="0.2">
      <c r="A8498" s="42" t="s">
        <v>2343</v>
      </c>
      <c r="B8498" s="42" t="s">
        <v>8464</v>
      </c>
      <c r="C8498">
        <v>2017</v>
      </c>
      <c r="D8498" s="42" t="s">
        <v>9330</v>
      </c>
      <c r="E8498" t="b">
        <v>0</v>
      </c>
      <c r="F8498" s="42" t="s">
        <v>10395</v>
      </c>
    </row>
    <row r="8499" spans="1:6" x14ac:dyDescent="0.2">
      <c r="A8499" s="42" t="s">
        <v>2343</v>
      </c>
      <c r="B8499" s="42" t="s">
        <v>8464</v>
      </c>
      <c r="C8499">
        <v>2018</v>
      </c>
      <c r="D8499" s="42" t="s">
        <v>9148</v>
      </c>
      <c r="E8499" t="b">
        <v>0</v>
      </c>
      <c r="F8499" s="42" t="s">
        <v>10395</v>
      </c>
    </row>
    <row r="8500" spans="1:6" x14ac:dyDescent="0.2">
      <c r="A8500" s="42" t="s">
        <v>2343</v>
      </c>
      <c r="B8500" s="42" t="s">
        <v>8464</v>
      </c>
      <c r="C8500">
        <v>2019</v>
      </c>
      <c r="D8500" s="42" t="s">
        <v>8978</v>
      </c>
      <c r="E8500" t="b">
        <v>0</v>
      </c>
      <c r="F8500" s="42" t="s">
        <v>10395</v>
      </c>
    </row>
    <row r="8501" spans="1:6" x14ac:dyDescent="0.2">
      <c r="A8501" s="42" t="s">
        <v>1062</v>
      </c>
      <c r="B8501" s="42" t="s">
        <v>8454</v>
      </c>
      <c r="C8501">
        <v>2013</v>
      </c>
      <c r="D8501" s="42" t="s">
        <v>8722</v>
      </c>
      <c r="E8501" t="b">
        <v>0</v>
      </c>
      <c r="F8501" s="42" t="s">
        <v>9469</v>
      </c>
    </row>
    <row r="8502" spans="1:6" x14ac:dyDescent="0.2">
      <c r="A8502" s="42" t="s">
        <v>1062</v>
      </c>
      <c r="B8502" s="42" t="s">
        <v>8454</v>
      </c>
      <c r="C8502">
        <v>2014</v>
      </c>
      <c r="D8502" s="42" t="s">
        <v>8722</v>
      </c>
      <c r="E8502" t="b">
        <v>0</v>
      </c>
      <c r="F8502" s="42" t="s">
        <v>9469</v>
      </c>
    </row>
    <row r="8503" spans="1:6" x14ac:dyDescent="0.2">
      <c r="A8503" s="42" t="s">
        <v>1062</v>
      </c>
      <c r="B8503" s="42" t="s">
        <v>8454</v>
      </c>
      <c r="C8503">
        <v>2015</v>
      </c>
      <c r="D8503" s="42" t="s">
        <v>8527</v>
      </c>
      <c r="E8503" t="b">
        <v>0</v>
      </c>
      <c r="F8503" s="42" t="s">
        <v>9469</v>
      </c>
    </row>
    <row r="8504" spans="1:6" x14ac:dyDescent="0.2">
      <c r="A8504" s="42" t="s">
        <v>1062</v>
      </c>
      <c r="B8504" s="42" t="s">
        <v>8454</v>
      </c>
      <c r="C8504">
        <v>2016</v>
      </c>
      <c r="D8504" s="42" t="s">
        <v>9470</v>
      </c>
      <c r="E8504" t="b">
        <v>0</v>
      </c>
      <c r="F8504" s="42" t="s">
        <v>9469</v>
      </c>
    </row>
    <row r="8505" spans="1:6" x14ac:dyDescent="0.2">
      <c r="A8505" s="42" t="s">
        <v>1062</v>
      </c>
      <c r="B8505" s="42" t="s">
        <v>8454</v>
      </c>
      <c r="C8505">
        <v>2017</v>
      </c>
      <c r="D8505" s="42" t="s">
        <v>9101</v>
      </c>
      <c r="E8505" t="b">
        <v>0</v>
      </c>
      <c r="F8505" s="42" t="s">
        <v>9469</v>
      </c>
    </row>
    <row r="8506" spans="1:6" x14ac:dyDescent="0.2">
      <c r="A8506" s="42" t="s">
        <v>1062</v>
      </c>
      <c r="B8506" s="42" t="s">
        <v>8454</v>
      </c>
      <c r="C8506">
        <v>2018</v>
      </c>
      <c r="D8506" s="42" t="s">
        <v>9097</v>
      </c>
      <c r="E8506" t="b">
        <v>0</v>
      </c>
      <c r="F8506" s="42" t="s">
        <v>9469</v>
      </c>
    </row>
    <row r="8507" spans="1:6" x14ac:dyDescent="0.2">
      <c r="A8507" s="42" t="s">
        <v>1062</v>
      </c>
      <c r="B8507" s="42" t="s">
        <v>8454</v>
      </c>
      <c r="C8507">
        <v>2019</v>
      </c>
      <c r="D8507" s="42" t="s">
        <v>9001</v>
      </c>
      <c r="E8507" t="b">
        <v>0</v>
      </c>
      <c r="F8507" s="42" t="s">
        <v>9469</v>
      </c>
    </row>
    <row r="8508" spans="1:6" x14ac:dyDescent="0.2">
      <c r="A8508" s="42" t="s">
        <v>1062</v>
      </c>
      <c r="B8508" s="42" t="s">
        <v>8462</v>
      </c>
      <c r="C8508">
        <v>2013</v>
      </c>
      <c r="D8508" s="42" t="s">
        <v>9203</v>
      </c>
      <c r="E8508" t="b">
        <v>0</v>
      </c>
      <c r="F8508" s="42" t="s">
        <v>9469</v>
      </c>
    </row>
    <row r="8509" spans="1:6" x14ac:dyDescent="0.2">
      <c r="A8509" s="42" t="s">
        <v>1062</v>
      </c>
      <c r="B8509" s="42" t="s">
        <v>8462</v>
      </c>
      <c r="C8509">
        <v>2014</v>
      </c>
      <c r="D8509" s="42" t="s">
        <v>9203</v>
      </c>
      <c r="E8509" t="b">
        <v>0</v>
      </c>
      <c r="F8509" s="42" t="s">
        <v>9469</v>
      </c>
    </row>
    <row r="8510" spans="1:6" x14ac:dyDescent="0.2">
      <c r="A8510" s="42" t="s">
        <v>1062</v>
      </c>
      <c r="B8510" s="42" t="s">
        <v>8462</v>
      </c>
      <c r="C8510">
        <v>2015</v>
      </c>
      <c r="D8510" s="42" t="s">
        <v>9006</v>
      </c>
      <c r="E8510" t="b">
        <v>0</v>
      </c>
      <c r="F8510" s="42" t="s">
        <v>9469</v>
      </c>
    </row>
    <row r="8511" spans="1:6" x14ac:dyDescent="0.2">
      <c r="A8511" s="42" t="s">
        <v>1062</v>
      </c>
      <c r="B8511" s="42" t="s">
        <v>8462</v>
      </c>
      <c r="C8511">
        <v>2016</v>
      </c>
      <c r="D8511" s="42" t="s">
        <v>9470</v>
      </c>
      <c r="E8511" t="b">
        <v>0</v>
      </c>
      <c r="F8511" s="42" t="s">
        <v>9469</v>
      </c>
    </row>
    <row r="8512" spans="1:6" x14ac:dyDescent="0.2">
      <c r="A8512" s="42" t="s">
        <v>1062</v>
      </c>
      <c r="B8512" s="42" t="s">
        <v>8462</v>
      </c>
      <c r="C8512">
        <v>2017</v>
      </c>
      <c r="D8512" s="42" t="s">
        <v>9101</v>
      </c>
      <c r="E8512" t="b">
        <v>0</v>
      </c>
      <c r="F8512" s="42" t="s">
        <v>9469</v>
      </c>
    </row>
    <row r="8513" spans="1:6" x14ac:dyDescent="0.2">
      <c r="A8513" s="42" t="s">
        <v>1062</v>
      </c>
      <c r="B8513" s="42" t="s">
        <v>8462</v>
      </c>
      <c r="C8513">
        <v>2018</v>
      </c>
      <c r="D8513" s="42" t="s">
        <v>8700</v>
      </c>
      <c r="E8513" t="b">
        <v>0</v>
      </c>
      <c r="F8513" s="42" t="s">
        <v>9469</v>
      </c>
    </row>
    <row r="8514" spans="1:6" x14ac:dyDescent="0.2">
      <c r="A8514" s="42" t="s">
        <v>1062</v>
      </c>
      <c r="B8514" s="42" t="s">
        <v>8462</v>
      </c>
      <c r="C8514">
        <v>2019</v>
      </c>
      <c r="D8514" s="42" t="s">
        <v>8530</v>
      </c>
      <c r="E8514" t="b">
        <v>0</v>
      </c>
      <c r="F8514" s="42" t="s">
        <v>9469</v>
      </c>
    </row>
    <row r="8515" spans="1:6" x14ac:dyDescent="0.2">
      <c r="A8515" s="42" t="s">
        <v>1062</v>
      </c>
      <c r="B8515" s="42" t="s">
        <v>8464</v>
      </c>
      <c r="C8515">
        <v>2013</v>
      </c>
      <c r="D8515" s="42" t="s">
        <v>9471</v>
      </c>
      <c r="E8515" t="b">
        <v>0</v>
      </c>
      <c r="F8515" s="42" t="s">
        <v>9469</v>
      </c>
    </row>
    <row r="8516" spans="1:6" x14ac:dyDescent="0.2">
      <c r="A8516" s="42" t="s">
        <v>1062</v>
      </c>
      <c r="B8516" s="42" t="s">
        <v>8464</v>
      </c>
      <c r="C8516">
        <v>2014</v>
      </c>
      <c r="D8516" s="42" t="s">
        <v>8968</v>
      </c>
      <c r="E8516" t="b">
        <v>0</v>
      </c>
      <c r="F8516" s="42" t="s">
        <v>9469</v>
      </c>
    </row>
    <row r="8517" spans="1:6" x14ac:dyDescent="0.2">
      <c r="A8517" s="42" t="s">
        <v>1062</v>
      </c>
      <c r="B8517" s="42" t="s">
        <v>8464</v>
      </c>
      <c r="C8517">
        <v>2015</v>
      </c>
      <c r="D8517" s="42" t="s">
        <v>8979</v>
      </c>
      <c r="E8517" t="b">
        <v>0</v>
      </c>
      <c r="F8517" s="42" t="s">
        <v>9469</v>
      </c>
    </row>
    <row r="8518" spans="1:6" x14ac:dyDescent="0.2">
      <c r="A8518" s="42" t="s">
        <v>1062</v>
      </c>
      <c r="B8518" s="42" t="s">
        <v>8464</v>
      </c>
      <c r="C8518">
        <v>2016</v>
      </c>
      <c r="D8518" s="42" t="s">
        <v>9256</v>
      </c>
      <c r="E8518" t="b">
        <v>0</v>
      </c>
      <c r="F8518" s="42" t="s">
        <v>9469</v>
      </c>
    </row>
    <row r="8519" spans="1:6" x14ac:dyDescent="0.2">
      <c r="A8519" s="42" t="s">
        <v>1062</v>
      </c>
      <c r="B8519" s="42" t="s">
        <v>8464</v>
      </c>
      <c r="C8519">
        <v>2017</v>
      </c>
      <c r="D8519" s="42" t="s">
        <v>8932</v>
      </c>
      <c r="E8519" t="b">
        <v>0</v>
      </c>
      <c r="F8519" s="42" t="s">
        <v>9469</v>
      </c>
    </row>
    <row r="8520" spans="1:6" x14ac:dyDescent="0.2">
      <c r="A8520" s="42" t="s">
        <v>1062</v>
      </c>
      <c r="B8520" s="42" t="s">
        <v>8464</v>
      </c>
      <c r="C8520">
        <v>2018</v>
      </c>
      <c r="D8520" s="42" t="s">
        <v>8687</v>
      </c>
      <c r="E8520" t="b">
        <v>0</v>
      </c>
      <c r="F8520" s="42" t="s">
        <v>9469</v>
      </c>
    </row>
    <row r="8521" spans="1:6" x14ac:dyDescent="0.2">
      <c r="A8521" s="42" t="s">
        <v>1062</v>
      </c>
      <c r="B8521" s="42" t="s">
        <v>8464</v>
      </c>
      <c r="C8521">
        <v>2019</v>
      </c>
      <c r="D8521" s="42" t="s">
        <v>8597</v>
      </c>
      <c r="E8521" t="b">
        <v>0</v>
      </c>
      <c r="F8521" s="42" t="s">
        <v>9469</v>
      </c>
    </row>
    <row r="8522" spans="1:6" x14ac:dyDescent="0.2">
      <c r="A8522" s="42" t="s">
        <v>9121</v>
      </c>
      <c r="B8522" s="42" t="s">
        <v>8454</v>
      </c>
      <c r="C8522">
        <v>2013</v>
      </c>
      <c r="D8522" s="42" t="s">
        <v>9122</v>
      </c>
      <c r="E8522" t="b">
        <v>0</v>
      </c>
      <c r="F8522" s="42" t="s">
        <v>9123</v>
      </c>
    </row>
    <row r="8523" spans="1:6" x14ac:dyDescent="0.2">
      <c r="A8523" s="42" t="s">
        <v>9121</v>
      </c>
      <c r="B8523" s="42" t="s">
        <v>8454</v>
      </c>
      <c r="C8523">
        <v>2014</v>
      </c>
      <c r="D8523" s="42" t="s">
        <v>8993</v>
      </c>
      <c r="E8523" t="b">
        <v>0</v>
      </c>
      <c r="F8523" s="42" t="s">
        <v>9123</v>
      </c>
    </row>
    <row r="8524" spans="1:6" x14ac:dyDescent="0.2">
      <c r="A8524" s="42" t="s">
        <v>9121</v>
      </c>
      <c r="B8524" s="42" t="s">
        <v>8454</v>
      </c>
      <c r="C8524">
        <v>2015</v>
      </c>
      <c r="D8524" s="42" t="s">
        <v>8932</v>
      </c>
      <c r="E8524" t="b">
        <v>0</v>
      </c>
      <c r="F8524" s="42" t="s">
        <v>9123</v>
      </c>
    </row>
    <row r="8525" spans="1:6" x14ac:dyDescent="0.2">
      <c r="A8525" s="42" t="s">
        <v>9121</v>
      </c>
      <c r="B8525" s="42" t="s">
        <v>8454</v>
      </c>
      <c r="C8525">
        <v>2016</v>
      </c>
      <c r="D8525" s="42" t="s">
        <v>9124</v>
      </c>
      <c r="E8525" t="b">
        <v>0</v>
      </c>
      <c r="F8525" s="42" t="s">
        <v>9123</v>
      </c>
    </row>
    <row r="8526" spans="1:6" x14ac:dyDescent="0.2">
      <c r="A8526" s="42" t="s">
        <v>9121</v>
      </c>
      <c r="B8526" s="42" t="s">
        <v>8454</v>
      </c>
      <c r="C8526">
        <v>2017</v>
      </c>
      <c r="D8526" s="42" t="s">
        <v>9125</v>
      </c>
      <c r="E8526" t="b">
        <v>0</v>
      </c>
      <c r="F8526" s="42" t="s">
        <v>9123</v>
      </c>
    </row>
    <row r="8527" spans="1:6" x14ac:dyDescent="0.2">
      <c r="A8527" s="42" t="s">
        <v>9121</v>
      </c>
      <c r="B8527" s="42" t="s">
        <v>8454</v>
      </c>
      <c r="C8527">
        <v>2018</v>
      </c>
      <c r="D8527" s="42" t="s">
        <v>8725</v>
      </c>
      <c r="E8527" t="b">
        <v>0</v>
      </c>
      <c r="F8527" s="42" t="s">
        <v>9123</v>
      </c>
    </row>
    <row r="8528" spans="1:6" x14ac:dyDescent="0.2">
      <c r="A8528" s="42" t="s">
        <v>9121</v>
      </c>
      <c r="B8528" s="42" t="s">
        <v>8454</v>
      </c>
      <c r="C8528">
        <v>2019</v>
      </c>
      <c r="D8528" s="42" t="s">
        <v>9126</v>
      </c>
      <c r="E8528" t="b">
        <v>0</v>
      </c>
      <c r="F8528" s="42" t="s">
        <v>9123</v>
      </c>
    </row>
    <row r="8529" spans="1:6" x14ac:dyDescent="0.2">
      <c r="A8529" s="42" t="s">
        <v>9121</v>
      </c>
      <c r="B8529" s="42" t="s">
        <v>8462</v>
      </c>
      <c r="C8529">
        <v>2013</v>
      </c>
      <c r="D8529" s="42" t="s">
        <v>9122</v>
      </c>
      <c r="E8529" t="b">
        <v>0</v>
      </c>
      <c r="F8529" s="42" t="s">
        <v>9123</v>
      </c>
    </row>
    <row r="8530" spans="1:6" x14ac:dyDescent="0.2">
      <c r="A8530" s="42" t="s">
        <v>9121</v>
      </c>
      <c r="B8530" s="42" t="s">
        <v>8462</v>
      </c>
      <c r="C8530">
        <v>2014</v>
      </c>
      <c r="D8530" s="42" t="s">
        <v>8974</v>
      </c>
      <c r="E8530" t="b">
        <v>0</v>
      </c>
      <c r="F8530" s="42" t="s">
        <v>9123</v>
      </c>
    </row>
    <row r="8531" spans="1:6" x14ac:dyDescent="0.2">
      <c r="A8531" s="42" t="s">
        <v>9121</v>
      </c>
      <c r="B8531" s="42" t="s">
        <v>8462</v>
      </c>
      <c r="C8531">
        <v>2015</v>
      </c>
      <c r="D8531" s="42" t="s">
        <v>9090</v>
      </c>
      <c r="E8531" t="b">
        <v>0</v>
      </c>
      <c r="F8531" s="42" t="s">
        <v>9123</v>
      </c>
    </row>
    <row r="8532" spans="1:6" x14ac:dyDescent="0.2">
      <c r="A8532" s="42" t="s">
        <v>9121</v>
      </c>
      <c r="B8532" s="42" t="s">
        <v>8462</v>
      </c>
      <c r="C8532">
        <v>2016</v>
      </c>
      <c r="D8532" s="42" t="s">
        <v>8687</v>
      </c>
      <c r="E8532" t="b">
        <v>0</v>
      </c>
      <c r="F8532" s="42" t="s">
        <v>9123</v>
      </c>
    </row>
    <row r="8533" spans="1:6" x14ac:dyDescent="0.2">
      <c r="A8533" s="42" t="s">
        <v>9121</v>
      </c>
      <c r="B8533" s="42" t="s">
        <v>8462</v>
      </c>
      <c r="C8533">
        <v>2017</v>
      </c>
      <c r="D8533" s="42" t="s">
        <v>8715</v>
      </c>
      <c r="E8533" t="b">
        <v>0</v>
      </c>
      <c r="F8533" s="42" t="s">
        <v>9123</v>
      </c>
    </row>
    <row r="8534" spans="1:6" x14ac:dyDescent="0.2">
      <c r="A8534" s="42" t="s">
        <v>9121</v>
      </c>
      <c r="B8534" s="42" t="s">
        <v>8462</v>
      </c>
      <c r="C8534">
        <v>2018</v>
      </c>
      <c r="D8534" s="42" t="s">
        <v>8725</v>
      </c>
      <c r="E8534" t="b">
        <v>0</v>
      </c>
      <c r="F8534" s="42" t="s">
        <v>9123</v>
      </c>
    </row>
    <row r="8535" spans="1:6" x14ac:dyDescent="0.2">
      <c r="A8535" s="42" t="s">
        <v>9121</v>
      </c>
      <c r="B8535" s="42" t="s">
        <v>8462</v>
      </c>
      <c r="C8535">
        <v>2019</v>
      </c>
      <c r="D8535" s="42" t="s">
        <v>9126</v>
      </c>
      <c r="E8535" t="b">
        <v>0</v>
      </c>
      <c r="F8535" s="42" t="s">
        <v>9123</v>
      </c>
    </row>
    <row r="8536" spans="1:6" x14ac:dyDescent="0.2">
      <c r="A8536" s="42" t="s">
        <v>9121</v>
      </c>
      <c r="B8536" s="42" t="s">
        <v>8464</v>
      </c>
      <c r="C8536">
        <v>2013</v>
      </c>
      <c r="D8536" s="42" t="s">
        <v>8650</v>
      </c>
      <c r="E8536" t="b">
        <v>0</v>
      </c>
      <c r="F8536" s="42" t="s">
        <v>9123</v>
      </c>
    </row>
    <row r="8537" spans="1:6" x14ac:dyDescent="0.2">
      <c r="A8537" s="42" t="s">
        <v>9121</v>
      </c>
      <c r="B8537" s="42" t="s">
        <v>8464</v>
      </c>
      <c r="C8537">
        <v>2014</v>
      </c>
      <c r="D8537" s="42" t="s">
        <v>8596</v>
      </c>
      <c r="E8537" t="b">
        <v>0</v>
      </c>
      <c r="F8537" s="42" t="s">
        <v>9123</v>
      </c>
    </row>
    <row r="8538" spans="1:6" x14ac:dyDescent="0.2">
      <c r="A8538" s="42" t="s">
        <v>9121</v>
      </c>
      <c r="B8538" s="42" t="s">
        <v>8464</v>
      </c>
      <c r="C8538">
        <v>2015</v>
      </c>
      <c r="D8538" s="42" t="s">
        <v>8596</v>
      </c>
      <c r="E8538" t="b">
        <v>0</v>
      </c>
      <c r="F8538" s="42" t="s">
        <v>9123</v>
      </c>
    </row>
    <row r="8539" spans="1:6" x14ac:dyDescent="0.2">
      <c r="A8539" s="42" t="s">
        <v>9121</v>
      </c>
      <c r="B8539" s="42" t="s">
        <v>8464</v>
      </c>
      <c r="C8539">
        <v>2016</v>
      </c>
      <c r="D8539" s="42" t="s">
        <v>8596</v>
      </c>
      <c r="E8539" t="b">
        <v>0</v>
      </c>
      <c r="F8539" s="42" t="s">
        <v>9123</v>
      </c>
    </row>
    <row r="8540" spans="1:6" x14ac:dyDescent="0.2">
      <c r="A8540" s="42" t="s">
        <v>9121</v>
      </c>
      <c r="B8540" s="42" t="s">
        <v>8464</v>
      </c>
      <c r="C8540">
        <v>2017</v>
      </c>
      <c r="D8540" s="42" t="s">
        <v>4381</v>
      </c>
      <c r="E8540" t="b">
        <v>0</v>
      </c>
      <c r="F8540" s="42" t="s">
        <v>9123</v>
      </c>
    </row>
    <row r="8541" spans="1:6" x14ac:dyDescent="0.2">
      <c r="A8541" s="42" t="s">
        <v>9121</v>
      </c>
      <c r="B8541" s="42" t="s">
        <v>8464</v>
      </c>
      <c r="C8541">
        <v>2018</v>
      </c>
      <c r="D8541" s="42" t="s">
        <v>4381</v>
      </c>
      <c r="E8541" t="b">
        <v>0</v>
      </c>
      <c r="F8541" s="42" t="s">
        <v>9123</v>
      </c>
    </row>
    <row r="8542" spans="1:6" x14ac:dyDescent="0.2">
      <c r="A8542" s="42" t="s">
        <v>9121</v>
      </c>
      <c r="B8542" s="42" t="s">
        <v>8464</v>
      </c>
      <c r="C8542">
        <v>2019</v>
      </c>
      <c r="D8542" s="42" t="s">
        <v>4381</v>
      </c>
      <c r="E8542" t="b">
        <v>0</v>
      </c>
      <c r="F8542" s="42" t="s">
        <v>9123</v>
      </c>
    </row>
    <row r="8543" spans="1:6" x14ac:dyDescent="0.2">
      <c r="A8543" s="42" t="s">
        <v>2346</v>
      </c>
      <c r="B8543" s="42" t="s">
        <v>8454</v>
      </c>
      <c r="C8543">
        <v>2013</v>
      </c>
      <c r="D8543" s="42" t="s">
        <v>8529</v>
      </c>
      <c r="E8543" t="b">
        <v>1</v>
      </c>
      <c r="F8543" s="42" t="s">
        <v>2347</v>
      </c>
    </row>
    <row r="8544" spans="1:6" x14ac:dyDescent="0.2">
      <c r="A8544" s="42" t="s">
        <v>2346</v>
      </c>
      <c r="B8544" s="42" t="s">
        <v>8454</v>
      </c>
      <c r="C8544">
        <v>2014</v>
      </c>
      <c r="D8544" s="42" t="s">
        <v>9132</v>
      </c>
      <c r="E8544" t="b">
        <v>1</v>
      </c>
      <c r="F8544" s="42" t="s">
        <v>2347</v>
      </c>
    </row>
    <row r="8545" spans="1:6" x14ac:dyDescent="0.2">
      <c r="A8545" s="42" t="s">
        <v>2346</v>
      </c>
      <c r="B8545" s="42" t="s">
        <v>8454</v>
      </c>
      <c r="C8545">
        <v>2015</v>
      </c>
      <c r="D8545" s="42" t="s">
        <v>8756</v>
      </c>
      <c r="E8545" t="b">
        <v>1</v>
      </c>
      <c r="F8545" s="42" t="s">
        <v>2347</v>
      </c>
    </row>
    <row r="8546" spans="1:6" x14ac:dyDescent="0.2">
      <c r="A8546" s="42" t="s">
        <v>2346</v>
      </c>
      <c r="B8546" s="42" t="s">
        <v>8454</v>
      </c>
      <c r="C8546">
        <v>2016</v>
      </c>
      <c r="D8546" s="42" t="s">
        <v>9006</v>
      </c>
      <c r="E8546" t="b">
        <v>1</v>
      </c>
      <c r="F8546" s="42" t="s">
        <v>2347</v>
      </c>
    </row>
    <row r="8547" spans="1:6" x14ac:dyDescent="0.2">
      <c r="A8547" s="42" t="s">
        <v>2346</v>
      </c>
      <c r="B8547" s="42" t="s">
        <v>8454</v>
      </c>
      <c r="C8547">
        <v>2017</v>
      </c>
      <c r="D8547" s="42" t="s">
        <v>9175</v>
      </c>
      <c r="E8547" t="b">
        <v>1</v>
      </c>
      <c r="F8547" s="42" t="s">
        <v>2347</v>
      </c>
    </row>
    <row r="8548" spans="1:6" x14ac:dyDescent="0.2">
      <c r="A8548" s="42" t="s">
        <v>2346</v>
      </c>
      <c r="B8548" s="42" t="s">
        <v>8454</v>
      </c>
      <c r="C8548">
        <v>2018</v>
      </c>
      <c r="D8548" s="42" t="s">
        <v>9252</v>
      </c>
      <c r="E8548" t="b">
        <v>1</v>
      </c>
      <c r="F8548" s="42" t="s">
        <v>2347</v>
      </c>
    </row>
    <row r="8549" spans="1:6" x14ac:dyDescent="0.2">
      <c r="A8549" s="42" t="s">
        <v>2346</v>
      </c>
      <c r="B8549" s="42" t="s">
        <v>8454</v>
      </c>
      <c r="C8549">
        <v>2019</v>
      </c>
      <c r="D8549" s="42" t="s">
        <v>9917</v>
      </c>
      <c r="E8549" t="b">
        <v>1</v>
      </c>
      <c r="F8549" s="42" t="s">
        <v>2347</v>
      </c>
    </row>
    <row r="8550" spans="1:6" x14ac:dyDescent="0.2">
      <c r="A8550" s="42" t="s">
        <v>2346</v>
      </c>
      <c r="B8550" s="42" t="s">
        <v>8462</v>
      </c>
      <c r="C8550">
        <v>2013</v>
      </c>
      <c r="D8550" s="42" t="s">
        <v>9055</v>
      </c>
      <c r="E8550" t="b">
        <v>1</v>
      </c>
      <c r="F8550" s="42" t="s">
        <v>2347</v>
      </c>
    </row>
    <row r="8551" spans="1:6" x14ac:dyDescent="0.2">
      <c r="A8551" s="42" t="s">
        <v>2346</v>
      </c>
      <c r="B8551" s="42" t="s">
        <v>8462</v>
      </c>
      <c r="C8551">
        <v>2014</v>
      </c>
      <c r="D8551" s="42" t="s">
        <v>9132</v>
      </c>
      <c r="E8551" t="b">
        <v>1</v>
      </c>
      <c r="F8551" s="42" t="s">
        <v>2347</v>
      </c>
    </row>
    <row r="8552" spans="1:6" x14ac:dyDescent="0.2">
      <c r="A8552" s="42" t="s">
        <v>2346</v>
      </c>
      <c r="B8552" s="42" t="s">
        <v>8462</v>
      </c>
      <c r="C8552">
        <v>2015</v>
      </c>
      <c r="D8552" s="42" t="s">
        <v>9309</v>
      </c>
      <c r="E8552" t="b">
        <v>1</v>
      </c>
      <c r="F8552" s="42" t="s">
        <v>2347</v>
      </c>
    </row>
    <row r="8553" spans="1:6" x14ac:dyDescent="0.2">
      <c r="A8553" s="42" t="s">
        <v>2346</v>
      </c>
      <c r="B8553" s="42" t="s">
        <v>8462</v>
      </c>
      <c r="C8553">
        <v>2016</v>
      </c>
      <c r="D8553" s="42" t="s">
        <v>9006</v>
      </c>
      <c r="E8553" t="b">
        <v>1</v>
      </c>
      <c r="F8553" s="42" t="s">
        <v>2347</v>
      </c>
    </row>
    <row r="8554" spans="1:6" x14ac:dyDescent="0.2">
      <c r="A8554" s="42" t="s">
        <v>2346</v>
      </c>
      <c r="B8554" s="42" t="s">
        <v>8462</v>
      </c>
      <c r="C8554">
        <v>2017</v>
      </c>
      <c r="D8554" s="42" t="s">
        <v>8492</v>
      </c>
      <c r="E8554" t="b">
        <v>1</v>
      </c>
      <c r="F8554" s="42" t="s">
        <v>2347</v>
      </c>
    </row>
    <row r="8555" spans="1:6" x14ac:dyDescent="0.2">
      <c r="A8555" s="42" t="s">
        <v>2346</v>
      </c>
      <c r="B8555" s="42" t="s">
        <v>8462</v>
      </c>
      <c r="C8555">
        <v>2018</v>
      </c>
      <c r="D8555" s="42" t="s">
        <v>9112</v>
      </c>
      <c r="E8555" t="b">
        <v>1</v>
      </c>
      <c r="F8555" s="42" t="s">
        <v>2347</v>
      </c>
    </row>
    <row r="8556" spans="1:6" x14ac:dyDescent="0.2">
      <c r="A8556" s="42" t="s">
        <v>2346</v>
      </c>
      <c r="B8556" s="42" t="s">
        <v>8462</v>
      </c>
      <c r="C8556">
        <v>2019</v>
      </c>
      <c r="D8556" s="42" t="s">
        <v>9917</v>
      </c>
      <c r="E8556" t="b">
        <v>1</v>
      </c>
      <c r="F8556" s="42" t="s">
        <v>2347</v>
      </c>
    </row>
    <row r="8557" spans="1:6" x14ac:dyDescent="0.2">
      <c r="A8557" s="42" t="s">
        <v>2346</v>
      </c>
      <c r="B8557" s="42" t="s">
        <v>8464</v>
      </c>
      <c r="C8557">
        <v>2013</v>
      </c>
      <c r="D8557" s="42" t="s">
        <v>9143</v>
      </c>
      <c r="E8557" t="b">
        <v>1</v>
      </c>
      <c r="F8557" s="42" t="s">
        <v>2347</v>
      </c>
    </row>
    <row r="8558" spans="1:6" x14ac:dyDescent="0.2">
      <c r="A8558" s="42" t="s">
        <v>2346</v>
      </c>
      <c r="B8558" s="42" t="s">
        <v>8464</v>
      </c>
      <c r="C8558">
        <v>2014</v>
      </c>
      <c r="D8558" s="42" t="s">
        <v>8639</v>
      </c>
      <c r="E8558" t="b">
        <v>1</v>
      </c>
      <c r="F8558" s="42" t="s">
        <v>2347</v>
      </c>
    </row>
    <row r="8559" spans="1:6" x14ac:dyDescent="0.2">
      <c r="A8559" s="42" t="s">
        <v>2346</v>
      </c>
      <c r="B8559" s="42" t="s">
        <v>8464</v>
      </c>
      <c r="C8559">
        <v>2015</v>
      </c>
      <c r="D8559" s="42" t="s">
        <v>8527</v>
      </c>
      <c r="E8559" t="b">
        <v>1</v>
      </c>
      <c r="F8559" s="42" t="s">
        <v>2347</v>
      </c>
    </row>
    <row r="8560" spans="1:6" x14ac:dyDescent="0.2">
      <c r="A8560" s="42" t="s">
        <v>2346</v>
      </c>
      <c r="B8560" s="42" t="s">
        <v>8464</v>
      </c>
      <c r="C8560">
        <v>2016</v>
      </c>
      <c r="D8560" s="42" t="s">
        <v>8824</v>
      </c>
      <c r="E8560" t="b">
        <v>1</v>
      </c>
      <c r="F8560" s="42" t="s">
        <v>2347</v>
      </c>
    </row>
    <row r="8561" spans="1:6" x14ac:dyDescent="0.2">
      <c r="A8561" s="42" t="s">
        <v>2346</v>
      </c>
      <c r="B8561" s="42" t="s">
        <v>8464</v>
      </c>
      <c r="C8561">
        <v>2017</v>
      </c>
      <c r="D8561" s="42" t="s">
        <v>8466</v>
      </c>
      <c r="E8561" t="b">
        <v>1</v>
      </c>
      <c r="F8561" s="42" t="s">
        <v>2347</v>
      </c>
    </row>
    <row r="8562" spans="1:6" x14ac:dyDescent="0.2">
      <c r="A8562" s="42" t="s">
        <v>2346</v>
      </c>
      <c r="B8562" s="42" t="s">
        <v>8464</v>
      </c>
      <c r="C8562">
        <v>2018</v>
      </c>
      <c r="D8562" s="42" t="s">
        <v>9470</v>
      </c>
      <c r="E8562" t="b">
        <v>1</v>
      </c>
      <c r="F8562" s="42" t="s">
        <v>2347</v>
      </c>
    </row>
    <row r="8563" spans="1:6" x14ac:dyDescent="0.2">
      <c r="A8563" s="42" t="s">
        <v>2346</v>
      </c>
      <c r="B8563" s="42" t="s">
        <v>8464</v>
      </c>
      <c r="C8563">
        <v>2019</v>
      </c>
      <c r="D8563" s="42" t="s">
        <v>8482</v>
      </c>
      <c r="E8563" t="b">
        <v>1</v>
      </c>
      <c r="F8563" s="42" t="s">
        <v>2347</v>
      </c>
    </row>
    <row r="8564" spans="1:6" x14ac:dyDescent="0.2">
      <c r="A8564" s="42" t="s">
        <v>2348</v>
      </c>
      <c r="B8564" s="42" t="s">
        <v>8454</v>
      </c>
      <c r="C8564">
        <v>2013</v>
      </c>
      <c r="D8564" s="42" t="s">
        <v>9125</v>
      </c>
      <c r="E8564" t="b">
        <v>0</v>
      </c>
      <c r="F8564" s="42" t="s">
        <v>10396</v>
      </c>
    </row>
    <row r="8565" spans="1:6" x14ac:dyDescent="0.2">
      <c r="A8565" s="42" t="s">
        <v>2348</v>
      </c>
      <c r="B8565" s="42" t="s">
        <v>8454</v>
      </c>
      <c r="C8565">
        <v>2014</v>
      </c>
      <c r="D8565" s="42" t="s">
        <v>9051</v>
      </c>
      <c r="E8565" t="b">
        <v>0</v>
      </c>
      <c r="F8565" s="42" t="s">
        <v>10396</v>
      </c>
    </row>
    <row r="8566" spans="1:6" x14ac:dyDescent="0.2">
      <c r="A8566" s="42" t="s">
        <v>2348</v>
      </c>
      <c r="B8566" s="42" t="s">
        <v>8454</v>
      </c>
      <c r="C8566">
        <v>2015</v>
      </c>
      <c r="D8566" s="42" t="s">
        <v>9130</v>
      </c>
      <c r="E8566" t="b">
        <v>0</v>
      </c>
      <c r="F8566" s="42" t="s">
        <v>10396</v>
      </c>
    </row>
    <row r="8567" spans="1:6" x14ac:dyDescent="0.2">
      <c r="A8567" s="42" t="s">
        <v>2348</v>
      </c>
      <c r="B8567" s="42" t="s">
        <v>8454</v>
      </c>
      <c r="C8567">
        <v>2016</v>
      </c>
      <c r="D8567" s="42" t="s">
        <v>9046</v>
      </c>
      <c r="E8567" t="b">
        <v>0</v>
      </c>
      <c r="F8567" s="42" t="s">
        <v>10396</v>
      </c>
    </row>
    <row r="8568" spans="1:6" x14ac:dyDescent="0.2">
      <c r="A8568" s="42" t="s">
        <v>2348</v>
      </c>
      <c r="B8568" s="42" t="s">
        <v>8454</v>
      </c>
      <c r="C8568">
        <v>2017</v>
      </c>
      <c r="D8568" s="42" t="s">
        <v>8648</v>
      </c>
      <c r="E8568" t="b">
        <v>0</v>
      </c>
      <c r="F8568" s="42" t="s">
        <v>10396</v>
      </c>
    </row>
    <row r="8569" spans="1:6" x14ac:dyDescent="0.2">
      <c r="A8569" s="42" t="s">
        <v>2348</v>
      </c>
      <c r="B8569" s="42" t="s">
        <v>8454</v>
      </c>
      <c r="C8569">
        <v>2018</v>
      </c>
      <c r="D8569" s="42" t="s">
        <v>8559</v>
      </c>
      <c r="E8569" t="b">
        <v>0</v>
      </c>
      <c r="F8569" s="42" t="s">
        <v>10396</v>
      </c>
    </row>
    <row r="8570" spans="1:6" x14ac:dyDescent="0.2">
      <c r="A8570" s="42" t="s">
        <v>2348</v>
      </c>
      <c r="B8570" s="42" t="s">
        <v>8454</v>
      </c>
      <c r="C8570">
        <v>2019</v>
      </c>
      <c r="D8570" s="42" t="s">
        <v>8482</v>
      </c>
      <c r="E8570" t="b">
        <v>0</v>
      </c>
      <c r="F8570" s="42" t="s">
        <v>10396</v>
      </c>
    </row>
    <row r="8571" spans="1:6" x14ac:dyDescent="0.2">
      <c r="A8571" s="42" t="s">
        <v>2348</v>
      </c>
      <c r="B8571" s="42" t="s">
        <v>8462</v>
      </c>
      <c r="C8571">
        <v>2013</v>
      </c>
      <c r="D8571" s="42" t="s">
        <v>8588</v>
      </c>
      <c r="E8571" t="b">
        <v>0</v>
      </c>
      <c r="F8571" s="42" t="s">
        <v>10396</v>
      </c>
    </row>
    <row r="8572" spans="1:6" x14ac:dyDescent="0.2">
      <c r="A8572" s="42" t="s">
        <v>2348</v>
      </c>
      <c r="B8572" s="42" t="s">
        <v>8462</v>
      </c>
      <c r="C8572">
        <v>2014</v>
      </c>
      <c r="D8572" s="42" t="s">
        <v>9047</v>
      </c>
      <c r="E8572" t="b">
        <v>0</v>
      </c>
      <c r="F8572" s="42" t="s">
        <v>10396</v>
      </c>
    </row>
    <row r="8573" spans="1:6" x14ac:dyDescent="0.2">
      <c r="A8573" s="42" t="s">
        <v>2348</v>
      </c>
      <c r="B8573" s="42" t="s">
        <v>8462</v>
      </c>
      <c r="C8573">
        <v>2015</v>
      </c>
      <c r="D8573" s="42" t="s">
        <v>9130</v>
      </c>
      <c r="E8573" t="b">
        <v>0</v>
      </c>
      <c r="F8573" s="42" t="s">
        <v>10396</v>
      </c>
    </row>
    <row r="8574" spans="1:6" x14ac:dyDescent="0.2">
      <c r="A8574" s="42" t="s">
        <v>2348</v>
      </c>
      <c r="B8574" s="42" t="s">
        <v>8462</v>
      </c>
      <c r="C8574">
        <v>2016</v>
      </c>
      <c r="D8574" s="42" t="s">
        <v>8465</v>
      </c>
      <c r="E8574" t="b">
        <v>0</v>
      </c>
      <c r="F8574" s="42" t="s">
        <v>10396</v>
      </c>
    </row>
    <row r="8575" spans="1:6" x14ac:dyDescent="0.2">
      <c r="A8575" s="42" t="s">
        <v>2348</v>
      </c>
      <c r="B8575" s="42" t="s">
        <v>8462</v>
      </c>
      <c r="C8575">
        <v>2017</v>
      </c>
      <c r="D8575" s="42" t="s">
        <v>8722</v>
      </c>
      <c r="E8575" t="b">
        <v>0</v>
      </c>
      <c r="F8575" s="42" t="s">
        <v>10396</v>
      </c>
    </row>
    <row r="8576" spans="1:6" x14ac:dyDescent="0.2">
      <c r="A8576" s="42" t="s">
        <v>2348</v>
      </c>
      <c r="B8576" s="42" t="s">
        <v>8462</v>
      </c>
      <c r="C8576">
        <v>2018</v>
      </c>
      <c r="D8576" s="42" t="s">
        <v>9048</v>
      </c>
      <c r="E8576" t="b">
        <v>0</v>
      </c>
      <c r="F8576" s="42" t="s">
        <v>10396</v>
      </c>
    </row>
    <row r="8577" spans="1:6" x14ac:dyDescent="0.2">
      <c r="A8577" s="42" t="s">
        <v>2348</v>
      </c>
      <c r="B8577" s="42" t="s">
        <v>8462</v>
      </c>
      <c r="C8577">
        <v>2019</v>
      </c>
      <c r="D8577" s="42" t="s">
        <v>9405</v>
      </c>
      <c r="E8577" t="b">
        <v>0</v>
      </c>
      <c r="F8577" s="42" t="s">
        <v>10396</v>
      </c>
    </row>
    <row r="8578" spans="1:6" x14ac:dyDescent="0.2">
      <c r="A8578" s="42" t="s">
        <v>2348</v>
      </c>
      <c r="B8578" s="42" t="s">
        <v>8464</v>
      </c>
      <c r="C8578">
        <v>2013</v>
      </c>
      <c r="D8578" s="42" t="s">
        <v>8936</v>
      </c>
      <c r="E8578" t="b">
        <v>0</v>
      </c>
      <c r="F8578" s="42" t="s">
        <v>10396</v>
      </c>
    </row>
    <row r="8579" spans="1:6" x14ac:dyDescent="0.2">
      <c r="A8579" s="42" t="s">
        <v>2348</v>
      </c>
      <c r="B8579" s="42" t="s">
        <v>8464</v>
      </c>
      <c r="C8579">
        <v>2014</v>
      </c>
      <c r="D8579" s="42" t="s">
        <v>8655</v>
      </c>
      <c r="E8579" t="b">
        <v>0</v>
      </c>
      <c r="F8579" s="42" t="s">
        <v>10396</v>
      </c>
    </row>
    <row r="8580" spans="1:6" x14ac:dyDescent="0.2">
      <c r="A8580" s="42" t="s">
        <v>2348</v>
      </c>
      <c r="B8580" s="42" t="s">
        <v>8464</v>
      </c>
      <c r="C8580">
        <v>2015</v>
      </c>
      <c r="D8580" s="42" t="s">
        <v>8726</v>
      </c>
      <c r="E8580" t="b">
        <v>0</v>
      </c>
      <c r="F8580" s="42" t="s">
        <v>10396</v>
      </c>
    </row>
    <row r="8581" spans="1:6" x14ac:dyDescent="0.2">
      <c r="A8581" s="42" t="s">
        <v>2348</v>
      </c>
      <c r="B8581" s="42" t="s">
        <v>8464</v>
      </c>
      <c r="C8581">
        <v>2016</v>
      </c>
      <c r="D8581" s="42" t="s">
        <v>8980</v>
      </c>
      <c r="E8581" t="b">
        <v>0</v>
      </c>
      <c r="F8581" s="42" t="s">
        <v>10396</v>
      </c>
    </row>
    <row r="8582" spans="1:6" x14ac:dyDescent="0.2">
      <c r="A8582" s="42" t="s">
        <v>2348</v>
      </c>
      <c r="B8582" s="42" t="s">
        <v>8464</v>
      </c>
      <c r="C8582">
        <v>2017</v>
      </c>
      <c r="D8582" s="42" t="s">
        <v>8973</v>
      </c>
      <c r="E8582" t="b">
        <v>0</v>
      </c>
      <c r="F8582" s="42" t="s">
        <v>10396</v>
      </c>
    </row>
    <row r="8583" spans="1:6" x14ac:dyDescent="0.2">
      <c r="A8583" s="42" t="s">
        <v>2348</v>
      </c>
      <c r="B8583" s="42" t="s">
        <v>8464</v>
      </c>
      <c r="C8583">
        <v>2018</v>
      </c>
      <c r="D8583" s="42" t="s">
        <v>8973</v>
      </c>
      <c r="E8583" t="b">
        <v>0</v>
      </c>
      <c r="F8583" s="42" t="s">
        <v>10396</v>
      </c>
    </row>
    <row r="8584" spans="1:6" x14ac:dyDescent="0.2">
      <c r="A8584" s="42" t="s">
        <v>2348</v>
      </c>
      <c r="B8584" s="42" t="s">
        <v>8464</v>
      </c>
      <c r="C8584">
        <v>2019</v>
      </c>
      <c r="D8584" s="42" t="s">
        <v>8482</v>
      </c>
      <c r="E8584" t="b">
        <v>0</v>
      </c>
      <c r="F8584" s="42" t="s">
        <v>10396</v>
      </c>
    </row>
    <row r="8585" spans="1:6" x14ac:dyDescent="0.2">
      <c r="A8585" s="42" t="s">
        <v>2350</v>
      </c>
      <c r="B8585" s="42" t="s">
        <v>8454</v>
      </c>
      <c r="C8585">
        <v>2013</v>
      </c>
      <c r="D8585" s="42" t="s">
        <v>9292</v>
      </c>
      <c r="E8585" t="b">
        <v>0</v>
      </c>
      <c r="F8585" s="42" t="s">
        <v>10397</v>
      </c>
    </row>
    <row r="8586" spans="1:6" x14ac:dyDescent="0.2">
      <c r="A8586" s="42" t="s">
        <v>2350</v>
      </c>
      <c r="B8586" s="42" t="s">
        <v>8454</v>
      </c>
      <c r="C8586">
        <v>2014</v>
      </c>
      <c r="D8586" s="42" t="s">
        <v>9495</v>
      </c>
      <c r="E8586" t="b">
        <v>0</v>
      </c>
      <c r="F8586" s="42" t="s">
        <v>10397</v>
      </c>
    </row>
    <row r="8587" spans="1:6" x14ac:dyDescent="0.2">
      <c r="A8587" s="42" t="s">
        <v>2350</v>
      </c>
      <c r="B8587" s="42" t="s">
        <v>8454</v>
      </c>
      <c r="C8587">
        <v>2015</v>
      </c>
      <c r="D8587" s="42" t="s">
        <v>8824</v>
      </c>
      <c r="E8587" t="b">
        <v>0</v>
      </c>
      <c r="F8587" s="42" t="s">
        <v>10397</v>
      </c>
    </row>
    <row r="8588" spans="1:6" x14ac:dyDescent="0.2">
      <c r="A8588" s="42" t="s">
        <v>2350</v>
      </c>
      <c r="B8588" s="42" t="s">
        <v>8454</v>
      </c>
      <c r="C8588">
        <v>2016</v>
      </c>
      <c r="D8588" s="42" t="s">
        <v>8607</v>
      </c>
      <c r="E8588" t="b">
        <v>0</v>
      </c>
      <c r="F8588" s="42" t="s">
        <v>10397</v>
      </c>
    </row>
    <row r="8589" spans="1:6" x14ac:dyDescent="0.2">
      <c r="A8589" s="42" t="s">
        <v>2350</v>
      </c>
      <c r="B8589" s="42" t="s">
        <v>8454</v>
      </c>
      <c r="C8589">
        <v>2017</v>
      </c>
      <c r="D8589" s="42" t="s">
        <v>10296</v>
      </c>
      <c r="E8589" t="b">
        <v>0</v>
      </c>
      <c r="F8589" s="42" t="s">
        <v>10397</v>
      </c>
    </row>
    <row r="8590" spans="1:6" x14ac:dyDescent="0.2">
      <c r="A8590" s="42" t="s">
        <v>2350</v>
      </c>
      <c r="B8590" s="42" t="s">
        <v>8454</v>
      </c>
      <c r="C8590">
        <v>2018</v>
      </c>
      <c r="D8590" s="42" t="s">
        <v>10398</v>
      </c>
      <c r="E8590" t="b">
        <v>0</v>
      </c>
      <c r="F8590" s="42" t="s">
        <v>10397</v>
      </c>
    </row>
    <row r="8591" spans="1:6" x14ac:dyDescent="0.2">
      <c r="A8591" s="42" t="s">
        <v>2350</v>
      </c>
      <c r="B8591" s="42" t="s">
        <v>8454</v>
      </c>
      <c r="C8591">
        <v>2019</v>
      </c>
      <c r="D8591" s="42" t="s">
        <v>8992</v>
      </c>
      <c r="E8591" t="b">
        <v>0</v>
      </c>
      <c r="F8591" s="42" t="s">
        <v>10397</v>
      </c>
    </row>
    <row r="8592" spans="1:6" x14ac:dyDescent="0.2">
      <c r="A8592" s="42" t="s">
        <v>2350</v>
      </c>
      <c r="B8592" s="42" t="s">
        <v>8462</v>
      </c>
      <c r="C8592">
        <v>2013</v>
      </c>
      <c r="D8592" s="42" t="s">
        <v>9292</v>
      </c>
      <c r="E8592" t="b">
        <v>0</v>
      </c>
      <c r="F8592" s="42" t="s">
        <v>10397</v>
      </c>
    </row>
    <row r="8593" spans="1:6" x14ac:dyDescent="0.2">
      <c r="A8593" s="42" t="s">
        <v>2350</v>
      </c>
      <c r="B8593" s="42" t="s">
        <v>8462</v>
      </c>
      <c r="C8593">
        <v>2014</v>
      </c>
      <c r="D8593" s="42" t="s">
        <v>9495</v>
      </c>
      <c r="E8593" t="b">
        <v>0</v>
      </c>
      <c r="F8593" s="42" t="s">
        <v>10397</v>
      </c>
    </row>
    <row r="8594" spans="1:6" x14ac:dyDescent="0.2">
      <c r="A8594" s="42" t="s">
        <v>2350</v>
      </c>
      <c r="B8594" s="42" t="s">
        <v>8462</v>
      </c>
      <c r="C8594">
        <v>2015</v>
      </c>
      <c r="D8594" s="42" t="s">
        <v>8824</v>
      </c>
      <c r="E8594" t="b">
        <v>0</v>
      </c>
      <c r="F8594" s="42" t="s">
        <v>10397</v>
      </c>
    </row>
    <row r="8595" spans="1:6" x14ac:dyDescent="0.2">
      <c r="A8595" s="42" t="s">
        <v>2350</v>
      </c>
      <c r="B8595" s="42" t="s">
        <v>8462</v>
      </c>
      <c r="C8595">
        <v>2016</v>
      </c>
      <c r="D8595" s="42" t="s">
        <v>8607</v>
      </c>
      <c r="E8595" t="b">
        <v>0</v>
      </c>
      <c r="F8595" s="42" t="s">
        <v>10397</v>
      </c>
    </row>
    <row r="8596" spans="1:6" x14ac:dyDescent="0.2">
      <c r="A8596" s="42" t="s">
        <v>2350</v>
      </c>
      <c r="B8596" s="42" t="s">
        <v>8462</v>
      </c>
      <c r="C8596">
        <v>2017</v>
      </c>
      <c r="D8596" s="42" t="s">
        <v>10296</v>
      </c>
      <c r="E8596" t="b">
        <v>0</v>
      </c>
      <c r="F8596" s="42" t="s">
        <v>10397</v>
      </c>
    </row>
    <row r="8597" spans="1:6" x14ac:dyDescent="0.2">
      <c r="A8597" s="42" t="s">
        <v>2350</v>
      </c>
      <c r="B8597" s="42" t="s">
        <v>8462</v>
      </c>
      <c r="C8597">
        <v>2018</v>
      </c>
      <c r="D8597" s="42" t="s">
        <v>10398</v>
      </c>
      <c r="E8597" t="b">
        <v>0</v>
      </c>
      <c r="F8597" s="42" t="s">
        <v>10397</v>
      </c>
    </row>
    <row r="8598" spans="1:6" x14ac:dyDescent="0.2">
      <c r="A8598" s="42" t="s">
        <v>2350</v>
      </c>
      <c r="B8598" s="42" t="s">
        <v>8462</v>
      </c>
      <c r="C8598">
        <v>2019</v>
      </c>
      <c r="D8598" s="42" t="s">
        <v>8698</v>
      </c>
      <c r="E8598" t="b">
        <v>0</v>
      </c>
      <c r="F8598" s="42" t="s">
        <v>10397</v>
      </c>
    </row>
    <row r="8599" spans="1:6" x14ac:dyDescent="0.2">
      <c r="A8599" s="42" t="s">
        <v>2350</v>
      </c>
      <c r="B8599" s="42" t="s">
        <v>8464</v>
      </c>
      <c r="C8599">
        <v>2013</v>
      </c>
      <c r="D8599" s="42" t="s">
        <v>9122</v>
      </c>
      <c r="E8599" t="b">
        <v>0</v>
      </c>
      <c r="F8599" s="42" t="s">
        <v>10397</v>
      </c>
    </row>
    <row r="8600" spans="1:6" x14ac:dyDescent="0.2">
      <c r="A8600" s="42" t="s">
        <v>2350</v>
      </c>
      <c r="B8600" s="42" t="s">
        <v>8464</v>
      </c>
      <c r="C8600">
        <v>2014</v>
      </c>
      <c r="D8600" s="42" t="s">
        <v>8828</v>
      </c>
      <c r="E8600" t="b">
        <v>0</v>
      </c>
      <c r="F8600" s="42" t="s">
        <v>10397</v>
      </c>
    </row>
    <row r="8601" spans="1:6" x14ac:dyDescent="0.2">
      <c r="A8601" s="42" t="s">
        <v>2350</v>
      </c>
      <c r="B8601" s="42" t="s">
        <v>8464</v>
      </c>
      <c r="C8601">
        <v>2015</v>
      </c>
      <c r="D8601" s="42" t="s">
        <v>8600</v>
      </c>
      <c r="E8601" t="b">
        <v>0</v>
      </c>
      <c r="F8601" s="42" t="s">
        <v>10397</v>
      </c>
    </row>
    <row r="8602" spans="1:6" x14ac:dyDescent="0.2">
      <c r="A8602" s="42" t="s">
        <v>2350</v>
      </c>
      <c r="B8602" s="42" t="s">
        <v>8464</v>
      </c>
      <c r="C8602">
        <v>2016</v>
      </c>
      <c r="D8602" s="42" t="s">
        <v>8600</v>
      </c>
      <c r="E8602" t="b">
        <v>0</v>
      </c>
      <c r="F8602" s="42" t="s">
        <v>10397</v>
      </c>
    </row>
    <row r="8603" spans="1:6" x14ac:dyDescent="0.2">
      <c r="A8603" s="42" t="s">
        <v>2350</v>
      </c>
      <c r="B8603" s="42" t="s">
        <v>8464</v>
      </c>
      <c r="C8603">
        <v>2017</v>
      </c>
      <c r="D8603" s="42" t="s">
        <v>8655</v>
      </c>
      <c r="E8603" t="b">
        <v>0</v>
      </c>
      <c r="F8603" s="42" t="s">
        <v>10397</v>
      </c>
    </row>
    <row r="8604" spans="1:6" x14ac:dyDescent="0.2">
      <c r="A8604" s="42" t="s">
        <v>2350</v>
      </c>
      <c r="B8604" s="42" t="s">
        <v>8464</v>
      </c>
      <c r="C8604">
        <v>2018</v>
      </c>
      <c r="D8604" s="42" t="s">
        <v>8655</v>
      </c>
      <c r="E8604" t="b">
        <v>0</v>
      </c>
      <c r="F8604" s="42" t="s">
        <v>10397</v>
      </c>
    </row>
    <row r="8605" spans="1:6" x14ac:dyDescent="0.2">
      <c r="A8605" s="42" t="s">
        <v>2350</v>
      </c>
      <c r="B8605" s="42" t="s">
        <v>8464</v>
      </c>
      <c r="C8605">
        <v>2019</v>
      </c>
      <c r="D8605" s="42" t="s">
        <v>8655</v>
      </c>
      <c r="E8605" t="b">
        <v>0</v>
      </c>
      <c r="F8605" s="42" t="s">
        <v>10397</v>
      </c>
    </row>
    <row r="8606" spans="1:6" x14ac:dyDescent="0.2">
      <c r="A8606" s="42" t="s">
        <v>2352</v>
      </c>
      <c r="B8606" s="42" t="s">
        <v>8454</v>
      </c>
      <c r="C8606">
        <v>2013</v>
      </c>
      <c r="D8606" s="42" t="s">
        <v>9085</v>
      </c>
      <c r="E8606" t="b">
        <v>0</v>
      </c>
      <c r="F8606" s="42" t="s">
        <v>10399</v>
      </c>
    </row>
    <row r="8607" spans="1:6" x14ac:dyDescent="0.2">
      <c r="A8607" s="42" t="s">
        <v>2352</v>
      </c>
      <c r="B8607" s="42" t="s">
        <v>8454</v>
      </c>
      <c r="C8607">
        <v>2014</v>
      </c>
      <c r="D8607" s="42" t="s">
        <v>9329</v>
      </c>
      <c r="E8607" t="b">
        <v>0</v>
      </c>
      <c r="F8607" s="42" t="s">
        <v>10399</v>
      </c>
    </row>
    <row r="8608" spans="1:6" x14ac:dyDescent="0.2">
      <c r="A8608" s="42" t="s">
        <v>2352</v>
      </c>
      <c r="B8608" s="42" t="s">
        <v>8454</v>
      </c>
      <c r="C8608">
        <v>2015</v>
      </c>
      <c r="D8608" s="42" t="s">
        <v>8979</v>
      </c>
      <c r="E8608" t="b">
        <v>0</v>
      </c>
      <c r="F8608" s="42" t="s">
        <v>10399</v>
      </c>
    </row>
    <row r="8609" spans="1:6" x14ac:dyDescent="0.2">
      <c r="A8609" s="42" t="s">
        <v>2352</v>
      </c>
      <c r="B8609" s="42" t="s">
        <v>8454</v>
      </c>
      <c r="C8609">
        <v>2016</v>
      </c>
      <c r="D8609" s="42" t="s">
        <v>8989</v>
      </c>
      <c r="E8609" t="b">
        <v>0</v>
      </c>
      <c r="F8609" s="42" t="s">
        <v>10399</v>
      </c>
    </row>
    <row r="8610" spans="1:6" x14ac:dyDescent="0.2">
      <c r="A8610" s="42" t="s">
        <v>2352</v>
      </c>
      <c r="B8610" s="42" t="s">
        <v>8454</v>
      </c>
      <c r="C8610">
        <v>2017</v>
      </c>
      <c r="D8610" s="42" t="s">
        <v>9471</v>
      </c>
      <c r="E8610" t="b">
        <v>0</v>
      </c>
      <c r="F8610" s="42" t="s">
        <v>10399</v>
      </c>
    </row>
    <row r="8611" spans="1:6" x14ac:dyDescent="0.2">
      <c r="A8611" s="42" t="s">
        <v>2352</v>
      </c>
      <c r="B8611" s="42" t="s">
        <v>8454</v>
      </c>
      <c r="C8611">
        <v>2018</v>
      </c>
      <c r="D8611" s="42" t="s">
        <v>8828</v>
      </c>
      <c r="E8611" t="b">
        <v>0</v>
      </c>
      <c r="F8611" s="42" t="s">
        <v>10399</v>
      </c>
    </row>
    <row r="8612" spans="1:6" x14ac:dyDescent="0.2">
      <c r="A8612" s="42" t="s">
        <v>2352</v>
      </c>
      <c r="B8612" s="42" t="s">
        <v>8454</v>
      </c>
      <c r="C8612">
        <v>2019</v>
      </c>
      <c r="D8612" s="42" t="s">
        <v>8997</v>
      </c>
      <c r="E8612" t="b">
        <v>0</v>
      </c>
      <c r="F8612" s="42" t="s">
        <v>10399</v>
      </c>
    </row>
    <row r="8613" spans="1:6" x14ac:dyDescent="0.2">
      <c r="A8613" s="42" t="s">
        <v>2352</v>
      </c>
      <c r="B8613" s="42" t="s">
        <v>8462</v>
      </c>
      <c r="C8613">
        <v>2013</v>
      </c>
      <c r="D8613" s="42" t="s">
        <v>9085</v>
      </c>
      <c r="E8613" t="b">
        <v>0</v>
      </c>
      <c r="F8613" s="42" t="s">
        <v>10399</v>
      </c>
    </row>
    <row r="8614" spans="1:6" x14ac:dyDescent="0.2">
      <c r="A8614" s="42" t="s">
        <v>2352</v>
      </c>
      <c r="B8614" s="42" t="s">
        <v>8462</v>
      </c>
      <c r="C8614">
        <v>2014</v>
      </c>
      <c r="D8614" s="42" t="s">
        <v>9329</v>
      </c>
      <c r="E8614" t="b">
        <v>0</v>
      </c>
      <c r="F8614" s="42" t="s">
        <v>10399</v>
      </c>
    </row>
    <row r="8615" spans="1:6" x14ac:dyDescent="0.2">
      <c r="A8615" s="42" t="s">
        <v>2352</v>
      </c>
      <c r="B8615" s="42" t="s">
        <v>8462</v>
      </c>
      <c r="C8615">
        <v>2015</v>
      </c>
      <c r="D8615" s="42" t="s">
        <v>8979</v>
      </c>
      <c r="E8615" t="b">
        <v>0</v>
      </c>
      <c r="F8615" s="42" t="s">
        <v>10399</v>
      </c>
    </row>
    <row r="8616" spans="1:6" x14ac:dyDescent="0.2">
      <c r="A8616" s="42" t="s">
        <v>2352</v>
      </c>
      <c r="B8616" s="42" t="s">
        <v>8462</v>
      </c>
      <c r="C8616">
        <v>2016</v>
      </c>
      <c r="D8616" s="42" t="s">
        <v>8972</v>
      </c>
      <c r="E8616" t="b">
        <v>0</v>
      </c>
      <c r="F8616" s="42" t="s">
        <v>10399</v>
      </c>
    </row>
    <row r="8617" spans="1:6" x14ac:dyDescent="0.2">
      <c r="A8617" s="42" t="s">
        <v>2352</v>
      </c>
      <c r="B8617" s="42" t="s">
        <v>8462</v>
      </c>
      <c r="C8617">
        <v>2017</v>
      </c>
      <c r="D8617" s="42" t="s">
        <v>8939</v>
      </c>
      <c r="E8617" t="b">
        <v>0</v>
      </c>
      <c r="F8617" s="42" t="s">
        <v>10399</v>
      </c>
    </row>
    <row r="8618" spans="1:6" x14ac:dyDescent="0.2">
      <c r="A8618" s="42" t="s">
        <v>2352</v>
      </c>
      <c r="B8618" s="42" t="s">
        <v>8462</v>
      </c>
      <c r="C8618">
        <v>2018</v>
      </c>
      <c r="D8618" s="42" t="s">
        <v>8599</v>
      </c>
      <c r="E8618" t="b">
        <v>0</v>
      </c>
      <c r="F8618" s="42" t="s">
        <v>10399</v>
      </c>
    </row>
    <row r="8619" spans="1:6" x14ac:dyDescent="0.2">
      <c r="A8619" s="42" t="s">
        <v>2352</v>
      </c>
      <c r="B8619" s="42" t="s">
        <v>8462</v>
      </c>
      <c r="C8619">
        <v>2019</v>
      </c>
      <c r="D8619" s="42" t="s">
        <v>8714</v>
      </c>
      <c r="E8619" t="b">
        <v>0</v>
      </c>
      <c r="F8619" s="42" t="s">
        <v>10399</v>
      </c>
    </row>
    <row r="8620" spans="1:6" x14ac:dyDescent="0.2">
      <c r="A8620" s="42" t="s">
        <v>2352</v>
      </c>
      <c r="B8620" s="42" t="s">
        <v>8464</v>
      </c>
      <c r="C8620">
        <v>2013</v>
      </c>
      <c r="D8620" s="42" t="s">
        <v>8600</v>
      </c>
      <c r="E8620" t="b">
        <v>0</v>
      </c>
      <c r="F8620" s="42" t="s">
        <v>10399</v>
      </c>
    </row>
    <row r="8621" spans="1:6" x14ac:dyDescent="0.2">
      <c r="A8621" s="42" t="s">
        <v>2352</v>
      </c>
      <c r="B8621" s="42" t="s">
        <v>8464</v>
      </c>
      <c r="C8621">
        <v>2014</v>
      </c>
      <c r="D8621" s="42" t="s">
        <v>8600</v>
      </c>
      <c r="E8621" t="b">
        <v>0</v>
      </c>
      <c r="F8621" s="42" t="s">
        <v>10399</v>
      </c>
    </row>
    <row r="8622" spans="1:6" x14ac:dyDescent="0.2">
      <c r="A8622" s="42" t="s">
        <v>2352</v>
      </c>
      <c r="B8622" s="42" t="s">
        <v>8464</v>
      </c>
      <c r="C8622">
        <v>2015</v>
      </c>
      <c r="D8622" s="42" t="s">
        <v>9049</v>
      </c>
      <c r="E8622" t="b">
        <v>0</v>
      </c>
      <c r="F8622" s="42" t="s">
        <v>10399</v>
      </c>
    </row>
    <row r="8623" spans="1:6" x14ac:dyDescent="0.2">
      <c r="A8623" s="42" t="s">
        <v>2352</v>
      </c>
      <c r="B8623" s="42" t="s">
        <v>8464</v>
      </c>
      <c r="C8623">
        <v>2016</v>
      </c>
      <c r="D8623" s="42" t="s">
        <v>8638</v>
      </c>
      <c r="E8623" t="b">
        <v>0</v>
      </c>
      <c r="F8623" s="42" t="s">
        <v>10399</v>
      </c>
    </row>
    <row r="8624" spans="1:6" x14ac:dyDescent="0.2">
      <c r="A8624" s="42" t="s">
        <v>2352</v>
      </c>
      <c r="B8624" s="42" t="s">
        <v>8464</v>
      </c>
      <c r="C8624">
        <v>2017</v>
      </c>
      <c r="D8624" s="42" t="s">
        <v>8582</v>
      </c>
      <c r="E8624" t="b">
        <v>0</v>
      </c>
      <c r="F8624" s="42" t="s">
        <v>10399</v>
      </c>
    </row>
    <row r="8625" spans="1:6" x14ac:dyDescent="0.2">
      <c r="A8625" s="42" t="s">
        <v>2352</v>
      </c>
      <c r="B8625" s="42" t="s">
        <v>8464</v>
      </c>
      <c r="C8625">
        <v>2018</v>
      </c>
      <c r="D8625" s="42" t="s">
        <v>9165</v>
      </c>
      <c r="E8625" t="b">
        <v>0</v>
      </c>
      <c r="F8625" s="42" t="s">
        <v>10399</v>
      </c>
    </row>
    <row r="8626" spans="1:6" x14ac:dyDescent="0.2">
      <c r="A8626" s="42" t="s">
        <v>2352</v>
      </c>
      <c r="B8626" s="42" t="s">
        <v>8464</v>
      </c>
      <c r="C8626">
        <v>2019</v>
      </c>
      <c r="D8626" s="42" t="s">
        <v>8687</v>
      </c>
      <c r="E8626" t="b">
        <v>0</v>
      </c>
      <c r="F8626" s="42" t="s">
        <v>10399</v>
      </c>
    </row>
    <row r="8627" spans="1:6" x14ac:dyDescent="0.2">
      <c r="A8627" s="42" t="s">
        <v>2354</v>
      </c>
      <c r="B8627" s="42" t="s">
        <v>8454</v>
      </c>
      <c r="C8627">
        <v>2013</v>
      </c>
      <c r="D8627" s="42" t="s">
        <v>10400</v>
      </c>
      <c r="E8627" t="b">
        <v>0</v>
      </c>
      <c r="F8627" s="42" t="s">
        <v>10401</v>
      </c>
    </row>
    <row r="8628" spans="1:6" x14ac:dyDescent="0.2">
      <c r="A8628" s="42" t="s">
        <v>2354</v>
      </c>
      <c r="B8628" s="42" t="s">
        <v>8454</v>
      </c>
      <c r="C8628">
        <v>2014</v>
      </c>
      <c r="D8628" s="42" t="s">
        <v>8687</v>
      </c>
      <c r="E8628" t="b">
        <v>0</v>
      </c>
      <c r="F8628" s="42" t="s">
        <v>10401</v>
      </c>
    </row>
    <row r="8629" spans="1:6" x14ac:dyDescent="0.2">
      <c r="A8629" s="42" t="s">
        <v>2354</v>
      </c>
      <c r="B8629" s="42" t="s">
        <v>8454</v>
      </c>
      <c r="C8629">
        <v>2015</v>
      </c>
      <c r="D8629" s="42" t="s">
        <v>10380</v>
      </c>
      <c r="E8629" t="b">
        <v>0</v>
      </c>
      <c r="F8629" s="42" t="s">
        <v>10401</v>
      </c>
    </row>
    <row r="8630" spans="1:6" x14ac:dyDescent="0.2">
      <c r="A8630" s="42" t="s">
        <v>2354</v>
      </c>
      <c r="B8630" s="42" t="s">
        <v>8454</v>
      </c>
      <c r="C8630">
        <v>2016</v>
      </c>
      <c r="D8630" s="42" t="s">
        <v>10002</v>
      </c>
      <c r="E8630" t="b">
        <v>0</v>
      </c>
      <c r="F8630" s="42" t="s">
        <v>10401</v>
      </c>
    </row>
    <row r="8631" spans="1:6" x14ac:dyDescent="0.2">
      <c r="A8631" s="42" t="s">
        <v>2354</v>
      </c>
      <c r="B8631" s="42" t="s">
        <v>8454</v>
      </c>
      <c r="C8631">
        <v>2017</v>
      </c>
      <c r="D8631" s="42" t="s">
        <v>9028</v>
      </c>
      <c r="E8631" t="b">
        <v>0</v>
      </c>
      <c r="F8631" s="42" t="s">
        <v>10401</v>
      </c>
    </row>
    <row r="8632" spans="1:6" x14ac:dyDescent="0.2">
      <c r="A8632" s="42" t="s">
        <v>2354</v>
      </c>
      <c r="B8632" s="42" t="s">
        <v>8454</v>
      </c>
      <c r="C8632">
        <v>2018</v>
      </c>
      <c r="D8632" s="42" t="s">
        <v>8978</v>
      </c>
      <c r="E8632" t="b">
        <v>0</v>
      </c>
      <c r="F8632" s="42" t="s">
        <v>10401</v>
      </c>
    </row>
    <row r="8633" spans="1:6" x14ac:dyDescent="0.2">
      <c r="A8633" s="42" t="s">
        <v>2354</v>
      </c>
      <c r="B8633" s="42" t="s">
        <v>8454</v>
      </c>
      <c r="C8633">
        <v>2019</v>
      </c>
      <c r="D8633" s="42" t="s">
        <v>8724</v>
      </c>
      <c r="E8633" t="b">
        <v>0</v>
      </c>
      <c r="F8633" s="42" t="s">
        <v>10401</v>
      </c>
    </row>
    <row r="8634" spans="1:6" x14ac:dyDescent="0.2">
      <c r="A8634" s="42" t="s">
        <v>2354</v>
      </c>
      <c r="B8634" s="42" t="s">
        <v>8462</v>
      </c>
      <c r="C8634">
        <v>2013</v>
      </c>
      <c r="D8634" s="42" t="s">
        <v>10402</v>
      </c>
      <c r="E8634" t="b">
        <v>0</v>
      </c>
      <c r="F8634" s="42" t="s">
        <v>10401</v>
      </c>
    </row>
    <row r="8635" spans="1:6" x14ac:dyDescent="0.2">
      <c r="A8635" s="42" t="s">
        <v>2354</v>
      </c>
      <c r="B8635" s="42" t="s">
        <v>8462</v>
      </c>
      <c r="C8635">
        <v>2014</v>
      </c>
      <c r="D8635" s="42" t="s">
        <v>8687</v>
      </c>
      <c r="E8635" t="b">
        <v>0</v>
      </c>
      <c r="F8635" s="42" t="s">
        <v>10401</v>
      </c>
    </row>
    <row r="8636" spans="1:6" x14ac:dyDescent="0.2">
      <c r="A8636" s="42" t="s">
        <v>2354</v>
      </c>
      <c r="B8636" s="42" t="s">
        <v>8462</v>
      </c>
      <c r="C8636">
        <v>2015</v>
      </c>
      <c r="D8636" s="42" t="s">
        <v>10380</v>
      </c>
      <c r="E8636" t="b">
        <v>0</v>
      </c>
      <c r="F8636" s="42" t="s">
        <v>10401</v>
      </c>
    </row>
    <row r="8637" spans="1:6" x14ac:dyDescent="0.2">
      <c r="A8637" s="42" t="s">
        <v>2354</v>
      </c>
      <c r="B8637" s="42" t="s">
        <v>8462</v>
      </c>
      <c r="C8637">
        <v>2016</v>
      </c>
      <c r="D8637" s="42" t="s">
        <v>10002</v>
      </c>
      <c r="E8637" t="b">
        <v>0</v>
      </c>
      <c r="F8637" s="42" t="s">
        <v>10401</v>
      </c>
    </row>
    <row r="8638" spans="1:6" x14ac:dyDescent="0.2">
      <c r="A8638" s="42" t="s">
        <v>2354</v>
      </c>
      <c r="B8638" s="42" t="s">
        <v>8462</v>
      </c>
      <c r="C8638">
        <v>2017</v>
      </c>
      <c r="D8638" s="42" t="s">
        <v>9028</v>
      </c>
      <c r="E8638" t="b">
        <v>0</v>
      </c>
      <c r="F8638" s="42" t="s">
        <v>10401</v>
      </c>
    </row>
    <row r="8639" spans="1:6" x14ac:dyDescent="0.2">
      <c r="A8639" s="42" t="s">
        <v>2354</v>
      </c>
      <c r="B8639" s="42" t="s">
        <v>8462</v>
      </c>
      <c r="C8639">
        <v>2018</v>
      </c>
      <c r="D8639" s="42" t="s">
        <v>8978</v>
      </c>
      <c r="E8639" t="b">
        <v>0</v>
      </c>
      <c r="F8639" s="42" t="s">
        <v>10401</v>
      </c>
    </row>
    <row r="8640" spans="1:6" x14ac:dyDescent="0.2">
      <c r="A8640" s="42" t="s">
        <v>2354</v>
      </c>
      <c r="B8640" s="42" t="s">
        <v>8462</v>
      </c>
      <c r="C8640">
        <v>2019</v>
      </c>
      <c r="D8640" s="42" t="s">
        <v>8724</v>
      </c>
      <c r="E8640" t="b">
        <v>0</v>
      </c>
      <c r="F8640" s="42" t="s">
        <v>10401</v>
      </c>
    </row>
    <row r="8641" spans="1:6" x14ac:dyDescent="0.2">
      <c r="A8641" s="42" t="s">
        <v>2354</v>
      </c>
      <c r="B8641" s="42" t="s">
        <v>8464</v>
      </c>
      <c r="C8641">
        <v>2013</v>
      </c>
      <c r="D8641" s="42" t="s">
        <v>8466</v>
      </c>
      <c r="E8641" t="b">
        <v>0</v>
      </c>
      <c r="F8641" s="42" t="s">
        <v>10401</v>
      </c>
    </row>
    <row r="8642" spans="1:6" x14ac:dyDescent="0.2">
      <c r="A8642" s="42" t="s">
        <v>2354</v>
      </c>
      <c r="B8642" s="42" t="s">
        <v>8464</v>
      </c>
      <c r="C8642">
        <v>2014</v>
      </c>
      <c r="D8642" s="42" t="s">
        <v>8687</v>
      </c>
      <c r="E8642" t="b">
        <v>0</v>
      </c>
      <c r="F8642" s="42" t="s">
        <v>10401</v>
      </c>
    </row>
    <row r="8643" spans="1:6" x14ac:dyDescent="0.2">
      <c r="A8643" s="42" t="s">
        <v>2354</v>
      </c>
      <c r="B8643" s="42" t="s">
        <v>8464</v>
      </c>
      <c r="C8643">
        <v>2015</v>
      </c>
      <c r="D8643" s="42" t="s">
        <v>8687</v>
      </c>
      <c r="E8643" t="b">
        <v>0</v>
      </c>
      <c r="F8643" s="42" t="s">
        <v>10401</v>
      </c>
    </row>
    <row r="8644" spans="1:6" x14ac:dyDescent="0.2">
      <c r="A8644" s="42" t="s">
        <v>2354</v>
      </c>
      <c r="B8644" s="42" t="s">
        <v>8464</v>
      </c>
      <c r="C8644">
        <v>2016</v>
      </c>
      <c r="D8644" s="42" t="s">
        <v>8687</v>
      </c>
      <c r="E8644" t="b">
        <v>0</v>
      </c>
      <c r="F8644" s="42" t="s">
        <v>10401</v>
      </c>
    </row>
    <row r="8645" spans="1:6" x14ac:dyDescent="0.2">
      <c r="A8645" s="42" t="s">
        <v>2354</v>
      </c>
      <c r="B8645" s="42" t="s">
        <v>8464</v>
      </c>
      <c r="C8645">
        <v>2017</v>
      </c>
      <c r="D8645" s="42" t="s">
        <v>8600</v>
      </c>
      <c r="E8645" t="b">
        <v>0</v>
      </c>
      <c r="F8645" s="42" t="s">
        <v>10401</v>
      </c>
    </row>
    <row r="8646" spans="1:6" x14ac:dyDescent="0.2">
      <c r="A8646" s="42" t="s">
        <v>2354</v>
      </c>
      <c r="B8646" s="42" t="s">
        <v>8464</v>
      </c>
      <c r="C8646">
        <v>2018</v>
      </c>
      <c r="D8646" s="42" t="s">
        <v>9143</v>
      </c>
      <c r="E8646" t="b">
        <v>0</v>
      </c>
      <c r="F8646" s="42" t="s">
        <v>10401</v>
      </c>
    </row>
    <row r="8647" spans="1:6" x14ac:dyDescent="0.2">
      <c r="A8647" s="42" t="s">
        <v>2354</v>
      </c>
      <c r="B8647" s="42" t="s">
        <v>8464</v>
      </c>
      <c r="C8647">
        <v>2019</v>
      </c>
      <c r="D8647" s="42" t="s">
        <v>8496</v>
      </c>
      <c r="E8647" t="b">
        <v>0</v>
      </c>
      <c r="F8647" s="42" t="s">
        <v>10401</v>
      </c>
    </row>
    <row r="8648" spans="1:6" x14ac:dyDescent="0.2">
      <c r="A8648" s="42" t="s">
        <v>2356</v>
      </c>
      <c r="B8648" s="42" t="s">
        <v>8454</v>
      </c>
      <c r="C8648">
        <v>2013</v>
      </c>
      <c r="D8648" s="42" t="s">
        <v>9443</v>
      </c>
      <c r="E8648" t="b">
        <v>0</v>
      </c>
      <c r="F8648" s="42" t="s">
        <v>10403</v>
      </c>
    </row>
    <row r="8649" spans="1:6" x14ac:dyDescent="0.2">
      <c r="A8649" s="42" t="s">
        <v>2356</v>
      </c>
      <c r="B8649" s="42" t="s">
        <v>8454</v>
      </c>
      <c r="C8649">
        <v>2014</v>
      </c>
      <c r="D8649" s="42" t="s">
        <v>9169</v>
      </c>
      <c r="E8649" t="b">
        <v>0</v>
      </c>
      <c r="F8649" s="42" t="s">
        <v>10403</v>
      </c>
    </row>
    <row r="8650" spans="1:6" x14ac:dyDescent="0.2">
      <c r="A8650" s="42" t="s">
        <v>2356</v>
      </c>
      <c r="B8650" s="42" t="s">
        <v>8454</v>
      </c>
      <c r="C8650">
        <v>2015</v>
      </c>
      <c r="D8650" s="42" t="s">
        <v>8467</v>
      </c>
      <c r="E8650" t="b">
        <v>0</v>
      </c>
      <c r="F8650" s="42" t="s">
        <v>10403</v>
      </c>
    </row>
    <row r="8651" spans="1:6" x14ac:dyDescent="0.2">
      <c r="A8651" s="42" t="s">
        <v>2356</v>
      </c>
      <c r="B8651" s="42" t="s">
        <v>8454</v>
      </c>
      <c r="C8651">
        <v>2016</v>
      </c>
      <c r="D8651" s="42" t="s">
        <v>8643</v>
      </c>
      <c r="E8651" t="b">
        <v>0</v>
      </c>
      <c r="F8651" s="42" t="s">
        <v>10403</v>
      </c>
    </row>
    <row r="8652" spans="1:6" x14ac:dyDescent="0.2">
      <c r="A8652" s="42" t="s">
        <v>2356</v>
      </c>
      <c r="B8652" s="42" t="s">
        <v>8454</v>
      </c>
      <c r="C8652">
        <v>2017</v>
      </c>
      <c r="D8652" s="42" t="s">
        <v>8707</v>
      </c>
      <c r="E8652" t="b">
        <v>0</v>
      </c>
      <c r="F8652" s="42" t="s">
        <v>10403</v>
      </c>
    </row>
    <row r="8653" spans="1:6" x14ac:dyDescent="0.2">
      <c r="A8653" s="42" t="s">
        <v>2356</v>
      </c>
      <c r="B8653" s="42" t="s">
        <v>8454</v>
      </c>
      <c r="C8653">
        <v>2018</v>
      </c>
      <c r="D8653" s="42" t="s">
        <v>8455</v>
      </c>
      <c r="E8653" t="b">
        <v>0</v>
      </c>
      <c r="F8653" s="42" t="s">
        <v>10403</v>
      </c>
    </row>
    <row r="8654" spans="1:6" x14ac:dyDescent="0.2">
      <c r="A8654" s="42" t="s">
        <v>2356</v>
      </c>
      <c r="B8654" s="42" t="s">
        <v>8454</v>
      </c>
      <c r="C8654">
        <v>2019</v>
      </c>
      <c r="D8654" s="42" t="s">
        <v>9226</v>
      </c>
      <c r="E8654" t="b">
        <v>0</v>
      </c>
      <c r="F8654" s="42" t="s">
        <v>10403</v>
      </c>
    </row>
    <row r="8655" spans="1:6" x14ac:dyDescent="0.2">
      <c r="A8655" s="42" t="s">
        <v>2356</v>
      </c>
      <c r="B8655" s="42" t="s">
        <v>8462</v>
      </c>
      <c r="C8655">
        <v>2013</v>
      </c>
      <c r="D8655" s="42" t="s">
        <v>8455</v>
      </c>
      <c r="E8655" t="b">
        <v>0</v>
      </c>
      <c r="F8655" s="42" t="s">
        <v>10403</v>
      </c>
    </row>
    <row r="8656" spans="1:6" x14ac:dyDescent="0.2">
      <c r="A8656" s="42" t="s">
        <v>2356</v>
      </c>
      <c r="B8656" s="42" t="s">
        <v>8462</v>
      </c>
      <c r="C8656">
        <v>2014</v>
      </c>
      <c r="D8656" s="42" t="s">
        <v>8648</v>
      </c>
      <c r="E8656" t="b">
        <v>0</v>
      </c>
      <c r="F8656" s="42" t="s">
        <v>10403</v>
      </c>
    </row>
    <row r="8657" spans="1:6" x14ac:dyDescent="0.2">
      <c r="A8657" s="42" t="s">
        <v>2356</v>
      </c>
      <c r="B8657" s="42" t="s">
        <v>8462</v>
      </c>
      <c r="C8657">
        <v>2015</v>
      </c>
      <c r="D8657" s="42" t="s">
        <v>8669</v>
      </c>
      <c r="E8657" t="b">
        <v>0</v>
      </c>
      <c r="F8657" s="42" t="s">
        <v>10403</v>
      </c>
    </row>
    <row r="8658" spans="1:6" x14ac:dyDescent="0.2">
      <c r="A8658" s="42" t="s">
        <v>2356</v>
      </c>
      <c r="B8658" s="42" t="s">
        <v>8462</v>
      </c>
      <c r="C8658">
        <v>2016</v>
      </c>
      <c r="D8658" s="42" t="s">
        <v>8647</v>
      </c>
      <c r="E8658" t="b">
        <v>0</v>
      </c>
      <c r="F8658" s="42" t="s">
        <v>10403</v>
      </c>
    </row>
    <row r="8659" spans="1:6" x14ac:dyDescent="0.2">
      <c r="A8659" s="42" t="s">
        <v>2356</v>
      </c>
      <c r="B8659" s="42" t="s">
        <v>8462</v>
      </c>
      <c r="C8659">
        <v>2017</v>
      </c>
      <c r="D8659" s="42" t="s">
        <v>9083</v>
      </c>
      <c r="E8659" t="b">
        <v>0</v>
      </c>
      <c r="F8659" s="42" t="s">
        <v>10403</v>
      </c>
    </row>
    <row r="8660" spans="1:6" x14ac:dyDescent="0.2">
      <c r="A8660" s="42" t="s">
        <v>2356</v>
      </c>
      <c r="B8660" s="42" t="s">
        <v>8462</v>
      </c>
      <c r="C8660">
        <v>2018</v>
      </c>
      <c r="D8660" s="42" t="s">
        <v>8492</v>
      </c>
      <c r="E8660" t="b">
        <v>0</v>
      </c>
      <c r="F8660" s="42" t="s">
        <v>10403</v>
      </c>
    </row>
    <row r="8661" spans="1:6" x14ac:dyDescent="0.2">
      <c r="A8661" s="42" t="s">
        <v>2356</v>
      </c>
      <c r="B8661" s="42" t="s">
        <v>8462</v>
      </c>
      <c r="C8661">
        <v>2019</v>
      </c>
      <c r="D8661" s="42" t="s">
        <v>8614</v>
      </c>
      <c r="E8661" t="b">
        <v>0</v>
      </c>
      <c r="F8661" s="42" t="s">
        <v>10403</v>
      </c>
    </row>
    <row r="8662" spans="1:6" x14ac:dyDescent="0.2">
      <c r="A8662" s="42" t="s">
        <v>2356</v>
      </c>
      <c r="B8662" s="42" t="s">
        <v>8464</v>
      </c>
      <c r="C8662">
        <v>2013</v>
      </c>
      <c r="D8662" s="42" t="s">
        <v>8613</v>
      </c>
      <c r="E8662" t="b">
        <v>0</v>
      </c>
      <c r="F8662" s="42" t="s">
        <v>10403</v>
      </c>
    </row>
    <row r="8663" spans="1:6" x14ac:dyDescent="0.2">
      <c r="A8663" s="42" t="s">
        <v>2356</v>
      </c>
      <c r="B8663" s="42" t="s">
        <v>8464</v>
      </c>
      <c r="C8663">
        <v>2014</v>
      </c>
      <c r="D8663" s="42" t="s">
        <v>8609</v>
      </c>
      <c r="E8663" t="b">
        <v>0</v>
      </c>
      <c r="F8663" s="42" t="s">
        <v>10403</v>
      </c>
    </row>
    <row r="8664" spans="1:6" x14ac:dyDescent="0.2">
      <c r="A8664" s="42" t="s">
        <v>2356</v>
      </c>
      <c r="B8664" s="42" t="s">
        <v>8464</v>
      </c>
      <c r="C8664">
        <v>2015</v>
      </c>
      <c r="D8664" s="42" t="s">
        <v>8609</v>
      </c>
      <c r="E8664" t="b">
        <v>0</v>
      </c>
      <c r="F8664" s="42" t="s">
        <v>10403</v>
      </c>
    </row>
    <row r="8665" spans="1:6" x14ac:dyDescent="0.2">
      <c r="A8665" s="42" t="s">
        <v>2356</v>
      </c>
      <c r="B8665" s="42" t="s">
        <v>8464</v>
      </c>
      <c r="C8665">
        <v>2016</v>
      </c>
      <c r="D8665" s="42" t="s">
        <v>8644</v>
      </c>
      <c r="E8665" t="b">
        <v>0</v>
      </c>
      <c r="F8665" s="42" t="s">
        <v>10403</v>
      </c>
    </row>
    <row r="8666" spans="1:6" x14ac:dyDescent="0.2">
      <c r="A8666" s="42" t="s">
        <v>2356</v>
      </c>
      <c r="B8666" s="42" t="s">
        <v>8464</v>
      </c>
      <c r="C8666">
        <v>2017</v>
      </c>
      <c r="D8666" s="42" t="s">
        <v>9191</v>
      </c>
      <c r="E8666" t="b">
        <v>0</v>
      </c>
      <c r="F8666" s="42" t="s">
        <v>10403</v>
      </c>
    </row>
    <row r="8667" spans="1:6" x14ac:dyDescent="0.2">
      <c r="A8667" s="42" t="s">
        <v>2356</v>
      </c>
      <c r="B8667" s="42" t="s">
        <v>8464</v>
      </c>
      <c r="C8667">
        <v>2018</v>
      </c>
      <c r="D8667" s="42" t="s">
        <v>9250</v>
      </c>
      <c r="E8667" t="b">
        <v>0</v>
      </c>
      <c r="F8667" s="42" t="s">
        <v>10403</v>
      </c>
    </row>
    <row r="8668" spans="1:6" x14ac:dyDescent="0.2">
      <c r="A8668" s="42" t="s">
        <v>2356</v>
      </c>
      <c r="B8668" s="42" t="s">
        <v>8464</v>
      </c>
      <c r="C8668">
        <v>2019</v>
      </c>
      <c r="D8668" s="42" t="s">
        <v>9463</v>
      </c>
      <c r="E8668" t="b">
        <v>0</v>
      </c>
      <c r="F8668" s="42" t="s">
        <v>10403</v>
      </c>
    </row>
    <row r="8669" spans="1:6" x14ac:dyDescent="0.2">
      <c r="A8669" s="42" t="s">
        <v>2358</v>
      </c>
      <c r="B8669" s="42" t="s">
        <v>8454</v>
      </c>
      <c r="C8669">
        <v>2013</v>
      </c>
      <c r="D8669" s="42" t="s">
        <v>8461</v>
      </c>
      <c r="E8669" t="b">
        <v>0</v>
      </c>
      <c r="F8669" s="42" t="s">
        <v>10404</v>
      </c>
    </row>
    <row r="8670" spans="1:6" x14ac:dyDescent="0.2">
      <c r="A8670" s="42" t="s">
        <v>2358</v>
      </c>
      <c r="B8670" s="42" t="s">
        <v>8454</v>
      </c>
      <c r="C8670">
        <v>2014</v>
      </c>
      <c r="D8670" s="42" t="s">
        <v>9536</v>
      </c>
      <c r="E8670" t="b">
        <v>0</v>
      </c>
      <c r="F8670" s="42" t="s">
        <v>10404</v>
      </c>
    </row>
    <row r="8671" spans="1:6" x14ac:dyDescent="0.2">
      <c r="A8671" s="42" t="s">
        <v>2358</v>
      </c>
      <c r="B8671" s="42" t="s">
        <v>8454</v>
      </c>
      <c r="C8671">
        <v>2015</v>
      </c>
      <c r="D8671" s="42" t="s">
        <v>9265</v>
      </c>
      <c r="E8671" t="b">
        <v>0</v>
      </c>
      <c r="F8671" s="42" t="s">
        <v>10404</v>
      </c>
    </row>
    <row r="8672" spans="1:6" x14ac:dyDescent="0.2">
      <c r="A8672" s="42" t="s">
        <v>2358</v>
      </c>
      <c r="B8672" s="42" t="s">
        <v>8454</v>
      </c>
      <c r="C8672">
        <v>2016</v>
      </c>
      <c r="D8672" s="42" t="s">
        <v>8802</v>
      </c>
      <c r="E8672" t="b">
        <v>0</v>
      </c>
      <c r="F8672" s="42" t="s">
        <v>10404</v>
      </c>
    </row>
    <row r="8673" spans="1:6" x14ac:dyDescent="0.2">
      <c r="A8673" s="42" t="s">
        <v>2358</v>
      </c>
      <c r="B8673" s="42" t="s">
        <v>8454</v>
      </c>
      <c r="C8673">
        <v>2017</v>
      </c>
      <c r="D8673" s="42" t="s">
        <v>10253</v>
      </c>
      <c r="E8673" t="b">
        <v>0</v>
      </c>
      <c r="F8673" s="42" t="s">
        <v>10404</v>
      </c>
    </row>
    <row r="8674" spans="1:6" x14ac:dyDescent="0.2">
      <c r="A8674" s="42" t="s">
        <v>2358</v>
      </c>
      <c r="B8674" s="42" t="s">
        <v>8454</v>
      </c>
      <c r="C8674">
        <v>2018</v>
      </c>
      <c r="D8674" s="42" t="s">
        <v>9335</v>
      </c>
      <c r="E8674" t="b">
        <v>0</v>
      </c>
      <c r="F8674" s="42" t="s">
        <v>10404</v>
      </c>
    </row>
    <row r="8675" spans="1:6" x14ac:dyDescent="0.2">
      <c r="A8675" s="42" t="s">
        <v>2358</v>
      </c>
      <c r="B8675" s="42" t="s">
        <v>8454</v>
      </c>
      <c r="C8675">
        <v>2019</v>
      </c>
      <c r="D8675" s="42" t="s">
        <v>9078</v>
      </c>
      <c r="E8675" t="b">
        <v>0</v>
      </c>
      <c r="F8675" s="42" t="s">
        <v>10404</v>
      </c>
    </row>
    <row r="8676" spans="1:6" x14ac:dyDescent="0.2">
      <c r="A8676" s="42" t="s">
        <v>2358</v>
      </c>
      <c r="B8676" s="42" t="s">
        <v>8462</v>
      </c>
      <c r="C8676">
        <v>2013</v>
      </c>
      <c r="D8676" s="42" t="s">
        <v>8463</v>
      </c>
      <c r="E8676" t="b">
        <v>0</v>
      </c>
      <c r="F8676" s="42" t="s">
        <v>10404</v>
      </c>
    </row>
    <row r="8677" spans="1:6" x14ac:dyDescent="0.2">
      <c r="A8677" s="42" t="s">
        <v>2358</v>
      </c>
      <c r="B8677" s="42" t="s">
        <v>8462</v>
      </c>
      <c r="C8677">
        <v>2014</v>
      </c>
      <c r="D8677" s="42" t="s">
        <v>9536</v>
      </c>
      <c r="E8677" t="b">
        <v>0</v>
      </c>
      <c r="F8677" s="42" t="s">
        <v>10404</v>
      </c>
    </row>
    <row r="8678" spans="1:6" x14ac:dyDescent="0.2">
      <c r="A8678" s="42" t="s">
        <v>2358</v>
      </c>
      <c r="B8678" s="42" t="s">
        <v>8462</v>
      </c>
      <c r="C8678">
        <v>2015</v>
      </c>
      <c r="D8678" s="42" t="s">
        <v>8835</v>
      </c>
      <c r="E8678" t="b">
        <v>0</v>
      </c>
      <c r="F8678" s="42" t="s">
        <v>10404</v>
      </c>
    </row>
    <row r="8679" spans="1:6" x14ac:dyDescent="0.2">
      <c r="A8679" s="42" t="s">
        <v>2358</v>
      </c>
      <c r="B8679" s="42" t="s">
        <v>8462</v>
      </c>
      <c r="C8679">
        <v>2016</v>
      </c>
      <c r="D8679" s="42" t="s">
        <v>8802</v>
      </c>
      <c r="E8679" t="b">
        <v>0</v>
      </c>
      <c r="F8679" s="42" t="s">
        <v>10404</v>
      </c>
    </row>
    <row r="8680" spans="1:6" x14ac:dyDescent="0.2">
      <c r="A8680" s="42" t="s">
        <v>2358</v>
      </c>
      <c r="B8680" s="42" t="s">
        <v>8462</v>
      </c>
      <c r="C8680">
        <v>2017</v>
      </c>
      <c r="D8680" s="42" t="s">
        <v>10253</v>
      </c>
      <c r="E8680" t="b">
        <v>0</v>
      </c>
      <c r="F8680" s="42" t="s">
        <v>10404</v>
      </c>
    </row>
    <row r="8681" spans="1:6" x14ac:dyDescent="0.2">
      <c r="A8681" s="42" t="s">
        <v>2358</v>
      </c>
      <c r="B8681" s="42" t="s">
        <v>8462</v>
      </c>
      <c r="C8681">
        <v>2018</v>
      </c>
      <c r="D8681" s="42" t="s">
        <v>9335</v>
      </c>
      <c r="E8681" t="b">
        <v>0</v>
      </c>
      <c r="F8681" s="42" t="s">
        <v>10404</v>
      </c>
    </row>
    <row r="8682" spans="1:6" x14ac:dyDescent="0.2">
      <c r="A8682" s="42" t="s">
        <v>2358</v>
      </c>
      <c r="B8682" s="42" t="s">
        <v>8462</v>
      </c>
      <c r="C8682">
        <v>2019</v>
      </c>
      <c r="D8682" s="42" t="s">
        <v>9078</v>
      </c>
      <c r="E8682" t="b">
        <v>0</v>
      </c>
      <c r="F8682" s="42" t="s">
        <v>10404</v>
      </c>
    </row>
    <row r="8683" spans="1:6" x14ac:dyDescent="0.2">
      <c r="A8683" s="42" t="s">
        <v>2358</v>
      </c>
      <c r="B8683" s="42" t="s">
        <v>8464</v>
      </c>
      <c r="C8683">
        <v>2013</v>
      </c>
      <c r="D8683" s="42" t="s">
        <v>8466</v>
      </c>
      <c r="E8683" t="b">
        <v>0</v>
      </c>
      <c r="F8683" s="42" t="s">
        <v>10404</v>
      </c>
    </row>
    <row r="8684" spans="1:6" x14ac:dyDescent="0.2">
      <c r="A8684" s="42" t="s">
        <v>2358</v>
      </c>
      <c r="B8684" s="42" t="s">
        <v>8464</v>
      </c>
      <c r="C8684">
        <v>2014</v>
      </c>
      <c r="D8684" s="42" t="s">
        <v>8466</v>
      </c>
      <c r="E8684" t="b">
        <v>0</v>
      </c>
      <c r="F8684" s="42" t="s">
        <v>10404</v>
      </c>
    </row>
    <row r="8685" spans="1:6" x14ac:dyDescent="0.2">
      <c r="A8685" s="42" t="s">
        <v>2358</v>
      </c>
      <c r="B8685" s="42" t="s">
        <v>8464</v>
      </c>
      <c r="C8685">
        <v>2015</v>
      </c>
      <c r="D8685" s="42" t="s">
        <v>9936</v>
      </c>
      <c r="E8685" t="b">
        <v>0</v>
      </c>
      <c r="F8685" s="42" t="s">
        <v>10404</v>
      </c>
    </row>
    <row r="8686" spans="1:6" x14ac:dyDescent="0.2">
      <c r="A8686" s="42" t="s">
        <v>2358</v>
      </c>
      <c r="B8686" s="42" t="s">
        <v>8464</v>
      </c>
      <c r="C8686">
        <v>2016</v>
      </c>
      <c r="D8686" s="42" t="s">
        <v>8632</v>
      </c>
      <c r="E8686" t="b">
        <v>0</v>
      </c>
      <c r="F8686" s="42" t="s">
        <v>10404</v>
      </c>
    </row>
    <row r="8687" spans="1:6" x14ac:dyDescent="0.2">
      <c r="A8687" s="42" t="s">
        <v>2358</v>
      </c>
      <c r="B8687" s="42" t="s">
        <v>8464</v>
      </c>
      <c r="C8687">
        <v>2017</v>
      </c>
      <c r="D8687" s="42" t="s">
        <v>8700</v>
      </c>
      <c r="E8687" t="b">
        <v>0</v>
      </c>
      <c r="F8687" s="42" t="s">
        <v>10404</v>
      </c>
    </row>
    <row r="8688" spans="1:6" x14ac:dyDescent="0.2">
      <c r="A8688" s="42" t="s">
        <v>2358</v>
      </c>
      <c r="B8688" s="42" t="s">
        <v>8464</v>
      </c>
      <c r="C8688">
        <v>2018</v>
      </c>
      <c r="D8688" s="42" t="s">
        <v>8700</v>
      </c>
      <c r="E8688" t="b">
        <v>0</v>
      </c>
      <c r="F8688" s="42" t="s">
        <v>10404</v>
      </c>
    </row>
    <row r="8689" spans="1:6" x14ac:dyDescent="0.2">
      <c r="A8689" s="42" t="s">
        <v>2358</v>
      </c>
      <c r="B8689" s="42" t="s">
        <v>8464</v>
      </c>
      <c r="C8689">
        <v>2019</v>
      </c>
      <c r="D8689" s="42" t="s">
        <v>8496</v>
      </c>
      <c r="E8689" t="b">
        <v>0</v>
      </c>
      <c r="F8689" s="42" t="s">
        <v>10404</v>
      </c>
    </row>
    <row r="8690" spans="1:6" x14ac:dyDescent="0.2">
      <c r="A8690" s="42" t="s">
        <v>2362</v>
      </c>
      <c r="B8690" s="42" t="s">
        <v>8454</v>
      </c>
      <c r="C8690">
        <v>2013</v>
      </c>
      <c r="D8690" s="42" t="s">
        <v>8607</v>
      </c>
      <c r="E8690" t="b">
        <v>0</v>
      </c>
      <c r="F8690" s="42" t="s">
        <v>10405</v>
      </c>
    </row>
    <row r="8691" spans="1:6" x14ac:dyDescent="0.2">
      <c r="A8691" s="42" t="s">
        <v>2362</v>
      </c>
      <c r="B8691" s="42" t="s">
        <v>8454</v>
      </c>
      <c r="C8691">
        <v>2014</v>
      </c>
      <c r="D8691" s="42" t="s">
        <v>8590</v>
      </c>
      <c r="E8691" t="b">
        <v>0</v>
      </c>
      <c r="F8691" s="42" t="s">
        <v>10405</v>
      </c>
    </row>
    <row r="8692" spans="1:6" x14ac:dyDescent="0.2">
      <c r="A8692" s="42" t="s">
        <v>2362</v>
      </c>
      <c r="B8692" s="42" t="s">
        <v>8454</v>
      </c>
      <c r="C8692">
        <v>2015</v>
      </c>
      <c r="D8692" s="42" t="s">
        <v>8725</v>
      </c>
      <c r="E8692" t="b">
        <v>0</v>
      </c>
      <c r="F8692" s="42" t="s">
        <v>10405</v>
      </c>
    </row>
    <row r="8693" spans="1:6" x14ac:dyDescent="0.2">
      <c r="A8693" s="42" t="s">
        <v>2362</v>
      </c>
      <c r="B8693" s="42" t="s">
        <v>8454</v>
      </c>
      <c r="C8693">
        <v>2016</v>
      </c>
      <c r="D8693" s="42" t="s">
        <v>8997</v>
      </c>
      <c r="E8693" t="b">
        <v>0</v>
      </c>
      <c r="F8693" s="42" t="s">
        <v>10405</v>
      </c>
    </row>
    <row r="8694" spans="1:6" x14ac:dyDescent="0.2">
      <c r="A8694" s="42" t="s">
        <v>2362</v>
      </c>
      <c r="B8694" s="42" t="s">
        <v>8454</v>
      </c>
      <c r="C8694">
        <v>2017</v>
      </c>
      <c r="D8694" s="42" t="s">
        <v>8997</v>
      </c>
      <c r="E8694" t="b">
        <v>0</v>
      </c>
      <c r="F8694" s="42" t="s">
        <v>10405</v>
      </c>
    </row>
    <row r="8695" spans="1:6" x14ac:dyDescent="0.2">
      <c r="A8695" s="42" t="s">
        <v>2362</v>
      </c>
      <c r="B8695" s="42" t="s">
        <v>8454</v>
      </c>
      <c r="C8695">
        <v>2018</v>
      </c>
      <c r="D8695" s="42" t="s">
        <v>8961</v>
      </c>
      <c r="E8695" t="b">
        <v>0</v>
      </c>
      <c r="F8695" s="42" t="s">
        <v>10405</v>
      </c>
    </row>
    <row r="8696" spans="1:6" x14ac:dyDescent="0.2">
      <c r="A8696" s="42" t="s">
        <v>2362</v>
      </c>
      <c r="B8696" s="42" t="s">
        <v>8454</v>
      </c>
      <c r="C8696">
        <v>2019</v>
      </c>
      <c r="D8696" s="42" t="s">
        <v>9051</v>
      </c>
      <c r="E8696" t="b">
        <v>0</v>
      </c>
      <c r="F8696" s="42" t="s">
        <v>10405</v>
      </c>
    </row>
    <row r="8697" spans="1:6" x14ac:dyDescent="0.2">
      <c r="A8697" s="42" t="s">
        <v>2362</v>
      </c>
      <c r="B8697" s="42" t="s">
        <v>8462</v>
      </c>
      <c r="C8697">
        <v>2013</v>
      </c>
      <c r="D8697" s="42" t="s">
        <v>8607</v>
      </c>
      <c r="E8697" t="b">
        <v>0</v>
      </c>
      <c r="F8697" s="42" t="s">
        <v>10405</v>
      </c>
    </row>
    <row r="8698" spans="1:6" x14ac:dyDescent="0.2">
      <c r="A8698" s="42" t="s">
        <v>2362</v>
      </c>
      <c r="B8698" s="42" t="s">
        <v>8462</v>
      </c>
      <c r="C8698">
        <v>2014</v>
      </c>
      <c r="D8698" s="42" t="s">
        <v>8590</v>
      </c>
      <c r="E8698" t="b">
        <v>0</v>
      </c>
      <c r="F8698" s="42" t="s">
        <v>10405</v>
      </c>
    </row>
    <row r="8699" spans="1:6" x14ac:dyDescent="0.2">
      <c r="A8699" s="42" t="s">
        <v>2362</v>
      </c>
      <c r="B8699" s="42" t="s">
        <v>8462</v>
      </c>
      <c r="C8699">
        <v>2015</v>
      </c>
      <c r="D8699" s="42" t="s">
        <v>8725</v>
      </c>
      <c r="E8699" t="b">
        <v>0</v>
      </c>
      <c r="F8699" s="42" t="s">
        <v>10405</v>
      </c>
    </row>
    <row r="8700" spans="1:6" x14ac:dyDescent="0.2">
      <c r="A8700" s="42" t="s">
        <v>2362</v>
      </c>
      <c r="B8700" s="42" t="s">
        <v>8462</v>
      </c>
      <c r="C8700">
        <v>2016</v>
      </c>
      <c r="D8700" s="42" t="s">
        <v>8997</v>
      </c>
      <c r="E8700" t="b">
        <v>0</v>
      </c>
      <c r="F8700" s="42" t="s">
        <v>10405</v>
      </c>
    </row>
    <row r="8701" spans="1:6" x14ac:dyDescent="0.2">
      <c r="A8701" s="42" t="s">
        <v>2362</v>
      </c>
      <c r="B8701" s="42" t="s">
        <v>8462</v>
      </c>
      <c r="C8701">
        <v>2017</v>
      </c>
      <c r="D8701" s="42" t="s">
        <v>8997</v>
      </c>
      <c r="E8701" t="b">
        <v>0</v>
      </c>
      <c r="F8701" s="42" t="s">
        <v>10405</v>
      </c>
    </row>
    <row r="8702" spans="1:6" x14ac:dyDescent="0.2">
      <c r="A8702" s="42" t="s">
        <v>2362</v>
      </c>
      <c r="B8702" s="42" t="s">
        <v>8462</v>
      </c>
      <c r="C8702">
        <v>2018</v>
      </c>
      <c r="D8702" s="42" t="s">
        <v>8961</v>
      </c>
      <c r="E8702" t="b">
        <v>0</v>
      </c>
      <c r="F8702" s="42" t="s">
        <v>10405</v>
      </c>
    </row>
    <row r="8703" spans="1:6" x14ac:dyDescent="0.2">
      <c r="A8703" s="42" t="s">
        <v>2362</v>
      </c>
      <c r="B8703" s="42" t="s">
        <v>8462</v>
      </c>
      <c r="C8703">
        <v>2019</v>
      </c>
      <c r="D8703" s="42" t="s">
        <v>9051</v>
      </c>
      <c r="E8703" t="b">
        <v>0</v>
      </c>
      <c r="F8703" s="42" t="s">
        <v>10405</v>
      </c>
    </row>
    <row r="8704" spans="1:6" x14ac:dyDescent="0.2">
      <c r="A8704" s="42" t="s">
        <v>2362</v>
      </c>
      <c r="B8704" s="42" t="s">
        <v>8464</v>
      </c>
      <c r="C8704">
        <v>2013</v>
      </c>
      <c r="D8704" s="42" t="s">
        <v>8601</v>
      </c>
      <c r="E8704" t="b">
        <v>0</v>
      </c>
      <c r="F8704" s="42" t="s">
        <v>10405</v>
      </c>
    </row>
    <row r="8705" spans="1:6" x14ac:dyDescent="0.2">
      <c r="A8705" s="42" t="s">
        <v>2362</v>
      </c>
      <c r="B8705" s="42" t="s">
        <v>8464</v>
      </c>
      <c r="C8705">
        <v>2014</v>
      </c>
      <c r="D8705" s="42" t="s">
        <v>8601</v>
      </c>
      <c r="E8705" t="b">
        <v>0</v>
      </c>
      <c r="F8705" s="42" t="s">
        <v>10405</v>
      </c>
    </row>
    <row r="8706" spans="1:6" x14ac:dyDescent="0.2">
      <c r="A8706" s="42" t="s">
        <v>2362</v>
      </c>
      <c r="B8706" s="42" t="s">
        <v>8464</v>
      </c>
      <c r="C8706">
        <v>2015</v>
      </c>
      <c r="D8706" s="42" t="s">
        <v>8598</v>
      </c>
      <c r="E8706" t="b">
        <v>0</v>
      </c>
      <c r="F8706" s="42" t="s">
        <v>10405</v>
      </c>
    </row>
    <row r="8707" spans="1:6" x14ac:dyDescent="0.2">
      <c r="A8707" s="42" t="s">
        <v>2362</v>
      </c>
      <c r="B8707" s="42" t="s">
        <v>8464</v>
      </c>
      <c r="C8707">
        <v>2016</v>
      </c>
      <c r="D8707" s="42" t="s">
        <v>8598</v>
      </c>
      <c r="E8707" t="b">
        <v>0</v>
      </c>
      <c r="F8707" s="42" t="s">
        <v>10405</v>
      </c>
    </row>
    <row r="8708" spans="1:6" x14ac:dyDescent="0.2">
      <c r="A8708" s="42" t="s">
        <v>2362</v>
      </c>
      <c r="B8708" s="42" t="s">
        <v>8464</v>
      </c>
      <c r="C8708">
        <v>2017</v>
      </c>
      <c r="D8708" s="42" t="s">
        <v>9029</v>
      </c>
      <c r="E8708" t="b">
        <v>0</v>
      </c>
      <c r="F8708" s="42" t="s">
        <v>10405</v>
      </c>
    </row>
    <row r="8709" spans="1:6" x14ac:dyDescent="0.2">
      <c r="A8709" s="42" t="s">
        <v>2362</v>
      </c>
      <c r="B8709" s="42" t="s">
        <v>8464</v>
      </c>
      <c r="C8709">
        <v>2018</v>
      </c>
      <c r="D8709" s="42" t="s">
        <v>8979</v>
      </c>
      <c r="E8709" t="b">
        <v>0</v>
      </c>
      <c r="F8709" s="42" t="s">
        <v>10405</v>
      </c>
    </row>
    <row r="8710" spans="1:6" x14ac:dyDescent="0.2">
      <c r="A8710" s="42" t="s">
        <v>2362</v>
      </c>
      <c r="B8710" s="42" t="s">
        <v>8464</v>
      </c>
      <c r="C8710">
        <v>2019</v>
      </c>
      <c r="D8710" s="42" t="s">
        <v>8600</v>
      </c>
      <c r="E8710" t="b">
        <v>0</v>
      </c>
      <c r="F8710" s="42" t="s">
        <v>10405</v>
      </c>
    </row>
    <row r="8711" spans="1:6" x14ac:dyDescent="0.2">
      <c r="A8711" s="42" t="s">
        <v>2364</v>
      </c>
      <c r="B8711" s="42" t="s">
        <v>8454</v>
      </c>
      <c r="C8711">
        <v>2013</v>
      </c>
      <c r="D8711" s="42" t="s">
        <v>9468</v>
      </c>
      <c r="E8711" t="b">
        <v>1</v>
      </c>
      <c r="F8711" s="42" t="s">
        <v>2365</v>
      </c>
    </row>
    <row r="8712" spans="1:6" x14ac:dyDescent="0.2">
      <c r="A8712" s="42" t="s">
        <v>2364</v>
      </c>
      <c r="B8712" s="42" t="s">
        <v>8454</v>
      </c>
      <c r="C8712">
        <v>2014</v>
      </c>
      <c r="D8712" s="42" t="s">
        <v>9353</v>
      </c>
      <c r="E8712" t="b">
        <v>1</v>
      </c>
      <c r="F8712" s="42" t="s">
        <v>2365</v>
      </c>
    </row>
    <row r="8713" spans="1:6" x14ac:dyDescent="0.2">
      <c r="A8713" s="42" t="s">
        <v>2364</v>
      </c>
      <c r="B8713" s="42" t="s">
        <v>8454</v>
      </c>
      <c r="C8713">
        <v>2015</v>
      </c>
      <c r="D8713" s="42" t="s">
        <v>9204</v>
      </c>
      <c r="E8713" t="b">
        <v>1</v>
      </c>
      <c r="F8713" s="42" t="s">
        <v>2365</v>
      </c>
    </row>
    <row r="8714" spans="1:6" x14ac:dyDescent="0.2">
      <c r="A8714" s="42" t="s">
        <v>2364</v>
      </c>
      <c r="B8714" s="42" t="s">
        <v>8454</v>
      </c>
      <c r="C8714">
        <v>2016</v>
      </c>
      <c r="D8714" s="42" t="s">
        <v>8482</v>
      </c>
      <c r="E8714" t="b">
        <v>1</v>
      </c>
      <c r="F8714" s="42" t="s">
        <v>2365</v>
      </c>
    </row>
    <row r="8715" spans="1:6" x14ac:dyDescent="0.2">
      <c r="A8715" s="42" t="s">
        <v>2364</v>
      </c>
      <c r="B8715" s="42" t="s">
        <v>8454</v>
      </c>
      <c r="C8715">
        <v>2017</v>
      </c>
      <c r="D8715" s="42" t="s">
        <v>8700</v>
      </c>
      <c r="E8715" t="b">
        <v>1</v>
      </c>
      <c r="F8715" s="42" t="s">
        <v>2365</v>
      </c>
    </row>
    <row r="8716" spans="1:6" x14ac:dyDescent="0.2">
      <c r="A8716" s="42" t="s">
        <v>2364</v>
      </c>
      <c r="B8716" s="42" t="s">
        <v>8454</v>
      </c>
      <c r="C8716">
        <v>2018</v>
      </c>
      <c r="D8716" s="42" t="s">
        <v>9493</v>
      </c>
      <c r="E8716" t="b">
        <v>1</v>
      </c>
      <c r="F8716" s="42" t="s">
        <v>2365</v>
      </c>
    </row>
    <row r="8717" spans="1:6" x14ac:dyDescent="0.2">
      <c r="A8717" s="42" t="s">
        <v>2364</v>
      </c>
      <c r="B8717" s="42" t="s">
        <v>8454</v>
      </c>
      <c r="C8717">
        <v>2019</v>
      </c>
      <c r="D8717" s="42" t="s">
        <v>9385</v>
      </c>
      <c r="E8717" t="b">
        <v>1</v>
      </c>
      <c r="F8717" s="42" t="s">
        <v>2365</v>
      </c>
    </row>
    <row r="8718" spans="1:6" x14ac:dyDescent="0.2">
      <c r="A8718" s="42" t="s">
        <v>2364</v>
      </c>
      <c r="B8718" s="42" t="s">
        <v>8462</v>
      </c>
      <c r="C8718">
        <v>2013</v>
      </c>
      <c r="D8718" s="42" t="s">
        <v>8752</v>
      </c>
      <c r="E8718" t="b">
        <v>1</v>
      </c>
      <c r="F8718" s="42" t="s">
        <v>2365</v>
      </c>
    </row>
    <row r="8719" spans="1:6" x14ac:dyDescent="0.2">
      <c r="A8719" s="42" t="s">
        <v>2364</v>
      </c>
      <c r="B8719" s="42" t="s">
        <v>8462</v>
      </c>
      <c r="C8719">
        <v>2014</v>
      </c>
      <c r="D8719" s="42" t="s">
        <v>9315</v>
      </c>
      <c r="E8719" t="b">
        <v>1</v>
      </c>
      <c r="F8719" s="42" t="s">
        <v>2365</v>
      </c>
    </row>
    <row r="8720" spans="1:6" x14ac:dyDescent="0.2">
      <c r="A8720" s="42" t="s">
        <v>2364</v>
      </c>
      <c r="B8720" s="42" t="s">
        <v>8462</v>
      </c>
      <c r="C8720">
        <v>2015</v>
      </c>
      <c r="D8720" s="42" t="s">
        <v>8704</v>
      </c>
      <c r="E8720" t="b">
        <v>1</v>
      </c>
      <c r="F8720" s="42" t="s">
        <v>2365</v>
      </c>
    </row>
    <row r="8721" spans="1:6" x14ac:dyDescent="0.2">
      <c r="A8721" s="42" t="s">
        <v>2364</v>
      </c>
      <c r="B8721" s="42" t="s">
        <v>8462</v>
      </c>
      <c r="C8721">
        <v>2016</v>
      </c>
      <c r="D8721" s="42" t="s">
        <v>9302</v>
      </c>
      <c r="E8721" t="b">
        <v>1</v>
      </c>
      <c r="F8721" s="42" t="s">
        <v>2365</v>
      </c>
    </row>
    <row r="8722" spans="1:6" x14ac:dyDescent="0.2">
      <c r="A8722" s="42" t="s">
        <v>2364</v>
      </c>
      <c r="B8722" s="42" t="s">
        <v>8462</v>
      </c>
      <c r="C8722">
        <v>2017</v>
      </c>
      <c r="D8722" s="42" t="s">
        <v>9132</v>
      </c>
      <c r="E8722" t="b">
        <v>1</v>
      </c>
      <c r="F8722" s="42" t="s">
        <v>2365</v>
      </c>
    </row>
    <row r="8723" spans="1:6" x14ac:dyDescent="0.2">
      <c r="A8723" s="42" t="s">
        <v>2364</v>
      </c>
      <c r="B8723" s="42" t="s">
        <v>8462</v>
      </c>
      <c r="C8723">
        <v>2018</v>
      </c>
      <c r="D8723" s="42" t="s">
        <v>8766</v>
      </c>
      <c r="E8723" t="b">
        <v>1</v>
      </c>
      <c r="F8723" s="42" t="s">
        <v>2365</v>
      </c>
    </row>
    <row r="8724" spans="1:6" x14ac:dyDescent="0.2">
      <c r="A8724" s="42" t="s">
        <v>2364</v>
      </c>
      <c r="B8724" s="42" t="s">
        <v>8462</v>
      </c>
      <c r="C8724">
        <v>2019</v>
      </c>
      <c r="D8724" s="42" t="s">
        <v>9936</v>
      </c>
      <c r="E8724" t="b">
        <v>1</v>
      </c>
      <c r="F8724" s="42" t="s">
        <v>2365</v>
      </c>
    </row>
    <row r="8725" spans="1:6" x14ac:dyDescent="0.2">
      <c r="A8725" s="42" t="s">
        <v>2364</v>
      </c>
      <c r="B8725" s="42" t="s">
        <v>8464</v>
      </c>
      <c r="C8725">
        <v>2013</v>
      </c>
      <c r="D8725" s="42" t="s">
        <v>8549</v>
      </c>
      <c r="E8725" t="b">
        <v>1</v>
      </c>
      <c r="F8725" s="42" t="s">
        <v>2365</v>
      </c>
    </row>
    <row r="8726" spans="1:6" x14ac:dyDescent="0.2">
      <c r="A8726" s="42" t="s">
        <v>2364</v>
      </c>
      <c r="B8726" s="42" t="s">
        <v>8464</v>
      </c>
      <c r="C8726">
        <v>2014</v>
      </c>
      <c r="D8726" s="42" t="s">
        <v>8760</v>
      </c>
      <c r="E8726" t="b">
        <v>1</v>
      </c>
      <c r="F8726" s="42" t="s">
        <v>2365</v>
      </c>
    </row>
    <row r="8727" spans="1:6" x14ac:dyDescent="0.2">
      <c r="A8727" s="42" t="s">
        <v>2364</v>
      </c>
      <c r="B8727" s="42" t="s">
        <v>8464</v>
      </c>
      <c r="C8727">
        <v>2015</v>
      </c>
      <c r="D8727" s="42" t="s">
        <v>9202</v>
      </c>
      <c r="E8727" t="b">
        <v>1</v>
      </c>
      <c r="F8727" s="42" t="s">
        <v>2365</v>
      </c>
    </row>
    <row r="8728" spans="1:6" x14ac:dyDescent="0.2">
      <c r="A8728" s="42" t="s">
        <v>2364</v>
      </c>
      <c r="B8728" s="42" t="s">
        <v>8464</v>
      </c>
      <c r="C8728">
        <v>2016</v>
      </c>
      <c r="D8728" s="42" t="s">
        <v>8458</v>
      </c>
      <c r="E8728" t="b">
        <v>1</v>
      </c>
      <c r="F8728" s="42" t="s">
        <v>2365</v>
      </c>
    </row>
    <row r="8729" spans="1:6" x14ac:dyDescent="0.2">
      <c r="A8729" s="42" t="s">
        <v>2364</v>
      </c>
      <c r="B8729" s="42" t="s">
        <v>8464</v>
      </c>
      <c r="C8729">
        <v>2017</v>
      </c>
      <c r="D8729" s="42" t="s">
        <v>9097</v>
      </c>
      <c r="E8729" t="b">
        <v>1</v>
      </c>
      <c r="F8729" s="42" t="s">
        <v>2365</v>
      </c>
    </row>
    <row r="8730" spans="1:6" x14ac:dyDescent="0.2">
      <c r="A8730" s="42" t="s">
        <v>2364</v>
      </c>
      <c r="B8730" s="42" t="s">
        <v>8464</v>
      </c>
      <c r="C8730">
        <v>2018</v>
      </c>
      <c r="D8730" s="42" t="s">
        <v>9083</v>
      </c>
      <c r="E8730" t="b">
        <v>1</v>
      </c>
      <c r="F8730" s="42" t="s">
        <v>2365</v>
      </c>
    </row>
    <row r="8731" spans="1:6" x14ac:dyDescent="0.2">
      <c r="A8731" s="42" t="s">
        <v>2364</v>
      </c>
      <c r="B8731" s="42" t="s">
        <v>8464</v>
      </c>
      <c r="C8731">
        <v>2019</v>
      </c>
      <c r="D8731" s="42" t="s">
        <v>9348</v>
      </c>
      <c r="E8731" t="b">
        <v>1</v>
      </c>
      <c r="F8731" s="42" t="s">
        <v>2365</v>
      </c>
    </row>
    <row r="8732" spans="1:6" x14ac:dyDescent="0.2">
      <c r="A8732" s="42" t="s">
        <v>2370</v>
      </c>
      <c r="B8732" s="42" t="s">
        <v>8454</v>
      </c>
      <c r="C8732">
        <v>2013</v>
      </c>
      <c r="D8732" s="42" t="s">
        <v>8971</v>
      </c>
      <c r="E8732" t="b">
        <v>0</v>
      </c>
      <c r="F8732" s="42" t="s">
        <v>10406</v>
      </c>
    </row>
    <row r="8733" spans="1:6" x14ac:dyDescent="0.2">
      <c r="A8733" s="42" t="s">
        <v>2370</v>
      </c>
      <c r="B8733" s="42" t="s">
        <v>8454</v>
      </c>
      <c r="C8733">
        <v>2014</v>
      </c>
      <c r="D8733" s="42" t="s">
        <v>9619</v>
      </c>
      <c r="E8733" t="b">
        <v>0</v>
      </c>
      <c r="F8733" s="42" t="s">
        <v>10406</v>
      </c>
    </row>
    <row r="8734" spans="1:6" x14ac:dyDescent="0.2">
      <c r="A8734" s="42" t="s">
        <v>2370</v>
      </c>
      <c r="B8734" s="42" t="s">
        <v>8454</v>
      </c>
      <c r="C8734">
        <v>2015</v>
      </c>
      <c r="D8734" s="42" t="s">
        <v>9517</v>
      </c>
      <c r="E8734" t="b">
        <v>0</v>
      </c>
      <c r="F8734" s="42" t="s">
        <v>10406</v>
      </c>
    </row>
    <row r="8735" spans="1:6" x14ac:dyDescent="0.2">
      <c r="A8735" s="42" t="s">
        <v>2370</v>
      </c>
      <c r="B8735" s="42" t="s">
        <v>8454</v>
      </c>
      <c r="C8735">
        <v>2016</v>
      </c>
      <c r="D8735" s="42" t="s">
        <v>8917</v>
      </c>
      <c r="E8735" t="b">
        <v>0</v>
      </c>
      <c r="F8735" s="42" t="s">
        <v>10406</v>
      </c>
    </row>
    <row r="8736" spans="1:6" x14ac:dyDescent="0.2">
      <c r="A8736" s="42" t="s">
        <v>2370</v>
      </c>
      <c r="B8736" s="42" t="s">
        <v>8454</v>
      </c>
      <c r="C8736">
        <v>2017</v>
      </c>
      <c r="D8736" s="42" t="s">
        <v>10407</v>
      </c>
      <c r="E8736" t="b">
        <v>0</v>
      </c>
      <c r="F8736" s="42" t="s">
        <v>10406</v>
      </c>
    </row>
    <row r="8737" spans="1:6" x14ac:dyDescent="0.2">
      <c r="A8737" s="42" t="s">
        <v>2370</v>
      </c>
      <c r="B8737" s="42" t="s">
        <v>8454</v>
      </c>
      <c r="C8737">
        <v>2018</v>
      </c>
      <c r="D8737" s="42" t="s">
        <v>10408</v>
      </c>
      <c r="E8737" t="b">
        <v>0</v>
      </c>
      <c r="F8737" s="42" t="s">
        <v>10406</v>
      </c>
    </row>
    <row r="8738" spans="1:6" x14ac:dyDescent="0.2">
      <c r="A8738" s="42" t="s">
        <v>2370</v>
      </c>
      <c r="B8738" s="42" t="s">
        <v>8454</v>
      </c>
      <c r="C8738">
        <v>2019</v>
      </c>
      <c r="D8738" s="42" t="s">
        <v>9788</v>
      </c>
      <c r="E8738" t="b">
        <v>0</v>
      </c>
      <c r="F8738" s="42" t="s">
        <v>10406</v>
      </c>
    </row>
    <row r="8739" spans="1:6" x14ac:dyDescent="0.2">
      <c r="A8739" s="42" t="s">
        <v>2370</v>
      </c>
      <c r="B8739" s="42" t="s">
        <v>8462</v>
      </c>
      <c r="C8739">
        <v>2013</v>
      </c>
      <c r="D8739" s="42" t="s">
        <v>8971</v>
      </c>
      <c r="E8739" t="b">
        <v>0</v>
      </c>
      <c r="F8739" s="42" t="s">
        <v>10406</v>
      </c>
    </row>
    <row r="8740" spans="1:6" x14ac:dyDescent="0.2">
      <c r="A8740" s="42" t="s">
        <v>2370</v>
      </c>
      <c r="B8740" s="42" t="s">
        <v>8462</v>
      </c>
      <c r="C8740">
        <v>2014</v>
      </c>
      <c r="D8740" s="42" t="s">
        <v>9619</v>
      </c>
      <c r="E8740" t="b">
        <v>0</v>
      </c>
      <c r="F8740" s="42" t="s">
        <v>10406</v>
      </c>
    </row>
    <row r="8741" spans="1:6" x14ac:dyDescent="0.2">
      <c r="A8741" s="42" t="s">
        <v>2370</v>
      </c>
      <c r="B8741" s="42" t="s">
        <v>8462</v>
      </c>
      <c r="C8741">
        <v>2015</v>
      </c>
      <c r="D8741" s="42" t="s">
        <v>9517</v>
      </c>
      <c r="E8741" t="b">
        <v>0</v>
      </c>
      <c r="F8741" s="42" t="s">
        <v>10406</v>
      </c>
    </row>
    <row r="8742" spans="1:6" x14ac:dyDescent="0.2">
      <c r="A8742" s="42" t="s">
        <v>2370</v>
      </c>
      <c r="B8742" s="42" t="s">
        <v>8462</v>
      </c>
      <c r="C8742">
        <v>2016</v>
      </c>
      <c r="D8742" s="42" t="s">
        <v>8917</v>
      </c>
      <c r="E8742" t="b">
        <v>0</v>
      </c>
      <c r="F8742" s="42" t="s">
        <v>10406</v>
      </c>
    </row>
    <row r="8743" spans="1:6" x14ac:dyDescent="0.2">
      <c r="A8743" s="42" t="s">
        <v>2370</v>
      </c>
      <c r="B8743" s="42" t="s">
        <v>8462</v>
      </c>
      <c r="C8743">
        <v>2017</v>
      </c>
      <c r="D8743" s="42" t="s">
        <v>10407</v>
      </c>
      <c r="E8743" t="b">
        <v>0</v>
      </c>
      <c r="F8743" s="42" t="s">
        <v>10406</v>
      </c>
    </row>
    <row r="8744" spans="1:6" x14ac:dyDescent="0.2">
      <c r="A8744" s="42" t="s">
        <v>2370</v>
      </c>
      <c r="B8744" s="42" t="s">
        <v>8462</v>
      </c>
      <c r="C8744">
        <v>2018</v>
      </c>
      <c r="D8744" s="42" t="s">
        <v>10408</v>
      </c>
      <c r="E8744" t="b">
        <v>0</v>
      </c>
      <c r="F8744" s="42" t="s">
        <v>10406</v>
      </c>
    </row>
    <row r="8745" spans="1:6" x14ac:dyDescent="0.2">
      <c r="A8745" s="42" t="s">
        <v>2370</v>
      </c>
      <c r="B8745" s="42" t="s">
        <v>8462</v>
      </c>
      <c r="C8745">
        <v>2019</v>
      </c>
      <c r="D8745" s="42" t="s">
        <v>9788</v>
      </c>
      <c r="E8745" t="b">
        <v>0</v>
      </c>
      <c r="F8745" s="42" t="s">
        <v>10406</v>
      </c>
    </row>
    <row r="8746" spans="1:6" x14ac:dyDescent="0.2">
      <c r="A8746" s="42" t="s">
        <v>2370</v>
      </c>
      <c r="B8746" s="42" t="s">
        <v>8464</v>
      </c>
      <c r="C8746">
        <v>2013</v>
      </c>
      <c r="D8746" s="42" t="s">
        <v>8846</v>
      </c>
      <c r="E8746" t="b">
        <v>0</v>
      </c>
      <c r="F8746" s="42" t="s">
        <v>10406</v>
      </c>
    </row>
    <row r="8747" spans="1:6" x14ac:dyDescent="0.2">
      <c r="A8747" s="42" t="s">
        <v>2370</v>
      </c>
      <c r="B8747" s="42" t="s">
        <v>8464</v>
      </c>
      <c r="C8747">
        <v>2014</v>
      </c>
      <c r="D8747" s="42" t="s">
        <v>8493</v>
      </c>
      <c r="E8747" t="b">
        <v>0</v>
      </c>
      <c r="F8747" s="42" t="s">
        <v>10406</v>
      </c>
    </row>
    <row r="8748" spans="1:6" x14ac:dyDescent="0.2">
      <c r="A8748" s="42" t="s">
        <v>2370</v>
      </c>
      <c r="B8748" s="42" t="s">
        <v>8464</v>
      </c>
      <c r="C8748">
        <v>2015</v>
      </c>
      <c r="D8748" s="42" t="s">
        <v>8493</v>
      </c>
      <c r="E8748" t="b">
        <v>0</v>
      </c>
      <c r="F8748" s="42" t="s">
        <v>10406</v>
      </c>
    </row>
    <row r="8749" spans="1:6" x14ac:dyDescent="0.2">
      <c r="A8749" s="42" t="s">
        <v>2370</v>
      </c>
      <c r="B8749" s="42" t="s">
        <v>8464</v>
      </c>
      <c r="C8749">
        <v>2016</v>
      </c>
      <c r="D8749" s="42" t="s">
        <v>8542</v>
      </c>
      <c r="E8749" t="b">
        <v>0</v>
      </c>
      <c r="F8749" s="42" t="s">
        <v>10406</v>
      </c>
    </row>
    <row r="8750" spans="1:6" x14ac:dyDescent="0.2">
      <c r="A8750" s="42" t="s">
        <v>2370</v>
      </c>
      <c r="B8750" s="42" t="s">
        <v>8464</v>
      </c>
      <c r="C8750">
        <v>2017</v>
      </c>
      <c r="D8750" s="42" t="s">
        <v>8802</v>
      </c>
      <c r="E8750" t="b">
        <v>0</v>
      </c>
      <c r="F8750" s="42" t="s">
        <v>10406</v>
      </c>
    </row>
    <row r="8751" spans="1:6" x14ac:dyDescent="0.2">
      <c r="A8751" s="42" t="s">
        <v>2370</v>
      </c>
      <c r="B8751" s="42" t="s">
        <v>8464</v>
      </c>
      <c r="C8751">
        <v>2018</v>
      </c>
      <c r="D8751" s="42" t="s">
        <v>10409</v>
      </c>
      <c r="E8751" t="b">
        <v>0</v>
      </c>
      <c r="F8751" s="42" t="s">
        <v>10406</v>
      </c>
    </row>
    <row r="8752" spans="1:6" x14ac:dyDescent="0.2">
      <c r="A8752" s="42" t="s">
        <v>2370</v>
      </c>
      <c r="B8752" s="42" t="s">
        <v>8464</v>
      </c>
      <c r="C8752">
        <v>2019</v>
      </c>
      <c r="D8752" s="42" t="s">
        <v>8743</v>
      </c>
      <c r="E8752" t="b">
        <v>0</v>
      </c>
      <c r="F8752" s="42" t="s">
        <v>10406</v>
      </c>
    </row>
    <row r="8753" spans="1:6" x14ac:dyDescent="0.2">
      <c r="A8753" s="42" t="s">
        <v>2372</v>
      </c>
      <c r="B8753" s="42" t="s">
        <v>8454</v>
      </c>
      <c r="C8753">
        <v>2013</v>
      </c>
      <c r="D8753" s="42" t="s">
        <v>8597</v>
      </c>
      <c r="E8753" t="b">
        <v>0</v>
      </c>
      <c r="F8753" s="42" t="s">
        <v>10410</v>
      </c>
    </row>
    <row r="8754" spans="1:6" x14ac:dyDescent="0.2">
      <c r="A8754" s="42" t="s">
        <v>2372</v>
      </c>
      <c r="B8754" s="42" t="s">
        <v>8454</v>
      </c>
      <c r="C8754">
        <v>2014</v>
      </c>
      <c r="D8754" s="42" t="s">
        <v>9107</v>
      </c>
      <c r="E8754" t="b">
        <v>0</v>
      </c>
      <c r="F8754" s="42" t="s">
        <v>10410</v>
      </c>
    </row>
    <row r="8755" spans="1:6" x14ac:dyDescent="0.2">
      <c r="A8755" s="42" t="s">
        <v>2372</v>
      </c>
      <c r="B8755" s="42" t="s">
        <v>8454</v>
      </c>
      <c r="C8755">
        <v>2015</v>
      </c>
      <c r="D8755" s="42" t="s">
        <v>8670</v>
      </c>
      <c r="E8755" t="b">
        <v>0</v>
      </c>
      <c r="F8755" s="42" t="s">
        <v>10410</v>
      </c>
    </row>
    <row r="8756" spans="1:6" x14ac:dyDescent="0.2">
      <c r="A8756" s="42" t="s">
        <v>2372</v>
      </c>
      <c r="B8756" s="42" t="s">
        <v>8454</v>
      </c>
      <c r="C8756">
        <v>2016</v>
      </c>
      <c r="D8756" s="42" t="s">
        <v>8765</v>
      </c>
      <c r="E8756" t="b">
        <v>0</v>
      </c>
      <c r="F8756" s="42" t="s">
        <v>10410</v>
      </c>
    </row>
    <row r="8757" spans="1:6" x14ac:dyDescent="0.2">
      <c r="A8757" s="42" t="s">
        <v>2372</v>
      </c>
      <c r="B8757" s="42" t="s">
        <v>8454</v>
      </c>
      <c r="C8757">
        <v>2017</v>
      </c>
      <c r="D8757" s="42" t="s">
        <v>9512</v>
      </c>
      <c r="E8757" t="b">
        <v>0</v>
      </c>
      <c r="F8757" s="42" t="s">
        <v>10410</v>
      </c>
    </row>
    <row r="8758" spans="1:6" x14ac:dyDescent="0.2">
      <c r="A8758" s="42" t="s">
        <v>2372</v>
      </c>
      <c r="B8758" s="42" t="s">
        <v>8454</v>
      </c>
      <c r="C8758">
        <v>2018</v>
      </c>
      <c r="D8758" s="42" t="s">
        <v>8694</v>
      </c>
      <c r="E8758" t="b">
        <v>0</v>
      </c>
      <c r="F8758" s="42" t="s">
        <v>10410</v>
      </c>
    </row>
    <row r="8759" spans="1:6" x14ac:dyDescent="0.2">
      <c r="A8759" s="42" t="s">
        <v>2372</v>
      </c>
      <c r="B8759" s="42" t="s">
        <v>8454</v>
      </c>
      <c r="C8759">
        <v>2019</v>
      </c>
      <c r="D8759" s="42" t="s">
        <v>9178</v>
      </c>
      <c r="E8759" t="b">
        <v>0</v>
      </c>
      <c r="F8759" s="42" t="s">
        <v>10410</v>
      </c>
    </row>
    <row r="8760" spans="1:6" x14ac:dyDescent="0.2">
      <c r="A8760" s="42" t="s">
        <v>2372</v>
      </c>
      <c r="B8760" s="42" t="s">
        <v>8462</v>
      </c>
      <c r="C8760">
        <v>2013</v>
      </c>
      <c r="D8760" s="42" t="s">
        <v>8597</v>
      </c>
      <c r="E8760" t="b">
        <v>0</v>
      </c>
      <c r="F8760" s="42" t="s">
        <v>10410</v>
      </c>
    </row>
    <row r="8761" spans="1:6" x14ac:dyDescent="0.2">
      <c r="A8761" s="42" t="s">
        <v>2372</v>
      </c>
      <c r="B8761" s="42" t="s">
        <v>8462</v>
      </c>
      <c r="C8761">
        <v>2014</v>
      </c>
      <c r="D8761" s="42" t="s">
        <v>9161</v>
      </c>
      <c r="E8761" t="b">
        <v>0</v>
      </c>
      <c r="F8761" s="42" t="s">
        <v>10410</v>
      </c>
    </row>
    <row r="8762" spans="1:6" x14ac:dyDescent="0.2">
      <c r="A8762" s="42" t="s">
        <v>2372</v>
      </c>
      <c r="B8762" s="42" t="s">
        <v>8462</v>
      </c>
      <c r="C8762">
        <v>2015</v>
      </c>
      <c r="D8762" s="42" t="s">
        <v>9936</v>
      </c>
      <c r="E8762" t="b">
        <v>0</v>
      </c>
      <c r="F8762" s="42" t="s">
        <v>10410</v>
      </c>
    </row>
    <row r="8763" spans="1:6" x14ac:dyDescent="0.2">
      <c r="A8763" s="42" t="s">
        <v>2372</v>
      </c>
      <c r="B8763" s="42" t="s">
        <v>8462</v>
      </c>
      <c r="C8763">
        <v>2016</v>
      </c>
      <c r="D8763" s="42" t="s">
        <v>8643</v>
      </c>
      <c r="E8763" t="b">
        <v>0</v>
      </c>
      <c r="F8763" s="42" t="s">
        <v>10410</v>
      </c>
    </row>
    <row r="8764" spans="1:6" x14ac:dyDescent="0.2">
      <c r="A8764" s="42" t="s">
        <v>2372</v>
      </c>
      <c r="B8764" s="42" t="s">
        <v>8462</v>
      </c>
      <c r="C8764">
        <v>2017</v>
      </c>
      <c r="D8764" s="42" t="s">
        <v>9467</v>
      </c>
      <c r="E8764" t="b">
        <v>0</v>
      </c>
      <c r="F8764" s="42" t="s">
        <v>10410</v>
      </c>
    </row>
    <row r="8765" spans="1:6" x14ac:dyDescent="0.2">
      <c r="A8765" s="42" t="s">
        <v>2372</v>
      </c>
      <c r="B8765" s="42" t="s">
        <v>8462</v>
      </c>
      <c r="C8765">
        <v>2018</v>
      </c>
      <c r="D8765" s="42" t="s">
        <v>8694</v>
      </c>
      <c r="E8765" t="b">
        <v>0</v>
      </c>
      <c r="F8765" s="42" t="s">
        <v>10410</v>
      </c>
    </row>
    <row r="8766" spans="1:6" x14ac:dyDescent="0.2">
      <c r="A8766" s="42" t="s">
        <v>2372</v>
      </c>
      <c r="B8766" s="42" t="s">
        <v>8462</v>
      </c>
      <c r="C8766">
        <v>2019</v>
      </c>
      <c r="D8766" s="42" t="s">
        <v>9221</v>
      </c>
      <c r="E8766" t="b">
        <v>0</v>
      </c>
      <c r="F8766" s="42" t="s">
        <v>10410</v>
      </c>
    </row>
    <row r="8767" spans="1:6" x14ac:dyDescent="0.2">
      <c r="A8767" s="42" t="s">
        <v>2372</v>
      </c>
      <c r="B8767" s="42" t="s">
        <v>8464</v>
      </c>
      <c r="C8767">
        <v>2013</v>
      </c>
      <c r="D8767" s="42" t="s">
        <v>8465</v>
      </c>
      <c r="E8767" t="b">
        <v>0</v>
      </c>
      <c r="F8767" s="42" t="s">
        <v>10410</v>
      </c>
    </row>
    <row r="8768" spans="1:6" x14ac:dyDescent="0.2">
      <c r="A8768" s="42" t="s">
        <v>2372</v>
      </c>
      <c r="B8768" s="42" t="s">
        <v>8464</v>
      </c>
      <c r="C8768">
        <v>2014</v>
      </c>
      <c r="D8768" s="42" t="s">
        <v>8465</v>
      </c>
      <c r="E8768" t="b">
        <v>0</v>
      </c>
      <c r="F8768" s="42" t="s">
        <v>10410</v>
      </c>
    </row>
    <row r="8769" spans="1:6" x14ac:dyDescent="0.2">
      <c r="A8769" s="42" t="s">
        <v>2372</v>
      </c>
      <c r="B8769" s="42" t="s">
        <v>8464</v>
      </c>
      <c r="C8769">
        <v>2015</v>
      </c>
      <c r="D8769" s="42" t="s">
        <v>8465</v>
      </c>
      <c r="E8769" t="b">
        <v>0</v>
      </c>
      <c r="F8769" s="42" t="s">
        <v>10410</v>
      </c>
    </row>
    <row r="8770" spans="1:6" x14ac:dyDescent="0.2">
      <c r="A8770" s="42" t="s">
        <v>2372</v>
      </c>
      <c r="B8770" s="42" t="s">
        <v>8464</v>
      </c>
      <c r="C8770">
        <v>2016</v>
      </c>
      <c r="D8770" s="42" t="s">
        <v>8998</v>
      </c>
      <c r="E8770" t="b">
        <v>0</v>
      </c>
      <c r="F8770" s="42" t="s">
        <v>10410</v>
      </c>
    </row>
    <row r="8771" spans="1:6" x14ac:dyDescent="0.2">
      <c r="A8771" s="42" t="s">
        <v>2372</v>
      </c>
      <c r="B8771" s="42" t="s">
        <v>8464</v>
      </c>
      <c r="C8771">
        <v>2017</v>
      </c>
      <c r="D8771" s="42" t="s">
        <v>8527</v>
      </c>
      <c r="E8771" t="b">
        <v>0</v>
      </c>
      <c r="F8771" s="42" t="s">
        <v>10410</v>
      </c>
    </row>
    <row r="8772" spans="1:6" x14ac:dyDescent="0.2">
      <c r="A8772" s="42" t="s">
        <v>2372</v>
      </c>
      <c r="B8772" s="42" t="s">
        <v>8464</v>
      </c>
      <c r="C8772">
        <v>2018</v>
      </c>
      <c r="D8772" s="42" t="s">
        <v>9127</v>
      </c>
      <c r="E8772" t="b">
        <v>0</v>
      </c>
      <c r="F8772" s="42" t="s">
        <v>10410</v>
      </c>
    </row>
    <row r="8773" spans="1:6" x14ac:dyDescent="0.2">
      <c r="A8773" s="42" t="s">
        <v>2372</v>
      </c>
      <c r="B8773" s="42" t="s">
        <v>8464</v>
      </c>
      <c r="C8773">
        <v>2019</v>
      </c>
      <c r="D8773" s="42" t="s">
        <v>8496</v>
      </c>
      <c r="E8773" t="b">
        <v>0</v>
      </c>
      <c r="F8773" s="42" t="s">
        <v>10410</v>
      </c>
    </row>
    <row r="8774" spans="1:6" x14ac:dyDescent="0.2">
      <c r="A8774" s="42" t="s">
        <v>2374</v>
      </c>
      <c r="B8774" s="42" t="s">
        <v>8454</v>
      </c>
      <c r="C8774">
        <v>2013</v>
      </c>
      <c r="D8774" s="42" t="s">
        <v>9199</v>
      </c>
      <c r="E8774" t="b">
        <v>0</v>
      </c>
      <c r="F8774" s="42" t="s">
        <v>10411</v>
      </c>
    </row>
    <row r="8775" spans="1:6" x14ac:dyDescent="0.2">
      <c r="A8775" s="42" t="s">
        <v>2374</v>
      </c>
      <c r="B8775" s="42" t="s">
        <v>8454</v>
      </c>
      <c r="C8775">
        <v>2014</v>
      </c>
      <c r="D8775" s="42" t="s">
        <v>9135</v>
      </c>
      <c r="E8775" t="b">
        <v>0</v>
      </c>
      <c r="F8775" s="42" t="s">
        <v>10411</v>
      </c>
    </row>
    <row r="8776" spans="1:6" x14ac:dyDescent="0.2">
      <c r="A8776" s="42" t="s">
        <v>2374</v>
      </c>
      <c r="B8776" s="42" t="s">
        <v>8454</v>
      </c>
      <c r="C8776">
        <v>2015</v>
      </c>
      <c r="D8776" s="42" t="s">
        <v>8934</v>
      </c>
      <c r="E8776" t="b">
        <v>0</v>
      </c>
      <c r="F8776" s="42" t="s">
        <v>10411</v>
      </c>
    </row>
    <row r="8777" spans="1:6" x14ac:dyDescent="0.2">
      <c r="A8777" s="42" t="s">
        <v>2374</v>
      </c>
      <c r="B8777" s="42" t="s">
        <v>8454</v>
      </c>
      <c r="C8777">
        <v>2016</v>
      </c>
      <c r="D8777" s="42" t="s">
        <v>9045</v>
      </c>
      <c r="E8777" t="b">
        <v>0</v>
      </c>
      <c r="F8777" s="42" t="s">
        <v>10411</v>
      </c>
    </row>
    <row r="8778" spans="1:6" x14ac:dyDescent="0.2">
      <c r="A8778" s="42" t="s">
        <v>2374</v>
      </c>
      <c r="B8778" s="42" t="s">
        <v>8454</v>
      </c>
      <c r="C8778">
        <v>2017</v>
      </c>
      <c r="D8778" s="42" t="s">
        <v>9172</v>
      </c>
      <c r="E8778" t="b">
        <v>0</v>
      </c>
      <c r="F8778" s="42" t="s">
        <v>10411</v>
      </c>
    </row>
    <row r="8779" spans="1:6" x14ac:dyDescent="0.2">
      <c r="A8779" s="42" t="s">
        <v>2374</v>
      </c>
      <c r="B8779" s="42" t="s">
        <v>8454</v>
      </c>
      <c r="C8779">
        <v>2018</v>
      </c>
      <c r="D8779" s="42" t="s">
        <v>8727</v>
      </c>
      <c r="E8779" t="b">
        <v>0</v>
      </c>
      <c r="F8779" s="42" t="s">
        <v>10411</v>
      </c>
    </row>
    <row r="8780" spans="1:6" x14ac:dyDescent="0.2">
      <c r="A8780" s="42" t="s">
        <v>2374</v>
      </c>
      <c r="B8780" s="42" t="s">
        <v>8454</v>
      </c>
      <c r="C8780">
        <v>2019</v>
      </c>
      <c r="D8780" s="42" t="s">
        <v>9136</v>
      </c>
      <c r="E8780" t="b">
        <v>0</v>
      </c>
      <c r="F8780" s="42" t="s">
        <v>10411</v>
      </c>
    </row>
    <row r="8781" spans="1:6" x14ac:dyDescent="0.2">
      <c r="A8781" s="42" t="s">
        <v>2374</v>
      </c>
      <c r="B8781" s="42" t="s">
        <v>8462</v>
      </c>
      <c r="C8781">
        <v>2013</v>
      </c>
      <c r="D8781" s="42" t="s">
        <v>9199</v>
      </c>
      <c r="E8781" t="b">
        <v>0</v>
      </c>
      <c r="F8781" s="42" t="s">
        <v>10411</v>
      </c>
    </row>
    <row r="8782" spans="1:6" x14ac:dyDescent="0.2">
      <c r="A8782" s="42" t="s">
        <v>2374</v>
      </c>
      <c r="B8782" s="42" t="s">
        <v>8462</v>
      </c>
      <c r="C8782">
        <v>2014</v>
      </c>
      <c r="D8782" s="42" t="s">
        <v>9135</v>
      </c>
      <c r="E8782" t="b">
        <v>0</v>
      </c>
      <c r="F8782" s="42" t="s">
        <v>10411</v>
      </c>
    </row>
    <row r="8783" spans="1:6" x14ac:dyDescent="0.2">
      <c r="A8783" s="42" t="s">
        <v>2374</v>
      </c>
      <c r="B8783" s="42" t="s">
        <v>8462</v>
      </c>
      <c r="C8783">
        <v>2015</v>
      </c>
      <c r="D8783" s="42" t="s">
        <v>8934</v>
      </c>
      <c r="E8783" t="b">
        <v>0</v>
      </c>
      <c r="F8783" s="42" t="s">
        <v>10411</v>
      </c>
    </row>
    <row r="8784" spans="1:6" x14ac:dyDescent="0.2">
      <c r="A8784" s="42" t="s">
        <v>2374</v>
      </c>
      <c r="B8784" s="42" t="s">
        <v>8462</v>
      </c>
      <c r="C8784">
        <v>2016</v>
      </c>
      <c r="D8784" s="42" t="s">
        <v>8819</v>
      </c>
      <c r="E8784" t="b">
        <v>0</v>
      </c>
      <c r="F8784" s="42" t="s">
        <v>10411</v>
      </c>
    </row>
    <row r="8785" spans="1:6" x14ac:dyDescent="0.2">
      <c r="A8785" s="42" t="s">
        <v>2374</v>
      </c>
      <c r="B8785" s="42" t="s">
        <v>8462</v>
      </c>
      <c r="C8785">
        <v>2017</v>
      </c>
      <c r="D8785" s="42" t="s">
        <v>8819</v>
      </c>
      <c r="E8785" t="b">
        <v>0</v>
      </c>
      <c r="F8785" s="42" t="s">
        <v>10411</v>
      </c>
    </row>
    <row r="8786" spans="1:6" x14ac:dyDescent="0.2">
      <c r="A8786" s="42" t="s">
        <v>2374</v>
      </c>
      <c r="B8786" s="42" t="s">
        <v>8462</v>
      </c>
      <c r="C8786">
        <v>2018</v>
      </c>
      <c r="D8786" s="42" t="s">
        <v>8727</v>
      </c>
      <c r="E8786" t="b">
        <v>0</v>
      </c>
      <c r="F8786" s="42" t="s">
        <v>10411</v>
      </c>
    </row>
    <row r="8787" spans="1:6" x14ac:dyDescent="0.2">
      <c r="A8787" s="42" t="s">
        <v>2374</v>
      </c>
      <c r="B8787" s="42" t="s">
        <v>8462</v>
      </c>
      <c r="C8787">
        <v>2019</v>
      </c>
      <c r="D8787" s="42" t="s">
        <v>9136</v>
      </c>
      <c r="E8787" t="b">
        <v>0</v>
      </c>
      <c r="F8787" s="42" t="s">
        <v>10411</v>
      </c>
    </row>
    <row r="8788" spans="1:6" x14ac:dyDescent="0.2">
      <c r="A8788" s="42" t="s">
        <v>2374</v>
      </c>
      <c r="B8788" s="42" t="s">
        <v>8464</v>
      </c>
      <c r="C8788">
        <v>2013</v>
      </c>
      <c r="D8788" s="42" t="s">
        <v>8687</v>
      </c>
      <c r="E8788" t="b">
        <v>0</v>
      </c>
      <c r="F8788" s="42" t="s">
        <v>10411</v>
      </c>
    </row>
    <row r="8789" spans="1:6" x14ac:dyDescent="0.2">
      <c r="A8789" s="42" t="s">
        <v>2374</v>
      </c>
      <c r="B8789" s="42" t="s">
        <v>8464</v>
      </c>
      <c r="C8789">
        <v>2014</v>
      </c>
      <c r="D8789" s="42" t="s">
        <v>8687</v>
      </c>
      <c r="E8789" t="b">
        <v>0</v>
      </c>
      <c r="F8789" s="42" t="s">
        <v>10411</v>
      </c>
    </row>
    <row r="8790" spans="1:6" x14ac:dyDescent="0.2">
      <c r="A8790" s="42" t="s">
        <v>2374</v>
      </c>
      <c r="B8790" s="42" t="s">
        <v>8464</v>
      </c>
      <c r="C8790">
        <v>2015</v>
      </c>
      <c r="D8790" s="42" t="s">
        <v>8491</v>
      </c>
      <c r="E8790" t="b">
        <v>0</v>
      </c>
      <c r="F8790" s="42" t="s">
        <v>10411</v>
      </c>
    </row>
    <row r="8791" spans="1:6" x14ac:dyDescent="0.2">
      <c r="A8791" s="42" t="s">
        <v>2374</v>
      </c>
      <c r="B8791" s="42" t="s">
        <v>8464</v>
      </c>
      <c r="C8791">
        <v>2016</v>
      </c>
      <c r="D8791" s="42" t="s">
        <v>8980</v>
      </c>
      <c r="E8791" t="b">
        <v>0</v>
      </c>
      <c r="F8791" s="42" t="s">
        <v>10411</v>
      </c>
    </row>
    <row r="8792" spans="1:6" x14ac:dyDescent="0.2">
      <c r="A8792" s="42" t="s">
        <v>2374</v>
      </c>
      <c r="B8792" s="42" t="s">
        <v>8464</v>
      </c>
      <c r="C8792">
        <v>2017</v>
      </c>
      <c r="D8792" s="42" t="s">
        <v>8971</v>
      </c>
      <c r="E8792" t="b">
        <v>0</v>
      </c>
      <c r="F8792" s="42" t="s">
        <v>10411</v>
      </c>
    </row>
    <row r="8793" spans="1:6" x14ac:dyDescent="0.2">
      <c r="A8793" s="42" t="s">
        <v>2374</v>
      </c>
      <c r="B8793" s="42" t="s">
        <v>8464</v>
      </c>
      <c r="C8793">
        <v>2018</v>
      </c>
      <c r="D8793" s="42" t="s">
        <v>4381</v>
      </c>
      <c r="E8793" t="b">
        <v>0</v>
      </c>
      <c r="F8793" s="42" t="s">
        <v>10411</v>
      </c>
    </row>
    <row r="8794" spans="1:6" x14ac:dyDescent="0.2">
      <c r="A8794" s="42" t="s">
        <v>2374</v>
      </c>
      <c r="B8794" s="42" t="s">
        <v>8464</v>
      </c>
      <c r="C8794">
        <v>2019</v>
      </c>
      <c r="D8794" s="42" t="s">
        <v>8598</v>
      </c>
      <c r="E8794" t="b">
        <v>0</v>
      </c>
      <c r="F8794" s="42" t="s">
        <v>10411</v>
      </c>
    </row>
    <row r="8795" spans="1:6" x14ac:dyDescent="0.2">
      <c r="A8795" s="42" t="s">
        <v>2376</v>
      </c>
      <c r="B8795" s="42" t="s">
        <v>8454</v>
      </c>
      <c r="C8795">
        <v>2013</v>
      </c>
      <c r="D8795" s="42" t="s">
        <v>8969</v>
      </c>
      <c r="E8795" t="b">
        <v>0</v>
      </c>
      <c r="F8795" s="42" t="s">
        <v>10412</v>
      </c>
    </row>
    <row r="8796" spans="1:6" x14ac:dyDescent="0.2">
      <c r="A8796" s="42" t="s">
        <v>2376</v>
      </c>
      <c r="B8796" s="42" t="s">
        <v>8454</v>
      </c>
      <c r="C8796">
        <v>2014</v>
      </c>
      <c r="D8796" s="42" t="s">
        <v>8694</v>
      </c>
      <c r="E8796" t="b">
        <v>0</v>
      </c>
      <c r="F8796" s="42" t="s">
        <v>10412</v>
      </c>
    </row>
    <row r="8797" spans="1:6" x14ac:dyDescent="0.2">
      <c r="A8797" s="42" t="s">
        <v>2376</v>
      </c>
      <c r="B8797" s="42" t="s">
        <v>8454</v>
      </c>
      <c r="C8797">
        <v>2015</v>
      </c>
      <c r="D8797" s="42" t="s">
        <v>8687</v>
      </c>
      <c r="E8797" t="b">
        <v>0</v>
      </c>
      <c r="F8797" s="42" t="s">
        <v>10412</v>
      </c>
    </row>
    <row r="8798" spans="1:6" x14ac:dyDescent="0.2">
      <c r="A8798" s="42" t="s">
        <v>2376</v>
      </c>
      <c r="B8798" s="42" t="s">
        <v>8454</v>
      </c>
      <c r="C8798">
        <v>2016</v>
      </c>
      <c r="D8798" s="42" t="s">
        <v>8825</v>
      </c>
      <c r="E8798" t="b">
        <v>0</v>
      </c>
      <c r="F8798" s="42" t="s">
        <v>10412</v>
      </c>
    </row>
    <row r="8799" spans="1:6" x14ac:dyDescent="0.2">
      <c r="A8799" s="42" t="s">
        <v>2376</v>
      </c>
      <c r="B8799" s="42" t="s">
        <v>8454</v>
      </c>
      <c r="C8799">
        <v>2017</v>
      </c>
      <c r="D8799" s="42" t="s">
        <v>8827</v>
      </c>
      <c r="E8799" t="b">
        <v>0</v>
      </c>
      <c r="F8799" s="42" t="s">
        <v>10412</v>
      </c>
    </row>
    <row r="8800" spans="1:6" x14ac:dyDescent="0.2">
      <c r="A8800" s="42" t="s">
        <v>2376</v>
      </c>
      <c r="B8800" s="42" t="s">
        <v>8454</v>
      </c>
      <c r="C8800">
        <v>2018</v>
      </c>
      <c r="D8800" s="42" t="s">
        <v>8687</v>
      </c>
      <c r="E8800" t="b">
        <v>0</v>
      </c>
      <c r="F8800" s="42" t="s">
        <v>10412</v>
      </c>
    </row>
    <row r="8801" spans="1:6" x14ac:dyDescent="0.2">
      <c r="A8801" s="42" t="s">
        <v>2376</v>
      </c>
      <c r="B8801" s="42" t="s">
        <v>8454</v>
      </c>
      <c r="C8801">
        <v>2019</v>
      </c>
      <c r="D8801" s="42" t="s">
        <v>8828</v>
      </c>
      <c r="E8801" t="b">
        <v>0</v>
      </c>
      <c r="F8801" s="42" t="s">
        <v>10412</v>
      </c>
    </row>
    <row r="8802" spans="1:6" x14ac:dyDescent="0.2">
      <c r="A8802" s="42" t="s">
        <v>2376</v>
      </c>
      <c r="B8802" s="42" t="s">
        <v>8462</v>
      </c>
      <c r="C8802">
        <v>2013</v>
      </c>
      <c r="D8802" s="42" t="s">
        <v>8969</v>
      </c>
      <c r="E8802" t="b">
        <v>0</v>
      </c>
      <c r="F8802" s="42" t="s">
        <v>10412</v>
      </c>
    </row>
    <row r="8803" spans="1:6" x14ac:dyDescent="0.2">
      <c r="A8803" s="42" t="s">
        <v>2376</v>
      </c>
      <c r="B8803" s="42" t="s">
        <v>8462</v>
      </c>
      <c r="C8803">
        <v>2014</v>
      </c>
      <c r="D8803" s="42" t="s">
        <v>8694</v>
      </c>
      <c r="E8803" t="b">
        <v>0</v>
      </c>
      <c r="F8803" s="42" t="s">
        <v>10412</v>
      </c>
    </row>
    <row r="8804" spans="1:6" x14ac:dyDescent="0.2">
      <c r="A8804" s="42" t="s">
        <v>2376</v>
      </c>
      <c r="B8804" s="42" t="s">
        <v>8462</v>
      </c>
      <c r="C8804">
        <v>2015</v>
      </c>
      <c r="D8804" s="42" t="s">
        <v>8687</v>
      </c>
      <c r="E8804" t="b">
        <v>0</v>
      </c>
      <c r="F8804" s="42" t="s">
        <v>10412</v>
      </c>
    </row>
    <row r="8805" spans="1:6" x14ac:dyDescent="0.2">
      <c r="A8805" s="42" t="s">
        <v>2376</v>
      </c>
      <c r="B8805" s="42" t="s">
        <v>8462</v>
      </c>
      <c r="C8805">
        <v>2016</v>
      </c>
      <c r="D8805" s="42" t="s">
        <v>8825</v>
      </c>
      <c r="E8805" t="b">
        <v>0</v>
      </c>
      <c r="F8805" s="42" t="s">
        <v>10412</v>
      </c>
    </row>
    <row r="8806" spans="1:6" x14ac:dyDescent="0.2">
      <c r="A8806" s="42" t="s">
        <v>2376</v>
      </c>
      <c r="B8806" s="42" t="s">
        <v>8462</v>
      </c>
      <c r="C8806">
        <v>2017</v>
      </c>
      <c r="D8806" s="42" t="s">
        <v>8827</v>
      </c>
      <c r="E8806" t="b">
        <v>0</v>
      </c>
      <c r="F8806" s="42" t="s">
        <v>10412</v>
      </c>
    </row>
    <row r="8807" spans="1:6" x14ac:dyDescent="0.2">
      <c r="A8807" s="42" t="s">
        <v>2376</v>
      </c>
      <c r="B8807" s="42" t="s">
        <v>8462</v>
      </c>
      <c r="C8807">
        <v>2018</v>
      </c>
      <c r="D8807" s="42" t="s">
        <v>8687</v>
      </c>
      <c r="E8807" t="b">
        <v>0</v>
      </c>
      <c r="F8807" s="42" t="s">
        <v>10412</v>
      </c>
    </row>
    <row r="8808" spans="1:6" x14ac:dyDescent="0.2">
      <c r="A8808" s="42" t="s">
        <v>2376</v>
      </c>
      <c r="B8808" s="42" t="s">
        <v>8462</v>
      </c>
      <c r="C8808">
        <v>2019</v>
      </c>
      <c r="D8808" s="42" t="s">
        <v>8828</v>
      </c>
      <c r="E8808" t="b">
        <v>0</v>
      </c>
      <c r="F8808" s="42" t="s">
        <v>10412</v>
      </c>
    </row>
    <row r="8809" spans="1:6" x14ac:dyDescent="0.2">
      <c r="A8809" s="42" t="s">
        <v>2376</v>
      </c>
      <c r="B8809" s="42" t="s">
        <v>8464</v>
      </c>
      <c r="C8809">
        <v>2013</v>
      </c>
      <c r="D8809" s="42" t="s">
        <v>8977</v>
      </c>
      <c r="E8809" t="b">
        <v>0</v>
      </c>
      <c r="F8809" s="42" t="s">
        <v>10412</v>
      </c>
    </row>
    <row r="8810" spans="1:6" x14ac:dyDescent="0.2">
      <c r="A8810" s="42" t="s">
        <v>2376</v>
      </c>
      <c r="B8810" s="42" t="s">
        <v>8464</v>
      </c>
      <c r="C8810">
        <v>2014</v>
      </c>
      <c r="D8810" s="42" t="s">
        <v>8650</v>
      </c>
      <c r="E8810" t="b">
        <v>0</v>
      </c>
      <c r="F8810" s="42" t="s">
        <v>10412</v>
      </c>
    </row>
    <row r="8811" spans="1:6" x14ac:dyDescent="0.2">
      <c r="A8811" s="42" t="s">
        <v>2376</v>
      </c>
      <c r="B8811" s="42" t="s">
        <v>8464</v>
      </c>
      <c r="C8811">
        <v>2015</v>
      </c>
      <c r="D8811" s="42" t="s">
        <v>8726</v>
      </c>
      <c r="E8811" t="b">
        <v>0</v>
      </c>
      <c r="F8811" s="42" t="s">
        <v>10412</v>
      </c>
    </row>
    <row r="8812" spans="1:6" x14ac:dyDescent="0.2">
      <c r="A8812" s="42" t="s">
        <v>2376</v>
      </c>
      <c r="B8812" s="42" t="s">
        <v>8464</v>
      </c>
      <c r="C8812">
        <v>2016</v>
      </c>
      <c r="D8812" s="42" t="s">
        <v>8980</v>
      </c>
      <c r="E8812" t="b">
        <v>0</v>
      </c>
      <c r="F8812" s="42" t="s">
        <v>10412</v>
      </c>
    </row>
    <row r="8813" spans="1:6" x14ac:dyDescent="0.2">
      <c r="A8813" s="42" t="s">
        <v>2376</v>
      </c>
      <c r="B8813" s="42" t="s">
        <v>8464</v>
      </c>
      <c r="C8813">
        <v>2017</v>
      </c>
      <c r="D8813" s="42" t="s">
        <v>9448</v>
      </c>
      <c r="E8813" t="b">
        <v>0</v>
      </c>
      <c r="F8813" s="42" t="s">
        <v>10412</v>
      </c>
    </row>
    <row r="8814" spans="1:6" x14ac:dyDescent="0.2">
      <c r="A8814" s="42" t="s">
        <v>2376</v>
      </c>
      <c r="B8814" s="42" t="s">
        <v>8464</v>
      </c>
      <c r="C8814">
        <v>2018</v>
      </c>
      <c r="D8814" s="42" t="s">
        <v>8980</v>
      </c>
      <c r="E8814" t="b">
        <v>0</v>
      </c>
      <c r="F8814" s="42" t="s">
        <v>10412</v>
      </c>
    </row>
    <row r="8815" spans="1:6" x14ac:dyDescent="0.2">
      <c r="A8815" s="42" t="s">
        <v>2376</v>
      </c>
      <c r="B8815" s="42" t="s">
        <v>8464</v>
      </c>
      <c r="C8815">
        <v>2019</v>
      </c>
      <c r="D8815" s="42" t="s">
        <v>8482</v>
      </c>
      <c r="E8815" t="b">
        <v>0</v>
      </c>
      <c r="F8815" s="42" t="s">
        <v>10412</v>
      </c>
    </row>
    <row r="8816" spans="1:6" x14ac:dyDescent="0.2">
      <c r="A8816" s="42" t="s">
        <v>2380</v>
      </c>
      <c r="B8816" s="42" t="s">
        <v>8454</v>
      </c>
      <c r="C8816">
        <v>2013</v>
      </c>
      <c r="D8816" s="42" t="s">
        <v>9037</v>
      </c>
      <c r="E8816" t="b">
        <v>1</v>
      </c>
      <c r="F8816" s="42" t="s">
        <v>2381</v>
      </c>
    </row>
    <row r="8817" spans="1:6" x14ac:dyDescent="0.2">
      <c r="A8817" s="42" t="s">
        <v>2380</v>
      </c>
      <c r="B8817" s="42" t="s">
        <v>8454</v>
      </c>
      <c r="C8817">
        <v>2014</v>
      </c>
      <c r="D8817" s="42" t="s">
        <v>10394</v>
      </c>
      <c r="E8817" t="b">
        <v>1</v>
      </c>
      <c r="F8817" s="42" t="s">
        <v>2381</v>
      </c>
    </row>
    <row r="8818" spans="1:6" x14ac:dyDescent="0.2">
      <c r="A8818" s="42" t="s">
        <v>2380</v>
      </c>
      <c r="B8818" s="42" t="s">
        <v>8454</v>
      </c>
      <c r="C8818">
        <v>2015</v>
      </c>
      <c r="D8818" s="42" t="s">
        <v>9294</v>
      </c>
      <c r="E8818" t="b">
        <v>1</v>
      </c>
      <c r="F8818" s="42" t="s">
        <v>2381</v>
      </c>
    </row>
    <row r="8819" spans="1:6" x14ac:dyDescent="0.2">
      <c r="A8819" s="42" t="s">
        <v>2380</v>
      </c>
      <c r="B8819" s="42" t="s">
        <v>8454</v>
      </c>
      <c r="C8819">
        <v>2016</v>
      </c>
      <c r="D8819" s="42" t="s">
        <v>10111</v>
      </c>
      <c r="E8819" t="b">
        <v>1</v>
      </c>
      <c r="F8819" s="42" t="s">
        <v>2381</v>
      </c>
    </row>
    <row r="8820" spans="1:6" x14ac:dyDescent="0.2">
      <c r="A8820" s="42" t="s">
        <v>2380</v>
      </c>
      <c r="B8820" s="42" t="s">
        <v>8454</v>
      </c>
      <c r="C8820">
        <v>2017</v>
      </c>
      <c r="D8820" s="42" t="s">
        <v>9344</v>
      </c>
      <c r="E8820" t="b">
        <v>1</v>
      </c>
      <c r="F8820" s="42" t="s">
        <v>2381</v>
      </c>
    </row>
    <row r="8821" spans="1:6" x14ac:dyDescent="0.2">
      <c r="A8821" s="42" t="s">
        <v>2380</v>
      </c>
      <c r="B8821" s="42" t="s">
        <v>8454</v>
      </c>
      <c r="C8821">
        <v>2018</v>
      </c>
      <c r="D8821" s="42" t="s">
        <v>10289</v>
      </c>
      <c r="E8821" t="b">
        <v>1</v>
      </c>
      <c r="F8821" s="42" t="s">
        <v>2381</v>
      </c>
    </row>
    <row r="8822" spans="1:6" x14ac:dyDescent="0.2">
      <c r="A8822" s="42" t="s">
        <v>2380</v>
      </c>
      <c r="B8822" s="42" t="s">
        <v>8454</v>
      </c>
      <c r="C8822">
        <v>2019</v>
      </c>
      <c r="D8822" s="42" t="s">
        <v>9179</v>
      </c>
      <c r="E8822" t="b">
        <v>1</v>
      </c>
      <c r="F8822" s="42" t="s">
        <v>2381</v>
      </c>
    </row>
    <row r="8823" spans="1:6" x14ac:dyDescent="0.2">
      <c r="A8823" s="42" t="s">
        <v>2380</v>
      </c>
      <c r="B8823" s="42" t="s">
        <v>8462</v>
      </c>
      <c r="C8823">
        <v>2013</v>
      </c>
      <c r="D8823" s="42" t="s">
        <v>8555</v>
      </c>
      <c r="E8823" t="b">
        <v>1</v>
      </c>
      <c r="F8823" s="42" t="s">
        <v>2381</v>
      </c>
    </row>
    <row r="8824" spans="1:6" x14ac:dyDescent="0.2">
      <c r="A8824" s="42" t="s">
        <v>2380</v>
      </c>
      <c r="B8824" s="42" t="s">
        <v>8462</v>
      </c>
      <c r="C8824">
        <v>2014</v>
      </c>
      <c r="D8824" s="42" t="s">
        <v>9398</v>
      </c>
      <c r="E8824" t="b">
        <v>1</v>
      </c>
      <c r="F8824" s="42" t="s">
        <v>2381</v>
      </c>
    </row>
    <row r="8825" spans="1:6" x14ac:dyDescent="0.2">
      <c r="A8825" s="42" t="s">
        <v>2380</v>
      </c>
      <c r="B8825" s="42" t="s">
        <v>8462</v>
      </c>
      <c r="C8825">
        <v>2015</v>
      </c>
      <c r="D8825" s="42" t="s">
        <v>9812</v>
      </c>
      <c r="E8825" t="b">
        <v>1</v>
      </c>
      <c r="F8825" s="42" t="s">
        <v>2381</v>
      </c>
    </row>
    <row r="8826" spans="1:6" x14ac:dyDescent="0.2">
      <c r="A8826" s="42" t="s">
        <v>2380</v>
      </c>
      <c r="B8826" s="42" t="s">
        <v>8462</v>
      </c>
      <c r="C8826">
        <v>2016</v>
      </c>
      <c r="D8826" s="42" t="s">
        <v>10110</v>
      </c>
      <c r="E8826" t="b">
        <v>1</v>
      </c>
      <c r="F8826" s="42" t="s">
        <v>2381</v>
      </c>
    </row>
    <row r="8827" spans="1:6" x14ac:dyDescent="0.2">
      <c r="A8827" s="42" t="s">
        <v>2380</v>
      </c>
      <c r="B8827" s="42" t="s">
        <v>8462</v>
      </c>
      <c r="C8827">
        <v>2017</v>
      </c>
      <c r="D8827" s="42" t="s">
        <v>9264</v>
      </c>
      <c r="E8827" t="b">
        <v>1</v>
      </c>
      <c r="F8827" s="42" t="s">
        <v>2381</v>
      </c>
    </row>
    <row r="8828" spans="1:6" x14ac:dyDescent="0.2">
      <c r="A8828" s="42" t="s">
        <v>2380</v>
      </c>
      <c r="B8828" s="42" t="s">
        <v>8462</v>
      </c>
      <c r="C8828">
        <v>2018</v>
      </c>
      <c r="D8828" s="42" t="s">
        <v>10289</v>
      </c>
      <c r="E8828" t="b">
        <v>1</v>
      </c>
      <c r="F8828" s="42" t="s">
        <v>2381</v>
      </c>
    </row>
    <row r="8829" spans="1:6" x14ac:dyDescent="0.2">
      <c r="A8829" s="42" t="s">
        <v>2380</v>
      </c>
      <c r="B8829" s="42" t="s">
        <v>8462</v>
      </c>
      <c r="C8829">
        <v>2019</v>
      </c>
      <c r="D8829" s="42" t="s">
        <v>9179</v>
      </c>
      <c r="E8829" t="b">
        <v>1</v>
      </c>
      <c r="F8829" s="42" t="s">
        <v>2381</v>
      </c>
    </row>
    <row r="8830" spans="1:6" x14ac:dyDescent="0.2">
      <c r="A8830" s="42" t="s">
        <v>2380</v>
      </c>
      <c r="B8830" s="42" t="s">
        <v>8464</v>
      </c>
      <c r="C8830">
        <v>2013</v>
      </c>
      <c r="D8830" s="42" t="s">
        <v>8600</v>
      </c>
      <c r="E8830" t="b">
        <v>1</v>
      </c>
      <c r="F8830" s="42" t="s">
        <v>2381</v>
      </c>
    </row>
    <row r="8831" spans="1:6" x14ac:dyDescent="0.2">
      <c r="A8831" s="42" t="s">
        <v>2380</v>
      </c>
      <c r="B8831" s="42" t="s">
        <v>8464</v>
      </c>
      <c r="C8831">
        <v>2014</v>
      </c>
      <c r="D8831" s="42" t="s">
        <v>8638</v>
      </c>
      <c r="E8831" t="b">
        <v>1</v>
      </c>
      <c r="F8831" s="42" t="s">
        <v>2381</v>
      </c>
    </row>
    <row r="8832" spans="1:6" x14ac:dyDescent="0.2">
      <c r="A8832" s="42" t="s">
        <v>2380</v>
      </c>
      <c r="B8832" s="42" t="s">
        <v>8464</v>
      </c>
      <c r="C8832">
        <v>2015</v>
      </c>
      <c r="D8832" s="42" t="s">
        <v>8597</v>
      </c>
      <c r="E8832" t="b">
        <v>1</v>
      </c>
      <c r="F8832" s="42" t="s">
        <v>2381</v>
      </c>
    </row>
    <row r="8833" spans="1:6" x14ac:dyDescent="0.2">
      <c r="A8833" s="42" t="s">
        <v>2380</v>
      </c>
      <c r="B8833" s="42" t="s">
        <v>8464</v>
      </c>
      <c r="C8833">
        <v>2016</v>
      </c>
      <c r="D8833" s="42" t="s">
        <v>9170</v>
      </c>
      <c r="E8833" t="b">
        <v>1</v>
      </c>
      <c r="F8833" s="42" t="s">
        <v>2381</v>
      </c>
    </row>
    <row r="8834" spans="1:6" x14ac:dyDescent="0.2">
      <c r="A8834" s="42" t="s">
        <v>2380</v>
      </c>
      <c r="B8834" s="42" t="s">
        <v>8464</v>
      </c>
      <c r="C8834">
        <v>2017</v>
      </c>
      <c r="D8834" s="42" t="s">
        <v>9161</v>
      </c>
      <c r="E8834" t="b">
        <v>1</v>
      </c>
      <c r="F8834" s="42" t="s">
        <v>2381</v>
      </c>
    </row>
    <row r="8835" spans="1:6" x14ac:dyDescent="0.2">
      <c r="A8835" s="42" t="s">
        <v>2380</v>
      </c>
      <c r="B8835" s="42" t="s">
        <v>8464</v>
      </c>
      <c r="C8835">
        <v>2018</v>
      </c>
      <c r="D8835" s="42" t="s">
        <v>9161</v>
      </c>
      <c r="E8835" t="b">
        <v>1</v>
      </c>
      <c r="F8835" s="42" t="s">
        <v>2381</v>
      </c>
    </row>
    <row r="8836" spans="1:6" x14ac:dyDescent="0.2">
      <c r="A8836" s="42" t="s">
        <v>2380</v>
      </c>
      <c r="B8836" s="42" t="s">
        <v>8464</v>
      </c>
      <c r="C8836">
        <v>2019</v>
      </c>
      <c r="D8836" s="42" t="s">
        <v>8496</v>
      </c>
      <c r="E8836" t="b">
        <v>1</v>
      </c>
      <c r="F8836" s="42" t="s">
        <v>2381</v>
      </c>
    </row>
    <row r="8837" spans="1:6" x14ac:dyDescent="0.2">
      <c r="A8837" s="42" t="s">
        <v>2388</v>
      </c>
      <c r="B8837" s="42" t="s">
        <v>8454</v>
      </c>
      <c r="C8837">
        <v>2013</v>
      </c>
      <c r="D8837" s="42" t="s">
        <v>8760</v>
      </c>
      <c r="E8837" t="b">
        <v>0</v>
      </c>
      <c r="F8837" s="42" t="s">
        <v>10413</v>
      </c>
    </row>
    <row r="8838" spans="1:6" x14ac:dyDescent="0.2">
      <c r="A8838" s="42" t="s">
        <v>2388</v>
      </c>
      <c r="B8838" s="42" t="s">
        <v>8454</v>
      </c>
      <c r="C8838">
        <v>2014</v>
      </c>
      <c r="D8838" s="42" t="s">
        <v>8749</v>
      </c>
      <c r="E8838" t="b">
        <v>0</v>
      </c>
      <c r="F8838" s="42" t="s">
        <v>10413</v>
      </c>
    </row>
    <row r="8839" spans="1:6" x14ac:dyDescent="0.2">
      <c r="A8839" s="42" t="s">
        <v>2388</v>
      </c>
      <c r="B8839" s="42" t="s">
        <v>8454</v>
      </c>
      <c r="C8839">
        <v>2015</v>
      </c>
      <c r="D8839" s="42" t="s">
        <v>8463</v>
      </c>
      <c r="E8839" t="b">
        <v>0</v>
      </c>
      <c r="F8839" s="42" t="s">
        <v>10413</v>
      </c>
    </row>
    <row r="8840" spans="1:6" x14ac:dyDescent="0.2">
      <c r="A8840" s="42" t="s">
        <v>2388</v>
      </c>
      <c r="B8840" s="42" t="s">
        <v>8454</v>
      </c>
      <c r="C8840">
        <v>2016</v>
      </c>
      <c r="D8840" s="42" t="s">
        <v>8519</v>
      </c>
      <c r="E8840" t="b">
        <v>0</v>
      </c>
      <c r="F8840" s="42" t="s">
        <v>10413</v>
      </c>
    </row>
    <row r="8841" spans="1:6" x14ac:dyDescent="0.2">
      <c r="A8841" s="42" t="s">
        <v>2388</v>
      </c>
      <c r="B8841" s="42" t="s">
        <v>8454</v>
      </c>
      <c r="C8841">
        <v>2017</v>
      </c>
      <c r="D8841" s="42" t="s">
        <v>8525</v>
      </c>
      <c r="E8841" t="b">
        <v>0</v>
      </c>
      <c r="F8841" s="42" t="s">
        <v>10413</v>
      </c>
    </row>
    <row r="8842" spans="1:6" x14ac:dyDescent="0.2">
      <c r="A8842" s="42" t="s">
        <v>2388</v>
      </c>
      <c r="B8842" s="42" t="s">
        <v>8454</v>
      </c>
      <c r="C8842">
        <v>2018</v>
      </c>
      <c r="D8842" s="42" t="s">
        <v>8506</v>
      </c>
      <c r="E8842" t="b">
        <v>0</v>
      </c>
      <c r="F8842" s="42" t="s">
        <v>10413</v>
      </c>
    </row>
    <row r="8843" spans="1:6" x14ac:dyDescent="0.2">
      <c r="A8843" s="42" t="s">
        <v>2388</v>
      </c>
      <c r="B8843" s="42" t="s">
        <v>8454</v>
      </c>
      <c r="C8843">
        <v>2019</v>
      </c>
      <c r="D8843" s="42" t="s">
        <v>10414</v>
      </c>
      <c r="E8843" t="b">
        <v>0</v>
      </c>
      <c r="F8843" s="42" t="s">
        <v>10413</v>
      </c>
    </row>
    <row r="8844" spans="1:6" x14ac:dyDescent="0.2">
      <c r="A8844" s="42" t="s">
        <v>2388</v>
      </c>
      <c r="B8844" s="42" t="s">
        <v>8462</v>
      </c>
      <c r="C8844">
        <v>2013</v>
      </c>
      <c r="D8844" s="42" t="s">
        <v>9512</v>
      </c>
      <c r="E8844" t="b">
        <v>0</v>
      </c>
      <c r="F8844" s="42" t="s">
        <v>10413</v>
      </c>
    </row>
    <row r="8845" spans="1:6" x14ac:dyDescent="0.2">
      <c r="A8845" s="42" t="s">
        <v>2388</v>
      </c>
      <c r="B8845" s="42" t="s">
        <v>8462</v>
      </c>
      <c r="C8845">
        <v>2014</v>
      </c>
      <c r="D8845" s="42" t="s">
        <v>9299</v>
      </c>
      <c r="E8845" t="b">
        <v>0</v>
      </c>
      <c r="F8845" s="42" t="s">
        <v>10413</v>
      </c>
    </row>
    <row r="8846" spans="1:6" x14ac:dyDescent="0.2">
      <c r="A8846" s="42" t="s">
        <v>2388</v>
      </c>
      <c r="B8846" s="42" t="s">
        <v>8462</v>
      </c>
      <c r="C8846">
        <v>2015</v>
      </c>
      <c r="D8846" s="42" t="s">
        <v>9302</v>
      </c>
      <c r="E8846" t="b">
        <v>0</v>
      </c>
      <c r="F8846" s="42" t="s">
        <v>10413</v>
      </c>
    </row>
    <row r="8847" spans="1:6" x14ac:dyDescent="0.2">
      <c r="A8847" s="42" t="s">
        <v>2388</v>
      </c>
      <c r="B8847" s="42" t="s">
        <v>8462</v>
      </c>
      <c r="C8847">
        <v>2016</v>
      </c>
      <c r="D8847" s="42" t="s">
        <v>9356</v>
      </c>
      <c r="E8847" t="b">
        <v>0</v>
      </c>
      <c r="F8847" s="42" t="s">
        <v>10413</v>
      </c>
    </row>
    <row r="8848" spans="1:6" x14ac:dyDescent="0.2">
      <c r="A8848" s="42" t="s">
        <v>2388</v>
      </c>
      <c r="B8848" s="42" t="s">
        <v>8462</v>
      </c>
      <c r="C8848">
        <v>2017</v>
      </c>
      <c r="D8848" s="42" t="s">
        <v>8614</v>
      </c>
      <c r="E8848" t="b">
        <v>0</v>
      </c>
      <c r="F8848" s="42" t="s">
        <v>10413</v>
      </c>
    </row>
    <row r="8849" spans="1:6" x14ac:dyDescent="0.2">
      <c r="A8849" s="42" t="s">
        <v>2388</v>
      </c>
      <c r="B8849" s="42" t="s">
        <v>8462</v>
      </c>
      <c r="C8849">
        <v>2018</v>
      </c>
      <c r="D8849" s="42" t="s">
        <v>8542</v>
      </c>
      <c r="E8849" t="b">
        <v>0</v>
      </c>
      <c r="F8849" s="42" t="s">
        <v>10413</v>
      </c>
    </row>
    <row r="8850" spans="1:6" x14ac:dyDescent="0.2">
      <c r="A8850" s="42" t="s">
        <v>2388</v>
      </c>
      <c r="B8850" s="42" t="s">
        <v>8462</v>
      </c>
      <c r="C8850">
        <v>2019</v>
      </c>
      <c r="D8850" s="42" t="s">
        <v>10081</v>
      </c>
      <c r="E8850" t="b">
        <v>0</v>
      </c>
      <c r="F8850" s="42" t="s">
        <v>10413</v>
      </c>
    </row>
    <row r="8851" spans="1:6" x14ac:dyDescent="0.2">
      <c r="A8851" s="42" t="s">
        <v>2388</v>
      </c>
      <c r="B8851" s="42" t="s">
        <v>8464</v>
      </c>
      <c r="C8851">
        <v>2013</v>
      </c>
      <c r="D8851" s="42" t="s">
        <v>8997</v>
      </c>
      <c r="E8851" t="b">
        <v>0</v>
      </c>
      <c r="F8851" s="42" t="s">
        <v>10413</v>
      </c>
    </row>
    <row r="8852" spans="1:6" x14ac:dyDescent="0.2">
      <c r="A8852" s="42" t="s">
        <v>2388</v>
      </c>
      <c r="B8852" s="42" t="s">
        <v>8464</v>
      </c>
      <c r="C8852">
        <v>2014</v>
      </c>
      <c r="D8852" s="42" t="s">
        <v>8997</v>
      </c>
      <c r="E8852" t="b">
        <v>0</v>
      </c>
      <c r="F8852" s="42" t="s">
        <v>10413</v>
      </c>
    </row>
    <row r="8853" spans="1:6" x14ac:dyDescent="0.2">
      <c r="A8853" s="42" t="s">
        <v>2388</v>
      </c>
      <c r="B8853" s="42" t="s">
        <v>8464</v>
      </c>
      <c r="C8853">
        <v>2015</v>
      </c>
      <c r="D8853" s="42" t="s">
        <v>9283</v>
      </c>
      <c r="E8853" t="b">
        <v>0</v>
      </c>
      <c r="F8853" s="42" t="s">
        <v>10413</v>
      </c>
    </row>
    <row r="8854" spans="1:6" x14ac:dyDescent="0.2">
      <c r="A8854" s="42" t="s">
        <v>2388</v>
      </c>
      <c r="B8854" s="42" t="s">
        <v>8464</v>
      </c>
      <c r="C8854">
        <v>2016</v>
      </c>
      <c r="D8854" s="42" t="s">
        <v>9170</v>
      </c>
      <c r="E8854" t="b">
        <v>0</v>
      </c>
      <c r="F8854" s="42" t="s">
        <v>10413</v>
      </c>
    </row>
    <row r="8855" spans="1:6" x14ac:dyDescent="0.2">
      <c r="A8855" s="42" t="s">
        <v>2388</v>
      </c>
      <c r="B8855" s="42" t="s">
        <v>8464</v>
      </c>
      <c r="C8855">
        <v>2017</v>
      </c>
      <c r="D8855" s="42" t="s">
        <v>8558</v>
      </c>
      <c r="E8855" t="b">
        <v>0</v>
      </c>
      <c r="F8855" s="42" t="s">
        <v>10413</v>
      </c>
    </row>
    <row r="8856" spans="1:6" x14ac:dyDescent="0.2">
      <c r="A8856" s="42" t="s">
        <v>2388</v>
      </c>
      <c r="B8856" s="42" t="s">
        <v>8464</v>
      </c>
      <c r="C8856">
        <v>2018</v>
      </c>
      <c r="D8856" s="42" t="s">
        <v>8723</v>
      </c>
      <c r="E8856" t="b">
        <v>0</v>
      </c>
      <c r="F8856" s="42" t="s">
        <v>10413</v>
      </c>
    </row>
    <row r="8857" spans="1:6" x14ac:dyDescent="0.2">
      <c r="A8857" s="42" t="s">
        <v>2388</v>
      </c>
      <c r="B8857" s="42" t="s">
        <v>8464</v>
      </c>
      <c r="C8857">
        <v>2019</v>
      </c>
      <c r="D8857" s="42" t="s">
        <v>9196</v>
      </c>
      <c r="E8857" t="b">
        <v>0</v>
      </c>
      <c r="F8857" s="42" t="s">
        <v>10413</v>
      </c>
    </row>
    <row r="8858" spans="1:6" x14ac:dyDescent="0.2">
      <c r="A8858" s="42" t="s">
        <v>2390</v>
      </c>
      <c r="B8858" s="42" t="s">
        <v>8454</v>
      </c>
      <c r="C8858">
        <v>2013</v>
      </c>
      <c r="D8858" s="42" t="s">
        <v>8962</v>
      </c>
      <c r="E8858" t="b">
        <v>0</v>
      </c>
      <c r="F8858" s="42" t="s">
        <v>10415</v>
      </c>
    </row>
    <row r="8859" spans="1:6" x14ac:dyDescent="0.2">
      <c r="A8859" s="42" t="s">
        <v>2390</v>
      </c>
      <c r="B8859" s="42" t="s">
        <v>8454</v>
      </c>
      <c r="C8859">
        <v>2014</v>
      </c>
      <c r="D8859" s="42" t="s">
        <v>9129</v>
      </c>
      <c r="E8859" t="b">
        <v>0</v>
      </c>
      <c r="F8859" s="42" t="s">
        <v>10415</v>
      </c>
    </row>
    <row r="8860" spans="1:6" x14ac:dyDescent="0.2">
      <c r="A8860" s="42" t="s">
        <v>2390</v>
      </c>
      <c r="B8860" s="42" t="s">
        <v>8454</v>
      </c>
      <c r="C8860">
        <v>2015</v>
      </c>
      <c r="D8860" s="42" t="s">
        <v>8690</v>
      </c>
      <c r="E8860" t="b">
        <v>0</v>
      </c>
      <c r="F8860" s="42" t="s">
        <v>10415</v>
      </c>
    </row>
    <row r="8861" spans="1:6" x14ac:dyDescent="0.2">
      <c r="A8861" s="42" t="s">
        <v>2390</v>
      </c>
      <c r="B8861" s="42" t="s">
        <v>8454</v>
      </c>
      <c r="C8861">
        <v>2016</v>
      </c>
      <c r="D8861" s="42" t="s">
        <v>9129</v>
      </c>
      <c r="E8861" t="b">
        <v>0</v>
      </c>
      <c r="F8861" s="42" t="s">
        <v>10415</v>
      </c>
    </row>
    <row r="8862" spans="1:6" x14ac:dyDescent="0.2">
      <c r="A8862" s="42" t="s">
        <v>2390</v>
      </c>
      <c r="B8862" s="42" t="s">
        <v>8454</v>
      </c>
      <c r="C8862">
        <v>2017</v>
      </c>
      <c r="D8862" s="42" t="s">
        <v>8638</v>
      </c>
      <c r="E8862" t="b">
        <v>0</v>
      </c>
      <c r="F8862" s="42" t="s">
        <v>10415</v>
      </c>
    </row>
    <row r="8863" spans="1:6" x14ac:dyDescent="0.2">
      <c r="A8863" s="42" t="s">
        <v>2390</v>
      </c>
      <c r="B8863" s="42" t="s">
        <v>8454</v>
      </c>
      <c r="C8863">
        <v>2018</v>
      </c>
      <c r="D8863" s="42" t="s">
        <v>9049</v>
      </c>
      <c r="E8863" t="b">
        <v>0</v>
      </c>
      <c r="F8863" s="42" t="s">
        <v>10415</v>
      </c>
    </row>
    <row r="8864" spans="1:6" x14ac:dyDescent="0.2">
      <c r="A8864" s="42" t="s">
        <v>2390</v>
      </c>
      <c r="B8864" s="42" t="s">
        <v>8454</v>
      </c>
      <c r="C8864">
        <v>2019</v>
      </c>
      <c r="D8864" s="42" t="s">
        <v>9107</v>
      </c>
      <c r="E8864" t="b">
        <v>0</v>
      </c>
      <c r="F8864" s="42" t="s">
        <v>10415</v>
      </c>
    </row>
    <row r="8865" spans="1:6" x14ac:dyDescent="0.2">
      <c r="A8865" s="42" t="s">
        <v>2390</v>
      </c>
      <c r="B8865" s="42" t="s">
        <v>8462</v>
      </c>
      <c r="C8865">
        <v>2013</v>
      </c>
      <c r="D8865" s="42" t="s">
        <v>8962</v>
      </c>
      <c r="E8865" t="b">
        <v>0</v>
      </c>
      <c r="F8865" s="42" t="s">
        <v>10415</v>
      </c>
    </row>
    <row r="8866" spans="1:6" x14ac:dyDescent="0.2">
      <c r="A8866" s="42" t="s">
        <v>2390</v>
      </c>
      <c r="B8866" s="42" t="s">
        <v>8462</v>
      </c>
      <c r="C8866">
        <v>2014</v>
      </c>
      <c r="D8866" s="42" t="s">
        <v>9129</v>
      </c>
      <c r="E8866" t="b">
        <v>0</v>
      </c>
      <c r="F8866" s="42" t="s">
        <v>10415</v>
      </c>
    </row>
    <row r="8867" spans="1:6" x14ac:dyDescent="0.2">
      <c r="A8867" s="42" t="s">
        <v>2390</v>
      </c>
      <c r="B8867" s="42" t="s">
        <v>8462</v>
      </c>
      <c r="C8867">
        <v>2015</v>
      </c>
      <c r="D8867" s="42" t="s">
        <v>8690</v>
      </c>
      <c r="E8867" t="b">
        <v>0</v>
      </c>
      <c r="F8867" s="42" t="s">
        <v>10415</v>
      </c>
    </row>
    <row r="8868" spans="1:6" x14ac:dyDescent="0.2">
      <c r="A8868" s="42" t="s">
        <v>2390</v>
      </c>
      <c r="B8868" s="42" t="s">
        <v>8462</v>
      </c>
      <c r="C8868">
        <v>2016</v>
      </c>
      <c r="D8868" s="42" t="s">
        <v>9129</v>
      </c>
      <c r="E8868" t="b">
        <v>0</v>
      </c>
      <c r="F8868" s="42" t="s">
        <v>10415</v>
      </c>
    </row>
    <row r="8869" spans="1:6" x14ac:dyDescent="0.2">
      <c r="A8869" s="42" t="s">
        <v>2390</v>
      </c>
      <c r="B8869" s="42" t="s">
        <v>8462</v>
      </c>
      <c r="C8869">
        <v>2017</v>
      </c>
      <c r="D8869" s="42" t="s">
        <v>8823</v>
      </c>
      <c r="E8869" t="b">
        <v>0</v>
      </c>
      <c r="F8869" s="42" t="s">
        <v>10415</v>
      </c>
    </row>
    <row r="8870" spans="1:6" x14ac:dyDescent="0.2">
      <c r="A8870" s="42" t="s">
        <v>2390</v>
      </c>
      <c r="B8870" s="42" t="s">
        <v>8462</v>
      </c>
      <c r="C8870">
        <v>2018</v>
      </c>
      <c r="D8870" s="42" t="s">
        <v>9049</v>
      </c>
      <c r="E8870" t="b">
        <v>0</v>
      </c>
      <c r="F8870" s="42" t="s">
        <v>10415</v>
      </c>
    </row>
    <row r="8871" spans="1:6" x14ac:dyDescent="0.2">
      <c r="A8871" s="42" t="s">
        <v>2390</v>
      </c>
      <c r="B8871" s="42" t="s">
        <v>8462</v>
      </c>
      <c r="C8871">
        <v>2019</v>
      </c>
      <c r="D8871" s="42" t="s">
        <v>8585</v>
      </c>
      <c r="E8871" t="b">
        <v>0</v>
      </c>
      <c r="F8871" s="42" t="s">
        <v>10415</v>
      </c>
    </row>
    <row r="8872" spans="1:6" x14ac:dyDescent="0.2">
      <c r="A8872" s="42" t="s">
        <v>2390</v>
      </c>
      <c r="B8872" s="42" t="s">
        <v>8464</v>
      </c>
      <c r="C8872">
        <v>2013</v>
      </c>
      <c r="D8872" s="42" t="s">
        <v>8482</v>
      </c>
      <c r="E8872" t="b">
        <v>0</v>
      </c>
      <c r="F8872" s="42" t="s">
        <v>10415</v>
      </c>
    </row>
    <row r="8873" spans="1:6" x14ac:dyDescent="0.2">
      <c r="A8873" s="42" t="s">
        <v>2390</v>
      </c>
      <c r="B8873" s="42" t="s">
        <v>8464</v>
      </c>
      <c r="C8873">
        <v>2014</v>
      </c>
      <c r="D8873" s="42" t="s">
        <v>8496</v>
      </c>
      <c r="E8873" t="b">
        <v>0</v>
      </c>
      <c r="F8873" s="42" t="s">
        <v>10415</v>
      </c>
    </row>
    <row r="8874" spans="1:6" x14ac:dyDescent="0.2">
      <c r="A8874" s="42" t="s">
        <v>2390</v>
      </c>
      <c r="B8874" s="42" t="s">
        <v>8464</v>
      </c>
      <c r="C8874">
        <v>2015</v>
      </c>
      <c r="D8874" s="42" t="s">
        <v>8496</v>
      </c>
      <c r="E8874" t="b">
        <v>0</v>
      </c>
      <c r="F8874" s="42" t="s">
        <v>10415</v>
      </c>
    </row>
    <row r="8875" spans="1:6" x14ac:dyDescent="0.2">
      <c r="A8875" s="42" t="s">
        <v>2390</v>
      </c>
      <c r="B8875" s="42" t="s">
        <v>8464</v>
      </c>
      <c r="C8875">
        <v>2016</v>
      </c>
      <c r="D8875" s="42" t="s">
        <v>8496</v>
      </c>
      <c r="E8875" t="b">
        <v>0</v>
      </c>
      <c r="F8875" s="42" t="s">
        <v>10415</v>
      </c>
    </row>
    <row r="8876" spans="1:6" x14ac:dyDescent="0.2">
      <c r="A8876" s="42" t="s">
        <v>2390</v>
      </c>
      <c r="B8876" s="42" t="s">
        <v>8464</v>
      </c>
      <c r="C8876">
        <v>2017</v>
      </c>
      <c r="D8876" s="42" t="s">
        <v>8496</v>
      </c>
      <c r="E8876" t="b">
        <v>0</v>
      </c>
      <c r="F8876" s="42" t="s">
        <v>10415</v>
      </c>
    </row>
    <row r="8877" spans="1:6" x14ac:dyDescent="0.2">
      <c r="A8877" s="42" t="s">
        <v>2390</v>
      </c>
      <c r="B8877" s="42" t="s">
        <v>8464</v>
      </c>
      <c r="C8877">
        <v>2018</v>
      </c>
      <c r="D8877" s="42" t="s">
        <v>8496</v>
      </c>
      <c r="E8877" t="b">
        <v>0</v>
      </c>
      <c r="F8877" s="42" t="s">
        <v>10415</v>
      </c>
    </row>
    <row r="8878" spans="1:6" x14ac:dyDescent="0.2">
      <c r="A8878" s="42" t="s">
        <v>2390</v>
      </c>
      <c r="B8878" s="42" t="s">
        <v>8464</v>
      </c>
      <c r="C8878">
        <v>2019</v>
      </c>
      <c r="D8878" s="42" t="s">
        <v>8496</v>
      </c>
      <c r="E8878" t="b">
        <v>0</v>
      </c>
      <c r="F8878" s="42" t="s">
        <v>10415</v>
      </c>
    </row>
    <row r="8879" spans="1:6" x14ac:dyDescent="0.2">
      <c r="A8879" s="42" t="s">
        <v>2392</v>
      </c>
      <c r="B8879" s="42" t="s">
        <v>8454</v>
      </c>
      <c r="C8879">
        <v>2013</v>
      </c>
      <c r="D8879" s="42" t="s">
        <v>9749</v>
      </c>
      <c r="E8879" t="b">
        <v>0</v>
      </c>
      <c r="F8879" s="42" t="s">
        <v>10416</v>
      </c>
    </row>
    <row r="8880" spans="1:6" x14ac:dyDescent="0.2">
      <c r="A8880" s="42" t="s">
        <v>2392</v>
      </c>
      <c r="B8880" s="42" t="s">
        <v>8454</v>
      </c>
      <c r="C8880">
        <v>2014</v>
      </c>
      <c r="D8880" s="42" t="s">
        <v>9260</v>
      </c>
      <c r="E8880" t="b">
        <v>0</v>
      </c>
      <c r="F8880" s="42" t="s">
        <v>10416</v>
      </c>
    </row>
    <row r="8881" spans="1:6" x14ac:dyDescent="0.2">
      <c r="A8881" s="42" t="s">
        <v>2392</v>
      </c>
      <c r="B8881" s="42" t="s">
        <v>8454</v>
      </c>
      <c r="C8881">
        <v>2015</v>
      </c>
      <c r="D8881" s="42" t="s">
        <v>9183</v>
      </c>
      <c r="E8881" t="b">
        <v>0</v>
      </c>
      <c r="F8881" s="42" t="s">
        <v>10416</v>
      </c>
    </row>
    <row r="8882" spans="1:6" x14ac:dyDescent="0.2">
      <c r="A8882" s="42" t="s">
        <v>2392</v>
      </c>
      <c r="B8882" s="42" t="s">
        <v>8454</v>
      </c>
      <c r="C8882">
        <v>2016</v>
      </c>
      <c r="D8882" s="42" t="s">
        <v>10286</v>
      </c>
      <c r="E8882" t="b">
        <v>0</v>
      </c>
      <c r="F8882" s="42" t="s">
        <v>10416</v>
      </c>
    </row>
    <row r="8883" spans="1:6" x14ac:dyDescent="0.2">
      <c r="A8883" s="42" t="s">
        <v>2392</v>
      </c>
      <c r="B8883" s="42" t="s">
        <v>8454</v>
      </c>
      <c r="C8883">
        <v>2017</v>
      </c>
      <c r="D8883" s="42" t="s">
        <v>8665</v>
      </c>
      <c r="E8883" t="b">
        <v>0</v>
      </c>
      <c r="F8883" s="42" t="s">
        <v>10416</v>
      </c>
    </row>
    <row r="8884" spans="1:6" x14ac:dyDescent="0.2">
      <c r="A8884" s="42" t="s">
        <v>2392</v>
      </c>
      <c r="B8884" s="42" t="s">
        <v>8454</v>
      </c>
      <c r="C8884">
        <v>2018</v>
      </c>
      <c r="D8884" s="42" t="s">
        <v>10417</v>
      </c>
      <c r="E8884" t="b">
        <v>0</v>
      </c>
      <c r="F8884" s="42" t="s">
        <v>10416</v>
      </c>
    </row>
    <row r="8885" spans="1:6" x14ac:dyDescent="0.2">
      <c r="A8885" s="42" t="s">
        <v>2392</v>
      </c>
      <c r="B8885" s="42" t="s">
        <v>8454</v>
      </c>
      <c r="C8885">
        <v>2019</v>
      </c>
      <c r="D8885" s="42" t="s">
        <v>9306</v>
      </c>
      <c r="E8885" t="b">
        <v>0</v>
      </c>
      <c r="F8885" s="42" t="s">
        <v>10416</v>
      </c>
    </row>
    <row r="8886" spans="1:6" x14ac:dyDescent="0.2">
      <c r="A8886" s="42" t="s">
        <v>2392</v>
      </c>
      <c r="B8886" s="42" t="s">
        <v>8462</v>
      </c>
      <c r="C8886">
        <v>2013</v>
      </c>
      <c r="D8886" s="42" t="s">
        <v>10287</v>
      </c>
      <c r="E8886" t="b">
        <v>0</v>
      </c>
      <c r="F8886" s="42" t="s">
        <v>10416</v>
      </c>
    </row>
    <row r="8887" spans="1:6" x14ac:dyDescent="0.2">
      <c r="A8887" s="42" t="s">
        <v>2392</v>
      </c>
      <c r="B8887" s="42" t="s">
        <v>8462</v>
      </c>
      <c r="C8887">
        <v>2014</v>
      </c>
      <c r="D8887" s="42" t="s">
        <v>9262</v>
      </c>
      <c r="E8887" t="b">
        <v>0</v>
      </c>
      <c r="F8887" s="42" t="s">
        <v>10416</v>
      </c>
    </row>
    <row r="8888" spans="1:6" x14ac:dyDescent="0.2">
      <c r="A8888" s="42" t="s">
        <v>2392</v>
      </c>
      <c r="B8888" s="42" t="s">
        <v>8462</v>
      </c>
      <c r="C8888">
        <v>2015</v>
      </c>
      <c r="D8888" s="42" t="s">
        <v>8753</v>
      </c>
      <c r="E8888" t="b">
        <v>0</v>
      </c>
      <c r="F8888" s="42" t="s">
        <v>10416</v>
      </c>
    </row>
    <row r="8889" spans="1:6" x14ac:dyDescent="0.2">
      <c r="A8889" s="42" t="s">
        <v>2392</v>
      </c>
      <c r="B8889" s="42" t="s">
        <v>8462</v>
      </c>
      <c r="C8889">
        <v>2016</v>
      </c>
      <c r="D8889" s="42" t="s">
        <v>8642</v>
      </c>
      <c r="E8889" t="b">
        <v>0</v>
      </c>
      <c r="F8889" s="42" t="s">
        <v>10416</v>
      </c>
    </row>
    <row r="8890" spans="1:6" x14ac:dyDescent="0.2">
      <c r="A8890" s="42" t="s">
        <v>2392</v>
      </c>
      <c r="B8890" s="42" t="s">
        <v>8462</v>
      </c>
      <c r="C8890">
        <v>2017</v>
      </c>
      <c r="D8890" s="42" t="s">
        <v>8930</v>
      </c>
      <c r="E8890" t="b">
        <v>0</v>
      </c>
      <c r="F8890" s="42" t="s">
        <v>10416</v>
      </c>
    </row>
    <row r="8891" spans="1:6" x14ac:dyDescent="0.2">
      <c r="A8891" s="42" t="s">
        <v>2392</v>
      </c>
      <c r="B8891" s="42" t="s">
        <v>8462</v>
      </c>
      <c r="C8891">
        <v>2018</v>
      </c>
      <c r="D8891" s="42" t="s">
        <v>10289</v>
      </c>
      <c r="E8891" t="b">
        <v>0</v>
      </c>
      <c r="F8891" s="42" t="s">
        <v>10416</v>
      </c>
    </row>
    <row r="8892" spans="1:6" x14ac:dyDescent="0.2">
      <c r="A8892" s="42" t="s">
        <v>2392</v>
      </c>
      <c r="B8892" s="42" t="s">
        <v>8462</v>
      </c>
      <c r="C8892">
        <v>2019</v>
      </c>
      <c r="D8892" s="42" t="s">
        <v>9345</v>
      </c>
      <c r="E8892" t="b">
        <v>0</v>
      </c>
      <c r="F8892" s="42" t="s">
        <v>10416</v>
      </c>
    </row>
    <row r="8893" spans="1:6" x14ac:dyDescent="0.2">
      <c r="A8893" s="42" t="s">
        <v>2392</v>
      </c>
      <c r="B8893" s="42" t="s">
        <v>8464</v>
      </c>
      <c r="C8893">
        <v>2013</v>
      </c>
      <c r="D8893" s="42" t="s">
        <v>8592</v>
      </c>
      <c r="E8893" t="b">
        <v>0</v>
      </c>
      <c r="F8893" s="42" t="s">
        <v>10416</v>
      </c>
    </row>
    <row r="8894" spans="1:6" x14ac:dyDescent="0.2">
      <c r="A8894" s="42" t="s">
        <v>2392</v>
      </c>
      <c r="B8894" s="42" t="s">
        <v>8464</v>
      </c>
      <c r="C8894">
        <v>2014</v>
      </c>
      <c r="D8894" s="42" t="s">
        <v>8592</v>
      </c>
      <c r="E8894" t="b">
        <v>0</v>
      </c>
      <c r="F8894" s="42" t="s">
        <v>10416</v>
      </c>
    </row>
    <row r="8895" spans="1:6" x14ac:dyDescent="0.2">
      <c r="A8895" s="42" t="s">
        <v>2392</v>
      </c>
      <c r="B8895" s="42" t="s">
        <v>8464</v>
      </c>
      <c r="C8895">
        <v>2015</v>
      </c>
      <c r="D8895" s="42" t="s">
        <v>8649</v>
      </c>
      <c r="E8895" t="b">
        <v>0</v>
      </c>
      <c r="F8895" s="42" t="s">
        <v>10416</v>
      </c>
    </row>
    <row r="8896" spans="1:6" x14ac:dyDescent="0.2">
      <c r="A8896" s="42" t="s">
        <v>2392</v>
      </c>
      <c r="B8896" s="42" t="s">
        <v>8464</v>
      </c>
      <c r="C8896">
        <v>2016</v>
      </c>
      <c r="D8896" s="42" t="s">
        <v>9033</v>
      </c>
      <c r="E8896" t="b">
        <v>0</v>
      </c>
      <c r="F8896" s="42" t="s">
        <v>10416</v>
      </c>
    </row>
    <row r="8897" spans="1:6" x14ac:dyDescent="0.2">
      <c r="A8897" s="42" t="s">
        <v>2392</v>
      </c>
      <c r="B8897" s="42" t="s">
        <v>8464</v>
      </c>
      <c r="C8897">
        <v>2017</v>
      </c>
      <c r="D8897" s="42" t="s">
        <v>8956</v>
      </c>
      <c r="E8897" t="b">
        <v>0</v>
      </c>
      <c r="F8897" s="42" t="s">
        <v>10416</v>
      </c>
    </row>
    <row r="8898" spans="1:6" x14ac:dyDescent="0.2">
      <c r="A8898" s="42" t="s">
        <v>2392</v>
      </c>
      <c r="B8898" s="42" t="s">
        <v>8464</v>
      </c>
      <c r="C8898">
        <v>2018</v>
      </c>
      <c r="D8898" s="42" t="s">
        <v>8765</v>
      </c>
      <c r="E8898" t="b">
        <v>0</v>
      </c>
      <c r="F8898" s="42" t="s">
        <v>10416</v>
      </c>
    </row>
    <row r="8899" spans="1:6" x14ac:dyDescent="0.2">
      <c r="A8899" s="42" t="s">
        <v>2392</v>
      </c>
      <c r="B8899" s="42" t="s">
        <v>8464</v>
      </c>
      <c r="C8899">
        <v>2019</v>
      </c>
      <c r="D8899" s="42" t="s">
        <v>8803</v>
      </c>
      <c r="E8899" t="b">
        <v>0</v>
      </c>
      <c r="F8899" s="42" t="s">
        <v>10416</v>
      </c>
    </row>
    <row r="8900" spans="1:6" x14ac:dyDescent="0.2">
      <c r="A8900" s="42" t="s">
        <v>2394</v>
      </c>
      <c r="B8900" s="42" t="s">
        <v>8454</v>
      </c>
      <c r="C8900">
        <v>2013</v>
      </c>
      <c r="D8900" s="42" t="s">
        <v>9515</v>
      </c>
      <c r="E8900" t="b">
        <v>0</v>
      </c>
      <c r="F8900" s="42" t="s">
        <v>10418</v>
      </c>
    </row>
    <row r="8901" spans="1:6" x14ac:dyDescent="0.2">
      <c r="A8901" s="42" t="s">
        <v>2394</v>
      </c>
      <c r="B8901" s="42" t="s">
        <v>8454</v>
      </c>
      <c r="C8901">
        <v>2014</v>
      </c>
      <c r="D8901" s="42" t="s">
        <v>8753</v>
      </c>
      <c r="E8901" t="b">
        <v>0</v>
      </c>
      <c r="F8901" s="42" t="s">
        <v>10418</v>
      </c>
    </row>
    <row r="8902" spans="1:6" x14ac:dyDescent="0.2">
      <c r="A8902" s="42" t="s">
        <v>2394</v>
      </c>
      <c r="B8902" s="42" t="s">
        <v>8454</v>
      </c>
      <c r="C8902">
        <v>2015</v>
      </c>
      <c r="D8902" s="42" t="s">
        <v>8542</v>
      </c>
      <c r="E8902" t="b">
        <v>0</v>
      </c>
      <c r="F8902" s="42" t="s">
        <v>10418</v>
      </c>
    </row>
    <row r="8903" spans="1:6" x14ac:dyDescent="0.2">
      <c r="A8903" s="42" t="s">
        <v>2394</v>
      </c>
      <c r="B8903" s="42" t="s">
        <v>8454</v>
      </c>
      <c r="C8903">
        <v>2016</v>
      </c>
      <c r="D8903" s="42" t="s">
        <v>8663</v>
      </c>
      <c r="E8903" t="b">
        <v>0</v>
      </c>
      <c r="F8903" s="42" t="s">
        <v>10418</v>
      </c>
    </row>
    <row r="8904" spans="1:6" x14ac:dyDescent="0.2">
      <c r="A8904" s="42" t="s">
        <v>2394</v>
      </c>
      <c r="B8904" s="42" t="s">
        <v>8454</v>
      </c>
      <c r="C8904">
        <v>2017</v>
      </c>
      <c r="D8904" s="42" t="s">
        <v>8616</v>
      </c>
      <c r="E8904" t="b">
        <v>0</v>
      </c>
      <c r="F8904" s="42" t="s">
        <v>10418</v>
      </c>
    </row>
    <row r="8905" spans="1:6" x14ac:dyDescent="0.2">
      <c r="A8905" s="42" t="s">
        <v>2394</v>
      </c>
      <c r="B8905" s="42" t="s">
        <v>8454</v>
      </c>
      <c r="C8905">
        <v>2018</v>
      </c>
      <c r="D8905" s="42" t="s">
        <v>8494</v>
      </c>
      <c r="E8905" t="b">
        <v>0</v>
      </c>
      <c r="F8905" s="42" t="s">
        <v>10418</v>
      </c>
    </row>
    <row r="8906" spans="1:6" x14ac:dyDescent="0.2">
      <c r="A8906" s="42" t="s">
        <v>2394</v>
      </c>
      <c r="B8906" s="42" t="s">
        <v>8454</v>
      </c>
      <c r="C8906">
        <v>2019</v>
      </c>
      <c r="D8906" s="42" t="s">
        <v>8645</v>
      </c>
      <c r="E8906" t="b">
        <v>0</v>
      </c>
      <c r="F8906" s="42" t="s">
        <v>10418</v>
      </c>
    </row>
    <row r="8907" spans="1:6" x14ac:dyDescent="0.2">
      <c r="A8907" s="42" t="s">
        <v>2394</v>
      </c>
      <c r="B8907" s="42" t="s">
        <v>8462</v>
      </c>
      <c r="C8907">
        <v>2013</v>
      </c>
      <c r="D8907" s="42" t="s">
        <v>9036</v>
      </c>
      <c r="E8907" t="b">
        <v>0</v>
      </c>
      <c r="F8907" s="42" t="s">
        <v>10418</v>
      </c>
    </row>
    <row r="8908" spans="1:6" x14ac:dyDescent="0.2">
      <c r="A8908" s="42" t="s">
        <v>2394</v>
      </c>
      <c r="B8908" s="42" t="s">
        <v>8462</v>
      </c>
      <c r="C8908">
        <v>2014</v>
      </c>
      <c r="D8908" s="42" t="s">
        <v>8508</v>
      </c>
      <c r="E8908" t="b">
        <v>0</v>
      </c>
      <c r="F8908" s="42" t="s">
        <v>10418</v>
      </c>
    </row>
    <row r="8909" spans="1:6" x14ac:dyDescent="0.2">
      <c r="A8909" s="42" t="s">
        <v>2394</v>
      </c>
      <c r="B8909" s="42" t="s">
        <v>8462</v>
      </c>
      <c r="C8909">
        <v>2015</v>
      </c>
      <c r="D8909" s="42" t="s">
        <v>10419</v>
      </c>
      <c r="E8909" t="b">
        <v>0</v>
      </c>
      <c r="F8909" s="42" t="s">
        <v>10418</v>
      </c>
    </row>
    <row r="8910" spans="1:6" x14ac:dyDescent="0.2">
      <c r="A8910" s="42" t="s">
        <v>2394</v>
      </c>
      <c r="B8910" s="42" t="s">
        <v>8462</v>
      </c>
      <c r="C8910">
        <v>2016</v>
      </c>
      <c r="D8910" s="42" t="s">
        <v>8705</v>
      </c>
      <c r="E8910" t="b">
        <v>0</v>
      </c>
      <c r="F8910" s="42" t="s">
        <v>10418</v>
      </c>
    </row>
    <row r="8911" spans="1:6" x14ac:dyDescent="0.2">
      <c r="A8911" s="42" t="s">
        <v>2394</v>
      </c>
      <c r="B8911" s="42" t="s">
        <v>8462</v>
      </c>
      <c r="C8911">
        <v>2017</v>
      </c>
      <c r="D8911" s="42" t="s">
        <v>9950</v>
      </c>
      <c r="E8911" t="b">
        <v>0</v>
      </c>
      <c r="F8911" s="42" t="s">
        <v>10418</v>
      </c>
    </row>
    <row r="8912" spans="1:6" x14ac:dyDescent="0.2">
      <c r="A8912" s="42" t="s">
        <v>2394</v>
      </c>
      <c r="B8912" s="42" t="s">
        <v>8462</v>
      </c>
      <c r="C8912">
        <v>2018</v>
      </c>
      <c r="D8912" s="42" t="s">
        <v>10281</v>
      </c>
      <c r="E8912" t="b">
        <v>0</v>
      </c>
      <c r="F8912" s="42" t="s">
        <v>10418</v>
      </c>
    </row>
    <row r="8913" spans="1:6" x14ac:dyDescent="0.2">
      <c r="A8913" s="42" t="s">
        <v>2394</v>
      </c>
      <c r="B8913" s="42" t="s">
        <v>8462</v>
      </c>
      <c r="C8913">
        <v>2019</v>
      </c>
      <c r="D8913" s="42" t="s">
        <v>8816</v>
      </c>
      <c r="E8913" t="b">
        <v>0</v>
      </c>
      <c r="F8913" s="42" t="s">
        <v>10418</v>
      </c>
    </row>
    <row r="8914" spans="1:6" x14ac:dyDescent="0.2">
      <c r="A8914" s="42" t="s">
        <v>2394</v>
      </c>
      <c r="B8914" s="42" t="s">
        <v>8464</v>
      </c>
      <c r="C8914">
        <v>2013</v>
      </c>
      <c r="D8914" s="42" t="s">
        <v>9205</v>
      </c>
      <c r="E8914" t="b">
        <v>0</v>
      </c>
      <c r="F8914" s="42" t="s">
        <v>10418</v>
      </c>
    </row>
    <row r="8915" spans="1:6" x14ac:dyDescent="0.2">
      <c r="A8915" s="42" t="s">
        <v>2394</v>
      </c>
      <c r="B8915" s="42" t="s">
        <v>8464</v>
      </c>
      <c r="C8915">
        <v>2014</v>
      </c>
      <c r="D8915" s="42" t="s">
        <v>8649</v>
      </c>
      <c r="E8915" t="b">
        <v>0</v>
      </c>
      <c r="F8915" s="42" t="s">
        <v>10418</v>
      </c>
    </row>
    <row r="8916" spans="1:6" x14ac:dyDescent="0.2">
      <c r="A8916" s="42" t="s">
        <v>2394</v>
      </c>
      <c r="B8916" s="42" t="s">
        <v>8464</v>
      </c>
      <c r="C8916">
        <v>2015</v>
      </c>
      <c r="D8916" s="42" t="s">
        <v>8631</v>
      </c>
      <c r="E8916" t="b">
        <v>0</v>
      </c>
      <c r="F8916" s="42" t="s">
        <v>10418</v>
      </c>
    </row>
    <row r="8917" spans="1:6" x14ac:dyDescent="0.2">
      <c r="A8917" s="42" t="s">
        <v>2394</v>
      </c>
      <c r="B8917" s="42" t="s">
        <v>8464</v>
      </c>
      <c r="C8917">
        <v>2016</v>
      </c>
      <c r="D8917" s="42" t="s">
        <v>8511</v>
      </c>
      <c r="E8917" t="b">
        <v>0</v>
      </c>
      <c r="F8917" s="42" t="s">
        <v>10418</v>
      </c>
    </row>
    <row r="8918" spans="1:6" x14ac:dyDescent="0.2">
      <c r="A8918" s="42" t="s">
        <v>2394</v>
      </c>
      <c r="B8918" s="42" t="s">
        <v>8464</v>
      </c>
      <c r="C8918">
        <v>2017</v>
      </c>
      <c r="D8918" s="42" t="s">
        <v>8672</v>
      </c>
      <c r="E8918" t="b">
        <v>0</v>
      </c>
      <c r="F8918" s="42" t="s">
        <v>10418</v>
      </c>
    </row>
    <row r="8919" spans="1:6" x14ac:dyDescent="0.2">
      <c r="A8919" s="42" t="s">
        <v>2394</v>
      </c>
      <c r="B8919" s="42" t="s">
        <v>8464</v>
      </c>
      <c r="C8919">
        <v>2018</v>
      </c>
      <c r="D8919" s="42" t="s">
        <v>8672</v>
      </c>
      <c r="E8919" t="b">
        <v>0</v>
      </c>
      <c r="F8919" s="42" t="s">
        <v>10418</v>
      </c>
    </row>
    <row r="8920" spans="1:6" x14ac:dyDescent="0.2">
      <c r="A8920" s="42" t="s">
        <v>2394</v>
      </c>
      <c r="B8920" s="42" t="s">
        <v>8464</v>
      </c>
      <c r="C8920">
        <v>2019</v>
      </c>
      <c r="D8920" s="42" t="s">
        <v>9224</v>
      </c>
      <c r="E8920" t="b">
        <v>0</v>
      </c>
      <c r="F8920" s="42" t="s">
        <v>10418</v>
      </c>
    </row>
    <row r="8921" spans="1:6" x14ac:dyDescent="0.2">
      <c r="A8921" s="42" t="s">
        <v>2396</v>
      </c>
      <c r="B8921" s="42" t="s">
        <v>8454</v>
      </c>
      <c r="C8921">
        <v>2013</v>
      </c>
      <c r="D8921" s="42" t="s">
        <v>8969</v>
      </c>
      <c r="E8921" t="b">
        <v>1</v>
      </c>
      <c r="F8921" s="42" t="s">
        <v>2397</v>
      </c>
    </row>
    <row r="8922" spans="1:6" x14ac:dyDescent="0.2">
      <c r="A8922" s="42" t="s">
        <v>2396</v>
      </c>
      <c r="B8922" s="42" t="s">
        <v>8454</v>
      </c>
      <c r="C8922">
        <v>2014</v>
      </c>
      <c r="D8922" s="42" t="s">
        <v>4381</v>
      </c>
      <c r="E8922" t="b">
        <v>1</v>
      </c>
      <c r="F8922" s="42" t="s">
        <v>2397</v>
      </c>
    </row>
    <row r="8923" spans="1:6" x14ac:dyDescent="0.2">
      <c r="A8923" s="42" t="s">
        <v>2396</v>
      </c>
      <c r="B8923" s="42" t="s">
        <v>8454</v>
      </c>
      <c r="C8923">
        <v>2015</v>
      </c>
      <c r="D8923" s="42" t="s">
        <v>8655</v>
      </c>
      <c r="E8923" t="b">
        <v>1</v>
      </c>
      <c r="F8923" s="42" t="s">
        <v>2397</v>
      </c>
    </row>
    <row r="8924" spans="1:6" x14ac:dyDescent="0.2">
      <c r="A8924" s="42" t="s">
        <v>2396</v>
      </c>
      <c r="B8924" s="42" t="s">
        <v>8454</v>
      </c>
      <c r="C8924">
        <v>2016</v>
      </c>
      <c r="D8924" s="42" t="s">
        <v>9122</v>
      </c>
      <c r="E8924" t="b">
        <v>1</v>
      </c>
      <c r="F8924" s="42" t="s">
        <v>2397</v>
      </c>
    </row>
    <row r="8925" spans="1:6" x14ac:dyDescent="0.2">
      <c r="A8925" s="42" t="s">
        <v>2396</v>
      </c>
      <c r="B8925" s="42" t="s">
        <v>8454</v>
      </c>
      <c r="C8925">
        <v>2017</v>
      </c>
      <c r="D8925" s="42" t="s">
        <v>8932</v>
      </c>
      <c r="E8925" t="b">
        <v>1</v>
      </c>
      <c r="F8925" s="42" t="s">
        <v>2397</v>
      </c>
    </row>
    <row r="8926" spans="1:6" x14ac:dyDescent="0.2">
      <c r="A8926" s="42" t="s">
        <v>2396</v>
      </c>
      <c r="B8926" s="42" t="s">
        <v>8454</v>
      </c>
      <c r="C8926">
        <v>2018</v>
      </c>
      <c r="D8926" s="42" t="s">
        <v>8586</v>
      </c>
      <c r="E8926" t="b">
        <v>1</v>
      </c>
      <c r="F8926" s="42" t="s">
        <v>2397</v>
      </c>
    </row>
    <row r="8927" spans="1:6" x14ac:dyDescent="0.2">
      <c r="A8927" s="42" t="s">
        <v>2396</v>
      </c>
      <c r="B8927" s="42" t="s">
        <v>8454</v>
      </c>
      <c r="C8927">
        <v>2019</v>
      </c>
      <c r="D8927" s="42" t="s">
        <v>8827</v>
      </c>
      <c r="E8927" t="b">
        <v>1</v>
      </c>
      <c r="F8927" s="42" t="s">
        <v>2397</v>
      </c>
    </row>
    <row r="8928" spans="1:6" x14ac:dyDescent="0.2">
      <c r="A8928" s="42" t="s">
        <v>2396</v>
      </c>
      <c r="B8928" s="42" t="s">
        <v>8462</v>
      </c>
      <c r="C8928">
        <v>2013</v>
      </c>
      <c r="D8928" s="42" t="s">
        <v>8969</v>
      </c>
      <c r="E8928" t="b">
        <v>1</v>
      </c>
      <c r="F8928" s="42" t="s">
        <v>2397</v>
      </c>
    </row>
    <row r="8929" spans="1:6" x14ac:dyDescent="0.2">
      <c r="A8929" s="42" t="s">
        <v>2396</v>
      </c>
      <c r="B8929" s="42" t="s">
        <v>8462</v>
      </c>
      <c r="C8929">
        <v>2014</v>
      </c>
      <c r="D8929" s="42" t="s">
        <v>4381</v>
      </c>
      <c r="E8929" t="b">
        <v>1</v>
      </c>
      <c r="F8929" s="42" t="s">
        <v>2397</v>
      </c>
    </row>
    <row r="8930" spans="1:6" x14ac:dyDescent="0.2">
      <c r="A8930" s="42" t="s">
        <v>2396</v>
      </c>
      <c r="B8930" s="42" t="s">
        <v>8462</v>
      </c>
      <c r="C8930">
        <v>2015</v>
      </c>
      <c r="D8930" s="42" t="s">
        <v>8655</v>
      </c>
      <c r="E8930" t="b">
        <v>1</v>
      </c>
      <c r="F8930" s="42" t="s">
        <v>2397</v>
      </c>
    </row>
    <row r="8931" spans="1:6" x14ac:dyDescent="0.2">
      <c r="A8931" s="42" t="s">
        <v>2396</v>
      </c>
      <c r="B8931" s="42" t="s">
        <v>8462</v>
      </c>
      <c r="C8931">
        <v>2016</v>
      </c>
      <c r="D8931" s="42" t="s">
        <v>9122</v>
      </c>
      <c r="E8931" t="b">
        <v>1</v>
      </c>
      <c r="F8931" s="42" t="s">
        <v>2397</v>
      </c>
    </row>
    <row r="8932" spans="1:6" x14ac:dyDescent="0.2">
      <c r="A8932" s="42" t="s">
        <v>2396</v>
      </c>
      <c r="B8932" s="42" t="s">
        <v>8462</v>
      </c>
      <c r="C8932">
        <v>2017</v>
      </c>
      <c r="D8932" s="42" t="s">
        <v>8932</v>
      </c>
      <c r="E8932" t="b">
        <v>1</v>
      </c>
      <c r="F8932" s="42" t="s">
        <v>2397</v>
      </c>
    </row>
    <row r="8933" spans="1:6" x14ac:dyDescent="0.2">
      <c r="A8933" s="42" t="s">
        <v>2396</v>
      </c>
      <c r="B8933" s="42" t="s">
        <v>8462</v>
      </c>
      <c r="C8933">
        <v>2018</v>
      </c>
      <c r="D8933" s="42" t="s">
        <v>8586</v>
      </c>
      <c r="E8933" t="b">
        <v>1</v>
      </c>
      <c r="F8933" s="42" t="s">
        <v>2397</v>
      </c>
    </row>
    <row r="8934" spans="1:6" x14ac:dyDescent="0.2">
      <c r="A8934" s="42" t="s">
        <v>2396</v>
      </c>
      <c r="B8934" s="42" t="s">
        <v>8462</v>
      </c>
      <c r="C8934">
        <v>2019</v>
      </c>
      <c r="D8934" s="42" t="s">
        <v>8827</v>
      </c>
      <c r="E8934" t="b">
        <v>1</v>
      </c>
      <c r="F8934" s="42" t="s">
        <v>2397</v>
      </c>
    </row>
    <row r="8935" spans="1:6" x14ac:dyDescent="0.2">
      <c r="A8935" s="42" t="s">
        <v>2396</v>
      </c>
      <c r="B8935" s="42" t="s">
        <v>8464</v>
      </c>
      <c r="C8935">
        <v>2013</v>
      </c>
      <c r="D8935" s="42" t="s">
        <v>8829</v>
      </c>
      <c r="E8935" t="b">
        <v>1</v>
      </c>
      <c r="F8935" s="42" t="s">
        <v>2397</v>
      </c>
    </row>
    <row r="8936" spans="1:6" x14ac:dyDescent="0.2">
      <c r="A8936" s="42" t="s">
        <v>2396</v>
      </c>
      <c r="B8936" s="42" t="s">
        <v>8464</v>
      </c>
      <c r="C8936">
        <v>2014</v>
      </c>
      <c r="D8936" s="42" t="s">
        <v>8982</v>
      </c>
      <c r="E8936" t="b">
        <v>1</v>
      </c>
      <c r="F8936" s="42" t="s">
        <v>2397</v>
      </c>
    </row>
    <row r="8937" spans="1:6" x14ac:dyDescent="0.2">
      <c r="A8937" s="42" t="s">
        <v>2396</v>
      </c>
      <c r="B8937" s="42" t="s">
        <v>8464</v>
      </c>
      <c r="C8937">
        <v>2015</v>
      </c>
      <c r="D8937" s="42" t="s">
        <v>9018</v>
      </c>
      <c r="E8937" t="b">
        <v>1</v>
      </c>
      <c r="F8937" s="42" t="s">
        <v>2397</v>
      </c>
    </row>
    <row r="8938" spans="1:6" x14ac:dyDescent="0.2">
      <c r="A8938" s="42" t="s">
        <v>2396</v>
      </c>
      <c r="B8938" s="42" t="s">
        <v>8464</v>
      </c>
      <c r="C8938">
        <v>2016</v>
      </c>
      <c r="D8938" s="42" t="s">
        <v>8596</v>
      </c>
      <c r="E8938" t="b">
        <v>1</v>
      </c>
      <c r="F8938" s="42" t="s">
        <v>2397</v>
      </c>
    </row>
    <row r="8939" spans="1:6" x14ac:dyDescent="0.2">
      <c r="A8939" s="42" t="s">
        <v>2396</v>
      </c>
      <c r="B8939" s="42" t="s">
        <v>8464</v>
      </c>
      <c r="C8939">
        <v>2017</v>
      </c>
      <c r="D8939" s="42" t="s">
        <v>8652</v>
      </c>
      <c r="E8939" t="b">
        <v>1</v>
      </c>
      <c r="F8939" s="42" t="s">
        <v>2397</v>
      </c>
    </row>
    <row r="8940" spans="1:6" x14ac:dyDescent="0.2">
      <c r="A8940" s="42" t="s">
        <v>2396</v>
      </c>
      <c r="B8940" s="42" t="s">
        <v>8464</v>
      </c>
      <c r="C8940">
        <v>2018</v>
      </c>
      <c r="D8940" s="42" t="s">
        <v>8587</v>
      </c>
      <c r="E8940" t="b">
        <v>1</v>
      </c>
      <c r="F8940" s="42" t="s">
        <v>2397</v>
      </c>
    </row>
    <row r="8941" spans="1:6" x14ac:dyDescent="0.2">
      <c r="A8941" s="42" t="s">
        <v>2396</v>
      </c>
      <c r="B8941" s="42" t="s">
        <v>8464</v>
      </c>
      <c r="C8941">
        <v>2019</v>
      </c>
      <c r="D8941" s="42" t="s">
        <v>8482</v>
      </c>
      <c r="E8941" t="b">
        <v>1</v>
      </c>
      <c r="F8941" s="42" t="s">
        <v>2397</v>
      </c>
    </row>
    <row r="8942" spans="1:6" x14ac:dyDescent="0.2">
      <c r="A8942" s="42" t="s">
        <v>2398</v>
      </c>
      <c r="B8942" s="42" t="s">
        <v>8454</v>
      </c>
      <c r="C8942">
        <v>2013</v>
      </c>
      <c r="D8942" s="42" t="s">
        <v>8756</v>
      </c>
      <c r="E8942" t="b">
        <v>0</v>
      </c>
      <c r="F8942" s="42" t="s">
        <v>10420</v>
      </c>
    </row>
    <row r="8943" spans="1:6" x14ac:dyDescent="0.2">
      <c r="A8943" s="42" t="s">
        <v>2398</v>
      </c>
      <c r="B8943" s="42" t="s">
        <v>8454</v>
      </c>
      <c r="C8943">
        <v>2014</v>
      </c>
      <c r="D8943" s="42" t="s">
        <v>8762</v>
      </c>
      <c r="E8943" t="b">
        <v>0</v>
      </c>
      <c r="F8943" s="42" t="s">
        <v>10420</v>
      </c>
    </row>
    <row r="8944" spans="1:6" x14ac:dyDescent="0.2">
      <c r="A8944" s="42" t="s">
        <v>2398</v>
      </c>
      <c r="B8944" s="42" t="s">
        <v>8454</v>
      </c>
      <c r="C8944">
        <v>2015</v>
      </c>
      <c r="D8944" s="42" t="s">
        <v>9191</v>
      </c>
      <c r="E8944" t="b">
        <v>0</v>
      </c>
      <c r="F8944" s="42" t="s">
        <v>10420</v>
      </c>
    </row>
    <row r="8945" spans="1:6" x14ac:dyDescent="0.2">
      <c r="A8945" s="42" t="s">
        <v>2398</v>
      </c>
      <c r="B8945" s="42" t="s">
        <v>8454</v>
      </c>
      <c r="C8945">
        <v>2016</v>
      </c>
      <c r="D8945" s="42" t="s">
        <v>8803</v>
      </c>
      <c r="E8945" t="b">
        <v>0</v>
      </c>
      <c r="F8945" s="42" t="s">
        <v>10420</v>
      </c>
    </row>
    <row r="8946" spans="1:6" x14ac:dyDescent="0.2">
      <c r="A8946" s="42" t="s">
        <v>2398</v>
      </c>
      <c r="B8946" s="42" t="s">
        <v>8454</v>
      </c>
      <c r="C8946">
        <v>2017</v>
      </c>
      <c r="D8946" s="42" t="s">
        <v>8614</v>
      </c>
      <c r="E8946" t="b">
        <v>0</v>
      </c>
      <c r="F8946" s="42" t="s">
        <v>10420</v>
      </c>
    </row>
    <row r="8947" spans="1:6" x14ac:dyDescent="0.2">
      <c r="A8947" s="42" t="s">
        <v>2398</v>
      </c>
      <c r="B8947" s="42" t="s">
        <v>8454</v>
      </c>
      <c r="C8947">
        <v>2018</v>
      </c>
      <c r="D8947" s="42" t="s">
        <v>8663</v>
      </c>
      <c r="E8947" t="b">
        <v>0</v>
      </c>
      <c r="F8947" s="42" t="s">
        <v>10420</v>
      </c>
    </row>
    <row r="8948" spans="1:6" x14ac:dyDescent="0.2">
      <c r="A8948" s="42" t="s">
        <v>2398</v>
      </c>
      <c r="B8948" s="42" t="s">
        <v>8454</v>
      </c>
      <c r="C8948">
        <v>2019</v>
      </c>
      <c r="D8948" s="42" t="s">
        <v>8505</v>
      </c>
      <c r="E8948" t="b">
        <v>0</v>
      </c>
      <c r="F8948" s="42" t="s">
        <v>10420</v>
      </c>
    </row>
    <row r="8949" spans="1:6" x14ac:dyDescent="0.2">
      <c r="A8949" s="42" t="s">
        <v>2398</v>
      </c>
      <c r="B8949" s="42" t="s">
        <v>8462</v>
      </c>
      <c r="C8949">
        <v>2013</v>
      </c>
      <c r="D8949" s="42" t="s">
        <v>9044</v>
      </c>
      <c r="E8949" t="b">
        <v>0</v>
      </c>
      <c r="F8949" s="42" t="s">
        <v>10420</v>
      </c>
    </row>
    <row r="8950" spans="1:6" x14ac:dyDescent="0.2">
      <c r="A8950" s="42" t="s">
        <v>2398</v>
      </c>
      <c r="B8950" s="42" t="s">
        <v>8462</v>
      </c>
      <c r="C8950">
        <v>2014</v>
      </c>
      <c r="D8950" s="42" t="s">
        <v>9035</v>
      </c>
      <c r="E8950" t="b">
        <v>0</v>
      </c>
      <c r="F8950" s="42" t="s">
        <v>10420</v>
      </c>
    </row>
    <row r="8951" spans="1:6" x14ac:dyDescent="0.2">
      <c r="A8951" s="42" t="s">
        <v>2398</v>
      </c>
      <c r="B8951" s="42" t="s">
        <v>8462</v>
      </c>
      <c r="C8951">
        <v>2015</v>
      </c>
      <c r="D8951" s="42" t="s">
        <v>8697</v>
      </c>
      <c r="E8951" t="b">
        <v>0</v>
      </c>
      <c r="F8951" s="42" t="s">
        <v>10420</v>
      </c>
    </row>
    <row r="8952" spans="1:6" x14ac:dyDescent="0.2">
      <c r="A8952" s="42" t="s">
        <v>2398</v>
      </c>
      <c r="B8952" s="42" t="s">
        <v>8462</v>
      </c>
      <c r="C8952">
        <v>2016</v>
      </c>
      <c r="D8952" s="42" t="s">
        <v>9174</v>
      </c>
      <c r="E8952" t="b">
        <v>0</v>
      </c>
      <c r="F8952" s="42" t="s">
        <v>10420</v>
      </c>
    </row>
    <row r="8953" spans="1:6" x14ac:dyDescent="0.2">
      <c r="A8953" s="42" t="s">
        <v>2398</v>
      </c>
      <c r="B8953" s="42" t="s">
        <v>8462</v>
      </c>
      <c r="C8953">
        <v>2017</v>
      </c>
      <c r="D8953" s="42" t="s">
        <v>9190</v>
      </c>
      <c r="E8953" t="b">
        <v>0</v>
      </c>
      <c r="F8953" s="42" t="s">
        <v>10420</v>
      </c>
    </row>
    <row r="8954" spans="1:6" x14ac:dyDescent="0.2">
      <c r="A8954" s="42" t="s">
        <v>2398</v>
      </c>
      <c r="B8954" s="42" t="s">
        <v>8462</v>
      </c>
      <c r="C8954">
        <v>2018</v>
      </c>
      <c r="D8954" s="42" t="s">
        <v>8706</v>
      </c>
      <c r="E8954" t="b">
        <v>0</v>
      </c>
      <c r="F8954" s="42" t="s">
        <v>10420</v>
      </c>
    </row>
    <row r="8955" spans="1:6" x14ac:dyDescent="0.2">
      <c r="A8955" s="42" t="s">
        <v>2398</v>
      </c>
      <c r="B8955" s="42" t="s">
        <v>8462</v>
      </c>
      <c r="C8955">
        <v>2019</v>
      </c>
      <c r="D8955" s="42" t="s">
        <v>8767</v>
      </c>
      <c r="E8955" t="b">
        <v>0</v>
      </c>
      <c r="F8955" s="42" t="s">
        <v>10420</v>
      </c>
    </row>
    <row r="8956" spans="1:6" x14ac:dyDescent="0.2">
      <c r="A8956" s="42" t="s">
        <v>2398</v>
      </c>
      <c r="B8956" s="42" t="s">
        <v>8464</v>
      </c>
      <c r="C8956">
        <v>2013</v>
      </c>
      <c r="D8956" s="42" t="s">
        <v>9321</v>
      </c>
      <c r="E8956" t="b">
        <v>0</v>
      </c>
      <c r="F8956" s="42" t="s">
        <v>10420</v>
      </c>
    </row>
    <row r="8957" spans="1:6" x14ac:dyDescent="0.2">
      <c r="A8957" s="42" t="s">
        <v>2398</v>
      </c>
      <c r="B8957" s="42" t="s">
        <v>8464</v>
      </c>
      <c r="C8957">
        <v>2014</v>
      </c>
      <c r="D8957" s="42" t="s">
        <v>8513</v>
      </c>
      <c r="E8957" t="b">
        <v>0</v>
      </c>
      <c r="F8957" s="42" t="s">
        <v>10420</v>
      </c>
    </row>
    <row r="8958" spans="1:6" x14ac:dyDescent="0.2">
      <c r="A8958" s="42" t="s">
        <v>2398</v>
      </c>
      <c r="B8958" s="42" t="s">
        <v>8464</v>
      </c>
      <c r="C8958">
        <v>2015</v>
      </c>
      <c r="D8958" s="42" t="s">
        <v>8467</v>
      </c>
      <c r="E8958" t="b">
        <v>0</v>
      </c>
      <c r="F8958" s="42" t="s">
        <v>10420</v>
      </c>
    </row>
    <row r="8959" spans="1:6" x14ac:dyDescent="0.2">
      <c r="A8959" s="42" t="s">
        <v>2398</v>
      </c>
      <c r="B8959" s="42" t="s">
        <v>8464</v>
      </c>
      <c r="C8959">
        <v>2016</v>
      </c>
      <c r="D8959" s="42" t="s">
        <v>9357</v>
      </c>
      <c r="E8959" t="b">
        <v>0</v>
      </c>
      <c r="F8959" s="42" t="s">
        <v>10420</v>
      </c>
    </row>
    <row r="8960" spans="1:6" x14ac:dyDescent="0.2">
      <c r="A8960" s="42" t="s">
        <v>2398</v>
      </c>
      <c r="B8960" s="42" t="s">
        <v>8464</v>
      </c>
      <c r="C8960">
        <v>2017</v>
      </c>
      <c r="D8960" s="42" t="s">
        <v>8631</v>
      </c>
      <c r="E8960" t="b">
        <v>0</v>
      </c>
      <c r="F8960" s="42" t="s">
        <v>10420</v>
      </c>
    </row>
    <row r="8961" spans="1:6" x14ac:dyDescent="0.2">
      <c r="A8961" s="42" t="s">
        <v>2398</v>
      </c>
      <c r="B8961" s="42" t="s">
        <v>8464</v>
      </c>
      <c r="C8961">
        <v>2018</v>
      </c>
      <c r="D8961" s="42" t="s">
        <v>8643</v>
      </c>
      <c r="E8961" t="b">
        <v>0</v>
      </c>
      <c r="F8961" s="42" t="s">
        <v>10420</v>
      </c>
    </row>
    <row r="8962" spans="1:6" x14ac:dyDescent="0.2">
      <c r="A8962" s="42" t="s">
        <v>2398</v>
      </c>
      <c r="B8962" s="42" t="s">
        <v>8464</v>
      </c>
      <c r="C8962">
        <v>2019</v>
      </c>
      <c r="D8962" s="42" t="s">
        <v>8671</v>
      </c>
      <c r="E8962" t="b">
        <v>0</v>
      </c>
      <c r="F8962" s="42" t="s">
        <v>10420</v>
      </c>
    </row>
    <row r="8963" spans="1:6" x14ac:dyDescent="0.2">
      <c r="A8963" s="42" t="s">
        <v>2400</v>
      </c>
      <c r="B8963" s="42" t="s">
        <v>8454</v>
      </c>
      <c r="C8963">
        <v>2013</v>
      </c>
      <c r="D8963" s="42" t="s">
        <v>9106</v>
      </c>
      <c r="E8963" t="b">
        <v>0</v>
      </c>
      <c r="F8963" s="42" t="s">
        <v>10421</v>
      </c>
    </row>
    <row r="8964" spans="1:6" x14ac:dyDescent="0.2">
      <c r="A8964" s="42" t="s">
        <v>2400</v>
      </c>
      <c r="B8964" s="42" t="s">
        <v>8454</v>
      </c>
      <c r="C8964">
        <v>2014</v>
      </c>
      <c r="D8964" s="42" t="s">
        <v>8713</v>
      </c>
      <c r="E8964" t="b">
        <v>0</v>
      </c>
      <c r="F8964" s="42" t="s">
        <v>10421</v>
      </c>
    </row>
    <row r="8965" spans="1:6" x14ac:dyDescent="0.2">
      <c r="A8965" s="42" t="s">
        <v>2400</v>
      </c>
      <c r="B8965" s="42" t="s">
        <v>8454</v>
      </c>
      <c r="C8965">
        <v>2015</v>
      </c>
      <c r="D8965" s="42" t="s">
        <v>8999</v>
      </c>
      <c r="E8965" t="b">
        <v>0</v>
      </c>
      <c r="F8965" s="42" t="s">
        <v>10421</v>
      </c>
    </row>
    <row r="8966" spans="1:6" x14ac:dyDescent="0.2">
      <c r="A8966" s="42" t="s">
        <v>2400</v>
      </c>
      <c r="B8966" s="42" t="s">
        <v>8454</v>
      </c>
      <c r="C8966">
        <v>2016</v>
      </c>
      <c r="D8966" s="42" t="s">
        <v>8639</v>
      </c>
      <c r="E8966" t="b">
        <v>0</v>
      </c>
      <c r="F8966" s="42" t="s">
        <v>10421</v>
      </c>
    </row>
    <row r="8967" spans="1:6" x14ac:dyDescent="0.2">
      <c r="A8967" s="42" t="s">
        <v>2400</v>
      </c>
      <c r="B8967" s="42" t="s">
        <v>8454</v>
      </c>
      <c r="C8967">
        <v>2017</v>
      </c>
      <c r="D8967" s="42" t="s">
        <v>8597</v>
      </c>
      <c r="E8967" t="b">
        <v>0</v>
      </c>
      <c r="F8967" s="42" t="s">
        <v>10421</v>
      </c>
    </row>
    <row r="8968" spans="1:6" x14ac:dyDescent="0.2">
      <c r="A8968" s="42" t="s">
        <v>2400</v>
      </c>
      <c r="B8968" s="42" t="s">
        <v>8454</v>
      </c>
      <c r="C8968">
        <v>2018</v>
      </c>
      <c r="D8968" s="42" t="s">
        <v>9124</v>
      </c>
      <c r="E8968" t="b">
        <v>0</v>
      </c>
      <c r="F8968" s="42" t="s">
        <v>10421</v>
      </c>
    </row>
    <row r="8969" spans="1:6" x14ac:dyDescent="0.2">
      <c r="A8969" s="42" t="s">
        <v>2400</v>
      </c>
      <c r="B8969" s="42" t="s">
        <v>8454</v>
      </c>
      <c r="C8969">
        <v>2019</v>
      </c>
      <c r="D8969" s="42" t="s">
        <v>8594</v>
      </c>
      <c r="E8969" t="b">
        <v>0</v>
      </c>
      <c r="F8969" s="42" t="s">
        <v>10421</v>
      </c>
    </row>
    <row r="8970" spans="1:6" x14ac:dyDescent="0.2">
      <c r="A8970" s="42" t="s">
        <v>2400</v>
      </c>
      <c r="B8970" s="42" t="s">
        <v>8462</v>
      </c>
      <c r="C8970">
        <v>2013</v>
      </c>
      <c r="D8970" s="42" t="s">
        <v>8979</v>
      </c>
      <c r="E8970" t="b">
        <v>0</v>
      </c>
      <c r="F8970" s="42" t="s">
        <v>10421</v>
      </c>
    </row>
    <row r="8971" spans="1:6" x14ac:dyDescent="0.2">
      <c r="A8971" s="42" t="s">
        <v>2400</v>
      </c>
      <c r="B8971" s="42" t="s">
        <v>8462</v>
      </c>
      <c r="C8971">
        <v>2014</v>
      </c>
      <c r="D8971" s="42" t="s">
        <v>8591</v>
      </c>
      <c r="E8971" t="b">
        <v>0</v>
      </c>
      <c r="F8971" s="42" t="s">
        <v>10421</v>
      </c>
    </row>
    <row r="8972" spans="1:6" x14ac:dyDescent="0.2">
      <c r="A8972" s="42" t="s">
        <v>2400</v>
      </c>
      <c r="B8972" s="42" t="s">
        <v>8462</v>
      </c>
      <c r="C8972">
        <v>2015</v>
      </c>
      <c r="D8972" s="42" t="s">
        <v>8648</v>
      </c>
      <c r="E8972" t="b">
        <v>0</v>
      </c>
      <c r="F8972" s="42" t="s">
        <v>10421</v>
      </c>
    </row>
    <row r="8973" spans="1:6" x14ac:dyDescent="0.2">
      <c r="A8973" s="42" t="s">
        <v>2400</v>
      </c>
      <c r="B8973" s="42" t="s">
        <v>8462</v>
      </c>
      <c r="C8973">
        <v>2016</v>
      </c>
      <c r="D8973" s="42" t="s">
        <v>8715</v>
      </c>
      <c r="E8973" t="b">
        <v>0</v>
      </c>
      <c r="F8973" s="42" t="s">
        <v>10421</v>
      </c>
    </row>
    <row r="8974" spans="1:6" x14ac:dyDescent="0.2">
      <c r="A8974" s="42" t="s">
        <v>2400</v>
      </c>
      <c r="B8974" s="42" t="s">
        <v>8462</v>
      </c>
      <c r="C8974">
        <v>2017</v>
      </c>
      <c r="D8974" s="42" t="s">
        <v>8714</v>
      </c>
      <c r="E8974" t="b">
        <v>0</v>
      </c>
      <c r="F8974" s="42" t="s">
        <v>10421</v>
      </c>
    </row>
    <row r="8975" spans="1:6" x14ac:dyDescent="0.2">
      <c r="A8975" s="42" t="s">
        <v>2400</v>
      </c>
      <c r="B8975" s="42" t="s">
        <v>8462</v>
      </c>
      <c r="C8975">
        <v>2018</v>
      </c>
      <c r="D8975" s="42" t="s">
        <v>8687</v>
      </c>
      <c r="E8975" t="b">
        <v>0</v>
      </c>
      <c r="F8975" s="42" t="s">
        <v>10421</v>
      </c>
    </row>
    <row r="8976" spans="1:6" x14ac:dyDescent="0.2">
      <c r="A8976" s="42" t="s">
        <v>2400</v>
      </c>
      <c r="B8976" s="42" t="s">
        <v>8462</v>
      </c>
      <c r="C8976">
        <v>2019</v>
      </c>
      <c r="D8976" s="42" t="s">
        <v>8997</v>
      </c>
      <c r="E8976" t="b">
        <v>0</v>
      </c>
      <c r="F8976" s="42" t="s">
        <v>10421</v>
      </c>
    </row>
    <row r="8977" spans="1:6" x14ac:dyDescent="0.2">
      <c r="A8977" s="42" t="s">
        <v>2400</v>
      </c>
      <c r="B8977" s="42" t="s">
        <v>8464</v>
      </c>
      <c r="C8977">
        <v>2013</v>
      </c>
      <c r="D8977" s="42" t="s">
        <v>9018</v>
      </c>
      <c r="E8977" t="b">
        <v>0</v>
      </c>
      <c r="F8977" s="42" t="s">
        <v>10421</v>
      </c>
    </row>
    <row r="8978" spans="1:6" x14ac:dyDescent="0.2">
      <c r="A8978" s="42" t="s">
        <v>2400</v>
      </c>
      <c r="B8978" s="42" t="s">
        <v>8464</v>
      </c>
      <c r="C8978">
        <v>2014</v>
      </c>
      <c r="D8978" s="42" t="s">
        <v>8650</v>
      </c>
      <c r="E8978" t="b">
        <v>0</v>
      </c>
      <c r="F8978" s="42" t="s">
        <v>10421</v>
      </c>
    </row>
    <row r="8979" spans="1:6" x14ac:dyDescent="0.2">
      <c r="A8979" s="42" t="s">
        <v>2400</v>
      </c>
      <c r="B8979" s="42" t="s">
        <v>8464</v>
      </c>
      <c r="C8979">
        <v>2015</v>
      </c>
      <c r="D8979" s="42" t="s">
        <v>9018</v>
      </c>
      <c r="E8979" t="b">
        <v>0</v>
      </c>
      <c r="F8979" s="42" t="s">
        <v>10421</v>
      </c>
    </row>
    <row r="8980" spans="1:6" x14ac:dyDescent="0.2">
      <c r="A8980" s="42" t="s">
        <v>2400</v>
      </c>
      <c r="B8980" s="42" t="s">
        <v>8464</v>
      </c>
      <c r="C8980">
        <v>2016</v>
      </c>
      <c r="D8980" s="42" t="s">
        <v>8596</v>
      </c>
      <c r="E8980" t="b">
        <v>0</v>
      </c>
      <c r="F8980" s="42" t="s">
        <v>10421</v>
      </c>
    </row>
    <row r="8981" spans="1:6" x14ac:dyDescent="0.2">
      <c r="A8981" s="42" t="s">
        <v>2400</v>
      </c>
      <c r="B8981" s="42" t="s">
        <v>8464</v>
      </c>
      <c r="C8981">
        <v>2017</v>
      </c>
      <c r="D8981" s="42" t="s">
        <v>8587</v>
      </c>
      <c r="E8981" t="b">
        <v>0</v>
      </c>
      <c r="F8981" s="42" t="s">
        <v>10421</v>
      </c>
    </row>
    <row r="8982" spans="1:6" x14ac:dyDescent="0.2">
      <c r="A8982" s="42" t="s">
        <v>2400</v>
      </c>
      <c r="B8982" s="42" t="s">
        <v>8464</v>
      </c>
      <c r="C8982">
        <v>2018</v>
      </c>
      <c r="D8982" s="42" t="s">
        <v>8593</v>
      </c>
      <c r="E8982" t="b">
        <v>0</v>
      </c>
      <c r="F8982" s="42" t="s">
        <v>10421</v>
      </c>
    </row>
    <row r="8983" spans="1:6" x14ac:dyDescent="0.2">
      <c r="A8983" s="42" t="s">
        <v>2400</v>
      </c>
      <c r="B8983" s="42" t="s">
        <v>8464</v>
      </c>
      <c r="C8983">
        <v>2019</v>
      </c>
      <c r="D8983" s="42" t="s">
        <v>8482</v>
      </c>
      <c r="E8983" t="b">
        <v>0</v>
      </c>
      <c r="F8983" s="42" t="s">
        <v>10421</v>
      </c>
    </row>
    <row r="8984" spans="1:6" x14ac:dyDescent="0.2">
      <c r="A8984" s="42" t="s">
        <v>2402</v>
      </c>
      <c r="B8984" s="42" t="s">
        <v>8454</v>
      </c>
      <c r="C8984">
        <v>2013</v>
      </c>
      <c r="D8984" s="42" t="s">
        <v>10422</v>
      </c>
      <c r="E8984" t="b">
        <v>0</v>
      </c>
      <c r="F8984" s="42" t="s">
        <v>10423</v>
      </c>
    </row>
    <row r="8985" spans="1:6" x14ac:dyDescent="0.2">
      <c r="A8985" s="42" t="s">
        <v>2402</v>
      </c>
      <c r="B8985" s="42" t="s">
        <v>8454</v>
      </c>
      <c r="C8985">
        <v>2014</v>
      </c>
      <c r="D8985" s="42" t="s">
        <v>8511</v>
      </c>
      <c r="E8985" t="b">
        <v>0</v>
      </c>
      <c r="F8985" s="42" t="s">
        <v>10423</v>
      </c>
    </row>
    <row r="8986" spans="1:6" x14ac:dyDescent="0.2">
      <c r="A8986" s="42" t="s">
        <v>2402</v>
      </c>
      <c r="B8986" s="42" t="s">
        <v>8454</v>
      </c>
      <c r="C8986">
        <v>2015</v>
      </c>
      <c r="D8986" s="42" t="s">
        <v>9125</v>
      </c>
      <c r="E8986" t="b">
        <v>0</v>
      </c>
      <c r="F8986" s="42" t="s">
        <v>10423</v>
      </c>
    </row>
    <row r="8987" spans="1:6" x14ac:dyDescent="0.2">
      <c r="A8987" s="42" t="s">
        <v>2402</v>
      </c>
      <c r="B8987" s="42" t="s">
        <v>8454</v>
      </c>
      <c r="C8987">
        <v>2016</v>
      </c>
      <c r="D8987" s="42" t="s">
        <v>8994</v>
      </c>
      <c r="E8987" t="b">
        <v>0</v>
      </c>
      <c r="F8987" s="42" t="s">
        <v>10423</v>
      </c>
    </row>
    <row r="8988" spans="1:6" x14ac:dyDescent="0.2">
      <c r="A8988" s="42" t="s">
        <v>2402</v>
      </c>
      <c r="B8988" s="42" t="s">
        <v>8454</v>
      </c>
      <c r="C8988">
        <v>2017</v>
      </c>
      <c r="D8988" s="42" t="s">
        <v>9097</v>
      </c>
      <c r="E8988" t="b">
        <v>0</v>
      </c>
      <c r="F8988" s="42" t="s">
        <v>10423</v>
      </c>
    </row>
    <row r="8989" spans="1:6" x14ac:dyDescent="0.2">
      <c r="A8989" s="42" t="s">
        <v>2402</v>
      </c>
      <c r="B8989" s="42" t="s">
        <v>8454</v>
      </c>
      <c r="C8989">
        <v>2018</v>
      </c>
      <c r="D8989" s="42" t="s">
        <v>9394</v>
      </c>
      <c r="E8989" t="b">
        <v>0</v>
      </c>
      <c r="F8989" s="42" t="s">
        <v>10423</v>
      </c>
    </row>
    <row r="8990" spans="1:6" x14ac:dyDescent="0.2">
      <c r="A8990" s="42" t="s">
        <v>2402</v>
      </c>
      <c r="B8990" s="42" t="s">
        <v>8454</v>
      </c>
      <c r="C8990">
        <v>2019</v>
      </c>
      <c r="D8990" s="42" t="s">
        <v>8703</v>
      </c>
      <c r="E8990" t="b">
        <v>0</v>
      </c>
      <c r="F8990" s="42" t="s">
        <v>10423</v>
      </c>
    </row>
    <row r="8991" spans="1:6" x14ac:dyDescent="0.2">
      <c r="A8991" s="42" t="s">
        <v>2402</v>
      </c>
      <c r="B8991" s="42" t="s">
        <v>8462</v>
      </c>
      <c r="C8991">
        <v>2013</v>
      </c>
      <c r="D8991" s="42" t="s">
        <v>10422</v>
      </c>
      <c r="E8991" t="b">
        <v>0</v>
      </c>
      <c r="F8991" s="42" t="s">
        <v>10423</v>
      </c>
    </row>
    <row r="8992" spans="1:6" x14ac:dyDescent="0.2">
      <c r="A8992" s="42" t="s">
        <v>2402</v>
      </c>
      <c r="B8992" s="42" t="s">
        <v>8462</v>
      </c>
      <c r="C8992">
        <v>2014</v>
      </c>
      <c r="D8992" s="42" t="s">
        <v>9430</v>
      </c>
      <c r="E8992" t="b">
        <v>0</v>
      </c>
      <c r="F8992" s="42" t="s">
        <v>10423</v>
      </c>
    </row>
    <row r="8993" spans="1:6" x14ac:dyDescent="0.2">
      <c r="A8993" s="42" t="s">
        <v>2402</v>
      </c>
      <c r="B8993" s="42" t="s">
        <v>8462</v>
      </c>
      <c r="C8993">
        <v>2015</v>
      </c>
      <c r="D8993" s="42" t="s">
        <v>8588</v>
      </c>
      <c r="E8993" t="b">
        <v>0</v>
      </c>
      <c r="F8993" s="42" t="s">
        <v>10423</v>
      </c>
    </row>
    <row r="8994" spans="1:6" x14ac:dyDescent="0.2">
      <c r="A8994" s="42" t="s">
        <v>2402</v>
      </c>
      <c r="B8994" s="42" t="s">
        <v>8462</v>
      </c>
      <c r="C8994">
        <v>2016</v>
      </c>
      <c r="D8994" s="42" t="s">
        <v>8510</v>
      </c>
      <c r="E8994" t="b">
        <v>0</v>
      </c>
      <c r="F8994" s="42" t="s">
        <v>10423</v>
      </c>
    </row>
    <row r="8995" spans="1:6" x14ac:dyDescent="0.2">
      <c r="A8995" s="42" t="s">
        <v>2402</v>
      </c>
      <c r="B8995" s="42" t="s">
        <v>8462</v>
      </c>
      <c r="C8995">
        <v>2017</v>
      </c>
      <c r="D8995" s="42" t="s">
        <v>8764</v>
      </c>
      <c r="E8995" t="b">
        <v>0</v>
      </c>
      <c r="F8995" s="42" t="s">
        <v>10423</v>
      </c>
    </row>
    <row r="8996" spans="1:6" x14ac:dyDescent="0.2">
      <c r="A8996" s="42" t="s">
        <v>2402</v>
      </c>
      <c r="B8996" s="42" t="s">
        <v>8462</v>
      </c>
      <c r="C8996">
        <v>2018</v>
      </c>
      <c r="D8996" s="42" t="s">
        <v>8845</v>
      </c>
      <c r="E8996" t="b">
        <v>0</v>
      </c>
      <c r="F8996" s="42" t="s">
        <v>10423</v>
      </c>
    </row>
    <row r="8997" spans="1:6" x14ac:dyDescent="0.2">
      <c r="A8997" s="42" t="s">
        <v>2402</v>
      </c>
      <c r="B8997" s="42" t="s">
        <v>8462</v>
      </c>
      <c r="C8997">
        <v>2019</v>
      </c>
      <c r="D8997" s="42" t="s">
        <v>9713</v>
      </c>
      <c r="E8997" t="b">
        <v>0</v>
      </c>
      <c r="F8997" s="42" t="s">
        <v>10423</v>
      </c>
    </row>
    <row r="8998" spans="1:6" x14ac:dyDescent="0.2">
      <c r="A8998" s="42" t="s">
        <v>2402</v>
      </c>
      <c r="B8998" s="42" t="s">
        <v>8464</v>
      </c>
      <c r="C8998">
        <v>2013</v>
      </c>
      <c r="D8998" s="42" t="s">
        <v>9170</v>
      </c>
      <c r="E8998" t="b">
        <v>0</v>
      </c>
      <c r="F8998" s="42" t="s">
        <v>10423</v>
      </c>
    </row>
    <row r="8999" spans="1:6" x14ac:dyDescent="0.2">
      <c r="A8999" s="42" t="s">
        <v>2402</v>
      </c>
      <c r="B8999" s="42" t="s">
        <v>8464</v>
      </c>
      <c r="C8999">
        <v>2014</v>
      </c>
      <c r="D8999" s="42" t="s">
        <v>9170</v>
      </c>
      <c r="E8999" t="b">
        <v>0</v>
      </c>
      <c r="F8999" s="42" t="s">
        <v>10423</v>
      </c>
    </row>
    <row r="9000" spans="1:6" x14ac:dyDescent="0.2">
      <c r="A9000" s="42" t="s">
        <v>2402</v>
      </c>
      <c r="B9000" s="42" t="s">
        <v>8464</v>
      </c>
      <c r="C9000">
        <v>2015</v>
      </c>
      <c r="D9000" s="42" t="s">
        <v>9170</v>
      </c>
      <c r="E9000" t="b">
        <v>0</v>
      </c>
      <c r="F9000" s="42" t="s">
        <v>10423</v>
      </c>
    </row>
    <row r="9001" spans="1:6" x14ac:dyDescent="0.2">
      <c r="A9001" s="42" t="s">
        <v>2402</v>
      </c>
      <c r="B9001" s="42" t="s">
        <v>8464</v>
      </c>
      <c r="C9001">
        <v>2016</v>
      </c>
      <c r="D9001" s="42" t="s">
        <v>9170</v>
      </c>
      <c r="E9001" t="b">
        <v>0</v>
      </c>
      <c r="F9001" s="42" t="s">
        <v>10423</v>
      </c>
    </row>
    <row r="9002" spans="1:6" x14ac:dyDescent="0.2">
      <c r="A9002" s="42" t="s">
        <v>2402</v>
      </c>
      <c r="B9002" s="42" t="s">
        <v>8464</v>
      </c>
      <c r="C9002">
        <v>2017</v>
      </c>
      <c r="D9002" s="42" t="s">
        <v>9161</v>
      </c>
      <c r="E9002" t="b">
        <v>0</v>
      </c>
      <c r="F9002" s="42" t="s">
        <v>10423</v>
      </c>
    </row>
    <row r="9003" spans="1:6" x14ac:dyDescent="0.2">
      <c r="A9003" s="42" t="s">
        <v>2402</v>
      </c>
      <c r="B9003" s="42" t="s">
        <v>8464</v>
      </c>
      <c r="C9003">
        <v>2018</v>
      </c>
      <c r="D9003" s="42" t="s">
        <v>9161</v>
      </c>
      <c r="E9003" t="b">
        <v>0</v>
      </c>
      <c r="F9003" s="42" t="s">
        <v>10423</v>
      </c>
    </row>
    <row r="9004" spans="1:6" x14ac:dyDescent="0.2">
      <c r="A9004" s="42" t="s">
        <v>2402</v>
      </c>
      <c r="B9004" s="42" t="s">
        <v>8464</v>
      </c>
      <c r="C9004">
        <v>2019</v>
      </c>
      <c r="D9004" s="42" t="s">
        <v>9161</v>
      </c>
      <c r="E9004" t="b">
        <v>0</v>
      </c>
      <c r="F9004" s="42" t="s">
        <v>10423</v>
      </c>
    </row>
    <row r="9005" spans="1:6" x14ac:dyDescent="0.2">
      <c r="A9005" s="42" t="s">
        <v>2404</v>
      </c>
      <c r="B9005" s="42" t="s">
        <v>8454</v>
      </c>
      <c r="C9005">
        <v>2013</v>
      </c>
      <c r="D9005" s="42" t="s">
        <v>10424</v>
      </c>
      <c r="E9005" t="b">
        <v>0</v>
      </c>
      <c r="F9005" s="42" t="s">
        <v>10425</v>
      </c>
    </row>
    <row r="9006" spans="1:6" x14ac:dyDescent="0.2">
      <c r="A9006" s="42" t="s">
        <v>2404</v>
      </c>
      <c r="B9006" s="42" t="s">
        <v>8454</v>
      </c>
      <c r="C9006">
        <v>2014</v>
      </c>
      <c r="D9006" s="42" t="s">
        <v>10426</v>
      </c>
      <c r="E9006" t="b">
        <v>0</v>
      </c>
      <c r="F9006" s="42" t="s">
        <v>10425</v>
      </c>
    </row>
    <row r="9007" spans="1:6" x14ac:dyDescent="0.2">
      <c r="A9007" s="42" t="s">
        <v>2404</v>
      </c>
      <c r="B9007" s="42" t="s">
        <v>8454</v>
      </c>
      <c r="C9007">
        <v>2015</v>
      </c>
      <c r="D9007" s="42" t="s">
        <v>8595</v>
      </c>
      <c r="E9007" t="b">
        <v>0</v>
      </c>
      <c r="F9007" s="42" t="s">
        <v>10425</v>
      </c>
    </row>
    <row r="9008" spans="1:6" x14ac:dyDescent="0.2">
      <c r="A9008" s="42" t="s">
        <v>2404</v>
      </c>
      <c r="B9008" s="42" t="s">
        <v>8454</v>
      </c>
      <c r="C9008">
        <v>2016</v>
      </c>
      <c r="D9008" s="42" t="s">
        <v>9095</v>
      </c>
      <c r="E9008" t="b">
        <v>0</v>
      </c>
      <c r="F9008" s="42" t="s">
        <v>10425</v>
      </c>
    </row>
    <row r="9009" spans="1:6" x14ac:dyDescent="0.2">
      <c r="A9009" s="42" t="s">
        <v>2404</v>
      </c>
      <c r="B9009" s="42" t="s">
        <v>8454</v>
      </c>
      <c r="C9009">
        <v>2017</v>
      </c>
      <c r="D9009" s="42" t="s">
        <v>9133</v>
      </c>
      <c r="E9009" t="b">
        <v>0</v>
      </c>
      <c r="F9009" s="42" t="s">
        <v>10425</v>
      </c>
    </row>
    <row r="9010" spans="1:6" x14ac:dyDescent="0.2">
      <c r="A9010" s="42" t="s">
        <v>2404</v>
      </c>
      <c r="B9010" s="42" t="s">
        <v>8454</v>
      </c>
      <c r="C9010">
        <v>2018</v>
      </c>
      <c r="D9010" s="42" t="s">
        <v>8708</v>
      </c>
      <c r="E9010" t="b">
        <v>0</v>
      </c>
      <c r="F9010" s="42" t="s">
        <v>10425</v>
      </c>
    </row>
    <row r="9011" spans="1:6" x14ac:dyDescent="0.2">
      <c r="A9011" s="42" t="s">
        <v>2404</v>
      </c>
      <c r="B9011" s="42" t="s">
        <v>8454</v>
      </c>
      <c r="C9011">
        <v>2019</v>
      </c>
      <c r="D9011" s="42" t="s">
        <v>10070</v>
      </c>
      <c r="E9011" t="b">
        <v>0</v>
      </c>
      <c r="F9011" s="42" t="s">
        <v>10425</v>
      </c>
    </row>
    <row r="9012" spans="1:6" x14ac:dyDescent="0.2">
      <c r="A9012" s="42" t="s">
        <v>2404</v>
      </c>
      <c r="B9012" s="42" t="s">
        <v>8462</v>
      </c>
      <c r="C9012">
        <v>2013</v>
      </c>
      <c r="D9012" s="42" t="s">
        <v>10424</v>
      </c>
      <c r="E9012" t="b">
        <v>0</v>
      </c>
      <c r="F9012" s="42" t="s">
        <v>10425</v>
      </c>
    </row>
    <row r="9013" spans="1:6" x14ac:dyDescent="0.2">
      <c r="A9013" s="42" t="s">
        <v>2404</v>
      </c>
      <c r="B9013" s="42" t="s">
        <v>8462</v>
      </c>
      <c r="C9013">
        <v>2014</v>
      </c>
      <c r="D9013" s="42" t="s">
        <v>10426</v>
      </c>
      <c r="E9013" t="b">
        <v>0</v>
      </c>
      <c r="F9013" s="42" t="s">
        <v>10425</v>
      </c>
    </row>
    <row r="9014" spans="1:6" x14ac:dyDescent="0.2">
      <c r="A9014" s="42" t="s">
        <v>2404</v>
      </c>
      <c r="B9014" s="42" t="s">
        <v>8462</v>
      </c>
      <c r="C9014">
        <v>2015</v>
      </c>
      <c r="D9014" s="42" t="s">
        <v>9126</v>
      </c>
      <c r="E9014" t="b">
        <v>0</v>
      </c>
      <c r="F9014" s="42" t="s">
        <v>10425</v>
      </c>
    </row>
    <row r="9015" spans="1:6" x14ac:dyDescent="0.2">
      <c r="A9015" s="42" t="s">
        <v>2404</v>
      </c>
      <c r="B9015" s="42" t="s">
        <v>8462</v>
      </c>
      <c r="C9015">
        <v>2016</v>
      </c>
      <c r="D9015" s="42" t="s">
        <v>9206</v>
      </c>
      <c r="E9015" t="b">
        <v>0</v>
      </c>
      <c r="F9015" s="42" t="s">
        <v>10425</v>
      </c>
    </row>
    <row r="9016" spans="1:6" x14ac:dyDescent="0.2">
      <c r="A9016" s="42" t="s">
        <v>2404</v>
      </c>
      <c r="B9016" s="42" t="s">
        <v>8462</v>
      </c>
      <c r="C9016">
        <v>2017</v>
      </c>
      <c r="D9016" s="42" t="s">
        <v>9207</v>
      </c>
      <c r="E9016" t="b">
        <v>0</v>
      </c>
      <c r="F9016" s="42" t="s">
        <v>10425</v>
      </c>
    </row>
    <row r="9017" spans="1:6" x14ac:dyDescent="0.2">
      <c r="A9017" s="42" t="s">
        <v>2404</v>
      </c>
      <c r="B9017" s="42" t="s">
        <v>8462</v>
      </c>
      <c r="C9017">
        <v>2018</v>
      </c>
      <c r="D9017" s="42" t="s">
        <v>8764</v>
      </c>
      <c r="E9017" t="b">
        <v>0</v>
      </c>
      <c r="F9017" s="42" t="s">
        <v>10425</v>
      </c>
    </row>
    <row r="9018" spans="1:6" x14ac:dyDescent="0.2">
      <c r="A9018" s="42" t="s">
        <v>2404</v>
      </c>
      <c r="B9018" s="42" t="s">
        <v>8462</v>
      </c>
      <c r="C9018">
        <v>2019</v>
      </c>
      <c r="D9018" s="42" t="s">
        <v>9044</v>
      </c>
      <c r="E9018" t="b">
        <v>0</v>
      </c>
      <c r="F9018" s="42" t="s">
        <v>10425</v>
      </c>
    </row>
    <row r="9019" spans="1:6" x14ac:dyDescent="0.2">
      <c r="A9019" s="42" t="s">
        <v>2404</v>
      </c>
      <c r="B9019" s="42" t="s">
        <v>8464</v>
      </c>
      <c r="C9019">
        <v>2013</v>
      </c>
      <c r="D9019" s="42" t="s">
        <v>8496</v>
      </c>
      <c r="E9019" t="b">
        <v>0</v>
      </c>
      <c r="F9019" s="42" t="s">
        <v>10425</v>
      </c>
    </row>
    <row r="9020" spans="1:6" x14ac:dyDescent="0.2">
      <c r="A9020" s="42" t="s">
        <v>2404</v>
      </c>
      <c r="B9020" s="42" t="s">
        <v>8464</v>
      </c>
      <c r="C9020">
        <v>2014</v>
      </c>
      <c r="D9020" s="42" t="s">
        <v>8496</v>
      </c>
      <c r="E9020" t="b">
        <v>0</v>
      </c>
      <c r="F9020" s="42" t="s">
        <v>10425</v>
      </c>
    </row>
    <row r="9021" spans="1:6" x14ac:dyDescent="0.2">
      <c r="A9021" s="42" t="s">
        <v>2404</v>
      </c>
      <c r="B9021" s="42" t="s">
        <v>8464</v>
      </c>
      <c r="C9021">
        <v>2015</v>
      </c>
      <c r="D9021" s="42" t="s">
        <v>8496</v>
      </c>
      <c r="E9021" t="b">
        <v>0</v>
      </c>
      <c r="F9021" s="42" t="s">
        <v>10425</v>
      </c>
    </row>
    <row r="9022" spans="1:6" x14ac:dyDescent="0.2">
      <c r="A9022" s="42" t="s">
        <v>2404</v>
      </c>
      <c r="B9022" s="42" t="s">
        <v>8464</v>
      </c>
      <c r="C9022">
        <v>2016</v>
      </c>
      <c r="D9022" s="42" t="s">
        <v>9093</v>
      </c>
      <c r="E9022" t="b">
        <v>0</v>
      </c>
      <c r="F9022" s="42" t="s">
        <v>10425</v>
      </c>
    </row>
    <row r="9023" spans="1:6" x14ac:dyDescent="0.2">
      <c r="A9023" s="42" t="s">
        <v>2404</v>
      </c>
      <c r="B9023" s="42" t="s">
        <v>8464</v>
      </c>
      <c r="C9023">
        <v>2017</v>
      </c>
      <c r="D9023" s="42" t="s">
        <v>9028</v>
      </c>
      <c r="E9023" t="b">
        <v>0</v>
      </c>
      <c r="F9023" s="42" t="s">
        <v>10425</v>
      </c>
    </row>
    <row r="9024" spans="1:6" x14ac:dyDescent="0.2">
      <c r="A9024" s="42" t="s">
        <v>2404</v>
      </c>
      <c r="B9024" s="42" t="s">
        <v>8464</v>
      </c>
      <c r="C9024">
        <v>2018</v>
      </c>
      <c r="D9024" s="42" t="s">
        <v>8690</v>
      </c>
      <c r="E9024" t="b">
        <v>0</v>
      </c>
      <c r="F9024" s="42" t="s">
        <v>10425</v>
      </c>
    </row>
    <row r="9025" spans="1:6" x14ac:dyDescent="0.2">
      <c r="A9025" s="42" t="s">
        <v>2404</v>
      </c>
      <c r="B9025" s="42" t="s">
        <v>8464</v>
      </c>
      <c r="C9025">
        <v>2019</v>
      </c>
      <c r="D9025" s="42" t="s">
        <v>8552</v>
      </c>
      <c r="E9025" t="b">
        <v>0</v>
      </c>
      <c r="F9025" s="42" t="s">
        <v>10425</v>
      </c>
    </row>
    <row r="9026" spans="1:6" x14ac:dyDescent="0.2">
      <c r="A9026" s="42" t="s">
        <v>9121</v>
      </c>
      <c r="B9026" s="42" t="s">
        <v>8454</v>
      </c>
      <c r="C9026">
        <v>2013</v>
      </c>
      <c r="D9026" s="42" t="s">
        <v>9122</v>
      </c>
      <c r="E9026" t="b">
        <v>0</v>
      </c>
      <c r="F9026" s="42" t="s">
        <v>9123</v>
      </c>
    </row>
    <row r="9027" spans="1:6" x14ac:dyDescent="0.2">
      <c r="A9027" s="42" t="s">
        <v>9121</v>
      </c>
      <c r="B9027" s="42" t="s">
        <v>8454</v>
      </c>
      <c r="C9027">
        <v>2014</v>
      </c>
      <c r="D9027" s="42" t="s">
        <v>8993</v>
      </c>
      <c r="E9027" t="b">
        <v>0</v>
      </c>
      <c r="F9027" s="42" t="s">
        <v>9123</v>
      </c>
    </row>
    <row r="9028" spans="1:6" x14ac:dyDescent="0.2">
      <c r="A9028" s="42" t="s">
        <v>9121</v>
      </c>
      <c r="B9028" s="42" t="s">
        <v>8454</v>
      </c>
      <c r="C9028">
        <v>2015</v>
      </c>
      <c r="D9028" s="42" t="s">
        <v>8932</v>
      </c>
      <c r="E9028" t="b">
        <v>0</v>
      </c>
      <c r="F9028" s="42" t="s">
        <v>9123</v>
      </c>
    </row>
    <row r="9029" spans="1:6" x14ac:dyDescent="0.2">
      <c r="A9029" s="42" t="s">
        <v>9121</v>
      </c>
      <c r="B9029" s="42" t="s">
        <v>8454</v>
      </c>
      <c r="C9029">
        <v>2016</v>
      </c>
      <c r="D9029" s="42" t="s">
        <v>9124</v>
      </c>
      <c r="E9029" t="b">
        <v>0</v>
      </c>
      <c r="F9029" s="42" t="s">
        <v>9123</v>
      </c>
    </row>
    <row r="9030" spans="1:6" x14ac:dyDescent="0.2">
      <c r="A9030" s="42" t="s">
        <v>9121</v>
      </c>
      <c r="B9030" s="42" t="s">
        <v>8454</v>
      </c>
      <c r="C9030">
        <v>2017</v>
      </c>
      <c r="D9030" s="42" t="s">
        <v>9125</v>
      </c>
      <c r="E9030" t="b">
        <v>0</v>
      </c>
      <c r="F9030" s="42" t="s">
        <v>9123</v>
      </c>
    </row>
    <row r="9031" spans="1:6" x14ac:dyDescent="0.2">
      <c r="A9031" s="42" t="s">
        <v>9121</v>
      </c>
      <c r="B9031" s="42" t="s">
        <v>8454</v>
      </c>
      <c r="C9031">
        <v>2018</v>
      </c>
      <c r="D9031" s="42" t="s">
        <v>8725</v>
      </c>
      <c r="E9031" t="b">
        <v>0</v>
      </c>
      <c r="F9031" s="42" t="s">
        <v>9123</v>
      </c>
    </row>
    <row r="9032" spans="1:6" x14ac:dyDescent="0.2">
      <c r="A9032" s="42" t="s">
        <v>9121</v>
      </c>
      <c r="B9032" s="42" t="s">
        <v>8454</v>
      </c>
      <c r="C9032">
        <v>2019</v>
      </c>
      <c r="D9032" s="42" t="s">
        <v>9126</v>
      </c>
      <c r="E9032" t="b">
        <v>0</v>
      </c>
      <c r="F9032" s="42" t="s">
        <v>9123</v>
      </c>
    </row>
    <row r="9033" spans="1:6" x14ac:dyDescent="0.2">
      <c r="A9033" s="42" t="s">
        <v>9121</v>
      </c>
      <c r="B9033" s="42" t="s">
        <v>8462</v>
      </c>
      <c r="C9033">
        <v>2013</v>
      </c>
      <c r="D9033" s="42" t="s">
        <v>9122</v>
      </c>
      <c r="E9033" t="b">
        <v>0</v>
      </c>
      <c r="F9033" s="42" t="s">
        <v>9123</v>
      </c>
    </row>
    <row r="9034" spans="1:6" x14ac:dyDescent="0.2">
      <c r="A9034" s="42" t="s">
        <v>9121</v>
      </c>
      <c r="B9034" s="42" t="s">
        <v>8462</v>
      </c>
      <c r="C9034">
        <v>2014</v>
      </c>
      <c r="D9034" s="42" t="s">
        <v>8974</v>
      </c>
      <c r="E9034" t="b">
        <v>0</v>
      </c>
      <c r="F9034" s="42" t="s">
        <v>9123</v>
      </c>
    </row>
    <row r="9035" spans="1:6" x14ac:dyDescent="0.2">
      <c r="A9035" s="42" t="s">
        <v>9121</v>
      </c>
      <c r="B9035" s="42" t="s">
        <v>8462</v>
      </c>
      <c r="C9035">
        <v>2015</v>
      </c>
      <c r="D9035" s="42" t="s">
        <v>9090</v>
      </c>
      <c r="E9035" t="b">
        <v>0</v>
      </c>
      <c r="F9035" s="42" t="s">
        <v>9123</v>
      </c>
    </row>
    <row r="9036" spans="1:6" x14ac:dyDescent="0.2">
      <c r="A9036" s="42" t="s">
        <v>9121</v>
      </c>
      <c r="B9036" s="42" t="s">
        <v>8462</v>
      </c>
      <c r="C9036">
        <v>2016</v>
      </c>
      <c r="D9036" s="42" t="s">
        <v>8687</v>
      </c>
      <c r="E9036" t="b">
        <v>0</v>
      </c>
      <c r="F9036" s="42" t="s">
        <v>9123</v>
      </c>
    </row>
    <row r="9037" spans="1:6" x14ac:dyDescent="0.2">
      <c r="A9037" s="42" t="s">
        <v>9121</v>
      </c>
      <c r="B9037" s="42" t="s">
        <v>8462</v>
      </c>
      <c r="C9037">
        <v>2017</v>
      </c>
      <c r="D9037" s="42" t="s">
        <v>8715</v>
      </c>
      <c r="E9037" t="b">
        <v>0</v>
      </c>
      <c r="F9037" s="42" t="s">
        <v>9123</v>
      </c>
    </row>
    <row r="9038" spans="1:6" x14ac:dyDescent="0.2">
      <c r="A9038" s="42" t="s">
        <v>9121</v>
      </c>
      <c r="B9038" s="42" t="s">
        <v>8462</v>
      </c>
      <c r="C9038">
        <v>2018</v>
      </c>
      <c r="D9038" s="42" t="s">
        <v>8725</v>
      </c>
      <c r="E9038" t="b">
        <v>0</v>
      </c>
      <c r="F9038" s="42" t="s">
        <v>9123</v>
      </c>
    </row>
    <row r="9039" spans="1:6" x14ac:dyDescent="0.2">
      <c r="A9039" s="42" t="s">
        <v>9121</v>
      </c>
      <c r="B9039" s="42" t="s">
        <v>8462</v>
      </c>
      <c r="C9039">
        <v>2019</v>
      </c>
      <c r="D9039" s="42" t="s">
        <v>9126</v>
      </c>
      <c r="E9039" t="b">
        <v>0</v>
      </c>
      <c r="F9039" s="42" t="s">
        <v>9123</v>
      </c>
    </row>
    <row r="9040" spans="1:6" x14ac:dyDescent="0.2">
      <c r="A9040" s="42" t="s">
        <v>9121</v>
      </c>
      <c r="B9040" s="42" t="s">
        <v>8464</v>
      </c>
      <c r="C9040">
        <v>2013</v>
      </c>
      <c r="D9040" s="42" t="s">
        <v>8650</v>
      </c>
      <c r="E9040" t="b">
        <v>0</v>
      </c>
      <c r="F9040" s="42" t="s">
        <v>9123</v>
      </c>
    </row>
    <row r="9041" spans="1:6" x14ac:dyDescent="0.2">
      <c r="A9041" s="42" t="s">
        <v>9121</v>
      </c>
      <c r="B9041" s="42" t="s">
        <v>8464</v>
      </c>
      <c r="C9041">
        <v>2014</v>
      </c>
      <c r="D9041" s="42" t="s">
        <v>8596</v>
      </c>
      <c r="E9041" t="b">
        <v>0</v>
      </c>
      <c r="F9041" s="42" t="s">
        <v>9123</v>
      </c>
    </row>
    <row r="9042" spans="1:6" x14ac:dyDescent="0.2">
      <c r="A9042" s="42" t="s">
        <v>9121</v>
      </c>
      <c r="B9042" s="42" t="s">
        <v>8464</v>
      </c>
      <c r="C9042">
        <v>2015</v>
      </c>
      <c r="D9042" s="42" t="s">
        <v>8596</v>
      </c>
      <c r="E9042" t="b">
        <v>0</v>
      </c>
      <c r="F9042" s="42" t="s">
        <v>9123</v>
      </c>
    </row>
    <row r="9043" spans="1:6" x14ac:dyDescent="0.2">
      <c r="A9043" s="42" t="s">
        <v>9121</v>
      </c>
      <c r="B9043" s="42" t="s">
        <v>8464</v>
      </c>
      <c r="C9043">
        <v>2016</v>
      </c>
      <c r="D9043" s="42" t="s">
        <v>8596</v>
      </c>
      <c r="E9043" t="b">
        <v>0</v>
      </c>
      <c r="F9043" s="42" t="s">
        <v>9123</v>
      </c>
    </row>
    <row r="9044" spans="1:6" x14ac:dyDescent="0.2">
      <c r="A9044" s="42" t="s">
        <v>9121</v>
      </c>
      <c r="B9044" s="42" t="s">
        <v>8464</v>
      </c>
      <c r="C9044">
        <v>2017</v>
      </c>
      <c r="D9044" s="42" t="s">
        <v>4381</v>
      </c>
      <c r="E9044" t="b">
        <v>0</v>
      </c>
      <c r="F9044" s="42" t="s">
        <v>9123</v>
      </c>
    </row>
    <row r="9045" spans="1:6" x14ac:dyDescent="0.2">
      <c r="A9045" s="42" t="s">
        <v>9121</v>
      </c>
      <c r="B9045" s="42" t="s">
        <v>8464</v>
      </c>
      <c r="C9045">
        <v>2018</v>
      </c>
      <c r="D9045" s="42" t="s">
        <v>4381</v>
      </c>
      <c r="E9045" t="b">
        <v>0</v>
      </c>
      <c r="F9045" s="42" t="s">
        <v>9123</v>
      </c>
    </row>
    <row r="9046" spans="1:6" x14ac:dyDescent="0.2">
      <c r="A9046" s="42" t="s">
        <v>9121</v>
      </c>
      <c r="B9046" s="42" t="s">
        <v>8464</v>
      </c>
      <c r="C9046">
        <v>2019</v>
      </c>
      <c r="D9046" s="42" t="s">
        <v>4381</v>
      </c>
      <c r="E9046" t="b">
        <v>0</v>
      </c>
      <c r="F9046" s="42" t="s">
        <v>9123</v>
      </c>
    </row>
    <row r="9047" spans="1:6" x14ac:dyDescent="0.2">
      <c r="A9047" s="42" t="s">
        <v>9121</v>
      </c>
      <c r="B9047" s="42" t="s">
        <v>8454</v>
      </c>
      <c r="C9047">
        <v>2013</v>
      </c>
      <c r="D9047" s="42" t="s">
        <v>9122</v>
      </c>
      <c r="E9047" t="b">
        <v>0</v>
      </c>
      <c r="F9047" s="42" t="s">
        <v>9123</v>
      </c>
    </row>
    <row r="9048" spans="1:6" x14ac:dyDescent="0.2">
      <c r="A9048" s="42" t="s">
        <v>9121</v>
      </c>
      <c r="B9048" s="42" t="s">
        <v>8454</v>
      </c>
      <c r="C9048">
        <v>2014</v>
      </c>
      <c r="D9048" s="42" t="s">
        <v>8993</v>
      </c>
      <c r="E9048" t="b">
        <v>0</v>
      </c>
      <c r="F9048" s="42" t="s">
        <v>9123</v>
      </c>
    </row>
    <row r="9049" spans="1:6" x14ac:dyDescent="0.2">
      <c r="A9049" s="42" t="s">
        <v>9121</v>
      </c>
      <c r="B9049" s="42" t="s">
        <v>8454</v>
      </c>
      <c r="C9049">
        <v>2015</v>
      </c>
      <c r="D9049" s="42" t="s">
        <v>8932</v>
      </c>
      <c r="E9049" t="b">
        <v>0</v>
      </c>
      <c r="F9049" s="42" t="s">
        <v>9123</v>
      </c>
    </row>
    <row r="9050" spans="1:6" x14ac:dyDescent="0.2">
      <c r="A9050" s="42" t="s">
        <v>9121</v>
      </c>
      <c r="B9050" s="42" t="s">
        <v>8454</v>
      </c>
      <c r="C9050">
        <v>2016</v>
      </c>
      <c r="D9050" s="42" t="s">
        <v>9124</v>
      </c>
      <c r="E9050" t="b">
        <v>0</v>
      </c>
      <c r="F9050" s="42" t="s">
        <v>9123</v>
      </c>
    </row>
    <row r="9051" spans="1:6" x14ac:dyDescent="0.2">
      <c r="A9051" s="42" t="s">
        <v>9121</v>
      </c>
      <c r="B9051" s="42" t="s">
        <v>8454</v>
      </c>
      <c r="C9051">
        <v>2017</v>
      </c>
      <c r="D9051" s="42" t="s">
        <v>9125</v>
      </c>
      <c r="E9051" t="b">
        <v>0</v>
      </c>
      <c r="F9051" s="42" t="s">
        <v>9123</v>
      </c>
    </row>
    <row r="9052" spans="1:6" x14ac:dyDescent="0.2">
      <c r="A9052" s="42" t="s">
        <v>9121</v>
      </c>
      <c r="B9052" s="42" t="s">
        <v>8454</v>
      </c>
      <c r="C9052">
        <v>2018</v>
      </c>
      <c r="D9052" s="42" t="s">
        <v>8725</v>
      </c>
      <c r="E9052" t="b">
        <v>0</v>
      </c>
      <c r="F9052" s="42" t="s">
        <v>9123</v>
      </c>
    </row>
    <row r="9053" spans="1:6" x14ac:dyDescent="0.2">
      <c r="A9053" s="42" t="s">
        <v>9121</v>
      </c>
      <c r="B9053" s="42" t="s">
        <v>8454</v>
      </c>
      <c r="C9053">
        <v>2019</v>
      </c>
      <c r="D9053" s="42" t="s">
        <v>9126</v>
      </c>
      <c r="E9053" t="b">
        <v>0</v>
      </c>
      <c r="F9053" s="42" t="s">
        <v>9123</v>
      </c>
    </row>
    <row r="9054" spans="1:6" x14ac:dyDescent="0.2">
      <c r="A9054" s="42" t="s">
        <v>9121</v>
      </c>
      <c r="B9054" s="42" t="s">
        <v>8462</v>
      </c>
      <c r="C9054">
        <v>2013</v>
      </c>
      <c r="D9054" s="42" t="s">
        <v>9122</v>
      </c>
      <c r="E9054" t="b">
        <v>0</v>
      </c>
      <c r="F9054" s="42" t="s">
        <v>9123</v>
      </c>
    </row>
    <row r="9055" spans="1:6" x14ac:dyDescent="0.2">
      <c r="A9055" s="42" t="s">
        <v>9121</v>
      </c>
      <c r="B9055" s="42" t="s">
        <v>8462</v>
      </c>
      <c r="C9055">
        <v>2014</v>
      </c>
      <c r="D9055" s="42" t="s">
        <v>8974</v>
      </c>
      <c r="E9055" t="b">
        <v>0</v>
      </c>
      <c r="F9055" s="42" t="s">
        <v>9123</v>
      </c>
    </row>
    <row r="9056" spans="1:6" x14ac:dyDescent="0.2">
      <c r="A9056" s="42" t="s">
        <v>9121</v>
      </c>
      <c r="B9056" s="42" t="s">
        <v>8462</v>
      </c>
      <c r="C9056">
        <v>2015</v>
      </c>
      <c r="D9056" s="42" t="s">
        <v>9090</v>
      </c>
      <c r="E9056" t="b">
        <v>0</v>
      </c>
      <c r="F9056" s="42" t="s">
        <v>9123</v>
      </c>
    </row>
    <row r="9057" spans="1:6" x14ac:dyDescent="0.2">
      <c r="A9057" s="42" t="s">
        <v>9121</v>
      </c>
      <c r="B9057" s="42" t="s">
        <v>8462</v>
      </c>
      <c r="C9057">
        <v>2016</v>
      </c>
      <c r="D9057" s="42" t="s">
        <v>8687</v>
      </c>
      <c r="E9057" t="b">
        <v>0</v>
      </c>
      <c r="F9057" s="42" t="s">
        <v>9123</v>
      </c>
    </row>
    <row r="9058" spans="1:6" x14ac:dyDescent="0.2">
      <c r="A9058" s="42" t="s">
        <v>9121</v>
      </c>
      <c r="B9058" s="42" t="s">
        <v>8462</v>
      </c>
      <c r="C9058">
        <v>2017</v>
      </c>
      <c r="D9058" s="42" t="s">
        <v>8715</v>
      </c>
      <c r="E9058" t="b">
        <v>0</v>
      </c>
      <c r="F9058" s="42" t="s">
        <v>9123</v>
      </c>
    </row>
    <row r="9059" spans="1:6" x14ac:dyDescent="0.2">
      <c r="A9059" s="42" t="s">
        <v>9121</v>
      </c>
      <c r="B9059" s="42" t="s">
        <v>8462</v>
      </c>
      <c r="C9059">
        <v>2018</v>
      </c>
      <c r="D9059" s="42" t="s">
        <v>8725</v>
      </c>
      <c r="E9059" t="b">
        <v>0</v>
      </c>
      <c r="F9059" s="42" t="s">
        <v>9123</v>
      </c>
    </row>
    <row r="9060" spans="1:6" x14ac:dyDescent="0.2">
      <c r="A9060" s="42" t="s">
        <v>9121</v>
      </c>
      <c r="B9060" s="42" t="s">
        <v>8462</v>
      </c>
      <c r="C9060">
        <v>2019</v>
      </c>
      <c r="D9060" s="42" t="s">
        <v>9126</v>
      </c>
      <c r="E9060" t="b">
        <v>0</v>
      </c>
      <c r="F9060" s="42" t="s">
        <v>9123</v>
      </c>
    </row>
    <row r="9061" spans="1:6" x14ac:dyDescent="0.2">
      <c r="A9061" s="42" t="s">
        <v>9121</v>
      </c>
      <c r="B9061" s="42" t="s">
        <v>8464</v>
      </c>
      <c r="C9061">
        <v>2013</v>
      </c>
      <c r="D9061" s="42" t="s">
        <v>8650</v>
      </c>
      <c r="E9061" t="b">
        <v>0</v>
      </c>
      <c r="F9061" s="42" t="s">
        <v>9123</v>
      </c>
    </row>
    <row r="9062" spans="1:6" x14ac:dyDescent="0.2">
      <c r="A9062" s="42" t="s">
        <v>9121</v>
      </c>
      <c r="B9062" s="42" t="s">
        <v>8464</v>
      </c>
      <c r="C9062">
        <v>2014</v>
      </c>
      <c r="D9062" s="42" t="s">
        <v>8596</v>
      </c>
      <c r="E9062" t="b">
        <v>0</v>
      </c>
      <c r="F9062" s="42" t="s">
        <v>9123</v>
      </c>
    </row>
    <row r="9063" spans="1:6" x14ac:dyDescent="0.2">
      <c r="A9063" s="42" t="s">
        <v>9121</v>
      </c>
      <c r="B9063" s="42" t="s">
        <v>8464</v>
      </c>
      <c r="C9063">
        <v>2015</v>
      </c>
      <c r="D9063" s="42" t="s">
        <v>8596</v>
      </c>
      <c r="E9063" t="b">
        <v>0</v>
      </c>
      <c r="F9063" s="42" t="s">
        <v>9123</v>
      </c>
    </row>
    <row r="9064" spans="1:6" x14ac:dyDescent="0.2">
      <c r="A9064" s="42" t="s">
        <v>9121</v>
      </c>
      <c r="B9064" s="42" t="s">
        <v>8464</v>
      </c>
      <c r="C9064">
        <v>2016</v>
      </c>
      <c r="D9064" s="42" t="s">
        <v>8596</v>
      </c>
      <c r="E9064" t="b">
        <v>0</v>
      </c>
      <c r="F9064" s="42" t="s">
        <v>9123</v>
      </c>
    </row>
    <row r="9065" spans="1:6" x14ac:dyDescent="0.2">
      <c r="A9065" s="42" t="s">
        <v>9121</v>
      </c>
      <c r="B9065" s="42" t="s">
        <v>8464</v>
      </c>
      <c r="C9065">
        <v>2017</v>
      </c>
      <c r="D9065" s="42" t="s">
        <v>4381</v>
      </c>
      <c r="E9065" t="b">
        <v>0</v>
      </c>
      <c r="F9065" s="42" t="s">
        <v>9123</v>
      </c>
    </row>
    <row r="9066" spans="1:6" x14ac:dyDescent="0.2">
      <c r="A9066" s="42" t="s">
        <v>9121</v>
      </c>
      <c r="B9066" s="42" t="s">
        <v>8464</v>
      </c>
      <c r="C9066">
        <v>2018</v>
      </c>
      <c r="D9066" s="42" t="s">
        <v>4381</v>
      </c>
      <c r="E9066" t="b">
        <v>0</v>
      </c>
      <c r="F9066" s="42" t="s">
        <v>9123</v>
      </c>
    </row>
    <row r="9067" spans="1:6" x14ac:dyDescent="0.2">
      <c r="A9067" s="42" t="s">
        <v>9121</v>
      </c>
      <c r="B9067" s="42" t="s">
        <v>8464</v>
      </c>
      <c r="C9067">
        <v>2019</v>
      </c>
      <c r="D9067" s="42" t="s">
        <v>4381</v>
      </c>
      <c r="E9067" t="b">
        <v>0</v>
      </c>
      <c r="F9067" s="42" t="s">
        <v>9123</v>
      </c>
    </row>
    <row r="9068" spans="1:6" x14ac:dyDescent="0.2">
      <c r="A9068" s="42" t="s">
        <v>2407</v>
      </c>
      <c r="B9068" s="42" t="s">
        <v>8454</v>
      </c>
      <c r="C9068">
        <v>2013</v>
      </c>
      <c r="D9068" s="42" t="s">
        <v>8554</v>
      </c>
      <c r="E9068" t="b">
        <v>0</v>
      </c>
      <c r="F9068" s="42" t="s">
        <v>10427</v>
      </c>
    </row>
    <row r="9069" spans="1:6" x14ac:dyDescent="0.2">
      <c r="A9069" s="42" t="s">
        <v>2407</v>
      </c>
      <c r="B9069" s="42" t="s">
        <v>8454</v>
      </c>
      <c r="C9069">
        <v>2014</v>
      </c>
      <c r="D9069" s="42" t="s">
        <v>8553</v>
      </c>
      <c r="E9069" t="b">
        <v>0</v>
      </c>
      <c r="F9069" s="42" t="s">
        <v>10427</v>
      </c>
    </row>
    <row r="9070" spans="1:6" x14ac:dyDescent="0.2">
      <c r="A9070" s="42" t="s">
        <v>2407</v>
      </c>
      <c r="B9070" s="42" t="s">
        <v>8454</v>
      </c>
      <c r="C9070">
        <v>2015</v>
      </c>
      <c r="D9070" s="42" t="s">
        <v>9394</v>
      </c>
      <c r="E9070" t="b">
        <v>0</v>
      </c>
      <c r="F9070" s="42" t="s">
        <v>10427</v>
      </c>
    </row>
    <row r="9071" spans="1:6" x14ac:dyDescent="0.2">
      <c r="A9071" s="42" t="s">
        <v>2407</v>
      </c>
      <c r="B9071" s="42" t="s">
        <v>8454</v>
      </c>
      <c r="C9071">
        <v>2016</v>
      </c>
      <c r="D9071" s="42" t="s">
        <v>8676</v>
      </c>
      <c r="E9071" t="b">
        <v>0</v>
      </c>
      <c r="F9071" s="42" t="s">
        <v>10427</v>
      </c>
    </row>
    <row r="9072" spans="1:6" x14ac:dyDescent="0.2">
      <c r="A9072" s="42" t="s">
        <v>2407</v>
      </c>
      <c r="B9072" s="42" t="s">
        <v>8454</v>
      </c>
      <c r="C9072">
        <v>2017</v>
      </c>
      <c r="D9072" s="42" t="s">
        <v>9174</v>
      </c>
      <c r="E9072" t="b">
        <v>0</v>
      </c>
      <c r="F9072" s="42" t="s">
        <v>10427</v>
      </c>
    </row>
    <row r="9073" spans="1:6" x14ac:dyDescent="0.2">
      <c r="A9073" s="42" t="s">
        <v>2407</v>
      </c>
      <c r="B9073" s="42" t="s">
        <v>8454</v>
      </c>
      <c r="C9073">
        <v>2018</v>
      </c>
      <c r="D9073" s="42" t="s">
        <v>9025</v>
      </c>
      <c r="E9073" t="b">
        <v>0</v>
      </c>
      <c r="F9073" s="42" t="s">
        <v>10427</v>
      </c>
    </row>
    <row r="9074" spans="1:6" x14ac:dyDescent="0.2">
      <c r="A9074" s="42" t="s">
        <v>2407</v>
      </c>
      <c r="B9074" s="42" t="s">
        <v>8454</v>
      </c>
      <c r="C9074">
        <v>2019</v>
      </c>
      <c r="D9074" s="42" t="s">
        <v>8840</v>
      </c>
      <c r="E9074" t="b">
        <v>0</v>
      </c>
      <c r="F9074" s="42" t="s">
        <v>10427</v>
      </c>
    </row>
    <row r="9075" spans="1:6" x14ac:dyDescent="0.2">
      <c r="A9075" s="42" t="s">
        <v>2407</v>
      </c>
      <c r="B9075" s="42" t="s">
        <v>8462</v>
      </c>
      <c r="C9075">
        <v>2013</v>
      </c>
      <c r="D9075" s="42" t="s">
        <v>8554</v>
      </c>
      <c r="E9075" t="b">
        <v>0</v>
      </c>
      <c r="F9075" s="42" t="s">
        <v>10427</v>
      </c>
    </row>
    <row r="9076" spans="1:6" x14ac:dyDescent="0.2">
      <c r="A9076" s="42" t="s">
        <v>2407</v>
      </c>
      <c r="B9076" s="42" t="s">
        <v>8462</v>
      </c>
      <c r="C9076">
        <v>2014</v>
      </c>
      <c r="D9076" s="42" t="s">
        <v>8553</v>
      </c>
      <c r="E9076" t="b">
        <v>0</v>
      </c>
      <c r="F9076" s="42" t="s">
        <v>10427</v>
      </c>
    </row>
    <row r="9077" spans="1:6" x14ac:dyDescent="0.2">
      <c r="A9077" s="42" t="s">
        <v>2407</v>
      </c>
      <c r="B9077" s="42" t="s">
        <v>8462</v>
      </c>
      <c r="C9077">
        <v>2015</v>
      </c>
      <c r="D9077" s="42" t="s">
        <v>9394</v>
      </c>
      <c r="E9077" t="b">
        <v>0</v>
      </c>
      <c r="F9077" s="42" t="s">
        <v>10427</v>
      </c>
    </row>
    <row r="9078" spans="1:6" x14ac:dyDescent="0.2">
      <c r="A9078" s="42" t="s">
        <v>2407</v>
      </c>
      <c r="B9078" s="42" t="s">
        <v>8462</v>
      </c>
      <c r="C9078">
        <v>2016</v>
      </c>
      <c r="D9078" s="42" t="s">
        <v>8676</v>
      </c>
      <c r="E9078" t="b">
        <v>0</v>
      </c>
      <c r="F9078" s="42" t="s">
        <v>10427</v>
      </c>
    </row>
    <row r="9079" spans="1:6" x14ac:dyDescent="0.2">
      <c r="A9079" s="42" t="s">
        <v>2407</v>
      </c>
      <c r="B9079" s="42" t="s">
        <v>8462</v>
      </c>
      <c r="C9079">
        <v>2017</v>
      </c>
      <c r="D9079" s="42" t="s">
        <v>9174</v>
      </c>
      <c r="E9079" t="b">
        <v>0</v>
      </c>
      <c r="F9079" s="42" t="s">
        <v>10427</v>
      </c>
    </row>
    <row r="9080" spans="1:6" x14ac:dyDescent="0.2">
      <c r="A9080" s="42" t="s">
        <v>2407</v>
      </c>
      <c r="B9080" s="42" t="s">
        <v>8462</v>
      </c>
      <c r="C9080">
        <v>2018</v>
      </c>
      <c r="D9080" s="42" t="s">
        <v>9025</v>
      </c>
      <c r="E9080" t="b">
        <v>0</v>
      </c>
      <c r="F9080" s="42" t="s">
        <v>10427</v>
      </c>
    </row>
    <row r="9081" spans="1:6" x14ac:dyDescent="0.2">
      <c r="A9081" s="42" t="s">
        <v>2407</v>
      </c>
      <c r="B9081" s="42" t="s">
        <v>8462</v>
      </c>
      <c r="C9081">
        <v>2019</v>
      </c>
      <c r="D9081" s="42" t="s">
        <v>9392</v>
      </c>
      <c r="E9081" t="b">
        <v>0</v>
      </c>
      <c r="F9081" s="42" t="s">
        <v>10427</v>
      </c>
    </row>
    <row r="9082" spans="1:6" x14ac:dyDescent="0.2">
      <c r="A9082" s="42" t="s">
        <v>2407</v>
      </c>
      <c r="B9082" s="42" t="s">
        <v>8464</v>
      </c>
      <c r="C9082">
        <v>2013</v>
      </c>
      <c r="D9082" s="42" t="s">
        <v>9271</v>
      </c>
      <c r="E9082" t="b">
        <v>0</v>
      </c>
      <c r="F9082" s="42" t="s">
        <v>10427</v>
      </c>
    </row>
    <row r="9083" spans="1:6" x14ac:dyDescent="0.2">
      <c r="A9083" s="42" t="s">
        <v>2407</v>
      </c>
      <c r="B9083" s="42" t="s">
        <v>8464</v>
      </c>
      <c r="C9083">
        <v>2014</v>
      </c>
      <c r="D9083" s="42" t="s">
        <v>8715</v>
      </c>
      <c r="E9083" t="b">
        <v>0</v>
      </c>
      <c r="F9083" s="42" t="s">
        <v>10427</v>
      </c>
    </row>
    <row r="9084" spans="1:6" x14ac:dyDescent="0.2">
      <c r="A9084" s="42" t="s">
        <v>2407</v>
      </c>
      <c r="B9084" s="42" t="s">
        <v>8464</v>
      </c>
      <c r="C9084">
        <v>2015</v>
      </c>
      <c r="D9084" s="42" t="s">
        <v>8639</v>
      </c>
      <c r="E9084" t="b">
        <v>0</v>
      </c>
      <c r="F9084" s="42" t="s">
        <v>10427</v>
      </c>
    </row>
    <row r="9085" spans="1:6" x14ac:dyDescent="0.2">
      <c r="A9085" s="42" t="s">
        <v>2407</v>
      </c>
      <c r="B9085" s="42" t="s">
        <v>8464</v>
      </c>
      <c r="C9085">
        <v>2016</v>
      </c>
      <c r="D9085" s="42" t="s">
        <v>9125</v>
      </c>
      <c r="E9085" t="b">
        <v>0</v>
      </c>
      <c r="F9085" s="42" t="s">
        <v>10427</v>
      </c>
    </row>
    <row r="9086" spans="1:6" x14ac:dyDescent="0.2">
      <c r="A9086" s="42" t="s">
        <v>2407</v>
      </c>
      <c r="B9086" s="42" t="s">
        <v>8464</v>
      </c>
      <c r="C9086">
        <v>2017</v>
      </c>
      <c r="D9086" s="42" t="s">
        <v>8999</v>
      </c>
      <c r="E9086" t="b">
        <v>0</v>
      </c>
      <c r="F9086" s="42" t="s">
        <v>10427</v>
      </c>
    </row>
    <row r="9087" spans="1:6" x14ac:dyDescent="0.2">
      <c r="A9087" s="42" t="s">
        <v>2407</v>
      </c>
      <c r="B9087" s="42" t="s">
        <v>8464</v>
      </c>
      <c r="C9087">
        <v>2018</v>
      </c>
      <c r="D9087" s="42" t="s">
        <v>8995</v>
      </c>
      <c r="E9087" t="b">
        <v>0</v>
      </c>
      <c r="F9087" s="42" t="s">
        <v>10427</v>
      </c>
    </row>
    <row r="9088" spans="1:6" x14ac:dyDescent="0.2">
      <c r="A9088" s="42" t="s">
        <v>2407</v>
      </c>
      <c r="B9088" s="42" t="s">
        <v>8464</v>
      </c>
      <c r="C9088">
        <v>2019</v>
      </c>
      <c r="D9088" s="42" t="s">
        <v>9185</v>
      </c>
      <c r="E9088" t="b">
        <v>0</v>
      </c>
      <c r="F9088" s="42" t="s">
        <v>10427</v>
      </c>
    </row>
    <row r="9089" spans="1:6" x14ac:dyDescent="0.2">
      <c r="A9089" s="42" t="s">
        <v>2409</v>
      </c>
      <c r="B9089" s="42" t="s">
        <v>8454</v>
      </c>
      <c r="C9089">
        <v>2014</v>
      </c>
      <c r="D9089" s="42" t="s">
        <v>10329</v>
      </c>
      <c r="E9089" t="b">
        <v>0</v>
      </c>
      <c r="F9089" s="42" t="s">
        <v>10428</v>
      </c>
    </row>
    <row r="9090" spans="1:6" x14ac:dyDescent="0.2">
      <c r="A9090" s="42" t="s">
        <v>2409</v>
      </c>
      <c r="B9090" s="42" t="s">
        <v>8454</v>
      </c>
      <c r="C9090">
        <v>2015</v>
      </c>
      <c r="D9090" s="42" t="s">
        <v>9092</v>
      </c>
      <c r="E9090" t="b">
        <v>0</v>
      </c>
      <c r="F9090" s="42" t="s">
        <v>10428</v>
      </c>
    </row>
    <row r="9091" spans="1:6" x14ac:dyDescent="0.2">
      <c r="A9091" s="42" t="s">
        <v>2409</v>
      </c>
      <c r="B9091" s="42" t="s">
        <v>8454</v>
      </c>
      <c r="C9091">
        <v>2016</v>
      </c>
      <c r="D9091" s="42" t="s">
        <v>8586</v>
      </c>
      <c r="E9091" t="b">
        <v>0</v>
      </c>
      <c r="F9091" s="42" t="s">
        <v>10428</v>
      </c>
    </row>
    <row r="9092" spans="1:6" x14ac:dyDescent="0.2">
      <c r="A9092" s="42" t="s">
        <v>2409</v>
      </c>
      <c r="B9092" s="42" t="s">
        <v>8454</v>
      </c>
      <c r="C9092">
        <v>2017</v>
      </c>
      <c r="D9092" s="42" t="s">
        <v>9172</v>
      </c>
      <c r="E9092" t="b">
        <v>0</v>
      </c>
      <c r="F9092" s="42" t="s">
        <v>10428</v>
      </c>
    </row>
    <row r="9093" spans="1:6" x14ac:dyDescent="0.2">
      <c r="A9093" s="42" t="s">
        <v>2409</v>
      </c>
      <c r="B9093" s="42" t="s">
        <v>8454</v>
      </c>
      <c r="C9093">
        <v>2018</v>
      </c>
      <c r="D9093" s="42" t="s">
        <v>8998</v>
      </c>
      <c r="E9093" t="b">
        <v>0</v>
      </c>
      <c r="F9093" s="42" t="s">
        <v>10428</v>
      </c>
    </row>
    <row r="9094" spans="1:6" x14ac:dyDescent="0.2">
      <c r="A9094" s="42" t="s">
        <v>2409</v>
      </c>
      <c r="B9094" s="42" t="s">
        <v>8454</v>
      </c>
      <c r="C9094">
        <v>2019</v>
      </c>
      <c r="D9094" s="42" t="s">
        <v>8584</v>
      </c>
      <c r="E9094" t="b">
        <v>0</v>
      </c>
      <c r="F9094" s="42" t="s">
        <v>10428</v>
      </c>
    </row>
    <row r="9095" spans="1:6" x14ac:dyDescent="0.2">
      <c r="A9095" s="42" t="s">
        <v>2409</v>
      </c>
      <c r="B9095" s="42" t="s">
        <v>8454</v>
      </c>
      <c r="C9095">
        <v>2020</v>
      </c>
      <c r="D9095" s="42" t="s">
        <v>9481</v>
      </c>
      <c r="E9095" t="b">
        <v>0</v>
      </c>
      <c r="F9095" s="42" t="s">
        <v>10428</v>
      </c>
    </row>
    <row r="9096" spans="1:6" x14ac:dyDescent="0.2">
      <c r="A9096" s="42" t="s">
        <v>2409</v>
      </c>
      <c r="B9096" s="42" t="s">
        <v>8462</v>
      </c>
      <c r="C9096">
        <v>2014</v>
      </c>
      <c r="D9096" s="42" t="s">
        <v>10329</v>
      </c>
      <c r="E9096" t="b">
        <v>0</v>
      </c>
      <c r="F9096" s="42" t="s">
        <v>10428</v>
      </c>
    </row>
    <row r="9097" spans="1:6" x14ac:dyDescent="0.2">
      <c r="A9097" s="42" t="s">
        <v>2409</v>
      </c>
      <c r="B9097" s="42" t="s">
        <v>8462</v>
      </c>
      <c r="C9097">
        <v>2015</v>
      </c>
      <c r="D9097" s="42" t="s">
        <v>8694</v>
      </c>
      <c r="E9097" t="b">
        <v>0</v>
      </c>
      <c r="F9097" s="42" t="s">
        <v>10428</v>
      </c>
    </row>
    <row r="9098" spans="1:6" x14ac:dyDescent="0.2">
      <c r="A9098" s="42" t="s">
        <v>2409</v>
      </c>
      <c r="B9098" s="42" t="s">
        <v>8462</v>
      </c>
      <c r="C9098">
        <v>2016</v>
      </c>
      <c r="D9098" s="42" t="s">
        <v>9090</v>
      </c>
      <c r="E9098" t="b">
        <v>0</v>
      </c>
      <c r="F9098" s="42" t="s">
        <v>10428</v>
      </c>
    </row>
    <row r="9099" spans="1:6" x14ac:dyDescent="0.2">
      <c r="A9099" s="42" t="s">
        <v>2409</v>
      </c>
      <c r="B9099" s="42" t="s">
        <v>8462</v>
      </c>
      <c r="C9099">
        <v>2017</v>
      </c>
      <c r="D9099" s="42" t="s">
        <v>9165</v>
      </c>
      <c r="E9099" t="b">
        <v>0</v>
      </c>
      <c r="F9099" s="42" t="s">
        <v>10428</v>
      </c>
    </row>
    <row r="9100" spans="1:6" x14ac:dyDescent="0.2">
      <c r="A9100" s="42" t="s">
        <v>2409</v>
      </c>
      <c r="B9100" s="42" t="s">
        <v>8462</v>
      </c>
      <c r="C9100">
        <v>2018</v>
      </c>
      <c r="D9100" s="42" t="s">
        <v>8588</v>
      </c>
      <c r="E9100" t="b">
        <v>0</v>
      </c>
      <c r="F9100" s="42" t="s">
        <v>10428</v>
      </c>
    </row>
    <row r="9101" spans="1:6" x14ac:dyDescent="0.2">
      <c r="A9101" s="42" t="s">
        <v>2409</v>
      </c>
      <c r="B9101" s="42" t="s">
        <v>8462</v>
      </c>
      <c r="C9101">
        <v>2019</v>
      </c>
      <c r="D9101" s="42" t="s">
        <v>8712</v>
      </c>
      <c r="E9101" t="b">
        <v>0</v>
      </c>
      <c r="F9101" s="42" t="s">
        <v>10428</v>
      </c>
    </row>
    <row r="9102" spans="1:6" x14ac:dyDescent="0.2">
      <c r="A9102" s="42" t="s">
        <v>2409</v>
      </c>
      <c r="B9102" s="42" t="s">
        <v>8462</v>
      </c>
      <c r="C9102">
        <v>2020</v>
      </c>
      <c r="D9102" s="42" t="s">
        <v>9481</v>
      </c>
      <c r="E9102" t="b">
        <v>0</v>
      </c>
      <c r="F9102" s="42" t="s">
        <v>10428</v>
      </c>
    </row>
    <row r="9103" spans="1:6" x14ac:dyDescent="0.2">
      <c r="A9103" s="42" t="s">
        <v>2409</v>
      </c>
      <c r="B9103" s="42" t="s">
        <v>8464</v>
      </c>
      <c r="C9103">
        <v>2014</v>
      </c>
      <c r="D9103" s="42" t="s">
        <v>8496</v>
      </c>
      <c r="E9103" t="b">
        <v>0</v>
      </c>
      <c r="F9103" s="42" t="s">
        <v>10428</v>
      </c>
    </row>
    <row r="9104" spans="1:6" x14ac:dyDescent="0.2">
      <c r="A9104" s="42" t="s">
        <v>2409</v>
      </c>
      <c r="B9104" s="42" t="s">
        <v>8464</v>
      </c>
      <c r="C9104">
        <v>2015</v>
      </c>
      <c r="D9104" s="42" t="s">
        <v>8496</v>
      </c>
      <c r="E9104" t="b">
        <v>0</v>
      </c>
      <c r="F9104" s="42" t="s">
        <v>10428</v>
      </c>
    </row>
    <row r="9105" spans="1:6" x14ac:dyDescent="0.2">
      <c r="A9105" s="42" t="s">
        <v>2409</v>
      </c>
      <c r="B9105" s="42" t="s">
        <v>8464</v>
      </c>
      <c r="C9105">
        <v>2016</v>
      </c>
      <c r="D9105" s="42" t="s">
        <v>8496</v>
      </c>
      <c r="E9105" t="b">
        <v>0</v>
      </c>
      <c r="F9105" s="42" t="s">
        <v>10428</v>
      </c>
    </row>
    <row r="9106" spans="1:6" x14ac:dyDescent="0.2">
      <c r="A9106" s="42" t="s">
        <v>2409</v>
      </c>
      <c r="B9106" s="42" t="s">
        <v>8464</v>
      </c>
      <c r="C9106">
        <v>2017</v>
      </c>
      <c r="D9106" s="42" t="s">
        <v>8496</v>
      </c>
      <c r="E9106" t="b">
        <v>0</v>
      </c>
      <c r="F9106" s="42" t="s">
        <v>10428</v>
      </c>
    </row>
    <row r="9107" spans="1:6" x14ac:dyDescent="0.2">
      <c r="A9107" s="42" t="s">
        <v>2409</v>
      </c>
      <c r="B9107" s="42" t="s">
        <v>8464</v>
      </c>
      <c r="C9107">
        <v>2018</v>
      </c>
      <c r="D9107" s="42" t="s">
        <v>8496</v>
      </c>
      <c r="E9107" t="b">
        <v>0</v>
      </c>
      <c r="F9107" s="42" t="s">
        <v>10428</v>
      </c>
    </row>
    <row r="9108" spans="1:6" x14ac:dyDescent="0.2">
      <c r="A9108" s="42" t="s">
        <v>2409</v>
      </c>
      <c r="B9108" s="42" t="s">
        <v>8464</v>
      </c>
      <c r="C9108">
        <v>2019</v>
      </c>
      <c r="D9108" s="42" t="s">
        <v>8496</v>
      </c>
      <c r="E9108" t="b">
        <v>0</v>
      </c>
      <c r="F9108" s="42" t="s">
        <v>10428</v>
      </c>
    </row>
    <row r="9109" spans="1:6" x14ac:dyDescent="0.2">
      <c r="A9109" s="42" t="s">
        <v>2409</v>
      </c>
      <c r="B9109" s="42" t="s">
        <v>8464</v>
      </c>
      <c r="C9109">
        <v>2020</v>
      </c>
      <c r="D9109" s="42" t="s">
        <v>8482</v>
      </c>
      <c r="E9109" t="b">
        <v>0</v>
      </c>
      <c r="F9109" s="42" t="s">
        <v>10428</v>
      </c>
    </row>
    <row r="9110" spans="1:6" x14ac:dyDescent="0.2">
      <c r="A9110" s="42" t="s">
        <v>2346</v>
      </c>
      <c r="B9110" s="42" t="s">
        <v>8454</v>
      </c>
      <c r="C9110">
        <v>2013</v>
      </c>
      <c r="D9110" s="42" t="s">
        <v>8529</v>
      </c>
      <c r="E9110" t="b">
        <v>1</v>
      </c>
      <c r="F9110" s="42" t="s">
        <v>2347</v>
      </c>
    </row>
    <row r="9111" spans="1:6" x14ac:dyDescent="0.2">
      <c r="A9111" s="42" t="s">
        <v>2346</v>
      </c>
      <c r="B9111" s="42" t="s">
        <v>8454</v>
      </c>
      <c r="C9111">
        <v>2014</v>
      </c>
      <c r="D9111" s="42" t="s">
        <v>9132</v>
      </c>
      <c r="E9111" t="b">
        <v>1</v>
      </c>
      <c r="F9111" s="42" t="s">
        <v>2347</v>
      </c>
    </row>
    <row r="9112" spans="1:6" x14ac:dyDescent="0.2">
      <c r="A9112" s="42" t="s">
        <v>2346</v>
      </c>
      <c r="B9112" s="42" t="s">
        <v>8454</v>
      </c>
      <c r="C9112">
        <v>2015</v>
      </c>
      <c r="D9112" s="42" t="s">
        <v>8756</v>
      </c>
      <c r="E9112" t="b">
        <v>1</v>
      </c>
      <c r="F9112" s="42" t="s">
        <v>2347</v>
      </c>
    </row>
    <row r="9113" spans="1:6" x14ac:dyDescent="0.2">
      <c r="A9113" s="42" t="s">
        <v>2346</v>
      </c>
      <c r="B9113" s="42" t="s">
        <v>8454</v>
      </c>
      <c r="C9113">
        <v>2016</v>
      </c>
      <c r="D9113" s="42" t="s">
        <v>9006</v>
      </c>
      <c r="E9113" t="b">
        <v>1</v>
      </c>
      <c r="F9113" s="42" t="s">
        <v>2347</v>
      </c>
    </row>
    <row r="9114" spans="1:6" x14ac:dyDescent="0.2">
      <c r="A9114" s="42" t="s">
        <v>2346</v>
      </c>
      <c r="B9114" s="42" t="s">
        <v>8454</v>
      </c>
      <c r="C9114">
        <v>2017</v>
      </c>
      <c r="D9114" s="42" t="s">
        <v>9175</v>
      </c>
      <c r="E9114" t="b">
        <v>1</v>
      </c>
      <c r="F9114" s="42" t="s">
        <v>2347</v>
      </c>
    </row>
    <row r="9115" spans="1:6" x14ac:dyDescent="0.2">
      <c r="A9115" s="42" t="s">
        <v>2346</v>
      </c>
      <c r="B9115" s="42" t="s">
        <v>8454</v>
      </c>
      <c r="C9115">
        <v>2018</v>
      </c>
      <c r="D9115" s="42" t="s">
        <v>9252</v>
      </c>
      <c r="E9115" t="b">
        <v>1</v>
      </c>
      <c r="F9115" s="42" t="s">
        <v>2347</v>
      </c>
    </row>
    <row r="9116" spans="1:6" x14ac:dyDescent="0.2">
      <c r="A9116" s="42" t="s">
        <v>2346</v>
      </c>
      <c r="B9116" s="42" t="s">
        <v>8454</v>
      </c>
      <c r="C9116">
        <v>2019</v>
      </c>
      <c r="D9116" s="42" t="s">
        <v>9917</v>
      </c>
      <c r="E9116" t="b">
        <v>1</v>
      </c>
      <c r="F9116" s="42" t="s">
        <v>2347</v>
      </c>
    </row>
    <row r="9117" spans="1:6" x14ac:dyDescent="0.2">
      <c r="A9117" s="42" t="s">
        <v>2346</v>
      </c>
      <c r="B9117" s="42" t="s">
        <v>8462</v>
      </c>
      <c r="C9117">
        <v>2013</v>
      </c>
      <c r="D9117" s="42" t="s">
        <v>9055</v>
      </c>
      <c r="E9117" t="b">
        <v>1</v>
      </c>
      <c r="F9117" s="42" t="s">
        <v>2347</v>
      </c>
    </row>
    <row r="9118" spans="1:6" x14ac:dyDescent="0.2">
      <c r="A9118" s="42" t="s">
        <v>2346</v>
      </c>
      <c r="B9118" s="42" t="s">
        <v>8462</v>
      </c>
      <c r="C9118">
        <v>2014</v>
      </c>
      <c r="D9118" s="42" t="s">
        <v>9132</v>
      </c>
      <c r="E9118" t="b">
        <v>1</v>
      </c>
      <c r="F9118" s="42" t="s">
        <v>2347</v>
      </c>
    </row>
    <row r="9119" spans="1:6" x14ac:dyDescent="0.2">
      <c r="A9119" s="42" t="s">
        <v>2346</v>
      </c>
      <c r="B9119" s="42" t="s">
        <v>8462</v>
      </c>
      <c r="C9119">
        <v>2015</v>
      </c>
      <c r="D9119" s="42" t="s">
        <v>9309</v>
      </c>
      <c r="E9119" t="b">
        <v>1</v>
      </c>
      <c r="F9119" s="42" t="s">
        <v>2347</v>
      </c>
    </row>
    <row r="9120" spans="1:6" x14ac:dyDescent="0.2">
      <c r="A9120" s="42" t="s">
        <v>2346</v>
      </c>
      <c r="B9120" s="42" t="s">
        <v>8462</v>
      </c>
      <c r="C9120">
        <v>2016</v>
      </c>
      <c r="D9120" s="42" t="s">
        <v>9006</v>
      </c>
      <c r="E9120" t="b">
        <v>1</v>
      </c>
      <c r="F9120" s="42" t="s">
        <v>2347</v>
      </c>
    </row>
    <row r="9121" spans="1:6" x14ac:dyDescent="0.2">
      <c r="A9121" s="42" t="s">
        <v>2346</v>
      </c>
      <c r="B9121" s="42" t="s">
        <v>8462</v>
      </c>
      <c r="C9121">
        <v>2017</v>
      </c>
      <c r="D9121" s="42" t="s">
        <v>8492</v>
      </c>
      <c r="E9121" t="b">
        <v>1</v>
      </c>
      <c r="F9121" s="42" t="s">
        <v>2347</v>
      </c>
    </row>
    <row r="9122" spans="1:6" x14ac:dyDescent="0.2">
      <c r="A9122" s="42" t="s">
        <v>2346</v>
      </c>
      <c r="B9122" s="42" t="s">
        <v>8462</v>
      </c>
      <c r="C9122">
        <v>2018</v>
      </c>
      <c r="D9122" s="42" t="s">
        <v>9112</v>
      </c>
      <c r="E9122" t="b">
        <v>1</v>
      </c>
      <c r="F9122" s="42" t="s">
        <v>2347</v>
      </c>
    </row>
    <row r="9123" spans="1:6" x14ac:dyDescent="0.2">
      <c r="A9123" s="42" t="s">
        <v>2346</v>
      </c>
      <c r="B9123" s="42" t="s">
        <v>8462</v>
      </c>
      <c r="C9123">
        <v>2019</v>
      </c>
      <c r="D9123" s="42" t="s">
        <v>9917</v>
      </c>
      <c r="E9123" t="b">
        <v>1</v>
      </c>
      <c r="F9123" s="42" t="s">
        <v>2347</v>
      </c>
    </row>
    <row r="9124" spans="1:6" x14ac:dyDescent="0.2">
      <c r="A9124" s="42" t="s">
        <v>2346</v>
      </c>
      <c r="B9124" s="42" t="s">
        <v>8464</v>
      </c>
      <c r="C9124">
        <v>2013</v>
      </c>
      <c r="D9124" s="42" t="s">
        <v>9143</v>
      </c>
      <c r="E9124" t="b">
        <v>1</v>
      </c>
      <c r="F9124" s="42" t="s">
        <v>2347</v>
      </c>
    </row>
    <row r="9125" spans="1:6" x14ac:dyDescent="0.2">
      <c r="A9125" s="42" t="s">
        <v>2346</v>
      </c>
      <c r="B9125" s="42" t="s">
        <v>8464</v>
      </c>
      <c r="C9125">
        <v>2014</v>
      </c>
      <c r="D9125" s="42" t="s">
        <v>8639</v>
      </c>
      <c r="E9125" t="b">
        <v>1</v>
      </c>
      <c r="F9125" s="42" t="s">
        <v>2347</v>
      </c>
    </row>
    <row r="9126" spans="1:6" x14ac:dyDescent="0.2">
      <c r="A9126" s="42" t="s">
        <v>2346</v>
      </c>
      <c r="B9126" s="42" t="s">
        <v>8464</v>
      </c>
      <c r="C9126">
        <v>2015</v>
      </c>
      <c r="D9126" s="42" t="s">
        <v>8527</v>
      </c>
      <c r="E9126" t="b">
        <v>1</v>
      </c>
      <c r="F9126" s="42" t="s">
        <v>2347</v>
      </c>
    </row>
    <row r="9127" spans="1:6" x14ac:dyDescent="0.2">
      <c r="A9127" s="42" t="s">
        <v>2346</v>
      </c>
      <c r="B9127" s="42" t="s">
        <v>8464</v>
      </c>
      <c r="C9127">
        <v>2016</v>
      </c>
      <c r="D9127" s="42" t="s">
        <v>8824</v>
      </c>
      <c r="E9127" t="b">
        <v>1</v>
      </c>
      <c r="F9127" s="42" t="s">
        <v>2347</v>
      </c>
    </row>
    <row r="9128" spans="1:6" x14ac:dyDescent="0.2">
      <c r="A9128" s="42" t="s">
        <v>2346</v>
      </c>
      <c r="B9128" s="42" t="s">
        <v>8464</v>
      </c>
      <c r="C9128">
        <v>2017</v>
      </c>
      <c r="D9128" s="42" t="s">
        <v>8466</v>
      </c>
      <c r="E9128" t="b">
        <v>1</v>
      </c>
      <c r="F9128" s="42" t="s">
        <v>2347</v>
      </c>
    </row>
    <row r="9129" spans="1:6" x14ac:dyDescent="0.2">
      <c r="A9129" s="42" t="s">
        <v>2346</v>
      </c>
      <c r="B9129" s="42" t="s">
        <v>8464</v>
      </c>
      <c r="C9129">
        <v>2018</v>
      </c>
      <c r="D9129" s="42" t="s">
        <v>9470</v>
      </c>
      <c r="E9129" t="b">
        <v>1</v>
      </c>
      <c r="F9129" s="42" t="s">
        <v>2347</v>
      </c>
    </row>
    <row r="9130" spans="1:6" x14ac:dyDescent="0.2">
      <c r="A9130" s="42" t="s">
        <v>2346</v>
      </c>
      <c r="B9130" s="42" t="s">
        <v>8464</v>
      </c>
      <c r="C9130">
        <v>2019</v>
      </c>
      <c r="D9130" s="42" t="s">
        <v>8482</v>
      </c>
      <c r="E9130" t="b">
        <v>1</v>
      </c>
      <c r="F9130" s="42" t="s">
        <v>2347</v>
      </c>
    </row>
    <row r="9131" spans="1:6" x14ac:dyDescent="0.2">
      <c r="A9131" s="42" t="s">
        <v>2411</v>
      </c>
      <c r="B9131" s="42" t="s">
        <v>8454</v>
      </c>
      <c r="C9131">
        <v>2013</v>
      </c>
      <c r="D9131" s="42" t="s">
        <v>9193</v>
      </c>
      <c r="E9131" t="b">
        <v>0</v>
      </c>
      <c r="F9131" s="42" t="s">
        <v>10429</v>
      </c>
    </row>
    <row r="9132" spans="1:6" x14ac:dyDescent="0.2">
      <c r="A9132" s="42" t="s">
        <v>2411</v>
      </c>
      <c r="B9132" s="42" t="s">
        <v>8454</v>
      </c>
      <c r="C9132">
        <v>2014</v>
      </c>
      <c r="D9132" s="42" t="s">
        <v>8546</v>
      </c>
      <c r="E9132" t="b">
        <v>0</v>
      </c>
      <c r="F9132" s="42" t="s">
        <v>10429</v>
      </c>
    </row>
    <row r="9133" spans="1:6" x14ac:dyDescent="0.2">
      <c r="A9133" s="42" t="s">
        <v>2411</v>
      </c>
      <c r="B9133" s="42" t="s">
        <v>8454</v>
      </c>
      <c r="C9133">
        <v>2015</v>
      </c>
      <c r="D9133" s="42" t="s">
        <v>8539</v>
      </c>
      <c r="E9133" t="b">
        <v>0</v>
      </c>
      <c r="F9133" s="42" t="s">
        <v>10429</v>
      </c>
    </row>
    <row r="9134" spans="1:6" x14ac:dyDescent="0.2">
      <c r="A9134" s="42" t="s">
        <v>2411</v>
      </c>
      <c r="B9134" s="42" t="s">
        <v>8454</v>
      </c>
      <c r="C9134">
        <v>2016</v>
      </c>
      <c r="D9134" s="42" t="s">
        <v>8625</v>
      </c>
      <c r="E9134" t="b">
        <v>0</v>
      </c>
      <c r="F9134" s="42" t="s">
        <v>10429</v>
      </c>
    </row>
    <row r="9135" spans="1:6" x14ac:dyDescent="0.2">
      <c r="A9135" s="42" t="s">
        <v>2411</v>
      </c>
      <c r="B9135" s="42" t="s">
        <v>8454</v>
      </c>
      <c r="C9135">
        <v>2017</v>
      </c>
      <c r="D9135" s="42" t="s">
        <v>8967</v>
      </c>
      <c r="E9135" t="b">
        <v>0</v>
      </c>
      <c r="F9135" s="42" t="s">
        <v>10429</v>
      </c>
    </row>
    <row r="9136" spans="1:6" x14ac:dyDescent="0.2">
      <c r="A9136" s="42" t="s">
        <v>2411</v>
      </c>
      <c r="B9136" s="42" t="s">
        <v>8454</v>
      </c>
      <c r="C9136">
        <v>2018</v>
      </c>
      <c r="D9136" s="42" t="s">
        <v>9295</v>
      </c>
      <c r="E9136" t="b">
        <v>0</v>
      </c>
      <c r="F9136" s="42" t="s">
        <v>10429</v>
      </c>
    </row>
    <row r="9137" spans="1:6" x14ac:dyDescent="0.2">
      <c r="A9137" s="42" t="s">
        <v>2411</v>
      </c>
      <c r="B9137" s="42" t="s">
        <v>8454</v>
      </c>
      <c r="C9137">
        <v>2019</v>
      </c>
      <c r="D9137" s="42" t="s">
        <v>10430</v>
      </c>
      <c r="E9137" t="b">
        <v>0</v>
      </c>
      <c r="F9137" s="42" t="s">
        <v>10429</v>
      </c>
    </row>
    <row r="9138" spans="1:6" x14ac:dyDescent="0.2">
      <c r="A9138" s="42" t="s">
        <v>2411</v>
      </c>
      <c r="B9138" s="42" t="s">
        <v>8462</v>
      </c>
      <c r="C9138">
        <v>2013</v>
      </c>
      <c r="D9138" s="42" t="s">
        <v>9193</v>
      </c>
      <c r="E9138" t="b">
        <v>0</v>
      </c>
      <c r="F9138" s="42" t="s">
        <v>10429</v>
      </c>
    </row>
    <row r="9139" spans="1:6" x14ac:dyDescent="0.2">
      <c r="A9139" s="42" t="s">
        <v>2411</v>
      </c>
      <c r="B9139" s="42" t="s">
        <v>8462</v>
      </c>
      <c r="C9139">
        <v>2014</v>
      </c>
      <c r="D9139" s="42" t="s">
        <v>8546</v>
      </c>
      <c r="E9139" t="b">
        <v>0</v>
      </c>
      <c r="F9139" s="42" t="s">
        <v>10429</v>
      </c>
    </row>
    <row r="9140" spans="1:6" x14ac:dyDescent="0.2">
      <c r="A9140" s="42" t="s">
        <v>2411</v>
      </c>
      <c r="B9140" s="42" t="s">
        <v>8462</v>
      </c>
      <c r="C9140">
        <v>2015</v>
      </c>
      <c r="D9140" s="42" t="s">
        <v>8844</v>
      </c>
      <c r="E9140" t="b">
        <v>0</v>
      </c>
      <c r="F9140" s="42" t="s">
        <v>10429</v>
      </c>
    </row>
    <row r="9141" spans="1:6" x14ac:dyDescent="0.2">
      <c r="A9141" s="42" t="s">
        <v>2411</v>
      </c>
      <c r="B9141" s="42" t="s">
        <v>8462</v>
      </c>
      <c r="C9141">
        <v>2016</v>
      </c>
      <c r="D9141" s="42" t="s">
        <v>8463</v>
      </c>
      <c r="E9141" t="b">
        <v>0</v>
      </c>
      <c r="F9141" s="42" t="s">
        <v>10429</v>
      </c>
    </row>
    <row r="9142" spans="1:6" x14ac:dyDescent="0.2">
      <c r="A9142" s="42" t="s">
        <v>2411</v>
      </c>
      <c r="B9142" s="42" t="s">
        <v>8462</v>
      </c>
      <c r="C9142">
        <v>2017</v>
      </c>
      <c r="D9142" s="42" t="s">
        <v>8659</v>
      </c>
      <c r="E9142" t="b">
        <v>0</v>
      </c>
      <c r="F9142" s="42" t="s">
        <v>10429</v>
      </c>
    </row>
    <row r="9143" spans="1:6" x14ac:dyDescent="0.2">
      <c r="A9143" s="42" t="s">
        <v>2411</v>
      </c>
      <c r="B9143" s="42" t="s">
        <v>8462</v>
      </c>
      <c r="C9143">
        <v>2018</v>
      </c>
      <c r="D9143" s="42" t="s">
        <v>10054</v>
      </c>
      <c r="E9143" t="b">
        <v>0</v>
      </c>
      <c r="F9143" s="42" t="s">
        <v>10429</v>
      </c>
    </row>
    <row r="9144" spans="1:6" x14ac:dyDescent="0.2">
      <c r="A9144" s="42" t="s">
        <v>2411</v>
      </c>
      <c r="B9144" s="42" t="s">
        <v>8462</v>
      </c>
      <c r="C9144">
        <v>2019</v>
      </c>
      <c r="D9144" s="42" t="s">
        <v>10285</v>
      </c>
      <c r="E9144" t="b">
        <v>0</v>
      </c>
      <c r="F9144" s="42" t="s">
        <v>10429</v>
      </c>
    </row>
    <row r="9145" spans="1:6" x14ac:dyDescent="0.2">
      <c r="A9145" s="42" t="s">
        <v>2411</v>
      </c>
      <c r="B9145" s="42" t="s">
        <v>8464</v>
      </c>
      <c r="C9145">
        <v>2013</v>
      </c>
      <c r="D9145" s="42" t="s">
        <v>8638</v>
      </c>
      <c r="E9145" t="b">
        <v>0</v>
      </c>
      <c r="F9145" s="42" t="s">
        <v>10429</v>
      </c>
    </row>
    <row r="9146" spans="1:6" x14ac:dyDescent="0.2">
      <c r="A9146" s="42" t="s">
        <v>2411</v>
      </c>
      <c r="B9146" s="42" t="s">
        <v>8464</v>
      </c>
      <c r="C9146">
        <v>2014</v>
      </c>
      <c r="D9146" s="42" t="s">
        <v>9165</v>
      </c>
      <c r="E9146" t="b">
        <v>0</v>
      </c>
      <c r="F9146" s="42" t="s">
        <v>10429</v>
      </c>
    </row>
    <row r="9147" spans="1:6" x14ac:dyDescent="0.2">
      <c r="A9147" s="42" t="s">
        <v>2411</v>
      </c>
      <c r="B9147" s="42" t="s">
        <v>8464</v>
      </c>
      <c r="C9147">
        <v>2015</v>
      </c>
      <c r="D9147" s="42" t="s">
        <v>8639</v>
      </c>
      <c r="E9147" t="b">
        <v>0</v>
      </c>
      <c r="F9147" s="42" t="s">
        <v>10429</v>
      </c>
    </row>
    <row r="9148" spans="1:6" x14ac:dyDescent="0.2">
      <c r="A9148" s="42" t="s">
        <v>2411</v>
      </c>
      <c r="B9148" s="42" t="s">
        <v>8464</v>
      </c>
      <c r="C9148">
        <v>2016</v>
      </c>
      <c r="D9148" s="42" t="s">
        <v>8527</v>
      </c>
      <c r="E9148" t="b">
        <v>0</v>
      </c>
      <c r="F9148" s="42" t="s">
        <v>10429</v>
      </c>
    </row>
    <row r="9149" spans="1:6" x14ac:dyDescent="0.2">
      <c r="A9149" s="42" t="s">
        <v>2411</v>
      </c>
      <c r="B9149" s="42" t="s">
        <v>8464</v>
      </c>
      <c r="C9149">
        <v>2017</v>
      </c>
      <c r="D9149" s="42" t="s">
        <v>8529</v>
      </c>
      <c r="E9149" t="b">
        <v>0</v>
      </c>
      <c r="F9149" s="42" t="s">
        <v>10429</v>
      </c>
    </row>
    <row r="9150" spans="1:6" x14ac:dyDescent="0.2">
      <c r="A9150" s="42" t="s">
        <v>2411</v>
      </c>
      <c r="B9150" s="42" t="s">
        <v>8464</v>
      </c>
      <c r="C9150">
        <v>2018</v>
      </c>
      <c r="D9150" s="42" t="s">
        <v>8556</v>
      </c>
      <c r="E9150" t="b">
        <v>0</v>
      </c>
      <c r="F9150" s="42" t="s">
        <v>10429</v>
      </c>
    </row>
    <row r="9151" spans="1:6" x14ac:dyDescent="0.2">
      <c r="A9151" s="42" t="s">
        <v>2411</v>
      </c>
      <c r="B9151" s="42" t="s">
        <v>8464</v>
      </c>
      <c r="C9151">
        <v>2019</v>
      </c>
      <c r="D9151" s="42" t="s">
        <v>8496</v>
      </c>
      <c r="E9151" t="b">
        <v>0</v>
      </c>
      <c r="F9151" s="42" t="s">
        <v>10429</v>
      </c>
    </row>
    <row r="9152" spans="1:6" x14ac:dyDescent="0.2">
      <c r="A9152" s="42" t="s">
        <v>2413</v>
      </c>
      <c r="B9152" s="42" t="s">
        <v>8454</v>
      </c>
      <c r="C9152">
        <v>2013</v>
      </c>
      <c r="D9152" s="42" t="s">
        <v>4381</v>
      </c>
      <c r="E9152" t="b">
        <v>0</v>
      </c>
      <c r="F9152" s="42" t="s">
        <v>10431</v>
      </c>
    </row>
    <row r="9153" spans="1:6" x14ac:dyDescent="0.2">
      <c r="A9153" s="42" t="s">
        <v>2413</v>
      </c>
      <c r="B9153" s="42" t="s">
        <v>8454</v>
      </c>
      <c r="C9153">
        <v>2014</v>
      </c>
      <c r="D9153" s="42" t="s">
        <v>8829</v>
      </c>
      <c r="E9153" t="b">
        <v>0</v>
      </c>
      <c r="F9153" s="42" t="s">
        <v>10431</v>
      </c>
    </row>
    <row r="9154" spans="1:6" x14ac:dyDescent="0.2">
      <c r="A9154" s="42" t="s">
        <v>2413</v>
      </c>
      <c r="B9154" s="42" t="s">
        <v>8454</v>
      </c>
      <c r="C9154">
        <v>2015</v>
      </c>
      <c r="D9154" s="42" t="s">
        <v>8981</v>
      </c>
      <c r="E9154" t="b">
        <v>0</v>
      </c>
      <c r="F9154" s="42" t="s">
        <v>10431</v>
      </c>
    </row>
    <row r="9155" spans="1:6" x14ac:dyDescent="0.2">
      <c r="A9155" s="42" t="s">
        <v>2413</v>
      </c>
      <c r="B9155" s="42" t="s">
        <v>8454</v>
      </c>
      <c r="C9155">
        <v>2016</v>
      </c>
      <c r="D9155" s="42" t="s">
        <v>9130</v>
      </c>
      <c r="E9155" t="b">
        <v>0</v>
      </c>
      <c r="F9155" s="42" t="s">
        <v>10431</v>
      </c>
    </row>
    <row r="9156" spans="1:6" x14ac:dyDescent="0.2">
      <c r="A9156" s="42" t="s">
        <v>2413</v>
      </c>
      <c r="B9156" s="42" t="s">
        <v>8454</v>
      </c>
      <c r="C9156">
        <v>2017</v>
      </c>
      <c r="D9156" s="42" t="s">
        <v>9512</v>
      </c>
      <c r="E9156" t="b">
        <v>0</v>
      </c>
      <c r="F9156" s="42" t="s">
        <v>10431</v>
      </c>
    </row>
    <row r="9157" spans="1:6" x14ac:dyDescent="0.2">
      <c r="A9157" s="42" t="s">
        <v>2413</v>
      </c>
      <c r="B9157" s="42" t="s">
        <v>8454</v>
      </c>
      <c r="C9157">
        <v>2018</v>
      </c>
      <c r="D9157" s="42" t="s">
        <v>8649</v>
      </c>
      <c r="E9157" t="b">
        <v>0</v>
      </c>
      <c r="F9157" s="42" t="s">
        <v>10431</v>
      </c>
    </row>
    <row r="9158" spans="1:6" x14ac:dyDescent="0.2">
      <c r="A9158" s="42" t="s">
        <v>2413</v>
      </c>
      <c r="B9158" s="42" t="s">
        <v>8454</v>
      </c>
      <c r="C9158">
        <v>2019</v>
      </c>
      <c r="D9158" s="42" t="s">
        <v>9125</v>
      </c>
      <c r="E9158" t="b">
        <v>0</v>
      </c>
      <c r="F9158" s="42" t="s">
        <v>10431</v>
      </c>
    </row>
    <row r="9159" spans="1:6" x14ac:dyDescent="0.2">
      <c r="A9159" s="42" t="s">
        <v>2413</v>
      </c>
      <c r="B9159" s="42" t="s">
        <v>8462</v>
      </c>
      <c r="C9159">
        <v>2013</v>
      </c>
      <c r="D9159" s="42" t="s">
        <v>4381</v>
      </c>
      <c r="E9159" t="b">
        <v>0</v>
      </c>
      <c r="F9159" s="42" t="s">
        <v>10431</v>
      </c>
    </row>
    <row r="9160" spans="1:6" x14ac:dyDescent="0.2">
      <c r="A9160" s="42" t="s">
        <v>2413</v>
      </c>
      <c r="B9160" s="42" t="s">
        <v>8462</v>
      </c>
      <c r="C9160">
        <v>2014</v>
      </c>
      <c r="D9160" s="42" t="s">
        <v>8829</v>
      </c>
      <c r="E9160" t="b">
        <v>0</v>
      </c>
      <c r="F9160" s="42" t="s">
        <v>10431</v>
      </c>
    </row>
    <row r="9161" spans="1:6" x14ac:dyDescent="0.2">
      <c r="A9161" s="42" t="s">
        <v>2413</v>
      </c>
      <c r="B9161" s="42" t="s">
        <v>8462</v>
      </c>
      <c r="C9161">
        <v>2015</v>
      </c>
      <c r="D9161" s="42" t="s">
        <v>8981</v>
      </c>
      <c r="E9161" t="b">
        <v>0</v>
      </c>
      <c r="F9161" s="42" t="s">
        <v>10431</v>
      </c>
    </row>
    <row r="9162" spans="1:6" x14ac:dyDescent="0.2">
      <c r="A9162" s="42" t="s">
        <v>2413</v>
      </c>
      <c r="B9162" s="42" t="s">
        <v>8462</v>
      </c>
      <c r="C9162">
        <v>2016</v>
      </c>
      <c r="D9162" s="42" t="s">
        <v>8607</v>
      </c>
      <c r="E9162" t="b">
        <v>0</v>
      </c>
      <c r="F9162" s="42" t="s">
        <v>10431</v>
      </c>
    </row>
    <row r="9163" spans="1:6" x14ac:dyDescent="0.2">
      <c r="A9163" s="42" t="s">
        <v>2413</v>
      </c>
      <c r="B9163" s="42" t="s">
        <v>8462</v>
      </c>
      <c r="C9163">
        <v>2017</v>
      </c>
      <c r="D9163" s="42" t="s">
        <v>9467</v>
      </c>
      <c r="E9163" t="b">
        <v>0</v>
      </c>
      <c r="F9163" s="42" t="s">
        <v>10431</v>
      </c>
    </row>
    <row r="9164" spans="1:6" x14ac:dyDescent="0.2">
      <c r="A9164" s="42" t="s">
        <v>2413</v>
      </c>
      <c r="B9164" s="42" t="s">
        <v>8462</v>
      </c>
      <c r="C9164">
        <v>2018</v>
      </c>
      <c r="D9164" s="42" t="s">
        <v>9504</v>
      </c>
      <c r="E9164" t="b">
        <v>0</v>
      </c>
      <c r="F9164" s="42" t="s">
        <v>10431</v>
      </c>
    </row>
    <row r="9165" spans="1:6" x14ac:dyDescent="0.2">
      <c r="A9165" s="42" t="s">
        <v>2413</v>
      </c>
      <c r="B9165" s="42" t="s">
        <v>8462</v>
      </c>
      <c r="C9165">
        <v>2019</v>
      </c>
      <c r="D9165" s="42" t="s">
        <v>9125</v>
      </c>
      <c r="E9165" t="b">
        <v>0</v>
      </c>
      <c r="F9165" s="42" t="s">
        <v>10431</v>
      </c>
    </row>
    <row r="9166" spans="1:6" x14ac:dyDescent="0.2">
      <c r="A9166" s="42" t="s">
        <v>2413</v>
      </c>
      <c r="B9166" s="42" t="s">
        <v>8464</v>
      </c>
      <c r="C9166">
        <v>2013</v>
      </c>
      <c r="D9166" s="42" t="s">
        <v>9330</v>
      </c>
      <c r="E9166" t="b">
        <v>0</v>
      </c>
      <c r="F9166" s="42" t="s">
        <v>10431</v>
      </c>
    </row>
    <row r="9167" spans="1:6" x14ac:dyDescent="0.2">
      <c r="A9167" s="42" t="s">
        <v>2413</v>
      </c>
      <c r="B9167" s="42" t="s">
        <v>8464</v>
      </c>
      <c r="C9167">
        <v>2014</v>
      </c>
      <c r="D9167" s="42" t="s">
        <v>8974</v>
      </c>
      <c r="E9167" t="b">
        <v>0</v>
      </c>
      <c r="F9167" s="42" t="s">
        <v>10431</v>
      </c>
    </row>
    <row r="9168" spans="1:6" x14ac:dyDescent="0.2">
      <c r="A9168" s="42" t="s">
        <v>2413</v>
      </c>
      <c r="B9168" s="42" t="s">
        <v>8464</v>
      </c>
      <c r="C9168">
        <v>2015</v>
      </c>
      <c r="D9168" s="42" t="s">
        <v>8978</v>
      </c>
      <c r="E9168" t="b">
        <v>0</v>
      </c>
      <c r="F9168" s="42" t="s">
        <v>10431</v>
      </c>
    </row>
    <row r="9169" spans="1:6" x14ac:dyDescent="0.2">
      <c r="A9169" s="42" t="s">
        <v>2413</v>
      </c>
      <c r="B9169" s="42" t="s">
        <v>8464</v>
      </c>
      <c r="C9169">
        <v>2016</v>
      </c>
      <c r="D9169" s="42" t="s">
        <v>8980</v>
      </c>
      <c r="E9169" t="b">
        <v>0</v>
      </c>
      <c r="F9169" s="42" t="s">
        <v>10431</v>
      </c>
    </row>
    <row r="9170" spans="1:6" x14ac:dyDescent="0.2">
      <c r="A9170" s="42" t="s">
        <v>2413</v>
      </c>
      <c r="B9170" s="42" t="s">
        <v>8464</v>
      </c>
      <c r="C9170">
        <v>2017</v>
      </c>
      <c r="D9170" s="42" t="s">
        <v>8936</v>
      </c>
      <c r="E9170" t="b">
        <v>0</v>
      </c>
      <c r="F9170" s="42" t="s">
        <v>10431</v>
      </c>
    </row>
    <row r="9171" spans="1:6" x14ac:dyDescent="0.2">
      <c r="A9171" s="42" t="s">
        <v>2413</v>
      </c>
      <c r="B9171" s="42" t="s">
        <v>8464</v>
      </c>
      <c r="C9171">
        <v>2018</v>
      </c>
      <c r="D9171" s="42" t="s">
        <v>9028</v>
      </c>
      <c r="E9171" t="b">
        <v>0</v>
      </c>
      <c r="F9171" s="42" t="s">
        <v>10431</v>
      </c>
    </row>
    <row r="9172" spans="1:6" x14ac:dyDescent="0.2">
      <c r="A9172" s="42" t="s">
        <v>2413</v>
      </c>
      <c r="B9172" s="42" t="s">
        <v>8464</v>
      </c>
      <c r="C9172">
        <v>2019</v>
      </c>
      <c r="D9172" s="42" t="s">
        <v>9094</v>
      </c>
      <c r="E9172" t="b">
        <v>0</v>
      </c>
      <c r="F9172" s="42" t="s">
        <v>10431</v>
      </c>
    </row>
    <row r="9173" spans="1:6" x14ac:dyDescent="0.2">
      <c r="A9173" s="42" t="s">
        <v>2415</v>
      </c>
      <c r="B9173" s="42" t="s">
        <v>8454</v>
      </c>
      <c r="C9173">
        <v>2013</v>
      </c>
      <c r="D9173" s="42" t="s">
        <v>8652</v>
      </c>
      <c r="E9173" t="b">
        <v>0</v>
      </c>
      <c r="F9173" s="42" t="s">
        <v>10432</v>
      </c>
    </row>
    <row r="9174" spans="1:6" x14ac:dyDescent="0.2">
      <c r="A9174" s="42" t="s">
        <v>2415</v>
      </c>
      <c r="B9174" s="42" t="s">
        <v>8454</v>
      </c>
      <c r="C9174">
        <v>2014</v>
      </c>
      <c r="D9174" s="42" t="s">
        <v>9148</v>
      </c>
      <c r="E9174" t="b">
        <v>0</v>
      </c>
      <c r="F9174" s="42" t="s">
        <v>10432</v>
      </c>
    </row>
    <row r="9175" spans="1:6" x14ac:dyDescent="0.2">
      <c r="A9175" s="42" t="s">
        <v>2415</v>
      </c>
      <c r="B9175" s="42" t="s">
        <v>8454</v>
      </c>
      <c r="C9175">
        <v>2015</v>
      </c>
      <c r="D9175" s="42" t="s">
        <v>9018</v>
      </c>
      <c r="E9175" t="b">
        <v>0</v>
      </c>
      <c r="F9175" s="42" t="s">
        <v>10432</v>
      </c>
    </row>
    <row r="9176" spans="1:6" x14ac:dyDescent="0.2">
      <c r="A9176" s="42" t="s">
        <v>2415</v>
      </c>
      <c r="B9176" s="42" t="s">
        <v>8454</v>
      </c>
      <c r="C9176">
        <v>2016</v>
      </c>
      <c r="D9176" s="42" t="s">
        <v>8982</v>
      </c>
      <c r="E9176" t="b">
        <v>0</v>
      </c>
      <c r="F9176" s="42" t="s">
        <v>10432</v>
      </c>
    </row>
    <row r="9177" spans="1:6" x14ac:dyDescent="0.2">
      <c r="A9177" s="42" t="s">
        <v>2415</v>
      </c>
      <c r="B9177" s="42" t="s">
        <v>8454</v>
      </c>
      <c r="C9177">
        <v>2017</v>
      </c>
      <c r="D9177" s="42" t="s">
        <v>8595</v>
      </c>
      <c r="E9177" t="b">
        <v>0</v>
      </c>
      <c r="F9177" s="42" t="s">
        <v>10432</v>
      </c>
    </row>
    <row r="9178" spans="1:6" x14ac:dyDescent="0.2">
      <c r="A9178" s="42" t="s">
        <v>2415</v>
      </c>
      <c r="B9178" s="42" t="s">
        <v>8454</v>
      </c>
      <c r="C9178">
        <v>2018</v>
      </c>
      <c r="D9178" s="42" t="s">
        <v>8601</v>
      </c>
      <c r="E9178" t="b">
        <v>0</v>
      </c>
      <c r="F9178" s="42" t="s">
        <v>10432</v>
      </c>
    </row>
    <row r="9179" spans="1:6" x14ac:dyDescent="0.2">
      <c r="A9179" s="42" t="s">
        <v>2415</v>
      </c>
      <c r="B9179" s="42" t="s">
        <v>8454</v>
      </c>
      <c r="C9179">
        <v>2019</v>
      </c>
      <c r="D9179" s="42" t="s">
        <v>8598</v>
      </c>
      <c r="E9179" t="b">
        <v>0</v>
      </c>
      <c r="F9179" s="42" t="s">
        <v>10432</v>
      </c>
    </row>
    <row r="9180" spans="1:6" x14ac:dyDescent="0.2">
      <c r="A9180" s="42" t="s">
        <v>2415</v>
      </c>
      <c r="B9180" s="42" t="s">
        <v>8462</v>
      </c>
      <c r="C9180">
        <v>2013</v>
      </c>
      <c r="D9180" s="42" t="s">
        <v>8652</v>
      </c>
      <c r="E9180" t="b">
        <v>0</v>
      </c>
      <c r="F9180" s="42" t="s">
        <v>10432</v>
      </c>
    </row>
    <row r="9181" spans="1:6" x14ac:dyDescent="0.2">
      <c r="A9181" s="42" t="s">
        <v>2415</v>
      </c>
      <c r="B9181" s="42" t="s">
        <v>8462</v>
      </c>
      <c r="C9181">
        <v>2014</v>
      </c>
      <c r="D9181" s="42" t="s">
        <v>9148</v>
      </c>
      <c r="E9181" t="b">
        <v>0</v>
      </c>
      <c r="F9181" s="42" t="s">
        <v>10432</v>
      </c>
    </row>
    <row r="9182" spans="1:6" x14ac:dyDescent="0.2">
      <c r="A9182" s="42" t="s">
        <v>2415</v>
      </c>
      <c r="B9182" s="42" t="s">
        <v>8462</v>
      </c>
      <c r="C9182">
        <v>2015</v>
      </c>
      <c r="D9182" s="42" t="s">
        <v>9018</v>
      </c>
      <c r="E9182" t="b">
        <v>0</v>
      </c>
      <c r="F9182" s="42" t="s">
        <v>10432</v>
      </c>
    </row>
    <row r="9183" spans="1:6" x14ac:dyDescent="0.2">
      <c r="A9183" s="42" t="s">
        <v>2415</v>
      </c>
      <c r="B9183" s="42" t="s">
        <v>8462</v>
      </c>
      <c r="C9183">
        <v>2016</v>
      </c>
      <c r="D9183" s="42" t="s">
        <v>8982</v>
      </c>
      <c r="E9183" t="b">
        <v>0</v>
      </c>
      <c r="F9183" s="42" t="s">
        <v>10432</v>
      </c>
    </row>
    <row r="9184" spans="1:6" x14ac:dyDescent="0.2">
      <c r="A9184" s="42" t="s">
        <v>2415</v>
      </c>
      <c r="B9184" s="42" t="s">
        <v>8462</v>
      </c>
      <c r="C9184">
        <v>2017</v>
      </c>
      <c r="D9184" s="42" t="s">
        <v>8595</v>
      </c>
      <c r="E9184" t="b">
        <v>0</v>
      </c>
      <c r="F9184" s="42" t="s">
        <v>10432</v>
      </c>
    </row>
    <row r="9185" spans="1:6" x14ac:dyDescent="0.2">
      <c r="A9185" s="42" t="s">
        <v>2415</v>
      </c>
      <c r="B9185" s="42" t="s">
        <v>8462</v>
      </c>
      <c r="C9185">
        <v>2018</v>
      </c>
      <c r="D9185" s="42" t="s">
        <v>8601</v>
      </c>
      <c r="E9185" t="b">
        <v>0</v>
      </c>
      <c r="F9185" s="42" t="s">
        <v>10432</v>
      </c>
    </row>
    <row r="9186" spans="1:6" x14ac:dyDescent="0.2">
      <c r="A9186" s="42" t="s">
        <v>2415</v>
      </c>
      <c r="B9186" s="42" t="s">
        <v>8462</v>
      </c>
      <c r="C9186">
        <v>2019</v>
      </c>
      <c r="D9186" s="42" t="s">
        <v>8598</v>
      </c>
      <c r="E9186" t="b">
        <v>0</v>
      </c>
      <c r="F9186" s="42" t="s">
        <v>10432</v>
      </c>
    </row>
    <row r="9187" spans="1:6" x14ac:dyDescent="0.2">
      <c r="A9187" s="42" t="s">
        <v>2415</v>
      </c>
      <c r="B9187" s="42" t="s">
        <v>8464</v>
      </c>
      <c r="C9187">
        <v>2013</v>
      </c>
      <c r="D9187" s="42" t="s">
        <v>8982</v>
      </c>
      <c r="E9187" t="b">
        <v>0</v>
      </c>
      <c r="F9187" s="42" t="s">
        <v>10432</v>
      </c>
    </row>
    <row r="9188" spans="1:6" x14ac:dyDescent="0.2">
      <c r="A9188" s="42" t="s">
        <v>2415</v>
      </c>
      <c r="B9188" s="42" t="s">
        <v>8464</v>
      </c>
      <c r="C9188">
        <v>2014</v>
      </c>
      <c r="D9188" s="42" t="s">
        <v>9018</v>
      </c>
      <c r="E9188" t="b">
        <v>0</v>
      </c>
      <c r="F9188" s="42" t="s">
        <v>10432</v>
      </c>
    </row>
    <row r="9189" spans="1:6" x14ac:dyDescent="0.2">
      <c r="A9189" s="42" t="s">
        <v>2415</v>
      </c>
      <c r="B9189" s="42" t="s">
        <v>8464</v>
      </c>
      <c r="C9189">
        <v>2015</v>
      </c>
      <c r="D9189" s="42" t="s">
        <v>8596</v>
      </c>
      <c r="E9189" t="b">
        <v>0</v>
      </c>
      <c r="F9189" s="42" t="s">
        <v>10432</v>
      </c>
    </row>
    <row r="9190" spans="1:6" x14ac:dyDescent="0.2">
      <c r="A9190" s="42" t="s">
        <v>2415</v>
      </c>
      <c r="B9190" s="42" t="s">
        <v>8464</v>
      </c>
      <c r="C9190">
        <v>2016</v>
      </c>
      <c r="D9190" s="42" t="s">
        <v>8829</v>
      </c>
      <c r="E9190" t="b">
        <v>0</v>
      </c>
      <c r="F9190" s="42" t="s">
        <v>10432</v>
      </c>
    </row>
    <row r="9191" spans="1:6" x14ac:dyDescent="0.2">
      <c r="A9191" s="42" t="s">
        <v>2415</v>
      </c>
      <c r="B9191" s="42" t="s">
        <v>8464</v>
      </c>
      <c r="C9191">
        <v>2017</v>
      </c>
      <c r="D9191" s="42" t="s">
        <v>8593</v>
      </c>
      <c r="E9191" t="b">
        <v>0</v>
      </c>
      <c r="F9191" s="42" t="s">
        <v>10432</v>
      </c>
    </row>
    <row r="9192" spans="1:6" x14ac:dyDescent="0.2">
      <c r="A9192" s="42" t="s">
        <v>2415</v>
      </c>
      <c r="B9192" s="42" t="s">
        <v>8464</v>
      </c>
      <c r="C9192">
        <v>2018</v>
      </c>
      <c r="D9192" s="42" t="s">
        <v>8652</v>
      </c>
      <c r="E9192" t="b">
        <v>0</v>
      </c>
      <c r="F9192" s="42" t="s">
        <v>10432</v>
      </c>
    </row>
    <row r="9193" spans="1:6" x14ac:dyDescent="0.2">
      <c r="A9193" s="42" t="s">
        <v>2415</v>
      </c>
      <c r="B9193" s="42" t="s">
        <v>8464</v>
      </c>
      <c r="C9193">
        <v>2019</v>
      </c>
      <c r="D9193" s="42" t="s">
        <v>9014</v>
      </c>
      <c r="E9193" t="b">
        <v>0</v>
      </c>
      <c r="F9193" s="42" t="s">
        <v>10432</v>
      </c>
    </row>
    <row r="9194" spans="1:6" x14ac:dyDescent="0.2">
      <c r="A9194" s="42" t="s">
        <v>2417</v>
      </c>
      <c r="B9194" s="42" t="s">
        <v>8454</v>
      </c>
      <c r="C9194">
        <v>2013</v>
      </c>
      <c r="D9194" s="42" t="s">
        <v>8593</v>
      </c>
      <c r="E9194" t="b">
        <v>0</v>
      </c>
      <c r="F9194" s="42" t="s">
        <v>10433</v>
      </c>
    </row>
    <row r="9195" spans="1:6" x14ac:dyDescent="0.2">
      <c r="A9195" s="42" t="s">
        <v>2417</v>
      </c>
      <c r="B9195" s="42" t="s">
        <v>8454</v>
      </c>
      <c r="C9195">
        <v>2014</v>
      </c>
      <c r="D9195" s="42" t="s">
        <v>8601</v>
      </c>
      <c r="E9195" t="b">
        <v>0</v>
      </c>
      <c r="F9195" s="42" t="s">
        <v>10433</v>
      </c>
    </row>
    <row r="9196" spans="1:6" x14ac:dyDescent="0.2">
      <c r="A9196" s="42" t="s">
        <v>2417</v>
      </c>
      <c r="B9196" s="42" t="s">
        <v>8454</v>
      </c>
      <c r="C9196">
        <v>2015</v>
      </c>
      <c r="D9196" s="42" t="s">
        <v>8974</v>
      </c>
      <c r="E9196" t="b">
        <v>0</v>
      </c>
      <c r="F9196" s="42" t="s">
        <v>10433</v>
      </c>
    </row>
    <row r="9197" spans="1:6" x14ac:dyDescent="0.2">
      <c r="A9197" s="42" t="s">
        <v>2417</v>
      </c>
      <c r="B9197" s="42" t="s">
        <v>8454</v>
      </c>
      <c r="C9197">
        <v>2016</v>
      </c>
      <c r="D9197" s="42" t="s">
        <v>8974</v>
      </c>
      <c r="E9197" t="b">
        <v>0</v>
      </c>
      <c r="F9197" s="42" t="s">
        <v>10433</v>
      </c>
    </row>
    <row r="9198" spans="1:6" x14ac:dyDescent="0.2">
      <c r="A9198" s="42" t="s">
        <v>2417</v>
      </c>
      <c r="B9198" s="42" t="s">
        <v>8454</v>
      </c>
      <c r="C9198">
        <v>2017</v>
      </c>
      <c r="D9198" s="42" t="s">
        <v>4381</v>
      </c>
      <c r="E9198" t="b">
        <v>0</v>
      </c>
      <c r="F9198" s="42" t="s">
        <v>10433</v>
      </c>
    </row>
    <row r="9199" spans="1:6" x14ac:dyDescent="0.2">
      <c r="A9199" s="42" t="s">
        <v>2417</v>
      </c>
      <c r="B9199" s="42" t="s">
        <v>8454</v>
      </c>
      <c r="C9199">
        <v>2018</v>
      </c>
      <c r="D9199" s="42" t="s">
        <v>9330</v>
      </c>
      <c r="E9199" t="b">
        <v>0</v>
      </c>
      <c r="F9199" s="42" t="s">
        <v>10433</v>
      </c>
    </row>
    <row r="9200" spans="1:6" x14ac:dyDescent="0.2">
      <c r="A9200" s="42" t="s">
        <v>2417</v>
      </c>
      <c r="B9200" s="42" t="s">
        <v>8454</v>
      </c>
      <c r="C9200">
        <v>2019</v>
      </c>
      <c r="D9200" s="42" t="s">
        <v>8691</v>
      </c>
      <c r="E9200" t="b">
        <v>0</v>
      </c>
      <c r="F9200" s="42" t="s">
        <v>10433</v>
      </c>
    </row>
    <row r="9201" spans="1:6" x14ac:dyDescent="0.2">
      <c r="A9201" s="42" t="s">
        <v>2417</v>
      </c>
      <c r="B9201" s="42" t="s">
        <v>8462</v>
      </c>
      <c r="C9201">
        <v>2013</v>
      </c>
      <c r="D9201" s="42" t="s">
        <v>8593</v>
      </c>
      <c r="E9201" t="b">
        <v>0</v>
      </c>
      <c r="F9201" s="42" t="s">
        <v>10433</v>
      </c>
    </row>
    <row r="9202" spans="1:6" x14ac:dyDescent="0.2">
      <c r="A9202" s="42" t="s">
        <v>2417</v>
      </c>
      <c r="B9202" s="42" t="s">
        <v>8462</v>
      </c>
      <c r="C9202">
        <v>2014</v>
      </c>
      <c r="D9202" s="42" t="s">
        <v>8601</v>
      </c>
      <c r="E9202" t="b">
        <v>0</v>
      </c>
      <c r="F9202" s="42" t="s">
        <v>10433</v>
      </c>
    </row>
    <row r="9203" spans="1:6" x14ac:dyDescent="0.2">
      <c r="A9203" s="42" t="s">
        <v>2417</v>
      </c>
      <c r="B9203" s="42" t="s">
        <v>8462</v>
      </c>
      <c r="C9203">
        <v>2015</v>
      </c>
      <c r="D9203" s="42" t="s">
        <v>8974</v>
      </c>
      <c r="E9203" t="b">
        <v>0</v>
      </c>
      <c r="F9203" s="42" t="s">
        <v>10433</v>
      </c>
    </row>
    <row r="9204" spans="1:6" x14ac:dyDescent="0.2">
      <c r="A9204" s="42" t="s">
        <v>2417</v>
      </c>
      <c r="B9204" s="42" t="s">
        <v>8462</v>
      </c>
      <c r="C9204">
        <v>2016</v>
      </c>
      <c r="D9204" s="42" t="s">
        <v>8974</v>
      </c>
      <c r="E9204" t="b">
        <v>0</v>
      </c>
      <c r="F9204" s="42" t="s">
        <v>10433</v>
      </c>
    </row>
    <row r="9205" spans="1:6" x14ac:dyDescent="0.2">
      <c r="A9205" s="42" t="s">
        <v>2417</v>
      </c>
      <c r="B9205" s="42" t="s">
        <v>8462</v>
      </c>
      <c r="C9205">
        <v>2017</v>
      </c>
      <c r="D9205" s="42" t="s">
        <v>4381</v>
      </c>
      <c r="E9205" t="b">
        <v>0</v>
      </c>
      <c r="F9205" s="42" t="s">
        <v>10433</v>
      </c>
    </row>
    <row r="9206" spans="1:6" x14ac:dyDescent="0.2">
      <c r="A9206" s="42" t="s">
        <v>2417</v>
      </c>
      <c r="B9206" s="42" t="s">
        <v>8462</v>
      </c>
      <c r="C9206">
        <v>2018</v>
      </c>
      <c r="D9206" s="42" t="s">
        <v>9330</v>
      </c>
      <c r="E9206" t="b">
        <v>0</v>
      </c>
      <c r="F9206" s="42" t="s">
        <v>10433</v>
      </c>
    </row>
    <row r="9207" spans="1:6" x14ac:dyDescent="0.2">
      <c r="A9207" s="42" t="s">
        <v>2417</v>
      </c>
      <c r="B9207" s="42" t="s">
        <v>8462</v>
      </c>
      <c r="C9207">
        <v>2019</v>
      </c>
      <c r="D9207" s="42" t="s">
        <v>8691</v>
      </c>
      <c r="E9207" t="b">
        <v>0</v>
      </c>
      <c r="F9207" s="42" t="s">
        <v>10433</v>
      </c>
    </row>
    <row r="9208" spans="1:6" x14ac:dyDescent="0.2">
      <c r="A9208" s="42" t="s">
        <v>2417</v>
      </c>
      <c r="B9208" s="42" t="s">
        <v>8464</v>
      </c>
      <c r="C9208">
        <v>2013</v>
      </c>
      <c r="D9208" s="42" t="s">
        <v>8964</v>
      </c>
      <c r="E9208" t="b">
        <v>0</v>
      </c>
      <c r="F9208" s="42" t="s">
        <v>10433</v>
      </c>
    </row>
    <row r="9209" spans="1:6" x14ac:dyDescent="0.2">
      <c r="A9209" s="42" t="s">
        <v>2417</v>
      </c>
      <c r="B9209" s="42" t="s">
        <v>8464</v>
      </c>
      <c r="C9209">
        <v>2014</v>
      </c>
      <c r="D9209" s="42" t="s">
        <v>8650</v>
      </c>
      <c r="E9209" t="b">
        <v>0</v>
      </c>
      <c r="F9209" s="42" t="s">
        <v>10433</v>
      </c>
    </row>
    <row r="9210" spans="1:6" x14ac:dyDescent="0.2">
      <c r="A9210" s="42" t="s">
        <v>2417</v>
      </c>
      <c r="B9210" s="42" t="s">
        <v>8464</v>
      </c>
      <c r="C9210">
        <v>2015</v>
      </c>
      <c r="D9210" s="42" t="s">
        <v>8596</v>
      </c>
      <c r="E9210" t="b">
        <v>0</v>
      </c>
      <c r="F9210" s="42" t="s">
        <v>10433</v>
      </c>
    </row>
    <row r="9211" spans="1:6" x14ac:dyDescent="0.2">
      <c r="A9211" s="42" t="s">
        <v>2417</v>
      </c>
      <c r="B9211" s="42" t="s">
        <v>8464</v>
      </c>
      <c r="C9211">
        <v>2016</v>
      </c>
      <c r="D9211" s="42" t="s">
        <v>8601</v>
      </c>
      <c r="E9211" t="b">
        <v>0</v>
      </c>
      <c r="F9211" s="42" t="s">
        <v>10433</v>
      </c>
    </row>
    <row r="9212" spans="1:6" x14ac:dyDescent="0.2">
      <c r="A9212" s="42" t="s">
        <v>2417</v>
      </c>
      <c r="B9212" s="42" t="s">
        <v>8464</v>
      </c>
      <c r="C9212">
        <v>2017</v>
      </c>
      <c r="D9212" s="42" t="s">
        <v>8978</v>
      </c>
      <c r="E9212" t="b">
        <v>0</v>
      </c>
      <c r="F9212" s="42" t="s">
        <v>10433</v>
      </c>
    </row>
    <row r="9213" spans="1:6" x14ac:dyDescent="0.2">
      <c r="A9213" s="42" t="s">
        <v>2417</v>
      </c>
      <c r="B9213" s="42" t="s">
        <v>8464</v>
      </c>
      <c r="C9213">
        <v>2018</v>
      </c>
      <c r="D9213" s="42" t="s">
        <v>8940</v>
      </c>
      <c r="E9213" t="b">
        <v>0</v>
      </c>
      <c r="F9213" s="42" t="s">
        <v>10433</v>
      </c>
    </row>
    <row r="9214" spans="1:6" x14ac:dyDescent="0.2">
      <c r="A9214" s="42" t="s">
        <v>2417</v>
      </c>
      <c r="B9214" s="42" t="s">
        <v>8464</v>
      </c>
      <c r="C9214">
        <v>2019</v>
      </c>
      <c r="D9214" s="42" t="s">
        <v>8496</v>
      </c>
      <c r="E9214" t="b">
        <v>0</v>
      </c>
      <c r="F9214" s="42" t="s">
        <v>10433</v>
      </c>
    </row>
    <row r="9215" spans="1:6" x14ac:dyDescent="0.2">
      <c r="A9215" s="42" t="s">
        <v>2419</v>
      </c>
      <c r="B9215" s="42" t="s">
        <v>8454</v>
      </c>
      <c r="C9215">
        <v>2014</v>
      </c>
      <c r="D9215" s="42" t="s">
        <v>9350</v>
      </c>
      <c r="E9215" t="b">
        <v>0</v>
      </c>
      <c r="F9215" s="42" t="s">
        <v>10434</v>
      </c>
    </row>
    <row r="9216" spans="1:6" x14ac:dyDescent="0.2">
      <c r="A9216" s="42" t="s">
        <v>2419</v>
      </c>
      <c r="B9216" s="42" t="s">
        <v>8454</v>
      </c>
      <c r="C9216">
        <v>2015</v>
      </c>
      <c r="D9216" s="42" t="s">
        <v>8455</v>
      </c>
      <c r="E9216" t="b">
        <v>0</v>
      </c>
      <c r="F9216" s="42" t="s">
        <v>10434</v>
      </c>
    </row>
    <row r="9217" spans="1:6" x14ac:dyDescent="0.2">
      <c r="A9217" s="42" t="s">
        <v>2419</v>
      </c>
      <c r="B9217" s="42" t="s">
        <v>8454</v>
      </c>
      <c r="C9217">
        <v>2016</v>
      </c>
      <c r="D9217" s="42" t="s">
        <v>8997</v>
      </c>
      <c r="E9217" t="b">
        <v>0</v>
      </c>
      <c r="F9217" s="42" t="s">
        <v>10434</v>
      </c>
    </row>
    <row r="9218" spans="1:6" x14ac:dyDescent="0.2">
      <c r="A9218" s="42" t="s">
        <v>2419</v>
      </c>
      <c r="B9218" s="42" t="s">
        <v>8454</v>
      </c>
      <c r="C9218">
        <v>2017</v>
      </c>
      <c r="D9218" s="42" t="s">
        <v>9296</v>
      </c>
      <c r="E9218" t="b">
        <v>0</v>
      </c>
      <c r="F9218" s="42" t="s">
        <v>10434</v>
      </c>
    </row>
    <row r="9219" spans="1:6" x14ac:dyDescent="0.2">
      <c r="A9219" s="42" t="s">
        <v>2419</v>
      </c>
      <c r="B9219" s="42" t="s">
        <v>8454</v>
      </c>
      <c r="C9219">
        <v>2018</v>
      </c>
      <c r="D9219" s="42" t="s">
        <v>8592</v>
      </c>
      <c r="E9219" t="b">
        <v>0</v>
      </c>
      <c r="F9219" s="42" t="s">
        <v>10434</v>
      </c>
    </row>
    <row r="9220" spans="1:6" x14ac:dyDescent="0.2">
      <c r="A9220" s="42" t="s">
        <v>2419</v>
      </c>
      <c r="B9220" s="42" t="s">
        <v>8454</v>
      </c>
      <c r="C9220">
        <v>2019</v>
      </c>
      <c r="D9220" s="42" t="s">
        <v>9229</v>
      </c>
      <c r="E9220" t="b">
        <v>0</v>
      </c>
      <c r="F9220" s="42" t="s">
        <v>10434</v>
      </c>
    </row>
    <row r="9221" spans="1:6" x14ac:dyDescent="0.2">
      <c r="A9221" s="42" t="s">
        <v>2419</v>
      </c>
      <c r="B9221" s="42" t="s">
        <v>8462</v>
      </c>
      <c r="C9221">
        <v>2014</v>
      </c>
      <c r="D9221" s="42" t="s">
        <v>9350</v>
      </c>
      <c r="E9221" t="b">
        <v>0</v>
      </c>
      <c r="F9221" s="42" t="s">
        <v>10434</v>
      </c>
    </row>
    <row r="9222" spans="1:6" x14ac:dyDescent="0.2">
      <c r="A9222" s="42" t="s">
        <v>2419</v>
      </c>
      <c r="B9222" s="42" t="s">
        <v>8462</v>
      </c>
      <c r="C9222">
        <v>2015</v>
      </c>
      <c r="D9222" s="42" t="s">
        <v>8455</v>
      </c>
      <c r="E9222" t="b">
        <v>0</v>
      </c>
      <c r="F9222" s="42" t="s">
        <v>10434</v>
      </c>
    </row>
    <row r="9223" spans="1:6" x14ac:dyDescent="0.2">
      <c r="A9223" s="42" t="s">
        <v>2419</v>
      </c>
      <c r="B9223" s="42" t="s">
        <v>8462</v>
      </c>
      <c r="C9223">
        <v>2016</v>
      </c>
      <c r="D9223" s="42" t="s">
        <v>8997</v>
      </c>
      <c r="E9223" t="b">
        <v>0</v>
      </c>
      <c r="F9223" s="42" t="s">
        <v>10434</v>
      </c>
    </row>
    <row r="9224" spans="1:6" x14ac:dyDescent="0.2">
      <c r="A9224" s="42" t="s">
        <v>2419</v>
      </c>
      <c r="B9224" s="42" t="s">
        <v>8462</v>
      </c>
      <c r="C9224">
        <v>2017</v>
      </c>
      <c r="D9224" s="42" t="s">
        <v>9296</v>
      </c>
      <c r="E9224" t="b">
        <v>0</v>
      </c>
      <c r="F9224" s="42" t="s">
        <v>10434</v>
      </c>
    </row>
    <row r="9225" spans="1:6" x14ac:dyDescent="0.2">
      <c r="A9225" s="42" t="s">
        <v>2419</v>
      </c>
      <c r="B9225" s="42" t="s">
        <v>8462</v>
      </c>
      <c r="C9225">
        <v>2018</v>
      </c>
      <c r="D9225" s="42" t="s">
        <v>8592</v>
      </c>
      <c r="E9225" t="b">
        <v>0</v>
      </c>
      <c r="F9225" s="42" t="s">
        <v>10434</v>
      </c>
    </row>
    <row r="9226" spans="1:6" x14ac:dyDescent="0.2">
      <c r="A9226" s="42" t="s">
        <v>2419</v>
      </c>
      <c r="B9226" s="42" t="s">
        <v>8462</v>
      </c>
      <c r="C9226">
        <v>2019</v>
      </c>
      <c r="D9226" s="42" t="s">
        <v>9229</v>
      </c>
      <c r="E9226" t="b">
        <v>0</v>
      </c>
      <c r="F9226" s="42" t="s">
        <v>10434</v>
      </c>
    </row>
    <row r="9227" spans="1:6" x14ac:dyDescent="0.2">
      <c r="A9227" s="42" t="s">
        <v>2419</v>
      </c>
      <c r="B9227" s="42" t="s">
        <v>8464</v>
      </c>
      <c r="C9227">
        <v>2014</v>
      </c>
      <c r="D9227" s="42" t="s">
        <v>8482</v>
      </c>
      <c r="E9227" t="b">
        <v>0</v>
      </c>
      <c r="F9227" s="42" t="s">
        <v>10434</v>
      </c>
    </row>
    <row r="9228" spans="1:6" x14ac:dyDescent="0.2">
      <c r="A9228" s="42" t="s">
        <v>2419</v>
      </c>
      <c r="B9228" s="42" t="s">
        <v>8464</v>
      </c>
      <c r="C9228">
        <v>2015</v>
      </c>
      <c r="D9228" s="42" t="s">
        <v>8482</v>
      </c>
      <c r="E9228" t="b">
        <v>0</v>
      </c>
      <c r="F9228" s="42" t="s">
        <v>10434</v>
      </c>
    </row>
    <row r="9229" spans="1:6" x14ac:dyDescent="0.2">
      <c r="A9229" s="42" t="s">
        <v>2419</v>
      </c>
      <c r="B9229" s="42" t="s">
        <v>8464</v>
      </c>
      <c r="C9229">
        <v>2016</v>
      </c>
      <c r="D9229" s="42" t="s">
        <v>8482</v>
      </c>
      <c r="E9229" t="b">
        <v>0</v>
      </c>
      <c r="F9229" s="42" t="s">
        <v>10434</v>
      </c>
    </row>
    <row r="9230" spans="1:6" x14ac:dyDescent="0.2">
      <c r="A9230" s="42" t="s">
        <v>2419</v>
      </c>
      <c r="B9230" s="42" t="s">
        <v>8464</v>
      </c>
      <c r="C9230">
        <v>2017</v>
      </c>
      <c r="D9230" s="42" t="s">
        <v>9271</v>
      </c>
      <c r="E9230" t="b">
        <v>0</v>
      </c>
      <c r="F9230" s="42" t="s">
        <v>10434</v>
      </c>
    </row>
    <row r="9231" spans="1:6" x14ac:dyDescent="0.2">
      <c r="A9231" s="42" t="s">
        <v>2419</v>
      </c>
      <c r="B9231" s="42" t="s">
        <v>8464</v>
      </c>
      <c r="C9231">
        <v>2018</v>
      </c>
      <c r="D9231" s="42" t="s">
        <v>9271</v>
      </c>
      <c r="E9231" t="b">
        <v>0</v>
      </c>
      <c r="F9231" s="42" t="s">
        <v>10434</v>
      </c>
    </row>
    <row r="9232" spans="1:6" x14ac:dyDescent="0.2">
      <c r="A9232" s="42" t="s">
        <v>2419</v>
      </c>
      <c r="B9232" s="42" t="s">
        <v>8464</v>
      </c>
      <c r="C9232">
        <v>2019</v>
      </c>
      <c r="D9232" s="42" t="s">
        <v>8482</v>
      </c>
      <c r="E9232" t="b">
        <v>0</v>
      </c>
      <c r="F9232" s="42" t="s">
        <v>10434</v>
      </c>
    </row>
    <row r="9233" spans="1:6" x14ac:dyDescent="0.2">
      <c r="A9233" s="42" t="s">
        <v>2421</v>
      </c>
      <c r="B9233" s="42" t="s">
        <v>8454</v>
      </c>
      <c r="C9233">
        <v>2013</v>
      </c>
      <c r="D9233" s="42" t="s">
        <v>8493</v>
      </c>
      <c r="E9233" t="b">
        <v>0</v>
      </c>
      <c r="F9233" s="42" t="s">
        <v>10435</v>
      </c>
    </row>
    <row r="9234" spans="1:6" x14ac:dyDescent="0.2">
      <c r="A9234" s="42" t="s">
        <v>2421</v>
      </c>
      <c r="B9234" s="42" t="s">
        <v>8454</v>
      </c>
      <c r="C9234">
        <v>2014</v>
      </c>
      <c r="D9234" s="42" t="s">
        <v>9488</v>
      </c>
      <c r="E9234" t="b">
        <v>0</v>
      </c>
      <c r="F9234" s="42" t="s">
        <v>10435</v>
      </c>
    </row>
    <row r="9235" spans="1:6" x14ac:dyDescent="0.2">
      <c r="A9235" s="42" t="s">
        <v>2421</v>
      </c>
      <c r="B9235" s="42" t="s">
        <v>8454</v>
      </c>
      <c r="C9235">
        <v>2015</v>
      </c>
      <c r="D9235" s="42" t="s">
        <v>10283</v>
      </c>
      <c r="E9235" t="b">
        <v>0</v>
      </c>
      <c r="F9235" s="42" t="s">
        <v>10435</v>
      </c>
    </row>
    <row r="9236" spans="1:6" x14ac:dyDescent="0.2">
      <c r="A9236" s="42" t="s">
        <v>2421</v>
      </c>
      <c r="B9236" s="42" t="s">
        <v>8454</v>
      </c>
      <c r="C9236">
        <v>2016</v>
      </c>
      <c r="D9236" s="42" t="s">
        <v>10436</v>
      </c>
      <c r="E9236" t="b">
        <v>0</v>
      </c>
      <c r="F9236" s="42" t="s">
        <v>10435</v>
      </c>
    </row>
    <row r="9237" spans="1:6" x14ac:dyDescent="0.2">
      <c r="A9237" s="42" t="s">
        <v>2421</v>
      </c>
      <c r="B9237" s="42" t="s">
        <v>8454</v>
      </c>
      <c r="C9237">
        <v>2017</v>
      </c>
      <c r="D9237" s="42" t="s">
        <v>9147</v>
      </c>
      <c r="E9237" t="b">
        <v>0</v>
      </c>
      <c r="F9237" s="42" t="s">
        <v>10435</v>
      </c>
    </row>
    <row r="9238" spans="1:6" x14ac:dyDescent="0.2">
      <c r="A9238" s="42" t="s">
        <v>2421</v>
      </c>
      <c r="B9238" s="42" t="s">
        <v>8454</v>
      </c>
      <c r="C9238">
        <v>2018</v>
      </c>
      <c r="D9238" s="42" t="s">
        <v>10437</v>
      </c>
      <c r="E9238" t="b">
        <v>0</v>
      </c>
      <c r="F9238" s="42" t="s">
        <v>10435</v>
      </c>
    </row>
    <row r="9239" spans="1:6" x14ac:dyDescent="0.2">
      <c r="A9239" s="42" t="s">
        <v>2421</v>
      </c>
      <c r="B9239" s="42" t="s">
        <v>8454</v>
      </c>
      <c r="C9239">
        <v>2019</v>
      </c>
      <c r="D9239" s="42" t="s">
        <v>9182</v>
      </c>
      <c r="E9239" t="b">
        <v>0</v>
      </c>
      <c r="F9239" s="42" t="s">
        <v>10435</v>
      </c>
    </row>
    <row r="9240" spans="1:6" x14ac:dyDescent="0.2">
      <c r="A9240" s="42" t="s">
        <v>2421</v>
      </c>
      <c r="B9240" s="42" t="s">
        <v>8462</v>
      </c>
      <c r="C9240">
        <v>2013</v>
      </c>
      <c r="D9240" s="42" t="s">
        <v>8493</v>
      </c>
      <c r="E9240" t="b">
        <v>0</v>
      </c>
      <c r="F9240" s="42" t="s">
        <v>10435</v>
      </c>
    </row>
    <row r="9241" spans="1:6" x14ac:dyDescent="0.2">
      <c r="A9241" s="42" t="s">
        <v>2421</v>
      </c>
      <c r="B9241" s="42" t="s">
        <v>8462</v>
      </c>
      <c r="C9241">
        <v>2014</v>
      </c>
      <c r="D9241" s="42" t="s">
        <v>8836</v>
      </c>
      <c r="E9241" t="b">
        <v>0</v>
      </c>
      <c r="F9241" s="42" t="s">
        <v>10435</v>
      </c>
    </row>
    <row r="9242" spans="1:6" x14ac:dyDescent="0.2">
      <c r="A9242" s="42" t="s">
        <v>2421</v>
      </c>
      <c r="B9242" s="42" t="s">
        <v>8462</v>
      </c>
      <c r="C9242">
        <v>2015</v>
      </c>
      <c r="D9242" s="42" t="s">
        <v>9970</v>
      </c>
      <c r="E9242" t="b">
        <v>0</v>
      </c>
      <c r="F9242" s="42" t="s">
        <v>10435</v>
      </c>
    </row>
    <row r="9243" spans="1:6" x14ac:dyDescent="0.2">
      <c r="A9243" s="42" t="s">
        <v>2421</v>
      </c>
      <c r="B9243" s="42" t="s">
        <v>8462</v>
      </c>
      <c r="C9243">
        <v>2016</v>
      </c>
      <c r="D9243" s="42" t="s">
        <v>10436</v>
      </c>
      <c r="E9243" t="b">
        <v>0</v>
      </c>
      <c r="F9243" s="42" t="s">
        <v>10435</v>
      </c>
    </row>
    <row r="9244" spans="1:6" x14ac:dyDescent="0.2">
      <c r="A9244" s="42" t="s">
        <v>2421</v>
      </c>
      <c r="B9244" s="42" t="s">
        <v>8462</v>
      </c>
      <c r="C9244">
        <v>2017</v>
      </c>
      <c r="D9244" s="42" t="s">
        <v>8920</v>
      </c>
      <c r="E9244" t="b">
        <v>0</v>
      </c>
      <c r="F9244" s="42" t="s">
        <v>10435</v>
      </c>
    </row>
    <row r="9245" spans="1:6" x14ac:dyDescent="0.2">
      <c r="A9245" s="42" t="s">
        <v>2421</v>
      </c>
      <c r="B9245" s="42" t="s">
        <v>8462</v>
      </c>
      <c r="C9245">
        <v>2018</v>
      </c>
      <c r="D9245" s="42" t="s">
        <v>9946</v>
      </c>
      <c r="E9245" t="b">
        <v>0</v>
      </c>
      <c r="F9245" s="42" t="s">
        <v>10435</v>
      </c>
    </row>
    <row r="9246" spans="1:6" x14ac:dyDescent="0.2">
      <c r="A9246" s="42" t="s">
        <v>2421</v>
      </c>
      <c r="B9246" s="42" t="s">
        <v>8462</v>
      </c>
      <c r="C9246">
        <v>2019</v>
      </c>
      <c r="D9246" s="42" t="s">
        <v>9182</v>
      </c>
      <c r="E9246" t="b">
        <v>0</v>
      </c>
      <c r="F9246" s="42" t="s">
        <v>10435</v>
      </c>
    </row>
    <row r="9247" spans="1:6" x14ac:dyDescent="0.2">
      <c r="A9247" s="42" t="s">
        <v>2421</v>
      </c>
      <c r="B9247" s="42" t="s">
        <v>8464</v>
      </c>
      <c r="C9247">
        <v>2013</v>
      </c>
      <c r="D9247" s="42" t="s">
        <v>9357</v>
      </c>
      <c r="E9247" t="b">
        <v>0</v>
      </c>
      <c r="F9247" s="42" t="s">
        <v>10435</v>
      </c>
    </row>
    <row r="9248" spans="1:6" x14ac:dyDescent="0.2">
      <c r="A9248" s="42" t="s">
        <v>2421</v>
      </c>
      <c r="B9248" s="42" t="s">
        <v>8464</v>
      </c>
      <c r="C9248">
        <v>2014</v>
      </c>
      <c r="D9248" s="42" t="s">
        <v>9350</v>
      </c>
      <c r="E9248" t="b">
        <v>0</v>
      </c>
      <c r="F9248" s="42" t="s">
        <v>10435</v>
      </c>
    </row>
    <row r="9249" spans="1:6" x14ac:dyDescent="0.2">
      <c r="A9249" s="42" t="s">
        <v>2421</v>
      </c>
      <c r="B9249" s="42" t="s">
        <v>8464</v>
      </c>
      <c r="C9249">
        <v>2015</v>
      </c>
      <c r="D9249" s="42" t="s">
        <v>9350</v>
      </c>
      <c r="E9249" t="b">
        <v>0</v>
      </c>
      <c r="F9249" s="42" t="s">
        <v>10435</v>
      </c>
    </row>
    <row r="9250" spans="1:6" x14ac:dyDescent="0.2">
      <c r="A9250" s="42" t="s">
        <v>2421</v>
      </c>
      <c r="B9250" s="42" t="s">
        <v>8464</v>
      </c>
      <c r="C9250">
        <v>2016</v>
      </c>
      <c r="D9250" s="42" t="s">
        <v>9207</v>
      </c>
      <c r="E9250" t="b">
        <v>0</v>
      </c>
      <c r="F9250" s="42" t="s">
        <v>10435</v>
      </c>
    </row>
    <row r="9251" spans="1:6" x14ac:dyDescent="0.2">
      <c r="A9251" s="42" t="s">
        <v>2421</v>
      </c>
      <c r="B9251" s="42" t="s">
        <v>8464</v>
      </c>
      <c r="C9251">
        <v>2017</v>
      </c>
      <c r="D9251" s="42" t="s">
        <v>8510</v>
      </c>
      <c r="E9251" t="b">
        <v>0</v>
      </c>
      <c r="F9251" s="42" t="s">
        <v>10435</v>
      </c>
    </row>
    <row r="9252" spans="1:6" x14ac:dyDescent="0.2">
      <c r="A9252" s="42" t="s">
        <v>2421</v>
      </c>
      <c r="B9252" s="42" t="s">
        <v>8464</v>
      </c>
      <c r="C9252">
        <v>2018</v>
      </c>
      <c r="D9252" s="42" t="s">
        <v>8547</v>
      </c>
      <c r="E9252" t="b">
        <v>0</v>
      </c>
      <c r="F9252" s="42" t="s">
        <v>10435</v>
      </c>
    </row>
    <row r="9253" spans="1:6" x14ac:dyDescent="0.2">
      <c r="A9253" s="42" t="s">
        <v>2421</v>
      </c>
      <c r="B9253" s="42" t="s">
        <v>8464</v>
      </c>
      <c r="C9253">
        <v>2019</v>
      </c>
      <c r="D9253" s="42" t="s">
        <v>8635</v>
      </c>
      <c r="E9253" t="b">
        <v>0</v>
      </c>
      <c r="F9253" s="42" t="s">
        <v>10435</v>
      </c>
    </row>
    <row r="9254" spans="1:6" x14ac:dyDescent="0.2">
      <c r="A9254" s="42" t="s">
        <v>2423</v>
      </c>
      <c r="B9254" s="42" t="s">
        <v>8454</v>
      </c>
      <c r="C9254">
        <v>2013</v>
      </c>
      <c r="D9254" s="42" t="s">
        <v>9254</v>
      </c>
      <c r="E9254" t="b">
        <v>1</v>
      </c>
      <c r="F9254" s="42" t="s">
        <v>2424</v>
      </c>
    </row>
    <row r="9255" spans="1:6" x14ac:dyDescent="0.2">
      <c r="A9255" s="42" t="s">
        <v>2423</v>
      </c>
      <c r="B9255" s="42" t="s">
        <v>8454</v>
      </c>
      <c r="C9255">
        <v>2014</v>
      </c>
      <c r="D9255" s="42" t="s">
        <v>9471</v>
      </c>
      <c r="E9255" t="b">
        <v>1</v>
      </c>
      <c r="F9255" s="42" t="s">
        <v>2424</v>
      </c>
    </row>
    <row r="9256" spans="1:6" x14ac:dyDescent="0.2">
      <c r="A9256" s="42" t="s">
        <v>2423</v>
      </c>
      <c r="B9256" s="42" t="s">
        <v>8454</v>
      </c>
      <c r="C9256">
        <v>2015</v>
      </c>
      <c r="D9256" s="42" t="s">
        <v>8771</v>
      </c>
      <c r="E9256" t="b">
        <v>1</v>
      </c>
      <c r="F9256" s="42" t="s">
        <v>2424</v>
      </c>
    </row>
    <row r="9257" spans="1:6" x14ac:dyDescent="0.2">
      <c r="A9257" s="42" t="s">
        <v>2423</v>
      </c>
      <c r="B9257" s="42" t="s">
        <v>8454</v>
      </c>
      <c r="C9257">
        <v>2016</v>
      </c>
      <c r="D9257" s="42" t="s">
        <v>8508</v>
      </c>
      <c r="E9257" t="b">
        <v>1</v>
      </c>
      <c r="F9257" s="42" t="s">
        <v>2424</v>
      </c>
    </row>
    <row r="9258" spans="1:6" x14ac:dyDescent="0.2">
      <c r="A9258" s="42" t="s">
        <v>2423</v>
      </c>
      <c r="B9258" s="42" t="s">
        <v>8454</v>
      </c>
      <c r="C9258">
        <v>2017</v>
      </c>
      <c r="D9258" s="42" t="s">
        <v>8539</v>
      </c>
      <c r="E9258" t="b">
        <v>1</v>
      </c>
      <c r="F9258" s="42" t="s">
        <v>2424</v>
      </c>
    </row>
    <row r="9259" spans="1:6" x14ac:dyDescent="0.2">
      <c r="A9259" s="42" t="s">
        <v>2423</v>
      </c>
      <c r="B9259" s="42" t="s">
        <v>8454</v>
      </c>
      <c r="C9259">
        <v>2018</v>
      </c>
      <c r="D9259" s="42" t="s">
        <v>8761</v>
      </c>
      <c r="E9259" t="b">
        <v>1</v>
      </c>
      <c r="F9259" s="42" t="s">
        <v>2424</v>
      </c>
    </row>
    <row r="9260" spans="1:6" x14ac:dyDescent="0.2">
      <c r="A9260" s="42" t="s">
        <v>2423</v>
      </c>
      <c r="B9260" s="42" t="s">
        <v>8454</v>
      </c>
      <c r="C9260">
        <v>2019</v>
      </c>
      <c r="D9260" s="42" t="s">
        <v>8609</v>
      </c>
      <c r="E9260" t="b">
        <v>1</v>
      </c>
      <c r="F9260" s="42" t="s">
        <v>2424</v>
      </c>
    </row>
    <row r="9261" spans="1:6" x14ac:dyDescent="0.2">
      <c r="A9261" s="42" t="s">
        <v>2423</v>
      </c>
      <c r="B9261" s="42" t="s">
        <v>8462</v>
      </c>
      <c r="C9261">
        <v>2013</v>
      </c>
      <c r="D9261" s="42" t="s">
        <v>8529</v>
      </c>
      <c r="E9261" t="b">
        <v>1</v>
      </c>
      <c r="F9261" s="42" t="s">
        <v>2424</v>
      </c>
    </row>
    <row r="9262" spans="1:6" x14ac:dyDescent="0.2">
      <c r="A9262" s="42" t="s">
        <v>2423</v>
      </c>
      <c r="B9262" s="42" t="s">
        <v>8462</v>
      </c>
      <c r="C9262">
        <v>2014</v>
      </c>
      <c r="D9262" s="42" t="s">
        <v>9471</v>
      </c>
      <c r="E9262" t="b">
        <v>1</v>
      </c>
      <c r="F9262" s="42" t="s">
        <v>2424</v>
      </c>
    </row>
    <row r="9263" spans="1:6" x14ac:dyDescent="0.2">
      <c r="A9263" s="42" t="s">
        <v>2423</v>
      </c>
      <c r="B9263" s="42" t="s">
        <v>8462</v>
      </c>
      <c r="C9263">
        <v>2015</v>
      </c>
      <c r="D9263" s="42" t="s">
        <v>8548</v>
      </c>
      <c r="E9263" t="b">
        <v>1</v>
      </c>
      <c r="F9263" s="42" t="s">
        <v>2424</v>
      </c>
    </row>
    <row r="9264" spans="1:6" x14ac:dyDescent="0.2">
      <c r="A9264" s="42" t="s">
        <v>2423</v>
      </c>
      <c r="B9264" s="42" t="s">
        <v>8462</v>
      </c>
      <c r="C9264">
        <v>2016</v>
      </c>
      <c r="D9264" s="42" t="s">
        <v>9132</v>
      </c>
      <c r="E9264" t="b">
        <v>1</v>
      </c>
      <c r="F9264" s="42" t="s">
        <v>2424</v>
      </c>
    </row>
    <row r="9265" spans="1:6" x14ac:dyDescent="0.2">
      <c r="A9265" s="42" t="s">
        <v>2423</v>
      </c>
      <c r="B9265" s="42" t="s">
        <v>8462</v>
      </c>
      <c r="C9265">
        <v>2017</v>
      </c>
      <c r="D9265" s="42" t="s">
        <v>9362</v>
      </c>
      <c r="E9265" t="b">
        <v>1</v>
      </c>
      <c r="F9265" s="42" t="s">
        <v>2424</v>
      </c>
    </row>
    <row r="9266" spans="1:6" x14ac:dyDescent="0.2">
      <c r="A9266" s="42" t="s">
        <v>2423</v>
      </c>
      <c r="B9266" s="42" t="s">
        <v>8462</v>
      </c>
      <c r="C9266">
        <v>2018</v>
      </c>
      <c r="D9266" s="42" t="s">
        <v>8550</v>
      </c>
      <c r="E9266" t="b">
        <v>1</v>
      </c>
      <c r="F9266" s="42" t="s">
        <v>2424</v>
      </c>
    </row>
    <row r="9267" spans="1:6" x14ac:dyDescent="0.2">
      <c r="A9267" s="42" t="s">
        <v>2423</v>
      </c>
      <c r="B9267" s="42" t="s">
        <v>8462</v>
      </c>
      <c r="C9267">
        <v>2019</v>
      </c>
      <c r="D9267" s="42" t="s">
        <v>9236</v>
      </c>
      <c r="E9267" t="b">
        <v>1</v>
      </c>
      <c r="F9267" s="42" t="s">
        <v>2424</v>
      </c>
    </row>
    <row r="9268" spans="1:6" x14ac:dyDescent="0.2">
      <c r="A9268" s="42" t="s">
        <v>2423</v>
      </c>
      <c r="B9268" s="42" t="s">
        <v>8464</v>
      </c>
      <c r="C9268">
        <v>2013</v>
      </c>
      <c r="D9268" s="42" t="s">
        <v>8482</v>
      </c>
      <c r="E9268" t="b">
        <v>1</v>
      </c>
      <c r="F9268" s="42" t="s">
        <v>2424</v>
      </c>
    </row>
    <row r="9269" spans="1:6" x14ac:dyDescent="0.2">
      <c r="A9269" s="42" t="s">
        <v>2423</v>
      </c>
      <c r="B9269" s="42" t="s">
        <v>8464</v>
      </c>
      <c r="C9269">
        <v>2014</v>
      </c>
      <c r="D9269" s="42" t="s">
        <v>8482</v>
      </c>
      <c r="E9269" t="b">
        <v>1</v>
      </c>
      <c r="F9269" s="42" t="s">
        <v>2424</v>
      </c>
    </row>
    <row r="9270" spans="1:6" x14ac:dyDescent="0.2">
      <c r="A9270" s="42" t="s">
        <v>2423</v>
      </c>
      <c r="B9270" s="42" t="s">
        <v>8464</v>
      </c>
      <c r="C9270">
        <v>2015</v>
      </c>
      <c r="D9270" s="42" t="s">
        <v>8482</v>
      </c>
      <c r="E9270" t="b">
        <v>1</v>
      </c>
      <c r="F9270" s="42" t="s">
        <v>2424</v>
      </c>
    </row>
    <row r="9271" spans="1:6" x14ac:dyDescent="0.2">
      <c r="A9271" s="42" t="s">
        <v>2423</v>
      </c>
      <c r="B9271" s="42" t="s">
        <v>8464</v>
      </c>
      <c r="C9271">
        <v>2016</v>
      </c>
      <c r="D9271" s="42" t="s">
        <v>8482</v>
      </c>
      <c r="E9271" t="b">
        <v>1</v>
      </c>
      <c r="F9271" s="42" t="s">
        <v>2424</v>
      </c>
    </row>
    <row r="9272" spans="1:6" x14ac:dyDescent="0.2">
      <c r="A9272" s="42" t="s">
        <v>2423</v>
      </c>
      <c r="B9272" s="42" t="s">
        <v>8464</v>
      </c>
      <c r="C9272">
        <v>2017</v>
      </c>
      <c r="D9272" s="42" t="s">
        <v>8482</v>
      </c>
      <c r="E9272" t="b">
        <v>1</v>
      </c>
      <c r="F9272" s="42" t="s">
        <v>2424</v>
      </c>
    </row>
    <row r="9273" spans="1:6" x14ac:dyDescent="0.2">
      <c r="A9273" s="42" t="s">
        <v>2423</v>
      </c>
      <c r="B9273" s="42" t="s">
        <v>8464</v>
      </c>
      <c r="C9273">
        <v>2018</v>
      </c>
      <c r="D9273" s="42" t="s">
        <v>8482</v>
      </c>
      <c r="E9273" t="b">
        <v>1</v>
      </c>
      <c r="F9273" s="42" t="s">
        <v>2424</v>
      </c>
    </row>
    <row r="9274" spans="1:6" x14ac:dyDescent="0.2">
      <c r="A9274" s="42" t="s">
        <v>2423</v>
      </c>
      <c r="B9274" s="42" t="s">
        <v>8464</v>
      </c>
      <c r="C9274">
        <v>2019</v>
      </c>
      <c r="D9274" s="42" t="s">
        <v>8482</v>
      </c>
      <c r="E9274" t="b">
        <v>1</v>
      </c>
      <c r="F9274" s="42" t="s">
        <v>2424</v>
      </c>
    </row>
    <row r="9275" spans="1:6" x14ac:dyDescent="0.2">
      <c r="A9275" s="42" t="s">
        <v>2425</v>
      </c>
      <c r="B9275" s="42" t="s">
        <v>8454</v>
      </c>
      <c r="C9275">
        <v>2013</v>
      </c>
      <c r="D9275" s="42" t="s">
        <v>9107</v>
      </c>
      <c r="E9275" t="b">
        <v>0</v>
      </c>
      <c r="F9275" s="42" t="s">
        <v>10438</v>
      </c>
    </row>
    <row r="9276" spans="1:6" x14ac:dyDescent="0.2">
      <c r="A9276" s="42" t="s">
        <v>2425</v>
      </c>
      <c r="B9276" s="42" t="s">
        <v>8454</v>
      </c>
      <c r="C9276">
        <v>2014</v>
      </c>
      <c r="D9276" s="42" t="s">
        <v>9470</v>
      </c>
      <c r="E9276" t="b">
        <v>0</v>
      </c>
      <c r="F9276" s="42" t="s">
        <v>10438</v>
      </c>
    </row>
    <row r="9277" spans="1:6" x14ac:dyDescent="0.2">
      <c r="A9277" s="42" t="s">
        <v>2425</v>
      </c>
      <c r="B9277" s="42" t="s">
        <v>8454</v>
      </c>
      <c r="C9277">
        <v>2015</v>
      </c>
      <c r="D9277" s="42" t="s">
        <v>8940</v>
      </c>
      <c r="E9277" t="b">
        <v>0</v>
      </c>
      <c r="F9277" s="42" t="s">
        <v>10438</v>
      </c>
    </row>
    <row r="9278" spans="1:6" x14ac:dyDescent="0.2">
      <c r="A9278" s="42" t="s">
        <v>2425</v>
      </c>
      <c r="B9278" s="42" t="s">
        <v>8454</v>
      </c>
      <c r="C9278">
        <v>2016</v>
      </c>
      <c r="D9278" s="42" t="s">
        <v>8714</v>
      </c>
      <c r="E9278" t="b">
        <v>0</v>
      </c>
      <c r="F9278" s="42" t="s">
        <v>10438</v>
      </c>
    </row>
    <row r="9279" spans="1:6" x14ac:dyDescent="0.2">
      <c r="A9279" s="42" t="s">
        <v>2425</v>
      </c>
      <c r="B9279" s="42" t="s">
        <v>8454</v>
      </c>
      <c r="C9279">
        <v>2017</v>
      </c>
      <c r="D9279" s="42" t="s">
        <v>9172</v>
      </c>
      <c r="E9279" t="b">
        <v>0</v>
      </c>
      <c r="F9279" s="42" t="s">
        <v>10438</v>
      </c>
    </row>
    <row r="9280" spans="1:6" x14ac:dyDescent="0.2">
      <c r="A9280" s="42" t="s">
        <v>2425</v>
      </c>
      <c r="B9280" s="42" t="s">
        <v>8454</v>
      </c>
      <c r="C9280">
        <v>2018</v>
      </c>
      <c r="D9280" s="42" t="s">
        <v>8650</v>
      </c>
      <c r="E9280" t="b">
        <v>0</v>
      </c>
      <c r="F9280" s="42" t="s">
        <v>10438</v>
      </c>
    </row>
    <row r="9281" spans="1:6" x14ac:dyDescent="0.2">
      <c r="A9281" s="42" t="s">
        <v>2425</v>
      </c>
      <c r="B9281" s="42" t="s">
        <v>8454</v>
      </c>
      <c r="C9281">
        <v>2019</v>
      </c>
      <c r="D9281" s="42" t="s">
        <v>9158</v>
      </c>
      <c r="E9281" t="b">
        <v>0</v>
      </c>
      <c r="F9281" s="42" t="s">
        <v>10438</v>
      </c>
    </row>
    <row r="9282" spans="1:6" x14ac:dyDescent="0.2">
      <c r="A9282" s="42" t="s">
        <v>2425</v>
      </c>
      <c r="B9282" s="42" t="s">
        <v>8462</v>
      </c>
      <c r="C9282">
        <v>2013</v>
      </c>
      <c r="D9282" s="42" t="s">
        <v>9107</v>
      </c>
      <c r="E9282" t="b">
        <v>0</v>
      </c>
      <c r="F9282" s="42" t="s">
        <v>10438</v>
      </c>
    </row>
    <row r="9283" spans="1:6" x14ac:dyDescent="0.2">
      <c r="A9283" s="42" t="s">
        <v>2425</v>
      </c>
      <c r="B9283" s="42" t="s">
        <v>8462</v>
      </c>
      <c r="C9283">
        <v>2014</v>
      </c>
      <c r="D9283" s="42" t="s">
        <v>9470</v>
      </c>
      <c r="E9283" t="b">
        <v>0</v>
      </c>
      <c r="F9283" s="42" t="s">
        <v>10438</v>
      </c>
    </row>
    <row r="9284" spans="1:6" x14ac:dyDescent="0.2">
      <c r="A9284" s="42" t="s">
        <v>2425</v>
      </c>
      <c r="B9284" s="42" t="s">
        <v>8462</v>
      </c>
      <c r="C9284">
        <v>2015</v>
      </c>
      <c r="D9284" s="42" t="s">
        <v>8940</v>
      </c>
      <c r="E9284" t="b">
        <v>0</v>
      </c>
      <c r="F9284" s="42" t="s">
        <v>10438</v>
      </c>
    </row>
    <row r="9285" spans="1:6" x14ac:dyDescent="0.2">
      <c r="A9285" s="42" t="s">
        <v>2425</v>
      </c>
      <c r="B9285" s="42" t="s">
        <v>8462</v>
      </c>
      <c r="C9285">
        <v>2016</v>
      </c>
      <c r="D9285" s="42" t="s">
        <v>8714</v>
      </c>
      <c r="E9285" t="b">
        <v>0</v>
      </c>
      <c r="F9285" s="42" t="s">
        <v>10438</v>
      </c>
    </row>
    <row r="9286" spans="1:6" x14ac:dyDescent="0.2">
      <c r="A9286" s="42" t="s">
        <v>2425</v>
      </c>
      <c r="B9286" s="42" t="s">
        <v>8462</v>
      </c>
      <c r="C9286">
        <v>2017</v>
      </c>
      <c r="D9286" s="42" t="s">
        <v>9172</v>
      </c>
      <c r="E9286" t="b">
        <v>0</v>
      </c>
      <c r="F9286" s="42" t="s">
        <v>10438</v>
      </c>
    </row>
    <row r="9287" spans="1:6" x14ac:dyDescent="0.2">
      <c r="A9287" s="42" t="s">
        <v>2425</v>
      </c>
      <c r="B9287" s="42" t="s">
        <v>8462</v>
      </c>
      <c r="C9287">
        <v>2018</v>
      </c>
      <c r="D9287" s="42" t="s">
        <v>8650</v>
      </c>
      <c r="E9287" t="b">
        <v>0</v>
      </c>
      <c r="F9287" s="42" t="s">
        <v>10438</v>
      </c>
    </row>
    <row r="9288" spans="1:6" x14ac:dyDescent="0.2">
      <c r="A9288" s="42" t="s">
        <v>2425</v>
      </c>
      <c r="B9288" s="42" t="s">
        <v>8462</v>
      </c>
      <c r="C9288">
        <v>2019</v>
      </c>
      <c r="D9288" s="42" t="s">
        <v>9158</v>
      </c>
      <c r="E9288" t="b">
        <v>0</v>
      </c>
      <c r="F9288" s="42" t="s">
        <v>10438</v>
      </c>
    </row>
    <row r="9289" spans="1:6" x14ac:dyDescent="0.2">
      <c r="A9289" s="42" t="s">
        <v>2425</v>
      </c>
      <c r="B9289" s="42" t="s">
        <v>8464</v>
      </c>
      <c r="C9289">
        <v>2013</v>
      </c>
      <c r="D9289" s="42" t="s">
        <v>8715</v>
      </c>
      <c r="E9289" t="b">
        <v>0</v>
      </c>
      <c r="F9289" s="42" t="s">
        <v>10438</v>
      </c>
    </row>
    <row r="9290" spans="1:6" x14ac:dyDescent="0.2">
      <c r="A9290" s="42" t="s">
        <v>2425</v>
      </c>
      <c r="B9290" s="42" t="s">
        <v>8464</v>
      </c>
      <c r="C9290">
        <v>2014</v>
      </c>
      <c r="D9290" s="42" t="s">
        <v>8715</v>
      </c>
      <c r="E9290" t="b">
        <v>0</v>
      </c>
      <c r="F9290" s="42" t="s">
        <v>10438</v>
      </c>
    </row>
    <row r="9291" spans="1:6" x14ac:dyDescent="0.2">
      <c r="A9291" s="42" t="s">
        <v>2425</v>
      </c>
      <c r="B9291" s="42" t="s">
        <v>8464</v>
      </c>
      <c r="C9291">
        <v>2015</v>
      </c>
      <c r="D9291" s="42" t="s">
        <v>9130</v>
      </c>
      <c r="E9291" t="b">
        <v>0</v>
      </c>
      <c r="F9291" s="42" t="s">
        <v>10438</v>
      </c>
    </row>
    <row r="9292" spans="1:6" x14ac:dyDescent="0.2">
      <c r="A9292" s="42" t="s">
        <v>2425</v>
      </c>
      <c r="B9292" s="42" t="s">
        <v>8464</v>
      </c>
      <c r="C9292">
        <v>2016</v>
      </c>
      <c r="D9292" s="42" t="s">
        <v>8586</v>
      </c>
      <c r="E9292" t="b">
        <v>0</v>
      </c>
      <c r="F9292" s="42" t="s">
        <v>10438</v>
      </c>
    </row>
    <row r="9293" spans="1:6" x14ac:dyDescent="0.2">
      <c r="A9293" s="42" t="s">
        <v>2425</v>
      </c>
      <c r="B9293" s="42" t="s">
        <v>8464</v>
      </c>
      <c r="C9293">
        <v>2017</v>
      </c>
      <c r="D9293" s="42" t="s">
        <v>8655</v>
      </c>
      <c r="E9293" t="b">
        <v>0</v>
      </c>
      <c r="F9293" s="42" t="s">
        <v>10438</v>
      </c>
    </row>
    <row r="9294" spans="1:6" x14ac:dyDescent="0.2">
      <c r="A9294" s="42" t="s">
        <v>2425</v>
      </c>
      <c r="B9294" s="42" t="s">
        <v>8464</v>
      </c>
      <c r="C9294">
        <v>2018</v>
      </c>
      <c r="D9294" s="42" t="s">
        <v>9014</v>
      </c>
      <c r="E9294" t="b">
        <v>0</v>
      </c>
      <c r="F9294" s="42" t="s">
        <v>10438</v>
      </c>
    </row>
    <row r="9295" spans="1:6" x14ac:dyDescent="0.2">
      <c r="A9295" s="42" t="s">
        <v>2425</v>
      </c>
      <c r="B9295" s="42" t="s">
        <v>8464</v>
      </c>
      <c r="C9295">
        <v>2019</v>
      </c>
      <c r="D9295" s="42" t="s">
        <v>9093</v>
      </c>
      <c r="E9295" t="b">
        <v>0</v>
      </c>
      <c r="F9295" s="42" t="s">
        <v>10438</v>
      </c>
    </row>
    <row r="9296" spans="1:6" x14ac:dyDescent="0.2">
      <c r="A9296" s="42" t="s">
        <v>2380</v>
      </c>
      <c r="B9296" s="42" t="s">
        <v>8454</v>
      </c>
      <c r="C9296">
        <v>2013</v>
      </c>
      <c r="D9296" s="42" t="s">
        <v>9037</v>
      </c>
      <c r="E9296" t="b">
        <v>1</v>
      </c>
      <c r="F9296" s="42" t="s">
        <v>2381</v>
      </c>
    </row>
    <row r="9297" spans="1:6" x14ac:dyDescent="0.2">
      <c r="A9297" s="42" t="s">
        <v>2380</v>
      </c>
      <c r="B9297" s="42" t="s">
        <v>8454</v>
      </c>
      <c r="C9297">
        <v>2014</v>
      </c>
      <c r="D9297" s="42" t="s">
        <v>10394</v>
      </c>
      <c r="E9297" t="b">
        <v>1</v>
      </c>
      <c r="F9297" s="42" t="s">
        <v>2381</v>
      </c>
    </row>
    <row r="9298" spans="1:6" x14ac:dyDescent="0.2">
      <c r="A9298" s="42" t="s">
        <v>2380</v>
      </c>
      <c r="B9298" s="42" t="s">
        <v>8454</v>
      </c>
      <c r="C9298">
        <v>2015</v>
      </c>
      <c r="D9298" s="42" t="s">
        <v>9294</v>
      </c>
      <c r="E9298" t="b">
        <v>1</v>
      </c>
      <c r="F9298" s="42" t="s">
        <v>2381</v>
      </c>
    </row>
    <row r="9299" spans="1:6" x14ac:dyDescent="0.2">
      <c r="A9299" s="42" t="s">
        <v>2380</v>
      </c>
      <c r="B9299" s="42" t="s">
        <v>8454</v>
      </c>
      <c r="C9299">
        <v>2016</v>
      </c>
      <c r="D9299" s="42" t="s">
        <v>10111</v>
      </c>
      <c r="E9299" t="b">
        <v>1</v>
      </c>
      <c r="F9299" s="42" t="s">
        <v>2381</v>
      </c>
    </row>
    <row r="9300" spans="1:6" x14ac:dyDescent="0.2">
      <c r="A9300" s="42" t="s">
        <v>2380</v>
      </c>
      <c r="B9300" s="42" t="s">
        <v>8454</v>
      </c>
      <c r="C9300">
        <v>2017</v>
      </c>
      <c r="D9300" s="42" t="s">
        <v>9344</v>
      </c>
      <c r="E9300" t="b">
        <v>1</v>
      </c>
      <c r="F9300" s="42" t="s">
        <v>2381</v>
      </c>
    </row>
    <row r="9301" spans="1:6" x14ac:dyDescent="0.2">
      <c r="A9301" s="42" t="s">
        <v>2380</v>
      </c>
      <c r="B9301" s="42" t="s">
        <v>8454</v>
      </c>
      <c r="C9301">
        <v>2018</v>
      </c>
      <c r="D9301" s="42" t="s">
        <v>10289</v>
      </c>
      <c r="E9301" t="b">
        <v>1</v>
      </c>
      <c r="F9301" s="42" t="s">
        <v>2381</v>
      </c>
    </row>
    <row r="9302" spans="1:6" x14ac:dyDescent="0.2">
      <c r="A9302" s="42" t="s">
        <v>2380</v>
      </c>
      <c r="B9302" s="42" t="s">
        <v>8454</v>
      </c>
      <c r="C9302">
        <v>2019</v>
      </c>
      <c r="D9302" s="42" t="s">
        <v>9179</v>
      </c>
      <c r="E9302" t="b">
        <v>1</v>
      </c>
      <c r="F9302" s="42" t="s">
        <v>2381</v>
      </c>
    </row>
    <row r="9303" spans="1:6" x14ac:dyDescent="0.2">
      <c r="A9303" s="42" t="s">
        <v>2380</v>
      </c>
      <c r="B9303" s="42" t="s">
        <v>8462</v>
      </c>
      <c r="C9303">
        <v>2013</v>
      </c>
      <c r="D9303" s="42" t="s">
        <v>8555</v>
      </c>
      <c r="E9303" t="b">
        <v>1</v>
      </c>
      <c r="F9303" s="42" t="s">
        <v>2381</v>
      </c>
    </row>
    <row r="9304" spans="1:6" x14ac:dyDescent="0.2">
      <c r="A9304" s="42" t="s">
        <v>2380</v>
      </c>
      <c r="B9304" s="42" t="s">
        <v>8462</v>
      </c>
      <c r="C9304">
        <v>2014</v>
      </c>
      <c r="D9304" s="42" t="s">
        <v>9398</v>
      </c>
      <c r="E9304" t="b">
        <v>1</v>
      </c>
      <c r="F9304" s="42" t="s">
        <v>2381</v>
      </c>
    </row>
    <row r="9305" spans="1:6" x14ac:dyDescent="0.2">
      <c r="A9305" s="42" t="s">
        <v>2380</v>
      </c>
      <c r="B9305" s="42" t="s">
        <v>8462</v>
      </c>
      <c r="C9305">
        <v>2015</v>
      </c>
      <c r="D9305" s="42" t="s">
        <v>9812</v>
      </c>
      <c r="E9305" t="b">
        <v>1</v>
      </c>
      <c r="F9305" s="42" t="s">
        <v>2381</v>
      </c>
    </row>
    <row r="9306" spans="1:6" x14ac:dyDescent="0.2">
      <c r="A9306" s="42" t="s">
        <v>2380</v>
      </c>
      <c r="B9306" s="42" t="s">
        <v>8462</v>
      </c>
      <c r="C9306">
        <v>2016</v>
      </c>
      <c r="D9306" s="42" t="s">
        <v>10110</v>
      </c>
      <c r="E9306" t="b">
        <v>1</v>
      </c>
      <c r="F9306" s="42" t="s">
        <v>2381</v>
      </c>
    </row>
    <row r="9307" spans="1:6" x14ac:dyDescent="0.2">
      <c r="A9307" s="42" t="s">
        <v>2380</v>
      </c>
      <c r="B9307" s="42" t="s">
        <v>8462</v>
      </c>
      <c r="C9307">
        <v>2017</v>
      </c>
      <c r="D9307" s="42" t="s">
        <v>9264</v>
      </c>
      <c r="E9307" t="b">
        <v>1</v>
      </c>
      <c r="F9307" s="42" t="s">
        <v>2381</v>
      </c>
    </row>
    <row r="9308" spans="1:6" x14ac:dyDescent="0.2">
      <c r="A9308" s="42" t="s">
        <v>2380</v>
      </c>
      <c r="B9308" s="42" t="s">
        <v>8462</v>
      </c>
      <c r="C9308">
        <v>2018</v>
      </c>
      <c r="D9308" s="42" t="s">
        <v>10289</v>
      </c>
      <c r="E9308" t="b">
        <v>1</v>
      </c>
      <c r="F9308" s="42" t="s">
        <v>2381</v>
      </c>
    </row>
    <row r="9309" spans="1:6" x14ac:dyDescent="0.2">
      <c r="A9309" s="42" t="s">
        <v>2380</v>
      </c>
      <c r="B9309" s="42" t="s">
        <v>8462</v>
      </c>
      <c r="C9309">
        <v>2019</v>
      </c>
      <c r="D9309" s="42" t="s">
        <v>9179</v>
      </c>
      <c r="E9309" t="b">
        <v>1</v>
      </c>
      <c r="F9309" s="42" t="s">
        <v>2381</v>
      </c>
    </row>
    <row r="9310" spans="1:6" x14ac:dyDescent="0.2">
      <c r="A9310" s="42" t="s">
        <v>2380</v>
      </c>
      <c r="B9310" s="42" t="s">
        <v>8464</v>
      </c>
      <c r="C9310">
        <v>2013</v>
      </c>
      <c r="D9310" s="42" t="s">
        <v>8600</v>
      </c>
      <c r="E9310" t="b">
        <v>1</v>
      </c>
      <c r="F9310" s="42" t="s">
        <v>2381</v>
      </c>
    </row>
    <row r="9311" spans="1:6" x14ac:dyDescent="0.2">
      <c r="A9311" s="42" t="s">
        <v>2380</v>
      </c>
      <c r="B9311" s="42" t="s">
        <v>8464</v>
      </c>
      <c r="C9311">
        <v>2014</v>
      </c>
      <c r="D9311" s="42" t="s">
        <v>8638</v>
      </c>
      <c r="E9311" t="b">
        <v>1</v>
      </c>
      <c r="F9311" s="42" t="s">
        <v>2381</v>
      </c>
    </row>
    <row r="9312" spans="1:6" x14ac:dyDescent="0.2">
      <c r="A9312" s="42" t="s">
        <v>2380</v>
      </c>
      <c r="B9312" s="42" t="s">
        <v>8464</v>
      </c>
      <c r="C9312">
        <v>2015</v>
      </c>
      <c r="D9312" s="42" t="s">
        <v>8597</v>
      </c>
      <c r="E9312" t="b">
        <v>1</v>
      </c>
      <c r="F9312" s="42" t="s">
        <v>2381</v>
      </c>
    </row>
    <row r="9313" spans="1:6" x14ac:dyDescent="0.2">
      <c r="A9313" s="42" t="s">
        <v>2380</v>
      </c>
      <c r="B9313" s="42" t="s">
        <v>8464</v>
      </c>
      <c r="C9313">
        <v>2016</v>
      </c>
      <c r="D9313" s="42" t="s">
        <v>9170</v>
      </c>
      <c r="E9313" t="b">
        <v>1</v>
      </c>
      <c r="F9313" s="42" t="s">
        <v>2381</v>
      </c>
    </row>
    <row r="9314" spans="1:6" x14ac:dyDescent="0.2">
      <c r="A9314" s="42" t="s">
        <v>2380</v>
      </c>
      <c r="B9314" s="42" t="s">
        <v>8464</v>
      </c>
      <c r="C9314">
        <v>2017</v>
      </c>
      <c r="D9314" s="42" t="s">
        <v>9161</v>
      </c>
      <c r="E9314" t="b">
        <v>1</v>
      </c>
      <c r="F9314" s="42" t="s">
        <v>2381</v>
      </c>
    </row>
    <row r="9315" spans="1:6" x14ac:dyDescent="0.2">
      <c r="A9315" s="42" t="s">
        <v>2380</v>
      </c>
      <c r="B9315" s="42" t="s">
        <v>8464</v>
      </c>
      <c r="C9315">
        <v>2018</v>
      </c>
      <c r="D9315" s="42" t="s">
        <v>9161</v>
      </c>
      <c r="E9315" t="b">
        <v>1</v>
      </c>
      <c r="F9315" s="42" t="s">
        <v>2381</v>
      </c>
    </row>
    <row r="9316" spans="1:6" x14ac:dyDescent="0.2">
      <c r="A9316" s="42" t="s">
        <v>2380</v>
      </c>
      <c r="B9316" s="42" t="s">
        <v>8464</v>
      </c>
      <c r="C9316">
        <v>2019</v>
      </c>
      <c r="D9316" s="42" t="s">
        <v>8496</v>
      </c>
      <c r="E9316" t="b">
        <v>1</v>
      </c>
      <c r="F9316" s="42" t="s">
        <v>2381</v>
      </c>
    </row>
    <row r="9317" spans="1:6" x14ac:dyDescent="0.2">
      <c r="A9317" s="42" t="s">
        <v>2427</v>
      </c>
      <c r="B9317" s="42" t="s">
        <v>8454</v>
      </c>
      <c r="C9317">
        <v>2013</v>
      </c>
      <c r="D9317" s="42" t="s">
        <v>9055</v>
      </c>
      <c r="E9317" t="b">
        <v>0</v>
      </c>
      <c r="F9317" s="42" t="s">
        <v>10439</v>
      </c>
    </row>
    <row r="9318" spans="1:6" x14ac:dyDescent="0.2">
      <c r="A9318" s="42" t="s">
        <v>2427</v>
      </c>
      <c r="B9318" s="42" t="s">
        <v>8454</v>
      </c>
      <c r="C9318">
        <v>2014</v>
      </c>
      <c r="D9318" s="42" t="s">
        <v>9321</v>
      </c>
      <c r="E9318" t="b">
        <v>0</v>
      </c>
      <c r="F9318" s="42" t="s">
        <v>10439</v>
      </c>
    </row>
    <row r="9319" spans="1:6" x14ac:dyDescent="0.2">
      <c r="A9319" s="42" t="s">
        <v>2427</v>
      </c>
      <c r="B9319" s="42" t="s">
        <v>8454</v>
      </c>
      <c r="C9319">
        <v>2015</v>
      </c>
      <c r="D9319" s="42" t="s">
        <v>9936</v>
      </c>
      <c r="E9319" t="b">
        <v>0</v>
      </c>
      <c r="F9319" s="42" t="s">
        <v>10439</v>
      </c>
    </row>
    <row r="9320" spans="1:6" x14ac:dyDescent="0.2">
      <c r="A9320" s="42" t="s">
        <v>2427</v>
      </c>
      <c r="B9320" s="42" t="s">
        <v>8454</v>
      </c>
      <c r="C9320">
        <v>2016</v>
      </c>
      <c r="D9320" s="42" t="s">
        <v>9223</v>
      </c>
      <c r="E9320" t="b">
        <v>0</v>
      </c>
      <c r="F9320" s="42" t="s">
        <v>10439</v>
      </c>
    </row>
    <row r="9321" spans="1:6" x14ac:dyDescent="0.2">
      <c r="A9321" s="42" t="s">
        <v>2427</v>
      </c>
      <c r="B9321" s="42" t="s">
        <v>8454</v>
      </c>
      <c r="C9321">
        <v>2017</v>
      </c>
      <c r="D9321" s="42" t="s">
        <v>9315</v>
      </c>
      <c r="E9321" t="b">
        <v>0</v>
      </c>
      <c r="F9321" s="42" t="s">
        <v>10439</v>
      </c>
    </row>
    <row r="9322" spans="1:6" x14ac:dyDescent="0.2">
      <c r="A9322" s="42" t="s">
        <v>2427</v>
      </c>
      <c r="B9322" s="42" t="s">
        <v>8454</v>
      </c>
      <c r="C9322">
        <v>2018</v>
      </c>
      <c r="D9322" s="42" t="s">
        <v>9382</v>
      </c>
      <c r="E9322" t="b">
        <v>0</v>
      </c>
      <c r="F9322" s="42" t="s">
        <v>10439</v>
      </c>
    </row>
    <row r="9323" spans="1:6" x14ac:dyDescent="0.2">
      <c r="A9323" s="42" t="s">
        <v>2427</v>
      </c>
      <c r="B9323" s="42" t="s">
        <v>8454</v>
      </c>
      <c r="C9323">
        <v>2019</v>
      </c>
      <c r="D9323" s="42" t="s">
        <v>10005</v>
      </c>
      <c r="E9323" t="b">
        <v>0</v>
      </c>
      <c r="F9323" s="42" t="s">
        <v>10439</v>
      </c>
    </row>
    <row r="9324" spans="1:6" x14ac:dyDescent="0.2">
      <c r="A9324" s="42" t="s">
        <v>2427</v>
      </c>
      <c r="B9324" s="42" t="s">
        <v>8462</v>
      </c>
      <c r="C9324">
        <v>2013</v>
      </c>
      <c r="D9324" s="42" t="s">
        <v>8987</v>
      </c>
      <c r="E9324" t="b">
        <v>0</v>
      </c>
      <c r="F9324" s="42" t="s">
        <v>10439</v>
      </c>
    </row>
    <row r="9325" spans="1:6" x14ac:dyDescent="0.2">
      <c r="A9325" s="42" t="s">
        <v>2427</v>
      </c>
      <c r="B9325" s="42" t="s">
        <v>8462</v>
      </c>
      <c r="C9325">
        <v>2014</v>
      </c>
      <c r="D9325" s="42" t="s">
        <v>9321</v>
      </c>
      <c r="E9325" t="b">
        <v>0</v>
      </c>
      <c r="F9325" s="42" t="s">
        <v>10439</v>
      </c>
    </row>
    <row r="9326" spans="1:6" x14ac:dyDescent="0.2">
      <c r="A9326" s="42" t="s">
        <v>2427</v>
      </c>
      <c r="B9326" s="42" t="s">
        <v>8462</v>
      </c>
      <c r="C9326">
        <v>2015</v>
      </c>
      <c r="D9326" s="42" t="s">
        <v>9054</v>
      </c>
      <c r="E9326" t="b">
        <v>0</v>
      </c>
      <c r="F9326" s="42" t="s">
        <v>10439</v>
      </c>
    </row>
    <row r="9327" spans="1:6" x14ac:dyDescent="0.2">
      <c r="A9327" s="42" t="s">
        <v>2427</v>
      </c>
      <c r="B9327" s="42" t="s">
        <v>8462</v>
      </c>
      <c r="C9327">
        <v>2016</v>
      </c>
      <c r="D9327" s="42" t="s">
        <v>8544</v>
      </c>
      <c r="E9327" t="b">
        <v>0</v>
      </c>
      <c r="F9327" s="42" t="s">
        <v>10439</v>
      </c>
    </row>
    <row r="9328" spans="1:6" x14ac:dyDescent="0.2">
      <c r="A9328" s="42" t="s">
        <v>2427</v>
      </c>
      <c r="B9328" s="42" t="s">
        <v>8462</v>
      </c>
      <c r="C9328">
        <v>2017</v>
      </c>
      <c r="D9328" s="42" t="s">
        <v>9204</v>
      </c>
      <c r="E9328" t="b">
        <v>0</v>
      </c>
      <c r="F9328" s="42" t="s">
        <v>10439</v>
      </c>
    </row>
    <row r="9329" spans="1:6" x14ac:dyDescent="0.2">
      <c r="A9329" s="42" t="s">
        <v>2427</v>
      </c>
      <c r="B9329" s="42" t="s">
        <v>8462</v>
      </c>
      <c r="C9329">
        <v>2018</v>
      </c>
      <c r="D9329" s="42" t="s">
        <v>10286</v>
      </c>
      <c r="E9329" t="b">
        <v>0</v>
      </c>
      <c r="F9329" s="42" t="s">
        <v>10439</v>
      </c>
    </row>
    <row r="9330" spans="1:6" x14ac:dyDescent="0.2">
      <c r="A9330" s="42" t="s">
        <v>2427</v>
      </c>
      <c r="B9330" s="42" t="s">
        <v>8462</v>
      </c>
      <c r="C9330">
        <v>2019</v>
      </c>
      <c r="D9330" s="42" t="s">
        <v>10005</v>
      </c>
      <c r="E9330" t="b">
        <v>0</v>
      </c>
      <c r="F9330" s="42" t="s">
        <v>10439</v>
      </c>
    </row>
    <row r="9331" spans="1:6" x14ac:dyDescent="0.2">
      <c r="A9331" s="42" t="s">
        <v>2427</v>
      </c>
      <c r="B9331" s="42" t="s">
        <v>8464</v>
      </c>
      <c r="C9331">
        <v>2013</v>
      </c>
      <c r="D9331" s="42" t="s">
        <v>8638</v>
      </c>
      <c r="E9331" t="b">
        <v>0</v>
      </c>
      <c r="F9331" s="42" t="s">
        <v>10439</v>
      </c>
    </row>
    <row r="9332" spans="1:6" x14ac:dyDescent="0.2">
      <c r="A9332" s="42" t="s">
        <v>2427</v>
      </c>
      <c r="B9332" s="42" t="s">
        <v>8464</v>
      </c>
      <c r="C9332">
        <v>2014</v>
      </c>
      <c r="D9332" s="42" t="s">
        <v>9171</v>
      </c>
      <c r="E9332" t="b">
        <v>0</v>
      </c>
      <c r="F9332" s="42" t="s">
        <v>10439</v>
      </c>
    </row>
    <row r="9333" spans="1:6" x14ac:dyDescent="0.2">
      <c r="A9333" s="42" t="s">
        <v>2427</v>
      </c>
      <c r="B9333" s="42" t="s">
        <v>8464</v>
      </c>
      <c r="C9333">
        <v>2015</v>
      </c>
      <c r="D9333" s="42" t="s">
        <v>9171</v>
      </c>
      <c r="E9333" t="b">
        <v>0</v>
      </c>
      <c r="F9333" s="42" t="s">
        <v>10439</v>
      </c>
    </row>
    <row r="9334" spans="1:6" x14ac:dyDescent="0.2">
      <c r="A9334" s="42" t="s">
        <v>2427</v>
      </c>
      <c r="B9334" s="42" t="s">
        <v>8464</v>
      </c>
      <c r="C9334">
        <v>2016</v>
      </c>
      <c r="D9334" s="42" t="s">
        <v>9171</v>
      </c>
      <c r="E9334" t="b">
        <v>0</v>
      </c>
      <c r="F9334" s="42" t="s">
        <v>10439</v>
      </c>
    </row>
    <row r="9335" spans="1:6" x14ac:dyDescent="0.2">
      <c r="A9335" s="42" t="s">
        <v>2427</v>
      </c>
      <c r="B9335" s="42" t="s">
        <v>8464</v>
      </c>
      <c r="C9335">
        <v>2017</v>
      </c>
      <c r="D9335" s="42" t="s">
        <v>8687</v>
      </c>
      <c r="E9335" t="b">
        <v>0</v>
      </c>
      <c r="F9335" s="42" t="s">
        <v>10439</v>
      </c>
    </row>
    <row r="9336" spans="1:6" x14ac:dyDescent="0.2">
      <c r="A9336" s="42" t="s">
        <v>2427</v>
      </c>
      <c r="B9336" s="42" t="s">
        <v>8464</v>
      </c>
      <c r="C9336">
        <v>2018</v>
      </c>
      <c r="D9336" s="42" t="s">
        <v>8687</v>
      </c>
      <c r="E9336" t="b">
        <v>0</v>
      </c>
      <c r="F9336" s="42" t="s">
        <v>10439</v>
      </c>
    </row>
    <row r="9337" spans="1:6" x14ac:dyDescent="0.2">
      <c r="A9337" s="42" t="s">
        <v>2427</v>
      </c>
      <c r="B9337" s="42" t="s">
        <v>8464</v>
      </c>
      <c r="C9337">
        <v>2019</v>
      </c>
      <c r="D9337" s="42" t="s">
        <v>8687</v>
      </c>
      <c r="E9337" t="b">
        <v>0</v>
      </c>
      <c r="F9337" s="42" t="s">
        <v>10439</v>
      </c>
    </row>
    <row r="9338" spans="1:6" x14ac:dyDescent="0.2">
      <c r="A9338" s="42" t="s">
        <v>2429</v>
      </c>
      <c r="B9338" s="42" t="s">
        <v>8454</v>
      </c>
      <c r="C9338">
        <v>2013</v>
      </c>
      <c r="D9338" s="42" t="s">
        <v>9126</v>
      </c>
      <c r="E9338" t="b">
        <v>0</v>
      </c>
      <c r="F9338" s="42" t="s">
        <v>10440</v>
      </c>
    </row>
    <row r="9339" spans="1:6" x14ac:dyDescent="0.2">
      <c r="A9339" s="42" t="s">
        <v>2429</v>
      </c>
      <c r="B9339" s="42" t="s">
        <v>8454</v>
      </c>
      <c r="C9339">
        <v>2014</v>
      </c>
      <c r="D9339" s="42" t="s">
        <v>9042</v>
      </c>
      <c r="E9339" t="b">
        <v>0</v>
      </c>
      <c r="F9339" s="42" t="s">
        <v>10440</v>
      </c>
    </row>
    <row r="9340" spans="1:6" x14ac:dyDescent="0.2">
      <c r="A9340" s="42" t="s">
        <v>2429</v>
      </c>
      <c r="B9340" s="42" t="s">
        <v>8454</v>
      </c>
      <c r="C9340">
        <v>2015</v>
      </c>
      <c r="D9340" s="42" t="s">
        <v>8497</v>
      </c>
      <c r="E9340" t="b">
        <v>0</v>
      </c>
      <c r="F9340" s="42" t="s">
        <v>10440</v>
      </c>
    </row>
    <row r="9341" spans="1:6" x14ac:dyDescent="0.2">
      <c r="A9341" s="42" t="s">
        <v>2429</v>
      </c>
      <c r="B9341" s="42" t="s">
        <v>8454</v>
      </c>
      <c r="C9341">
        <v>2016</v>
      </c>
      <c r="D9341" s="42" t="s">
        <v>9614</v>
      </c>
      <c r="E9341" t="b">
        <v>0</v>
      </c>
      <c r="F9341" s="42" t="s">
        <v>10440</v>
      </c>
    </row>
    <row r="9342" spans="1:6" x14ac:dyDescent="0.2">
      <c r="A9342" s="42" t="s">
        <v>2429</v>
      </c>
      <c r="B9342" s="42" t="s">
        <v>8454</v>
      </c>
      <c r="C9342">
        <v>2017</v>
      </c>
      <c r="D9342" s="42" t="s">
        <v>9343</v>
      </c>
      <c r="E9342" t="b">
        <v>0</v>
      </c>
      <c r="F9342" s="42" t="s">
        <v>10440</v>
      </c>
    </row>
    <row r="9343" spans="1:6" x14ac:dyDescent="0.2">
      <c r="A9343" s="42" t="s">
        <v>2429</v>
      </c>
      <c r="B9343" s="42" t="s">
        <v>8454</v>
      </c>
      <c r="C9343">
        <v>2018</v>
      </c>
      <c r="D9343" s="42" t="s">
        <v>10441</v>
      </c>
      <c r="E9343" t="b">
        <v>0</v>
      </c>
      <c r="F9343" s="42" t="s">
        <v>10440</v>
      </c>
    </row>
    <row r="9344" spans="1:6" x14ac:dyDescent="0.2">
      <c r="A9344" s="42" t="s">
        <v>2429</v>
      </c>
      <c r="B9344" s="42" t="s">
        <v>8454</v>
      </c>
      <c r="C9344">
        <v>2019</v>
      </c>
      <c r="D9344" s="42" t="s">
        <v>8776</v>
      </c>
      <c r="E9344" t="b">
        <v>0</v>
      </c>
      <c r="F9344" s="42" t="s">
        <v>10440</v>
      </c>
    </row>
    <row r="9345" spans="1:6" x14ac:dyDescent="0.2">
      <c r="A9345" s="42" t="s">
        <v>2429</v>
      </c>
      <c r="B9345" s="42" t="s">
        <v>8462</v>
      </c>
      <c r="C9345">
        <v>2013</v>
      </c>
      <c r="D9345" s="42" t="s">
        <v>9126</v>
      </c>
      <c r="E9345" t="b">
        <v>0</v>
      </c>
      <c r="F9345" s="42" t="s">
        <v>10440</v>
      </c>
    </row>
    <row r="9346" spans="1:6" x14ac:dyDescent="0.2">
      <c r="A9346" s="42" t="s">
        <v>2429</v>
      </c>
      <c r="B9346" s="42" t="s">
        <v>8462</v>
      </c>
      <c r="C9346">
        <v>2014</v>
      </c>
      <c r="D9346" s="42" t="s">
        <v>9042</v>
      </c>
      <c r="E9346" t="b">
        <v>0</v>
      </c>
      <c r="F9346" s="42" t="s">
        <v>10440</v>
      </c>
    </row>
    <row r="9347" spans="1:6" x14ac:dyDescent="0.2">
      <c r="A9347" s="42" t="s">
        <v>2429</v>
      </c>
      <c r="B9347" s="42" t="s">
        <v>8462</v>
      </c>
      <c r="C9347">
        <v>2015</v>
      </c>
      <c r="D9347" s="42" t="s">
        <v>8497</v>
      </c>
      <c r="E9347" t="b">
        <v>0</v>
      </c>
      <c r="F9347" s="42" t="s">
        <v>10440</v>
      </c>
    </row>
    <row r="9348" spans="1:6" x14ac:dyDescent="0.2">
      <c r="A9348" s="42" t="s">
        <v>2429</v>
      </c>
      <c r="B9348" s="42" t="s">
        <v>8462</v>
      </c>
      <c r="C9348">
        <v>2016</v>
      </c>
      <c r="D9348" s="42" t="s">
        <v>9614</v>
      </c>
      <c r="E9348" t="b">
        <v>0</v>
      </c>
      <c r="F9348" s="42" t="s">
        <v>10440</v>
      </c>
    </row>
    <row r="9349" spans="1:6" x14ac:dyDescent="0.2">
      <c r="A9349" s="42" t="s">
        <v>2429</v>
      </c>
      <c r="B9349" s="42" t="s">
        <v>8462</v>
      </c>
      <c r="C9349">
        <v>2017</v>
      </c>
      <c r="D9349" s="42" t="s">
        <v>9343</v>
      </c>
      <c r="E9349" t="b">
        <v>0</v>
      </c>
      <c r="F9349" s="42" t="s">
        <v>10440</v>
      </c>
    </row>
    <row r="9350" spans="1:6" x14ac:dyDescent="0.2">
      <c r="A9350" s="42" t="s">
        <v>2429</v>
      </c>
      <c r="B9350" s="42" t="s">
        <v>8462</v>
      </c>
      <c r="C9350">
        <v>2018</v>
      </c>
      <c r="D9350" s="42" t="s">
        <v>10441</v>
      </c>
      <c r="E9350" t="b">
        <v>0</v>
      </c>
      <c r="F9350" s="42" t="s">
        <v>10440</v>
      </c>
    </row>
    <row r="9351" spans="1:6" x14ac:dyDescent="0.2">
      <c r="A9351" s="42" t="s">
        <v>2429</v>
      </c>
      <c r="B9351" s="42" t="s">
        <v>8462</v>
      </c>
      <c r="C9351">
        <v>2019</v>
      </c>
      <c r="D9351" s="42" t="s">
        <v>8776</v>
      </c>
      <c r="E9351" t="b">
        <v>0</v>
      </c>
      <c r="F9351" s="42" t="s">
        <v>10440</v>
      </c>
    </row>
    <row r="9352" spans="1:6" x14ac:dyDescent="0.2">
      <c r="A9352" s="42" t="s">
        <v>2429</v>
      </c>
      <c r="B9352" s="42" t="s">
        <v>8464</v>
      </c>
      <c r="C9352">
        <v>2013</v>
      </c>
      <c r="D9352" s="42" t="s">
        <v>8496</v>
      </c>
      <c r="E9352" t="b">
        <v>0</v>
      </c>
      <c r="F9352" s="42" t="s">
        <v>10440</v>
      </c>
    </row>
    <row r="9353" spans="1:6" x14ac:dyDescent="0.2">
      <c r="A9353" s="42" t="s">
        <v>2429</v>
      </c>
      <c r="B9353" s="42" t="s">
        <v>8464</v>
      </c>
      <c r="C9353">
        <v>2014</v>
      </c>
      <c r="D9353" s="42" t="s">
        <v>8466</v>
      </c>
      <c r="E9353" t="b">
        <v>0</v>
      </c>
      <c r="F9353" s="42" t="s">
        <v>10440</v>
      </c>
    </row>
    <row r="9354" spans="1:6" x14ac:dyDescent="0.2">
      <c r="A9354" s="42" t="s">
        <v>2429</v>
      </c>
      <c r="B9354" s="42" t="s">
        <v>8464</v>
      </c>
      <c r="C9354">
        <v>2015</v>
      </c>
      <c r="D9354" s="42" t="s">
        <v>8496</v>
      </c>
      <c r="E9354" t="b">
        <v>0</v>
      </c>
      <c r="F9354" s="42" t="s">
        <v>10440</v>
      </c>
    </row>
    <row r="9355" spans="1:6" x14ac:dyDescent="0.2">
      <c r="A9355" s="42" t="s">
        <v>2429</v>
      </c>
      <c r="B9355" s="42" t="s">
        <v>8464</v>
      </c>
      <c r="C9355">
        <v>2016</v>
      </c>
      <c r="D9355" s="42" t="s">
        <v>8669</v>
      </c>
      <c r="E9355" t="b">
        <v>0</v>
      </c>
      <c r="F9355" s="42" t="s">
        <v>10440</v>
      </c>
    </row>
    <row r="9356" spans="1:6" x14ac:dyDescent="0.2">
      <c r="A9356" s="42" t="s">
        <v>2429</v>
      </c>
      <c r="B9356" s="42" t="s">
        <v>8464</v>
      </c>
      <c r="C9356">
        <v>2017</v>
      </c>
      <c r="D9356" s="42" t="s">
        <v>8511</v>
      </c>
      <c r="E9356" t="b">
        <v>0</v>
      </c>
      <c r="F9356" s="42" t="s">
        <v>10440</v>
      </c>
    </row>
    <row r="9357" spans="1:6" x14ac:dyDescent="0.2">
      <c r="A9357" s="42" t="s">
        <v>2429</v>
      </c>
      <c r="B9357" s="42" t="s">
        <v>8464</v>
      </c>
      <c r="C9357">
        <v>2018</v>
      </c>
      <c r="D9357" s="42" t="s">
        <v>8672</v>
      </c>
      <c r="E9357" t="b">
        <v>0</v>
      </c>
      <c r="F9357" s="42" t="s">
        <v>10440</v>
      </c>
    </row>
    <row r="9358" spans="1:6" x14ac:dyDescent="0.2">
      <c r="A9358" s="42" t="s">
        <v>2429</v>
      </c>
      <c r="B9358" s="42" t="s">
        <v>8464</v>
      </c>
      <c r="C9358">
        <v>2019</v>
      </c>
      <c r="D9358" s="42" t="s">
        <v>8644</v>
      </c>
      <c r="E9358" t="b">
        <v>0</v>
      </c>
      <c r="F9358" s="42" t="s">
        <v>10440</v>
      </c>
    </row>
    <row r="9359" spans="1:6" x14ac:dyDescent="0.2">
      <c r="A9359" s="42" t="s">
        <v>2388</v>
      </c>
      <c r="B9359" s="42" t="s">
        <v>8454</v>
      </c>
      <c r="C9359">
        <v>2013</v>
      </c>
      <c r="D9359" s="42" t="s">
        <v>8760</v>
      </c>
      <c r="E9359" t="b">
        <v>0</v>
      </c>
      <c r="F9359" s="42" t="s">
        <v>10413</v>
      </c>
    </row>
    <row r="9360" spans="1:6" x14ac:dyDescent="0.2">
      <c r="A9360" s="42" t="s">
        <v>2388</v>
      </c>
      <c r="B9360" s="42" t="s">
        <v>8454</v>
      </c>
      <c r="C9360">
        <v>2014</v>
      </c>
      <c r="D9360" s="42" t="s">
        <v>8749</v>
      </c>
      <c r="E9360" t="b">
        <v>0</v>
      </c>
      <c r="F9360" s="42" t="s">
        <v>10413</v>
      </c>
    </row>
    <row r="9361" spans="1:6" x14ac:dyDescent="0.2">
      <c r="A9361" s="42" t="s">
        <v>2388</v>
      </c>
      <c r="B9361" s="42" t="s">
        <v>8454</v>
      </c>
      <c r="C9361">
        <v>2015</v>
      </c>
      <c r="D9361" s="42" t="s">
        <v>8463</v>
      </c>
      <c r="E9361" t="b">
        <v>0</v>
      </c>
      <c r="F9361" s="42" t="s">
        <v>10413</v>
      </c>
    </row>
    <row r="9362" spans="1:6" x14ac:dyDescent="0.2">
      <c r="A9362" s="42" t="s">
        <v>2388</v>
      </c>
      <c r="B9362" s="42" t="s">
        <v>8454</v>
      </c>
      <c r="C9362">
        <v>2016</v>
      </c>
      <c r="D9362" s="42" t="s">
        <v>8519</v>
      </c>
      <c r="E9362" t="b">
        <v>0</v>
      </c>
      <c r="F9362" s="42" t="s">
        <v>10413</v>
      </c>
    </row>
    <row r="9363" spans="1:6" x14ac:dyDescent="0.2">
      <c r="A9363" s="42" t="s">
        <v>2388</v>
      </c>
      <c r="B9363" s="42" t="s">
        <v>8454</v>
      </c>
      <c r="C9363">
        <v>2017</v>
      </c>
      <c r="D9363" s="42" t="s">
        <v>8525</v>
      </c>
      <c r="E9363" t="b">
        <v>0</v>
      </c>
      <c r="F9363" s="42" t="s">
        <v>10413</v>
      </c>
    </row>
    <row r="9364" spans="1:6" x14ac:dyDescent="0.2">
      <c r="A9364" s="42" t="s">
        <v>2388</v>
      </c>
      <c r="B9364" s="42" t="s">
        <v>8454</v>
      </c>
      <c r="C9364">
        <v>2018</v>
      </c>
      <c r="D9364" s="42" t="s">
        <v>8506</v>
      </c>
      <c r="E9364" t="b">
        <v>0</v>
      </c>
      <c r="F9364" s="42" t="s">
        <v>10413</v>
      </c>
    </row>
    <row r="9365" spans="1:6" x14ac:dyDescent="0.2">
      <c r="A9365" s="42" t="s">
        <v>2388</v>
      </c>
      <c r="B9365" s="42" t="s">
        <v>8454</v>
      </c>
      <c r="C9365">
        <v>2019</v>
      </c>
      <c r="D9365" s="42" t="s">
        <v>10414</v>
      </c>
      <c r="E9365" t="b">
        <v>0</v>
      </c>
      <c r="F9365" s="42" t="s">
        <v>10413</v>
      </c>
    </row>
    <row r="9366" spans="1:6" x14ac:dyDescent="0.2">
      <c r="A9366" s="42" t="s">
        <v>2388</v>
      </c>
      <c r="B9366" s="42" t="s">
        <v>8462</v>
      </c>
      <c r="C9366">
        <v>2013</v>
      </c>
      <c r="D9366" s="42" t="s">
        <v>9512</v>
      </c>
      <c r="E9366" t="b">
        <v>0</v>
      </c>
      <c r="F9366" s="42" t="s">
        <v>10413</v>
      </c>
    </row>
    <row r="9367" spans="1:6" x14ac:dyDescent="0.2">
      <c r="A9367" s="42" t="s">
        <v>2388</v>
      </c>
      <c r="B9367" s="42" t="s">
        <v>8462</v>
      </c>
      <c r="C9367">
        <v>2014</v>
      </c>
      <c r="D9367" s="42" t="s">
        <v>9299</v>
      </c>
      <c r="E9367" t="b">
        <v>0</v>
      </c>
      <c r="F9367" s="42" t="s">
        <v>10413</v>
      </c>
    </row>
    <row r="9368" spans="1:6" x14ac:dyDescent="0.2">
      <c r="A9368" s="42" t="s">
        <v>2388</v>
      </c>
      <c r="B9368" s="42" t="s">
        <v>8462</v>
      </c>
      <c r="C9368">
        <v>2015</v>
      </c>
      <c r="D9368" s="42" t="s">
        <v>9302</v>
      </c>
      <c r="E9368" t="b">
        <v>0</v>
      </c>
      <c r="F9368" s="42" t="s">
        <v>10413</v>
      </c>
    </row>
    <row r="9369" spans="1:6" x14ac:dyDescent="0.2">
      <c r="A9369" s="42" t="s">
        <v>2388</v>
      </c>
      <c r="B9369" s="42" t="s">
        <v>8462</v>
      </c>
      <c r="C9369">
        <v>2016</v>
      </c>
      <c r="D9369" s="42" t="s">
        <v>9356</v>
      </c>
      <c r="E9369" t="b">
        <v>0</v>
      </c>
      <c r="F9369" s="42" t="s">
        <v>10413</v>
      </c>
    </row>
    <row r="9370" spans="1:6" x14ac:dyDescent="0.2">
      <c r="A9370" s="42" t="s">
        <v>2388</v>
      </c>
      <c r="B9370" s="42" t="s">
        <v>8462</v>
      </c>
      <c r="C9370">
        <v>2017</v>
      </c>
      <c r="D9370" s="42" t="s">
        <v>8614</v>
      </c>
      <c r="E9370" t="b">
        <v>0</v>
      </c>
      <c r="F9370" s="42" t="s">
        <v>10413</v>
      </c>
    </row>
    <row r="9371" spans="1:6" x14ac:dyDescent="0.2">
      <c r="A9371" s="42" t="s">
        <v>2388</v>
      </c>
      <c r="B9371" s="42" t="s">
        <v>8462</v>
      </c>
      <c r="C9371">
        <v>2018</v>
      </c>
      <c r="D9371" s="42" t="s">
        <v>8542</v>
      </c>
      <c r="E9371" t="b">
        <v>0</v>
      </c>
      <c r="F9371" s="42" t="s">
        <v>10413</v>
      </c>
    </row>
    <row r="9372" spans="1:6" x14ac:dyDescent="0.2">
      <c r="A9372" s="42" t="s">
        <v>2388</v>
      </c>
      <c r="B9372" s="42" t="s">
        <v>8462</v>
      </c>
      <c r="C9372">
        <v>2019</v>
      </c>
      <c r="D9372" s="42" t="s">
        <v>10081</v>
      </c>
      <c r="E9372" t="b">
        <v>0</v>
      </c>
      <c r="F9372" s="42" t="s">
        <v>10413</v>
      </c>
    </row>
    <row r="9373" spans="1:6" x14ac:dyDescent="0.2">
      <c r="A9373" s="42" t="s">
        <v>2388</v>
      </c>
      <c r="B9373" s="42" t="s">
        <v>8464</v>
      </c>
      <c r="C9373">
        <v>2013</v>
      </c>
      <c r="D9373" s="42" t="s">
        <v>8997</v>
      </c>
      <c r="E9373" t="b">
        <v>0</v>
      </c>
      <c r="F9373" s="42" t="s">
        <v>10413</v>
      </c>
    </row>
    <row r="9374" spans="1:6" x14ac:dyDescent="0.2">
      <c r="A9374" s="42" t="s">
        <v>2388</v>
      </c>
      <c r="B9374" s="42" t="s">
        <v>8464</v>
      </c>
      <c r="C9374">
        <v>2014</v>
      </c>
      <c r="D9374" s="42" t="s">
        <v>8997</v>
      </c>
      <c r="E9374" t="b">
        <v>0</v>
      </c>
      <c r="F9374" s="42" t="s">
        <v>10413</v>
      </c>
    </row>
    <row r="9375" spans="1:6" x14ac:dyDescent="0.2">
      <c r="A9375" s="42" t="s">
        <v>2388</v>
      </c>
      <c r="B9375" s="42" t="s">
        <v>8464</v>
      </c>
      <c r="C9375">
        <v>2015</v>
      </c>
      <c r="D9375" s="42" t="s">
        <v>9283</v>
      </c>
      <c r="E9375" t="b">
        <v>0</v>
      </c>
      <c r="F9375" s="42" t="s">
        <v>10413</v>
      </c>
    </row>
    <row r="9376" spans="1:6" x14ac:dyDescent="0.2">
      <c r="A9376" s="42" t="s">
        <v>2388</v>
      </c>
      <c r="B9376" s="42" t="s">
        <v>8464</v>
      </c>
      <c r="C9376">
        <v>2016</v>
      </c>
      <c r="D9376" s="42" t="s">
        <v>9170</v>
      </c>
      <c r="E9376" t="b">
        <v>0</v>
      </c>
      <c r="F9376" s="42" t="s">
        <v>10413</v>
      </c>
    </row>
    <row r="9377" spans="1:6" x14ac:dyDescent="0.2">
      <c r="A9377" s="42" t="s">
        <v>2388</v>
      </c>
      <c r="B9377" s="42" t="s">
        <v>8464</v>
      </c>
      <c r="C9377">
        <v>2017</v>
      </c>
      <c r="D9377" s="42" t="s">
        <v>8558</v>
      </c>
      <c r="E9377" t="b">
        <v>0</v>
      </c>
      <c r="F9377" s="42" t="s">
        <v>10413</v>
      </c>
    </row>
    <row r="9378" spans="1:6" x14ac:dyDescent="0.2">
      <c r="A9378" s="42" t="s">
        <v>2388</v>
      </c>
      <c r="B9378" s="42" t="s">
        <v>8464</v>
      </c>
      <c r="C9378">
        <v>2018</v>
      </c>
      <c r="D9378" s="42" t="s">
        <v>8723</v>
      </c>
      <c r="E9378" t="b">
        <v>0</v>
      </c>
      <c r="F9378" s="42" t="s">
        <v>10413</v>
      </c>
    </row>
    <row r="9379" spans="1:6" x14ac:dyDescent="0.2">
      <c r="A9379" s="42" t="s">
        <v>2388</v>
      </c>
      <c r="B9379" s="42" t="s">
        <v>8464</v>
      </c>
      <c r="C9379">
        <v>2019</v>
      </c>
      <c r="D9379" s="42" t="s">
        <v>9196</v>
      </c>
      <c r="E9379" t="b">
        <v>0</v>
      </c>
      <c r="F9379" s="42" t="s">
        <v>10413</v>
      </c>
    </row>
    <row r="9380" spans="1:6" x14ac:dyDescent="0.2">
      <c r="A9380" s="42" t="s">
        <v>2431</v>
      </c>
      <c r="B9380" s="42" t="s">
        <v>8454</v>
      </c>
      <c r="C9380">
        <v>2013</v>
      </c>
      <c r="D9380" s="42" t="s">
        <v>8937</v>
      </c>
      <c r="E9380" t="b">
        <v>0</v>
      </c>
      <c r="F9380" s="42" t="s">
        <v>10442</v>
      </c>
    </row>
    <row r="9381" spans="1:6" x14ac:dyDescent="0.2">
      <c r="A9381" s="42" t="s">
        <v>2431</v>
      </c>
      <c r="B9381" s="42" t="s">
        <v>8454</v>
      </c>
      <c r="C9381">
        <v>2014</v>
      </c>
      <c r="D9381" s="42" t="s">
        <v>9049</v>
      </c>
      <c r="E9381" t="b">
        <v>0</v>
      </c>
      <c r="F9381" s="42" t="s">
        <v>10442</v>
      </c>
    </row>
    <row r="9382" spans="1:6" x14ac:dyDescent="0.2">
      <c r="A9382" s="42" t="s">
        <v>2431</v>
      </c>
      <c r="B9382" s="42" t="s">
        <v>8454</v>
      </c>
      <c r="C9382">
        <v>2015</v>
      </c>
      <c r="D9382" s="42" t="s">
        <v>8690</v>
      </c>
      <c r="E9382" t="b">
        <v>0</v>
      </c>
      <c r="F9382" s="42" t="s">
        <v>10442</v>
      </c>
    </row>
    <row r="9383" spans="1:6" x14ac:dyDescent="0.2">
      <c r="A9383" s="42" t="s">
        <v>2431</v>
      </c>
      <c r="B9383" s="42" t="s">
        <v>8454</v>
      </c>
      <c r="C9383">
        <v>2016</v>
      </c>
      <c r="D9383" s="42" t="s">
        <v>8690</v>
      </c>
      <c r="E9383" t="b">
        <v>0</v>
      </c>
      <c r="F9383" s="42" t="s">
        <v>10442</v>
      </c>
    </row>
    <row r="9384" spans="1:6" x14ac:dyDescent="0.2">
      <c r="A9384" s="42" t="s">
        <v>2431</v>
      </c>
      <c r="B9384" s="42" t="s">
        <v>8454</v>
      </c>
      <c r="C9384">
        <v>2017</v>
      </c>
      <c r="D9384" s="42" t="s">
        <v>9168</v>
      </c>
      <c r="E9384" t="b">
        <v>0</v>
      </c>
      <c r="F9384" s="42" t="s">
        <v>10442</v>
      </c>
    </row>
    <row r="9385" spans="1:6" x14ac:dyDescent="0.2">
      <c r="A9385" s="42" t="s">
        <v>2431</v>
      </c>
      <c r="B9385" s="42" t="s">
        <v>8454</v>
      </c>
      <c r="C9385">
        <v>2018</v>
      </c>
      <c r="D9385" s="42" t="s">
        <v>8714</v>
      </c>
      <c r="E9385" t="b">
        <v>0</v>
      </c>
      <c r="F9385" s="42" t="s">
        <v>10442</v>
      </c>
    </row>
    <row r="9386" spans="1:6" x14ac:dyDescent="0.2">
      <c r="A9386" s="42" t="s">
        <v>2431</v>
      </c>
      <c r="B9386" s="42" t="s">
        <v>8454</v>
      </c>
      <c r="C9386">
        <v>2019</v>
      </c>
      <c r="D9386" s="42" t="s">
        <v>8527</v>
      </c>
      <c r="E9386" t="b">
        <v>0</v>
      </c>
      <c r="F9386" s="42" t="s">
        <v>10442</v>
      </c>
    </row>
    <row r="9387" spans="1:6" x14ac:dyDescent="0.2">
      <c r="A9387" s="42" t="s">
        <v>2431</v>
      </c>
      <c r="B9387" s="42" t="s">
        <v>8462</v>
      </c>
      <c r="C9387">
        <v>2013</v>
      </c>
      <c r="D9387" s="42" t="s">
        <v>8600</v>
      </c>
      <c r="E9387" t="b">
        <v>0</v>
      </c>
      <c r="F9387" s="42" t="s">
        <v>10442</v>
      </c>
    </row>
    <row r="9388" spans="1:6" x14ac:dyDescent="0.2">
      <c r="A9388" s="42" t="s">
        <v>2431</v>
      </c>
      <c r="B9388" s="42" t="s">
        <v>8462</v>
      </c>
      <c r="C9388">
        <v>2014</v>
      </c>
      <c r="D9388" s="42" t="s">
        <v>9007</v>
      </c>
      <c r="E9388" t="b">
        <v>0</v>
      </c>
      <c r="F9388" s="42" t="s">
        <v>10442</v>
      </c>
    </row>
    <row r="9389" spans="1:6" x14ac:dyDescent="0.2">
      <c r="A9389" s="42" t="s">
        <v>2431</v>
      </c>
      <c r="B9389" s="42" t="s">
        <v>8462</v>
      </c>
      <c r="C9389">
        <v>2015</v>
      </c>
      <c r="D9389" s="42" t="s">
        <v>9256</v>
      </c>
      <c r="E9389" t="b">
        <v>0</v>
      </c>
      <c r="F9389" s="42" t="s">
        <v>10442</v>
      </c>
    </row>
    <row r="9390" spans="1:6" x14ac:dyDescent="0.2">
      <c r="A9390" s="42" t="s">
        <v>2431</v>
      </c>
      <c r="B9390" s="42" t="s">
        <v>8462</v>
      </c>
      <c r="C9390">
        <v>2016</v>
      </c>
      <c r="D9390" s="42" t="s">
        <v>8694</v>
      </c>
      <c r="E9390" t="b">
        <v>0</v>
      </c>
      <c r="F9390" s="42" t="s">
        <v>10442</v>
      </c>
    </row>
    <row r="9391" spans="1:6" x14ac:dyDescent="0.2">
      <c r="A9391" s="42" t="s">
        <v>2431</v>
      </c>
      <c r="B9391" s="42" t="s">
        <v>8462</v>
      </c>
      <c r="C9391">
        <v>2017</v>
      </c>
      <c r="D9391" s="42" t="s">
        <v>9271</v>
      </c>
      <c r="E9391" t="b">
        <v>0</v>
      </c>
      <c r="F9391" s="42" t="s">
        <v>10442</v>
      </c>
    </row>
    <row r="9392" spans="1:6" x14ac:dyDescent="0.2">
      <c r="A9392" s="42" t="s">
        <v>2431</v>
      </c>
      <c r="B9392" s="42" t="s">
        <v>8462</v>
      </c>
      <c r="C9392">
        <v>2018</v>
      </c>
      <c r="D9392" s="42" t="s">
        <v>9168</v>
      </c>
      <c r="E9392" t="b">
        <v>0</v>
      </c>
      <c r="F9392" s="42" t="s">
        <v>10442</v>
      </c>
    </row>
    <row r="9393" spans="1:6" x14ac:dyDescent="0.2">
      <c r="A9393" s="42" t="s">
        <v>2431</v>
      </c>
      <c r="B9393" s="42" t="s">
        <v>8462</v>
      </c>
      <c r="C9393">
        <v>2019</v>
      </c>
      <c r="D9393" s="42" t="s">
        <v>9006</v>
      </c>
      <c r="E9393" t="b">
        <v>0</v>
      </c>
      <c r="F9393" s="42" t="s">
        <v>10442</v>
      </c>
    </row>
    <row r="9394" spans="1:6" x14ac:dyDescent="0.2">
      <c r="A9394" s="42" t="s">
        <v>2431</v>
      </c>
      <c r="B9394" s="42" t="s">
        <v>8464</v>
      </c>
      <c r="C9394">
        <v>2013</v>
      </c>
      <c r="D9394" s="42" t="s">
        <v>8590</v>
      </c>
      <c r="E9394" t="b">
        <v>0</v>
      </c>
      <c r="F9394" s="42" t="s">
        <v>10442</v>
      </c>
    </row>
    <row r="9395" spans="1:6" x14ac:dyDescent="0.2">
      <c r="A9395" s="42" t="s">
        <v>2431</v>
      </c>
      <c r="B9395" s="42" t="s">
        <v>8464</v>
      </c>
      <c r="C9395">
        <v>2014</v>
      </c>
      <c r="D9395" s="42" t="s">
        <v>8582</v>
      </c>
      <c r="E9395" t="b">
        <v>0</v>
      </c>
      <c r="F9395" s="42" t="s">
        <v>10442</v>
      </c>
    </row>
    <row r="9396" spans="1:6" x14ac:dyDescent="0.2">
      <c r="A9396" s="42" t="s">
        <v>2431</v>
      </c>
      <c r="B9396" s="42" t="s">
        <v>8464</v>
      </c>
      <c r="C9396">
        <v>2015</v>
      </c>
      <c r="D9396" s="42" t="s">
        <v>8582</v>
      </c>
      <c r="E9396" t="b">
        <v>0</v>
      </c>
      <c r="F9396" s="42" t="s">
        <v>10442</v>
      </c>
    </row>
    <row r="9397" spans="1:6" x14ac:dyDescent="0.2">
      <c r="A9397" s="42" t="s">
        <v>2431</v>
      </c>
      <c r="B9397" s="42" t="s">
        <v>8464</v>
      </c>
      <c r="C9397">
        <v>2016</v>
      </c>
      <c r="D9397" s="42" t="s">
        <v>9122</v>
      </c>
      <c r="E9397" t="b">
        <v>0</v>
      </c>
      <c r="F9397" s="42" t="s">
        <v>10442</v>
      </c>
    </row>
    <row r="9398" spans="1:6" x14ac:dyDescent="0.2">
      <c r="A9398" s="42" t="s">
        <v>2431</v>
      </c>
      <c r="B9398" s="42" t="s">
        <v>8464</v>
      </c>
      <c r="C9398">
        <v>2017</v>
      </c>
      <c r="D9398" s="42" t="s">
        <v>9171</v>
      </c>
      <c r="E9398" t="b">
        <v>0</v>
      </c>
      <c r="F9398" s="42" t="s">
        <v>10442</v>
      </c>
    </row>
    <row r="9399" spans="1:6" x14ac:dyDescent="0.2">
      <c r="A9399" s="42" t="s">
        <v>2431</v>
      </c>
      <c r="B9399" s="42" t="s">
        <v>8464</v>
      </c>
      <c r="C9399">
        <v>2018</v>
      </c>
      <c r="D9399" s="42" t="s">
        <v>8586</v>
      </c>
      <c r="E9399" t="b">
        <v>0</v>
      </c>
      <c r="F9399" s="42" t="s">
        <v>10442</v>
      </c>
    </row>
    <row r="9400" spans="1:6" x14ac:dyDescent="0.2">
      <c r="A9400" s="42" t="s">
        <v>2431</v>
      </c>
      <c r="B9400" s="42" t="s">
        <v>8464</v>
      </c>
      <c r="C9400">
        <v>2019</v>
      </c>
      <c r="D9400" s="42" t="s">
        <v>8938</v>
      </c>
      <c r="E9400" t="b">
        <v>0</v>
      </c>
      <c r="F9400" s="42" t="s">
        <v>10442</v>
      </c>
    </row>
    <row r="9401" spans="1:6" x14ac:dyDescent="0.2">
      <c r="A9401" s="42" t="s">
        <v>2390</v>
      </c>
      <c r="B9401" s="42" t="s">
        <v>8454</v>
      </c>
      <c r="C9401">
        <v>2013</v>
      </c>
      <c r="D9401" s="42" t="s">
        <v>8962</v>
      </c>
      <c r="E9401" t="b">
        <v>0</v>
      </c>
      <c r="F9401" s="42" t="s">
        <v>10415</v>
      </c>
    </row>
    <row r="9402" spans="1:6" x14ac:dyDescent="0.2">
      <c r="A9402" s="42" t="s">
        <v>2390</v>
      </c>
      <c r="B9402" s="42" t="s">
        <v>8454</v>
      </c>
      <c r="C9402">
        <v>2014</v>
      </c>
      <c r="D9402" s="42" t="s">
        <v>9129</v>
      </c>
      <c r="E9402" t="b">
        <v>0</v>
      </c>
      <c r="F9402" s="42" t="s">
        <v>10415</v>
      </c>
    </row>
    <row r="9403" spans="1:6" x14ac:dyDescent="0.2">
      <c r="A9403" s="42" t="s">
        <v>2390</v>
      </c>
      <c r="B9403" s="42" t="s">
        <v>8454</v>
      </c>
      <c r="C9403">
        <v>2015</v>
      </c>
      <c r="D9403" s="42" t="s">
        <v>8690</v>
      </c>
      <c r="E9403" t="b">
        <v>0</v>
      </c>
      <c r="F9403" s="42" t="s">
        <v>10415</v>
      </c>
    </row>
    <row r="9404" spans="1:6" x14ac:dyDescent="0.2">
      <c r="A9404" s="42" t="s">
        <v>2390</v>
      </c>
      <c r="B9404" s="42" t="s">
        <v>8454</v>
      </c>
      <c r="C9404">
        <v>2016</v>
      </c>
      <c r="D9404" s="42" t="s">
        <v>9129</v>
      </c>
      <c r="E9404" t="b">
        <v>0</v>
      </c>
      <c r="F9404" s="42" t="s">
        <v>10415</v>
      </c>
    </row>
    <row r="9405" spans="1:6" x14ac:dyDescent="0.2">
      <c r="A9405" s="42" t="s">
        <v>2390</v>
      </c>
      <c r="B9405" s="42" t="s">
        <v>8454</v>
      </c>
      <c r="C9405">
        <v>2017</v>
      </c>
      <c r="D9405" s="42" t="s">
        <v>8638</v>
      </c>
      <c r="E9405" t="b">
        <v>0</v>
      </c>
      <c r="F9405" s="42" t="s">
        <v>10415</v>
      </c>
    </row>
    <row r="9406" spans="1:6" x14ac:dyDescent="0.2">
      <c r="A9406" s="42" t="s">
        <v>2390</v>
      </c>
      <c r="B9406" s="42" t="s">
        <v>8454</v>
      </c>
      <c r="C9406">
        <v>2018</v>
      </c>
      <c r="D9406" s="42" t="s">
        <v>9049</v>
      </c>
      <c r="E9406" t="b">
        <v>0</v>
      </c>
      <c r="F9406" s="42" t="s">
        <v>10415</v>
      </c>
    </row>
    <row r="9407" spans="1:6" x14ac:dyDescent="0.2">
      <c r="A9407" s="42" t="s">
        <v>2390</v>
      </c>
      <c r="B9407" s="42" t="s">
        <v>8454</v>
      </c>
      <c r="C9407">
        <v>2019</v>
      </c>
      <c r="D9407" s="42" t="s">
        <v>9107</v>
      </c>
      <c r="E9407" t="b">
        <v>0</v>
      </c>
      <c r="F9407" s="42" t="s">
        <v>10415</v>
      </c>
    </row>
    <row r="9408" spans="1:6" x14ac:dyDescent="0.2">
      <c r="A9408" s="42" t="s">
        <v>2390</v>
      </c>
      <c r="B9408" s="42" t="s">
        <v>8462</v>
      </c>
      <c r="C9408">
        <v>2013</v>
      </c>
      <c r="D9408" s="42" t="s">
        <v>8962</v>
      </c>
      <c r="E9408" t="b">
        <v>0</v>
      </c>
      <c r="F9408" s="42" t="s">
        <v>10415</v>
      </c>
    </row>
    <row r="9409" spans="1:6" x14ac:dyDescent="0.2">
      <c r="A9409" s="42" t="s">
        <v>2390</v>
      </c>
      <c r="B9409" s="42" t="s">
        <v>8462</v>
      </c>
      <c r="C9409">
        <v>2014</v>
      </c>
      <c r="D9409" s="42" t="s">
        <v>9129</v>
      </c>
      <c r="E9409" t="b">
        <v>0</v>
      </c>
      <c r="F9409" s="42" t="s">
        <v>10415</v>
      </c>
    </row>
    <row r="9410" spans="1:6" x14ac:dyDescent="0.2">
      <c r="A9410" s="42" t="s">
        <v>2390</v>
      </c>
      <c r="B9410" s="42" t="s">
        <v>8462</v>
      </c>
      <c r="C9410">
        <v>2015</v>
      </c>
      <c r="D9410" s="42" t="s">
        <v>8690</v>
      </c>
      <c r="E9410" t="b">
        <v>0</v>
      </c>
      <c r="F9410" s="42" t="s">
        <v>10415</v>
      </c>
    </row>
    <row r="9411" spans="1:6" x14ac:dyDescent="0.2">
      <c r="A9411" s="42" t="s">
        <v>2390</v>
      </c>
      <c r="B9411" s="42" t="s">
        <v>8462</v>
      </c>
      <c r="C9411">
        <v>2016</v>
      </c>
      <c r="D9411" s="42" t="s">
        <v>9129</v>
      </c>
      <c r="E9411" t="b">
        <v>0</v>
      </c>
      <c r="F9411" s="42" t="s">
        <v>10415</v>
      </c>
    </row>
    <row r="9412" spans="1:6" x14ac:dyDescent="0.2">
      <c r="A9412" s="42" t="s">
        <v>2390</v>
      </c>
      <c r="B9412" s="42" t="s">
        <v>8462</v>
      </c>
      <c r="C9412">
        <v>2017</v>
      </c>
      <c r="D9412" s="42" t="s">
        <v>8823</v>
      </c>
      <c r="E9412" t="b">
        <v>0</v>
      </c>
      <c r="F9412" s="42" t="s">
        <v>10415</v>
      </c>
    </row>
    <row r="9413" spans="1:6" x14ac:dyDescent="0.2">
      <c r="A9413" s="42" t="s">
        <v>2390</v>
      </c>
      <c r="B9413" s="42" t="s">
        <v>8462</v>
      </c>
      <c r="C9413">
        <v>2018</v>
      </c>
      <c r="D9413" s="42" t="s">
        <v>9049</v>
      </c>
      <c r="E9413" t="b">
        <v>0</v>
      </c>
      <c r="F9413" s="42" t="s">
        <v>10415</v>
      </c>
    </row>
    <row r="9414" spans="1:6" x14ac:dyDescent="0.2">
      <c r="A9414" s="42" t="s">
        <v>2390</v>
      </c>
      <c r="B9414" s="42" t="s">
        <v>8462</v>
      </c>
      <c r="C9414">
        <v>2019</v>
      </c>
      <c r="D9414" s="42" t="s">
        <v>8585</v>
      </c>
      <c r="E9414" t="b">
        <v>0</v>
      </c>
      <c r="F9414" s="42" t="s">
        <v>10415</v>
      </c>
    </row>
    <row r="9415" spans="1:6" x14ac:dyDescent="0.2">
      <c r="A9415" s="42" t="s">
        <v>2390</v>
      </c>
      <c r="B9415" s="42" t="s">
        <v>8464</v>
      </c>
      <c r="C9415">
        <v>2013</v>
      </c>
      <c r="D9415" s="42" t="s">
        <v>8482</v>
      </c>
      <c r="E9415" t="b">
        <v>0</v>
      </c>
      <c r="F9415" s="42" t="s">
        <v>10415</v>
      </c>
    </row>
    <row r="9416" spans="1:6" x14ac:dyDescent="0.2">
      <c r="A9416" s="42" t="s">
        <v>2390</v>
      </c>
      <c r="B9416" s="42" t="s">
        <v>8464</v>
      </c>
      <c r="C9416">
        <v>2014</v>
      </c>
      <c r="D9416" s="42" t="s">
        <v>8496</v>
      </c>
      <c r="E9416" t="b">
        <v>0</v>
      </c>
      <c r="F9416" s="42" t="s">
        <v>10415</v>
      </c>
    </row>
    <row r="9417" spans="1:6" x14ac:dyDescent="0.2">
      <c r="A9417" s="42" t="s">
        <v>2390</v>
      </c>
      <c r="B9417" s="42" t="s">
        <v>8464</v>
      </c>
      <c r="C9417">
        <v>2015</v>
      </c>
      <c r="D9417" s="42" t="s">
        <v>8496</v>
      </c>
      <c r="E9417" t="b">
        <v>0</v>
      </c>
      <c r="F9417" s="42" t="s">
        <v>10415</v>
      </c>
    </row>
    <row r="9418" spans="1:6" x14ac:dyDescent="0.2">
      <c r="A9418" s="42" t="s">
        <v>2390</v>
      </c>
      <c r="B9418" s="42" t="s">
        <v>8464</v>
      </c>
      <c r="C9418">
        <v>2016</v>
      </c>
      <c r="D9418" s="42" t="s">
        <v>8496</v>
      </c>
      <c r="E9418" t="b">
        <v>0</v>
      </c>
      <c r="F9418" s="42" t="s">
        <v>10415</v>
      </c>
    </row>
    <row r="9419" spans="1:6" x14ac:dyDescent="0.2">
      <c r="A9419" s="42" t="s">
        <v>2390</v>
      </c>
      <c r="B9419" s="42" t="s">
        <v>8464</v>
      </c>
      <c r="C9419">
        <v>2017</v>
      </c>
      <c r="D9419" s="42" t="s">
        <v>8496</v>
      </c>
      <c r="E9419" t="b">
        <v>0</v>
      </c>
      <c r="F9419" s="42" t="s">
        <v>10415</v>
      </c>
    </row>
    <row r="9420" spans="1:6" x14ac:dyDescent="0.2">
      <c r="A9420" s="42" t="s">
        <v>2390</v>
      </c>
      <c r="B9420" s="42" t="s">
        <v>8464</v>
      </c>
      <c r="C9420">
        <v>2018</v>
      </c>
      <c r="D9420" s="42" t="s">
        <v>8496</v>
      </c>
      <c r="E9420" t="b">
        <v>0</v>
      </c>
      <c r="F9420" s="42" t="s">
        <v>10415</v>
      </c>
    </row>
    <row r="9421" spans="1:6" x14ac:dyDescent="0.2">
      <c r="A9421" s="42" t="s">
        <v>2390</v>
      </c>
      <c r="B9421" s="42" t="s">
        <v>8464</v>
      </c>
      <c r="C9421">
        <v>2019</v>
      </c>
      <c r="D9421" s="42" t="s">
        <v>8496</v>
      </c>
      <c r="E9421" t="b">
        <v>0</v>
      </c>
      <c r="F9421" s="42" t="s">
        <v>10415</v>
      </c>
    </row>
    <row r="9422" spans="1:6" x14ac:dyDescent="0.2">
      <c r="A9422" s="42" t="s">
        <v>2394</v>
      </c>
      <c r="B9422" s="42" t="s">
        <v>8454</v>
      </c>
      <c r="C9422">
        <v>2013</v>
      </c>
      <c r="D9422" s="42" t="s">
        <v>9515</v>
      </c>
      <c r="E9422" t="b">
        <v>0</v>
      </c>
      <c r="F9422" s="42" t="s">
        <v>10418</v>
      </c>
    </row>
    <row r="9423" spans="1:6" x14ac:dyDescent="0.2">
      <c r="A9423" s="42" t="s">
        <v>2394</v>
      </c>
      <c r="B9423" s="42" t="s">
        <v>8454</v>
      </c>
      <c r="C9423">
        <v>2014</v>
      </c>
      <c r="D9423" s="42" t="s">
        <v>8753</v>
      </c>
      <c r="E9423" t="b">
        <v>0</v>
      </c>
      <c r="F9423" s="42" t="s">
        <v>10418</v>
      </c>
    </row>
    <row r="9424" spans="1:6" x14ac:dyDescent="0.2">
      <c r="A9424" s="42" t="s">
        <v>2394</v>
      </c>
      <c r="B9424" s="42" t="s">
        <v>8454</v>
      </c>
      <c r="C9424">
        <v>2015</v>
      </c>
      <c r="D9424" s="42" t="s">
        <v>8542</v>
      </c>
      <c r="E9424" t="b">
        <v>0</v>
      </c>
      <c r="F9424" s="42" t="s">
        <v>10418</v>
      </c>
    </row>
    <row r="9425" spans="1:6" x14ac:dyDescent="0.2">
      <c r="A9425" s="42" t="s">
        <v>2394</v>
      </c>
      <c r="B9425" s="42" t="s">
        <v>8454</v>
      </c>
      <c r="C9425">
        <v>2016</v>
      </c>
      <c r="D9425" s="42" t="s">
        <v>8663</v>
      </c>
      <c r="E9425" t="b">
        <v>0</v>
      </c>
      <c r="F9425" s="42" t="s">
        <v>10418</v>
      </c>
    </row>
    <row r="9426" spans="1:6" x14ac:dyDescent="0.2">
      <c r="A9426" s="42" t="s">
        <v>2394</v>
      </c>
      <c r="B9426" s="42" t="s">
        <v>8454</v>
      </c>
      <c r="C9426">
        <v>2017</v>
      </c>
      <c r="D9426" s="42" t="s">
        <v>8616</v>
      </c>
      <c r="E9426" t="b">
        <v>0</v>
      </c>
      <c r="F9426" s="42" t="s">
        <v>10418</v>
      </c>
    </row>
    <row r="9427" spans="1:6" x14ac:dyDescent="0.2">
      <c r="A9427" s="42" t="s">
        <v>2394</v>
      </c>
      <c r="B9427" s="42" t="s">
        <v>8454</v>
      </c>
      <c r="C9427">
        <v>2018</v>
      </c>
      <c r="D9427" s="42" t="s">
        <v>8494</v>
      </c>
      <c r="E9427" t="b">
        <v>0</v>
      </c>
      <c r="F9427" s="42" t="s">
        <v>10418</v>
      </c>
    </row>
    <row r="9428" spans="1:6" x14ac:dyDescent="0.2">
      <c r="A9428" s="42" t="s">
        <v>2394</v>
      </c>
      <c r="B9428" s="42" t="s">
        <v>8454</v>
      </c>
      <c r="C9428">
        <v>2019</v>
      </c>
      <c r="D9428" s="42" t="s">
        <v>8645</v>
      </c>
      <c r="E9428" t="b">
        <v>0</v>
      </c>
      <c r="F9428" s="42" t="s">
        <v>10418</v>
      </c>
    </row>
    <row r="9429" spans="1:6" x14ac:dyDescent="0.2">
      <c r="A9429" s="42" t="s">
        <v>2394</v>
      </c>
      <c r="B9429" s="42" t="s">
        <v>8462</v>
      </c>
      <c r="C9429">
        <v>2013</v>
      </c>
      <c r="D9429" s="42" t="s">
        <v>9036</v>
      </c>
      <c r="E9429" t="b">
        <v>0</v>
      </c>
      <c r="F9429" s="42" t="s">
        <v>10418</v>
      </c>
    </row>
    <row r="9430" spans="1:6" x14ac:dyDescent="0.2">
      <c r="A9430" s="42" t="s">
        <v>2394</v>
      </c>
      <c r="B9430" s="42" t="s">
        <v>8462</v>
      </c>
      <c r="C9430">
        <v>2014</v>
      </c>
      <c r="D9430" s="42" t="s">
        <v>8508</v>
      </c>
      <c r="E9430" t="b">
        <v>0</v>
      </c>
      <c r="F9430" s="42" t="s">
        <v>10418</v>
      </c>
    </row>
    <row r="9431" spans="1:6" x14ac:dyDescent="0.2">
      <c r="A9431" s="42" t="s">
        <v>2394</v>
      </c>
      <c r="B9431" s="42" t="s">
        <v>8462</v>
      </c>
      <c r="C9431">
        <v>2015</v>
      </c>
      <c r="D9431" s="42" t="s">
        <v>10419</v>
      </c>
      <c r="E9431" t="b">
        <v>0</v>
      </c>
      <c r="F9431" s="42" t="s">
        <v>10418</v>
      </c>
    </row>
    <row r="9432" spans="1:6" x14ac:dyDescent="0.2">
      <c r="A9432" s="42" t="s">
        <v>2394</v>
      </c>
      <c r="B9432" s="42" t="s">
        <v>8462</v>
      </c>
      <c r="C9432">
        <v>2016</v>
      </c>
      <c r="D9432" s="42" t="s">
        <v>8705</v>
      </c>
      <c r="E9432" t="b">
        <v>0</v>
      </c>
      <c r="F9432" s="42" t="s">
        <v>10418</v>
      </c>
    </row>
    <row r="9433" spans="1:6" x14ac:dyDescent="0.2">
      <c r="A9433" s="42" t="s">
        <v>2394</v>
      </c>
      <c r="B9433" s="42" t="s">
        <v>8462</v>
      </c>
      <c r="C9433">
        <v>2017</v>
      </c>
      <c r="D9433" s="42" t="s">
        <v>9950</v>
      </c>
      <c r="E9433" t="b">
        <v>0</v>
      </c>
      <c r="F9433" s="42" t="s">
        <v>10418</v>
      </c>
    </row>
    <row r="9434" spans="1:6" x14ac:dyDescent="0.2">
      <c r="A9434" s="42" t="s">
        <v>2394</v>
      </c>
      <c r="B9434" s="42" t="s">
        <v>8462</v>
      </c>
      <c r="C9434">
        <v>2018</v>
      </c>
      <c r="D9434" s="42" t="s">
        <v>10281</v>
      </c>
      <c r="E9434" t="b">
        <v>0</v>
      </c>
      <c r="F9434" s="42" t="s">
        <v>10418</v>
      </c>
    </row>
    <row r="9435" spans="1:6" x14ac:dyDescent="0.2">
      <c r="A9435" s="42" t="s">
        <v>2394</v>
      </c>
      <c r="B9435" s="42" t="s">
        <v>8462</v>
      </c>
      <c r="C9435">
        <v>2019</v>
      </c>
      <c r="D9435" s="42" t="s">
        <v>8816</v>
      </c>
      <c r="E9435" t="b">
        <v>0</v>
      </c>
      <c r="F9435" s="42" t="s">
        <v>10418</v>
      </c>
    </row>
    <row r="9436" spans="1:6" x14ac:dyDescent="0.2">
      <c r="A9436" s="42" t="s">
        <v>2394</v>
      </c>
      <c r="B9436" s="42" t="s">
        <v>8464</v>
      </c>
      <c r="C9436">
        <v>2013</v>
      </c>
      <c r="D9436" s="42" t="s">
        <v>9205</v>
      </c>
      <c r="E9436" t="b">
        <v>0</v>
      </c>
      <c r="F9436" s="42" t="s">
        <v>10418</v>
      </c>
    </row>
    <row r="9437" spans="1:6" x14ac:dyDescent="0.2">
      <c r="A9437" s="42" t="s">
        <v>2394</v>
      </c>
      <c r="B9437" s="42" t="s">
        <v>8464</v>
      </c>
      <c r="C9437">
        <v>2014</v>
      </c>
      <c r="D9437" s="42" t="s">
        <v>8649</v>
      </c>
      <c r="E9437" t="b">
        <v>0</v>
      </c>
      <c r="F9437" s="42" t="s">
        <v>10418</v>
      </c>
    </row>
    <row r="9438" spans="1:6" x14ac:dyDescent="0.2">
      <c r="A9438" s="42" t="s">
        <v>2394</v>
      </c>
      <c r="B9438" s="42" t="s">
        <v>8464</v>
      </c>
      <c r="C9438">
        <v>2015</v>
      </c>
      <c r="D9438" s="42" t="s">
        <v>8631</v>
      </c>
      <c r="E9438" t="b">
        <v>0</v>
      </c>
      <c r="F9438" s="42" t="s">
        <v>10418</v>
      </c>
    </row>
    <row r="9439" spans="1:6" x14ac:dyDescent="0.2">
      <c r="A9439" s="42" t="s">
        <v>2394</v>
      </c>
      <c r="B9439" s="42" t="s">
        <v>8464</v>
      </c>
      <c r="C9439">
        <v>2016</v>
      </c>
      <c r="D9439" s="42" t="s">
        <v>8511</v>
      </c>
      <c r="E9439" t="b">
        <v>0</v>
      </c>
      <c r="F9439" s="42" t="s">
        <v>10418</v>
      </c>
    </row>
    <row r="9440" spans="1:6" x14ac:dyDescent="0.2">
      <c r="A9440" s="42" t="s">
        <v>2394</v>
      </c>
      <c r="B9440" s="42" t="s">
        <v>8464</v>
      </c>
      <c r="C9440">
        <v>2017</v>
      </c>
      <c r="D9440" s="42" t="s">
        <v>8672</v>
      </c>
      <c r="E9440" t="b">
        <v>0</v>
      </c>
      <c r="F9440" s="42" t="s">
        <v>10418</v>
      </c>
    </row>
    <row r="9441" spans="1:6" x14ac:dyDescent="0.2">
      <c r="A9441" s="42" t="s">
        <v>2394</v>
      </c>
      <c r="B9441" s="42" t="s">
        <v>8464</v>
      </c>
      <c r="C9441">
        <v>2018</v>
      </c>
      <c r="D9441" s="42" t="s">
        <v>8672</v>
      </c>
      <c r="E9441" t="b">
        <v>0</v>
      </c>
      <c r="F9441" s="42" t="s">
        <v>10418</v>
      </c>
    </row>
    <row r="9442" spans="1:6" x14ac:dyDescent="0.2">
      <c r="A9442" s="42" t="s">
        <v>2394</v>
      </c>
      <c r="B9442" s="42" t="s">
        <v>8464</v>
      </c>
      <c r="C9442">
        <v>2019</v>
      </c>
      <c r="D9442" s="42" t="s">
        <v>9224</v>
      </c>
      <c r="E9442" t="b">
        <v>0</v>
      </c>
      <c r="F9442" s="42" t="s">
        <v>10418</v>
      </c>
    </row>
    <row r="9443" spans="1:6" x14ac:dyDescent="0.2">
      <c r="A9443" s="42" t="s">
        <v>2396</v>
      </c>
      <c r="B9443" s="42" t="s">
        <v>8454</v>
      </c>
      <c r="C9443">
        <v>2013</v>
      </c>
      <c r="D9443" s="42" t="s">
        <v>8969</v>
      </c>
      <c r="E9443" t="b">
        <v>1</v>
      </c>
      <c r="F9443" s="42" t="s">
        <v>2397</v>
      </c>
    </row>
    <row r="9444" spans="1:6" x14ac:dyDescent="0.2">
      <c r="A9444" s="42" t="s">
        <v>2396</v>
      </c>
      <c r="B9444" s="42" t="s">
        <v>8454</v>
      </c>
      <c r="C9444">
        <v>2014</v>
      </c>
      <c r="D9444" s="42" t="s">
        <v>4381</v>
      </c>
      <c r="E9444" t="b">
        <v>1</v>
      </c>
      <c r="F9444" s="42" t="s">
        <v>2397</v>
      </c>
    </row>
    <row r="9445" spans="1:6" x14ac:dyDescent="0.2">
      <c r="A9445" s="42" t="s">
        <v>2396</v>
      </c>
      <c r="B9445" s="42" t="s">
        <v>8454</v>
      </c>
      <c r="C9445">
        <v>2015</v>
      </c>
      <c r="D9445" s="42" t="s">
        <v>8655</v>
      </c>
      <c r="E9445" t="b">
        <v>1</v>
      </c>
      <c r="F9445" s="42" t="s">
        <v>2397</v>
      </c>
    </row>
    <row r="9446" spans="1:6" x14ac:dyDescent="0.2">
      <c r="A9446" s="42" t="s">
        <v>2396</v>
      </c>
      <c r="B9446" s="42" t="s">
        <v>8454</v>
      </c>
      <c r="C9446">
        <v>2016</v>
      </c>
      <c r="D9446" s="42" t="s">
        <v>9122</v>
      </c>
      <c r="E9446" t="b">
        <v>1</v>
      </c>
      <c r="F9446" s="42" t="s">
        <v>2397</v>
      </c>
    </row>
    <row r="9447" spans="1:6" x14ac:dyDescent="0.2">
      <c r="A9447" s="42" t="s">
        <v>2396</v>
      </c>
      <c r="B9447" s="42" t="s">
        <v>8454</v>
      </c>
      <c r="C9447">
        <v>2017</v>
      </c>
      <c r="D9447" s="42" t="s">
        <v>8932</v>
      </c>
      <c r="E9447" t="b">
        <v>1</v>
      </c>
      <c r="F9447" s="42" t="s">
        <v>2397</v>
      </c>
    </row>
    <row r="9448" spans="1:6" x14ac:dyDescent="0.2">
      <c r="A9448" s="42" t="s">
        <v>2396</v>
      </c>
      <c r="B9448" s="42" t="s">
        <v>8454</v>
      </c>
      <c r="C9448">
        <v>2018</v>
      </c>
      <c r="D9448" s="42" t="s">
        <v>8586</v>
      </c>
      <c r="E9448" t="b">
        <v>1</v>
      </c>
      <c r="F9448" s="42" t="s">
        <v>2397</v>
      </c>
    </row>
    <row r="9449" spans="1:6" x14ac:dyDescent="0.2">
      <c r="A9449" s="42" t="s">
        <v>2396</v>
      </c>
      <c r="B9449" s="42" t="s">
        <v>8454</v>
      </c>
      <c r="C9449">
        <v>2019</v>
      </c>
      <c r="D9449" s="42" t="s">
        <v>8827</v>
      </c>
      <c r="E9449" t="b">
        <v>1</v>
      </c>
      <c r="F9449" s="42" t="s">
        <v>2397</v>
      </c>
    </row>
    <row r="9450" spans="1:6" x14ac:dyDescent="0.2">
      <c r="A9450" s="42" t="s">
        <v>2396</v>
      </c>
      <c r="B9450" s="42" t="s">
        <v>8462</v>
      </c>
      <c r="C9450">
        <v>2013</v>
      </c>
      <c r="D9450" s="42" t="s">
        <v>8969</v>
      </c>
      <c r="E9450" t="b">
        <v>1</v>
      </c>
      <c r="F9450" s="42" t="s">
        <v>2397</v>
      </c>
    </row>
    <row r="9451" spans="1:6" x14ac:dyDescent="0.2">
      <c r="A9451" s="42" t="s">
        <v>2396</v>
      </c>
      <c r="B9451" s="42" t="s">
        <v>8462</v>
      </c>
      <c r="C9451">
        <v>2014</v>
      </c>
      <c r="D9451" s="42" t="s">
        <v>4381</v>
      </c>
      <c r="E9451" t="b">
        <v>1</v>
      </c>
      <c r="F9451" s="42" t="s">
        <v>2397</v>
      </c>
    </row>
    <row r="9452" spans="1:6" x14ac:dyDescent="0.2">
      <c r="A9452" s="42" t="s">
        <v>2396</v>
      </c>
      <c r="B9452" s="42" t="s">
        <v>8462</v>
      </c>
      <c r="C9452">
        <v>2015</v>
      </c>
      <c r="D9452" s="42" t="s">
        <v>8655</v>
      </c>
      <c r="E9452" t="b">
        <v>1</v>
      </c>
      <c r="F9452" s="42" t="s">
        <v>2397</v>
      </c>
    </row>
    <row r="9453" spans="1:6" x14ac:dyDescent="0.2">
      <c r="A9453" s="42" t="s">
        <v>2396</v>
      </c>
      <c r="B9453" s="42" t="s">
        <v>8462</v>
      </c>
      <c r="C9453">
        <v>2016</v>
      </c>
      <c r="D9453" s="42" t="s">
        <v>9122</v>
      </c>
      <c r="E9453" t="b">
        <v>1</v>
      </c>
      <c r="F9453" s="42" t="s">
        <v>2397</v>
      </c>
    </row>
    <row r="9454" spans="1:6" x14ac:dyDescent="0.2">
      <c r="A9454" s="42" t="s">
        <v>2396</v>
      </c>
      <c r="B9454" s="42" t="s">
        <v>8462</v>
      </c>
      <c r="C9454">
        <v>2017</v>
      </c>
      <c r="D9454" s="42" t="s">
        <v>8932</v>
      </c>
      <c r="E9454" t="b">
        <v>1</v>
      </c>
      <c r="F9454" s="42" t="s">
        <v>2397</v>
      </c>
    </row>
    <row r="9455" spans="1:6" x14ac:dyDescent="0.2">
      <c r="A9455" s="42" t="s">
        <v>2396</v>
      </c>
      <c r="B9455" s="42" t="s">
        <v>8462</v>
      </c>
      <c r="C9455">
        <v>2018</v>
      </c>
      <c r="D9455" s="42" t="s">
        <v>8586</v>
      </c>
      <c r="E9455" t="b">
        <v>1</v>
      </c>
      <c r="F9455" s="42" t="s">
        <v>2397</v>
      </c>
    </row>
    <row r="9456" spans="1:6" x14ac:dyDescent="0.2">
      <c r="A9456" s="42" t="s">
        <v>2396</v>
      </c>
      <c r="B9456" s="42" t="s">
        <v>8462</v>
      </c>
      <c r="C9456">
        <v>2019</v>
      </c>
      <c r="D9456" s="42" t="s">
        <v>8827</v>
      </c>
      <c r="E9456" t="b">
        <v>1</v>
      </c>
      <c r="F9456" s="42" t="s">
        <v>2397</v>
      </c>
    </row>
    <row r="9457" spans="1:6" x14ac:dyDescent="0.2">
      <c r="A9457" s="42" t="s">
        <v>2396</v>
      </c>
      <c r="B9457" s="42" t="s">
        <v>8464</v>
      </c>
      <c r="C9457">
        <v>2013</v>
      </c>
      <c r="D9457" s="42" t="s">
        <v>8829</v>
      </c>
      <c r="E9457" t="b">
        <v>1</v>
      </c>
      <c r="F9457" s="42" t="s">
        <v>2397</v>
      </c>
    </row>
    <row r="9458" spans="1:6" x14ac:dyDescent="0.2">
      <c r="A9458" s="42" t="s">
        <v>2396</v>
      </c>
      <c r="B9458" s="42" t="s">
        <v>8464</v>
      </c>
      <c r="C9458">
        <v>2014</v>
      </c>
      <c r="D9458" s="42" t="s">
        <v>8982</v>
      </c>
      <c r="E9458" t="b">
        <v>1</v>
      </c>
      <c r="F9458" s="42" t="s">
        <v>2397</v>
      </c>
    </row>
    <row r="9459" spans="1:6" x14ac:dyDescent="0.2">
      <c r="A9459" s="42" t="s">
        <v>2396</v>
      </c>
      <c r="B9459" s="42" t="s">
        <v>8464</v>
      </c>
      <c r="C9459">
        <v>2015</v>
      </c>
      <c r="D9459" s="42" t="s">
        <v>9018</v>
      </c>
      <c r="E9459" t="b">
        <v>1</v>
      </c>
      <c r="F9459" s="42" t="s">
        <v>2397</v>
      </c>
    </row>
    <row r="9460" spans="1:6" x14ac:dyDescent="0.2">
      <c r="A9460" s="42" t="s">
        <v>2396</v>
      </c>
      <c r="B9460" s="42" t="s">
        <v>8464</v>
      </c>
      <c r="C9460">
        <v>2016</v>
      </c>
      <c r="D9460" s="42" t="s">
        <v>8596</v>
      </c>
      <c r="E9460" t="b">
        <v>1</v>
      </c>
      <c r="F9460" s="42" t="s">
        <v>2397</v>
      </c>
    </row>
    <row r="9461" spans="1:6" x14ac:dyDescent="0.2">
      <c r="A9461" s="42" t="s">
        <v>2396</v>
      </c>
      <c r="B9461" s="42" t="s">
        <v>8464</v>
      </c>
      <c r="C9461">
        <v>2017</v>
      </c>
      <c r="D9461" s="42" t="s">
        <v>8652</v>
      </c>
      <c r="E9461" t="b">
        <v>1</v>
      </c>
      <c r="F9461" s="42" t="s">
        <v>2397</v>
      </c>
    </row>
    <row r="9462" spans="1:6" x14ac:dyDescent="0.2">
      <c r="A9462" s="42" t="s">
        <v>2396</v>
      </c>
      <c r="B9462" s="42" t="s">
        <v>8464</v>
      </c>
      <c r="C9462">
        <v>2018</v>
      </c>
      <c r="D9462" s="42" t="s">
        <v>8587</v>
      </c>
      <c r="E9462" t="b">
        <v>1</v>
      </c>
      <c r="F9462" s="42" t="s">
        <v>2397</v>
      </c>
    </row>
    <row r="9463" spans="1:6" x14ac:dyDescent="0.2">
      <c r="A9463" s="42" t="s">
        <v>2396</v>
      </c>
      <c r="B9463" s="42" t="s">
        <v>8464</v>
      </c>
      <c r="C9463">
        <v>2019</v>
      </c>
      <c r="D9463" s="42" t="s">
        <v>8482</v>
      </c>
      <c r="E9463" t="b">
        <v>1</v>
      </c>
      <c r="F9463" s="42" t="s">
        <v>2397</v>
      </c>
    </row>
    <row r="9464" spans="1:6" x14ac:dyDescent="0.2">
      <c r="A9464" s="42" t="s">
        <v>2433</v>
      </c>
      <c r="B9464" s="42" t="s">
        <v>8454</v>
      </c>
      <c r="C9464">
        <v>2013</v>
      </c>
      <c r="D9464" s="42" t="s">
        <v>8458</v>
      </c>
      <c r="E9464" t="b">
        <v>0</v>
      </c>
      <c r="F9464" s="42" t="s">
        <v>10443</v>
      </c>
    </row>
    <row r="9465" spans="1:6" x14ac:dyDescent="0.2">
      <c r="A9465" s="42" t="s">
        <v>2433</v>
      </c>
      <c r="B9465" s="42" t="s">
        <v>8454</v>
      </c>
      <c r="C9465">
        <v>2014</v>
      </c>
      <c r="D9465" s="42" t="s">
        <v>8672</v>
      </c>
      <c r="E9465" t="b">
        <v>0</v>
      </c>
      <c r="F9465" s="42" t="s">
        <v>10443</v>
      </c>
    </row>
    <row r="9466" spans="1:6" x14ac:dyDescent="0.2">
      <c r="A9466" s="42" t="s">
        <v>2433</v>
      </c>
      <c r="B9466" s="42" t="s">
        <v>8454</v>
      </c>
      <c r="C9466">
        <v>2015</v>
      </c>
      <c r="D9466" s="42" t="s">
        <v>9493</v>
      </c>
      <c r="E9466" t="b">
        <v>0</v>
      </c>
      <c r="F9466" s="42" t="s">
        <v>10443</v>
      </c>
    </row>
    <row r="9467" spans="1:6" x14ac:dyDescent="0.2">
      <c r="A9467" s="42" t="s">
        <v>2433</v>
      </c>
      <c r="B9467" s="42" t="s">
        <v>8454</v>
      </c>
      <c r="C9467">
        <v>2016</v>
      </c>
      <c r="D9467" s="42" t="s">
        <v>9183</v>
      </c>
      <c r="E9467" t="b">
        <v>0</v>
      </c>
      <c r="F9467" s="42" t="s">
        <v>10443</v>
      </c>
    </row>
    <row r="9468" spans="1:6" x14ac:dyDescent="0.2">
      <c r="A9468" s="42" t="s">
        <v>2433</v>
      </c>
      <c r="B9468" s="42" t="s">
        <v>8454</v>
      </c>
      <c r="C9468">
        <v>2017</v>
      </c>
      <c r="D9468" s="42" t="s">
        <v>8996</v>
      </c>
      <c r="E9468" t="b">
        <v>0</v>
      </c>
      <c r="F9468" s="42" t="s">
        <v>10443</v>
      </c>
    </row>
    <row r="9469" spans="1:6" x14ac:dyDescent="0.2">
      <c r="A9469" s="42" t="s">
        <v>2433</v>
      </c>
      <c r="B9469" s="42" t="s">
        <v>8454</v>
      </c>
      <c r="C9469">
        <v>2018</v>
      </c>
      <c r="D9469" s="42" t="s">
        <v>8557</v>
      </c>
      <c r="E9469" t="b">
        <v>0</v>
      </c>
      <c r="F9469" s="42" t="s">
        <v>10443</v>
      </c>
    </row>
    <row r="9470" spans="1:6" x14ac:dyDescent="0.2">
      <c r="A9470" s="42" t="s">
        <v>2433</v>
      </c>
      <c r="B9470" s="42" t="s">
        <v>8454</v>
      </c>
      <c r="C9470">
        <v>2019</v>
      </c>
      <c r="D9470" s="42" t="s">
        <v>9193</v>
      </c>
      <c r="E9470" t="b">
        <v>0</v>
      </c>
      <c r="F9470" s="42" t="s">
        <v>10443</v>
      </c>
    </row>
    <row r="9471" spans="1:6" x14ac:dyDescent="0.2">
      <c r="A9471" s="42" t="s">
        <v>2433</v>
      </c>
      <c r="B9471" s="42" t="s">
        <v>8462</v>
      </c>
      <c r="C9471">
        <v>2013</v>
      </c>
      <c r="D9471" s="42" t="s">
        <v>9515</v>
      </c>
      <c r="E9471" t="b">
        <v>0</v>
      </c>
      <c r="F9471" s="42" t="s">
        <v>10443</v>
      </c>
    </row>
    <row r="9472" spans="1:6" x14ac:dyDescent="0.2">
      <c r="A9472" s="42" t="s">
        <v>2433</v>
      </c>
      <c r="B9472" s="42" t="s">
        <v>8462</v>
      </c>
      <c r="C9472">
        <v>2014</v>
      </c>
      <c r="D9472" s="42" t="s">
        <v>8550</v>
      </c>
      <c r="E9472" t="b">
        <v>0</v>
      </c>
      <c r="F9472" s="42" t="s">
        <v>10443</v>
      </c>
    </row>
    <row r="9473" spans="1:6" x14ac:dyDescent="0.2">
      <c r="A9473" s="42" t="s">
        <v>2433</v>
      </c>
      <c r="B9473" s="42" t="s">
        <v>8462</v>
      </c>
      <c r="C9473">
        <v>2015</v>
      </c>
      <c r="D9473" s="42" t="s">
        <v>8768</v>
      </c>
      <c r="E9473" t="b">
        <v>0</v>
      </c>
      <c r="F9473" s="42" t="s">
        <v>10443</v>
      </c>
    </row>
    <row r="9474" spans="1:6" x14ac:dyDescent="0.2">
      <c r="A9474" s="42" t="s">
        <v>2433</v>
      </c>
      <c r="B9474" s="42" t="s">
        <v>8462</v>
      </c>
      <c r="C9474">
        <v>2016</v>
      </c>
      <c r="D9474" s="42" t="s">
        <v>8502</v>
      </c>
      <c r="E9474" t="b">
        <v>0</v>
      </c>
      <c r="F9474" s="42" t="s">
        <v>10443</v>
      </c>
    </row>
    <row r="9475" spans="1:6" x14ac:dyDescent="0.2">
      <c r="A9475" s="42" t="s">
        <v>2433</v>
      </c>
      <c r="B9475" s="42" t="s">
        <v>8462</v>
      </c>
      <c r="C9475">
        <v>2017</v>
      </c>
      <c r="D9475" s="42" t="s">
        <v>9158</v>
      </c>
      <c r="E9475" t="b">
        <v>0</v>
      </c>
      <c r="F9475" s="42" t="s">
        <v>10443</v>
      </c>
    </row>
    <row r="9476" spans="1:6" x14ac:dyDescent="0.2">
      <c r="A9476" s="42" t="s">
        <v>2433</v>
      </c>
      <c r="B9476" s="42" t="s">
        <v>8462</v>
      </c>
      <c r="C9476">
        <v>2018</v>
      </c>
      <c r="D9476" s="42" t="s">
        <v>9161</v>
      </c>
      <c r="E9476" t="b">
        <v>0</v>
      </c>
      <c r="F9476" s="42" t="s">
        <v>10443</v>
      </c>
    </row>
    <row r="9477" spans="1:6" x14ac:dyDescent="0.2">
      <c r="A9477" s="42" t="s">
        <v>2433</v>
      </c>
      <c r="B9477" s="42" t="s">
        <v>8462</v>
      </c>
      <c r="C9477">
        <v>2019</v>
      </c>
      <c r="D9477" s="42" t="s">
        <v>8530</v>
      </c>
      <c r="E9477" t="b">
        <v>0</v>
      </c>
      <c r="F9477" s="42" t="s">
        <v>10443</v>
      </c>
    </row>
    <row r="9478" spans="1:6" x14ac:dyDescent="0.2">
      <c r="A9478" s="42" t="s">
        <v>2433</v>
      </c>
      <c r="B9478" s="42" t="s">
        <v>8464</v>
      </c>
      <c r="C9478">
        <v>2013</v>
      </c>
      <c r="D9478" s="42" t="s">
        <v>8527</v>
      </c>
      <c r="E9478" t="b">
        <v>0</v>
      </c>
      <c r="F9478" s="42" t="s">
        <v>10443</v>
      </c>
    </row>
    <row r="9479" spans="1:6" x14ac:dyDescent="0.2">
      <c r="A9479" s="42" t="s">
        <v>2433</v>
      </c>
      <c r="B9479" s="42" t="s">
        <v>8464</v>
      </c>
      <c r="C9479">
        <v>2014</v>
      </c>
      <c r="D9479" s="42" t="s">
        <v>8648</v>
      </c>
      <c r="E9479" t="b">
        <v>0</v>
      </c>
      <c r="F9479" s="42" t="s">
        <v>10443</v>
      </c>
    </row>
    <row r="9480" spans="1:6" x14ac:dyDescent="0.2">
      <c r="A9480" s="42" t="s">
        <v>2433</v>
      </c>
      <c r="B9480" s="42" t="s">
        <v>8464</v>
      </c>
      <c r="C9480">
        <v>2015</v>
      </c>
      <c r="D9480" s="42" t="s">
        <v>8466</v>
      </c>
      <c r="E9480" t="b">
        <v>0</v>
      </c>
      <c r="F9480" s="42" t="s">
        <v>10443</v>
      </c>
    </row>
    <row r="9481" spans="1:6" x14ac:dyDescent="0.2">
      <c r="A9481" s="42" t="s">
        <v>2433</v>
      </c>
      <c r="B9481" s="42" t="s">
        <v>8464</v>
      </c>
      <c r="C9481">
        <v>2016</v>
      </c>
      <c r="D9481" s="42" t="s">
        <v>9470</v>
      </c>
      <c r="E9481" t="b">
        <v>0</v>
      </c>
      <c r="F9481" s="42" t="s">
        <v>10443</v>
      </c>
    </row>
    <row r="9482" spans="1:6" x14ac:dyDescent="0.2">
      <c r="A9482" s="42" t="s">
        <v>2433</v>
      </c>
      <c r="B9482" s="42" t="s">
        <v>8464</v>
      </c>
      <c r="C9482">
        <v>2017</v>
      </c>
      <c r="D9482" s="42" t="s">
        <v>9470</v>
      </c>
      <c r="E9482" t="b">
        <v>0</v>
      </c>
      <c r="F9482" s="42" t="s">
        <v>10443</v>
      </c>
    </row>
    <row r="9483" spans="1:6" x14ac:dyDescent="0.2">
      <c r="A9483" s="42" t="s">
        <v>2433</v>
      </c>
      <c r="B9483" s="42" t="s">
        <v>8464</v>
      </c>
      <c r="C9483">
        <v>2018</v>
      </c>
      <c r="D9483" s="42" t="s">
        <v>8558</v>
      </c>
      <c r="E9483" t="b">
        <v>0</v>
      </c>
      <c r="F9483" s="42" t="s">
        <v>10443</v>
      </c>
    </row>
    <row r="9484" spans="1:6" x14ac:dyDescent="0.2">
      <c r="A9484" s="42" t="s">
        <v>2433</v>
      </c>
      <c r="B9484" s="42" t="s">
        <v>8464</v>
      </c>
      <c r="C9484">
        <v>2019</v>
      </c>
      <c r="D9484" s="42" t="s">
        <v>8496</v>
      </c>
      <c r="E9484" t="b">
        <v>0</v>
      </c>
      <c r="F9484" s="42" t="s">
        <v>10443</v>
      </c>
    </row>
    <row r="9485" spans="1:6" x14ac:dyDescent="0.2">
      <c r="A9485" s="42" t="s">
        <v>2435</v>
      </c>
      <c r="B9485" s="42" t="s">
        <v>8454</v>
      </c>
      <c r="C9485">
        <v>2013</v>
      </c>
      <c r="D9485" s="42" t="s">
        <v>8482</v>
      </c>
      <c r="E9485" t="b">
        <v>0</v>
      </c>
      <c r="F9485" s="42" t="s">
        <v>10444</v>
      </c>
    </row>
    <row r="9486" spans="1:6" x14ac:dyDescent="0.2">
      <c r="A9486" s="42" t="s">
        <v>2435</v>
      </c>
      <c r="B9486" s="42" t="s">
        <v>8454</v>
      </c>
      <c r="C9486">
        <v>2014</v>
      </c>
      <c r="D9486" s="42" t="s">
        <v>8615</v>
      </c>
      <c r="E9486" t="b">
        <v>0</v>
      </c>
      <c r="F9486" s="42" t="s">
        <v>10444</v>
      </c>
    </row>
    <row r="9487" spans="1:6" x14ac:dyDescent="0.2">
      <c r="A9487" s="42" t="s">
        <v>2435</v>
      </c>
      <c r="B9487" s="42" t="s">
        <v>8454</v>
      </c>
      <c r="C9487">
        <v>2015</v>
      </c>
      <c r="D9487" s="42" t="s">
        <v>9619</v>
      </c>
      <c r="E9487" t="b">
        <v>0</v>
      </c>
      <c r="F9487" s="42" t="s">
        <v>10444</v>
      </c>
    </row>
    <row r="9488" spans="1:6" x14ac:dyDescent="0.2">
      <c r="A9488" s="42" t="s">
        <v>2435</v>
      </c>
      <c r="B9488" s="42" t="s">
        <v>8454</v>
      </c>
      <c r="C9488">
        <v>2016</v>
      </c>
      <c r="D9488" s="42" t="s">
        <v>8599</v>
      </c>
      <c r="E9488" t="b">
        <v>0</v>
      </c>
      <c r="F9488" s="42" t="s">
        <v>10444</v>
      </c>
    </row>
    <row r="9489" spans="1:6" x14ac:dyDescent="0.2">
      <c r="A9489" s="42" t="s">
        <v>2435</v>
      </c>
      <c r="B9489" s="42" t="s">
        <v>8454</v>
      </c>
      <c r="C9489">
        <v>2017</v>
      </c>
      <c r="D9489" s="42" t="s">
        <v>8540</v>
      </c>
      <c r="E9489" t="b">
        <v>0</v>
      </c>
      <c r="F9489" s="42" t="s">
        <v>10444</v>
      </c>
    </row>
    <row r="9490" spans="1:6" x14ac:dyDescent="0.2">
      <c r="A9490" s="42" t="s">
        <v>2435</v>
      </c>
      <c r="B9490" s="42" t="s">
        <v>8454</v>
      </c>
      <c r="C9490">
        <v>2018</v>
      </c>
      <c r="D9490" s="42" t="s">
        <v>9321</v>
      </c>
      <c r="E9490" t="b">
        <v>0</v>
      </c>
      <c r="F9490" s="42" t="s">
        <v>10444</v>
      </c>
    </row>
    <row r="9491" spans="1:6" x14ac:dyDescent="0.2">
      <c r="A9491" s="42" t="s">
        <v>2435</v>
      </c>
      <c r="B9491" s="42" t="s">
        <v>8454</v>
      </c>
      <c r="C9491">
        <v>2019</v>
      </c>
      <c r="D9491" s="42" t="s">
        <v>9194</v>
      </c>
      <c r="E9491" t="b">
        <v>0</v>
      </c>
      <c r="F9491" s="42" t="s">
        <v>10444</v>
      </c>
    </row>
    <row r="9492" spans="1:6" x14ac:dyDescent="0.2">
      <c r="A9492" s="42" t="s">
        <v>2435</v>
      </c>
      <c r="B9492" s="42" t="s">
        <v>8462</v>
      </c>
      <c r="C9492">
        <v>2013</v>
      </c>
      <c r="D9492" s="42" t="s">
        <v>9863</v>
      </c>
      <c r="E9492" t="b">
        <v>0</v>
      </c>
      <c r="F9492" s="42" t="s">
        <v>10444</v>
      </c>
    </row>
    <row r="9493" spans="1:6" x14ac:dyDescent="0.2">
      <c r="A9493" s="42" t="s">
        <v>2435</v>
      </c>
      <c r="B9493" s="42" t="s">
        <v>8462</v>
      </c>
      <c r="C9493">
        <v>2014</v>
      </c>
      <c r="D9493" s="42" t="s">
        <v>9326</v>
      </c>
      <c r="E9493" t="b">
        <v>0</v>
      </c>
      <c r="F9493" s="42" t="s">
        <v>10444</v>
      </c>
    </row>
    <row r="9494" spans="1:6" x14ac:dyDescent="0.2">
      <c r="A9494" s="42" t="s">
        <v>2435</v>
      </c>
      <c r="B9494" s="42" t="s">
        <v>8462</v>
      </c>
      <c r="C9494">
        <v>2015</v>
      </c>
      <c r="D9494" s="42" t="s">
        <v>8773</v>
      </c>
      <c r="E9494" t="b">
        <v>0</v>
      </c>
      <c r="F9494" s="42" t="s">
        <v>10444</v>
      </c>
    </row>
    <row r="9495" spans="1:6" x14ac:dyDescent="0.2">
      <c r="A9495" s="42" t="s">
        <v>2435</v>
      </c>
      <c r="B9495" s="42" t="s">
        <v>8462</v>
      </c>
      <c r="C9495">
        <v>2016</v>
      </c>
      <c r="D9495" s="42" t="s">
        <v>8969</v>
      </c>
      <c r="E9495" t="b">
        <v>0</v>
      </c>
      <c r="F9495" s="42" t="s">
        <v>10444</v>
      </c>
    </row>
    <row r="9496" spans="1:6" x14ac:dyDescent="0.2">
      <c r="A9496" s="42" t="s">
        <v>2435</v>
      </c>
      <c r="B9496" s="42" t="s">
        <v>8462</v>
      </c>
      <c r="C9496">
        <v>2017</v>
      </c>
      <c r="D9496" s="42" t="s">
        <v>8636</v>
      </c>
      <c r="E9496" t="b">
        <v>0</v>
      </c>
      <c r="F9496" s="42" t="s">
        <v>10444</v>
      </c>
    </row>
    <row r="9497" spans="1:6" x14ac:dyDescent="0.2">
      <c r="A9497" s="42" t="s">
        <v>2435</v>
      </c>
      <c r="B9497" s="42" t="s">
        <v>8462</v>
      </c>
      <c r="C9497">
        <v>2018</v>
      </c>
      <c r="D9497" s="42" t="s">
        <v>9055</v>
      </c>
      <c r="E9497" t="b">
        <v>0</v>
      </c>
      <c r="F9497" s="42" t="s">
        <v>10444</v>
      </c>
    </row>
    <row r="9498" spans="1:6" x14ac:dyDescent="0.2">
      <c r="A9498" s="42" t="s">
        <v>2435</v>
      </c>
      <c r="B9498" s="42" t="s">
        <v>8462</v>
      </c>
      <c r="C9498">
        <v>2019</v>
      </c>
      <c r="D9498" s="42" t="s">
        <v>9316</v>
      </c>
      <c r="E9498" t="b">
        <v>0</v>
      </c>
      <c r="F9498" s="42" t="s">
        <v>10444</v>
      </c>
    </row>
    <row r="9499" spans="1:6" x14ac:dyDescent="0.2">
      <c r="A9499" s="42" t="s">
        <v>2435</v>
      </c>
      <c r="B9499" s="42" t="s">
        <v>8464</v>
      </c>
      <c r="C9499">
        <v>2013</v>
      </c>
      <c r="D9499" s="42" t="s">
        <v>8995</v>
      </c>
      <c r="E9499" t="b">
        <v>0</v>
      </c>
      <c r="F9499" s="42" t="s">
        <v>10444</v>
      </c>
    </row>
    <row r="9500" spans="1:6" x14ac:dyDescent="0.2">
      <c r="A9500" s="42" t="s">
        <v>2435</v>
      </c>
      <c r="B9500" s="42" t="s">
        <v>8464</v>
      </c>
      <c r="C9500">
        <v>2014</v>
      </c>
      <c r="D9500" s="42" t="s">
        <v>8530</v>
      </c>
      <c r="E9500" t="b">
        <v>0</v>
      </c>
      <c r="F9500" s="42" t="s">
        <v>10444</v>
      </c>
    </row>
    <row r="9501" spans="1:6" x14ac:dyDescent="0.2">
      <c r="A9501" s="42" t="s">
        <v>2435</v>
      </c>
      <c r="B9501" s="42" t="s">
        <v>8464</v>
      </c>
      <c r="C9501">
        <v>2015</v>
      </c>
      <c r="D9501" s="42" t="s">
        <v>9222</v>
      </c>
      <c r="E9501" t="b">
        <v>0</v>
      </c>
      <c r="F9501" s="42" t="s">
        <v>10444</v>
      </c>
    </row>
    <row r="9502" spans="1:6" x14ac:dyDescent="0.2">
      <c r="A9502" s="42" t="s">
        <v>2435</v>
      </c>
      <c r="B9502" s="42" t="s">
        <v>8464</v>
      </c>
      <c r="C9502">
        <v>2016</v>
      </c>
      <c r="D9502" s="42" t="s">
        <v>9320</v>
      </c>
      <c r="E9502" t="b">
        <v>0</v>
      </c>
      <c r="F9502" s="42" t="s">
        <v>10444</v>
      </c>
    </row>
    <row r="9503" spans="1:6" x14ac:dyDescent="0.2">
      <c r="A9503" s="42" t="s">
        <v>2435</v>
      </c>
      <c r="B9503" s="42" t="s">
        <v>8464</v>
      </c>
      <c r="C9503">
        <v>2017</v>
      </c>
      <c r="D9503" s="42" t="s">
        <v>8460</v>
      </c>
      <c r="E9503" t="b">
        <v>0</v>
      </c>
      <c r="F9503" s="42" t="s">
        <v>10444</v>
      </c>
    </row>
    <row r="9504" spans="1:6" x14ac:dyDescent="0.2">
      <c r="A9504" s="42" t="s">
        <v>2435</v>
      </c>
      <c r="B9504" s="42" t="s">
        <v>8464</v>
      </c>
      <c r="C9504">
        <v>2018</v>
      </c>
      <c r="D9504" s="42" t="s">
        <v>8998</v>
      </c>
      <c r="E9504" t="b">
        <v>0</v>
      </c>
      <c r="F9504" s="42" t="s">
        <v>10444</v>
      </c>
    </row>
    <row r="9505" spans="1:6" x14ac:dyDescent="0.2">
      <c r="A9505" s="42" t="s">
        <v>2435</v>
      </c>
      <c r="B9505" s="42" t="s">
        <v>8464</v>
      </c>
      <c r="C9505">
        <v>2019</v>
      </c>
      <c r="D9505" s="42" t="s">
        <v>8591</v>
      </c>
      <c r="E9505" t="b">
        <v>0</v>
      </c>
      <c r="F9505" s="42" t="s">
        <v>10444</v>
      </c>
    </row>
    <row r="9506" spans="1:6" x14ac:dyDescent="0.2">
      <c r="A9506" s="42" t="s">
        <v>2437</v>
      </c>
      <c r="B9506" s="42" t="s">
        <v>8454</v>
      </c>
      <c r="C9506">
        <v>2016</v>
      </c>
      <c r="D9506" s="42" t="s">
        <v>8972</v>
      </c>
      <c r="E9506" t="b">
        <v>0</v>
      </c>
      <c r="F9506" s="42" t="s">
        <v>10445</v>
      </c>
    </row>
    <row r="9507" spans="1:6" x14ac:dyDescent="0.2">
      <c r="A9507" s="42" t="s">
        <v>2437</v>
      </c>
      <c r="B9507" s="42" t="s">
        <v>8454</v>
      </c>
      <c r="C9507">
        <v>2017</v>
      </c>
      <c r="D9507" s="42" t="s">
        <v>9674</v>
      </c>
      <c r="E9507" t="b">
        <v>0</v>
      </c>
      <c r="F9507" s="42" t="s">
        <v>10445</v>
      </c>
    </row>
    <row r="9508" spans="1:6" x14ac:dyDescent="0.2">
      <c r="A9508" s="42" t="s">
        <v>2437</v>
      </c>
      <c r="B9508" s="42" t="s">
        <v>8454</v>
      </c>
      <c r="C9508">
        <v>2018</v>
      </c>
      <c r="D9508" s="42" t="s">
        <v>10446</v>
      </c>
      <c r="E9508" t="b">
        <v>0</v>
      </c>
      <c r="F9508" s="42" t="s">
        <v>10445</v>
      </c>
    </row>
    <row r="9509" spans="1:6" x14ac:dyDescent="0.2">
      <c r="A9509" s="42" t="s">
        <v>2437</v>
      </c>
      <c r="B9509" s="42" t="s">
        <v>8454</v>
      </c>
      <c r="C9509">
        <v>2019</v>
      </c>
      <c r="D9509" s="42" t="s">
        <v>10426</v>
      </c>
      <c r="E9509" t="b">
        <v>0</v>
      </c>
      <c r="F9509" s="42" t="s">
        <v>10445</v>
      </c>
    </row>
    <row r="9510" spans="1:6" x14ac:dyDescent="0.2">
      <c r="A9510" s="42" t="s">
        <v>2437</v>
      </c>
      <c r="B9510" s="42" t="s">
        <v>8462</v>
      </c>
      <c r="C9510">
        <v>2016</v>
      </c>
      <c r="D9510" s="42" t="s">
        <v>8972</v>
      </c>
      <c r="E9510" t="b">
        <v>0</v>
      </c>
      <c r="F9510" s="42" t="s">
        <v>10445</v>
      </c>
    </row>
    <row r="9511" spans="1:6" x14ac:dyDescent="0.2">
      <c r="A9511" s="42" t="s">
        <v>2437</v>
      </c>
      <c r="B9511" s="42" t="s">
        <v>8462</v>
      </c>
      <c r="C9511">
        <v>2017</v>
      </c>
      <c r="D9511" s="42" t="s">
        <v>9674</v>
      </c>
      <c r="E9511" t="b">
        <v>0</v>
      </c>
      <c r="F9511" s="42" t="s">
        <v>10445</v>
      </c>
    </row>
    <row r="9512" spans="1:6" x14ac:dyDescent="0.2">
      <c r="A9512" s="42" t="s">
        <v>2437</v>
      </c>
      <c r="B9512" s="42" t="s">
        <v>8462</v>
      </c>
      <c r="C9512">
        <v>2018</v>
      </c>
      <c r="D9512" s="42" t="s">
        <v>10446</v>
      </c>
      <c r="E9512" t="b">
        <v>0</v>
      </c>
      <c r="F9512" s="42" t="s">
        <v>10445</v>
      </c>
    </row>
    <row r="9513" spans="1:6" x14ac:dyDescent="0.2">
      <c r="A9513" s="42" t="s">
        <v>2437</v>
      </c>
      <c r="B9513" s="42" t="s">
        <v>8462</v>
      </c>
      <c r="C9513">
        <v>2019</v>
      </c>
      <c r="D9513" s="42" t="s">
        <v>10426</v>
      </c>
      <c r="E9513" t="b">
        <v>0</v>
      </c>
      <c r="F9513" s="42" t="s">
        <v>10445</v>
      </c>
    </row>
    <row r="9514" spans="1:6" x14ac:dyDescent="0.2">
      <c r="A9514" s="42" t="s">
        <v>2437</v>
      </c>
      <c r="B9514" s="42" t="s">
        <v>8464</v>
      </c>
      <c r="C9514">
        <v>2016</v>
      </c>
      <c r="D9514" s="42" t="s">
        <v>8496</v>
      </c>
      <c r="E9514" t="b">
        <v>0</v>
      </c>
      <c r="F9514" s="42" t="s">
        <v>10445</v>
      </c>
    </row>
    <row r="9515" spans="1:6" x14ac:dyDescent="0.2">
      <c r="A9515" s="42" t="s">
        <v>2437</v>
      </c>
      <c r="B9515" s="42" t="s">
        <v>8464</v>
      </c>
      <c r="C9515">
        <v>2017</v>
      </c>
      <c r="D9515" s="42" t="s">
        <v>8496</v>
      </c>
      <c r="E9515" t="b">
        <v>0</v>
      </c>
      <c r="F9515" s="42" t="s">
        <v>10445</v>
      </c>
    </row>
    <row r="9516" spans="1:6" x14ac:dyDescent="0.2">
      <c r="A9516" s="42" t="s">
        <v>2437</v>
      </c>
      <c r="B9516" s="42" t="s">
        <v>8464</v>
      </c>
      <c r="C9516">
        <v>2018</v>
      </c>
      <c r="D9516" s="42" t="s">
        <v>8482</v>
      </c>
      <c r="E9516" t="b">
        <v>0</v>
      </c>
      <c r="F9516" s="42" t="s">
        <v>10445</v>
      </c>
    </row>
    <row r="9517" spans="1:6" x14ac:dyDescent="0.2">
      <c r="A9517" s="42" t="s">
        <v>2437</v>
      </c>
      <c r="B9517" s="42" t="s">
        <v>8464</v>
      </c>
      <c r="C9517">
        <v>2019</v>
      </c>
      <c r="D9517" s="42" t="s">
        <v>8496</v>
      </c>
      <c r="E9517" t="b">
        <v>0</v>
      </c>
      <c r="F9517" s="42" t="s">
        <v>10445</v>
      </c>
    </row>
    <row r="9518" spans="1:6" x14ac:dyDescent="0.2">
      <c r="A9518" s="42" t="s">
        <v>2439</v>
      </c>
      <c r="B9518" s="42" t="s">
        <v>8454</v>
      </c>
      <c r="C9518">
        <v>2013</v>
      </c>
      <c r="D9518" s="42" t="s">
        <v>9136</v>
      </c>
      <c r="E9518" t="b">
        <v>0</v>
      </c>
      <c r="F9518" s="42" t="s">
        <v>10447</v>
      </c>
    </row>
    <row r="9519" spans="1:6" x14ac:dyDescent="0.2">
      <c r="A9519" s="42" t="s">
        <v>2439</v>
      </c>
      <c r="B9519" s="42" t="s">
        <v>8454</v>
      </c>
      <c r="C9519">
        <v>2014</v>
      </c>
      <c r="D9519" s="42" t="s">
        <v>9448</v>
      </c>
      <c r="E9519" t="b">
        <v>0</v>
      </c>
      <c r="F9519" s="42" t="s">
        <v>10447</v>
      </c>
    </row>
    <row r="9520" spans="1:6" x14ac:dyDescent="0.2">
      <c r="A9520" s="42" t="s">
        <v>2439</v>
      </c>
      <c r="B9520" s="42" t="s">
        <v>8454</v>
      </c>
      <c r="C9520">
        <v>2015</v>
      </c>
      <c r="D9520" s="42" t="s">
        <v>8937</v>
      </c>
      <c r="E9520" t="b">
        <v>0</v>
      </c>
      <c r="F9520" s="42" t="s">
        <v>10447</v>
      </c>
    </row>
    <row r="9521" spans="1:6" x14ac:dyDescent="0.2">
      <c r="A9521" s="42" t="s">
        <v>2439</v>
      </c>
      <c r="B9521" s="42" t="s">
        <v>8454</v>
      </c>
      <c r="C9521">
        <v>2016</v>
      </c>
      <c r="D9521" s="42" t="s">
        <v>8992</v>
      </c>
      <c r="E9521" t="b">
        <v>0</v>
      </c>
      <c r="F9521" s="42" t="s">
        <v>10447</v>
      </c>
    </row>
    <row r="9522" spans="1:6" x14ac:dyDescent="0.2">
      <c r="A9522" s="42" t="s">
        <v>2439</v>
      </c>
      <c r="B9522" s="42" t="s">
        <v>8454</v>
      </c>
      <c r="C9522">
        <v>2017</v>
      </c>
      <c r="D9522" s="42" t="s">
        <v>8520</v>
      </c>
      <c r="E9522" t="b">
        <v>0</v>
      </c>
      <c r="F9522" s="42" t="s">
        <v>10447</v>
      </c>
    </row>
    <row r="9523" spans="1:6" x14ac:dyDescent="0.2">
      <c r="A9523" s="42" t="s">
        <v>2439</v>
      </c>
      <c r="B9523" s="42" t="s">
        <v>8454</v>
      </c>
      <c r="C9523">
        <v>2018</v>
      </c>
      <c r="D9523" s="42" t="s">
        <v>8588</v>
      </c>
      <c r="E9523" t="b">
        <v>0</v>
      </c>
      <c r="F9523" s="42" t="s">
        <v>10447</v>
      </c>
    </row>
    <row r="9524" spans="1:6" x14ac:dyDescent="0.2">
      <c r="A9524" s="42" t="s">
        <v>2439</v>
      </c>
      <c r="B9524" s="42" t="s">
        <v>8454</v>
      </c>
      <c r="C9524">
        <v>2019</v>
      </c>
      <c r="D9524" s="42" t="s">
        <v>9006</v>
      </c>
      <c r="E9524" t="b">
        <v>0</v>
      </c>
      <c r="F9524" s="42" t="s">
        <v>10447</v>
      </c>
    </row>
    <row r="9525" spans="1:6" x14ac:dyDescent="0.2">
      <c r="A9525" s="42" t="s">
        <v>2439</v>
      </c>
      <c r="B9525" s="42" t="s">
        <v>8462</v>
      </c>
      <c r="C9525">
        <v>2013</v>
      </c>
      <c r="D9525" s="42" t="s">
        <v>8856</v>
      </c>
      <c r="E9525" t="b">
        <v>0</v>
      </c>
      <c r="F9525" s="42" t="s">
        <v>10447</v>
      </c>
    </row>
    <row r="9526" spans="1:6" x14ac:dyDescent="0.2">
      <c r="A9526" s="42" t="s">
        <v>2439</v>
      </c>
      <c r="B9526" s="42" t="s">
        <v>8462</v>
      </c>
      <c r="C9526">
        <v>2014</v>
      </c>
      <c r="D9526" s="42" t="s">
        <v>9448</v>
      </c>
      <c r="E9526" t="b">
        <v>0</v>
      </c>
      <c r="F9526" s="42" t="s">
        <v>10447</v>
      </c>
    </row>
    <row r="9527" spans="1:6" x14ac:dyDescent="0.2">
      <c r="A9527" s="42" t="s">
        <v>2439</v>
      </c>
      <c r="B9527" s="42" t="s">
        <v>8462</v>
      </c>
      <c r="C9527">
        <v>2015</v>
      </c>
      <c r="D9527" s="42" t="s">
        <v>8600</v>
      </c>
      <c r="E9527" t="b">
        <v>0</v>
      </c>
      <c r="F9527" s="42" t="s">
        <v>10447</v>
      </c>
    </row>
    <row r="9528" spans="1:6" x14ac:dyDescent="0.2">
      <c r="A9528" s="42" t="s">
        <v>2439</v>
      </c>
      <c r="B9528" s="42" t="s">
        <v>8462</v>
      </c>
      <c r="C9528">
        <v>2016</v>
      </c>
      <c r="D9528" s="42" t="s">
        <v>9169</v>
      </c>
      <c r="E9528" t="b">
        <v>0</v>
      </c>
      <c r="F9528" s="42" t="s">
        <v>10447</v>
      </c>
    </row>
    <row r="9529" spans="1:6" x14ac:dyDescent="0.2">
      <c r="A9529" s="42" t="s">
        <v>2439</v>
      </c>
      <c r="B9529" s="42" t="s">
        <v>8462</v>
      </c>
      <c r="C9529">
        <v>2017</v>
      </c>
      <c r="D9529" s="42" t="s">
        <v>8529</v>
      </c>
      <c r="E9529" t="b">
        <v>0</v>
      </c>
      <c r="F9529" s="42" t="s">
        <v>10447</v>
      </c>
    </row>
    <row r="9530" spans="1:6" x14ac:dyDescent="0.2">
      <c r="A9530" s="42" t="s">
        <v>2439</v>
      </c>
      <c r="B9530" s="42" t="s">
        <v>8462</v>
      </c>
      <c r="C9530">
        <v>2018</v>
      </c>
      <c r="D9530" s="42" t="s">
        <v>8715</v>
      </c>
      <c r="E9530" t="b">
        <v>0</v>
      </c>
      <c r="F9530" s="42" t="s">
        <v>10447</v>
      </c>
    </row>
    <row r="9531" spans="1:6" x14ac:dyDescent="0.2">
      <c r="A9531" s="42" t="s">
        <v>2439</v>
      </c>
      <c r="B9531" s="42" t="s">
        <v>8462</v>
      </c>
      <c r="C9531">
        <v>2019</v>
      </c>
      <c r="D9531" s="42" t="s">
        <v>9136</v>
      </c>
      <c r="E9531" t="b">
        <v>0</v>
      </c>
      <c r="F9531" s="42" t="s">
        <v>10447</v>
      </c>
    </row>
    <row r="9532" spans="1:6" x14ac:dyDescent="0.2">
      <c r="A9532" s="42" t="s">
        <v>2439</v>
      </c>
      <c r="B9532" s="42" t="s">
        <v>8464</v>
      </c>
      <c r="C9532">
        <v>2013</v>
      </c>
      <c r="D9532" s="42" t="s">
        <v>8638</v>
      </c>
      <c r="E9532" t="b">
        <v>0</v>
      </c>
      <c r="F9532" s="42" t="s">
        <v>10447</v>
      </c>
    </row>
    <row r="9533" spans="1:6" x14ac:dyDescent="0.2">
      <c r="A9533" s="42" t="s">
        <v>2439</v>
      </c>
      <c r="B9533" s="42" t="s">
        <v>8464</v>
      </c>
      <c r="C9533">
        <v>2014</v>
      </c>
      <c r="D9533" s="42" t="s">
        <v>8638</v>
      </c>
      <c r="E9533" t="b">
        <v>0</v>
      </c>
      <c r="F9533" s="42" t="s">
        <v>10447</v>
      </c>
    </row>
    <row r="9534" spans="1:6" x14ac:dyDescent="0.2">
      <c r="A9534" s="42" t="s">
        <v>2439</v>
      </c>
      <c r="B9534" s="42" t="s">
        <v>8464</v>
      </c>
      <c r="C9534">
        <v>2015</v>
      </c>
      <c r="D9534" s="42" t="s">
        <v>8638</v>
      </c>
      <c r="E9534" t="b">
        <v>0</v>
      </c>
      <c r="F9534" s="42" t="s">
        <v>10447</v>
      </c>
    </row>
    <row r="9535" spans="1:6" x14ac:dyDescent="0.2">
      <c r="A9535" s="42" t="s">
        <v>2439</v>
      </c>
      <c r="B9535" s="42" t="s">
        <v>8464</v>
      </c>
      <c r="C9535">
        <v>2016</v>
      </c>
      <c r="D9535" s="42" t="s">
        <v>8638</v>
      </c>
      <c r="E9535" t="b">
        <v>0</v>
      </c>
      <c r="F9535" s="42" t="s">
        <v>10447</v>
      </c>
    </row>
    <row r="9536" spans="1:6" x14ac:dyDescent="0.2">
      <c r="A9536" s="42" t="s">
        <v>2439</v>
      </c>
      <c r="B9536" s="42" t="s">
        <v>8464</v>
      </c>
      <c r="C9536">
        <v>2017</v>
      </c>
      <c r="D9536" s="42" t="s">
        <v>8638</v>
      </c>
      <c r="E9536" t="b">
        <v>0</v>
      </c>
      <c r="F9536" s="42" t="s">
        <v>10447</v>
      </c>
    </row>
    <row r="9537" spans="1:6" x14ac:dyDescent="0.2">
      <c r="A9537" s="42" t="s">
        <v>2439</v>
      </c>
      <c r="B9537" s="42" t="s">
        <v>8464</v>
      </c>
      <c r="C9537">
        <v>2018</v>
      </c>
      <c r="D9537" s="42" t="s">
        <v>9171</v>
      </c>
      <c r="E9537" t="b">
        <v>0</v>
      </c>
      <c r="F9537" s="42" t="s">
        <v>10447</v>
      </c>
    </row>
    <row r="9538" spans="1:6" x14ac:dyDescent="0.2">
      <c r="A9538" s="42" t="s">
        <v>2439</v>
      </c>
      <c r="B9538" s="42" t="s">
        <v>8464</v>
      </c>
      <c r="C9538">
        <v>2019</v>
      </c>
      <c r="D9538" s="42" t="s">
        <v>8496</v>
      </c>
      <c r="E9538" t="b">
        <v>0</v>
      </c>
      <c r="F9538" s="42" t="s">
        <v>10447</v>
      </c>
    </row>
    <row r="9539" spans="1:6" x14ac:dyDescent="0.2">
      <c r="A9539" s="42" t="s">
        <v>2441</v>
      </c>
      <c r="B9539" s="42" t="s">
        <v>8454</v>
      </c>
      <c r="C9539">
        <v>2013</v>
      </c>
      <c r="D9539" s="42" t="s">
        <v>9007</v>
      </c>
      <c r="E9539" t="b">
        <v>0</v>
      </c>
      <c r="F9539" s="42" t="s">
        <v>10448</v>
      </c>
    </row>
    <row r="9540" spans="1:6" x14ac:dyDescent="0.2">
      <c r="A9540" s="42" t="s">
        <v>2441</v>
      </c>
      <c r="B9540" s="42" t="s">
        <v>8454</v>
      </c>
      <c r="C9540">
        <v>2014</v>
      </c>
      <c r="D9540" s="42" t="s">
        <v>8823</v>
      </c>
      <c r="E9540" t="b">
        <v>0</v>
      </c>
      <c r="F9540" s="42" t="s">
        <v>10448</v>
      </c>
    </row>
    <row r="9541" spans="1:6" x14ac:dyDescent="0.2">
      <c r="A9541" s="42" t="s">
        <v>2441</v>
      </c>
      <c r="B9541" s="42" t="s">
        <v>8454</v>
      </c>
      <c r="C9541">
        <v>2015</v>
      </c>
      <c r="D9541" s="42" t="s">
        <v>9136</v>
      </c>
      <c r="E9541" t="b">
        <v>0</v>
      </c>
      <c r="F9541" s="42" t="s">
        <v>10448</v>
      </c>
    </row>
    <row r="9542" spans="1:6" x14ac:dyDescent="0.2">
      <c r="A9542" s="42" t="s">
        <v>2441</v>
      </c>
      <c r="B9542" s="42" t="s">
        <v>8454</v>
      </c>
      <c r="C9542">
        <v>2016</v>
      </c>
      <c r="D9542" s="42" t="s">
        <v>9185</v>
      </c>
      <c r="E9542" t="b">
        <v>0</v>
      </c>
      <c r="F9542" s="42" t="s">
        <v>10448</v>
      </c>
    </row>
    <row r="9543" spans="1:6" x14ac:dyDescent="0.2">
      <c r="A9543" s="42" t="s">
        <v>2441</v>
      </c>
      <c r="B9543" s="42" t="s">
        <v>8454</v>
      </c>
      <c r="C9543">
        <v>2017</v>
      </c>
      <c r="D9543" s="42" t="s">
        <v>8558</v>
      </c>
      <c r="E9543" t="b">
        <v>0</v>
      </c>
      <c r="F9543" s="42" t="s">
        <v>10448</v>
      </c>
    </row>
    <row r="9544" spans="1:6" x14ac:dyDescent="0.2">
      <c r="A9544" s="42" t="s">
        <v>2441</v>
      </c>
      <c r="B9544" s="42" t="s">
        <v>8454</v>
      </c>
      <c r="C9544">
        <v>2018</v>
      </c>
      <c r="D9544" s="42" t="s">
        <v>9001</v>
      </c>
      <c r="E9544" t="b">
        <v>0</v>
      </c>
      <c r="F9544" s="42" t="s">
        <v>10448</v>
      </c>
    </row>
    <row r="9545" spans="1:6" x14ac:dyDescent="0.2">
      <c r="A9545" s="42" t="s">
        <v>2441</v>
      </c>
      <c r="B9545" s="42" t="s">
        <v>8454</v>
      </c>
      <c r="C9545">
        <v>2019</v>
      </c>
      <c r="D9545" s="42" t="s">
        <v>9298</v>
      </c>
      <c r="E9545" t="b">
        <v>0</v>
      </c>
      <c r="F9545" s="42" t="s">
        <v>10448</v>
      </c>
    </row>
    <row r="9546" spans="1:6" x14ac:dyDescent="0.2">
      <c r="A9546" s="42" t="s">
        <v>2441</v>
      </c>
      <c r="B9546" s="42" t="s">
        <v>8462</v>
      </c>
      <c r="C9546">
        <v>2013</v>
      </c>
      <c r="D9546" s="42" t="s">
        <v>9007</v>
      </c>
      <c r="E9546" t="b">
        <v>0</v>
      </c>
      <c r="F9546" s="42" t="s">
        <v>10448</v>
      </c>
    </row>
    <row r="9547" spans="1:6" x14ac:dyDescent="0.2">
      <c r="A9547" s="42" t="s">
        <v>2441</v>
      </c>
      <c r="B9547" s="42" t="s">
        <v>8462</v>
      </c>
      <c r="C9547">
        <v>2014</v>
      </c>
      <c r="D9547" s="42" t="s">
        <v>8823</v>
      </c>
      <c r="E9547" t="b">
        <v>0</v>
      </c>
      <c r="F9547" s="42" t="s">
        <v>10448</v>
      </c>
    </row>
    <row r="9548" spans="1:6" x14ac:dyDescent="0.2">
      <c r="A9548" s="42" t="s">
        <v>2441</v>
      </c>
      <c r="B9548" s="42" t="s">
        <v>8462</v>
      </c>
      <c r="C9548">
        <v>2015</v>
      </c>
      <c r="D9548" s="42" t="s">
        <v>9136</v>
      </c>
      <c r="E9548" t="b">
        <v>0</v>
      </c>
      <c r="F9548" s="42" t="s">
        <v>10448</v>
      </c>
    </row>
    <row r="9549" spans="1:6" x14ac:dyDescent="0.2">
      <c r="A9549" s="42" t="s">
        <v>2441</v>
      </c>
      <c r="B9549" s="42" t="s">
        <v>8462</v>
      </c>
      <c r="C9549">
        <v>2016</v>
      </c>
      <c r="D9549" s="42" t="s">
        <v>9185</v>
      </c>
      <c r="E9549" t="b">
        <v>0</v>
      </c>
      <c r="F9549" s="42" t="s">
        <v>10448</v>
      </c>
    </row>
    <row r="9550" spans="1:6" x14ac:dyDescent="0.2">
      <c r="A9550" s="42" t="s">
        <v>2441</v>
      </c>
      <c r="B9550" s="42" t="s">
        <v>8462</v>
      </c>
      <c r="C9550">
        <v>2017</v>
      </c>
      <c r="D9550" s="42" t="s">
        <v>8558</v>
      </c>
      <c r="E9550" t="b">
        <v>0</v>
      </c>
      <c r="F9550" s="42" t="s">
        <v>10448</v>
      </c>
    </row>
    <row r="9551" spans="1:6" x14ac:dyDescent="0.2">
      <c r="A9551" s="42" t="s">
        <v>2441</v>
      </c>
      <c r="B9551" s="42" t="s">
        <v>8462</v>
      </c>
      <c r="C9551">
        <v>2018</v>
      </c>
      <c r="D9551" s="42" t="s">
        <v>9001</v>
      </c>
      <c r="E9551" t="b">
        <v>0</v>
      </c>
      <c r="F9551" s="42" t="s">
        <v>10448</v>
      </c>
    </row>
    <row r="9552" spans="1:6" x14ac:dyDescent="0.2">
      <c r="A9552" s="42" t="s">
        <v>2441</v>
      </c>
      <c r="B9552" s="42" t="s">
        <v>8462</v>
      </c>
      <c r="C9552">
        <v>2019</v>
      </c>
      <c r="D9552" s="42" t="s">
        <v>9298</v>
      </c>
      <c r="E9552" t="b">
        <v>0</v>
      </c>
      <c r="F9552" s="42" t="s">
        <v>10448</v>
      </c>
    </row>
    <row r="9553" spans="1:6" x14ac:dyDescent="0.2">
      <c r="A9553" s="42" t="s">
        <v>2441</v>
      </c>
      <c r="B9553" s="42" t="s">
        <v>8464</v>
      </c>
      <c r="C9553">
        <v>2013</v>
      </c>
      <c r="D9553" s="42" t="s">
        <v>8650</v>
      </c>
      <c r="E9553" t="b">
        <v>0</v>
      </c>
      <c r="F9553" s="42" t="s">
        <v>10448</v>
      </c>
    </row>
    <row r="9554" spans="1:6" x14ac:dyDescent="0.2">
      <c r="A9554" s="42" t="s">
        <v>2441</v>
      </c>
      <c r="B9554" s="42" t="s">
        <v>8464</v>
      </c>
      <c r="C9554">
        <v>2014</v>
      </c>
      <c r="D9554" s="42" t="s">
        <v>8982</v>
      </c>
      <c r="E9554" t="b">
        <v>0</v>
      </c>
      <c r="F9554" s="42" t="s">
        <v>10448</v>
      </c>
    </row>
    <row r="9555" spans="1:6" x14ac:dyDescent="0.2">
      <c r="A9555" s="42" t="s">
        <v>2441</v>
      </c>
      <c r="B9555" s="42" t="s">
        <v>8464</v>
      </c>
      <c r="C9555">
        <v>2015</v>
      </c>
      <c r="D9555" s="42" t="s">
        <v>9329</v>
      </c>
      <c r="E9555" t="b">
        <v>0</v>
      </c>
      <c r="F9555" s="42" t="s">
        <v>10448</v>
      </c>
    </row>
    <row r="9556" spans="1:6" x14ac:dyDescent="0.2">
      <c r="A9556" s="42" t="s">
        <v>2441</v>
      </c>
      <c r="B9556" s="42" t="s">
        <v>8464</v>
      </c>
      <c r="C9556">
        <v>2016</v>
      </c>
      <c r="D9556" s="42" t="s">
        <v>9448</v>
      </c>
      <c r="E9556" t="b">
        <v>0</v>
      </c>
      <c r="F9556" s="42" t="s">
        <v>10448</v>
      </c>
    </row>
    <row r="9557" spans="1:6" x14ac:dyDescent="0.2">
      <c r="A9557" s="42" t="s">
        <v>2441</v>
      </c>
      <c r="B9557" s="42" t="s">
        <v>8464</v>
      </c>
      <c r="C9557">
        <v>2017</v>
      </c>
      <c r="D9557" s="42" t="s">
        <v>8655</v>
      </c>
      <c r="E9557" t="b">
        <v>0</v>
      </c>
      <c r="F9557" s="42" t="s">
        <v>10448</v>
      </c>
    </row>
    <row r="9558" spans="1:6" x14ac:dyDescent="0.2">
      <c r="A9558" s="42" t="s">
        <v>2441</v>
      </c>
      <c r="B9558" s="42" t="s">
        <v>8464</v>
      </c>
      <c r="C9558">
        <v>2018</v>
      </c>
      <c r="D9558" s="42" t="s">
        <v>8989</v>
      </c>
      <c r="E9558" t="b">
        <v>0</v>
      </c>
      <c r="F9558" s="42" t="s">
        <v>10448</v>
      </c>
    </row>
    <row r="9559" spans="1:6" x14ac:dyDescent="0.2">
      <c r="A9559" s="42" t="s">
        <v>2441</v>
      </c>
      <c r="B9559" s="42" t="s">
        <v>8464</v>
      </c>
      <c r="C9559">
        <v>2019</v>
      </c>
      <c r="D9559" s="42" t="s">
        <v>8828</v>
      </c>
      <c r="E9559" t="b">
        <v>0</v>
      </c>
      <c r="F9559" s="42" t="s">
        <v>10448</v>
      </c>
    </row>
    <row r="9560" spans="1:6" x14ac:dyDescent="0.2">
      <c r="A9560" s="42" t="s">
        <v>2443</v>
      </c>
      <c r="B9560" s="42" t="s">
        <v>8454</v>
      </c>
      <c r="C9560">
        <v>2013</v>
      </c>
      <c r="D9560" s="42" t="s">
        <v>8974</v>
      </c>
      <c r="E9560" t="b">
        <v>0</v>
      </c>
      <c r="F9560" s="42" t="s">
        <v>10449</v>
      </c>
    </row>
    <row r="9561" spans="1:6" x14ac:dyDescent="0.2">
      <c r="A9561" s="42" t="s">
        <v>2443</v>
      </c>
      <c r="B9561" s="42" t="s">
        <v>8454</v>
      </c>
      <c r="C9561">
        <v>2014</v>
      </c>
      <c r="D9561" s="42" t="s">
        <v>8981</v>
      </c>
      <c r="E9561" t="b">
        <v>0</v>
      </c>
      <c r="F9561" s="42" t="s">
        <v>10449</v>
      </c>
    </row>
    <row r="9562" spans="1:6" x14ac:dyDescent="0.2">
      <c r="A9562" s="42" t="s">
        <v>2443</v>
      </c>
      <c r="B9562" s="42" t="s">
        <v>8454</v>
      </c>
      <c r="C9562">
        <v>2015</v>
      </c>
      <c r="D9562" s="42" t="s">
        <v>8973</v>
      </c>
      <c r="E9562" t="b">
        <v>0</v>
      </c>
      <c r="F9562" s="42" t="s">
        <v>10449</v>
      </c>
    </row>
    <row r="9563" spans="1:6" x14ac:dyDescent="0.2">
      <c r="A9563" s="42" t="s">
        <v>2443</v>
      </c>
      <c r="B9563" s="42" t="s">
        <v>8454</v>
      </c>
      <c r="C9563">
        <v>2016</v>
      </c>
      <c r="D9563" s="42" t="s">
        <v>8827</v>
      </c>
      <c r="E9563" t="b">
        <v>0</v>
      </c>
      <c r="F9563" s="42" t="s">
        <v>10449</v>
      </c>
    </row>
    <row r="9564" spans="1:6" x14ac:dyDescent="0.2">
      <c r="A9564" s="42" t="s">
        <v>2443</v>
      </c>
      <c r="B9564" s="42" t="s">
        <v>8454</v>
      </c>
      <c r="C9564">
        <v>2017</v>
      </c>
      <c r="D9564" s="42" t="s">
        <v>8715</v>
      </c>
      <c r="E9564" t="b">
        <v>0</v>
      </c>
      <c r="F9564" s="42" t="s">
        <v>10449</v>
      </c>
    </row>
    <row r="9565" spans="1:6" x14ac:dyDescent="0.2">
      <c r="A9565" s="42" t="s">
        <v>2443</v>
      </c>
      <c r="B9565" s="42" t="s">
        <v>8454</v>
      </c>
      <c r="C9565">
        <v>2018</v>
      </c>
      <c r="D9565" s="42" t="s">
        <v>9172</v>
      </c>
      <c r="E9565" t="b">
        <v>0</v>
      </c>
      <c r="F9565" s="42" t="s">
        <v>10449</v>
      </c>
    </row>
    <row r="9566" spans="1:6" x14ac:dyDescent="0.2">
      <c r="A9566" s="42" t="s">
        <v>2443</v>
      </c>
      <c r="B9566" s="42" t="s">
        <v>8454</v>
      </c>
      <c r="C9566">
        <v>2019</v>
      </c>
      <c r="D9566" s="42" t="s">
        <v>8676</v>
      </c>
      <c r="E9566" t="b">
        <v>0</v>
      </c>
      <c r="F9566" s="42" t="s">
        <v>10449</v>
      </c>
    </row>
    <row r="9567" spans="1:6" x14ac:dyDescent="0.2">
      <c r="A9567" s="42" t="s">
        <v>2443</v>
      </c>
      <c r="B9567" s="42" t="s">
        <v>8462</v>
      </c>
      <c r="C9567">
        <v>2013</v>
      </c>
      <c r="D9567" s="42" t="s">
        <v>8980</v>
      </c>
      <c r="E9567" t="b">
        <v>0</v>
      </c>
      <c r="F9567" s="42" t="s">
        <v>10449</v>
      </c>
    </row>
    <row r="9568" spans="1:6" x14ac:dyDescent="0.2">
      <c r="A9568" s="42" t="s">
        <v>2443</v>
      </c>
      <c r="B9568" s="42" t="s">
        <v>8462</v>
      </c>
      <c r="C9568">
        <v>2014</v>
      </c>
      <c r="D9568" s="42" t="s">
        <v>8981</v>
      </c>
      <c r="E9568" t="b">
        <v>0</v>
      </c>
      <c r="F9568" s="42" t="s">
        <v>10449</v>
      </c>
    </row>
    <row r="9569" spans="1:6" x14ac:dyDescent="0.2">
      <c r="A9569" s="42" t="s">
        <v>2443</v>
      </c>
      <c r="B9569" s="42" t="s">
        <v>8462</v>
      </c>
      <c r="C9569">
        <v>2015</v>
      </c>
      <c r="D9569" s="42" t="s">
        <v>9028</v>
      </c>
      <c r="E9569" t="b">
        <v>0</v>
      </c>
      <c r="F9569" s="42" t="s">
        <v>10449</v>
      </c>
    </row>
    <row r="9570" spans="1:6" x14ac:dyDescent="0.2">
      <c r="A9570" s="42" t="s">
        <v>2443</v>
      </c>
      <c r="B9570" s="42" t="s">
        <v>8462</v>
      </c>
      <c r="C9570">
        <v>2016</v>
      </c>
      <c r="D9570" s="42" t="s">
        <v>8827</v>
      </c>
      <c r="E9570" t="b">
        <v>0</v>
      </c>
      <c r="F9570" s="42" t="s">
        <v>10449</v>
      </c>
    </row>
    <row r="9571" spans="1:6" x14ac:dyDescent="0.2">
      <c r="A9571" s="42" t="s">
        <v>2443</v>
      </c>
      <c r="B9571" s="42" t="s">
        <v>8462</v>
      </c>
      <c r="C9571">
        <v>2017</v>
      </c>
      <c r="D9571" s="42" t="s">
        <v>8594</v>
      </c>
      <c r="E9571" t="b">
        <v>0</v>
      </c>
      <c r="F9571" s="42" t="s">
        <v>10449</v>
      </c>
    </row>
    <row r="9572" spans="1:6" x14ac:dyDescent="0.2">
      <c r="A9572" s="42" t="s">
        <v>2443</v>
      </c>
      <c r="B9572" s="42" t="s">
        <v>8462</v>
      </c>
      <c r="C9572">
        <v>2018</v>
      </c>
      <c r="D9572" s="42" t="s">
        <v>9172</v>
      </c>
      <c r="E9572" t="b">
        <v>0</v>
      </c>
      <c r="F9572" s="42" t="s">
        <v>10449</v>
      </c>
    </row>
    <row r="9573" spans="1:6" x14ac:dyDescent="0.2">
      <c r="A9573" s="42" t="s">
        <v>2443</v>
      </c>
      <c r="B9573" s="42" t="s">
        <v>8462</v>
      </c>
      <c r="C9573">
        <v>2019</v>
      </c>
      <c r="D9573" s="42" t="s">
        <v>8676</v>
      </c>
      <c r="E9573" t="b">
        <v>0</v>
      </c>
      <c r="F9573" s="42" t="s">
        <v>10449</v>
      </c>
    </row>
    <row r="9574" spans="1:6" x14ac:dyDescent="0.2">
      <c r="A9574" s="42" t="s">
        <v>2443</v>
      </c>
      <c r="B9574" s="42" t="s">
        <v>8464</v>
      </c>
      <c r="C9574">
        <v>2013</v>
      </c>
      <c r="D9574" s="42" t="s">
        <v>8829</v>
      </c>
      <c r="E9574" t="b">
        <v>0</v>
      </c>
      <c r="F9574" s="42" t="s">
        <v>10449</v>
      </c>
    </row>
    <row r="9575" spans="1:6" x14ac:dyDescent="0.2">
      <c r="A9575" s="42" t="s">
        <v>2443</v>
      </c>
      <c r="B9575" s="42" t="s">
        <v>8464</v>
      </c>
      <c r="C9575">
        <v>2014</v>
      </c>
      <c r="D9575" s="42" t="s">
        <v>8982</v>
      </c>
      <c r="E9575" t="b">
        <v>0</v>
      </c>
      <c r="F9575" s="42" t="s">
        <v>10449</v>
      </c>
    </row>
    <row r="9576" spans="1:6" x14ac:dyDescent="0.2">
      <c r="A9576" s="42" t="s">
        <v>2443</v>
      </c>
      <c r="B9576" s="42" t="s">
        <v>8464</v>
      </c>
      <c r="C9576">
        <v>2015</v>
      </c>
      <c r="D9576" s="42" t="s">
        <v>8982</v>
      </c>
      <c r="E9576" t="b">
        <v>0</v>
      </c>
      <c r="F9576" s="42" t="s">
        <v>10449</v>
      </c>
    </row>
    <row r="9577" spans="1:6" x14ac:dyDescent="0.2">
      <c r="A9577" s="42" t="s">
        <v>2443</v>
      </c>
      <c r="B9577" s="42" t="s">
        <v>8464</v>
      </c>
      <c r="C9577">
        <v>2016</v>
      </c>
      <c r="D9577" s="42" t="s">
        <v>9018</v>
      </c>
      <c r="E9577" t="b">
        <v>0</v>
      </c>
      <c r="F9577" s="42" t="s">
        <v>10449</v>
      </c>
    </row>
    <row r="9578" spans="1:6" x14ac:dyDescent="0.2">
      <c r="A9578" s="42" t="s">
        <v>2443</v>
      </c>
      <c r="B9578" s="42" t="s">
        <v>8464</v>
      </c>
      <c r="C9578">
        <v>2017</v>
      </c>
      <c r="D9578" s="42" t="s">
        <v>8593</v>
      </c>
      <c r="E9578" t="b">
        <v>0</v>
      </c>
      <c r="F9578" s="42" t="s">
        <v>10449</v>
      </c>
    </row>
    <row r="9579" spans="1:6" x14ac:dyDescent="0.2">
      <c r="A9579" s="42" t="s">
        <v>2443</v>
      </c>
      <c r="B9579" s="42" t="s">
        <v>8464</v>
      </c>
      <c r="C9579">
        <v>2018</v>
      </c>
      <c r="D9579" s="42" t="s">
        <v>8593</v>
      </c>
      <c r="E9579" t="b">
        <v>0</v>
      </c>
      <c r="F9579" s="42" t="s">
        <v>10449</v>
      </c>
    </row>
    <row r="9580" spans="1:6" x14ac:dyDescent="0.2">
      <c r="A9580" s="42" t="s">
        <v>2443</v>
      </c>
      <c r="B9580" s="42" t="s">
        <v>8464</v>
      </c>
      <c r="C9580">
        <v>2019</v>
      </c>
      <c r="D9580" s="42" t="s">
        <v>8482</v>
      </c>
      <c r="E9580" t="b">
        <v>0</v>
      </c>
      <c r="F9580" s="42" t="s">
        <v>10449</v>
      </c>
    </row>
    <row r="9581" spans="1:6" x14ac:dyDescent="0.2">
      <c r="A9581" s="42" t="s">
        <v>2404</v>
      </c>
      <c r="B9581" s="42" t="s">
        <v>8454</v>
      </c>
      <c r="C9581">
        <v>2013</v>
      </c>
      <c r="D9581" s="42" t="s">
        <v>10424</v>
      </c>
      <c r="E9581" t="b">
        <v>0</v>
      </c>
      <c r="F9581" s="42" t="s">
        <v>10425</v>
      </c>
    </row>
    <row r="9582" spans="1:6" x14ac:dyDescent="0.2">
      <c r="A9582" s="42" t="s">
        <v>2404</v>
      </c>
      <c r="B9582" s="42" t="s">
        <v>8454</v>
      </c>
      <c r="C9582">
        <v>2014</v>
      </c>
      <c r="D9582" s="42" t="s">
        <v>10426</v>
      </c>
      <c r="E9582" t="b">
        <v>0</v>
      </c>
      <c r="F9582" s="42" t="s">
        <v>10425</v>
      </c>
    </row>
    <row r="9583" spans="1:6" x14ac:dyDescent="0.2">
      <c r="A9583" s="42" t="s">
        <v>2404</v>
      </c>
      <c r="B9583" s="42" t="s">
        <v>8454</v>
      </c>
      <c r="C9583">
        <v>2015</v>
      </c>
      <c r="D9583" s="42" t="s">
        <v>8595</v>
      </c>
      <c r="E9583" t="b">
        <v>0</v>
      </c>
      <c r="F9583" s="42" t="s">
        <v>10425</v>
      </c>
    </row>
    <row r="9584" spans="1:6" x14ac:dyDescent="0.2">
      <c r="A9584" s="42" t="s">
        <v>2404</v>
      </c>
      <c r="B9584" s="42" t="s">
        <v>8454</v>
      </c>
      <c r="C9584">
        <v>2016</v>
      </c>
      <c r="D9584" s="42" t="s">
        <v>9095</v>
      </c>
      <c r="E9584" t="b">
        <v>0</v>
      </c>
      <c r="F9584" s="42" t="s">
        <v>10425</v>
      </c>
    </row>
    <row r="9585" spans="1:6" x14ac:dyDescent="0.2">
      <c r="A9585" s="42" t="s">
        <v>2404</v>
      </c>
      <c r="B9585" s="42" t="s">
        <v>8454</v>
      </c>
      <c r="C9585">
        <v>2017</v>
      </c>
      <c r="D9585" s="42" t="s">
        <v>9133</v>
      </c>
      <c r="E9585" t="b">
        <v>0</v>
      </c>
      <c r="F9585" s="42" t="s">
        <v>10425</v>
      </c>
    </row>
    <row r="9586" spans="1:6" x14ac:dyDescent="0.2">
      <c r="A9586" s="42" t="s">
        <v>2404</v>
      </c>
      <c r="B9586" s="42" t="s">
        <v>8454</v>
      </c>
      <c r="C9586">
        <v>2018</v>
      </c>
      <c r="D9586" s="42" t="s">
        <v>8708</v>
      </c>
      <c r="E9586" t="b">
        <v>0</v>
      </c>
      <c r="F9586" s="42" t="s">
        <v>10425</v>
      </c>
    </row>
    <row r="9587" spans="1:6" x14ac:dyDescent="0.2">
      <c r="A9587" s="42" t="s">
        <v>2404</v>
      </c>
      <c r="B9587" s="42" t="s">
        <v>8454</v>
      </c>
      <c r="C9587">
        <v>2019</v>
      </c>
      <c r="D9587" s="42" t="s">
        <v>10070</v>
      </c>
      <c r="E9587" t="b">
        <v>0</v>
      </c>
      <c r="F9587" s="42" t="s">
        <v>10425</v>
      </c>
    </row>
    <row r="9588" spans="1:6" x14ac:dyDescent="0.2">
      <c r="A9588" s="42" t="s">
        <v>2404</v>
      </c>
      <c r="B9588" s="42" t="s">
        <v>8462</v>
      </c>
      <c r="C9588">
        <v>2013</v>
      </c>
      <c r="D9588" s="42" t="s">
        <v>10424</v>
      </c>
      <c r="E9588" t="b">
        <v>0</v>
      </c>
      <c r="F9588" s="42" t="s">
        <v>10425</v>
      </c>
    </row>
    <row r="9589" spans="1:6" x14ac:dyDescent="0.2">
      <c r="A9589" s="42" t="s">
        <v>2404</v>
      </c>
      <c r="B9589" s="42" t="s">
        <v>8462</v>
      </c>
      <c r="C9589">
        <v>2014</v>
      </c>
      <c r="D9589" s="42" t="s">
        <v>10426</v>
      </c>
      <c r="E9589" t="b">
        <v>0</v>
      </c>
      <c r="F9589" s="42" t="s">
        <v>10425</v>
      </c>
    </row>
    <row r="9590" spans="1:6" x14ac:dyDescent="0.2">
      <c r="A9590" s="42" t="s">
        <v>2404</v>
      </c>
      <c r="B9590" s="42" t="s">
        <v>8462</v>
      </c>
      <c r="C9590">
        <v>2015</v>
      </c>
      <c r="D9590" s="42" t="s">
        <v>9126</v>
      </c>
      <c r="E9590" t="b">
        <v>0</v>
      </c>
      <c r="F9590" s="42" t="s">
        <v>10425</v>
      </c>
    </row>
    <row r="9591" spans="1:6" x14ac:dyDescent="0.2">
      <c r="A9591" s="42" t="s">
        <v>2404</v>
      </c>
      <c r="B9591" s="42" t="s">
        <v>8462</v>
      </c>
      <c r="C9591">
        <v>2016</v>
      </c>
      <c r="D9591" s="42" t="s">
        <v>9206</v>
      </c>
      <c r="E9591" t="b">
        <v>0</v>
      </c>
      <c r="F9591" s="42" t="s">
        <v>10425</v>
      </c>
    </row>
    <row r="9592" spans="1:6" x14ac:dyDescent="0.2">
      <c r="A9592" s="42" t="s">
        <v>2404</v>
      </c>
      <c r="B9592" s="42" t="s">
        <v>8462</v>
      </c>
      <c r="C9592">
        <v>2017</v>
      </c>
      <c r="D9592" s="42" t="s">
        <v>9207</v>
      </c>
      <c r="E9592" t="b">
        <v>0</v>
      </c>
      <c r="F9592" s="42" t="s">
        <v>10425</v>
      </c>
    </row>
    <row r="9593" spans="1:6" x14ac:dyDescent="0.2">
      <c r="A9593" s="42" t="s">
        <v>2404</v>
      </c>
      <c r="B9593" s="42" t="s">
        <v>8462</v>
      </c>
      <c r="C9593">
        <v>2018</v>
      </c>
      <c r="D9593" s="42" t="s">
        <v>8764</v>
      </c>
      <c r="E9593" t="b">
        <v>0</v>
      </c>
      <c r="F9593" s="42" t="s">
        <v>10425</v>
      </c>
    </row>
    <row r="9594" spans="1:6" x14ac:dyDescent="0.2">
      <c r="A9594" s="42" t="s">
        <v>2404</v>
      </c>
      <c r="B9594" s="42" t="s">
        <v>8462</v>
      </c>
      <c r="C9594">
        <v>2019</v>
      </c>
      <c r="D9594" s="42" t="s">
        <v>9044</v>
      </c>
      <c r="E9594" t="b">
        <v>0</v>
      </c>
      <c r="F9594" s="42" t="s">
        <v>10425</v>
      </c>
    </row>
    <row r="9595" spans="1:6" x14ac:dyDescent="0.2">
      <c r="A9595" s="42" t="s">
        <v>2404</v>
      </c>
      <c r="B9595" s="42" t="s">
        <v>8464</v>
      </c>
      <c r="C9595">
        <v>2013</v>
      </c>
      <c r="D9595" s="42" t="s">
        <v>8496</v>
      </c>
      <c r="E9595" t="b">
        <v>0</v>
      </c>
      <c r="F9595" s="42" t="s">
        <v>10425</v>
      </c>
    </row>
    <row r="9596" spans="1:6" x14ac:dyDescent="0.2">
      <c r="A9596" s="42" t="s">
        <v>2404</v>
      </c>
      <c r="B9596" s="42" t="s">
        <v>8464</v>
      </c>
      <c r="C9596">
        <v>2014</v>
      </c>
      <c r="D9596" s="42" t="s">
        <v>8496</v>
      </c>
      <c r="E9596" t="b">
        <v>0</v>
      </c>
      <c r="F9596" s="42" t="s">
        <v>10425</v>
      </c>
    </row>
    <row r="9597" spans="1:6" x14ac:dyDescent="0.2">
      <c r="A9597" s="42" t="s">
        <v>2404</v>
      </c>
      <c r="B9597" s="42" t="s">
        <v>8464</v>
      </c>
      <c r="C9597">
        <v>2015</v>
      </c>
      <c r="D9597" s="42" t="s">
        <v>8496</v>
      </c>
      <c r="E9597" t="b">
        <v>0</v>
      </c>
      <c r="F9597" s="42" t="s">
        <v>10425</v>
      </c>
    </row>
    <row r="9598" spans="1:6" x14ac:dyDescent="0.2">
      <c r="A9598" s="42" t="s">
        <v>2404</v>
      </c>
      <c r="B9598" s="42" t="s">
        <v>8464</v>
      </c>
      <c r="C9598">
        <v>2016</v>
      </c>
      <c r="D9598" s="42" t="s">
        <v>9093</v>
      </c>
      <c r="E9598" t="b">
        <v>0</v>
      </c>
      <c r="F9598" s="42" t="s">
        <v>10425</v>
      </c>
    </row>
    <row r="9599" spans="1:6" x14ac:dyDescent="0.2">
      <c r="A9599" s="42" t="s">
        <v>2404</v>
      </c>
      <c r="B9599" s="42" t="s">
        <v>8464</v>
      </c>
      <c r="C9599">
        <v>2017</v>
      </c>
      <c r="D9599" s="42" t="s">
        <v>9028</v>
      </c>
      <c r="E9599" t="b">
        <v>0</v>
      </c>
      <c r="F9599" s="42" t="s">
        <v>10425</v>
      </c>
    </row>
    <row r="9600" spans="1:6" x14ac:dyDescent="0.2">
      <c r="A9600" s="42" t="s">
        <v>2404</v>
      </c>
      <c r="B9600" s="42" t="s">
        <v>8464</v>
      </c>
      <c r="C9600">
        <v>2018</v>
      </c>
      <c r="D9600" s="42" t="s">
        <v>8690</v>
      </c>
      <c r="E9600" t="b">
        <v>0</v>
      </c>
      <c r="F9600" s="42" t="s">
        <v>10425</v>
      </c>
    </row>
    <row r="9601" spans="1:6" x14ac:dyDescent="0.2">
      <c r="A9601" s="42" t="s">
        <v>2404</v>
      </c>
      <c r="B9601" s="42" t="s">
        <v>8464</v>
      </c>
      <c r="C9601">
        <v>2019</v>
      </c>
      <c r="D9601" s="42" t="s">
        <v>8552</v>
      </c>
      <c r="E9601" t="b">
        <v>0</v>
      </c>
      <c r="F9601" s="42" t="s">
        <v>10425</v>
      </c>
    </row>
    <row r="9602" spans="1:6" x14ac:dyDescent="0.2">
      <c r="A9602" s="42" t="s">
        <v>2445</v>
      </c>
      <c r="B9602" s="42" t="s">
        <v>8454</v>
      </c>
      <c r="C9602">
        <v>2013</v>
      </c>
      <c r="D9602" s="42" t="s">
        <v>8961</v>
      </c>
      <c r="E9602" t="b">
        <v>0</v>
      </c>
      <c r="F9602" s="42" t="s">
        <v>10450</v>
      </c>
    </row>
    <row r="9603" spans="1:6" x14ac:dyDescent="0.2">
      <c r="A9603" s="42" t="s">
        <v>2445</v>
      </c>
      <c r="B9603" s="42" t="s">
        <v>8454</v>
      </c>
      <c r="C9603">
        <v>2014</v>
      </c>
      <c r="D9603" s="42" t="s">
        <v>8595</v>
      </c>
      <c r="E9603" t="b">
        <v>0</v>
      </c>
      <c r="F9603" s="42" t="s">
        <v>10450</v>
      </c>
    </row>
    <row r="9604" spans="1:6" x14ac:dyDescent="0.2">
      <c r="A9604" s="42" t="s">
        <v>2445</v>
      </c>
      <c r="B9604" s="42" t="s">
        <v>8454</v>
      </c>
      <c r="C9604">
        <v>2015</v>
      </c>
      <c r="D9604" s="42" t="s">
        <v>8482</v>
      </c>
      <c r="E9604" t="b">
        <v>0</v>
      </c>
      <c r="F9604" s="42" t="s">
        <v>10450</v>
      </c>
    </row>
    <row r="9605" spans="1:6" x14ac:dyDescent="0.2">
      <c r="A9605" s="42" t="s">
        <v>2445</v>
      </c>
      <c r="B9605" s="42" t="s">
        <v>8454</v>
      </c>
      <c r="C9605">
        <v>2016</v>
      </c>
      <c r="D9605" s="42" t="s">
        <v>9158</v>
      </c>
      <c r="E9605" t="b">
        <v>0</v>
      </c>
      <c r="F9605" s="42" t="s">
        <v>10450</v>
      </c>
    </row>
    <row r="9606" spans="1:6" x14ac:dyDescent="0.2">
      <c r="A9606" s="42" t="s">
        <v>2445</v>
      </c>
      <c r="B9606" s="42" t="s">
        <v>8454</v>
      </c>
      <c r="C9606">
        <v>2017</v>
      </c>
      <c r="D9606" s="42" t="s">
        <v>8956</v>
      </c>
      <c r="E9606" t="b">
        <v>0</v>
      </c>
      <c r="F9606" s="42" t="s">
        <v>10450</v>
      </c>
    </row>
    <row r="9607" spans="1:6" x14ac:dyDescent="0.2">
      <c r="A9607" s="42" t="s">
        <v>2445</v>
      </c>
      <c r="B9607" s="42" t="s">
        <v>8454</v>
      </c>
      <c r="C9607">
        <v>2018</v>
      </c>
      <c r="D9607" s="42" t="s">
        <v>9133</v>
      </c>
      <c r="E9607" t="b">
        <v>0</v>
      </c>
      <c r="F9607" s="42" t="s">
        <v>10450</v>
      </c>
    </row>
    <row r="9608" spans="1:6" x14ac:dyDescent="0.2">
      <c r="A9608" s="42" t="s">
        <v>2445</v>
      </c>
      <c r="B9608" s="42" t="s">
        <v>8454</v>
      </c>
      <c r="C9608">
        <v>2019</v>
      </c>
      <c r="D9608" s="42" t="s">
        <v>9936</v>
      </c>
      <c r="E9608" t="b">
        <v>0</v>
      </c>
      <c r="F9608" s="42" t="s">
        <v>10450</v>
      </c>
    </row>
    <row r="9609" spans="1:6" x14ac:dyDescent="0.2">
      <c r="A9609" s="42" t="s">
        <v>2445</v>
      </c>
      <c r="B9609" s="42" t="s">
        <v>8462</v>
      </c>
      <c r="C9609">
        <v>2013</v>
      </c>
      <c r="D9609" s="42" t="s">
        <v>8961</v>
      </c>
      <c r="E9609" t="b">
        <v>0</v>
      </c>
      <c r="F9609" s="42" t="s">
        <v>10450</v>
      </c>
    </row>
    <row r="9610" spans="1:6" x14ac:dyDescent="0.2">
      <c r="A9610" s="42" t="s">
        <v>2445</v>
      </c>
      <c r="B9610" s="42" t="s">
        <v>8462</v>
      </c>
      <c r="C9610">
        <v>2014</v>
      </c>
      <c r="D9610" s="42" t="s">
        <v>8595</v>
      </c>
      <c r="E9610" t="b">
        <v>0</v>
      </c>
      <c r="F9610" s="42" t="s">
        <v>10450</v>
      </c>
    </row>
    <row r="9611" spans="1:6" x14ac:dyDescent="0.2">
      <c r="A9611" s="42" t="s">
        <v>2445</v>
      </c>
      <c r="B9611" s="42" t="s">
        <v>8462</v>
      </c>
      <c r="C9611">
        <v>2015</v>
      </c>
      <c r="D9611" s="42" t="s">
        <v>8584</v>
      </c>
      <c r="E9611" t="b">
        <v>0</v>
      </c>
      <c r="F9611" s="42" t="s">
        <v>10450</v>
      </c>
    </row>
    <row r="9612" spans="1:6" x14ac:dyDescent="0.2">
      <c r="A9612" s="42" t="s">
        <v>2445</v>
      </c>
      <c r="B9612" s="42" t="s">
        <v>8462</v>
      </c>
      <c r="C9612">
        <v>2016</v>
      </c>
      <c r="D9612" s="42" t="s">
        <v>9158</v>
      </c>
      <c r="E9612" t="b">
        <v>0</v>
      </c>
      <c r="F9612" s="42" t="s">
        <v>10450</v>
      </c>
    </row>
    <row r="9613" spans="1:6" x14ac:dyDescent="0.2">
      <c r="A9613" s="42" t="s">
        <v>2445</v>
      </c>
      <c r="B9613" s="42" t="s">
        <v>8462</v>
      </c>
      <c r="C9613">
        <v>2017</v>
      </c>
      <c r="D9613" s="42" t="s">
        <v>8956</v>
      </c>
      <c r="E9613" t="b">
        <v>0</v>
      </c>
      <c r="F9613" s="42" t="s">
        <v>10450</v>
      </c>
    </row>
    <row r="9614" spans="1:6" x14ac:dyDescent="0.2">
      <c r="A9614" s="42" t="s">
        <v>2445</v>
      </c>
      <c r="B9614" s="42" t="s">
        <v>8462</v>
      </c>
      <c r="C9614">
        <v>2018</v>
      </c>
      <c r="D9614" s="42" t="s">
        <v>9473</v>
      </c>
      <c r="E9614" t="b">
        <v>0</v>
      </c>
      <c r="F9614" s="42" t="s">
        <v>10450</v>
      </c>
    </row>
    <row r="9615" spans="1:6" x14ac:dyDescent="0.2">
      <c r="A9615" s="42" t="s">
        <v>2445</v>
      </c>
      <c r="B9615" s="42" t="s">
        <v>8462</v>
      </c>
      <c r="C9615">
        <v>2019</v>
      </c>
      <c r="D9615" s="42" t="s">
        <v>9054</v>
      </c>
      <c r="E9615" t="b">
        <v>0</v>
      </c>
      <c r="F9615" s="42" t="s">
        <v>10450</v>
      </c>
    </row>
    <row r="9616" spans="1:6" x14ac:dyDescent="0.2">
      <c r="A9616" s="42" t="s">
        <v>2445</v>
      </c>
      <c r="B9616" s="42" t="s">
        <v>8464</v>
      </c>
      <c r="C9616">
        <v>2013</v>
      </c>
      <c r="D9616" s="42" t="s">
        <v>9329</v>
      </c>
      <c r="E9616" t="b">
        <v>0</v>
      </c>
      <c r="F9616" s="42" t="s">
        <v>10450</v>
      </c>
    </row>
    <row r="9617" spans="1:6" x14ac:dyDescent="0.2">
      <c r="A9617" s="42" t="s">
        <v>2445</v>
      </c>
      <c r="B9617" s="42" t="s">
        <v>8464</v>
      </c>
      <c r="C9617">
        <v>2014</v>
      </c>
      <c r="D9617" s="42" t="s">
        <v>9329</v>
      </c>
      <c r="E9617" t="b">
        <v>0</v>
      </c>
      <c r="F9617" s="42" t="s">
        <v>10450</v>
      </c>
    </row>
    <row r="9618" spans="1:6" x14ac:dyDescent="0.2">
      <c r="A9618" s="42" t="s">
        <v>2445</v>
      </c>
      <c r="B9618" s="42" t="s">
        <v>8464</v>
      </c>
      <c r="C9618">
        <v>2015</v>
      </c>
      <c r="D9618" s="42" t="s">
        <v>9329</v>
      </c>
      <c r="E9618" t="b">
        <v>0</v>
      </c>
      <c r="F9618" s="42" t="s">
        <v>10450</v>
      </c>
    </row>
    <row r="9619" spans="1:6" x14ac:dyDescent="0.2">
      <c r="A9619" s="42" t="s">
        <v>2445</v>
      </c>
      <c r="B9619" s="42" t="s">
        <v>8464</v>
      </c>
      <c r="C9619">
        <v>2016</v>
      </c>
      <c r="D9619" s="42" t="s">
        <v>9329</v>
      </c>
      <c r="E9619" t="b">
        <v>0</v>
      </c>
      <c r="F9619" s="42" t="s">
        <v>10450</v>
      </c>
    </row>
    <row r="9620" spans="1:6" x14ac:dyDescent="0.2">
      <c r="A9620" s="42" t="s">
        <v>2445</v>
      </c>
      <c r="B9620" s="42" t="s">
        <v>8464</v>
      </c>
      <c r="C9620">
        <v>2017</v>
      </c>
      <c r="D9620" s="42" t="s">
        <v>8724</v>
      </c>
      <c r="E9620" t="b">
        <v>0</v>
      </c>
      <c r="F9620" s="42" t="s">
        <v>10450</v>
      </c>
    </row>
    <row r="9621" spans="1:6" x14ac:dyDescent="0.2">
      <c r="A9621" s="42" t="s">
        <v>2445</v>
      </c>
      <c r="B9621" s="42" t="s">
        <v>8464</v>
      </c>
      <c r="C9621">
        <v>2018</v>
      </c>
      <c r="D9621" s="42" t="s">
        <v>8601</v>
      </c>
      <c r="E9621" t="b">
        <v>0</v>
      </c>
      <c r="F9621" s="42" t="s">
        <v>10450</v>
      </c>
    </row>
    <row r="9622" spans="1:6" x14ac:dyDescent="0.2">
      <c r="A9622" s="42" t="s">
        <v>2445</v>
      </c>
      <c r="B9622" s="42" t="s">
        <v>8464</v>
      </c>
      <c r="C9622">
        <v>2019</v>
      </c>
      <c r="D9622" s="42" t="s">
        <v>9557</v>
      </c>
      <c r="E9622" t="b">
        <v>0</v>
      </c>
      <c r="F9622" s="42" t="s">
        <v>10450</v>
      </c>
    </row>
    <row r="9623" spans="1:6" x14ac:dyDescent="0.2">
      <c r="A9623" s="42" t="s">
        <v>2447</v>
      </c>
      <c r="B9623" s="42" t="s">
        <v>8454</v>
      </c>
      <c r="C9623">
        <v>2013</v>
      </c>
      <c r="D9623" s="42" t="s">
        <v>9126</v>
      </c>
      <c r="E9623" t="b">
        <v>0</v>
      </c>
      <c r="F9623" s="42" t="s">
        <v>10440</v>
      </c>
    </row>
    <row r="9624" spans="1:6" x14ac:dyDescent="0.2">
      <c r="A9624" s="42" t="s">
        <v>2447</v>
      </c>
      <c r="B9624" s="42" t="s">
        <v>8454</v>
      </c>
      <c r="C9624">
        <v>2014</v>
      </c>
      <c r="D9624" s="42" t="s">
        <v>9042</v>
      </c>
      <c r="E9624" t="b">
        <v>0</v>
      </c>
      <c r="F9624" s="42" t="s">
        <v>10440</v>
      </c>
    </row>
    <row r="9625" spans="1:6" x14ac:dyDescent="0.2">
      <c r="A9625" s="42" t="s">
        <v>2447</v>
      </c>
      <c r="B9625" s="42" t="s">
        <v>8454</v>
      </c>
      <c r="C9625">
        <v>2015</v>
      </c>
      <c r="D9625" s="42" t="s">
        <v>8497</v>
      </c>
      <c r="E9625" t="b">
        <v>0</v>
      </c>
      <c r="F9625" s="42" t="s">
        <v>10440</v>
      </c>
    </row>
    <row r="9626" spans="1:6" x14ac:dyDescent="0.2">
      <c r="A9626" s="42" t="s">
        <v>2447</v>
      </c>
      <c r="B9626" s="42" t="s">
        <v>8454</v>
      </c>
      <c r="C9626">
        <v>2016</v>
      </c>
      <c r="D9626" s="42" t="s">
        <v>9614</v>
      </c>
      <c r="E9626" t="b">
        <v>0</v>
      </c>
      <c r="F9626" s="42" t="s">
        <v>10440</v>
      </c>
    </row>
    <row r="9627" spans="1:6" x14ac:dyDescent="0.2">
      <c r="A9627" s="42" t="s">
        <v>2447</v>
      </c>
      <c r="B9627" s="42" t="s">
        <v>8454</v>
      </c>
      <c r="C9627">
        <v>2017</v>
      </c>
      <c r="D9627" s="42" t="s">
        <v>9343</v>
      </c>
      <c r="E9627" t="b">
        <v>0</v>
      </c>
      <c r="F9627" s="42" t="s">
        <v>10440</v>
      </c>
    </row>
    <row r="9628" spans="1:6" x14ac:dyDescent="0.2">
      <c r="A9628" s="42" t="s">
        <v>2447</v>
      </c>
      <c r="B9628" s="42" t="s">
        <v>8454</v>
      </c>
      <c r="C9628">
        <v>2018</v>
      </c>
      <c r="D9628" s="42" t="s">
        <v>10441</v>
      </c>
      <c r="E9628" t="b">
        <v>0</v>
      </c>
      <c r="F9628" s="42" t="s">
        <v>10440</v>
      </c>
    </row>
    <row r="9629" spans="1:6" x14ac:dyDescent="0.2">
      <c r="A9629" s="42" t="s">
        <v>2447</v>
      </c>
      <c r="B9629" s="42" t="s">
        <v>8454</v>
      </c>
      <c r="C9629">
        <v>2019</v>
      </c>
      <c r="D9629" s="42" t="s">
        <v>8776</v>
      </c>
      <c r="E9629" t="b">
        <v>0</v>
      </c>
      <c r="F9629" s="42" t="s">
        <v>10440</v>
      </c>
    </row>
    <row r="9630" spans="1:6" x14ac:dyDescent="0.2">
      <c r="A9630" s="42" t="s">
        <v>2447</v>
      </c>
      <c r="B9630" s="42" t="s">
        <v>8462</v>
      </c>
      <c r="C9630">
        <v>2013</v>
      </c>
      <c r="D9630" s="42" t="s">
        <v>9126</v>
      </c>
      <c r="E9630" t="b">
        <v>0</v>
      </c>
      <c r="F9630" s="42" t="s">
        <v>10440</v>
      </c>
    </row>
    <row r="9631" spans="1:6" x14ac:dyDescent="0.2">
      <c r="A9631" s="42" t="s">
        <v>2447</v>
      </c>
      <c r="B9631" s="42" t="s">
        <v>8462</v>
      </c>
      <c r="C9631">
        <v>2014</v>
      </c>
      <c r="D9631" s="42" t="s">
        <v>9042</v>
      </c>
      <c r="E9631" t="b">
        <v>0</v>
      </c>
      <c r="F9631" s="42" t="s">
        <v>10440</v>
      </c>
    </row>
    <row r="9632" spans="1:6" x14ac:dyDescent="0.2">
      <c r="A9632" s="42" t="s">
        <v>2447</v>
      </c>
      <c r="B9632" s="42" t="s">
        <v>8462</v>
      </c>
      <c r="C9632">
        <v>2015</v>
      </c>
      <c r="D9632" s="42" t="s">
        <v>8497</v>
      </c>
      <c r="E9632" t="b">
        <v>0</v>
      </c>
      <c r="F9632" s="42" t="s">
        <v>10440</v>
      </c>
    </row>
    <row r="9633" spans="1:6" x14ac:dyDescent="0.2">
      <c r="A9633" s="42" t="s">
        <v>2447</v>
      </c>
      <c r="B9633" s="42" t="s">
        <v>8462</v>
      </c>
      <c r="C9633">
        <v>2016</v>
      </c>
      <c r="D9633" s="42" t="s">
        <v>9614</v>
      </c>
      <c r="E9633" t="b">
        <v>0</v>
      </c>
      <c r="F9633" s="42" t="s">
        <v>10440</v>
      </c>
    </row>
    <row r="9634" spans="1:6" x14ac:dyDescent="0.2">
      <c r="A9634" s="42" t="s">
        <v>2447</v>
      </c>
      <c r="B9634" s="42" t="s">
        <v>8462</v>
      </c>
      <c r="C9634">
        <v>2017</v>
      </c>
      <c r="D9634" s="42" t="s">
        <v>9343</v>
      </c>
      <c r="E9634" t="b">
        <v>0</v>
      </c>
      <c r="F9634" s="42" t="s">
        <v>10440</v>
      </c>
    </row>
    <row r="9635" spans="1:6" x14ac:dyDescent="0.2">
      <c r="A9635" s="42" t="s">
        <v>2447</v>
      </c>
      <c r="B9635" s="42" t="s">
        <v>8462</v>
      </c>
      <c r="C9635">
        <v>2018</v>
      </c>
      <c r="D9635" s="42" t="s">
        <v>10441</v>
      </c>
      <c r="E9635" t="b">
        <v>0</v>
      </c>
      <c r="F9635" s="42" t="s">
        <v>10440</v>
      </c>
    </row>
    <row r="9636" spans="1:6" x14ac:dyDescent="0.2">
      <c r="A9636" s="42" t="s">
        <v>2447</v>
      </c>
      <c r="B9636" s="42" t="s">
        <v>8462</v>
      </c>
      <c r="C9636">
        <v>2019</v>
      </c>
      <c r="D9636" s="42" t="s">
        <v>8776</v>
      </c>
      <c r="E9636" t="b">
        <v>0</v>
      </c>
      <c r="F9636" s="42" t="s">
        <v>10440</v>
      </c>
    </row>
    <row r="9637" spans="1:6" x14ac:dyDescent="0.2">
      <c r="A9637" s="42" t="s">
        <v>2447</v>
      </c>
      <c r="B9637" s="42" t="s">
        <v>8464</v>
      </c>
      <c r="C9637">
        <v>2013</v>
      </c>
      <c r="D9637" s="42" t="s">
        <v>8496</v>
      </c>
      <c r="E9637" t="b">
        <v>0</v>
      </c>
      <c r="F9637" s="42" t="s">
        <v>10440</v>
      </c>
    </row>
    <row r="9638" spans="1:6" x14ac:dyDescent="0.2">
      <c r="A9638" s="42" t="s">
        <v>2447</v>
      </c>
      <c r="B9638" s="42" t="s">
        <v>8464</v>
      </c>
      <c r="C9638">
        <v>2014</v>
      </c>
      <c r="D9638" s="42" t="s">
        <v>8466</v>
      </c>
      <c r="E9638" t="b">
        <v>0</v>
      </c>
      <c r="F9638" s="42" t="s">
        <v>10440</v>
      </c>
    </row>
    <row r="9639" spans="1:6" x14ac:dyDescent="0.2">
      <c r="A9639" s="42" t="s">
        <v>2447</v>
      </c>
      <c r="B9639" s="42" t="s">
        <v>8464</v>
      </c>
      <c r="C9639">
        <v>2015</v>
      </c>
      <c r="D9639" s="42" t="s">
        <v>8496</v>
      </c>
      <c r="E9639" t="b">
        <v>0</v>
      </c>
      <c r="F9639" s="42" t="s">
        <v>10440</v>
      </c>
    </row>
    <row r="9640" spans="1:6" x14ac:dyDescent="0.2">
      <c r="A9640" s="42" t="s">
        <v>2447</v>
      </c>
      <c r="B9640" s="42" t="s">
        <v>8464</v>
      </c>
      <c r="C9640">
        <v>2016</v>
      </c>
      <c r="D9640" s="42" t="s">
        <v>8669</v>
      </c>
      <c r="E9640" t="b">
        <v>0</v>
      </c>
      <c r="F9640" s="42" t="s">
        <v>10440</v>
      </c>
    </row>
    <row r="9641" spans="1:6" x14ac:dyDescent="0.2">
      <c r="A9641" s="42" t="s">
        <v>2447</v>
      </c>
      <c r="B9641" s="42" t="s">
        <v>8464</v>
      </c>
      <c r="C9641">
        <v>2017</v>
      </c>
      <c r="D9641" s="42" t="s">
        <v>8511</v>
      </c>
      <c r="E9641" t="b">
        <v>0</v>
      </c>
      <c r="F9641" s="42" t="s">
        <v>10440</v>
      </c>
    </row>
    <row r="9642" spans="1:6" x14ac:dyDescent="0.2">
      <c r="A9642" s="42" t="s">
        <v>2447</v>
      </c>
      <c r="B9642" s="42" t="s">
        <v>8464</v>
      </c>
      <c r="C9642">
        <v>2018</v>
      </c>
      <c r="D9642" s="42" t="s">
        <v>8672</v>
      </c>
      <c r="E9642" t="b">
        <v>0</v>
      </c>
      <c r="F9642" s="42" t="s">
        <v>10440</v>
      </c>
    </row>
    <row r="9643" spans="1:6" x14ac:dyDescent="0.2">
      <c r="A9643" s="42" t="s">
        <v>2447</v>
      </c>
      <c r="B9643" s="42" t="s">
        <v>8464</v>
      </c>
      <c r="C9643">
        <v>2019</v>
      </c>
      <c r="D9643" s="42" t="s">
        <v>8644</v>
      </c>
      <c r="E9643" t="b">
        <v>0</v>
      </c>
      <c r="F9643" s="42" t="s">
        <v>10440</v>
      </c>
    </row>
    <row r="9644" spans="1:6" x14ac:dyDescent="0.2">
      <c r="A9644" s="42" t="s">
        <v>9121</v>
      </c>
      <c r="B9644" s="42" t="s">
        <v>8454</v>
      </c>
      <c r="C9644">
        <v>2013</v>
      </c>
      <c r="D9644" s="42" t="s">
        <v>9122</v>
      </c>
      <c r="E9644" t="b">
        <v>0</v>
      </c>
      <c r="F9644" s="42" t="s">
        <v>9123</v>
      </c>
    </row>
    <row r="9645" spans="1:6" x14ac:dyDescent="0.2">
      <c r="A9645" s="42" t="s">
        <v>9121</v>
      </c>
      <c r="B9645" s="42" t="s">
        <v>8454</v>
      </c>
      <c r="C9645">
        <v>2014</v>
      </c>
      <c r="D9645" s="42" t="s">
        <v>8993</v>
      </c>
      <c r="E9645" t="b">
        <v>0</v>
      </c>
      <c r="F9645" s="42" t="s">
        <v>9123</v>
      </c>
    </row>
    <row r="9646" spans="1:6" x14ac:dyDescent="0.2">
      <c r="A9646" s="42" t="s">
        <v>9121</v>
      </c>
      <c r="B9646" s="42" t="s">
        <v>8454</v>
      </c>
      <c r="C9646">
        <v>2015</v>
      </c>
      <c r="D9646" s="42" t="s">
        <v>8932</v>
      </c>
      <c r="E9646" t="b">
        <v>0</v>
      </c>
      <c r="F9646" s="42" t="s">
        <v>9123</v>
      </c>
    </row>
    <row r="9647" spans="1:6" x14ac:dyDescent="0.2">
      <c r="A9647" s="42" t="s">
        <v>9121</v>
      </c>
      <c r="B9647" s="42" t="s">
        <v>8454</v>
      </c>
      <c r="C9647">
        <v>2016</v>
      </c>
      <c r="D9647" s="42" t="s">
        <v>9124</v>
      </c>
      <c r="E9647" t="b">
        <v>0</v>
      </c>
      <c r="F9647" s="42" t="s">
        <v>9123</v>
      </c>
    </row>
    <row r="9648" spans="1:6" x14ac:dyDescent="0.2">
      <c r="A9648" s="42" t="s">
        <v>9121</v>
      </c>
      <c r="B9648" s="42" t="s">
        <v>8454</v>
      </c>
      <c r="C9648">
        <v>2017</v>
      </c>
      <c r="D9648" s="42" t="s">
        <v>9125</v>
      </c>
      <c r="E9648" t="b">
        <v>0</v>
      </c>
      <c r="F9648" s="42" t="s">
        <v>9123</v>
      </c>
    </row>
    <row r="9649" spans="1:6" x14ac:dyDescent="0.2">
      <c r="A9649" s="42" t="s">
        <v>9121</v>
      </c>
      <c r="B9649" s="42" t="s">
        <v>8454</v>
      </c>
      <c r="C9649">
        <v>2018</v>
      </c>
      <c r="D9649" s="42" t="s">
        <v>8725</v>
      </c>
      <c r="E9649" t="b">
        <v>0</v>
      </c>
      <c r="F9649" s="42" t="s">
        <v>9123</v>
      </c>
    </row>
    <row r="9650" spans="1:6" x14ac:dyDescent="0.2">
      <c r="A9650" s="42" t="s">
        <v>9121</v>
      </c>
      <c r="B9650" s="42" t="s">
        <v>8454</v>
      </c>
      <c r="C9650">
        <v>2019</v>
      </c>
      <c r="D9650" s="42" t="s">
        <v>9126</v>
      </c>
      <c r="E9650" t="b">
        <v>0</v>
      </c>
      <c r="F9650" s="42" t="s">
        <v>9123</v>
      </c>
    </row>
    <row r="9651" spans="1:6" x14ac:dyDescent="0.2">
      <c r="A9651" s="42" t="s">
        <v>9121</v>
      </c>
      <c r="B9651" s="42" t="s">
        <v>8462</v>
      </c>
      <c r="C9651">
        <v>2013</v>
      </c>
      <c r="D9651" s="42" t="s">
        <v>9122</v>
      </c>
      <c r="E9651" t="b">
        <v>0</v>
      </c>
      <c r="F9651" s="42" t="s">
        <v>9123</v>
      </c>
    </row>
    <row r="9652" spans="1:6" x14ac:dyDescent="0.2">
      <c r="A9652" s="42" t="s">
        <v>9121</v>
      </c>
      <c r="B9652" s="42" t="s">
        <v>8462</v>
      </c>
      <c r="C9652">
        <v>2014</v>
      </c>
      <c r="D9652" s="42" t="s">
        <v>8974</v>
      </c>
      <c r="E9652" t="b">
        <v>0</v>
      </c>
      <c r="F9652" s="42" t="s">
        <v>9123</v>
      </c>
    </row>
    <row r="9653" spans="1:6" x14ac:dyDescent="0.2">
      <c r="A9653" s="42" t="s">
        <v>9121</v>
      </c>
      <c r="B9653" s="42" t="s">
        <v>8462</v>
      </c>
      <c r="C9653">
        <v>2015</v>
      </c>
      <c r="D9653" s="42" t="s">
        <v>9090</v>
      </c>
      <c r="E9653" t="b">
        <v>0</v>
      </c>
      <c r="F9653" s="42" t="s">
        <v>9123</v>
      </c>
    </row>
    <row r="9654" spans="1:6" x14ac:dyDescent="0.2">
      <c r="A9654" s="42" t="s">
        <v>9121</v>
      </c>
      <c r="B9654" s="42" t="s">
        <v>8462</v>
      </c>
      <c r="C9654">
        <v>2016</v>
      </c>
      <c r="D9654" s="42" t="s">
        <v>8687</v>
      </c>
      <c r="E9654" t="b">
        <v>0</v>
      </c>
      <c r="F9654" s="42" t="s">
        <v>9123</v>
      </c>
    </row>
    <row r="9655" spans="1:6" x14ac:dyDescent="0.2">
      <c r="A9655" s="42" t="s">
        <v>9121</v>
      </c>
      <c r="B9655" s="42" t="s">
        <v>8462</v>
      </c>
      <c r="C9655">
        <v>2017</v>
      </c>
      <c r="D9655" s="42" t="s">
        <v>8715</v>
      </c>
      <c r="E9655" t="b">
        <v>0</v>
      </c>
      <c r="F9655" s="42" t="s">
        <v>9123</v>
      </c>
    </row>
    <row r="9656" spans="1:6" x14ac:dyDescent="0.2">
      <c r="A9656" s="42" t="s">
        <v>9121</v>
      </c>
      <c r="B9656" s="42" t="s">
        <v>8462</v>
      </c>
      <c r="C9656">
        <v>2018</v>
      </c>
      <c r="D9656" s="42" t="s">
        <v>8725</v>
      </c>
      <c r="E9656" t="b">
        <v>0</v>
      </c>
      <c r="F9656" s="42" t="s">
        <v>9123</v>
      </c>
    </row>
    <row r="9657" spans="1:6" x14ac:dyDescent="0.2">
      <c r="A9657" s="42" t="s">
        <v>9121</v>
      </c>
      <c r="B9657" s="42" t="s">
        <v>8462</v>
      </c>
      <c r="C9657">
        <v>2019</v>
      </c>
      <c r="D9657" s="42" t="s">
        <v>9126</v>
      </c>
      <c r="E9657" t="b">
        <v>0</v>
      </c>
      <c r="F9657" s="42" t="s">
        <v>9123</v>
      </c>
    </row>
    <row r="9658" spans="1:6" x14ac:dyDescent="0.2">
      <c r="A9658" s="42" t="s">
        <v>9121</v>
      </c>
      <c r="B9658" s="42" t="s">
        <v>8464</v>
      </c>
      <c r="C9658">
        <v>2013</v>
      </c>
      <c r="D9658" s="42" t="s">
        <v>8650</v>
      </c>
      <c r="E9658" t="b">
        <v>0</v>
      </c>
      <c r="F9658" s="42" t="s">
        <v>9123</v>
      </c>
    </row>
    <row r="9659" spans="1:6" x14ac:dyDescent="0.2">
      <c r="A9659" s="42" t="s">
        <v>9121</v>
      </c>
      <c r="B9659" s="42" t="s">
        <v>8464</v>
      </c>
      <c r="C9659">
        <v>2014</v>
      </c>
      <c r="D9659" s="42" t="s">
        <v>8596</v>
      </c>
      <c r="E9659" t="b">
        <v>0</v>
      </c>
      <c r="F9659" s="42" t="s">
        <v>9123</v>
      </c>
    </row>
    <row r="9660" spans="1:6" x14ac:dyDescent="0.2">
      <c r="A9660" s="42" t="s">
        <v>9121</v>
      </c>
      <c r="B9660" s="42" t="s">
        <v>8464</v>
      </c>
      <c r="C9660">
        <v>2015</v>
      </c>
      <c r="D9660" s="42" t="s">
        <v>8596</v>
      </c>
      <c r="E9660" t="b">
        <v>0</v>
      </c>
      <c r="F9660" s="42" t="s">
        <v>9123</v>
      </c>
    </row>
    <row r="9661" spans="1:6" x14ac:dyDescent="0.2">
      <c r="A9661" s="42" t="s">
        <v>9121</v>
      </c>
      <c r="B9661" s="42" t="s">
        <v>8464</v>
      </c>
      <c r="C9661">
        <v>2016</v>
      </c>
      <c r="D9661" s="42" t="s">
        <v>8596</v>
      </c>
      <c r="E9661" t="b">
        <v>0</v>
      </c>
      <c r="F9661" s="42" t="s">
        <v>9123</v>
      </c>
    </row>
    <row r="9662" spans="1:6" x14ac:dyDescent="0.2">
      <c r="A9662" s="42" t="s">
        <v>9121</v>
      </c>
      <c r="B9662" s="42" t="s">
        <v>8464</v>
      </c>
      <c r="C9662">
        <v>2017</v>
      </c>
      <c r="D9662" s="42" t="s">
        <v>4381</v>
      </c>
      <c r="E9662" t="b">
        <v>0</v>
      </c>
      <c r="F9662" s="42" t="s">
        <v>9123</v>
      </c>
    </row>
    <row r="9663" spans="1:6" x14ac:dyDescent="0.2">
      <c r="A9663" s="42" t="s">
        <v>9121</v>
      </c>
      <c r="B9663" s="42" t="s">
        <v>8464</v>
      </c>
      <c r="C9663">
        <v>2018</v>
      </c>
      <c r="D9663" s="42" t="s">
        <v>4381</v>
      </c>
      <c r="E9663" t="b">
        <v>0</v>
      </c>
      <c r="F9663" s="42" t="s">
        <v>9123</v>
      </c>
    </row>
    <row r="9664" spans="1:6" x14ac:dyDescent="0.2">
      <c r="A9664" s="42" t="s">
        <v>9121</v>
      </c>
      <c r="B9664" s="42" t="s">
        <v>8464</v>
      </c>
      <c r="C9664">
        <v>2019</v>
      </c>
      <c r="D9664" s="42" t="s">
        <v>4381</v>
      </c>
      <c r="E9664" t="b">
        <v>0</v>
      </c>
      <c r="F9664" s="42" t="s">
        <v>9123</v>
      </c>
    </row>
    <row r="9665" spans="1:6" x14ac:dyDescent="0.2">
      <c r="A9665" s="42" t="s">
        <v>9121</v>
      </c>
      <c r="B9665" s="42" t="s">
        <v>8454</v>
      </c>
      <c r="C9665">
        <v>2013</v>
      </c>
      <c r="D9665" s="42" t="s">
        <v>9122</v>
      </c>
      <c r="E9665" t="b">
        <v>0</v>
      </c>
      <c r="F9665" s="42" t="s">
        <v>9123</v>
      </c>
    </row>
    <row r="9666" spans="1:6" x14ac:dyDescent="0.2">
      <c r="A9666" s="42" t="s">
        <v>9121</v>
      </c>
      <c r="B9666" s="42" t="s">
        <v>8454</v>
      </c>
      <c r="C9666">
        <v>2014</v>
      </c>
      <c r="D9666" s="42" t="s">
        <v>8993</v>
      </c>
      <c r="E9666" t="b">
        <v>0</v>
      </c>
      <c r="F9666" s="42" t="s">
        <v>9123</v>
      </c>
    </row>
    <row r="9667" spans="1:6" x14ac:dyDescent="0.2">
      <c r="A9667" s="42" t="s">
        <v>9121</v>
      </c>
      <c r="B9667" s="42" t="s">
        <v>8454</v>
      </c>
      <c r="C9667">
        <v>2015</v>
      </c>
      <c r="D9667" s="42" t="s">
        <v>8932</v>
      </c>
      <c r="E9667" t="b">
        <v>0</v>
      </c>
      <c r="F9667" s="42" t="s">
        <v>9123</v>
      </c>
    </row>
    <row r="9668" spans="1:6" x14ac:dyDescent="0.2">
      <c r="A9668" s="42" t="s">
        <v>9121</v>
      </c>
      <c r="B9668" s="42" t="s">
        <v>8454</v>
      </c>
      <c r="C9668">
        <v>2016</v>
      </c>
      <c r="D9668" s="42" t="s">
        <v>9124</v>
      </c>
      <c r="E9668" t="b">
        <v>0</v>
      </c>
      <c r="F9668" s="42" t="s">
        <v>9123</v>
      </c>
    </row>
    <row r="9669" spans="1:6" x14ac:dyDescent="0.2">
      <c r="A9669" s="42" t="s">
        <v>9121</v>
      </c>
      <c r="B9669" s="42" t="s">
        <v>8454</v>
      </c>
      <c r="C9669">
        <v>2017</v>
      </c>
      <c r="D9669" s="42" t="s">
        <v>9125</v>
      </c>
      <c r="E9669" t="b">
        <v>0</v>
      </c>
      <c r="F9669" s="42" t="s">
        <v>9123</v>
      </c>
    </row>
    <row r="9670" spans="1:6" x14ac:dyDescent="0.2">
      <c r="A9670" s="42" t="s">
        <v>9121</v>
      </c>
      <c r="B9670" s="42" t="s">
        <v>8454</v>
      </c>
      <c r="C9670">
        <v>2018</v>
      </c>
      <c r="D9670" s="42" t="s">
        <v>8725</v>
      </c>
      <c r="E9670" t="b">
        <v>0</v>
      </c>
      <c r="F9670" s="42" t="s">
        <v>9123</v>
      </c>
    </row>
    <row r="9671" spans="1:6" x14ac:dyDescent="0.2">
      <c r="A9671" s="42" t="s">
        <v>9121</v>
      </c>
      <c r="B9671" s="42" t="s">
        <v>8454</v>
      </c>
      <c r="C9671">
        <v>2019</v>
      </c>
      <c r="D9671" s="42" t="s">
        <v>9126</v>
      </c>
      <c r="E9671" t="b">
        <v>0</v>
      </c>
      <c r="F9671" s="42" t="s">
        <v>9123</v>
      </c>
    </row>
    <row r="9672" spans="1:6" x14ac:dyDescent="0.2">
      <c r="A9672" s="42" t="s">
        <v>9121</v>
      </c>
      <c r="B9672" s="42" t="s">
        <v>8462</v>
      </c>
      <c r="C9672">
        <v>2013</v>
      </c>
      <c r="D9672" s="42" t="s">
        <v>9122</v>
      </c>
      <c r="E9672" t="b">
        <v>0</v>
      </c>
      <c r="F9672" s="42" t="s">
        <v>9123</v>
      </c>
    </row>
    <row r="9673" spans="1:6" x14ac:dyDescent="0.2">
      <c r="A9673" s="42" t="s">
        <v>9121</v>
      </c>
      <c r="B9673" s="42" t="s">
        <v>8462</v>
      </c>
      <c r="C9673">
        <v>2014</v>
      </c>
      <c r="D9673" s="42" t="s">
        <v>8974</v>
      </c>
      <c r="E9673" t="b">
        <v>0</v>
      </c>
      <c r="F9673" s="42" t="s">
        <v>9123</v>
      </c>
    </row>
    <row r="9674" spans="1:6" x14ac:dyDescent="0.2">
      <c r="A9674" s="42" t="s">
        <v>9121</v>
      </c>
      <c r="B9674" s="42" t="s">
        <v>8462</v>
      </c>
      <c r="C9674">
        <v>2015</v>
      </c>
      <c r="D9674" s="42" t="s">
        <v>9090</v>
      </c>
      <c r="E9674" t="b">
        <v>0</v>
      </c>
      <c r="F9674" s="42" t="s">
        <v>9123</v>
      </c>
    </row>
    <row r="9675" spans="1:6" x14ac:dyDescent="0.2">
      <c r="A9675" s="42" t="s">
        <v>9121</v>
      </c>
      <c r="B9675" s="42" t="s">
        <v>8462</v>
      </c>
      <c r="C9675">
        <v>2016</v>
      </c>
      <c r="D9675" s="42" t="s">
        <v>8687</v>
      </c>
      <c r="E9675" t="b">
        <v>0</v>
      </c>
      <c r="F9675" s="42" t="s">
        <v>9123</v>
      </c>
    </row>
    <row r="9676" spans="1:6" x14ac:dyDescent="0.2">
      <c r="A9676" s="42" t="s">
        <v>9121</v>
      </c>
      <c r="B9676" s="42" t="s">
        <v>8462</v>
      </c>
      <c r="C9676">
        <v>2017</v>
      </c>
      <c r="D9676" s="42" t="s">
        <v>8715</v>
      </c>
      <c r="E9676" t="b">
        <v>0</v>
      </c>
      <c r="F9676" s="42" t="s">
        <v>9123</v>
      </c>
    </row>
    <row r="9677" spans="1:6" x14ac:dyDescent="0.2">
      <c r="A9677" s="42" t="s">
        <v>9121</v>
      </c>
      <c r="B9677" s="42" t="s">
        <v>8462</v>
      </c>
      <c r="C9677">
        <v>2018</v>
      </c>
      <c r="D9677" s="42" t="s">
        <v>8725</v>
      </c>
      <c r="E9677" t="b">
        <v>0</v>
      </c>
      <c r="F9677" s="42" t="s">
        <v>9123</v>
      </c>
    </row>
    <row r="9678" spans="1:6" x14ac:dyDescent="0.2">
      <c r="A9678" s="42" t="s">
        <v>9121</v>
      </c>
      <c r="B9678" s="42" t="s">
        <v>8462</v>
      </c>
      <c r="C9678">
        <v>2019</v>
      </c>
      <c r="D9678" s="42" t="s">
        <v>9126</v>
      </c>
      <c r="E9678" t="b">
        <v>0</v>
      </c>
      <c r="F9678" s="42" t="s">
        <v>9123</v>
      </c>
    </row>
    <row r="9679" spans="1:6" x14ac:dyDescent="0.2">
      <c r="A9679" s="42" t="s">
        <v>9121</v>
      </c>
      <c r="B9679" s="42" t="s">
        <v>8464</v>
      </c>
      <c r="C9679">
        <v>2013</v>
      </c>
      <c r="D9679" s="42" t="s">
        <v>8650</v>
      </c>
      <c r="E9679" t="b">
        <v>0</v>
      </c>
      <c r="F9679" s="42" t="s">
        <v>9123</v>
      </c>
    </row>
    <row r="9680" spans="1:6" x14ac:dyDescent="0.2">
      <c r="A9680" s="42" t="s">
        <v>9121</v>
      </c>
      <c r="B9680" s="42" t="s">
        <v>8464</v>
      </c>
      <c r="C9680">
        <v>2014</v>
      </c>
      <c r="D9680" s="42" t="s">
        <v>8596</v>
      </c>
      <c r="E9680" t="b">
        <v>0</v>
      </c>
      <c r="F9680" s="42" t="s">
        <v>9123</v>
      </c>
    </row>
    <row r="9681" spans="1:6" x14ac:dyDescent="0.2">
      <c r="A9681" s="42" t="s">
        <v>9121</v>
      </c>
      <c r="B9681" s="42" t="s">
        <v>8464</v>
      </c>
      <c r="C9681">
        <v>2015</v>
      </c>
      <c r="D9681" s="42" t="s">
        <v>8596</v>
      </c>
      <c r="E9681" t="b">
        <v>0</v>
      </c>
      <c r="F9681" s="42" t="s">
        <v>9123</v>
      </c>
    </row>
    <row r="9682" spans="1:6" x14ac:dyDescent="0.2">
      <c r="A9682" s="42" t="s">
        <v>9121</v>
      </c>
      <c r="B9682" s="42" t="s">
        <v>8464</v>
      </c>
      <c r="C9682">
        <v>2016</v>
      </c>
      <c r="D9682" s="42" t="s">
        <v>8596</v>
      </c>
      <c r="E9682" t="b">
        <v>0</v>
      </c>
      <c r="F9682" s="42" t="s">
        <v>9123</v>
      </c>
    </row>
    <row r="9683" spans="1:6" x14ac:dyDescent="0.2">
      <c r="A9683" s="42" t="s">
        <v>9121</v>
      </c>
      <c r="B9683" s="42" t="s">
        <v>8464</v>
      </c>
      <c r="C9683">
        <v>2017</v>
      </c>
      <c r="D9683" s="42" t="s">
        <v>4381</v>
      </c>
      <c r="E9683" t="b">
        <v>0</v>
      </c>
      <c r="F9683" s="42" t="s">
        <v>9123</v>
      </c>
    </row>
    <row r="9684" spans="1:6" x14ac:dyDescent="0.2">
      <c r="A9684" s="42" t="s">
        <v>9121</v>
      </c>
      <c r="B9684" s="42" t="s">
        <v>8464</v>
      </c>
      <c r="C9684">
        <v>2018</v>
      </c>
      <c r="D9684" s="42" t="s">
        <v>4381</v>
      </c>
      <c r="E9684" t="b">
        <v>0</v>
      </c>
      <c r="F9684" s="42" t="s">
        <v>9123</v>
      </c>
    </row>
    <row r="9685" spans="1:6" x14ac:dyDescent="0.2">
      <c r="A9685" s="42" t="s">
        <v>9121</v>
      </c>
      <c r="B9685" s="42" t="s">
        <v>8464</v>
      </c>
      <c r="C9685">
        <v>2019</v>
      </c>
      <c r="D9685" s="42" t="s">
        <v>4381</v>
      </c>
      <c r="E9685" t="b">
        <v>0</v>
      </c>
      <c r="F9685" s="42" t="s">
        <v>9123</v>
      </c>
    </row>
    <row r="9686" spans="1:6" x14ac:dyDescent="0.2">
      <c r="A9686" s="42" t="s">
        <v>9121</v>
      </c>
      <c r="B9686" s="42" t="s">
        <v>8454</v>
      </c>
      <c r="C9686">
        <v>2013</v>
      </c>
      <c r="D9686" s="42" t="s">
        <v>9122</v>
      </c>
      <c r="E9686" t="b">
        <v>0</v>
      </c>
      <c r="F9686" s="42" t="s">
        <v>9123</v>
      </c>
    </row>
    <row r="9687" spans="1:6" x14ac:dyDescent="0.2">
      <c r="A9687" s="42" t="s">
        <v>9121</v>
      </c>
      <c r="B9687" s="42" t="s">
        <v>8454</v>
      </c>
      <c r="C9687">
        <v>2014</v>
      </c>
      <c r="D9687" s="42" t="s">
        <v>8993</v>
      </c>
      <c r="E9687" t="b">
        <v>0</v>
      </c>
      <c r="F9687" s="42" t="s">
        <v>9123</v>
      </c>
    </row>
    <row r="9688" spans="1:6" x14ac:dyDescent="0.2">
      <c r="A9688" s="42" t="s">
        <v>9121</v>
      </c>
      <c r="B9688" s="42" t="s">
        <v>8454</v>
      </c>
      <c r="C9688">
        <v>2015</v>
      </c>
      <c r="D9688" s="42" t="s">
        <v>8932</v>
      </c>
      <c r="E9688" t="b">
        <v>0</v>
      </c>
      <c r="F9688" s="42" t="s">
        <v>9123</v>
      </c>
    </row>
    <row r="9689" spans="1:6" x14ac:dyDescent="0.2">
      <c r="A9689" s="42" t="s">
        <v>9121</v>
      </c>
      <c r="B9689" s="42" t="s">
        <v>8454</v>
      </c>
      <c r="C9689">
        <v>2016</v>
      </c>
      <c r="D9689" s="42" t="s">
        <v>9124</v>
      </c>
      <c r="E9689" t="b">
        <v>0</v>
      </c>
      <c r="F9689" s="42" t="s">
        <v>9123</v>
      </c>
    </row>
    <row r="9690" spans="1:6" x14ac:dyDescent="0.2">
      <c r="A9690" s="42" t="s">
        <v>9121</v>
      </c>
      <c r="B9690" s="42" t="s">
        <v>8454</v>
      </c>
      <c r="C9690">
        <v>2017</v>
      </c>
      <c r="D9690" s="42" t="s">
        <v>9125</v>
      </c>
      <c r="E9690" t="b">
        <v>0</v>
      </c>
      <c r="F9690" s="42" t="s">
        <v>9123</v>
      </c>
    </row>
    <row r="9691" spans="1:6" x14ac:dyDescent="0.2">
      <c r="A9691" s="42" t="s">
        <v>9121</v>
      </c>
      <c r="B9691" s="42" t="s">
        <v>8454</v>
      </c>
      <c r="C9691">
        <v>2018</v>
      </c>
      <c r="D9691" s="42" t="s">
        <v>8725</v>
      </c>
      <c r="E9691" t="b">
        <v>0</v>
      </c>
      <c r="F9691" s="42" t="s">
        <v>9123</v>
      </c>
    </row>
    <row r="9692" spans="1:6" x14ac:dyDescent="0.2">
      <c r="A9692" s="42" t="s">
        <v>9121</v>
      </c>
      <c r="B9692" s="42" t="s">
        <v>8454</v>
      </c>
      <c r="C9692">
        <v>2019</v>
      </c>
      <c r="D9692" s="42" t="s">
        <v>9126</v>
      </c>
      <c r="E9692" t="b">
        <v>0</v>
      </c>
      <c r="F9692" s="42" t="s">
        <v>9123</v>
      </c>
    </row>
    <row r="9693" spans="1:6" x14ac:dyDescent="0.2">
      <c r="A9693" s="42" t="s">
        <v>9121</v>
      </c>
      <c r="B9693" s="42" t="s">
        <v>8462</v>
      </c>
      <c r="C9693">
        <v>2013</v>
      </c>
      <c r="D9693" s="42" t="s">
        <v>9122</v>
      </c>
      <c r="E9693" t="b">
        <v>0</v>
      </c>
      <c r="F9693" s="42" t="s">
        <v>9123</v>
      </c>
    </row>
    <row r="9694" spans="1:6" x14ac:dyDescent="0.2">
      <c r="A9694" s="42" t="s">
        <v>9121</v>
      </c>
      <c r="B9694" s="42" t="s">
        <v>8462</v>
      </c>
      <c r="C9694">
        <v>2014</v>
      </c>
      <c r="D9694" s="42" t="s">
        <v>8974</v>
      </c>
      <c r="E9694" t="b">
        <v>0</v>
      </c>
      <c r="F9694" s="42" t="s">
        <v>9123</v>
      </c>
    </row>
    <row r="9695" spans="1:6" x14ac:dyDescent="0.2">
      <c r="A9695" s="42" t="s">
        <v>9121</v>
      </c>
      <c r="B9695" s="42" t="s">
        <v>8462</v>
      </c>
      <c r="C9695">
        <v>2015</v>
      </c>
      <c r="D9695" s="42" t="s">
        <v>9090</v>
      </c>
      <c r="E9695" t="b">
        <v>0</v>
      </c>
      <c r="F9695" s="42" t="s">
        <v>9123</v>
      </c>
    </row>
    <row r="9696" spans="1:6" x14ac:dyDescent="0.2">
      <c r="A9696" s="42" t="s">
        <v>9121</v>
      </c>
      <c r="B9696" s="42" t="s">
        <v>8462</v>
      </c>
      <c r="C9696">
        <v>2016</v>
      </c>
      <c r="D9696" s="42" t="s">
        <v>8687</v>
      </c>
      <c r="E9696" t="b">
        <v>0</v>
      </c>
      <c r="F9696" s="42" t="s">
        <v>9123</v>
      </c>
    </row>
    <row r="9697" spans="1:6" x14ac:dyDescent="0.2">
      <c r="A9697" s="42" t="s">
        <v>9121</v>
      </c>
      <c r="B9697" s="42" t="s">
        <v>8462</v>
      </c>
      <c r="C9697">
        <v>2017</v>
      </c>
      <c r="D9697" s="42" t="s">
        <v>8715</v>
      </c>
      <c r="E9697" t="b">
        <v>0</v>
      </c>
      <c r="F9697" s="42" t="s">
        <v>9123</v>
      </c>
    </row>
    <row r="9698" spans="1:6" x14ac:dyDescent="0.2">
      <c r="A9698" s="42" t="s">
        <v>9121</v>
      </c>
      <c r="B9698" s="42" t="s">
        <v>8462</v>
      </c>
      <c r="C9698">
        <v>2018</v>
      </c>
      <c r="D9698" s="42" t="s">
        <v>8725</v>
      </c>
      <c r="E9698" t="b">
        <v>0</v>
      </c>
      <c r="F9698" s="42" t="s">
        <v>9123</v>
      </c>
    </row>
    <row r="9699" spans="1:6" x14ac:dyDescent="0.2">
      <c r="A9699" s="42" t="s">
        <v>9121</v>
      </c>
      <c r="B9699" s="42" t="s">
        <v>8462</v>
      </c>
      <c r="C9699">
        <v>2019</v>
      </c>
      <c r="D9699" s="42" t="s">
        <v>9126</v>
      </c>
      <c r="E9699" t="b">
        <v>0</v>
      </c>
      <c r="F9699" s="42" t="s">
        <v>9123</v>
      </c>
    </row>
    <row r="9700" spans="1:6" x14ac:dyDescent="0.2">
      <c r="A9700" s="42" t="s">
        <v>9121</v>
      </c>
      <c r="B9700" s="42" t="s">
        <v>8464</v>
      </c>
      <c r="C9700">
        <v>2013</v>
      </c>
      <c r="D9700" s="42" t="s">
        <v>8650</v>
      </c>
      <c r="E9700" t="b">
        <v>0</v>
      </c>
      <c r="F9700" s="42" t="s">
        <v>9123</v>
      </c>
    </row>
    <row r="9701" spans="1:6" x14ac:dyDescent="0.2">
      <c r="A9701" s="42" t="s">
        <v>9121</v>
      </c>
      <c r="B9701" s="42" t="s">
        <v>8464</v>
      </c>
      <c r="C9701">
        <v>2014</v>
      </c>
      <c r="D9701" s="42" t="s">
        <v>8596</v>
      </c>
      <c r="E9701" t="b">
        <v>0</v>
      </c>
      <c r="F9701" s="42" t="s">
        <v>9123</v>
      </c>
    </row>
    <row r="9702" spans="1:6" x14ac:dyDescent="0.2">
      <c r="A9702" s="42" t="s">
        <v>9121</v>
      </c>
      <c r="B9702" s="42" t="s">
        <v>8464</v>
      </c>
      <c r="C9702">
        <v>2015</v>
      </c>
      <c r="D9702" s="42" t="s">
        <v>8596</v>
      </c>
      <c r="E9702" t="b">
        <v>0</v>
      </c>
      <c r="F9702" s="42" t="s">
        <v>9123</v>
      </c>
    </row>
    <row r="9703" spans="1:6" x14ac:dyDescent="0.2">
      <c r="A9703" s="42" t="s">
        <v>9121</v>
      </c>
      <c r="B9703" s="42" t="s">
        <v>8464</v>
      </c>
      <c r="C9703">
        <v>2016</v>
      </c>
      <c r="D9703" s="42" t="s">
        <v>8596</v>
      </c>
      <c r="E9703" t="b">
        <v>0</v>
      </c>
      <c r="F9703" s="42" t="s">
        <v>9123</v>
      </c>
    </row>
    <row r="9704" spans="1:6" x14ac:dyDescent="0.2">
      <c r="A9704" s="42" t="s">
        <v>9121</v>
      </c>
      <c r="B9704" s="42" t="s">
        <v>8464</v>
      </c>
      <c r="C9704">
        <v>2017</v>
      </c>
      <c r="D9704" s="42" t="s">
        <v>4381</v>
      </c>
      <c r="E9704" t="b">
        <v>0</v>
      </c>
      <c r="F9704" s="42" t="s">
        <v>9123</v>
      </c>
    </row>
    <row r="9705" spans="1:6" x14ac:dyDescent="0.2">
      <c r="A9705" s="42" t="s">
        <v>9121</v>
      </c>
      <c r="B9705" s="42" t="s">
        <v>8464</v>
      </c>
      <c r="C9705">
        <v>2018</v>
      </c>
      <c r="D9705" s="42" t="s">
        <v>4381</v>
      </c>
      <c r="E9705" t="b">
        <v>0</v>
      </c>
      <c r="F9705" s="42" t="s">
        <v>9123</v>
      </c>
    </row>
    <row r="9706" spans="1:6" x14ac:dyDescent="0.2">
      <c r="A9706" s="42" t="s">
        <v>9121</v>
      </c>
      <c r="B9706" s="42" t="s">
        <v>8464</v>
      </c>
      <c r="C9706">
        <v>2019</v>
      </c>
      <c r="D9706" s="42" t="s">
        <v>4381</v>
      </c>
      <c r="E9706" t="b">
        <v>0</v>
      </c>
      <c r="F9706" s="42" t="s">
        <v>9123</v>
      </c>
    </row>
    <row r="9707" spans="1:6" x14ac:dyDescent="0.2">
      <c r="A9707" s="42" t="s">
        <v>2450</v>
      </c>
      <c r="B9707" s="42" t="s">
        <v>8454</v>
      </c>
      <c r="C9707">
        <v>2013</v>
      </c>
      <c r="D9707" s="42" t="s">
        <v>9171</v>
      </c>
      <c r="E9707" t="b">
        <v>0</v>
      </c>
      <c r="F9707" s="42" t="s">
        <v>10451</v>
      </c>
    </row>
    <row r="9708" spans="1:6" x14ac:dyDescent="0.2">
      <c r="A9708" s="42" t="s">
        <v>2450</v>
      </c>
      <c r="B9708" s="42" t="s">
        <v>8454</v>
      </c>
      <c r="C9708">
        <v>2014</v>
      </c>
      <c r="D9708" s="42" t="s">
        <v>8932</v>
      </c>
      <c r="E9708" t="b">
        <v>0</v>
      </c>
      <c r="F9708" s="42" t="s">
        <v>10451</v>
      </c>
    </row>
    <row r="9709" spans="1:6" x14ac:dyDescent="0.2">
      <c r="A9709" s="42" t="s">
        <v>2450</v>
      </c>
      <c r="B9709" s="42" t="s">
        <v>8454</v>
      </c>
      <c r="C9709">
        <v>2015</v>
      </c>
      <c r="D9709" s="42" t="s">
        <v>8584</v>
      </c>
      <c r="E9709" t="b">
        <v>0</v>
      </c>
      <c r="F9709" s="42" t="s">
        <v>10451</v>
      </c>
    </row>
    <row r="9710" spans="1:6" x14ac:dyDescent="0.2">
      <c r="A9710" s="42" t="s">
        <v>2450</v>
      </c>
      <c r="B9710" s="42" t="s">
        <v>8454</v>
      </c>
      <c r="C9710">
        <v>2016</v>
      </c>
      <c r="D9710" s="42" t="s">
        <v>8962</v>
      </c>
      <c r="E9710" t="b">
        <v>0</v>
      </c>
      <c r="F9710" s="42" t="s">
        <v>10451</v>
      </c>
    </row>
    <row r="9711" spans="1:6" x14ac:dyDescent="0.2">
      <c r="A9711" s="42" t="s">
        <v>2450</v>
      </c>
      <c r="B9711" s="42" t="s">
        <v>8454</v>
      </c>
      <c r="C9711">
        <v>2017</v>
      </c>
      <c r="D9711" s="42" t="s">
        <v>8591</v>
      </c>
      <c r="E9711" t="b">
        <v>0</v>
      </c>
      <c r="F9711" s="42" t="s">
        <v>10451</v>
      </c>
    </row>
    <row r="9712" spans="1:6" x14ac:dyDescent="0.2">
      <c r="A9712" s="42" t="s">
        <v>2450</v>
      </c>
      <c r="B9712" s="42" t="s">
        <v>8454</v>
      </c>
      <c r="C9712">
        <v>2018</v>
      </c>
      <c r="D9712" s="42" t="s">
        <v>8962</v>
      </c>
      <c r="E9712" t="b">
        <v>0</v>
      </c>
      <c r="F9712" s="42" t="s">
        <v>10451</v>
      </c>
    </row>
    <row r="9713" spans="1:6" x14ac:dyDescent="0.2">
      <c r="A9713" s="42" t="s">
        <v>2450</v>
      </c>
      <c r="B9713" s="42" t="s">
        <v>8454</v>
      </c>
      <c r="C9713">
        <v>2019</v>
      </c>
      <c r="D9713" s="42" t="s">
        <v>8694</v>
      </c>
      <c r="E9713" t="b">
        <v>0</v>
      </c>
      <c r="F9713" s="42" t="s">
        <v>10451</v>
      </c>
    </row>
    <row r="9714" spans="1:6" x14ac:dyDescent="0.2">
      <c r="A9714" s="42" t="s">
        <v>2450</v>
      </c>
      <c r="B9714" s="42" t="s">
        <v>8462</v>
      </c>
      <c r="C9714">
        <v>2013</v>
      </c>
      <c r="D9714" s="42" t="s">
        <v>8690</v>
      </c>
      <c r="E9714" t="b">
        <v>0</v>
      </c>
      <c r="F9714" s="42" t="s">
        <v>10451</v>
      </c>
    </row>
    <row r="9715" spans="1:6" x14ac:dyDescent="0.2">
      <c r="A9715" s="42" t="s">
        <v>2450</v>
      </c>
      <c r="B9715" s="42" t="s">
        <v>8462</v>
      </c>
      <c r="C9715">
        <v>2014</v>
      </c>
      <c r="D9715" s="42" t="s">
        <v>8582</v>
      </c>
      <c r="E9715" t="b">
        <v>0</v>
      </c>
      <c r="F9715" s="42" t="s">
        <v>10451</v>
      </c>
    </row>
    <row r="9716" spans="1:6" x14ac:dyDescent="0.2">
      <c r="A9716" s="42" t="s">
        <v>2450</v>
      </c>
      <c r="B9716" s="42" t="s">
        <v>8462</v>
      </c>
      <c r="C9716">
        <v>2015</v>
      </c>
      <c r="D9716" s="42" t="s">
        <v>8938</v>
      </c>
      <c r="E9716" t="b">
        <v>0</v>
      </c>
      <c r="F9716" s="42" t="s">
        <v>10451</v>
      </c>
    </row>
    <row r="9717" spans="1:6" x14ac:dyDescent="0.2">
      <c r="A9717" s="42" t="s">
        <v>2450</v>
      </c>
      <c r="B9717" s="42" t="s">
        <v>8462</v>
      </c>
      <c r="C9717">
        <v>2016</v>
      </c>
      <c r="D9717" s="42" t="s">
        <v>9092</v>
      </c>
      <c r="E9717" t="b">
        <v>0</v>
      </c>
      <c r="F9717" s="42" t="s">
        <v>10451</v>
      </c>
    </row>
    <row r="9718" spans="1:6" x14ac:dyDescent="0.2">
      <c r="A9718" s="42" t="s">
        <v>2450</v>
      </c>
      <c r="B9718" s="42" t="s">
        <v>8462</v>
      </c>
      <c r="C9718">
        <v>2017</v>
      </c>
      <c r="D9718" s="42" t="s">
        <v>8590</v>
      </c>
      <c r="E9718" t="b">
        <v>0</v>
      </c>
      <c r="F9718" s="42" t="s">
        <v>10451</v>
      </c>
    </row>
    <row r="9719" spans="1:6" x14ac:dyDescent="0.2">
      <c r="A9719" s="42" t="s">
        <v>2450</v>
      </c>
      <c r="B9719" s="42" t="s">
        <v>8462</v>
      </c>
      <c r="C9719">
        <v>2018</v>
      </c>
      <c r="D9719" s="42" t="s">
        <v>9092</v>
      </c>
      <c r="E9719" t="b">
        <v>0</v>
      </c>
      <c r="F9719" s="42" t="s">
        <v>10451</v>
      </c>
    </row>
    <row r="9720" spans="1:6" x14ac:dyDescent="0.2">
      <c r="A9720" s="42" t="s">
        <v>2450</v>
      </c>
      <c r="B9720" s="42" t="s">
        <v>8462</v>
      </c>
      <c r="C9720">
        <v>2019</v>
      </c>
      <c r="D9720" s="42" t="s">
        <v>8600</v>
      </c>
      <c r="E9720" t="b">
        <v>0</v>
      </c>
      <c r="F9720" s="42" t="s">
        <v>10451</v>
      </c>
    </row>
    <row r="9721" spans="1:6" x14ac:dyDescent="0.2">
      <c r="A9721" s="42" t="s">
        <v>2450</v>
      </c>
      <c r="B9721" s="42" t="s">
        <v>8464</v>
      </c>
      <c r="C9721">
        <v>2013</v>
      </c>
      <c r="D9721" s="42" t="s">
        <v>9471</v>
      </c>
      <c r="E9721" t="b">
        <v>0</v>
      </c>
      <c r="F9721" s="42" t="s">
        <v>10451</v>
      </c>
    </row>
    <row r="9722" spans="1:6" x14ac:dyDescent="0.2">
      <c r="A9722" s="42" t="s">
        <v>2450</v>
      </c>
      <c r="B9722" s="42" t="s">
        <v>8464</v>
      </c>
      <c r="C9722">
        <v>2014</v>
      </c>
      <c r="D9722" s="42" t="s">
        <v>8969</v>
      </c>
      <c r="E9722" t="b">
        <v>0</v>
      </c>
      <c r="F9722" s="42" t="s">
        <v>10451</v>
      </c>
    </row>
    <row r="9723" spans="1:6" x14ac:dyDescent="0.2">
      <c r="A9723" s="42" t="s">
        <v>2450</v>
      </c>
      <c r="B9723" s="42" t="s">
        <v>8464</v>
      </c>
      <c r="C9723">
        <v>2015</v>
      </c>
      <c r="D9723" s="42" t="s">
        <v>8827</v>
      </c>
      <c r="E9723" t="b">
        <v>0</v>
      </c>
      <c r="F9723" s="42" t="s">
        <v>10451</v>
      </c>
    </row>
    <row r="9724" spans="1:6" x14ac:dyDescent="0.2">
      <c r="A9724" s="42" t="s">
        <v>2450</v>
      </c>
      <c r="B9724" s="42" t="s">
        <v>8464</v>
      </c>
      <c r="C9724">
        <v>2016</v>
      </c>
      <c r="D9724" s="42" t="s">
        <v>8828</v>
      </c>
      <c r="E9724" t="b">
        <v>0</v>
      </c>
      <c r="F9724" s="42" t="s">
        <v>10451</v>
      </c>
    </row>
    <row r="9725" spans="1:6" x14ac:dyDescent="0.2">
      <c r="A9725" s="42" t="s">
        <v>2450</v>
      </c>
      <c r="B9725" s="42" t="s">
        <v>8464</v>
      </c>
      <c r="C9725">
        <v>2017</v>
      </c>
      <c r="D9725" s="42" t="s">
        <v>8828</v>
      </c>
      <c r="E9725" t="b">
        <v>0</v>
      </c>
      <c r="F9725" s="42" t="s">
        <v>10451</v>
      </c>
    </row>
    <row r="9726" spans="1:6" x14ac:dyDescent="0.2">
      <c r="A9726" s="42" t="s">
        <v>2450</v>
      </c>
      <c r="B9726" s="42" t="s">
        <v>8464</v>
      </c>
      <c r="C9726">
        <v>2018</v>
      </c>
      <c r="D9726" s="42" t="s">
        <v>8600</v>
      </c>
      <c r="E9726" t="b">
        <v>0</v>
      </c>
      <c r="F9726" s="42" t="s">
        <v>10451</v>
      </c>
    </row>
    <row r="9727" spans="1:6" x14ac:dyDescent="0.2">
      <c r="A9727" s="42" t="s">
        <v>2450</v>
      </c>
      <c r="B9727" s="42" t="s">
        <v>8464</v>
      </c>
      <c r="C9727">
        <v>2019</v>
      </c>
      <c r="D9727" s="42" t="s">
        <v>8600</v>
      </c>
      <c r="E9727" t="b">
        <v>0</v>
      </c>
      <c r="F9727" s="42" t="s">
        <v>10451</v>
      </c>
    </row>
    <row r="9728" spans="1:6" x14ac:dyDescent="0.2">
      <c r="A9728" s="42" t="s">
        <v>2452</v>
      </c>
      <c r="B9728" s="42" t="s">
        <v>8454</v>
      </c>
      <c r="C9728">
        <v>2013</v>
      </c>
      <c r="D9728" s="42" t="s">
        <v>8684</v>
      </c>
      <c r="E9728" t="b">
        <v>0</v>
      </c>
      <c r="F9728" s="42" t="s">
        <v>10452</v>
      </c>
    </row>
    <row r="9729" spans="1:6" x14ac:dyDescent="0.2">
      <c r="A9729" s="42" t="s">
        <v>2452</v>
      </c>
      <c r="B9729" s="42" t="s">
        <v>8454</v>
      </c>
      <c r="C9729">
        <v>2014</v>
      </c>
      <c r="D9729" s="42" t="s">
        <v>8678</v>
      </c>
      <c r="E9729" t="b">
        <v>0</v>
      </c>
      <c r="F9729" s="42" t="s">
        <v>10452</v>
      </c>
    </row>
    <row r="9730" spans="1:6" x14ac:dyDescent="0.2">
      <c r="A9730" s="42" t="s">
        <v>2452</v>
      </c>
      <c r="B9730" s="42" t="s">
        <v>8454</v>
      </c>
      <c r="C9730">
        <v>2015</v>
      </c>
      <c r="D9730" s="42" t="s">
        <v>9010</v>
      </c>
      <c r="E9730" t="b">
        <v>0</v>
      </c>
      <c r="F9730" s="42" t="s">
        <v>10452</v>
      </c>
    </row>
    <row r="9731" spans="1:6" x14ac:dyDescent="0.2">
      <c r="A9731" s="42" t="s">
        <v>2452</v>
      </c>
      <c r="B9731" s="42" t="s">
        <v>8454</v>
      </c>
      <c r="C9731">
        <v>2016</v>
      </c>
      <c r="D9731" s="42" t="s">
        <v>8681</v>
      </c>
      <c r="E9731" t="b">
        <v>0</v>
      </c>
      <c r="F9731" s="42" t="s">
        <v>10452</v>
      </c>
    </row>
    <row r="9732" spans="1:6" x14ac:dyDescent="0.2">
      <c r="A9732" s="42" t="s">
        <v>2452</v>
      </c>
      <c r="B9732" s="42" t="s">
        <v>8454</v>
      </c>
      <c r="C9732">
        <v>2017</v>
      </c>
      <c r="D9732" s="42" t="s">
        <v>8681</v>
      </c>
      <c r="E9732" t="b">
        <v>0</v>
      </c>
      <c r="F9732" s="42" t="s">
        <v>10452</v>
      </c>
    </row>
    <row r="9733" spans="1:6" x14ac:dyDescent="0.2">
      <c r="A9733" s="42" t="s">
        <v>2452</v>
      </c>
      <c r="B9733" s="42" t="s">
        <v>8454</v>
      </c>
      <c r="C9733">
        <v>2018</v>
      </c>
      <c r="D9733" s="42" t="s">
        <v>9013</v>
      </c>
      <c r="E9733" t="b">
        <v>0</v>
      </c>
      <c r="F9733" s="42" t="s">
        <v>10452</v>
      </c>
    </row>
    <row r="9734" spans="1:6" x14ac:dyDescent="0.2">
      <c r="A9734" s="42" t="s">
        <v>2452</v>
      </c>
      <c r="B9734" s="42" t="s">
        <v>8454</v>
      </c>
      <c r="C9734">
        <v>2019</v>
      </c>
      <c r="D9734" s="42" t="s">
        <v>8676</v>
      </c>
      <c r="E9734" t="b">
        <v>0</v>
      </c>
      <c r="F9734" s="42" t="s">
        <v>10452</v>
      </c>
    </row>
    <row r="9735" spans="1:6" x14ac:dyDescent="0.2">
      <c r="A9735" s="42" t="s">
        <v>2452</v>
      </c>
      <c r="B9735" s="42" t="s">
        <v>8462</v>
      </c>
      <c r="C9735">
        <v>2013</v>
      </c>
      <c r="D9735" s="42" t="s">
        <v>8684</v>
      </c>
      <c r="E9735" t="b">
        <v>0</v>
      </c>
      <c r="F9735" s="42" t="s">
        <v>10452</v>
      </c>
    </row>
    <row r="9736" spans="1:6" x14ac:dyDescent="0.2">
      <c r="A9736" s="42" t="s">
        <v>2452</v>
      </c>
      <c r="B9736" s="42" t="s">
        <v>8462</v>
      </c>
      <c r="C9736">
        <v>2014</v>
      </c>
      <c r="D9736" s="42" t="s">
        <v>8678</v>
      </c>
      <c r="E9736" t="b">
        <v>0</v>
      </c>
      <c r="F9736" s="42" t="s">
        <v>10452</v>
      </c>
    </row>
    <row r="9737" spans="1:6" x14ac:dyDescent="0.2">
      <c r="A9737" s="42" t="s">
        <v>2452</v>
      </c>
      <c r="B9737" s="42" t="s">
        <v>8462</v>
      </c>
      <c r="C9737">
        <v>2015</v>
      </c>
      <c r="D9737" s="42" t="s">
        <v>9010</v>
      </c>
      <c r="E9737" t="b">
        <v>0</v>
      </c>
      <c r="F9737" s="42" t="s">
        <v>10452</v>
      </c>
    </row>
    <row r="9738" spans="1:6" x14ac:dyDescent="0.2">
      <c r="A9738" s="42" t="s">
        <v>2452</v>
      </c>
      <c r="B9738" s="42" t="s">
        <v>8462</v>
      </c>
      <c r="C9738">
        <v>2016</v>
      </c>
      <c r="D9738" s="42" t="s">
        <v>8681</v>
      </c>
      <c r="E9738" t="b">
        <v>0</v>
      </c>
      <c r="F9738" s="42" t="s">
        <v>10452</v>
      </c>
    </row>
    <row r="9739" spans="1:6" x14ac:dyDescent="0.2">
      <c r="A9739" s="42" t="s">
        <v>2452</v>
      </c>
      <c r="B9739" s="42" t="s">
        <v>8462</v>
      </c>
      <c r="C9739">
        <v>2017</v>
      </c>
      <c r="D9739" s="42" t="s">
        <v>8681</v>
      </c>
      <c r="E9739" t="b">
        <v>0</v>
      </c>
      <c r="F9739" s="42" t="s">
        <v>10452</v>
      </c>
    </row>
    <row r="9740" spans="1:6" x14ac:dyDescent="0.2">
      <c r="A9740" s="42" t="s">
        <v>2452</v>
      </c>
      <c r="B9740" s="42" t="s">
        <v>8462</v>
      </c>
      <c r="C9740">
        <v>2018</v>
      </c>
      <c r="D9740" s="42" t="s">
        <v>9019</v>
      </c>
      <c r="E9740" t="b">
        <v>0</v>
      </c>
      <c r="F9740" s="42" t="s">
        <v>10452</v>
      </c>
    </row>
    <row r="9741" spans="1:6" x14ac:dyDescent="0.2">
      <c r="A9741" s="42" t="s">
        <v>2452</v>
      </c>
      <c r="B9741" s="42" t="s">
        <v>8462</v>
      </c>
      <c r="C9741">
        <v>2019</v>
      </c>
      <c r="D9741" s="42" t="s">
        <v>8676</v>
      </c>
      <c r="E9741" t="b">
        <v>0</v>
      </c>
      <c r="F9741" s="42" t="s">
        <v>10452</v>
      </c>
    </row>
    <row r="9742" spans="1:6" x14ac:dyDescent="0.2">
      <c r="A9742" s="42" t="s">
        <v>2452</v>
      </c>
      <c r="B9742" s="42" t="s">
        <v>8464</v>
      </c>
      <c r="C9742">
        <v>2013</v>
      </c>
      <c r="D9742" s="42" t="s">
        <v>8482</v>
      </c>
      <c r="E9742" t="b">
        <v>0</v>
      </c>
      <c r="F9742" s="42" t="s">
        <v>10452</v>
      </c>
    </row>
    <row r="9743" spans="1:6" x14ac:dyDescent="0.2">
      <c r="A9743" s="42" t="s">
        <v>2452</v>
      </c>
      <c r="B9743" s="42" t="s">
        <v>8464</v>
      </c>
      <c r="C9743">
        <v>2014</v>
      </c>
      <c r="D9743" s="42" t="s">
        <v>8699</v>
      </c>
      <c r="E9743" t="b">
        <v>0</v>
      </c>
      <c r="F9743" s="42" t="s">
        <v>10452</v>
      </c>
    </row>
    <row r="9744" spans="1:6" x14ac:dyDescent="0.2">
      <c r="A9744" s="42" t="s">
        <v>2452</v>
      </c>
      <c r="B9744" s="42" t="s">
        <v>8464</v>
      </c>
      <c r="C9744">
        <v>2015</v>
      </c>
      <c r="D9744" s="42" t="s">
        <v>9016</v>
      </c>
      <c r="E9744" t="b">
        <v>0</v>
      </c>
      <c r="F9744" s="42" t="s">
        <v>10452</v>
      </c>
    </row>
    <row r="9745" spans="1:6" x14ac:dyDescent="0.2">
      <c r="A9745" s="42" t="s">
        <v>2452</v>
      </c>
      <c r="B9745" s="42" t="s">
        <v>8464</v>
      </c>
      <c r="C9745">
        <v>2016</v>
      </c>
      <c r="D9745" s="42" t="s">
        <v>8727</v>
      </c>
      <c r="E9745" t="b">
        <v>0</v>
      </c>
      <c r="F9745" s="42" t="s">
        <v>10452</v>
      </c>
    </row>
    <row r="9746" spans="1:6" x14ac:dyDescent="0.2">
      <c r="A9746" s="42" t="s">
        <v>2452</v>
      </c>
      <c r="B9746" s="42" t="s">
        <v>8464</v>
      </c>
      <c r="C9746">
        <v>2017</v>
      </c>
      <c r="D9746" s="42" t="s">
        <v>9010</v>
      </c>
      <c r="E9746" t="b">
        <v>0</v>
      </c>
      <c r="F9746" s="42" t="s">
        <v>10452</v>
      </c>
    </row>
    <row r="9747" spans="1:6" x14ac:dyDescent="0.2">
      <c r="A9747" s="42" t="s">
        <v>2452</v>
      </c>
      <c r="B9747" s="42" t="s">
        <v>8464</v>
      </c>
      <c r="C9747">
        <v>2018</v>
      </c>
      <c r="D9747" s="42" t="s">
        <v>8676</v>
      </c>
      <c r="E9747" t="b">
        <v>0</v>
      </c>
      <c r="F9747" s="42" t="s">
        <v>10452</v>
      </c>
    </row>
    <row r="9748" spans="1:6" x14ac:dyDescent="0.2">
      <c r="A9748" s="42" t="s">
        <v>2452</v>
      </c>
      <c r="B9748" s="42" t="s">
        <v>8464</v>
      </c>
      <c r="C9748">
        <v>2019</v>
      </c>
      <c r="D9748" s="42" t="s">
        <v>8676</v>
      </c>
      <c r="E9748" t="b">
        <v>0</v>
      </c>
      <c r="F9748" s="42" t="s">
        <v>10452</v>
      </c>
    </row>
    <row r="9749" spans="1:6" x14ac:dyDescent="0.2">
      <c r="A9749" s="42" t="s">
        <v>2454</v>
      </c>
      <c r="B9749" s="42" t="s">
        <v>8454</v>
      </c>
      <c r="C9749">
        <v>2013</v>
      </c>
      <c r="D9749" s="42" t="s">
        <v>8650</v>
      </c>
      <c r="E9749" t="b">
        <v>0</v>
      </c>
      <c r="F9749" s="42" t="s">
        <v>10453</v>
      </c>
    </row>
    <row r="9750" spans="1:6" x14ac:dyDescent="0.2">
      <c r="A9750" s="42" t="s">
        <v>2454</v>
      </c>
      <c r="B9750" s="42" t="s">
        <v>8454</v>
      </c>
      <c r="C9750">
        <v>2014</v>
      </c>
      <c r="D9750" s="42" t="s">
        <v>8981</v>
      </c>
      <c r="E9750" t="b">
        <v>0</v>
      </c>
      <c r="F9750" s="42" t="s">
        <v>10453</v>
      </c>
    </row>
    <row r="9751" spans="1:6" x14ac:dyDescent="0.2">
      <c r="A9751" s="42" t="s">
        <v>2454</v>
      </c>
      <c r="B9751" s="42" t="s">
        <v>8454</v>
      </c>
      <c r="C9751">
        <v>2015</v>
      </c>
      <c r="D9751" s="42" t="s">
        <v>8587</v>
      </c>
      <c r="E9751" t="b">
        <v>0</v>
      </c>
      <c r="F9751" s="42" t="s">
        <v>10453</v>
      </c>
    </row>
    <row r="9752" spans="1:6" x14ac:dyDescent="0.2">
      <c r="A9752" s="42" t="s">
        <v>2454</v>
      </c>
      <c r="B9752" s="42" t="s">
        <v>8454</v>
      </c>
      <c r="C9752">
        <v>2016</v>
      </c>
      <c r="D9752" s="42" t="s">
        <v>8682</v>
      </c>
      <c r="E9752" t="b">
        <v>0</v>
      </c>
      <c r="F9752" s="42" t="s">
        <v>10453</v>
      </c>
    </row>
    <row r="9753" spans="1:6" x14ac:dyDescent="0.2">
      <c r="A9753" s="42" t="s">
        <v>2454</v>
      </c>
      <c r="B9753" s="42" t="s">
        <v>8454</v>
      </c>
      <c r="C9753">
        <v>2017</v>
      </c>
      <c r="D9753" s="42" t="s">
        <v>9366</v>
      </c>
      <c r="E9753" t="b">
        <v>0</v>
      </c>
      <c r="F9753" s="42" t="s">
        <v>10453</v>
      </c>
    </row>
    <row r="9754" spans="1:6" x14ac:dyDescent="0.2">
      <c r="A9754" s="42" t="s">
        <v>2454</v>
      </c>
      <c r="B9754" s="42" t="s">
        <v>8454</v>
      </c>
      <c r="C9754">
        <v>2018</v>
      </c>
      <c r="D9754" s="42" t="s">
        <v>9318</v>
      </c>
      <c r="E9754" t="b">
        <v>0</v>
      </c>
      <c r="F9754" s="42" t="s">
        <v>10453</v>
      </c>
    </row>
    <row r="9755" spans="1:6" x14ac:dyDescent="0.2">
      <c r="A9755" s="42" t="s">
        <v>2454</v>
      </c>
      <c r="B9755" s="42" t="s">
        <v>8454</v>
      </c>
      <c r="C9755">
        <v>2019</v>
      </c>
      <c r="D9755" s="42" t="s">
        <v>9318</v>
      </c>
      <c r="E9755" t="b">
        <v>0</v>
      </c>
      <c r="F9755" s="42" t="s">
        <v>10453</v>
      </c>
    </row>
    <row r="9756" spans="1:6" x14ac:dyDescent="0.2">
      <c r="A9756" s="42" t="s">
        <v>2454</v>
      </c>
      <c r="B9756" s="42" t="s">
        <v>8462</v>
      </c>
      <c r="C9756">
        <v>2013</v>
      </c>
      <c r="D9756" s="42" t="s">
        <v>8650</v>
      </c>
      <c r="E9756" t="b">
        <v>0</v>
      </c>
      <c r="F9756" s="42" t="s">
        <v>10453</v>
      </c>
    </row>
    <row r="9757" spans="1:6" x14ac:dyDescent="0.2">
      <c r="A9757" s="42" t="s">
        <v>2454</v>
      </c>
      <c r="B9757" s="42" t="s">
        <v>8462</v>
      </c>
      <c r="C9757">
        <v>2014</v>
      </c>
      <c r="D9757" s="42" t="s">
        <v>8981</v>
      </c>
      <c r="E9757" t="b">
        <v>0</v>
      </c>
      <c r="F9757" s="42" t="s">
        <v>10453</v>
      </c>
    </row>
    <row r="9758" spans="1:6" x14ac:dyDescent="0.2">
      <c r="A9758" s="42" t="s">
        <v>2454</v>
      </c>
      <c r="B9758" s="42" t="s">
        <v>8462</v>
      </c>
      <c r="C9758">
        <v>2015</v>
      </c>
      <c r="D9758" s="42" t="s">
        <v>8587</v>
      </c>
      <c r="E9758" t="b">
        <v>0</v>
      </c>
      <c r="F9758" s="42" t="s">
        <v>10453</v>
      </c>
    </row>
    <row r="9759" spans="1:6" x14ac:dyDescent="0.2">
      <c r="A9759" s="42" t="s">
        <v>2454</v>
      </c>
      <c r="B9759" s="42" t="s">
        <v>8462</v>
      </c>
      <c r="C9759">
        <v>2016</v>
      </c>
      <c r="D9759" s="42" t="s">
        <v>8682</v>
      </c>
      <c r="E9759" t="b">
        <v>0</v>
      </c>
      <c r="F9759" s="42" t="s">
        <v>10453</v>
      </c>
    </row>
    <row r="9760" spans="1:6" x14ac:dyDescent="0.2">
      <c r="A9760" s="42" t="s">
        <v>2454</v>
      </c>
      <c r="B9760" s="42" t="s">
        <v>8462</v>
      </c>
      <c r="C9760">
        <v>2017</v>
      </c>
      <c r="D9760" s="42" t="s">
        <v>9366</v>
      </c>
      <c r="E9760" t="b">
        <v>0</v>
      </c>
      <c r="F9760" s="42" t="s">
        <v>10453</v>
      </c>
    </row>
    <row r="9761" spans="1:6" x14ac:dyDescent="0.2">
      <c r="A9761" s="42" t="s">
        <v>2454</v>
      </c>
      <c r="B9761" s="42" t="s">
        <v>8462</v>
      </c>
      <c r="C9761">
        <v>2018</v>
      </c>
      <c r="D9761" s="42" t="s">
        <v>9318</v>
      </c>
      <c r="E9761" t="b">
        <v>0</v>
      </c>
      <c r="F9761" s="42" t="s">
        <v>10453</v>
      </c>
    </row>
    <row r="9762" spans="1:6" x14ac:dyDescent="0.2">
      <c r="A9762" s="42" t="s">
        <v>2454</v>
      </c>
      <c r="B9762" s="42" t="s">
        <v>8462</v>
      </c>
      <c r="C9762">
        <v>2019</v>
      </c>
      <c r="D9762" s="42" t="s">
        <v>9318</v>
      </c>
      <c r="E9762" t="b">
        <v>0</v>
      </c>
      <c r="F9762" s="42" t="s">
        <v>10453</v>
      </c>
    </row>
    <row r="9763" spans="1:6" x14ac:dyDescent="0.2">
      <c r="A9763" s="42" t="s">
        <v>2454</v>
      </c>
      <c r="B9763" s="42" t="s">
        <v>8464</v>
      </c>
      <c r="C9763">
        <v>2013</v>
      </c>
      <c r="D9763" s="42" t="s">
        <v>8981</v>
      </c>
      <c r="E9763" t="b">
        <v>0</v>
      </c>
      <c r="F9763" s="42" t="s">
        <v>10453</v>
      </c>
    </row>
    <row r="9764" spans="1:6" x14ac:dyDescent="0.2">
      <c r="A9764" s="42" t="s">
        <v>2454</v>
      </c>
      <c r="B9764" s="42" t="s">
        <v>8464</v>
      </c>
      <c r="C9764">
        <v>2014</v>
      </c>
      <c r="D9764" s="42" t="s">
        <v>9019</v>
      </c>
      <c r="E9764" t="b">
        <v>0</v>
      </c>
      <c r="F9764" s="42" t="s">
        <v>10453</v>
      </c>
    </row>
    <row r="9765" spans="1:6" x14ac:dyDescent="0.2">
      <c r="A9765" s="42" t="s">
        <v>2454</v>
      </c>
      <c r="B9765" s="42" t="s">
        <v>8464</v>
      </c>
      <c r="C9765">
        <v>2015</v>
      </c>
      <c r="D9765" s="42" t="s">
        <v>9318</v>
      </c>
      <c r="E9765" t="b">
        <v>0</v>
      </c>
      <c r="F9765" s="42" t="s">
        <v>10453</v>
      </c>
    </row>
    <row r="9766" spans="1:6" x14ac:dyDescent="0.2">
      <c r="A9766" s="42" t="s">
        <v>2454</v>
      </c>
      <c r="B9766" s="42" t="s">
        <v>8464</v>
      </c>
      <c r="C9766">
        <v>2016</v>
      </c>
      <c r="D9766" s="42" t="s">
        <v>8596</v>
      </c>
      <c r="E9766" t="b">
        <v>0</v>
      </c>
      <c r="F9766" s="42" t="s">
        <v>10453</v>
      </c>
    </row>
    <row r="9767" spans="1:6" x14ac:dyDescent="0.2">
      <c r="A9767" s="42" t="s">
        <v>2454</v>
      </c>
      <c r="B9767" s="42" t="s">
        <v>8464</v>
      </c>
      <c r="C9767">
        <v>2017</v>
      </c>
      <c r="D9767" s="42" t="s">
        <v>9018</v>
      </c>
      <c r="E9767" t="b">
        <v>0</v>
      </c>
      <c r="F9767" s="42" t="s">
        <v>10453</v>
      </c>
    </row>
    <row r="9768" spans="1:6" x14ac:dyDescent="0.2">
      <c r="A9768" s="42" t="s">
        <v>2454</v>
      </c>
      <c r="B9768" s="42" t="s">
        <v>8464</v>
      </c>
      <c r="C9768">
        <v>2018</v>
      </c>
      <c r="D9768" s="42" t="s">
        <v>8593</v>
      </c>
      <c r="E9768" t="b">
        <v>0</v>
      </c>
      <c r="F9768" s="42" t="s">
        <v>10453</v>
      </c>
    </row>
    <row r="9769" spans="1:6" x14ac:dyDescent="0.2">
      <c r="A9769" s="42" t="s">
        <v>2454</v>
      </c>
      <c r="B9769" s="42" t="s">
        <v>8464</v>
      </c>
      <c r="C9769">
        <v>2019</v>
      </c>
      <c r="D9769" s="42" t="s">
        <v>9318</v>
      </c>
      <c r="E9769" t="b">
        <v>0</v>
      </c>
      <c r="F9769" s="42" t="s">
        <v>10453</v>
      </c>
    </row>
    <row r="9770" spans="1:6" x14ac:dyDescent="0.2">
      <c r="A9770" s="42" t="s">
        <v>2456</v>
      </c>
      <c r="B9770" s="42" t="s">
        <v>8454</v>
      </c>
      <c r="C9770">
        <v>2013</v>
      </c>
      <c r="D9770" s="42" t="s">
        <v>8496</v>
      </c>
      <c r="E9770" t="b">
        <v>0</v>
      </c>
      <c r="F9770" s="42" t="s">
        <v>9020</v>
      </c>
    </row>
    <row r="9771" spans="1:6" x14ac:dyDescent="0.2">
      <c r="A9771" s="42" t="s">
        <v>2456</v>
      </c>
      <c r="B9771" s="42" t="s">
        <v>8454</v>
      </c>
      <c r="C9771">
        <v>2014</v>
      </c>
      <c r="D9771" s="42" t="s">
        <v>8653</v>
      </c>
      <c r="E9771" t="b">
        <v>0</v>
      </c>
      <c r="F9771" s="42" t="s">
        <v>9020</v>
      </c>
    </row>
    <row r="9772" spans="1:6" x14ac:dyDescent="0.2">
      <c r="A9772" s="42" t="s">
        <v>2456</v>
      </c>
      <c r="B9772" s="42" t="s">
        <v>8454</v>
      </c>
      <c r="C9772">
        <v>2015</v>
      </c>
      <c r="D9772" s="42" t="s">
        <v>8496</v>
      </c>
      <c r="E9772" t="b">
        <v>0</v>
      </c>
      <c r="F9772" s="42" t="s">
        <v>9020</v>
      </c>
    </row>
    <row r="9773" spans="1:6" x14ac:dyDescent="0.2">
      <c r="A9773" s="42" t="s">
        <v>2456</v>
      </c>
      <c r="B9773" s="42" t="s">
        <v>8454</v>
      </c>
      <c r="C9773">
        <v>2016</v>
      </c>
      <c r="D9773" s="42" t="s">
        <v>8496</v>
      </c>
      <c r="E9773" t="b">
        <v>0</v>
      </c>
      <c r="F9773" s="42" t="s">
        <v>9020</v>
      </c>
    </row>
    <row r="9774" spans="1:6" x14ac:dyDescent="0.2">
      <c r="A9774" s="42" t="s">
        <v>2456</v>
      </c>
      <c r="B9774" s="42" t="s">
        <v>8454</v>
      </c>
      <c r="C9774">
        <v>2017</v>
      </c>
      <c r="D9774" s="42" t="s">
        <v>8496</v>
      </c>
      <c r="E9774" t="b">
        <v>0</v>
      </c>
      <c r="F9774" s="42" t="s">
        <v>9020</v>
      </c>
    </row>
    <row r="9775" spans="1:6" x14ac:dyDescent="0.2">
      <c r="A9775" s="42" t="s">
        <v>2456</v>
      </c>
      <c r="B9775" s="42" t="s">
        <v>8454</v>
      </c>
      <c r="C9775">
        <v>2018</v>
      </c>
      <c r="D9775" s="42" t="s">
        <v>8673</v>
      </c>
      <c r="E9775" t="b">
        <v>0</v>
      </c>
      <c r="F9775" s="42" t="s">
        <v>9020</v>
      </c>
    </row>
    <row r="9776" spans="1:6" x14ac:dyDescent="0.2">
      <c r="A9776" s="42" t="s">
        <v>2456</v>
      </c>
      <c r="B9776" s="42" t="s">
        <v>8454</v>
      </c>
      <c r="C9776">
        <v>2019</v>
      </c>
      <c r="D9776" s="42" t="s">
        <v>8496</v>
      </c>
      <c r="E9776" t="b">
        <v>0</v>
      </c>
      <c r="F9776" s="42" t="s">
        <v>9020</v>
      </c>
    </row>
    <row r="9777" spans="1:6" x14ac:dyDescent="0.2">
      <c r="A9777" s="42" t="s">
        <v>2456</v>
      </c>
      <c r="B9777" s="42" t="s">
        <v>8462</v>
      </c>
      <c r="C9777">
        <v>2013</v>
      </c>
      <c r="D9777" s="42" t="s">
        <v>8496</v>
      </c>
      <c r="E9777" t="b">
        <v>0</v>
      </c>
      <c r="F9777" s="42" t="s">
        <v>9020</v>
      </c>
    </row>
    <row r="9778" spans="1:6" x14ac:dyDescent="0.2">
      <c r="A9778" s="42" t="s">
        <v>2456</v>
      </c>
      <c r="B9778" s="42" t="s">
        <v>8462</v>
      </c>
      <c r="C9778">
        <v>2014</v>
      </c>
      <c r="D9778" s="42" t="s">
        <v>8653</v>
      </c>
      <c r="E9778" t="b">
        <v>0</v>
      </c>
      <c r="F9778" s="42" t="s">
        <v>9020</v>
      </c>
    </row>
    <row r="9779" spans="1:6" x14ac:dyDescent="0.2">
      <c r="A9779" s="42" t="s">
        <v>2456</v>
      </c>
      <c r="B9779" s="42" t="s">
        <v>8462</v>
      </c>
      <c r="C9779">
        <v>2015</v>
      </c>
      <c r="D9779" s="42" t="s">
        <v>8496</v>
      </c>
      <c r="E9779" t="b">
        <v>0</v>
      </c>
      <c r="F9779" s="42" t="s">
        <v>9020</v>
      </c>
    </row>
    <row r="9780" spans="1:6" x14ac:dyDescent="0.2">
      <c r="A9780" s="42" t="s">
        <v>2456</v>
      </c>
      <c r="B9780" s="42" t="s">
        <v>8462</v>
      </c>
      <c r="C9780">
        <v>2016</v>
      </c>
      <c r="D9780" s="42" t="s">
        <v>8496</v>
      </c>
      <c r="E9780" t="b">
        <v>0</v>
      </c>
      <c r="F9780" s="42" t="s">
        <v>9020</v>
      </c>
    </row>
    <row r="9781" spans="1:6" x14ac:dyDescent="0.2">
      <c r="A9781" s="42" t="s">
        <v>2456</v>
      </c>
      <c r="B9781" s="42" t="s">
        <v>8462</v>
      </c>
      <c r="C9781">
        <v>2017</v>
      </c>
      <c r="D9781" s="42" t="s">
        <v>8496</v>
      </c>
      <c r="E9781" t="b">
        <v>0</v>
      </c>
      <c r="F9781" s="42" t="s">
        <v>9020</v>
      </c>
    </row>
    <row r="9782" spans="1:6" x14ac:dyDescent="0.2">
      <c r="A9782" s="42" t="s">
        <v>2456</v>
      </c>
      <c r="B9782" s="42" t="s">
        <v>8462</v>
      </c>
      <c r="C9782">
        <v>2018</v>
      </c>
      <c r="D9782" s="42" t="s">
        <v>8673</v>
      </c>
      <c r="E9782" t="b">
        <v>0</v>
      </c>
      <c r="F9782" s="42" t="s">
        <v>9020</v>
      </c>
    </row>
    <row r="9783" spans="1:6" x14ac:dyDescent="0.2">
      <c r="A9783" s="42" t="s">
        <v>2456</v>
      </c>
      <c r="B9783" s="42" t="s">
        <v>8462</v>
      </c>
      <c r="C9783">
        <v>2019</v>
      </c>
      <c r="D9783" s="42" t="s">
        <v>8496</v>
      </c>
      <c r="E9783" t="b">
        <v>0</v>
      </c>
      <c r="F9783" s="42" t="s">
        <v>9020</v>
      </c>
    </row>
    <row r="9784" spans="1:6" x14ac:dyDescent="0.2">
      <c r="A9784" s="42" t="s">
        <v>2456</v>
      </c>
      <c r="B9784" s="42" t="s">
        <v>8464</v>
      </c>
      <c r="C9784">
        <v>2013</v>
      </c>
      <c r="D9784" s="42" t="s">
        <v>8496</v>
      </c>
      <c r="E9784" t="b">
        <v>0</v>
      </c>
      <c r="F9784" s="42" t="s">
        <v>9020</v>
      </c>
    </row>
    <row r="9785" spans="1:6" x14ac:dyDescent="0.2">
      <c r="A9785" s="42" t="s">
        <v>2456</v>
      </c>
      <c r="B9785" s="42" t="s">
        <v>8464</v>
      </c>
      <c r="C9785">
        <v>2014</v>
      </c>
      <c r="D9785" s="42" t="s">
        <v>8496</v>
      </c>
      <c r="E9785" t="b">
        <v>0</v>
      </c>
      <c r="F9785" s="42" t="s">
        <v>9020</v>
      </c>
    </row>
    <row r="9786" spans="1:6" x14ac:dyDescent="0.2">
      <c r="A9786" s="42" t="s">
        <v>2456</v>
      </c>
      <c r="B9786" s="42" t="s">
        <v>8464</v>
      </c>
      <c r="C9786">
        <v>2015</v>
      </c>
      <c r="D9786" s="42" t="s">
        <v>8496</v>
      </c>
      <c r="E9786" t="b">
        <v>0</v>
      </c>
      <c r="F9786" s="42" t="s">
        <v>9020</v>
      </c>
    </row>
    <row r="9787" spans="1:6" x14ac:dyDescent="0.2">
      <c r="A9787" s="42" t="s">
        <v>2456</v>
      </c>
      <c r="B9787" s="42" t="s">
        <v>8464</v>
      </c>
      <c r="C9787">
        <v>2016</v>
      </c>
      <c r="D9787" s="42" t="s">
        <v>8496</v>
      </c>
      <c r="E9787" t="b">
        <v>0</v>
      </c>
      <c r="F9787" s="42" t="s">
        <v>9020</v>
      </c>
    </row>
    <row r="9788" spans="1:6" x14ac:dyDescent="0.2">
      <c r="A9788" s="42" t="s">
        <v>2456</v>
      </c>
      <c r="B9788" s="42" t="s">
        <v>8464</v>
      </c>
      <c r="C9788">
        <v>2017</v>
      </c>
      <c r="D9788" s="42" t="s">
        <v>8496</v>
      </c>
      <c r="E9788" t="b">
        <v>0</v>
      </c>
      <c r="F9788" s="42" t="s">
        <v>9020</v>
      </c>
    </row>
    <row r="9789" spans="1:6" x14ac:dyDescent="0.2">
      <c r="A9789" s="42" t="s">
        <v>2456</v>
      </c>
      <c r="B9789" s="42" t="s">
        <v>8464</v>
      </c>
      <c r="C9789">
        <v>2018</v>
      </c>
      <c r="D9789" s="42" t="s">
        <v>8482</v>
      </c>
      <c r="E9789" t="b">
        <v>0</v>
      </c>
      <c r="F9789" s="42" t="s">
        <v>9020</v>
      </c>
    </row>
    <row r="9790" spans="1:6" x14ac:dyDescent="0.2">
      <c r="A9790" s="42" t="s">
        <v>2456</v>
      </c>
      <c r="B9790" s="42" t="s">
        <v>8464</v>
      </c>
      <c r="C9790">
        <v>2019</v>
      </c>
      <c r="D9790" s="42" t="s">
        <v>8482</v>
      </c>
      <c r="E9790" t="b">
        <v>0</v>
      </c>
      <c r="F9790" s="42" t="s">
        <v>9020</v>
      </c>
    </row>
    <row r="9791" spans="1:6" x14ac:dyDescent="0.2">
      <c r="A9791" s="42" t="s">
        <v>2458</v>
      </c>
      <c r="B9791" s="42" t="s">
        <v>8454</v>
      </c>
      <c r="C9791">
        <v>2013</v>
      </c>
      <c r="D9791" s="42" t="s">
        <v>8482</v>
      </c>
      <c r="E9791" t="b">
        <v>0</v>
      </c>
      <c r="F9791" s="42" t="s">
        <v>10454</v>
      </c>
    </row>
    <row r="9792" spans="1:6" x14ac:dyDescent="0.2">
      <c r="A9792" s="42" t="s">
        <v>2458</v>
      </c>
      <c r="B9792" s="42" t="s">
        <v>8454</v>
      </c>
      <c r="C9792">
        <v>2014</v>
      </c>
      <c r="D9792" s="42" t="s">
        <v>8496</v>
      </c>
      <c r="E9792" t="b">
        <v>0</v>
      </c>
      <c r="F9792" s="42" t="s">
        <v>10454</v>
      </c>
    </row>
    <row r="9793" spans="1:6" x14ac:dyDescent="0.2">
      <c r="A9793" s="42" t="s">
        <v>2458</v>
      </c>
      <c r="B9793" s="42" t="s">
        <v>8454</v>
      </c>
      <c r="C9793">
        <v>2015</v>
      </c>
      <c r="D9793" s="42" t="s">
        <v>8650</v>
      </c>
      <c r="E9793" t="b">
        <v>0</v>
      </c>
      <c r="F9793" s="42" t="s">
        <v>10454</v>
      </c>
    </row>
    <row r="9794" spans="1:6" x14ac:dyDescent="0.2">
      <c r="A9794" s="42" t="s">
        <v>2458</v>
      </c>
      <c r="B9794" s="42" t="s">
        <v>8454</v>
      </c>
      <c r="C9794">
        <v>2016</v>
      </c>
      <c r="D9794" s="42" t="s">
        <v>8982</v>
      </c>
      <c r="E9794" t="b">
        <v>0</v>
      </c>
      <c r="F9794" s="42" t="s">
        <v>10454</v>
      </c>
    </row>
    <row r="9795" spans="1:6" x14ac:dyDescent="0.2">
      <c r="A9795" s="42" t="s">
        <v>2458</v>
      </c>
      <c r="B9795" s="42" t="s">
        <v>8454</v>
      </c>
      <c r="C9795">
        <v>2017</v>
      </c>
      <c r="D9795" s="42" t="s">
        <v>8982</v>
      </c>
      <c r="E9795" t="b">
        <v>0</v>
      </c>
      <c r="F9795" s="42" t="s">
        <v>10454</v>
      </c>
    </row>
    <row r="9796" spans="1:6" x14ac:dyDescent="0.2">
      <c r="A9796" s="42" t="s">
        <v>2458</v>
      </c>
      <c r="B9796" s="42" t="s">
        <v>8454</v>
      </c>
      <c r="C9796">
        <v>2018</v>
      </c>
      <c r="D9796" s="42" t="s">
        <v>8977</v>
      </c>
      <c r="E9796" t="b">
        <v>0</v>
      </c>
      <c r="F9796" s="42" t="s">
        <v>10454</v>
      </c>
    </row>
    <row r="9797" spans="1:6" x14ac:dyDescent="0.2">
      <c r="A9797" s="42" t="s">
        <v>2458</v>
      </c>
      <c r="B9797" s="42" t="s">
        <v>8454</v>
      </c>
      <c r="C9797">
        <v>2019</v>
      </c>
      <c r="D9797" s="42" t="s">
        <v>8593</v>
      </c>
      <c r="E9797" t="b">
        <v>0</v>
      </c>
      <c r="F9797" s="42" t="s">
        <v>10454</v>
      </c>
    </row>
    <row r="9798" spans="1:6" x14ac:dyDescent="0.2">
      <c r="A9798" s="42" t="s">
        <v>2458</v>
      </c>
      <c r="B9798" s="42" t="s">
        <v>8462</v>
      </c>
      <c r="C9798">
        <v>2013</v>
      </c>
      <c r="D9798" s="42" t="s">
        <v>8482</v>
      </c>
      <c r="E9798" t="b">
        <v>0</v>
      </c>
      <c r="F9798" s="42" t="s">
        <v>10454</v>
      </c>
    </row>
    <row r="9799" spans="1:6" x14ac:dyDescent="0.2">
      <c r="A9799" s="42" t="s">
        <v>2458</v>
      </c>
      <c r="B9799" s="42" t="s">
        <v>8462</v>
      </c>
      <c r="C9799">
        <v>2014</v>
      </c>
      <c r="D9799" s="42" t="s">
        <v>8496</v>
      </c>
      <c r="E9799" t="b">
        <v>0</v>
      </c>
      <c r="F9799" s="42" t="s">
        <v>10454</v>
      </c>
    </row>
    <row r="9800" spans="1:6" x14ac:dyDescent="0.2">
      <c r="A9800" s="42" t="s">
        <v>2458</v>
      </c>
      <c r="B9800" s="42" t="s">
        <v>8462</v>
      </c>
      <c r="C9800">
        <v>2015</v>
      </c>
      <c r="D9800" s="42" t="s">
        <v>8983</v>
      </c>
      <c r="E9800" t="b">
        <v>0</v>
      </c>
      <c r="F9800" s="42" t="s">
        <v>10454</v>
      </c>
    </row>
    <row r="9801" spans="1:6" x14ac:dyDescent="0.2">
      <c r="A9801" s="42" t="s">
        <v>2458</v>
      </c>
      <c r="B9801" s="42" t="s">
        <v>8462</v>
      </c>
      <c r="C9801">
        <v>2016</v>
      </c>
      <c r="D9801" s="42" t="s">
        <v>8982</v>
      </c>
      <c r="E9801" t="b">
        <v>0</v>
      </c>
      <c r="F9801" s="42" t="s">
        <v>10454</v>
      </c>
    </row>
    <row r="9802" spans="1:6" x14ac:dyDescent="0.2">
      <c r="A9802" s="42" t="s">
        <v>2458</v>
      </c>
      <c r="B9802" s="42" t="s">
        <v>8462</v>
      </c>
      <c r="C9802">
        <v>2017</v>
      </c>
      <c r="D9802" s="42" t="s">
        <v>8982</v>
      </c>
      <c r="E9802" t="b">
        <v>0</v>
      </c>
      <c r="F9802" s="42" t="s">
        <v>10454</v>
      </c>
    </row>
    <row r="9803" spans="1:6" x14ac:dyDescent="0.2">
      <c r="A9803" s="42" t="s">
        <v>2458</v>
      </c>
      <c r="B9803" s="42" t="s">
        <v>8462</v>
      </c>
      <c r="C9803">
        <v>2018</v>
      </c>
      <c r="D9803" s="42" t="s">
        <v>8977</v>
      </c>
      <c r="E9803" t="b">
        <v>0</v>
      </c>
      <c r="F9803" s="42" t="s">
        <v>10454</v>
      </c>
    </row>
    <row r="9804" spans="1:6" x14ac:dyDescent="0.2">
      <c r="A9804" s="42" t="s">
        <v>2458</v>
      </c>
      <c r="B9804" s="42" t="s">
        <v>8462</v>
      </c>
      <c r="C9804">
        <v>2019</v>
      </c>
      <c r="D9804" s="42" t="s">
        <v>8593</v>
      </c>
      <c r="E9804" t="b">
        <v>0</v>
      </c>
      <c r="F9804" s="42" t="s">
        <v>10454</v>
      </c>
    </row>
    <row r="9805" spans="1:6" x14ac:dyDescent="0.2">
      <c r="A9805" s="42" t="s">
        <v>2458</v>
      </c>
      <c r="B9805" s="42" t="s">
        <v>8464</v>
      </c>
      <c r="C9805">
        <v>2013</v>
      </c>
      <c r="D9805" s="42" t="s">
        <v>8482</v>
      </c>
      <c r="E9805" t="b">
        <v>0</v>
      </c>
      <c r="F9805" s="42" t="s">
        <v>10454</v>
      </c>
    </row>
    <row r="9806" spans="1:6" x14ac:dyDescent="0.2">
      <c r="A9806" s="42" t="s">
        <v>2458</v>
      </c>
      <c r="B9806" s="42" t="s">
        <v>8464</v>
      </c>
      <c r="C9806">
        <v>2014</v>
      </c>
      <c r="D9806" s="42" t="s">
        <v>8496</v>
      </c>
      <c r="E9806" t="b">
        <v>0</v>
      </c>
      <c r="F9806" s="42" t="s">
        <v>10454</v>
      </c>
    </row>
    <row r="9807" spans="1:6" x14ac:dyDescent="0.2">
      <c r="A9807" s="42" t="s">
        <v>2458</v>
      </c>
      <c r="B9807" s="42" t="s">
        <v>8464</v>
      </c>
      <c r="C9807">
        <v>2015</v>
      </c>
      <c r="D9807" s="42" t="s">
        <v>8681</v>
      </c>
      <c r="E9807" t="b">
        <v>0</v>
      </c>
      <c r="F9807" s="42" t="s">
        <v>10454</v>
      </c>
    </row>
    <row r="9808" spans="1:6" x14ac:dyDescent="0.2">
      <c r="A9808" s="42" t="s">
        <v>2458</v>
      </c>
      <c r="B9808" s="42" t="s">
        <v>8464</v>
      </c>
      <c r="C9808">
        <v>2016</v>
      </c>
      <c r="D9808" s="42" t="s">
        <v>8977</v>
      </c>
      <c r="E9808" t="b">
        <v>0</v>
      </c>
      <c r="F9808" s="42" t="s">
        <v>10454</v>
      </c>
    </row>
    <row r="9809" spans="1:6" x14ac:dyDescent="0.2">
      <c r="A9809" s="42" t="s">
        <v>2458</v>
      </c>
      <c r="B9809" s="42" t="s">
        <v>8464</v>
      </c>
      <c r="C9809">
        <v>2017</v>
      </c>
      <c r="D9809" s="42" t="s">
        <v>8982</v>
      </c>
      <c r="E9809" t="b">
        <v>0</v>
      </c>
      <c r="F9809" s="42" t="s">
        <v>10454</v>
      </c>
    </row>
    <row r="9810" spans="1:6" x14ac:dyDescent="0.2">
      <c r="A9810" s="42" t="s">
        <v>2458</v>
      </c>
      <c r="B9810" s="42" t="s">
        <v>8464</v>
      </c>
      <c r="C9810">
        <v>2018</v>
      </c>
      <c r="D9810" s="42" t="s">
        <v>9018</v>
      </c>
      <c r="E9810" t="b">
        <v>0</v>
      </c>
      <c r="F9810" s="42" t="s">
        <v>10454</v>
      </c>
    </row>
    <row r="9811" spans="1:6" x14ac:dyDescent="0.2">
      <c r="A9811" s="42" t="s">
        <v>2458</v>
      </c>
      <c r="B9811" s="42" t="s">
        <v>8464</v>
      </c>
      <c r="C9811">
        <v>2019</v>
      </c>
      <c r="D9811" s="42" t="s">
        <v>8596</v>
      </c>
      <c r="E9811" t="b">
        <v>0</v>
      </c>
      <c r="F9811" s="42" t="s">
        <v>10454</v>
      </c>
    </row>
    <row r="9812" spans="1:6" x14ac:dyDescent="0.2">
      <c r="A9812" s="42" t="s">
        <v>2460</v>
      </c>
      <c r="B9812" s="42" t="s">
        <v>8454</v>
      </c>
      <c r="C9812">
        <v>2013</v>
      </c>
      <c r="D9812" s="42" t="s">
        <v>8676</v>
      </c>
      <c r="E9812" t="b">
        <v>0</v>
      </c>
      <c r="F9812" s="42" t="s">
        <v>10455</v>
      </c>
    </row>
    <row r="9813" spans="1:6" x14ac:dyDescent="0.2">
      <c r="A9813" s="42" t="s">
        <v>2460</v>
      </c>
      <c r="B9813" s="42" t="s">
        <v>8454</v>
      </c>
      <c r="C9813">
        <v>2014</v>
      </c>
      <c r="D9813" s="42" t="s">
        <v>8983</v>
      </c>
      <c r="E9813" t="b">
        <v>0</v>
      </c>
      <c r="F9813" s="42" t="s">
        <v>10455</v>
      </c>
    </row>
    <row r="9814" spans="1:6" x14ac:dyDescent="0.2">
      <c r="A9814" s="42" t="s">
        <v>2460</v>
      </c>
      <c r="B9814" s="42" t="s">
        <v>8454</v>
      </c>
      <c r="C9814">
        <v>2015</v>
      </c>
      <c r="D9814" s="42" t="s">
        <v>9318</v>
      </c>
      <c r="E9814" t="b">
        <v>0</v>
      </c>
      <c r="F9814" s="42" t="s">
        <v>10455</v>
      </c>
    </row>
    <row r="9815" spans="1:6" x14ac:dyDescent="0.2">
      <c r="A9815" s="42" t="s">
        <v>2460</v>
      </c>
      <c r="B9815" s="42" t="s">
        <v>8454</v>
      </c>
      <c r="C9815">
        <v>2016</v>
      </c>
      <c r="D9815" s="42" t="s">
        <v>8940</v>
      </c>
      <c r="E9815" t="b">
        <v>0</v>
      </c>
      <c r="F9815" s="42" t="s">
        <v>10455</v>
      </c>
    </row>
    <row r="9816" spans="1:6" x14ac:dyDescent="0.2">
      <c r="A9816" s="42" t="s">
        <v>2460</v>
      </c>
      <c r="B9816" s="42" t="s">
        <v>8454</v>
      </c>
      <c r="C9816">
        <v>2017</v>
      </c>
      <c r="D9816" s="42" t="s">
        <v>8654</v>
      </c>
      <c r="E9816" t="b">
        <v>0</v>
      </c>
      <c r="F9816" s="42" t="s">
        <v>10455</v>
      </c>
    </row>
    <row r="9817" spans="1:6" x14ac:dyDescent="0.2">
      <c r="A9817" s="42" t="s">
        <v>2460</v>
      </c>
      <c r="B9817" s="42" t="s">
        <v>8454</v>
      </c>
      <c r="C9817">
        <v>2018</v>
      </c>
      <c r="D9817" s="42" t="s">
        <v>9012</v>
      </c>
      <c r="E9817" t="b">
        <v>0</v>
      </c>
      <c r="F9817" s="42" t="s">
        <v>10455</v>
      </c>
    </row>
    <row r="9818" spans="1:6" x14ac:dyDescent="0.2">
      <c r="A9818" s="42" t="s">
        <v>2460</v>
      </c>
      <c r="B9818" s="42" t="s">
        <v>8454</v>
      </c>
      <c r="C9818">
        <v>2019</v>
      </c>
      <c r="D9818" s="42" t="s">
        <v>8724</v>
      </c>
      <c r="E9818" t="b">
        <v>0</v>
      </c>
      <c r="F9818" s="42" t="s">
        <v>10455</v>
      </c>
    </row>
    <row r="9819" spans="1:6" x14ac:dyDescent="0.2">
      <c r="A9819" s="42" t="s">
        <v>2460</v>
      </c>
      <c r="B9819" s="42" t="s">
        <v>8462</v>
      </c>
      <c r="C9819">
        <v>2013</v>
      </c>
      <c r="D9819" s="42" t="s">
        <v>8676</v>
      </c>
      <c r="E9819" t="b">
        <v>0</v>
      </c>
      <c r="F9819" s="42" t="s">
        <v>10455</v>
      </c>
    </row>
    <row r="9820" spans="1:6" x14ac:dyDescent="0.2">
      <c r="A9820" s="42" t="s">
        <v>2460</v>
      </c>
      <c r="B9820" s="42" t="s">
        <v>8462</v>
      </c>
      <c r="C9820">
        <v>2014</v>
      </c>
      <c r="D9820" s="42" t="s">
        <v>8983</v>
      </c>
      <c r="E9820" t="b">
        <v>0</v>
      </c>
      <c r="F9820" s="42" t="s">
        <v>10455</v>
      </c>
    </row>
    <row r="9821" spans="1:6" x14ac:dyDescent="0.2">
      <c r="A9821" s="42" t="s">
        <v>2460</v>
      </c>
      <c r="B9821" s="42" t="s">
        <v>8462</v>
      </c>
      <c r="C9821">
        <v>2015</v>
      </c>
      <c r="D9821" s="42" t="s">
        <v>9318</v>
      </c>
      <c r="E9821" t="b">
        <v>0</v>
      </c>
      <c r="F9821" s="42" t="s">
        <v>10455</v>
      </c>
    </row>
    <row r="9822" spans="1:6" x14ac:dyDescent="0.2">
      <c r="A9822" s="42" t="s">
        <v>2460</v>
      </c>
      <c r="B9822" s="42" t="s">
        <v>8462</v>
      </c>
      <c r="C9822">
        <v>2016</v>
      </c>
      <c r="D9822" s="42" t="s">
        <v>8940</v>
      </c>
      <c r="E9822" t="b">
        <v>0</v>
      </c>
      <c r="F9822" s="42" t="s">
        <v>10455</v>
      </c>
    </row>
    <row r="9823" spans="1:6" x14ac:dyDescent="0.2">
      <c r="A9823" s="42" t="s">
        <v>2460</v>
      </c>
      <c r="B9823" s="42" t="s">
        <v>8462</v>
      </c>
      <c r="C9823">
        <v>2017</v>
      </c>
      <c r="D9823" s="42" t="s">
        <v>8654</v>
      </c>
      <c r="E9823" t="b">
        <v>0</v>
      </c>
      <c r="F9823" s="42" t="s">
        <v>10455</v>
      </c>
    </row>
    <row r="9824" spans="1:6" x14ac:dyDescent="0.2">
      <c r="A9824" s="42" t="s">
        <v>2460</v>
      </c>
      <c r="B9824" s="42" t="s">
        <v>8462</v>
      </c>
      <c r="C9824">
        <v>2018</v>
      </c>
      <c r="D9824" s="42" t="s">
        <v>9012</v>
      </c>
      <c r="E9824" t="b">
        <v>0</v>
      </c>
      <c r="F9824" s="42" t="s">
        <v>10455</v>
      </c>
    </row>
    <row r="9825" spans="1:6" x14ac:dyDescent="0.2">
      <c r="A9825" s="42" t="s">
        <v>2460</v>
      </c>
      <c r="B9825" s="42" t="s">
        <v>8462</v>
      </c>
      <c r="C9825">
        <v>2019</v>
      </c>
      <c r="D9825" s="42" t="s">
        <v>8724</v>
      </c>
      <c r="E9825" t="b">
        <v>0</v>
      </c>
      <c r="F9825" s="42" t="s">
        <v>10455</v>
      </c>
    </row>
    <row r="9826" spans="1:6" x14ac:dyDescent="0.2">
      <c r="A9826" s="42" t="s">
        <v>2460</v>
      </c>
      <c r="B9826" s="42" t="s">
        <v>8464</v>
      </c>
      <c r="C9826">
        <v>2013</v>
      </c>
      <c r="D9826" s="42" t="s">
        <v>9364</v>
      </c>
      <c r="E9826" t="b">
        <v>0</v>
      </c>
      <c r="F9826" s="42" t="s">
        <v>10455</v>
      </c>
    </row>
    <row r="9827" spans="1:6" x14ac:dyDescent="0.2">
      <c r="A9827" s="42" t="s">
        <v>2460</v>
      </c>
      <c r="B9827" s="42" t="s">
        <v>8464</v>
      </c>
      <c r="C9827">
        <v>2014</v>
      </c>
      <c r="D9827" s="42" t="s">
        <v>8676</v>
      </c>
      <c r="E9827" t="b">
        <v>0</v>
      </c>
      <c r="F9827" s="42" t="s">
        <v>10455</v>
      </c>
    </row>
    <row r="9828" spans="1:6" x14ac:dyDescent="0.2">
      <c r="A9828" s="42" t="s">
        <v>2460</v>
      </c>
      <c r="B9828" s="42" t="s">
        <v>8464</v>
      </c>
      <c r="C9828">
        <v>2015</v>
      </c>
      <c r="D9828" s="42" t="s">
        <v>8983</v>
      </c>
      <c r="E9828" t="b">
        <v>0</v>
      </c>
      <c r="F9828" s="42" t="s">
        <v>10455</v>
      </c>
    </row>
    <row r="9829" spans="1:6" x14ac:dyDescent="0.2">
      <c r="A9829" s="42" t="s">
        <v>2460</v>
      </c>
      <c r="B9829" s="42" t="s">
        <v>8464</v>
      </c>
      <c r="C9829">
        <v>2016</v>
      </c>
      <c r="D9829" s="42" t="s">
        <v>8652</v>
      </c>
      <c r="E9829" t="b">
        <v>0</v>
      </c>
      <c r="F9829" s="42" t="s">
        <v>10455</v>
      </c>
    </row>
    <row r="9830" spans="1:6" x14ac:dyDescent="0.2">
      <c r="A9830" s="42" t="s">
        <v>2460</v>
      </c>
      <c r="B9830" s="42" t="s">
        <v>8464</v>
      </c>
      <c r="C9830">
        <v>2017</v>
      </c>
      <c r="D9830" s="42" t="s">
        <v>8596</v>
      </c>
      <c r="E9830" t="b">
        <v>0</v>
      </c>
      <c r="F9830" s="42" t="s">
        <v>10455</v>
      </c>
    </row>
    <row r="9831" spans="1:6" x14ac:dyDescent="0.2">
      <c r="A9831" s="42" t="s">
        <v>2460</v>
      </c>
      <c r="B9831" s="42" t="s">
        <v>8464</v>
      </c>
      <c r="C9831">
        <v>2018</v>
      </c>
      <c r="D9831" s="42" t="s">
        <v>8652</v>
      </c>
      <c r="E9831" t="b">
        <v>0</v>
      </c>
      <c r="F9831" s="42" t="s">
        <v>10455</v>
      </c>
    </row>
    <row r="9832" spans="1:6" x14ac:dyDescent="0.2">
      <c r="A9832" s="42" t="s">
        <v>2460</v>
      </c>
      <c r="B9832" s="42" t="s">
        <v>8464</v>
      </c>
      <c r="C9832">
        <v>2019</v>
      </c>
      <c r="D9832" s="42" t="s">
        <v>9329</v>
      </c>
      <c r="E9832" t="b">
        <v>0</v>
      </c>
      <c r="F9832" s="42" t="s">
        <v>10455</v>
      </c>
    </row>
    <row r="9833" spans="1:6" x14ac:dyDescent="0.2">
      <c r="A9833" s="42" t="s">
        <v>2462</v>
      </c>
      <c r="B9833" s="42" t="s">
        <v>8454</v>
      </c>
      <c r="C9833">
        <v>2013</v>
      </c>
      <c r="D9833" s="42" t="s">
        <v>9330</v>
      </c>
      <c r="E9833" t="b">
        <v>0</v>
      </c>
      <c r="F9833" s="42" t="s">
        <v>10456</v>
      </c>
    </row>
    <row r="9834" spans="1:6" x14ac:dyDescent="0.2">
      <c r="A9834" s="42" t="s">
        <v>2462</v>
      </c>
      <c r="B9834" s="42" t="s">
        <v>8454</v>
      </c>
      <c r="C9834">
        <v>2014</v>
      </c>
      <c r="D9834" s="42" t="s">
        <v>8989</v>
      </c>
      <c r="E9834" t="b">
        <v>0</v>
      </c>
      <c r="F9834" s="42" t="s">
        <v>10456</v>
      </c>
    </row>
    <row r="9835" spans="1:6" x14ac:dyDescent="0.2">
      <c r="A9835" s="42" t="s">
        <v>2462</v>
      </c>
      <c r="B9835" s="42" t="s">
        <v>8454</v>
      </c>
      <c r="C9835">
        <v>2015</v>
      </c>
      <c r="D9835" s="42" t="s">
        <v>9012</v>
      </c>
      <c r="E9835" t="b">
        <v>0</v>
      </c>
      <c r="F9835" s="42" t="s">
        <v>10456</v>
      </c>
    </row>
    <row r="9836" spans="1:6" x14ac:dyDescent="0.2">
      <c r="A9836" s="42" t="s">
        <v>2462</v>
      </c>
      <c r="B9836" s="42" t="s">
        <v>8454</v>
      </c>
      <c r="C9836">
        <v>2016</v>
      </c>
      <c r="D9836" s="42" t="s">
        <v>8829</v>
      </c>
      <c r="E9836" t="b">
        <v>0</v>
      </c>
      <c r="F9836" s="42" t="s">
        <v>10456</v>
      </c>
    </row>
    <row r="9837" spans="1:6" x14ac:dyDescent="0.2">
      <c r="A9837" s="42" t="s">
        <v>2462</v>
      </c>
      <c r="B9837" s="42" t="s">
        <v>8454</v>
      </c>
      <c r="C9837">
        <v>2017</v>
      </c>
      <c r="D9837" s="42" t="s">
        <v>8980</v>
      </c>
      <c r="E9837" t="b">
        <v>0</v>
      </c>
      <c r="F9837" s="42" t="s">
        <v>10456</v>
      </c>
    </row>
    <row r="9838" spans="1:6" x14ac:dyDescent="0.2">
      <c r="A9838" s="42" t="s">
        <v>2462</v>
      </c>
      <c r="B9838" s="42" t="s">
        <v>8454</v>
      </c>
      <c r="C9838">
        <v>2018</v>
      </c>
      <c r="D9838" s="42" t="s">
        <v>8980</v>
      </c>
      <c r="E9838" t="b">
        <v>0</v>
      </c>
      <c r="F9838" s="42" t="s">
        <v>10456</v>
      </c>
    </row>
    <row r="9839" spans="1:6" x14ac:dyDescent="0.2">
      <c r="A9839" s="42" t="s">
        <v>2462</v>
      </c>
      <c r="B9839" s="42" t="s">
        <v>8454</v>
      </c>
      <c r="C9839">
        <v>2019</v>
      </c>
      <c r="D9839" s="42" t="s">
        <v>8655</v>
      </c>
      <c r="E9839" t="b">
        <v>0</v>
      </c>
      <c r="F9839" s="42" t="s">
        <v>10456</v>
      </c>
    </row>
    <row r="9840" spans="1:6" x14ac:dyDescent="0.2">
      <c r="A9840" s="42" t="s">
        <v>2462</v>
      </c>
      <c r="B9840" s="42" t="s">
        <v>8462</v>
      </c>
      <c r="C9840">
        <v>2013</v>
      </c>
      <c r="D9840" s="42" t="s">
        <v>8971</v>
      </c>
      <c r="E9840" t="b">
        <v>0</v>
      </c>
      <c r="F9840" s="42" t="s">
        <v>10456</v>
      </c>
    </row>
    <row r="9841" spans="1:6" x14ac:dyDescent="0.2">
      <c r="A9841" s="42" t="s">
        <v>2462</v>
      </c>
      <c r="B9841" s="42" t="s">
        <v>8462</v>
      </c>
      <c r="C9841">
        <v>2014</v>
      </c>
      <c r="D9841" s="42" t="s">
        <v>8973</v>
      </c>
      <c r="E9841" t="b">
        <v>0</v>
      </c>
      <c r="F9841" s="42" t="s">
        <v>10456</v>
      </c>
    </row>
    <row r="9842" spans="1:6" x14ac:dyDescent="0.2">
      <c r="A9842" s="42" t="s">
        <v>2462</v>
      </c>
      <c r="B9842" s="42" t="s">
        <v>8462</v>
      </c>
      <c r="C9842">
        <v>2015</v>
      </c>
      <c r="D9842" s="42" t="s">
        <v>9014</v>
      </c>
      <c r="E9842" t="b">
        <v>0</v>
      </c>
      <c r="F9842" s="42" t="s">
        <v>10456</v>
      </c>
    </row>
    <row r="9843" spans="1:6" x14ac:dyDescent="0.2">
      <c r="A9843" s="42" t="s">
        <v>2462</v>
      </c>
      <c r="B9843" s="42" t="s">
        <v>8462</v>
      </c>
      <c r="C9843">
        <v>2016</v>
      </c>
      <c r="D9843" s="42" t="s">
        <v>8829</v>
      </c>
      <c r="E9843" t="b">
        <v>0</v>
      </c>
      <c r="F9843" s="42" t="s">
        <v>10456</v>
      </c>
    </row>
    <row r="9844" spans="1:6" x14ac:dyDescent="0.2">
      <c r="A9844" s="42" t="s">
        <v>2462</v>
      </c>
      <c r="B9844" s="42" t="s">
        <v>8462</v>
      </c>
      <c r="C9844">
        <v>2017</v>
      </c>
      <c r="D9844" s="42" t="s">
        <v>8654</v>
      </c>
      <c r="E9844" t="b">
        <v>0</v>
      </c>
      <c r="F9844" s="42" t="s">
        <v>10456</v>
      </c>
    </row>
    <row r="9845" spans="1:6" x14ac:dyDescent="0.2">
      <c r="A9845" s="42" t="s">
        <v>2462</v>
      </c>
      <c r="B9845" s="42" t="s">
        <v>8462</v>
      </c>
      <c r="C9845">
        <v>2018</v>
      </c>
      <c r="D9845" s="42" t="s">
        <v>8654</v>
      </c>
      <c r="E9845" t="b">
        <v>0</v>
      </c>
      <c r="F9845" s="42" t="s">
        <v>10456</v>
      </c>
    </row>
    <row r="9846" spans="1:6" x14ac:dyDescent="0.2">
      <c r="A9846" s="42" t="s">
        <v>2462</v>
      </c>
      <c r="B9846" s="42" t="s">
        <v>8462</v>
      </c>
      <c r="C9846">
        <v>2019</v>
      </c>
      <c r="D9846" s="42" t="s">
        <v>8971</v>
      </c>
      <c r="E9846" t="b">
        <v>0</v>
      </c>
      <c r="F9846" s="42" t="s">
        <v>10456</v>
      </c>
    </row>
    <row r="9847" spans="1:6" x14ac:dyDescent="0.2">
      <c r="A9847" s="42" t="s">
        <v>2462</v>
      </c>
      <c r="B9847" s="42" t="s">
        <v>8464</v>
      </c>
      <c r="C9847">
        <v>2013</v>
      </c>
      <c r="D9847" s="42" t="s">
        <v>8978</v>
      </c>
      <c r="E9847" t="b">
        <v>0</v>
      </c>
      <c r="F9847" s="42" t="s">
        <v>10456</v>
      </c>
    </row>
    <row r="9848" spans="1:6" x14ac:dyDescent="0.2">
      <c r="A9848" s="42" t="s">
        <v>2462</v>
      </c>
      <c r="B9848" s="42" t="s">
        <v>8464</v>
      </c>
      <c r="C9848">
        <v>2014</v>
      </c>
      <c r="D9848" s="42" t="s">
        <v>8980</v>
      </c>
      <c r="E9848" t="b">
        <v>0</v>
      </c>
      <c r="F9848" s="42" t="s">
        <v>10456</v>
      </c>
    </row>
    <row r="9849" spans="1:6" x14ac:dyDescent="0.2">
      <c r="A9849" s="42" t="s">
        <v>2462</v>
      </c>
      <c r="B9849" s="42" t="s">
        <v>8464</v>
      </c>
      <c r="C9849">
        <v>2015</v>
      </c>
      <c r="D9849" s="42" t="s">
        <v>8940</v>
      </c>
      <c r="E9849" t="b">
        <v>0</v>
      </c>
      <c r="F9849" s="42" t="s">
        <v>10456</v>
      </c>
    </row>
    <row r="9850" spans="1:6" x14ac:dyDescent="0.2">
      <c r="A9850" s="42" t="s">
        <v>2462</v>
      </c>
      <c r="B9850" s="42" t="s">
        <v>8464</v>
      </c>
      <c r="C9850">
        <v>2016</v>
      </c>
      <c r="D9850" s="42" t="s">
        <v>8593</v>
      </c>
      <c r="E9850" t="b">
        <v>0</v>
      </c>
      <c r="F9850" s="42" t="s">
        <v>10456</v>
      </c>
    </row>
    <row r="9851" spans="1:6" x14ac:dyDescent="0.2">
      <c r="A9851" s="42" t="s">
        <v>2462</v>
      </c>
      <c r="B9851" s="42" t="s">
        <v>8464</v>
      </c>
      <c r="C9851">
        <v>2017</v>
      </c>
      <c r="D9851" s="42" t="s">
        <v>8724</v>
      </c>
      <c r="E9851" t="b">
        <v>0</v>
      </c>
      <c r="F9851" s="42" t="s">
        <v>10456</v>
      </c>
    </row>
    <row r="9852" spans="1:6" x14ac:dyDescent="0.2">
      <c r="A9852" s="42" t="s">
        <v>2462</v>
      </c>
      <c r="B9852" s="42" t="s">
        <v>8464</v>
      </c>
      <c r="C9852">
        <v>2018</v>
      </c>
      <c r="D9852" s="42" t="s">
        <v>8601</v>
      </c>
      <c r="E9852" t="b">
        <v>0</v>
      </c>
      <c r="F9852" s="42" t="s">
        <v>10456</v>
      </c>
    </row>
    <row r="9853" spans="1:6" x14ac:dyDescent="0.2">
      <c r="A9853" s="42" t="s">
        <v>2462</v>
      </c>
      <c r="B9853" s="42" t="s">
        <v>8464</v>
      </c>
      <c r="C9853">
        <v>2019</v>
      </c>
      <c r="D9853" s="42" t="s">
        <v>9012</v>
      </c>
      <c r="E9853" t="b">
        <v>0</v>
      </c>
      <c r="F9853" s="42" t="s">
        <v>10456</v>
      </c>
    </row>
    <row r="9854" spans="1:6" x14ac:dyDescent="0.2">
      <c r="A9854" s="42" t="s">
        <v>2464</v>
      </c>
      <c r="B9854" s="42" t="s">
        <v>8454</v>
      </c>
      <c r="C9854">
        <v>2013</v>
      </c>
      <c r="D9854" s="42" t="s">
        <v>9019</v>
      </c>
      <c r="E9854" t="b">
        <v>0</v>
      </c>
      <c r="F9854" s="42" t="s">
        <v>10457</v>
      </c>
    </row>
    <row r="9855" spans="1:6" x14ac:dyDescent="0.2">
      <c r="A9855" s="42" t="s">
        <v>2464</v>
      </c>
      <c r="B9855" s="42" t="s">
        <v>8454</v>
      </c>
      <c r="C9855">
        <v>2014</v>
      </c>
      <c r="D9855" s="42" t="s">
        <v>9012</v>
      </c>
      <c r="E9855" t="b">
        <v>0</v>
      </c>
      <c r="F9855" s="42" t="s">
        <v>10457</v>
      </c>
    </row>
    <row r="9856" spans="1:6" x14ac:dyDescent="0.2">
      <c r="A9856" s="42" t="s">
        <v>2464</v>
      </c>
      <c r="B9856" s="42" t="s">
        <v>8454</v>
      </c>
      <c r="C9856">
        <v>2015</v>
      </c>
      <c r="D9856" s="42" t="s">
        <v>8601</v>
      </c>
      <c r="E9856" t="b">
        <v>0</v>
      </c>
      <c r="F9856" s="42" t="s">
        <v>10457</v>
      </c>
    </row>
    <row r="9857" spans="1:6" x14ac:dyDescent="0.2">
      <c r="A9857" s="42" t="s">
        <v>2464</v>
      </c>
      <c r="B9857" s="42" t="s">
        <v>8454</v>
      </c>
      <c r="C9857">
        <v>2016</v>
      </c>
      <c r="D9857" s="42" t="s">
        <v>8978</v>
      </c>
      <c r="E9857" t="b">
        <v>0</v>
      </c>
      <c r="F9857" s="42" t="s">
        <v>10457</v>
      </c>
    </row>
    <row r="9858" spans="1:6" x14ac:dyDescent="0.2">
      <c r="A9858" s="42" t="s">
        <v>2464</v>
      </c>
      <c r="B9858" s="42" t="s">
        <v>8454</v>
      </c>
      <c r="C9858">
        <v>2017</v>
      </c>
      <c r="D9858" s="42" t="s">
        <v>8601</v>
      </c>
      <c r="E9858" t="b">
        <v>0</v>
      </c>
      <c r="F9858" s="42" t="s">
        <v>10457</v>
      </c>
    </row>
    <row r="9859" spans="1:6" x14ac:dyDescent="0.2">
      <c r="A9859" s="42" t="s">
        <v>2464</v>
      </c>
      <c r="B9859" s="42" t="s">
        <v>8454</v>
      </c>
      <c r="C9859">
        <v>2018</v>
      </c>
      <c r="D9859" s="42" t="s">
        <v>9557</v>
      </c>
      <c r="E9859" t="b">
        <v>0</v>
      </c>
      <c r="F9859" s="42" t="s">
        <v>10457</v>
      </c>
    </row>
    <row r="9860" spans="1:6" x14ac:dyDescent="0.2">
      <c r="A9860" s="42" t="s">
        <v>2464</v>
      </c>
      <c r="B9860" s="42" t="s">
        <v>8454</v>
      </c>
      <c r="C9860">
        <v>2019</v>
      </c>
      <c r="D9860" s="42" t="s">
        <v>9557</v>
      </c>
      <c r="E9860" t="b">
        <v>0</v>
      </c>
      <c r="F9860" s="42" t="s">
        <v>10457</v>
      </c>
    </row>
    <row r="9861" spans="1:6" x14ac:dyDescent="0.2">
      <c r="A9861" s="42" t="s">
        <v>2464</v>
      </c>
      <c r="B9861" s="42" t="s">
        <v>8462</v>
      </c>
      <c r="C9861">
        <v>2013</v>
      </c>
      <c r="D9861" s="42" t="s">
        <v>9019</v>
      </c>
      <c r="E9861" t="b">
        <v>0</v>
      </c>
      <c r="F9861" s="42" t="s">
        <v>10457</v>
      </c>
    </row>
    <row r="9862" spans="1:6" x14ac:dyDescent="0.2">
      <c r="A9862" s="42" t="s">
        <v>2464</v>
      </c>
      <c r="B9862" s="42" t="s">
        <v>8462</v>
      </c>
      <c r="C9862">
        <v>2014</v>
      </c>
      <c r="D9862" s="42" t="s">
        <v>9012</v>
      </c>
      <c r="E9862" t="b">
        <v>0</v>
      </c>
      <c r="F9862" s="42" t="s">
        <v>10457</v>
      </c>
    </row>
    <row r="9863" spans="1:6" x14ac:dyDescent="0.2">
      <c r="A9863" s="42" t="s">
        <v>2464</v>
      </c>
      <c r="B9863" s="42" t="s">
        <v>8462</v>
      </c>
      <c r="C9863">
        <v>2015</v>
      </c>
      <c r="D9863" s="42" t="s">
        <v>8601</v>
      </c>
      <c r="E9863" t="b">
        <v>0</v>
      </c>
      <c r="F9863" s="42" t="s">
        <v>10457</v>
      </c>
    </row>
    <row r="9864" spans="1:6" x14ac:dyDescent="0.2">
      <c r="A9864" s="42" t="s">
        <v>2464</v>
      </c>
      <c r="B9864" s="42" t="s">
        <v>8462</v>
      </c>
      <c r="C9864">
        <v>2016</v>
      </c>
      <c r="D9864" s="42" t="s">
        <v>8726</v>
      </c>
      <c r="E9864" t="b">
        <v>0</v>
      </c>
      <c r="F9864" s="42" t="s">
        <v>10457</v>
      </c>
    </row>
    <row r="9865" spans="1:6" x14ac:dyDescent="0.2">
      <c r="A9865" s="42" t="s">
        <v>2464</v>
      </c>
      <c r="B9865" s="42" t="s">
        <v>8462</v>
      </c>
      <c r="C9865">
        <v>2017</v>
      </c>
      <c r="D9865" s="42" t="s">
        <v>8601</v>
      </c>
      <c r="E9865" t="b">
        <v>0</v>
      </c>
      <c r="F9865" s="42" t="s">
        <v>10457</v>
      </c>
    </row>
    <row r="9866" spans="1:6" x14ac:dyDescent="0.2">
      <c r="A9866" s="42" t="s">
        <v>2464</v>
      </c>
      <c r="B9866" s="42" t="s">
        <v>8462</v>
      </c>
      <c r="C9866">
        <v>2018</v>
      </c>
      <c r="D9866" s="42" t="s">
        <v>8978</v>
      </c>
      <c r="E9866" t="b">
        <v>0</v>
      </c>
      <c r="F9866" s="42" t="s">
        <v>10457</v>
      </c>
    </row>
    <row r="9867" spans="1:6" x14ac:dyDescent="0.2">
      <c r="A9867" s="42" t="s">
        <v>2464</v>
      </c>
      <c r="B9867" s="42" t="s">
        <v>8462</v>
      </c>
      <c r="C9867">
        <v>2019</v>
      </c>
      <c r="D9867" s="42" t="s">
        <v>9557</v>
      </c>
      <c r="E9867" t="b">
        <v>0</v>
      </c>
      <c r="F9867" s="42" t="s">
        <v>10457</v>
      </c>
    </row>
    <row r="9868" spans="1:6" x14ac:dyDescent="0.2">
      <c r="A9868" s="42" t="s">
        <v>2464</v>
      </c>
      <c r="B9868" s="42" t="s">
        <v>8464</v>
      </c>
      <c r="C9868">
        <v>2013</v>
      </c>
      <c r="D9868" s="42" t="s">
        <v>9557</v>
      </c>
      <c r="E9868" t="b">
        <v>0</v>
      </c>
      <c r="F9868" s="42" t="s">
        <v>10457</v>
      </c>
    </row>
    <row r="9869" spans="1:6" x14ac:dyDescent="0.2">
      <c r="A9869" s="42" t="s">
        <v>2464</v>
      </c>
      <c r="B9869" s="42" t="s">
        <v>8464</v>
      </c>
      <c r="C9869">
        <v>2014</v>
      </c>
      <c r="D9869" s="42" t="s">
        <v>9448</v>
      </c>
      <c r="E9869" t="b">
        <v>0</v>
      </c>
      <c r="F9869" s="42" t="s">
        <v>10457</v>
      </c>
    </row>
    <row r="9870" spans="1:6" x14ac:dyDescent="0.2">
      <c r="A9870" s="42" t="s">
        <v>2464</v>
      </c>
      <c r="B9870" s="42" t="s">
        <v>8464</v>
      </c>
      <c r="C9870">
        <v>2015</v>
      </c>
      <c r="D9870" s="42" t="s">
        <v>8993</v>
      </c>
      <c r="E9870" t="b">
        <v>0</v>
      </c>
      <c r="F9870" s="42" t="s">
        <v>10457</v>
      </c>
    </row>
    <row r="9871" spans="1:6" x14ac:dyDescent="0.2">
      <c r="A9871" s="42" t="s">
        <v>2464</v>
      </c>
      <c r="B9871" s="42" t="s">
        <v>8464</v>
      </c>
      <c r="C9871">
        <v>2016</v>
      </c>
      <c r="D9871" s="42" t="s">
        <v>8936</v>
      </c>
      <c r="E9871" t="b">
        <v>0</v>
      </c>
      <c r="F9871" s="42" t="s">
        <v>10457</v>
      </c>
    </row>
    <row r="9872" spans="1:6" x14ac:dyDescent="0.2">
      <c r="A9872" s="42" t="s">
        <v>2464</v>
      </c>
      <c r="B9872" s="42" t="s">
        <v>8464</v>
      </c>
      <c r="C9872">
        <v>2017</v>
      </c>
      <c r="D9872" s="42" t="s">
        <v>8936</v>
      </c>
      <c r="E9872" t="b">
        <v>0</v>
      </c>
      <c r="F9872" s="42" t="s">
        <v>10457</v>
      </c>
    </row>
    <row r="9873" spans="1:6" x14ac:dyDescent="0.2">
      <c r="A9873" s="42" t="s">
        <v>2464</v>
      </c>
      <c r="B9873" s="42" t="s">
        <v>8464</v>
      </c>
      <c r="C9873">
        <v>2018</v>
      </c>
      <c r="D9873" s="42" t="s">
        <v>8655</v>
      </c>
      <c r="E9873" t="b">
        <v>0</v>
      </c>
      <c r="F9873" s="42" t="s">
        <v>10457</v>
      </c>
    </row>
    <row r="9874" spans="1:6" x14ac:dyDescent="0.2">
      <c r="A9874" s="42" t="s">
        <v>2464</v>
      </c>
      <c r="B9874" s="42" t="s">
        <v>8464</v>
      </c>
      <c r="C9874">
        <v>2019</v>
      </c>
      <c r="D9874" s="42" t="s">
        <v>8655</v>
      </c>
      <c r="E9874" t="b">
        <v>0</v>
      </c>
      <c r="F9874" s="42" t="s">
        <v>10457</v>
      </c>
    </row>
    <row r="9875" spans="1:6" x14ac:dyDescent="0.2">
      <c r="A9875" s="42" t="s">
        <v>2466</v>
      </c>
      <c r="B9875" s="42" t="s">
        <v>8454</v>
      </c>
      <c r="C9875">
        <v>2013</v>
      </c>
      <c r="D9875" s="42" t="s">
        <v>8939</v>
      </c>
      <c r="E9875" t="b">
        <v>0</v>
      </c>
      <c r="F9875" s="42" t="s">
        <v>10458</v>
      </c>
    </row>
    <row r="9876" spans="1:6" x14ac:dyDescent="0.2">
      <c r="A9876" s="42" t="s">
        <v>2466</v>
      </c>
      <c r="B9876" s="42" t="s">
        <v>8454</v>
      </c>
      <c r="C9876">
        <v>2014</v>
      </c>
      <c r="D9876" s="42" t="s">
        <v>8979</v>
      </c>
      <c r="E9876" t="b">
        <v>0</v>
      </c>
      <c r="F9876" s="42" t="s">
        <v>10458</v>
      </c>
    </row>
    <row r="9877" spans="1:6" x14ac:dyDescent="0.2">
      <c r="A9877" s="42" t="s">
        <v>2466</v>
      </c>
      <c r="B9877" s="42" t="s">
        <v>8454</v>
      </c>
      <c r="C9877">
        <v>2015</v>
      </c>
      <c r="D9877" s="42" t="s">
        <v>9028</v>
      </c>
      <c r="E9877" t="b">
        <v>0</v>
      </c>
      <c r="F9877" s="42" t="s">
        <v>10458</v>
      </c>
    </row>
    <row r="9878" spans="1:6" x14ac:dyDescent="0.2">
      <c r="A9878" s="42" t="s">
        <v>2466</v>
      </c>
      <c r="B9878" s="42" t="s">
        <v>8454</v>
      </c>
      <c r="C9878">
        <v>2016</v>
      </c>
      <c r="D9878" s="42" t="s">
        <v>9028</v>
      </c>
      <c r="E9878" t="b">
        <v>0</v>
      </c>
      <c r="F9878" s="42" t="s">
        <v>10458</v>
      </c>
    </row>
    <row r="9879" spans="1:6" x14ac:dyDescent="0.2">
      <c r="A9879" s="42" t="s">
        <v>2466</v>
      </c>
      <c r="B9879" s="42" t="s">
        <v>8454</v>
      </c>
      <c r="C9879">
        <v>2017</v>
      </c>
      <c r="D9879" s="42" t="s">
        <v>9046</v>
      </c>
      <c r="E9879" t="b">
        <v>0</v>
      </c>
      <c r="F9879" s="42" t="s">
        <v>10458</v>
      </c>
    </row>
    <row r="9880" spans="1:6" x14ac:dyDescent="0.2">
      <c r="A9880" s="42" t="s">
        <v>2466</v>
      </c>
      <c r="B9880" s="42" t="s">
        <v>8454</v>
      </c>
      <c r="C9880">
        <v>2018</v>
      </c>
      <c r="D9880" s="42" t="s">
        <v>8588</v>
      </c>
      <c r="E9880" t="b">
        <v>0</v>
      </c>
      <c r="F9880" s="42" t="s">
        <v>10458</v>
      </c>
    </row>
    <row r="9881" spans="1:6" x14ac:dyDescent="0.2">
      <c r="A9881" s="42" t="s">
        <v>2466</v>
      </c>
      <c r="B9881" s="42" t="s">
        <v>8454</v>
      </c>
      <c r="C9881">
        <v>2019</v>
      </c>
      <c r="D9881" s="42" t="s">
        <v>9124</v>
      </c>
      <c r="E9881" t="b">
        <v>0</v>
      </c>
      <c r="F9881" s="42" t="s">
        <v>10458</v>
      </c>
    </row>
    <row r="9882" spans="1:6" x14ac:dyDescent="0.2">
      <c r="A9882" s="42" t="s">
        <v>2466</v>
      </c>
      <c r="B9882" s="42" t="s">
        <v>8462</v>
      </c>
      <c r="C9882">
        <v>2013</v>
      </c>
      <c r="D9882" s="42" t="s">
        <v>8939</v>
      </c>
      <c r="E9882" t="b">
        <v>0</v>
      </c>
      <c r="F9882" s="42" t="s">
        <v>10458</v>
      </c>
    </row>
    <row r="9883" spans="1:6" x14ac:dyDescent="0.2">
      <c r="A9883" s="42" t="s">
        <v>2466</v>
      </c>
      <c r="B9883" s="42" t="s">
        <v>8462</v>
      </c>
      <c r="C9883">
        <v>2014</v>
      </c>
      <c r="D9883" s="42" t="s">
        <v>8979</v>
      </c>
      <c r="E9883" t="b">
        <v>0</v>
      </c>
      <c r="F9883" s="42" t="s">
        <v>10458</v>
      </c>
    </row>
    <row r="9884" spans="1:6" x14ac:dyDescent="0.2">
      <c r="A9884" s="42" t="s">
        <v>2466</v>
      </c>
      <c r="B9884" s="42" t="s">
        <v>8462</v>
      </c>
      <c r="C9884">
        <v>2015</v>
      </c>
      <c r="D9884" s="42" t="s">
        <v>9028</v>
      </c>
      <c r="E9884" t="b">
        <v>0</v>
      </c>
      <c r="F9884" s="42" t="s">
        <v>10458</v>
      </c>
    </row>
    <row r="9885" spans="1:6" x14ac:dyDescent="0.2">
      <c r="A9885" s="42" t="s">
        <v>2466</v>
      </c>
      <c r="B9885" s="42" t="s">
        <v>8462</v>
      </c>
      <c r="C9885">
        <v>2016</v>
      </c>
      <c r="D9885" s="42" t="s">
        <v>9028</v>
      </c>
      <c r="E9885" t="b">
        <v>0</v>
      </c>
      <c r="F9885" s="42" t="s">
        <v>10458</v>
      </c>
    </row>
    <row r="9886" spans="1:6" x14ac:dyDescent="0.2">
      <c r="A9886" s="42" t="s">
        <v>2466</v>
      </c>
      <c r="B9886" s="42" t="s">
        <v>8462</v>
      </c>
      <c r="C9886">
        <v>2017</v>
      </c>
      <c r="D9886" s="42" t="s">
        <v>9046</v>
      </c>
      <c r="E9886" t="b">
        <v>0</v>
      </c>
      <c r="F9886" s="42" t="s">
        <v>10458</v>
      </c>
    </row>
    <row r="9887" spans="1:6" x14ac:dyDescent="0.2">
      <c r="A9887" s="42" t="s">
        <v>2466</v>
      </c>
      <c r="B9887" s="42" t="s">
        <v>8462</v>
      </c>
      <c r="C9887">
        <v>2018</v>
      </c>
      <c r="D9887" s="42" t="s">
        <v>8588</v>
      </c>
      <c r="E9887" t="b">
        <v>0</v>
      </c>
      <c r="F9887" s="42" t="s">
        <v>10458</v>
      </c>
    </row>
    <row r="9888" spans="1:6" x14ac:dyDescent="0.2">
      <c r="A9888" s="42" t="s">
        <v>2466</v>
      </c>
      <c r="B9888" s="42" t="s">
        <v>8462</v>
      </c>
      <c r="C9888">
        <v>2019</v>
      </c>
      <c r="D9888" s="42" t="s">
        <v>9124</v>
      </c>
      <c r="E9888" t="b">
        <v>0</v>
      </c>
      <c r="F9888" s="42" t="s">
        <v>10458</v>
      </c>
    </row>
    <row r="9889" spans="1:6" x14ac:dyDescent="0.2">
      <c r="A9889" s="42" t="s">
        <v>2466</v>
      </c>
      <c r="B9889" s="42" t="s">
        <v>8464</v>
      </c>
      <c r="C9889">
        <v>2013</v>
      </c>
      <c r="D9889" s="42" t="s">
        <v>8974</v>
      </c>
      <c r="E9889" t="b">
        <v>0</v>
      </c>
      <c r="F9889" s="42" t="s">
        <v>10458</v>
      </c>
    </row>
    <row r="9890" spans="1:6" x14ac:dyDescent="0.2">
      <c r="A9890" s="42" t="s">
        <v>2466</v>
      </c>
      <c r="B9890" s="42" t="s">
        <v>8464</v>
      </c>
      <c r="C9890">
        <v>2014</v>
      </c>
      <c r="D9890" s="42" t="s">
        <v>9448</v>
      </c>
      <c r="E9890" t="b">
        <v>0</v>
      </c>
      <c r="F9890" s="42" t="s">
        <v>10458</v>
      </c>
    </row>
    <row r="9891" spans="1:6" x14ac:dyDescent="0.2">
      <c r="A9891" s="42" t="s">
        <v>2466</v>
      </c>
      <c r="B9891" s="42" t="s">
        <v>8464</v>
      </c>
      <c r="C9891">
        <v>2015</v>
      </c>
      <c r="D9891" s="42" t="s">
        <v>8971</v>
      </c>
      <c r="E9891" t="b">
        <v>0</v>
      </c>
      <c r="F9891" s="42" t="s">
        <v>10458</v>
      </c>
    </row>
    <row r="9892" spans="1:6" x14ac:dyDescent="0.2">
      <c r="A9892" s="42" t="s">
        <v>2466</v>
      </c>
      <c r="B9892" s="42" t="s">
        <v>8464</v>
      </c>
      <c r="C9892">
        <v>2016</v>
      </c>
      <c r="D9892" s="42" t="s">
        <v>9093</v>
      </c>
      <c r="E9892" t="b">
        <v>0</v>
      </c>
      <c r="F9892" s="42" t="s">
        <v>10458</v>
      </c>
    </row>
    <row r="9893" spans="1:6" x14ac:dyDescent="0.2">
      <c r="A9893" s="42" t="s">
        <v>2466</v>
      </c>
      <c r="B9893" s="42" t="s">
        <v>8464</v>
      </c>
      <c r="C9893">
        <v>2017</v>
      </c>
      <c r="D9893" s="42" t="s">
        <v>9322</v>
      </c>
      <c r="E9893" t="b">
        <v>0</v>
      </c>
      <c r="F9893" s="42" t="s">
        <v>10458</v>
      </c>
    </row>
    <row r="9894" spans="1:6" x14ac:dyDescent="0.2">
      <c r="A9894" s="42" t="s">
        <v>2466</v>
      </c>
      <c r="B9894" s="42" t="s">
        <v>8464</v>
      </c>
      <c r="C9894">
        <v>2018</v>
      </c>
      <c r="D9894" s="42" t="s">
        <v>8973</v>
      </c>
      <c r="E9894" t="b">
        <v>0</v>
      </c>
      <c r="F9894" s="42" t="s">
        <v>10458</v>
      </c>
    </row>
    <row r="9895" spans="1:6" x14ac:dyDescent="0.2">
      <c r="A9895" s="42" t="s">
        <v>2466</v>
      </c>
      <c r="B9895" s="42" t="s">
        <v>8464</v>
      </c>
      <c r="C9895">
        <v>2019</v>
      </c>
      <c r="D9895" s="42" t="s">
        <v>8989</v>
      </c>
      <c r="E9895" t="b">
        <v>0</v>
      </c>
      <c r="F9895" s="42" t="s">
        <v>10458</v>
      </c>
    </row>
    <row r="9896" spans="1:6" x14ac:dyDescent="0.2">
      <c r="A9896" s="42" t="s">
        <v>2468</v>
      </c>
      <c r="B9896" s="42" t="s">
        <v>8454</v>
      </c>
      <c r="C9896">
        <v>2015</v>
      </c>
      <c r="D9896" s="42" t="s">
        <v>8675</v>
      </c>
      <c r="E9896" t="b">
        <v>0</v>
      </c>
      <c r="F9896" s="42" t="s">
        <v>10459</v>
      </c>
    </row>
    <row r="9897" spans="1:6" x14ac:dyDescent="0.2">
      <c r="A9897" s="42" t="s">
        <v>2468</v>
      </c>
      <c r="B9897" s="42" t="s">
        <v>8454</v>
      </c>
      <c r="C9897">
        <v>2016</v>
      </c>
      <c r="D9897" s="42" t="s">
        <v>8675</v>
      </c>
      <c r="E9897" t="b">
        <v>0</v>
      </c>
      <c r="F9897" s="42" t="s">
        <v>10459</v>
      </c>
    </row>
    <row r="9898" spans="1:6" x14ac:dyDescent="0.2">
      <c r="A9898" s="42" t="s">
        <v>2468</v>
      </c>
      <c r="B9898" s="42" t="s">
        <v>8454</v>
      </c>
      <c r="C9898">
        <v>2017</v>
      </c>
      <c r="D9898" s="42" t="s">
        <v>8699</v>
      </c>
      <c r="E9898" t="b">
        <v>0</v>
      </c>
      <c r="F9898" s="42" t="s">
        <v>10459</v>
      </c>
    </row>
    <row r="9899" spans="1:6" x14ac:dyDescent="0.2">
      <c r="A9899" s="42" t="s">
        <v>2468</v>
      </c>
      <c r="B9899" s="42" t="s">
        <v>8454</v>
      </c>
      <c r="C9899">
        <v>2018</v>
      </c>
      <c r="D9899" s="42" t="s">
        <v>8727</v>
      </c>
      <c r="E9899" t="b">
        <v>0</v>
      </c>
      <c r="F9899" s="42" t="s">
        <v>10459</v>
      </c>
    </row>
    <row r="9900" spans="1:6" x14ac:dyDescent="0.2">
      <c r="A9900" s="42" t="s">
        <v>2468</v>
      </c>
      <c r="B9900" s="42" t="s">
        <v>8454</v>
      </c>
      <c r="C9900">
        <v>2019</v>
      </c>
      <c r="D9900" s="42" t="s">
        <v>8675</v>
      </c>
      <c r="E9900" t="b">
        <v>0</v>
      </c>
      <c r="F9900" s="42" t="s">
        <v>10459</v>
      </c>
    </row>
    <row r="9901" spans="1:6" x14ac:dyDescent="0.2">
      <c r="A9901" s="42" t="s">
        <v>2468</v>
      </c>
      <c r="B9901" s="42" t="s">
        <v>8462</v>
      </c>
      <c r="C9901">
        <v>2015</v>
      </c>
      <c r="D9901" s="42" t="s">
        <v>8675</v>
      </c>
      <c r="E9901" t="b">
        <v>0</v>
      </c>
      <c r="F9901" s="42" t="s">
        <v>10459</v>
      </c>
    </row>
    <row r="9902" spans="1:6" x14ac:dyDescent="0.2">
      <c r="A9902" s="42" t="s">
        <v>2468</v>
      </c>
      <c r="B9902" s="42" t="s">
        <v>8462</v>
      </c>
      <c r="C9902">
        <v>2016</v>
      </c>
      <c r="D9902" s="42" t="s">
        <v>8675</v>
      </c>
      <c r="E9902" t="b">
        <v>0</v>
      </c>
      <c r="F9902" s="42" t="s">
        <v>10459</v>
      </c>
    </row>
    <row r="9903" spans="1:6" x14ac:dyDescent="0.2">
      <c r="A9903" s="42" t="s">
        <v>2468</v>
      </c>
      <c r="B9903" s="42" t="s">
        <v>8462</v>
      </c>
      <c r="C9903">
        <v>2017</v>
      </c>
      <c r="D9903" s="42" t="s">
        <v>8699</v>
      </c>
      <c r="E9903" t="b">
        <v>0</v>
      </c>
      <c r="F9903" s="42" t="s">
        <v>10459</v>
      </c>
    </row>
    <row r="9904" spans="1:6" x14ac:dyDescent="0.2">
      <c r="A9904" s="42" t="s">
        <v>2468</v>
      </c>
      <c r="B9904" s="42" t="s">
        <v>8462</v>
      </c>
      <c r="C9904">
        <v>2018</v>
      </c>
      <c r="D9904" s="42" t="s">
        <v>8727</v>
      </c>
      <c r="E9904" t="b">
        <v>0</v>
      </c>
      <c r="F9904" s="42" t="s">
        <v>10459</v>
      </c>
    </row>
    <row r="9905" spans="1:6" x14ac:dyDescent="0.2">
      <c r="A9905" s="42" t="s">
        <v>2468</v>
      </c>
      <c r="B9905" s="42" t="s">
        <v>8462</v>
      </c>
      <c r="C9905">
        <v>2019</v>
      </c>
      <c r="D9905" s="42" t="s">
        <v>8675</v>
      </c>
      <c r="E9905" t="b">
        <v>0</v>
      </c>
      <c r="F9905" s="42" t="s">
        <v>10459</v>
      </c>
    </row>
    <row r="9906" spans="1:6" x14ac:dyDescent="0.2">
      <c r="A9906" s="42" t="s">
        <v>2468</v>
      </c>
      <c r="B9906" s="42" t="s">
        <v>8464</v>
      </c>
      <c r="C9906">
        <v>2015</v>
      </c>
      <c r="D9906" s="42" t="s">
        <v>8482</v>
      </c>
      <c r="E9906" t="b">
        <v>0</v>
      </c>
      <c r="F9906" s="42" t="s">
        <v>10459</v>
      </c>
    </row>
    <row r="9907" spans="1:6" x14ac:dyDescent="0.2">
      <c r="A9907" s="42" t="s">
        <v>2468</v>
      </c>
      <c r="B9907" s="42" t="s">
        <v>8464</v>
      </c>
      <c r="C9907">
        <v>2016</v>
      </c>
      <c r="D9907" s="42" t="s">
        <v>8482</v>
      </c>
      <c r="E9907" t="b">
        <v>0</v>
      </c>
      <c r="F9907" s="42" t="s">
        <v>10459</v>
      </c>
    </row>
    <row r="9908" spans="1:6" x14ac:dyDescent="0.2">
      <c r="A9908" s="42" t="s">
        <v>2468</v>
      </c>
      <c r="B9908" s="42" t="s">
        <v>8464</v>
      </c>
      <c r="C9908">
        <v>2017</v>
      </c>
      <c r="D9908" s="42" t="s">
        <v>8496</v>
      </c>
      <c r="E9908" t="b">
        <v>0</v>
      </c>
      <c r="F9908" s="42" t="s">
        <v>10459</v>
      </c>
    </row>
    <row r="9909" spans="1:6" x14ac:dyDescent="0.2">
      <c r="A9909" s="42" t="s">
        <v>2468</v>
      </c>
      <c r="B9909" s="42" t="s">
        <v>8464</v>
      </c>
      <c r="C9909">
        <v>2018</v>
      </c>
      <c r="D9909" s="42" t="s">
        <v>8675</v>
      </c>
      <c r="E9909" t="b">
        <v>0</v>
      </c>
      <c r="F9909" s="42" t="s">
        <v>10459</v>
      </c>
    </row>
    <row r="9910" spans="1:6" x14ac:dyDescent="0.2">
      <c r="A9910" s="42" t="s">
        <v>2468</v>
      </c>
      <c r="B9910" s="42" t="s">
        <v>8464</v>
      </c>
      <c r="C9910">
        <v>2019</v>
      </c>
      <c r="D9910" s="42" t="s">
        <v>8675</v>
      </c>
      <c r="E9910" t="b">
        <v>0</v>
      </c>
      <c r="F9910" s="42" t="s">
        <v>10459</v>
      </c>
    </row>
    <row r="9911" spans="1:6" x14ac:dyDescent="0.2">
      <c r="A9911" s="42" t="s">
        <v>2470</v>
      </c>
      <c r="B9911" s="42" t="s">
        <v>8454</v>
      </c>
      <c r="C9911">
        <v>2013</v>
      </c>
      <c r="D9911" s="42" t="s">
        <v>9019</v>
      </c>
      <c r="E9911" t="b">
        <v>0</v>
      </c>
      <c r="F9911" s="42" t="s">
        <v>10460</v>
      </c>
    </row>
    <row r="9912" spans="1:6" x14ac:dyDescent="0.2">
      <c r="A9912" s="42" t="s">
        <v>2470</v>
      </c>
      <c r="B9912" s="42" t="s">
        <v>8454</v>
      </c>
      <c r="C9912">
        <v>2014</v>
      </c>
      <c r="D9912" s="42" t="s">
        <v>8596</v>
      </c>
      <c r="E9912" t="b">
        <v>0</v>
      </c>
      <c r="F9912" s="42" t="s">
        <v>10460</v>
      </c>
    </row>
    <row r="9913" spans="1:6" x14ac:dyDescent="0.2">
      <c r="A9913" s="42" t="s">
        <v>2470</v>
      </c>
      <c r="B9913" s="42" t="s">
        <v>8454</v>
      </c>
      <c r="C9913">
        <v>2015</v>
      </c>
      <c r="D9913" s="42" t="s">
        <v>8936</v>
      </c>
      <c r="E9913" t="b">
        <v>0</v>
      </c>
      <c r="F9913" s="42" t="s">
        <v>10460</v>
      </c>
    </row>
    <row r="9914" spans="1:6" x14ac:dyDescent="0.2">
      <c r="A9914" s="42" t="s">
        <v>2470</v>
      </c>
      <c r="B9914" s="42" t="s">
        <v>8454</v>
      </c>
      <c r="C9914">
        <v>2016</v>
      </c>
      <c r="D9914" s="42" t="s">
        <v>8655</v>
      </c>
      <c r="E9914" t="b">
        <v>0</v>
      </c>
      <c r="F9914" s="42" t="s">
        <v>10460</v>
      </c>
    </row>
    <row r="9915" spans="1:6" x14ac:dyDescent="0.2">
      <c r="A9915" s="42" t="s">
        <v>2470</v>
      </c>
      <c r="B9915" s="42" t="s">
        <v>8454</v>
      </c>
      <c r="C9915">
        <v>2017</v>
      </c>
      <c r="D9915" s="42" t="s">
        <v>9122</v>
      </c>
      <c r="E9915" t="b">
        <v>0</v>
      </c>
      <c r="F9915" s="42" t="s">
        <v>10460</v>
      </c>
    </row>
    <row r="9916" spans="1:6" x14ac:dyDescent="0.2">
      <c r="A9916" s="42" t="s">
        <v>2470</v>
      </c>
      <c r="B9916" s="42" t="s">
        <v>8454</v>
      </c>
      <c r="C9916">
        <v>2018</v>
      </c>
      <c r="D9916" s="42" t="s">
        <v>8726</v>
      </c>
      <c r="E9916" t="b">
        <v>0</v>
      </c>
      <c r="F9916" s="42" t="s">
        <v>10460</v>
      </c>
    </row>
    <row r="9917" spans="1:6" x14ac:dyDescent="0.2">
      <c r="A9917" s="42" t="s">
        <v>2470</v>
      </c>
      <c r="B9917" s="42" t="s">
        <v>8454</v>
      </c>
      <c r="C9917">
        <v>2019</v>
      </c>
      <c r="D9917" s="42" t="s">
        <v>8676</v>
      </c>
      <c r="E9917" t="b">
        <v>0</v>
      </c>
      <c r="F9917" s="42" t="s">
        <v>10460</v>
      </c>
    </row>
    <row r="9918" spans="1:6" x14ac:dyDescent="0.2">
      <c r="A9918" s="42" t="s">
        <v>2470</v>
      </c>
      <c r="B9918" s="42" t="s">
        <v>8462</v>
      </c>
      <c r="C9918">
        <v>2013</v>
      </c>
      <c r="D9918" s="42" t="s">
        <v>9019</v>
      </c>
      <c r="E9918" t="b">
        <v>0</v>
      </c>
      <c r="F9918" s="42" t="s">
        <v>10460</v>
      </c>
    </row>
    <row r="9919" spans="1:6" x14ac:dyDescent="0.2">
      <c r="A9919" s="42" t="s">
        <v>2470</v>
      </c>
      <c r="B9919" s="42" t="s">
        <v>8462</v>
      </c>
      <c r="C9919">
        <v>2014</v>
      </c>
      <c r="D9919" s="42" t="s">
        <v>8596</v>
      </c>
      <c r="E9919" t="b">
        <v>0</v>
      </c>
      <c r="F9919" s="42" t="s">
        <v>10460</v>
      </c>
    </row>
    <row r="9920" spans="1:6" x14ac:dyDescent="0.2">
      <c r="A9920" s="42" t="s">
        <v>2470</v>
      </c>
      <c r="B9920" s="42" t="s">
        <v>8462</v>
      </c>
      <c r="C9920">
        <v>2015</v>
      </c>
      <c r="D9920" s="42" t="s">
        <v>8936</v>
      </c>
      <c r="E9920" t="b">
        <v>0</v>
      </c>
      <c r="F9920" s="42" t="s">
        <v>10460</v>
      </c>
    </row>
    <row r="9921" spans="1:6" x14ac:dyDescent="0.2">
      <c r="A9921" s="42" t="s">
        <v>2470</v>
      </c>
      <c r="B9921" s="42" t="s">
        <v>8462</v>
      </c>
      <c r="C9921">
        <v>2016</v>
      </c>
      <c r="D9921" s="42" t="s">
        <v>8655</v>
      </c>
      <c r="E9921" t="b">
        <v>0</v>
      </c>
      <c r="F9921" s="42" t="s">
        <v>10460</v>
      </c>
    </row>
    <row r="9922" spans="1:6" x14ac:dyDescent="0.2">
      <c r="A9922" s="42" t="s">
        <v>2470</v>
      </c>
      <c r="B9922" s="42" t="s">
        <v>8462</v>
      </c>
      <c r="C9922">
        <v>2017</v>
      </c>
      <c r="D9922" s="42" t="s">
        <v>9122</v>
      </c>
      <c r="E9922" t="b">
        <v>0</v>
      </c>
      <c r="F9922" s="42" t="s">
        <v>10460</v>
      </c>
    </row>
    <row r="9923" spans="1:6" x14ac:dyDescent="0.2">
      <c r="A9923" s="42" t="s">
        <v>2470</v>
      </c>
      <c r="B9923" s="42" t="s">
        <v>8462</v>
      </c>
      <c r="C9923">
        <v>2018</v>
      </c>
      <c r="D9923" s="42" t="s">
        <v>8726</v>
      </c>
      <c r="E9923" t="b">
        <v>0</v>
      </c>
      <c r="F9923" s="42" t="s">
        <v>10460</v>
      </c>
    </row>
    <row r="9924" spans="1:6" x14ac:dyDescent="0.2">
      <c r="A9924" s="42" t="s">
        <v>2470</v>
      </c>
      <c r="B9924" s="42" t="s">
        <v>8462</v>
      </c>
      <c r="C9924">
        <v>2019</v>
      </c>
      <c r="D9924" s="42" t="s">
        <v>8676</v>
      </c>
      <c r="E9924" t="b">
        <v>0</v>
      </c>
      <c r="F9924" s="42" t="s">
        <v>10460</v>
      </c>
    </row>
    <row r="9925" spans="1:6" x14ac:dyDescent="0.2">
      <c r="A9925" s="42" t="s">
        <v>2470</v>
      </c>
      <c r="B9925" s="42" t="s">
        <v>8464</v>
      </c>
      <c r="C9925">
        <v>2013</v>
      </c>
      <c r="D9925" s="42" t="s">
        <v>8593</v>
      </c>
      <c r="E9925" t="b">
        <v>0</v>
      </c>
      <c r="F9925" s="42" t="s">
        <v>10460</v>
      </c>
    </row>
    <row r="9926" spans="1:6" x14ac:dyDescent="0.2">
      <c r="A9926" s="42" t="s">
        <v>2470</v>
      </c>
      <c r="B9926" s="42" t="s">
        <v>8464</v>
      </c>
      <c r="C9926">
        <v>2014</v>
      </c>
      <c r="D9926" s="42" t="s">
        <v>8593</v>
      </c>
      <c r="E9926" t="b">
        <v>0</v>
      </c>
      <c r="F9926" s="42" t="s">
        <v>10460</v>
      </c>
    </row>
    <row r="9927" spans="1:6" x14ac:dyDescent="0.2">
      <c r="A9927" s="42" t="s">
        <v>2470</v>
      </c>
      <c r="B9927" s="42" t="s">
        <v>8464</v>
      </c>
      <c r="C9927">
        <v>2015</v>
      </c>
      <c r="D9927" s="42" t="s">
        <v>8587</v>
      </c>
      <c r="E9927" t="b">
        <v>0</v>
      </c>
      <c r="F9927" s="42" t="s">
        <v>10460</v>
      </c>
    </row>
    <row r="9928" spans="1:6" x14ac:dyDescent="0.2">
      <c r="A9928" s="42" t="s">
        <v>2470</v>
      </c>
      <c r="B9928" s="42" t="s">
        <v>8464</v>
      </c>
      <c r="C9928">
        <v>2016</v>
      </c>
      <c r="D9928" s="42" t="s">
        <v>8587</v>
      </c>
      <c r="E9928" t="b">
        <v>0</v>
      </c>
      <c r="F9928" s="42" t="s">
        <v>10460</v>
      </c>
    </row>
    <row r="9929" spans="1:6" x14ac:dyDescent="0.2">
      <c r="A9929" s="42" t="s">
        <v>2470</v>
      </c>
      <c r="B9929" s="42" t="s">
        <v>8464</v>
      </c>
      <c r="C9929">
        <v>2017</v>
      </c>
      <c r="D9929" s="42" t="s">
        <v>8587</v>
      </c>
      <c r="E9929" t="b">
        <v>0</v>
      </c>
      <c r="F9929" s="42" t="s">
        <v>10460</v>
      </c>
    </row>
    <row r="9930" spans="1:6" x14ac:dyDescent="0.2">
      <c r="A9930" s="42" t="s">
        <v>2470</v>
      </c>
      <c r="B9930" s="42" t="s">
        <v>8464</v>
      </c>
      <c r="C9930">
        <v>2018</v>
      </c>
      <c r="D9930" s="42" t="s">
        <v>8587</v>
      </c>
      <c r="E9930" t="b">
        <v>0</v>
      </c>
      <c r="F9930" s="42" t="s">
        <v>10460</v>
      </c>
    </row>
    <row r="9931" spans="1:6" x14ac:dyDescent="0.2">
      <c r="A9931" s="42" t="s">
        <v>2470</v>
      </c>
      <c r="B9931" s="42" t="s">
        <v>8464</v>
      </c>
      <c r="C9931">
        <v>2019</v>
      </c>
      <c r="D9931" s="42" t="s">
        <v>8652</v>
      </c>
      <c r="E9931" t="b">
        <v>0</v>
      </c>
      <c r="F9931" s="42" t="s">
        <v>10460</v>
      </c>
    </row>
    <row r="9932" spans="1:6" x14ac:dyDescent="0.2">
      <c r="A9932" s="42" t="s">
        <v>2472</v>
      </c>
      <c r="B9932" s="42" t="s">
        <v>8454</v>
      </c>
      <c r="C9932">
        <v>2013</v>
      </c>
      <c r="D9932" s="42" t="s">
        <v>9364</v>
      </c>
      <c r="E9932" t="b">
        <v>0</v>
      </c>
      <c r="F9932" s="42" t="s">
        <v>10461</v>
      </c>
    </row>
    <row r="9933" spans="1:6" x14ac:dyDescent="0.2">
      <c r="A9933" s="42" t="s">
        <v>2472</v>
      </c>
      <c r="B9933" s="42" t="s">
        <v>8454</v>
      </c>
      <c r="C9933">
        <v>2014</v>
      </c>
      <c r="D9933" s="42" t="s">
        <v>8727</v>
      </c>
      <c r="E9933" t="b">
        <v>0</v>
      </c>
      <c r="F9933" s="42" t="s">
        <v>10461</v>
      </c>
    </row>
    <row r="9934" spans="1:6" x14ac:dyDescent="0.2">
      <c r="A9934" s="42" t="s">
        <v>2472</v>
      </c>
      <c r="B9934" s="42" t="s">
        <v>8454</v>
      </c>
      <c r="C9934">
        <v>2015</v>
      </c>
      <c r="D9934" s="42" t="s">
        <v>8981</v>
      </c>
      <c r="E9934" t="b">
        <v>0</v>
      </c>
      <c r="F9934" s="42" t="s">
        <v>10461</v>
      </c>
    </row>
    <row r="9935" spans="1:6" x14ac:dyDescent="0.2">
      <c r="A9935" s="42" t="s">
        <v>2472</v>
      </c>
      <c r="B9935" s="42" t="s">
        <v>8454</v>
      </c>
      <c r="C9935">
        <v>2016</v>
      </c>
      <c r="D9935" s="42" t="s">
        <v>8676</v>
      </c>
      <c r="E9935" t="b">
        <v>0</v>
      </c>
      <c r="F9935" s="42" t="s">
        <v>10461</v>
      </c>
    </row>
    <row r="9936" spans="1:6" x14ac:dyDescent="0.2">
      <c r="A9936" s="42" t="s">
        <v>2472</v>
      </c>
      <c r="B9936" s="42" t="s">
        <v>8454</v>
      </c>
      <c r="C9936">
        <v>2017</v>
      </c>
      <c r="D9936" s="42" t="s">
        <v>8681</v>
      </c>
      <c r="E9936" t="b">
        <v>0</v>
      </c>
      <c r="F9936" s="42" t="s">
        <v>10461</v>
      </c>
    </row>
    <row r="9937" spans="1:6" x14ac:dyDescent="0.2">
      <c r="A9937" s="42" t="s">
        <v>2472</v>
      </c>
      <c r="B9937" s="42" t="s">
        <v>8454</v>
      </c>
      <c r="C9937">
        <v>2018</v>
      </c>
      <c r="D9937" s="42" t="s">
        <v>8964</v>
      </c>
      <c r="E9937" t="b">
        <v>0</v>
      </c>
      <c r="F9937" s="42" t="s">
        <v>10461</v>
      </c>
    </row>
    <row r="9938" spans="1:6" x14ac:dyDescent="0.2">
      <c r="A9938" s="42" t="s">
        <v>2472</v>
      </c>
      <c r="B9938" s="42" t="s">
        <v>8454</v>
      </c>
      <c r="C9938">
        <v>2019</v>
      </c>
      <c r="D9938" s="42" t="s">
        <v>9013</v>
      </c>
      <c r="E9938" t="b">
        <v>0</v>
      </c>
      <c r="F9938" s="42" t="s">
        <v>10461</v>
      </c>
    </row>
    <row r="9939" spans="1:6" x14ac:dyDescent="0.2">
      <c r="A9939" s="42" t="s">
        <v>2472</v>
      </c>
      <c r="B9939" s="42" t="s">
        <v>8462</v>
      </c>
      <c r="C9939">
        <v>2013</v>
      </c>
      <c r="D9939" s="42" t="s">
        <v>9364</v>
      </c>
      <c r="E9939" t="b">
        <v>0</v>
      </c>
      <c r="F9939" s="42" t="s">
        <v>10461</v>
      </c>
    </row>
    <row r="9940" spans="1:6" x14ac:dyDescent="0.2">
      <c r="A9940" s="42" t="s">
        <v>2472</v>
      </c>
      <c r="B9940" s="42" t="s">
        <v>8462</v>
      </c>
      <c r="C9940">
        <v>2014</v>
      </c>
      <c r="D9940" s="42" t="s">
        <v>8727</v>
      </c>
      <c r="E9940" t="b">
        <v>0</v>
      </c>
      <c r="F9940" s="42" t="s">
        <v>10461</v>
      </c>
    </row>
    <row r="9941" spans="1:6" x14ac:dyDescent="0.2">
      <c r="A9941" s="42" t="s">
        <v>2472</v>
      </c>
      <c r="B9941" s="42" t="s">
        <v>8462</v>
      </c>
      <c r="C9941">
        <v>2015</v>
      </c>
      <c r="D9941" s="42" t="s">
        <v>9010</v>
      </c>
      <c r="E9941" t="b">
        <v>0</v>
      </c>
      <c r="F9941" s="42" t="s">
        <v>10461</v>
      </c>
    </row>
    <row r="9942" spans="1:6" x14ac:dyDescent="0.2">
      <c r="A9942" s="42" t="s">
        <v>2472</v>
      </c>
      <c r="B9942" s="42" t="s">
        <v>8462</v>
      </c>
      <c r="C9942">
        <v>2016</v>
      </c>
      <c r="D9942" s="42" t="s">
        <v>8676</v>
      </c>
      <c r="E9942" t="b">
        <v>0</v>
      </c>
      <c r="F9942" s="42" t="s">
        <v>10461</v>
      </c>
    </row>
    <row r="9943" spans="1:6" x14ac:dyDescent="0.2">
      <c r="A9943" s="42" t="s">
        <v>2472</v>
      </c>
      <c r="B9943" s="42" t="s">
        <v>8462</v>
      </c>
      <c r="C9943">
        <v>2017</v>
      </c>
      <c r="D9943" s="42" t="s">
        <v>8681</v>
      </c>
      <c r="E9943" t="b">
        <v>0</v>
      </c>
      <c r="F9943" s="42" t="s">
        <v>10461</v>
      </c>
    </row>
    <row r="9944" spans="1:6" x14ac:dyDescent="0.2">
      <c r="A9944" s="42" t="s">
        <v>2472</v>
      </c>
      <c r="B9944" s="42" t="s">
        <v>8462</v>
      </c>
      <c r="C9944">
        <v>2018</v>
      </c>
      <c r="D9944" s="42" t="s">
        <v>8964</v>
      </c>
      <c r="E9944" t="b">
        <v>0</v>
      </c>
      <c r="F9944" s="42" t="s">
        <v>10461</v>
      </c>
    </row>
    <row r="9945" spans="1:6" x14ac:dyDescent="0.2">
      <c r="A9945" s="42" t="s">
        <v>2472</v>
      </c>
      <c r="B9945" s="42" t="s">
        <v>8462</v>
      </c>
      <c r="C9945">
        <v>2019</v>
      </c>
      <c r="D9945" s="42" t="s">
        <v>9013</v>
      </c>
      <c r="E9945" t="b">
        <v>0</v>
      </c>
      <c r="F9945" s="42" t="s">
        <v>10461</v>
      </c>
    </row>
    <row r="9946" spans="1:6" x14ac:dyDescent="0.2">
      <c r="A9946" s="42" t="s">
        <v>2472</v>
      </c>
      <c r="B9946" s="42" t="s">
        <v>8464</v>
      </c>
      <c r="C9946">
        <v>2013</v>
      </c>
      <c r="D9946" s="42" t="s">
        <v>8699</v>
      </c>
      <c r="E9946" t="b">
        <v>0</v>
      </c>
      <c r="F9946" s="42" t="s">
        <v>10461</v>
      </c>
    </row>
    <row r="9947" spans="1:6" x14ac:dyDescent="0.2">
      <c r="A9947" s="42" t="s">
        <v>2472</v>
      </c>
      <c r="B9947" s="42" t="s">
        <v>8464</v>
      </c>
      <c r="C9947">
        <v>2014</v>
      </c>
      <c r="D9947" s="42" t="s">
        <v>8699</v>
      </c>
      <c r="E9947" t="b">
        <v>0</v>
      </c>
      <c r="F9947" s="42" t="s">
        <v>10461</v>
      </c>
    </row>
    <row r="9948" spans="1:6" x14ac:dyDescent="0.2">
      <c r="A9948" s="42" t="s">
        <v>2472</v>
      </c>
      <c r="B9948" s="42" t="s">
        <v>8464</v>
      </c>
      <c r="C9948">
        <v>2015</v>
      </c>
      <c r="D9948" s="42" t="s">
        <v>8686</v>
      </c>
      <c r="E9948" t="b">
        <v>0</v>
      </c>
      <c r="F9948" s="42" t="s">
        <v>10461</v>
      </c>
    </row>
    <row r="9949" spans="1:6" x14ac:dyDescent="0.2">
      <c r="A9949" s="42" t="s">
        <v>2472</v>
      </c>
      <c r="B9949" s="42" t="s">
        <v>8464</v>
      </c>
      <c r="C9949">
        <v>2016</v>
      </c>
      <c r="D9949" s="42" t="s">
        <v>8686</v>
      </c>
      <c r="E9949" t="b">
        <v>0</v>
      </c>
      <c r="F9949" s="42" t="s">
        <v>10461</v>
      </c>
    </row>
    <row r="9950" spans="1:6" x14ac:dyDescent="0.2">
      <c r="A9950" s="42" t="s">
        <v>2472</v>
      </c>
      <c r="B9950" s="42" t="s">
        <v>8464</v>
      </c>
      <c r="C9950">
        <v>2017</v>
      </c>
      <c r="D9950" s="42" t="s">
        <v>9016</v>
      </c>
      <c r="E9950" t="b">
        <v>0</v>
      </c>
      <c r="F9950" s="42" t="s">
        <v>10461</v>
      </c>
    </row>
    <row r="9951" spans="1:6" x14ac:dyDescent="0.2">
      <c r="A9951" s="42" t="s">
        <v>2472</v>
      </c>
      <c r="B9951" s="42" t="s">
        <v>8464</v>
      </c>
      <c r="C9951">
        <v>2018</v>
      </c>
      <c r="D9951" s="42" t="s">
        <v>9364</v>
      </c>
      <c r="E9951" t="b">
        <v>0</v>
      </c>
      <c r="F9951" s="42" t="s">
        <v>10461</v>
      </c>
    </row>
    <row r="9952" spans="1:6" x14ac:dyDescent="0.2">
      <c r="A9952" s="42" t="s">
        <v>2472</v>
      </c>
      <c r="B9952" s="42" t="s">
        <v>8464</v>
      </c>
      <c r="C9952">
        <v>2019</v>
      </c>
      <c r="D9952" s="42" t="s">
        <v>8981</v>
      </c>
      <c r="E9952" t="b">
        <v>0</v>
      </c>
      <c r="F9952" s="42" t="s">
        <v>10461</v>
      </c>
    </row>
    <row r="9953" spans="1:6" x14ac:dyDescent="0.2">
      <c r="A9953" s="42" t="s">
        <v>2474</v>
      </c>
      <c r="B9953" s="42" t="s">
        <v>8454</v>
      </c>
      <c r="C9953">
        <v>2013</v>
      </c>
      <c r="D9953" s="42" t="s">
        <v>9366</v>
      </c>
      <c r="E9953" t="b">
        <v>0</v>
      </c>
      <c r="F9953" s="42" t="s">
        <v>10462</v>
      </c>
    </row>
    <row r="9954" spans="1:6" x14ac:dyDescent="0.2">
      <c r="A9954" s="42" t="s">
        <v>2474</v>
      </c>
      <c r="B9954" s="42" t="s">
        <v>8454</v>
      </c>
      <c r="C9954">
        <v>2014</v>
      </c>
      <c r="D9954" s="42" t="s">
        <v>9544</v>
      </c>
      <c r="E9954" t="b">
        <v>0</v>
      </c>
      <c r="F9954" s="42" t="s">
        <v>10462</v>
      </c>
    </row>
    <row r="9955" spans="1:6" x14ac:dyDescent="0.2">
      <c r="A9955" s="42" t="s">
        <v>2474</v>
      </c>
      <c r="B9955" s="42" t="s">
        <v>8454</v>
      </c>
      <c r="C9955">
        <v>2015</v>
      </c>
      <c r="D9955" s="42" t="s">
        <v>9544</v>
      </c>
      <c r="E9955" t="b">
        <v>0</v>
      </c>
      <c r="F9955" s="42" t="s">
        <v>10462</v>
      </c>
    </row>
    <row r="9956" spans="1:6" x14ac:dyDescent="0.2">
      <c r="A9956" s="42" t="s">
        <v>2474</v>
      </c>
      <c r="B9956" s="42" t="s">
        <v>8454</v>
      </c>
      <c r="C9956">
        <v>2016</v>
      </c>
      <c r="D9956" s="42" t="s">
        <v>8685</v>
      </c>
      <c r="E9956" t="b">
        <v>0</v>
      </c>
      <c r="F9956" s="42" t="s">
        <v>10462</v>
      </c>
    </row>
    <row r="9957" spans="1:6" x14ac:dyDescent="0.2">
      <c r="A9957" s="42" t="s">
        <v>2474</v>
      </c>
      <c r="B9957" s="42" t="s">
        <v>8454</v>
      </c>
      <c r="C9957">
        <v>2017</v>
      </c>
      <c r="D9957" s="42" t="s">
        <v>9827</v>
      </c>
      <c r="E9957" t="b">
        <v>0</v>
      </c>
      <c r="F9957" s="42" t="s">
        <v>10462</v>
      </c>
    </row>
    <row r="9958" spans="1:6" x14ac:dyDescent="0.2">
      <c r="A9958" s="42" t="s">
        <v>2474</v>
      </c>
      <c r="B9958" s="42" t="s">
        <v>8454</v>
      </c>
      <c r="C9958">
        <v>2018</v>
      </c>
      <c r="D9958" s="42" t="s">
        <v>9827</v>
      </c>
      <c r="E9958" t="b">
        <v>0</v>
      </c>
      <c r="F9958" s="42" t="s">
        <v>10462</v>
      </c>
    </row>
    <row r="9959" spans="1:6" x14ac:dyDescent="0.2">
      <c r="A9959" s="42" t="s">
        <v>2474</v>
      </c>
      <c r="B9959" s="42" t="s">
        <v>8454</v>
      </c>
      <c r="C9959">
        <v>2019</v>
      </c>
      <c r="D9959" s="42" t="s">
        <v>9902</v>
      </c>
      <c r="E9959" t="b">
        <v>0</v>
      </c>
      <c r="F9959" s="42" t="s">
        <v>10462</v>
      </c>
    </row>
    <row r="9960" spans="1:6" x14ac:dyDescent="0.2">
      <c r="A9960" s="42" t="s">
        <v>2474</v>
      </c>
      <c r="B9960" s="42" t="s">
        <v>8462</v>
      </c>
      <c r="C9960">
        <v>2013</v>
      </c>
      <c r="D9960" s="42" t="s">
        <v>9366</v>
      </c>
      <c r="E9960" t="b">
        <v>0</v>
      </c>
      <c r="F9960" s="42" t="s">
        <v>10462</v>
      </c>
    </row>
    <row r="9961" spans="1:6" x14ac:dyDescent="0.2">
      <c r="A9961" s="42" t="s">
        <v>2474</v>
      </c>
      <c r="B9961" s="42" t="s">
        <v>8462</v>
      </c>
      <c r="C9961">
        <v>2014</v>
      </c>
      <c r="D9961" s="42" t="s">
        <v>9544</v>
      </c>
      <c r="E9961" t="b">
        <v>0</v>
      </c>
      <c r="F9961" s="42" t="s">
        <v>10462</v>
      </c>
    </row>
    <row r="9962" spans="1:6" x14ac:dyDescent="0.2">
      <c r="A9962" s="42" t="s">
        <v>2474</v>
      </c>
      <c r="B9962" s="42" t="s">
        <v>8462</v>
      </c>
      <c r="C9962">
        <v>2015</v>
      </c>
      <c r="D9962" s="42" t="s">
        <v>9544</v>
      </c>
      <c r="E9962" t="b">
        <v>0</v>
      </c>
      <c r="F9962" s="42" t="s">
        <v>10462</v>
      </c>
    </row>
    <row r="9963" spans="1:6" x14ac:dyDescent="0.2">
      <c r="A9963" s="42" t="s">
        <v>2474</v>
      </c>
      <c r="B9963" s="42" t="s">
        <v>8462</v>
      </c>
      <c r="C9963">
        <v>2016</v>
      </c>
      <c r="D9963" s="42" t="s">
        <v>8685</v>
      </c>
      <c r="E9963" t="b">
        <v>0</v>
      </c>
      <c r="F9963" s="42" t="s">
        <v>10462</v>
      </c>
    </row>
    <row r="9964" spans="1:6" x14ac:dyDescent="0.2">
      <c r="A9964" s="42" t="s">
        <v>2474</v>
      </c>
      <c r="B9964" s="42" t="s">
        <v>8462</v>
      </c>
      <c r="C9964">
        <v>2017</v>
      </c>
      <c r="D9964" s="42" t="s">
        <v>9827</v>
      </c>
      <c r="E9964" t="b">
        <v>0</v>
      </c>
      <c r="F9964" s="42" t="s">
        <v>10462</v>
      </c>
    </row>
    <row r="9965" spans="1:6" x14ac:dyDescent="0.2">
      <c r="A9965" s="42" t="s">
        <v>2474</v>
      </c>
      <c r="B9965" s="42" t="s">
        <v>8462</v>
      </c>
      <c r="C9965">
        <v>2018</v>
      </c>
      <c r="D9965" s="42" t="s">
        <v>9827</v>
      </c>
      <c r="E9965" t="b">
        <v>0</v>
      </c>
      <c r="F9965" s="42" t="s">
        <v>10462</v>
      </c>
    </row>
    <row r="9966" spans="1:6" x14ac:dyDescent="0.2">
      <c r="A9966" s="42" t="s">
        <v>2474</v>
      </c>
      <c r="B9966" s="42" t="s">
        <v>8462</v>
      </c>
      <c r="C9966">
        <v>2019</v>
      </c>
      <c r="D9966" s="42" t="s">
        <v>9902</v>
      </c>
      <c r="E9966" t="b">
        <v>0</v>
      </c>
      <c r="F9966" s="42" t="s">
        <v>10462</v>
      </c>
    </row>
    <row r="9967" spans="1:6" x14ac:dyDescent="0.2">
      <c r="A9967" s="42" t="s">
        <v>2474</v>
      </c>
      <c r="B9967" s="42" t="s">
        <v>8464</v>
      </c>
      <c r="C9967">
        <v>2013</v>
      </c>
      <c r="D9967" s="42" t="s">
        <v>8496</v>
      </c>
      <c r="E9967" t="b">
        <v>0</v>
      </c>
      <c r="F9967" s="42" t="s">
        <v>10462</v>
      </c>
    </row>
    <row r="9968" spans="1:6" x14ac:dyDescent="0.2">
      <c r="A9968" s="42" t="s">
        <v>2474</v>
      </c>
      <c r="B9968" s="42" t="s">
        <v>8464</v>
      </c>
      <c r="C9968">
        <v>2014</v>
      </c>
      <c r="D9968" s="42" t="s">
        <v>8496</v>
      </c>
      <c r="E9968" t="b">
        <v>0</v>
      </c>
      <c r="F9968" s="42" t="s">
        <v>10462</v>
      </c>
    </row>
    <row r="9969" spans="1:6" x14ac:dyDescent="0.2">
      <c r="A9969" s="42" t="s">
        <v>2474</v>
      </c>
      <c r="B9969" s="42" t="s">
        <v>8464</v>
      </c>
      <c r="C9969">
        <v>2015</v>
      </c>
      <c r="D9969" s="42" t="s">
        <v>8496</v>
      </c>
      <c r="E9969" t="b">
        <v>0</v>
      </c>
      <c r="F9969" s="42" t="s">
        <v>10462</v>
      </c>
    </row>
    <row r="9970" spans="1:6" x14ac:dyDescent="0.2">
      <c r="A9970" s="42" t="s">
        <v>2474</v>
      </c>
      <c r="B9970" s="42" t="s">
        <v>8464</v>
      </c>
      <c r="C9970">
        <v>2016</v>
      </c>
      <c r="D9970" s="42" t="s">
        <v>8496</v>
      </c>
      <c r="E9970" t="b">
        <v>0</v>
      </c>
      <c r="F9970" s="42" t="s">
        <v>10462</v>
      </c>
    </row>
    <row r="9971" spans="1:6" x14ac:dyDescent="0.2">
      <c r="A9971" s="42" t="s">
        <v>2474</v>
      </c>
      <c r="B9971" s="42" t="s">
        <v>8464</v>
      </c>
      <c r="C9971">
        <v>2017</v>
      </c>
      <c r="D9971" s="42" t="s">
        <v>8496</v>
      </c>
      <c r="E9971" t="b">
        <v>0</v>
      </c>
      <c r="F9971" s="42" t="s">
        <v>10462</v>
      </c>
    </row>
    <row r="9972" spans="1:6" x14ac:dyDescent="0.2">
      <c r="A9972" s="42" t="s">
        <v>2474</v>
      </c>
      <c r="B9972" s="42" t="s">
        <v>8464</v>
      </c>
      <c r="C9972">
        <v>2018</v>
      </c>
      <c r="D9972" s="42" t="s">
        <v>8496</v>
      </c>
      <c r="E9972" t="b">
        <v>0</v>
      </c>
      <c r="F9972" s="42" t="s">
        <v>10462</v>
      </c>
    </row>
    <row r="9973" spans="1:6" x14ac:dyDescent="0.2">
      <c r="A9973" s="42" t="s">
        <v>2474</v>
      </c>
      <c r="B9973" s="42" t="s">
        <v>8464</v>
      </c>
      <c r="C9973">
        <v>2019</v>
      </c>
      <c r="D9973" s="42" t="s">
        <v>8496</v>
      </c>
      <c r="E9973" t="b">
        <v>0</v>
      </c>
      <c r="F9973" s="42" t="s">
        <v>10462</v>
      </c>
    </row>
    <row r="9974" spans="1:6" x14ac:dyDescent="0.2">
      <c r="A9974" s="42" t="s">
        <v>2476</v>
      </c>
      <c r="B9974" s="42" t="s">
        <v>8454</v>
      </c>
      <c r="C9974">
        <v>2013</v>
      </c>
      <c r="D9974" s="42" t="s">
        <v>9013</v>
      </c>
      <c r="E9974" t="b">
        <v>0</v>
      </c>
      <c r="F9974" s="42" t="s">
        <v>10463</v>
      </c>
    </row>
    <row r="9975" spans="1:6" x14ac:dyDescent="0.2">
      <c r="A9975" s="42" t="s">
        <v>2476</v>
      </c>
      <c r="B9975" s="42" t="s">
        <v>8454</v>
      </c>
      <c r="C9975">
        <v>2014</v>
      </c>
      <c r="D9975" s="42" t="s">
        <v>8977</v>
      </c>
      <c r="E9975" t="b">
        <v>0</v>
      </c>
      <c r="F9975" s="42" t="s">
        <v>10463</v>
      </c>
    </row>
    <row r="9976" spans="1:6" x14ac:dyDescent="0.2">
      <c r="A9976" s="42" t="s">
        <v>2476</v>
      </c>
      <c r="B9976" s="42" t="s">
        <v>8454</v>
      </c>
      <c r="C9976">
        <v>2015</v>
      </c>
      <c r="D9976" s="42" t="s">
        <v>8587</v>
      </c>
      <c r="E9976" t="b">
        <v>0</v>
      </c>
      <c r="F9976" s="42" t="s">
        <v>10463</v>
      </c>
    </row>
    <row r="9977" spans="1:6" x14ac:dyDescent="0.2">
      <c r="A9977" s="42" t="s">
        <v>2476</v>
      </c>
      <c r="B9977" s="42" t="s">
        <v>8454</v>
      </c>
      <c r="C9977">
        <v>2016</v>
      </c>
      <c r="D9977" s="42" t="s">
        <v>8971</v>
      </c>
      <c r="E9977" t="b">
        <v>0</v>
      </c>
      <c r="F9977" s="42" t="s">
        <v>10463</v>
      </c>
    </row>
    <row r="9978" spans="1:6" x14ac:dyDescent="0.2">
      <c r="A9978" s="42" t="s">
        <v>2476</v>
      </c>
      <c r="B9978" s="42" t="s">
        <v>8454</v>
      </c>
      <c r="C9978">
        <v>2017</v>
      </c>
      <c r="D9978" s="42" t="s">
        <v>9093</v>
      </c>
      <c r="E9978" t="b">
        <v>0</v>
      </c>
      <c r="F9978" s="42" t="s">
        <v>10463</v>
      </c>
    </row>
    <row r="9979" spans="1:6" x14ac:dyDescent="0.2">
      <c r="A9979" s="42" t="s">
        <v>2476</v>
      </c>
      <c r="B9979" s="42" t="s">
        <v>8454</v>
      </c>
      <c r="C9979">
        <v>2018</v>
      </c>
      <c r="D9979" s="42" t="s">
        <v>8993</v>
      </c>
      <c r="E9979" t="b">
        <v>0</v>
      </c>
      <c r="F9979" s="42" t="s">
        <v>10463</v>
      </c>
    </row>
    <row r="9980" spans="1:6" x14ac:dyDescent="0.2">
      <c r="A9980" s="42" t="s">
        <v>2476</v>
      </c>
      <c r="B9980" s="42" t="s">
        <v>8454</v>
      </c>
      <c r="C9980">
        <v>2019</v>
      </c>
      <c r="D9980" s="42" t="s">
        <v>8983</v>
      </c>
      <c r="E9980" t="b">
        <v>0</v>
      </c>
      <c r="F9980" s="42" t="s">
        <v>10463</v>
      </c>
    </row>
    <row r="9981" spans="1:6" x14ac:dyDescent="0.2">
      <c r="A9981" s="42" t="s">
        <v>2476</v>
      </c>
      <c r="B9981" s="42" t="s">
        <v>8462</v>
      </c>
      <c r="C9981">
        <v>2013</v>
      </c>
      <c r="D9981" s="42" t="s">
        <v>9013</v>
      </c>
      <c r="E9981" t="b">
        <v>0</v>
      </c>
      <c r="F9981" s="42" t="s">
        <v>10463</v>
      </c>
    </row>
    <row r="9982" spans="1:6" x14ac:dyDescent="0.2">
      <c r="A9982" s="42" t="s">
        <v>2476</v>
      </c>
      <c r="B9982" s="42" t="s">
        <v>8462</v>
      </c>
      <c r="C9982">
        <v>2014</v>
      </c>
      <c r="D9982" s="42" t="s">
        <v>8977</v>
      </c>
      <c r="E9982" t="b">
        <v>0</v>
      </c>
      <c r="F9982" s="42" t="s">
        <v>10463</v>
      </c>
    </row>
    <row r="9983" spans="1:6" x14ac:dyDescent="0.2">
      <c r="A9983" s="42" t="s">
        <v>2476</v>
      </c>
      <c r="B9983" s="42" t="s">
        <v>8462</v>
      </c>
      <c r="C9983">
        <v>2015</v>
      </c>
      <c r="D9983" s="42" t="s">
        <v>8587</v>
      </c>
      <c r="E9983" t="b">
        <v>0</v>
      </c>
      <c r="F9983" s="42" t="s">
        <v>10463</v>
      </c>
    </row>
    <row r="9984" spans="1:6" x14ac:dyDescent="0.2">
      <c r="A9984" s="42" t="s">
        <v>2476</v>
      </c>
      <c r="B9984" s="42" t="s">
        <v>8462</v>
      </c>
      <c r="C9984">
        <v>2016</v>
      </c>
      <c r="D9984" s="42" t="s">
        <v>8971</v>
      </c>
      <c r="E9984" t="b">
        <v>0</v>
      </c>
      <c r="F9984" s="42" t="s">
        <v>10463</v>
      </c>
    </row>
    <row r="9985" spans="1:6" x14ac:dyDescent="0.2">
      <c r="A9985" s="42" t="s">
        <v>2476</v>
      </c>
      <c r="B9985" s="42" t="s">
        <v>8462</v>
      </c>
      <c r="C9985">
        <v>2017</v>
      </c>
      <c r="D9985" s="42" t="s">
        <v>9093</v>
      </c>
      <c r="E9985" t="b">
        <v>0</v>
      </c>
      <c r="F9985" s="42" t="s">
        <v>10463</v>
      </c>
    </row>
    <row r="9986" spans="1:6" x14ac:dyDescent="0.2">
      <c r="A9986" s="42" t="s">
        <v>2476</v>
      </c>
      <c r="B9986" s="42" t="s">
        <v>8462</v>
      </c>
      <c r="C9986">
        <v>2018</v>
      </c>
      <c r="D9986" s="42" t="s">
        <v>8993</v>
      </c>
      <c r="E9986" t="b">
        <v>0</v>
      </c>
      <c r="F9986" s="42" t="s">
        <v>10463</v>
      </c>
    </row>
    <row r="9987" spans="1:6" x14ac:dyDescent="0.2">
      <c r="A9987" s="42" t="s">
        <v>2476</v>
      </c>
      <c r="B9987" s="42" t="s">
        <v>8462</v>
      </c>
      <c r="C9987">
        <v>2019</v>
      </c>
      <c r="D9987" s="42" t="s">
        <v>8983</v>
      </c>
      <c r="E9987" t="b">
        <v>0</v>
      </c>
      <c r="F9987" s="42" t="s">
        <v>10463</v>
      </c>
    </row>
    <row r="9988" spans="1:6" x14ac:dyDescent="0.2">
      <c r="A9988" s="42" t="s">
        <v>2476</v>
      </c>
      <c r="B9988" s="42" t="s">
        <v>8464</v>
      </c>
      <c r="C9988">
        <v>2013</v>
      </c>
      <c r="D9988" s="42" t="s">
        <v>8686</v>
      </c>
      <c r="E9988" t="b">
        <v>0</v>
      </c>
      <c r="F9988" s="42" t="s">
        <v>10463</v>
      </c>
    </row>
    <row r="9989" spans="1:6" x14ac:dyDescent="0.2">
      <c r="A9989" s="42" t="s">
        <v>2476</v>
      </c>
      <c r="B9989" s="42" t="s">
        <v>8464</v>
      </c>
      <c r="C9989">
        <v>2014</v>
      </c>
      <c r="D9989" s="42" t="s">
        <v>9364</v>
      </c>
      <c r="E9989" t="b">
        <v>0</v>
      </c>
      <c r="F9989" s="42" t="s">
        <v>10463</v>
      </c>
    </row>
    <row r="9990" spans="1:6" x14ac:dyDescent="0.2">
      <c r="A9990" s="42" t="s">
        <v>2476</v>
      </c>
      <c r="B9990" s="42" t="s">
        <v>8464</v>
      </c>
      <c r="C9990">
        <v>2015</v>
      </c>
      <c r="D9990" s="42" t="s">
        <v>9010</v>
      </c>
      <c r="E9990" t="b">
        <v>0</v>
      </c>
      <c r="F9990" s="42" t="s">
        <v>10463</v>
      </c>
    </row>
    <row r="9991" spans="1:6" x14ac:dyDescent="0.2">
      <c r="A9991" s="42" t="s">
        <v>2476</v>
      </c>
      <c r="B9991" s="42" t="s">
        <v>8464</v>
      </c>
      <c r="C9991">
        <v>2016</v>
      </c>
      <c r="D9991" s="42" t="s">
        <v>8681</v>
      </c>
      <c r="E9991" t="b">
        <v>0</v>
      </c>
      <c r="F9991" s="42" t="s">
        <v>10463</v>
      </c>
    </row>
    <row r="9992" spans="1:6" x14ac:dyDescent="0.2">
      <c r="A9992" s="42" t="s">
        <v>2476</v>
      </c>
      <c r="B9992" s="42" t="s">
        <v>8464</v>
      </c>
      <c r="C9992">
        <v>2017</v>
      </c>
      <c r="D9992" s="42" t="s">
        <v>8727</v>
      </c>
      <c r="E9992" t="b">
        <v>0</v>
      </c>
      <c r="F9992" s="42" t="s">
        <v>10463</v>
      </c>
    </row>
    <row r="9993" spans="1:6" x14ac:dyDescent="0.2">
      <c r="A9993" s="42" t="s">
        <v>2476</v>
      </c>
      <c r="B9993" s="42" t="s">
        <v>8464</v>
      </c>
      <c r="C9993">
        <v>2018</v>
      </c>
      <c r="D9993" s="42" t="s">
        <v>8675</v>
      </c>
      <c r="E9993" t="b">
        <v>0</v>
      </c>
      <c r="F9993" s="42" t="s">
        <v>10463</v>
      </c>
    </row>
    <row r="9994" spans="1:6" x14ac:dyDescent="0.2">
      <c r="A9994" s="42" t="s">
        <v>2476</v>
      </c>
      <c r="B9994" s="42" t="s">
        <v>8464</v>
      </c>
      <c r="C9994">
        <v>2019</v>
      </c>
      <c r="D9994" s="42" t="s">
        <v>8675</v>
      </c>
      <c r="E9994" t="b">
        <v>0</v>
      </c>
      <c r="F9994" s="42" t="s">
        <v>10463</v>
      </c>
    </row>
    <row r="9995" spans="1:6" x14ac:dyDescent="0.2">
      <c r="A9995" s="42" t="s">
        <v>2478</v>
      </c>
      <c r="B9995" s="42" t="s">
        <v>8454</v>
      </c>
      <c r="C9995">
        <v>2013</v>
      </c>
      <c r="D9995" s="42" t="s">
        <v>9094</v>
      </c>
      <c r="E9995" t="b">
        <v>0</v>
      </c>
      <c r="F9995" s="42" t="s">
        <v>10464</v>
      </c>
    </row>
    <row r="9996" spans="1:6" x14ac:dyDescent="0.2">
      <c r="A9996" s="42" t="s">
        <v>2478</v>
      </c>
      <c r="B9996" s="42" t="s">
        <v>8454</v>
      </c>
      <c r="C9996">
        <v>2014</v>
      </c>
      <c r="D9996" s="42" t="s">
        <v>8972</v>
      </c>
      <c r="E9996" t="b">
        <v>0</v>
      </c>
      <c r="F9996" s="42" t="s">
        <v>10464</v>
      </c>
    </row>
    <row r="9997" spans="1:6" x14ac:dyDescent="0.2">
      <c r="A9997" s="42" t="s">
        <v>2478</v>
      </c>
      <c r="B9997" s="42" t="s">
        <v>8454</v>
      </c>
      <c r="C9997">
        <v>2015</v>
      </c>
      <c r="D9997" s="42" t="s">
        <v>8974</v>
      </c>
      <c r="E9997" t="b">
        <v>0</v>
      </c>
      <c r="F9997" s="42" t="s">
        <v>10464</v>
      </c>
    </row>
    <row r="9998" spans="1:6" x14ac:dyDescent="0.2">
      <c r="A9998" s="42" t="s">
        <v>2478</v>
      </c>
      <c r="B9998" s="42" t="s">
        <v>8454</v>
      </c>
      <c r="C9998">
        <v>2016</v>
      </c>
      <c r="D9998" s="42" t="s">
        <v>9012</v>
      </c>
      <c r="E9998" t="b">
        <v>0</v>
      </c>
      <c r="F9998" s="42" t="s">
        <v>10464</v>
      </c>
    </row>
    <row r="9999" spans="1:6" x14ac:dyDescent="0.2">
      <c r="A9999" s="42" t="s">
        <v>2478</v>
      </c>
      <c r="B9999" s="42" t="s">
        <v>8454</v>
      </c>
      <c r="C9999">
        <v>2017</v>
      </c>
      <c r="D9999" s="42" t="s">
        <v>9094</v>
      </c>
      <c r="E9999" t="b">
        <v>0</v>
      </c>
      <c r="F9999" s="42" t="s">
        <v>10464</v>
      </c>
    </row>
    <row r="10000" spans="1:6" x14ac:dyDescent="0.2">
      <c r="A10000" s="42" t="s">
        <v>2478</v>
      </c>
      <c r="B10000" s="42" t="s">
        <v>8454</v>
      </c>
      <c r="C10000">
        <v>2018</v>
      </c>
      <c r="D10000" s="42" t="s">
        <v>8599</v>
      </c>
      <c r="E10000" t="b">
        <v>0</v>
      </c>
      <c r="F10000" s="42" t="s">
        <v>10464</v>
      </c>
    </row>
    <row r="10001" spans="1:6" x14ac:dyDescent="0.2">
      <c r="A10001" s="42" t="s">
        <v>2478</v>
      </c>
      <c r="B10001" s="42" t="s">
        <v>8454</v>
      </c>
      <c r="C10001">
        <v>2019</v>
      </c>
      <c r="D10001" s="42" t="s">
        <v>8937</v>
      </c>
      <c r="E10001" t="b">
        <v>0</v>
      </c>
      <c r="F10001" s="42" t="s">
        <v>10464</v>
      </c>
    </row>
    <row r="10002" spans="1:6" x14ac:dyDescent="0.2">
      <c r="A10002" s="42" t="s">
        <v>2478</v>
      </c>
      <c r="B10002" s="42" t="s">
        <v>8462</v>
      </c>
      <c r="C10002">
        <v>2013</v>
      </c>
      <c r="D10002" s="42" t="s">
        <v>9094</v>
      </c>
      <c r="E10002" t="b">
        <v>0</v>
      </c>
      <c r="F10002" s="42" t="s">
        <v>10464</v>
      </c>
    </row>
    <row r="10003" spans="1:6" x14ac:dyDescent="0.2">
      <c r="A10003" s="42" t="s">
        <v>2478</v>
      </c>
      <c r="B10003" s="42" t="s">
        <v>8462</v>
      </c>
      <c r="C10003">
        <v>2014</v>
      </c>
      <c r="D10003" s="42" t="s">
        <v>8972</v>
      </c>
      <c r="E10003" t="b">
        <v>0</v>
      </c>
      <c r="F10003" s="42" t="s">
        <v>10464</v>
      </c>
    </row>
    <row r="10004" spans="1:6" x14ac:dyDescent="0.2">
      <c r="A10004" s="42" t="s">
        <v>2478</v>
      </c>
      <c r="B10004" s="42" t="s">
        <v>8462</v>
      </c>
      <c r="C10004">
        <v>2015</v>
      </c>
      <c r="D10004" s="42" t="s">
        <v>8974</v>
      </c>
      <c r="E10004" t="b">
        <v>0</v>
      </c>
      <c r="F10004" s="42" t="s">
        <v>10464</v>
      </c>
    </row>
    <row r="10005" spans="1:6" x14ac:dyDescent="0.2">
      <c r="A10005" s="42" t="s">
        <v>2478</v>
      </c>
      <c r="B10005" s="42" t="s">
        <v>8462</v>
      </c>
      <c r="C10005">
        <v>2016</v>
      </c>
      <c r="D10005" s="42" t="s">
        <v>9012</v>
      </c>
      <c r="E10005" t="b">
        <v>0</v>
      </c>
      <c r="F10005" s="42" t="s">
        <v>10464</v>
      </c>
    </row>
    <row r="10006" spans="1:6" x14ac:dyDescent="0.2">
      <c r="A10006" s="42" t="s">
        <v>2478</v>
      </c>
      <c r="B10006" s="42" t="s">
        <v>8462</v>
      </c>
      <c r="C10006">
        <v>2017</v>
      </c>
      <c r="D10006" s="42" t="s">
        <v>9322</v>
      </c>
      <c r="E10006" t="b">
        <v>0</v>
      </c>
      <c r="F10006" s="42" t="s">
        <v>10464</v>
      </c>
    </row>
    <row r="10007" spans="1:6" x14ac:dyDescent="0.2">
      <c r="A10007" s="42" t="s">
        <v>2478</v>
      </c>
      <c r="B10007" s="42" t="s">
        <v>8462</v>
      </c>
      <c r="C10007">
        <v>2018</v>
      </c>
      <c r="D10007" s="42" t="s">
        <v>8599</v>
      </c>
      <c r="E10007" t="b">
        <v>0</v>
      </c>
      <c r="F10007" s="42" t="s">
        <v>10464</v>
      </c>
    </row>
    <row r="10008" spans="1:6" x14ac:dyDescent="0.2">
      <c r="A10008" s="42" t="s">
        <v>2478</v>
      </c>
      <c r="B10008" s="42" t="s">
        <v>8462</v>
      </c>
      <c r="C10008">
        <v>2019</v>
      </c>
      <c r="D10008" s="42" t="s">
        <v>8600</v>
      </c>
      <c r="E10008" t="b">
        <v>0</v>
      </c>
      <c r="F10008" s="42" t="s">
        <v>10464</v>
      </c>
    </row>
    <row r="10009" spans="1:6" x14ac:dyDescent="0.2">
      <c r="A10009" s="42" t="s">
        <v>2478</v>
      </c>
      <c r="B10009" s="42" t="s">
        <v>8464</v>
      </c>
      <c r="C10009">
        <v>2013</v>
      </c>
      <c r="D10009" s="42" t="s">
        <v>9557</v>
      </c>
      <c r="E10009" t="b">
        <v>0</v>
      </c>
      <c r="F10009" s="42" t="s">
        <v>10464</v>
      </c>
    </row>
    <row r="10010" spans="1:6" x14ac:dyDescent="0.2">
      <c r="A10010" s="42" t="s">
        <v>2478</v>
      </c>
      <c r="B10010" s="42" t="s">
        <v>8464</v>
      </c>
      <c r="C10010">
        <v>2014</v>
      </c>
      <c r="D10010" s="42" t="s">
        <v>8980</v>
      </c>
      <c r="E10010" t="b">
        <v>0</v>
      </c>
      <c r="F10010" s="42" t="s">
        <v>10464</v>
      </c>
    </row>
    <row r="10011" spans="1:6" x14ac:dyDescent="0.2">
      <c r="A10011" s="42" t="s">
        <v>2478</v>
      </c>
      <c r="B10011" s="42" t="s">
        <v>8464</v>
      </c>
      <c r="C10011">
        <v>2015</v>
      </c>
      <c r="D10011" s="42" t="s">
        <v>8980</v>
      </c>
      <c r="E10011" t="b">
        <v>0</v>
      </c>
      <c r="F10011" s="42" t="s">
        <v>10464</v>
      </c>
    </row>
    <row r="10012" spans="1:6" x14ac:dyDescent="0.2">
      <c r="A10012" s="42" t="s">
        <v>2478</v>
      </c>
      <c r="B10012" s="42" t="s">
        <v>8464</v>
      </c>
      <c r="C10012">
        <v>2016</v>
      </c>
      <c r="D10012" s="42" t="s">
        <v>9448</v>
      </c>
      <c r="E10012" t="b">
        <v>0</v>
      </c>
      <c r="F10012" s="42" t="s">
        <v>10464</v>
      </c>
    </row>
    <row r="10013" spans="1:6" x14ac:dyDescent="0.2">
      <c r="A10013" s="42" t="s">
        <v>2478</v>
      </c>
      <c r="B10013" s="42" t="s">
        <v>8464</v>
      </c>
      <c r="C10013">
        <v>2017</v>
      </c>
      <c r="D10013" s="42" t="s">
        <v>9330</v>
      </c>
      <c r="E10013" t="b">
        <v>0</v>
      </c>
      <c r="F10013" s="42" t="s">
        <v>10464</v>
      </c>
    </row>
    <row r="10014" spans="1:6" x14ac:dyDescent="0.2">
      <c r="A10014" s="42" t="s">
        <v>2478</v>
      </c>
      <c r="B10014" s="42" t="s">
        <v>8464</v>
      </c>
      <c r="C10014">
        <v>2018</v>
      </c>
      <c r="D10014" s="42" t="s">
        <v>9148</v>
      </c>
      <c r="E10014" t="b">
        <v>0</v>
      </c>
      <c r="F10014" s="42" t="s">
        <v>10464</v>
      </c>
    </row>
    <row r="10015" spans="1:6" x14ac:dyDescent="0.2">
      <c r="A10015" s="42" t="s">
        <v>2478</v>
      </c>
      <c r="B10015" s="42" t="s">
        <v>8464</v>
      </c>
      <c r="C10015">
        <v>2019</v>
      </c>
      <c r="D10015" s="42" t="s">
        <v>4381</v>
      </c>
      <c r="E10015" t="b">
        <v>0</v>
      </c>
      <c r="F10015" s="42" t="s">
        <v>10464</v>
      </c>
    </row>
    <row r="10016" spans="1:6" x14ac:dyDescent="0.2">
      <c r="A10016" s="42" t="s">
        <v>2480</v>
      </c>
      <c r="B10016" s="42" t="s">
        <v>8454</v>
      </c>
      <c r="C10016">
        <v>2013</v>
      </c>
      <c r="D10016" s="42" t="s">
        <v>9018</v>
      </c>
      <c r="E10016" t="b">
        <v>0</v>
      </c>
      <c r="F10016" s="42" t="s">
        <v>10465</v>
      </c>
    </row>
    <row r="10017" spans="1:6" x14ac:dyDescent="0.2">
      <c r="A10017" s="42" t="s">
        <v>2480</v>
      </c>
      <c r="B10017" s="42" t="s">
        <v>8454</v>
      </c>
      <c r="C10017">
        <v>2014</v>
      </c>
      <c r="D10017" s="42" t="s">
        <v>9329</v>
      </c>
      <c r="E10017" t="b">
        <v>0</v>
      </c>
      <c r="F10017" s="42" t="s">
        <v>10465</v>
      </c>
    </row>
    <row r="10018" spans="1:6" x14ac:dyDescent="0.2">
      <c r="A10018" s="42" t="s">
        <v>2480</v>
      </c>
      <c r="B10018" s="42" t="s">
        <v>8454</v>
      </c>
      <c r="C10018">
        <v>2015</v>
      </c>
      <c r="D10018" s="42" t="s">
        <v>8978</v>
      </c>
      <c r="E10018" t="b">
        <v>0</v>
      </c>
      <c r="F10018" s="42" t="s">
        <v>10465</v>
      </c>
    </row>
    <row r="10019" spans="1:6" x14ac:dyDescent="0.2">
      <c r="A10019" s="42" t="s">
        <v>2480</v>
      </c>
      <c r="B10019" s="42" t="s">
        <v>8454</v>
      </c>
      <c r="C10019">
        <v>2016</v>
      </c>
      <c r="D10019" s="42" t="s">
        <v>8724</v>
      </c>
      <c r="E10019" t="b">
        <v>0</v>
      </c>
      <c r="F10019" s="42" t="s">
        <v>10465</v>
      </c>
    </row>
    <row r="10020" spans="1:6" x14ac:dyDescent="0.2">
      <c r="A10020" s="42" t="s">
        <v>2480</v>
      </c>
      <c r="B10020" s="42" t="s">
        <v>8454</v>
      </c>
      <c r="C10020">
        <v>2017</v>
      </c>
      <c r="D10020" s="42" t="s">
        <v>9012</v>
      </c>
      <c r="E10020" t="b">
        <v>0</v>
      </c>
      <c r="F10020" s="42" t="s">
        <v>10465</v>
      </c>
    </row>
    <row r="10021" spans="1:6" x14ac:dyDescent="0.2">
      <c r="A10021" s="42" t="s">
        <v>2480</v>
      </c>
      <c r="B10021" s="42" t="s">
        <v>8454</v>
      </c>
      <c r="C10021">
        <v>2018</v>
      </c>
      <c r="D10021" s="42" t="s">
        <v>9012</v>
      </c>
      <c r="E10021" t="b">
        <v>0</v>
      </c>
      <c r="F10021" s="42" t="s">
        <v>10465</v>
      </c>
    </row>
    <row r="10022" spans="1:6" x14ac:dyDescent="0.2">
      <c r="A10022" s="42" t="s">
        <v>2480</v>
      </c>
      <c r="B10022" s="42" t="s">
        <v>8454</v>
      </c>
      <c r="C10022">
        <v>2019</v>
      </c>
      <c r="D10022" s="42" t="s">
        <v>8593</v>
      </c>
      <c r="E10022" t="b">
        <v>0</v>
      </c>
      <c r="F10022" s="42" t="s">
        <v>10465</v>
      </c>
    </row>
    <row r="10023" spans="1:6" x14ac:dyDescent="0.2">
      <c r="A10023" s="42" t="s">
        <v>2480</v>
      </c>
      <c r="B10023" s="42" t="s">
        <v>8462</v>
      </c>
      <c r="C10023">
        <v>2013</v>
      </c>
      <c r="D10023" s="42" t="s">
        <v>9018</v>
      </c>
      <c r="E10023" t="b">
        <v>0</v>
      </c>
      <c r="F10023" s="42" t="s">
        <v>10465</v>
      </c>
    </row>
    <row r="10024" spans="1:6" x14ac:dyDescent="0.2">
      <c r="A10024" s="42" t="s">
        <v>2480</v>
      </c>
      <c r="B10024" s="42" t="s">
        <v>8462</v>
      </c>
      <c r="C10024">
        <v>2014</v>
      </c>
      <c r="D10024" s="42" t="s">
        <v>9012</v>
      </c>
      <c r="E10024" t="b">
        <v>0</v>
      </c>
      <c r="F10024" s="42" t="s">
        <v>10465</v>
      </c>
    </row>
    <row r="10025" spans="1:6" x14ac:dyDescent="0.2">
      <c r="A10025" s="42" t="s">
        <v>2480</v>
      </c>
      <c r="B10025" s="42" t="s">
        <v>8462</v>
      </c>
      <c r="C10025">
        <v>2015</v>
      </c>
      <c r="D10025" s="42" t="s">
        <v>8978</v>
      </c>
      <c r="E10025" t="b">
        <v>0</v>
      </c>
      <c r="F10025" s="42" t="s">
        <v>10465</v>
      </c>
    </row>
    <row r="10026" spans="1:6" x14ac:dyDescent="0.2">
      <c r="A10026" s="42" t="s">
        <v>2480</v>
      </c>
      <c r="B10026" s="42" t="s">
        <v>8462</v>
      </c>
      <c r="C10026">
        <v>2016</v>
      </c>
      <c r="D10026" s="42" t="s">
        <v>8724</v>
      </c>
      <c r="E10026" t="b">
        <v>0</v>
      </c>
      <c r="F10026" s="42" t="s">
        <v>10465</v>
      </c>
    </row>
    <row r="10027" spans="1:6" x14ac:dyDescent="0.2">
      <c r="A10027" s="42" t="s">
        <v>2480</v>
      </c>
      <c r="B10027" s="42" t="s">
        <v>8462</v>
      </c>
      <c r="C10027">
        <v>2017</v>
      </c>
      <c r="D10027" s="42" t="s">
        <v>9012</v>
      </c>
      <c r="E10027" t="b">
        <v>0</v>
      </c>
      <c r="F10027" s="42" t="s">
        <v>10465</v>
      </c>
    </row>
    <row r="10028" spans="1:6" x14ac:dyDescent="0.2">
      <c r="A10028" s="42" t="s">
        <v>2480</v>
      </c>
      <c r="B10028" s="42" t="s">
        <v>8462</v>
      </c>
      <c r="C10028">
        <v>2018</v>
      </c>
      <c r="D10028" s="42" t="s">
        <v>9012</v>
      </c>
      <c r="E10028" t="b">
        <v>0</v>
      </c>
      <c r="F10028" s="42" t="s">
        <v>10465</v>
      </c>
    </row>
    <row r="10029" spans="1:6" x14ac:dyDescent="0.2">
      <c r="A10029" s="42" t="s">
        <v>2480</v>
      </c>
      <c r="B10029" s="42" t="s">
        <v>8462</v>
      </c>
      <c r="C10029">
        <v>2019</v>
      </c>
      <c r="D10029" s="42" t="s">
        <v>8593</v>
      </c>
      <c r="E10029" t="b">
        <v>0</v>
      </c>
      <c r="F10029" s="42" t="s">
        <v>10465</v>
      </c>
    </row>
    <row r="10030" spans="1:6" x14ac:dyDescent="0.2">
      <c r="A10030" s="42" t="s">
        <v>2480</v>
      </c>
      <c r="B10030" s="42" t="s">
        <v>8464</v>
      </c>
      <c r="C10030">
        <v>2013</v>
      </c>
      <c r="D10030" s="42" t="s">
        <v>8982</v>
      </c>
      <c r="E10030" t="b">
        <v>0</v>
      </c>
      <c r="F10030" s="42" t="s">
        <v>10465</v>
      </c>
    </row>
    <row r="10031" spans="1:6" x14ac:dyDescent="0.2">
      <c r="A10031" s="42" t="s">
        <v>2480</v>
      </c>
      <c r="B10031" s="42" t="s">
        <v>8464</v>
      </c>
      <c r="C10031">
        <v>2014</v>
      </c>
      <c r="D10031" s="42" t="s">
        <v>8724</v>
      </c>
      <c r="E10031" t="b">
        <v>0</v>
      </c>
      <c r="F10031" s="42" t="s">
        <v>10465</v>
      </c>
    </row>
    <row r="10032" spans="1:6" x14ac:dyDescent="0.2">
      <c r="A10032" s="42" t="s">
        <v>2480</v>
      </c>
      <c r="B10032" s="42" t="s">
        <v>8464</v>
      </c>
      <c r="C10032">
        <v>2015</v>
      </c>
      <c r="D10032" s="42" t="s">
        <v>9330</v>
      </c>
      <c r="E10032" t="b">
        <v>0</v>
      </c>
      <c r="F10032" s="42" t="s">
        <v>10465</v>
      </c>
    </row>
    <row r="10033" spans="1:6" x14ac:dyDescent="0.2">
      <c r="A10033" s="42" t="s">
        <v>2480</v>
      </c>
      <c r="B10033" s="42" t="s">
        <v>8464</v>
      </c>
      <c r="C10033">
        <v>2016</v>
      </c>
      <c r="D10033" s="42" t="s">
        <v>9012</v>
      </c>
      <c r="E10033" t="b">
        <v>0</v>
      </c>
      <c r="F10033" s="42" t="s">
        <v>10465</v>
      </c>
    </row>
    <row r="10034" spans="1:6" x14ac:dyDescent="0.2">
      <c r="A10034" s="42" t="s">
        <v>2480</v>
      </c>
      <c r="B10034" s="42" t="s">
        <v>8464</v>
      </c>
      <c r="C10034">
        <v>2017</v>
      </c>
      <c r="D10034" s="42" t="s">
        <v>8940</v>
      </c>
      <c r="E10034" t="b">
        <v>0</v>
      </c>
      <c r="F10034" s="42" t="s">
        <v>10465</v>
      </c>
    </row>
    <row r="10035" spans="1:6" x14ac:dyDescent="0.2">
      <c r="A10035" s="42" t="s">
        <v>2480</v>
      </c>
      <c r="B10035" s="42" t="s">
        <v>8464</v>
      </c>
      <c r="C10035">
        <v>2018</v>
      </c>
      <c r="D10035" s="42" t="s">
        <v>9012</v>
      </c>
      <c r="E10035" t="b">
        <v>0</v>
      </c>
      <c r="F10035" s="42" t="s">
        <v>10465</v>
      </c>
    </row>
    <row r="10036" spans="1:6" x14ac:dyDescent="0.2">
      <c r="A10036" s="42" t="s">
        <v>2480</v>
      </c>
      <c r="B10036" s="42" t="s">
        <v>8464</v>
      </c>
      <c r="C10036">
        <v>2019</v>
      </c>
      <c r="D10036" s="42" t="s">
        <v>8593</v>
      </c>
      <c r="E10036" t="b">
        <v>0</v>
      </c>
      <c r="F10036" s="42" t="s">
        <v>10465</v>
      </c>
    </row>
    <row r="10037" spans="1:6" x14ac:dyDescent="0.2">
      <c r="A10037" s="42" t="s">
        <v>2482</v>
      </c>
      <c r="B10037" s="42" t="s">
        <v>8454</v>
      </c>
      <c r="C10037">
        <v>2013</v>
      </c>
      <c r="D10037" s="42" t="s">
        <v>8727</v>
      </c>
      <c r="E10037" t="b">
        <v>0</v>
      </c>
      <c r="F10037" s="42" t="s">
        <v>10466</v>
      </c>
    </row>
    <row r="10038" spans="1:6" x14ac:dyDescent="0.2">
      <c r="A10038" s="42" t="s">
        <v>2482</v>
      </c>
      <c r="B10038" s="42" t="s">
        <v>8454</v>
      </c>
      <c r="C10038">
        <v>2014</v>
      </c>
      <c r="D10038" s="42" t="s">
        <v>8676</v>
      </c>
      <c r="E10038" t="b">
        <v>0</v>
      </c>
      <c r="F10038" s="42" t="s">
        <v>10466</v>
      </c>
    </row>
    <row r="10039" spans="1:6" x14ac:dyDescent="0.2">
      <c r="A10039" s="42" t="s">
        <v>2482</v>
      </c>
      <c r="B10039" s="42" t="s">
        <v>8454</v>
      </c>
      <c r="C10039">
        <v>2015</v>
      </c>
      <c r="D10039" s="42" t="s">
        <v>8977</v>
      </c>
      <c r="E10039" t="b">
        <v>0</v>
      </c>
      <c r="F10039" s="42" t="s">
        <v>10466</v>
      </c>
    </row>
    <row r="10040" spans="1:6" x14ac:dyDescent="0.2">
      <c r="A10040" s="42" t="s">
        <v>2482</v>
      </c>
      <c r="B10040" s="42" t="s">
        <v>8454</v>
      </c>
      <c r="C10040">
        <v>2016</v>
      </c>
      <c r="D10040" s="42" t="s">
        <v>9318</v>
      </c>
      <c r="E10040" t="b">
        <v>0</v>
      </c>
      <c r="F10040" s="42" t="s">
        <v>10466</v>
      </c>
    </row>
    <row r="10041" spans="1:6" x14ac:dyDescent="0.2">
      <c r="A10041" s="42" t="s">
        <v>2482</v>
      </c>
      <c r="B10041" s="42" t="s">
        <v>8454</v>
      </c>
      <c r="C10041">
        <v>2017</v>
      </c>
      <c r="D10041" s="42" t="s">
        <v>9012</v>
      </c>
      <c r="E10041" t="b">
        <v>0</v>
      </c>
      <c r="F10041" s="42" t="s">
        <v>10466</v>
      </c>
    </row>
    <row r="10042" spans="1:6" x14ac:dyDescent="0.2">
      <c r="A10042" s="42" t="s">
        <v>2482</v>
      </c>
      <c r="B10042" s="42" t="s">
        <v>8454</v>
      </c>
      <c r="C10042">
        <v>2018</v>
      </c>
      <c r="D10042" s="42" t="s">
        <v>9013</v>
      </c>
      <c r="E10042" t="b">
        <v>0</v>
      </c>
      <c r="F10042" s="42" t="s">
        <v>10466</v>
      </c>
    </row>
    <row r="10043" spans="1:6" x14ac:dyDescent="0.2">
      <c r="A10043" s="42" t="s">
        <v>2482</v>
      </c>
      <c r="B10043" s="42" t="s">
        <v>8454</v>
      </c>
      <c r="C10043">
        <v>2019</v>
      </c>
      <c r="D10043" s="42" t="s">
        <v>8982</v>
      </c>
      <c r="E10043" t="b">
        <v>0</v>
      </c>
      <c r="F10043" s="42" t="s">
        <v>10466</v>
      </c>
    </row>
    <row r="10044" spans="1:6" x14ac:dyDescent="0.2">
      <c r="A10044" s="42" t="s">
        <v>2482</v>
      </c>
      <c r="B10044" s="42" t="s">
        <v>8462</v>
      </c>
      <c r="C10044">
        <v>2013</v>
      </c>
      <c r="D10044" s="42" t="s">
        <v>8727</v>
      </c>
      <c r="E10044" t="b">
        <v>0</v>
      </c>
      <c r="F10044" s="42" t="s">
        <v>10466</v>
      </c>
    </row>
    <row r="10045" spans="1:6" x14ac:dyDescent="0.2">
      <c r="A10045" s="42" t="s">
        <v>2482</v>
      </c>
      <c r="B10045" s="42" t="s">
        <v>8462</v>
      </c>
      <c r="C10045">
        <v>2014</v>
      </c>
      <c r="D10045" s="42" t="s">
        <v>8676</v>
      </c>
      <c r="E10045" t="b">
        <v>0</v>
      </c>
      <c r="F10045" s="42" t="s">
        <v>10466</v>
      </c>
    </row>
    <row r="10046" spans="1:6" x14ac:dyDescent="0.2">
      <c r="A10046" s="42" t="s">
        <v>2482</v>
      </c>
      <c r="B10046" s="42" t="s">
        <v>8462</v>
      </c>
      <c r="C10046">
        <v>2015</v>
      </c>
      <c r="D10046" s="42" t="s">
        <v>8977</v>
      </c>
      <c r="E10046" t="b">
        <v>0</v>
      </c>
      <c r="F10046" s="42" t="s">
        <v>10466</v>
      </c>
    </row>
    <row r="10047" spans="1:6" x14ac:dyDescent="0.2">
      <c r="A10047" s="42" t="s">
        <v>2482</v>
      </c>
      <c r="B10047" s="42" t="s">
        <v>8462</v>
      </c>
      <c r="C10047">
        <v>2016</v>
      </c>
      <c r="D10047" s="42" t="s">
        <v>9318</v>
      </c>
      <c r="E10047" t="b">
        <v>0</v>
      </c>
      <c r="F10047" s="42" t="s">
        <v>10466</v>
      </c>
    </row>
    <row r="10048" spans="1:6" x14ac:dyDescent="0.2">
      <c r="A10048" s="42" t="s">
        <v>2482</v>
      </c>
      <c r="B10048" s="42" t="s">
        <v>8462</v>
      </c>
      <c r="C10048">
        <v>2017</v>
      </c>
      <c r="D10048" s="42" t="s">
        <v>9012</v>
      </c>
      <c r="E10048" t="b">
        <v>0</v>
      </c>
      <c r="F10048" s="42" t="s">
        <v>10466</v>
      </c>
    </row>
    <row r="10049" spans="1:6" x14ac:dyDescent="0.2">
      <c r="A10049" s="42" t="s">
        <v>2482</v>
      </c>
      <c r="B10049" s="42" t="s">
        <v>8462</v>
      </c>
      <c r="C10049">
        <v>2018</v>
      </c>
      <c r="D10049" s="42" t="s">
        <v>9013</v>
      </c>
      <c r="E10049" t="b">
        <v>0</v>
      </c>
      <c r="F10049" s="42" t="s">
        <v>10466</v>
      </c>
    </row>
    <row r="10050" spans="1:6" x14ac:dyDescent="0.2">
      <c r="A10050" s="42" t="s">
        <v>2482</v>
      </c>
      <c r="B10050" s="42" t="s">
        <v>8462</v>
      </c>
      <c r="C10050">
        <v>2019</v>
      </c>
      <c r="D10050" s="42" t="s">
        <v>8982</v>
      </c>
      <c r="E10050" t="b">
        <v>0</v>
      </c>
      <c r="F10050" s="42" t="s">
        <v>10466</v>
      </c>
    </row>
    <row r="10051" spans="1:6" x14ac:dyDescent="0.2">
      <c r="A10051" s="42" t="s">
        <v>2482</v>
      </c>
      <c r="B10051" s="42" t="s">
        <v>8464</v>
      </c>
      <c r="C10051">
        <v>2013</v>
      </c>
      <c r="D10051" s="42" t="s">
        <v>8699</v>
      </c>
      <c r="E10051" t="b">
        <v>0</v>
      </c>
      <c r="F10051" s="42" t="s">
        <v>10466</v>
      </c>
    </row>
    <row r="10052" spans="1:6" x14ac:dyDescent="0.2">
      <c r="A10052" s="42" t="s">
        <v>2482</v>
      </c>
      <c r="B10052" s="42" t="s">
        <v>8464</v>
      </c>
      <c r="C10052">
        <v>2014</v>
      </c>
      <c r="D10052" s="42" t="s">
        <v>9016</v>
      </c>
      <c r="E10052" t="b">
        <v>0</v>
      </c>
      <c r="F10052" s="42" t="s">
        <v>10466</v>
      </c>
    </row>
    <row r="10053" spans="1:6" x14ac:dyDescent="0.2">
      <c r="A10053" s="42" t="s">
        <v>2482</v>
      </c>
      <c r="B10053" s="42" t="s">
        <v>8464</v>
      </c>
      <c r="C10053">
        <v>2015</v>
      </c>
      <c r="D10053" s="42" t="s">
        <v>9010</v>
      </c>
      <c r="E10053" t="b">
        <v>0</v>
      </c>
      <c r="F10053" s="42" t="s">
        <v>10466</v>
      </c>
    </row>
    <row r="10054" spans="1:6" x14ac:dyDescent="0.2">
      <c r="A10054" s="42" t="s">
        <v>2482</v>
      </c>
      <c r="B10054" s="42" t="s">
        <v>8464</v>
      </c>
      <c r="C10054">
        <v>2016</v>
      </c>
      <c r="D10054" s="42" t="s">
        <v>8676</v>
      </c>
      <c r="E10054" t="b">
        <v>0</v>
      </c>
      <c r="F10054" s="42" t="s">
        <v>10466</v>
      </c>
    </row>
    <row r="10055" spans="1:6" x14ac:dyDescent="0.2">
      <c r="A10055" s="42" t="s">
        <v>2482</v>
      </c>
      <c r="B10055" s="42" t="s">
        <v>8464</v>
      </c>
      <c r="C10055">
        <v>2017</v>
      </c>
      <c r="D10055" s="42" t="s">
        <v>8964</v>
      </c>
      <c r="E10055" t="b">
        <v>0</v>
      </c>
      <c r="F10055" s="42" t="s">
        <v>10466</v>
      </c>
    </row>
    <row r="10056" spans="1:6" x14ac:dyDescent="0.2">
      <c r="A10056" s="42" t="s">
        <v>2482</v>
      </c>
      <c r="B10056" s="42" t="s">
        <v>8464</v>
      </c>
      <c r="C10056">
        <v>2018</v>
      </c>
      <c r="D10056" s="42" t="s">
        <v>8977</v>
      </c>
      <c r="E10056" t="b">
        <v>0</v>
      </c>
      <c r="F10056" s="42" t="s">
        <v>10466</v>
      </c>
    </row>
    <row r="10057" spans="1:6" x14ac:dyDescent="0.2">
      <c r="A10057" s="42" t="s">
        <v>2482</v>
      </c>
      <c r="B10057" s="42" t="s">
        <v>8464</v>
      </c>
      <c r="C10057">
        <v>2019</v>
      </c>
      <c r="D10057" s="42" t="s">
        <v>8977</v>
      </c>
      <c r="E10057" t="b">
        <v>0</v>
      </c>
      <c r="F10057" s="42" t="s">
        <v>10466</v>
      </c>
    </row>
    <row r="10058" spans="1:6" x14ac:dyDescent="0.2">
      <c r="A10058" s="42" t="s">
        <v>2484</v>
      </c>
      <c r="B10058" s="42" t="s">
        <v>8454</v>
      </c>
      <c r="C10058">
        <v>2013</v>
      </c>
      <c r="D10058" s="42" t="s">
        <v>8682</v>
      </c>
      <c r="E10058" t="b">
        <v>0</v>
      </c>
      <c r="F10058" s="42" t="s">
        <v>10467</v>
      </c>
    </row>
    <row r="10059" spans="1:6" x14ac:dyDescent="0.2">
      <c r="A10059" s="42" t="s">
        <v>2484</v>
      </c>
      <c r="B10059" s="42" t="s">
        <v>8454</v>
      </c>
      <c r="C10059">
        <v>2014</v>
      </c>
      <c r="D10059" s="42" t="s">
        <v>9010</v>
      </c>
      <c r="E10059" t="b">
        <v>0</v>
      </c>
      <c r="F10059" s="42" t="s">
        <v>10467</v>
      </c>
    </row>
    <row r="10060" spans="1:6" x14ac:dyDescent="0.2">
      <c r="A10060" s="42" t="s">
        <v>2484</v>
      </c>
      <c r="B10060" s="42" t="s">
        <v>8454</v>
      </c>
      <c r="C10060">
        <v>2015</v>
      </c>
      <c r="D10060" s="42" t="s">
        <v>9364</v>
      </c>
      <c r="E10060" t="b">
        <v>0</v>
      </c>
      <c r="F10060" s="42" t="s">
        <v>10467</v>
      </c>
    </row>
    <row r="10061" spans="1:6" x14ac:dyDescent="0.2">
      <c r="A10061" s="42" t="s">
        <v>2484</v>
      </c>
      <c r="B10061" s="42" t="s">
        <v>8454</v>
      </c>
      <c r="C10061">
        <v>2016</v>
      </c>
      <c r="D10061" s="42" t="s">
        <v>8983</v>
      </c>
      <c r="E10061" t="b">
        <v>0</v>
      </c>
      <c r="F10061" s="42" t="s">
        <v>10467</v>
      </c>
    </row>
    <row r="10062" spans="1:6" x14ac:dyDescent="0.2">
      <c r="A10062" s="42" t="s">
        <v>2484</v>
      </c>
      <c r="B10062" s="42" t="s">
        <v>8454</v>
      </c>
      <c r="C10062">
        <v>2017</v>
      </c>
      <c r="D10062" s="42" t="s">
        <v>8964</v>
      </c>
      <c r="E10062" t="b">
        <v>0</v>
      </c>
      <c r="F10062" s="42" t="s">
        <v>10467</v>
      </c>
    </row>
    <row r="10063" spans="1:6" x14ac:dyDescent="0.2">
      <c r="A10063" s="42" t="s">
        <v>2484</v>
      </c>
      <c r="B10063" s="42" t="s">
        <v>8454</v>
      </c>
      <c r="C10063">
        <v>2018</v>
      </c>
      <c r="D10063" s="42" t="s">
        <v>9010</v>
      </c>
      <c r="E10063" t="b">
        <v>0</v>
      </c>
      <c r="F10063" s="42" t="s">
        <v>10467</v>
      </c>
    </row>
    <row r="10064" spans="1:6" x14ac:dyDescent="0.2">
      <c r="A10064" s="42" t="s">
        <v>2484</v>
      </c>
      <c r="B10064" s="42" t="s">
        <v>8454</v>
      </c>
      <c r="C10064">
        <v>2019</v>
      </c>
      <c r="D10064" s="42" t="s">
        <v>9016</v>
      </c>
      <c r="E10064" t="b">
        <v>0</v>
      </c>
      <c r="F10064" s="42" t="s">
        <v>10467</v>
      </c>
    </row>
    <row r="10065" spans="1:6" x14ac:dyDescent="0.2">
      <c r="A10065" s="42" t="s">
        <v>2484</v>
      </c>
      <c r="B10065" s="42" t="s">
        <v>8462</v>
      </c>
      <c r="C10065">
        <v>2013</v>
      </c>
      <c r="D10065" s="42" t="s">
        <v>8682</v>
      </c>
      <c r="E10065" t="b">
        <v>0</v>
      </c>
      <c r="F10065" s="42" t="s">
        <v>10467</v>
      </c>
    </row>
    <row r="10066" spans="1:6" x14ac:dyDescent="0.2">
      <c r="A10066" s="42" t="s">
        <v>2484</v>
      </c>
      <c r="B10066" s="42" t="s">
        <v>8462</v>
      </c>
      <c r="C10066">
        <v>2014</v>
      </c>
      <c r="D10066" s="42" t="s">
        <v>9010</v>
      </c>
      <c r="E10066" t="b">
        <v>0</v>
      </c>
      <c r="F10066" s="42" t="s">
        <v>10467</v>
      </c>
    </row>
    <row r="10067" spans="1:6" x14ac:dyDescent="0.2">
      <c r="A10067" s="42" t="s">
        <v>2484</v>
      </c>
      <c r="B10067" s="42" t="s">
        <v>8462</v>
      </c>
      <c r="C10067">
        <v>2015</v>
      </c>
      <c r="D10067" s="42" t="s">
        <v>9016</v>
      </c>
      <c r="E10067" t="b">
        <v>0</v>
      </c>
      <c r="F10067" s="42" t="s">
        <v>10467</v>
      </c>
    </row>
    <row r="10068" spans="1:6" x14ac:dyDescent="0.2">
      <c r="A10068" s="42" t="s">
        <v>2484</v>
      </c>
      <c r="B10068" s="42" t="s">
        <v>8462</v>
      </c>
      <c r="C10068">
        <v>2016</v>
      </c>
      <c r="D10068" s="42" t="s">
        <v>8983</v>
      </c>
      <c r="E10068" t="b">
        <v>0</v>
      </c>
      <c r="F10068" s="42" t="s">
        <v>10467</v>
      </c>
    </row>
    <row r="10069" spans="1:6" x14ac:dyDescent="0.2">
      <c r="A10069" s="42" t="s">
        <v>2484</v>
      </c>
      <c r="B10069" s="42" t="s">
        <v>8462</v>
      </c>
      <c r="C10069">
        <v>2017</v>
      </c>
      <c r="D10069" s="42" t="s">
        <v>8964</v>
      </c>
      <c r="E10069" t="b">
        <v>0</v>
      </c>
      <c r="F10069" s="42" t="s">
        <v>10467</v>
      </c>
    </row>
    <row r="10070" spans="1:6" x14ac:dyDescent="0.2">
      <c r="A10070" s="42" t="s">
        <v>2484</v>
      </c>
      <c r="B10070" s="42" t="s">
        <v>8462</v>
      </c>
      <c r="C10070">
        <v>2018</v>
      </c>
      <c r="D10070" s="42" t="s">
        <v>9010</v>
      </c>
      <c r="E10070" t="b">
        <v>0</v>
      </c>
      <c r="F10070" s="42" t="s">
        <v>10467</v>
      </c>
    </row>
    <row r="10071" spans="1:6" x14ac:dyDescent="0.2">
      <c r="A10071" s="42" t="s">
        <v>2484</v>
      </c>
      <c r="B10071" s="42" t="s">
        <v>8462</v>
      </c>
      <c r="C10071">
        <v>2019</v>
      </c>
      <c r="D10071" s="42" t="s">
        <v>9016</v>
      </c>
      <c r="E10071" t="b">
        <v>0</v>
      </c>
      <c r="F10071" s="42" t="s">
        <v>10467</v>
      </c>
    </row>
    <row r="10072" spans="1:6" x14ac:dyDescent="0.2">
      <c r="A10072" s="42" t="s">
        <v>2484</v>
      </c>
      <c r="B10072" s="42" t="s">
        <v>8464</v>
      </c>
      <c r="C10072">
        <v>2013</v>
      </c>
      <c r="D10072" s="42" t="s">
        <v>8686</v>
      </c>
      <c r="E10072" t="b">
        <v>0</v>
      </c>
      <c r="F10072" s="42" t="s">
        <v>10467</v>
      </c>
    </row>
    <row r="10073" spans="1:6" x14ac:dyDescent="0.2">
      <c r="A10073" s="42" t="s">
        <v>2484</v>
      </c>
      <c r="B10073" s="42" t="s">
        <v>8464</v>
      </c>
      <c r="C10073">
        <v>2014</v>
      </c>
      <c r="D10073" s="42" t="s">
        <v>9016</v>
      </c>
      <c r="E10073" t="b">
        <v>0</v>
      </c>
      <c r="F10073" s="42" t="s">
        <v>10467</v>
      </c>
    </row>
    <row r="10074" spans="1:6" x14ac:dyDescent="0.2">
      <c r="A10074" s="42" t="s">
        <v>2484</v>
      </c>
      <c r="B10074" s="42" t="s">
        <v>8464</v>
      </c>
      <c r="C10074">
        <v>2015</v>
      </c>
      <c r="D10074" s="42" t="s">
        <v>9016</v>
      </c>
      <c r="E10074" t="b">
        <v>0</v>
      </c>
      <c r="F10074" s="42" t="s">
        <v>10467</v>
      </c>
    </row>
    <row r="10075" spans="1:6" x14ac:dyDescent="0.2">
      <c r="A10075" s="42" t="s">
        <v>2484</v>
      </c>
      <c r="B10075" s="42" t="s">
        <v>8464</v>
      </c>
      <c r="C10075">
        <v>2016</v>
      </c>
      <c r="D10075" s="42" t="s">
        <v>9016</v>
      </c>
      <c r="E10075" t="b">
        <v>0</v>
      </c>
      <c r="F10075" s="42" t="s">
        <v>10467</v>
      </c>
    </row>
    <row r="10076" spans="1:6" x14ac:dyDescent="0.2">
      <c r="A10076" s="42" t="s">
        <v>2484</v>
      </c>
      <c r="B10076" s="42" t="s">
        <v>8464</v>
      </c>
      <c r="C10076">
        <v>2017</v>
      </c>
      <c r="D10076" s="42" t="s">
        <v>9016</v>
      </c>
      <c r="E10076" t="b">
        <v>0</v>
      </c>
      <c r="F10076" s="42" t="s">
        <v>10467</v>
      </c>
    </row>
    <row r="10077" spans="1:6" x14ac:dyDescent="0.2">
      <c r="A10077" s="42" t="s">
        <v>2484</v>
      </c>
      <c r="B10077" s="42" t="s">
        <v>8464</v>
      </c>
      <c r="C10077">
        <v>2018</v>
      </c>
      <c r="D10077" s="42" t="s">
        <v>9016</v>
      </c>
      <c r="E10077" t="b">
        <v>0</v>
      </c>
      <c r="F10077" s="42" t="s">
        <v>10467</v>
      </c>
    </row>
    <row r="10078" spans="1:6" x14ac:dyDescent="0.2">
      <c r="A10078" s="42" t="s">
        <v>2484</v>
      </c>
      <c r="B10078" s="42" t="s">
        <v>8464</v>
      </c>
      <c r="C10078">
        <v>2019</v>
      </c>
      <c r="D10078" s="42" t="s">
        <v>8686</v>
      </c>
      <c r="E10078" t="b">
        <v>0</v>
      </c>
      <c r="F10078" s="42" t="s">
        <v>10467</v>
      </c>
    </row>
    <row r="10079" spans="1:6" x14ac:dyDescent="0.2">
      <c r="A10079" s="42" t="s">
        <v>2486</v>
      </c>
      <c r="B10079" s="42" t="s">
        <v>8454</v>
      </c>
      <c r="C10079">
        <v>2013</v>
      </c>
      <c r="D10079" s="42" t="s">
        <v>9051</v>
      </c>
      <c r="E10079" t="b">
        <v>0</v>
      </c>
      <c r="F10079" s="42" t="s">
        <v>10468</v>
      </c>
    </row>
    <row r="10080" spans="1:6" x14ac:dyDescent="0.2">
      <c r="A10080" s="42" t="s">
        <v>2486</v>
      </c>
      <c r="B10080" s="42" t="s">
        <v>8454</v>
      </c>
      <c r="C10080">
        <v>2014</v>
      </c>
      <c r="D10080" s="42" t="s">
        <v>9351</v>
      </c>
      <c r="E10080" t="b">
        <v>0</v>
      </c>
      <c r="F10080" s="42" t="s">
        <v>10468</v>
      </c>
    </row>
    <row r="10081" spans="1:6" x14ac:dyDescent="0.2">
      <c r="A10081" s="42" t="s">
        <v>2486</v>
      </c>
      <c r="B10081" s="42" t="s">
        <v>8454</v>
      </c>
      <c r="C10081">
        <v>2015</v>
      </c>
      <c r="D10081" s="42" t="s">
        <v>9514</v>
      </c>
      <c r="E10081" t="b">
        <v>0</v>
      </c>
      <c r="F10081" s="42" t="s">
        <v>10468</v>
      </c>
    </row>
    <row r="10082" spans="1:6" x14ac:dyDescent="0.2">
      <c r="A10082" s="42" t="s">
        <v>2486</v>
      </c>
      <c r="B10082" s="42" t="s">
        <v>8454</v>
      </c>
      <c r="C10082">
        <v>2016</v>
      </c>
      <c r="D10082" s="42" t="s">
        <v>10469</v>
      </c>
      <c r="E10082" t="b">
        <v>0</v>
      </c>
      <c r="F10082" s="42" t="s">
        <v>10468</v>
      </c>
    </row>
    <row r="10083" spans="1:6" x14ac:dyDescent="0.2">
      <c r="A10083" s="42" t="s">
        <v>2486</v>
      </c>
      <c r="B10083" s="42" t="s">
        <v>8454</v>
      </c>
      <c r="C10083">
        <v>2017</v>
      </c>
      <c r="D10083" s="42" t="s">
        <v>8756</v>
      </c>
      <c r="E10083" t="b">
        <v>0</v>
      </c>
      <c r="F10083" s="42" t="s">
        <v>10468</v>
      </c>
    </row>
    <row r="10084" spans="1:6" x14ac:dyDescent="0.2">
      <c r="A10084" s="42" t="s">
        <v>2486</v>
      </c>
      <c r="B10084" s="42" t="s">
        <v>8454</v>
      </c>
      <c r="C10084">
        <v>2018</v>
      </c>
      <c r="D10084" s="42" t="s">
        <v>9499</v>
      </c>
      <c r="E10084" t="b">
        <v>0</v>
      </c>
      <c r="F10084" s="42" t="s">
        <v>10468</v>
      </c>
    </row>
    <row r="10085" spans="1:6" x14ac:dyDescent="0.2">
      <c r="A10085" s="42" t="s">
        <v>2486</v>
      </c>
      <c r="B10085" s="42" t="s">
        <v>8454</v>
      </c>
      <c r="C10085">
        <v>2019</v>
      </c>
      <c r="D10085" s="42" t="s">
        <v>9174</v>
      </c>
      <c r="E10085" t="b">
        <v>0</v>
      </c>
      <c r="F10085" s="42" t="s">
        <v>10468</v>
      </c>
    </row>
    <row r="10086" spans="1:6" x14ac:dyDescent="0.2">
      <c r="A10086" s="42" t="s">
        <v>2486</v>
      </c>
      <c r="B10086" s="42" t="s">
        <v>8462</v>
      </c>
      <c r="C10086">
        <v>2013</v>
      </c>
      <c r="D10086" s="42" t="s">
        <v>9051</v>
      </c>
      <c r="E10086" t="b">
        <v>0</v>
      </c>
      <c r="F10086" s="42" t="s">
        <v>10468</v>
      </c>
    </row>
    <row r="10087" spans="1:6" x14ac:dyDescent="0.2">
      <c r="A10087" s="42" t="s">
        <v>2486</v>
      </c>
      <c r="B10087" s="42" t="s">
        <v>8462</v>
      </c>
      <c r="C10087">
        <v>2014</v>
      </c>
      <c r="D10087" s="42" t="s">
        <v>9351</v>
      </c>
      <c r="E10087" t="b">
        <v>0</v>
      </c>
      <c r="F10087" s="42" t="s">
        <v>10468</v>
      </c>
    </row>
    <row r="10088" spans="1:6" x14ac:dyDescent="0.2">
      <c r="A10088" s="42" t="s">
        <v>2486</v>
      </c>
      <c r="B10088" s="42" t="s">
        <v>8462</v>
      </c>
      <c r="C10088">
        <v>2015</v>
      </c>
      <c r="D10088" s="42" t="s">
        <v>9427</v>
      </c>
      <c r="E10088" t="b">
        <v>0</v>
      </c>
      <c r="F10088" s="42" t="s">
        <v>10468</v>
      </c>
    </row>
    <row r="10089" spans="1:6" x14ac:dyDescent="0.2">
      <c r="A10089" s="42" t="s">
        <v>2486</v>
      </c>
      <c r="B10089" s="42" t="s">
        <v>8462</v>
      </c>
      <c r="C10089">
        <v>2016</v>
      </c>
      <c r="D10089" s="42" t="s">
        <v>9383</v>
      </c>
      <c r="E10089" t="b">
        <v>0</v>
      </c>
      <c r="F10089" s="42" t="s">
        <v>10468</v>
      </c>
    </row>
    <row r="10090" spans="1:6" x14ac:dyDescent="0.2">
      <c r="A10090" s="42" t="s">
        <v>2486</v>
      </c>
      <c r="B10090" s="42" t="s">
        <v>8462</v>
      </c>
      <c r="C10090">
        <v>2017</v>
      </c>
      <c r="D10090" s="42" t="s">
        <v>9044</v>
      </c>
      <c r="E10090" t="b">
        <v>0</v>
      </c>
      <c r="F10090" s="42" t="s">
        <v>10468</v>
      </c>
    </row>
    <row r="10091" spans="1:6" x14ac:dyDescent="0.2">
      <c r="A10091" s="42" t="s">
        <v>2486</v>
      </c>
      <c r="B10091" s="42" t="s">
        <v>8462</v>
      </c>
      <c r="C10091">
        <v>2018</v>
      </c>
      <c r="D10091" s="42" t="s">
        <v>9499</v>
      </c>
      <c r="E10091" t="b">
        <v>0</v>
      </c>
      <c r="F10091" s="42" t="s">
        <v>10468</v>
      </c>
    </row>
    <row r="10092" spans="1:6" x14ac:dyDescent="0.2">
      <c r="A10092" s="42" t="s">
        <v>2486</v>
      </c>
      <c r="B10092" s="42" t="s">
        <v>8462</v>
      </c>
      <c r="C10092">
        <v>2019</v>
      </c>
      <c r="D10092" s="42" t="s">
        <v>9174</v>
      </c>
      <c r="E10092" t="b">
        <v>0</v>
      </c>
      <c r="F10092" s="42" t="s">
        <v>10468</v>
      </c>
    </row>
    <row r="10093" spans="1:6" x14ac:dyDescent="0.2">
      <c r="A10093" s="42" t="s">
        <v>2486</v>
      </c>
      <c r="B10093" s="42" t="s">
        <v>8464</v>
      </c>
      <c r="C10093">
        <v>2013</v>
      </c>
      <c r="D10093" s="42" t="s">
        <v>8856</v>
      </c>
      <c r="E10093" t="b">
        <v>0</v>
      </c>
      <c r="F10093" s="42" t="s">
        <v>10468</v>
      </c>
    </row>
    <row r="10094" spans="1:6" x14ac:dyDescent="0.2">
      <c r="A10094" s="42" t="s">
        <v>2486</v>
      </c>
      <c r="B10094" s="42" t="s">
        <v>8464</v>
      </c>
      <c r="C10094">
        <v>2014</v>
      </c>
      <c r="D10094" s="42" t="s">
        <v>8856</v>
      </c>
      <c r="E10094" t="b">
        <v>0</v>
      </c>
      <c r="F10094" s="42" t="s">
        <v>10468</v>
      </c>
    </row>
    <row r="10095" spans="1:6" x14ac:dyDescent="0.2">
      <c r="A10095" s="42" t="s">
        <v>2486</v>
      </c>
      <c r="B10095" s="42" t="s">
        <v>8464</v>
      </c>
      <c r="C10095">
        <v>2015</v>
      </c>
      <c r="D10095" s="42" t="s">
        <v>8771</v>
      </c>
      <c r="E10095" t="b">
        <v>0</v>
      </c>
      <c r="F10095" s="42" t="s">
        <v>10468</v>
      </c>
    </row>
    <row r="10096" spans="1:6" x14ac:dyDescent="0.2">
      <c r="A10096" s="42" t="s">
        <v>2486</v>
      </c>
      <c r="B10096" s="42" t="s">
        <v>8464</v>
      </c>
      <c r="C10096">
        <v>2016</v>
      </c>
      <c r="D10096" s="42" t="s">
        <v>9381</v>
      </c>
      <c r="E10096" t="b">
        <v>0</v>
      </c>
      <c r="F10096" s="42" t="s">
        <v>10468</v>
      </c>
    </row>
    <row r="10097" spans="1:6" x14ac:dyDescent="0.2">
      <c r="A10097" s="42" t="s">
        <v>2486</v>
      </c>
      <c r="B10097" s="42" t="s">
        <v>8464</v>
      </c>
      <c r="C10097">
        <v>2017</v>
      </c>
      <c r="D10097" s="42" t="s">
        <v>8632</v>
      </c>
      <c r="E10097" t="b">
        <v>0</v>
      </c>
      <c r="F10097" s="42" t="s">
        <v>10468</v>
      </c>
    </row>
    <row r="10098" spans="1:6" x14ac:dyDescent="0.2">
      <c r="A10098" s="42" t="s">
        <v>2486</v>
      </c>
      <c r="B10098" s="42" t="s">
        <v>8464</v>
      </c>
      <c r="C10098">
        <v>2018</v>
      </c>
      <c r="D10098" s="42" t="s">
        <v>8755</v>
      </c>
      <c r="E10098" t="b">
        <v>0</v>
      </c>
      <c r="F10098" s="42" t="s">
        <v>10468</v>
      </c>
    </row>
    <row r="10099" spans="1:6" x14ac:dyDescent="0.2">
      <c r="A10099" s="42" t="s">
        <v>2486</v>
      </c>
      <c r="B10099" s="42" t="s">
        <v>8464</v>
      </c>
      <c r="C10099">
        <v>2019</v>
      </c>
      <c r="D10099" s="42" t="s">
        <v>8631</v>
      </c>
      <c r="E10099" t="b">
        <v>0</v>
      </c>
      <c r="F10099" s="42" t="s">
        <v>10468</v>
      </c>
    </row>
    <row r="10100" spans="1:6" x14ac:dyDescent="0.2">
      <c r="A10100" s="42" t="s">
        <v>2488</v>
      </c>
      <c r="B10100" s="42" t="s">
        <v>8454</v>
      </c>
      <c r="C10100">
        <v>2013</v>
      </c>
      <c r="D10100" s="42" t="s">
        <v>8964</v>
      </c>
      <c r="E10100" t="b">
        <v>0</v>
      </c>
      <c r="F10100" s="42" t="s">
        <v>10470</v>
      </c>
    </row>
    <row r="10101" spans="1:6" x14ac:dyDescent="0.2">
      <c r="A10101" s="42" t="s">
        <v>2488</v>
      </c>
      <c r="B10101" s="42" t="s">
        <v>8454</v>
      </c>
      <c r="C10101">
        <v>2014</v>
      </c>
      <c r="D10101" s="42" t="s">
        <v>8829</v>
      </c>
      <c r="E10101" t="b">
        <v>0</v>
      </c>
      <c r="F10101" s="42" t="s">
        <v>10470</v>
      </c>
    </row>
    <row r="10102" spans="1:6" x14ac:dyDescent="0.2">
      <c r="A10102" s="42" t="s">
        <v>2488</v>
      </c>
      <c r="B10102" s="42" t="s">
        <v>8454</v>
      </c>
      <c r="C10102">
        <v>2015</v>
      </c>
      <c r="D10102" s="42" t="s">
        <v>8680</v>
      </c>
      <c r="E10102" t="b">
        <v>0</v>
      </c>
      <c r="F10102" s="42" t="s">
        <v>10470</v>
      </c>
    </row>
    <row r="10103" spans="1:6" x14ac:dyDescent="0.2">
      <c r="A10103" s="42" t="s">
        <v>2488</v>
      </c>
      <c r="B10103" s="42" t="s">
        <v>8454</v>
      </c>
      <c r="C10103">
        <v>2016</v>
      </c>
      <c r="D10103" s="42" t="s">
        <v>9016</v>
      </c>
      <c r="E10103" t="b">
        <v>0</v>
      </c>
      <c r="F10103" s="42" t="s">
        <v>10470</v>
      </c>
    </row>
    <row r="10104" spans="1:6" x14ac:dyDescent="0.2">
      <c r="A10104" s="42" t="s">
        <v>2488</v>
      </c>
      <c r="B10104" s="42" t="s">
        <v>8454</v>
      </c>
      <c r="C10104">
        <v>2017</v>
      </c>
      <c r="D10104" s="42" t="s">
        <v>8829</v>
      </c>
      <c r="E10104" t="b">
        <v>0</v>
      </c>
      <c r="F10104" s="42" t="s">
        <v>10470</v>
      </c>
    </row>
    <row r="10105" spans="1:6" x14ac:dyDescent="0.2">
      <c r="A10105" s="42" t="s">
        <v>2488</v>
      </c>
      <c r="B10105" s="42" t="s">
        <v>8454</v>
      </c>
      <c r="C10105">
        <v>2018</v>
      </c>
      <c r="D10105" s="42" t="s">
        <v>8940</v>
      </c>
      <c r="E10105" t="b">
        <v>0</v>
      </c>
      <c r="F10105" s="42" t="s">
        <v>10470</v>
      </c>
    </row>
    <row r="10106" spans="1:6" x14ac:dyDescent="0.2">
      <c r="A10106" s="42" t="s">
        <v>2488</v>
      </c>
      <c r="B10106" s="42" t="s">
        <v>8454</v>
      </c>
      <c r="C10106">
        <v>2019</v>
      </c>
      <c r="D10106" s="42" t="s">
        <v>8652</v>
      </c>
      <c r="E10106" t="b">
        <v>0</v>
      </c>
      <c r="F10106" s="42" t="s">
        <v>10470</v>
      </c>
    </row>
    <row r="10107" spans="1:6" x14ac:dyDescent="0.2">
      <c r="A10107" s="42" t="s">
        <v>2488</v>
      </c>
      <c r="B10107" s="42" t="s">
        <v>8462</v>
      </c>
      <c r="C10107">
        <v>2013</v>
      </c>
      <c r="D10107" s="42" t="s">
        <v>8964</v>
      </c>
      <c r="E10107" t="b">
        <v>0</v>
      </c>
      <c r="F10107" s="42" t="s">
        <v>10470</v>
      </c>
    </row>
    <row r="10108" spans="1:6" x14ac:dyDescent="0.2">
      <c r="A10108" s="42" t="s">
        <v>2488</v>
      </c>
      <c r="B10108" s="42" t="s">
        <v>8462</v>
      </c>
      <c r="C10108">
        <v>2014</v>
      </c>
      <c r="D10108" s="42" t="s">
        <v>8829</v>
      </c>
      <c r="E10108" t="b">
        <v>0</v>
      </c>
      <c r="F10108" s="42" t="s">
        <v>10470</v>
      </c>
    </row>
    <row r="10109" spans="1:6" x14ac:dyDescent="0.2">
      <c r="A10109" s="42" t="s">
        <v>2488</v>
      </c>
      <c r="B10109" s="42" t="s">
        <v>8462</v>
      </c>
      <c r="C10109">
        <v>2015</v>
      </c>
      <c r="D10109" s="42" t="s">
        <v>8680</v>
      </c>
      <c r="E10109" t="b">
        <v>0</v>
      </c>
      <c r="F10109" s="42" t="s">
        <v>10470</v>
      </c>
    </row>
    <row r="10110" spans="1:6" x14ac:dyDescent="0.2">
      <c r="A10110" s="42" t="s">
        <v>2488</v>
      </c>
      <c r="B10110" s="42" t="s">
        <v>8462</v>
      </c>
      <c r="C10110">
        <v>2016</v>
      </c>
      <c r="D10110" s="42" t="s">
        <v>9016</v>
      </c>
      <c r="E10110" t="b">
        <v>0</v>
      </c>
      <c r="F10110" s="42" t="s">
        <v>10470</v>
      </c>
    </row>
    <row r="10111" spans="1:6" x14ac:dyDescent="0.2">
      <c r="A10111" s="42" t="s">
        <v>2488</v>
      </c>
      <c r="B10111" s="42" t="s">
        <v>8462</v>
      </c>
      <c r="C10111">
        <v>2017</v>
      </c>
      <c r="D10111" s="42" t="s">
        <v>8829</v>
      </c>
      <c r="E10111" t="b">
        <v>0</v>
      </c>
      <c r="F10111" s="42" t="s">
        <v>10470</v>
      </c>
    </row>
    <row r="10112" spans="1:6" x14ac:dyDescent="0.2">
      <c r="A10112" s="42" t="s">
        <v>2488</v>
      </c>
      <c r="B10112" s="42" t="s">
        <v>8462</v>
      </c>
      <c r="C10112">
        <v>2018</v>
      </c>
      <c r="D10112" s="42" t="s">
        <v>8940</v>
      </c>
      <c r="E10112" t="b">
        <v>0</v>
      </c>
      <c r="F10112" s="42" t="s">
        <v>10470</v>
      </c>
    </row>
    <row r="10113" spans="1:6" x14ac:dyDescent="0.2">
      <c r="A10113" s="42" t="s">
        <v>2488</v>
      </c>
      <c r="B10113" s="42" t="s">
        <v>8462</v>
      </c>
      <c r="C10113">
        <v>2019</v>
      </c>
      <c r="D10113" s="42" t="s">
        <v>8652</v>
      </c>
      <c r="E10113" t="b">
        <v>0</v>
      </c>
      <c r="F10113" s="42" t="s">
        <v>10470</v>
      </c>
    </row>
    <row r="10114" spans="1:6" x14ac:dyDescent="0.2">
      <c r="A10114" s="42" t="s">
        <v>2488</v>
      </c>
      <c r="B10114" s="42" t="s">
        <v>8464</v>
      </c>
      <c r="C10114">
        <v>2013</v>
      </c>
      <c r="D10114" s="42" t="s">
        <v>8675</v>
      </c>
      <c r="E10114" t="b">
        <v>0</v>
      </c>
      <c r="F10114" s="42" t="s">
        <v>10470</v>
      </c>
    </row>
    <row r="10115" spans="1:6" x14ac:dyDescent="0.2">
      <c r="A10115" s="42" t="s">
        <v>2488</v>
      </c>
      <c r="B10115" s="42" t="s">
        <v>8464</v>
      </c>
      <c r="C10115">
        <v>2014</v>
      </c>
      <c r="D10115" s="42" t="s">
        <v>8676</v>
      </c>
      <c r="E10115" t="b">
        <v>0</v>
      </c>
      <c r="F10115" s="42" t="s">
        <v>10470</v>
      </c>
    </row>
    <row r="10116" spans="1:6" x14ac:dyDescent="0.2">
      <c r="A10116" s="42" t="s">
        <v>2488</v>
      </c>
      <c r="B10116" s="42" t="s">
        <v>8464</v>
      </c>
      <c r="C10116">
        <v>2015</v>
      </c>
      <c r="D10116" s="42" t="s">
        <v>8681</v>
      </c>
      <c r="E10116" t="b">
        <v>0</v>
      </c>
      <c r="F10116" s="42" t="s">
        <v>10470</v>
      </c>
    </row>
    <row r="10117" spans="1:6" x14ac:dyDescent="0.2">
      <c r="A10117" s="42" t="s">
        <v>2488</v>
      </c>
      <c r="B10117" s="42" t="s">
        <v>8464</v>
      </c>
      <c r="C10117">
        <v>2016</v>
      </c>
      <c r="D10117" s="42" t="s">
        <v>8499</v>
      </c>
      <c r="E10117" t="b">
        <v>0</v>
      </c>
      <c r="F10117" s="42" t="s">
        <v>10470</v>
      </c>
    </row>
    <row r="10118" spans="1:6" x14ac:dyDescent="0.2">
      <c r="A10118" s="42" t="s">
        <v>2488</v>
      </c>
      <c r="B10118" s="42" t="s">
        <v>8464</v>
      </c>
      <c r="C10118">
        <v>2017</v>
      </c>
      <c r="D10118" s="42" t="s">
        <v>8981</v>
      </c>
      <c r="E10118" t="b">
        <v>0</v>
      </c>
      <c r="F10118" s="42" t="s">
        <v>10470</v>
      </c>
    </row>
    <row r="10119" spans="1:6" x14ac:dyDescent="0.2">
      <c r="A10119" s="42" t="s">
        <v>2488</v>
      </c>
      <c r="B10119" s="42" t="s">
        <v>8464</v>
      </c>
      <c r="C10119">
        <v>2018</v>
      </c>
      <c r="D10119" s="42" t="s">
        <v>9015</v>
      </c>
      <c r="E10119" t="b">
        <v>0</v>
      </c>
      <c r="F10119" s="42" t="s">
        <v>10470</v>
      </c>
    </row>
    <row r="10120" spans="1:6" x14ac:dyDescent="0.2">
      <c r="A10120" s="42" t="s">
        <v>2488</v>
      </c>
      <c r="B10120" s="42" t="s">
        <v>8464</v>
      </c>
      <c r="C10120">
        <v>2019</v>
      </c>
      <c r="D10120" s="42" t="s">
        <v>8681</v>
      </c>
      <c r="E10120" t="b">
        <v>0</v>
      </c>
      <c r="F10120" s="42" t="s">
        <v>10470</v>
      </c>
    </row>
    <row r="10121" spans="1:6" x14ac:dyDescent="0.2">
      <c r="A10121" s="42" t="s">
        <v>2490</v>
      </c>
      <c r="B10121" s="42" t="s">
        <v>8454</v>
      </c>
      <c r="C10121">
        <v>2013</v>
      </c>
      <c r="D10121" s="42" t="s">
        <v>8655</v>
      </c>
      <c r="E10121" t="b">
        <v>0</v>
      </c>
      <c r="F10121" s="42" t="s">
        <v>10471</v>
      </c>
    </row>
    <row r="10122" spans="1:6" x14ac:dyDescent="0.2">
      <c r="A10122" s="42" t="s">
        <v>2490</v>
      </c>
      <c r="B10122" s="42" t="s">
        <v>8454</v>
      </c>
      <c r="C10122">
        <v>2014</v>
      </c>
      <c r="D10122" s="42" t="s">
        <v>9330</v>
      </c>
      <c r="E10122" t="b">
        <v>0</v>
      </c>
      <c r="F10122" s="42" t="s">
        <v>10471</v>
      </c>
    </row>
    <row r="10123" spans="1:6" x14ac:dyDescent="0.2">
      <c r="A10123" s="42" t="s">
        <v>2490</v>
      </c>
      <c r="B10123" s="42" t="s">
        <v>8454</v>
      </c>
      <c r="C10123">
        <v>2015</v>
      </c>
      <c r="D10123" s="42" t="s">
        <v>9557</v>
      </c>
      <c r="E10123" t="b">
        <v>0</v>
      </c>
      <c r="F10123" s="42" t="s">
        <v>10471</v>
      </c>
    </row>
    <row r="10124" spans="1:6" x14ac:dyDescent="0.2">
      <c r="A10124" s="42" t="s">
        <v>2490</v>
      </c>
      <c r="B10124" s="42" t="s">
        <v>8454</v>
      </c>
      <c r="C10124">
        <v>2016</v>
      </c>
      <c r="D10124" s="42" t="s">
        <v>8969</v>
      </c>
      <c r="E10124" t="b">
        <v>0</v>
      </c>
      <c r="F10124" s="42" t="s">
        <v>10471</v>
      </c>
    </row>
    <row r="10125" spans="1:6" x14ac:dyDescent="0.2">
      <c r="A10125" s="42" t="s">
        <v>2490</v>
      </c>
      <c r="B10125" s="42" t="s">
        <v>8454</v>
      </c>
      <c r="C10125">
        <v>2017</v>
      </c>
      <c r="D10125" s="42" t="s">
        <v>8676</v>
      </c>
      <c r="E10125" t="b">
        <v>0</v>
      </c>
      <c r="F10125" s="42" t="s">
        <v>10471</v>
      </c>
    </row>
    <row r="10126" spans="1:6" x14ac:dyDescent="0.2">
      <c r="A10126" s="42" t="s">
        <v>2490</v>
      </c>
      <c r="B10126" s="42" t="s">
        <v>8454</v>
      </c>
      <c r="C10126">
        <v>2018</v>
      </c>
      <c r="D10126" s="42" t="s">
        <v>10472</v>
      </c>
      <c r="E10126" t="b">
        <v>0</v>
      </c>
      <c r="F10126" s="42" t="s">
        <v>10471</v>
      </c>
    </row>
    <row r="10127" spans="1:6" x14ac:dyDescent="0.2">
      <c r="A10127" s="42" t="s">
        <v>2490</v>
      </c>
      <c r="B10127" s="42" t="s">
        <v>8454</v>
      </c>
      <c r="C10127">
        <v>2019</v>
      </c>
      <c r="D10127" s="42" t="s">
        <v>8726</v>
      </c>
      <c r="E10127" t="b">
        <v>0</v>
      </c>
      <c r="F10127" s="42" t="s">
        <v>10471</v>
      </c>
    </row>
    <row r="10128" spans="1:6" x14ac:dyDescent="0.2">
      <c r="A10128" s="42" t="s">
        <v>2490</v>
      </c>
      <c r="B10128" s="42" t="s">
        <v>8462</v>
      </c>
      <c r="C10128">
        <v>2013</v>
      </c>
      <c r="D10128" s="42" t="s">
        <v>8936</v>
      </c>
      <c r="E10128" t="b">
        <v>0</v>
      </c>
      <c r="F10128" s="42" t="s">
        <v>10471</v>
      </c>
    </row>
    <row r="10129" spans="1:6" x14ac:dyDescent="0.2">
      <c r="A10129" s="42" t="s">
        <v>2490</v>
      </c>
      <c r="B10129" s="42" t="s">
        <v>8462</v>
      </c>
      <c r="C10129">
        <v>2014</v>
      </c>
      <c r="D10129" s="42" t="s">
        <v>8971</v>
      </c>
      <c r="E10129" t="b">
        <v>0</v>
      </c>
      <c r="F10129" s="42" t="s">
        <v>10471</v>
      </c>
    </row>
    <row r="10130" spans="1:6" x14ac:dyDescent="0.2">
      <c r="A10130" s="42" t="s">
        <v>2490</v>
      </c>
      <c r="B10130" s="42" t="s">
        <v>8462</v>
      </c>
      <c r="C10130">
        <v>2015</v>
      </c>
      <c r="D10130" s="42" t="s">
        <v>8978</v>
      </c>
      <c r="E10130" t="b">
        <v>0</v>
      </c>
      <c r="F10130" s="42" t="s">
        <v>10471</v>
      </c>
    </row>
    <row r="10131" spans="1:6" x14ac:dyDescent="0.2">
      <c r="A10131" s="42" t="s">
        <v>2490</v>
      </c>
      <c r="B10131" s="42" t="s">
        <v>8462</v>
      </c>
      <c r="C10131">
        <v>2016</v>
      </c>
      <c r="D10131" s="42" t="s">
        <v>9029</v>
      </c>
      <c r="E10131" t="b">
        <v>0</v>
      </c>
      <c r="F10131" s="42" t="s">
        <v>10471</v>
      </c>
    </row>
    <row r="10132" spans="1:6" x14ac:dyDescent="0.2">
      <c r="A10132" s="42" t="s">
        <v>2490</v>
      </c>
      <c r="B10132" s="42" t="s">
        <v>8462</v>
      </c>
      <c r="C10132">
        <v>2017</v>
      </c>
      <c r="D10132" s="42" t="s">
        <v>8676</v>
      </c>
      <c r="E10132" t="b">
        <v>0</v>
      </c>
      <c r="F10132" s="42" t="s">
        <v>10471</v>
      </c>
    </row>
    <row r="10133" spans="1:6" x14ac:dyDescent="0.2">
      <c r="A10133" s="42" t="s">
        <v>2490</v>
      </c>
      <c r="B10133" s="42" t="s">
        <v>8462</v>
      </c>
      <c r="C10133">
        <v>2018</v>
      </c>
      <c r="D10133" s="42" t="s">
        <v>10472</v>
      </c>
      <c r="E10133" t="b">
        <v>0</v>
      </c>
      <c r="F10133" s="42" t="s">
        <v>10471</v>
      </c>
    </row>
    <row r="10134" spans="1:6" x14ac:dyDescent="0.2">
      <c r="A10134" s="42" t="s">
        <v>2490</v>
      </c>
      <c r="B10134" s="42" t="s">
        <v>8462</v>
      </c>
      <c r="C10134">
        <v>2019</v>
      </c>
      <c r="D10134" s="42" t="s">
        <v>8724</v>
      </c>
      <c r="E10134" t="b">
        <v>0</v>
      </c>
      <c r="F10134" s="42" t="s">
        <v>10471</v>
      </c>
    </row>
    <row r="10135" spans="1:6" x14ac:dyDescent="0.2">
      <c r="A10135" s="42" t="s">
        <v>2490</v>
      </c>
      <c r="B10135" s="42" t="s">
        <v>8464</v>
      </c>
      <c r="C10135">
        <v>2013</v>
      </c>
      <c r="D10135" s="42" t="s">
        <v>8601</v>
      </c>
      <c r="E10135" t="b">
        <v>0</v>
      </c>
      <c r="F10135" s="42" t="s">
        <v>10471</v>
      </c>
    </row>
    <row r="10136" spans="1:6" x14ac:dyDescent="0.2">
      <c r="A10136" s="42" t="s">
        <v>2490</v>
      </c>
      <c r="B10136" s="42" t="s">
        <v>8464</v>
      </c>
      <c r="C10136">
        <v>2014</v>
      </c>
      <c r="D10136" s="42" t="s">
        <v>8978</v>
      </c>
      <c r="E10136" t="b">
        <v>0</v>
      </c>
      <c r="F10136" s="42" t="s">
        <v>10471</v>
      </c>
    </row>
    <row r="10137" spans="1:6" x14ac:dyDescent="0.2">
      <c r="A10137" s="42" t="s">
        <v>2490</v>
      </c>
      <c r="B10137" s="42" t="s">
        <v>8464</v>
      </c>
      <c r="C10137">
        <v>2015</v>
      </c>
      <c r="D10137" s="42" t="s">
        <v>8654</v>
      </c>
      <c r="E10137" t="b">
        <v>0</v>
      </c>
      <c r="F10137" s="42" t="s">
        <v>10471</v>
      </c>
    </row>
    <row r="10138" spans="1:6" x14ac:dyDescent="0.2">
      <c r="A10138" s="42" t="s">
        <v>2490</v>
      </c>
      <c r="B10138" s="42" t="s">
        <v>8464</v>
      </c>
      <c r="C10138">
        <v>2016</v>
      </c>
      <c r="D10138" s="42" t="s">
        <v>8974</v>
      </c>
      <c r="E10138" t="b">
        <v>0</v>
      </c>
      <c r="F10138" s="42" t="s">
        <v>10471</v>
      </c>
    </row>
    <row r="10139" spans="1:6" x14ac:dyDescent="0.2">
      <c r="A10139" s="42" t="s">
        <v>2490</v>
      </c>
      <c r="B10139" s="42" t="s">
        <v>8464</v>
      </c>
      <c r="C10139">
        <v>2017</v>
      </c>
      <c r="D10139" s="42" t="s">
        <v>8936</v>
      </c>
      <c r="E10139" t="b">
        <v>0</v>
      </c>
      <c r="F10139" s="42" t="s">
        <v>10471</v>
      </c>
    </row>
    <row r="10140" spans="1:6" x14ac:dyDescent="0.2">
      <c r="A10140" s="42" t="s">
        <v>2490</v>
      </c>
      <c r="B10140" s="42" t="s">
        <v>8464</v>
      </c>
      <c r="C10140">
        <v>2018</v>
      </c>
      <c r="D10140" s="42" t="s">
        <v>8496</v>
      </c>
      <c r="E10140" t="b">
        <v>0</v>
      </c>
      <c r="F10140" s="42" t="s">
        <v>10471</v>
      </c>
    </row>
    <row r="10141" spans="1:6" x14ac:dyDescent="0.2">
      <c r="A10141" s="42" t="s">
        <v>2490</v>
      </c>
      <c r="B10141" s="42" t="s">
        <v>8464</v>
      </c>
      <c r="C10141">
        <v>2019</v>
      </c>
      <c r="D10141" s="42" t="s">
        <v>9018</v>
      </c>
      <c r="E10141" t="b">
        <v>0</v>
      </c>
      <c r="F10141" s="42" t="s">
        <v>10471</v>
      </c>
    </row>
    <row r="10142" spans="1:6" x14ac:dyDescent="0.2">
      <c r="A10142" s="42" t="s">
        <v>2492</v>
      </c>
      <c r="B10142" s="42" t="s">
        <v>8454</v>
      </c>
      <c r="C10142">
        <v>2013</v>
      </c>
      <c r="D10142" s="42" t="s">
        <v>8635</v>
      </c>
      <c r="E10142" t="b">
        <v>0</v>
      </c>
      <c r="F10142" s="42" t="s">
        <v>10473</v>
      </c>
    </row>
    <row r="10143" spans="1:6" x14ac:dyDescent="0.2">
      <c r="A10143" s="42" t="s">
        <v>2492</v>
      </c>
      <c r="B10143" s="42" t="s">
        <v>8454</v>
      </c>
      <c r="C10143">
        <v>2014</v>
      </c>
      <c r="D10143" s="42" t="s">
        <v>8529</v>
      </c>
      <c r="E10143" t="b">
        <v>0</v>
      </c>
      <c r="F10143" s="42" t="s">
        <v>10473</v>
      </c>
    </row>
    <row r="10144" spans="1:6" x14ac:dyDescent="0.2">
      <c r="A10144" s="42" t="s">
        <v>2492</v>
      </c>
      <c r="B10144" s="42" t="s">
        <v>8454</v>
      </c>
      <c r="C10144">
        <v>2015</v>
      </c>
      <c r="D10144" s="42" t="s">
        <v>9361</v>
      </c>
      <c r="E10144" t="b">
        <v>0</v>
      </c>
      <c r="F10144" s="42" t="s">
        <v>10473</v>
      </c>
    </row>
    <row r="10145" spans="1:6" x14ac:dyDescent="0.2">
      <c r="A10145" s="42" t="s">
        <v>2492</v>
      </c>
      <c r="B10145" s="42" t="s">
        <v>8454</v>
      </c>
      <c r="C10145">
        <v>2016</v>
      </c>
      <c r="D10145" s="42" t="s">
        <v>9133</v>
      </c>
      <c r="E10145" t="b">
        <v>0</v>
      </c>
      <c r="F10145" s="42" t="s">
        <v>10473</v>
      </c>
    </row>
    <row r="10146" spans="1:6" x14ac:dyDescent="0.2">
      <c r="A10146" s="42" t="s">
        <v>2492</v>
      </c>
      <c r="B10146" s="42" t="s">
        <v>8454</v>
      </c>
      <c r="C10146">
        <v>2017</v>
      </c>
      <c r="D10146" s="42" t="s">
        <v>10377</v>
      </c>
      <c r="E10146" t="b">
        <v>0</v>
      </c>
      <c r="F10146" s="42" t="s">
        <v>10473</v>
      </c>
    </row>
    <row r="10147" spans="1:6" x14ac:dyDescent="0.2">
      <c r="A10147" s="42" t="s">
        <v>2492</v>
      </c>
      <c r="B10147" s="42" t="s">
        <v>8454</v>
      </c>
      <c r="C10147">
        <v>2018</v>
      </c>
      <c r="D10147" s="42" t="s">
        <v>8643</v>
      </c>
      <c r="E10147" t="b">
        <v>0</v>
      </c>
      <c r="F10147" s="42" t="s">
        <v>10473</v>
      </c>
    </row>
    <row r="10148" spans="1:6" x14ac:dyDescent="0.2">
      <c r="A10148" s="42" t="s">
        <v>2492</v>
      </c>
      <c r="B10148" s="42" t="s">
        <v>8454</v>
      </c>
      <c r="C10148">
        <v>2019</v>
      </c>
      <c r="D10148" s="42" t="s">
        <v>8765</v>
      </c>
      <c r="E10148" t="b">
        <v>0</v>
      </c>
      <c r="F10148" s="42" t="s">
        <v>10473</v>
      </c>
    </row>
    <row r="10149" spans="1:6" x14ac:dyDescent="0.2">
      <c r="A10149" s="42" t="s">
        <v>2492</v>
      </c>
      <c r="B10149" s="42" t="s">
        <v>8462</v>
      </c>
      <c r="C10149">
        <v>2013</v>
      </c>
      <c r="D10149" s="42" t="s">
        <v>8631</v>
      </c>
      <c r="E10149" t="b">
        <v>0</v>
      </c>
      <c r="F10149" s="42" t="s">
        <v>10473</v>
      </c>
    </row>
    <row r="10150" spans="1:6" x14ac:dyDescent="0.2">
      <c r="A10150" s="42" t="s">
        <v>2492</v>
      </c>
      <c r="B10150" s="42" t="s">
        <v>8462</v>
      </c>
      <c r="C10150">
        <v>2014</v>
      </c>
      <c r="D10150" s="42" t="s">
        <v>8529</v>
      </c>
      <c r="E10150" t="b">
        <v>0</v>
      </c>
      <c r="F10150" s="42" t="s">
        <v>10473</v>
      </c>
    </row>
    <row r="10151" spans="1:6" x14ac:dyDescent="0.2">
      <c r="A10151" s="42" t="s">
        <v>2492</v>
      </c>
      <c r="B10151" s="42" t="s">
        <v>8462</v>
      </c>
      <c r="C10151">
        <v>2015</v>
      </c>
      <c r="D10151" s="42" t="s">
        <v>9361</v>
      </c>
      <c r="E10151" t="b">
        <v>0</v>
      </c>
      <c r="F10151" s="42" t="s">
        <v>10473</v>
      </c>
    </row>
    <row r="10152" spans="1:6" x14ac:dyDescent="0.2">
      <c r="A10152" s="42" t="s">
        <v>2492</v>
      </c>
      <c r="B10152" s="42" t="s">
        <v>8462</v>
      </c>
      <c r="C10152">
        <v>2016</v>
      </c>
      <c r="D10152" s="42" t="s">
        <v>9133</v>
      </c>
      <c r="E10152" t="b">
        <v>0</v>
      </c>
      <c r="F10152" s="42" t="s">
        <v>10473</v>
      </c>
    </row>
    <row r="10153" spans="1:6" x14ac:dyDescent="0.2">
      <c r="A10153" s="42" t="s">
        <v>2492</v>
      </c>
      <c r="B10153" s="42" t="s">
        <v>8462</v>
      </c>
      <c r="C10153">
        <v>2017</v>
      </c>
      <c r="D10153" s="42" t="s">
        <v>9207</v>
      </c>
      <c r="E10153" t="b">
        <v>0</v>
      </c>
      <c r="F10153" s="42" t="s">
        <v>10473</v>
      </c>
    </row>
    <row r="10154" spans="1:6" x14ac:dyDescent="0.2">
      <c r="A10154" s="42" t="s">
        <v>2492</v>
      </c>
      <c r="B10154" s="42" t="s">
        <v>8462</v>
      </c>
      <c r="C10154">
        <v>2018</v>
      </c>
      <c r="D10154" s="42" t="s">
        <v>9385</v>
      </c>
      <c r="E10154" t="b">
        <v>0</v>
      </c>
      <c r="F10154" s="42" t="s">
        <v>10473</v>
      </c>
    </row>
    <row r="10155" spans="1:6" x14ac:dyDescent="0.2">
      <c r="A10155" s="42" t="s">
        <v>2492</v>
      </c>
      <c r="B10155" s="42" t="s">
        <v>8462</v>
      </c>
      <c r="C10155">
        <v>2019</v>
      </c>
      <c r="D10155" s="42" t="s">
        <v>8647</v>
      </c>
      <c r="E10155" t="b">
        <v>0</v>
      </c>
      <c r="F10155" s="42" t="s">
        <v>10473</v>
      </c>
    </row>
    <row r="10156" spans="1:6" x14ac:dyDescent="0.2">
      <c r="A10156" s="42" t="s">
        <v>2492</v>
      </c>
      <c r="B10156" s="42" t="s">
        <v>8464</v>
      </c>
      <c r="C10156">
        <v>2013</v>
      </c>
      <c r="D10156" s="42" t="s">
        <v>8552</v>
      </c>
      <c r="E10156" t="b">
        <v>0</v>
      </c>
      <c r="F10156" s="42" t="s">
        <v>10473</v>
      </c>
    </row>
    <row r="10157" spans="1:6" x14ac:dyDescent="0.2">
      <c r="A10157" s="42" t="s">
        <v>2492</v>
      </c>
      <c r="B10157" s="42" t="s">
        <v>8464</v>
      </c>
      <c r="C10157">
        <v>2014</v>
      </c>
      <c r="D10157" s="42" t="s">
        <v>9203</v>
      </c>
      <c r="E10157" t="b">
        <v>0</v>
      </c>
      <c r="F10157" s="42" t="s">
        <v>10473</v>
      </c>
    </row>
    <row r="10158" spans="1:6" x14ac:dyDescent="0.2">
      <c r="A10158" s="42" t="s">
        <v>2492</v>
      </c>
      <c r="B10158" s="42" t="s">
        <v>8464</v>
      </c>
      <c r="C10158">
        <v>2015</v>
      </c>
      <c r="D10158" s="42" t="s">
        <v>9203</v>
      </c>
      <c r="E10158" t="b">
        <v>0</v>
      </c>
      <c r="F10158" s="42" t="s">
        <v>10473</v>
      </c>
    </row>
    <row r="10159" spans="1:6" x14ac:dyDescent="0.2">
      <c r="A10159" s="42" t="s">
        <v>2492</v>
      </c>
      <c r="B10159" s="42" t="s">
        <v>8464</v>
      </c>
      <c r="C10159">
        <v>2016</v>
      </c>
      <c r="D10159" s="42" t="s">
        <v>9203</v>
      </c>
      <c r="E10159" t="b">
        <v>0</v>
      </c>
      <c r="F10159" s="42" t="s">
        <v>10473</v>
      </c>
    </row>
    <row r="10160" spans="1:6" x14ac:dyDescent="0.2">
      <c r="A10160" s="42" t="s">
        <v>2492</v>
      </c>
      <c r="B10160" s="42" t="s">
        <v>8464</v>
      </c>
      <c r="C10160">
        <v>2017</v>
      </c>
      <c r="D10160" s="42" t="s">
        <v>9046</v>
      </c>
      <c r="E10160" t="b">
        <v>0</v>
      </c>
      <c r="F10160" s="42" t="s">
        <v>10473</v>
      </c>
    </row>
    <row r="10161" spans="1:6" x14ac:dyDescent="0.2">
      <c r="A10161" s="42" t="s">
        <v>2492</v>
      </c>
      <c r="B10161" s="42" t="s">
        <v>8464</v>
      </c>
      <c r="C10161">
        <v>2018</v>
      </c>
      <c r="D10161" s="42" t="s">
        <v>8466</v>
      </c>
      <c r="E10161" t="b">
        <v>0</v>
      </c>
      <c r="F10161" s="42" t="s">
        <v>10473</v>
      </c>
    </row>
    <row r="10162" spans="1:6" x14ac:dyDescent="0.2">
      <c r="A10162" s="42" t="s">
        <v>2492</v>
      </c>
      <c r="B10162" s="42" t="s">
        <v>8464</v>
      </c>
      <c r="C10162">
        <v>2019</v>
      </c>
      <c r="D10162" s="42" t="s">
        <v>8698</v>
      </c>
      <c r="E10162" t="b">
        <v>0</v>
      </c>
      <c r="F10162" s="42" t="s">
        <v>10473</v>
      </c>
    </row>
    <row r="10163" spans="1:6" x14ac:dyDescent="0.2">
      <c r="A10163" s="42" t="s">
        <v>2494</v>
      </c>
      <c r="B10163" s="42" t="s">
        <v>8454</v>
      </c>
      <c r="C10163">
        <v>2013</v>
      </c>
      <c r="D10163" s="42" t="s">
        <v>10474</v>
      </c>
      <c r="E10163" t="b">
        <v>0</v>
      </c>
      <c r="F10163" s="42" t="s">
        <v>10475</v>
      </c>
    </row>
    <row r="10164" spans="1:6" x14ac:dyDescent="0.2">
      <c r="A10164" s="42" t="s">
        <v>2494</v>
      </c>
      <c r="B10164" s="42" t="s">
        <v>8454</v>
      </c>
      <c r="C10164">
        <v>2014</v>
      </c>
      <c r="D10164" s="42" t="s">
        <v>10476</v>
      </c>
      <c r="E10164" t="b">
        <v>0</v>
      </c>
      <c r="F10164" s="42" t="s">
        <v>10475</v>
      </c>
    </row>
    <row r="10165" spans="1:6" x14ac:dyDescent="0.2">
      <c r="A10165" s="42" t="s">
        <v>2494</v>
      </c>
      <c r="B10165" s="42" t="s">
        <v>8454</v>
      </c>
      <c r="C10165">
        <v>2015</v>
      </c>
      <c r="D10165" s="42" t="s">
        <v>8934</v>
      </c>
      <c r="E10165" t="b">
        <v>0</v>
      </c>
      <c r="F10165" s="42" t="s">
        <v>10475</v>
      </c>
    </row>
    <row r="10166" spans="1:6" x14ac:dyDescent="0.2">
      <c r="A10166" s="42" t="s">
        <v>2494</v>
      </c>
      <c r="B10166" s="42" t="s">
        <v>8454</v>
      </c>
      <c r="C10166">
        <v>2016</v>
      </c>
      <c r="D10166" s="42" t="s">
        <v>8993</v>
      </c>
      <c r="E10166" t="b">
        <v>0</v>
      </c>
      <c r="F10166" s="42" t="s">
        <v>10475</v>
      </c>
    </row>
    <row r="10167" spans="1:6" x14ac:dyDescent="0.2">
      <c r="A10167" s="42" t="s">
        <v>2494</v>
      </c>
      <c r="B10167" s="42" t="s">
        <v>8454</v>
      </c>
      <c r="C10167">
        <v>2017</v>
      </c>
      <c r="D10167" s="42" t="s">
        <v>8980</v>
      </c>
      <c r="E10167" t="b">
        <v>0</v>
      </c>
      <c r="F10167" s="42" t="s">
        <v>10475</v>
      </c>
    </row>
    <row r="10168" spans="1:6" x14ac:dyDescent="0.2">
      <c r="A10168" s="42" t="s">
        <v>2494</v>
      </c>
      <c r="B10168" s="42" t="s">
        <v>8454</v>
      </c>
      <c r="C10168">
        <v>2018</v>
      </c>
      <c r="D10168" s="42" t="s">
        <v>8829</v>
      </c>
      <c r="E10168" t="b">
        <v>0</v>
      </c>
      <c r="F10168" s="42" t="s">
        <v>10475</v>
      </c>
    </row>
    <row r="10169" spans="1:6" x14ac:dyDescent="0.2">
      <c r="A10169" s="42" t="s">
        <v>2494</v>
      </c>
      <c r="B10169" s="42" t="s">
        <v>8454</v>
      </c>
      <c r="C10169">
        <v>2019</v>
      </c>
      <c r="D10169" s="42" t="s">
        <v>9049</v>
      </c>
      <c r="E10169" t="b">
        <v>0</v>
      </c>
      <c r="F10169" s="42" t="s">
        <v>10475</v>
      </c>
    </row>
    <row r="10170" spans="1:6" x14ac:dyDescent="0.2">
      <c r="A10170" s="42" t="s">
        <v>2494</v>
      </c>
      <c r="B10170" s="42" t="s">
        <v>8462</v>
      </c>
      <c r="C10170">
        <v>2013</v>
      </c>
      <c r="D10170" s="42" t="s">
        <v>10474</v>
      </c>
      <c r="E10170" t="b">
        <v>0</v>
      </c>
      <c r="F10170" s="42" t="s">
        <v>10475</v>
      </c>
    </row>
    <row r="10171" spans="1:6" x14ac:dyDescent="0.2">
      <c r="A10171" s="42" t="s">
        <v>2494</v>
      </c>
      <c r="B10171" s="42" t="s">
        <v>8462</v>
      </c>
      <c r="C10171">
        <v>2014</v>
      </c>
      <c r="D10171" s="42" t="s">
        <v>10476</v>
      </c>
      <c r="E10171" t="b">
        <v>0</v>
      </c>
      <c r="F10171" s="42" t="s">
        <v>10475</v>
      </c>
    </row>
    <row r="10172" spans="1:6" x14ac:dyDescent="0.2">
      <c r="A10172" s="42" t="s">
        <v>2494</v>
      </c>
      <c r="B10172" s="42" t="s">
        <v>8462</v>
      </c>
      <c r="C10172">
        <v>2015</v>
      </c>
      <c r="D10172" s="42" t="s">
        <v>8934</v>
      </c>
      <c r="E10172" t="b">
        <v>0</v>
      </c>
      <c r="F10172" s="42" t="s">
        <v>10475</v>
      </c>
    </row>
    <row r="10173" spans="1:6" x14ac:dyDescent="0.2">
      <c r="A10173" s="42" t="s">
        <v>2494</v>
      </c>
      <c r="B10173" s="42" t="s">
        <v>8462</v>
      </c>
      <c r="C10173">
        <v>2016</v>
      </c>
      <c r="D10173" s="42" t="s">
        <v>8993</v>
      </c>
      <c r="E10173" t="b">
        <v>0</v>
      </c>
      <c r="F10173" s="42" t="s">
        <v>10475</v>
      </c>
    </row>
    <row r="10174" spans="1:6" x14ac:dyDescent="0.2">
      <c r="A10174" s="42" t="s">
        <v>2494</v>
      </c>
      <c r="B10174" s="42" t="s">
        <v>8462</v>
      </c>
      <c r="C10174">
        <v>2017</v>
      </c>
      <c r="D10174" s="42" t="s">
        <v>8980</v>
      </c>
      <c r="E10174" t="b">
        <v>0</v>
      </c>
      <c r="F10174" s="42" t="s">
        <v>10475</v>
      </c>
    </row>
    <row r="10175" spans="1:6" x14ac:dyDescent="0.2">
      <c r="A10175" s="42" t="s">
        <v>2494</v>
      </c>
      <c r="B10175" s="42" t="s">
        <v>8462</v>
      </c>
      <c r="C10175">
        <v>2018</v>
      </c>
      <c r="D10175" s="42" t="s">
        <v>8829</v>
      </c>
      <c r="E10175" t="b">
        <v>0</v>
      </c>
      <c r="F10175" s="42" t="s">
        <v>10475</v>
      </c>
    </row>
    <row r="10176" spans="1:6" x14ac:dyDescent="0.2">
      <c r="A10176" s="42" t="s">
        <v>2494</v>
      </c>
      <c r="B10176" s="42" t="s">
        <v>8462</v>
      </c>
      <c r="C10176">
        <v>2019</v>
      </c>
      <c r="D10176" s="42" t="s">
        <v>9049</v>
      </c>
      <c r="E10176" t="b">
        <v>0</v>
      </c>
      <c r="F10176" s="42" t="s">
        <v>10475</v>
      </c>
    </row>
    <row r="10177" spans="1:6" x14ac:dyDescent="0.2">
      <c r="A10177" s="42" t="s">
        <v>2494</v>
      </c>
      <c r="B10177" s="42" t="s">
        <v>8464</v>
      </c>
      <c r="C10177">
        <v>2013</v>
      </c>
      <c r="D10177" s="42" t="s">
        <v>9010</v>
      </c>
      <c r="E10177" t="b">
        <v>0</v>
      </c>
      <c r="F10177" s="42" t="s">
        <v>10475</v>
      </c>
    </row>
    <row r="10178" spans="1:6" x14ac:dyDescent="0.2">
      <c r="A10178" s="42" t="s">
        <v>2494</v>
      </c>
      <c r="B10178" s="42" t="s">
        <v>8464</v>
      </c>
      <c r="C10178">
        <v>2014</v>
      </c>
      <c r="D10178" s="42" t="s">
        <v>8496</v>
      </c>
      <c r="E10178" t="b">
        <v>0</v>
      </c>
      <c r="F10178" s="42" t="s">
        <v>10475</v>
      </c>
    </row>
    <row r="10179" spans="1:6" x14ac:dyDescent="0.2">
      <c r="A10179" s="42" t="s">
        <v>2494</v>
      </c>
      <c r="B10179" s="42" t="s">
        <v>8464</v>
      </c>
      <c r="C10179">
        <v>2015</v>
      </c>
      <c r="D10179" s="42" t="s">
        <v>8496</v>
      </c>
      <c r="E10179" t="b">
        <v>0</v>
      </c>
      <c r="F10179" s="42" t="s">
        <v>10475</v>
      </c>
    </row>
    <row r="10180" spans="1:6" x14ac:dyDescent="0.2">
      <c r="A10180" s="42" t="s">
        <v>2494</v>
      </c>
      <c r="B10180" s="42" t="s">
        <v>8464</v>
      </c>
      <c r="C10180">
        <v>2016</v>
      </c>
      <c r="D10180" s="42" t="s">
        <v>8686</v>
      </c>
      <c r="E10180" t="b">
        <v>0</v>
      </c>
      <c r="F10180" s="42" t="s">
        <v>10475</v>
      </c>
    </row>
    <row r="10181" spans="1:6" x14ac:dyDescent="0.2">
      <c r="A10181" s="42" t="s">
        <v>2494</v>
      </c>
      <c r="B10181" s="42" t="s">
        <v>8464</v>
      </c>
      <c r="C10181">
        <v>2017</v>
      </c>
      <c r="D10181" s="42" t="s">
        <v>8676</v>
      </c>
      <c r="E10181" t="b">
        <v>0</v>
      </c>
      <c r="F10181" s="42" t="s">
        <v>10475</v>
      </c>
    </row>
    <row r="10182" spans="1:6" x14ac:dyDescent="0.2">
      <c r="A10182" s="42" t="s">
        <v>2494</v>
      </c>
      <c r="B10182" s="42" t="s">
        <v>8464</v>
      </c>
      <c r="C10182">
        <v>2018</v>
      </c>
      <c r="D10182" s="42" t="s">
        <v>8964</v>
      </c>
      <c r="E10182" t="b">
        <v>0</v>
      </c>
      <c r="F10182" s="42" t="s">
        <v>10475</v>
      </c>
    </row>
    <row r="10183" spans="1:6" x14ac:dyDescent="0.2">
      <c r="A10183" s="42" t="s">
        <v>2494</v>
      </c>
      <c r="B10183" s="42" t="s">
        <v>8464</v>
      </c>
      <c r="C10183">
        <v>2019</v>
      </c>
      <c r="D10183" s="42" t="s">
        <v>8983</v>
      </c>
      <c r="E10183" t="b">
        <v>0</v>
      </c>
      <c r="F10183" s="42" t="s">
        <v>10475</v>
      </c>
    </row>
    <row r="10184" spans="1:6" x14ac:dyDescent="0.2">
      <c r="A10184" s="42" t="s">
        <v>2496</v>
      </c>
      <c r="B10184" s="42" t="s">
        <v>8454</v>
      </c>
      <c r="C10184">
        <v>2013</v>
      </c>
      <c r="D10184" s="42" t="s">
        <v>9683</v>
      </c>
      <c r="E10184" t="b">
        <v>0</v>
      </c>
      <c r="F10184" s="42" t="s">
        <v>10477</v>
      </c>
    </row>
    <row r="10185" spans="1:6" x14ac:dyDescent="0.2">
      <c r="A10185" s="42" t="s">
        <v>2496</v>
      </c>
      <c r="B10185" s="42" t="s">
        <v>8454</v>
      </c>
      <c r="C10185">
        <v>2014</v>
      </c>
      <c r="D10185" s="42" t="s">
        <v>10478</v>
      </c>
      <c r="E10185" t="b">
        <v>0</v>
      </c>
      <c r="F10185" s="42" t="s">
        <v>10477</v>
      </c>
    </row>
    <row r="10186" spans="1:6" x14ac:dyDescent="0.2">
      <c r="A10186" s="42" t="s">
        <v>2496</v>
      </c>
      <c r="B10186" s="42" t="s">
        <v>8454</v>
      </c>
      <c r="C10186">
        <v>2015</v>
      </c>
      <c r="D10186" s="42" t="s">
        <v>8699</v>
      </c>
      <c r="E10186" t="b">
        <v>0</v>
      </c>
      <c r="F10186" s="42" t="s">
        <v>10477</v>
      </c>
    </row>
    <row r="10187" spans="1:6" x14ac:dyDescent="0.2">
      <c r="A10187" s="42" t="s">
        <v>2496</v>
      </c>
      <c r="B10187" s="42" t="s">
        <v>8454</v>
      </c>
      <c r="C10187">
        <v>2016</v>
      </c>
      <c r="D10187" s="42" t="s">
        <v>9010</v>
      </c>
      <c r="E10187" t="b">
        <v>0</v>
      </c>
      <c r="F10187" s="42" t="s">
        <v>10477</v>
      </c>
    </row>
    <row r="10188" spans="1:6" x14ac:dyDescent="0.2">
      <c r="A10188" s="42" t="s">
        <v>2496</v>
      </c>
      <c r="B10188" s="42" t="s">
        <v>8454</v>
      </c>
      <c r="C10188">
        <v>2017</v>
      </c>
      <c r="D10188" s="42" t="s">
        <v>9010</v>
      </c>
      <c r="E10188" t="b">
        <v>0</v>
      </c>
      <c r="F10188" s="42" t="s">
        <v>10477</v>
      </c>
    </row>
    <row r="10189" spans="1:6" x14ac:dyDescent="0.2">
      <c r="A10189" s="42" t="s">
        <v>2496</v>
      </c>
      <c r="B10189" s="42" t="s">
        <v>8454</v>
      </c>
      <c r="C10189">
        <v>2018</v>
      </c>
      <c r="D10189" s="42" t="s">
        <v>8675</v>
      </c>
      <c r="E10189" t="b">
        <v>0</v>
      </c>
      <c r="F10189" s="42" t="s">
        <v>10477</v>
      </c>
    </row>
    <row r="10190" spans="1:6" x14ac:dyDescent="0.2">
      <c r="A10190" s="42" t="s">
        <v>2496</v>
      </c>
      <c r="B10190" s="42" t="s">
        <v>8454</v>
      </c>
      <c r="C10190">
        <v>2019</v>
      </c>
      <c r="D10190" s="42" t="s">
        <v>8499</v>
      </c>
      <c r="E10190" t="b">
        <v>0</v>
      </c>
      <c r="F10190" s="42" t="s">
        <v>10477</v>
      </c>
    </row>
    <row r="10191" spans="1:6" x14ac:dyDescent="0.2">
      <c r="A10191" s="42" t="s">
        <v>2496</v>
      </c>
      <c r="B10191" s="42" t="s">
        <v>8462</v>
      </c>
      <c r="C10191">
        <v>2013</v>
      </c>
      <c r="D10191" s="42" t="s">
        <v>9683</v>
      </c>
      <c r="E10191" t="b">
        <v>0</v>
      </c>
      <c r="F10191" s="42" t="s">
        <v>10477</v>
      </c>
    </row>
    <row r="10192" spans="1:6" x14ac:dyDescent="0.2">
      <c r="A10192" s="42" t="s">
        <v>2496</v>
      </c>
      <c r="B10192" s="42" t="s">
        <v>8462</v>
      </c>
      <c r="C10192">
        <v>2014</v>
      </c>
      <c r="D10192" s="42" t="s">
        <v>10478</v>
      </c>
      <c r="E10192" t="b">
        <v>0</v>
      </c>
      <c r="F10192" s="42" t="s">
        <v>10477</v>
      </c>
    </row>
    <row r="10193" spans="1:6" x14ac:dyDescent="0.2">
      <c r="A10193" s="42" t="s">
        <v>2496</v>
      </c>
      <c r="B10193" s="42" t="s">
        <v>8462</v>
      </c>
      <c r="C10193">
        <v>2015</v>
      </c>
      <c r="D10193" s="42" t="s">
        <v>8699</v>
      </c>
      <c r="E10193" t="b">
        <v>0</v>
      </c>
      <c r="F10193" s="42" t="s">
        <v>10477</v>
      </c>
    </row>
    <row r="10194" spans="1:6" x14ac:dyDescent="0.2">
      <c r="A10194" s="42" t="s">
        <v>2496</v>
      </c>
      <c r="B10194" s="42" t="s">
        <v>8462</v>
      </c>
      <c r="C10194">
        <v>2016</v>
      </c>
      <c r="D10194" s="42" t="s">
        <v>9010</v>
      </c>
      <c r="E10194" t="b">
        <v>0</v>
      </c>
      <c r="F10194" s="42" t="s">
        <v>10477</v>
      </c>
    </row>
    <row r="10195" spans="1:6" x14ac:dyDescent="0.2">
      <c r="A10195" s="42" t="s">
        <v>2496</v>
      </c>
      <c r="B10195" s="42" t="s">
        <v>8462</v>
      </c>
      <c r="C10195">
        <v>2017</v>
      </c>
      <c r="D10195" s="42" t="s">
        <v>9010</v>
      </c>
      <c r="E10195" t="b">
        <v>0</v>
      </c>
      <c r="F10195" s="42" t="s">
        <v>10477</v>
      </c>
    </row>
    <row r="10196" spans="1:6" x14ac:dyDescent="0.2">
      <c r="A10196" s="42" t="s">
        <v>2496</v>
      </c>
      <c r="B10196" s="42" t="s">
        <v>8462</v>
      </c>
      <c r="C10196">
        <v>2018</v>
      </c>
      <c r="D10196" s="42" t="s">
        <v>8675</v>
      </c>
      <c r="E10196" t="b">
        <v>0</v>
      </c>
      <c r="F10196" s="42" t="s">
        <v>10477</v>
      </c>
    </row>
    <row r="10197" spans="1:6" x14ac:dyDescent="0.2">
      <c r="A10197" s="42" t="s">
        <v>2496</v>
      </c>
      <c r="B10197" s="42" t="s">
        <v>8462</v>
      </c>
      <c r="C10197">
        <v>2019</v>
      </c>
      <c r="D10197" s="42" t="s">
        <v>8499</v>
      </c>
      <c r="E10197" t="b">
        <v>0</v>
      </c>
      <c r="F10197" s="42" t="s">
        <v>10477</v>
      </c>
    </row>
    <row r="10198" spans="1:6" x14ac:dyDescent="0.2">
      <c r="A10198" s="42" t="s">
        <v>2496</v>
      </c>
      <c r="B10198" s="42" t="s">
        <v>8464</v>
      </c>
      <c r="C10198">
        <v>2013</v>
      </c>
      <c r="D10198" s="42" t="s">
        <v>8496</v>
      </c>
      <c r="E10198" t="b">
        <v>0</v>
      </c>
      <c r="F10198" s="42" t="s">
        <v>10477</v>
      </c>
    </row>
    <row r="10199" spans="1:6" x14ac:dyDescent="0.2">
      <c r="A10199" s="42" t="s">
        <v>2496</v>
      </c>
      <c r="B10199" s="42" t="s">
        <v>8464</v>
      </c>
      <c r="C10199">
        <v>2014</v>
      </c>
      <c r="D10199" s="42" t="s">
        <v>8496</v>
      </c>
      <c r="E10199" t="b">
        <v>0</v>
      </c>
      <c r="F10199" s="42" t="s">
        <v>10477</v>
      </c>
    </row>
    <row r="10200" spans="1:6" x14ac:dyDescent="0.2">
      <c r="A10200" s="42" t="s">
        <v>2496</v>
      </c>
      <c r="B10200" s="42" t="s">
        <v>8464</v>
      </c>
      <c r="C10200">
        <v>2015</v>
      </c>
      <c r="D10200" s="42" t="s">
        <v>8496</v>
      </c>
      <c r="E10200" t="b">
        <v>0</v>
      </c>
      <c r="F10200" s="42" t="s">
        <v>10477</v>
      </c>
    </row>
    <row r="10201" spans="1:6" x14ac:dyDescent="0.2">
      <c r="A10201" s="42" t="s">
        <v>2496</v>
      </c>
      <c r="B10201" s="42" t="s">
        <v>8464</v>
      </c>
      <c r="C10201">
        <v>2016</v>
      </c>
      <c r="D10201" s="42" t="s">
        <v>8496</v>
      </c>
      <c r="E10201" t="b">
        <v>0</v>
      </c>
      <c r="F10201" s="42" t="s">
        <v>10477</v>
      </c>
    </row>
    <row r="10202" spans="1:6" x14ac:dyDescent="0.2">
      <c r="A10202" s="42" t="s">
        <v>2496</v>
      </c>
      <c r="B10202" s="42" t="s">
        <v>8464</v>
      </c>
      <c r="C10202">
        <v>2017</v>
      </c>
      <c r="D10202" s="42" t="s">
        <v>8496</v>
      </c>
      <c r="E10202" t="b">
        <v>0</v>
      </c>
      <c r="F10202" s="42" t="s">
        <v>10477</v>
      </c>
    </row>
    <row r="10203" spans="1:6" x14ac:dyDescent="0.2">
      <c r="A10203" s="42" t="s">
        <v>2496</v>
      </c>
      <c r="B10203" s="42" t="s">
        <v>8464</v>
      </c>
      <c r="C10203">
        <v>2018</v>
      </c>
      <c r="D10203" s="42" t="s">
        <v>8482</v>
      </c>
      <c r="E10203" t="b">
        <v>0</v>
      </c>
      <c r="F10203" s="42" t="s">
        <v>10477</v>
      </c>
    </row>
    <row r="10204" spans="1:6" x14ac:dyDescent="0.2">
      <c r="A10204" s="42" t="s">
        <v>2496</v>
      </c>
      <c r="B10204" s="42" t="s">
        <v>8464</v>
      </c>
      <c r="C10204">
        <v>2019</v>
      </c>
      <c r="D10204" s="42" t="s">
        <v>8482</v>
      </c>
      <c r="E10204" t="b">
        <v>0</v>
      </c>
      <c r="F10204" s="42" t="s">
        <v>10477</v>
      </c>
    </row>
    <row r="10205" spans="1:6" x14ac:dyDescent="0.2">
      <c r="A10205" s="42" t="s">
        <v>2498</v>
      </c>
      <c r="B10205" s="42" t="s">
        <v>8454</v>
      </c>
      <c r="C10205">
        <v>2013</v>
      </c>
      <c r="D10205" s="42" t="s">
        <v>8496</v>
      </c>
      <c r="E10205" t="b">
        <v>0</v>
      </c>
      <c r="F10205" s="42" t="s">
        <v>10479</v>
      </c>
    </row>
    <row r="10206" spans="1:6" x14ac:dyDescent="0.2">
      <c r="A10206" s="42" t="s">
        <v>2498</v>
      </c>
      <c r="B10206" s="42" t="s">
        <v>8454</v>
      </c>
      <c r="C10206">
        <v>2014</v>
      </c>
      <c r="D10206" s="42" t="s">
        <v>8699</v>
      </c>
      <c r="E10206" t="b">
        <v>0</v>
      </c>
      <c r="F10206" s="42" t="s">
        <v>10479</v>
      </c>
    </row>
    <row r="10207" spans="1:6" x14ac:dyDescent="0.2">
      <c r="A10207" s="42" t="s">
        <v>2498</v>
      </c>
      <c r="B10207" s="42" t="s">
        <v>8454</v>
      </c>
      <c r="C10207">
        <v>2015</v>
      </c>
      <c r="D10207" s="42" t="s">
        <v>9120</v>
      </c>
      <c r="E10207" t="b">
        <v>0</v>
      </c>
      <c r="F10207" s="42" t="s">
        <v>10479</v>
      </c>
    </row>
    <row r="10208" spans="1:6" x14ac:dyDescent="0.2">
      <c r="A10208" s="42" t="s">
        <v>2498</v>
      </c>
      <c r="B10208" s="42" t="s">
        <v>8454</v>
      </c>
      <c r="C10208">
        <v>2016</v>
      </c>
      <c r="D10208" s="42" t="s">
        <v>8678</v>
      </c>
      <c r="E10208" t="b">
        <v>0</v>
      </c>
      <c r="F10208" s="42" t="s">
        <v>10479</v>
      </c>
    </row>
    <row r="10209" spans="1:6" x14ac:dyDescent="0.2">
      <c r="A10209" s="42" t="s">
        <v>2498</v>
      </c>
      <c r="B10209" s="42" t="s">
        <v>8454</v>
      </c>
      <c r="C10209">
        <v>2017</v>
      </c>
      <c r="D10209" s="42" t="s">
        <v>8679</v>
      </c>
      <c r="E10209" t="b">
        <v>0</v>
      </c>
      <c r="F10209" s="42" t="s">
        <v>10479</v>
      </c>
    </row>
    <row r="10210" spans="1:6" x14ac:dyDescent="0.2">
      <c r="A10210" s="42" t="s">
        <v>2498</v>
      </c>
      <c r="B10210" s="42" t="s">
        <v>8454</v>
      </c>
      <c r="C10210">
        <v>2018</v>
      </c>
      <c r="D10210" s="42" t="s">
        <v>8653</v>
      </c>
      <c r="E10210" t="b">
        <v>0</v>
      </c>
      <c r="F10210" s="42" t="s">
        <v>10479</v>
      </c>
    </row>
    <row r="10211" spans="1:6" x14ac:dyDescent="0.2">
      <c r="A10211" s="42" t="s">
        <v>2498</v>
      </c>
      <c r="B10211" s="42" t="s">
        <v>8454</v>
      </c>
      <c r="C10211">
        <v>2019</v>
      </c>
      <c r="D10211" s="42" t="s">
        <v>8673</v>
      </c>
      <c r="E10211" t="b">
        <v>0</v>
      </c>
      <c r="F10211" s="42" t="s">
        <v>10479</v>
      </c>
    </row>
    <row r="10212" spans="1:6" x14ac:dyDescent="0.2">
      <c r="A10212" s="42" t="s">
        <v>2498</v>
      </c>
      <c r="B10212" s="42" t="s">
        <v>8462</v>
      </c>
      <c r="C10212">
        <v>2013</v>
      </c>
      <c r="D10212" s="42" t="s">
        <v>8496</v>
      </c>
      <c r="E10212" t="b">
        <v>0</v>
      </c>
      <c r="F10212" s="42" t="s">
        <v>10479</v>
      </c>
    </row>
    <row r="10213" spans="1:6" x14ac:dyDescent="0.2">
      <c r="A10213" s="42" t="s">
        <v>2498</v>
      </c>
      <c r="B10213" s="42" t="s">
        <v>8462</v>
      </c>
      <c r="C10213">
        <v>2014</v>
      </c>
      <c r="D10213" s="42" t="s">
        <v>8499</v>
      </c>
      <c r="E10213" t="b">
        <v>0</v>
      </c>
      <c r="F10213" s="42" t="s">
        <v>10479</v>
      </c>
    </row>
    <row r="10214" spans="1:6" x14ac:dyDescent="0.2">
      <c r="A10214" s="42" t="s">
        <v>2498</v>
      </c>
      <c r="B10214" s="42" t="s">
        <v>8462</v>
      </c>
      <c r="C10214">
        <v>2015</v>
      </c>
      <c r="D10214" s="42" t="s">
        <v>9120</v>
      </c>
      <c r="E10214" t="b">
        <v>0</v>
      </c>
      <c r="F10214" s="42" t="s">
        <v>10479</v>
      </c>
    </row>
    <row r="10215" spans="1:6" x14ac:dyDescent="0.2">
      <c r="A10215" s="42" t="s">
        <v>2498</v>
      </c>
      <c r="B10215" s="42" t="s">
        <v>8462</v>
      </c>
      <c r="C10215">
        <v>2016</v>
      </c>
      <c r="D10215" s="42" t="s">
        <v>8678</v>
      </c>
      <c r="E10215" t="b">
        <v>0</v>
      </c>
      <c r="F10215" s="42" t="s">
        <v>10479</v>
      </c>
    </row>
    <row r="10216" spans="1:6" x14ac:dyDescent="0.2">
      <c r="A10216" s="42" t="s">
        <v>2498</v>
      </c>
      <c r="B10216" s="42" t="s">
        <v>8462</v>
      </c>
      <c r="C10216">
        <v>2017</v>
      </c>
      <c r="D10216" s="42" t="s">
        <v>8679</v>
      </c>
      <c r="E10216" t="b">
        <v>0</v>
      </c>
      <c r="F10216" s="42" t="s">
        <v>10479</v>
      </c>
    </row>
    <row r="10217" spans="1:6" x14ac:dyDescent="0.2">
      <c r="A10217" s="42" t="s">
        <v>2498</v>
      </c>
      <c r="B10217" s="42" t="s">
        <v>8462</v>
      </c>
      <c r="C10217">
        <v>2018</v>
      </c>
      <c r="D10217" s="42" t="s">
        <v>8653</v>
      </c>
      <c r="E10217" t="b">
        <v>0</v>
      </c>
      <c r="F10217" s="42" t="s">
        <v>10479</v>
      </c>
    </row>
    <row r="10218" spans="1:6" x14ac:dyDescent="0.2">
      <c r="A10218" s="42" t="s">
        <v>2498</v>
      </c>
      <c r="B10218" s="42" t="s">
        <v>8462</v>
      </c>
      <c r="C10218">
        <v>2019</v>
      </c>
      <c r="D10218" s="42" t="s">
        <v>8673</v>
      </c>
      <c r="E10218" t="b">
        <v>0</v>
      </c>
      <c r="F10218" s="42" t="s">
        <v>10479</v>
      </c>
    </row>
    <row r="10219" spans="1:6" x14ac:dyDescent="0.2">
      <c r="A10219" s="42" t="s">
        <v>2498</v>
      </c>
      <c r="B10219" s="42" t="s">
        <v>8464</v>
      </c>
      <c r="C10219">
        <v>2013</v>
      </c>
      <c r="D10219" s="42" t="s">
        <v>8496</v>
      </c>
      <c r="E10219" t="b">
        <v>0</v>
      </c>
      <c r="F10219" s="42" t="s">
        <v>10479</v>
      </c>
    </row>
    <row r="10220" spans="1:6" x14ac:dyDescent="0.2">
      <c r="A10220" s="42" t="s">
        <v>2498</v>
      </c>
      <c r="B10220" s="42" t="s">
        <v>8464</v>
      </c>
      <c r="C10220">
        <v>2014</v>
      </c>
      <c r="D10220" s="42" t="s">
        <v>8496</v>
      </c>
      <c r="E10220" t="b">
        <v>0</v>
      </c>
      <c r="F10220" s="42" t="s">
        <v>10479</v>
      </c>
    </row>
    <row r="10221" spans="1:6" x14ac:dyDescent="0.2">
      <c r="A10221" s="42" t="s">
        <v>2498</v>
      </c>
      <c r="B10221" s="42" t="s">
        <v>8464</v>
      </c>
      <c r="C10221">
        <v>2015</v>
      </c>
      <c r="D10221" s="42" t="s">
        <v>8496</v>
      </c>
      <c r="E10221" t="b">
        <v>0</v>
      </c>
      <c r="F10221" s="42" t="s">
        <v>10479</v>
      </c>
    </row>
    <row r="10222" spans="1:6" x14ac:dyDescent="0.2">
      <c r="A10222" s="42" t="s">
        <v>2498</v>
      </c>
      <c r="B10222" s="42" t="s">
        <v>8464</v>
      </c>
      <c r="C10222">
        <v>2016</v>
      </c>
      <c r="D10222" s="42" t="s">
        <v>8496</v>
      </c>
      <c r="E10222" t="b">
        <v>0</v>
      </c>
      <c r="F10222" s="42" t="s">
        <v>10479</v>
      </c>
    </row>
    <row r="10223" spans="1:6" x14ac:dyDescent="0.2">
      <c r="A10223" s="42" t="s">
        <v>2498</v>
      </c>
      <c r="B10223" s="42" t="s">
        <v>8464</v>
      </c>
      <c r="C10223">
        <v>2017</v>
      </c>
      <c r="D10223" s="42" t="s">
        <v>8496</v>
      </c>
      <c r="E10223" t="b">
        <v>0</v>
      </c>
      <c r="F10223" s="42" t="s">
        <v>10479</v>
      </c>
    </row>
    <row r="10224" spans="1:6" x14ac:dyDescent="0.2">
      <c r="A10224" s="42" t="s">
        <v>2498</v>
      </c>
      <c r="B10224" s="42" t="s">
        <v>8464</v>
      </c>
      <c r="C10224">
        <v>2018</v>
      </c>
      <c r="D10224" s="42" t="s">
        <v>8482</v>
      </c>
      <c r="E10224" t="b">
        <v>0</v>
      </c>
      <c r="F10224" s="42" t="s">
        <v>10479</v>
      </c>
    </row>
    <row r="10225" spans="1:6" x14ac:dyDescent="0.2">
      <c r="A10225" s="42" t="s">
        <v>2498</v>
      </c>
      <c r="B10225" s="42" t="s">
        <v>8464</v>
      </c>
      <c r="C10225">
        <v>2019</v>
      </c>
      <c r="D10225" s="42" t="s">
        <v>8482</v>
      </c>
      <c r="E10225" t="b">
        <v>0</v>
      </c>
      <c r="F10225" s="42" t="s">
        <v>10479</v>
      </c>
    </row>
    <row r="10226" spans="1:6" x14ac:dyDescent="0.2">
      <c r="A10226" s="42" t="s">
        <v>2500</v>
      </c>
      <c r="B10226" s="42" t="s">
        <v>8454</v>
      </c>
      <c r="C10226">
        <v>2013</v>
      </c>
      <c r="D10226" s="42" t="s">
        <v>9011</v>
      </c>
      <c r="E10226" t="b">
        <v>0</v>
      </c>
      <c r="F10226" s="42" t="s">
        <v>10480</v>
      </c>
    </row>
    <row r="10227" spans="1:6" x14ac:dyDescent="0.2">
      <c r="A10227" s="42" t="s">
        <v>2500</v>
      </c>
      <c r="B10227" s="42" t="s">
        <v>8454</v>
      </c>
      <c r="C10227">
        <v>2014</v>
      </c>
      <c r="D10227" s="42" t="s">
        <v>9546</v>
      </c>
      <c r="E10227" t="b">
        <v>0</v>
      </c>
      <c r="F10227" s="42" t="s">
        <v>10480</v>
      </c>
    </row>
    <row r="10228" spans="1:6" x14ac:dyDescent="0.2">
      <c r="A10228" s="42" t="s">
        <v>2500</v>
      </c>
      <c r="B10228" s="42" t="s">
        <v>8454</v>
      </c>
      <c r="C10228">
        <v>2015</v>
      </c>
      <c r="D10228" s="42" t="s">
        <v>9827</v>
      </c>
      <c r="E10228" t="b">
        <v>0</v>
      </c>
      <c r="F10228" s="42" t="s">
        <v>10480</v>
      </c>
    </row>
    <row r="10229" spans="1:6" x14ac:dyDescent="0.2">
      <c r="A10229" s="42" t="s">
        <v>2500</v>
      </c>
      <c r="B10229" s="42" t="s">
        <v>8454</v>
      </c>
      <c r="C10229">
        <v>2016</v>
      </c>
      <c r="D10229" s="42" t="s">
        <v>8679</v>
      </c>
      <c r="E10229" t="b">
        <v>0</v>
      </c>
      <c r="F10229" s="42" t="s">
        <v>10480</v>
      </c>
    </row>
    <row r="10230" spans="1:6" x14ac:dyDescent="0.2">
      <c r="A10230" s="42" t="s">
        <v>2500</v>
      </c>
      <c r="B10230" s="42" t="s">
        <v>8454</v>
      </c>
      <c r="C10230">
        <v>2017</v>
      </c>
      <c r="D10230" s="42" t="s">
        <v>8601</v>
      </c>
      <c r="E10230" t="b">
        <v>0</v>
      </c>
      <c r="F10230" s="42" t="s">
        <v>10480</v>
      </c>
    </row>
    <row r="10231" spans="1:6" x14ac:dyDescent="0.2">
      <c r="A10231" s="42" t="s">
        <v>2500</v>
      </c>
      <c r="B10231" s="42" t="s">
        <v>8454</v>
      </c>
      <c r="C10231">
        <v>2018</v>
      </c>
      <c r="D10231" s="42" t="s">
        <v>8981</v>
      </c>
      <c r="E10231" t="b">
        <v>0</v>
      </c>
      <c r="F10231" s="42" t="s">
        <v>10480</v>
      </c>
    </row>
    <row r="10232" spans="1:6" x14ac:dyDescent="0.2">
      <c r="A10232" s="42" t="s">
        <v>2500</v>
      </c>
      <c r="B10232" s="42" t="s">
        <v>8454</v>
      </c>
      <c r="C10232">
        <v>2019</v>
      </c>
      <c r="D10232" s="42" t="s">
        <v>8981</v>
      </c>
      <c r="E10232" t="b">
        <v>0</v>
      </c>
      <c r="F10232" s="42" t="s">
        <v>10480</v>
      </c>
    </row>
    <row r="10233" spans="1:6" x14ac:dyDescent="0.2">
      <c r="A10233" s="42" t="s">
        <v>2500</v>
      </c>
      <c r="B10233" s="42" t="s">
        <v>8462</v>
      </c>
      <c r="C10233">
        <v>2013</v>
      </c>
      <c r="D10233" s="42" t="s">
        <v>9011</v>
      </c>
      <c r="E10233" t="b">
        <v>0</v>
      </c>
      <c r="F10233" s="42" t="s">
        <v>10480</v>
      </c>
    </row>
    <row r="10234" spans="1:6" x14ac:dyDescent="0.2">
      <c r="A10234" s="42" t="s">
        <v>2500</v>
      </c>
      <c r="B10234" s="42" t="s">
        <v>8462</v>
      </c>
      <c r="C10234">
        <v>2014</v>
      </c>
      <c r="D10234" s="42" t="s">
        <v>9546</v>
      </c>
      <c r="E10234" t="b">
        <v>0</v>
      </c>
      <c r="F10234" s="42" t="s">
        <v>10480</v>
      </c>
    </row>
    <row r="10235" spans="1:6" x14ac:dyDescent="0.2">
      <c r="A10235" s="42" t="s">
        <v>2500</v>
      </c>
      <c r="B10235" s="42" t="s">
        <v>8462</v>
      </c>
      <c r="C10235">
        <v>2015</v>
      </c>
      <c r="D10235" s="42" t="s">
        <v>9827</v>
      </c>
      <c r="E10235" t="b">
        <v>0</v>
      </c>
      <c r="F10235" s="42" t="s">
        <v>10480</v>
      </c>
    </row>
    <row r="10236" spans="1:6" x14ac:dyDescent="0.2">
      <c r="A10236" s="42" t="s">
        <v>2500</v>
      </c>
      <c r="B10236" s="42" t="s">
        <v>8462</v>
      </c>
      <c r="C10236">
        <v>2016</v>
      </c>
      <c r="D10236" s="42" t="s">
        <v>8679</v>
      </c>
      <c r="E10236" t="b">
        <v>0</v>
      </c>
      <c r="F10236" s="42" t="s">
        <v>10480</v>
      </c>
    </row>
    <row r="10237" spans="1:6" x14ac:dyDescent="0.2">
      <c r="A10237" s="42" t="s">
        <v>2500</v>
      </c>
      <c r="B10237" s="42" t="s">
        <v>8462</v>
      </c>
      <c r="C10237">
        <v>2017</v>
      </c>
      <c r="D10237" s="42" t="s">
        <v>9329</v>
      </c>
      <c r="E10237" t="b">
        <v>0</v>
      </c>
      <c r="F10237" s="42" t="s">
        <v>10480</v>
      </c>
    </row>
    <row r="10238" spans="1:6" x14ac:dyDescent="0.2">
      <c r="A10238" s="42" t="s">
        <v>2500</v>
      </c>
      <c r="B10238" s="42" t="s">
        <v>8462</v>
      </c>
      <c r="C10238">
        <v>2018</v>
      </c>
      <c r="D10238" s="42" t="s">
        <v>8981</v>
      </c>
      <c r="E10238" t="b">
        <v>0</v>
      </c>
      <c r="F10238" s="42" t="s">
        <v>10480</v>
      </c>
    </row>
    <row r="10239" spans="1:6" x14ac:dyDescent="0.2">
      <c r="A10239" s="42" t="s">
        <v>2500</v>
      </c>
      <c r="B10239" s="42" t="s">
        <v>8462</v>
      </c>
      <c r="C10239">
        <v>2019</v>
      </c>
      <c r="D10239" s="42" t="s">
        <v>9010</v>
      </c>
      <c r="E10239" t="b">
        <v>0</v>
      </c>
      <c r="F10239" s="42" t="s">
        <v>10480</v>
      </c>
    </row>
    <row r="10240" spans="1:6" x14ac:dyDescent="0.2">
      <c r="A10240" s="42" t="s">
        <v>2500</v>
      </c>
      <c r="B10240" s="42" t="s">
        <v>8464</v>
      </c>
      <c r="C10240">
        <v>2013</v>
      </c>
      <c r="D10240" s="42" t="s">
        <v>8496</v>
      </c>
      <c r="E10240" t="b">
        <v>0</v>
      </c>
      <c r="F10240" s="42" t="s">
        <v>10480</v>
      </c>
    </row>
    <row r="10241" spans="1:6" x14ac:dyDescent="0.2">
      <c r="A10241" s="42" t="s">
        <v>2500</v>
      </c>
      <c r="B10241" s="42" t="s">
        <v>8464</v>
      </c>
      <c r="C10241">
        <v>2014</v>
      </c>
      <c r="D10241" s="42" t="s">
        <v>8496</v>
      </c>
      <c r="E10241" t="b">
        <v>0</v>
      </c>
      <c r="F10241" s="42" t="s">
        <v>10480</v>
      </c>
    </row>
    <row r="10242" spans="1:6" x14ac:dyDescent="0.2">
      <c r="A10242" s="42" t="s">
        <v>2500</v>
      </c>
      <c r="B10242" s="42" t="s">
        <v>8464</v>
      </c>
      <c r="C10242">
        <v>2015</v>
      </c>
      <c r="D10242" s="42" t="s">
        <v>8496</v>
      </c>
      <c r="E10242" t="b">
        <v>0</v>
      </c>
      <c r="F10242" s="42" t="s">
        <v>10480</v>
      </c>
    </row>
    <row r="10243" spans="1:6" x14ac:dyDescent="0.2">
      <c r="A10243" s="42" t="s">
        <v>2500</v>
      </c>
      <c r="B10243" s="42" t="s">
        <v>8464</v>
      </c>
      <c r="C10243">
        <v>2016</v>
      </c>
      <c r="D10243" s="42" t="s">
        <v>8496</v>
      </c>
      <c r="E10243" t="b">
        <v>0</v>
      </c>
      <c r="F10243" s="42" t="s">
        <v>10480</v>
      </c>
    </row>
    <row r="10244" spans="1:6" x14ac:dyDescent="0.2">
      <c r="A10244" s="42" t="s">
        <v>2500</v>
      </c>
      <c r="B10244" s="42" t="s">
        <v>8464</v>
      </c>
      <c r="C10244">
        <v>2017</v>
      </c>
      <c r="D10244" s="42" t="s">
        <v>8496</v>
      </c>
      <c r="E10244" t="b">
        <v>0</v>
      </c>
      <c r="F10244" s="42" t="s">
        <v>10480</v>
      </c>
    </row>
    <row r="10245" spans="1:6" x14ac:dyDescent="0.2">
      <c r="A10245" s="42" t="s">
        <v>2500</v>
      </c>
      <c r="B10245" s="42" t="s">
        <v>8464</v>
      </c>
      <c r="C10245">
        <v>2018</v>
      </c>
      <c r="D10245" s="42" t="s">
        <v>8496</v>
      </c>
      <c r="E10245" t="b">
        <v>0</v>
      </c>
      <c r="F10245" s="42" t="s">
        <v>10480</v>
      </c>
    </row>
    <row r="10246" spans="1:6" x14ac:dyDescent="0.2">
      <c r="A10246" s="42" t="s">
        <v>2500</v>
      </c>
      <c r="B10246" s="42" t="s">
        <v>8464</v>
      </c>
      <c r="C10246">
        <v>2019</v>
      </c>
      <c r="D10246" s="42" t="s">
        <v>8499</v>
      </c>
      <c r="E10246" t="b">
        <v>0</v>
      </c>
      <c r="F10246" s="42" t="s">
        <v>10480</v>
      </c>
    </row>
    <row r="10247" spans="1:6" x14ac:dyDescent="0.2">
      <c r="A10247" s="42" t="s">
        <v>2504</v>
      </c>
      <c r="B10247" s="42" t="s">
        <v>8454</v>
      </c>
      <c r="C10247">
        <v>2013</v>
      </c>
      <c r="D10247" s="42" t="s">
        <v>9010</v>
      </c>
      <c r="E10247" t="b">
        <v>0</v>
      </c>
      <c r="F10247" s="42" t="s">
        <v>10481</v>
      </c>
    </row>
    <row r="10248" spans="1:6" x14ac:dyDescent="0.2">
      <c r="A10248" s="42" t="s">
        <v>2504</v>
      </c>
      <c r="B10248" s="42" t="s">
        <v>8454</v>
      </c>
      <c r="C10248">
        <v>2014</v>
      </c>
      <c r="D10248" s="42" t="s">
        <v>8964</v>
      </c>
      <c r="E10248" t="b">
        <v>0</v>
      </c>
      <c r="F10248" s="42" t="s">
        <v>10481</v>
      </c>
    </row>
    <row r="10249" spans="1:6" x14ac:dyDescent="0.2">
      <c r="A10249" s="42" t="s">
        <v>2504</v>
      </c>
      <c r="B10249" s="42" t="s">
        <v>8454</v>
      </c>
      <c r="C10249">
        <v>2015</v>
      </c>
      <c r="D10249" s="42" t="s">
        <v>9318</v>
      </c>
      <c r="E10249" t="b">
        <v>0</v>
      </c>
      <c r="F10249" s="42" t="s">
        <v>10481</v>
      </c>
    </row>
    <row r="10250" spans="1:6" x14ac:dyDescent="0.2">
      <c r="A10250" s="42" t="s">
        <v>2504</v>
      </c>
      <c r="B10250" s="42" t="s">
        <v>8454</v>
      </c>
      <c r="C10250">
        <v>2016</v>
      </c>
      <c r="D10250" s="42" t="s">
        <v>8977</v>
      </c>
      <c r="E10250" t="b">
        <v>0</v>
      </c>
      <c r="F10250" s="42" t="s">
        <v>10481</v>
      </c>
    </row>
    <row r="10251" spans="1:6" x14ac:dyDescent="0.2">
      <c r="A10251" s="42" t="s">
        <v>2504</v>
      </c>
      <c r="B10251" s="42" t="s">
        <v>8454</v>
      </c>
      <c r="C10251">
        <v>2017</v>
      </c>
      <c r="D10251" s="42" t="s">
        <v>8983</v>
      </c>
      <c r="E10251" t="b">
        <v>0</v>
      </c>
      <c r="F10251" s="42" t="s">
        <v>10481</v>
      </c>
    </row>
    <row r="10252" spans="1:6" x14ac:dyDescent="0.2">
      <c r="A10252" s="42" t="s">
        <v>2504</v>
      </c>
      <c r="B10252" s="42" t="s">
        <v>8454</v>
      </c>
      <c r="C10252">
        <v>2018</v>
      </c>
      <c r="D10252" s="42" t="s">
        <v>8964</v>
      </c>
      <c r="E10252" t="b">
        <v>0</v>
      </c>
      <c r="F10252" s="42" t="s">
        <v>10481</v>
      </c>
    </row>
    <row r="10253" spans="1:6" x14ac:dyDescent="0.2">
      <c r="A10253" s="42" t="s">
        <v>2504</v>
      </c>
      <c r="B10253" s="42" t="s">
        <v>8454</v>
      </c>
      <c r="C10253">
        <v>2019</v>
      </c>
      <c r="D10253" s="42" t="s">
        <v>8681</v>
      </c>
      <c r="E10253" t="b">
        <v>0</v>
      </c>
      <c r="F10253" s="42" t="s">
        <v>10481</v>
      </c>
    </row>
    <row r="10254" spans="1:6" x14ac:dyDescent="0.2">
      <c r="A10254" s="42" t="s">
        <v>2504</v>
      </c>
      <c r="B10254" s="42" t="s">
        <v>8462</v>
      </c>
      <c r="C10254">
        <v>2013</v>
      </c>
      <c r="D10254" s="42" t="s">
        <v>9010</v>
      </c>
      <c r="E10254" t="b">
        <v>0</v>
      </c>
      <c r="F10254" s="42" t="s">
        <v>10481</v>
      </c>
    </row>
    <row r="10255" spans="1:6" x14ac:dyDescent="0.2">
      <c r="A10255" s="42" t="s">
        <v>2504</v>
      </c>
      <c r="B10255" s="42" t="s">
        <v>8462</v>
      </c>
      <c r="C10255">
        <v>2014</v>
      </c>
      <c r="D10255" s="42" t="s">
        <v>8964</v>
      </c>
      <c r="E10255" t="b">
        <v>0</v>
      </c>
      <c r="F10255" s="42" t="s">
        <v>10481</v>
      </c>
    </row>
    <row r="10256" spans="1:6" x14ac:dyDescent="0.2">
      <c r="A10256" s="42" t="s">
        <v>2504</v>
      </c>
      <c r="B10256" s="42" t="s">
        <v>8462</v>
      </c>
      <c r="C10256">
        <v>2015</v>
      </c>
      <c r="D10256" s="42" t="s">
        <v>9318</v>
      </c>
      <c r="E10256" t="b">
        <v>0</v>
      </c>
      <c r="F10256" s="42" t="s">
        <v>10481</v>
      </c>
    </row>
    <row r="10257" spans="1:6" x14ac:dyDescent="0.2">
      <c r="A10257" s="42" t="s">
        <v>2504</v>
      </c>
      <c r="B10257" s="42" t="s">
        <v>8462</v>
      </c>
      <c r="C10257">
        <v>2016</v>
      </c>
      <c r="D10257" s="42" t="s">
        <v>8977</v>
      </c>
      <c r="E10257" t="b">
        <v>0</v>
      </c>
      <c r="F10257" s="42" t="s">
        <v>10481</v>
      </c>
    </row>
    <row r="10258" spans="1:6" x14ac:dyDescent="0.2">
      <c r="A10258" s="42" t="s">
        <v>2504</v>
      </c>
      <c r="B10258" s="42" t="s">
        <v>8462</v>
      </c>
      <c r="C10258">
        <v>2017</v>
      </c>
      <c r="D10258" s="42" t="s">
        <v>8983</v>
      </c>
      <c r="E10258" t="b">
        <v>0</v>
      </c>
      <c r="F10258" s="42" t="s">
        <v>10481</v>
      </c>
    </row>
    <row r="10259" spans="1:6" x14ac:dyDescent="0.2">
      <c r="A10259" s="42" t="s">
        <v>2504</v>
      </c>
      <c r="B10259" s="42" t="s">
        <v>8462</v>
      </c>
      <c r="C10259">
        <v>2018</v>
      </c>
      <c r="D10259" s="42" t="s">
        <v>8964</v>
      </c>
      <c r="E10259" t="b">
        <v>0</v>
      </c>
      <c r="F10259" s="42" t="s">
        <v>10481</v>
      </c>
    </row>
    <row r="10260" spans="1:6" x14ac:dyDescent="0.2">
      <c r="A10260" s="42" t="s">
        <v>2504</v>
      </c>
      <c r="B10260" s="42" t="s">
        <v>8462</v>
      </c>
      <c r="C10260">
        <v>2019</v>
      </c>
      <c r="D10260" s="42" t="s">
        <v>8681</v>
      </c>
      <c r="E10260" t="b">
        <v>0</v>
      </c>
      <c r="F10260" s="42" t="s">
        <v>10481</v>
      </c>
    </row>
    <row r="10261" spans="1:6" x14ac:dyDescent="0.2">
      <c r="A10261" s="42" t="s">
        <v>2504</v>
      </c>
      <c r="B10261" s="42" t="s">
        <v>8464</v>
      </c>
      <c r="C10261">
        <v>2013</v>
      </c>
      <c r="D10261" s="42" t="s">
        <v>8981</v>
      </c>
      <c r="E10261" t="b">
        <v>0</v>
      </c>
      <c r="F10261" s="42" t="s">
        <v>10481</v>
      </c>
    </row>
    <row r="10262" spans="1:6" x14ac:dyDescent="0.2">
      <c r="A10262" s="42" t="s">
        <v>2504</v>
      </c>
      <c r="B10262" s="42" t="s">
        <v>8464</v>
      </c>
      <c r="C10262">
        <v>2014</v>
      </c>
      <c r="D10262" s="42" t="s">
        <v>8983</v>
      </c>
      <c r="E10262" t="b">
        <v>0</v>
      </c>
      <c r="F10262" s="42" t="s">
        <v>10481</v>
      </c>
    </row>
    <row r="10263" spans="1:6" x14ac:dyDescent="0.2">
      <c r="A10263" s="42" t="s">
        <v>2504</v>
      </c>
      <c r="B10263" s="42" t="s">
        <v>8464</v>
      </c>
      <c r="C10263">
        <v>2015</v>
      </c>
      <c r="D10263" s="42" t="s">
        <v>9318</v>
      </c>
      <c r="E10263" t="b">
        <v>0</v>
      </c>
      <c r="F10263" s="42" t="s">
        <v>10481</v>
      </c>
    </row>
    <row r="10264" spans="1:6" x14ac:dyDescent="0.2">
      <c r="A10264" s="42" t="s">
        <v>2504</v>
      </c>
      <c r="B10264" s="42" t="s">
        <v>8464</v>
      </c>
      <c r="C10264">
        <v>2016</v>
      </c>
      <c r="D10264" s="42" t="s">
        <v>9318</v>
      </c>
      <c r="E10264" t="b">
        <v>0</v>
      </c>
      <c r="F10264" s="42" t="s">
        <v>10481</v>
      </c>
    </row>
    <row r="10265" spans="1:6" x14ac:dyDescent="0.2">
      <c r="A10265" s="42" t="s">
        <v>2504</v>
      </c>
      <c r="B10265" s="42" t="s">
        <v>8464</v>
      </c>
      <c r="C10265">
        <v>2017</v>
      </c>
      <c r="D10265" s="42" t="s">
        <v>8587</v>
      </c>
      <c r="E10265" t="b">
        <v>0</v>
      </c>
      <c r="F10265" s="42" t="s">
        <v>10481</v>
      </c>
    </row>
    <row r="10266" spans="1:6" x14ac:dyDescent="0.2">
      <c r="A10266" s="42" t="s">
        <v>2504</v>
      </c>
      <c r="B10266" s="42" t="s">
        <v>8464</v>
      </c>
      <c r="C10266">
        <v>2018</v>
      </c>
      <c r="D10266" s="42" t="s">
        <v>8676</v>
      </c>
      <c r="E10266" t="b">
        <v>0</v>
      </c>
      <c r="F10266" s="42" t="s">
        <v>10481</v>
      </c>
    </row>
    <row r="10267" spans="1:6" x14ac:dyDescent="0.2">
      <c r="A10267" s="42" t="s">
        <v>2504</v>
      </c>
      <c r="B10267" s="42" t="s">
        <v>8464</v>
      </c>
      <c r="C10267">
        <v>2019</v>
      </c>
      <c r="D10267" s="42" t="s">
        <v>9010</v>
      </c>
      <c r="E10267" t="b">
        <v>0</v>
      </c>
      <c r="F10267" s="42" t="s">
        <v>10481</v>
      </c>
    </row>
    <row r="10268" spans="1:6" x14ac:dyDescent="0.2">
      <c r="A10268" s="42" t="s">
        <v>2506</v>
      </c>
      <c r="B10268" s="42" t="s">
        <v>8454</v>
      </c>
      <c r="C10268">
        <v>2013</v>
      </c>
      <c r="D10268" s="42" t="s">
        <v>8496</v>
      </c>
      <c r="E10268" t="b">
        <v>0</v>
      </c>
      <c r="F10268" s="42" t="s">
        <v>10482</v>
      </c>
    </row>
    <row r="10269" spans="1:6" x14ac:dyDescent="0.2">
      <c r="A10269" s="42" t="s">
        <v>2506</v>
      </c>
      <c r="B10269" s="42" t="s">
        <v>8454</v>
      </c>
      <c r="C10269">
        <v>2014</v>
      </c>
      <c r="D10269" s="42" t="s">
        <v>9686</v>
      </c>
      <c r="E10269" t="b">
        <v>0</v>
      </c>
      <c r="F10269" s="42" t="s">
        <v>10482</v>
      </c>
    </row>
    <row r="10270" spans="1:6" x14ac:dyDescent="0.2">
      <c r="A10270" s="42" t="s">
        <v>2506</v>
      </c>
      <c r="B10270" s="42" t="s">
        <v>8454</v>
      </c>
      <c r="C10270">
        <v>2015</v>
      </c>
      <c r="D10270" s="42" t="s">
        <v>8593</v>
      </c>
      <c r="E10270" t="b">
        <v>0</v>
      </c>
      <c r="F10270" s="42" t="s">
        <v>10482</v>
      </c>
    </row>
    <row r="10271" spans="1:6" x14ac:dyDescent="0.2">
      <c r="A10271" s="42" t="s">
        <v>2506</v>
      </c>
      <c r="B10271" s="42" t="s">
        <v>8454</v>
      </c>
      <c r="C10271">
        <v>2016</v>
      </c>
      <c r="D10271" s="42" t="s">
        <v>9148</v>
      </c>
      <c r="E10271" t="b">
        <v>0</v>
      </c>
      <c r="F10271" s="42" t="s">
        <v>10482</v>
      </c>
    </row>
    <row r="10272" spans="1:6" x14ac:dyDescent="0.2">
      <c r="A10272" s="42" t="s">
        <v>2506</v>
      </c>
      <c r="B10272" s="42" t="s">
        <v>8454</v>
      </c>
      <c r="C10272">
        <v>2017</v>
      </c>
      <c r="D10272" s="42" t="s">
        <v>9330</v>
      </c>
      <c r="E10272" t="b">
        <v>0</v>
      </c>
      <c r="F10272" s="42" t="s">
        <v>10482</v>
      </c>
    </row>
    <row r="10273" spans="1:6" x14ac:dyDescent="0.2">
      <c r="A10273" s="42" t="s">
        <v>2506</v>
      </c>
      <c r="B10273" s="42" t="s">
        <v>8454</v>
      </c>
      <c r="C10273">
        <v>2018</v>
      </c>
      <c r="D10273" s="42" t="s">
        <v>8989</v>
      </c>
      <c r="E10273" t="b">
        <v>0</v>
      </c>
      <c r="F10273" s="42" t="s">
        <v>10482</v>
      </c>
    </row>
    <row r="10274" spans="1:6" x14ac:dyDescent="0.2">
      <c r="A10274" s="42" t="s">
        <v>2506</v>
      </c>
      <c r="B10274" s="42" t="s">
        <v>8454</v>
      </c>
      <c r="C10274">
        <v>2019</v>
      </c>
      <c r="D10274" s="42" t="s">
        <v>8972</v>
      </c>
      <c r="E10274" t="b">
        <v>0</v>
      </c>
      <c r="F10274" s="42" t="s">
        <v>10482</v>
      </c>
    </row>
    <row r="10275" spans="1:6" x14ac:dyDescent="0.2">
      <c r="A10275" s="42" t="s">
        <v>2506</v>
      </c>
      <c r="B10275" s="42" t="s">
        <v>8462</v>
      </c>
      <c r="C10275">
        <v>2013</v>
      </c>
      <c r="D10275" s="42" t="s">
        <v>8496</v>
      </c>
      <c r="E10275" t="b">
        <v>0</v>
      </c>
      <c r="F10275" s="42" t="s">
        <v>10482</v>
      </c>
    </row>
    <row r="10276" spans="1:6" x14ac:dyDescent="0.2">
      <c r="A10276" s="42" t="s">
        <v>2506</v>
      </c>
      <c r="B10276" s="42" t="s">
        <v>8462</v>
      </c>
      <c r="C10276">
        <v>2014</v>
      </c>
      <c r="D10276" s="42" t="s">
        <v>9686</v>
      </c>
      <c r="E10276" t="b">
        <v>0</v>
      </c>
      <c r="F10276" s="42" t="s">
        <v>10482</v>
      </c>
    </row>
    <row r="10277" spans="1:6" x14ac:dyDescent="0.2">
      <c r="A10277" s="42" t="s">
        <v>2506</v>
      </c>
      <c r="B10277" s="42" t="s">
        <v>8462</v>
      </c>
      <c r="C10277">
        <v>2015</v>
      </c>
      <c r="D10277" s="42" t="s">
        <v>8593</v>
      </c>
      <c r="E10277" t="b">
        <v>0</v>
      </c>
      <c r="F10277" s="42" t="s">
        <v>10482</v>
      </c>
    </row>
    <row r="10278" spans="1:6" x14ac:dyDescent="0.2">
      <c r="A10278" s="42" t="s">
        <v>2506</v>
      </c>
      <c r="B10278" s="42" t="s">
        <v>8462</v>
      </c>
      <c r="C10278">
        <v>2016</v>
      </c>
      <c r="D10278" s="42" t="s">
        <v>9148</v>
      </c>
      <c r="E10278" t="b">
        <v>0</v>
      </c>
      <c r="F10278" s="42" t="s">
        <v>10482</v>
      </c>
    </row>
    <row r="10279" spans="1:6" x14ac:dyDescent="0.2">
      <c r="A10279" s="42" t="s">
        <v>2506</v>
      </c>
      <c r="B10279" s="42" t="s">
        <v>8462</v>
      </c>
      <c r="C10279">
        <v>2017</v>
      </c>
      <c r="D10279" s="42" t="s">
        <v>9330</v>
      </c>
      <c r="E10279" t="b">
        <v>0</v>
      </c>
      <c r="F10279" s="42" t="s">
        <v>10482</v>
      </c>
    </row>
    <row r="10280" spans="1:6" x14ac:dyDescent="0.2">
      <c r="A10280" s="42" t="s">
        <v>2506</v>
      </c>
      <c r="B10280" s="42" t="s">
        <v>8462</v>
      </c>
      <c r="C10280">
        <v>2018</v>
      </c>
      <c r="D10280" s="42" t="s">
        <v>8989</v>
      </c>
      <c r="E10280" t="b">
        <v>0</v>
      </c>
      <c r="F10280" s="42" t="s">
        <v>10482</v>
      </c>
    </row>
    <row r="10281" spans="1:6" x14ac:dyDescent="0.2">
      <c r="A10281" s="42" t="s">
        <v>2506</v>
      </c>
      <c r="B10281" s="42" t="s">
        <v>8462</v>
      </c>
      <c r="C10281">
        <v>2019</v>
      </c>
      <c r="D10281" s="42" t="s">
        <v>8972</v>
      </c>
      <c r="E10281" t="b">
        <v>0</v>
      </c>
      <c r="F10281" s="42" t="s">
        <v>10482</v>
      </c>
    </row>
    <row r="10282" spans="1:6" x14ac:dyDescent="0.2">
      <c r="A10282" s="42" t="s">
        <v>2506</v>
      </c>
      <c r="B10282" s="42" t="s">
        <v>8464</v>
      </c>
      <c r="C10282">
        <v>2013</v>
      </c>
      <c r="D10282" s="42" t="s">
        <v>8496</v>
      </c>
      <c r="E10282" t="b">
        <v>0</v>
      </c>
      <c r="F10282" s="42" t="s">
        <v>10482</v>
      </c>
    </row>
    <row r="10283" spans="1:6" x14ac:dyDescent="0.2">
      <c r="A10283" s="42" t="s">
        <v>2506</v>
      </c>
      <c r="B10283" s="42" t="s">
        <v>8464</v>
      </c>
      <c r="C10283">
        <v>2014</v>
      </c>
      <c r="D10283" s="42" t="s">
        <v>8496</v>
      </c>
      <c r="E10283" t="b">
        <v>0</v>
      </c>
      <c r="F10283" s="42" t="s">
        <v>10482</v>
      </c>
    </row>
    <row r="10284" spans="1:6" x14ac:dyDescent="0.2">
      <c r="A10284" s="42" t="s">
        <v>2506</v>
      </c>
      <c r="B10284" s="42" t="s">
        <v>8464</v>
      </c>
      <c r="C10284">
        <v>2015</v>
      </c>
      <c r="D10284" s="42" t="s">
        <v>8496</v>
      </c>
      <c r="E10284" t="b">
        <v>0</v>
      </c>
      <c r="F10284" s="42" t="s">
        <v>10482</v>
      </c>
    </row>
    <row r="10285" spans="1:6" x14ac:dyDescent="0.2">
      <c r="A10285" s="42" t="s">
        <v>2506</v>
      </c>
      <c r="B10285" s="42" t="s">
        <v>8464</v>
      </c>
      <c r="C10285">
        <v>2016</v>
      </c>
      <c r="D10285" s="42" t="s">
        <v>8686</v>
      </c>
      <c r="E10285" t="b">
        <v>0</v>
      </c>
      <c r="F10285" s="42" t="s">
        <v>10482</v>
      </c>
    </row>
    <row r="10286" spans="1:6" x14ac:dyDescent="0.2">
      <c r="A10286" s="42" t="s">
        <v>2506</v>
      </c>
      <c r="B10286" s="42" t="s">
        <v>8464</v>
      </c>
      <c r="C10286">
        <v>2017</v>
      </c>
      <c r="D10286" s="42" t="s">
        <v>8681</v>
      </c>
      <c r="E10286" t="b">
        <v>0</v>
      </c>
      <c r="F10286" s="42" t="s">
        <v>10482</v>
      </c>
    </row>
    <row r="10287" spans="1:6" x14ac:dyDescent="0.2">
      <c r="A10287" s="42" t="s">
        <v>2506</v>
      </c>
      <c r="B10287" s="42" t="s">
        <v>8464</v>
      </c>
      <c r="C10287">
        <v>2018</v>
      </c>
      <c r="D10287" s="42" t="s">
        <v>9019</v>
      </c>
      <c r="E10287" t="b">
        <v>0</v>
      </c>
      <c r="F10287" s="42" t="s">
        <v>10482</v>
      </c>
    </row>
    <row r="10288" spans="1:6" x14ac:dyDescent="0.2">
      <c r="A10288" s="42" t="s">
        <v>2506</v>
      </c>
      <c r="B10288" s="42" t="s">
        <v>8464</v>
      </c>
      <c r="C10288">
        <v>2019</v>
      </c>
      <c r="D10288" s="42" t="s">
        <v>8596</v>
      </c>
      <c r="E10288" t="b">
        <v>0</v>
      </c>
      <c r="F10288" s="42" t="s">
        <v>10482</v>
      </c>
    </row>
    <row r="10289" spans="1:6" x14ac:dyDescent="0.2">
      <c r="A10289" s="42" t="s">
        <v>2508</v>
      </c>
      <c r="B10289" s="42" t="s">
        <v>8454</v>
      </c>
      <c r="C10289">
        <v>2013</v>
      </c>
      <c r="D10289" s="42" t="s">
        <v>8496</v>
      </c>
      <c r="E10289" t="b">
        <v>0</v>
      </c>
      <c r="F10289" s="42" t="s">
        <v>10483</v>
      </c>
    </row>
    <row r="10290" spans="1:6" x14ac:dyDescent="0.2">
      <c r="A10290" s="42" t="s">
        <v>2508</v>
      </c>
      <c r="B10290" s="42" t="s">
        <v>8454</v>
      </c>
      <c r="C10290">
        <v>2014</v>
      </c>
      <c r="D10290" s="42" t="s">
        <v>8653</v>
      </c>
      <c r="E10290" t="b">
        <v>0</v>
      </c>
      <c r="F10290" s="42" t="s">
        <v>10483</v>
      </c>
    </row>
    <row r="10291" spans="1:6" x14ac:dyDescent="0.2">
      <c r="A10291" s="42" t="s">
        <v>2508</v>
      </c>
      <c r="B10291" s="42" t="s">
        <v>8454</v>
      </c>
      <c r="C10291">
        <v>2015</v>
      </c>
      <c r="D10291" s="42" t="s">
        <v>8496</v>
      </c>
      <c r="E10291" t="b">
        <v>0</v>
      </c>
      <c r="F10291" s="42" t="s">
        <v>10483</v>
      </c>
    </row>
    <row r="10292" spans="1:6" x14ac:dyDescent="0.2">
      <c r="A10292" s="42" t="s">
        <v>2508</v>
      </c>
      <c r="B10292" s="42" t="s">
        <v>8454</v>
      </c>
      <c r="C10292">
        <v>2016</v>
      </c>
      <c r="D10292" s="42" t="s">
        <v>8679</v>
      </c>
      <c r="E10292" t="b">
        <v>0</v>
      </c>
      <c r="F10292" s="42" t="s">
        <v>10483</v>
      </c>
    </row>
    <row r="10293" spans="1:6" x14ac:dyDescent="0.2">
      <c r="A10293" s="42" t="s">
        <v>2508</v>
      </c>
      <c r="B10293" s="42" t="s">
        <v>8454</v>
      </c>
      <c r="C10293">
        <v>2017</v>
      </c>
      <c r="D10293" s="42" t="s">
        <v>8673</v>
      </c>
      <c r="E10293" t="b">
        <v>0</v>
      </c>
      <c r="F10293" s="42" t="s">
        <v>10483</v>
      </c>
    </row>
    <row r="10294" spans="1:6" x14ac:dyDescent="0.2">
      <c r="A10294" s="42" t="s">
        <v>2508</v>
      </c>
      <c r="B10294" s="42" t="s">
        <v>8454</v>
      </c>
      <c r="C10294">
        <v>2018</v>
      </c>
      <c r="D10294" s="42" t="s">
        <v>8680</v>
      </c>
      <c r="E10294" t="b">
        <v>0</v>
      </c>
      <c r="F10294" s="42" t="s">
        <v>10483</v>
      </c>
    </row>
    <row r="10295" spans="1:6" x14ac:dyDescent="0.2">
      <c r="A10295" s="42" t="s">
        <v>2508</v>
      </c>
      <c r="B10295" s="42" t="s">
        <v>8454</v>
      </c>
      <c r="C10295">
        <v>2019</v>
      </c>
      <c r="D10295" s="42" t="s">
        <v>8680</v>
      </c>
      <c r="E10295" t="b">
        <v>0</v>
      </c>
      <c r="F10295" s="42" t="s">
        <v>10483</v>
      </c>
    </row>
    <row r="10296" spans="1:6" x14ac:dyDescent="0.2">
      <c r="A10296" s="42" t="s">
        <v>2508</v>
      </c>
      <c r="B10296" s="42" t="s">
        <v>8462</v>
      </c>
      <c r="C10296">
        <v>2013</v>
      </c>
      <c r="D10296" s="42" t="s">
        <v>8496</v>
      </c>
      <c r="E10296" t="b">
        <v>0</v>
      </c>
      <c r="F10296" s="42" t="s">
        <v>10483</v>
      </c>
    </row>
    <row r="10297" spans="1:6" x14ac:dyDescent="0.2">
      <c r="A10297" s="42" t="s">
        <v>2508</v>
      </c>
      <c r="B10297" s="42" t="s">
        <v>8462</v>
      </c>
      <c r="C10297">
        <v>2014</v>
      </c>
      <c r="D10297" s="42" t="s">
        <v>8653</v>
      </c>
      <c r="E10297" t="b">
        <v>0</v>
      </c>
      <c r="F10297" s="42" t="s">
        <v>10483</v>
      </c>
    </row>
    <row r="10298" spans="1:6" x14ac:dyDescent="0.2">
      <c r="A10298" s="42" t="s">
        <v>2508</v>
      </c>
      <c r="B10298" s="42" t="s">
        <v>8462</v>
      </c>
      <c r="C10298">
        <v>2015</v>
      </c>
      <c r="D10298" s="42" t="s">
        <v>8496</v>
      </c>
      <c r="E10298" t="b">
        <v>0</v>
      </c>
      <c r="F10298" s="42" t="s">
        <v>10483</v>
      </c>
    </row>
    <row r="10299" spans="1:6" x14ac:dyDescent="0.2">
      <c r="A10299" s="42" t="s">
        <v>2508</v>
      </c>
      <c r="B10299" s="42" t="s">
        <v>8462</v>
      </c>
      <c r="C10299">
        <v>2016</v>
      </c>
      <c r="D10299" s="42" t="s">
        <v>8679</v>
      </c>
      <c r="E10299" t="b">
        <v>0</v>
      </c>
      <c r="F10299" s="42" t="s">
        <v>10483</v>
      </c>
    </row>
    <row r="10300" spans="1:6" x14ac:dyDescent="0.2">
      <c r="A10300" s="42" t="s">
        <v>2508</v>
      </c>
      <c r="B10300" s="42" t="s">
        <v>8462</v>
      </c>
      <c r="C10300">
        <v>2017</v>
      </c>
      <c r="D10300" s="42" t="s">
        <v>8673</v>
      </c>
      <c r="E10300" t="b">
        <v>0</v>
      </c>
      <c r="F10300" s="42" t="s">
        <v>10483</v>
      </c>
    </row>
    <row r="10301" spans="1:6" x14ac:dyDescent="0.2">
      <c r="A10301" s="42" t="s">
        <v>2508</v>
      </c>
      <c r="B10301" s="42" t="s">
        <v>8462</v>
      </c>
      <c r="C10301">
        <v>2018</v>
      </c>
      <c r="D10301" s="42" t="s">
        <v>8680</v>
      </c>
      <c r="E10301" t="b">
        <v>0</v>
      </c>
      <c r="F10301" s="42" t="s">
        <v>10483</v>
      </c>
    </row>
    <row r="10302" spans="1:6" x14ac:dyDescent="0.2">
      <c r="A10302" s="42" t="s">
        <v>2508</v>
      </c>
      <c r="B10302" s="42" t="s">
        <v>8462</v>
      </c>
      <c r="C10302">
        <v>2019</v>
      </c>
      <c r="D10302" s="42" t="s">
        <v>8680</v>
      </c>
      <c r="E10302" t="b">
        <v>0</v>
      </c>
      <c r="F10302" s="42" t="s">
        <v>10483</v>
      </c>
    </row>
    <row r="10303" spans="1:6" x14ac:dyDescent="0.2">
      <c r="A10303" s="42" t="s">
        <v>2508</v>
      </c>
      <c r="B10303" s="42" t="s">
        <v>8464</v>
      </c>
      <c r="C10303">
        <v>2013</v>
      </c>
      <c r="D10303" s="42" t="s">
        <v>8496</v>
      </c>
      <c r="E10303" t="b">
        <v>0</v>
      </c>
      <c r="F10303" s="42" t="s">
        <v>10483</v>
      </c>
    </row>
    <row r="10304" spans="1:6" x14ac:dyDescent="0.2">
      <c r="A10304" s="42" t="s">
        <v>2508</v>
      </c>
      <c r="B10304" s="42" t="s">
        <v>8464</v>
      </c>
      <c r="C10304">
        <v>2014</v>
      </c>
      <c r="D10304" s="42" t="s">
        <v>8496</v>
      </c>
      <c r="E10304" t="b">
        <v>0</v>
      </c>
      <c r="F10304" s="42" t="s">
        <v>10483</v>
      </c>
    </row>
    <row r="10305" spans="1:6" x14ac:dyDescent="0.2">
      <c r="A10305" s="42" t="s">
        <v>2508</v>
      </c>
      <c r="B10305" s="42" t="s">
        <v>8464</v>
      </c>
      <c r="C10305">
        <v>2015</v>
      </c>
      <c r="D10305" s="42" t="s">
        <v>8496</v>
      </c>
      <c r="E10305" t="b">
        <v>0</v>
      </c>
      <c r="F10305" s="42" t="s">
        <v>10483</v>
      </c>
    </row>
    <row r="10306" spans="1:6" x14ac:dyDescent="0.2">
      <c r="A10306" s="42" t="s">
        <v>2508</v>
      </c>
      <c r="B10306" s="42" t="s">
        <v>8464</v>
      </c>
      <c r="C10306">
        <v>2016</v>
      </c>
      <c r="D10306" s="42" t="s">
        <v>8496</v>
      </c>
      <c r="E10306" t="b">
        <v>0</v>
      </c>
      <c r="F10306" s="42" t="s">
        <v>10483</v>
      </c>
    </row>
    <row r="10307" spans="1:6" x14ac:dyDescent="0.2">
      <c r="A10307" s="42" t="s">
        <v>2508</v>
      </c>
      <c r="B10307" s="42" t="s">
        <v>8464</v>
      </c>
      <c r="C10307">
        <v>2017</v>
      </c>
      <c r="D10307" s="42" t="s">
        <v>8496</v>
      </c>
      <c r="E10307" t="b">
        <v>0</v>
      </c>
      <c r="F10307" s="42" t="s">
        <v>10483</v>
      </c>
    </row>
    <row r="10308" spans="1:6" x14ac:dyDescent="0.2">
      <c r="A10308" s="42" t="s">
        <v>2508</v>
      </c>
      <c r="B10308" s="42" t="s">
        <v>8464</v>
      </c>
      <c r="C10308">
        <v>2018</v>
      </c>
      <c r="D10308" s="42" t="s">
        <v>8482</v>
      </c>
      <c r="E10308" t="b">
        <v>0</v>
      </c>
      <c r="F10308" s="42" t="s">
        <v>10483</v>
      </c>
    </row>
    <row r="10309" spans="1:6" x14ac:dyDescent="0.2">
      <c r="A10309" s="42" t="s">
        <v>2508</v>
      </c>
      <c r="B10309" s="42" t="s">
        <v>8464</v>
      </c>
      <c r="C10309">
        <v>2019</v>
      </c>
      <c r="D10309" s="42" t="s">
        <v>8482</v>
      </c>
      <c r="E10309" t="b">
        <v>0</v>
      </c>
      <c r="F10309" s="42" t="s">
        <v>10483</v>
      </c>
    </row>
    <row r="10310" spans="1:6" x14ac:dyDescent="0.2">
      <c r="A10310" s="42" t="s">
        <v>9121</v>
      </c>
      <c r="B10310" s="42" t="s">
        <v>8454</v>
      </c>
      <c r="C10310">
        <v>2013</v>
      </c>
      <c r="D10310" s="42" t="s">
        <v>9122</v>
      </c>
      <c r="E10310" t="b">
        <v>0</v>
      </c>
      <c r="F10310" s="42" t="s">
        <v>9123</v>
      </c>
    </row>
    <row r="10311" spans="1:6" x14ac:dyDescent="0.2">
      <c r="A10311" s="42" t="s">
        <v>9121</v>
      </c>
      <c r="B10311" s="42" t="s">
        <v>8454</v>
      </c>
      <c r="C10311">
        <v>2014</v>
      </c>
      <c r="D10311" s="42" t="s">
        <v>8993</v>
      </c>
      <c r="E10311" t="b">
        <v>0</v>
      </c>
      <c r="F10311" s="42" t="s">
        <v>9123</v>
      </c>
    </row>
    <row r="10312" spans="1:6" x14ac:dyDescent="0.2">
      <c r="A10312" s="42" t="s">
        <v>9121</v>
      </c>
      <c r="B10312" s="42" t="s">
        <v>8454</v>
      </c>
      <c r="C10312">
        <v>2015</v>
      </c>
      <c r="D10312" s="42" t="s">
        <v>8932</v>
      </c>
      <c r="E10312" t="b">
        <v>0</v>
      </c>
      <c r="F10312" s="42" t="s">
        <v>9123</v>
      </c>
    </row>
    <row r="10313" spans="1:6" x14ac:dyDescent="0.2">
      <c r="A10313" s="42" t="s">
        <v>9121</v>
      </c>
      <c r="B10313" s="42" t="s">
        <v>8454</v>
      </c>
      <c r="C10313">
        <v>2016</v>
      </c>
      <c r="D10313" s="42" t="s">
        <v>9124</v>
      </c>
      <c r="E10313" t="b">
        <v>0</v>
      </c>
      <c r="F10313" s="42" t="s">
        <v>9123</v>
      </c>
    </row>
    <row r="10314" spans="1:6" x14ac:dyDescent="0.2">
      <c r="A10314" s="42" t="s">
        <v>9121</v>
      </c>
      <c r="B10314" s="42" t="s">
        <v>8454</v>
      </c>
      <c r="C10314">
        <v>2017</v>
      </c>
      <c r="D10314" s="42" t="s">
        <v>9125</v>
      </c>
      <c r="E10314" t="b">
        <v>0</v>
      </c>
      <c r="F10314" s="42" t="s">
        <v>9123</v>
      </c>
    </row>
    <row r="10315" spans="1:6" x14ac:dyDescent="0.2">
      <c r="A10315" s="42" t="s">
        <v>9121</v>
      </c>
      <c r="B10315" s="42" t="s">
        <v>8454</v>
      </c>
      <c r="C10315">
        <v>2018</v>
      </c>
      <c r="D10315" s="42" t="s">
        <v>8725</v>
      </c>
      <c r="E10315" t="b">
        <v>0</v>
      </c>
      <c r="F10315" s="42" t="s">
        <v>9123</v>
      </c>
    </row>
    <row r="10316" spans="1:6" x14ac:dyDescent="0.2">
      <c r="A10316" s="42" t="s">
        <v>9121</v>
      </c>
      <c r="B10316" s="42" t="s">
        <v>8454</v>
      </c>
      <c r="C10316">
        <v>2019</v>
      </c>
      <c r="D10316" s="42" t="s">
        <v>9126</v>
      </c>
      <c r="E10316" t="b">
        <v>0</v>
      </c>
      <c r="F10316" s="42" t="s">
        <v>9123</v>
      </c>
    </row>
    <row r="10317" spans="1:6" x14ac:dyDescent="0.2">
      <c r="A10317" s="42" t="s">
        <v>9121</v>
      </c>
      <c r="B10317" s="42" t="s">
        <v>8462</v>
      </c>
      <c r="C10317">
        <v>2013</v>
      </c>
      <c r="D10317" s="42" t="s">
        <v>9122</v>
      </c>
      <c r="E10317" t="b">
        <v>0</v>
      </c>
      <c r="F10317" s="42" t="s">
        <v>9123</v>
      </c>
    </row>
    <row r="10318" spans="1:6" x14ac:dyDescent="0.2">
      <c r="A10318" s="42" t="s">
        <v>9121</v>
      </c>
      <c r="B10318" s="42" t="s">
        <v>8462</v>
      </c>
      <c r="C10318">
        <v>2014</v>
      </c>
      <c r="D10318" s="42" t="s">
        <v>8974</v>
      </c>
      <c r="E10318" t="b">
        <v>0</v>
      </c>
      <c r="F10318" s="42" t="s">
        <v>9123</v>
      </c>
    </row>
    <row r="10319" spans="1:6" x14ac:dyDescent="0.2">
      <c r="A10319" s="42" t="s">
        <v>9121</v>
      </c>
      <c r="B10319" s="42" t="s">
        <v>8462</v>
      </c>
      <c r="C10319">
        <v>2015</v>
      </c>
      <c r="D10319" s="42" t="s">
        <v>9090</v>
      </c>
      <c r="E10319" t="b">
        <v>0</v>
      </c>
      <c r="F10319" s="42" t="s">
        <v>9123</v>
      </c>
    </row>
    <row r="10320" spans="1:6" x14ac:dyDescent="0.2">
      <c r="A10320" s="42" t="s">
        <v>9121</v>
      </c>
      <c r="B10320" s="42" t="s">
        <v>8462</v>
      </c>
      <c r="C10320">
        <v>2016</v>
      </c>
      <c r="D10320" s="42" t="s">
        <v>8687</v>
      </c>
      <c r="E10320" t="b">
        <v>0</v>
      </c>
      <c r="F10320" s="42" t="s">
        <v>9123</v>
      </c>
    </row>
    <row r="10321" spans="1:6" x14ac:dyDescent="0.2">
      <c r="A10321" s="42" t="s">
        <v>9121</v>
      </c>
      <c r="B10321" s="42" t="s">
        <v>8462</v>
      </c>
      <c r="C10321">
        <v>2017</v>
      </c>
      <c r="D10321" s="42" t="s">
        <v>8715</v>
      </c>
      <c r="E10321" t="b">
        <v>0</v>
      </c>
      <c r="F10321" s="42" t="s">
        <v>9123</v>
      </c>
    </row>
    <row r="10322" spans="1:6" x14ac:dyDescent="0.2">
      <c r="A10322" s="42" t="s">
        <v>9121</v>
      </c>
      <c r="B10322" s="42" t="s">
        <v>8462</v>
      </c>
      <c r="C10322">
        <v>2018</v>
      </c>
      <c r="D10322" s="42" t="s">
        <v>8725</v>
      </c>
      <c r="E10322" t="b">
        <v>0</v>
      </c>
      <c r="F10322" s="42" t="s">
        <v>9123</v>
      </c>
    </row>
    <row r="10323" spans="1:6" x14ac:dyDescent="0.2">
      <c r="A10323" s="42" t="s">
        <v>9121</v>
      </c>
      <c r="B10323" s="42" t="s">
        <v>8462</v>
      </c>
      <c r="C10323">
        <v>2019</v>
      </c>
      <c r="D10323" s="42" t="s">
        <v>9126</v>
      </c>
      <c r="E10323" t="b">
        <v>0</v>
      </c>
      <c r="F10323" s="42" t="s">
        <v>9123</v>
      </c>
    </row>
    <row r="10324" spans="1:6" x14ac:dyDescent="0.2">
      <c r="A10324" s="42" t="s">
        <v>9121</v>
      </c>
      <c r="B10324" s="42" t="s">
        <v>8464</v>
      </c>
      <c r="C10324">
        <v>2013</v>
      </c>
      <c r="D10324" s="42" t="s">
        <v>8650</v>
      </c>
      <c r="E10324" t="b">
        <v>0</v>
      </c>
      <c r="F10324" s="42" t="s">
        <v>9123</v>
      </c>
    </row>
    <row r="10325" spans="1:6" x14ac:dyDescent="0.2">
      <c r="A10325" s="42" t="s">
        <v>9121</v>
      </c>
      <c r="B10325" s="42" t="s">
        <v>8464</v>
      </c>
      <c r="C10325">
        <v>2014</v>
      </c>
      <c r="D10325" s="42" t="s">
        <v>8596</v>
      </c>
      <c r="E10325" t="b">
        <v>0</v>
      </c>
      <c r="F10325" s="42" t="s">
        <v>9123</v>
      </c>
    </row>
    <row r="10326" spans="1:6" x14ac:dyDescent="0.2">
      <c r="A10326" s="42" t="s">
        <v>9121</v>
      </c>
      <c r="B10326" s="42" t="s">
        <v>8464</v>
      </c>
      <c r="C10326">
        <v>2015</v>
      </c>
      <c r="D10326" s="42" t="s">
        <v>8596</v>
      </c>
      <c r="E10326" t="b">
        <v>0</v>
      </c>
      <c r="F10326" s="42" t="s">
        <v>9123</v>
      </c>
    </row>
    <row r="10327" spans="1:6" x14ac:dyDescent="0.2">
      <c r="A10327" s="42" t="s">
        <v>9121</v>
      </c>
      <c r="B10327" s="42" t="s">
        <v>8464</v>
      </c>
      <c r="C10327">
        <v>2016</v>
      </c>
      <c r="D10327" s="42" t="s">
        <v>8596</v>
      </c>
      <c r="E10327" t="b">
        <v>0</v>
      </c>
      <c r="F10327" s="42" t="s">
        <v>9123</v>
      </c>
    </row>
    <row r="10328" spans="1:6" x14ac:dyDescent="0.2">
      <c r="A10328" s="42" t="s">
        <v>9121</v>
      </c>
      <c r="B10328" s="42" t="s">
        <v>8464</v>
      </c>
      <c r="C10328">
        <v>2017</v>
      </c>
      <c r="D10328" s="42" t="s">
        <v>4381</v>
      </c>
      <c r="E10328" t="b">
        <v>0</v>
      </c>
      <c r="F10328" s="42" t="s">
        <v>9123</v>
      </c>
    </row>
    <row r="10329" spans="1:6" x14ac:dyDescent="0.2">
      <c r="A10329" s="42" t="s">
        <v>9121</v>
      </c>
      <c r="B10329" s="42" t="s">
        <v>8464</v>
      </c>
      <c r="C10329">
        <v>2018</v>
      </c>
      <c r="D10329" s="42" t="s">
        <v>4381</v>
      </c>
      <c r="E10329" t="b">
        <v>0</v>
      </c>
      <c r="F10329" s="42" t="s">
        <v>9123</v>
      </c>
    </row>
    <row r="10330" spans="1:6" x14ac:dyDescent="0.2">
      <c r="A10330" s="42" t="s">
        <v>9121</v>
      </c>
      <c r="B10330" s="42" t="s">
        <v>8464</v>
      </c>
      <c r="C10330">
        <v>2019</v>
      </c>
      <c r="D10330" s="42" t="s">
        <v>4381</v>
      </c>
      <c r="E10330" t="b">
        <v>0</v>
      </c>
      <c r="F10330" s="42" t="s">
        <v>9123</v>
      </c>
    </row>
    <row r="10331" spans="1:6" x14ac:dyDescent="0.2">
      <c r="A10331" s="42" t="s">
        <v>9121</v>
      </c>
      <c r="B10331" s="42" t="s">
        <v>8454</v>
      </c>
      <c r="C10331">
        <v>2013</v>
      </c>
      <c r="D10331" s="42" t="s">
        <v>9122</v>
      </c>
      <c r="E10331" t="b">
        <v>0</v>
      </c>
      <c r="F10331" s="42" t="s">
        <v>9123</v>
      </c>
    </row>
    <row r="10332" spans="1:6" x14ac:dyDescent="0.2">
      <c r="A10332" s="42" t="s">
        <v>9121</v>
      </c>
      <c r="B10332" s="42" t="s">
        <v>8454</v>
      </c>
      <c r="C10332">
        <v>2014</v>
      </c>
      <c r="D10332" s="42" t="s">
        <v>8993</v>
      </c>
      <c r="E10332" t="b">
        <v>0</v>
      </c>
      <c r="F10332" s="42" t="s">
        <v>9123</v>
      </c>
    </row>
    <row r="10333" spans="1:6" x14ac:dyDescent="0.2">
      <c r="A10333" s="42" t="s">
        <v>9121</v>
      </c>
      <c r="B10333" s="42" t="s">
        <v>8454</v>
      </c>
      <c r="C10333">
        <v>2015</v>
      </c>
      <c r="D10333" s="42" t="s">
        <v>8932</v>
      </c>
      <c r="E10333" t="b">
        <v>0</v>
      </c>
      <c r="F10333" s="42" t="s">
        <v>9123</v>
      </c>
    </row>
    <row r="10334" spans="1:6" x14ac:dyDescent="0.2">
      <c r="A10334" s="42" t="s">
        <v>9121</v>
      </c>
      <c r="B10334" s="42" t="s">
        <v>8454</v>
      </c>
      <c r="C10334">
        <v>2016</v>
      </c>
      <c r="D10334" s="42" t="s">
        <v>9124</v>
      </c>
      <c r="E10334" t="b">
        <v>0</v>
      </c>
      <c r="F10334" s="42" t="s">
        <v>9123</v>
      </c>
    </row>
    <row r="10335" spans="1:6" x14ac:dyDescent="0.2">
      <c r="A10335" s="42" t="s">
        <v>9121</v>
      </c>
      <c r="B10335" s="42" t="s">
        <v>8454</v>
      </c>
      <c r="C10335">
        <v>2017</v>
      </c>
      <c r="D10335" s="42" t="s">
        <v>9125</v>
      </c>
      <c r="E10335" t="b">
        <v>0</v>
      </c>
      <c r="F10335" s="42" t="s">
        <v>9123</v>
      </c>
    </row>
    <row r="10336" spans="1:6" x14ac:dyDescent="0.2">
      <c r="A10336" s="42" t="s">
        <v>9121</v>
      </c>
      <c r="B10336" s="42" t="s">
        <v>8454</v>
      </c>
      <c r="C10336">
        <v>2018</v>
      </c>
      <c r="D10336" s="42" t="s">
        <v>8725</v>
      </c>
      <c r="E10336" t="b">
        <v>0</v>
      </c>
      <c r="F10336" s="42" t="s">
        <v>9123</v>
      </c>
    </row>
    <row r="10337" spans="1:6" x14ac:dyDescent="0.2">
      <c r="A10337" s="42" t="s">
        <v>9121</v>
      </c>
      <c r="B10337" s="42" t="s">
        <v>8454</v>
      </c>
      <c r="C10337">
        <v>2019</v>
      </c>
      <c r="D10337" s="42" t="s">
        <v>9126</v>
      </c>
      <c r="E10337" t="b">
        <v>0</v>
      </c>
      <c r="F10337" s="42" t="s">
        <v>9123</v>
      </c>
    </row>
    <row r="10338" spans="1:6" x14ac:dyDescent="0.2">
      <c r="A10338" s="42" t="s">
        <v>9121</v>
      </c>
      <c r="B10338" s="42" t="s">
        <v>8462</v>
      </c>
      <c r="C10338">
        <v>2013</v>
      </c>
      <c r="D10338" s="42" t="s">
        <v>9122</v>
      </c>
      <c r="E10338" t="b">
        <v>0</v>
      </c>
      <c r="F10338" s="42" t="s">
        <v>9123</v>
      </c>
    </row>
    <row r="10339" spans="1:6" x14ac:dyDescent="0.2">
      <c r="A10339" s="42" t="s">
        <v>9121</v>
      </c>
      <c r="B10339" s="42" t="s">
        <v>8462</v>
      </c>
      <c r="C10339">
        <v>2014</v>
      </c>
      <c r="D10339" s="42" t="s">
        <v>8974</v>
      </c>
      <c r="E10339" t="b">
        <v>0</v>
      </c>
      <c r="F10339" s="42" t="s">
        <v>9123</v>
      </c>
    </row>
    <row r="10340" spans="1:6" x14ac:dyDescent="0.2">
      <c r="A10340" s="42" t="s">
        <v>9121</v>
      </c>
      <c r="B10340" s="42" t="s">
        <v>8462</v>
      </c>
      <c r="C10340">
        <v>2015</v>
      </c>
      <c r="D10340" s="42" t="s">
        <v>9090</v>
      </c>
      <c r="E10340" t="b">
        <v>0</v>
      </c>
      <c r="F10340" s="42" t="s">
        <v>9123</v>
      </c>
    </row>
    <row r="10341" spans="1:6" x14ac:dyDescent="0.2">
      <c r="A10341" s="42" t="s">
        <v>9121</v>
      </c>
      <c r="B10341" s="42" t="s">
        <v>8462</v>
      </c>
      <c r="C10341">
        <v>2016</v>
      </c>
      <c r="D10341" s="42" t="s">
        <v>8687</v>
      </c>
      <c r="E10341" t="b">
        <v>0</v>
      </c>
      <c r="F10341" s="42" t="s">
        <v>9123</v>
      </c>
    </row>
    <row r="10342" spans="1:6" x14ac:dyDescent="0.2">
      <c r="A10342" s="42" t="s">
        <v>9121</v>
      </c>
      <c r="B10342" s="42" t="s">
        <v>8462</v>
      </c>
      <c r="C10342">
        <v>2017</v>
      </c>
      <c r="D10342" s="42" t="s">
        <v>8715</v>
      </c>
      <c r="E10342" t="b">
        <v>0</v>
      </c>
      <c r="F10342" s="42" t="s">
        <v>9123</v>
      </c>
    </row>
    <row r="10343" spans="1:6" x14ac:dyDescent="0.2">
      <c r="A10343" s="42" t="s">
        <v>9121</v>
      </c>
      <c r="B10343" s="42" t="s">
        <v>8462</v>
      </c>
      <c r="C10343">
        <v>2018</v>
      </c>
      <c r="D10343" s="42" t="s">
        <v>8725</v>
      </c>
      <c r="E10343" t="b">
        <v>0</v>
      </c>
      <c r="F10343" s="42" t="s">
        <v>9123</v>
      </c>
    </row>
    <row r="10344" spans="1:6" x14ac:dyDescent="0.2">
      <c r="A10344" s="42" t="s">
        <v>9121</v>
      </c>
      <c r="B10344" s="42" t="s">
        <v>8462</v>
      </c>
      <c r="C10344">
        <v>2019</v>
      </c>
      <c r="D10344" s="42" t="s">
        <v>9126</v>
      </c>
      <c r="E10344" t="b">
        <v>0</v>
      </c>
      <c r="F10344" s="42" t="s">
        <v>9123</v>
      </c>
    </row>
    <row r="10345" spans="1:6" x14ac:dyDescent="0.2">
      <c r="A10345" s="42" t="s">
        <v>9121</v>
      </c>
      <c r="B10345" s="42" t="s">
        <v>8464</v>
      </c>
      <c r="C10345">
        <v>2013</v>
      </c>
      <c r="D10345" s="42" t="s">
        <v>8650</v>
      </c>
      <c r="E10345" t="b">
        <v>0</v>
      </c>
      <c r="F10345" s="42" t="s">
        <v>9123</v>
      </c>
    </row>
    <row r="10346" spans="1:6" x14ac:dyDescent="0.2">
      <c r="A10346" s="42" t="s">
        <v>9121</v>
      </c>
      <c r="B10346" s="42" t="s">
        <v>8464</v>
      </c>
      <c r="C10346">
        <v>2014</v>
      </c>
      <c r="D10346" s="42" t="s">
        <v>8596</v>
      </c>
      <c r="E10346" t="b">
        <v>0</v>
      </c>
      <c r="F10346" s="42" t="s">
        <v>9123</v>
      </c>
    </row>
    <row r="10347" spans="1:6" x14ac:dyDescent="0.2">
      <c r="A10347" s="42" t="s">
        <v>9121</v>
      </c>
      <c r="B10347" s="42" t="s">
        <v>8464</v>
      </c>
      <c r="C10347">
        <v>2015</v>
      </c>
      <c r="D10347" s="42" t="s">
        <v>8596</v>
      </c>
      <c r="E10347" t="b">
        <v>0</v>
      </c>
      <c r="F10347" s="42" t="s">
        <v>9123</v>
      </c>
    </row>
    <row r="10348" spans="1:6" x14ac:dyDescent="0.2">
      <c r="A10348" s="42" t="s">
        <v>9121</v>
      </c>
      <c r="B10348" s="42" t="s">
        <v>8464</v>
      </c>
      <c r="C10348">
        <v>2016</v>
      </c>
      <c r="D10348" s="42" t="s">
        <v>8596</v>
      </c>
      <c r="E10348" t="b">
        <v>0</v>
      </c>
      <c r="F10348" s="42" t="s">
        <v>9123</v>
      </c>
    </row>
    <row r="10349" spans="1:6" x14ac:dyDescent="0.2">
      <c r="A10349" s="42" t="s">
        <v>9121</v>
      </c>
      <c r="B10349" s="42" t="s">
        <v>8464</v>
      </c>
      <c r="C10349">
        <v>2017</v>
      </c>
      <c r="D10349" s="42" t="s">
        <v>4381</v>
      </c>
      <c r="E10349" t="b">
        <v>0</v>
      </c>
      <c r="F10349" s="42" t="s">
        <v>9123</v>
      </c>
    </row>
    <row r="10350" spans="1:6" x14ac:dyDescent="0.2">
      <c r="A10350" s="42" t="s">
        <v>9121</v>
      </c>
      <c r="B10350" s="42" t="s">
        <v>8464</v>
      </c>
      <c r="C10350">
        <v>2018</v>
      </c>
      <c r="D10350" s="42" t="s">
        <v>4381</v>
      </c>
      <c r="E10350" t="b">
        <v>0</v>
      </c>
      <c r="F10350" s="42" t="s">
        <v>9123</v>
      </c>
    </row>
    <row r="10351" spans="1:6" x14ac:dyDescent="0.2">
      <c r="A10351" s="42" t="s">
        <v>9121</v>
      </c>
      <c r="B10351" s="42" t="s">
        <v>8464</v>
      </c>
      <c r="C10351">
        <v>2019</v>
      </c>
      <c r="D10351" s="42" t="s">
        <v>4381</v>
      </c>
      <c r="E10351" t="b">
        <v>0</v>
      </c>
      <c r="F10351" s="42" t="s">
        <v>9123</v>
      </c>
    </row>
    <row r="10352" spans="1:6" x14ac:dyDescent="0.2">
      <c r="A10352" s="42" t="s">
        <v>2922</v>
      </c>
      <c r="B10352" s="42" t="s">
        <v>8454</v>
      </c>
      <c r="C10352">
        <v>2013</v>
      </c>
      <c r="D10352" s="42" t="s">
        <v>10484</v>
      </c>
      <c r="E10352" t="b">
        <v>0</v>
      </c>
      <c r="F10352" s="42" t="s">
        <v>10485</v>
      </c>
    </row>
    <row r="10353" spans="1:6" x14ac:dyDescent="0.2">
      <c r="A10353" s="42" t="s">
        <v>2922</v>
      </c>
      <c r="B10353" s="42" t="s">
        <v>8454</v>
      </c>
      <c r="C10353">
        <v>2014</v>
      </c>
      <c r="D10353" s="42" t="s">
        <v>10486</v>
      </c>
      <c r="E10353" t="b">
        <v>0</v>
      </c>
      <c r="F10353" s="42" t="s">
        <v>10485</v>
      </c>
    </row>
    <row r="10354" spans="1:6" x14ac:dyDescent="0.2">
      <c r="A10354" s="42" t="s">
        <v>2922</v>
      </c>
      <c r="B10354" s="42" t="s">
        <v>8454</v>
      </c>
      <c r="C10354">
        <v>2015</v>
      </c>
      <c r="D10354" s="42" t="s">
        <v>9326</v>
      </c>
      <c r="E10354" t="b">
        <v>0</v>
      </c>
      <c r="F10354" s="42" t="s">
        <v>10485</v>
      </c>
    </row>
    <row r="10355" spans="1:6" x14ac:dyDescent="0.2">
      <c r="A10355" s="42" t="s">
        <v>2922</v>
      </c>
      <c r="B10355" s="42" t="s">
        <v>8454</v>
      </c>
      <c r="C10355">
        <v>2016</v>
      </c>
      <c r="D10355" s="42" t="s">
        <v>10487</v>
      </c>
      <c r="E10355" t="b">
        <v>0</v>
      </c>
      <c r="F10355" s="42" t="s">
        <v>10485</v>
      </c>
    </row>
    <row r="10356" spans="1:6" x14ac:dyDescent="0.2">
      <c r="A10356" s="42" t="s">
        <v>2922</v>
      </c>
      <c r="B10356" s="42" t="s">
        <v>8454</v>
      </c>
      <c r="C10356">
        <v>2017</v>
      </c>
      <c r="D10356" s="42" t="s">
        <v>8711</v>
      </c>
      <c r="E10356" t="b">
        <v>0</v>
      </c>
      <c r="F10356" s="42" t="s">
        <v>10485</v>
      </c>
    </row>
    <row r="10357" spans="1:6" x14ac:dyDescent="0.2">
      <c r="A10357" s="42" t="s">
        <v>2922</v>
      </c>
      <c r="B10357" s="42" t="s">
        <v>8454</v>
      </c>
      <c r="C10357">
        <v>2018</v>
      </c>
      <c r="D10357" s="42" t="s">
        <v>9240</v>
      </c>
      <c r="E10357" t="b">
        <v>0</v>
      </c>
      <c r="F10357" s="42" t="s">
        <v>10485</v>
      </c>
    </row>
    <row r="10358" spans="1:6" x14ac:dyDescent="0.2">
      <c r="A10358" s="42" t="s">
        <v>2922</v>
      </c>
      <c r="B10358" s="42" t="s">
        <v>8454</v>
      </c>
      <c r="C10358">
        <v>2019</v>
      </c>
      <c r="D10358" s="42" t="s">
        <v>10128</v>
      </c>
      <c r="E10358" t="b">
        <v>0</v>
      </c>
      <c r="F10358" s="42" t="s">
        <v>10485</v>
      </c>
    </row>
    <row r="10359" spans="1:6" x14ac:dyDescent="0.2">
      <c r="A10359" s="42" t="s">
        <v>2922</v>
      </c>
      <c r="B10359" s="42" t="s">
        <v>8462</v>
      </c>
      <c r="C10359">
        <v>2013</v>
      </c>
      <c r="D10359" s="42" t="s">
        <v>9258</v>
      </c>
      <c r="E10359" t="b">
        <v>0</v>
      </c>
      <c r="F10359" s="42" t="s">
        <v>10485</v>
      </c>
    </row>
    <row r="10360" spans="1:6" x14ac:dyDescent="0.2">
      <c r="A10360" s="42" t="s">
        <v>2922</v>
      </c>
      <c r="B10360" s="42" t="s">
        <v>8462</v>
      </c>
      <c r="C10360">
        <v>2014</v>
      </c>
      <c r="D10360" s="42" t="s">
        <v>9381</v>
      </c>
      <c r="E10360" t="b">
        <v>0</v>
      </c>
      <c r="F10360" s="42" t="s">
        <v>10485</v>
      </c>
    </row>
    <row r="10361" spans="1:6" x14ac:dyDescent="0.2">
      <c r="A10361" s="42" t="s">
        <v>2922</v>
      </c>
      <c r="B10361" s="42" t="s">
        <v>8462</v>
      </c>
      <c r="C10361">
        <v>2015</v>
      </c>
      <c r="D10361" s="42" t="s">
        <v>9634</v>
      </c>
      <c r="E10361" t="b">
        <v>0</v>
      </c>
      <c r="F10361" s="42" t="s">
        <v>10485</v>
      </c>
    </row>
    <row r="10362" spans="1:6" x14ac:dyDescent="0.2">
      <c r="A10362" s="42" t="s">
        <v>2922</v>
      </c>
      <c r="B10362" s="42" t="s">
        <v>8462</v>
      </c>
      <c r="C10362">
        <v>2016</v>
      </c>
      <c r="D10362" s="42" t="s">
        <v>9355</v>
      </c>
      <c r="E10362" t="b">
        <v>0</v>
      </c>
      <c r="F10362" s="42" t="s">
        <v>10485</v>
      </c>
    </row>
    <row r="10363" spans="1:6" x14ac:dyDescent="0.2">
      <c r="A10363" s="42" t="s">
        <v>2922</v>
      </c>
      <c r="B10363" s="42" t="s">
        <v>8462</v>
      </c>
      <c r="C10363">
        <v>2017</v>
      </c>
      <c r="D10363" s="42" t="s">
        <v>9381</v>
      </c>
      <c r="E10363" t="b">
        <v>0</v>
      </c>
      <c r="F10363" s="42" t="s">
        <v>10485</v>
      </c>
    </row>
    <row r="10364" spans="1:6" x14ac:dyDescent="0.2">
      <c r="A10364" s="42" t="s">
        <v>2922</v>
      </c>
      <c r="B10364" s="42" t="s">
        <v>8462</v>
      </c>
      <c r="C10364">
        <v>2018</v>
      </c>
      <c r="D10364" s="42" t="s">
        <v>9279</v>
      </c>
      <c r="E10364" t="b">
        <v>0</v>
      </c>
      <c r="F10364" s="42" t="s">
        <v>10485</v>
      </c>
    </row>
    <row r="10365" spans="1:6" x14ac:dyDescent="0.2">
      <c r="A10365" s="42" t="s">
        <v>2922</v>
      </c>
      <c r="B10365" s="42" t="s">
        <v>8462</v>
      </c>
      <c r="C10365">
        <v>2019</v>
      </c>
      <c r="D10365" s="42" t="s">
        <v>9197</v>
      </c>
      <c r="E10365" t="b">
        <v>0</v>
      </c>
      <c r="F10365" s="42" t="s">
        <v>10485</v>
      </c>
    </row>
    <row r="10366" spans="1:6" x14ac:dyDescent="0.2">
      <c r="A10366" s="42" t="s">
        <v>2922</v>
      </c>
      <c r="B10366" s="42" t="s">
        <v>8464</v>
      </c>
      <c r="C10366">
        <v>2013</v>
      </c>
      <c r="D10366" s="42" t="s">
        <v>8594</v>
      </c>
      <c r="E10366" t="b">
        <v>0</v>
      </c>
      <c r="F10366" s="42" t="s">
        <v>10485</v>
      </c>
    </row>
    <row r="10367" spans="1:6" x14ac:dyDescent="0.2">
      <c r="A10367" s="42" t="s">
        <v>2922</v>
      </c>
      <c r="B10367" s="42" t="s">
        <v>8464</v>
      </c>
      <c r="C10367">
        <v>2014</v>
      </c>
      <c r="D10367" s="42" t="s">
        <v>8824</v>
      </c>
      <c r="E10367" t="b">
        <v>0</v>
      </c>
      <c r="F10367" s="42" t="s">
        <v>10485</v>
      </c>
    </row>
    <row r="10368" spans="1:6" x14ac:dyDescent="0.2">
      <c r="A10368" s="42" t="s">
        <v>2922</v>
      </c>
      <c r="B10368" s="42" t="s">
        <v>8464</v>
      </c>
      <c r="C10368">
        <v>2015</v>
      </c>
      <c r="D10368" s="42" t="s">
        <v>9051</v>
      </c>
      <c r="E10368" t="b">
        <v>0</v>
      </c>
      <c r="F10368" s="42" t="s">
        <v>10485</v>
      </c>
    </row>
    <row r="10369" spans="1:6" x14ac:dyDescent="0.2">
      <c r="A10369" s="42" t="s">
        <v>2922</v>
      </c>
      <c r="B10369" s="42" t="s">
        <v>8464</v>
      </c>
      <c r="C10369">
        <v>2016</v>
      </c>
      <c r="D10369" s="42" t="s">
        <v>9158</v>
      </c>
      <c r="E10369" t="b">
        <v>0</v>
      </c>
      <c r="F10369" s="42" t="s">
        <v>10485</v>
      </c>
    </row>
    <row r="10370" spans="1:6" x14ac:dyDescent="0.2">
      <c r="A10370" s="42" t="s">
        <v>2922</v>
      </c>
      <c r="B10370" s="42" t="s">
        <v>8464</v>
      </c>
      <c r="C10370">
        <v>2017</v>
      </c>
      <c r="D10370" s="42" t="s">
        <v>8995</v>
      </c>
      <c r="E10370" t="b">
        <v>0</v>
      </c>
      <c r="F10370" s="42" t="s">
        <v>10485</v>
      </c>
    </row>
    <row r="10371" spans="1:6" x14ac:dyDescent="0.2">
      <c r="A10371" s="42" t="s">
        <v>2922</v>
      </c>
      <c r="B10371" s="42" t="s">
        <v>8464</v>
      </c>
      <c r="C10371">
        <v>2018</v>
      </c>
      <c r="D10371" s="42" t="s">
        <v>8592</v>
      </c>
      <c r="E10371" t="b">
        <v>0</v>
      </c>
      <c r="F10371" s="42" t="s">
        <v>10485</v>
      </c>
    </row>
    <row r="10372" spans="1:6" x14ac:dyDescent="0.2">
      <c r="A10372" s="42" t="s">
        <v>2922</v>
      </c>
      <c r="B10372" s="42" t="s">
        <v>8464</v>
      </c>
      <c r="C10372">
        <v>2019</v>
      </c>
      <c r="D10372" s="42" t="s">
        <v>8513</v>
      </c>
      <c r="E10372" t="b">
        <v>0</v>
      </c>
      <c r="F10372" s="42" t="s">
        <v>10485</v>
      </c>
    </row>
    <row r="10373" spans="1:6" x14ac:dyDescent="0.2">
      <c r="A10373" s="42" t="s">
        <v>2923</v>
      </c>
      <c r="B10373" s="42" t="s">
        <v>8454</v>
      </c>
      <c r="C10373">
        <v>2013</v>
      </c>
      <c r="D10373" s="42" t="s">
        <v>10414</v>
      </c>
      <c r="E10373" t="b">
        <v>1</v>
      </c>
      <c r="F10373" s="42" t="s">
        <v>2924</v>
      </c>
    </row>
    <row r="10374" spans="1:6" x14ac:dyDescent="0.2">
      <c r="A10374" s="42" t="s">
        <v>2923</v>
      </c>
      <c r="B10374" s="42" t="s">
        <v>8454</v>
      </c>
      <c r="C10374">
        <v>2014</v>
      </c>
      <c r="D10374" s="42" t="s">
        <v>9270</v>
      </c>
      <c r="E10374" t="b">
        <v>1</v>
      </c>
      <c r="F10374" s="42" t="s">
        <v>2924</v>
      </c>
    </row>
    <row r="10375" spans="1:6" x14ac:dyDescent="0.2">
      <c r="A10375" s="42" t="s">
        <v>2923</v>
      </c>
      <c r="B10375" s="42" t="s">
        <v>8454</v>
      </c>
      <c r="C10375">
        <v>2015</v>
      </c>
      <c r="D10375" s="42" t="s">
        <v>9954</v>
      </c>
      <c r="E10375" t="b">
        <v>1</v>
      </c>
      <c r="F10375" s="42" t="s">
        <v>2924</v>
      </c>
    </row>
    <row r="10376" spans="1:6" x14ac:dyDescent="0.2">
      <c r="A10376" s="42" t="s">
        <v>2923</v>
      </c>
      <c r="B10376" s="42" t="s">
        <v>8454</v>
      </c>
      <c r="C10376">
        <v>2016</v>
      </c>
      <c r="D10376" s="42" t="s">
        <v>10488</v>
      </c>
      <c r="E10376" t="b">
        <v>1</v>
      </c>
      <c r="F10376" s="42" t="s">
        <v>2924</v>
      </c>
    </row>
    <row r="10377" spans="1:6" x14ac:dyDescent="0.2">
      <c r="A10377" s="42" t="s">
        <v>2923</v>
      </c>
      <c r="B10377" s="42" t="s">
        <v>8454</v>
      </c>
      <c r="C10377">
        <v>2017</v>
      </c>
      <c r="D10377" s="42" t="s">
        <v>10489</v>
      </c>
      <c r="E10377" t="b">
        <v>1</v>
      </c>
      <c r="F10377" s="42" t="s">
        <v>2924</v>
      </c>
    </row>
    <row r="10378" spans="1:6" x14ac:dyDescent="0.2">
      <c r="A10378" s="42" t="s">
        <v>2923</v>
      </c>
      <c r="B10378" s="42" t="s">
        <v>8454</v>
      </c>
      <c r="C10378">
        <v>2018</v>
      </c>
      <c r="D10378" s="42" t="s">
        <v>10490</v>
      </c>
      <c r="E10378" t="b">
        <v>1</v>
      </c>
      <c r="F10378" s="42" t="s">
        <v>2924</v>
      </c>
    </row>
    <row r="10379" spans="1:6" x14ac:dyDescent="0.2">
      <c r="A10379" s="42" t="s">
        <v>2923</v>
      </c>
      <c r="B10379" s="42" t="s">
        <v>8454</v>
      </c>
      <c r="C10379">
        <v>2019</v>
      </c>
      <c r="D10379" s="42" t="s">
        <v>8468</v>
      </c>
      <c r="E10379" t="b">
        <v>1</v>
      </c>
      <c r="F10379" s="42" t="s">
        <v>2924</v>
      </c>
    </row>
    <row r="10380" spans="1:6" x14ac:dyDescent="0.2">
      <c r="A10380" s="42" t="s">
        <v>2923</v>
      </c>
      <c r="B10380" s="42" t="s">
        <v>8462</v>
      </c>
      <c r="C10380">
        <v>2013</v>
      </c>
      <c r="D10380" s="42" t="s">
        <v>8501</v>
      </c>
      <c r="E10380" t="b">
        <v>1</v>
      </c>
      <c r="F10380" s="42" t="s">
        <v>2924</v>
      </c>
    </row>
    <row r="10381" spans="1:6" x14ac:dyDescent="0.2">
      <c r="A10381" s="42" t="s">
        <v>2923</v>
      </c>
      <c r="B10381" s="42" t="s">
        <v>8462</v>
      </c>
      <c r="C10381">
        <v>2014</v>
      </c>
      <c r="D10381" s="42" t="s">
        <v>9880</v>
      </c>
      <c r="E10381" t="b">
        <v>1</v>
      </c>
      <c r="F10381" s="42" t="s">
        <v>2924</v>
      </c>
    </row>
    <row r="10382" spans="1:6" x14ac:dyDescent="0.2">
      <c r="A10382" s="42" t="s">
        <v>2923</v>
      </c>
      <c r="B10382" s="42" t="s">
        <v>8462</v>
      </c>
      <c r="C10382">
        <v>2015</v>
      </c>
      <c r="D10382" s="42" t="s">
        <v>8624</v>
      </c>
      <c r="E10382" t="b">
        <v>1</v>
      </c>
      <c r="F10382" s="42" t="s">
        <v>2924</v>
      </c>
    </row>
    <row r="10383" spans="1:6" x14ac:dyDescent="0.2">
      <c r="A10383" s="42" t="s">
        <v>2923</v>
      </c>
      <c r="B10383" s="42" t="s">
        <v>8462</v>
      </c>
      <c r="C10383">
        <v>2016</v>
      </c>
      <c r="D10383" s="42" t="s">
        <v>10491</v>
      </c>
      <c r="E10383" t="b">
        <v>1</v>
      </c>
      <c r="F10383" s="42" t="s">
        <v>2924</v>
      </c>
    </row>
    <row r="10384" spans="1:6" x14ac:dyDescent="0.2">
      <c r="A10384" s="42" t="s">
        <v>2923</v>
      </c>
      <c r="B10384" s="42" t="s">
        <v>8462</v>
      </c>
      <c r="C10384">
        <v>2017</v>
      </c>
      <c r="D10384" s="42" t="s">
        <v>8629</v>
      </c>
      <c r="E10384" t="b">
        <v>1</v>
      </c>
      <c r="F10384" s="42" t="s">
        <v>2924</v>
      </c>
    </row>
    <row r="10385" spans="1:6" x14ac:dyDescent="0.2">
      <c r="A10385" s="42" t="s">
        <v>2923</v>
      </c>
      <c r="B10385" s="42" t="s">
        <v>8462</v>
      </c>
      <c r="C10385">
        <v>2018</v>
      </c>
      <c r="D10385" s="42" t="s">
        <v>10492</v>
      </c>
      <c r="E10385" t="b">
        <v>1</v>
      </c>
      <c r="F10385" s="42" t="s">
        <v>2924</v>
      </c>
    </row>
    <row r="10386" spans="1:6" x14ac:dyDescent="0.2">
      <c r="A10386" s="42" t="s">
        <v>2923</v>
      </c>
      <c r="B10386" s="42" t="s">
        <v>8462</v>
      </c>
      <c r="C10386">
        <v>2019</v>
      </c>
      <c r="D10386" s="42" t="s">
        <v>10493</v>
      </c>
      <c r="E10386" t="b">
        <v>1</v>
      </c>
      <c r="F10386" s="42" t="s">
        <v>2924</v>
      </c>
    </row>
    <row r="10387" spans="1:6" x14ac:dyDescent="0.2">
      <c r="A10387" s="42" t="s">
        <v>2923</v>
      </c>
      <c r="B10387" s="42" t="s">
        <v>8464</v>
      </c>
      <c r="C10387">
        <v>2013</v>
      </c>
      <c r="D10387" s="42" t="s">
        <v>8675</v>
      </c>
      <c r="E10387" t="b">
        <v>1</v>
      </c>
      <c r="F10387" s="42" t="s">
        <v>2924</v>
      </c>
    </row>
    <row r="10388" spans="1:6" x14ac:dyDescent="0.2">
      <c r="A10388" s="42" t="s">
        <v>2923</v>
      </c>
      <c r="B10388" s="42" t="s">
        <v>8464</v>
      </c>
      <c r="C10388">
        <v>2014</v>
      </c>
      <c r="D10388" s="42" t="s">
        <v>8675</v>
      </c>
      <c r="E10388" t="b">
        <v>1</v>
      </c>
      <c r="F10388" s="42" t="s">
        <v>2924</v>
      </c>
    </row>
    <row r="10389" spans="1:6" x14ac:dyDescent="0.2">
      <c r="A10389" s="42" t="s">
        <v>2923</v>
      </c>
      <c r="B10389" s="42" t="s">
        <v>8464</v>
      </c>
      <c r="C10389">
        <v>2015</v>
      </c>
      <c r="D10389" s="42" t="s">
        <v>8675</v>
      </c>
      <c r="E10389" t="b">
        <v>1</v>
      </c>
      <c r="F10389" s="42" t="s">
        <v>2924</v>
      </c>
    </row>
    <row r="10390" spans="1:6" x14ac:dyDescent="0.2">
      <c r="A10390" s="42" t="s">
        <v>2923</v>
      </c>
      <c r="B10390" s="42" t="s">
        <v>8464</v>
      </c>
      <c r="C10390">
        <v>2016</v>
      </c>
      <c r="D10390" s="42" t="s">
        <v>8675</v>
      </c>
      <c r="E10390" t="b">
        <v>1</v>
      </c>
      <c r="F10390" s="42" t="s">
        <v>2924</v>
      </c>
    </row>
    <row r="10391" spans="1:6" x14ac:dyDescent="0.2">
      <c r="A10391" s="42" t="s">
        <v>2923</v>
      </c>
      <c r="B10391" s="42" t="s">
        <v>8464</v>
      </c>
      <c r="C10391">
        <v>2017</v>
      </c>
      <c r="D10391" s="42" t="s">
        <v>8675</v>
      </c>
      <c r="E10391" t="b">
        <v>1</v>
      </c>
      <c r="F10391" s="42" t="s">
        <v>2924</v>
      </c>
    </row>
    <row r="10392" spans="1:6" x14ac:dyDescent="0.2">
      <c r="A10392" s="42" t="s">
        <v>2923</v>
      </c>
      <c r="B10392" s="42" t="s">
        <v>8464</v>
      </c>
      <c r="C10392">
        <v>2018</v>
      </c>
      <c r="D10392" s="42" t="s">
        <v>8675</v>
      </c>
      <c r="E10392" t="b">
        <v>1</v>
      </c>
      <c r="F10392" s="42" t="s">
        <v>2924</v>
      </c>
    </row>
    <row r="10393" spans="1:6" x14ac:dyDescent="0.2">
      <c r="A10393" s="42" t="s">
        <v>2923</v>
      </c>
      <c r="B10393" s="42" t="s">
        <v>8464</v>
      </c>
      <c r="C10393">
        <v>2019</v>
      </c>
      <c r="D10393" s="42" t="s">
        <v>8675</v>
      </c>
      <c r="E10393" t="b">
        <v>1</v>
      </c>
      <c r="F10393" s="42" t="s">
        <v>2924</v>
      </c>
    </row>
    <row r="10394" spans="1:6" x14ac:dyDescent="0.2">
      <c r="A10394" s="42" t="s">
        <v>2927</v>
      </c>
      <c r="B10394" s="42" t="s">
        <v>8454</v>
      </c>
      <c r="C10394">
        <v>2013</v>
      </c>
      <c r="D10394" s="42" t="s">
        <v>8828</v>
      </c>
      <c r="E10394" t="b">
        <v>0</v>
      </c>
      <c r="F10394" s="42" t="s">
        <v>10494</v>
      </c>
    </row>
    <row r="10395" spans="1:6" x14ac:dyDescent="0.2">
      <c r="A10395" s="42" t="s">
        <v>2927</v>
      </c>
      <c r="B10395" s="42" t="s">
        <v>8454</v>
      </c>
      <c r="C10395">
        <v>2014</v>
      </c>
      <c r="D10395" s="42" t="s">
        <v>9007</v>
      </c>
      <c r="E10395" t="b">
        <v>0</v>
      </c>
      <c r="F10395" s="42" t="s">
        <v>10494</v>
      </c>
    </row>
    <row r="10396" spans="1:6" x14ac:dyDescent="0.2">
      <c r="A10396" s="42" t="s">
        <v>2927</v>
      </c>
      <c r="B10396" s="42" t="s">
        <v>8454</v>
      </c>
      <c r="C10396">
        <v>2015</v>
      </c>
      <c r="D10396" s="42" t="s">
        <v>8939</v>
      </c>
      <c r="E10396" t="b">
        <v>0</v>
      </c>
      <c r="F10396" s="42" t="s">
        <v>10494</v>
      </c>
    </row>
    <row r="10397" spans="1:6" x14ac:dyDescent="0.2">
      <c r="A10397" s="42" t="s">
        <v>2927</v>
      </c>
      <c r="B10397" s="42" t="s">
        <v>8454</v>
      </c>
      <c r="C10397">
        <v>2016</v>
      </c>
      <c r="D10397" s="42" t="s">
        <v>9143</v>
      </c>
      <c r="E10397" t="b">
        <v>0</v>
      </c>
      <c r="F10397" s="42" t="s">
        <v>10494</v>
      </c>
    </row>
    <row r="10398" spans="1:6" x14ac:dyDescent="0.2">
      <c r="A10398" s="42" t="s">
        <v>2927</v>
      </c>
      <c r="B10398" s="42" t="s">
        <v>8454</v>
      </c>
      <c r="C10398">
        <v>2017</v>
      </c>
      <c r="D10398" s="42" t="s">
        <v>9007</v>
      </c>
      <c r="E10398" t="b">
        <v>0</v>
      </c>
      <c r="F10398" s="42" t="s">
        <v>10494</v>
      </c>
    </row>
    <row r="10399" spans="1:6" x14ac:dyDescent="0.2">
      <c r="A10399" s="42" t="s">
        <v>2927</v>
      </c>
      <c r="B10399" s="42" t="s">
        <v>8454</v>
      </c>
      <c r="C10399">
        <v>2018</v>
      </c>
      <c r="D10399" s="42" t="s">
        <v>9124</v>
      </c>
      <c r="E10399" t="b">
        <v>0</v>
      </c>
      <c r="F10399" s="42" t="s">
        <v>10494</v>
      </c>
    </row>
    <row r="10400" spans="1:6" x14ac:dyDescent="0.2">
      <c r="A10400" s="42" t="s">
        <v>2927</v>
      </c>
      <c r="B10400" s="42" t="s">
        <v>8454</v>
      </c>
      <c r="C10400">
        <v>2019</v>
      </c>
      <c r="D10400" s="42" t="s">
        <v>8971</v>
      </c>
      <c r="E10400" t="b">
        <v>0</v>
      </c>
      <c r="F10400" s="42" t="s">
        <v>10494</v>
      </c>
    </row>
    <row r="10401" spans="1:6" x14ac:dyDescent="0.2">
      <c r="A10401" s="42" t="s">
        <v>2927</v>
      </c>
      <c r="B10401" s="42" t="s">
        <v>8462</v>
      </c>
      <c r="C10401">
        <v>2013</v>
      </c>
      <c r="D10401" s="42" t="s">
        <v>8828</v>
      </c>
      <c r="E10401" t="b">
        <v>0</v>
      </c>
      <c r="F10401" s="42" t="s">
        <v>10494</v>
      </c>
    </row>
    <row r="10402" spans="1:6" x14ac:dyDescent="0.2">
      <c r="A10402" s="42" t="s">
        <v>2927</v>
      </c>
      <c r="B10402" s="42" t="s">
        <v>8462</v>
      </c>
      <c r="C10402">
        <v>2014</v>
      </c>
      <c r="D10402" s="42" t="s">
        <v>9007</v>
      </c>
      <c r="E10402" t="b">
        <v>0</v>
      </c>
      <c r="F10402" s="42" t="s">
        <v>10494</v>
      </c>
    </row>
    <row r="10403" spans="1:6" x14ac:dyDescent="0.2">
      <c r="A10403" s="42" t="s">
        <v>2927</v>
      </c>
      <c r="B10403" s="42" t="s">
        <v>8462</v>
      </c>
      <c r="C10403">
        <v>2015</v>
      </c>
      <c r="D10403" s="42" t="s">
        <v>8939</v>
      </c>
      <c r="E10403" t="b">
        <v>0</v>
      </c>
      <c r="F10403" s="42" t="s">
        <v>10494</v>
      </c>
    </row>
    <row r="10404" spans="1:6" x14ac:dyDescent="0.2">
      <c r="A10404" s="42" t="s">
        <v>2927</v>
      </c>
      <c r="B10404" s="42" t="s">
        <v>8462</v>
      </c>
      <c r="C10404">
        <v>2016</v>
      </c>
      <c r="D10404" s="42" t="s">
        <v>9143</v>
      </c>
      <c r="E10404" t="b">
        <v>0</v>
      </c>
      <c r="F10404" s="42" t="s">
        <v>10494</v>
      </c>
    </row>
    <row r="10405" spans="1:6" x14ac:dyDescent="0.2">
      <c r="A10405" s="42" t="s">
        <v>2927</v>
      </c>
      <c r="B10405" s="42" t="s">
        <v>8462</v>
      </c>
      <c r="C10405">
        <v>2017</v>
      </c>
      <c r="D10405" s="42" t="s">
        <v>8937</v>
      </c>
      <c r="E10405" t="b">
        <v>0</v>
      </c>
      <c r="F10405" s="42" t="s">
        <v>10494</v>
      </c>
    </row>
    <row r="10406" spans="1:6" x14ac:dyDescent="0.2">
      <c r="A10406" s="42" t="s">
        <v>2927</v>
      </c>
      <c r="B10406" s="42" t="s">
        <v>8462</v>
      </c>
      <c r="C10406">
        <v>2018</v>
      </c>
      <c r="D10406" s="42" t="s">
        <v>9130</v>
      </c>
      <c r="E10406" t="b">
        <v>0</v>
      </c>
      <c r="F10406" s="42" t="s">
        <v>10494</v>
      </c>
    </row>
    <row r="10407" spans="1:6" x14ac:dyDescent="0.2">
      <c r="A10407" s="42" t="s">
        <v>2927</v>
      </c>
      <c r="B10407" s="42" t="s">
        <v>8462</v>
      </c>
      <c r="C10407">
        <v>2019</v>
      </c>
      <c r="D10407" s="42" t="s">
        <v>8936</v>
      </c>
      <c r="E10407" t="b">
        <v>0</v>
      </c>
      <c r="F10407" s="42" t="s">
        <v>10494</v>
      </c>
    </row>
    <row r="10408" spans="1:6" x14ac:dyDescent="0.2">
      <c r="A10408" s="42" t="s">
        <v>2927</v>
      </c>
      <c r="B10408" s="42" t="s">
        <v>8464</v>
      </c>
      <c r="C10408">
        <v>2013</v>
      </c>
      <c r="D10408" s="42" t="s">
        <v>8971</v>
      </c>
      <c r="E10408" t="b">
        <v>0</v>
      </c>
      <c r="F10408" s="42" t="s">
        <v>10494</v>
      </c>
    </row>
    <row r="10409" spans="1:6" x14ac:dyDescent="0.2">
      <c r="A10409" s="42" t="s">
        <v>2927</v>
      </c>
      <c r="B10409" s="42" t="s">
        <v>8464</v>
      </c>
      <c r="C10409">
        <v>2014</v>
      </c>
      <c r="D10409" s="42" t="s">
        <v>8655</v>
      </c>
      <c r="E10409" t="b">
        <v>0</v>
      </c>
      <c r="F10409" s="42" t="s">
        <v>10494</v>
      </c>
    </row>
    <row r="10410" spans="1:6" x14ac:dyDescent="0.2">
      <c r="A10410" s="42" t="s">
        <v>2927</v>
      </c>
      <c r="B10410" s="42" t="s">
        <v>8464</v>
      </c>
      <c r="C10410">
        <v>2015</v>
      </c>
      <c r="D10410" s="42" t="s">
        <v>9330</v>
      </c>
      <c r="E10410" t="b">
        <v>0</v>
      </c>
      <c r="F10410" s="42" t="s">
        <v>10494</v>
      </c>
    </row>
    <row r="10411" spans="1:6" x14ac:dyDescent="0.2">
      <c r="A10411" s="42" t="s">
        <v>2927</v>
      </c>
      <c r="B10411" s="42" t="s">
        <v>8464</v>
      </c>
      <c r="C10411">
        <v>2016</v>
      </c>
      <c r="D10411" s="42" t="s">
        <v>9330</v>
      </c>
      <c r="E10411" t="b">
        <v>0</v>
      </c>
      <c r="F10411" s="42" t="s">
        <v>10494</v>
      </c>
    </row>
    <row r="10412" spans="1:6" x14ac:dyDescent="0.2">
      <c r="A10412" s="42" t="s">
        <v>2927</v>
      </c>
      <c r="B10412" s="42" t="s">
        <v>8464</v>
      </c>
      <c r="C10412">
        <v>2017</v>
      </c>
      <c r="D10412" s="42" t="s">
        <v>8655</v>
      </c>
      <c r="E10412" t="b">
        <v>0</v>
      </c>
      <c r="F10412" s="42" t="s">
        <v>10494</v>
      </c>
    </row>
    <row r="10413" spans="1:6" x14ac:dyDescent="0.2">
      <c r="A10413" s="42" t="s">
        <v>2927</v>
      </c>
      <c r="B10413" s="42" t="s">
        <v>8464</v>
      </c>
      <c r="C10413">
        <v>2018</v>
      </c>
      <c r="D10413" s="42" t="s">
        <v>8655</v>
      </c>
      <c r="E10413" t="b">
        <v>0</v>
      </c>
      <c r="F10413" s="42" t="s">
        <v>10494</v>
      </c>
    </row>
    <row r="10414" spans="1:6" x14ac:dyDescent="0.2">
      <c r="A10414" s="42" t="s">
        <v>2927</v>
      </c>
      <c r="B10414" s="42" t="s">
        <v>8464</v>
      </c>
      <c r="C10414">
        <v>2019</v>
      </c>
      <c r="D10414" s="42" t="s">
        <v>9330</v>
      </c>
      <c r="E10414" t="b">
        <v>0</v>
      </c>
      <c r="F10414" s="42" t="s">
        <v>10494</v>
      </c>
    </row>
    <row r="10415" spans="1:6" x14ac:dyDescent="0.2">
      <c r="A10415" s="42" t="s">
        <v>2931</v>
      </c>
      <c r="B10415" s="42" t="s">
        <v>8454</v>
      </c>
      <c r="C10415">
        <v>2013</v>
      </c>
      <c r="D10415" s="42" t="s">
        <v>8513</v>
      </c>
      <c r="E10415" t="b">
        <v>0</v>
      </c>
      <c r="F10415" s="42" t="s">
        <v>10495</v>
      </c>
    </row>
    <row r="10416" spans="1:6" x14ac:dyDescent="0.2">
      <c r="A10416" s="42" t="s">
        <v>2931</v>
      </c>
      <c r="B10416" s="42" t="s">
        <v>8454</v>
      </c>
      <c r="C10416">
        <v>2014</v>
      </c>
      <c r="D10416" s="42" t="s">
        <v>9160</v>
      </c>
      <c r="E10416" t="b">
        <v>0</v>
      </c>
      <c r="F10416" s="42" t="s">
        <v>10495</v>
      </c>
    </row>
    <row r="10417" spans="1:6" x14ac:dyDescent="0.2">
      <c r="A10417" s="42" t="s">
        <v>2931</v>
      </c>
      <c r="B10417" s="42" t="s">
        <v>8454</v>
      </c>
      <c r="C10417">
        <v>2015</v>
      </c>
      <c r="D10417" s="42" t="s">
        <v>8584</v>
      </c>
      <c r="E10417" t="b">
        <v>0</v>
      </c>
      <c r="F10417" s="42" t="s">
        <v>10495</v>
      </c>
    </row>
    <row r="10418" spans="1:6" x14ac:dyDescent="0.2">
      <c r="A10418" s="42" t="s">
        <v>2931</v>
      </c>
      <c r="B10418" s="42" t="s">
        <v>8454</v>
      </c>
      <c r="C10418">
        <v>2016</v>
      </c>
      <c r="D10418" s="42" t="s">
        <v>8687</v>
      </c>
      <c r="E10418" t="b">
        <v>0</v>
      </c>
      <c r="F10418" s="42" t="s">
        <v>10495</v>
      </c>
    </row>
    <row r="10419" spans="1:6" x14ac:dyDescent="0.2">
      <c r="A10419" s="42" t="s">
        <v>2931</v>
      </c>
      <c r="B10419" s="42" t="s">
        <v>8454</v>
      </c>
      <c r="C10419">
        <v>2017</v>
      </c>
      <c r="D10419" s="42" t="s">
        <v>8825</v>
      </c>
      <c r="E10419" t="b">
        <v>0</v>
      </c>
      <c r="F10419" s="42" t="s">
        <v>10495</v>
      </c>
    </row>
    <row r="10420" spans="1:6" x14ac:dyDescent="0.2">
      <c r="A10420" s="42" t="s">
        <v>2931</v>
      </c>
      <c r="B10420" s="42" t="s">
        <v>8454</v>
      </c>
      <c r="C10420">
        <v>2018</v>
      </c>
      <c r="D10420" s="42" t="s">
        <v>8467</v>
      </c>
      <c r="E10420" t="b">
        <v>0</v>
      </c>
      <c r="F10420" s="42" t="s">
        <v>10495</v>
      </c>
    </row>
    <row r="10421" spans="1:6" x14ac:dyDescent="0.2">
      <c r="A10421" s="42" t="s">
        <v>2931</v>
      </c>
      <c r="B10421" s="42" t="s">
        <v>8454</v>
      </c>
      <c r="C10421">
        <v>2019</v>
      </c>
      <c r="D10421" s="42" t="s">
        <v>8513</v>
      </c>
      <c r="E10421" t="b">
        <v>0</v>
      </c>
      <c r="F10421" s="42" t="s">
        <v>10495</v>
      </c>
    </row>
    <row r="10422" spans="1:6" x14ac:dyDescent="0.2">
      <c r="A10422" s="42" t="s">
        <v>2931</v>
      </c>
      <c r="B10422" s="42" t="s">
        <v>8462</v>
      </c>
      <c r="C10422">
        <v>2013</v>
      </c>
      <c r="D10422" s="42" t="s">
        <v>8513</v>
      </c>
      <c r="E10422" t="b">
        <v>0</v>
      </c>
      <c r="F10422" s="42" t="s">
        <v>10495</v>
      </c>
    </row>
    <row r="10423" spans="1:6" x14ac:dyDescent="0.2">
      <c r="A10423" s="42" t="s">
        <v>2931</v>
      </c>
      <c r="B10423" s="42" t="s">
        <v>8462</v>
      </c>
      <c r="C10423">
        <v>2014</v>
      </c>
      <c r="D10423" s="42" t="s">
        <v>9160</v>
      </c>
      <c r="E10423" t="b">
        <v>0</v>
      </c>
      <c r="F10423" s="42" t="s">
        <v>10495</v>
      </c>
    </row>
    <row r="10424" spans="1:6" x14ac:dyDescent="0.2">
      <c r="A10424" s="42" t="s">
        <v>2931</v>
      </c>
      <c r="B10424" s="42" t="s">
        <v>8462</v>
      </c>
      <c r="C10424">
        <v>2015</v>
      </c>
      <c r="D10424" s="42" t="s">
        <v>8584</v>
      </c>
      <c r="E10424" t="b">
        <v>0</v>
      </c>
      <c r="F10424" s="42" t="s">
        <v>10495</v>
      </c>
    </row>
    <row r="10425" spans="1:6" x14ac:dyDescent="0.2">
      <c r="A10425" s="42" t="s">
        <v>2931</v>
      </c>
      <c r="B10425" s="42" t="s">
        <v>8462</v>
      </c>
      <c r="C10425">
        <v>2016</v>
      </c>
      <c r="D10425" s="42" t="s">
        <v>8687</v>
      </c>
      <c r="E10425" t="b">
        <v>0</v>
      </c>
      <c r="F10425" s="42" t="s">
        <v>10495</v>
      </c>
    </row>
    <row r="10426" spans="1:6" x14ac:dyDescent="0.2">
      <c r="A10426" s="42" t="s">
        <v>2931</v>
      </c>
      <c r="B10426" s="42" t="s">
        <v>8462</v>
      </c>
      <c r="C10426">
        <v>2017</v>
      </c>
      <c r="D10426" s="42" t="s">
        <v>8825</v>
      </c>
      <c r="E10426" t="b">
        <v>0</v>
      </c>
      <c r="F10426" s="42" t="s">
        <v>10495</v>
      </c>
    </row>
    <row r="10427" spans="1:6" x14ac:dyDescent="0.2">
      <c r="A10427" s="42" t="s">
        <v>2931</v>
      </c>
      <c r="B10427" s="42" t="s">
        <v>8462</v>
      </c>
      <c r="C10427">
        <v>2018</v>
      </c>
      <c r="D10427" s="42" t="s">
        <v>8467</v>
      </c>
      <c r="E10427" t="b">
        <v>0</v>
      </c>
      <c r="F10427" s="42" t="s">
        <v>10495</v>
      </c>
    </row>
    <row r="10428" spans="1:6" x14ac:dyDescent="0.2">
      <c r="A10428" s="42" t="s">
        <v>2931</v>
      </c>
      <c r="B10428" s="42" t="s">
        <v>8462</v>
      </c>
      <c r="C10428">
        <v>2019</v>
      </c>
      <c r="D10428" s="42" t="s">
        <v>8513</v>
      </c>
      <c r="E10428" t="b">
        <v>0</v>
      </c>
      <c r="F10428" s="42" t="s">
        <v>10495</v>
      </c>
    </row>
    <row r="10429" spans="1:6" x14ac:dyDescent="0.2">
      <c r="A10429" s="42" t="s">
        <v>2931</v>
      </c>
      <c r="B10429" s="42" t="s">
        <v>8464</v>
      </c>
      <c r="C10429">
        <v>2013</v>
      </c>
      <c r="D10429" s="42" t="s">
        <v>8828</v>
      </c>
      <c r="E10429" t="b">
        <v>0</v>
      </c>
      <c r="F10429" s="42" t="s">
        <v>10495</v>
      </c>
    </row>
    <row r="10430" spans="1:6" x14ac:dyDescent="0.2">
      <c r="A10430" s="42" t="s">
        <v>2931</v>
      </c>
      <c r="B10430" s="42" t="s">
        <v>8464</v>
      </c>
      <c r="C10430">
        <v>2014</v>
      </c>
      <c r="D10430" s="42" t="s">
        <v>8655</v>
      </c>
      <c r="E10430" t="b">
        <v>0</v>
      </c>
      <c r="F10430" s="42" t="s">
        <v>10495</v>
      </c>
    </row>
    <row r="10431" spans="1:6" x14ac:dyDescent="0.2">
      <c r="A10431" s="42" t="s">
        <v>2931</v>
      </c>
      <c r="B10431" s="42" t="s">
        <v>8464</v>
      </c>
      <c r="C10431">
        <v>2015</v>
      </c>
      <c r="D10431" s="42" t="s">
        <v>8724</v>
      </c>
      <c r="E10431" t="b">
        <v>0</v>
      </c>
      <c r="F10431" s="42" t="s">
        <v>10495</v>
      </c>
    </row>
    <row r="10432" spans="1:6" x14ac:dyDescent="0.2">
      <c r="A10432" s="42" t="s">
        <v>2931</v>
      </c>
      <c r="B10432" s="42" t="s">
        <v>8464</v>
      </c>
      <c r="C10432">
        <v>2016</v>
      </c>
      <c r="D10432" s="42" t="s">
        <v>9013</v>
      </c>
      <c r="E10432" t="b">
        <v>0</v>
      </c>
      <c r="F10432" s="42" t="s">
        <v>10495</v>
      </c>
    </row>
    <row r="10433" spans="1:6" x14ac:dyDescent="0.2">
      <c r="A10433" s="42" t="s">
        <v>2931</v>
      </c>
      <c r="B10433" s="42" t="s">
        <v>8464</v>
      </c>
      <c r="C10433">
        <v>2017</v>
      </c>
      <c r="D10433" s="42" t="s">
        <v>8934</v>
      </c>
      <c r="E10433" t="b">
        <v>0</v>
      </c>
      <c r="F10433" s="42" t="s">
        <v>10495</v>
      </c>
    </row>
    <row r="10434" spans="1:6" x14ac:dyDescent="0.2">
      <c r="A10434" s="42" t="s">
        <v>2931</v>
      </c>
      <c r="B10434" s="42" t="s">
        <v>8464</v>
      </c>
      <c r="C10434">
        <v>2018</v>
      </c>
      <c r="D10434" s="42" t="s">
        <v>8648</v>
      </c>
      <c r="E10434" t="b">
        <v>0</v>
      </c>
      <c r="F10434" s="42" t="s">
        <v>10495</v>
      </c>
    </row>
    <row r="10435" spans="1:6" x14ac:dyDescent="0.2">
      <c r="A10435" s="42" t="s">
        <v>2931</v>
      </c>
      <c r="B10435" s="42" t="s">
        <v>8464</v>
      </c>
      <c r="C10435">
        <v>2019</v>
      </c>
      <c r="D10435" s="42" t="s">
        <v>9170</v>
      </c>
      <c r="E10435" t="b">
        <v>0</v>
      </c>
      <c r="F10435" s="42" t="s">
        <v>10495</v>
      </c>
    </row>
    <row r="10436" spans="1:6" x14ac:dyDescent="0.2">
      <c r="A10436" s="42" t="s">
        <v>2933</v>
      </c>
      <c r="B10436" s="42" t="s">
        <v>8454</v>
      </c>
      <c r="C10436">
        <v>2013</v>
      </c>
      <c r="D10436" s="42" t="s">
        <v>9134</v>
      </c>
      <c r="E10436" t="b">
        <v>0</v>
      </c>
      <c r="F10436" s="42" t="s">
        <v>10496</v>
      </c>
    </row>
    <row r="10437" spans="1:6" x14ac:dyDescent="0.2">
      <c r="A10437" s="42" t="s">
        <v>2933</v>
      </c>
      <c r="B10437" s="42" t="s">
        <v>8454</v>
      </c>
      <c r="C10437">
        <v>2014</v>
      </c>
      <c r="D10437" s="42" t="s">
        <v>8708</v>
      </c>
      <c r="E10437" t="b">
        <v>0</v>
      </c>
      <c r="F10437" s="42" t="s">
        <v>10496</v>
      </c>
    </row>
    <row r="10438" spans="1:6" x14ac:dyDescent="0.2">
      <c r="A10438" s="42" t="s">
        <v>2933</v>
      </c>
      <c r="B10438" s="42" t="s">
        <v>8454</v>
      </c>
      <c r="C10438">
        <v>2015</v>
      </c>
      <c r="D10438" s="42" t="s">
        <v>9137</v>
      </c>
      <c r="E10438" t="b">
        <v>0</v>
      </c>
      <c r="F10438" s="42" t="s">
        <v>10496</v>
      </c>
    </row>
    <row r="10439" spans="1:6" x14ac:dyDescent="0.2">
      <c r="A10439" s="42" t="s">
        <v>2933</v>
      </c>
      <c r="B10439" s="42" t="s">
        <v>8454</v>
      </c>
      <c r="C10439">
        <v>2016</v>
      </c>
      <c r="D10439" s="42" t="s">
        <v>8965</v>
      </c>
      <c r="E10439" t="b">
        <v>0</v>
      </c>
      <c r="F10439" s="42" t="s">
        <v>10496</v>
      </c>
    </row>
    <row r="10440" spans="1:6" x14ac:dyDescent="0.2">
      <c r="A10440" s="42" t="s">
        <v>2933</v>
      </c>
      <c r="B10440" s="42" t="s">
        <v>8454</v>
      </c>
      <c r="C10440">
        <v>2017</v>
      </c>
      <c r="D10440" s="42" t="s">
        <v>9356</v>
      </c>
      <c r="E10440" t="b">
        <v>0</v>
      </c>
      <c r="F10440" s="42" t="s">
        <v>10496</v>
      </c>
    </row>
    <row r="10441" spans="1:6" x14ac:dyDescent="0.2">
      <c r="A10441" s="42" t="s">
        <v>2933</v>
      </c>
      <c r="B10441" s="42" t="s">
        <v>8454</v>
      </c>
      <c r="C10441">
        <v>2018</v>
      </c>
      <c r="D10441" s="42" t="s">
        <v>9259</v>
      </c>
      <c r="E10441" t="b">
        <v>0</v>
      </c>
      <c r="F10441" s="42" t="s">
        <v>10496</v>
      </c>
    </row>
    <row r="10442" spans="1:6" x14ac:dyDescent="0.2">
      <c r="A10442" s="42" t="s">
        <v>2933</v>
      </c>
      <c r="B10442" s="42" t="s">
        <v>8454</v>
      </c>
      <c r="C10442">
        <v>2019</v>
      </c>
      <c r="D10442" s="42" t="s">
        <v>8930</v>
      </c>
      <c r="E10442" t="b">
        <v>0</v>
      </c>
      <c r="F10442" s="42" t="s">
        <v>10496</v>
      </c>
    </row>
    <row r="10443" spans="1:6" x14ac:dyDescent="0.2">
      <c r="A10443" s="42" t="s">
        <v>2933</v>
      </c>
      <c r="B10443" s="42" t="s">
        <v>8462</v>
      </c>
      <c r="C10443">
        <v>2013</v>
      </c>
      <c r="D10443" s="42" t="s">
        <v>8702</v>
      </c>
      <c r="E10443" t="b">
        <v>0</v>
      </c>
      <c r="F10443" s="42" t="s">
        <v>10496</v>
      </c>
    </row>
    <row r="10444" spans="1:6" x14ac:dyDescent="0.2">
      <c r="A10444" s="42" t="s">
        <v>2933</v>
      </c>
      <c r="B10444" s="42" t="s">
        <v>8462</v>
      </c>
      <c r="C10444">
        <v>2014</v>
      </c>
      <c r="D10444" s="42" t="s">
        <v>9083</v>
      </c>
      <c r="E10444" t="b">
        <v>0</v>
      </c>
      <c r="F10444" s="42" t="s">
        <v>10496</v>
      </c>
    </row>
    <row r="10445" spans="1:6" x14ac:dyDescent="0.2">
      <c r="A10445" s="42" t="s">
        <v>2933</v>
      </c>
      <c r="B10445" s="42" t="s">
        <v>8462</v>
      </c>
      <c r="C10445">
        <v>2015</v>
      </c>
      <c r="D10445" s="42" t="s">
        <v>8703</v>
      </c>
      <c r="E10445" t="b">
        <v>0</v>
      </c>
      <c r="F10445" s="42" t="s">
        <v>10496</v>
      </c>
    </row>
    <row r="10446" spans="1:6" x14ac:dyDescent="0.2">
      <c r="A10446" s="42" t="s">
        <v>2933</v>
      </c>
      <c r="B10446" s="42" t="s">
        <v>8462</v>
      </c>
      <c r="C10446">
        <v>2016</v>
      </c>
      <c r="D10446" s="42" t="s">
        <v>9114</v>
      </c>
      <c r="E10446" t="b">
        <v>0</v>
      </c>
      <c r="F10446" s="42" t="s">
        <v>10496</v>
      </c>
    </row>
    <row r="10447" spans="1:6" x14ac:dyDescent="0.2">
      <c r="A10447" s="42" t="s">
        <v>2933</v>
      </c>
      <c r="B10447" s="42" t="s">
        <v>8462</v>
      </c>
      <c r="C10447">
        <v>2017</v>
      </c>
      <c r="D10447" s="42" t="s">
        <v>9240</v>
      </c>
      <c r="E10447" t="b">
        <v>0</v>
      </c>
      <c r="F10447" s="42" t="s">
        <v>10496</v>
      </c>
    </row>
    <row r="10448" spans="1:6" x14ac:dyDescent="0.2">
      <c r="A10448" s="42" t="s">
        <v>2933</v>
      </c>
      <c r="B10448" s="42" t="s">
        <v>8462</v>
      </c>
      <c r="C10448">
        <v>2018</v>
      </c>
      <c r="D10448" s="42" t="s">
        <v>9116</v>
      </c>
      <c r="E10448" t="b">
        <v>0</v>
      </c>
      <c r="F10448" s="42" t="s">
        <v>10496</v>
      </c>
    </row>
    <row r="10449" spans="1:6" x14ac:dyDescent="0.2">
      <c r="A10449" s="42" t="s">
        <v>2933</v>
      </c>
      <c r="B10449" s="42" t="s">
        <v>8462</v>
      </c>
      <c r="C10449">
        <v>2019</v>
      </c>
      <c r="D10449" s="42" t="s">
        <v>8801</v>
      </c>
      <c r="E10449" t="b">
        <v>0</v>
      </c>
      <c r="F10449" s="42" t="s">
        <v>10496</v>
      </c>
    </row>
    <row r="10450" spans="1:6" x14ac:dyDescent="0.2">
      <c r="A10450" s="42" t="s">
        <v>2933</v>
      </c>
      <c r="B10450" s="42" t="s">
        <v>8464</v>
      </c>
      <c r="C10450">
        <v>2013</v>
      </c>
      <c r="D10450" s="42" t="s">
        <v>8726</v>
      </c>
      <c r="E10450" t="b">
        <v>0</v>
      </c>
      <c r="F10450" s="42" t="s">
        <v>10496</v>
      </c>
    </row>
    <row r="10451" spans="1:6" x14ac:dyDescent="0.2">
      <c r="A10451" s="42" t="s">
        <v>2933</v>
      </c>
      <c r="B10451" s="42" t="s">
        <v>8464</v>
      </c>
      <c r="C10451">
        <v>2014</v>
      </c>
      <c r="D10451" s="42" t="s">
        <v>8973</v>
      </c>
      <c r="E10451" t="b">
        <v>0</v>
      </c>
      <c r="F10451" s="42" t="s">
        <v>10496</v>
      </c>
    </row>
    <row r="10452" spans="1:6" x14ac:dyDescent="0.2">
      <c r="A10452" s="42" t="s">
        <v>2933</v>
      </c>
      <c r="B10452" s="42" t="s">
        <v>8464</v>
      </c>
      <c r="C10452">
        <v>2015</v>
      </c>
      <c r="D10452" s="42" t="s">
        <v>8934</v>
      </c>
      <c r="E10452" t="b">
        <v>0</v>
      </c>
      <c r="F10452" s="42" t="s">
        <v>10496</v>
      </c>
    </row>
    <row r="10453" spans="1:6" x14ac:dyDescent="0.2">
      <c r="A10453" s="42" t="s">
        <v>2933</v>
      </c>
      <c r="B10453" s="42" t="s">
        <v>8464</v>
      </c>
      <c r="C10453">
        <v>2016</v>
      </c>
      <c r="D10453" s="42" t="s">
        <v>9029</v>
      </c>
      <c r="E10453" t="b">
        <v>0</v>
      </c>
      <c r="F10453" s="42" t="s">
        <v>10496</v>
      </c>
    </row>
    <row r="10454" spans="1:6" x14ac:dyDescent="0.2">
      <c r="A10454" s="42" t="s">
        <v>2933</v>
      </c>
      <c r="B10454" s="42" t="s">
        <v>8464</v>
      </c>
      <c r="C10454">
        <v>2017</v>
      </c>
      <c r="D10454" s="42" t="s">
        <v>8968</v>
      </c>
      <c r="E10454" t="b">
        <v>0</v>
      </c>
      <c r="F10454" s="42" t="s">
        <v>10496</v>
      </c>
    </row>
    <row r="10455" spans="1:6" x14ac:dyDescent="0.2">
      <c r="A10455" s="42" t="s">
        <v>2933</v>
      </c>
      <c r="B10455" s="42" t="s">
        <v>8464</v>
      </c>
      <c r="C10455">
        <v>2018</v>
      </c>
      <c r="D10455" s="42" t="s">
        <v>8937</v>
      </c>
      <c r="E10455" t="b">
        <v>0</v>
      </c>
      <c r="F10455" s="42" t="s">
        <v>10496</v>
      </c>
    </row>
    <row r="10456" spans="1:6" x14ac:dyDescent="0.2">
      <c r="A10456" s="42" t="s">
        <v>2933</v>
      </c>
      <c r="B10456" s="42" t="s">
        <v>8464</v>
      </c>
      <c r="C10456">
        <v>2019</v>
      </c>
      <c r="D10456" s="42" t="s">
        <v>9143</v>
      </c>
      <c r="E10456" t="b">
        <v>0</v>
      </c>
      <c r="F10456" s="42" t="s">
        <v>10496</v>
      </c>
    </row>
    <row r="10457" spans="1:6" x14ac:dyDescent="0.2">
      <c r="A10457" s="42" t="s">
        <v>2935</v>
      </c>
      <c r="B10457" s="42" t="s">
        <v>8454</v>
      </c>
      <c r="C10457">
        <v>2016</v>
      </c>
      <c r="D10457" s="42" t="s">
        <v>8496</v>
      </c>
      <c r="E10457" t="b">
        <v>0</v>
      </c>
      <c r="F10457" s="42" t="s">
        <v>10497</v>
      </c>
    </row>
    <row r="10458" spans="1:6" x14ac:dyDescent="0.2">
      <c r="A10458" s="42" t="s">
        <v>2935</v>
      </c>
      <c r="B10458" s="42" t="s">
        <v>8454</v>
      </c>
      <c r="C10458">
        <v>2017</v>
      </c>
      <c r="D10458" s="42" t="s">
        <v>8496</v>
      </c>
      <c r="E10458" t="b">
        <v>0</v>
      </c>
      <c r="F10458" s="42" t="s">
        <v>10497</v>
      </c>
    </row>
    <row r="10459" spans="1:6" x14ac:dyDescent="0.2">
      <c r="A10459" s="42" t="s">
        <v>2935</v>
      </c>
      <c r="B10459" s="42" t="s">
        <v>8454</v>
      </c>
      <c r="C10459">
        <v>2018</v>
      </c>
      <c r="D10459" s="42" t="s">
        <v>8677</v>
      </c>
      <c r="E10459" t="b">
        <v>0</v>
      </c>
      <c r="F10459" s="42" t="s">
        <v>10497</v>
      </c>
    </row>
    <row r="10460" spans="1:6" x14ac:dyDescent="0.2">
      <c r="A10460" s="42" t="s">
        <v>2935</v>
      </c>
      <c r="B10460" s="42" t="s">
        <v>8454</v>
      </c>
      <c r="C10460">
        <v>2019</v>
      </c>
      <c r="D10460" s="42" t="s">
        <v>8496</v>
      </c>
      <c r="E10460" t="b">
        <v>0</v>
      </c>
      <c r="F10460" s="42" t="s">
        <v>10497</v>
      </c>
    </row>
    <row r="10461" spans="1:6" x14ac:dyDescent="0.2">
      <c r="A10461" s="42" t="s">
        <v>2935</v>
      </c>
      <c r="B10461" s="42" t="s">
        <v>8462</v>
      </c>
      <c r="C10461">
        <v>2016</v>
      </c>
      <c r="D10461" s="42" t="s">
        <v>8496</v>
      </c>
      <c r="E10461" t="b">
        <v>0</v>
      </c>
      <c r="F10461" s="42" t="s">
        <v>10497</v>
      </c>
    </row>
    <row r="10462" spans="1:6" x14ac:dyDescent="0.2">
      <c r="A10462" s="42" t="s">
        <v>2935</v>
      </c>
      <c r="B10462" s="42" t="s">
        <v>8462</v>
      </c>
      <c r="C10462">
        <v>2017</v>
      </c>
      <c r="D10462" s="42" t="s">
        <v>8496</v>
      </c>
      <c r="E10462" t="b">
        <v>0</v>
      </c>
      <c r="F10462" s="42" t="s">
        <v>10497</v>
      </c>
    </row>
    <row r="10463" spans="1:6" x14ac:dyDescent="0.2">
      <c r="A10463" s="42" t="s">
        <v>2935</v>
      </c>
      <c r="B10463" s="42" t="s">
        <v>8462</v>
      </c>
      <c r="C10463">
        <v>2018</v>
      </c>
      <c r="D10463" s="42" t="s">
        <v>8677</v>
      </c>
      <c r="E10463" t="b">
        <v>0</v>
      </c>
      <c r="F10463" s="42" t="s">
        <v>10497</v>
      </c>
    </row>
    <row r="10464" spans="1:6" x14ac:dyDescent="0.2">
      <c r="A10464" s="42" t="s">
        <v>2935</v>
      </c>
      <c r="B10464" s="42" t="s">
        <v>8462</v>
      </c>
      <c r="C10464">
        <v>2019</v>
      </c>
      <c r="D10464" s="42" t="s">
        <v>8496</v>
      </c>
      <c r="E10464" t="b">
        <v>0</v>
      </c>
      <c r="F10464" s="42" t="s">
        <v>10497</v>
      </c>
    </row>
    <row r="10465" spans="1:6" x14ac:dyDescent="0.2">
      <c r="A10465" s="42" t="s">
        <v>2935</v>
      </c>
      <c r="B10465" s="42" t="s">
        <v>8464</v>
      </c>
      <c r="C10465">
        <v>2016</v>
      </c>
      <c r="D10465" s="42" t="s">
        <v>8496</v>
      </c>
      <c r="E10465" t="b">
        <v>0</v>
      </c>
      <c r="F10465" s="42" t="s">
        <v>10497</v>
      </c>
    </row>
    <row r="10466" spans="1:6" x14ac:dyDescent="0.2">
      <c r="A10466" s="42" t="s">
        <v>2935</v>
      </c>
      <c r="B10466" s="42" t="s">
        <v>8464</v>
      </c>
      <c r="C10466">
        <v>2017</v>
      </c>
      <c r="D10466" s="42" t="s">
        <v>8496</v>
      </c>
      <c r="E10466" t="b">
        <v>0</v>
      </c>
      <c r="F10466" s="42" t="s">
        <v>10497</v>
      </c>
    </row>
    <row r="10467" spans="1:6" x14ac:dyDescent="0.2">
      <c r="A10467" s="42" t="s">
        <v>2935</v>
      </c>
      <c r="B10467" s="42" t="s">
        <v>8464</v>
      </c>
      <c r="C10467">
        <v>2018</v>
      </c>
      <c r="D10467" s="42" t="s">
        <v>8496</v>
      </c>
      <c r="E10467" t="b">
        <v>0</v>
      </c>
      <c r="F10467" s="42" t="s">
        <v>10497</v>
      </c>
    </row>
    <row r="10468" spans="1:6" x14ac:dyDescent="0.2">
      <c r="A10468" s="42" t="s">
        <v>2935</v>
      </c>
      <c r="B10468" s="42" t="s">
        <v>8464</v>
      </c>
      <c r="C10468">
        <v>2019</v>
      </c>
      <c r="D10468" s="42" t="s">
        <v>8482</v>
      </c>
      <c r="E10468" t="b">
        <v>0</v>
      </c>
      <c r="F10468" s="42" t="s">
        <v>10497</v>
      </c>
    </row>
    <row r="10469" spans="1:6" x14ac:dyDescent="0.2">
      <c r="A10469" s="42" t="s">
        <v>2937</v>
      </c>
      <c r="B10469" s="42" t="s">
        <v>8454</v>
      </c>
      <c r="C10469">
        <v>2013</v>
      </c>
      <c r="D10469" s="42" t="s">
        <v>10498</v>
      </c>
      <c r="E10469" t="b">
        <v>0</v>
      </c>
      <c r="F10469" s="42" t="s">
        <v>10499</v>
      </c>
    </row>
    <row r="10470" spans="1:6" x14ac:dyDescent="0.2">
      <c r="A10470" s="42" t="s">
        <v>2937</v>
      </c>
      <c r="B10470" s="42" t="s">
        <v>8454</v>
      </c>
      <c r="C10470">
        <v>2014</v>
      </c>
      <c r="D10470" s="42" t="s">
        <v>10500</v>
      </c>
      <c r="E10470" t="b">
        <v>0</v>
      </c>
      <c r="F10470" s="42" t="s">
        <v>10499</v>
      </c>
    </row>
    <row r="10471" spans="1:6" x14ac:dyDescent="0.2">
      <c r="A10471" s="42" t="s">
        <v>2937</v>
      </c>
      <c r="B10471" s="42" t="s">
        <v>8454</v>
      </c>
      <c r="C10471">
        <v>2015</v>
      </c>
      <c r="D10471" s="42" t="s">
        <v>9688</v>
      </c>
      <c r="E10471" t="b">
        <v>0</v>
      </c>
      <c r="F10471" s="42" t="s">
        <v>10499</v>
      </c>
    </row>
    <row r="10472" spans="1:6" x14ac:dyDescent="0.2">
      <c r="A10472" s="42" t="s">
        <v>2937</v>
      </c>
      <c r="B10472" s="42" t="s">
        <v>8454</v>
      </c>
      <c r="C10472">
        <v>2016</v>
      </c>
      <c r="D10472" s="42" t="s">
        <v>8593</v>
      </c>
      <c r="E10472" t="b">
        <v>0</v>
      </c>
      <c r="F10472" s="42" t="s">
        <v>10499</v>
      </c>
    </row>
    <row r="10473" spans="1:6" x14ac:dyDescent="0.2">
      <c r="A10473" s="42" t="s">
        <v>2937</v>
      </c>
      <c r="B10473" s="42" t="s">
        <v>8454</v>
      </c>
      <c r="C10473">
        <v>2017</v>
      </c>
      <c r="D10473" s="42" t="s">
        <v>10501</v>
      </c>
      <c r="E10473" t="b">
        <v>0</v>
      </c>
      <c r="F10473" s="42" t="s">
        <v>10499</v>
      </c>
    </row>
    <row r="10474" spans="1:6" x14ac:dyDescent="0.2">
      <c r="A10474" s="42" t="s">
        <v>2937</v>
      </c>
      <c r="B10474" s="42" t="s">
        <v>8454</v>
      </c>
      <c r="C10474">
        <v>2018</v>
      </c>
      <c r="D10474" s="42" t="s">
        <v>10502</v>
      </c>
      <c r="E10474" t="b">
        <v>0</v>
      </c>
      <c r="F10474" s="42" t="s">
        <v>10499</v>
      </c>
    </row>
    <row r="10475" spans="1:6" x14ac:dyDescent="0.2">
      <c r="A10475" s="42" t="s">
        <v>2937</v>
      </c>
      <c r="B10475" s="42" t="s">
        <v>8454</v>
      </c>
      <c r="C10475">
        <v>2019</v>
      </c>
      <c r="D10475" s="42" t="s">
        <v>9002</v>
      </c>
      <c r="E10475" t="b">
        <v>0</v>
      </c>
      <c r="F10475" s="42" t="s">
        <v>10499</v>
      </c>
    </row>
    <row r="10476" spans="1:6" x14ac:dyDescent="0.2">
      <c r="A10476" s="42" t="s">
        <v>2937</v>
      </c>
      <c r="B10476" s="42" t="s">
        <v>8462</v>
      </c>
      <c r="C10476">
        <v>2013</v>
      </c>
      <c r="D10476" s="42" t="s">
        <v>10498</v>
      </c>
      <c r="E10476" t="b">
        <v>0</v>
      </c>
      <c r="F10476" s="42" t="s">
        <v>10499</v>
      </c>
    </row>
    <row r="10477" spans="1:6" x14ac:dyDescent="0.2">
      <c r="A10477" s="42" t="s">
        <v>2937</v>
      </c>
      <c r="B10477" s="42" t="s">
        <v>8462</v>
      </c>
      <c r="C10477">
        <v>2014</v>
      </c>
      <c r="D10477" s="42" t="s">
        <v>10503</v>
      </c>
      <c r="E10477" t="b">
        <v>0</v>
      </c>
      <c r="F10477" s="42" t="s">
        <v>10499</v>
      </c>
    </row>
    <row r="10478" spans="1:6" x14ac:dyDescent="0.2">
      <c r="A10478" s="42" t="s">
        <v>2937</v>
      </c>
      <c r="B10478" s="42" t="s">
        <v>8462</v>
      </c>
      <c r="C10478">
        <v>2015</v>
      </c>
      <c r="D10478" s="42" t="s">
        <v>10504</v>
      </c>
      <c r="E10478" t="b">
        <v>0</v>
      </c>
      <c r="F10478" s="42" t="s">
        <v>10499</v>
      </c>
    </row>
    <row r="10479" spans="1:6" x14ac:dyDescent="0.2">
      <c r="A10479" s="42" t="s">
        <v>2937</v>
      </c>
      <c r="B10479" s="42" t="s">
        <v>8462</v>
      </c>
      <c r="C10479">
        <v>2016</v>
      </c>
      <c r="D10479" s="42" t="s">
        <v>8593</v>
      </c>
      <c r="E10479" t="b">
        <v>0</v>
      </c>
      <c r="F10479" s="42" t="s">
        <v>10499</v>
      </c>
    </row>
    <row r="10480" spans="1:6" x14ac:dyDescent="0.2">
      <c r="A10480" s="42" t="s">
        <v>2937</v>
      </c>
      <c r="B10480" s="42" t="s">
        <v>8462</v>
      </c>
      <c r="C10480">
        <v>2017</v>
      </c>
      <c r="D10480" s="42" t="s">
        <v>10501</v>
      </c>
      <c r="E10480" t="b">
        <v>0</v>
      </c>
      <c r="F10480" s="42" t="s">
        <v>10499</v>
      </c>
    </row>
    <row r="10481" spans="1:6" x14ac:dyDescent="0.2">
      <c r="A10481" s="42" t="s">
        <v>2937</v>
      </c>
      <c r="B10481" s="42" t="s">
        <v>8462</v>
      </c>
      <c r="C10481">
        <v>2018</v>
      </c>
      <c r="D10481" s="42" t="s">
        <v>10502</v>
      </c>
      <c r="E10481" t="b">
        <v>0</v>
      </c>
      <c r="F10481" s="42" t="s">
        <v>10499</v>
      </c>
    </row>
    <row r="10482" spans="1:6" x14ac:dyDescent="0.2">
      <c r="A10482" s="42" t="s">
        <v>2937</v>
      </c>
      <c r="B10482" s="42" t="s">
        <v>8462</v>
      </c>
      <c r="C10482">
        <v>2019</v>
      </c>
      <c r="D10482" s="42" t="s">
        <v>9002</v>
      </c>
      <c r="E10482" t="b">
        <v>0</v>
      </c>
      <c r="F10482" s="42" t="s">
        <v>10499</v>
      </c>
    </row>
    <row r="10483" spans="1:6" x14ac:dyDescent="0.2">
      <c r="A10483" s="42" t="s">
        <v>2937</v>
      </c>
      <c r="B10483" s="42" t="s">
        <v>8464</v>
      </c>
      <c r="C10483">
        <v>2013</v>
      </c>
      <c r="D10483" s="42" t="s">
        <v>8838</v>
      </c>
      <c r="E10483" t="b">
        <v>0</v>
      </c>
      <c r="F10483" s="42" t="s">
        <v>10499</v>
      </c>
    </row>
    <row r="10484" spans="1:6" x14ac:dyDescent="0.2">
      <c r="A10484" s="42" t="s">
        <v>2937</v>
      </c>
      <c r="B10484" s="42" t="s">
        <v>8464</v>
      </c>
      <c r="C10484">
        <v>2014</v>
      </c>
      <c r="D10484" s="42" t="s">
        <v>10086</v>
      </c>
      <c r="E10484" t="b">
        <v>0</v>
      </c>
      <c r="F10484" s="42" t="s">
        <v>10499</v>
      </c>
    </row>
    <row r="10485" spans="1:6" x14ac:dyDescent="0.2">
      <c r="A10485" s="42" t="s">
        <v>2937</v>
      </c>
      <c r="B10485" s="42" t="s">
        <v>8464</v>
      </c>
      <c r="C10485">
        <v>2015</v>
      </c>
      <c r="D10485" s="42" t="s">
        <v>8930</v>
      </c>
      <c r="E10485" t="b">
        <v>0</v>
      </c>
      <c r="F10485" s="42" t="s">
        <v>10499</v>
      </c>
    </row>
    <row r="10486" spans="1:6" x14ac:dyDescent="0.2">
      <c r="A10486" s="42" t="s">
        <v>2937</v>
      </c>
      <c r="B10486" s="42" t="s">
        <v>8464</v>
      </c>
      <c r="C10486">
        <v>2016</v>
      </c>
      <c r="D10486" s="42" t="s">
        <v>9265</v>
      </c>
      <c r="E10486" t="b">
        <v>0</v>
      </c>
      <c r="F10486" s="42" t="s">
        <v>10499</v>
      </c>
    </row>
    <row r="10487" spans="1:6" x14ac:dyDescent="0.2">
      <c r="A10487" s="42" t="s">
        <v>2937</v>
      </c>
      <c r="B10487" s="42" t="s">
        <v>8464</v>
      </c>
      <c r="C10487">
        <v>2017</v>
      </c>
      <c r="D10487" s="42" t="s">
        <v>9162</v>
      </c>
      <c r="E10487" t="b">
        <v>0</v>
      </c>
      <c r="F10487" s="42" t="s">
        <v>10499</v>
      </c>
    </row>
    <row r="10488" spans="1:6" x14ac:dyDescent="0.2">
      <c r="A10488" s="42" t="s">
        <v>2937</v>
      </c>
      <c r="B10488" s="42" t="s">
        <v>8464</v>
      </c>
      <c r="C10488">
        <v>2018</v>
      </c>
      <c r="D10488" s="42" t="s">
        <v>8482</v>
      </c>
      <c r="E10488" t="b">
        <v>0</v>
      </c>
      <c r="F10488" s="42" t="s">
        <v>10499</v>
      </c>
    </row>
    <row r="10489" spans="1:6" x14ac:dyDescent="0.2">
      <c r="A10489" s="42" t="s">
        <v>2937</v>
      </c>
      <c r="B10489" s="42" t="s">
        <v>8464</v>
      </c>
      <c r="C10489">
        <v>2019</v>
      </c>
      <c r="D10489" s="42" t="s">
        <v>8482</v>
      </c>
      <c r="E10489" t="b">
        <v>0</v>
      </c>
      <c r="F10489" s="42" t="s">
        <v>10499</v>
      </c>
    </row>
    <row r="10490" spans="1:6" x14ac:dyDescent="0.2">
      <c r="A10490" s="42" t="s">
        <v>2939</v>
      </c>
      <c r="B10490" s="42" t="s">
        <v>8454</v>
      </c>
      <c r="C10490">
        <v>2013</v>
      </c>
      <c r="D10490" s="42" t="s">
        <v>9231</v>
      </c>
      <c r="E10490" t="b">
        <v>0</v>
      </c>
      <c r="F10490" s="42" t="s">
        <v>10505</v>
      </c>
    </row>
    <row r="10491" spans="1:6" x14ac:dyDescent="0.2">
      <c r="A10491" s="42" t="s">
        <v>2939</v>
      </c>
      <c r="B10491" s="42" t="s">
        <v>8454</v>
      </c>
      <c r="C10491">
        <v>2014</v>
      </c>
      <c r="D10491" s="42" t="s">
        <v>8664</v>
      </c>
      <c r="E10491" t="b">
        <v>0</v>
      </c>
      <c r="F10491" s="42" t="s">
        <v>10505</v>
      </c>
    </row>
    <row r="10492" spans="1:6" x14ac:dyDescent="0.2">
      <c r="A10492" s="42" t="s">
        <v>2939</v>
      </c>
      <c r="B10492" s="42" t="s">
        <v>8454</v>
      </c>
      <c r="C10492">
        <v>2015</v>
      </c>
      <c r="D10492" s="42" t="s">
        <v>9098</v>
      </c>
      <c r="E10492" t="b">
        <v>0</v>
      </c>
      <c r="F10492" s="42" t="s">
        <v>10505</v>
      </c>
    </row>
    <row r="10493" spans="1:6" x14ac:dyDescent="0.2">
      <c r="A10493" s="42" t="s">
        <v>2939</v>
      </c>
      <c r="B10493" s="42" t="s">
        <v>8454</v>
      </c>
      <c r="C10493">
        <v>2016</v>
      </c>
      <c r="D10493" s="42" t="s">
        <v>10283</v>
      </c>
      <c r="E10493" t="b">
        <v>0</v>
      </c>
      <c r="F10493" s="42" t="s">
        <v>10505</v>
      </c>
    </row>
    <row r="10494" spans="1:6" x14ac:dyDescent="0.2">
      <c r="A10494" s="42" t="s">
        <v>2939</v>
      </c>
      <c r="B10494" s="42" t="s">
        <v>8454</v>
      </c>
      <c r="C10494">
        <v>2017</v>
      </c>
      <c r="D10494" s="42" t="s">
        <v>9218</v>
      </c>
      <c r="E10494" t="b">
        <v>0</v>
      </c>
      <c r="F10494" s="42" t="s">
        <v>10505</v>
      </c>
    </row>
    <row r="10495" spans="1:6" x14ac:dyDescent="0.2">
      <c r="A10495" s="42" t="s">
        <v>2939</v>
      </c>
      <c r="B10495" s="42" t="s">
        <v>8454</v>
      </c>
      <c r="C10495">
        <v>2018</v>
      </c>
      <c r="D10495" s="42" t="s">
        <v>9499</v>
      </c>
      <c r="E10495" t="b">
        <v>0</v>
      </c>
      <c r="F10495" s="42" t="s">
        <v>10505</v>
      </c>
    </row>
    <row r="10496" spans="1:6" x14ac:dyDescent="0.2">
      <c r="A10496" s="42" t="s">
        <v>2939</v>
      </c>
      <c r="B10496" s="42" t="s">
        <v>8454</v>
      </c>
      <c r="C10496">
        <v>2019</v>
      </c>
      <c r="D10496" s="42" t="s">
        <v>10506</v>
      </c>
      <c r="E10496" t="b">
        <v>0</v>
      </c>
      <c r="F10496" s="42" t="s">
        <v>10505</v>
      </c>
    </row>
    <row r="10497" spans="1:6" x14ac:dyDescent="0.2">
      <c r="A10497" s="42" t="s">
        <v>2939</v>
      </c>
      <c r="B10497" s="42" t="s">
        <v>8462</v>
      </c>
      <c r="C10497">
        <v>2013</v>
      </c>
      <c r="D10497" s="42" t="s">
        <v>9038</v>
      </c>
      <c r="E10497" t="b">
        <v>0</v>
      </c>
      <c r="F10497" s="42" t="s">
        <v>10505</v>
      </c>
    </row>
    <row r="10498" spans="1:6" x14ac:dyDescent="0.2">
      <c r="A10498" s="42" t="s">
        <v>2939</v>
      </c>
      <c r="B10498" s="42" t="s">
        <v>8462</v>
      </c>
      <c r="C10498">
        <v>2014</v>
      </c>
      <c r="D10498" s="42" t="s">
        <v>9281</v>
      </c>
      <c r="E10498" t="b">
        <v>0</v>
      </c>
      <c r="F10498" s="42" t="s">
        <v>10505</v>
      </c>
    </row>
    <row r="10499" spans="1:6" x14ac:dyDescent="0.2">
      <c r="A10499" s="42" t="s">
        <v>2939</v>
      </c>
      <c r="B10499" s="42" t="s">
        <v>8462</v>
      </c>
      <c r="C10499">
        <v>2015</v>
      </c>
      <c r="D10499" s="42" t="s">
        <v>8958</v>
      </c>
      <c r="E10499" t="b">
        <v>0</v>
      </c>
      <c r="F10499" s="42" t="s">
        <v>10505</v>
      </c>
    </row>
    <row r="10500" spans="1:6" x14ac:dyDescent="0.2">
      <c r="A10500" s="42" t="s">
        <v>2939</v>
      </c>
      <c r="B10500" s="42" t="s">
        <v>8462</v>
      </c>
      <c r="C10500">
        <v>2016</v>
      </c>
      <c r="D10500" s="42" t="s">
        <v>9389</v>
      </c>
      <c r="E10500" t="b">
        <v>0</v>
      </c>
      <c r="F10500" s="42" t="s">
        <v>10505</v>
      </c>
    </row>
    <row r="10501" spans="1:6" x14ac:dyDescent="0.2">
      <c r="A10501" s="42" t="s">
        <v>2939</v>
      </c>
      <c r="B10501" s="42" t="s">
        <v>8462</v>
      </c>
      <c r="C10501">
        <v>2017</v>
      </c>
      <c r="D10501" s="42" t="s">
        <v>8624</v>
      </c>
      <c r="E10501" t="b">
        <v>0</v>
      </c>
      <c r="F10501" s="42" t="s">
        <v>10505</v>
      </c>
    </row>
    <row r="10502" spans="1:6" x14ac:dyDescent="0.2">
      <c r="A10502" s="42" t="s">
        <v>2939</v>
      </c>
      <c r="B10502" s="42" t="s">
        <v>8462</v>
      </c>
      <c r="C10502">
        <v>2018</v>
      </c>
      <c r="D10502" s="42" t="s">
        <v>9355</v>
      </c>
      <c r="E10502" t="b">
        <v>0</v>
      </c>
      <c r="F10502" s="42" t="s">
        <v>10505</v>
      </c>
    </row>
    <row r="10503" spans="1:6" x14ac:dyDescent="0.2">
      <c r="A10503" s="42" t="s">
        <v>2939</v>
      </c>
      <c r="B10503" s="42" t="s">
        <v>8462</v>
      </c>
      <c r="C10503">
        <v>2019</v>
      </c>
      <c r="D10503" s="42" t="s">
        <v>10255</v>
      </c>
      <c r="E10503" t="b">
        <v>0</v>
      </c>
      <c r="F10503" s="42" t="s">
        <v>10505</v>
      </c>
    </row>
    <row r="10504" spans="1:6" x14ac:dyDescent="0.2">
      <c r="A10504" s="42" t="s">
        <v>2939</v>
      </c>
      <c r="B10504" s="42" t="s">
        <v>8464</v>
      </c>
      <c r="C10504">
        <v>2013</v>
      </c>
      <c r="D10504" s="42" t="s">
        <v>9164</v>
      </c>
      <c r="E10504" t="b">
        <v>0</v>
      </c>
      <c r="F10504" s="42" t="s">
        <v>10505</v>
      </c>
    </row>
    <row r="10505" spans="1:6" x14ac:dyDescent="0.2">
      <c r="A10505" s="42" t="s">
        <v>2939</v>
      </c>
      <c r="B10505" s="42" t="s">
        <v>8464</v>
      </c>
      <c r="C10505">
        <v>2014</v>
      </c>
      <c r="D10505" s="42" t="s">
        <v>9357</v>
      </c>
      <c r="E10505" t="b">
        <v>0</v>
      </c>
      <c r="F10505" s="42" t="s">
        <v>10505</v>
      </c>
    </row>
    <row r="10506" spans="1:6" x14ac:dyDescent="0.2">
      <c r="A10506" s="42" t="s">
        <v>2939</v>
      </c>
      <c r="B10506" s="42" t="s">
        <v>8464</v>
      </c>
      <c r="C10506">
        <v>2015</v>
      </c>
      <c r="D10506" s="42" t="s">
        <v>9101</v>
      </c>
      <c r="E10506" t="b">
        <v>0</v>
      </c>
      <c r="F10506" s="42" t="s">
        <v>10505</v>
      </c>
    </row>
    <row r="10507" spans="1:6" x14ac:dyDescent="0.2">
      <c r="A10507" s="42" t="s">
        <v>2939</v>
      </c>
      <c r="B10507" s="42" t="s">
        <v>8464</v>
      </c>
      <c r="C10507">
        <v>2016</v>
      </c>
      <c r="D10507" s="42" t="s">
        <v>9001</v>
      </c>
      <c r="E10507" t="b">
        <v>0</v>
      </c>
      <c r="F10507" s="42" t="s">
        <v>10505</v>
      </c>
    </row>
    <row r="10508" spans="1:6" x14ac:dyDescent="0.2">
      <c r="A10508" s="42" t="s">
        <v>2939</v>
      </c>
      <c r="B10508" s="42" t="s">
        <v>8464</v>
      </c>
      <c r="C10508">
        <v>2017</v>
      </c>
      <c r="D10508" s="42" t="s">
        <v>9312</v>
      </c>
      <c r="E10508" t="b">
        <v>0</v>
      </c>
      <c r="F10508" s="42" t="s">
        <v>10505</v>
      </c>
    </row>
    <row r="10509" spans="1:6" x14ac:dyDescent="0.2">
      <c r="A10509" s="42" t="s">
        <v>2939</v>
      </c>
      <c r="B10509" s="42" t="s">
        <v>8464</v>
      </c>
      <c r="C10509">
        <v>2018</v>
      </c>
      <c r="D10509" s="42" t="s">
        <v>9221</v>
      </c>
      <c r="E10509" t="b">
        <v>0</v>
      </c>
      <c r="F10509" s="42" t="s">
        <v>10505</v>
      </c>
    </row>
    <row r="10510" spans="1:6" x14ac:dyDescent="0.2">
      <c r="A10510" s="42" t="s">
        <v>2939</v>
      </c>
      <c r="B10510" s="42" t="s">
        <v>8464</v>
      </c>
      <c r="C10510">
        <v>2019</v>
      </c>
      <c r="D10510" s="42" t="s">
        <v>8632</v>
      </c>
      <c r="E10510" t="b">
        <v>0</v>
      </c>
      <c r="F10510" s="42" t="s">
        <v>10505</v>
      </c>
    </row>
    <row r="10511" spans="1:6" x14ac:dyDescent="0.2">
      <c r="A10511" s="42" t="s">
        <v>2940</v>
      </c>
      <c r="B10511" s="42" t="s">
        <v>8454</v>
      </c>
      <c r="C10511">
        <v>2013</v>
      </c>
      <c r="D10511" s="42" t="s">
        <v>8695</v>
      </c>
      <c r="E10511" t="b">
        <v>0</v>
      </c>
      <c r="F10511" s="42" t="s">
        <v>10507</v>
      </c>
    </row>
    <row r="10512" spans="1:6" x14ac:dyDescent="0.2">
      <c r="A10512" s="42" t="s">
        <v>2940</v>
      </c>
      <c r="B10512" s="42" t="s">
        <v>8454</v>
      </c>
      <c r="C10512">
        <v>2014</v>
      </c>
      <c r="D10512" s="42" t="s">
        <v>9259</v>
      </c>
      <c r="E10512" t="b">
        <v>0</v>
      </c>
      <c r="F10512" s="42" t="s">
        <v>10507</v>
      </c>
    </row>
    <row r="10513" spans="1:6" x14ac:dyDescent="0.2">
      <c r="A10513" s="42" t="s">
        <v>2940</v>
      </c>
      <c r="B10513" s="42" t="s">
        <v>8454</v>
      </c>
      <c r="C10513">
        <v>2015</v>
      </c>
      <c r="D10513" s="42" t="s">
        <v>8973</v>
      </c>
      <c r="E10513" t="b">
        <v>0</v>
      </c>
      <c r="F10513" s="42" t="s">
        <v>10507</v>
      </c>
    </row>
    <row r="10514" spans="1:6" x14ac:dyDescent="0.2">
      <c r="A10514" s="42" t="s">
        <v>2940</v>
      </c>
      <c r="B10514" s="42" t="s">
        <v>8454</v>
      </c>
      <c r="C10514">
        <v>2016</v>
      </c>
      <c r="D10514" s="42" t="s">
        <v>10508</v>
      </c>
      <c r="E10514" t="b">
        <v>0</v>
      </c>
      <c r="F10514" s="42" t="s">
        <v>10507</v>
      </c>
    </row>
    <row r="10515" spans="1:6" x14ac:dyDescent="0.2">
      <c r="A10515" s="42" t="s">
        <v>2940</v>
      </c>
      <c r="B10515" s="42" t="s">
        <v>8454</v>
      </c>
      <c r="C10515">
        <v>2017</v>
      </c>
      <c r="D10515" s="42" t="s">
        <v>10506</v>
      </c>
      <c r="E10515" t="b">
        <v>0</v>
      </c>
      <c r="F10515" s="42" t="s">
        <v>10507</v>
      </c>
    </row>
    <row r="10516" spans="1:6" x14ac:dyDescent="0.2">
      <c r="A10516" s="42" t="s">
        <v>2940</v>
      </c>
      <c r="B10516" s="42" t="s">
        <v>8454</v>
      </c>
      <c r="C10516">
        <v>2018</v>
      </c>
      <c r="D10516" s="42" t="s">
        <v>10509</v>
      </c>
      <c r="E10516" t="b">
        <v>0</v>
      </c>
      <c r="F10516" s="42" t="s">
        <v>10507</v>
      </c>
    </row>
    <row r="10517" spans="1:6" x14ac:dyDescent="0.2">
      <c r="A10517" s="42" t="s">
        <v>2940</v>
      </c>
      <c r="B10517" s="42" t="s">
        <v>8454</v>
      </c>
      <c r="C10517">
        <v>2019</v>
      </c>
      <c r="D10517" s="42" t="s">
        <v>10510</v>
      </c>
      <c r="E10517" t="b">
        <v>0</v>
      </c>
      <c r="F10517" s="42" t="s">
        <v>10507</v>
      </c>
    </row>
    <row r="10518" spans="1:6" x14ac:dyDescent="0.2">
      <c r="A10518" s="42" t="s">
        <v>2940</v>
      </c>
      <c r="B10518" s="42" t="s">
        <v>8462</v>
      </c>
      <c r="C10518">
        <v>2013</v>
      </c>
      <c r="D10518" s="42" t="s">
        <v>9193</v>
      </c>
      <c r="E10518" t="b">
        <v>0</v>
      </c>
      <c r="F10518" s="42" t="s">
        <v>10507</v>
      </c>
    </row>
    <row r="10519" spans="1:6" x14ac:dyDescent="0.2">
      <c r="A10519" s="42" t="s">
        <v>2940</v>
      </c>
      <c r="B10519" s="42" t="s">
        <v>8462</v>
      </c>
      <c r="C10519">
        <v>2014</v>
      </c>
      <c r="D10519" s="42" t="s">
        <v>9034</v>
      </c>
      <c r="E10519" t="b">
        <v>0</v>
      </c>
      <c r="F10519" s="42" t="s">
        <v>10507</v>
      </c>
    </row>
    <row r="10520" spans="1:6" x14ac:dyDescent="0.2">
      <c r="A10520" s="42" t="s">
        <v>2940</v>
      </c>
      <c r="B10520" s="42" t="s">
        <v>8462</v>
      </c>
      <c r="C10520">
        <v>2015</v>
      </c>
      <c r="D10520" s="42" t="s">
        <v>8973</v>
      </c>
      <c r="E10520" t="b">
        <v>0</v>
      </c>
      <c r="F10520" s="42" t="s">
        <v>10507</v>
      </c>
    </row>
    <row r="10521" spans="1:6" x14ac:dyDescent="0.2">
      <c r="A10521" s="42" t="s">
        <v>2940</v>
      </c>
      <c r="B10521" s="42" t="s">
        <v>8462</v>
      </c>
      <c r="C10521">
        <v>2016</v>
      </c>
      <c r="D10521" s="42" t="s">
        <v>10508</v>
      </c>
      <c r="E10521" t="b">
        <v>0</v>
      </c>
      <c r="F10521" s="42" t="s">
        <v>10507</v>
      </c>
    </row>
    <row r="10522" spans="1:6" x14ac:dyDescent="0.2">
      <c r="A10522" s="42" t="s">
        <v>2940</v>
      </c>
      <c r="B10522" s="42" t="s">
        <v>8462</v>
      </c>
      <c r="C10522">
        <v>2017</v>
      </c>
      <c r="D10522" s="42" t="s">
        <v>9511</v>
      </c>
      <c r="E10522" t="b">
        <v>0</v>
      </c>
      <c r="F10522" s="42" t="s">
        <v>10507</v>
      </c>
    </row>
    <row r="10523" spans="1:6" x14ac:dyDescent="0.2">
      <c r="A10523" s="42" t="s">
        <v>2940</v>
      </c>
      <c r="B10523" s="42" t="s">
        <v>8462</v>
      </c>
      <c r="C10523">
        <v>2018</v>
      </c>
      <c r="D10523" s="42" t="s">
        <v>10511</v>
      </c>
      <c r="E10523" t="b">
        <v>0</v>
      </c>
      <c r="F10523" s="42" t="s">
        <v>10507</v>
      </c>
    </row>
    <row r="10524" spans="1:6" x14ac:dyDescent="0.2">
      <c r="A10524" s="42" t="s">
        <v>2940</v>
      </c>
      <c r="B10524" s="42" t="s">
        <v>8462</v>
      </c>
      <c r="C10524">
        <v>2019</v>
      </c>
      <c r="D10524" s="42" t="s">
        <v>10510</v>
      </c>
      <c r="E10524" t="b">
        <v>0</v>
      </c>
      <c r="F10524" s="42" t="s">
        <v>10507</v>
      </c>
    </row>
    <row r="10525" spans="1:6" x14ac:dyDescent="0.2">
      <c r="A10525" s="42" t="s">
        <v>2940</v>
      </c>
      <c r="B10525" s="42" t="s">
        <v>8464</v>
      </c>
      <c r="C10525">
        <v>2013</v>
      </c>
      <c r="D10525" s="42" t="s">
        <v>8496</v>
      </c>
      <c r="E10525" t="b">
        <v>0</v>
      </c>
      <c r="F10525" s="42" t="s">
        <v>10507</v>
      </c>
    </row>
    <row r="10526" spans="1:6" x14ac:dyDescent="0.2">
      <c r="A10526" s="42" t="s">
        <v>2940</v>
      </c>
      <c r="B10526" s="42" t="s">
        <v>8464</v>
      </c>
      <c r="C10526">
        <v>2014</v>
      </c>
      <c r="D10526" s="42" t="s">
        <v>8496</v>
      </c>
      <c r="E10526" t="b">
        <v>0</v>
      </c>
      <c r="F10526" s="42" t="s">
        <v>10507</v>
      </c>
    </row>
    <row r="10527" spans="1:6" x14ac:dyDescent="0.2">
      <c r="A10527" s="42" t="s">
        <v>2940</v>
      </c>
      <c r="B10527" s="42" t="s">
        <v>8464</v>
      </c>
      <c r="C10527">
        <v>2015</v>
      </c>
      <c r="D10527" s="42" t="s">
        <v>8496</v>
      </c>
      <c r="E10527" t="b">
        <v>0</v>
      </c>
      <c r="F10527" s="42" t="s">
        <v>10507</v>
      </c>
    </row>
    <row r="10528" spans="1:6" x14ac:dyDescent="0.2">
      <c r="A10528" s="42" t="s">
        <v>2940</v>
      </c>
      <c r="B10528" s="42" t="s">
        <v>8464</v>
      </c>
      <c r="C10528">
        <v>2016</v>
      </c>
      <c r="D10528" s="42" t="s">
        <v>8496</v>
      </c>
      <c r="E10528" t="b">
        <v>0</v>
      </c>
      <c r="F10528" s="42" t="s">
        <v>10507</v>
      </c>
    </row>
    <row r="10529" spans="1:6" x14ac:dyDescent="0.2">
      <c r="A10529" s="42" t="s">
        <v>2940</v>
      </c>
      <c r="B10529" s="42" t="s">
        <v>8464</v>
      </c>
      <c r="C10529">
        <v>2017</v>
      </c>
      <c r="D10529" s="42" t="s">
        <v>8496</v>
      </c>
      <c r="E10529" t="b">
        <v>0</v>
      </c>
      <c r="F10529" s="42" t="s">
        <v>10507</v>
      </c>
    </row>
    <row r="10530" spans="1:6" x14ac:dyDescent="0.2">
      <c r="A10530" s="42" t="s">
        <v>2940</v>
      </c>
      <c r="B10530" s="42" t="s">
        <v>8464</v>
      </c>
      <c r="C10530">
        <v>2018</v>
      </c>
      <c r="D10530" s="42" t="s">
        <v>8496</v>
      </c>
      <c r="E10530" t="b">
        <v>0</v>
      </c>
      <c r="F10530" s="42" t="s">
        <v>10507</v>
      </c>
    </row>
    <row r="10531" spans="1:6" x14ac:dyDescent="0.2">
      <c r="A10531" s="42" t="s">
        <v>2940</v>
      </c>
      <c r="B10531" s="42" t="s">
        <v>8464</v>
      </c>
      <c r="C10531">
        <v>2019</v>
      </c>
      <c r="D10531" s="42" t="s">
        <v>4381</v>
      </c>
      <c r="E10531" t="b">
        <v>0</v>
      </c>
      <c r="F10531" s="42" t="s">
        <v>10507</v>
      </c>
    </row>
    <row r="10532" spans="1:6" x14ac:dyDescent="0.2">
      <c r="A10532" s="42" t="s">
        <v>2942</v>
      </c>
      <c r="B10532" s="42" t="s">
        <v>8454</v>
      </c>
      <c r="C10532">
        <v>2013</v>
      </c>
      <c r="D10532" s="42" t="s">
        <v>9487</v>
      </c>
      <c r="E10532" t="b">
        <v>1</v>
      </c>
      <c r="F10532" s="42" t="s">
        <v>2943</v>
      </c>
    </row>
    <row r="10533" spans="1:6" x14ac:dyDescent="0.2">
      <c r="A10533" s="42" t="s">
        <v>2942</v>
      </c>
      <c r="B10533" s="42" t="s">
        <v>8454</v>
      </c>
      <c r="C10533">
        <v>2014</v>
      </c>
      <c r="D10533" s="42" t="s">
        <v>9917</v>
      </c>
      <c r="E10533" t="b">
        <v>1</v>
      </c>
      <c r="F10533" s="42" t="s">
        <v>2943</v>
      </c>
    </row>
    <row r="10534" spans="1:6" x14ac:dyDescent="0.2">
      <c r="A10534" s="42" t="s">
        <v>2942</v>
      </c>
      <c r="B10534" s="42" t="s">
        <v>8454</v>
      </c>
      <c r="C10534">
        <v>2015</v>
      </c>
      <c r="D10534" s="42" t="s">
        <v>10512</v>
      </c>
      <c r="E10534" t="b">
        <v>1</v>
      </c>
      <c r="F10534" s="42" t="s">
        <v>2943</v>
      </c>
    </row>
    <row r="10535" spans="1:6" x14ac:dyDescent="0.2">
      <c r="A10535" s="42" t="s">
        <v>2942</v>
      </c>
      <c r="B10535" s="42" t="s">
        <v>8454</v>
      </c>
      <c r="C10535">
        <v>2016</v>
      </c>
      <c r="D10535" s="42" t="s">
        <v>8585</v>
      </c>
      <c r="E10535" t="b">
        <v>1</v>
      </c>
      <c r="F10535" s="42" t="s">
        <v>2943</v>
      </c>
    </row>
    <row r="10536" spans="1:6" x14ac:dyDescent="0.2">
      <c r="A10536" s="42" t="s">
        <v>2942</v>
      </c>
      <c r="B10536" s="42" t="s">
        <v>8454</v>
      </c>
      <c r="C10536">
        <v>2017</v>
      </c>
      <c r="D10536" s="42" t="s">
        <v>10068</v>
      </c>
      <c r="E10536" t="b">
        <v>1</v>
      </c>
      <c r="F10536" s="42" t="s">
        <v>2943</v>
      </c>
    </row>
    <row r="10537" spans="1:6" x14ac:dyDescent="0.2">
      <c r="A10537" s="42" t="s">
        <v>2942</v>
      </c>
      <c r="B10537" s="42" t="s">
        <v>8454</v>
      </c>
      <c r="C10537">
        <v>2018</v>
      </c>
      <c r="D10537" s="42" t="s">
        <v>9244</v>
      </c>
      <c r="E10537" t="b">
        <v>1</v>
      </c>
      <c r="F10537" s="42" t="s">
        <v>2943</v>
      </c>
    </row>
    <row r="10538" spans="1:6" x14ac:dyDescent="0.2">
      <c r="A10538" s="42" t="s">
        <v>2942</v>
      </c>
      <c r="B10538" s="42" t="s">
        <v>8454</v>
      </c>
      <c r="C10538">
        <v>2019</v>
      </c>
      <c r="D10538" s="42" t="s">
        <v>10513</v>
      </c>
      <c r="E10538" t="b">
        <v>1</v>
      </c>
      <c r="F10538" s="42" t="s">
        <v>2943</v>
      </c>
    </row>
    <row r="10539" spans="1:6" x14ac:dyDescent="0.2">
      <c r="A10539" s="42" t="s">
        <v>2942</v>
      </c>
      <c r="B10539" s="42" t="s">
        <v>8462</v>
      </c>
      <c r="C10539">
        <v>2013</v>
      </c>
      <c r="D10539" s="42" t="s">
        <v>9487</v>
      </c>
      <c r="E10539" t="b">
        <v>1</v>
      </c>
      <c r="F10539" s="42" t="s">
        <v>2943</v>
      </c>
    </row>
    <row r="10540" spans="1:6" x14ac:dyDescent="0.2">
      <c r="A10540" s="42" t="s">
        <v>2942</v>
      </c>
      <c r="B10540" s="42" t="s">
        <v>8462</v>
      </c>
      <c r="C10540">
        <v>2014</v>
      </c>
      <c r="D10540" s="42" t="s">
        <v>9917</v>
      </c>
      <c r="E10540" t="b">
        <v>1</v>
      </c>
      <c r="F10540" s="42" t="s">
        <v>2943</v>
      </c>
    </row>
    <row r="10541" spans="1:6" x14ac:dyDescent="0.2">
      <c r="A10541" s="42" t="s">
        <v>2942</v>
      </c>
      <c r="B10541" s="42" t="s">
        <v>8462</v>
      </c>
      <c r="C10541">
        <v>2015</v>
      </c>
      <c r="D10541" s="42" t="s">
        <v>10512</v>
      </c>
      <c r="E10541" t="b">
        <v>1</v>
      </c>
      <c r="F10541" s="42" t="s">
        <v>2943</v>
      </c>
    </row>
    <row r="10542" spans="1:6" x14ac:dyDescent="0.2">
      <c r="A10542" s="42" t="s">
        <v>2942</v>
      </c>
      <c r="B10542" s="42" t="s">
        <v>8462</v>
      </c>
      <c r="C10542">
        <v>2016</v>
      </c>
      <c r="D10542" s="42" t="s">
        <v>8585</v>
      </c>
      <c r="E10542" t="b">
        <v>1</v>
      </c>
      <c r="F10542" s="42" t="s">
        <v>2943</v>
      </c>
    </row>
    <row r="10543" spans="1:6" x14ac:dyDescent="0.2">
      <c r="A10543" s="42" t="s">
        <v>2942</v>
      </c>
      <c r="B10543" s="42" t="s">
        <v>8462</v>
      </c>
      <c r="C10543">
        <v>2017</v>
      </c>
      <c r="D10543" s="42" t="s">
        <v>10484</v>
      </c>
      <c r="E10543" t="b">
        <v>1</v>
      </c>
      <c r="F10543" s="42" t="s">
        <v>2943</v>
      </c>
    </row>
    <row r="10544" spans="1:6" x14ac:dyDescent="0.2">
      <c r="A10544" s="42" t="s">
        <v>2942</v>
      </c>
      <c r="B10544" s="42" t="s">
        <v>8462</v>
      </c>
      <c r="C10544">
        <v>2018</v>
      </c>
      <c r="D10544" s="42" t="s">
        <v>9860</v>
      </c>
      <c r="E10544" t="b">
        <v>1</v>
      </c>
      <c r="F10544" s="42" t="s">
        <v>2943</v>
      </c>
    </row>
    <row r="10545" spans="1:6" x14ac:dyDescent="0.2">
      <c r="A10545" s="42" t="s">
        <v>2942</v>
      </c>
      <c r="B10545" s="42" t="s">
        <v>8462</v>
      </c>
      <c r="C10545">
        <v>2019</v>
      </c>
      <c r="D10545" s="42" t="s">
        <v>10513</v>
      </c>
      <c r="E10545" t="b">
        <v>1</v>
      </c>
      <c r="F10545" s="42" t="s">
        <v>2943</v>
      </c>
    </row>
    <row r="10546" spans="1:6" x14ac:dyDescent="0.2">
      <c r="A10546" s="42" t="s">
        <v>2942</v>
      </c>
      <c r="B10546" s="42" t="s">
        <v>8464</v>
      </c>
      <c r="C10546">
        <v>2013</v>
      </c>
      <c r="D10546" s="42" t="s">
        <v>8940</v>
      </c>
      <c r="E10546" t="b">
        <v>1</v>
      </c>
      <c r="F10546" s="42" t="s">
        <v>2943</v>
      </c>
    </row>
    <row r="10547" spans="1:6" x14ac:dyDescent="0.2">
      <c r="A10547" s="42" t="s">
        <v>2942</v>
      </c>
      <c r="B10547" s="42" t="s">
        <v>8464</v>
      </c>
      <c r="C10547">
        <v>2014</v>
      </c>
      <c r="D10547" s="42" t="s">
        <v>8601</v>
      </c>
      <c r="E10547" t="b">
        <v>1</v>
      </c>
      <c r="F10547" s="42" t="s">
        <v>2943</v>
      </c>
    </row>
    <row r="10548" spans="1:6" x14ac:dyDescent="0.2">
      <c r="A10548" s="42" t="s">
        <v>2942</v>
      </c>
      <c r="B10548" s="42" t="s">
        <v>8464</v>
      </c>
      <c r="C10548">
        <v>2015</v>
      </c>
      <c r="D10548" s="42" t="s">
        <v>8496</v>
      </c>
      <c r="E10548" t="b">
        <v>1</v>
      </c>
      <c r="F10548" s="42" t="s">
        <v>2943</v>
      </c>
    </row>
    <row r="10549" spans="1:6" x14ac:dyDescent="0.2">
      <c r="A10549" s="42" t="s">
        <v>2942</v>
      </c>
      <c r="B10549" s="42" t="s">
        <v>8464</v>
      </c>
      <c r="C10549">
        <v>2016</v>
      </c>
      <c r="D10549" s="42" t="s">
        <v>8496</v>
      </c>
      <c r="E10549" t="b">
        <v>1</v>
      </c>
      <c r="F10549" s="42" t="s">
        <v>2943</v>
      </c>
    </row>
    <row r="10550" spans="1:6" x14ac:dyDescent="0.2">
      <c r="A10550" s="42" t="s">
        <v>2942</v>
      </c>
      <c r="B10550" s="42" t="s">
        <v>8464</v>
      </c>
      <c r="C10550">
        <v>2017</v>
      </c>
      <c r="D10550" s="42" t="s">
        <v>8686</v>
      </c>
      <c r="E10550" t="b">
        <v>1</v>
      </c>
      <c r="F10550" s="42" t="s">
        <v>2943</v>
      </c>
    </row>
    <row r="10551" spans="1:6" x14ac:dyDescent="0.2">
      <c r="A10551" s="42" t="s">
        <v>2942</v>
      </c>
      <c r="B10551" s="42" t="s">
        <v>8464</v>
      </c>
      <c r="C10551">
        <v>2018</v>
      </c>
      <c r="D10551" s="42" t="s">
        <v>9015</v>
      </c>
      <c r="E10551" t="b">
        <v>1</v>
      </c>
      <c r="F10551" s="42" t="s">
        <v>2943</v>
      </c>
    </row>
    <row r="10552" spans="1:6" x14ac:dyDescent="0.2">
      <c r="A10552" s="42" t="s">
        <v>2942</v>
      </c>
      <c r="B10552" s="42" t="s">
        <v>8464</v>
      </c>
      <c r="C10552">
        <v>2019</v>
      </c>
      <c r="D10552" s="42" t="s">
        <v>8496</v>
      </c>
      <c r="E10552" t="b">
        <v>1</v>
      </c>
      <c r="F10552" s="42" t="s">
        <v>2943</v>
      </c>
    </row>
    <row r="10553" spans="1:6" x14ac:dyDescent="0.2">
      <c r="A10553" s="42" t="s">
        <v>2948</v>
      </c>
      <c r="B10553" s="42" t="s">
        <v>8454</v>
      </c>
      <c r="C10553">
        <v>2013</v>
      </c>
      <c r="D10553" s="42" t="s">
        <v>8593</v>
      </c>
      <c r="E10553" t="b">
        <v>0</v>
      </c>
      <c r="F10553" s="42" t="s">
        <v>10514</v>
      </c>
    </row>
    <row r="10554" spans="1:6" x14ac:dyDescent="0.2">
      <c r="A10554" s="42" t="s">
        <v>2948</v>
      </c>
      <c r="B10554" s="42" t="s">
        <v>8454</v>
      </c>
      <c r="C10554">
        <v>2014</v>
      </c>
      <c r="D10554" s="42" t="s">
        <v>8964</v>
      </c>
      <c r="E10554" t="b">
        <v>0</v>
      </c>
      <c r="F10554" s="42" t="s">
        <v>10514</v>
      </c>
    </row>
    <row r="10555" spans="1:6" x14ac:dyDescent="0.2">
      <c r="A10555" s="42" t="s">
        <v>2948</v>
      </c>
      <c r="B10555" s="42" t="s">
        <v>8454</v>
      </c>
      <c r="C10555">
        <v>2015</v>
      </c>
      <c r="D10555" s="42" t="s">
        <v>8608</v>
      </c>
      <c r="E10555" t="b">
        <v>0</v>
      </c>
      <c r="F10555" s="42" t="s">
        <v>10514</v>
      </c>
    </row>
    <row r="10556" spans="1:6" x14ac:dyDescent="0.2">
      <c r="A10556" s="42" t="s">
        <v>2948</v>
      </c>
      <c r="B10556" s="42" t="s">
        <v>8454</v>
      </c>
      <c r="C10556">
        <v>2016</v>
      </c>
      <c r="D10556" s="42" t="s">
        <v>8971</v>
      </c>
      <c r="E10556" t="b">
        <v>0</v>
      </c>
      <c r="F10556" s="42" t="s">
        <v>10514</v>
      </c>
    </row>
    <row r="10557" spans="1:6" x14ac:dyDescent="0.2">
      <c r="A10557" s="42" t="s">
        <v>2948</v>
      </c>
      <c r="B10557" s="42" t="s">
        <v>8454</v>
      </c>
      <c r="C10557">
        <v>2017</v>
      </c>
      <c r="D10557" s="42" t="s">
        <v>4381</v>
      </c>
      <c r="E10557" t="b">
        <v>0</v>
      </c>
      <c r="F10557" s="42" t="s">
        <v>10514</v>
      </c>
    </row>
    <row r="10558" spans="1:6" x14ac:dyDescent="0.2">
      <c r="A10558" s="42" t="s">
        <v>2948</v>
      </c>
      <c r="B10558" s="42" t="s">
        <v>8454</v>
      </c>
      <c r="C10558">
        <v>2018</v>
      </c>
      <c r="D10558" s="42" t="s">
        <v>9130</v>
      </c>
      <c r="E10558" t="b">
        <v>0</v>
      </c>
      <c r="F10558" s="42" t="s">
        <v>10514</v>
      </c>
    </row>
    <row r="10559" spans="1:6" x14ac:dyDescent="0.2">
      <c r="A10559" s="42" t="s">
        <v>2948</v>
      </c>
      <c r="B10559" s="42" t="s">
        <v>8454</v>
      </c>
      <c r="C10559">
        <v>2019</v>
      </c>
      <c r="D10559" s="42" t="s">
        <v>8638</v>
      </c>
      <c r="E10559" t="b">
        <v>0</v>
      </c>
      <c r="F10559" s="42" t="s">
        <v>10514</v>
      </c>
    </row>
    <row r="10560" spans="1:6" x14ac:dyDescent="0.2">
      <c r="A10560" s="42" t="s">
        <v>2948</v>
      </c>
      <c r="B10560" s="42" t="s">
        <v>8462</v>
      </c>
      <c r="C10560">
        <v>2013</v>
      </c>
      <c r="D10560" s="42" t="s">
        <v>8593</v>
      </c>
      <c r="E10560" t="b">
        <v>0</v>
      </c>
      <c r="F10560" s="42" t="s">
        <v>10514</v>
      </c>
    </row>
    <row r="10561" spans="1:6" x14ac:dyDescent="0.2">
      <c r="A10561" s="42" t="s">
        <v>2948</v>
      </c>
      <c r="B10561" s="42" t="s">
        <v>8462</v>
      </c>
      <c r="C10561">
        <v>2014</v>
      </c>
      <c r="D10561" s="42" t="s">
        <v>8964</v>
      </c>
      <c r="E10561" t="b">
        <v>0</v>
      </c>
      <c r="F10561" s="42" t="s">
        <v>10514</v>
      </c>
    </row>
    <row r="10562" spans="1:6" x14ac:dyDescent="0.2">
      <c r="A10562" s="42" t="s">
        <v>2948</v>
      </c>
      <c r="B10562" s="42" t="s">
        <v>8462</v>
      </c>
      <c r="C10562">
        <v>2015</v>
      </c>
      <c r="D10562" s="42" t="s">
        <v>8826</v>
      </c>
      <c r="E10562" t="b">
        <v>0</v>
      </c>
      <c r="F10562" s="42" t="s">
        <v>10514</v>
      </c>
    </row>
    <row r="10563" spans="1:6" x14ac:dyDescent="0.2">
      <c r="A10563" s="42" t="s">
        <v>2948</v>
      </c>
      <c r="B10563" s="42" t="s">
        <v>8462</v>
      </c>
      <c r="C10563">
        <v>2016</v>
      </c>
      <c r="D10563" s="42" t="s">
        <v>8936</v>
      </c>
      <c r="E10563" t="b">
        <v>0</v>
      </c>
      <c r="F10563" s="42" t="s">
        <v>10514</v>
      </c>
    </row>
    <row r="10564" spans="1:6" x14ac:dyDescent="0.2">
      <c r="A10564" s="42" t="s">
        <v>2948</v>
      </c>
      <c r="B10564" s="42" t="s">
        <v>8462</v>
      </c>
      <c r="C10564">
        <v>2017</v>
      </c>
      <c r="D10564" s="42" t="s">
        <v>4381</v>
      </c>
      <c r="E10564" t="b">
        <v>0</v>
      </c>
      <c r="F10564" s="42" t="s">
        <v>10514</v>
      </c>
    </row>
    <row r="10565" spans="1:6" x14ac:dyDescent="0.2">
      <c r="A10565" s="42" t="s">
        <v>2948</v>
      </c>
      <c r="B10565" s="42" t="s">
        <v>8462</v>
      </c>
      <c r="C10565">
        <v>2018</v>
      </c>
      <c r="D10565" s="42" t="s">
        <v>9130</v>
      </c>
      <c r="E10565" t="b">
        <v>0</v>
      </c>
      <c r="F10565" s="42" t="s">
        <v>10514</v>
      </c>
    </row>
    <row r="10566" spans="1:6" x14ac:dyDescent="0.2">
      <c r="A10566" s="42" t="s">
        <v>2948</v>
      </c>
      <c r="B10566" s="42" t="s">
        <v>8462</v>
      </c>
      <c r="C10566">
        <v>2019</v>
      </c>
      <c r="D10566" s="42" t="s">
        <v>8638</v>
      </c>
      <c r="E10566" t="b">
        <v>0</v>
      </c>
      <c r="F10566" s="42" t="s">
        <v>10514</v>
      </c>
    </row>
    <row r="10567" spans="1:6" x14ac:dyDescent="0.2">
      <c r="A10567" s="42" t="s">
        <v>2948</v>
      </c>
      <c r="B10567" s="42" t="s">
        <v>8464</v>
      </c>
      <c r="C10567">
        <v>2013</v>
      </c>
      <c r="D10567" s="42" t="s">
        <v>8586</v>
      </c>
      <c r="E10567" t="b">
        <v>0</v>
      </c>
      <c r="F10567" s="42" t="s">
        <v>10514</v>
      </c>
    </row>
    <row r="10568" spans="1:6" x14ac:dyDescent="0.2">
      <c r="A10568" s="42" t="s">
        <v>2948</v>
      </c>
      <c r="B10568" s="42" t="s">
        <v>8464</v>
      </c>
      <c r="C10568">
        <v>2014</v>
      </c>
      <c r="D10568" s="42" t="s">
        <v>9165</v>
      </c>
      <c r="E10568" t="b">
        <v>0</v>
      </c>
      <c r="F10568" s="42" t="s">
        <v>10514</v>
      </c>
    </row>
    <row r="10569" spans="1:6" x14ac:dyDescent="0.2">
      <c r="A10569" s="42" t="s">
        <v>2948</v>
      </c>
      <c r="B10569" s="42" t="s">
        <v>8464</v>
      </c>
      <c r="C10569">
        <v>2015</v>
      </c>
      <c r="D10569" s="42" t="s">
        <v>9172</v>
      </c>
      <c r="E10569" t="b">
        <v>0</v>
      </c>
      <c r="F10569" s="42" t="s">
        <v>10514</v>
      </c>
    </row>
    <row r="10570" spans="1:6" x14ac:dyDescent="0.2">
      <c r="A10570" s="42" t="s">
        <v>2948</v>
      </c>
      <c r="B10570" s="42" t="s">
        <v>8464</v>
      </c>
      <c r="C10570">
        <v>2016</v>
      </c>
      <c r="D10570" s="42" t="s">
        <v>9124</v>
      </c>
      <c r="E10570" t="b">
        <v>0</v>
      </c>
      <c r="F10570" s="42" t="s">
        <v>10514</v>
      </c>
    </row>
    <row r="10571" spans="1:6" x14ac:dyDescent="0.2">
      <c r="A10571" s="42" t="s">
        <v>2948</v>
      </c>
      <c r="B10571" s="42" t="s">
        <v>8464</v>
      </c>
      <c r="C10571">
        <v>2017</v>
      </c>
      <c r="D10571" s="42" t="s">
        <v>9129</v>
      </c>
      <c r="E10571" t="b">
        <v>0</v>
      </c>
      <c r="F10571" s="42" t="s">
        <v>10514</v>
      </c>
    </row>
    <row r="10572" spans="1:6" x14ac:dyDescent="0.2">
      <c r="A10572" s="42" t="s">
        <v>2948</v>
      </c>
      <c r="B10572" s="42" t="s">
        <v>8464</v>
      </c>
      <c r="C10572">
        <v>2018</v>
      </c>
      <c r="D10572" s="42" t="s">
        <v>8997</v>
      </c>
      <c r="E10572" t="b">
        <v>0</v>
      </c>
      <c r="F10572" s="42" t="s">
        <v>10514</v>
      </c>
    </row>
    <row r="10573" spans="1:6" x14ac:dyDescent="0.2">
      <c r="A10573" s="42" t="s">
        <v>2948</v>
      </c>
      <c r="B10573" s="42" t="s">
        <v>8464</v>
      </c>
      <c r="C10573">
        <v>2019</v>
      </c>
      <c r="D10573" s="42" t="s">
        <v>8997</v>
      </c>
      <c r="E10573" t="b">
        <v>0</v>
      </c>
      <c r="F10573" s="42" t="s">
        <v>10514</v>
      </c>
    </row>
    <row r="10574" spans="1:6" x14ac:dyDescent="0.2">
      <c r="A10574" s="42" t="s">
        <v>2954</v>
      </c>
      <c r="B10574" s="42" t="s">
        <v>8454</v>
      </c>
      <c r="C10574">
        <v>2013</v>
      </c>
      <c r="D10574" s="42" t="s">
        <v>9495</v>
      </c>
      <c r="E10574" t="b">
        <v>0</v>
      </c>
      <c r="F10574" s="42" t="s">
        <v>10515</v>
      </c>
    </row>
    <row r="10575" spans="1:6" x14ac:dyDescent="0.2">
      <c r="A10575" s="42" t="s">
        <v>2954</v>
      </c>
      <c r="B10575" s="42" t="s">
        <v>8454</v>
      </c>
      <c r="C10575">
        <v>2014</v>
      </c>
      <c r="D10575" s="42" t="s">
        <v>8597</v>
      </c>
      <c r="E10575" t="b">
        <v>0</v>
      </c>
      <c r="F10575" s="42" t="s">
        <v>10515</v>
      </c>
    </row>
    <row r="10576" spans="1:6" x14ac:dyDescent="0.2">
      <c r="A10576" s="42" t="s">
        <v>2954</v>
      </c>
      <c r="B10576" s="42" t="s">
        <v>8454</v>
      </c>
      <c r="C10576">
        <v>2015</v>
      </c>
      <c r="D10576" s="42" t="s">
        <v>9092</v>
      </c>
      <c r="E10576" t="b">
        <v>0</v>
      </c>
      <c r="F10576" s="42" t="s">
        <v>10515</v>
      </c>
    </row>
    <row r="10577" spans="1:6" x14ac:dyDescent="0.2">
      <c r="A10577" s="42" t="s">
        <v>2954</v>
      </c>
      <c r="B10577" s="42" t="s">
        <v>8454</v>
      </c>
      <c r="C10577">
        <v>2016</v>
      </c>
      <c r="D10577" s="42" t="s">
        <v>9168</v>
      </c>
      <c r="E10577" t="b">
        <v>0</v>
      </c>
      <c r="F10577" s="42" t="s">
        <v>10515</v>
      </c>
    </row>
    <row r="10578" spans="1:6" x14ac:dyDescent="0.2">
      <c r="A10578" s="42" t="s">
        <v>2954</v>
      </c>
      <c r="B10578" s="42" t="s">
        <v>8454</v>
      </c>
      <c r="C10578">
        <v>2017</v>
      </c>
      <c r="D10578" s="42" t="s">
        <v>9205</v>
      </c>
      <c r="E10578" t="b">
        <v>0</v>
      </c>
      <c r="F10578" s="42" t="s">
        <v>10515</v>
      </c>
    </row>
    <row r="10579" spans="1:6" x14ac:dyDescent="0.2">
      <c r="A10579" s="42" t="s">
        <v>2954</v>
      </c>
      <c r="B10579" s="42" t="s">
        <v>8454</v>
      </c>
      <c r="C10579">
        <v>2018</v>
      </c>
      <c r="D10579" s="42" t="s">
        <v>9185</v>
      </c>
      <c r="E10579" t="b">
        <v>0</v>
      </c>
      <c r="F10579" s="42" t="s">
        <v>10515</v>
      </c>
    </row>
    <row r="10580" spans="1:6" x14ac:dyDescent="0.2">
      <c r="A10580" s="42" t="s">
        <v>2954</v>
      </c>
      <c r="B10580" s="42" t="s">
        <v>8454</v>
      </c>
      <c r="C10580">
        <v>2019</v>
      </c>
      <c r="D10580" s="42" t="s">
        <v>9168</v>
      </c>
      <c r="E10580" t="b">
        <v>0</v>
      </c>
      <c r="F10580" s="42" t="s">
        <v>10515</v>
      </c>
    </row>
    <row r="10581" spans="1:6" x14ac:dyDescent="0.2">
      <c r="A10581" s="42" t="s">
        <v>2954</v>
      </c>
      <c r="B10581" s="42" t="s">
        <v>8462</v>
      </c>
      <c r="C10581">
        <v>2013</v>
      </c>
      <c r="D10581" s="42" t="s">
        <v>9495</v>
      </c>
      <c r="E10581" t="b">
        <v>0</v>
      </c>
      <c r="F10581" s="42" t="s">
        <v>10515</v>
      </c>
    </row>
    <row r="10582" spans="1:6" x14ac:dyDescent="0.2">
      <c r="A10582" s="42" t="s">
        <v>2954</v>
      </c>
      <c r="B10582" s="42" t="s">
        <v>8462</v>
      </c>
      <c r="C10582">
        <v>2014</v>
      </c>
      <c r="D10582" s="42" t="s">
        <v>8597</v>
      </c>
      <c r="E10582" t="b">
        <v>0</v>
      </c>
      <c r="F10582" s="42" t="s">
        <v>10515</v>
      </c>
    </row>
    <row r="10583" spans="1:6" x14ac:dyDescent="0.2">
      <c r="A10583" s="42" t="s">
        <v>2954</v>
      </c>
      <c r="B10583" s="42" t="s">
        <v>8462</v>
      </c>
      <c r="C10583">
        <v>2015</v>
      </c>
      <c r="D10583" s="42" t="s">
        <v>9092</v>
      </c>
      <c r="E10583" t="b">
        <v>0</v>
      </c>
      <c r="F10583" s="42" t="s">
        <v>10515</v>
      </c>
    </row>
    <row r="10584" spans="1:6" x14ac:dyDescent="0.2">
      <c r="A10584" s="42" t="s">
        <v>2954</v>
      </c>
      <c r="B10584" s="42" t="s">
        <v>8462</v>
      </c>
      <c r="C10584">
        <v>2016</v>
      </c>
      <c r="D10584" s="42" t="s">
        <v>9168</v>
      </c>
      <c r="E10584" t="b">
        <v>0</v>
      </c>
      <c r="F10584" s="42" t="s">
        <v>10515</v>
      </c>
    </row>
    <row r="10585" spans="1:6" x14ac:dyDescent="0.2">
      <c r="A10585" s="42" t="s">
        <v>2954</v>
      </c>
      <c r="B10585" s="42" t="s">
        <v>8462</v>
      </c>
      <c r="C10585">
        <v>2017</v>
      </c>
      <c r="D10585" s="42" t="s">
        <v>9205</v>
      </c>
      <c r="E10585" t="b">
        <v>0</v>
      </c>
      <c r="F10585" s="42" t="s">
        <v>10515</v>
      </c>
    </row>
    <row r="10586" spans="1:6" x14ac:dyDescent="0.2">
      <c r="A10586" s="42" t="s">
        <v>2954</v>
      </c>
      <c r="B10586" s="42" t="s">
        <v>8462</v>
      </c>
      <c r="C10586">
        <v>2018</v>
      </c>
      <c r="D10586" s="42" t="s">
        <v>9185</v>
      </c>
      <c r="E10586" t="b">
        <v>0</v>
      </c>
      <c r="F10586" s="42" t="s">
        <v>10515</v>
      </c>
    </row>
    <row r="10587" spans="1:6" x14ac:dyDescent="0.2">
      <c r="A10587" s="42" t="s">
        <v>2954</v>
      </c>
      <c r="B10587" s="42" t="s">
        <v>8462</v>
      </c>
      <c r="C10587">
        <v>2019</v>
      </c>
      <c r="D10587" s="42" t="s">
        <v>9168</v>
      </c>
      <c r="E10587" t="b">
        <v>0</v>
      </c>
      <c r="F10587" s="42" t="s">
        <v>10515</v>
      </c>
    </row>
    <row r="10588" spans="1:6" x14ac:dyDescent="0.2">
      <c r="A10588" s="42" t="s">
        <v>2954</v>
      </c>
      <c r="B10588" s="42" t="s">
        <v>8464</v>
      </c>
      <c r="C10588">
        <v>2013</v>
      </c>
      <c r="D10588" s="42" t="s">
        <v>8607</v>
      </c>
      <c r="E10588" t="b">
        <v>0</v>
      </c>
      <c r="F10588" s="42" t="s">
        <v>10515</v>
      </c>
    </row>
    <row r="10589" spans="1:6" x14ac:dyDescent="0.2">
      <c r="A10589" s="42" t="s">
        <v>2954</v>
      </c>
      <c r="B10589" s="42" t="s">
        <v>8464</v>
      </c>
      <c r="C10589">
        <v>2014</v>
      </c>
      <c r="D10589" s="42" t="s">
        <v>8595</v>
      </c>
      <c r="E10589" t="b">
        <v>0</v>
      </c>
      <c r="F10589" s="42" t="s">
        <v>10515</v>
      </c>
    </row>
    <row r="10590" spans="1:6" x14ac:dyDescent="0.2">
      <c r="A10590" s="42" t="s">
        <v>2954</v>
      </c>
      <c r="B10590" s="42" t="s">
        <v>8464</v>
      </c>
      <c r="C10590">
        <v>2015</v>
      </c>
      <c r="D10590" s="42" t="s">
        <v>8694</v>
      </c>
      <c r="E10590" t="b">
        <v>0</v>
      </c>
      <c r="F10590" s="42" t="s">
        <v>10515</v>
      </c>
    </row>
    <row r="10591" spans="1:6" x14ac:dyDescent="0.2">
      <c r="A10591" s="42" t="s">
        <v>2954</v>
      </c>
      <c r="B10591" s="42" t="s">
        <v>8464</v>
      </c>
      <c r="C10591">
        <v>2016</v>
      </c>
      <c r="D10591" s="42" t="s">
        <v>8590</v>
      </c>
      <c r="E10591" t="b">
        <v>0</v>
      </c>
      <c r="F10591" s="42" t="s">
        <v>10515</v>
      </c>
    </row>
    <row r="10592" spans="1:6" x14ac:dyDescent="0.2">
      <c r="A10592" s="42" t="s">
        <v>2954</v>
      </c>
      <c r="B10592" s="42" t="s">
        <v>8464</v>
      </c>
      <c r="C10592">
        <v>2017</v>
      </c>
      <c r="D10592" s="42" t="s">
        <v>9405</v>
      </c>
      <c r="E10592" t="b">
        <v>0</v>
      </c>
      <c r="F10592" s="42" t="s">
        <v>10515</v>
      </c>
    </row>
    <row r="10593" spans="1:6" x14ac:dyDescent="0.2">
      <c r="A10593" s="42" t="s">
        <v>2954</v>
      </c>
      <c r="B10593" s="42" t="s">
        <v>8464</v>
      </c>
      <c r="C10593">
        <v>2018</v>
      </c>
      <c r="D10593" s="42" t="s">
        <v>9168</v>
      </c>
      <c r="E10593" t="b">
        <v>0</v>
      </c>
      <c r="F10593" s="42" t="s">
        <v>10515</v>
      </c>
    </row>
    <row r="10594" spans="1:6" x14ac:dyDescent="0.2">
      <c r="A10594" s="42" t="s">
        <v>2954</v>
      </c>
      <c r="B10594" s="42" t="s">
        <v>8464</v>
      </c>
      <c r="C10594">
        <v>2019</v>
      </c>
      <c r="D10594" s="42" t="s">
        <v>8937</v>
      </c>
      <c r="E10594" t="b">
        <v>0</v>
      </c>
      <c r="F10594" s="42" t="s">
        <v>10515</v>
      </c>
    </row>
    <row r="10595" spans="1:6" x14ac:dyDescent="0.2">
      <c r="A10595" s="42" t="s">
        <v>2958</v>
      </c>
      <c r="B10595" s="42" t="s">
        <v>8454</v>
      </c>
      <c r="C10595">
        <v>2013</v>
      </c>
      <c r="D10595" s="42" t="s">
        <v>9190</v>
      </c>
      <c r="E10595" t="b">
        <v>1</v>
      </c>
      <c r="F10595" s="42" t="s">
        <v>2959</v>
      </c>
    </row>
    <row r="10596" spans="1:6" x14ac:dyDescent="0.2">
      <c r="A10596" s="42" t="s">
        <v>2958</v>
      </c>
      <c r="B10596" s="42" t="s">
        <v>8454</v>
      </c>
      <c r="C10596">
        <v>2014</v>
      </c>
      <c r="D10596" s="42" t="s">
        <v>9091</v>
      </c>
      <c r="E10596" t="b">
        <v>1</v>
      </c>
      <c r="F10596" s="42" t="s">
        <v>2959</v>
      </c>
    </row>
    <row r="10597" spans="1:6" x14ac:dyDescent="0.2">
      <c r="A10597" s="42" t="s">
        <v>2958</v>
      </c>
      <c r="B10597" s="42" t="s">
        <v>8454</v>
      </c>
      <c r="C10597">
        <v>2015</v>
      </c>
      <c r="D10597" s="42" t="s">
        <v>9812</v>
      </c>
      <c r="E10597" t="b">
        <v>1</v>
      </c>
      <c r="F10597" s="42" t="s">
        <v>2959</v>
      </c>
    </row>
    <row r="10598" spans="1:6" x14ac:dyDescent="0.2">
      <c r="A10598" s="42" t="s">
        <v>2958</v>
      </c>
      <c r="B10598" s="42" t="s">
        <v>8454</v>
      </c>
      <c r="C10598">
        <v>2016</v>
      </c>
      <c r="D10598" s="42" t="s">
        <v>9812</v>
      </c>
      <c r="E10598" t="b">
        <v>1</v>
      </c>
      <c r="F10598" s="42" t="s">
        <v>2959</v>
      </c>
    </row>
    <row r="10599" spans="1:6" x14ac:dyDescent="0.2">
      <c r="A10599" s="42" t="s">
        <v>2958</v>
      </c>
      <c r="B10599" s="42" t="s">
        <v>8454</v>
      </c>
      <c r="C10599">
        <v>2017</v>
      </c>
      <c r="D10599" s="42" t="s">
        <v>8456</v>
      </c>
      <c r="E10599" t="b">
        <v>1</v>
      </c>
      <c r="F10599" s="42" t="s">
        <v>2959</v>
      </c>
    </row>
    <row r="10600" spans="1:6" x14ac:dyDescent="0.2">
      <c r="A10600" s="42" t="s">
        <v>2958</v>
      </c>
      <c r="B10600" s="42" t="s">
        <v>8454</v>
      </c>
      <c r="C10600">
        <v>2018</v>
      </c>
      <c r="D10600" s="42" t="s">
        <v>8771</v>
      </c>
      <c r="E10600" t="b">
        <v>1</v>
      </c>
      <c r="F10600" s="42" t="s">
        <v>2959</v>
      </c>
    </row>
    <row r="10601" spans="1:6" x14ac:dyDescent="0.2">
      <c r="A10601" s="42" t="s">
        <v>2958</v>
      </c>
      <c r="B10601" s="42" t="s">
        <v>8454</v>
      </c>
      <c r="C10601">
        <v>2019</v>
      </c>
      <c r="D10601" s="42" t="s">
        <v>10484</v>
      </c>
      <c r="E10601" t="b">
        <v>1</v>
      </c>
      <c r="F10601" s="42" t="s">
        <v>2959</v>
      </c>
    </row>
    <row r="10602" spans="1:6" x14ac:dyDescent="0.2">
      <c r="A10602" s="42" t="s">
        <v>2958</v>
      </c>
      <c r="B10602" s="42" t="s">
        <v>8462</v>
      </c>
      <c r="C10602">
        <v>2013</v>
      </c>
      <c r="D10602" s="42" t="s">
        <v>9190</v>
      </c>
      <c r="E10602" t="b">
        <v>1</v>
      </c>
      <c r="F10602" s="42" t="s">
        <v>2959</v>
      </c>
    </row>
    <row r="10603" spans="1:6" x14ac:dyDescent="0.2">
      <c r="A10603" s="42" t="s">
        <v>2958</v>
      </c>
      <c r="B10603" s="42" t="s">
        <v>8462</v>
      </c>
      <c r="C10603">
        <v>2014</v>
      </c>
      <c r="D10603" s="42" t="s">
        <v>9091</v>
      </c>
      <c r="E10603" t="b">
        <v>1</v>
      </c>
      <c r="F10603" s="42" t="s">
        <v>2959</v>
      </c>
    </row>
    <row r="10604" spans="1:6" x14ac:dyDescent="0.2">
      <c r="A10604" s="42" t="s">
        <v>2958</v>
      </c>
      <c r="B10604" s="42" t="s">
        <v>8462</v>
      </c>
      <c r="C10604">
        <v>2015</v>
      </c>
      <c r="D10604" s="42" t="s">
        <v>9812</v>
      </c>
      <c r="E10604" t="b">
        <v>1</v>
      </c>
      <c r="F10604" s="42" t="s">
        <v>2959</v>
      </c>
    </row>
    <row r="10605" spans="1:6" x14ac:dyDescent="0.2">
      <c r="A10605" s="42" t="s">
        <v>2958</v>
      </c>
      <c r="B10605" s="42" t="s">
        <v>8462</v>
      </c>
      <c r="C10605">
        <v>2016</v>
      </c>
      <c r="D10605" s="42" t="s">
        <v>9812</v>
      </c>
      <c r="E10605" t="b">
        <v>1</v>
      </c>
      <c r="F10605" s="42" t="s">
        <v>2959</v>
      </c>
    </row>
    <row r="10606" spans="1:6" x14ac:dyDescent="0.2">
      <c r="A10606" s="42" t="s">
        <v>2958</v>
      </c>
      <c r="B10606" s="42" t="s">
        <v>8462</v>
      </c>
      <c r="C10606">
        <v>2017</v>
      </c>
      <c r="D10606" s="42" t="s">
        <v>8456</v>
      </c>
      <c r="E10606" t="b">
        <v>1</v>
      </c>
      <c r="F10606" s="42" t="s">
        <v>2959</v>
      </c>
    </row>
    <row r="10607" spans="1:6" x14ac:dyDescent="0.2">
      <c r="A10607" s="42" t="s">
        <v>2958</v>
      </c>
      <c r="B10607" s="42" t="s">
        <v>8462</v>
      </c>
      <c r="C10607">
        <v>2018</v>
      </c>
      <c r="D10607" s="42" t="s">
        <v>8771</v>
      </c>
      <c r="E10607" t="b">
        <v>1</v>
      </c>
      <c r="F10607" s="42" t="s">
        <v>2959</v>
      </c>
    </row>
    <row r="10608" spans="1:6" x14ac:dyDescent="0.2">
      <c r="A10608" s="42" t="s">
        <v>2958</v>
      </c>
      <c r="B10608" s="42" t="s">
        <v>8462</v>
      </c>
      <c r="C10608">
        <v>2019</v>
      </c>
      <c r="D10608" s="42" t="s">
        <v>8482</v>
      </c>
      <c r="E10608" t="b">
        <v>1</v>
      </c>
      <c r="F10608" s="42" t="s">
        <v>2959</v>
      </c>
    </row>
    <row r="10609" spans="1:6" x14ac:dyDescent="0.2">
      <c r="A10609" s="42" t="s">
        <v>2958</v>
      </c>
      <c r="B10609" s="42" t="s">
        <v>8464</v>
      </c>
      <c r="C10609">
        <v>2013</v>
      </c>
      <c r="D10609" s="42" t="s">
        <v>8559</v>
      </c>
      <c r="E10609" t="b">
        <v>1</v>
      </c>
      <c r="F10609" s="42" t="s">
        <v>2959</v>
      </c>
    </row>
    <row r="10610" spans="1:6" x14ac:dyDescent="0.2">
      <c r="A10610" s="42" t="s">
        <v>2958</v>
      </c>
      <c r="B10610" s="42" t="s">
        <v>8464</v>
      </c>
      <c r="C10610">
        <v>2014</v>
      </c>
      <c r="D10610" s="42" t="s">
        <v>9158</v>
      </c>
      <c r="E10610" t="b">
        <v>1</v>
      </c>
      <c r="F10610" s="42" t="s">
        <v>2959</v>
      </c>
    </row>
    <row r="10611" spans="1:6" x14ac:dyDescent="0.2">
      <c r="A10611" s="42" t="s">
        <v>2958</v>
      </c>
      <c r="B10611" s="42" t="s">
        <v>8464</v>
      </c>
      <c r="C10611">
        <v>2015</v>
      </c>
      <c r="D10611" s="42" t="s">
        <v>8589</v>
      </c>
      <c r="E10611" t="b">
        <v>1</v>
      </c>
      <c r="F10611" s="42" t="s">
        <v>2959</v>
      </c>
    </row>
    <row r="10612" spans="1:6" x14ac:dyDescent="0.2">
      <c r="A10612" s="42" t="s">
        <v>2958</v>
      </c>
      <c r="B10612" s="42" t="s">
        <v>8464</v>
      </c>
      <c r="C10612">
        <v>2016</v>
      </c>
      <c r="D10612" s="42" t="s">
        <v>8588</v>
      </c>
      <c r="E10612" t="b">
        <v>1</v>
      </c>
      <c r="F10612" s="42" t="s">
        <v>2959</v>
      </c>
    </row>
    <row r="10613" spans="1:6" x14ac:dyDescent="0.2">
      <c r="A10613" s="42" t="s">
        <v>2958</v>
      </c>
      <c r="B10613" s="42" t="s">
        <v>8464</v>
      </c>
      <c r="C10613">
        <v>2017</v>
      </c>
      <c r="D10613" s="42" t="s">
        <v>8856</v>
      </c>
      <c r="E10613" t="b">
        <v>1</v>
      </c>
      <c r="F10613" s="42" t="s">
        <v>2959</v>
      </c>
    </row>
    <row r="10614" spans="1:6" x14ac:dyDescent="0.2">
      <c r="A10614" s="42" t="s">
        <v>2958</v>
      </c>
      <c r="B10614" s="42" t="s">
        <v>8464</v>
      </c>
      <c r="C10614">
        <v>2018</v>
      </c>
      <c r="D10614" s="42" t="s">
        <v>8824</v>
      </c>
      <c r="E10614" t="b">
        <v>1</v>
      </c>
      <c r="F10614" s="42" t="s">
        <v>2959</v>
      </c>
    </row>
    <row r="10615" spans="1:6" x14ac:dyDescent="0.2">
      <c r="A10615" s="42" t="s">
        <v>2958</v>
      </c>
      <c r="B10615" s="42" t="s">
        <v>8464</v>
      </c>
      <c r="C10615">
        <v>2019</v>
      </c>
      <c r="D10615" s="42" t="s">
        <v>8465</v>
      </c>
      <c r="E10615" t="b">
        <v>1</v>
      </c>
      <c r="F10615" s="42" t="s">
        <v>2959</v>
      </c>
    </row>
    <row r="10616" spans="1:6" x14ac:dyDescent="0.2">
      <c r="A10616" s="42" t="s">
        <v>9121</v>
      </c>
      <c r="B10616" s="42" t="s">
        <v>8454</v>
      </c>
      <c r="C10616">
        <v>2013</v>
      </c>
      <c r="D10616" s="42" t="s">
        <v>9122</v>
      </c>
      <c r="E10616" t="b">
        <v>0</v>
      </c>
      <c r="F10616" s="42" t="s">
        <v>9123</v>
      </c>
    </row>
    <row r="10617" spans="1:6" x14ac:dyDescent="0.2">
      <c r="A10617" s="42" t="s">
        <v>9121</v>
      </c>
      <c r="B10617" s="42" t="s">
        <v>8454</v>
      </c>
      <c r="C10617">
        <v>2014</v>
      </c>
      <c r="D10617" s="42" t="s">
        <v>8993</v>
      </c>
      <c r="E10617" t="b">
        <v>0</v>
      </c>
      <c r="F10617" s="42" t="s">
        <v>9123</v>
      </c>
    </row>
    <row r="10618" spans="1:6" x14ac:dyDescent="0.2">
      <c r="A10618" s="42" t="s">
        <v>9121</v>
      </c>
      <c r="B10618" s="42" t="s">
        <v>8454</v>
      </c>
      <c r="C10618">
        <v>2015</v>
      </c>
      <c r="D10618" s="42" t="s">
        <v>8932</v>
      </c>
      <c r="E10618" t="b">
        <v>0</v>
      </c>
      <c r="F10618" s="42" t="s">
        <v>9123</v>
      </c>
    </row>
    <row r="10619" spans="1:6" x14ac:dyDescent="0.2">
      <c r="A10619" s="42" t="s">
        <v>9121</v>
      </c>
      <c r="B10619" s="42" t="s">
        <v>8454</v>
      </c>
      <c r="C10619">
        <v>2016</v>
      </c>
      <c r="D10619" s="42" t="s">
        <v>9124</v>
      </c>
      <c r="E10619" t="b">
        <v>0</v>
      </c>
      <c r="F10619" s="42" t="s">
        <v>9123</v>
      </c>
    </row>
    <row r="10620" spans="1:6" x14ac:dyDescent="0.2">
      <c r="A10620" s="42" t="s">
        <v>9121</v>
      </c>
      <c r="B10620" s="42" t="s">
        <v>8454</v>
      </c>
      <c r="C10620">
        <v>2017</v>
      </c>
      <c r="D10620" s="42" t="s">
        <v>9125</v>
      </c>
      <c r="E10620" t="b">
        <v>0</v>
      </c>
      <c r="F10620" s="42" t="s">
        <v>9123</v>
      </c>
    </row>
    <row r="10621" spans="1:6" x14ac:dyDescent="0.2">
      <c r="A10621" s="42" t="s">
        <v>9121</v>
      </c>
      <c r="B10621" s="42" t="s">
        <v>8454</v>
      </c>
      <c r="C10621">
        <v>2018</v>
      </c>
      <c r="D10621" s="42" t="s">
        <v>8725</v>
      </c>
      <c r="E10621" t="b">
        <v>0</v>
      </c>
      <c r="F10621" s="42" t="s">
        <v>9123</v>
      </c>
    </row>
    <row r="10622" spans="1:6" x14ac:dyDescent="0.2">
      <c r="A10622" s="42" t="s">
        <v>9121</v>
      </c>
      <c r="B10622" s="42" t="s">
        <v>8454</v>
      </c>
      <c r="C10622">
        <v>2019</v>
      </c>
      <c r="D10622" s="42" t="s">
        <v>9126</v>
      </c>
      <c r="E10622" t="b">
        <v>0</v>
      </c>
      <c r="F10622" s="42" t="s">
        <v>9123</v>
      </c>
    </row>
    <row r="10623" spans="1:6" x14ac:dyDescent="0.2">
      <c r="A10623" s="42" t="s">
        <v>9121</v>
      </c>
      <c r="B10623" s="42" t="s">
        <v>8462</v>
      </c>
      <c r="C10623">
        <v>2013</v>
      </c>
      <c r="D10623" s="42" t="s">
        <v>9122</v>
      </c>
      <c r="E10623" t="b">
        <v>0</v>
      </c>
      <c r="F10623" s="42" t="s">
        <v>9123</v>
      </c>
    </row>
    <row r="10624" spans="1:6" x14ac:dyDescent="0.2">
      <c r="A10624" s="42" t="s">
        <v>9121</v>
      </c>
      <c r="B10624" s="42" t="s">
        <v>8462</v>
      </c>
      <c r="C10624">
        <v>2014</v>
      </c>
      <c r="D10624" s="42" t="s">
        <v>8974</v>
      </c>
      <c r="E10624" t="b">
        <v>0</v>
      </c>
      <c r="F10624" s="42" t="s">
        <v>9123</v>
      </c>
    </row>
    <row r="10625" spans="1:6" x14ac:dyDescent="0.2">
      <c r="A10625" s="42" t="s">
        <v>9121</v>
      </c>
      <c r="B10625" s="42" t="s">
        <v>8462</v>
      </c>
      <c r="C10625">
        <v>2015</v>
      </c>
      <c r="D10625" s="42" t="s">
        <v>9090</v>
      </c>
      <c r="E10625" t="b">
        <v>0</v>
      </c>
      <c r="F10625" s="42" t="s">
        <v>9123</v>
      </c>
    </row>
    <row r="10626" spans="1:6" x14ac:dyDescent="0.2">
      <c r="A10626" s="42" t="s">
        <v>9121</v>
      </c>
      <c r="B10626" s="42" t="s">
        <v>8462</v>
      </c>
      <c r="C10626">
        <v>2016</v>
      </c>
      <c r="D10626" s="42" t="s">
        <v>8687</v>
      </c>
      <c r="E10626" t="b">
        <v>0</v>
      </c>
      <c r="F10626" s="42" t="s">
        <v>9123</v>
      </c>
    </row>
    <row r="10627" spans="1:6" x14ac:dyDescent="0.2">
      <c r="A10627" s="42" t="s">
        <v>9121</v>
      </c>
      <c r="B10627" s="42" t="s">
        <v>8462</v>
      </c>
      <c r="C10627">
        <v>2017</v>
      </c>
      <c r="D10627" s="42" t="s">
        <v>8715</v>
      </c>
      <c r="E10627" t="b">
        <v>0</v>
      </c>
      <c r="F10627" s="42" t="s">
        <v>9123</v>
      </c>
    </row>
    <row r="10628" spans="1:6" x14ac:dyDescent="0.2">
      <c r="A10628" s="42" t="s">
        <v>9121</v>
      </c>
      <c r="B10628" s="42" t="s">
        <v>8462</v>
      </c>
      <c r="C10628">
        <v>2018</v>
      </c>
      <c r="D10628" s="42" t="s">
        <v>8725</v>
      </c>
      <c r="E10628" t="b">
        <v>0</v>
      </c>
      <c r="F10628" s="42" t="s">
        <v>9123</v>
      </c>
    </row>
    <row r="10629" spans="1:6" x14ac:dyDescent="0.2">
      <c r="A10629" s="42" t="s">
        <v>9121</v>
      </c>
      <c r="B10629" s="42" t="s">
        <v>8462</v>
      </c>
      <c r="C10629">
        <v>2019</v>
      </c>
      <c r="D10629" s="42" t="s">
        <v>9126</v>
      </c>
      <c r="E10629" t="b">
        <v>0</v>
      </c>
      <c r="F10629" s="42" t="s">
        <v>9123</v>
      </c>
    </row>
    <row r="10630" spans="1:6" x14ac:dyDescent="0.2">
      <c r="A10630" s="42" t="s">
        <v>9121</v>
      </c>
      <c r="B10630" s="42" t="s">
        <v>8464</v>
      </c>
      <c r="C10630">
        <v>2013</v>
      </c>
      <c r="D10630" s="42" t="s">
        <v>8650</v>
      </c>
      <c r="E10630" t="b">
        <v>0</v>
      </c>
      <c r="F10630" s="42" t="s">
        <v>9123</v>
      </c>
    </row>
    <row r="10631" spans="1:6" x14ac:dyDescent="0.2">
      <c r="A10631" s="42" t="s">
        <v>9121</v>
      </c>
      <c r="B10631" s="42" t="s">
        <v>8464</v>
      </c>
      <c r="C10631">
        <v>2014</v>
      </c>
      <c r="D10631" s="42" t="s">
        <v>8596</v>
      </c>
      <c r="E10631" t="b">
        <v>0</v>
      </c>
      <c r="F10631" s="42" t="s">
        <v>9123</v>
      </c>
    </row>
    <row r="10632" spans="1:6" x14ac:dyDescent="0.2">
      <c r="A10632" s="42" t="s">
        <v>9121</v>
      </c>
      <c r="B10632" s="42" t="s">
        <v>8464</v>
      </c>
      <c r="C10632">
        <v>2015</v>
      </c>
      <c r="D10632" s="42" t="s">
        <v>8596</v>
      </c>
      <c r="E10632" t="b">
        <v>0</v>
      </c>
      <c r="F10632" s="42" t="s">
        <v>9123</v>
      </c>
    </row>
    <row r="10633" spans="1:6" x14ac:dyDescent="0.2">
      <c r="A10633" s="42" t="s">
        <v>9121</v>
      </c>
      <c r="B10633" s="42" t="s">
        <v>8464</v>
      </c>
      <c r="C10633">
        <v>2016</v>
      </c>
      <c r="D10633" s="42" t="s">
        <v>8596</v>
      </c>
      <c r="E10633" t="b">
        <v>0</v>
      </c>
      <c r="F10633" s="42" t="s">
        <v>9123</v>
      </c>
    </row>
    <row r="10634" spans="1:6" x14ac:dyDescent="0.2">
      <c r="A10634" s="42" t="s">
        <v>9121</v>
      </c>
      <c r="B10634" s="42" t="s">
        <v>8464</v>
      </c>
      <c r="C10634">
        <v>2017</v>
      </c>
      <c r="D10634" s="42" t="s">
        <v>4381</v>
      </c>
      <c r="E10634" t="b">
        <v>0</v>
      </c>
      <c r="F10634" s="42" t="s">
        <v>9123</v>
      </c>
    </row>
    <row r="10635" spans="1:6" x14ac:dyDescent="0.2">
      <c r="A10635" s="42" t="s">
        <v>9121</v>
      </c>
      <c r="B10635" s="42" t="s">
        <v>8464</v>
      </c>
      <c r="C10635">
        <v>2018</v>
      </c>
      <c r="D10635" s="42" t="s">
        <v>4381</v>
      </c>
      <c r="E10635" t="b">
        <v>0</v>
      </c>
      <c r="F10635" s="42" t="s">
        <v>9123</v>
      </c>
    </row>
    <row r="10636" spans="1:6" x14ac:dyDescent="0.2">
      <c r="A10636" s="42" t="s">
        <v>9121</v>
      </c>
      <c r="B10636" s="42" t="s">
        <v>8464</v>
      </c>
      <c r="C10636">
        <v>2019</v>
      </c>
      <c r="D10636" s="42" t="s">
        <v>4381</v>
      </c>
      <c r="E10636" t="b">
        <v>0</v>
      </c>
      <c r="F10636" s="42" t="s">
        <v>9123</v>
      </c>
    </row>
    <row r="10637" spans="1:6" x14ac:dyDescent="0.2">
      <c r="A10637" s="42" t="s">
        <v>639</v>
      </c>
      <c r="B10637" s="42" t="s">
        <v>8454</v>
      </c>
      <c r="C10637">
        <v>2013</v>
      </c>
      <c r="D10637" s="42" t="s">
        <v>9246</v>
      </c>
      <c r="E10637" t="b">
        <v>1</v>
      </c>
      <c r="F10637" s="42" t="s">
        <v>840</v>
      </c>
    </row>
    <row r="10638" spans="1:6" x14ac:dyDescent="0.2">
      <c r="A10638" s="42" t="s">
        <v>639</v>
      </c>
      <c r="B10638" s="42" t="s">
        <v>8454</v>
      </c>
      <c r="C10638">
        <v>2014</v>
      </c>
      <c r="D10638" s="42" t="s">
        <v>8534</v>
      </c>
      <c r="E10638" t="b">
        <v>1</v>
      </c>
      <c r="F10638" s="42" t="s">
        <v>840</v>
      </c>
    </row>
    <row r="10639" spans="1:6" x14ac:dyDescent="0.2">
      <c r="A10639" s="42" t="s">
        <v>639</v>
      </c>
      <c r="B10639" s="42" t="s">
        <v>8454</v>
      </c>
      <c r="C10639">
        <v>2015</v>
      </c>
      <c r="D10639" s="42" t="s">
        <v>9342</v>
      </c>
      <c r="E10639" t="b">
        <v>1</v>
      </c>
      <c r="F10639" s="42" t="s">
        <v>840</v>
      </c>
    </row>
    <row r="10640" spans="1:6" x14ac:dyDescent="0.2">
      <c r="A10640" s="42" t="s">
        <v>639</v>
      </c>
      <c r="B10640" s="42" t="s">
        <v>8454</v>
      </c>
      <c r="C10640">
        <v>2016</v>
      </c>
      <c r="D10640" s="42" t="s">
        <v>9343</v>
      </c>
      <c r="E10640" t="b">
        <v>1</v>
      </c>
      <c r="F10640" s="42" t="s">
        <v>840</v>
      </c>
    </row>
    <row r="10641" spans="1:6" x14ac:dyDescent="0.2">
      <c r="A10641" s="42" t="s">
        <v>639</v>
      </c>
      <c r="B10641" s="42" t="s">
        <v>8454</v>
      </c>
      <c r="C10641">
        <v>2017</v>
      </c>
      <c r="D10641" s="42" t="s">
        <v>9093</v>
      </c>
      <c r="E10641" t="b">
        <v>1</v>
      </c>
      <c r="F10641" s="42" t="s">
        <v>840</v>
      </c>
    </row>
    <row r="10642" spans="1:6" x14ac:dyDescent="0.2">
      <c r="A10642" s="42" t="s">
        <v>639</v>
      </c>
      <c r="B10642" s="42" t="s">
        <v>8454</v>
      </c>
      <c r="C10642">
        <v>2018</v>
      </c>
      <c r="D10642" s="42" t="s">
        <v>9264</v>
      </c>
      <c r="E10642" t="b">
        <v>1</v>
      </c>
      <c r="F10642" s="42" t="s">
        <v>840</v>
      </c>
    </row>
    <row r="10643" spans="1:6" x14ac:dyDescent="0.2">
      <c r="A10643" s="42" t="s">
        <v>639</v>
      </c>
      <c r="B10643" s="42" t="s">
        <v>8454</v>
      </c>
      <c r="C10643">
        <v>2019</v>
      </c>
      <c r="D10643" s="42" t="s">
        <v>9344</v>
      </c>
      <c r="E10643" t="b">
        <v>1</v>
      </c>
      <c r="F10643" s="42" t="s">
        <v>840</v>
      </c>
    </row>
    <row r="10644" spans="1:6" x14ac:dyDescent="0.2">
      <c r="A10644" s="42" t="s">
        <v>639</v>
      </c>
      <c r="B10644" s="42" t="s">
        <v>8462</v>
      </c>
      <c r="C10644">
        <v>2013</v>
      </c>
      <c r="D10644" s="42" t="s">
        <v>9116</v>
      </c>
      <c r="E10644" t="b">
        <v>1</v>
      </c>
      <c r="F10644" s="42" t="s">
        <v>840</v>
      </c>
    </row>
    <row r="10645" spans="1:6" x14ac:dyDescent="0.2">
      <c r="A10645" s="42" t="s">
        <v>639</v>
      </c>
      <c r="B10645" s="42" t="s">
        <v>8462</v>
      </c>
      <c r="C10645">
        <v>2014</v>
      </c>
      <c r="D10645" s="42" t="s">
        <v>9264</v>
      </c>
      <c r="E10645" t="b">
        <v>1</v>
      </c>
      <c r="F10645" s="42" t="s">
        <v>840</v>
      </c>
    </row>
    <row r="10646" spans="1:6" x14ac:dyDescent="0.2">
      <c r="A10646" s="42" t="s">
        <v>639</v>
      </c>
      <c r="B10646" s="42" t="s">
        <v>8462</v>
      </c>
      <c r="C10646">
        <v>2015</v>
      </c>
      <c r="D10646" s="42" t="s">
        <v>9345</v>
      </c>
      <c r="E10646" t="b">
        <v>1</v>
      </c>
      <c r="F10646" s="42" t="s">
        <v>840</v>
      </c>
    </row>
    <row r="10647" spans="1:6" x14ac:dyDescent="0.2">
      <c r="A10647" s="42" t="s">
        <v>639</v>
      </c>
      <c r="B10647" s="42" t="s">
        <v>8462</v>
      </c>
      <c r="C10647">
        <v>2016</v>
      </c>
      <c r="D10647" s="42" t="s">
        <v>9102</v>
      </c>
      <c r="E10647" t="b">
        <v>1</v>
      </c>
      <c r="F10647" s="42" t="s">
        <v>840</v>
      </c>
    </row>
    <row r="10648" spans="1:6" x14ac:dyDescent="0.2">
      <c r="A10648" s="42" t="s">
        <v>639</v>
      </c>
      <c r="B10648" s="42" t="s">
        <v>8462</v>
      </c>
      <c r="C10648">
        <v>2017</v>
      </c>
      <c r="D10648" s="42" t="s">
        <v>9330</v>
      </c>
      <c r="E10648" t="b">
        <v>1</v>
      </c>
      <c r="F10648" s="42" t="s">
        <v>840</v>
      </c>
    </row>
    <row r="10649" spans="1:6" x14ac:dyDescent="0.2">
      <c r="A10649" s="42" t="s">
        <v>639</v>
      </c>
      <c r="B10649" s="42" t="s">
        <v>8462</v>
      </c>
      <c r="C10649">
        <v>2018</v>
      </c>
      <c r="D10649" s="42" t="s">
        <v>9346</v>
      </c>
      <c r="E10649" t="b">
        <v>1</v>
      </c>
      <c r="F10649" s="42" t="s">
        <v>840</v>
      </c>
    </row>
    <row r="10650" spans="1:6" x14ac:dyDescent="0.2">
      <c r="A10650" s="42" t="s">
        <v>639</v>
      </c>
      <c r="B10650" s="42" t="s">
        <v>8462</v>
      </c>
      <c r="C10650">
        <v>2019</v>
      </c>
      <c r="D10650" s="42" t="s">
        <v>9347</v>
      </c>
      <c r="E10650" t="b">
        <v>1</v>
      </c>
      <c r="F10650" s="42" t="s">
        <v>840</v>
      </c>
    </row>
    <row r="10651" spans="1:6" x14ac:dyDescent="0.2">
      <c r="A10651" s="42" t="s">
        <v>639</v>
      </c>
      <c r="B10651" s="42" t="s">
        <v>8464</v>
      </c>
      <c r="C10651">
        <v>2013</v>
      </c>
      <c r="D10651" s="42" t="s">
        <v>9178</v>
      </c>
      <c r="E10651" t="b">
        <v>1</v>
      </c>
      <c r="F10651" s="42" t="s">
        <v>840</v>
      </c>
    </row>
    <row r="10652" spans="1:6" x14ac:dyDescent="0.2">
      <c r="A10652" s="42" t="s">
        <v>639</v>
      </c>
      <c r="B10652" s="42" t="s">
        <v>8464</v>
      </c>
      <c r="C10652">
        <v>2014</v>
      </c>
      <c r="D10652" s="42" t="s">
        <v>8759</v>
      </c>
      <c r="E10652" t="b">
        <v>1</v>
      </c>
      <c r="F10652" s="42" t="s">
        <v>840</v>
      </c>
    </row>
    <row r="10653" spans="1:6" x14ac:dyDescent="0.2">
      <c r="A10653" s="42" t="s">
        <v>639</v>
      </c>
      <c r="B10653" s="42" t="s">
        <v>8464</v>
      </c>
      <c r="C10653">
        <v>2015</v>
      </c>
      <c r="D10653" s="42" t="s">
        <v>8761</v>
      </c>
      <c r="E10653" t="b">
        <v>1</v>
      </c>
      <c r="F10653" s="42" t="s">
        <v>840</v>
      </c>
    </row>
    <row r="10654" spans="1:6" x14ac:dyDescent="0.2">
      <c r="A10654" s="42" t="s">
        <v>639</v>
      </c>
      <c r="B10654" s="42" t="s">
        <v>8464</v>
      </c>
      <c r="C10654">
        <v>2016</v>
      </c>
      <c r="D10654" s="42" t="s">
        <v>9348</v>
      </c>
      <c r="E10654" t="b">
        <v>1</v>
      </c>
      <c r="F10654" s="42" t="s">
        <v>840</v>
      </c>
    </row>
    <row r="10655" spans="1:6" x14ac:dyDescent="0.2">
      <c r="A10655" s="42" t="s">
        <v>639</v>
      </c>
      <c r="B10655" s="42" t="s">
        <v>8464</v>
      </c>
      <c r="C10655">
        <v>2017</v>
      </c>
      <c r="D10655" s="42" t="s">
        <v>9042</v>
      </c>
      <c r="E10655" t="b">
        <v>1</v>
      </c>
      <c r="F10655" s="42" t="s">
        <v>840</v>
      </c>
    </row>
    <row r="10656" spans="1:6" x14ac:dyDescent="0.2">
      <c r="A10656" s="42" t="s">
        <v>639</v>
      </c>
      <c r="B10656" s="42" t="s">
        <v>8464</v>
      </c>
      <c r="C10656">
        <v>2018</v>
      </c>
      <c r="D10656" s="42" t="s">
        <v>9082</v>
      </c>
      <c r="E10656" t="b">
        <v>1</v>
      </c>
      <c r="F10656" s="42" t="s">
        <v>840</v>
      </c>
    </row>
    <row r="10657" spans="1:6" x14ac:dyDescent="0.2">
      <c r="A10657" s="42" t="s">
        <v>639</v>
      </c>
      <c r="B10657" s="42" t="s">
        <v>8464</v>
      </c>
      <c r="C10657">
        <v>2019</v>
      </c>
      <c r="D10657" s="42" t="s">
        <v>8846</v>
      </c>
      <c r="E10657" t="b">
        <v>1</v>
      </c>
      <c r="F10657" s="42" t="s">
        <v>840</v>
      </c>
    </row>
    <row r="10658" spans="1:6" x14ac:dyDescent="0.2">
      <c r="A10658" s="42" t="s">
        <v>2019</v>
      </c>
      <c r="B10658" s="42" t="s">
        <v>8454</v>
      </c>
      <c r="C10658">
        <v>2013</v>
      </c>
      <c r="D10658" s="42" t="s">
        <v>9107</v>
      </c>
      <c r="E10658" t="b">
        <v>0</v>
      </c>
      <c r="F10658" s="42" t="s">
        <v>10261</v>
      </c>
    </row>
    <row r="10659" spans="1:6" x14ac:dyDescent="0.2">
      <c r="A10659" s="42" t="s">
        <v>2019</v>
      </c>
      <c r="B10659" s="42" t="s">
        <v>8454</v>
      </c>
      <c r="C10659">
        <v>2014</v>
      </c>
      <c r="D10659" s="42" t="s">
        <v>8992</v>
      </c>
      <c r="E10659" t="b">
        <v>0</v>
      </c>
      <c r="F10659" s="42" t="s">
        <v>10261</v>
      </c>
    </row>
    <row r="10660" spans="1:6" x14ac:dyDescent="0.2">
      <c r="A10660" s="42" t="s">
        <v>2019</v>
      </c>
      <c r="B10660" s="42" t="s">
        <v>8454</v>
      </c>
      <c r="C10660">
        <v>2015</v>
      </c>
      <c r="D10660" s="42" t="s">
        <v>8970</v>
      </c>
      <c r="E10660" t="b">
        <v>0</v>
      </c>
      <c r="F10660" s="42" t="s">
        <v>10261</v>
      </c>
    </row>
    <row r="10661" spans="1:6" x14ac:dyDescent="0.2">
      <c r="A10661" s="42" t="s">
        <v>2019</v>
      </c>
      <c r="B10661" s="42" t="s">
        <v>8454</v>
      </c>
      <c r="C10661">
        <v>2016</v>
      </c>
      <c r="D10661" s="42" t="s">
        <v>8588</v>
      </c>
      <c r="E10661" t="b">
        <v>0</v>
      </c>
      <c r="F10661" s="42" t="s">
        <v>10261</v>
      </c>
    </row>
    <row r="10662" spans="1:6" x14ac:dyDescent="0.2">
      <c r="A10662" s="42" t="s">
        <v>2019</v>
      </c>
      <c r="B10662" s="42" t="s">
        <v>8454</v>
      </c>
      <c r="C10662">
        <v>2017</v>
      </c>
      <c r="D10662" s="42" t="s">
        <v>9394</v>
      </c>
      <c r="E10662" t="b">
        <v>0</v>
      </c>
      <c r="F10662" s="42" t="s">
        <v>10261</v>
      </c>
    </row>
    <row r="10663" spans="1:6" x14ac:dyDescent="0.2">
      <c r="A10663" s="42" t="s">
        <v>2019</v>
      </c>
      <c r="B10663" s="42" t="s">
        <v>8454</v>
      </c>
      <c r="C10663">
        <v>2018</v>
      </c>
      <c r="D10663" s="42" t="s">
        <v>8556</v>
      </c>
      <c r="E10663" t="b">
        <v>0</v>
      </c>
      <c r="F10663" s="42" t="s">
        <v>10261</v>
      </c>
    </row>
    <row r="10664" spans="1:6" x14ac:dyDescent="0.2">
      <c r="A10664" s="42" t="s">
        <v>2019</v>
      </c>
      <c r="B10664" s="42" t="s">
        <v>8454</v>
      </c>
      <c r="C10664">
        <v>2019</v>
      </c>
      <c r="D10664" s="42" t="s">
        <v>9084</v>
      </c>
      <c r="E10664" t="b">
        <v>0</v>
      </c>
      <c r="F10664" s="42" t="s">
        <v>10261</v>
      </c>
    </row>
    <row r="10665" spans="1:6" x14ac:dyDescent="0.2">
      <c r="A10665" s="42" t="s">
        <v>2019</v>
      </c>
      <c r="B10665" s="42" t="s">
        <v>8462</v>
      </c>
      <c r="C10665">
        <v>2013</v>
      </c>
      <c r="D10665" s="42" t="s">
        <v>9296</v>
      </c>
      <c r="E10665" t="b">
        <v>0</v>
      </c>
      <c r="F10665" s="42" t="s">
        <v>10261</v>
      </c>
    </row>
    <row r="10666" spans="1:6" x14ac:dyDescent="0.2">
      <c r="A10666" s="42" t="s">
        <v>2019</v>
      </c>
      <c r="B10666" s="42" t="s">
        <v>8462</v>
      </c>
      <c r="C10666">
        <v>2014</v>
      </c>
      <c r="D10666" s="42" t="s">
        <v>9169</v>
      </c>
      <c r="E10666" t="b">
        <v>0</v>
      </c>
      <c r="F10666" s="42" t="s">
        <v>10261</v>
      </c>
    </row>
    <row r="10667" spans="1:6" x14ac:dyDescent="0.2">
      <c r="A10667" s="42" t="s">
        <v>2019</v>
      </c>
      <c r="B10667" s="42" t="s">
        <v>8462</v>
      </c>
      <c r="C10667">
        <v>2015</v>
      </c>
      <c r="D10667" s="42" t="s">
        <v>9135</v>
      </c>
      <c r="E10667" t="b">
        <v>0</v>
      </c>
      <c r="F10667" s="42" t="s">
        <v>10261</v>
      </c>
    </row>
    <row r="10668" spans="1:6" x14ac:dyDescent="0.2">
      <c r="A10668" s="42" t="s">
        <v>2019</v>
      </c>
      <c r="B10668" s="42" t="s">
        <v>8462</v>
      </c>
      <c r="C10668">
        <v>2016</v>
      </c>
      <c r="D10668" s="42" t="s">
        <v>8589</v>
      </c>
      <c r="E10668" t="b">
        <v>0</v>
      </c>
      <c r="F10668" s="42" t="s">
        <v>10261</v>
      </c>
    </row>
    <row r="10669" spans="1:6" x14ac:dyDescent="0.2">
      <c r="A10669" s="42" t="s">
        <v>2019</v>
      </c>
      <c r="B10669" s="42" t="s">
        <v>8462</v>
      </c>
      <c r="C10669">
        <v>2017</v>
      </c>
      <c r="D10669" s="42" t="s">
        <v>9081</v>
      </c>
      <c r="E10669" t="b">
        <v>0</v>
      </c>
      <c r="F10669" s="42" t="s">
        <v>10261</v>
      </c>
    </row>
    <row r="10670" spans="1:6" x14ac:dyDescent="0.2">
      <c r="A10670" s="42" t="s">
        <v>2019</v>
      </c>
      <c r="B10670" s="42" t="s">
        <v>8462</v>
      </c>
      <c r="C10670">
        <v>2018</v>
      </c>
      <c r="D10670" s="42" t="s">
        <v>9321</v>
      </c>
      <c r="E10670" t="b">
        <v>0</v>
      </c>
      <c r="F10670" s="42" t="s">
        <v>10261</v>
      </c>
    </row>
    <row r="10671" spans="1:6" x14ac:dyDescent="0.2">
      <c r="A10671" s="42" t="s">
        <v>2019</v>
      </c>
      <c r="B10671" s="42" t="s">
        <v>8462</v>
      </c>
      <c r="C10671">
        <v>2019</v>
      </c>
      <c r="D10671" s="42" t="s">
        <v>9251</v>
      </c>
      <c r="E10671" t="b">
        <v>0</v>
      </c>
      <c r="F10671" s="42" t="s">
        <v>10261</v>
      </c>
    </row>
    <row r="10672" spans="1:6" x14ac:dyDescent="0.2">
      <c r="A10672" s="42" t="s">
        <v>2019</v>
      </c>
      <c r="B10672" s="42" t="s">
        <v>8464</v>
      </c>
      <c r="C10672">
        <v>2013</v>
      </c>
      <c r="D10672" s="42" t="s">
        <v>9172</v>
      </c>
      <c r="E10672" t="b">
        <v>0</v>
      </c>
      <c r="F10672" s="42" t="s">
        <v>10261</v>
      </c>
    </row>
    <row r="10673" spans="1:6" x14ac:dyDescent="0.2">
      <c r="A10673" s="42" t="s">
        <v>2019</v>
      </c>
      <c r="B10673" s="42" t="s">
        <v>8464</v>
      </c>
      <c r="C10673">
        <v>2014</v>
      </c>
      <c r="D10673" s="42" t="s">
        <v>9168</v>
      </c>
      <c r="E10673" t="b">
        <v>0</v>
      </c>
      <c r="F10673" s="42" t="s">
        <v>10261</v>
      </c>
    </row>
    <row r="10674" spans="1:6" x14ac:dyDescent="0.2">
      <c r="A10674" s="42" t="s">
        <v>2019</v>
      </c>
      <c r="B10674" s="42" t="s">
        <v>8464</v>
      </c>
      <c r="C10674">
        <v>2015</v>
      </c>
      <c r="D10674" s="42" t="s">
        <v>8595</v>
      </c>
      <c r="E10674" t="b">
        <v>0</v>
      </c>
      <c r="F10674" s="42" t="s">
        <v>10261</v>
      </c>
    </row>
    <row r="10675" spans="1:6" x14ac:dyDescent="0.2">
      <c r="A10675" s="42" t="s">
        <v>2019</v>
      </c>
      <c r="B10675" s="42" t="s">
        <v>8464</v>
      </c>
      <c r="C10675">
        <v>2016</v>
      </c>
      <c r="D10675" s="42" t="s">
        <v>9152</v>
      </c>
      <c r="E10675" t="b">
        <v>0</v>
      </c>
      <c r="F10675" s="42" t="s">
        <v>10261</v>
      </c>
    </row>
    <row r="10676" spans="1:6" x14ac:dyDescent="0.2">
      <c r="A10676" s="42" t="s">
        <v>2019</v>
      </c>
      <c r="B10676" s="42" t="s">
        <v>8464</v>
      </c>
      <c r="C10676">
        <v>2017</v>
      </c>
      <c r="D10676" s="42" t="s">
        <v>8527</v>
      </c>
      <c r="E10676" t="b">
        <v>0</v>
      </c>
      <c r="F10676" s="42" t="s">
        <v>10261</v>
      </c>
    </row>
    <row r="10677" spans="1:6" x14ac:dyDescent="0.2">
      <c r="A10677" s="42" t="s">
        <v>2019</v>
      </c>
      <c r="B10677" s="42" t="s">
        <v>8464</v>
      </c>
      <c r="C10677">
        <v>2018</v>
      </c>
      <c r="D10677" s="42" t="s">
        <v>8722</v>
      </c>
      <c r="E10677" t="b">
        <v>0</v>
      </c>
      <c r="F10677" s="42" t="s">
        <v>10261</v>
      </c>
    </row>
    <row r="10678" spans="1:6" x14ac:dyDescent="0.2">
      <c r="A10678" s="42" t="s">
        <v>2019</v>
      </c>
      <c r="B10678" s="42" t="s">
        <v>8464</v>
      </c>
      <c r="C10678">
        <v>2019</v>
      </c>
      <c r="D10678" s="42" t="s">
        <v>9047</v>
      </c>
      <c r="E10678" t="b">
        <v>0</v>
      </c>
      <c r="F10678" s="42" t="s">
        <v>10261</v>
      </c>
    </row>
    <row r="10679" spans="1:6" x14ac:dyDescent="0.2">
      <c r="A10679" s="42" t="s">
        <v>3244</v>
      </c>
      <c r="B10679" s="42" t="s">
        <v>8454</v>
      </c>
      <c r="C10679">
        <v>2013</v>
      </c>
      <c r="D10679" s="42" t="s">
        <v>9468</v>
      </c>
      <c r="E10679" t="b">
        <v>1</v>
      </c>
      <c r="F10679" s="42" t="s">
        <v>2365</v>
      </c>
    </row>
    <row r="10680" spans="1:6" x14ac:dyDescent="0.2">
      <c r="A10680" s="42" t="s">
        <v>3244</v>
      </c>
      <c r="B10680" s="42" t="s">
        <v>8454</v>
      </c>
      <c r="C10680">
        <v>2014</v>
      </c>
      <c r="D10680" s="42" t="s">
        <v>9353</v>
      </c>
      <c r="E10680" t="b">
        <v>1</v>
      </c>
      <c r="F10680" s="42" t="s">
        <v>2365</v>
      </c>
    </row>
    <row r="10681" spans="1:6" x14ac:dyDescent="0.2">
      <c r="A10681" s="42" t="s">
        <v>3244</v>
      </c>
      <c r="B10681" s="42" t="s">
        <v>8454</v>
      </c>
      <c r="C10681">
        <v>2015</v>
      </c>
      <c r="D10681" s="42" t="s">
        <v>9204</v>
      </c>
      <c r="E10681" t="b">
        <v>1</v>
      </c>
      <c r="F10681" s="42" t="s">
        <v>2365</v>
      </c>
    </row>
    <row r="10682" spans="1:6" x14ac:dyDescent="0.2">
      <c r="A10682" s="42" t="s">
        <v>3244</v>
      </c>
      <c r="B10682" s="42" t="s">
        <v>8454</v>
      </c>
      <c r="C10682">
        <v>2016</v>
      </c>
      <c r="D10682" s="42" t="s">
        <v>8482</v>
      </c>
      <c r="E10682" t="b">
        <v>1</v>
      </c>
      <c r="F10682" s="42" t="s">
        <v>2365</v>
      </c>
    </row>
    <row r="10683" spans="1:6" x14ac:dyDescent="0.2">
      <c r="A10683" s="42" t="s">
        <v>3244</v>
      </c>
      <c r="B10683" s="42" t="s">
        <v>8454</v>
      </c>
      <c r="C10683">
        <v>2017</v>
      </c>
      <c r="D10683" s="42" t="s">
        <v>8700</v>
      </c>
      <c r="E10683" t="b">
        <v>1</v>
      </c>
      <c r="F10683" s="42" t="s">
        <v>2365</v>
      </c>
    </row>
    <row r="10684" spans="1:6" x14ac:dyDescent="0.2">
      <c r="A10684" s="42" t="s">
        <v>3244</v>
      </c>
      <c r="B10684" s="42" t="s">
        <v>8454</v>
      </c>
      <c r="C10684">
        <v>2018</v>
      </c>
      <c r="D10684" s="42" t="s">
        <v>9493</v>
      </c>
      <c r="E10684" t="b">
        <v>1</v>
      </c>
      <c r="F10684" s="42" t="s">
        <v>2365</v>
      </c>
    </row>
    <row r="10685" spans="1:6" x14ac:dyDescent="0.2">
      <c r="A10685" s="42" t="s">
        <v>3244</v>
      </c>
      <c r="B10685" s="42" t="s">
        <v>8454</v>
      </c>
      <c r="C10685">
        <v>2019</v>
      </c>
      <c r="D10685" s="42" t="s">
        <v>9385</v>
      </c>
      <c r="E10685" t="b">
        <v>1</v>
      </c>
      <c r="F10685" s="42" t="s">
        <v>2365</v>
      </c>
    </row>
    <row r="10686" spans="1:6" x14ac:dyDescent="0.2">
      <c r="A10686" s="42" t="s">
        <v>3244</v>
      </c>
      <c r="B10686" s="42" t="s">
        <v>8462</v>
      </c>
      <c r="C10686">
        <v>2013</v>
      </c>
      <c r="D10686" s="42" t="s">
        <v>8752</v>
      </c>
      <c r="E10686" t="b">
        <v>1</v>
      </c>
      <c r="F10686" s="42" t="s">
        <v>2365</v>
      </c>
    </row>
    <row r="10687" spans="1:6" x14ac:dyDescent="0.2">
      <c r="A10687" s="42" t="s">
        <v>3244</v>
      </c>
      <c r="B10687" s="42" t="s">
        <v>8462</v>
      </c>
      <c r="C10687">
        <v>2014</v>
      </c>
      <c r="D10687" s="42" t="s">
        <v>9315</v>
      </c>
      <c r="E10687" t="b">
        <v>1</v>
      </c>
      <c r="F10687" s="42" t="s">
        <v>2365</v>
      </c>
    </row>
    <row r="10688" spans="1:6" x14ac:dyDescent="0.2">
      <c r="A10688" s="42" t="s">
        <v>3244</v>
      </c>
      <c r="B10688" s="42" t="s">
        <v>8462</v>
      </c>
      <c r="C10688">
        <v>2015</v>
      </c>
      <c r="D10688" s="42" t="s">
        <v>8704</v>
      </c>
      <c r="E10688" t="b">
        <v>1</v>
      </c>
      <c r="F10688" s="42" t="s">
        <v>2365</v>
      </c>
    </row>
    <row r="10689" spans="1:6" x14ac:dyDescent="0.2">
      <c r="A10689" s="42" t="s">
        <v>3244</v>
      </c>
      <c r="B10689" s="42" t="s">
        <v>8462</v>
      </c>
      <c r="C10689">
        <v>2016</v>
      </c>
      <c r="D10689" s="42" t="s">
        <v>9302</v>
      </c>
      <c r="E10689" t="b">
        <v>1</v>
      </c>
      <c r="F10689" s="42" t="s">
        <v>2365</v>
      </c>
    </row>
    <row r="10690" spans="1:6" x14ac:dyDescent="0.2">
      <c r="A10690" s="42" t="s">
        <v>3244</v>
      </c>
      <c r="B10690" s="42" t="s">
        <v>8462</v>
      </c>
      <c r="C10690">
        <v>2017</v>
      </c>
      <c r="D10690" s="42" t="s">
        <v>9132</v>
      </c>
      <c r="E10690" t="b">
        <v>1</v>
      </c>
      <c r="F10690" s="42" t="s">
        <v>2365</v>
      </c>
    </row>
    <row r="10691" spans="1:6" x14ac:dyDescent="0.2">
      <c r="A10691" s="42" t="s">
        <v>3244</v>
      </c>
      <c r="B10691" s="42" t="s">
        <v>8462</v>
      </c>
      <c r="C10691">
        <v>2018</v>
      </c>
      <c r="D10691" s="42" t="s">
        <v>8766</v>
      </c>
      <c r="E10691" t="b">
        <v>1</v>
      </c>
      <c r="F10691" s="42" t="s">
        <v>2365</v>
      </c>
    </row>
    <row r="10692" spans="1:6" x14ac:dyDescent="0.2">
      <c r="A10692" s="42" t="s">
        <v>3244</v>
      </c>
      <c r="B10692" s="42" t="s">
        <v>8462</v>
      </c>
      <c r="C10692">
        <v>2019</v>
      </c>
      <c r="D10692" s="42" t="s">
        <v>9936</v>
      </c>
      <c r="E10692" t="b">
        <v>1</v>
      </c>
      <c r="F10692" s="42" t="s">
        <v>2365</v>
      </c>
    </row>
    <row r="10693" spans="1:6" x14ac:dyDescent="0.2">
      <c r="A10693" s="42" t="s">
        <v>3244</v>
      </c>
      <c r="B10693" s="42" t="s">
        <v>8464</v>
      </c>
      <c r="C10693">
        <v>2013</v>
      </c>
      <c r="D10693" s="42" t="s">
        <v>8549</v>
      </c>
      <c r="E10693" t="b">
        <v>1</v>
      </c>
      <c r="F10693" s="42" t="s">
        <v>2365</v>
      </c>
    </row>
    <row r="10694" spans="1:6" x14ac:dyDescent="0.2">
      <c r="A10694" s="42" t="s">
        <v>3244</v>
      </c>
      <c r="B10694" s="42" t="s">
        <v>8464</v>
      </c>
      <c r="C10694">
        <v>2014</v>
      </c>
      <c r="D10694" s="42" t="s">
        <v>8760</v>
      </c>
      <c r="E10694" t="b">
        <v>1</v>
      </c>
      <c r="F10694" s="42" t="s">
        <v>2365</v>
      </c>
    </row>
    <row r="10695" spans="1:6" x14ac:dyDescent="0.2">
      <c r="A10695" s="42" t="s">
        <v>3244</v>
      </c>
      <c r="B10695" s="42" t="s">
        <v>8464</v>
      </c>
      <c r="C10695">
        <v>2015</v>
      </c>
      <c r="D10695" s="42" t="s">
        <v>9202</v>
      </c>
      <c r="E10695" t="b">
        <v>1</v>
      </c>
      <c r="F10695" s="42" t="s">
        <v>2365</v>
      </c>
    </row>
    <row r="10696" spans="1:6" x14ac:dyDescent="0.2">
      <c r="A10696" s="42" t="s">
        <v>3244</v>
      </c>
      <c r="B10696" s="42" t="s">
        <v>8464</v>
      </c>
      <c r="C10696">
        <v>2016</v>
      </c>
      <c r="D10696" s="42" t="s">
        <v>8458</v>
      </c>
      <c r="E10696" t="b">
        <v>1</v>
      </c>
      <c r="F10696" s="42" t="s">
        <v>2365</v>
      </c>
    </row>
    <row r="10697" spans="1:6" x14ac:dyDescent="0.2">
      <c r="A10697" s="42" t="s">
        <v>3244</v>
      </c>
      <c r="B10697" s="42" t="s">
        <v>8464</v>
      </c>
      <c r="C10697">
        <v>2017</v>
      </c>
      <c r="D10697" s="42" t="s">
        <v>9097</v>
      </c>
      <c r="E10697" t="b">
        <v>1</v>
      </c>
      <c r="F10697" s="42" t="s">
        <v>2365</v>
      </c>
    </row>
    <row r="10698" spans="1:6" x14ac:dyDescent="0.2">
      <c r="A10698" s="42" t="s">
        <v>3244</v>
      </c>
      <c r="B10698" s="42" t="s">
        <v>8464</v>
      </c>
      <c r="C10698">
        <v>2018</v>
      </c>
      <c r="D10698" s="42" t="s">
        <v>9083</v>
      </c>
      <c r="E10698" t="b">
        <v>1</v>
      </c>
      <c r="F10698" s="42" t="s">
        <v>2365</v>
      </c>
    </row>
    <row r="10699" spans="1:6" x14ac:dyDescent="0.2">
      <c r="A10699" s="42" t="s">
        <v>3244</v>
      </c>
      <c r="B10699" s="42" t="s">
        <v>8464</v>
      </c>
      <c r="C10699">
        <v>2019</v>
      </c>
      <c r="D10699" s="42" t="s">
        <v>9348</v>
      </c>
      <c r="E10699" t="b">
        <v>1</v>
      </c>
      <c r="F10699" s="42" t="s">
        <v>2365</v>
      </c>
    </row>
    <row r="10700" spans="1:6" x14ac:dyDescent="0.2">
      <c r="A10700" s="42" t="s">
        <v>3251</v>
      </c>
      <c r="B10700" s="42" t="s">
        <v>8454</v>
      </c>
      <c r="C10700">
        <v>2014</v>
      </c>
      <c r="D10700" s="42" t="s">
        <v>10516</v>
      </c>
      <c r="E10700" t="b">
        <v>0</v>
      </c>
      <c r="F10700" s="42" t="s">
        <v>10517</v>
      </c>
    </row>
    <row r="10701" spans="1:6" x14ac:dyDescent="0.2">
      <c r="A10701" s="42" t="s">
        <v>3251</v>
      </c>
      <c r="B10701" s="42" t="s">
        <v>8454</v>
      </c>
      <c r="C10701">
        <v>2015</v>
      </c>
      <c r="D10701" s="42" t="s">
        <v>10518</v>
      </c>
      <c r="E10701" t="b">
        <v>0</v>
      </c>
      <c r="F10701" s="42" t="s">
        <v>10517</v>
      </c>
    </row>
    <row r="10702" spans="1:6" x14ac:dyDescent="0.2">
      <c r="A10702" s="42" t="s">
        <v>3251</v>
      </c>
      <c r="B10702" s="42" t="s">
        <v>8454</v>
      </c>
      <c r="C10702">
        <v>2016</v>
      </c>
      <c r="D10702" s="42" t="s">
        <v>10519</v>
      </c>
      <c r="E10702" t="b">
        <v>0</v>
      </c>
      <c r="F10702" s="42" t="s">
        <v>10517</v>
      </c>
    </row>
    <row r="10703" spans="1:6" x14ac:dyDescent="0.2">
      <c r="A10703" s="42" t="s">
        <v>3251</v>
      </c>
      <c r="B10703" s="42" t="s">
        <v>8454</v>
      </c>
      <c r="C10703">
        <v>2017</v>
      </c>
      <c r="D10703" s="42" t="s">
        <v>10520</v>
      </c>
      <c r="E10703" t="b">
        <v>0</v>
      </c>
      <c r="F10703" s="42" t="s">
        <v>10517</v>
      </c>
    </row>
    <row r="10704" spans="1:6" x14ac:dyDescent="0.2">
      <c r="A10704" s="42" t="s">
        <v>3251</v>
      </c>
      <c r="B10704" s="42" t="s">
        <v>8454</v>
      </c>
      <c r="C10704">
        <v>2018</v>
      </c>
      <c r="D10704" s="42" t="s">
        <v>10521</v>
      </c>
      <c r="E10704" t="b">
        <v>0</v>
      </c>
      <c r="F10704" s="42" t="s">
        <v>10517</v>
      </c>
    </row>
    <row r="10705" spans="1:6" x14ac:dyDescent="0.2">
      <c r="A10705" s="42" t="s">
        <v>3251</v>
      </c>
      <c r="B10705" s="42" t="s">
        <v>8454</v>
      </c>
      <c r="C10705">
        <v>2019</v>
      </c>
      <c r="D10705" s="42" t="s">
        <v>10522</v>
      </c>
      <c r="E10705" t="b">
        <v>0</v>
      </c>
      <c r="F10705" s="42" t="s">
        <v>10517</v>
      </c>
    </row>
    <row r="10706" spans="1:6" x14ac:dyDescent="0.2">
      <c r="A10706" s="42" t="s">
        <v>3251</v>
      </c>
      <c r="B10706" s="42" t="s">
        <v>8454</v>
      </c>
      <c r="C10706">
        <v>2020</v>
      </c>
      <c r="D10706" s="42" t="s">
        <v>10523</v>
      </c>
      <c r="E10706" t="b">
        <v>0</v>
      </c>
      <c r="F10706" s="42" t="s">
        <v>10517</v>
      </c>
    </row>
    <row r="10707" spans="1:6" x14ac:dyDescent="0.2">
      <c r="A10707" s="42" t="s">
        <v>3251</v>
      </c>
      <c r="B10707" s="42" t="s">
        <v>8462</v>
      </c>
      <c r="C10707">
        <v>2014</v>
      </c>
      <c r="D10707" s="42" t="s">
        <v>10524</v>
      </c>
      <c r="E10707" t="b">
        <v>0</v>
      </c>
      <c r="F10707" s="42" t="s">
        <v>10517</v>
      </c>
    </row>
    <row r="10708" spans="1:6" x14ac:dyDescent="0.2">
      <c r="A10708" s="42" t="s">
        <v>3251</v>
      </c>
      <c r="B10708" s="42" t="s">
        <v>8462</v>
      </c>
      <c r="C10708">
        <v>2015</v>
      </c>
      <c r="D10708" s="42" t="s">
        <v>10518</v>
      </c>
      <c r="E10708" t="b">
        <v>0</v>
      </c>
      <c r="F10708" s="42" t="s">
        <v>10517</v>
      </c>
    </row>
    <row r="10709" spans="1:6" x14ac:dyDescent="0.2">
      <c r="A10709" s="42" t="s">
        <v>3251</v>
      </c>
      <c r="B10709" s="42" t="s">
        <v>8462</v>
      </c>
      <c r="C10709">
        <v>2016</v>
      </c>
      <c r="D10709" s="42" t="s">
        <v>10525</v>
      </c>
      <c r="E10709" t="b">
        <v>0</v>
      </c>
      <c r="F10709" s="42" t="s">
        <v>10517</v>
      </c>
    </row>
    <row r="10710" spans="1:6" x14ac:dyDescent="0.2">
      <c r="A10710" s="42" t="s">
        <v>3251</v>
      </c>
      <c r="B10710" s="42" t="s">
        <v>8462</v>
      </c>
      <c r="C10710">
        <v>2017</v>
      </c>
      <c r="D10710" s="42" t="s">
        <v>10526</v>
      </c>
      <c r="E10710" t="b">
        <v>0</v>
      </c>
      <c r="F10710" s="42" t="s">
        <v>10517</v>
      </c>
    </row>
    <row r="10711" spans="1:6" x14ac:dyDescent="0.2">
      <c r="A10711" s="42" t="s">
        <v>3251</v>
      </c>
      <c r="B10711" s="42" t="s">
        <v>8462</v>
      </c>
      <c r="C10711">
        <v>2018</v>
      </c>
      <c r="D10711" s="42" t="s">
        <v>10527</v>
      </c>
      <c r="E10711" t="b">
        <v>0</v>
      </c>
      <c r="F10711" s="42" t="s">
        <v>10517</v>
      </c>
    </row>
    <row r="10712" spans="1:6" x14ac:dyDescent="0.2">
      <c r="A10712" s="42" t="s">
        <v>3251</v>
      </c>
      <c r="B10712" s="42" t="s">
        <v>8462</v>
      </c>
      <c r="C10712">
        <v>2019</v>
      </c>
      <c r="D10712" s="42" t="s">
        <v>10528</v>
      </c>
      <c r="E10712" t="b">
        <v>0</v>
      </c>
      <c r="F10712" s="42" t="s">
        <v>10517</v>
      </c>
    </row>
    <row r="10713" spans="1:6" x14ac:dyDescent="0.2">
      <c r="A10713" s="42" t="s">
        <v>3251</v>
      </c>
      <c r="B10713" s="42" t="s">
        <v>8462</v>
      </c>
      <c r="C10713">
        <v>2020</v>
      </c>
      <c r="D10713" s="42" t="s">
        <v>9625</v>
      </c>
      <c r="E10713" t="b">
        <v>0</v>
      </c>
      <c r="F10713" s="42" t="s">
        <v>10517</v>
      </c>
    </row>
    <row r="10714" spans="1:6" x14ac:dyDescent="0.2">
      <c r="A10714" s="42" t="s">
        <v>3251</v>
      </c>
      <c r="B10714" s="42" t="s">
        <v>8464</v>
      </c>
      <c r="C10714">
        <v>2014</v>
      </c>
      <c r="D10714" s="42" t="s">
        <v>10529</v>
      </c>
      <c r="E10714" t="b">
        <v>0</v>
      </c>
      <c r="F10714" s="42" t="s">
        <v>10517</v>
      </c>
    </row>
    <row r="10715" spans="1:6" x14ac:dyDescent="0.2">
      <c r="A10715" s="42" t="s">
        <v>3251</v>
      </c>
      <c r="B10715" s="42" t="s">
        <v>8464</v>
      </c>
      <c r="C10715">
        <v>2015</v>
      </c>
      <c r="D10715" s="42" t="s">
        <v>10529</v>
      </c>
      <c r="E10715" t="b">
        <v>0</v>
      </c>
      <c r="F10715" s="42" t="s">
        <v>10517</v>
      </c>
    </row>
    <row r="10716" spans="1:6" x14ac:dyDescent="0.2">
      <c r="A10716" s="42" t="s">
        <v>3251</v>
      </c>
      <c r="B10716" s="42" t="s">
        <v>8464</v>
      </c>
      <c r="C10716">
        <v>2016</v>
      </c>
      <c r="D10716" s="42" t="s">
        <v>10529</v>
      </c>
      <c r="E10716" t="b">
        <v>0</v>
      </c>
      <c r="F10716" s="42" t="s">
        <v>10517</v>
      </c>
    </row>
    <row r="10717" spans="1:6" x14ac:dyDescent="0.2">
      <c r="A10717" s="42" t="s">
        <v>3251</v>
      </c>
      <c r="B10717" s="42" t="s">
        <v>8464</v>
      </c>
      <c r="C10717">
        <v>2017</v>
      </c>
      <c r="D10717" s="42" t="s">
        <v>10529</v>
      </c>
      <c r="E10717" t="b">
        <v>0</v>
      </c>
      <c r="F10717" s="42" t="s">
        <v>10517</v>
      </c>
    </row>
    <row r="10718" spans="1:6" x14ac:dyDescent="0.2">
      <c r="A10718" s="42" t="s">
        <v>3251</v>
      </c>
      <c r="B10718" s="42" t="s">
        <v>8464</v>
      </c>
      <c r="C10718">
        <v>2018</v>
      </c>
      <c r="D10718" s="42" t="s">
        <v>10529</v>
      </c>
      <c r="E10718" t="b">
        <v>0</v>
      </c>
      <c r="F10718" s="42" t="s">
        <v>10517</v>
      </c>
    </row>
    <row r="10719" spans="1:6" x14ac:dyDescent="0.2">
      <c r="A10719" s="42" t="s">
        <v>3251</v>
      </c>
      <c r="B10719" s="42" t="s">
        <v>8464</v>
      </c>
      <c r="C10719">
        <v>2019</v>
      </c>
      <c r="D10719" s="42" t="s">
        <v>10529</v>
      </c>
      <c r="E10719" t="b">
        <v>0</v>
      </c>
      <c r="F10719" s="42" t="s">
        <v>10517</v>
      </c>
    </row>
    <row r="10720" spans="1:6" x14ac:dyDescent="0.2">
      <c r="A10720" s="42" t="s">
        <v>3251</v>
      </c>
      <c r="B10720" s="42" t="s">
        <v>8464</v>
      </c>
      <c r="C10720">
        <v>2020</v>
      </c>
      <c r="D10720" s="42" t="s">
        <v>10529</v>
      </c>
      <c r="E10720" t="b">
        <v>0</v>
      </c>
      <c r="F10720" s="42" t="s">
        <v>10517</v>
      </c>
    </row>
    <row r="10721" spans="1:6" x14ac:dyDescent="0.2">
      <c r="A10721" s="42" t="s">
        <v>3255</v>
      </c>
      <c r="B10721" s="42" t="s">
        <v>8454</v>
      </c>
      <c r="C10721">
        <v>2017</v>
      </c>
      <c r="D10721" s="42" t="s">
        <v>8482</v>
      </c>
      <c r="E10721" t="b">
        <v>0</v>
      </c>
      <c r="F10721" s="42" t="s">
        <v>10530</v>
      </c>
    </row>
    <row r="10722" spans="1:6" x14ac:dyDescent="0.2">
      <c r="A10722" s="42" t="s">
        <v>3255</v>
      </c>
      <c r="B10722" s="42" t="s">
        <v>8454</v>
      </c>
      <c r="C10722">
        <v>2018</v>
      </c>
      <c r="D10722" s="42" t="s">
        <v>10531</v>
      </c>
      <c r="E10722" t="b">
        <v>0</v>
      </c>
      <c r="F10722" s="42" t="s">
        <v>10530</v>
      </c>
    </row>
    <row r="10723" spans="1:6" x14ac:dyDescent="0.2">
      <c r="A10723" s="42" t="s">
        <v>3255</v>
      </c>
      <c r="B10723" s="42" t="s">
        <v>8454</v>
      </c>
      <c r="C10723">
        <v>2019</v>
      </c>
      <c r="D10723" s="42" t="s">
        <v>10532</v>
      </c>
      <c r="E10723" t="b">
        <v>0</v>
      </c>
      <c r="F10723" s="42" t="s">
        <v>10530</v>
      </c>
    </row>
    <row r="10724" spans="1:6" x14ac:dyDescent="0.2">
      <c r="A10724" s="42" t="s">
        <v>3255</v>
      </c>
      <c r="B10724" s="42" t="s">
        <v>8462</v>
      </c>
      <c r="C10724">
        <v>2017</v>
      </c>
      <c r="D10724" s="42" t="s">
        <v>10533</v>
      </c>
      <c r="E10724" t="b">
        <v>0</v>
      </c>
      <c r="F10724" s="42" t="s">
        <v>10530</v>
      </c>
    </row>
    <row r="10725" spans="1:6" x14ac:dyDescent="0.2">
      <c r="A10725" s="42" t="s">
        <v>3255</v>
      </c>
      <c r="B10725" s="42" t="s">
        <v>8462</v>
      </c>
      <c r="C10725">
        <v>2018</v>
      </c>
      <c r="D10725" s="42" t="s">
        <v>10531</v>
      </c>
      <c r="E10725" t="b">
        <v>0</v>
      </c>
      <c r="F10725" s="42" t="s">
        <v>10530</v>
      </c>
    </row>
    <row r="10726" spans="1:6" x14ac:dyDescent="0.2">
      <c r="A10726" s="42" t="s">
        <v>3255</v>
      </c>
      <c r="B10726" s="42" t="s">
        <v>8462</v>
      </c>
      <c r="C10726">
        <v>2019</v>
      </c>
      <c r="D10726" s="42" t="s">
        <v>10532</v>
      </c>
      <c r="E10726" t="b">
        <v>0</v>
      </c>
      <c r="F10726" s="42" t="s">
        <v>10530</v>
      </c>
    </row>
    <row r="10727" spans="1:6" x14ac:dyDescent="0.2">
      <c r="A10727" s="42" t="s">
        <v>3255</v>
      </c>
      <c r="B10727" s="42" t="s">
        <v>8464</v>
      </c>
      <c r="C10727">
        <v>2017</v>
      </c>
      <c r="D10727" s="42" t="s">
        <v>8482</v>
      </c>
      <c r="E10727" t="b">
        <v>0</v>
      </c>
      <c r="F10727" s="42" t="s">
        <v>10530</v>
      </c>
    </row>
    <row r="10728" spans="1:6" x14ac:dyDescent="0.2">
      <c r="A10728" s="42" t="s">
        <v>3255</v>
      </c>
      <c r="B10728" s="42" t="s">
        <v>8464</v>
      </c>
      <c r="C10728">
        <v>2018</v>
      </c>
      <c r="D10728" s="42" t="s">
        <v>8482</v>
      </c>
      <c r="E10728" t="b">
        <v>0</v>
      </c>
      <c r="F10728" s="42" t="s">
        <v>10530</v>
      </c>
    </row>
    <row r="10729" spans="1:6" x14ac:dyDescent="0.2">
      <c r="A10729" s="42" t="s">
        <v>3255</v>
      </c>
      <c r="B10729" s="42" t="s">
        <v>8464</v>
      </c>
      <c r="C10729">
        <v>2019</v>
      </c>
      <c r="D10729" s="42" t="s">
        <v>8482</v>
      </c>
      <c r="E10729" t="b">
        <v>0</v>
      </c>
      <c r="F10729" s="42" t="s">
        <v>10530</v>
      </c>
    </row>
    <row r="10730" spans="1:6" x14ac:dyDescent="0.2">
      <c r="A10730" s="42" t="s">
        <v>9121</v>
      </c>
      <c r="B10730" s="42" t="s">
        <v>8454</v>
      </c>
      <c r="C10730">
        <v>2013</v>
      </c>
      <c r="D10730" s="42" t="s">
        <v>9122</v>
      </c>
      <c r="E10730" t="b">
        <v>0</v>
      </c>
      <c r="F10730" s="42" t="s">
        <v>9123</v>
      </c>
    </row>
    <row r="10731" spans="1:6" x14ac:dyDescent="0.2">
      <c r="A10731" s="42" t="s">
        <v>9121</v>
      </c>
      <c r="B10731" s="42" t="s">
        <v>8454</v>
      </c>
      <c r="C10731">
        <v>2014</v>
      </c>
      <c r="D10731" s="42" t="s">
        <v>8993</v>
      </c>
      <c r="E10731" t="b">
        <v>0</v>
      </c>
      <c r="F10731" s="42" t="s">
        <v>9123</v>
      </c>
    </row>
    <row r="10732" spans="1:6" x14ac:dyDescent="0.2">
      <c r="A10732" s="42" t="s">
        <v>9121</v>
      </c>
      <c r="B10732" s="42" t="s">
        <v>8454</v>
      </c>
      <c r="C10732">
        <v>2015</v>
      </c>
      <c r="D10732" s="42" t="s">
        <v>8932</v>
      </c>
      <c r="E10732" t="b">
        <v>0</v>
      </c>
      <c r="F10732" s="42" t="s">
        <v>9123</v>
      </c>
    </row>
    <row r="10733" spans="1:6" x14ac:dyDescent="0.2">
      <c r="A10733" s="42" t="s">
        <v>9121</v>
      </c>
      <c r="B10733" s="42" t="s">
        <v>8454</v>
      </c>
      <c r="C10733">
        <v>2016</v>
      </c>
      <c r="D10733" s="42" t="s">
        <v>9124</v>
      </c>
      <c r="E10733" t="b">
        <v>0</v>
      </c>
      <c r="F10733" s="42" t="s">
        <v>9123</v>
      </c>
    </row>
    <row r="10734" spans="1:6" x14ac:dyDescent="0.2">
      <c r="A10734" s="42" t="s">
        <v>9121</v>
      </c>
      <c r="B10734" s="42" t="s">
        <v>8454</v>
      </c>
      <c r="C10734">
        <v>2017</v>
      </c>
      <c r="D10734" s="42" t="s">
        <v>9125</v>
      </c>
      <c r="E10734" t="b">
        <v>0</v>
      </c>
      <c r="F10734" s="42" t="s">
        <v>9123</v>
      </c>
    </row>
    <row r="10735" spans="1:6" x14ac:dyDescent="0.2">
      <c r="A10735" s="42" t="s">
        <v>9121</v>
      </c>
      <c r="B10735" s="42" t="s">
        <v>8454</v>
      </c>
      <c r="C10735">
        <v>2018</v>
      </c>
      <c r="D10735" s="42" t="s">
        <v>8725</v>
      </c>
      <c r="E10735" t="b">
        <v>0</v>
      </c>
      <c r="F10735" s="42" t="s">
        <v>9123</v>
      </c>
    </row>
    <row r="10736" spans="1:6" x14ac:dyDescent="0.2">
      <c r="A10736" s="42" t="s">
        <v>9121</v>
      </c>
      <c r="B10736" s="42" t="s">
        <v>8454</v>
      </c>
      <c r="C10736">
        <v>2019</v>
      </c>
      <c r="D10736" s="42" t="s">
        <v>9126</v>
      </c>
      <c r="E10736" t="b">
        <v>0</v>
      </c>
      <c r="F10736" s="42" t="s">
        <v>9123</v>
      </c>
    </row>
    <row r="10737" spans="1:6" x14ac:dyDescent="0.2">
      <c r="A10737" s="42" t="s">
        <v>9121</v>
      </c>
      <c r="B10737" s="42" t="s">
        <v>8462</v>
      </c>
      <c r="C10737">
        <v>2013</v>
      </c>
      <c r="D10737" s="42" t="s">
        <v>9122</v>
      </c>
      <c r="E10737" t="b">
        <v>0</v>
      </c>
      <c r="F10737" s="42" t="s">
        <v>9123</v>
      </c>
    </row>
    <row r="10738" spans="1:6" x14ac:dyDescent="0.2">
      <c r="A10738" s="42" t="s">
        <v>9121</v>
      </c>
      <c r="B10738" s="42" t="s">
        <v>8462</v>
      </c>
      <c r="C10738">
        <v>2014</v>
      </c>
      <c r="D10738" s="42" t="s">
        <v>8974</v>
      </c>
      <c r="E10738" t="b">
        <v>0</v>
      </c>
      <c r="F10738" s="42" t="s">
        <v>9123</v>
      </c>
    </row>
    <row r="10739" spans="1:6" x14ac:dyDescent="0.2">
      <c r="A10739" s="42" t="s">
        <v>9121</v>
      </c>
      <c r="B10739" s="42" t="s">
        <v>8462</v>
      </c>
      <c r="C10739">
        <v>2015</v>
      </c>
      <c r="D10739" s="42" t="s">
        <v>9090</v>
      </c>
      <c r="E10739" t="b">
        <v>0</v>
      </c>
      <c r="F10739" s="42" t="s">
        <v>9123</v>
      </c>
    </row>
    <row r="10740" spans="1:6" x14ac:dyDescent="0.2">
      <c r="A10740" s="42" t="s">
        <v>9121</v>
      </c>
      <c r="B10740" s="42" t="s">
        <v>8462</v>
      </c>
      <c r="C10740">
        <v>2016</v>
      </c>
      <c r="D10740" s="42" t="s">
        <v>8687</v>
      </c>
      <c r="E10740" t="b">
        <v>0</v>
      </c>
      <c r="F10740" s="42" t="s">
        <v>9123</v>
      </c>
    </row>
    <row r="10741" spans="1:6" x14ac:dyDescent="0.2">
      <c r="A10741" s="42" t="s">
        <v>9121</v>
      </c>
      <c r="B10741" s="42" t="s">
        <v>8462</v>
      </c>
      <c r="C10741">
        <v>2017</v>
      </c>
      <c r="D10741" s="42" t="s">
        <v>8715</v>
      </c>
      <c r="E10741" t="b">
        <v>0</v>
      </c>
      <c r="F10741" s="42" t="s">
        <v>9123</v>
      </c>
    </row>
    <row r="10742" spans="1:6" x14ac:dyDescent="0.2">
      <c r="A10742" s="42" t="s">
        <v>9121</v>
      </c>
      <c r="B10742" s="42" t="s">
        <v>8462</v>
      </c>
      <c r="C10742">
        <v>2018</v>
      </c>
      <c r="D10742" s="42" t="s">
        <v>8725</v>
      </c>
      <c r="E10742" t="b">
        <v>0</v>
      </c>
      <c r="F10742" s="42" t="s">
        <v>9123</v>
      </c>
    </row>
    <row r="10743" spans="1:6" x14ac:dyDescent="0.2">
      <c r="A10743" s="42" t="s">
        <v>9121</v>
      </c>
      <c r="B10743" s="42" t="s">
        <v>8462</v>
      </c>
      <c r="C10743">
        <v>2019</v>
      </c>
      <c r="D10743" s="42" t="s">
        <v>9126</v>
      </c>
      <c r="E10743" t="b">
        <v>0</v>
      </c>
      <c r="F10743" s="42" t="s">
        <v>9123</v>
      </c>
    </row>
    <row r="10744" spans="1:6" x14ac:dyDescent="0.2">
      <c r="A10744" s="42" t="s">
        <v>9121</v>
      </c>
      <c r="B10744" s="42" t="s">
        <v>8464</v>
      </c>
      <c r="C10744">
        <v>2013</v>
      </c>
      <c r="D10744" s="42" t="s">
        <v>8650</v>
      </c>
      <c r="E10744" t="b">
        <v>0</v>
      </c>
      <c r="F10744" s="42" t="s">
        <v>9123</v>
      </c>
    </row>
    <row r="10745" spans="1:6" x14ac:dyDescent="0.2">
      <c r="A10745" s="42" t="s">
        <v>9121</v>
      </c>
      <c r="B10745" s="42" t="s">
        <v>8464</v>
      </c>
      <c r="C10745">
        <v>2014</v>
      </c>
      <c r="D10745" s="42" t="s">
        <v>8596</v>
      </c>
      <c r="E10745" t="b">
        <v>0</v>
      </c>
      <c r="F10745" s="42" t="s">
        <v>9123</v>
      </c>
    </row>
    <row r="10746" spans="1:6" x14ac:dyDescent="0.2">
      <c r="A10746" s="42" t="s">
        <v>9121</v>
      </c>
      <c r="B10746" s="42" t="s">
        <v>8464</v>
      </c>
      <c r="C10746">
        <v>2015</v>
      </c>
      <c r="D10746" s="42" t="s">
        <v>8596</v>
      </c>
      <c r="E10746" t="b">
        <v>0</v>
      </c>
      <c r="F10746" s="42" t="s">
        <v>9123</v>
      </c>
    </row>
    <row r="10747" spans="1:6" x14ac:dyDescent="0.2">
      <c r="A10747" s="42" t="s">
        <v>9121</v>
      </c>
      <c r="B10747" s="42" t="s">
        <v>8464</v>
      </c>
      <c r="C10747">
        <v>2016</v>
      </c>
      <c r="D10747" s="42" t="s">
        <v>8596</v>
      </c>
      <c r="E10747" t="b">
        <v>0</v>
      </c>
      <c r="F10747" s="42" t="s">
        <v>9123</v>
      </c>
    </row>
    <row r="10748" spans="1:6" x14ac:dyDescent="0.2">
      <c r="A10748" s="42" t="s">
        <v>9121</v>
      </c>
      <c r="B10748" s="42" t="s">
        <v>8464</v>
      </c>
      <c r="C10748">
        <v>2017</v>
      </c>
      <c r="D10748" s="42" t="s">
        <v>4381</v>
      </c>
      <c r="E10748" t="b">
        <v>0</v>
      </c>
      <c r="F10748" s="42" t="s">
        <v>9123</v>
      </c>
    </row>
    <row r="10749" spans="1:6" x14ac:dyDescent="0.2">
      <c r="A10749" s="42" t="s">
        <v>9121</v>
      </c>
      <c r="B10749" s="42" t="s">
        <v>8464</v>
      </c>
      <c r="C10749">
        <v>2018</v>
      </c>
      <c r="D10749" s="42" t="s">
        <v>4381</v>
      </c>
      <c r="E10749" t="b">
        <v>0</v>
      </c>
      <c r="F10749" s="42" t="s">
        <v>9123</v>
      </c>
    </row>
    <row r="10750" spans="1:6" x14ac:dyDescent="0.2">
      <c r="A10750" s="42" t="s">
        <v>9121</v>
      </c>
      <c r="B10750" s="42" t="s">
        <v>8464</v>
      </c>
      <c r="C10750">
        <v>2019</v>
      </c>
      <c r="D10750" s="42" t="s">
        <v>4381</v>
      </c>
      <c r="E10750" t="b">
        <v>0</v>
      </c>
      <c r="F10750" s="42" t="s">
        <v>9123</v>
      </c>
    </row>
    <row r="10751" spans="1:6" x14ac:dyDescent="0.2">
      <c r="A10751" s="42" t="s">
        <v>9121</v>
      </c>
      <c r="B10751" s="42" t="s">
        <v>8454</v>
      </c>
      <c r="C10751">
        <v>2013</v>
      </c>
      <c r="D10751" s="42" t="s">
        <v>9122</v>
      </c>
      <c r="E10751" t="b">
        <v>0</v>
      </c>
      <c r="F10751" s="42" t="s">
        <v>9123</v>
      </c>
    </row>
    <row r="10752" spans="1:6" x14ac:dyDescent="0.2">
      <c r="A10752" s="42" t="s">
        <v>9121</v>
      </c>
      <c r="B10752" s="42" t="s">
        <v>8454</v>
      </c>
      <c r="C10752">
        <v>2014</v>
      </c>
      <c r="D10752" s="42" t="s">
        <v>8993</v>
      </c>
      <c r="E10752" t="b">
        <v>0</v>
      </c>
      <c r="F10752" s="42" t="s">
        <v>9123</v>
      </c>
    </row>
    <row r="10753" spans="1:6" x14ac:dyDescent="0.2">
      <c r="A10753" s="42" t="s">
        <v>9121</v>
      </c>
      <c r="B10753" s="42" t="s">
        <v>8454</v>
      </c>
      <c r="C10753">
        <v>2015</v>
      </c>
      <c r="D10753" s="42" t="s">
        <v>8932</v>
      </c>
      <c r="E10753" t="b">
        <v>0</v>
      </c>
      <c r="F10753" s="42" t="s">
        <v>9123</v>
      </c>
    </row>
    <row r="10754" spans="1:6" x14ac:dyDescent="0.2">
      <c r="A10754" s="42" t="s">
        <v>9121</v>
      </c>
      <c r="B10754" s="42" t="s">
        <v>8454</v>
      </c>
      <c r="C10754">
        <v>2016</v>
      </c>
      <c r="D10754" s="42" t="s">
        <v>9124</v>
      </c>
      <c r="E10754" t="b">
        <v>0</v>
      </c>
      <c r="F10754" s="42" t="s">
        <v>9123</v>
      </c>
    </row>
    <row r="10755" spans="1:6" x14ac:dyDescent="0.2">
      <c r="A10755" s="42" t="s">
        <v>9121</v>
      </c>
      <c r="B10755" s="42" t="s">
        <v>8454</v>
      </c>
      <c r="C10755">
        <v>2017</v>
      </c>
      <c r="D10755" s="42" t="s">
        <v>9125</v>
      </c>
      <c r="E10755" t="b">
        <v>0</v>
      </c>
      <c r="F10755" s="42" t="s">
        <v>9123</v>
      </c>
    </row>
    <row r="10756" spans="1:6" x14ac:dyDescent="0.2">
      <c r="A10756" s="42" t="s">
        <v>9121</v>
      </c>
      <c r="B10756" s="42" t="s">
        <v>8454</v>
      </c>
      <c r="C10756">
        <v>2018</v>
      </c>
      <c r="D10756" s="42" t="s">
        <v>8725</v>
      </c>
      <c r="E10756" t="b">
        <v>0</v>
      </c>
      <c r="F10756" s="42" t="s">
        <v>9123</v>
      </c>
    </row>
    <row r="10757" spans="1:6" x14ac:dyDescent="0.2">
      <c r="A10757" s="42" t="s">
        <v>9121</v>
      </c>
      <c r="B10757" s="42" t="s">
        <v>8454</v>
      </c>
      <c r="C10757">
        <v>2019</v>
      </c>
      <c r="D10757" s="42" t="s">
        <v>9126</v>
      </c>
      <c r="E10757" t="b">
        <v>0</v>
      </c>
      <c r="F10757" s="42" t="s">
        <v>9123</v>
      </c>
    </row>
    <row r="10758" spans="1:6" x14ac:dyDescent="0.2">
      <c r="A10758" s="42" t="s">
        <v>9121</v>
      </c>
      <c r="B10758" s="42" t="s">
        <v>8462</v>
      </c>
      <c r="C10758">
        <v>2013</v>
      </c>
      <c r="D10758" s="42" t="s">
        <v>9122</v>
      </c>
      <c r="E10758" t="b">
        <v>0</v>
      </c>
      <c r="F10758" s="42" t="s">
        <v>9123</v>
      </c>
    </row>
    <row r="10759" spans="1:6" x14ac:dyDescent="0.2">
      <c r="A10759" s="42" t="s">
        <v>9121</v>
      </c>
      <c r="B10759" s="42" t="s">
        <v>8462</v>
      </c>
      <c r="C10759">
        <v>2014</v>
      </c>
      <c r="D10759" s="42" t="s">
        <v>8974</v>
      </c>
      <c r="E10759" t="b">
        <v>0</v>
      </c>
      <c r="F10759" s="42" t="s">
        <v>9123</v>
      </c>
    </row>
    <row r="10760" spans="1:6" x14ac:dyDescent="0.2">
      <c r="A10760" s="42" t="s">
        <v>9121</v>
      </c>
      <c r="B10760" s="42" t="s">
        <v>8462</v>
      </c>
      <c r="C10760">
        <v>2015</v>
      </c>
      <c r="D10760" s="42" t="s">
        <v>9090</v>
      </c>
      <c r="E10760" t="b">
        <v>0</v>
      </c>
      <c r="F10760" s="42" t="s">
        <v>9123</v>
      </c>
    </row>
    <row r="10761" spans="1:6" x14ac:dyDescent="0.2">
      <c r="A10761" s="42" t="s">
        <v>9121</v>
      </c>
      <c r="B10761" s="42" t="s">
        <v>8462</v>
      </c>
      <c r="C10761">
        <v>2016</v>
      </c>
      <c r="D10761" s="42" t="s">
        <v>8687</v>
      </c>
      <c r="E10761" t="b">
        <v>0</v>
      </c>
      <c r="F10761" s="42" t="s">
        <v>9123</v>
      </c>
    </row>
    <row r="10762" spans="1:6" x14ac:dyDescent="0.2">
      <c r="A10762" s="42" t="s">
        <v>9121</v>
      </c>
      <c r="B10762" s="42" t="s">
        <v>8462</v>
      </c>
      <c r="C10762">
        <v>2017</v>
      </c>
      <c r="D10762" s="42" t="s">
        <v>8715</v>
      </c>
      <c r="E10762" t="b">
        <v>0</v>
      </c>
      <c r="F10762" s="42" t="s">
        <v>9123</v>
      </c>
    </row>
    <row r="10763" spans="1:6" x14ac:dyDescent="0.2">
      <c r="A10763" s="42" t="s">
        <v>9121</v>
      </c>
      <c r="B10763" s="42" t="s">
        <v>8462</v>
      </c>
      <c r="C10763">
        <v>2018</v>
      </c>
      <c r="D10763" s="42" t="s">
        <v>8725</v>
      </c>
      <c r="E10763" t="b">
        <v>0</v>
      </c>
      <c r="F10763" s="42" t="s">
        <v>9123</v>
      </c>
    </row>
    <row r="10764" spans="1:6" x14ac:dyDescent="0.2">
      <c r="A10764" s="42" t="s">
        <v>9121</v>
      </c>
      <c r="B10764" s="42" t="s">
        <v>8462</v>
      </c>
      <c r="C10764">
        <v>2019</v>
      </c>
      <c r="D10764" s="42" t="s">
        <v>9126</v>
      </c>
      <c r="E10764" t="b">
        <v>0</v>
      </c>
      <c r="F10764" s="42" t="s">
        <v>9123</v>
      </c>
    </row>
    <row r="10765" spans="1:6" x14ac:dyDescent="0.2">
      <c r="A10765" s="42" t="s">
        <v>9121</v>
      </c>
      <c r="B10765" s="42" t="s">
        <v>8464</v>
      </c>
      <c r="C10765">
        <v>2013</v>
      </c>
      <c r="D10765" s="42" t="s">
        <v>8650</v>
      </c>
      <c r="E10765" t="b">
        <v>0</v>
      </c>
      <c r="F10765" s="42" t="s">
        <v>9123</v>
      </c>
    </row>
    <row r="10766" spans="1:6" x14ac:dyDescent="0.2">
      <c r="A10766" s="42" t="s">
        <v>9121</v>
      </c>
      <c r="B10766" s="42" t="s">
        <v>8464</v>
      </c>
      <c r="C10766">
        <v>2014</v>
      </c>
      <c r="D10766" s="42" t="s">
        <v>8596</v>
      </c>
      <c r="E10766" t="b">
        <v>0</v>
      </c>
      <c r="F10766" s="42" t="s">
        <v>9123</v>
      </c>
    </row>
    <row r="10767" spans="1:6" x14ac:dyDescent="0.2">
      <c r="A10767" s="42" t="s">
        <v>9121</v>
      </c>
      <c r="B10767" s="42" t="s">
        <v>8464</v>
      </c>
      <c r="C10767">
        <v>2015</v>
      </c>
      <c r="D10767" s="42" t="s">
        <v>8596</v>
      </c>
      <c r="E10767" t="b">
        <v>0</v>
      </c>
      <c r="F10767" s="42" t="s">
        <v>9123</v>
      </c>
    </row>
    <row r="10768" spans="1:6" x14ac:dyDescent="0.2">
      <c r="A10768" s="42" t="s">
        <v>9121</v>
      </c>
      <c r="B10768" s="42" t="s">
        <v>8464</v>
      </c>
      <c r="C10768">
        <v>2016</v>
      </c>
      <c r="D10768" s="42" t="s">
        <v>8596</v>
      </c>
      <c r="E10768" t="b">
        <v>0</v>
      </c>
      <c r="F10768" s="42" t="s">
        <v>9123</v>
      </c>
    </row>
    <row r="10769" spans="1:6" x14ac:dyDescent="0.2">
      <c r="A10769" s="42" t="s">
        <v>9121</v>
      </c>
      <c r="B10769" s="42" t="s">
        <v>8464</v>
      </c>
      <c r="C10769">
        <v>2017</v>
      </c>
      <c r="D10769" s="42" t="s">
        <v>4381</v>
      </c>
      <c r="E10769" t="b">
        <v>0</v>
      </c>
      <c r="F10769" s="42" t="s">
        <v>9123</v>
      </c>
    </row>
    <row r="10770" spans="1:6" x14ac:dyDescent="0.2">
      <c r="A10770" s="42" t="s">
        <v>9121</v>
      </c>
      <c r="B10770" s="42" t="s">
        <v>8464</v>
      </c>
      <c r="C10770">
        <v>2018</v>
      </c>
      <c r="D10770" s="42" t="s">
        <v>4381</v>
      </c>
      <c r="E10770" t="b">
        <v>0</v>
      </c>
      <c r="F10770" s="42" t="s">
        <v>9123</v>
      </c>
    </row>
    <row r="10771" spans="1:6" x14ac:dyDescent="0.2">
      <c r="A10771" s="42" t="s">
        <v>9121</v>
      </c>
      <c r="B10771" s="42" t="s">
        <v>8464</v>
      </c>
      <c r="C10771">
        <v>2019</v>
      </c>
      <c r="D10771" s="42" t="s">
        <v>4381</v>
      </c>
      <c r="E10771" t="b">
        <v>0</v>
      </c>
      <c r="F10771" s="42" t="s">
        <v>9123</v>
      </c>
    </row>
    <row r="10772" spans="1:6" x14ac:dyDescent="0.2">
      <c r="A10772" s="42" t="s">
        <v>651</v>
      </c>
      <c r="B10772" s="42" t="s">
        <v>8454</v>
      </c>
      <c r="C10772">
        <v>2013</v>
      </c>
      <c r="D10772" s="42" t="s">
        <v>9367</v>
      </c>
      <c r="E10772" t="b">
        <v>0</v>
      </c>
      <c r="F10772" s="42" t="s">
        <v>9368</v>
      </c>
    </row>
    <row r="10773" spans="1:6" x14ac:dyDescent="0.2">
      <c r="A10773" s="42" t="s">
        <v>651</v>
      </c>
      <c r="B10773" s="42" t="s">
        <v>8454</v>
      </c>
      <c r="C10773">
        <v>2014</v>
      </c>
      <c r="D10773" s="42" t="s">
        <v>9369</v>
      </c>
      <c r="E10773" t="b">
        <v>0</v>
      </c>
      <c r="F10773" s="42" t="s">
        <v>9368</v>
      </c>
    </row>
    <row r="10774" spans="1:6" x14ac:dyDescent="0.2">
      <c r="A10774" s="42" t="s">
        <v>651</v>
      </c>
      <c r="B10774" s="42" t="s">
        <v>8454</v>
      </c>
      <c r="C10774">
        <v>2015</v>
      </c>
      <c r="D10774" s="42" t="s">
        <v>9370</v>
      </c>
      <c r="E10774" t="b">
        <v>0</v>
      </c>
      <c r="F10774" s="42" t="s">
        <v>9368</v>
      </c>
    </row>
    <row r="10775" spans="1:6" x14ac:dyDescent="0.2">
      <c r="A10775" s="42" t="s">
        <v>651</v>
      </c>
      <c r="B10775" s="42" t="s">
        <v>8454</v>
      </c>
      <c r="C10775">
        <v>2016</v>
      </c>
      <c r="D10775" s="42" t="s">
        <v>9371</v>
      </c>
      <c r="E10775" t="b">
        <v>0</v>
      </c>
      <c r="F10775" s="42" t="s">
        <v>9368</v>
      </c>
    </row>
    <row r="10776" spans="1:6" x14ac:dyDescent="0.2">
      <c r="A10776" s="42" t="s">
        <v>651</v>
      </c>
      <c r="B10776" s="42" t="s">
        <v>8454</v>
      </c>
      <c r="C10776">
        <v>2017</v>
      </c>
      <c r="D10776" s="42" t="s">
        <v>9372</v>
      </c>
      <c r="E10776" t="b">
        <v>0</v>
      </c>
      <c r="F10776" s="42" t="s">
        <v>9368</v>
      </c>
    </row>
    <row r="10777" spans="1:6" x14ac:dyDescent="0.2">
      <c r="A10777" s="42" t="s">
        <v>651</v>
      </c>
      <c r="B10777" s="42" t="s">
        <v>8454</v>
      </c>
      <c r="C10777">
        <v>2018</v>
      </c>
      <c r="D10777" s="42" t="s">
        <v>9373</v>
      </c>
      <c r="E10777" t="b">
        <v>0</v>
      </c>
      <c r="F10777" s="42" t="s">
        <v>9368</v>
      </c>
    </row>
    <row r="10778" spans="1:6" x14ac:dyDescent="0.2">
      <c r="A10778" s="42" t="s">
        <v>651</v>
      </c>
      <c r="B10778" s="42" t="s">
        <v>8454</v>
      </c>
      <c r="C10778">
        <v>2019</v>
      </c>
      <c r="D10778" s="42" t="s">
        <v>9374</v>
      </c>
      <c r="E10778" t="b">
        <v>0</v>
      </c>
      <c r="F10778" s="42" t="s">
        <v>9368</v>
      </c>
    </row>
    <row r="10779" spans="1:6" x14ac:dyDescent="0.2">
      <c r="A10779" s="42" t="s">
        <v>651</v>
      </c>
      <c r="B10779" s="42" t="s">
        <v>8462</v>
      </c>
      <c r="C10779">
        <v>2013</v>
      </c>
      <c r="D10779" s="42" t="s">
        <v>9375</v>
      </c>
      <c r="E10779" t="b">
        <v>0</v>
      </c>
      <c r="F10779" s="42" t="s">
        <v>9368</v>
      </c>
    </row>
    <row r="10780" spans="1:6" x14ac:dyDescent="0.2">
      <c r="A10780" s="42" t="s">
        <v>651</v>
      </c>
      <c r="B10780" s="42" t="s">
        <v>8462</v>
      </c>
      <c r="C10780">
        <v>2014</v>
      </c>
      <c r="D10780" s="42" t="s">
        <v>9376</v>
      </c>
      <c r="E10780" t="b">
        <v>0</v>
      </c>
      <c r="F10780" s="42" t="s">
        <v>9368</v>
      </c>
    </row>
    <row r="10781" spans="1:6" x14ac:dyDescent="0.2">
      <c r="A10781" s="42" t="s">
        <v>651</v>
      </c>
      <c r="B10781" s="42" t="s">
        <v>8462</v>
      </c>
      <c r="C10781">
        <v>2015</v>
      </c>
      <c r="D10781" s="42" t="s">
        <v>9377</v>
      </c>
      <c r="E10781" t="b">
        <v>0</v>
      </c>
      <c r="F10781" s="42" t="s">
        <v>9368</v>
      </c>
    </row>
    <row r="10782" spans="1:6" x14ac:dyDescent="0.2">
      <c r="A10782" s="42" t="s">
        <v>651</v>
      </c>
      <c r="B10782" s="42" t="s">
        <v>8462</v>
      </c>
      <c r="C10782">
        <v>2016</v>
      </c>
      <c r="D10782" s="42" t="s">
        <v>9378</v>
      </c>
      <c r="E10782" t="b">
        <v>0</v>
      </c>
      <c r="F10782" s="42" t="s">
        <v>9368</v>
      </c>
    </row>
    <row r="10783" spans="1:6" x14ac:dyDescent="0.2">
      <c r="A10783" s="42" t="s">
        <v>651</v>
      </c>
      <c r="B10783" s="42" t="s">
        <v>8462</v>
      </c>
      <c r="C10783">
        <v>2017</v>
      </c>
      <c r="D10783" s="42" t="s">
        <v>9379</v>
      </c>
      <c r="E10783" t="b">
        <v>0</v>
      </c>
      <c r="F10783" s="42" t="s">
        <v>9368</v>
      </c>
    </row>
    <row r="10784" spans="1:6" x14ac:dyDescent="0.2">
      <c r="A10784" s="42" t="s">
        <v>651</v>
      </c>
      <c r="B10784" s="42" t="s">
        <v>8462</v>
      </c>
      <c r="C10784">
        <v>2018</v>
      </c>
      <c r="D10784" s="42" t="s">
        <v>9380</v>
      </c>
      <c r="E10784" t="b">
        <v>0</v>
      </c>
      <c r="F10784" s="42" t="s">
        <v>9368</v>
      </c>
    </row>
    <row r="10785" spans="1:6" x14ac:dyDescent="0.2">
      <c r="A10785" s="42" t="s">
        <v>651</v>
      </c>
      <c r="B10785" s="42" t="s">
        <v>8462</v>
      </c>
      <c r="C10785">
        <v>2019</v>
      </c>
      <c r="D10785" s="42" t="s">
        <v>9276</v>
      </c>
      <c r="E10785" t="b">
        <v>0</v>
      </c>
      <c r="F10785" s="42" t="s">
        <v>9368</v>
      </c>
    </row>
    <row r="10786" spans="1:6" x14ac:dyDescent="0.2">
      <c r="A10786" s="42" t="s">
        <v>651</v>
      </c>
      <c r="B10786" s="42" t="s">
        <v>8464</v>
      </c>
      <c r="C10786">
        <v>2013</v>
      </c>
      <c r="D10786" s="42" t="s">
        <v>9298</v>
      </c>
      <c r="E10786" t="b">
        <v>0</v>
      </c>
      <c r="F10786" s="42" t="s">
        <v>9368</v>
      </c>
    </row>
    <row r="10787" spans="1:6" x14ac:dyDescent="0.2">
      <c r="A10787" s="42" t="s">
        <v>651</v>
      </c>
      <c r="B10787" s="42" t="s">
        <v>8464</v>
      </c>
      <c r="C10787">
        <v>2014</v>
      </c>
      <c r="D10787" s="42" t="s">
        <v>9309</v>
      </c>
      <c r="E10787" t="b">
        <v>0</v>
      </c>
      <c r="F10787" s="42" t="s">
        <v>9368</v>
      </c>
    </row>
    <row r="10788" spans="1:6" x14ac:dyDescent="0.2">
      <c r="A10788" s="42" t="s">
        <v>651</v>
      </c>
      <c r="B10788" s="42" t="s">
        <v>8464</v>
      </c>
      <c r="C10788">
        <v>2015</v>
      </c>
      <c r="D10788" s="42" t="s">
        <v>9381</v>
      </c>
      <c r="E10788" t="b">
        <v>0</v>
      </c>
      <c r="F10788" s="42" t="s">
        <v>9368</v>
      </c>
    </row>
    <row r="10789" spans="1:6" x14ac:dyDescent="0.2">
      <c r="A10789" s="42" t="s">
        <v>651</v>
      </c>
      <c r="B10789" s="42" t="s">
        <v>8464</v>
      </c>
      <c r="C10789">
        <v>2016</v>
      </c>
      <c r="D10789" s="42" t="s">
        <v>9356</v>
      </c>
      <c r="E10789" t="b">
        <v>0</v>
      </c>
      <c r="F10789" s="42" t="s">
        <v>9368</v>
      </c>
    </row>
    <row r="10790" spans="1:6" x14ac:dyDescent="0.2">
      <c r="A10790" s="42" t="s">
        <v>651</v>
      </c>
      <c r="B10790" s="42" t="s">
        <v>8464</v>
      </c>
      <c r="C10790">
        <v>2017</v>
      </c>
      <c r="D10790" s="42" t="s">
        <v>9382</v>
      </c>
      <c r="E10790" t="b">
        <v>0</v>
      </c>
      <c r="F10790" s="42" t="s">
        <v>9368</v>
      </c>
    </row>
    <row r="10791" spans="1:6" x14ac:dyDescent="0.2">
      <c r="A10791" s="42" t="s">
        <v>651</v>
      </c>
      <c r="B10791" s="42" t="s">
        <v>8464</v>
      </c>
      <c r="C10791">
        <v>2018</v>
      </c>
      <c r="D10791" s="42" t="s">
        <v>9241</v>
      </c>
      <c r="E10791" t="b">
        <v>0</v>
      </c>
      <c r="F10791" s="42" t="s">
        <v>9368</v>
      </c>
    </row>
    <row r="10792" spans="1:6" x14ac:dyDescent="0.2">
      <c r="A10792" s="42" t="s">
        <v>651</v>
      </c>
      <c r="B10792" s="42" t="s">
        <v>8464</v>
      </c>
      <c r="C10792">
        <v>2019</v>
      </c>
      <c r="D10792" s="42" t="s">
        <v>9383</v>
      </c>
      <c r="E10792" t="b">
        <v>0</v>
      </c>
      <c r="F10792" s="42" t="s">
        <v>9368</v>
      </c>
    </row>
    <row r="10793" spans="1:6" x14ac:dyDescent="0.2">
      <c r="A10793" s="42" t="s">
        <v>561</v>
      </c>
      <c r="B10793" s="42" t="s">
        <v>8454</v>
      </c>
      <c r="C10793">
        <v>2017</v>
      </c>
      <c r="D10793" s="42" t="s">
        <v>9153</v>
      </c>
      <c r="E10793" t="b">
        <v>0</v>
      </c>
      <c r="F10793" s="42" t="s">
        <v>9154</v>
      </c>
    </row>
    <row r="10794" spans="1:6" x14ac:dyDescent="0.2">
      <c r="A10794" s="42" t="s">
        <v>561</v>
      </c>
      <c r="B10794" s="42" t="s">
        <v>8454</v>
      </c>
      <c r="C10794">
        <v>2018</v>
      </c>
      <c r="D10794" s="42" t="s">
        <v>9155</v>
      </c>
      <c r="E10794" t="b">
        <v>0</v>
      </c>
      <c r="F10794" s="42" t="s">
        <v>9154</v>
      </c>
    </row>
    <row r="10795" spans="1:6" x14ac:dyDescent="0.2">
      <c r="A10795" s="42" t="s">
        <v>561</v>
      </c>
      <c r="B10795" s="42" t="s">
        <v>8454</v>
      </c>
      <c r="C10795">
        <v>2019</v>
      </c>
      <c r="D10795" s="42" t="s">
        <v>9156</v>
      </c>
      <c r="E10795" t="b">
        <v>0</v>
      </c>
      <c r="F10795" s="42" t="s">
        <v>9154</v>
      </c>
    </row>
    <row r="10796" spans="1:6" x14ac:dyDescent="0.2">
      <c r="A10796" s="42" t="s">
        <v>561</v>
      </c>
      <c r="B10796" s="42" t="s">
        <v>8454</v>
      </c>
      <c r="C10796">
        <v>2020</v>
      </c>
      <c r="D10796" s="42" t="s">
        <v>9157</v>
      </c>
      <c r="E10796" t="b">
        <v>0</v>
      </c>
      <c r="F10796" s="42" t="s">
        <v>9154</v>
      </c>
    </row>
    <row r="10797" spans="1:6" x14ac:dyDescent="0.2">
      <c r="A10797" s="42" t="s">
        <v>561</v>
      </c>
      <c r="B10797" s="42" t="s">
        <v>8462</v>
      </c>
      <c r="C10797">
        <v>2017</v>
      </c>
      <c r="D10797" s="42" t="s">
        <v>9153</v>
      </c>
      <c r="E10797" t="b">
        <v>0</v>
      </c>
      <c r="F10797" s="42" t="s">
        <v>9154</v>
      </c>
    </row>
    <row r="10798" spans="1:6" x14ac:dyDescent="0.2">
      <c r="A10798" s="42" t="s">
        <v>561</v>
      </c>
      <c r="B10798" s="42" t="s">
        <v>8462</v>
      </c>
      <c r="C10798">
        <v>2018</v>
      </c>
      <c r="D10798" s="42" t="s">
        <v>9155</v>
      </c>
      <c r="E10798" t="b">
        <v>0</v>
      </c>
      <c r="F10798" s="42" t="s">
        <v>9154</v>
      </c>
    </row>
    <row r="10799" spans="1:6" x14ac:dyDescent="0.2">
      <c r="A10799" s="42" t="s">
        <v>561</v>
      </c>
      <c r="B10799" s="42" t="s">
        <v>8462</v>
      </c>
      <c r="C10799">
        <v>2019</v>
      </c>
      <c r="D10799" s="42" t="s">
        <v>9156</v>
      </c>
      <c r="E10799" t="b">
        <v>0</v>
      </c>
      <c r="F10799" s="42" t="s">
        <v>9154</v>
      </c>
    </row>
    <row r="10800" spans="1:6" x14ac:dyDescent="0.2">
      <c r="A10800" s="42" t="s">
        <v>561</v>
      </c>
      <c r="B10800" s="42" t="s">
        <v>8462</v>
      </c>
      <c r="C10800">
        <v>2020</v>
      </c>
      <c r="D10800" s="42" t="s">
        <v>9157</v>
      </c>
      <c r="E10800" t="b">
        <v>0</v>
      </c>
      <c r="F10800" s="42" t="s">
        <v>9154</v>
      </c>
    </row>
    <row r="10801" spans="1:6" x14ac:dyDescent="0.2">
      <c r="A10801" s="42" t="s">
        <v>561</v>
      </c>
      <c r="B10801" s="42" t="s">
        <v>8464</v>
      </c>
      <c r="C10801">
        <v>2017</v>
      </c>
      <c r="D10801" s="42" t="s">
        <v>8482</v>
      </c>
      <c r="E10801" t="b">
        <v>0</v>
      </c>
      <c r="F10801" s="42" t="s">
        <v>9154</v>
      </c>
    </row>
    <row r="10802" spans="1:6" x14ac:dyDescent="0.2">
      <c r="A10802" s="42" t="s">
        <v>561</v>
      </c>
      <c r="B10802" s="42" t="s">
        <v>8464</v>
      </c>
      <c r="C10802">
        <v>2018</v>
      </c>
      <c r="D10802" s="42" t="s">
        <v>8482</v>
      </c>
      <c r="E10802" t="b">
        <v>0</v>
      </c>
      <c r="F10802" s="42" t="s">
        <v>9154</v>
      </c>
    </row>
    <row r="10803" spans="1:6" x14ac:dyDescent="0.2">
      <c r="A10803" s="42" t="s">
        <v>561</v>
      </c>
      <c r="B10803" s="42" t="s">
        <v>8464</v>
      </c>
      <c r="C10803">
        <v>2019</v>
      </c>
      <c r="D10803" s="42" t="s">
        <v>8581</v>
      </c>
      <c r="E10803" t="b">
        <v>0</v>
      </c>
      <c r="F10803" s="42" t="s">
        <v>9154</v>
      </c>
    </row>
    <row r="10804" spans="1:6" x14ac:dyDescent="0.2">
      <c r="A10804" s="42" t="s">
        <v>561</v>
      </c>
      <c r="B10804" s="42" t="s">
        <v>8464</v>
      </c>
      <c r="C10804">
        <v>2020</v>
      </c>
      <c r="D10804" s="42" t="s">
        <v>8949</v>
      </c>
      <c r="E10804" t="b">
        <v>0</v>
      </c>
      <c r="F10804" s="42" t="s">
        <v>9154</v>
      </c>
    </row>
    <row r="10805" spans="1:6" x14ac:dyDescent="0.2">
      <c r="A10805" s="42" t="s">
        <v>3314</v>
      </c>
      <c r="B10805" s="42" t="s">
        <v>8454</v>
      </c>
      <c r="C10805">
        <v>2013</v>
      </c>
      <c r="D10805" s="42" t="s">
        <v>8592</v>
      </c>
      <c r="E10805" t="b">
        <v>0</v>
      </c>
      <c r="F10805" s="42" t="s">
        <v>10534</v>
      </c>
    </row>
    <row r="10806" spans="1:6" x14ac:dyDescent="0.2">
      <c r="A10806" s="42" t="s">
        <v>3314</v>
      </c>
      <c r="B10806" s="42" t="s">
        <v>8454</v>
      </c>
      <c r="C10806">
        <v>2014</v>
      </c>
      <c r="D10806" s="42" t="s">
        <v>8466</v>
      </c>
      <c r="E10806" t="b">
        <v>0</v>
      </c>
      <c r="F10806" s="42" t="s">
        <v>10534</v>
      </c>
    </row>
    <row r="10807" spans="1:6" x14ac:dyDescent="0.2">
      <c r="A10807" s="42" t="s">
        <v>3314</v>
      </c>
      <c r="B10807" s="42" t="s">
        <v>8454</v>
      </c>
      <c r="C10807">
        <v>2015</v>
      </c>
      <c r="D10807" s="42" t="s">
        <v>9495</v>
      </c>
      <c r="E10807" t="b">
        <v>0</v>
      </c>
      <c r="F10807" s="42" t="s">
        <v>10534</v>
      </c>
    </row>
    <row r="10808" spans="1:6" x14ac:dyDescent="0.2">
      <c r="A10808" s="42" t="s">
        <v>3314</v>
      </c>
      <c r="B10808" s="42" t="s">
        <v>8454</v>
      </c>
      <c r="C10808">
        <v>2016</v>
      </c>
      <c r="D10808" s="42" t="s">
        <v>8584</v>
      </c>
      <c r="E10808" t="b">
        <v>0</v>
      </c>
      <c r="F10808" s="42" t="s">
        <v>10534</v>
      </c>
    </row>
    <row r="10809" spans="1:6" x14ac:dyDescent="0.2">
      <c r="A10809" s="42" t="s">
        <v>3314</v>
      </c>
      <c r="B10809" s="42" t="s">
        <v>8454</v>
      </c>
      <c r="C10809">
        <v>2017</v>
      </c>
      <c r="D10809" s="42" t="s">
        <v>8593</v>
      </c>
      <c r="E10809" t="b">
        <v>0</v>
      </c>
      <c r="F10809" s="42" t="s">
        <v>10534</v>
      </c>
    </row>
    <row r="10810" spans="1:6" x14ac:dyDescent="0.2">
      <c r="A10810" s="42" t="s">
        <v>3314</v>
      </c>
      <c r="B10810" s="42" t="s">
        <v>8454</v>
      </c>
      <c r="C10810">
        <v>2018</v>
      </c>
      <c r="D10810" s="42" t="s">
        <v>8608</v>
      </c>
      <c r="E10810" t="b">
        <v>0</v>
      </c>
      <c r="F10810" s="42" t="s">
        <v>10534</v>
      </c>
    </row>
    <row r="10811" spans="1:6" x14ac:dyDescent="0.2">
      <c r="A10811" s="42" t="s">
        <v>3314</v>
      </c>
      <c r="B10811" s="42" t="s">
        <v>8454</v>
      </c>
      <c r="C10811">
        <v>2019</v>
      </c>
      <c r="D10811" s="42" t="s">
        <v>8986</v>
      </c>
      <c r="E10811" t="b">
        <v>0</v>
      </c>
      <c r="F10811" s="42" t="s">
        <v>10534</v>
      </c>
    </row>
    <row r="10812" spans="1:6" x14ac:dyDescent="0.2">
      <c r="A10812" s="42" t="s">
        <v>3314</v>
      </c>
      <c r="B10812" s="42" t="s">
        <v>8462</v>
      </c>
      <c r="C10812">
        <v>2013</v>
      </c>
      <c r="D10812" s="42" t="s">
        <v>9405</v>
      </c>
      <c r="E10812" t="b">
        <v>0</v>
      </c>
      <c r="F10812" s="42" t="s">
        <v>10534</v>
      </c>
    </row>
    <row r="10813" spans="1:6" x14ac:dyDescent="0.2">
      <c r="A10813" s="42" t="s">
        <v>3314</v>
      </c>
      <c r="B10813" s="42" t="s">
        <v>8462</v>
      </c>
      <c r="C10813">
        <v>2014</v>
      </c>
      <c r="D10813" s="42" t="s">
        <v>9351</v>
      </c>
      <c r="E10813" t="b">
        <v>0</v>
      </c>
      <c r="F10813" s="42" t="s">
        <v>10534</v>
      </c>
    </row>
    <row r="10814" spans="1:6" x14ac:dyDescent="0.2">
      <c r="A10814" s="42" t="s">
        <v>3314</v>
      </c>
      <c r="B10814" s="42" t="s">
        <v>8462</v>
      </c>
      <c r="C10814">
        <v>2015</v>
      </c>
      <c r="D10814" s="42" t="s">
        <v>9229</v>
      </c>
      <c r="E10814" t="b">
        <v>0</v>
      </c>
      <c r="F10814" s="42" t="s">
        <v>10534</v>
      </c>
    </row>
    <row r="10815" spans="1:6" x14ac:dyDescent="0.2">
      <c r="A10815" s="42" t="s">
        <v>3314</v>
      </c>
      <c r="B10815" s="42" t="s">
        <v>8462</v>
      </c>
      <c r="C10815">
        <v>2016</v>
      </c>
      <c r="D10815" s="42" t="s">
        <v>8584</v>
      </c>
      <c r="E10815" t="b">
        <v>0</v>
      </c>
      <c r="F10815" s="42" t="s">
        <v>10534</v>
      </c>
    </row>
    <row r="10816" spans="1:6" x14ac:dyDescent="0.2">
      <c r="A10816" s="42" t="s">
        <v>3314</v>
      </c>
      <c r="B10816" s="42" t="s">
        <v>8462</v>
      </c>
      <c r="C10816">
        <v>2017</v>
      </c>
      <c r="D10816" s="42" t="s">
        <v>8593</v>
      </c>
      <c r="E10816" t="b">
        <v>0</v>
      </c>
      <c r="F10816" s="42" t="s">
        <v>10534</v>
      </c>
    </row>
    <row r="10817" spans="1:6" x14ac:dyDescent="0.2">
      <c r="A10817" s="42" t="s">
        <v>3314</v>
      </c>
      <c r="B10817" s="42" t="s">
        <v>8462</v>
      </c>
      <c r="C10817">
        <v>2018</v>
      </c>
      <c r="D10817" s="42" t="s">
        <v>9127</v>
      </c>
      <c r="E10817" t="b">
        <v>0</v>
      </c>
      <c r="F10817" s="42" t="s">
        <v>10534</v>
      </c>
    </row>
    <row r="10818" spans="1:6" x14ac:dyDescent="0.2">
      <c r="A10818" s="42" t="s">
        <v>3314</v>
      </c>
      <c r="B10818" s="42" t="s">
        <v>8462</v>
      </c>
      <c r="C10818">
        <v>2019</v>
      </c>
      <c r="D10818" s="42" t="s">
        <v>10377</v>
      </c>
      <c r="E10818" t="b">
        <v>0</v>
      </c>
      <c r="F10818" s="42" t="s">
        <v>10534</v>
      </c>
    </row>
    <row r="10819" spans="1:6" x14ac:dyDescent="0.2">
      <c r="A10819" s="42" t="s">
        <v>3314</v>
      </c>
      <c r="B10819" s="42" t="s">
        <v>8464</v>
      </c>
      <c r="C10819">
        <v>2013</v>
      </c>
      <c r="D10819" s="42" t="s">
        <v>8969</v>
      </c>
      <c r="E10819" t="b">
        <v>0</v>
      </c>
      <c r="F10819" s="42" t="s">
        <v>10534</v>
      </c>
    </row>
    <row r="10820" spans="1:6" x14ac:dyDescent="0.2">
      <c r="A10820" s="42" t="s">
        <v>3314</v>
      </c>
      <c r="B10820" s="42" t="s">
        <v>8464</v>
      </c>
      <c r="C10820">
        <v>2014</v>
      </c>
      <c r="D10820" s="42" t="s">
        <v>8962</v>
      </c>
      <c r="E10820" t="b">
        <v>0</v>
      </c>
      <c r="F10820" s="42" t="s">
        <v>10534</v>
      </c>
    </row>
    <row r="10821" spans="1:6" x14ac:dyDescent="0.2">
      <c r="A10821" s="42" t="s">
        <v>3314</v>
      </c>
      <c r="B10821" s="42" t="s">
        <v>8464</v>
      </c>
      <c r="C10821">
        <v>2015</v>
      </c>
      <c r="D10821" s="42" t="s">
        <v>9172</v>
      </c>
      <c r="E10821" t="b">
        <v>0</v>
      </c>
      <c r="F10821" s="42" t="s">
        <v>10534</v>
      </c>
    </row>
    <row r="10822" spans="1:6" x14ac:dyDescent="0.2">
      <c r="A10822" s="42" t="s">
        <v>3314</v>
      </c>
      <c r="B10822" s="42" t="s">
        <v>8464</v>
      </c>
      <c r="C10822">
        <v>2016</v>
      </c>
      <c r="D10822" s="42" t="s">
        <v>9126</v>
      </c>
      <c r="E10822" t="b">
        <v>0</v>
      </c>
      <c r="F10822" s="42" t="s">
        <v>10534</v>
      </c>
    </row>
    <row r="10823" spans="1:6" x14ac:dyDescent="0.2">
      <c r="A10823" s="42" t="s">
        <v>3314</v>
      </c>
      <c r="B10823" s="42" t="s">
        <v>8464</v>
      </c>
      <c r="C10823">
        <v>2017</v>
      </c>
      <c r="D10823" s="42" t="s">
        <v>8714</v>
      </c>
      <c r="E10823" t="b">
        <v>0</v>
      </c>
      <c r="F10823" s="42" t="s">
        <v>10534</v>
      </c>
    </row>
    <row r="10824" spans="1:6" x14ac:dyDescent="0.2">
      <c r="A10824" s="42" t="s">
        <v>3314</v>
      </c>
      <c r="B10824" s="42" t="s">
        <v>8464</v>
      </c>
      <c r="C10824">
        <v>2018</v>
      </c>
      <c r="D10824" s="42" t="s">
        <v>8715</v>
      </c>
      <c r="E10824" t="b">
        <v>0</v>
      </c>
      <c r="F10824" s="42" t="s">
        <v>10534</v>
      </c>
    </row>
    <row r="10825" spans="1:6" x14ac:dyDescent="0.2">
      <c r="A10825" s="42" t="s">
        <v>3314</v>
      </c>
      <c r="B10825" s="42" t="s">
        <v>8464</v>
      </c>
      <c r="C10825">
        <v>2019</v>
      </c>
      <c r="D10825" s="42" t="s">
        <v>8826</v>
      </c>
      <c r="E10825" t="b">
        <v>0</v>
      </c>
      <c r="F10825" s="42" t="s">
        <v>10534</v>
      </c>
    </row>
    <row r="10826" spans="1:6" x14ac:dyDescent="0.2">
      <c r="A10826" s="42" t="s">
        <v>3242</v>
      </c>
      <c r="B10826" s="42" t="s">
        <v>8454</v>
      </c>
      <c r="C10826">
        <v>2013</v>
      </c>
      <c r="D10826" s="42" t="s">
        <v>9221</v>
      </c>
      <c r="E10826" t="b">
        <v>0</v>
      </c>
      <c r="F10826" s="42" t="s">
        <v>10535</v>
      </c>
    </row>
    <row r="10827" spans="1:6" x14ac:dyDescent="0.2">
      <c r="A10827" s="42" t="s">
        <v>3242</v>
      </c>
      <c r="B10827" s="42" t="s">
        <v>8454</v>
      </c>
      <c r="C10827">
        <v>2014</v>
      </c>
      <c r="D10827" s="42" t="s">
        <v>9135</v>
      </c>
      <c r="E10827" t="b">
        <v>0</v>
      </c>
      <c r="F10827" s="42" t="s">
        <v>10535</v>
      </c>
    </row>
    <row r="10828" spans="1:6" x14ac:dyDescent="0.2">
      <c r="A10828" s="42" t="s">
        <v>3242</v>
      </c>
      <c r="B10828" s="42" t="s">
        <v>8454</v>
      </c>
      <c r="C10828">
        <v>2015</v>
      </c>
      <c r="D10828" s="42" t="s">
        <v>9348</v>
      </c>
      <c r="E10828" t="b">
        <v>0</v>
      </c>
      <c r="F10828" s="42" t="s">
        <v>10535</v>
      </c>
    </row>
    <row r="10829" spans="1:6" x14ac:dyDescent="0.2">
      <c r="A10829" s="42" t="s">
        <v>3242</v>
      </c>
      <c r="B10829" s="42" t="s">
        <v>8454</v>
      </c>
      <c r="C10829">
        <v>2016</v>
      </c>
      <c r="D10829" s="42" t="s">
        <v>8517</v>
      </c>
      <c r="E10829" t="b">
        <v>0</v>
      </c>
      <c r="F10829" s="42" t="s">
        <v>10535</v>
      </c>
    </row>
    <row r="10830" spans="1:6" x14ac:dyDescent="0.2">
      <c r="A10830" s="42" t="s">
        <v>3242</v>
      </c>
      <c r="B10830" s="42" t="s">
        <v>8454</v>
      </c>
      <c r="C10830">
        <v>2017</v>
      </c>
      <c r="D10830" s="42" t="s">
        <v>9043</v>
      </c>
      <c r="E10830" t="b">
        <v>0</v>
      </c>
      <c r="F10830" s="42" t="s">
        <v>10535</v>
      </c>
    </row>
    <row r="10831" spans="1:6" x14ac:dyDescent="0.2">
      <c r="A10831" s="42" t="s">
        <v>3242</v>
      </c>
      <c r="B10831" s="42" t="s">
        <v>8454</v>
      </c>
      <c r="C10831">
        <v>2018</v>
      </c>
      <c r="D10831" s="42" t="s">
        <v>9310</v>
      </c>
      <c r="E10831" t="b">
        <v>0</v>
      </c>
      <c r="F10831" s="42" t="s">
        <v>10535</v>
      </c>
    </row>
    <row r="10832" spans="1:6" x14ac:dyDescent="0.2">
      <c r="A10832" s="42" t="s">
        <v>3242</v>
      </c>
      <c r="B10832" s="42" t="s">
        <v>8454</v>
      </c>
      <c r="C10832">
        <v>2019</v>
      </c>
      <c r="D10832" s="42" t="s">
        <v>10054</v>
      </c>
      <c r="E10832" t="b">
        <v>0</v>
      </c>
      <c r="F10832" s="42" t="s">
        <v>10535</v>
      </c>
    </row>
    <row r="10833" spans="1:6" x14ac:dyDescent="0.2">
      <c r="A10833" s="42" t="s">
        <v>3242</v>
      </c>
      <c r="B10833" s="42" t="s">
        <v>8462</v>
      </c>
      <c r="C10833">
        <v>2013</v>
      </c>
      <c r="D10833" s="42" t="s">
        <v>9250</v>
      </c>
      <c r="E10833" t="b">
        <v>0</v>
      </c>
      <c r="F10833" s="42" t="s">
        <v>10535</v>
      </c>
    </row>
    <row r="10834" spans="1:6" x14ac:dyDescent="0.2">
      <c r="A10834" s="42" t="s">
        <v>3242</v>
      </c>
      <c r="B10834" s="42" t="s">
        <v>8462</v>
      </c>
      <c r="C10834">
        <v>2014</v>
      </c>
      <c r="D10834" s="42" t="s">
        <v>8597</v>
      </c>
      <c r="E10834" t="b">
        <v>0</v>
      </c>
      <c r="F10834" s="42" t="s">
        <v>10535</v>
      </c>
    </row>
    <row r="10835" spans="1:6" x14ac:dyDescent="0.2">
      <c r="A10835" s="42" t="s">
        <v>3242</v>
      </c>
      <c r="B10835" s="42" t="s">
        <v>8462</v>
      </c>
      <c r="C10835">
        <v>2015</v>
      </c>
      <c r="D10835" s="42" t="s">
        <v>9231</v>
      </c>
      <c r="E10835" t="b">
        <v>0</v>
      </c>
      <c r="F10835" s="42" t="s">
        <v>10535</v>
      </c>
    </row>
    <row r="10836" spans="1:6" x14ac:dyDescent="0.2">
      <c r="A10836" s="42" t="s">
        <v>3242</v>
      </c>
      <c r="B10836" s="42" t="s">
        <v>8462</v>
      </c>
      <c r="C10836">
        <v>2016</v>
      </c>
      <c r="D10836" s="42" t="s">
        <v>9302</v>
      </c>
      <c r="E10836" t="b">
        <v>0</v>
      </c>
      <c r="F10836" s="42" t="s">
        <v>10535</v>
      </c>
    </row>
    <row r="10837" spans="1:6" x14ac:dyDescent="0.2">
      <c r="A10837" s="42" t="s">
        <v>3242</v>
      </c>
      <c r="B10837" s="42" t="s">
        <v>8462</v>
      </c>
      <c r="C10837">
        <v>2017</v>
      </c>
      <c r="D10837" s="42" t="s">
        <v>9315</v>
      </c>
      <c r="E10837" t="b">
        <v>0</v>
      </c>
      <c r="F10837" s="42" t="s">
        <v>10535</v>
      </c>
    </row>
    <row r="10838" spans="1:6" x14ac:dyDescent="0.2">
      <c r="A10838" s="42" t="s">
        <v>3242</v>
      </c>
      <c r="B10838" s="42" t="s">
        <v>8462</v>
      </c>
      <c r="C10838">
        <v>2018</v>
      </c>
      <c r="D10838" s="42" t="s">
        <v>10536</v>
      </c>
      <c r="E10838" t="b">
        <v>0</v>
      </c>
      <c r="F10838" s="42" t="s">
        <v>10535</v>
      </c>
    </row>
    <row r="10839" spans="1:6" x14ac:dyDescent="0.2">
      <c r="A10839" s="42" t="s">
        <v>3242</v>
      </c>
      <c r="B10839" s="42" t="s">
        <v>8462</v>
      </c>
      <c r="C10839">
        <v>2019</v>
      </c>
      <c r="D10839" s="42" t="s">
        <v>10414</v>
      </c>
      <c r="E10839" t="b">
        <v>0</v>
      </c>
      <c r="F10839" s="42" t="s">
        <v>10535</v>
      </c>
    </row>
    <row r="10840" spans="1:6" x14ac:dyDescent="0.2">
      <c r="A10840" s="42" t="s">
        <v>3242</v>
      </c>
      <c r="B10840" s="42" t="s">
        <v>8464</v>
      </c>
      <c r="C10840">
        <v>2013</v>
      </c>
      <c r="D10840" s="42" t="s">
        <v>9170</v>
      </c>
      <c r="E10840" t="b">
        <v>0</v>
      </c>
      <c r="F10840" s="42" t="s">
        <v>10535</v>
      </c>
    </row>
    <row r="10841" spans="1:6" x14ac:dyDescent="0.2">
      <c r="A10841" s="42" t="s">
        <v>3242</v>
      </c>
      <c r="B10841" s="42" t="s">
        <v>8464</v>
      </c>
      <c r="C10841">
        <v>2014</v>
      </c>
      <c r="D10841" s="42" t="s">
        <v>8558</v>
      </c>
      <c r="E10841" t="b">
        <v>0</v>
      </c>
      <c r="F10841" s="42" t="s">
        <v>10535</v>
      </c>
    </row>
    <row r="10842" spans="1:6" x14ac:dyDescent="0.2">
      <c r="A10842" s="42" t="s">
        <v>3242</v>
      </c>
      <c r="B10842" s="42" t="s">
        <v>8464</v>
      </c>
      <c r="C10842">
        <v>2015</v>
      </c>
      <c r="D10842" s="42" t="s">
        <v>8510</v>
      </c>
      <c r="E10842" t="b">
        <v>0</v>
      </c>
      <c r="F10842" s="42" t="s">
        <v>10535</v>
      </c>
    </row>
    <row r="10843" spans="1:6" x14ac:dyDescent="0.2">
      <c r="A10843" s="42" t="s">
        <v>3242</v>
      </c>
      <c r="B10843" s="42" t="s">
        <v>8464</v>
      </c>
      <c r="C10843">
        <v>2016</v>
      </c>
      <c r="D10843" s="42" t="s">
        <v>8643</v>
      </c>
      <c r="E10843" t="b">
        <v>0</v>
      </c>
      <c r="F10843" s="42" t="s">
        <v>10535</v>
      </c>
    </row>
    <row r="10844" spans="1:6" x14ac:dyDescent="0.2">
      <c r="A10844" s="42" t="s">
        <v>3242</v>
      </c>
      <c r="B10844" s="42" t="s">
        <v>8464</v>
      </c>
      <c r="C10844">
        <v>2017</v>
      </c>
      <c r="D10844" s="42" t="s">
        <v>9327</v>
      </c>
      <c r="E10844" t="b">
        <v>0</v>
      </c>
      <c r="F10844" s="42" t="s">
        <v>10535</v>
      </c>
    </row>
    <row r="10845" spans="1:6" x14ac:dyDescent="0.2">
      <c r="A10845" s="42" t="s">
        <v>3242</v>
      </c>
      <c r="B10845" s="42" t="s">
        <v>8464</v>
      </c>
      <c r="C10845">
        <v>2018</v>
      </c>
      <c r="D10845" s="42" t="s">
        <v>10484</v>
      </c>
      <c r="E10845" t="b">
        <v>0</v>
      </c>
      <c r="F10845" s="42" t="s">
        <v>10535</v>
      </c>
    </row>
    <row r="10846" spans="1:6" x14ac:dyDescent="0.2">
      <c r="A10846" s="42" t="s">
        <v>3242</v>
      </c>
      <c r="B10846" s="42" t="s">
        <v>8464</v>
      </c>
      <c r="C10846">
        <v>2019</v>
      </c>
      <c r="D10846" s="42" t="s">
        <v>8526</v>
      </c>
      <c r="E10846" t="b">
        <v>0</v>
      </c>
      <c r="F10846" s="42" t="s">
        <v>10535</v>
      </c>
    </row>
    <row r="10847" spans="1:6" x14ac:dyDescent="0.2">
      <c r="A10847" s="42" t="s">
        <v>3315</v>
      </c>
      <c r="B10847" s="42" t="s">
        <v>8454</v>
      </c>
      <c r="C10847">
        <v>2013</v>
      </c>
      <c r="D10847" s="42" t="s">
        <v>9392</v>
      </c>
      <c r="E10847" t="b">
        <v>0</v>
      </c>
      <c r="F10847" s="42" t="s">
        <v>10537</v>
      </c>
    </row>
    <row r="10848" spans="1:6" x14ac:dyDescent="0.2">
      <c r="A10848" s="42" t="s">
        <v>3315</v>
      </c>
      <c r="B10848" s="42" t="s">
        <v>8454</v>
      </c>
      <c r="C10848">
        <v>2014</v>
      </c>
      <c r="D10848" s="42" t="s">
        <v>8646</v>
      </c>
      <c r="E10848" t="b">
        <v>0</v>
      </c>
      <c r="F10848" s="42" t="s">
        <v>10537</v>
      </c>
    </row>
    <row r="10849" spans="1:6" x14ac:dyDescent="0.2">
      <c r="A10849" s="42" t="s">
        <v>3315</v>
      </c>
      <c r="B10849" s="42" t="s">
        <v>8454</v>
      </c>
      <c r="C10849">
        <v>2015</v>
      </c>
      <c r="D10849" s="42" t="s">
        <v>8664</v>
      </c>
      <c r="E10849" t="b">
        <v>0</v>
      </c>
      <c r="F10849" s="42" t="s">
        <v>10537</v>
      </c>
    </row>
    <row r="10850" spans="1:6" x14ac:dyDescent="0.2">
      <c r="A10850" s="42" t="s">
        <v>3315</v>
      </c>
      <c r="B10850" s="42" t="s">
        <v>8454</v>
      </c>
      <c r="C10850">
        <v>2016</v>
      </c>
      <c r="D10850" s="42" t="s">
        <v>9506</v>
      </c>
      <c r="E10850" t="b">
        <v>0</v>
      </c>
      <c r="F10850" s="42" t="s">
        <v>10537</v>
      </c>
    </row>
    <row r="10851" spans="1:6" x14ac:dyDescent="0.2">
      <c r="A10851" s="42" t="s">
        <v>3315</v>
      </c>
      <c r="B10851" s="42" t="s">
        <v>8454</v>
      </c>
      <c r="C10851">
        <v>2017</v>
      </c>
      <c r="D10851" s="42" t="s">
        <v>9342</v>
      </c>
      <c r="E10851" t="b">
        <v>0</v>
      </c>
      <c r="F10851" s="42" t="s">
        <v>10537</v>
      </c>
    </row>
    <row r="10852" spans="1:6" x14ac:dyDescent="0.2">
      <c r="A10852" s="42" t="s">
        <v>3315</v>
      </c>
      <c r="B10852" s="42" t="s">
        <v>8454</v>
      </c>
      <c r="C10852">
        <v>2018</v>
      </c>
      <c r="D10852" s="42" t="s">
        <v>10357</v>
      </c>
      <c r="E10852" t="b">
        <v>0</v>
      </c>
      <c r="F10852" s="42" t="s">
        <v>10537</v>
      </c>
    </row>
    <row r="10853" spans="1:6" x14ac:dyDescent="0.2">
      <c r="A10853" s="42" t="s">
        <v>3315</v>
      </c>
      <c r="B10853" s="42" t="s">
        <v>8454</v>
      </c>
      <c r="C10853">
        <v>2019</v>
      </c>
      <c r="D10853" s="42" t="s">
        <v>9376</v>
      </c>
      <c r="E10853" t="b">
        <v>0</v>
      </c>
      <c r="F10853" s="42" t="s">
        <v>10537</v>
      </c>
    </row>
    <row r="10854" spans="1:6" x14ac:dyDescent="0.2">
      <c r="A10854" s="42" t="s">
        <v>3315</v>
      </c>
      <c r="B10854" s="42" t="s">
        <v>8462</v>
      </c>
      <c r="C10854">
        <v>2013</v>
      </c>
      <c r="D10854" s="42" t="s">
        <v>9144</v>
      </c>
      <c r="E10854" t="b">
        <v>0</v>
      </c>
      <c r="F10854" s="42" t="s">
        <v>10537</v>
      </c>
    </row>
    <row r="10855" spans="1:6" x14ac:dyDescent="0.2">
      <c r="A10855" s="42" t="s">
        <v>3315</v>
      </c>
      <c r="B10855" s="42" t="s">
        <v>8462</v>
      </c>
      <c r="C10855">
        <v>2014</v>
      </c>
      <c r="D10855" s="42" t="s">
        <v>8920</v>
      </c>
      <c r="E10855" t="b">
        <v>0</v>
      </c>
      <c r="F10855" s="42" t="s">
        <v>10537</v>
      </c>
    </row>
    <row r="10856" spans="1:6" x14ac:dyDescent="0.2">
      <c r="A10856" s="42" t="s">
        <v>3315</v>
      </c>
      <c r="B10856" s="42" t="s">
        <v>8462</v>
      </c>
      <c r="C10856">
        <v>2015</v>
      </c>
      <c r="D10856" s="42" t="s">
        <v>9281</v>
      </c>
      <c r="E10856" t="b">
        <v>0</v>
      </c>
      <c r="F10856" s="42" t="s">
        <v>10537</v>
      </c>
    </row>
    <row r="10857" spans="1:6" x14ac:dyDescent="0.2">
      <c r="A10857" s="42" t="s">
        <v>3315</v>
      </c>
      <c r="B10857" s="42" t="s">
        <v>8462</v>
      </c>
      <c r="C10857">
        <v>2016</v>
      </c>
      <c r="D10857" s="42" t="s">
        <v>10231</v>
      </c>
      <c r="E10857" t="b">
        <v>0</v>
      </c>
      <c r="F10857" s="42" t="s">
        <v>10537</v>
      </c>
    </row>
    <row r="10858" spans="1:6" x14ac:dyDescent="0.2">
      <c r="A10858" s="42" t="s">
        <v>3315</v>
      </c>
      <c r="B10858" s="42" t="s">
        <v>8462</v>
      </c>
      <c r="C10858">
        <v>2017</v>
      </c>
      <c r="D10858" s="42" t="s">
        <v>9241</v>
      </c>
      <c r="E10858" t="b">
        <v>0</v>
      </c>
      <c r="F10858" s="42" t="s">
        <v>10537</v>
      </c>
    </row>
    <row r="10859" spans="1:6" x14ac:dyDescent="0.2">
      <c r="A10859" s="42" t="s">
        <v>3315</v>
      </c>
      <c r="B10859" s="42" t="s">
        <v>8462</v>
      </c>
      <c r="C10859">
        <v>2018</v>
      </c>
      <c r="D10859" s="42" t="s">
        <v>9150</v>
      </c>
      <c r="E10859" t="b">
        <v>0</v>
      </c>
      <c r="F10859" s="42" t="s">
        <v>10537</v>
      </c>
    </row>
    <row r="10860" spans="1:6" x14ac:dyDescent="0.2">
      <c r="A10860" s="42" t="s">
        <v>3315</v>
      </c>
      <c r="B10860" s="42" t="s">
        <v>8462</v>
      </c>
      <c r="C10860">
        <v>2019</v>
      </c>
      <c r="D10860" s="42" t="s">
        <v>10264</v>
      </c>
      <c r="E10860" t="b">
        <v>0</v>
      </c>
      <c r="F10860" s="42" t="s">
        <v>10537</v>
      </c>
    </row>
    <row r="10861" spans="1:6" x14ac:dyDescent="0.2">
      <c r="A10861" s="42" t="s">
        <v>3315</v>
      </c>
      <c r="B10861" s="42" t="s">
        <v>8464</v>
      </c>
      <c r="C10861">
        <v>2013</v>
      </c>
      <c r="D10861" s="42" t="s">
        <v>9205</v>
      </c>
      <c r="E10861" t="b">
        <v>0</v>
      </c>
      <c r="F10861" s="42" t="s">
        <v>10537</v>
      </c>
    </row>
    <row r="10862" spans="1:6" x14ac:dyDescent="0.2">
      <c r="A10862" s="42" t="s">
        <v>3315</v>
      </c>
      <c r="B10862" s="42" t="s">
        <v>8464</v>
      </c>
      <c r="C10862">
        <v>2014</v>
      </c>
      <c r="D10862" s="42" t="s">
        <v>9254</v>
      </c>
      <c r="E10862" t="b">
        <v>0</v>
      </c>
      <c r="F10862" s="42" t="s">
        <v>10537</v>
      </c>
    </row>
    <row r="10863" spans="1:6" x14ac:dyDescent="0.2">
      <c r="A10863" s="42" t="s">
        <v>3315</v>
      </c>
      <c r="B10863" s="42" t="s">
        <v>8464</v>
      </c>
      <c r="C10863">
        <v>2015</v>
      </c>
      <c r="D10863" s="42" t="s">
        <v>9357</v>
      </c>
      <c r="E10863" t="b">
        <v>0</v>
      </c>
      <c r="F10863" s="42" t="s">
        <v>10537</v>
      </c>
    </row>
    <row r="10864" spans="1:6" x14ac:dyDescent="0.2">
      <c r="A10864" s="42" t="s">
        <v>3315</v>
      </c>
      <c r="B10864" s="42" t="s">
        <v>8464</v>
      </c>
      <c r="C10864">
        <v>2016</v>
      </c>
      <c r="D10864" s="42" t="s">
        <v>8631</v>
      </c>
      <c r="E10864" t="b">
        <v>0</v>
      </c>
      <c r="F10864" s="42" t="s">
        <v>10537</v>
      </c>
    </row>
    <row r="10865" spans="1:6" x14ac:dyDescent="0.2">
      <c r="A10865" s="42" t="s">
        <v>3315</v>
      </c>
      <c r="B10865" s="42" t="s">
        <v>8464</v>
      </c>
      <c r="C10865">
        <v>2017</v>
      </c>
      <c r="D10865" s="42" t="s">
        <v>9312</v>
      </c>
      <c r="E10865" t="b">
        <v>0</v>
      </c>
      <c r="F10865" s="42" t="s">
        <v>10537</v>
      </c>
    </row>
    <row r="10866" spans="1:6" x14ac:dyDescent="0.2">
      <c r="A10866" s="42" t="s">
        <v>3315</v>
      </c>
      <c r="B10866" s="42" t="s">
        <v>8464</v>
      </c>
      <c r="C10866">
        <v>2018</v>
      </c>
      <c r="D10866" s="42" t="s">
        <v>9222</v>
      </c>
      <c r="E10866" t="b">
        <v>0</v>
      </c>
      <c r="F10866" s="42" t="s">
        <v>10537</v>
      </c>
    </row>
    <row r="10867" spans="1:6" x14ac:dyDescent="0.2">
      <c r="A10867" s="42" t="s">
        <v>3315</v>
      </c>
      <c r="B10867" s="42" t="s">
        <v>8464</v>
      </c>
      <c r="C10867">
        <v>2019</v>
      </c>
      <c r="D10867" s="42" t="s">
        <v>9084</v>
      </c>
      <c r="E10867" t="b">
        <v>0</v>
      </c>
      <c r="F10867" s="42" t="s">
        <v>10537</v>
      </c>
    </row>
    <row r="10868" spans="1:6" x14ac:dyDescent="0.2">
      <c r="A10868" s="42" t="s">
        <v>3318</v>
      </c>
      <c r="B10868" s="42" t="s">
        <v>8454</v>
      </c>
      <c r="C10868">
        <v>2013</v>
      </c>
      <c r="D10868" s="42" t="s">
        <v>8939</v>
      </c>
      <c r="E10868" t="b">
        <v>0</v>
      </c>
      <c r="F10868" s="42" t="s">
        <v>10538</v>
      </c>
    </row>
    <row r="10869" spans="1:6" x14ac:dyDescent="0.2">
      <c r="A10869" s="42" t="s">
        <v>3318</v>
      </c>
      <c r="B10869" s="42" t="s">
        <v>8454</v>
      </c>
      <c r="C10869">
        <v>2014</v>
      </c>
      <c r="D10869" s="42" t="s">
        <v>8973</v>
      </c>
      <c r="E10869" t="b">
        <v>0</v>
      </c>
      <c r="F10869" s="42" t="s">
        <v>10538</v>
      </c>
    </row>
    <row r="10870" spans="1:6" x14ac:dyDescent="0.2">
      <c r="A10870" s="42" t="s">
        <v>3318</v>
      </c>
      <c r="B10870" s="42" t="s">
        <v>8454</v>
      </c>
      <c r="C10870">
        <v>2015</v>
      </c>
      <c r="D10870" s="42" t="s">
        <v>8998</v>
      </c>
      <c r="E10870" t="b">
        <v>0</v>
      </c>
      <c r="F10870" s="42" t="s">
        <v>10538</v>
      </c>
    </row>
    <row r="10871" spans="1:6" x14ac:dyDescent="0.2">
      <c r="A10871" s="42" t="s">
        <v>3318</v>
      </c>
      <c r="B10871" s="42" t="s">
        <v>8454</v>
      </c>
      <c r="C10871">
        <v>2016</v>
      </c>
      <c r="D10871" s="42" t="s">
        <v>8643</v>
      </c>
      <c r="E10871" t="b">
        <v>0</v>
      </c>
      <c r="F10871" s="42" t="s">
        <v>10538</v>
      </c>
    </row>
    <row r="10872" spans="1:6" x14ac:dyDescent="0.2">
      <c r="A10872" s="42" t="s">
        <v>3318</v>
      </c>
      <c r="B10872" s="42" t="s">
        <v>8454</v>
      </c>
      <c r="C10872">
        <v>2017</v>
      </c>
      <c r="D10872" s="42" t="s">
        <v>8756</v>
      </c>
      <c r="E10872" t="b">
        <v>0</v>
      </c>
      <c r="F10872" s="42" t="s">
        <v>10538</v>
      </c>
    </row>
    <row r="10873" spans="1:6" x14ac:dyDescent="0.2">
      <c r="A10873" s="42" t="s">
        <v>3318</v>
      </c>
      <c r="B10873" s="42" t="s">
        <v>8454</v>
      </c>
      <c r="C10873">
        <v>2018</v>
      </c>
      <c r="D10873" s="42" t="s">
        <v>10414</v>
      </c>
      <c r="E10873" t="b">
        <v>0</v>
      </c>
      <c r="F10873" s="42" t="s">
        <v>10538</v>
      </c>
    </row>
    <row r="10874" spans="1:6" x14ac:dyDescent="0.2">
      <c r="A10874" s="42" t="s">
        <v>3318</v>
      </c>
      <c r="B10874" s="42" t="s">
        <v>8454</v>
      </c>
      <c r="C10874">
        <v>2019</v>
      </c>
      <c r="D10874" s="42" t="s">
        <v>10539</v>
      </c>
      <c r="E10874" t="b">
        <v>0</v>
      </c>
      <c r="F10874" s="42" t="s">
        <v>10538</v>
      </c>
    </row>
    <row r="10875" spans="1:6" x14ac:dyDescent="0.2">
      <c r="A10875" s="42" t="s">
        <v>3318</v>
      </c>
      <c r="B10875" s="42" t="s">
        <v>8462</v>
      </c>
      <c r="C10875">
        <v>2013</v>
      </c>
      <c r="D10875" s="42" t="s">
        <v>8691</v>
      </c>
      <c r="E10875" t="b">
        <v>0</v>
      </c>
      <c r="F10875" s="42" t="s">
        <v>10538</v>
      </c>
    </row>
    <row r="10876" spans="1:6" x14ac:dyDescent="0.2">
      <c r="A10876" s="42" t="s">
        <v>3318</v>
      </c>
      <c r="B10876" s="42" t="s">
        <v>8462</v>
      </c>
      <c r="C10876">
        <v>2014</v>
      </c>
      <c r="D10876" s="42" t="s">
        <v>9028</v>
      </c>
      <c r="E10876" t="b">
        <v>0</v>
      </c>
      <c r="F10876" s="42" t="s">
        <v>10538</v>
      </c>
    </row>
    <row r="10877" spans="1:6" x14ac:dyDescent="0.2">
      <c r="A10877" s="42" t="s">
        <v>3318</v>
      </c>
      <c r="B10877" s="42" t="s">
        <v>8462</v>
      </c>
      <c r="C10877">
        <v>2015</v>
      </c>
      <c r="D10877" s="42" t="s">
        <v>8465</v>
      </c>
      <c r="E10877" t="b">
        <v>0</v>
      </c>
      <c r="F10877" s="42" t="s">
        <v>10538</v>
      </c>
    </row>
    <row r="10878" spans="1:6" x14ac:dyDescent="0.2">
      <c r="A10878" s="42" t="s">
        <v>3318</v>
      </c>
      <c r="B10878" s="42" t="s">
        <v>8462</v>
      </c>
      <c r="C10878">
        <v>2016</v>
      </c>
      <c r="D10878" s="42" t="s">
        <v>8670</v>
      </c>
      <c r="E10878" t="b">
        <v>0</v>
      </c>
      <c r="F10878" s="42" t="s">
        <v>10538</v>
      </c>
    </row>
    <row r="10879" spans="1:6" x14ac:dyDescent="0.2">
      <c r="A10879" s="42" t="s">
        <v>3318</v>
      </c>
      <c r="B10879" s="42" t="s">
        <v>8462</v>
      </c>
      <c r="C10879">
        <v>2017</v>
      </c>
      <c r="D10879" s="42" t="s">
        <v>8768</v>
      </c>
      <c r="E10879" t="b">
        <v>0</v>
      </c>
      <c r="F10879" s="42" t="s">
        <v>10538</v>
      </c>
    </row>
    <row r="10880" spans="1:6" x14ac:dyDescent="0.2">
      <c r="A10880" s="42" t="s">
        <v>3318</v>
      </c>
      <c r="B10880" s="42" t="s">
        <v>8462</v>
      </c>
      <c r="C10880">
        <v>2018</v>
      </c>
      <c r="D10880" s="42" t="s">
        <v>8801</v>
      </c>
      <c r="E10880" t="b">
        <v>0</v>
      </c>
      <c r="F10880" s="42" t="s">
        <v>10538</v>
      </c>
    </row>
    <row r="10881" spans="1:6" x14ac:dyDescent="0.2">
      <c r="A10881" s="42" t="s">
        <v>3318</v>
      </c>
      <c r="B10881" s="42" t="s">
        <v>8462</v>
      </c>
      <c r="C10881">
        <v>2019</v>
      </c>
      <c r="D10881" s="42" t="s">
        <v>8802</v>
      </c>
      <c r="E10881" t="b">
        <v>0</v>
      </c>
      <c r="F10881" s="42" t="s">
        <v>10538</v>
      </c>
    </row>
    <row r="10882" spans="1:6" x14ac:dyDescent="0.2">
      <c r="A10882" s="42" t="s">
        <v>3318</v>
      </c>
      <c r="B10882" s="42" t="s">
        <v>8464</v>
      </c>
      <c r="C10882">
        <v>2013</v>
      </c>
      <c r="D10882" s="42" t="s">
        <v>8496</v>
      </c>
      <c r="E10882" t="b">
        <v>0</v>
      </c>
      <c r="F10882" s="42" t="s">
        <v>10538</v>
      </c>
    </row>
    <row r="10883" spans="1:6" x14ac:dyDescent="0.2">
      <c r="A10883" s="42" t="s">
        <v>3318</v>
      </c>
      <c r="B10883" s="42" t="s">
        <v>8464</v>
      </c>
      <c r="C10883">
        <v>2014</v>
      </c>
      <c r="D10883" s="42" t="s">
        <v>8496</v>
      </c>
      <c r="E10883" t="b">
        <v>0</v>
      </c>
      <c r="F10883" s="42" t="s">
        <v>10538</v>
      </c>
    </row>
    <row r="10884" spans="1:6" x14ac:dyDescent="0.2">
      <c r="A10884" s="42" t="s">
        <v>3318</v>
      </c>
      <c r="B10884" s="42" t="s">
        <v>8464</v>
      </c>
      <c r="C10884">
        <v>2015</v>
      </c>
      <c r="D10884" s="42" t="s">
        <v>8496</v>
      </c>
      <c r="E10884" t="b">
        <v>0</v>
      </c>
      <c r="F10884" s="42" t="s">
        <v>10538</v>
      </c>
    </row>
    <row r="10885" spans="1:6" x14ac:dyDescent="0.2">
      <c r="A10885" s="42" t="s">
        <v>3318</v>
      </c>
      <c r="B10885" s="42" t="s">
        <v>8464</v>
      </c>
      <c r="C10885">
        <v>2016</v>
      </c>
      <c r="D10885" s="42" t="s">
        <v>8496</v>
      </c>
      <c r="E10885" t="b">
        <v>0</v>
      </c>
      <c r="F10885" s="42" t="s">
        <v>10538</v>
      </c>
    </row>
    <row r="10886" spans="1:6" x14ac:dyDescent="0.2">
      <c r="A10886" s="42" t="s">
        <v>3318</v>
      </c>
      <c r="B10886" s="42" t="s">
        <v>8464</v>
      </c>
      <c r="C10886">
        <v>2017</v>
      </c>
      <c r="D10886" s="42" t="s">
        <v>8496</v>
      </c>
      <c r="E10886" t="b">
        <v>0</v>
      </c>
      <c r="F10886" s="42" t="s">
        <v>10538</v>
      </c>
    </row>
    <row r="10887" spans="1:6" x14ac:dyDescent="0.2">
      <c r="A10887" s="42" t="s">
        <v>3318</v>
      </c>
      <c r="B10887" s="42" t="s">
        <v>8464</v>
      </c>
      <c r="C10887">
        <v>2018</v>
      </c>
      <c r="D10887" s="42" t="s">
        <v>8496</v>
      </c>
      <c r="E10887" t="b">
        <v>0</v>
      </c>
      <c r="F10887" s="42" t="s">
        <v>10538</v>
      </c>
    </row>
    <row r="10888" spans="1:6" x14ac:dyDescent="0.2">
      <c r="A10888" s="42" t="s">
        <v>3318</v>
      </c>
      <c r="B10888" s="42" t="s">
        <v>8464</v>
      </c>
      <c r="C10888">
        <v>2019</v>
      </c>
      <c r="D10888" s="42" t="s">
        <v>8496</v>
      </c>
      <c r="E10888" t="b">
        <v>0</v>
      </c>
      <c r="F10888" s="42" t="s">
        <v>10538</v>
      </c>
    </row>
    <row r="10889" spans="1:6" x14ac:dyDescent="0.2">
      <c r="A10889" s="42" t="s">
        <v>3321</v>
      </c>
      <c r="B10889" s="42" t="s">
        <v>8454</v>
      </c>
      <c r="C10889">
        <v>2013</v>
      </c>
      <c r="D10889" s="42" t="s">
        <v>9119</v>
      </c>
      <c r="E10889" t="b">
        <v>0</v>
      </c>
      <c r="F10889" s="42" t="s">
        <v>10540</v>
      </c>
    </row>
    <row r="10890" spans="1:6" x14ac:dyDescent="0.2">
      <c r="A10890" s="42" t="s">
        <v>3321</v>
      </c>
      <c r="B10890" s="42" t="s">
        <v>8454</v>
      </c>
      <c r="C10890">
        <v>2014</v>
      </c>
      <c r="D10890" s="42" t="s">
        <v>8936</v>
      </c>
      <c r="E10890" t="b">
        <v>0</v>
      </c>
      <c r="F10890" s="42" t="s">
        <v>10540</v>
      </c>
    </row>
    <row r="10891" spans="1:6" x14ac:dyDescent="0.2">
      <c r="A10891" s="42" t="s">
        <v>3321</v>
      </c>
      <c r="B10891" s="42" t="s">
        <v>8454</v>
      </c>
      <c r="C10891">
        <v>2015</v>
      </c>
      <c r="D10891" s="42" t="s">
        <v>8638</v>
      </c>
      <c r="E10891" t="b">
        <v>0</v>
      </c>
      <c r="F10891" s="42" t="s">
        <v>10540</v>
      </c>
    </row>
    <row r="10892" spans="1:6" x14ac:dyDescent="0.2">
      <c r="A10892" s="42" t="s">
        <v>3321</v>
      </c>
      <c r="B10892" s="42" t="s">
        <v>8454</v>
      </c>
      <c r="C10892">
        <v>2016</v>
      </c>
      <c r="D10892" s="42" t="s">
        <v>8528</v>
      </c>
      <c r="E10892" t="b">
        <v>0</v>
      </c>
      <c r="F10892" s="42" t="s">
        <v>10540</v>
      </c>
    </row>
    <row r="10893" spans="1:6" x14ac:dyDescent="0.2">
      <c r="A10893" s="42" t="s">
        <v>3321</v>
      </c>
      <c r="B10893" s="42" t="s">
        <v>8454</v>
      </c>
      <c r="C10893">
        <v>2017</v>
      </c>
      <c r="D10893" s="42" t="s">
        <v>8698</v>
      </c>
      <c r="E10893" t="b">
        <v>0</v>
      </c>
      <c r="F10893" s="42" t="s">
        <v>10540</v>
      </c>
    </row>
    <row r="10894" spans="1:6" x14ac:dyDescent="0.2">
      <c r="A10894" s="42" t="s">
        <v>3321</v>
      </c>
      <c r="B10894" s="42" t="s">
        <v>8454</v>
      </c>
      <c r="C10894">
        <v>2018</v>
      </c>
      <c r="D10894" s="42" t="s">
        <v>9092</v>
      </c>
      <c r="E10894" t="b">
        <v>0</v>
      </c>
      <c r="F10894" s="42" t="s">
        <v>10540</v>
      </c>
    </row>
    <row r="10895" spans="1:6" x14ac:dyDescent="0.2">
      <c r="A10895" s="42" t="s">
        <v>3321</v>
      </c>
      <c r="B10895" s="42" t="s">
        <v>8454</v>
      </c>
      <c r="C10895">
        <v>2019</v>
      </c>
      <c r="D10895" s="42" t="s">
        <v>9546</v>
      </c>
      <c r="E10895" t="b">
        <v>0</v>
      </c>
      <c r="F10895" s="42" t="s">
        <v>10540</v>
      </c>
    </row>
    <row r="10896" spans="1:6" x14ac:dyDescent="0.2">
      <c r="A10896" s="42" t="s">
        <v>3321</v>
      </c>
      <c r="B10896" s="42" t="s">
        <v>8462</v>
      </c>
      <c r="C10896">
        <v>2013</v>
      </c>
      <c r="D10896" s="42" t="s">
        <v>9119</v>
      </c>
      <c r="E10896" t="b">
        <v>0</v>
      </c>
      <c r="F10896" s="42" t="s">
        <v>10540</v>
      </c>
    </row>
    <row r="10897" spans="1:6" x14ac:dyDescent="0.2">
      <c r="A10897" s="42" t="s">
        <v>3321</v>
      </c>
      <c r="B10897" s="42" t="s">
        <v>8462</v>
      </c>
      <c r="C10897">
        <v>2014</v>
      </c>
      <c r="D10897" s="42" t="s">
        <v>8974</v>
      </c>
      <c r="E10897" t="b">
        <v>0</v>
      </c>
      <c r="F10897" s="42" t="s">
        <v>10540</v>
      </c>
    </row>
    <row r="10898" spans="1:6" x14ac:dyDescent="0.2">
      <c r="A10898" s="42" t="s">
        <v>3321</v>
      </c>
      <c r="B10898" s="42" t="s">
        <v>8462</v>
      </c>
      <c r="C10898">
        <v>2015</v>
      </c>
      <c r="D10898" s="42" t="s">
        <v>9106</v>
      </c>
      <c r="E10898" t="b">
        <v>0</v>
      </c>
      <c r="F10898" s="42" t="s">
        <v>10540</v>
      </c>
    </row>
    <row r="10899" spans="1:6" x14ac:dyDescent="0.2">
      <c r="A10899" s="42" t="s">
        <v>3321</v>
      </c>
      <c r="B10899" s="42" t="s">
        <v>8462</v>
      </c>
      <c r="C10899">
        <v>2016</v>
      </c>
      <c r="D10899" s="42" t="s">
        <v>8992</v>
      </c>
      <c r="E10899" t="b">
        <v>0</v>
      </c>
      <c r="F10899" s="42" t="s">
        <v>10540</v>
      </c>
    </row>
    <row r="10900" spans="1:6" x14ac:dyDescent="0.2">
      <c r="A10900" s="42" t="s">
        <v>3321</v>
      </c>
      <c r="B10900" s="42" t="s">
        <v>8462</v>
      </c>
      <c r="C10900">
        <v>2017</v>
      </c>
      <c r="D10900" s="42" t="s">
        <v>8527</v>
      </c>
      <c r="E10900" t="b">
        <v>0</v>
      </c>
      <c r="F10900" s="42" t="s">
        <v>10540</v>
      </c>
    </row>
    <row r="10901" spans="1:6" x14ac:dyDescent="0.2">
      <c r="A10901" s="42" t="s">
        <v>3321</v>
      </c>
      <c r="B10901" s="42" t="s">
        <v>8462</v>
      </c>
      <c r="C10901">
        <v>2018</v>
      </c>
      <c r="D10901" s="42" t="s">
        <v>9106</v>
      </c>
      <c r="E10901" t="b">
        <v>0</v>
      </c>
      <c r="F10901" s="42" t="s">
        <v>10540</v>
      </c>
    </row>
    <row r="10902" spans="1:6" x14ac:dyDescent="0.2">
      <c r="A10902" s="42" t="s">
        <v>3321</v>
      </c>
      <c r="B10902" s="42" t="s">
        <v>8462</v>
      </c>
      <c r="C10902">
        <v>2019</v>
      </c>
      <c r="D10902" s="42" t="s">
        <v>9546</v>
      </c>
      <c r="E10902" t="b">
        <v>0</v>
      </c>
      <c r="F10902" s="42" t="s">
        <v>10540</v>
      </c>
    </row>
    <row r="10903" spans="1:6" x14ac:dyDescent="0.2">
      <c r="A10903" s="42" t="s">
        <v>3321</v>
      </c>
      <c r="B10903" s="42" t="s">
        <v>8464</v>
      </c>
      <c r="C10903">
        <v>2013</v>
      </c>
      <c r="D10903" s="42" t="s">
        <v>8496</v>
      </c>
      <c r="E10903" t="b">
        <v>0</v>
      </c>
      <c r="F10903" s="42" t="s">
        <v>10540</v>
      </c>
    </row>
    <row r="10904" spans="1:6" x14ac:dyDescent="0.2">
      <c r="A10904" s="42" t="s">
        <v>3321</v>
      </c>
      <c r="B10904" s="42" t="s">
        <v>8464</v>
      </c>
      <c r="C10904">
        <v>2014</v>
      </c>
      <c r="D10904" s="42" t="s">
        <v>8496</v>
      </c>
      <c r="E10904" t="b">
        <v>0</v>
      </c>
      <c r="F10904" s="42" t="s">
        <v>10540</v>
      </c>
    </row>
    <row r="10905" spans="1:6" x14ac:dyDescent="0.2">
      <c r="A10905" s="42" t="s">
        <v>3321</v>
      </c>
      <c r="B10905" s="42" t="s">
        <v>8464</v>
      </c>
      <c r="C10905">
        <v>2015</v>
      </c>
      <c r="D10905" s="42" t="s">
        <v>8496</v>
      </c>
      <c r="E10905" t="b">
        <v>0</v>
      </c>
      <c r="F10905" s="42" t="s">
        <v>10540</v>
      </c>
    </row>
    <row r="10906" spans="1:6" x14ac:dyDescent="0.2">
      <c r="A10906" s="42" t="s">
        <v>3321</v>
      </c>
      <c r="B10906" s="42" t="s">
        <v>8464</v>
      </c>
      <c r="C10906">
        <v>2016</v>
      </c>
      <c r="D10906" s="42" t="s">
        <v>8496</v>
      </c>
      <c r="E10906" t="b">
        <v>0</v>
      </c>
      <c r="F10906" s="42" t="s">
        <v>10540</v>
      </c>
    </row>
    <row r="10907" spans="1:6" x14ac:dyDescent="0.2">
      <c r="A10907" s="42" t="s">
        <v>3321</v>
      </c>
      <c r="B10907" s="42" t="s">
        <v>8464</v>
      </c>
      <c r="C10907">
        <v>2017</v>
      </c>
      <c r="D10907" s="42" t="s">
        <v>8496</v>
      </c>
      <c r="E10907" t="b">
        <v>0</v>
      </c>
      <c r="F10907" s="42" t="s">
        <v>10540</v>
      </c>
    </row>
    <row r="10908" spans="1:6" x14ac:dyDescent="0.2">
      <c r="A10908" s="42" t="s">
        <v>3321</v>
      </c>
      <c r="B10908" s="42" t="s">
        <v>8464</v>
      </c>
      <c r="C10908">
        <v>2018</v>
      </c>
      <c r="D10908" s="42" t="s">
        <v>8496</v>
      </c>
      <c r="E10908" t="b">
        <v>0</v>
      </c>
      <c r="F10908" s="42" t="s">
        <v>10540</v>
      </c>
    </row>
    <row r="10909" spans="1:6" x14ac:dyDescent="0.2">
      <c r="A10909" s="42" t="s">
        <v>3321</v>
      </c>
      <c r="B10909" s="42" t="s">
        <v>8464</v>
      </c>
      <c r="C10909">
        <v>2019</v>
      </c>
      <c r="D10909" s="42" t="s">
        <v>8496</v>
      </c>
      <c r="E10909" t="b">
        <v>0</v>
      </c>
      <c r="F10909" s="42" t="s">
        <v>10540</v>
      </c>
    </row>
    <row r="10910" spans="1:6" x14ac:dyDescent="0.2">
      <c r="A10910" s="42" t="s">
        <v>559</v>
      </c>
      <c r="B10910" s="42" t="s">
        <v>8454</v>
      </c>
      <c r="C10910">
        <v>2013</v>
      </c>
      <c r="D10910" s="42" t="s">
        <v>9044</v>
      </c>
      <c r="E10910" t="b">
        <v>1</v>
      </c>
      <c r="F10910" s="42" t="s">
        <v>578</v>
      </c>
    </row>
    <row r="10911" spans="1:6" x14ac:dyDescent="0.2">
      <c r="A10911" s="42" t="s">
        <v>559</v>
      </c>
      <c r="B10911" s="42" t="s">
        <v>8454</v>
      </c>
      <c r="C10911">
        <v>2014</v>
      </c>
      <c r="D10911" s="42" t="s">
        <v>9137</v>
      </c>
      <c r="E10911" t="b">
        <v>1</v>
      </c>
      <c r="F10911" s="42" t="s">
        <v>578</v>
      </c>
    </row>
    <row r="10912" spans="1:6" x14ac:dyDescent="0.2">
      <c r="A10912" s="42" t="s">
        <v>559</v>
      </c>
      <c r="B10912" s="42" t="s">
        <v>8454</v>
      </c>
      <c r="C10912">
        <v>2015</v>
      </c>
      <c r="D10912" s="42" t="s">
        <v>9138</v>
      </c>
      <c r="E10912" t="b">
        <v>1</v>
      </c>
      <c r="F10912" s="42" t="s">
        <v>578</v>
      </c>
    </row>
    <row r="10913" spans="1:6" x14ac:dyDescent="0.2">
      <c r="A10913" s="42" t="s">
        <v>559</v>
      </c>
      <c r="B10913" s="42" t="s">
        <v>8454</v>
      </c>
      <c r="C10913">
        <v>2016</v>
      </c>
      <c r="D10913" s="42" t="s">
        <v>8753</v>
      </c>
      <c r="E10913" t="b">
        <v>1</v>
      </c>
      <c r="F10913" s="42" t="s">
        <v>578</v>
      </c>
    </row>
    <row r="10914" spans="1:6" x14ac:dyDescent="0.2">
      <c r="A10914" s="42" t="s">
        <v>559</v>
      </c>
      <c r="B10914" s="42" t="s">
        <v>8454</v>
      </c>
      <c r="C10914">
        <v>2017</v>
      </c>
      <c r="D10914" s="42" t="s">
        <v>9139</v>
      </c>
      <c r="E10914" t="b">
        <v>1</v>
      </c>
      <c r="F10914" s="42" t="s">
        <v>578</v>
      </c>
    </row>
    <row r="10915" spans="1:6" x14ac:dyDescent="0.2">
      <c r="A10915" s="42" t="s">
        <v>559</v>
      </c>
      <c r="B10915" s="42" t="s">
        <v>8454</v>
      </c>
      <c r="C10915">
        <v>2018</v>
      </c>
      <c r="D10915" s="42" t="s">
        <v>8504</v>
      </c>
      <c r="E10915" t="b">
        <v>1</v>
      </c>
      <c r="F10915" s="42" t="s">
        <v>578</v>
      </c>
    </row>
    <row r="10916" spans="1:6" x14ac:dyDescent="0.2">
      <c r="A10916" s="42" t="s">
        <v>559</v>
      </c>
      <c r="B10916" s="42" t="s">
        <v>8454</v>
      </c>
      <c r="C10916">
        <v>2019</v>
      </c>
      <c r="D10916" s="42" t="s">
        <v>9140</v>
      </c>
      <c r="E10916" t="b">
        <v>1</v>
      </c>
      <c r="F10916" s="42" t="s">
        <v>578</v>
      </c>
    </row>
    <row r="10917" spans="1:6" x14ac:dyDescent="0.2">
      <c r="A10917" s="42" t="s">
        <v>559</v>
      </c>
      <c r="B10917" s="42" t="s">
        <v>8462</v>
      </c>
      <c r="C10917">
        <v>2013</v>
      </c>
      <c r="D10917" s="42" t="s">
        <v>8768</v>
      </c>
      <c r="E10917" t="b">
        <v>1</v>
      </c>
      <c r="F10917" s="42" t="s">
        <v>578</v>
      </c>
    </row>
    <row r="10918" spans="1:6" x14ac:dyDescent="0.2">
      <c r="A10918" s="42" t="s">
        <v>559</v>
      </c>
      <c r="B10918" s="42" t="s">
        <v>8462</v>
      </c>
      <c r="C10918">
        <v>2014</v>
      </c>
      <c r="D10918" s="42" t="s">
        <v>8704</v>
      </c>
      <c r="E10918" t="b">
        <v>1</v>
      </c>
      <c r="F10918" s="42" t="s">
        <v>578</v>
      </c>
    </row>
    <row r="10919" spans="1:6" x14ac:dyDescent="0.2">
      <c r="A10919" s="42" t="s">
        <v>559</v>
      </c>
      <c r="B10919" s="42" t="s">
        <v>8462</v>
      </c>
      <c r="C10919">
        <v>2015</v>
      </c>
      <c r="D10919" s="42" t="s">
        <v>9084</v>
      </c>
      <c r="E10919" t="b">
        <v>1</v>
      </c>
      <c r="F10919" s="42" t="s">
        <v>578</v>
      </c>
    </row>
    <row r="10920" spans="1:6" x14ac:dyDescent="0.2">
      <c r="A10920" s="42" t="s">
        <v>559</v>
      </c>
      <c r="B10920" s="42" t="s">
        <v>8462</v>
      </c>
      <c r="C10920">
        <v>2016</v>
      </c>
      <c r="D10920" s="42" t="s">
        <v>9134</v>
      </c>
      <c r="E10920" t="b">
        <v>1</v>
      </c>
      <c r="F10920" s="42" t="s">
        <v>578</v>
      </c>
    </row>
    <row r="10921" spans="1:6" x14ac:dyDescent="0.2">
      <c r="A10921" s="42" t="s">
        <v>559</v>
      </c>
      <c r="B10921" s="42" t="s">
        <v>8462</v>
      </c>
      <c r="C10921">
        <v>2017</v>
      </c>
      <c r="D10921" s="42" t="s">
        <v>9141</v>
      </c>
      <c r="E10921" t="b">
        <v>1</v>
      </c>
      <c r="F10921" s="42" t="s">
        <v>578</v>
      </c>
    </row>
    <row r="10922" spans="1:6" x14ac:dyDescent="0.2">
      <c r="A10922" s="42" t="s">
        <v>559</v>
      </c>
      <c r="B10922" s="42" t="s">
        <v>8462</v>
      </c>
      <c r="C10922">
        <v>2018</v>
      </c>
      <c r="D10922" s="42" t="s">
        <v>9142</v>
      </c>
      <c r="E10922" t="b">
        <v>1</v>
      </c>
      <c r="F10922" s="42" t="s">
        <v>578</v>
      </c>
    </row>
    <row r="10923" spans="1:6" x14ac:dyDescent="0.2">
      <c r="A10923" s="42" t="s">
        <v>559</v>
      </c>
      <c r="B10923" s="42" t="s">
        <v>8462</v>
      </c>
      <c r="C10923">
        <v>2019</v>
      </c>
      <c r="D10923" s="42" t="s">
        <v>8830</v>
      </c>
      <c r="E10923" t="b">
        <v>1</v>
      </c>
      <c r="F10923" s="42" t="s">
        <v>578</v>
      </c>
    </row>
    <row r="10924" spans="1:6" x14ac:dyDescent="0.2">
      <c r="A10924" s="42" t="s">
        <v>559</v>
      </c>
      <c r="B10924" s="42" t="s">
        <v>8464</v>
      </c>
      <c r="C10924">
        <v>2013</v>
      </c>
      <c r="D10924" s="42" t="s">
        <v>8937</v>
      </c>
      <c r="E10924" t="b">
        <v>1</v>
      </c>
      <c r="F10924" s="42" t="s">
        <v>578</v>
      </c>
    </row>
    <row r="10925" spans="1:6" x14ac:dyDescent="0.2">
      <c r="A10925" s="42" t="s">
        <v>559</v>
      </c>
      <c r="B10925" s="42" t="s">
        <v>8464</v>
      </c>
      <c r="C10925">
        <v>2014</v>
      </c>
      <c r="D10925" s="42" t="s">
        <v>9143</v>
      </c>
      <c r="E10925" t="b">
        <v>1</v>
      </c>
      <c r="F10925" s="42" t="s">
        <v>578</v>
      </c>
    </row>
    <row r="10926" spans="1:6" x14ac:dyDescent="0.2">
      <c r="A10926" s="42" t="s">
        <v>559</v>
      </c>
      <c r="B10926" s="42" t="s">
        <v>8464</v>
      </c>
      <c r="C10926">
        <v>2015</v>
      </c>
      <c r="D10926" s="42" t="s">
        <v>8823</v>
      </c>
      <c r="E10926" t="b">
        <v>1</v>
      </c>
      <c r="F10926" s="42" t="s">
        <v>578</v>
      </c>
    </row>
    <row r="10927" spans="1:6" x14ac:dyDescent="0.2">
      <c r="A10927" s="42" t="s">
        <v>559</v>
      </c>
      <c r="B10927" s="42" t="s">
        <v>8464</v>
      </c>
      <c r="C10927">
        <v>2016</v>
      </c>
      <c r="D10927" s="42" t="s">
        <v>8590</v>
      </c>
      <c r="E10927" t="b">
        <v>1</v>
      </c>
      <c r="F10927" s="42" t="s">
        <v>578</v>
      </c>
    </row>
    <row r="10928" spans="1:6" x14ac:dyDescent="0.2">
      <c r="A10928" s="42" t="s">
        <v>559</v>
      </c>
      <c r="B10928" s="42" t="s">
        <v>8464</v>
      </c>
      <c r="C10928">
        <v>2017</v>
      </c>
      <c r="D10928" s="42" t="s">
        <v>8938</v>
      </c>
      <c r="E10928" t="b">
        <v>1</v>
      </c>
      <c r="F10928" s="42" t="s">
        <v>578</v>
      </c>
    </row>
    <row r="10929" spans="1:6" x14ac:dyDescent="0.2">
      <c r="A10929" s="42" t="s">
        <v>559</v>
      </c>
      <c r="B10929" s="42" t="s">
        <v>8464</v>
      </c>
      <c r="C10929">
        <v>2018</v>
      </c>
      <c r="D10929" s="42" t="s">
        <v>9126</v>
      </c>
      <c r="E10929" t="b">
        <v>1</v>
      </c>
      <c r="F10929" s="42" t="s">
        <v>578</v>
      </c>
    </row>
    <row r="10930" spans="1:6" x14ac:dyDescent="0.2">
      <c r="A10930" s="42" t="s">
        <v>559</v>
      </c>
      <c r="B10930" s="42" t="s">
        <v>8464</v>
      </c>
      <c r="C10930">
        <v>2019</v>
      </c>
      <c r="D10930" s="42" t="s">
        <v>8817</v>
      </c>
      <c r="E10930" t="b">
        <v>1</v>
      </c>
      <c r="F10930" s="42" t="s">
        <v>578</v>
      </c>
    </row>
    <row r="10931" spans="1:6" x14ac:dyDescent="0.2">
      <c r="A10931" s="42" t="s">
        <v>560</v>
      </c>
      <c r="B10931" s="42" t="s">
        <v>8454</v>
      </c>
      <c r="C10931">
        <v>2013</v>
      </c>
      <c r="D10931" s="42" t="s">
        <v>9144</v>
      </c>
      <c r="E10931" t="b">
        <v>0</v>
      </c>
      <c r="F10931" s="42" t="s">
        <v>9145</v>
      </c>
    </row>
    <row r="10932" spans="1:6" x14ac:dyDescent="0.2">
      <c r="A10932" s="42" t="s">
        <v>560</v>
      </c>
      <c r="B10932" s="42" t="s">
        <v>8454</v>
      </c>
      <c r="C10932">
        <v>2014</v>
      </c>
      <c r="D10932" s="42" t="s">
        <v>9146</v>
      </c>
      <c r="E10932" t="b">
        <v>0</v>
      </c>
      <c r="F10932" s="42" t="s">
        <v>9145</v>
      </c>
    </row>
    <row r="10933" spans="1:6" x14ac:dyDescent="0.2">
      <c r="A10933" s="42" t="s">
        <v>560</v>
      </c>
      <c r="B10933" s="42" t="s">
        <v>8454</v>
      </c>
      <c r="C10933">
        <v>2015</v>
      </c>
      <c r="D10933" s="42" t="s">
        <v>8764</v>
      </c>
      <c r="E10933" t="b">
        <v>0</v>
      </c>
      <c r="F10933" s="42" t="s">
        <v>9145</v>
      </c>
    </row>
    <row r="10934" spans="1:6" x14ac:dyDescent="0.2">
      <c r="A10934" s="42" t="s">
        <v>560</v>
      </c>
      <c r="B10934" s="42" t="s">
        <v>8454</v>
      </c>
      <c r="C10934">
        <v>2016</v>
      </c>
      <c r="D10934" s="42" t="s">
        <v>9147</v>
      </c>
      <c r="E10934" t="b">
        <v>0</v>
      </c>
      <c r="F10934" s="42" t="s">
        <v>9145</v>
      </c>
    </row>
    <row r="10935" spans="1:6" x14ac:dyDescent="0.2">
      <c r="A10935" s="42" t="s">
        <v>560</v>
      </c>
      <c r="B10935" s="42" t="s">
        <v>8454</v>
      </c>
      <c r="C10935">
        <v>2017</v>
      </c>
      <c r="D10935" s="42" t="s">
        <v>9148</v>
      </c>
      <c r="E10935" t="b">
        <v>0</v>
      </c>
      <c r="F10935" s="42" t="s">
        <v>9145</v>
      </c>
    </row>
    <row r="10936" spans="1:6" x14ac:dyDescent="0.2">
      <c r="A10936" s="42" t="s">
        <v>560</v>
      </c>
      <c r="B10936" s="42" t="s">
        <v>8454</v>
      </c>
      <c r="C10936">
        <v>2018</v>
      </c>
      <c r="D10936" s="42" t="s">
        <v>8783</v>
      </c>
      <c r="E10936" t="b">
        <v>0</v>
      </c>
      <c r="F10936" s="42" t="s">
        <v>9145</v>
      </c>
    </row>
    <row r="10937" spans="1:6" x14ac:dyDescent="0.2">
      <c r="A10937" s="42" t="s">
        <v>560</v>
      </c>
      <c r="B10937" s="42" t="s">
        <v>8454</v>
      </c>
      <c r="C10937">
        <v>2019</v>
      </c>
      <c r="D10937" s="42" t="s">
        <v>8839</v>
      </c>
      <c r="E10937" t="b">
        <v>0</v>
      </c>
      <c r="F10937" s="42" t="s">
        <v>9145</v>
      </c>
    </row>
    <row r="10938" spans="1:6" x14ac:dyDescent="0.2">
      <c r="A10938" s="42" t="s">
        <v>560</v>
      </c>
      <c r="B10938" s="42" t="s">
        <v>8462</v>
      </c>
      <c r="C10938">
        <v>2013</v>
      </c>
      <c r="D10938" s="42" t="s">
        <v>9149</v>
      </c>
      <c r="E10938" t="b">
        <v>0</v>
      </c>
      <c r="F10938" s="42" t="s">
        <v>9145</v>
      </c>
    </row>
    <row r="10939" spans="1:6" x14ac:dyDescent="0.2">
      <c r="A10939" s="42" t="s">
        <v>560</v>
      </c>
      <c r="B10939" s="42" t="s">
        <v>8462</v>
      </c>
      <c r="C10939">
        <v>2014</v>
      </c>
      <c r="D10939" s="42" t="s">
        <v>8460</v>
      </c>
      <c r="E10939" t="b">
        <v>0</v>
      </c>
      <c r="F10939" s="42" t="s">
        <v>9145</v>
      </c>
    </row>
    <row r="10940" spans="1:6" x14ac:dyDescent="0.2">
      <c r="A10940" s="42" t="s">
        <v>560</v>
      </c>
      <c r="B10940" s="42" t="s">
        <v>8462</v>
      </c>
      <c r="C10940">
        <v>2015</v>
      </c>
      <c r="D10940" s="42" t="s">
        <v>8491</v>
      </c>
      <c r="E10940" t="b">
        <v>0</v>
      </c>
      <c r="F10940" s="42" t="s">
        <v>9145</v>
      </c>
    </row>
    <row r="10941" spans="1:6" x14ac:dyDescent="0.2">
      <c r="A10941" s="42" t="s">
        <v>560</v>
      </c>
      <c r="B10941" s="42" t="s">
        <v>8462</v>
      </c>
      <c r="C10941">
        <v>2016</v>
      </c>
      <c r="D10941" s="42" t="s">
        <v>8519</v>
      </c>
      <c r="E10941" t="b">
        <v>0</v>
      </c>
      <c r="F10941" s="42" t="s">
        <v>9145</v>
      </c>
    </row>
    <row r="10942" spans="1:6" x14ac:dyDescent="0.2">
      <c r="A10942" s="42" t="s">
        <v>560</v>
      </c>
      <c r="B10942" s="42" t="s">
        <v>8462</v>
      </c>
      <c r="C10942">
        <v>2017</v>
      </c>
      <c r="D10942" s="42" t="s">
        <v>9148</v>
      </c>
      <c r="E10942" t="b">
        <v>0</v>
      </c>
      <c r="F10942" s="42" t="s">
        <v>9145</v>
      </c>
    </row>
    <row r="10943" spans="1:6" x14ac:dyDescent="0.2">
      <c r="A10943" s="42" t="s">
        <v>560</v>
      </c>
      <c r="B10943" s="42" t="s">
        <v>8462</v>
      </c>
      <c r="C10943">
        <v>2018</v>
      </c>
      <c r="D10943" s="42" t="s">
        <v>9150</v>
      </c>
      <c r="E10943" t="b">
        <v>0</v>
      </c>
      <c r="F10943" s="42" t="s">
        <v>9145</v>
      </c>
    </row>
    <row r="10944" spans="1:6" x14ac:dyDescent="0.2">
      <c r="A10944" s="42" t="s">
        <v>560</v>
      </c>
      <c r="B10944" s="42" t="s">
        <v>8462</v>
      </c>
      <c r="C10944">
        <v>2019</v>
      </c>
      <c r="D10944" s="42" t="s">
        <v>9151</v>
      </c>
      <c r="E10944" t="b">
        <v>0</v>
      </c>
      <c r="F10944" s="42" t="s">
        <v>9145</v>
      </c>
    </row>
    <row r="10945" spans="1:6" x14ac:dyDescent="0.2">
      <c r="A10945" s="42" t="s">
        <v>560</v>
      </c>
      <c r="B10945" s="42" t="s">
        <v>8464</v>
      </c>
      <c r="C10945">
        <v>2013</v>
      </c>
      <c r="D10945" s="42" t="s">
        <v>9040</v>
      </c>
      <c r="E10945" t="b">
        <v>0</v>
      </c>
      <c r="F10945" s="42" t="s">
        <v>9145</v>
      </c>
    </row>
    <row r="10946" spans="1:6" x14ac:dyDescent="0.2">
      <c r="A10946" s="42" t="s">
        <v>560</v>
      </c>
      <c r="B10946" s="42" t="s">
        <v>8464</v>
      </c>
      <c r="C10946">
        <v>2014</v>
      </c>
      <c r="D10946" s="42" t="s">
        <v>8597</v>
      </c>
      <c r="E10946" t="b">
        <v>0</v>
      </c>
      <c r="F10946" s="42" t="s">
        <v>9145</v>
      </c>
    </row>
    <row r="10947" spans="1:6" x14ac:dyDescent="0.2">
      <c r="A10947" s="42" t="s">
        <v>560</v>
      </c>
      <c r="B10947" s="42" t="s">
        <v>8464</v>
      </c>
      <c r="C10947">
        <v>2015</v>
      </c>
      <c r="D10947" s="42" t="s">
        <v>8715</v>
      </c>
      <c r="E10947" t="b">
        <v>0</v>
      </c>
      <c r="F10947" s="42" t="s">
        <v>9145</v>
      </c>
    </row>
    <row r="10948" spans="1:6" x14ac:dyDescent="0.2">
      <c r="A10948" s="42" t="s">
        <v>560</v>
      </c>
      <c r="B10948" s="42" t="s">
        <v>8464</v>
      </c>
      <c r="C10948">
        <v>2016</v>
      </c>
      <c r="D10948" s="42" t="s">
        <v>9152</v>
      </c>
      <c r="E10948" t="b">
        <v>0</v>
      </c>
      <c r="F10948" s="42" t="s">
        <v>9145</v>
      </c>
    </row>
    <row r="10949" spans="1:6" x14ac:dyDescent="0.2">
      <c r="A10949" s="42" t="s">
        <v>560</v>
      </c>
      <c r="B10949" s="42" t="s">
        <v>8464</v>
      </c>
      <c r="C10949">
        <v>2017</v>
      </c>
      <c r="D10949" s="42" t="s">
        <v>9136</v>
      </c>
      <c r="E10949" t="b">
        <v>0</v>
      </c>
      <c r="F10949" s="42" t="s">
        <v>9145</v>
      </c>
    </row>
    <row r="10950" spans="1:6" x14ac:dyDescent="0.2">
      <c r="A10950" s="42" t="s">
        <v>560</v>
      </c>
      <c r="B10950" s="42" t="s">
        <v>8464</v>
      </c>
      <c r="C10950">
        <v>2018</v>
      </c>
      <c r="D10950" s="42" t="s">
        <v>8608</v>
      </c>
      <c r="E10950" t="b">
        <v>0</v>
      </c>
      <c r="F10950" s="42" t="s">
        <v>9145</v>
      </c>
    </row>
    <row r="10951" spans="1:6" x14ac:dyDescent="0.2">
      <c r="A10951" s="42" t="s">
        <v>560</v>
      </c>
      <c r="B10951" s="42" t="s">
        <v>8464</v>
      </c>
      <c r="C10951">
        <v>2019</v>
      </c>
      <c r="D10951" s="42" t="s">
        <v>8999</v>
      </c>
      <c r="E10951" t="b">
        <v>0</v>
      </c>
      <c r="F10951" s="42" t="s">
        <v>9145</v>
      </c>
    </row>
    <row r="10952" spans="1:6" x14ac:dyDescent="0.2">
      <c r="A10952" s="42" t="s">
        <v>3329</v>
      </c>
      <c r="B10952" s="42" t="s">
        <v>8454</v>
      </c>
      <c r="C10952">
        <v>2013</v>
      </c>
      <c r="D10952" s="42" t="s">
        <v>9329</v>
      </c>
      <c r="E10952" t="b">
        <v>0</v>
      </c>
      <c r="F10952" s="42" t="s">
        <v>10541</v>
      </c>
    </row>
    <row r="10953" spans="1:6" x14ac:dyDescent="0.2">
      <c r="A10953" s="42" t="s">
        <v>3329</v>
      </c>
      <c r="B10953" s="42" t="s">
        <v>8454</v>
      </c>
      <c r="C10953">
        <v>2014</v>
      </c>
      <c r="D10953" s="42" t="s">
        <v>9292</v>
      </c>
      <c r="E10953" t="b">
        <v>0</v>
      </c>
      <c r="F10953" s="42" t="s">
        <v>10541</v>
      </c>
    </row>
    <row r="10954" spans="1:6" x14ac:dyDescent="0.2">
      <c r="A10954" s="42" t="s">
        <v>3329</v>
      </c>
      <c r="B10954" s="42" t="s">
        <v>8454</v>
      </c>
      <c r="C10954">
        <v>2015</v>
      </c>
      <c r="D10954" s="42" t="s">
        <v>9170</v>
      </c>
      <c r="E10954" t="b">
        <v>0</v>
      </c>
      <c r="F10954" s="42" t="s">
        <v>10541</v>
      </c>
    </row>
    <row r="10955" spans="1:6" x14ac:dyDescent="0.2">
      <c r="A10955" s="42" t="s">
        <v>3329</v>
      </c>
      <c r="B10955" s="42" t="s">
        <v>8454</v>
      </c>
      <c r="C10955">
        <v>2016</v>
      </c>
      <c r="D10955" s="42" t="s">
        <v>9430</v>
      </c>
      <c r="E10955" t="b">
        <v>0</v>
      </c>
      <c r="F10955" s="42" t="s">
        <v>10541</v>
      </c>
    </row>
    <row r="10956" spans="1:6" x14ac:dyDescent="0.2">
      <c r="A10956" s="42" t="s">
        <v>3329</v>
      </c>
      <c r="B10956" s="42" t="s">
        <v>8454</v>
      </c>
      <c r="C10956">
        <v>2017</v>
      </c>
      <c r="D10956" s="42" t="s">
        <v>9251</v>
      </c>
      <c r="E10956" t="b">
        <v>0</v>
      </c>
      <c r="F10956" s="42" t="s">
        <v>10541</v>
      </c>
    </row>
    <row r="10957" spans="1:6" x14ac:dyDescent="0.2">
      <c r="A10957" s="42" t="s">
        <v>3329</v>
      </c>
      <c r="B10957" s="42" t="s">
        <v>8454</v>
      </c>
      <c r="C10957">
        <v>2018</v>
      </c>
      <c r="D10957" s="42" t="s">
        <v>8637</v>
      </c>
      <c r="E10957" t="b">
        <v>0</v>
      </c>
      <c r="F10957" s="42" t="s">
        <v>10541</v>
      </c>
    </row>
    <row r="10958" spans="1:6" x14ac:dyDescent="0.2">
      <c r="A10958" s="42" t="s">
        <v>3329</v>
      </c>
      <c r="B10958" s="42" t="s">
        <v>8454</v>
      </c>
      <c r="C10958">
        <v>2019</v>
      </c>
      <c r="D10958" s="42" t="s">
        <v>9280</v>
      </c>
      <c r="E10958" t="b">
        <v>0</v>
      </c>
      <c r="F10958" s="42" t="s">
        <v>10541</v>
      </c>
    </row>
    <row r="10959" spans="1:6" x14ac:dyDescent="0.2">
      <c r="A10959" s="42" t="s">
        <v>3329</v>
      </c>
      <c r="B10959" s="42" t="s">
        <v>8462</v>
      </c>
      <c r="C10959">
        <v>2013</v>
      </c>
      <c r="D10959" s="42" t="s">
        <v>9329</v>
      </c>
      <c r="E10959" t="b">
        <v>0</v>
      </c>
      <c r="F10959" s="42" t="s">
        <v>10541</v>
      </c>
    </row>
    <row r="10960" spans="1:6" x14ac:dyDescent="0.2">
      <c r="A10960" s="42" t="s">
        <v>3329</v>
      </c>
      <c r="B10960" s="42" t="s">
        <v>8462</v>
      </c>
      <c r="C10960">
        <v>2014</v>
      </c>
      <c r="D10960" s="42" t="s">
        <v>8649</v>
      </c>
      <c r="E10960" t="b">
        <v>0</v>
      </c>
      <c r="F10960" s="42" t="s">
        <v>10541</v>
      </c>
    </row>
    <row r="10961" spans="1:6" x14ac:dyDescent="0.2">
      <c r="A10961" s="42" t="s">
        <v>3329</v>
      </c>
      <c r="B10961" s="42" t="s">
        <v>8462</v>
      </c>
      <c r="C10961">
        <v>2015</v>
      </c>
      <c r="D10961" s="42" t="s">
        <v>8559</v>
      </c>
      <c r="E10961" t="b">
        <v>0</v>
      </c>
      <c r="F10961" s="42" t="s">
        <v>10541</v>
      </c>
    </row>
    <row r="10962" spans="1:6" x14ac:dyDescent="0.2">
      <c r="A10962" s="42" t="s">
        <v>3329</v>
      </c>
      <c r="B10962" s="42" t="s">
        <v>8462</v>
      </c>
      <c r="C10962">
        <v>2016</v>
      </c>
      <c r="D10962" s="42" t="s">
        <v>8765</v>
      </c>
      <c r="E10962" t="b">
        <v>0</v>
      </c>
      <c r="F10962" s="42" t="s">
        <v>10541</v>
      </c>
    </row>
    <row r="10963" spans="1:6" x14ac:dyDescent="0.2">
      <c r="A10963" s="42" t="s">
        <v>3329</v>
      </c>
      <c r="B10963" s="42" t="s">
        <v>8462</v>
      </c>
      <c r="C10963">
        <v>2017</v>
      </c>
      <c r="D10963" s="42" t="s">
        <v>8760</v>
      </c>
      <c r="E10963" t="b">
        <v>0</v>
      </c>
      <c r="F10963" s="42" t="s">
        <v>10541</v>
      </c>
    </row>
    <row r="10964" spans="1:6" x14ac:dyDescent="0.2">
      <c r="A10964" s="42" t="s">
        <v>3329</v>
      </c>
      <c r="B10964" s="42" t="s">
        <v>8462</v>
      </c>
      <c r="C10964">
        <v>2018</v>
      </c>
      <c r="D10964" s="42" t="s">
        <v>10419</v>
      </c>
      <c r="E10964" t="b">
        <v>0</v>
      </c>
      <c r="F10964" s="42" t="s">
        <v>10541</v>
      </c>
    </row>
    <row r="10965" spans="1:6" x14ac:dyDescent="0.2">
      <c r="A10965" s="42" t="s">
        <v>3329</v>
      </c>
      <c r="B10965" s="42" t="s">
        <v>8462</v>
      </c>
      <c r="C10965">
        <v>2019</v>
      </c>
      <c r="D10965" s="42" t="s">
        <v>9325</v>
      </c>
      <c r="E10965" t="b">
        <v>0</v>
      </c>
      <c r="F10965" s="42" t="s">
        <v>10541</v>
      </c>
    </row>
    <row r="10966" spans="1:6" x14ac:dyDescent="0.2">
      <c r="A10966" s="42" t="s">
        <v>3329</v>
      </c>
      <c r="B10966" s="42" t="s">
        <v>8464</v>
      </c>
      <c r="C10966">
        <v>2013</v>
      </c>
      <c r="D10966" s="42" t="s">
        <v>8496</v>
      </c>
      <c r="E10966" t="b">
        <v>0</v>
      </c>
      <c r="F10966" s="42" t="s">
        <v>10541</v>
      </c>
    </row>
    <row r="10967" spans="1:6" x14ac:dyDescent="0.2">
      <c r="A10967" s="42" t="s">
        <v>3329</v>
      </c>
      <c r="B10967" s="42" t="s">
        <v>8464</v>
      </c>
      <c r="C10967">
        <v>2014</v>
      </c>
      <c r="D10967" s="42" t="s">
        <v>8940</v>
      </c>
      <c r="E10967" t="b">
        <v>0</v>
      </c>
      <c r="F10967" s="42" t="s">
        <v>10541</v>
      </c>
    </row>
    <row r="10968" spans="1:6" x14ac:dyDescent="0.2">
      <c r="A10968" s="42" t="s">
        <v>3329</v>
      </c>
      <c r="B10968" s="42" t="s">
        <v>8464</v>
      </c>
      <c r="C10968">
        <v>2015</v>
      </c>
      <c r="D10968" s="42" t="s">
        <v>8980</v>
      </c>
      <c r="E10968" t="b">
        <v>0</v>
      </c>
      <c r="F10968" s="42" t="s">
        <v>10541</v>
      </c>
    </row>
    <row r="10969" spans="1:6" x14ac:dyDescent="0.2">
      <c r="A10969" s="42" t="s">
        <v>3329</v>
      </c>
      <c r="B10969" s="42" t="s">
        <v>8464</v>
      </c>
      <c r="C10969">
        <v>2016</v>
      </c>
      <c r="D10969" s="42" t="s">
        <v>9093</v>
      </c>
      <c r="E10969" t="b">
        <v>0</v>
      </c>
      <c r="F10969" s="42" t="s">
        <v>10541</v>
      </c>
    </row>
    <row r="10970" spans="1:6" x14ac:dyDescent="0.2">
      <c r="A10970" s="42" t="s">
        <v>3329</v>
      </c>
      <c r="B10970" s="42" t="s">
        <v>8464</v>
      </c>
      <c r="C10970">
        <v>2017</v>
      </c>
      <c r="D10970" s="42" t="s">
        <v>8969</v>
      </c>
      <c r="E10970" t="b">
        <v>0</v>
      </c>
      <c r="F10970" s="42" t="s">
        <v>10541</v>
      </c>
    </row>
    <row r="10971" spans="1:6" x14ac:dyDescent="0.2">
      <c r="A10971" s="42" t="s">
        <v>3329</v>
      </c>
      <c r="B10971" s="42" t="s">
        <v>8464</v>
      </c>
      <c r="C10971">
        <v>2018</v>
      </c>
      <c r="D10971" s="42" t="s">
        <v>8582</v>
      </c>
      <c r="E10971" t="b">
        <v>0</v>
      </c>
      <c r="F10971" s="42" t="s">
        <v>10541</v>
      </c>
    </row>
    <row r="10972" spans="1:6" x14ac:dyDescent="0.2">
      <c r="A10972" s="42" t="s">
        <v>3329</v>
      </c>
      <c r="B10972" s="42" t="s">
        <v>8464</v>
      </c>
      <c r="C10972">
        <v>2019</v>
      </c>
      <c r="D10972" s="42" t="s">
        <v>8817</v>
      </c>
      <c r="E10972" t="b">
        <v>0</v>
      </c>
      <c r="F10972" s="42" t="s">
        <v>10541</v>
      </c>
    </row>
    <row r="10973" spans="1:6" x14ac:dyDescent="0.2">
      <c r="A10973" s="42" t="s">
        <v>3330</v>
      </c>
      <c r="B10973" s="42" t="s">
        <v>8454</v>
      </c>
      <c r="C10973">
        <v>2009</v>
      </c>
      <c r="D10973" s="42" t="s">
        <v>9207</v>
      </c>
      <c r="E10973" t="b">
        <v>1</v>
      </c>
      <c r="F10973" s="42" t="s">
        <v>3801</v>
      </c>
    </row>
    <row r="10974" spans="1:6" x14ac:dyDescent="0.2">
      <c r="A10974" s="42" t="s">
        <v>3330</v>
      </c>
      <c r="B10974" s="42" t="s">
        <v>8454</v>
      </c>
      <c r="C10974">
        <v>2010</v>
      </c>
      <c r="D10974" s="42" t="s">
        <v>8496</v>
      </c>
      <c r="E10974" t="b">
        <v>1</v>
      </c>
      <c r="F10974" s="42" t="s">
        <v>3801</v>
      </c>
    </row>
    <row r="10975" spans="1:6" x14ac:dyDescent="0.2">
      <c r="A10975" s="42" t="s">
        <v>3330</v>
      </c>
      <c r="B10975" s="42" t="s">
        <v>8454</v>
      </c>
      <c r="C10975">
        <v>2011</v>
      </c>
      <c r="D10975" s="42" t="s">
        <v>9083</v>
      </c>
      <c r="E10975" t="b">
        <v>1</v>
      </c>
      <c r="F10975" s="42" t="s">
        <v>3801</v>
      </c>
    </row>
    <row r="10976" spans="1:6" x14ac:dyDescent="0.2">
      <c r="A10976" s="42" t="s">
        <v>3330</v>
      </c>
      <c r="B10976" s="42" t="s">
        <v>8454</v>
      </c>
      <c r="C10976">
        <v>2012</v>
      </c>
      <c r="D10976" s="42" t="s">
        <v>9490</v>
      </c>
      <c r="E10976" t="b">
        <v>1</v>
      </c>
      <c r="F10976" s="42" t="s">
        <v>3801</v>
      </c>
    </row>
    <row r="10977" spans="1:6" x14ac:dyDescent="0.2">
      <c r="A10977" s="42" t="s">
        <v>3330</v>
      </c>
      <c r="B10977" s="42" t="s">
        <v>8454</v>
      </c>
      <c r="C10977">
        <v>2013</v>
      </c>
      <c r="D10977" s="42" t="s">
        <v>8770</v>
      </c>
      <c r="E10977" t="b">
        <v>1</v>
      </c>
      <c r="F10977" s="42" t="s">
        <v>3801</v>
      </c>
    </row>
    <row r="10978" spans="1:6" x14ac:dyDescent="0.2">
      <c r="A10978" s="42" t="s">
        <v>3330</v>
      </c>
      <c r="B10978" s="42" t="s">
        <v>8454</v>
      </c>
      <c r="C10978">
        <v>2014</v>
      </c>
      <c r="D10978" s="42" t="s">
        <v>8835</v>
      </c>
      <c r="E10978" t="b">
        <v>1</v>
      </c>
      <c r="F10978" s="42" t="s">
        <v>3801</v>
      </c>
    </row>
    <row r="10979" spans="1:6" x14ac:dyDescent="0.2">
      <c r="A10979" s="42" t="s">
        <v>3330</v>
      </c>
      <c r="B10979" s="42" t="s">
        <v>8462</v>
      </c>
      <c r="C10979">
        <v>2009</v>
      </c>
      <c r="D10979" s="42" t="s">
        <v>8771</v>
      </c>
      <c r="E10979" t="b">
        <v>1</v>
      </c>
      <c r="F10979" s="42" t="s">
        <v>3801</v>
      </c>
    </row>
    <row r="10980" spans="1:6" x14ac:dyDescent="0.2">
      <c r="A10980" s="42" t="s">
        <v>3330</v>
      </c>
      <c r="B10980" s="42" t="s">
        <v>8462</v>
      </c>
      <c r="C10980">
        <v>2010</v>
      </c>
      <c r="D10980" s="42" t="s">
        <v>8496</v>
      </c>
      <c r="E10980" t="b">
        <v>1</v>
      </c>
      <c r="F10980" s="42" t="s">
        <v>3801</v>
      </c>
    </row>
    <row r="10981" spans="1:6" x14ac:dyDescent="0.2">
      <c r="A10981" s="42" t="s">
        <v>3330</v>
      </c>
      <c r="B10981" s="42" t="s">
        <v>8462</v>
      </c>
      <c r="C10981">
        <v>2011</v>
      </c>
      <c r="D10981" s="42" t="s">
        <v>8764</v>
      </c>
      <c r="E10981" t="b">
        <v>1</v>
      </c>
      <c r="F10981" s="42" t="s">
        <v>3801</v>
      </c>
    </row>
    <row r="10982" spans="1:6" x14ac:dyDescent="0.2">
      <c r="A10982" s="42" t="s">
        <v>3330</v>
      </c>
      <c r="B10982" s="42" t="s">
        <v>8462</v>
      </c>
      <c r="C10982">
        <v>2012</v>
      </c>
      <c r="D10982" s="42" t="s">
        <v>10070</v>
      </c>
      <c r="E10982" t="b">
        <v>1</v>
      </c>
      <c r="F10982" s="42" t="s">
        <v>3801</v>
      </c>
    </row>
    <row r="10983" spans="1:6" x14ac:dyDescent="0.2">
      <c r="A10983" s="42" t="s">
        <v>3330</v>
      </c>
      <c r="B10983" s="42" t="s">
        <v>8462</v>
      </c>
      <c r="C10983">
        <v>2013</v>
      </c>
      <c r="D10983" s="42" t="s">
        <v>8615</v>
      </c>
      <c r="E10983" t="b">
        <v>1</v>
      </c>
      <c r="F10983" s="42" t="s">
        <v>3801</v>
      </c>
    </row>
    <row r="10984" spans="1:6" x14ac:dyDescent="0.2">
      <c r="A10984" s="42" t="s">
        <v>3330</v>
      </c>
      <c r="B10984" s="42" t="s">
        <v>8462</v>
      </c>
      <c r="C10984">
        <v>2014</v>
      </c>
      <c r="D10984" s="42" t="s">
        <v>8839</v>
      </c>
      <c r="E10984" t="b">
        <v>1</v>
      </c>
      <c r="F10984" s="42" t="s">
        <v>3801</v>
      </c>
    </row>
    <row r="10985" spans="1:6" x14ac:dyDescent="0.2">
      <c r="A10985" s="42" t="s">
        <v>3330</v>
      </c>
      <c r="B10985" s="42" t="s">
        <v>8464</v>
      </c>
      <c r="C10985">
        <v>2009</v>
      </c>
      <c r="D10985" s="42" t="s">
        <v>8650</v>
      </c>
      <c r="E10985" t="b">
        <v>1</v>
      </c>
      <c r="F10985" s="42" t="s">
        <v>3801</v>
      </c>
    </row>
    <row r="10986" spans="1:6" x14ac:dyDescent="0.2">
      <c r="A10986" s="42" t="s">
        <v>3330</v>
      </c>
      <c r="B10986" s="42" t="s">
        <v>8464</v>
      </c>
      <c r="C10986">
        <v>2010</v>
      </c>
      <c r="D10986" s="42" t="s">
        <v>8650</v>
      </c>
      <c r="E10986" t="b">
        <v>1</v>
      </c>
      <c r="F10986" s="42" t="s">
        <v>3801</v>
      </c>
    </row>
    <row r="10987" spans="1:6" x14ac:dyDescent="0.2">
      <c r="A10987" s="42" t="s">
        <v>3330</v>
      </c>
      <c r="B10987" s="42" t="s">
        <v>8464</v>
      </c>
      <c r="C10987">
        <v>2011</v>
      </c>
      <c r="D10987" s="42" t="s">
        <v>8650</v>
      </c>
      <c r="E10987" t="b">
        <v>1</v>
      </c>
      <c r="F10987" s="42" t="s">
        <v>3801</v>
      </c>
    </row>
    <row r="10988" spans="1:6" x14ac:dyDescent="0.2">
      <c r="A10988" s="42" t="s">
        <v>3330</v>
      </c>
      <c r="B10988" s="42" t="s">
        <v>8464</v>
      </c>
      <c r="C10988">
        <v>2012</v>
      </c>
      <c r="D10988" s="42" t="s">
        <v>8650</v>
      </c>
      <c r="E10988" t="b">
        <v>1</v>
      </c>
      <c r="F10988" s="42" t="s">
        <v>3801</v>
      </c>
    </row>
    <row r="10989" spans="1:6" x14ac:dyDescent="0.2">
      <c r="A10989" s="42" t="s">
        <v>3330</v>
      </c>
      <c r="B10989" s="42" t="s">
        <v>8464</v>
      </c>
      <c r="C10989">
        <v>2013</v>
      </c>
      <c r="D10989" s="42" t="s">
        <v>8650</v>
      </c>
      <c r="E10989" t="b">
        <v>1</v>
      </c>
      <c r="F10989" s="42" t="s">
        <v>3801</v>
      </c>
    </row>
    <row r="10990" spans="1:6" x14ac:dyDescent="0.2">
      <c r="A10990" s="42" t="s">
        <v>3330</v>
      </c>
      <c r="B10990" s="42" t="s">
        <v>8464</v>
      </c>
      <c r="C10990">
        <v>2014</v>
      </c>
      <c r="D10990" s="42" t="s">
        <v>8650</v>
      </c>
      <c r="E10990" t="b">
        <v>1</v>
      </c>
      <c r="F10990" s="42" t="s">
        <v>3801</v>
      </c>
    </row>
    <row r="10991" spans="1:6" x14ac:dyDescent="0.2">
      <c r="A10991" s="42" t="s">
        <v>3331</v>
      </c>
      <c r="B10991" s="42" t="s">
        <v>8454</v>
      </c>
      <c r="C10991">
        <v>2013</v>
      </c>
      <c r="D10991" s="42" t="s">
        <v>10542</v>
      </c>
      <c r="E10991" t="b">
        <v>0</v>
      </c>
      <c r="F10991" s="42" t="s">
        <v>10543</v>
      </c>
    </row>
    <row r="10992" spans="1:6" x14ac:dyDescent="0.2">
      <c r="A10992" s="42" t="s">
        <v>3331</v>
      </c>
      <c r="B10992" s="42" t="s">
        <v>8454</v>
      </c>
      <c r="C10992">
        <v>2014</v>
      </c>
      <c r="D10992" s="42" t="s">
        <v>10544</v>
      </c>
      <c r="E10992" t="b">
        <v>0</v>
      </c>
      <c r="F10992" s="42" t="s">
        <v>10543</v>
      </c>
    </row>
    <row r="10993" spans="1:6" x14ac:dyDescent="0.2">
      <c r="A10993" s="42" t="s">
        <v>3331</v>
      </c>
      <c r="B10993" s="42" t="s">
        <v>8454</v>
      </c>
      <c r="C10993">
        <v>2015</v>
      </c>
      <c r="D10993" s="42" t="s">
        <v>10545</v>
      </c>
      <c r="E10993" t="b">
        <v>0</v>
      </c>
      <c r="F10993" s="42" t="s">
        <v>10543</v>
      </c>
    </row>
    <row r="10994" spans="1:6" x14ac:dyDescent="0.2">
      <c r="A10994" s="42" t="s">
        <v>3331</v>
      </c>
      <c r="B10994" s="42" t="s">
        <v>8454</v>
      </c>
      <c r="C10994">
        <v>2016</v>
      </c>
      <c r="D10994" s="42" t="s">
        <v>10546</v>
      </c>
      <c r="E10994" t="b">
        <v>0</v>
      </c>
      <c r="F10994" s="42" t="s">
        <v>10543</v>
      </c>
    </row>
    <row r="10995" spans="1:6" x14ac:dyDescent="0.2">
      <c r="A10995" s="42" t="s">
        <v>3331</v>
      </c>
      <c r="B10995" s="42" t="s">
        <v>8454</v>
      </c>
      <c r="C10995">
        <v>2017</v>
      </c>
      <c r="D10995" s="42" t="s">
        <v>10547</v>
      </c>
      <c r="E10995" t="b">
        <v>0</v>
      </c>
      <c r="F10995" s="42" t="s">
        <v>10543</v>
      </c>
    </row>
    <row r="10996" spans="1:6" x14ac:dyDescent="0.2">
      <c r="A10996" s="42" t="s">
        <v>3331</v>
      </c>
      <c r="B10996" s="42" t="s">
        <v>8454</v>
      </c>
      <c r="C10996">
        <v>2018</v>
      </c>
      <c r="D10996" s="42" t="s">
        <v>10548</v>
      </c>
      <c r="E10996" t="b">
        <v>0</v>
      </c>
      <c r="F10996" s="42" t="s">
        <v>10543</v>
      </c>
    </row>
    <row r="10997" spans="1:6" x14ac:dyDescent="0.2">
      <c r="A10997" s="42" t="s">
        <v>3331</v>
      </c>
      <c r="B10997" s="42" t="s">
        <v>8454</v>
      </c>
      <c r="C10997">
        <v>2019</v>
      </c>
      <c r="D10997" s="42" t="s">
        <v>10549</v>
      </c>
      <c r="E10997" t="b">
        <v>0</v>
      </c>
      <c r="F10997" s="42" t="s">
        <v>10543</v>
      </c>
    </row>
    <row r="10998" spans="1:6" x14ac:dyDescent="0.2">
      <c r="A10998" s="42" t="s">
        <v>3331</v>
      </c>
      <c r="B10998" s="42" t="s">
        <v>8462</v>
      </c>
      <c r="C10998">
        <v>2013</v>
      </c>
      <c r="D10998" s="42" t="s">
        <v>9401</v>
      </c>
      <c r="E10998" t="b">
        <v>0</v>
      </c>
      <c r="F10998" s="42" t="s">
        <v>10543</v>
      </c>
    </row>
    <row r="10999" spans="1:6" x14ac:dyDescent="0.2">
      <c r="A10999" s="42" t="s">
        <v>3331</v>
      </c>
      <c r="B10999" s="42" t="s">
        <v>8462</v>
      </c>
      <c r="C10999">
        <v>2014</v>
      </c>
      <c r="D10999" s="42" t="s">
        <v>10316</v>
      </c>
      <c r="E10999" t="b">
        <v>0</v>
      </c>
      <c r="F10999" s="42" t="s">
        <v>10543</v>
      </c>
    </row>
    <row r="11000" spans="1:6" x14ac:dyDescent="0.2">
      <c r="A11000" s="42" t="s">
        <v>3331</v>
      </c>
      <c r="B11000" s="42" t="s">
        <v>8462</v>
      </c>
      <c r="C11000">
        <v>2015</v>
      </c>
      <c r="D11000" s="42" t="s">
        <v>10550</v>
      </c>
      <c r="E11000" t="b">
        <v>0</v>
      </c>
      <c r="F11000" s="42" t="s">
        <v>10543</v>
      </c>
    </row>
    <row r="11001" spans="1:6" x14ac:dyDescent="0.2">
      <c r="A11001" s="42" t="s">
        <v>3331</v>
      </c>
      <c r="B11001" s="42" t="s">
        <v>8462</v>
      </c>
      <c r="C11001">
        <v>2016</v>
      </c>
      <c r="D11001" s="42" t="s">
        <v>9547</v>
      </c>
      <c r="E11001" t="b">
        <v>0</v>
      </c>
      <c r="F11001" s="42" t="s">
        <v>10543</v>
      </c>
    </row>
    <row r="11002" spans="1:6" x14ac:dyDescent="0.2">
      <c r="A11002" s="42" t="s">
        <v>3331</v>
      </c>
      <c r="B11002" s="42" t="s">
        <v>8462</v>
      </c>
      <c r="C11002">
        <v>2017</v>
      </c>
      <c r="D11002" s="42" t="s">
        <v>10551</v>
      </c>
      <c r="E11002" t="b">
        <v>0</v>
      </c>
      <c r="F11002" s="42" t="s">
        <v>10543</v>
      </c>
    </row>
    <row r="11003" spans="1:6" x14ac:dyDescent="0.2">
      <c r="A11003" s="42" t="s">
        <v>3331</v>
      </c>
      <c r="B11003" s="42" t="s">
        <v>8462</v>
      </c>
      <c r="C11003">
        <v>2018</v>
      </c>
      <c r="D11003" s="42" t="s">
        <v>9786</v>
      </c>
      <c r="E11003" t="b">
        <v>0</v>
      </c>
      <c r="F11003" s="42" t="s">
        <v>10543</v>
      </c>
    </row>
    <row r="11004" spans="1:6" x14ac:dyDescent="0.2">
      <c r="A11004" s="42" t="s">
        <v>3331</v>
      </c>
      <c r="B11004" s="42" t="s">
        <v>8462</v>
      </c>
      <c r="C11004">
        <v>2019</v>
      </c>
      <c r="D11004" s="42" t="s">
        <v>10549</v>
      </c>
      <c r="E11004" t="b">
        <v>0</v>
      </c>
      <c r="F11004" s="42" t="s">
        <v>10543</v>
      </c>
    </row>
    <row r="11005" spans="1:6" x14ac:dyDescent="0.2">
      <c r="A11005" s="42" t="s">
        <v>3331</v>
      </c>
      <c r="B11005" s="42" t="s">
        <v>8464</v>
      </c>
      <c r="C11005">
        <v>2013</v>
      </c>
      <c r="D11005" s="42" t="s">
        <v>8496</v>
      </c>
      <c r="E11005" t="b">
        <v>0</v>
      </c>
      <c r="F11005" s="42" t="s">
        <v>10543</v>
      </c>
    </row>
    <row r="11006" spans="1:6" x14ac:dyDescent="0.2">
      <c r="A11006" s="42" t="s">
        <v>3331</v>
      </c>
      <c r="B11006" s="42" t="s">
        <v>8464</v>
      </c>
      <c r="C11006">
        <v>2014</v>
      </c>
      <c r="D11006" s="42" t="s">
        <v>8496</v>
      </c>
      <c r="E11006" t="b">
        <v>0</v>
      </c>
      <c r="F11006" s="42" t="s">
        <v>10543</v>
      </c>
    </row>
    <row r="11007" spans="1:6" x14ac:dyDescent="0.2">
      <c r="A11007" s="42" t="s">
        <v>3331</v>
      </c>
      <c r="B11007" s="42" t="s">
        <v>8464</v>
      </c>
      <c r="C11007">
        <v>2015</v>
      </c>
      <c r="D11007" s="42" t="s">
        <v>8496</v>
      </c>
      <c r="E11007" t="b">
        <v>0</v>
      </c>
      <c r="F11007" s="42" t="s">
        <v>10543</v>
      </c>
    </row>
    <row r="11008" spans="1:6" x14ac:dyDescent="0.2">
      <c r="A11008" s="42" t="s">
        <v>3331</v>
      </c>
      <c r="B11008" s="42" t="s">
        <v>8464</v>
      </c>
      <c r="C11008">
        <v>2016</v>
      </c>
      <c r="D11008" s="42" t="s">
        <v>9094</v>
      </c>
      <c r="E11008" t="b">
        <v>0</v>
      </c>
      <c r="F11008" s="42" t="s">
        <v>10543</v>
      </c>
    </row>
    <row r="11009" spans="1:6" x14ac:dyDescent="0.2">
      <c r="A11009" s="42" t="s">
        <v>3331</v>
      </c>
      <c r="B11009" s="42" t="s">
        <v>8464</v>
      </c>
      <c r="C11009">
        <v>2017</v>
      </c>
      <c r="D11009" s="42" t="s">
        <v>8723</v>
      </c>
      <c r="E11009" t="b">
        <v>0</v>
      </c>
      <c r="F11009" s="42" t="s">
        <v>10543</v>
      </c>
    </row>
    <row r="11010" spans="1:6" x14ac:dyDescent="0.2">
      <c r="A11010" s="42" t="s">
        <v>3331</v>
      </c>
      <c r="B11010" s="42" t="s">
        <v>8464</v>
      </c>
      <c r="C11010">
        <v>2018</v>
      </c>
      <c r="D11010" s="42" t="s">
        <v>8695</v>
      </c>
      <c r="E11010" t="b">
        <v>0</v>
      </c>
      <c r="F11010" s="42" t="s">
        <v>10543</v>
      </c>
    </row>
    <row r="11011" spans="1:6" x14ac:dyDescent="0.2">
      <c r="A11011" s="42" t="s">
        <v>3331</v>
      </c>
      <c r="B11011" s="42" t="s">
        <v>8464</v>
      </c>
      <c r="C11011">
        <v>2019</v>
      </c>
      <c r="D11011" s="42" t="s">
        <v>8460</v>
      </c>
      <c r="E11011" t="b">
        <v>0</v>
      </c>
      <c r="F11011" s="42" t="s">
        <v>10543</v>
      </c>
    </row>
    <row r="11012" spans="1:6" x14ac:dyDescent="0.2">
      <c r="A11012" s="42" t="s">
        <v>3332</v>
      </c>
      <c r="B11012" s="42" t="s">
        <v>8454</v>
      </c>
      <c r="C11012">
        <v>2013</v>
      </c>
      <c r="D11012" s="42" t="s">
        <v>9205</v>
      </c>
      <c r="E11012" t="b">
        <v>0</v>
      </c>
      <c r="F11012" s="42" t="s">
        <v>10552</v>
      </c>
    </row>
    <row r="11013" spans="1:6" x14ac:dyDescent="0.2">
      <c r="A11013" s="42" t="s">
        <v>3332</v>
      </c>
      <c r="B11013" s="42" t="s">
        <v>8454</v>
      </c>
      <c r="C11013">
        <v>2014</v>
      </c>
      <c r="D11013" s="42" t="s">
        <v>9255</v>
      </c>
      <c r="E11013" t="b">
        <v>0</v>
      </c>
      <c r="F11013" s="42" t="s">
        <v>10552</v>
      </c>
    </row>
    <row r="11014" spans="1:6" x14ac:dyDescent="0.2">
      <c r="A11014" s="42" t="s">
        <v>3332</v>
      </c>
      <c r="B11014" s="42" t="s">
        <v>8454</v>
      </c>
      <c r="C11014">
        <v>2015</v>
      </c>
      <c r="D11014" s="42" t="s">
        <v>8585</v>
      </c>
      <c r="E11014" t="b">
        <v>0</v>
      </c>
      <c r="F11014" s="42" t="s">
        <v>10552</v>
      </c>
    </row>
    <row r="11015" spans="1:6" x14ac:dyDescent="0.2">
      <c r="A11015" s="42" t="s">
        <v>3332</v>
      </c>
      <c r="B11015" s="42" t="s">
        <v>8454</v>
      </c>
      <c r="C11015">
        <v>2016</v>
      </c>
      <c r="D11015" s="42" t="s">
        <v>8592</v>
      </c>
      <c r="E11015" t="b">
        <v>0</v>
      </c>
      <c r="F11015" s="42" t="s">
        <v>10552</v>
      </c>
    </row>
    <row r="11016" spans="1:6" x14ac:dyDescent="0.2">
      <c r="A11016" s="42" t="s">
        <v>3332</v>
      </c>
      <c r="B11016" s="42" t="s">
        <v>8454</v>
      </c>
      <c r="C11016">
        <v>2017</v>
      </c>
      <c r="D11016" s="42" t="s">
        <v>8669</v>
      </c>
      <c r="E11016" t="b">
        <v>0</v>
      </c>
      <c r="F11016" s="42" t="s">
        <v>10552</v>
      </c>
    </row>
    <row r="11017" spans="1:6" x14ac:dyDescent="0.2">
      <c r="A11017" s="42" t="s">
        <v>3332</v>
      </c>
      <c r="B11017" s="42" t="s">
        <v>8454</v>
      </c>
      <c r="C11017">
        <v>2018</v>
      </c>
      <c r="D11017" s="42" t="s">
        <v>8521</v>
      </c>
      <c r="E11017" t="b">
        <v>0</v>
      </c>
      <c r="F11017" s="42" t="s">
        <v>10552</v>
      </c>
    </row>
    <row r="11018" spans="1:6" x14ac:dyDescent="0.2">
      <c r="A11018" s="42" t="s">
        <v>3332</v>
      </c>
      <c r="B11018" s="42" t="s">
        <v>8454</v>
      </c>
      <c r="C11018">
        <v>2019</v>
      </c>
      <c r="D11018" s="42" t="s">
        <v>8647</v>
      </c>
      <c r="E11018" t="b">
        <v>0</v>
      </c>
      <c r="F11018" s="42" t="s">
        <v>10552</v>
      </c>
    </row>
    <row r="11019" spans="1:6" x14ac:dyDescent="0.2">
      <c r="A11019" s="42" t="s">
        <v>3332</v>
      </c>
      <c r="B11019" s="42" t="s">
        <v>8462</v>
      </c>
      <c r="C11019">
        <v>2013</v>
      </c>
      <c r="D11019" s="42" t="s">
        <v>9205</v>
      </c>
      <c r="E11019" t="b">
        <v>0</v>
      </c>
      <c r="F11019" s="42" t="s">
        <v>10552</v>
      </c>
    </row>
    <row r="11020" spans="1:6" x14ac:dyDescent="0.2">
      <c r="A11020" s="42" t="s">
        <v>3332</v>
      </c>
      <c r="B11020" s="42" t="s">
        <v>8462</v>
      </c>
      <c r="C11020">
        <v>2014</v>
      </c>
      <c r="D11020" s="42" t="s">
        <v>9255</v>
      </c>
      <c r="E11020" t="b">
        <v>0</v>
      </c>
      <c r="F11020" s="42" t="s">
        <v>10552</v>
      </c>
    </row>
    <row r="11021" spans="1:6" x14ac:dyDescent="0.2">
      <c r="A11021" s="42" t="s">
        <v>3332</v>
      </c>
      <c r="B11021" s="42" t="s">
        <v>8462</v>
      </c>
      <c r="C11021">
        <v>2015</v>
      </c>
      <c r="D11021" s="42" t="s">
        <v>8585</v>
      </c>
      <c r="E11021" t="b">
        <v>0</v>
      </c>
      <c r="F11021" s="42" t="s">
        <v>10552</v>
      </c>
    </row>
    <row r="11022" spans="1:6" x14ac:dyDescent="0.2">
      <c r="A11022" s="42" t="s">
        <v>3332</v>
      </c>
      <c r="B11022" s="42" t="s">
        <v>8462</v>
      </c>
      <c r="C11022">
        <v>2016</v>
      </c>
      <c r="D11022" s="42" t="s">
        <v>8592</v>
      </c>
      <c r="E11022" t="b">
        <v>0</v>
      </c>
      <c r="F11022" s="42" t="s">
        <v>10552</v>
      </c>
    </row>
    <row r="11023" spans="1:6" x14ac:dyDescent="0.2">
      <c r="A11023" s="42" t="s">
        <v>3332</v>
      </c>
      <c r="B11023" s="42" t="s">
        <v>8462</v>
      </c>
      <c r="C11023">
        <v>2017</v>
      </c>
      <c r="D11023" s="42" t="s">
        <v>8669</v>
      </c>
      <c r="E11023" t="b">
        <v>0</v>
      </c>
      <c r="F11023" s="42" t="s">
        <v>10552</v>
      </c>
    </row>
    <row r="11024" spans="1:6" x14ac:dyDescent="0.2">
      <c r="A11024" s="42" t="s">
        <v>3332</v>
      </c>
      <c r="B11024" s="42" t="s">
        <v>8462</v>
      </c>
      <c r="C11024">
        <v>2018</v>
      </c>
      <c r="D11024" s="42" t="s">
        <v>8521</v>
      </c>
      <c r="E11024" t="b">
        <v>0</v>
      </c>
      <c r="F11024" s="42" t="s">
        <v>10552</v>
      </c>
    </row>
    <row r="11025" spans="1:6" x14ac:dyDescent="0.2">
      <c r="A11025" s="42" t="s">
        <v>3332</v>
      </c>
      <c r="B11025" s="42" t="s">
        <v>8462</v>
      </c>
      <c r="C11025">
        <v>2019</v>
      </c>
      <c r="D11025" s="42" t="s">
        <v>8647</v>
      </c>
      <c r="E11025" t="b">
        <v>0</v>
      </c>
      <c r="F11025" s="42" t="s">
        <v>10552</v>
      </c>
    </row>
    <row r="11026" spans="1:6" x14ac:dyDescent="0.2">
      <c r="A11026" s="42" t="s">
        <v>3332</v>
      </c>
      <c r="B11026" s="42" t="s">
        <v>8464</v>
      </c>
      <c r="C11026">
        <v>2013</v>
      </c>
      <c r="D11026" s="42" t="s">
        <v>8825</v>
      </c>
      <c r="E11026" t="b">
        <v>0</v>
      </c>
      <c r="F11026" s="42" t="s">
        <v>10552</v>
      </c>
    </row>
    <row r="11027" spans="1:6" x14ac:dyDescent="0.2">
      <c r="A11027" s="42" t="s">
        <v>3332</v>
      </c>
      <c r="B11027" s="42" t="s">
        <v>8464</v>
      </c>
      <c r="C11027">
        <v>2014</v>
      </c>
      <c r="D11027" s="42" t="s">
        <v>9130</v>
      </c>
      <c r="E11027" t="b">
        <v>0</v>
      </c>
      <c r="F11027" s="42" t="s">
        <v>10552</v>
      </c>
    </row>
    <row r="11028" spans="1:6" x14ac:dyDescent="0.2">
      <c r="A11028" s="42" t="s">
        <v>3332</v>
      </c>
      <c r="B11028" s="42" t="s">
        <v>8464</v>
      </c>
      <c r="C11028">
        <v>2015</v>
      </c>
      <c r="D11028" s="42" t="s">
        <v>8597</v>
      </c>
      <c r="E11028" t="b">
        <v>0</v>
      </c>
      <c r="F11028" s="42" t="s">
        <v>10552</v>
      </c>
    </row>
    <row r="11029" spans="1:6" x14ac:dyDescent="0.2">
      <c r="A11029" s="42" t="s">
        <v>3332</v>
      </c>
      <c r="B11029" s="42" t="s">
        <v>8464</v>
      </c>
      <c r="C11029">
        <v>2016</v>
      </c>
      <c r="D11029" s="42" t="s">
        <v>8588</v>
      </c>
      <c r="E11029" t="b">
        <v>0</v>
      </c>
      <c r="F11029" s="42" t="s">
        <v>10552</v>
      </c>
    </row>
    <row r="11030" spans="1:6" x14ac:dyDescent="0.2">
      <c r="A11030" s="42" t="s">
        <v>3332</v>
      </c>
      <c r="B11030" s="42" t="s">
        <v>8464</v>
      </c>
      <c r="C11030">
        <v>2017</v>
      </c>
      <c r="D11030" s="42" t="s">
        <v>8998</v>
      </c>
      <c r="E11030" t="b">
        <v>0</v>
      </c>
      <c r="F11030" s="42" t="s">
        <v>10552</v>
      </c>
    </row>
    <row r="11031" spans="1:6" x14ac:dyDescent="0.2">
      <c r="A11031" s="42" t="s">
        <v>3332</v>
      </c>
      <c r="B11031" s="42" t="s">
        <v>8464</v>
      </c>
      <c r="C11031">
        <v>2018</v>
      </c>
      <c r="D11031" s="42" t="s">
        <v>8608</v>
      </c>
      <c r="E11031" t="b">
        <v>0</v>
      </c>
      <c r="F11031" s="42" t="s">
        <v>10552</v>
      </c>
    </row>
    <row r="11032" spans="1:6" x14ac:dyDescent="0.2">
      <c r="A11032" s="42" t="s">
        <v>3332</v>
      </c>
      <c r="B11032" s="42" t="s">
        <v>8464</v>
      </c>
      <c r="C11032">
        <v>2019</v>
      </c>
      <c r="D11032" s="42" t="s">
        <v>8698</v>
      </c>
      <c r="E11032" t="b">
        <v>0</v>
      </c>
      <c r="F11032" s="42" t="s">
        <v>10552</v>
      </c>
    </row>
    <row r="11033" spans="1:6" x14ac:dyDescent="0.2">
      <c r="A11033" s="42" t="s">
        <v>3333</v>
      </c>
      <c r="B11033" s="42" t="s">
        <v>8454</v>
      </c>
      <c r="C11033">
        <v>2013</v>
      </c>
      <c r="D11033" s="42" t="s">
        <v>8664</v>
      </c>
      <c r="E11033" t="b">
        <v>0</v>
      </c>
      <c r="F11033" s="42" t="s">
        <v>10553</v>
      </c>
    </row>
    <row r="11034" spans="1:6" x14ac:dyDescent="0.2">
      <c r="A11034" s="42" t="s">
        <v>3333</v>
      </c>
      <c r="B11034" s="42" t="s">
        <v>8454</v>
      </c>
      <c r="C11034">
        <v>2014</v>
      </c>
      <c r="D11034" s="42" t="s">
        <v>9242</v>
      </c>
      <c r="E11034" t="b">
        <v>0</v>
      </c>
      <c r="F11034" s="42" t="s">
        <v>10553</v>
      </c>
    </row>
    <row r="11035" spans="1:6" x14ac:dyDescent="0.2">
      <c r="A11035" s="42" t="s">
        <v>3333</v>
      </c>
      <c r="B11035" s="42" t="s">
        <v>8454</v>
      </c>
      <c r="C11035">
        <v>2015</v>
      </c>
      <c r="D11035" s="42" t="s">
        <v>8841</v>
      </c>
      <c r="E11035" t="b">
        <v>0</v>
      </c>
      <c r="F11035" s="42" t="s">
        <v>10553</v>
      </c>
    </row>
    <row r="11036" spans="1:6" x14ac:dyDescent="0.2">
      <c r="A11036" s="42" t="s">
        <v>3333</v>
      </c>
      <c r="B11036" s="42" t="s">
        <v>8454</v>
      </c>
      <c r="C11036">
        <v>2016</v>
      </c>
      <c r="D11036" s="42" t="s">
        <v>8516</v>
      </c>
      <c r="E11036" t="b">
        <v>0</v>
      </c>
      <c r="F11036" s="42" t="s">
        <v>10553</v>
      </c>
    </row>
    <row r="11037" spans="1:6" x14ac:dyDescent="0.2">
      <c r="A11037" s="42" t="s">
        <v>3333</v>
      </c>
      <c r="B11037" s="42" t="s">
        <v>8454</v>
      </c>
      <c r="C11037">
        <v>2017</v>
      </c>
      <c r="D11037" s="42" t="s">
        <v>9219</v>
      </c>
      <c r="E11037" t="b">
        <v>0</v>
      </c>
      <c r="F11037" s="42" t="s">
        <v>10553</v>
      </c>
    </row>
    <row r="11038" spans="1:6" x14ac:dyDescent="0.2">
      <c r="A11038" s="42" t="s">
        <v>3333</v>
      </c>
      <c r="B11038" s="42" t="s">
        <v>8454</v>
      </c>
      <c r="C11038">
        <v>2018</v>
      </c>
      <c r="D11038" s="42" t="s">
        <v>10253</v>
      </c>
      <c r="E11038" t="b">
        <v>0</v>
      </c>
      <c r="F11038" s="42" t="s">
        <v>10553</v>
      </c>
    </row>
    <row r="11039" spans="1:6" x14ac:dyDescent="0.2">
      <c r="A11039" s="42" t="s">
        <v>3333</v>
      </c>
      <c r="B11039" s="42" t="s">
        <v>8454</v>
      </c>
      <c r="C11039">
        <v>2019</v>
      </c>
      <c r="D11039" s="42" t="s">
        <v>10554</v>
      </c>
      <c r="E11039" t="b">
        <v>0</v>
      </c>
      <c r="F11039" s="42" t="s">
        <v>10553</v>
      </c>
    </row>
    <row r="11040" spans="1:6" x14ac:dyDescent="0.2">
      <c r="A11040" s="42" t="s">
        <v>3333</v>
      </c>
      <c r="B11040" s="42" t="s">
        <v>8462</v>
      </c>
      <c r="C11040">
        <v>2013</v>
      </c>
      <c r="D11040" s="42" t="s">
        <v>9116</v>
      </c>
      <c r="E11040" t="b">
        <v>0</v>
      </c>
      <c r="F11040" s="42" t="s">
        <v>10553</v>
      </c>
    </row>
    <row r="11041" spans="1:6" x14ac:dyDescent="0.2">
      <c r="A11041" s="42" t="s">
        <v>3333</v>
      </c>
      <c r="B11041" s="42" t="s">
        <v>8462</v>
      </c>
      <c r="C11041">
        <v>2014</v>
      </c>
      <c r="D11041" s="42" t="s">
        <v>10555</v>
      </c>
      <c r="E11041" t="b">
        <v>0</v>
      </c>
      <c r="F11041" s="42" t="s">
        <v>10553</v>
      </c>
    </row>
    <row r="11042" spans="1:6" x14ac:dyDescent="0.2">
      <c r="A11042" s="42" t="s">
        <v>3333</v>
      </c>
      <c r="B11042" s="42" t="s">
        <v>8462</v>
      </c>
      <c r="C11042">
        <v>2015</v>
      </c>
      <c r="D11042" s="42" t="s">
        <v>9519</v>
      </c>
      <c r="E11042" t="b">
        <v>0</v>
      </c>
      <c r="F11042" s="42" t="s">
        <v>10553</v>
      </c>
    </row>
    <row r="11043" spans="1:6" x14ac:dyDescent="0.2">
      <c r="A11043" s="42" t="s">
        <v>3333</v>
      </c>
      <c r="B11043" s="42" t="s">
        <v>8462</v>
      </c>
      <c r="C11043">
        <v>2016</v>
      </c>
      <c r="D11043" s="42" t="s">
        <v>8832</v>
      </c>
      <c r="E11043" t="b">
        <v>0</v>
      </c>
      <c r="F11043" s="42" t="s">
        <v>10553</v>
      </c>
    </row>
    <row r="11044" spans="1:6" x14ac:dyDescent="0.2">
      <c r="A11044" s="42" t="s">
        <v>3333</v>
      </c>
      <c r="B11044" s="42" t="s">
        <v>8462</v>
      </c>
      <c r="C11044">
        <v>2017</v>
      </c>
      <c r="D11044" s="42" t="s">
        <v>10269</v>
      </c>
      <c r="E11044" t="b">
        <v>0</v>
      </c>
      <c r="F11044" s="42" t="s">
        <v>10553</v>
      </c>
    </row>
    <row r="11045" spans="1:6" x14ac:dyDescent="0.2">
      <c r="A11045" s="42" t="s">
        <v>3333</v>
      </c>
      <c r="B11045" s="42" t="s">
        <v>8462</v>
      </c>
      <c r="C11045">
        <v>2018</v>
      </c>
      <c r="D11045" s="42" t="s">
        <v>9098</v>
      </c>
      <c r="E11045" t="b">
        <v>0</v>
      </c>
      <c r="F11045" s="42" t="s">
        <v>10553</v>
      </c>
    </row>
    <row r="11046" spans="1:6" x14ac:dyDescent="0.2">
      <c r="A11046" s="42" t="s">
        <v>3333</v>
      </c>
      <c r="B11046" s="42" t="s">
        <v>8462</v>
      </c>
      <c r="C11046">
        <v>2019</v>
      </c>
      <c r="D11046" s="42" t="s">
        <v>10556</v>
      </c>
      <c r="E11046" t="b">
        <v>0</v>
      </c>
      <c r="F11046" s="42" t="s">
        <v>10553</v>
      </c>
    </row>
    <row r="11047" spans="1:6" x14ac:dyDescent="0.2">
      <c r="A11047" s="42" t="s">
        <v>3333</v>
      </c>
      <c r="B11047" s="42" t="s">
        <v>8464</v>
      </c>
      <c r="C11047">
        <v>2013</v>
      </c>
      <c r="D11047" s="42" t="s">
        <v>8687</v>
      </c>
      <c r="E11047" t="b">
        <v>0</v>
      </c>
      <c r="F11047" s="42" t="s">
        <v>10553</v>
      </c>
    </row>
    <row r="11048" spans="1:6" x14ac:dyDescent="0.2">
      <c r="A11048" s="42" t="s">
        <v>3333</v>
      </c>
      <c r="B11048" s="42" t="s">
        <v>8464</v>
      </c>
      <c r="C11048">
        <v>2014</v>
      </c>
      <c r="D11048" s="42" t="s">
        <v>8997</v>
      </c>
      <c r="E11048" t="b">
        <v>0</v>
      </c>
      <c r="F11048" s="42" t="s">
        <v>10553</v>
      </c>
    </row>
    <row r="11049" spans="1:6" x14ac:dyDescent="0.2">
      <c r="A11049" s="42" t="s">
        <v>3333</v>
      </c>
      <c r="B11049" s="42" t="s">
        <v>8464</v>
      </c>
      <c r="C11049">
        <v>2015</v>
      </c>
      <c r="D11049" s="42" t="s">
        <v>8639</v>
      </c>
      <c r="E11049" t="b">
        <v>0</v>
      </c>
      <c r="F11049" s="42" t="s">
        <v>10553</v>
      </c>
    </row>
    <row r="11050" spans="1:6" x14ac:dyDescent="0.2">
      <c r="A11050" s="42" t="s">
        <v>3333</v>
      </c>
      <c r="B11050" s="42" t="s">
        <v>8464</v>
      </c>
      <c r="C11050">
        <v>2016</v>
      </c>
      <c r="D11050" s="42" t="s">
        <v>8826</v>
      </c>
      <c r="E11050" t="b">
        <v>0</v>
      </c>
      <c r="F11050" s="42" t="s">
        <v>10553</v>
      </c>
    </row>
    <row r="11051" spans="1:6" x14ac:dyDescent="0.2">
      <c r="A11051" s="42" t="s">
        <v>3333</v>
      </c>
      <c r="B11051" s="42" t="s">
        <v>8464</v>
      </c>
      <c r="C11051">
        <v>2017</v>
      </c>
      <c r="D11051" s="42" t="s">
        <v>9051</v>
      </c>
      <c r="E11051" t="b">
        <v>0</v>
      </c>
      <c r="F11051" s="42" t="s">
        <v>10553</v>
      </c>
    </row>
    <row r="11052" spans="1:6" x14ac:dyDescent="0.2">
      <c r="A11052" s="42" t="s">
        <v>3333</v>
      </c>
      <c r="B11052" s="42" t="s">
        <v>8464</v>
      </c>
      <c r="C11052">
        <v>2018</v>
      </c>
      <c r="D11052" s="42" t="s">
        <v>9055</v>
      </c>
      <c r="E11052" t="b">
        <v>0</v>
      </c>
      <c r="F11052" s="42" t="s">
        <v>10553</v>
      </c>
    </row>
    <row r="11053" spans="1:6" x14ac:dyDescent="0.2">
      <c r="A11053" s="42" t="s">
        <v>3333</v>
      </c>
      <c r="B11053" s="42" t="s">
        <v>8464</v>
      </c>
      <c r="C11053">
        <v>2019</v>
      </c>
      <c r="D11053" s="42" t="s">
        <v>8467</v>
      </c>
      <c r="E11053" t="b">
        <v>0</v>
      </c>
      <c r="F11053" s="42" t="s">
        <v>10553</v>
      </c>
    </row>
    <row r="11054" spans="1:6" x14ac:dyDescent="0.2">
      <c r="A11054" s="42" t="s">
        <v>3334</v>
      </c>
      <c r="B11054" s="42" t="s">
        <v>8454</v>
      </c>
      <c r="C11054">
        <v>2013</v>
      </c>
      <c r="D11054" s="42" t="s">
        <v>8482</v>
      </c>
      <c r="E11054" t="b">
        <v>0</v>
      </c>
      <c r="F11054" s="42" t="s">
        <v>10557</v>
      </c>
    </row>
    <row r="11055" spans="1:6" x14ac:dyDescent="0.2">
      <c r="A11055" s="42" t="s">
        <v>3334</v>
      </c>
      <c r="B11055" s="42" t="s">
        <v>8454</v>
      </c>
      <c r="C11055">
        <v>2014</v>
      </c>
      <c r="D11055" s="42" t="s">
        <v>10558</v>
      </c>
      <c r="E11055" t="b">
        <v>0</v>
      </c>
      <c r="F11055" s="42" t="s">
        <v>10557</v>
      </c>
    </row>
    <row r="11056" spans="1:6" x14ac:dyDescent="0.2">
      <c r="A11056" s="42" t="s">
        <v>3334</v>
      </c>
      <c r="B11056" s="42" t="s">
        <v>8454</v>
      </c>
      <c r="C11056">
        <v>2015</v>
      </c>
      <c r="D11056" s="42" t="s">
        <v>10559</v>
      </c>
      <c r="E11056" t="b">
        <v>0</v>
      </c>
      <c r="F11056" s="42" t="s">
        <v>10557</v>
      </c>
    </row>
    <row r="11057" spans="1:6" x14ac:dyDescent="0.2">
      <c r="A11057" s="42" t="s">
        <v>3334</v>
      </c>
      <c r="B11057" s="42" t="s">
        <v>8454</v>
      </c>
      <c r="C11057">
        <v>2016</v>
      </c>
      <c r="D11057" s="42" t="s">
        <v>10560</v>
      </c>
      <c r="E11057" t="b">
        <v>0</v>
      </c>
      <c r="F11057" s="42" t="s">
        <v>10557</v>
      </c>
    </row>
    <row r="11058" spans="1:6" x14ac:dyDescent="0.2">
      <c r="A11058" s="42" t="s">
        <v>3334</v>
      </c>
      <c r="B11058" s="42" t="s">
        <v>8454</v>
      </c>
      <c r="C11058">
        <v>2017</v>
      </c>
      <c r="D11058" s="42" t="s">
        <v>10561</v>
      </c>
      <c r="E11058" t="b">
        <v>0</v>
      </c>
      <c r="F11058" s="42" t="s">
        <v>10557</v>
      </c>
    </row>
    <row r="11059" spans="1:6" x14ac:dyDescent="0.2">
      <c r="A11059" s="42" t="s">
        <v>3334</v>
      </c>
      <c r="B11059" s="42" t="s">
        <v>8454</v>
      </c>
      <c r="C11059">
        <v>2018</v>
      </c>
      <c r="D11059" s="42" t="s">
        <v>9666</v>
      </c>
      <c r="E11059" t="b">
        <v>0</v>
      </c>
      <c r="F11059" s="42" t="s">
        <v>10557</v>
      </c>
    </row>
    <row r="11060" spans="1:6" x14ac:dyDescent="0.2">
      <c r="A11060" s="42" t="s">
        <v>3334</v>
      </c>
      <c r="B11060" s="42" t="s">
        <v>8454</v>
      </c>
      <c r="C11060">
        <v>2019</v>
      </c>
      <c r="D11060" s="42" t="s">
        <v>10562</v>
      </c>
      <c r="E11060" t="b">
        <v>0</v>
      </c>
      <c r="F11060" s="42" t="s">
        <v>10557</v>
      </c>
    </row>
    <row r="11061" spans="1:6" x14ac:dyDescent="0.2">
      <c r="A11061" s="42" t="s">
        <v>3334</v>
      </c>
      <c r="B11061" s="42" t="s">
        <v>8462</v>
      </c>
      <c r="C11061">
        <v>2013</v>
      </c>
      <c r="D11061" s="42" t="s">
        <v>8482</v>
      </c>
      <c r="E11061" t="b">
        <v>0</v>
      </c>
      <c r="F11061" s="42" t="s">
        <v>10557</v>
      </c>
    </row>
    <row r="11062" spans="1:6" x14ac:dyDescent="0.2">
      <c r="A11062" s="42" t="s">
        <v>3334</v>
      </c>
      <c r="B11062" s="42" t="s">
        <v>8462</v>
      </c>
      <c r="C11062">
        <v>2014</v>
      </c>
      <c r="D11062" s="42" t="s">
        <v>10563</v>
      </c>
      <c r="E11062" t="b">
        <v>0</v>
      </c>
      <c r="F11062" s="42" t="s">
        <v>10557</v>
      </c>
    </row>
    <row r="11063" spans="1:6" x14ac:dyDescent="0.2">
      <c r="A11063" s="42" t="s">
        <v>3334</v>
      </c>
      <c r="B11063" s="42" t="s">
        <v>8462</v>
      </c>
      <c r="C11063">
        <v>2015</v>
      </c>
      <c r="D11063" s="42" t="s">
        <v>10564</v>
      </c>
      <c r="E11063" t="b">
        <v>0</v>
      </c>
      <c r="F11063" s="42" t="s">
        <v>10557</v>
      </c>
    </row>
    <row r="11064" spans="1:6" x14ac:dyDescent="0.2">
      <c r="A11064" s="42" t="s">
        <v>3334</v>
      </c>
      <c r="B11064" s="42" t="s">
        <v>8462</v>
      </c>
      <c r="C11064">
        <v>2016</v>
      </c>
      <c r="D11064" s="42" t="s">
        <v>10565</v>
      </c>
      <c r="E11064" t="b">
        <v>0</v>
      </c>
      <c r="F11064" s="42" t="s">
        <v>10557</v>
      </c>
    </row>
    <row r="11065" spans="1:6" x14ac:dyDescent="0.2">
      <c r="A11065" s="42" t="s">
        <v>3334</v>
      </c>
      <c r="B11065" s="42" t="s">
        <v>8462</v>
      </c>
      <c r="C11065">
        <v>2017</v>
      </c>
      <c r="D11065" s="42" t="s">
        <v>9704</v>
      </c>
      <c r="E11065" t="b">
        <v>0</v>
      </c>
      <c r="F11065" s="42" t="s">
        <v>10557</v>
      </c>
    </row>
    <row r="11066" spans="1:6" x14ac:dyDescent="0.2">
      <c r="A11066" s="42" t="s">
        <v>3334</v>
      </c>
      <c r="B11066" s="42" t="s">
        <v>8462</v>
      </c>
      <c r="C11066">
        <v>2018</v>
      </c>
      <c r="D11066" s="42" t="s">
        <v>10566</v>
      </c>
      <c r="E11066" t="b">
        <v>0</v>
      </c>
      <c r="F11066" s="42" t="s">
        <v>10557</v>
      </c>
    </row>
    <row r="11067" spans="1:6" x14ac:dyDescent="0.2">
      <c r="A11067" s="42" t="s">
        <v>3334</v>
      </c>
      <c r="B11067" s="42" t="s">
        <v>8462</v>
      </c>
      <c r="C11067">
        <v>2019</v>
      </c>
      <c r="D11067" s="42" t="s">
        <v>10567</v>
      </c>
      <c r="E11067" t="b">
        <v>0</v>
      </c>
      <c r="F11067" s="42" t="s">
        <v>10557</v>
      </c>
    </row>
    <row r="11068" spans="1:6" x14ac:dyDescent="0.2">
      <c r="A11068" s="42" t="s">
        <v>3334</v>
      </c>
      <c r="B11068" s="42" t="s">
        <v>8464</v>
      </c>
      <c r="C11068">
        <v>2013</v>
      </c>
      <c r="D11068" s="42" t="s">
        <v>8496</v>
      </c>
      <c r="E11068" t="b">
        <v>0</v>
      </c>
      <c r="F11068" s="42" t="s">
        <v>10557</v>
      </c>
    </row>
    <row r="11069" spans="1:6" x14ac:dyDescent="0.2">
      <c r="A11069" s="42" t="s">
        <v>3334</v>
      </c>
      <c r="B11069" s="42" t="s">
        <v>8464</v>
      </c>
      <c r="C11069">
        <v>2014</v>
      </c>
      <c r="D11069" s="42" t="s">
        <v>8496</v>
      </c>
      <c r="E11069" t="b">
        <v>0</v>
      </c>
      <c r="F11069" s="42" t="s">
        <v>10557</v>
      </c>
    </row>
    <row r="11070" spans="1:6" x14ac:dyDescent="0.2">
      <c r="A11070" s="42" t="s">
        <v>3334</v>
      </c>
      <c r="B11070" s="42" t="s">
        <v>8464</v>
      </c>
      <c r="C11070">
        <v>2015</v>
      </c>
      <c r="D11070" s="42" t="s">
        <v>8496</v>
      </c>
      <c r="E11070" t="b">
        <v>0</v>
      </c>
      <c r="F11070" s="42" t="s">
        <v>10557</v>
      </c>
    </row>
    <row r="11071" spans="1:6" x14ac:dyDescent="0.2">
      <c r="A11071" s="42" t="s">
        <v>3334</v>
      </c>
      <c r="B11071" s="42" t="s">
        <v>8464</v>
      </c>
      <c r="C11071">
        <v>2016</v>
      </c>
      <c r="D11071" s="42" t="s">
        <v>8496</v>
      </c>
      <c r="E11071" t="b">
        <v>0</v>
      </c>
      <c r="F11071" s="42" t="s">
        <v>10557</v>
      </c>
    </row>
    <row r="11072" spans="1:6" x14ac:dyDescent="0.2">
      <c r="A11072" s="42" t="s">
        <v>3334</v>
      </c>
      <c r="B11072" s="42" t="s">
        <v>8464</v>
      </c>
      <c r="C11072">
        <v>2017</v>
      </c>
      <c r="D11072" s="42" t="s">
        <v>8496</v>
      </c>
      <c r="E11072" t="b">
        <v>0</v>
      </c>
      <c r="F11072" s="42" t="s">
        <v>10557</v>
      </c>
    </row>
    <row r="11073" spans="1:6" x14ac:dyDescent="0.2">
      <c r="A11073" s="42" t="s">
        <v>3334</v>
      </c>
      <c r="B11073" s="42" t="s">
        <v>8464</v>
      </c>
      <c r="C11073">
        <v>2018</v>
      </c>
      <c r="D11073" s="42" t="s">
        <v>8496</v>
      </c>
      <c r="E11073" t="b">
        <v>0</v>
      </c>
      <c r="F11073" s="42" t="s">
        <v>10557</v>
      </c>
    </row>
    <row r="11074" spans="1:6" x14ac:dyDescent="0.2">
      <c r="A11074" s="42" t="s">
        <v>3334</v>
      </c>
      <c r="B11074" s="42" t="s">
        <v>8464</v>
      </c>
      <c r="C11074">
        <v>2019</v>
      </c>
      <c r="D11074" s="42" t="s">
        <v>8496</v>
      </c>
      <c r="E11074" t="b">
        <v>0</v>
      </c>
      <c r="F11074" s="42" t="s">
        <v>10557</v>
      </c>
    </row>
    <row r="11075" spans="1:6" x14ac:dyDescent="0.2">
      <c r="A11075" s="42" t="s">
        <v>3335</v>
      </c>
      <c r="B11075" s="42" t="s">
        <v>8454</v>
      </c>
      <c r="C11075">
        <v>2013</v>
      </c>
      <c r="D11075" s="42" t="s">
        <v>8482</v>
      </c>
      <c r="E11075" t="b">
        <v>0</v>
      </c>
      <c r="F11075" s="42" t="s">
        <v>10557</v>
      </c>
    </row>
    <row r="11076" spans="1:6" x14ac:dyDescent="0.2">
      <c r="A11076" s="42" t="s">
        <v>3335</v>
      </c>
      <c r="B11076" s="42" t="s">
        <v>8454</v>
      </c>
      <c r="C11076">
        <v>2014</v>
      </c>
      <c r="D11076" s="42" t="s">
        <v>10558</v>
      </c>
      <c r="E11076" t="b">
        <v>0</v>
      </c>
      <c r="F11076" s="42" t="s">
        <v>10557</v>
      </c>
    </row>
    <row r="11077" spans="1:6" x14ac:dyDescent="0.2">
      <c r="A11077" s="42" t="s">
        <v>3335</v>
      </c>
      <c r="B11077" s="42" t="s">
        <v>8454</v>
      </c>
      <c r="C11077">
        <v>2015</v>
      </c>
      <c r="D11077" s="42" t="s">
        <v>10559</v>
      </c>
      <c r="E11077" t="b">
        <v>0</v>
      </c>
      <c r="F11077" s="42" t="s">
        <v>10557</v>
      </c>
    </row>
    <row r="11078" spans="1:6" x14ac:dyDescent="0.2">
      <c r="A11078" s="42" t="s">
        <v>3335</v>
      </c>
      <c r="B11078" s="42" t="s">
        <v>8454</v>
      </c>
      <c r="C11078">
        <v>2016</v>
      </c>
      <c r="D11078" s="42" t="s">
        <v>10560</v>
      </c>
      <c r="E11078" t="b">
        <v>0</v>
      </c>
      <c r="F11078" s="42" t="s">
        <v>10557</v>
      </c>
    </row>
    <row r="11079" spans="1:6" x14ac:dyDescent="0.2">
      <c r="A11079" s="42" t="s">
        <v>3335</v>
      </c>
      <c r="B11079" s="42" t="s">
        <v>8454</v>
      </c>
      <c r="C11079">
        <v>2017</v>
      </c>
      <c r="D11079" s="42" t="s">
        <v>10561</v>
      </c>
      <c r="E11079" t="b">
        <v>0</v>
      </c>
      <c r="F11079" s="42" t="s">
        <v>10557</v>
      </c>
    </row>
    <row r="11080" spans="1:6" x14ac:dyDescent="0.2">
      <c r="A11080" s="42" t="s">
        <v>3335</v>
      </c>
      <c r="B11080" s="42" t="s">
        <v>8454</v>
      </c>
      <c r="C11080">
        <v>2018</v>
      </c>
      <c r="D11080" s="42" t="s">
        <v>9666</v>
      </c>
      <c r="E11080" t="b">
        <v>0</v>
      </c>
      <c r="F11080" s="42" t="s">
        <v>10557</v>
      </c>
    </row>
    <row r="11081" spans="1:6" x14ac:dyDescent="0.2">
      <c r="A11081" s="42" t="s">
        <v>3335</v>
      </c>
      <c r="B11081" s="42" t="s">
        <v>8454</v>
      </c>
      <c r="C11081">
        <v>2019</v>
      </c>
      <c r="D11081" s="42" t="s">
        <v>10562</v>
      </c>
      <c r="E11081" t="b">
        <v>0</v>
      </c>
      <c r="F11081" s="42" t="s">
        <v>10557</v>
      </c>
    </row>
    <row r="11082" spans="1:6" x14ac:dyDescent="0.2">
      <c r="A11082" s="42" t="s">
        <v>3335</v>
      </c>
      <c r="B11082" s="42" t="s">
        <v>8462</v>
      </c>
      <c r="C11082">
        <v>2013</v>
      </c>
      <c r="D11082" s="42" t="s">
        <v>8482</v>
      </c>
      <c r="E11082" t="b">
        <v>0</v>
      </c>
      <c r="F11082" s="42" t="s">
        <v>10557</v>
      </c>
    </row>
    <row r="11083" spans="1:6" x14ac:dyDescent="0.2">
      <c r="A11083" s="42" t="s">
        <v>3335</v>
      </c>
      <c r="B11083" s="42" t="s">
        <v>8462</v>
      </c>
      <c r="C11083">
        <v>2014</v>
      </c>
      <c r="D11083" s="42" t="s">
        <v>10563</v>
      </c>
      <c r="E11083" t="b">
        <v>0</v>
      </c>
      <c r="F11083" s="42" t="s">
        <v>10557</v>
      </c>
    </row>
    <row r="11084" spans="1:6" x14ac:dyDescent="0.2">
      <c r="A11084" s="42" t="s">
        <v>3335</v>
      </c>
      <c r="B11084" s="42" t="s">
        <v>8462</v>
      </c>
      <c r="C11084">
        <v>2015</v>
      </c>
      <c r="D11084" s="42" t="s">
        <v>10564</v>
      </c>
      <c r="E11084" t="b">
        <v>0</v>
      </c>
      <c r="F11084" s="42" t="s">
        <v>10557</v>
      </c>
    </row>
    <row r="11085" spans="1:6" x14ac:dyDescent="0.2">
      <c r="A11085" s="42" t="s">
        <v>3335</v>
      </c>
      <c r="B11085" s="42" t="s">
        <v>8462</v>
      </c>
      <c r="C11085">
        <v>2016</v>
      </c>
      <c r="D11085" s="42" t="s">
        <v>10565</v>
      </c>
      <c r="E11085" t="b">
        <v>0</v>
      </c>
      <c r="F11085" s="42" t="s">
        <v>10557</v>
      </c>
    </row>
    <row r="11086" spans="1:6" x14ac:dyDescent="0.2">
      <c r="A11086" s="42" t="s">
        <v>3335</v>
      </c>
      <c r="B11086" s="42" t="s">
        <v>8462</v>
      </c>
      <c r="C11086">
        <v>2017</v>
      </c>
      <c r="D11086" s="42" t="s">
        <v>9704</v>
      </c>
      <c r="E11086" t="b">
        <v>0</v>
      </c>
      <c r="F11086" s="42" t="s">
        <v>10557</v>
      </c>
    </row>
    <row r="11087" spans="1:6" x14ac:dyDescent="0.2">
      <c r="A11087" s="42" t="s">
        <v>3335</v>
      </c>
      <c r="B11087" s="42" t="s">
        <v>8462</v>
      </c>
      <c r="C11087">
        <v>2018</v>
      </c>
      <c r="D11087" s="42" t="s">
        <v>10566</v>
      </c>
      <c r="E11087" t="b">
        <v>0</v>
      </c>
      <c r="F11087" s="42" t="s">
        <v>10557</v>
      </c>
    </row>
    <row r="11088" spans="1:6" x14ac:dyDescent="0.2">
      <c r="A11088" s="42" t="s">
        <v>3335</v>
      </c>
      <c r="B11088" s="42" t="s">
        <v>8462</v>
      </c>
      <c r="C11088">
        <v>2019</v>
      </c>
      <c r="D11088" s="42" t="s">
        <v>10567</v>
      </c>
      <c r="E11088" t="b">
        <v>0</v>
      </c>
      <c r="F11088" s="42" t="s">
        <v>10557</v>
      </c>
    </row>
    <row r="11089" spans="1:6" x14ac:dyDescent="0.2">
      <c r="A11089" s="42" t="s">
        <v>3335</v>
      </c>
      <c r="B11089" s="42" t="s">
        <v>8464</v>
      </c>
      <c r="C11089">
        <v>2013</v>
      </c>
      <c r="D11089" s="42" t="s">
        <v>8496</v>
      </c>
      <c r="E11089" t="b">
        <v>0</v>
      </c>
      <c r="F11089" s="42" t="s">
        <v>10557</v>
      </c>
    </row>
    <row r="11090" spans="1:6" x14ac:dyDescent="0.2">
      <c r="A11090" s="42" t="s">
        <v>3335</v>
      </c>
      <c r="B11090" s="42" t="s">
        <v>8464</v>
      </c>
      <c r="C11090">
        <v>2014</v>
      </c>
      <c r="D11090" s="42" t="s">
        <v>8496</v>
      </c>
      <c r="E11090" t="b">
        <v>0</v>
      </c>
      <c r="F11090" s="42" t="s">
        <v>10557</v>
      </c>
    </row>
    <row r="11091" spans="1:6" x14ac:dyDescent="0.2">
      <c r="A11091" s="42" t="s">
        <v>3335</v>
      </c>
      <c r="B11091" s="42" t="s">
        <v>8464</v>
      </c>
      <c r="C11091">
        <v>2015</v>
      </c>
      <c r="D11091" s="42" t="s">
        <v>8496</v>
      </c>
      <c r="E11091" t="b">
        <v>0</v>
      </c>
      <c r="F11091" s="42" t="s">
        <v>10557</v>
      </c>
    </row>
    <row r="11092" spans="1:6" x14ac:dyDescent="0.2">
      <c r="A11092" s="42" t="s">
        <v>3335</v>
      </c>
      <c r="B11092" s="42" t="s">
        <v>8464</v>
      </c>
      <c r="C11092">
        <v>2016</v>
      </c>
      <c r="D11092" s="42" t="s">
        <v>8496</v>
      </c>
      <c r="E11092" t="b">
        <v>0</v>
      </c>
      <c r="F11092" s="42" t="s">
        <v>10557</v>
      </c>
    </row>
    <row r="11093" spans="1:6" x14ac:dyDescent="0.2">
      <c r="A11093" s="42" t="s">
        <v>3335</v>
      </c>
      <c r="B11093" s="42" t="s">
        <v>8464</v>
      </c>
      <c r="C11093">
        <v>2017</v>
      </c>
      <c r="D11093" s="42" t="s">
        <v>8496</v>
      </c>
      <c r="E11093" t="b">
        <v>0</v>
      </c>
      <c r="F11093" s="42" t="s">
        <v>10557</v>
      </c>
    </row>
    <row r="11094" spans="1:6" x14ac:dyDescent="0.2">
      <c r="A11094" s="42" t="s">
        <v>3335</v>
      </c>
      <c r="B11094" s="42" t="s">
        <v>8464</v>
      </c>
      <c r="C11094">
        <v>2018</v>
      </c>
      <c r="D11094" s="42" t="s">
        <v>8496</v>
      </c>
      <c r="E11094" t="b">
        <v>0</v>
      </c>
      <c r="F11094" s="42" t="s">
        <v>10557</v>
      </c>
    </row>
    <row r="11095" spans="1:6" x14ac:dyDescent="0.2">
      <c r="A11095" s="42" t="s">
        <v>3335</v>
      </c>
      <c r="B11095" s="42" t="s">
        <v>8464</v>
      </c>
      <c r="C11095">
        <v>2019</v>
      </c>
      <c r="D11095" s="42" t="s">
        <v>8496</v>
      </c>
      <c r="E11095" t="b">
        <v>0</v>
      </c>
      <c r="F11095" s="42" t="s">
        <v>10557</v>
      </c>
    </row>
    <row r="11096" spans="1:6" x14ac:dyDescent="0.2">
      <c r="A11096" s="42" t="s">
        <v>3337</v>
      </c>
      <c r="B11096" s="42" t="s">
        <v>8454</v>
      </c>
      <c r="C11096">
        <v>2013</v>
      </c>
      <c r="D11096" s="42" t="s">
        <v>9125</v>
      </c>
      <c r="E11096" t="b">
        <v>0</v>
      </c>
      <c r="F11096" s="42" t="s">
        <v>10568</v>
      </c>
    </row>
    <row r="11097" spans="1:6" x14ac:dyDescent="0.2">
      <c r="A11097" s="42" t="s">
        <v>3337</v>
      </c>
      <c r="B11097" s="42" t="s">
        <v>8454</v>
      </c>
      <c r="C11097">
        <v>2014</v>
      </c>
      <c r="D11097" s="42" t="s">
        <v>9312</v>
      </c>
      <c r="E11097" t="b">
        <v>0</v>
      </c>
      <c r="F11097" s="42" t="s">
        <v>10568</v>
      </c>
    </row>
    <row r="11098" spans="1:6" x14ac:dyDescent="0.2">
      <c r="A11098" s="42" t="s">
        <v>3337</v>
      </c>
      <c r="B11098" s="42" t="s">
        <v>8454</v>
      </c>
      <c r="C11098">
        <v>2015</v>
      </c>
      <c r="D11098" s="42" t="s">
        <v>8551</v>
      </c>
      <c r="E11098" t="b">
        <v>0</v>
      </c>
      <c r="F11098" s="42" t="s">
        <v>10568</v>
      </c>
    </row>
    <row r="11099" spans="1:6" x14ac:dyDescent="0.2">
      <c r="A11099" s="42" t="s">
        <v>3337</v>
      </c>
      <c r="B11099" s="42" t="s">
        <v>8454</v>
      </c>
      <c r="C11099">
        <v>2016</v>
      </c>
      <c r="D11099" s="42" t="s">
        <v>9427</v>
      </c>
      <c r="E11099" t="b">
        <v>0</v>
      </c>
      <c r="F11099" s="42" t="s">
        <v>10568</v>
      </c>
    </row>
    <row r="11100" spans="1:6" x14ac:dyDescent="0.2">
      <c r="A11100" s="42" t="s">
        <v>3337</v>
      </c>
      <c r="B11100" s="42" t="s">
        <v>8454</v>
      </c>
      <c r="C11100">
        <v>2017</v>
      </c>
      <c r="D11100" s="42" t="s">
        <v>9095</v>
      </c>
      <c r="E11100" t="b">
        <v>0</v>
      </c>
      <c r="F11100" s="42" t="s">
        <v>10568</v>
      </c>
    </row>
    <row r="11101" spans="1:6" x14ac:dyDescent="0.2">
      <c r="A11101" s="42" t="s">
        <v>3337</v>
      </c>
      <c r="B11101" s="42" t="s">
        <v>8454</v>
      </c>
      <c r="C11101">
        <v>2018</v>
      </c>
      <c r="D11101" s="42" t="s">
        <v>9353</v>
      </c>
      <c r="E11101" t="b">
        <v>0</v>
      </c>
      <c r="F11101" s="42" t="s">
        <v>10568</v>
      </c>
    </row>
    <row r="11102" spans="1:6" x14ac:dyDescent="0.2">
      <c r="A11102" s="42" t="s">
        <v>3337</v>
      </c>
      <c r="B11102" s="42" t="s">
        <v>8454</v>
      </c>
      <c r="C11102">
        <v>2019</v>
      </c>
      <c r="D11102" s="42" t="s">
        <v>9362</v>
      </c>
      <c r="E11102" t="b">
        <v>0</v>
      </c>
      <c r="F11102" s="42" t="s">
        <v>10568</v>
      </c>
    </row>
    <row r="11103" spans="1:6" x14ac:dyDescent="0.2">
      <c r="A11103" s="42" t="s">
        <v>3337</v>
      </c>
      <c r="B11103" s="42" t="s">
        <v>8462</v>
      </c>
      <c r="C11103">
        <v>2013</v>
      </c>
      <c r="D11103" s="42" t="s">
        <v>8588</v>
      </c>
      <c r="E11103" t="b">
        <v>0</v>
      </c>
      <c r="F11103" s="42" t="s">
        <v>10568</v>
      </c>
    </row>
    <row r="11104" spans="1:6" x14ac:dyDescent="0.2">
      <c r="A11104" s="42" t="s">
        <v>3337</v>
      </c>
      <c r="B11104" s="42" t="s">
        <v>8462</v>
      </c>
      <c r="C11104">
        <v>2014</v>
      </c>
      <c r="D11104" s="42" t="s">
        <v>8511</v>
      </c>
      <c r="E11104" t="b">
        <v>0</v>
      </c>
      <c r="F11104" s="42" t="s">
        <v>10568</v>
      </c>
    </row>
    <row r="11105" spans="1:6" x14ac:dyDescent="0.2">
      <c r="A11105" s="42" t="s">
        <v>3337</v>
      </c>
      <c r="B11105" s="42" t="s">
        <v>8462</v>
      </c>
      <c r="C11105">
        <v>2015</v>
      </c>
      <c r="D11105" s="42" t="s">
        <v>9178</v>
      </c>
      <c r="E11105" t="b">
        <v>0</v>
      </c>
      <c r="F11105" s="42" t="s">
        <v>10568</v>
      </c>
    </row>
    <row r="11106" spans="1:6" x14ac:dyDescent="0.2">
      <c r="A11106" s="42" t="s">
        <v>3337</v>
      </c>
      <c r="B11106" s="42" t="s">
        <v>8462</v>
      </c>
      <c r="C11106">
        <v>2016</v>
      </c>
      <c r="D11106" s="42" t="s">
        <v>9463</v>
      </c>
      <c r="E11106" t="b">
        <v>0</v>
      </c>
      <c r="F11106" s="42" t="s">
        <v>10568</v>
      </c>
    </row>
    <row r="11107" spans="1:6" x14ac:dyDescent="0.2">
      <c r="A11107" s="42" t="s">
        <v>3337</v>
      </c>
      <c r="B11107" s="42" t="s">
        <v>8462</v>
      </c>
      <c r="C11107">
        <v>2017</v>
      </c>
      <c r="D11107" s="42" t="s">
        <v>9101</v>
      </c>
      <c r="E11107" t="b">
        <v>0</v>
      </c>
      <c r="F11107" s="42" t="s">
        <v>10568</v>
      </c>
    </row>
    <row r="11108" spans="1:6" x14ac:dyDescent="0.2">
      <c r="A11108" s="42" t="s">
        <v>3337</v>
      </c>
      <c r="B11108" s="42" t="s">
        <v>8462</v>
      </c>
      <c r="C11108">
        <v>2018</v>
      </c>
      <c r="D11108" s="42" t="s">
        <v>9042</v>
      </c>
      <c r="E11108" t="b">
        <v>0</v>
      </c>
      <c r="F11108" s="42" t="s">
        <v>10568</v>
      </c>
    </row>
    <row r="11109" spans="1:6" x14ac:dyDescent="0.2">
      <c r="A11109" s="42" t="s">
        <v>3337</v>
      </c>
      <c r="B11109" s="42" t="s">
        <v>8462</v>
      </c>
      <c r="C11109">
        <v>2019</v>
      </c>
      <c r="D11109" s="42" t="s">
        <v>8843</v>
      </c>
      <c r="E11109" t="b">
        <v>0</v>
      </c>
      <c r="F11109" s="42" t="s">
        <v>10568</v>
      </c>
    </row>
    <row r="11110" spans="1:6" x14ac:dyDescent="0.2">
      <c r="A11110" s="42" t="s">
        <v>3337</v>
      </c>
      <c r="B11110" s="42" t="s">
        <v>8464</v>
      </c>
      <c r="C11110">
        <v>2013</v>
      </c>
      <c r="D11110" s="42" t="s">
        <v>9170</v>
      </c>
      <c r="E11110" t="b">
        <v>0</v>
      </c>
      <c r="F11110" s="42" t="s">
        <v>10568</v>
      </c>
    </row>
    <row r="11111" spans="1:6" x14ac:dyDescent="0.2">
      <c r="A11111" s="42" t="s">
        <v>3337</v>
      </c>
      <c r="B11111" s="42" t="s">
        <v>8464</v>
      </c>
      <c r="C11111">
        <v>2014</v>
      </c>
      <c r="D11111" s="42" t="s">
        <v>9160</v>
      </c>
      <c r="E11111" t="b">
        <v>0</v>
      </c>
      <c r="F11111" s="42" t="s">
        <v>10568</v>
      </c>
    </row>
    <row r="11112" spans="1:6" x14ac:dyDescent="0.2">
      <c r="A11112" s="42" t="s">
        <v>3337</v>
      </c>
      <c r="B11112" s="42" t="s">
        <v>8464</v>
      </c>
      <c r="C11112">
        <v>2015</v>
      </c>
      <c r="D11112" s="42" t="s">
        <v>8990</v>
      </c>
      <c r="E11112" t="b">
        <v>0</v>
      </c>
      <c r="F11112" s="42" t="s">
        <v>10568</v>
      </c>
    </row>
    <row r="11113" spans="1:6" x14ac:dyDescent="0.2">
      <c r="A11113" s="42" t="s">
        <v>3337</v>
      </c>
      <c r="B11113" s="42" t="s">
        <v>8464</v>
      </c>
      <c r="C11113">
        <v>2016</v>
      </c>
      <c r="D11113" s="42" t="s">
        <v>8557</v>
      </c>
      <c r="E11113" t="b">
        <v>0</v>
      </c>
      <c r="F11113" s="42" t="s">
        <v>10568</v>
      </c>
    </row>
    <row r="11114" spans="1:6" x14ac:dyDescent="0.2">
      <c r="A11114" s="42" t="s">
        <v>3337</v>
      </c>
      <c r="B11114" s="42" t="s">
        <v>8464</v>
      </c>
      <c r="C11114">
        <v>2017</v>
      </c>
      <c r="D11114" s="42" t="s">
        <v>8719</v>
      </c>
      <c r="E11114" t="b">
        <v>0</v>
      </c>
      <c r="F11114" s="42" t="s">
        <v>10568</v>
      </c>
    </row>
    <row r="11115" spans="1:6" x14ac:dyDescent="0.2">
      <c r="A11115" s="42" t="s">
        <v>3337</v>
      </c>
      <c r="B11115" s="42" t="s">
        <v>8464</v>
      </c>
      <c r="C11115">
        <v>2018</v>
      </c>
      <c r="D11115" s="42" t="s">
        <v>8529</v>
      </c>
      <c r="E11115" t="b">
        <v>0</v>
      </c>
      <c r="F11115" s="42" t="s">
        <v>10568</v>
      </c>
    </row>
    <row r="11116" spans="1:6" x14ac:dyDescent="0.2">
      <c r="A11116" s="42" t="s">
        <v>3337</v>
      </c>
      <c r="B11116" s="42" t="s">
        <v>8464</v>
      </c>
      <c r="C11116">
        <v>2019</v>
      </c>
      <c r="D11116" s="42" t="s">
        <v>8513</v>
      </c>
      <c r="E11116" t="b">
        <v>0</v>
      </c>
      <c r="F11116" s="42" t="s">
        <v>10568</v>
      </c>
    </row>
    <row r="11117" spans="1:6" x14ac:dyDescent="0.2">
      <c r="A11117" s="42" t="s">
        <v>111</v>
      </c>
      <c r="B11117" s="42" t="s">
        <v>8454</v>
      </c>
      <c r="C11117">
        <v>2013</v>
      </c>
      <c r="D11117" s="42" t="s">
        <v>9108</v>
      </c>
      <c r="E11117" t="b">
        <v>0</v>
      </c>
      <c r="F11117" s="42" t="s">
        <v>9109</v>
      </c>
    </row>
    <row r="11118" spans="1:6" x14ac:dyDescent="0.2">
      <c r="A11118" s="42" t="s">
        <v>111</v>
      </c>
      <c r="B11118" s="42" t="s">
        <v>8454</v>
      </c>
      <c r="C11118">
        <v>2014</v>
      </c>
      <c r="D11118" s="42" t="s">
        <v>9110</v>
      </c>
      <c r="E11118" t="b">
        <v>0</v>
      </c>
      <c r="F11118" s="42" t="s">
        <v>9109</v>
      </c>
    </row>
    <row r="11119" spans="1:6" x14ac:dyDescent="0.2">
      <c r="A11119" s="42" t="s">
        <v>111</v>
      </c>
      <c r="B11119" s="42" t="s">
        <v>8454</v>
      </c>
      <c r="C11119">
        <v>2015</v>
      </c>
      <c r="D11119" s="42" t="s">
        <v>9111</v>
      </c>
      <c r="E11119" t="b">
        <v>0</v>
      </c>
      <c r="F11119" s="42" t="s">
        <v>9109</v>
      </c>
    </row>
    <row r="11120" spans="1:6" x14ac:dyDescent="0.2">
      <c r="A11120" s="42" t="s">
        <v>111</v>
      </c>
      <c r="B11120" s="42" t="s">
        <v>8454</v>
      </c>
      <c r="C11120">
        <v>2016</v>
      </c>
      <c r="D11120" s="42" t="s">
        <v>8616</v>
      </c>
      <c r="E11120" t="b">
        <v>0</v>
      </c>
      <c r="F11120" s="42" t="s">
        <v>9109</v>
      </c>
    </row>
    <row r="11121" spans="1:6" x14ac:dyDescent="0.2">
      <c r="A11121" s="42" t="s">
        <v>111</v>
      </c>
      <c r="B11121" s="42" t="s">
        <v>8454</v>
      </c>
      <c r="C11121">
        <v>2017</v>
      </c>
      <c r="D11121" s="42" t="s">
        <v>9112</v>
      </c>
      <c r="E11121" t="b">
        <v>0</v>
      </c>
      <c r="F11121" s="42" t="s">
        <v>9109</v>
      </c>
    </row>
    <row r="11122" spans="1:6" x14ac:dyDescent="0.2">
      <c r="A11122" s="42" t="s">
        <v>111</v>
      </c>
      <c r="B11122" s="42" t="s">
        <v>8454</v>
      </c>
      <c r="C11122">
        <v>2018</v>
      </c>
      <c r="D11122" s="42" t="s">
        <v>9113</v>
      </c>
      <c r="E11122" t="b">
        <v>0</v>
      </c>
      <c r="F11122" s="42" t="s">
        <v>9109</v>
      </c>
    </row>
    <row r="11123" spans="1:6" x14ac:dyDescent="0.2">
      <c r="A11123" s="42" t="s">
        <v>111</v>
      </c>
      <c r="B11123" s="42" t="s">
        <v>8454</v>
      </c>
      <c r="C11123">
        <v>2019</v>
      </c>
      <c r="D11123" s="42" t="s">
        <v>8497</v>
      </c>
      <c r="E11123" t="b">
        <v>0</v>
      </c>
      <c r="F11123" s="42" t="s">
        <v>9109</v>
      </c>
    </row>
    <row r="11124" spans="1:6" x14ac:dyDescent="0.2">
      <c r="A11124" s="42" t="s">
        <v>111</v>
      </c>
      <c r="B11124" s="42" t="s">
        <v>8462</v>
      </c>
      <c r="C11124">
        <v>2013</v>
      </c>
      <c r="D11124" s="42" t="s">
        <v>9108</v>
      </c>
      <c r="E11124" t="b">
        <v>0</v>
      </c>
      <c r="F11124" s="42" t="s">
        <v>9109</v>
      </c>
    </row>
    <row r="11125" spans="1:6" x14ac:dyDescent="0.2">
      <c r="A11125" s="42" t="s">
        <v>111</v>
      </c>
      <c r="B11125" s="42" t="s">
        <v>8462</v>
      </c>
      <c r="C11125">
        <v>2014</v>
      </c>
      <c r="D11125" s="42" t="s">
        <v>9114</v>
      </c>
      <c r="E11125" t="b">
        <v>0</v>
      </c>
      <c r="F11125" s="42" t="s">
        <v>9109</v>
      </c>
    </row>
    <row r="11126" spans="1:6" x14ac:dyDescent="0.2">
      <c r="A11126" s="42" t="s">
        <v>111</v>
      </c>
      <c r="B11126" s="42" t="s">
        <v>8462</v>
      </c>
      <c r="C11126">
        <v>2015</v>
      </c>
      <c r="D11126" s="42" t="s">
        <v>9115</v>
      </c>
      <c r="E11126" t="b">
        <v>0</v>
      </c>
      <c r="F11126" s="42" t="s">
        <v>9109</v>
      </c>
    </row>
    <row r="11127" spans="1:6" x14ac:dyDescent="0.2">
      <c r="A11127" s="42" t="s">
        <v>111</v>
      </c>
      <c r="B11127" s="42" t="s">
        <v>8462</v>
      </c>
      <c r="C11127">
        <v>2016</v>
      </c>
      <c r="D11127" s="42" t="s">
        <v>9116</v>
      </c>
      <c r="E11127" t="b">
        <v>0</v>
      </c>
      <c r="F11127" s="42" t="s">
        <v>9109</v>
      </c>
    </row>
    <row r="11128" spans="1:6" x14ac:dyDescent="0.2">
      <c r="A11128" s="42" t="s">
        <v>111</v>
      </c>
      <c r="B11128" s="42" t="s">
        <v>8462</v>
      </c>
      <c r="C11128">
        <v>2017</v>
      </c>
      <c r="D11128" s="42" t="s">
        <v>9091</v>
      </c>
      <c r="E11128" t="b">
        <v>0</v>
      </c>
      <c r="F11128" s="42" t="s">
        <v>9109</v>
      </c>
    </row>
    <row r="11129" spans="1:6" x14ac:dyDescent="0.2">
      <c r="A11129" s="42" t="s">
        <v>111</v>
      </c>
      <c r="B11129" s="42" t="s">
        <v>8462</v>
      </c>
      <c r="C11129">
        <v>2018</v>
      </c>
      <c r="D11129" s="42" t="s">
        <v>9097</v>
      </c>
      <c r="E11129" t="b">
        <v>0</v>
      </c>
      <c r="F11129" s="42" t="s">
        <v>9109</v>
      </c>
    </row>
    <row r="11130" spans="1:6" x14ac:dyDescent="0.2">
      <c r="A11130" s="42" t="s">
        <v>111</v>
      </c>
      <c r="B11130" s="42" t="s">
        <v>8462</v>
      </c>
      <c r="C11130">
        <v>2019</v>
      </c>
      <c r="D11130" s="42" t="s">
        <v>8497</v>
      </c>
      <c r="E11130" t="b">
        <v>0</v>
      </c>
      <c r="F11130" s="42" t="s">
        <v>9109</v>
      </c>
    </row>
    <row r="11131" spans="1:6" x14ac:dyDescent="0.2">
      <c r="A11131" s="42" t="s">
        <v>111</v>
      </c>
      <c r="B11131" s="42" t="s">
        <v>8464</v>
      </c>
      <c r="C11131">
        <v>2013</v>
      </c>
      <c r="D11131" s="42" t="s">
        <v>8496</v>
      </c>
      <c r="E11131" t="b">
        <v>0</v>
      </c>
      <c r="F11131" s="42" t="s">
        <v>9109</v>
      </c>
    </row>
    <row r="11132" spans="1:6" x14ac:dyDescent="0.2">
      <c r="A11132" s="42" t="s">
        <v>111</v>
      </c>
      <c r="B11132" s="42" t="s">
        <v>8464</v>
      </c>
      <c r="C11132">
        <v>2014</v>
      </c>
      <c r="D11132" s="42" t="s">
        <v>8650</v>
      </c>
      <c r="E11132" t="b">
        <v>0</v>
      </c>
      <c r="F11132" s="42" t="s">
        <v>9109</v>
      </c>
    </row>
    <row r="11133" spans="1:6" x14ac:dyDescent="0.2">
      <c r="A11133" s="42" t="s">
        <v>111</v>
      </c>
      <c r="B11133" s="42" t="s">
        <v>8464</v>
      </c>
      <c r="C11133">
        <v>2015</v>
      </c>
      <c r="D11133" s="42" t="s">
        <v>8980</v>
      </c>
      <c r="E11133" t="b">
        <v>0</v>
      </c>
      <c r="F11133" s="42" t="s">
        <v>9109</v>
      </c>
    </row>
    <row r="11134" spans="1:6" x14ac:dyDescent="0.2">
      <c r="A11134" s="42" t="s">
        <v>111</v>
      </c>
      <c r="B11134" s="42" t="s">
        <v>8464</v>
      </c>
      <c r="C11134">
        <v>2016</v>
      </c>
      <c r="D11134" s="42" t="s">
        <v>8980</v>
      </c>
      <c r="E11134" t="b">
        <v>0</v>
      </c>
      <c r="F11134" s="42" t="s">
        <v>9109</v>
      </c>
    </row>
    <row r="11135" spans="1:6" x14ac:dyDescent="0.2">
      <c r="A11135" s="42" t="s">
        <v>111</v>
      </c>
      <c r="B11135" s="42" t="s">
        <v>8464</v>
      </c>
      <c r="C11135">
        <v>2017</v>
      </c>
      <c r="D11135" s="42" t="s">
        <v>8980</v>
      </c>
      <c r="E11135" t="b">
        <v>0</v>
      </c>
      <c r="F11135" s="42" t="s">
        <v>9109</v>
      </c>
    </row>
    <row r="11136" spans="1:6" x14ac:dyDescent="0.2">
      <c r="A11136" s="42" t="s">
        <v>111</v>
      </c>
      <c r="B11136" s="42" t="s">
        <v>8464</v>
      </c>
      <c r="C11136">
        <v>2018</v>
      </c>
      <c r="D11136" s="42" t="s">
        <v>8980</v>
      </c>
      <c r="E11136" t="b">
        <v>0</v>
      </c>
      <c r="F11136" s="42" t="s">
        <v>9109</v>
      </c>
    </row>
    <row r="11137" spans="1:6" x14ac:dyDescent="0.2">
      <c r="A11137" s="42" t="s">
        <v>111</v>
      </c>
      <c r="B11137" s="42" t="s">
        <v>8464</v>
      </c>
      <c r="C11137">
        <v>2019</v>
      </c>
      <c r="D11137" s="42" t="s">
        <v>8980</v>
      </c>
      <c r="E11137" t="b">
        <v>0</v>
      </c>
      <c r="F11137" s="42" t="s">
        <v>9109</v>
      </c>
    </row>
    <row r="11138" spans="1:6" x14ac:dyDescent="0.2">
      <c r="A11138" s="42" t="s">
        <v>53</v>
      </c>
      <c r="B11138" s="42" t="s">
        <v>8454</v>
      </c>
      <c r="C11138">
        <v>2013</v>
      </c>
      <c r="D11138" s="42" t="s">
        <v>8658</v>
      </c>
      <c r="E11138" t="b">
        <v>0</v>
      </c>
      <c r="F11138" s="42" t="s">
        <v>10221</v>
      </c>
    </row>
    <row r="11139" spans="1:6" x14ac:dyDescent="0.2">
      <c r="A11139" s="42" t="s">
        <v>53</v>
      </c>
      <c r="B11139" s="42" t="s">
        <v>8454</v>
      </c>
      <c r="C11139">
        <v>2014</v>
      </c>
      <c r="D11139" s="42" t="s">
        <v>10079</v>
      </c>
      <c r="E11139" t="b">
        <v>0</v>
      </c>
      <c r="F11139" s="42" t="s">
        <v>10221</v>
      </c>
    </row>
    <row r="11140" spans="1:6" x14ac:dyDescent="0.2">
      <c r="A11140" s="42" t="s">
        <v>53</v>
      </c>
      <c r="B11140" s="42" t="s">
        <v>8454</v>
      </c>
      <c r="C11140">
        <v>2015</v>
      </c>
      <c r="D11140" s="42" t="s">
        <v>9517</v>
      </c>
      <c r="E11140" t="b">
        <v>0</v>
      </c>
      <c r="F11140" s="42" t="s">
        <v>10221</v>
      </c>
    </row>
    <row r="11141" spans="1:6" x14ac:dyDescent="0.2">
      <c r="A11141" s="42" t="s">
        <v>53</v>
      </c>
      <c r="B11141" s="42" t="s">
        <v>8454</v>
      </c>
      <c r="C11141">
        <v>2016</v>
      </c>
      <c r="D11141" s="42" t="s">
        <v>10222</v>
      </c>
      <c r="E11141" t="b">
        <v>0</v>
      </c>
      <c r="F11141" s="42" t="s">
        <v>10221</v>
      </c>
    </row>
    <row r="11142" spans="1:6" x14ac:dyDescent="0.2">
      <c r="A11142" s="42" t="s">
        <v>53</v>
      </c>
      <c r="B11142" s="42" t="s">
        <v>8454</v>
      </c>
      <c r="C11142">
        <v>2017</v>
      </c>
      <c r="D11142" s="42" t="s">
        <v>9037</v>
      </c>
      <c r="E11142" t="b">
        <v>0</v>
      </c>
      <c r="F11142" s="42" t="s">
        <v>10221</v>
      </c>
    </row>
    <row r="11143" spans="1:6" x14ac:dyDescent="0.2">
      <c r="A11143" s="42" t="s">
        <v>53</v>
      </c>
      <c r="B11143" s="42" t="s">
        <v>8454</v>
      </c>
      <c r="C11143">
        <v>2018</v>
      </c>
      <c r="D11143" s="42" t="s">
        <v>9379</v>
      </c>
      <c r="E11143" t="b">
        <v>0</v>
      </c>
      <c r="F11143" s="42" t="s">
        <v>10221</v>
      </c>
    </row>
    <row r="11144" spans="1:6" x14ac:dyDescent="0.2">
      <c r="A11144" s="42" t="s">
        <v>53</v>
      </c>
      <c r="B11144" s="42" t="s">
        <v>8454</v>
      </c>
      <c r="C11144">
        <v>2019</v>
      </c>
      <c r="D11144" s="42" t="s">
        <v>10223</v>
      </c>
      <c r="E11144" t="b">
        <v>0</v>
      </c>
      <c r="F11144" s="42" t="s">
        <v>10221</v>
      </c>
    </row>
    <row r="11145" spans="1:6" x14ac:dyDescent="0.2">
      <c r="A11145" s="42" t="s">
        <v>53</v>
      </c>
      <c r="B11145" s="42" t="s">
        <v>8462</v>
      </c>
      <c r="C11145">
        <v>2013</v>
      </c>
      <c r="D11145" s="42" t="s">
        <v>9034</v>
      </c>
      <c r="E11145" t="b">
        <v>0</v>
      </c>
      <c r="F11145" s="42" t="s">
        <v>10221</v>
      </c>
    </row>
    <row r="11146" spans="1:6" x14ac:dyDescent="0.2">
      <c r="A11146" s="42" t="s">
        <v>53</v>
      </c>
      <c r="B11146" s="42" t="s">
        <v>8462</v>
      </c>
      <c r="C11146">
        <v>2014</v>
      </c>
      <c r="D11146" s="42" t="s">
        <v>9342</v>
      </c>
      <c r="E11146" t="b">
        <v>0</v>
      </c>
      <c r="F11146" s="42" t="s">
        <v>10221</v>
      </c>
    </row>
    <row r="11147" spans="1:6" x14ac:dyDescent="0.2">
      <c r="A11147" s="42" t="s">
        <v>53</v>
      </c>
      <c r="B11147" s="42" t="s">
        <v>8462</v>
      </c>
      <c r="C11147">
        <v>2015</v>
      </c>
      <c r="D11147" s="42" t="s">
        <v>9519</v>
      </c>
      <c r="E11147" t="b">
        <v>0</v>
      </c>
      <c r="F11147" s="42" t="s">
        <v>10221</v>
      </c>
    </row>
    <row r="11148" spans="1:6" x14ac:dyDescent="0.2">
      <c r="A11148" s="42" t="s">
        <v>53</v>
      </c>
      <c r="B11148" s="42" t="s">
        <v>8462</v>
      </c>
      <c r="C11148">
        <v>2016</v>
      </c>
      <c r="D11148" s="42" t="s">
        <v>10224</v>
      </c>
      <c r="E11148" t="b">
        <v>0</v>
      </c>
      <c r="F11148" s="42" t="s">
        <v>10221</v>
      </c>
    </row>
    <row r="11149" spans="1:6" x14ac:dyDescent="0.2">
      <c r="A11149" s="42" t="s">
        <v>53</v>
      </c>
      <c r="B11149" s="42" t="s">
        <v>8462</v>
      </c>
      <c r="C11149">
        <v>2017</v>
      </c>
      <c r="D11149" s="42" t="s">
        <v>9308</v>
      </c>
      <c r="E11149" t="b">
        <v>0</v>
      </c>
      <c r="F11149" s="42" t="s">
        <v>10221</v>
      </c>
    </row>
    <row r="11150" spans="1:6" x14ac:dyDescent="0.2">
      <c r="A11150" s="42" t="s">
        <v>53</v>
      </c>
      <c r="B11150" s="42" t="s">
        <v>8462</v>
      </c>
      <c r="C11150">
        <v>2018</v>
      </c>
      <c r="D11150" s="42" t="s">
        <v>9613</v>
      </c>
      <c r="E11150" t="b">
        <v>0</v>
      </c>
      <c r="F11150" s="42" t="s">
        <v>10221</v>
      </c>
    </row>
    <row r="11151" spans="1:6" x14ac:dyDescent="0.2">
      <c r="A11151" s="42" t="s">
        <v>53</v>
      </c>
      <c r="B11151" s="42" t="s">
        <v>8462</v>
      </c>
      <c r="C11151">
        <v>2019</v>
      </c>
      <c r="D11151" s="42" t="s">
        <v>10225</v>
      </c>
      <c r="E11151" t="b">
        <v>0</v>
      </c>
      <c r="F11151" s="42" t="s">
        <v>10221</v>
      </c>
    </row>
    <row r="11152" spans="1:6" x14ac:dyDescent="0.2">
      <c r="A11152" s="42" t="s">
        <v>53</v>
      </c>
      <c r="B11152" s="42" t="s">
        <v>8464</v>
      </c>
      <c r="C11152">
        <v>2013</v>
      </c>
      <c r="D11152" s="42" t="s">
        <v>8712</v>
      </c>
      <c r="E11152" t="b">
        <v>0</v>
      </c>
      <c r="F11152" s="42" t="s">
        <v>10221</v>
      </c>
    </row>
    <row r="11153" spans="1:6" x14ac:dyDescent="0.2">
      <c r="A11153" s="42" t="s">
        <v>53</v>
      </c>
      <c r="B11153" s="42" t="s">
        <v>8464</v>
      </c>
      <c r="C11153">
        <v>2014</v>
      </c>
      <c r="D11153" s="42" t="s">
        <v>8607</v>
      </c>
      <c r="E11153" t="b">
        <v>0</v>
      </c>
      <c r="F11153" s="42" t="s">
        <v>10221</v>
      </c>
    </row>
    <row r="11154" spans="1:6" x14ac:dyDescent="0.2">
      <c r="A11154" s="42" t="s">
        <v>53</v>
      </c>
      <c r="B11154" s="42" t="s">
        <v>8464</v>
      </c>
      <c r="C11154">
        <v>2015</v>
      </c>
      <c r="D11154" s="42" t="s">
        <v>8970</v>
      </c>
      <c r="E11154" t="b">
        <v>0</v>
      </c>
      <c r="F11154" s="42" t="s">
        <v>10221</v>
      </c>
    </row>
    <row r="11155" spans="1:6" x14ac:dyDescent="0.2">
      <c r="A11155" s="42" t="s">
        <v>53</v>
      </c>
      <c r="B11155" s="42" t="s">
        <v>8464</v>
      </c>
      <c r="C11155">
        <v>2016</v>
      </c>
      <c r="D11155" s="42" t="s">
        <v>9152</v>
      </c>
      <c r="E11155" t="b">
        <v>0</v>
      </c>
      <c r="F11155" s="42" t="s">
        <v>10221</v>
      </c>
    </row>
    <row r="11156" spans="1:6" x14ac:dyDescent="0.2">
      <c r="A11156" s="42" t="s">
        <v>53</v>
      </c>
      <c r="B11156" s="42" t="s">
        <v>8464</v>
      </c>
      <c r="C11156">
        <v>2017</v>
      </c>
      <c r="D11156" s="42" t="s">
        <v>8608</v>
      </c>
      <c r="E11156" t="b">
        <v>0</v>
      </c>
      <c r="F11156" s="42" t="s">
        <v>10221</v>
      </c>
    </row>
    <row r="11157" spans="1:6" x14ac:dyDescent="0.2">
      <c r="A11157" s="42" t="s">
        <v>53</v>
      </c>
      <c r="B11157" s="42" t="s">
        <v>8464</v>
      </c>
      <c r="C11157">
        <v>2018</v>
      </c>
      <c r="D11157" s="42" t="s">
        <v>9051</v>
      </c>
      <c r="E11157" t="b">
        <v>0</v>
      </c>
      <c r="F11157" s="42" t="s">
        <v>10221</v>
      </c>
    </row>
    <row r="11158" spans="1:6" x14ac:dyDescent="0.2">
      <c r="A11158" s="42" t="s">
        <v>53</v>
      </c>
      <c r="B11158" s="42" t="s">
        <v>8464</v>
      </c>
      <c r="C11158">
        <v>2019</v>
      </c>
      <c r="D11158" s="42" t="s">
        <v>8592</v>
      </c>
      <c r="E11158" t="b">
        <v>0</v>
      </c>
      <c r="F11158" s="42" t="s">
        <v>10221</v>
      </c>
    </row>
    <row r="11159" spans="1:6" x14ac:dyDescent="0.2">
      <c r="A11159" s="42" t="s">
        <v>3340</v>
      </c>
      <c r="B11159" s="42" t="s">
        <v>8454</v>
      </c>
      <c r="C11159">
        <v>2015</v>
      </c>
      <c r="D11159" s="42" t="s">
        <v>10569</v>
      </c>
      <c r="E11159" t="b">
        <v>0</v>
      </c>
      <c r="F11159" s="42" t="s">
        <v>10570</v>
      </c>
    </row>
    <row r="11160" spans="1:6" x14ac:dyDescent="0.2">
      <c r="A11160" s="42" t="s">
        <v>3340</v>
      </c>
      <c r="B11160" s="42" t="s">
        <v>8454</v>
      </c>
      <c r="C11160">
        <v>2016</v>
      </c>
      <c r="D11160" s="42" t="s">
        <v>10571</v>
      </c>
      <c r="E11160" t="b">
        <v>0</v>
      </c>
      <c r="F11160" s="42" t="s">
        <v>10570</v>
      </c>
    </row>
    <row r="11161" spans="1:6" x14ac:dyDescent="0.2">
      <c r="A11161" s="42" t="s">
        <v>3340</v>
      </c>
      <c r="B11161" s="42" t="s">
        <v>8454</v>
      </c>
      <c r="C11161">
        <v>2017</v>
      </c>
      <c r="D11161" s="42" t="s">
        <v>10572</v>
      </c>
      <c r="E11161" t="b">
        <v>0</v>
      </c>
      <c r="F11161" s="42" t="s">
        <v>10570</v>
      </c>
    </row>
    <row r="11162" spans="1:6" x14ac:dyDescent="0.2">
      <c r="A11162" s="42" t="s">
        <v>3340</v>
      </c>
      <c r="B11162" s="42" t="s">
        <v>8454</v>
      </c>
      <c r="C11162">
        <v>2018</v>
      </c>
      <c r="D11162" s="42" t="s">
        <v>10573</v>
      </c>
      <c r="E11162" t="b">
        <v>0</v>
      </c>
      <c r="F11162" s="42" t="s">
        <v>10570</v>
      </c>
    </row>
    <row r="11163" spans="1:6" x14ac:dyDescent="0.2">
      <c r="A11163" s="42" t="s">
        <v>3340</v>
      </c>
      <c r="B11163" s="42" t="s">
        <v>8454</v>
      </c>
      <c r="C11163">
        <v>2019</v>
      </c>
      <c r="D11163" s="42" t="s">
        <v>10574</v>
      </c>
      <c r="E11163" t="b">
        <v>0</v>
      </c>
      <c r="F11163" s="42" t="s">
        <v>10570</v>
      </c>
    </row>
    <row r="11164" spans="1:6" x14ac:dyDescent="0.2">
      <c r="A11164" s="42" t="s">
        <v>3340</v>
      </c>
      <c r="B11164" s="42" t="s">
        <v>8462</v>
      </c>
      <c r="C11164">
        <v>2015</v>
      </c>
      <c r="D11164" s="42" t="s">
        <v>10569</v>
      </c>
      <c r="E11164" t="b">
        <v>0</v>
      </c>
      <c r="F11164" s="42" t="s">
        <v>10570</v>
      </c>
    </row>
    <row r="11165" spans="1:6" x14ac:dyDescent="0.2">
      <c r="A11165" s="42" t="s">
        <v>3340</v>
      </c>
      <c r="B11165" s="42" t="s">
        <v>8462</v>
      </c>
      <c r="C11165">
        <v>2016</v>
      </c>
      <c r="D11165" s="42" t="s">
        <v>10571</v>
      </c>
      <c r="E11165" t="b">
        <v>0</v>
      </c>
      <c r="F11165" s="42" t="s">
        <v>10570</v>
      </c>
    </row>
    <row r="11166" spans="1:6" x14ac:dyDescent="0.2">
      <c r="A11166" s="42" t="s">
        <v>3340</v>
      </c>
      <c r="B11166" s="42" t="s">
        <v>8462</v>
      </c>
      <c r="C11166">
        <v>2017</v>
      </c>
      <c r="D11166" s="42" t="s">
        <v>10572</v>
      </c>
      <c r="E11166" t="b">
        <v>0</v>
      </c>
      <c r="F11166" s="42" t="s">
        <v>10570</v>
      </c>
    </row>
    <row r="11167" spans="1:6" x14ac:dyDescent="0.2">
      <c r="A11167" s="42" t="s">
        <v>3340</v>
      </c>
      <c r="B11167" s="42" t="s">
        <v>8462</v>
      </c>
      <c r="C11167">
        <v>2018</v>
      </c>
      <c r="D11167" s="42" t="s">
        <v>10573</v>
      </c>
      <c r="E11167" t="b">
        <v>0</v>
      </c>
      <c r="F11167" s="42" t="s">
        <v>10570</v>
      </c>
    </row>
    <row r="11168" spans="1:6" x14ac:dyDescent="0.2">
      <c r="A11168" s="42" t="s">
        <v>3340</v>
      </c>
      <c r="B11168" s="42" t="s">
        <v>8462</v>
      </c>
      <c r="C11168">
        <v>2019</v>
      </c>
      <c r="D11168" s="42" t="s">
        <v>10574</v>
      </c>
      <c r="E11168" t="b">
        <v>0</v>
      </c>
      <c r="F11168" s="42" t="s">
        <v>10570</v>
      </c>
    </row>
    <row r="11169" spans="1:6" x14ac:dyDescent="0.2">
      <c r="A11169" s="42" t="s">
        <v>3340</v>
      </c>
      <c r="B11169" s="42" t="s">
        <v>8464</v>
      </c>
      <c r="C11169">
        <v>2015</v>
      </c>
      <c r="D11169" s="42" t="s">
        <v>10575</v>
      </c>
      <c r="E11169" t="b">
        <v>0</v>
      </c>
      <c r="F11169" s="42" t="s">
        <v>10570</v>
      </c>
    </row>
    <row r="11170" spans="1:6" x14ac:dyDescent="0.2">
      <c r="A11170" s="42" t="s">
        <v>3340</v>
      </c>
      <c r="B11170" s="42" t="s">
        <v>8464</v>
      </c>
      <c r="C11170">
        <v>2016</v>
      </c>
      <c r="D11170" s="42" t="s">
        <v>10576</v>
      </c>
      <c r="E11170" t="b">
        <v>0</v>
      </c>
      <c r="F11170" s="42" t="s">
        <v>10570</v>
      </c>
    </row>
    <row r="11171" spans="1:6" x14ac:dyDescent="0.2">
      <c r="A11171" s="42" t="s">
        <v>3340</v>
      </c>
      <c r="B11171" s="42" t="s">
        <v>8464</v>
      </c>
      <c r="C11171">
        <v>2017</v>
      </c>
      <c r="D11171" s="42" t="s">
        <v>10577</v>
      </c>
      <c r="E11171" t="b">
        <v>0</v>
      </c>
      <c r="F11171" s="42" t="s">
        <v>10570</v>
      </c>
    </row>
    <row r="11172" spans="1:6" x14ac:dyDescent="0.2">
      <c r="A11172" s="42" t="s">
        <v>3340</v>
      </c>
      <c r="B11172" s="42" t="s">
        <v>8464</v>
      </c>
      <c r="C11172">
        <v>2018</v>
      </c>
      <c r="D11172" s="42" t="s">
        <v>10578</v>
      </c>
      <c r="E11172" t="b">
        <v>0</v>
      </c>
      <c r="F11172" s="42" t="s">
        <v>10570</v>
      </c>
    </row>
    <row r="11173" spans="1:6" x14ac:dyDescent="0.2">
      <c r="A11173" s="42" t="s">
        <v>3340</v>
      </c>
      <c r="B11173" s="42" t="s">
        <v>8464</v>
      </c>
      <c r="C11173">
        <v>2019</v>
      </c>
      <c r="D11173" s="42" t="s">
        <v>10579</v>
      </c>
      <c r="E11173" t="b">
        <v>0</v>
      </c>
      <c r="F11173" s="42" t="s">
        <v>10570</v>
      </c>
    </row>
    <row r="11174" spans="1:6" x14ac:dyDescent="0.2">
      <c r="A11174" s="42" t="s">
        <v>3343</v>
      </c>
      <c r="B11174" s="42" t="s">
        <v>8454</v>
      </c>
      <c r="C11174">
        <v>2013</v>
      </c>
      <c r="D11174" s="42" t="s">
        <v>9033</v>
      </c>
      <c r="E11174" t="b">
        <v>0</v>
      </c>
      <c r="F11174" s="42" t="s">
        <v>10580</v>
      </c>
    </row>
    <row r="11175" spans="1:6" x14ac:dyDescent="0.2">
      <c r="A11175" s="42" t="s">
        <v>3343</v>
      </c>
      <c r="B11175" s="42" t="s">
        <v>8454</v>
      </c>
      <c r="C11175">
        <v>2014</v>
      </c>
      <c r="D11175" s="42" t="s">
        <v>9152</v>
      </c>
      <c r="E11175" t="b">
        <v>0</v>
      </c>
      <c r="F11175" s="42" t="s">
        <v>10580</v>
      </c>
    </row>
    <row r="11176" spans="1:6" x14ac:dyDescent="0.2">
      <c r="A11176" s="42" t="s">
        <v>3343</v>
      </c>
      <c r="B11176" s="42" t="s">
        <v>8454</v>
      </c>
      <c r="C11176">
        <v>2015</v>
      </c>
      <c r="D11176" s="42" t="s">
        <v>10437</v>
      </c>
      <c r="E11176" t="b">
        <v>0</v>
      </c>
      <c r="F11176" s="42" t="s">
        <v>10580</v>
      </c>
    </row>
    <row r="11177" spans="1:6" x14ac:dyDescent="0.2">
      <c r="A11177" s="42" t="s">
        <v>3343</v>
      </c>
      <c r="B11177" s="42" t="s">
        <v>8454</v>
      </c>
      <c r="C11177">
        <v>2016</v>
      </c>
      <c r="D11177" s="42" t="s">
        <v>10581</v>
      </c>
      <c r="E11177" t="b">
        <v>0</v>
      </c>
      <c r="F11177" s="42" t="s">
        <v>10580</v>
      </c>
    </row>
    <row r="11178" spans="1:6" x14ac:dyDescent="0.2">
      <c r="A11178" s="42" t="s">
        <v>3343</v>
      </c>
      <c r="B11178" s="42" t="s">
        <v>8454</v>
      </c>
      <c r="C11178">
        <v>2017</v>
      </c>
      <c r="D11178" s="42" t="s">
        <v>9185</v>
      </c>
      <c r="E11178" t="b">
        <v>0</v>
      </c>
      <c r="F11178" s="42" t="s">
        <v>10580</v>
      </c>
    </row>
    <row r="11179" spans="1:6" x14ac:dyDescent="0.2">
      <c r="A11179" s="42" t="s">
        <v>3343</v>
      </c>
      <c r="B11179" s="42" t="s">
        <v>8454</v>
      </c>
      <c r="C11179">
        <v>2018</v>
      </c>
      <c r="D11179" s="42" t="s">
        <v>10582</v>
      </c>
      <c r="E11179" t="b">
        <v>0</v>
      </c>
      <c r="F11179" s="42" t="s">
        <v>10580</v>
      </c>
    </row>
    <row r="11180" spans="1:6" x14ac:dyDescent="0.2">
      <c r="A11180" s="42" t="s">
        <v>3343</v>
      </c>
      <c r="B11180" s="42" t="s">
        <v>8454</v>
      </c>
      <c r="C11180">
        <v>2019</v>
      </c>
      <c r="D11180" s="42" t="s">
        <v>8965</v>
      </c>
      <c r="E11180" t="b">
        <v>0</v>
      </c>
      <c r="F11180" s="42" t="s">
        <v>10580</v>
      </c>
    </row>
    <row r="11181" spans="1:6" x14ac:dyDescent="0.2">
      <c r="A11181" s="42" t="s">
        <v>3343</v>
      </c>
      <c r="B11181" s="42" t="s">
        <v>8462</v>
      </c>
      <c r="C11181">
        <v>2013</v>
      </c>
      <c r="D11181" s="42" t="s">
        <v>9055</v>
      </c>
      <c r="E11181" t="b">
        <v>0</v>
      </c>
      <c r="F11181" s="42" t="s">
        <v>10580</v>
      </c>
    </row>
    <row r="11182" spans="1:6" x14ac:dyDescent="0.2">
      <c r="A11182" s="42" t="s">
        <v>3343</v>
      </c>
      <c r="B11182" s="42" t="s">
        <v>8462</v>
      </c>
      <c r="C11182">
        <v>2014</v>
      </c>
      <c r="D11182" s="42" t="s">
        <v>8589</v>
      </c>
      <c r="E11182" t="b">
        <v>0</v>
      </c>
      <c r="F11182" s="42" t="s">
        <v>10580</v>
      </c>
    </row>
    <row r="11183" spans="1:6" x14ac:dyDescent="0.2">
      <c r="A11183" s="42" t="s">
        <v>3343</v>
      </c>
      <c r="B11183" s="42" t="s">
        <v>8462</v>
      </c>
      <c r="C11183">
        <v>2015</v>
      </c>
      <c r="D11183" s="42" t="s">
        <v>10437</v>
      </c>
      <c r="E11183" t="b">
        <v>0</v>
      </c>
      <c r="F11183" s="42" t="s">
        <v>10580</v>
      </c>
    </row>
    <row r="11184" spans="1:6" x14ac:dyDescent="0.2">
      <c r="A11184" s="42" t="s">
        <v>3343</v>
      </c>
      <c r="B11184" s="42" t="s">
        <v>8462</v>
      </c>
      <c r="C11184">
        <v>2016</v>
      </c>
      <c r="D11184" s="42" t="s">
        <v>9249</v>
      </c>
      <c r="E11184" t="b">
        <v>0</v>
      </c>
      <c r="F11184" s="42" t="s">
        <v>10580</v>
      </c>
    </row>
    <row r="11185" spans="1:6" x14ac:dyDescent="0.2">
      <c r="A11185" s="42" t="s">
        <v>3343</v>
      </c>
      <c r="B11185" s="42" t="s">
        <v>8462</v>
      </c>
      <c r="C11185">
        <v>2017</v>
      </c>
      <c r="D11185" s="42" t="s">
        <v>8592</v>
      </c>
      <c r="E11185" t="b">
        <v>0</v>
      </c>
      <c r="F11185" s="42" t="s">
        <v>10580</v>
      </c>
    </row>
    <row r="11186" spans="1:6" x14ac:dyDescent="0.2">
      <c r="A11186" s="42" t="s">
        <v>3343</v>
      </c>
      <c r="B11186" s="42" t="s">
        <v>8462</v>
      </c>
      <c r="C11186">
        <v>2018</v>
      </c>
      <c r="D11186" s="42" t="s">
        <v>9103</v>
      </c>
      <c r="E11186" t="b">
        <v>0</v>
      </c>
      <c r="F11186" s="42" t="s">
        <v>10580</v>
      </c>
    </row>
    <row r="11187" spans="1:6" x14ac:dyDescent="0.2">
      <c r="A11187" s="42" t="s">
        <v>3343</v>
      </c>
      <c r="B11187" s="42" t="s">
        <v>8462</v>
      </c>
      <c r="C11187">
        <v>2019</v>
      </c>
      <c r="D11187" s="42" t="s">
        <v>9316</v>
      </c>
      <c r="E11187" t="b">
        <v>0</v>
      </c>
      <c r="F11187" s="42" t="s">
        <v>10580</v>
      </c>
    </row>
    <row r="11188" spans="1:6" x14ac:dyDescent="0.2">
      <c r="A11188" s="42" t="s">
        <v>3343</v>
      </c>
      <c r="B11188" s="42" t="s">
        <v>8464</v>
      </c>
      <c r="C11188">
        <v>2013</v>
      </c>
      <c r="D11188" s="42" t="s">
        <v>8582</v>
      </c>
      <c r="E11188" t="b">
        <v>0</v>
      </c>
      <c r="F11188" s="42" t="s">
        <v>10580</v>
      </c>
    </row>
    <row r="11189" spans="1:6" x14ac:dyDescent="0.2">
      <c r="A11189" s="42" t="s">
        <v>3343</v>
      </c>
      <c r="B11189" s="42" t="s">
        <v>8464</v>
      </c>
      <c r="C11189">
        <v>2014</v>
      </c>
      <c r="D11189" s="42" t="s">
        <v>8825</v>
      </c>
      <c r="E11189" t="b">
        <v>0</v>
      </c>
      <c r="F11189" s="42" t="s">
        <v>10580</v>
      </c>
    </row>
    <row r="11190" spans="1:6" x14ac:dyDescent="0.2">
      <c r="A11190" s="42" t="s">
        <v>3343</v>
      </c>
      <c r="B11190" s="42" t="s">
        <v>8464</v>
      </c>
      <c r="C11190">
        <v>2015</v>
      </c>
      <c r="D11190" s="42" t="s">
        <v>8715</v>
      </c>
      <c r="E11190" t="b">
        <v>0</v>
      </c>
      <c r="F11190" s="42" t="s">
        <v>10580</v>
      </c>
    </row>
    <row r="11191" spans="1:6" x14ac:dyDescent="0.2">
      <c r="A11191" s="42" t="s">
        <v>3343</v>
      </c>
      <c r="B11191" s="42" t="s">
        <v>8464</v>
      </c>
      <c r="C11191">
        <v>2016</v>
      </c>
      <c r="D11191" s="42" t="s">
        <v>9283</v>
      </c>
      <c r="E11191" t="b">
        <v>0</v>
      </c>
      <c r="F11191" s="42" t="s">
        <v>10580</v>
      </c>
    </row>
    <row r="11192" spans="1:6" x14ac:dyDescent="0.2">
      <c r="A11192" s="42" t="s">
        <v>3343</v>
      </c>
      <c r="B11192" s="42" t="s">
        <v>8464</v>
      </c>
      <c r="C11192">
        <v>2017</v>
      </c>
      <c r="D11192" s="42" t="s">
        <v>9047</v>
      </c>
      <c r="E11192" t="b">
        <v>0</v>
      </c>
      <c r="F11192" s="42" t="s">
        <v>10580</v>
      </c>
    </row>
    <row r="11193" spans="1:6" x14ac:dyDescent="0.2">
      <c r="A11193" s="42" t="s">
        <v>3343</v>
      </c>
      <c r="B11193" s="42" t="s">
        <v>8464</v>
      </c>
      <c r="C11193">
        <v>2018</v>
      </c>
      <c r="D11193" s="42" t="s">
        <v>9167</v>
      </c>
      <c r="E11193" t="b">
        <v>0</v>
      </c>
      <c r="F11193" s="42" t="s">
        <v>10580</v>
      </c>
    </row>
    <row r="11194" spans="1:6" x14ac:dyDescent="0.2">
      <c r="A11194" s="42" t="s">
        <v>3343</v>
      </c>
      <c r="B11194" s="42" t="s">
        <v>8464</v>
      </c>
      <c r="C11194">
        <v>2019</v>
      </c>
      <c r="D11194" s="42" t="s">
        <v>9170</v>
      </c>
      <c r="E11194" t="b">
        <v>0</v>
      </c>
      <c r="F11194" s="42" t="s">
        <v>10580</v>
      </c>
    </row>
    <row r="11195" spans="1:6" x14ac:dyDescent="0.2">
      <c r="A11195" s="42" t="s">
        <v>3345</v>
      </c>
      <c r="B11195" s="42" t="s">
        <v>8454</v>
      </c>
      <c r="C11195">
        <v>2013</v>
      </c>
      <c r="D11195" s="42" t="s">
        <v>9426</v>
      </c>
      <c r="E11195" t="b">
        <v>0</v>
      </c>
      <c r="F11195" s="42" t="s">
        <v>10583</v>
      </c>
    </row>
    <row r="11196" spans="1:6" x14ac:dyDescent="0.2">
      <c r="A11196" s="42" t="s">
        <v>3345</v>
      </c>
      <c r="B11196" s="42" t="s">
        <v>8454</v>
      </c>
      <c r="C11196">
        <v>2014</v>
      </c>
      <c r="D11196" s="42" t="s">
        <v>9305</v>
      </c>
      <c r="E11196" t="b">
        <v>0</v>
      </c>
      <c r="F11196" s="42" t="s">
        <v>10583</v>
      </c>
    </row>
    <row r="11197" spans="1:6" x14ac:dyDescent="0.2">
      <c r="A11197" s="42" t="s">
        <v>3345</v>
      </c>
      <c r="B11197" s="42" t="s">
        <v>8454</v>
      </c>
      <c r="C11197">
        <v>2015</v>
      </c>
      <c r="D11197" s="42" t="s">
        <v>10584</v>
      </c>
      <c r="E11197" t="b">
        <v>0</v>
      </c>
      <c r="F11197" s="42" t="s">
        <v>10583</v>
      </c>
    </row>
    <row r="11198" spans="1:6" x14ac:dyDescent="0.2">
      <c r="A11198" s="42" t="s">
        <v>3345</v>
      </c>
      <c r="B11198" s="42" t="s">
        <v>8454</v>
      </c>
      <c r="C11198">
        <v>2016</v>
      </c>
      <c r="D11198" s="42" t="s">
        <v>10585</v>
      </c>
      <c r="E11198" t="b">
        <v>0</v>
      </c>
      <c r="F11198" s="42" t="s">
        <v>10583</v>
      </c>
    </row>
    <row r="11199" spans="1:6" x14ac:dyDescent="0.2">
      <c r="A11199" s="42" t="s">
        <v>3345</v>
      </c>
      <c r="B11199" s="42" t="s">
        <v>8454</v>
      </c>
      <c r="C11199">
        <v>2017</v>
      </c>
      <c r="D11199" s="42" t="s">
        <v>9514</v>
      </c>
      <c r="E11199" t="b">
        <v>0</v>
      </c>
      <c r="F11199" s="42" t="s">
        <v>10583</v>
      </c>
    </row>
    <row r="11200" spans="1:6" x14ac:dyDescent="0.2">
      <c r="A11200" s="42" t="s">
        <v>3345</v>
      </c>
      <c r="B11200" s="42" t="s">
        <v>8454</v>
      </c>
      <c r="C11200">
        <v>2018</v>
      </c>
      <c r="D11200" s="42" t="s">
        <v>10586</v>
      </c>
      <c r="E11200" t="b">
        <v>0</v>
      </c>
      <c r="F11200" s="42" t="s">
        <v>10583</v>
      </c>
    </row>
    <row r="11201" spans="1:6" x14ac:dyDescent="0.2">
      <c r="A11201" s="42" t="s">
        <v>3345</v>
      </c>
      <c r="B11201" s="42" t="s">
        <v>8454</v>
      </c>
      <c r="C11201">
        <v>2019</v>
      </c>
      <c r="D11201" s="42" t="s">
        <v>10587</v>
      </c>
      <c r="E11201" t="b">
        <v>0</v>
      </c>
      <c r="F11201" s="42" t="s">
        <v>10583</v>
      </c>
    </row>
    <row r="11202" spans="1:6" x14ac:dyDescent="0.2">
      <c r="A11202" s="42" t="s">
        <v>3345</v>
      </c>
      <c r="B11202" s="42" t="s">
        <v>8462</v>
      </c>
      <c r="C11202">
        <v>2013</v>
      </c>
      <c r="D11202" s="42" t="s">
        <v>9807</v>
      </c>
      <c r="E11202" t="b">
        <v>0</v>
      </c>
      <c r="F11202" s="42" t="s">
        <v>10583</v>
      </c>
    </row>
    <row r="11203" spans="1:6" x14ac:dyDescent="0.2">
      <c r="A11203" s="42" t="s">
        <v>3345</v>
      </c>
      <c r="B11203" s="42" t="s">
        <v>8462</v>
      </c>
      <c r="C11203">
        <v>2014</v>
      </c>
      <c r="D11203" s="42" t="s">
        <v>8781</v>
      </c>
      <c r="E11203" t="b">
        <v>0</v>
      </c>
      <c r="F11203" s="42" t="s">
        <v>10583</v>
      </c>
    </row>
    <row r="11204" spans="1:6" x14ac:dyDescent="0.2">
      <c r="A11204" s="42" t="s">
        <v>3345</v>
      </c>
      <c r="B11204" s="42" t="s">
        <v>8462</v>
      </c>
      <c r="C11204">
        <v>2015</v>
      </c>
      <c r="D11204" s="42" t="s">
        <v>10588</v>
      </c>
      <c r="E11204" t="b">
        <v>0</v>
      </c>
      <c r="F11204" s="42" t="s">
        <v>10583</v>
      </c>
    </row>
    <row r="11205" spans="1:6" x14ac:dyDescent="0.2">
      <c r="A11205" s="42" t="s">
        <v>3345</v>
      </c>
      <c r="B11205" s="42" t="s">
        <v>8462</v>
      </c>
      <c r="C11205">
        <v>2016</v>
      </c>
      <c r="D11205" s="42" t="s">
        <v>9729</v>
      </c>
      <c r="E11205" t="b">
        <v>0</v>
      </c>
      <c r="F11205" s="42" t="s">
        <v>10583</v>
      </c>
    </row>
    <row r="11206" spans="1:6" x14ac:dyDescent="0.2">
      <c r="A11206" s="42" t="s">
        <v>3345</v>
      </c>
      <c r="B11206" s="42" t="s">
        <v>8462</v>
      </c>
      <c r="C11206">
        <v>2017</v>
      </c>
      <c r="D11206" s="42" t="s">
        <v>9427</v>
      </c>
      <c r="E11206" t="b">
        <v>0</v>
      </c>
      <c r="F11206" s="42" t="s">
        <v>10583</v>
      </c>
    </row>
    <row r="11207" spans="1:6" x14ac:dyDescent="0.2">
      <c r="A11207" s="42" t="s">
        <v>3345</v>
      </c>
      <c r="B11207" s="42" t="s">
        <v>8462</v>
      </c>
      <c r="C11207">
        <v>2018</v>
      </c>
      <c r="D11207" s="42" t="s">
        <v>10589</v>
      </c>
      <c r="E11207" t="b">
        <v>0</v>
      </c>
      <c r="F11207" s="42" t="s">
        <v>10583</v>
      </c>
    </row>
    <row r="11208" spans="1:6" x14ac:dyDescent="0.2">
      <c r="A11208" s="42" t="s">
        <v>3345</v>
      </c>
      <c r="B11208" s="42" t="s">
        <v>8462</v>
      </c>
      <c r="C11208">
        <v>2019</v>
      </c>
      <c r="D11208" s="42" t="s">
        <v>10590</v>
      </c>
      <c r="E11208" t="b">
        <v>0</v>
      </c>
      <c r="F11208" s="42" t="s">
        <v>10583</v>
      </c>
    </row>
    <row r="11209" spans="1:6" x14ac:dyDescent="0.2">
      <c r="A11209" s="42" t="s">
        <v>3345</v>
      </c>
      <c r="B11209" s="42" t="s">
        <v>8464</v>
      </c>
      <c r="C11209">
        <v>2013</v>
      </c>
      <c r="D11209" s="42" t="s">
        <v>9033</v>
      </c>
      <c r="E11209" t="b">
        <v>0</v>
      </c>
      <c r="F11209" s="42" t="s">
        <v>10583</v>
      </c>
    </row>
    <row r="11210" spans="1:6" x14ac:dyDescent="0.2">
      <c r="A11210" s="42" t="s">
        <v>3345</v>
      </c>
      <c r="B11210" s="42" t="s">
        <v>8464</v>
      </c>
      <c r="C11210">
        <v>2014</v>
      </c>
      <c r="D11210" s="42" t="s">
        <v>8609</v>
      </c>
      <c r="E11210" t="b">
        <v>0</v>
      </c>
      <c r="F11210" s="42" t="s">
        <v>10583</v>
      </c>
    </row>
    <row r="11211" spans="1:6" x14ac:dyDescent="0.2">
      <c r="A11211" s="42" t="s">
        <v>3345</v>
      </c>
      <c r="B11211" s="42" t="s">
        <v>8464</v>
      </c>
      <c r="C11211">
        <v>2015</v>
      </c>
      <c r="D11211" s="42" t="s">
        <v>8708</v>
      </c>
      <c r="E11211" t="b">
        <v>0</v>
      </c>
      <c r="F11211" s="42" t="s">
        <v>10583</v>
      </c>
    </row>
    <row r="11212" spans="1:6" x14ac:dyDescent="0.2">
      <c r="A11212" s="42" t="s">
        <v>3345</v>
      </c>
      <c r="B11212" s="42" t="s">
        <v>8464</v>
      </c>
      <c r="C11212">
        <v>2016</v>
      </c>
      <c r="D11212" s="42" t="s">
        <v>8493</v>
      </c>
      <c r="E11212" t="b">
        <v>0</v>
      </c>
      <c r="F11212" s="42" t="s">
        <v>10583</v>
      </c>
    </row>
    <row r="11213" spans="1:6" x14ac:dyDescent="0.2">
      <c r="A11213" s="42" t="s">
        <v>3345</v>
      </c>
      <c r="B11213" s="42" t="s">
        <v>8464</v>
      </c>
      <c r="C11213">
        <v>2017</v>
      </c>
      <c r="D11213" s="42" t="s">
        <v>8542</v>
      </c>
      <c r="E11213" t="b">
        <v>0</v>
      </c>
      <c r="F11213" s="42" t="s">
        <v>10583</v>
      </c>
    </row>
    <row r="11214" spans="1:6" x14ac:dyDescent="0.2">
      <c r="A11214" s="42" t="s">
        <v>3345</v>
      </c>
      <c r="B11214" s="42" t="s">
        <v>8464</v>
      </c>
      <c r="C11214">
        <v>2018</v>
      </c>
      <c r="D11214" s="42" t="s">
        <v>10414</v>
      </c>
      <c r="E11214" t="b">
        <v>0</v>
      </c>
      <c r="F11214" s="42" t="s">
        <v>10583</v>
      </c>
    </row>
    <row r="11215" spans="1:6" x14ac:dyDescent="0.2">
      <c r="A11215" s="42" t="s">
        <v>3345</v>
      </c>
      <c r="B11215" s="42" t="s">
        <v>8464</v>
      </c>
      <c r="C11215">
        <v>2019</v>
      </c>
      <c r="D11215" s="42" t="s">
        <v>8534</v>
      </c>
      <c r="E11215" t="b">
        <v>0</v>
      </c>
      <c r="F11215" s="42" t="s">
        <v>10583</v>
      </c>
    </row>
    <row r="11216" spans="1:6" x14ac:dyDescent="0.2">
      <c r="A11216" s="42" t="s">
        <v>3346</v>
      </c>
      <c r="B11216" s="42" t="s">
        <v>8454</v>
      </c>
      <c r="C11216">
        <v>2013</v>
      </c>
      <c r="D11216" s="42" t="s">
        <v>8467</v>
      </c>
      <c r="E11216" t="b">
        <v>0</v>
      </c>
      <c r="F11216" s="42" t="s">
        <v>10591</v>
      </c>
    </row>
    <row r="11217" spans="1:6" x14ac:dyDescent="0.2">
      <c r="A11217" s="42" t="s">
        <v>3346</v>
      </c>
      <c r="B11217" s="42" t="s">
        <v>8454</v>
      </c>
      <c r="C11217">
        <v>2014</v>
      </c>
      <c r="D11217" s="42" t="s">
        <v>9001</v>
      </c>
      <c r="E11217" t="b">
        <v>0</v>
      </c>
      <c r="F11217" s="42" t="s">
        <v>10591</v>
      </c>
    </row>
    <row r="11218" spans="1:6" x14ac:dyDescent="0.2">
      <c r="A11218" s="42" t="s">
        <v>3346</v>
      </c>
      <c r="B11218" s="42" t="s">
        <v>8454</v>
      </c>
      <c r="C11218">
        <v>2015</v>
      </c>
      <c r="D11218" s="42" t="s">
        <v>9005</v>
      </c>
      <c r="E11218" t="b">
        <v>0</v>
      </c>
      <c r="F11218" s="42" t="s">
        <v>10591</v>
      </c>
    </row>
    <row r="11219" spans="1:6" x14ac:dyDescent="0.2">
      <c r="A11219" s="42" t="s">
        <v>3346</v>
      </c>
      <c r="B11219" s="42" t="s">
        <v>8454</v>
      </c>
      <c r="C11219">
        <v>2016</v>
      </c>
      <c r="D11219" s="42" t="s">
        <v>10394</v>
      </c>
      <c r="E11219" t="b">
        <v>0</v>
      </c>
      <c r="F11219" s="42" t="s">
        <v>10591</v>
      </c>
    </row>
    <row r="11220" spans="1:6" x14ac:dyDescent="0.2">
      <c r="A11220" s="42" t="s">
        <v>3346</v>
      </c>
      <c r="B11220" s="42" t="s">
        <v>8454</v>
      </c>
      <c r="C11220">
        <v>2017</v>
      </c>
      <c r="D11220" s="42" t="s">
        <v>8553</v>
      </c>
      <c r="E11220" t="b">
        <v>0</v>
      </c>
      <c r="F11220" s="42" t="s">
        <v>10591</v>
      </c>
    </row>
    <row r="11221" spans="1:6" x14ac:dyDescent="0.2">
      <c r="A11221" s="42" t="s">
        <v>3346</v>
      </c>
      <c r="B11221" s="42" t="s">
        <v>8454</v>
      </c>
      <c r="C11221">
        <v>2018</v>
      </c>
      <c r="D11221" s="42" t="s">
        <v>8493</v>
      </c>
      <c r="E11221" t="b">
        <v>0</v>
      </c>
      <c r="F11221" s="42" t="s">
        <v>10591</v>
      </c>
    </row>
    <row r="11222" spans="1:6" x14ac:dyDescent="0.2">
      <c r="A11222" s="42" t="s">
        <v>3346</v>
      </c>
      <c r="B11222" s="42" t="s">
        <v>8454</v>
      </c>
      <c r="C11222">
        <v>2019</v>
      </c>
      <c r="D11222" s="42" t="s">
        <v>8525</v>
      </c>
      <c r="E11222" t="b">
        <v>0</v>
      </c>
      <c r="F11222" s="42" t="s">
        <v>10591</v>
      </c>
    </row>
    <row r="11223" spans="1:6" x14ac:dyDescent="0.2">
      <c r="A11223" s="42" t="s">
        <v>3346</v>
      </c>
      <c r="B11223" s="42" t="s">
        <v>8462</v>
      </c>
      <c r="C11223">
        <v>2013</v>
      </c>
      <c r="D11223" s="42" t="s">
        <v>9300</v>
      </c>
      <c r="E11223" t="b">
        <v>0</v>
      </c>
      <c r="F11223" s="42" t="s">
        <v>10591</v>
      </c>
    </row>
    <row r="11224" spans="1:6" x14ac:dyDescent="0.2">
      <c r="A11224" s="42" t="s">
        <v>3346</v>
      </c>
      <c r="B11224" s="42" t="s">
        <v>8462</v>
      </c>
      <c r="C11224">
        <v>2014</v>
      </c>
      <c r="D11224" s="42" t="s">
        <v>8635</v>
      </c>
      <c r="E11224" t="b">
        <v>0</v>
      </c>
      <c r="F11224" s="42" t="s">
        <v>10591</v>
      </c>
    </row>
    <row r="11225" spans="1:6" x14ac:dyDescent="0.2">
      <c r="A11225" s="42" t="s">
        <v>3346</v>
      </c>
      <c r="B11225" s="42" t="s">
        <v>8462</v>
      </c>
      <c r="C11225">
        <v>2015</v>
      </c>
      <c r="D11225" s="42" t="s">
        <v>9236</v>
      </c>
      <c r="E11225" t="b">
        <v>0</v>
      </c>
      <c r="F11225" s="42" t="s">
        <v>10591</v>
      </c>
    </row>
    <row r="11226" spans="1:6" x14ac:dyDescent="0.2">
      <c r="A11226" s="42" t="s">
        <v>3346</v>
      </c>
      <c r="B11226" s="42" t="s">
        <v>8462</v>
      </c>
      <c r="C11226">
        <v>2016</v>
      </c>
      <c r="D11226" s="42" t="s">
        <v>10356</v>
      </c>
      <c r="E11226" t="b">
        <v>0</v>
      </c>
      <c r="F11226" s="42" t="s">
        <v>10591</v>
      </c>
    </row>
    <row r="11227" spans="1:6" x14ac:dyDescent="0.2">
      <c r="A11227" s="42" t="s">
        <v>3346</v>
      </c>
      <c r="B11227" s="42" t="s">
        <v>8462</v>
      </c>
      <c r="C11227">
        <v>2017</v>
      </c>
      <c r="D11227" s="42" t="s">
        <v>10377</v>
      </c>
      <c r="E11227" t="b">
        <v>0</v>
      </c>
      <c r="F11227" s="42" t="s">
        <v>10591</v>
      </c>
    </row>
    <row r="11228" spans="1:6" x14ac:dyDescent="0.2">
      <c r="A11228" s="42" t="s">
        <v>3346</v>
      </c>
      <c r="B11228" s="42" t="s">
        <v>8462</v>
      </c>
      <c r="C11228">
        <v>2018</v>
      </c>
      <c r="D11228" s="42" t="s">
        <v>8614</v>
      </c>
      <c r="E11228" t="b">
        <v>0</v>
      </c>
      <c r="F11228" s="42" t="s">
        <v>10591</v>
      </c>
    </row>
    <row r="11229" spans="1:6" x14ac:dyDescent="0.2">
      <c r="A11229" s="42" t="s">
        <v>3346</v>
      </c>
      <c r="B11229" s="42" t="s">
        <v>8462</v>
      </c>
      <c r="C11229">
        <v>2019</v>
      </c>
      <c r="D11229" s="42" t="s">
        <v>8846</v>
      </c>
      <c r="E11229" t="b">
        <v>0</v>
      </c>
      <c r="F11229" s="42" t="s">
        <v>10591</v>
      </c>
    </row>
    <row r="11230" spans="1:6" x14ac:dyDescent="0.2">
      <c r="A11230" s="42" t="s">
        <v>3346</v>
      </c>
      <c r="B11230" s="42" t="s">
        <v>8464</v>
      </c>
      <c r="C11230">
        <v>2013</v>
      </c>
      <c r="D11230" s="42" t="s">
        <v>9014</v>
      </c>
      <c r="E11230" t="b">
        <v>0</v>
      </c>
      <c r="F11230" s="42" t="s">
        <v>10591</v>
      </c>
    </row>
    <row r="11231" spans="1:6" x14ac:dyDescent="0.2">
      <c r="A11231" s="42" t="s">
        <v>3346</v>
      </c>
      <c r="B11231" s="42" t="s">
        <v>8464</v>
      </c>
      <c r="C11231">
        <v>2014</v>
      </c>
      <c r="D11231" s="42" t="s">
        <v>8971</v>
      </c>
      <c r="E11231" t="b">
        <v>0</v>
      </c>
      <c r="F11231" s="42" t="s">
        <v>10591</v>
      </c>
    </row>
    <row r="11232" spans="1:6" x14ac:dyDescent="0.2">
      <c r="A11232" s="42" t="s">
        <v>3346</v>
      </c>
      <c r="B11232" s="42" t="s">
        <v>8464</v>
      </c>
      <c r="C11232">
        <v>2015</v>
      </c>
      <c r="D11232" s="42" t="s">
        <v>9028</v>
      </c>
      <c r="E11232" t="b">
        <v>0</v>
      </c>
      <c r="F11232" s="42" t="s">
        <v>10591</v>
      </c>
    </row>
    <row r="11233" spans="1:6" x14ac:dyDescent="0.2">
      <c r="A11233" s="42" t="s">
        <v>3346</v>
      </c>
      <c r="B11233" s="42" t="s">
        <v>8464</v>
      </c>
      <c r="C11233">
        <v>2016</v>
      </c>
      <c r="D11233" s="42" t="s">
        <v>8939</v>
      </c>
      <c r="E11233" t="b">
        <v>0</v>
      </c>
      <c r="F11233" s="42" t="s">
        <v>10591</v>
      </c>
    </row>
    <row r="11234" spans="1:6" x14ac:dyDescent="0.2">
      <c r="A11234" s="42" t="s">
        <v>3346</v>
      </c>
      <c r="B11234" s="42" t="s">
        <v>8464</v>
      </c>
      <c r="C11234">
        <v>2017</v>
      </c>
      <c r="D11234" s="42" t="s">
        <v>8600</v>
      </c>
      <c r="E11234" t="b">
        <v>0</v>
      </c>
      <c r="F11234" s="42" t="s">
        <v>10591</v>
      </c>
    </row>
    <row r="11235" spans="1:6" x14ac:dyDescent="0.2">
      <c r="A11235" s="42" t="s">
        <v>3346</v>
      </c>
      <c r="B11235" s="42" t="s">
        <v>8464</v>
      </c>
      <c r="C11235">
        <v>2018</v>
      </c>
      <c r="D11235" s="42" t="s">
        <v>8932</v>
      </c>
      <c r="E11235" t="b">
        <v>0</v>
      </c>
      <c r="F11235" s="42" t="s">
        <v>10591</v>
      </c>
    </row>
    <row r="11236" spans="1:6" x14ac:dyDescent="0.2">
      <c r="A11236" s="42" t="s">
        <v>3346</v>
      </c>
      <c r="B11236" s="42" t="s">
        <v>8464</v>
      </c>
      <c r="C11236">
        <v>2019</v>
      </c>
      <c r="D11236" s="42" t="s">
        <v>9040</v>
      </c>
      <c r="E11236" t="b">
        <v>0</v>
      </c>
      <c r="F11236" s="42" t="s">
        <v>10591</v>
      </c>
    </row>
    <row r="11237" spans="1:6" x14ac:dyDescent="0.2">
      <c r="A11237" s="42" t="s">
        <v>3347</v>
      </c>
      <c r="B11237" s="42" t="s">
        <v>8454</v>
      </c>
      <c r="C11237">
        <v>2013</v>
      </c>
      <c r="D11237" s="42" t="s">
        <v>8493</v>
      </c>
      <c r="E11237" t="b">
        <v>0</v>
      </c>
      <c r="F11237" s="42" t="s">
        <v>9181</v>
      </c>
    </row>
    <row r="11238" spans="1:6" x14ac:dyDescent="0.2">
      <c r="A11238" s="42" t="s">
        <v>3347</v>
      </c>
      <c r="B11238" s="42" t="s">
        <v>8454</v>
      </c>
      <c r="C11238">
        <v>2014</v>
      </c>
      <c r="D11238" s="42" t="s">
        <v>9182</v>
      </c>
      <c r="E11238" t="b">
        <v>0</v>
      </c>
      <c r="F11238" s="42" t="s">
        <v>9181</v>
      </c>
    </row>
    <row r="11239" spans="1:6" x14ac:dyDescent="0.2">
      <c r="A11239" s="42" t="s">
        <v>3347</v>
      </c>
      <c r="B11239" s="42" t="s">
        <v>8454</v>
      </c>
      <c r="C11239">
        <v>2015</v>
      </c>
      <c r="D11239" s="42" t="s">
        <v>9183</v>
      </c>
      <c r="E11239" t="b">
        <v>0</v>
      </c>
      <c r="F11239" s="42" t="s">
        <v>9181</v>
      </c>
    </row>
    <row r="11240" spans="1:6" x14ac:dyDescent="0.2">
      <c r="A11240" s="42" t="s">
        <v>3347</v>
      </c>
      <c r="B11240" s="42" t="s">
        <v>8454</v>
      </c>
      <c r="C11240">
        <v>2016</v>
      </c>
      <c r="D11240" s="42" t="s">
        <v>9184</v>
      </c>
      <c r="E11240" t="b">
        <v>0</v>
      </c>
      <c r="F11240" s="42" t="s">
        <v>9181</v>
      </c>
    </row>
    <row r="11241" spans="1:6" x14ac:dyDescent="0.2">
      <c r="A11241" s="42" t="s">
        <v>3347</v>
      </c>
      <c r="B11241" s="42" t="s">
        <v>8454</v>
      </c>
      <c r="C11241">
        <v>2017</v>
      </c>
      <c r="D11241" s="42" t="s">
        <v>9185</v>
      </c>
      <c r="E11241" t="b">
        <v>0</v>
      </c>
      <c r="F11241" s="42" t="s">
        <v>9181</v>
      </c>
    </row>
    <row r="11242" spans="1:6" x14ac:dyDescent="0.2">
      <c r="A11242" s="42" t="s">
        <v>3347</v>
      </c>
      <c r="B11242" s="42" t="s">
        <v>8454</v>
      </c>
      <c r="C11242">
        <v>2018</v>
      </c>
      <c r="D11242" s="42" t="s">
        <v>9186</v>
      </c>
      <c r="E11242" t="b">
        <v>0</v>
      </c>
      <c r="F11242" s="42" t="s">
        <v>9181</v>
      </c>
    </row>
    <row r="11243" spans="1:6" x14ac:dyDescent="0.2">
      <c r="A11243" s="42" t="s">
        <v>3347</v>
      </c>
      <c r="B11243" s="42" t="s">
        <v>8454</v>
      </c>
      <c r="C11243">
        <v>2019</v>
      </c>
      <c r="D11243" s="42" t="s">
        <v>9187</v>
      </c>
      <c r="E11243" t="b">
        <v>0</v>
      </c>
      <c r="F11243" s="42" t="s">
        <v>9181</v>
      </c>
    </row>
    <row r="11244" spans="1:6" x14ac:dyDescent="0.2">
      <c r="A11244" s="42" t="s">
        <v>3347</v>
      </c>
      <c r="B11244" s="42" t="s">
        <v>8462</v>
      </c>
      <c r="C11244">
        <v>2013</v>
      </c>
      <c r="D11244" s="42" t="s">
        <v>9188</v>
      </c>
      <c r="E11244" t="b">
        <v>0</v>
      </c>
      <c r="F11244" s="42" t="s">
        <v>9181</v>
      </c>
    </row>
    <row r="11245" spans="1:6" x14ac:dyDescent="0.2">
      <c r="A11245" s="42" t="s">
        <v>3347</v>
      </c>
      <c r="B11245" s="42" t="s">
        <v>8462</v>
      </c>
      <c r="C11245">
        <v>2014</v>
      </c>
      <c r="D11245" s="42" t="s">
        <v>8494</v>
      </c>
      <c r="E11245" t="b">
        <v>0</v>
      </c>
      <c r="F11245" s="42" t="s">
        <v>9181</v>
      </c>
    </row>
    <row r="11246" spans="1:6" x14ac:dyDescent="0.2">
      <c r="A11246" s="42" t="s">
        <v>3347</v>
      </c>
      <c r="B11246" s="42" t="s">
        <v>8462</v>
      </c>
      <c r="C11246">
        <v>2015</v>
      </c>
      <c r="D11246" s="42" t="s">
        <v>9189</v>
      </c>
      <c r="E11246" t="b">
        <v>0</v>
      </c>
      <c r="F11246" s="42" t="s">
        <v>9181</v>
      </c>
    </row>
    <row r="11247" spans="1:6" x14ac:dyDescent="0.2">
      <c r="A11247" s="42" t="s">
        <v>3347</v>
      </c>
      <c r="B11247" s="42" t="s">
        <v>8462</v>
      </c>
      <c r="C11247">
        <v>2016</v>
      </c>
      <c r="D11247" s="42" t="s">
        <v>9190</v>
      </c>
      <c r="E11247" t="b">
        <v>0</v>
      </c>
      <c r="F11247" s="42" t="s">
        <v>9181</v>
      </c>
    </row>
    <row r="11248" spans="1:6" x14ac:dyDescent="0.2">
      <c r="A11248" s="42" t="s">
        <v>3347</v>
      </c>
      <c r="B11248" s="42" t="s">
        <v>8462</v>
      </c>
      <c r="C11248">
        <v>2017</v>
      </c>
      <c r="D11248" s="42" t="s">
        <v>8990</v>
      </c>
      <c r="E11248" t="b">
        <v>0</v>
      </c>
      <c r="F11248" s="42" t="s">
        <v>9181</v>
      </c>
    </row>
    <row r="11249" spans="1:6" x14ac:dyDescent="0.2">
      <c r="A11249" s="42" t="s">
        <v>3347</v>
      </c>
      <c r="B11249" s="42" t="s">
        <v>8462</v>
      </c>
      <c r="C11249">
        <v>2018</v>
      </c>
      <c r="D11249" s="42" t="s">
        <v>9186</v>
      </c>
      <c r="E11249" t="b">
        <v>0</v>
      </c>
      <c r="F11249" s="42" t="s">
        <v>9181</v>
      </c>
    </row>
    <row r="11250" spans="1:6" x14ac:dyDescent="0.2">
      <c r="A11250" s="42" t="s">
        <v>3347</v>
      </c>
      <c r="B11250" s="42" t="s">
        <v>8462</v>
      </c>
      <c r="C11250">
        <v>2019</v>
      </c>
      <c r="D11250" s="42" t="s">
        <v>8540</v>
      </c>
      <c r="E11250" t="b">
        <v>0</v>
      </c>
      <c r="F11250" s="42" t="s">
        <v>9181</v>
      </c>
    </row>
    <row r="11251" spans="1:6" x14ac:dyDescent="0.2">
      <c r="A11251" s="42" t="s">
        <v>3347</v>
      </c>
      <c r="B11251" s="42" t="s">
        <v>8464</v>
      </c>
      <c r="C11251">
        <v>2013</v>
      </c>
      <c r="D11251" s="42" t="s">
        <v>8639</v>
      </c>
      <c r="E11251" t="b">
        <v>0</v>
      </c>
      <c r="F11251" s="42" t="s">
        <v>9181</v>
      </c>
    </row>
    <row r="11252" spans="1:6" x14ac:dyDescent="0.2">
      <c r="A11252" s="42" t="s">
        <v>3347</v>
      </c>
      <c r="B11252" s="42" t="s">
        <v>8464</v>
      </c>
      <c r="C11252">
        <v>2014</v>
      </c>
      <c r="D11252" s="42" t="s">
        <v>8995</v>
      </c>
      <c r="E11252" t="b">
        <v>0</v>
      </c>
      <c r="F11252" s="42" t="s">
        <v>9181</v>
      </c>
    </row>
    <row r="11253" spans="1:6" x14ac:dyDescent="0.2">
      <c r="A11253" s="42" t="s">
        <v>3347</v>
      </c>
      <c r="B11253" s="42" t="s">
        <v>8464</v>
      </c>
      <c r="C11253">
        <v>2015</v>
      </c>
      <c r="D11253" s="42" t="s">
        <v>8649</v>
      </c>
      <c r="E11253" t="b">
        <v>0</v>
      </c>
      <c r="F11253" s="42" t="s">
        <v>9181</v>
      </c>
    </row>
    <row r="11254" spans="1:6" x14ac:dyDescent="0.2">
      <c r="A11254" s="42" t="s">
        <v>3347</v>
      </c>
      <c r="B11254" s="42" t="s">
        <v>8464</v>
      </c>
      <c r="C11254">
        <v>2016</v>
      </c>
      <c r="D11254" s="42" t="s">
        <v>8956</v>
      </c>
      <c r="E11254" t="b">
        <v>0</v>
      </c>
      <c r="F11254" s="42" t="s">
        <v>9181</v>
      </c>
    </row>
    <row r="11255" spans="1:6" x14ac:dyDescent="0.2">
      <c r="A11255" s="42" t="s">
        <v>3347</v>
      </c>
      <c r="B11255" s="42" t="s">
        <v>8464</v>
      </c>
      <c r="C11255">
        <v>2017</v>
      </c>
      <c r="D11255" s="42" t="s">
        <v>8631</v>
      </c>
      <c r="E11255" t="b">
        <v>0</v>
      </c>
      <c r="F11255" s="42" t="s">
        <v>9181</v>
      </c>
    </row>
    <row r="11256" spans="1:6" x14ac:dyDescent="0.2">
      <c r="A11256" s="42" t="s">
        <v>3347</v>
      </c>
      <c r="B11256" s="42" t="s">
        <v>8464</v>
      </c>
      <c r="C11256">
        <v>2018</v>
      </c>
      <c r="D11256" s="42" t="s">
        <v>8613</v>
      </c>
      <c r="E11256" t="b">
        <v>0</v>
      </c>
      <c r="F11256" s="42" t="s">
        <v>9181</v>
      </c>
    </row>
    <row r="11257" spans="1:6" x14ac:dyDescent="0.2">
      <c r="A11257" s="42" t="s">
        <v>3347</v>
      </c>
      <c r="B11257" s="42" t="s">
        <v>8464</v>
      </c>
      <c r="C11257">
        <v>2019</v>
      </c>
      <c r="D11257" s="42" t="s">
        <v>9191</v>
      </c>
      <c r="E11257" t="b">
        <v>0</v>
      </c>
      <c r="F11257" s="42" t="s">
        <v>9181</v>
      </c>
    </row>
    <row r="11258" spans="1:6" x14ac:dyDescent="0.2">
      <c r="A11258" s="42" t="s">
        <v>3349</v>
      </c>
      <c r="B11258" s="42" t="s">
        <v>8454</v>
      </c>
      <c r="C11258">
        <v>2011</v>
      </c>
      <c r="D11258" s="42" t="s">
        <v>9260</v>
      </c>
      <c r="E11258" t="b">
        <v>1</v>
      </c>
      <c r="F11258" s="42" t="s">
        <v>3874</v>
      </c>
    </row>
    <row r="11259" spans="1:6" x14ac:dyDescent="0.2">
      <c r="A11259" s="42" t="s">
        <v>3349</v>
      </c>
      <c r="B11259" s="42" t="s">
        <v>8454</v>
      </c>
      <c r="C11259">
        <v>2012</v>
      </c>
      <c r="D11259" s="42" t="s">
        <v>9247</v>
      </c>
      <c r="E11259" t="b">
        <v>1</v>
      </c>
      <c r="F11259" s="42" t="s">
        <v>3874</v>
      </c>
    </row>
    <row r="11260" spans="1:6" x14ac:dyDescent="0.2">
      <c r="A11260" s="42" t="s">
        <v>3349</v>
      </c>
      <c r="B11260" s="42" t="s">
        <v>8454</v>
      </c>
      <c r="C11260">
        <v>2013</v>
      </c>
      <c r="D11260" s="42" t="s">
        <v>8644</v>
      </c>
      <c r="E11260" t="b">
        <v>1</v>
      </c>
      <c r="F11260" s="42" t="s">
        <v>3874</v>
      </c>
    </row>
    <row r="11261" spans="1:6" x14ac:dyDescent="0.2">
      <c r="A11261" s="42" t="s">
        <v>3349</v>
      </c>
      <c r="B11261" s="42" t="s">
        <v>8454</v>
      </c>
      <c r="C11261">
        <v>2014</v>
      </c>
      <c r="D11261" s="42" t="s">
        <v>10592</v>
      </c>
      <c r="E11261" t="b">
        <v>1</v>
      </c>
      <c r="F11261" s="42" t="s">
        <v>3874</v>
      </c>
    </row>
    <row r="11262" spans="1:6" x14ac:dyDescent="0.2">
      <c r="A11262" s="42" t="s">
        <v>3349</v>
      </c>
      <c r="B11262" s="42" t="s">
        <v>8454</v>
      </c>
      <c r="C11262">
        <v>2015</v>
      </c>
      <c r="D11262" s="42" t="s">
        <v>9703</v>
      </c>
      <c r="E11262" t="b">
        <v>1</v>
      </c>
      <c r="F11262" s="42" t="s">
        <v>3874</v>
      </c>
    </row>
    <row r="11263" spans="1:6" x14ac:dyDescent="0.2">
      <c r="A11263" s="42" t="s">
        <v>3349</v>
      </c>
      <c r="B11263" s="42" t="s">
        <v>8454</v>
      </c>
      <c r="C11263">
        <v>2016</v>
      </c>
      <c r="D11263" s="42" t="s">
        <v>9304</v>
      </c>
      <c r="E11263" t="b">
        <v>1</v>
      </c>
      <c r="F11263" s="42" t="s">
        <v>3874</v>
      </c>
    </row>
    <row r="11264" spans="1:6" x14ac:dyDescent="0.2">
      <c r="A11264" s="42" t="s">
        <v>3349</v>
      </c>
      <c r="B11264" s="42" t="s">
        <v>8454</v>
      </c>
      <c r="C11264">
        <v>2017</v>
      </c>
      <c r="D11264" s="42" t="s">
        <v>10593</v>
      </c>
      <c r="E11264" t="b">
        <v>1</v>
      </c>
      <c r="F11264" s="42" t="s">
        <v>3874</v>
      </c>
    </row>
    <row r="11265" spans="1:6" x14ac:dyDescent="0.2">
      <c r="A11265" s="42" t="s">
        <v>3349</v>
      </c>
      <c r="B11265" s="42" t="s">
        <v>8462</v>
      </c>
      <c r="C11265">
        <v>2011</v>
      </c>
      <c r="D11265" s="42" t="s">
        <v>9190</v>
      </c>
      <c r="E11265" t="b">
        <v>1</v>
      </c>
      <c r="F11265" s="42" t="s">
        <v>3874</v>
      </c>
    </row>
    <row r="11266" spans="1:6" x14ac:dyDescent="0.2">
      <c r="A11266" s="42" t="s">
        <v>3349</v>
      </c>
      <c r="B11266" s="42" t="s">
        <v>8462</v>
      </c>
      <c r="C11266">
        <v>2012</v>
      </c>
      <c r="D11266" s="42" t="s">
        <v>8930</v>
      </c>
      <c r="E11266" t="b">
        <v>1</v>
      </c>
      <c r="F11266" s="42" t="s">
        <v>3874</v>
      </c>
    </row>
    <row r="11267" spans="1:6" x14ac:dyDescent="0.2">
      <c r="A11267" s="42" t="s">
        <v>3349</v>
      </c>
      <c r="B11267" s="42" t="s">
        <v>8462</v>
      </c>
      <c r="C11267">
        <v>2013</v>
      </c>
      <c r="D11267" s="42" t="s">
        <v>9236</v>
      </c>
      <c r="E11267" t="b">
        <v>1</v>
      </c>
      <c r="F11267" s="42" t="s">
        <v>3874</v>
      </c>
    </row>
    <row r="11268" spans="1:6" x14ac:dyDescent="0.2">
      <c r="A11268" s="42" t="s">
        <v>3349</v>
      </c>
      <c r="B11268" s="42" t="s">
        <v>8462</v>
      </c>
      <c r="C11268">
        <v>2014</v>
      </c>
      <c r="D11268" s="42" t="s">
        <v>10231</v>
      </c>
      <c r="E11268" t="b">
        <v>1</v>
      </c>
      <c r="F11268" s="42" t="s">
        <v>3874</v>
      </c>
    </row>
    <row r="11269" spans="1:6" x14ac:dyDescent="0.2">
      <c r="A11269" s="42" t="s">
        <v>3349</v>
      </c>
      <c r="B11269" s="42" t="s">
        <v>8462</v>
      </c>
      <c r="C11269">
        <v>2015</v>
      </c>
      <c r="D11269" s="42" t="s">
        <v>10594</v>
      </c>
      <c r="E11269" t="b">
        <v>1</v>
      </c>
      <c r="F11269" s="42" t="s">
        <v>3874</v>
      </c>
    </row>
    <row r="11270" spans="1:6" x14ac:dyDescent="0.2">
      <c r="A11270" s="42" t="s">
        <v>3349</v>
      </c>
      <c r="B11270" s="42" t="s">
        <v>8462</v>
      </c>
      <c r="C11270">
        <v>2016</v>
      </c>
      <c r="D11270" s="42" t="s">
        <v>9615</v>
      </c>
      <c r="E11270" t="b">
        <v>1</v>
      </c>
      <c r="F11270" s="42" t="s">
        <v>3874</v>
      </c>
    </row>
    <row r="11271" spans="1:6" x14ac:dyDescent="0.2">
      <c r="A11271" s="42" t="s">
        <v>3349</v>
      </c>
      <c r="B11271" s="42" t="s">
        <v>8462</v>
      </c>
      <c r="C11271">
        <v>2017</v>
      </c>
      <c r="D11271" s="42" t="s">
        <v>8736</v>
      </c>
      <c r="E11271" t="b">
        <v>1</v>
      </c>
      <c r="F11271" s="42" t="s">
        <v>3874</v>
      </c>
    </row>
    <row r="11272" spans="1:6" x14ac:dyDescent="0.2">
      <c r="A11272" s="42" t="s">
        <v>3349</v>
      </c>
      <c r="B11272" s="42" t="s">
        <v>8464</v>
      </c>
      <c r="C11272">
        <v>2011</v>
      </c>
      <c r="D11272" s="42" t="s">
        <v>8496</v>
      </c>
      <c r="E11272" t="b">
        <v>1</v>
      </c>
      <c r="F11272" s="42" t="s">
        <v>3874</v>
      </c>
    </row>
    <row r="11273" spans="1:6" x14ac:dyDescent="0.2">
      <c r="A11273" s="42" t="s">
        <v>3349</v>
      </c>
      <c r="B11273" s="42" t="s">
        <v>8464</v>
      </c>
      <c r="C11273">
        <v>2012</v>
      </c>
      <c r="D11273" s="42" t="s">
        <v>8593</v>
      </c>
      <c r="E11273" t="b">
        <v>1</v>
      </c>
      <c r="F11273" s="42" t="s">
        <v>3874</v>
      </c>
    </row>
    <row r="11274" spans="1:6" x14ac:dyDescent="0.2">
      <c r="A11274" s="42" t="s">
        <v>3349</v>
      </c>
      <c r="B11274" s="42" t="s">
        <v>8464</v>
      </c>
      <c r="C11274">
        <v>2013</v>
      </c>
      <c r="D11274" s="42" t="s">
        <v>8962</v>
      </c>
      <c r="E11274" t="b">
        <v>1</v>
      </c>
      <c r="F11274" s="42" t="s">
        <v>3874</v>
      </c>
    </row>
    <row r="11275" spans="1:6" x14ac:dyDescent="0.2">
      <c r="A11275" s="42" t="s">
        <v>3349</v>
      </c>
      <c r="B11275" s="42" t="s">
        <v>8464</v>
      </c>
      <c r="C11275">
        <v>2014</v>
      </c>
      <c r="D11275" s="42" t="s">
        <v>8597</v>
      </c>
      <c r="E11275" t="b">
        <v>1</v>
      </c>
      <c r="F11275" s="42" t="s">
        <v>3874</v>
      </c>
    </row>
    <row r="11276" spans="1:6" x14ac:dyDescent="0.2">
      <c r="A11276" s="42" t="s">
        <v>3349</v>
      </c>
      <c r="B11276" s="42" t="s">
        <v>8464</v>
      </c>
      <c r="C11276">
        <v>2015</v>
      </c>
      <c r="D11276" s="42" t="s">
        <v>8529</v>
      </c>
      <c r="E11276" t="b">
        <v>1</v>
      </c>
      <c r="F11276" s="42" t="s">
        <v>3874</v>
      </c>
    </row>
    <row r="11277" spans="1:6" x14ac:dyDescent="0.2">
      <c r="A11277" s="42" t="s">
        <v>3349</v>
      </c>
      <c r="B11277" s="42" t="s">
        <v>8464</v>
      </c>
      <c r="C11277">
        <v>2016</v>
      </c>
      <c r="D11277" s="42" t="s">
        <v>8510</v>
      </c>
      <c r="E11277" t="b">
        <v>1</v>
      </c>
      <c r="F11277" s="42" t="s">
        <v>3874</v>
      </c>
    </row>
    <row r="11278" spans="1:6" x14ac:dyDescent="0.2">
      <c r="A11278" s="42" t="s">
        <v>3349</v>
      </c>
      <c r="B11278" s="42" t="s">
        <v>8464</v>
      </c>
      <c r="C11278">
        <v>2017</v>
      </c>
      <c r="D11278" s="42" t="s">
        <v>8695</v>
      </c>
      <c r="E11278" t="b">
        <v>1</v>
      </c>
      <c r="F11278" s="42" t="s">
        <v>3874</v>
      </c>
    </row>
    <row r="11279" spans="1:6" x14ac:dyDescent="0.2">
      <c r="A11279" s="42" t="s">
        <v>3353</v>
      </c>
      <c r="B11279" s="42" t="s">
        <v>8454</v>
      </c>
      <c r="C11279">
        <v>2013</v>
      </c>
      <c r="D11279" s="42" t="s">
        <v>10595</v>
      </c>
      <c r="E11279" t="b">
        <v>0</v>
      </c>
      <c r="F11279" s="42" t="s">
        <v>10596</v>
      </c>
    </row>
    <row r="11280" spans="1:6" x14ac:dyDescent="0.2">
      <c r="A11280" s="42" t="s">
        <v>3353</v>
      </c>
      <c r="B11280" s="42" t="s">
        <v>8454</v>
      </c>
      <c r="C11280">
        <v>2014</v>
      </c>
      <c r="D11280" s="42" t="s">
        <v>10597</v>
      </c>
      <c r="E11280" t="b">
        <v>0</v>
      </c>
      <c r="F11280" s="42" t="s">
        <v>10596</v>
      </c>
    </row>
    <row r="11281" spans="1:6" x14ac:dyDescent="0.2">
      <c r="A11281" s="42" t="s">
        <v>3353</v>
      </c>
      <c r="B11281" s="42" t="s">
        <v>8454</v>
      </c>
      <c r="C11281">
        <v>2015</v>
      </c>
      <c r="D11281" s="42" t="s">
        <v>10598</v>
      </c>
      <c r="E11281" t="b">
        <v>0</v>
      </c>
      <c r="F11281" s="42" t="s">
        <v>10596</v>
      </c>
    </row>
    <row r="11282" spans="1:6" x14ac:dyDescent="0.2">
      <c r="A11282" s="42" t="s">
        <v>3353</v>
      </c>
      <c r="B11282" s="42" t="s">
        <v>8454</v>
      </c>
      <c r="C11282">
        <v>2016</v>
      </c>
      <c r="D11282" s="42" t="s">
        <v>10599</v>
      </c>
      <c r="E11282" t="b">
        <v>0</v>
      </c>
      <c r="F11282" s="42" t="s">
        <v>10596</v>
      </c>
    </row>
    <row r="11283" spans="1:6" x14ac:dyDescent="0.2">
      <c r="A11283" s="42" t="s">
        <v>3353</v>
      </c>
      <c r="B11283" s="42" t="s">
        <v>8454</v>
      </c>
      <c r="C11283">
        <v>2017</v>
      </c>
      <c r="D11283" s="42" t="s">
        <v>9309</v>
      </c>
      <c r="E11283" t="b">
        <v>0</v>
      </c>
      <c r="F11283" s="42" t="s">
        <v>10596</v>
      </c>
    </row>
    <row r="11284" spans="1:6" x14ac:dyDescent="0.2">
      <c r="A11284" s="42" t="s">
        <v>3353</v>
      </c>
      <c r="B11284" s="42" t="s">
        <v>8454</v>
      </c>
      <c r="C11284">
        <v>2018</v>
      </c>
      <c r="D11284" s="42" t="s">
        <v>8727</v>
      </c>
      <c r="E11284" t="b">
        <v>0</v>
      </c>
      <c r="F11284" s="42" t="s">
        <v>10596</v>
      </c>
    </row>
    <row r="11285" spans="1:6" x14ac:dyDescent="0.2">
      <c r="A11285" s="42" t="s">
        <v>3353</v>
      </c>
      <c r="B11285" s="42" t="s">
        <v>8454</v>
      </c>
      <c r="C11285">
        <v>2019</v>
      </c>
      <c r="D11285" s="42" t="s">
        <v>10600</v>
      </c>
      <c r="E11285" t="b">
        <v>0</v>
      </c>
      <c r="F11285" s="42" t="s">
        <v>10596</v>
      </c>
    </row>
    <row r="11286" spans="1:6" x14ac:dyDescent="0.2">
      <c r="A11286" s="42" t="s">
        <v>3353</v>
      </c>
      <c r="B11286" s="42" t="s">
        <v>8462</v>
      </c>
      <c r="C11286">
        <v>2013</v>
      </c>
      <c r="D11286" s="42" t="s">
        <v>8576</v>
      </c>
      <c r="E11286" t="b">
        <v>0</v>
      </c>
      <c r="F11286" s="42" t="s">
        <v>10596</v>
      </c>
    </row>
    <row r="11287" spans="1:6" x14ac:dyDescent="0.2">
      <c r="A11287" s="42" t="s">
        <v>3353</v>
      </c>
      <c r="B11287" s="42" t="s">
        <v>8462</v>
      </c>
      <c r="C11287">
        <v>2014</v>
      </c>
      <c r="D11287" s="42" t="s">
        <v>10597</v>
      </c>
      <c r="E11287" t="b">
        <v>0</v>
      </c>
      <c r="F11287" s="42" t="s">
        <v>10596</v>
      </c>
    </row>
    <row r="11288" spans="1:6" x14ac:dyDescent="0.2">
      <c r="A11288" s="42" t="s">
        <v>3353</v>
      </c>
      <c r="B11288" s="42" t="s">
        <v>8462</v>
      </c>
      <c r="C11288">
        <v>2015</v>
      </c>
      <c r="D11288" s="42" t="s">
        <v>10598</v>
      </c>
      <c r="E11288" t="b">
        <v>0</v>
      </c>
      <c r="F11288" s="42" t="s">
        <v>10596</v>
      </c>
    </row>
    <row r="11289" spans="1:6" x14ac:dyDescent="0.2">
      <c r="A11289" s="42" t="s">
        <v>3353</v>
      </c>
      <c r="B11289" s="42" t="s">
        <v>8462</v>
      </c>
      <c r="C11289">
        <v>2016</v>
      </c>
      <c r="D11289" s="42" t="s">
        <v>10599</v>
      </c>
      <c r="E11289" t="b">
        <v>0</v>
      </c>
      <c r="F11289" s="42" t="s">
        <v>10596</v>
      </c>
    </row>
    <row r="11290" spans="1:6" x14ac:dyDescent="0.2">
      <c r="A11290" s="42" t="s">
        <v>3353</v>
      </c>
      <c r="B11290" s="42" t="s">
        <v>8462</v>
      </c>
      <c r="C11290">
        <v>2017</v>
      </c>
      <c r="D11290" s="42" t="s">
        <v>9044</v>
      </c>
      <c r="E11290" t="b">
        <v>0</v>
      </c>
      <c r="F11290" s="42" t="s">
        <v>10596</v>
      </c>
    </row>
    <row r="11291" spans="1:6" x14ac:dyDescent="0.2">
      <c r="A11291" s="42" t="s">
        <v>3353</v>
      </c>
      <c r="B11291" s="42" t="s">
        <v>8462</v>
      </c>
      <c r="C11291">
        <v>2018</v>
      </c>
      <c r="D11291" s="42" t="s">
        <v>8727</v>
      </c>
      <c r="E11291" t="b">
        <v>0</v>
      </c>
      <c r="F11291" s="42" t="s">
        <v>10596</v>
      </c>
    </row>
    <row r="11292" spans="1:6" x14ac:dyDescent="0.2">
      <c r="A11292" s="42" t="s">
        <v>3353</v>
      </c>
      <c r="B11292" s="42" t="s">
        <v>8462</v>
      </c>
      <c r="C11292">
        <v>2019</v>
      </c>
      <c r="D11292" s="42" t="s">
        <v>10600</v>
      </c>
      <c r="E11292" t="b">
        <v>0</v>
      </c>
      <c r="F11292" s="42" t="s">
        <v>10596</v>
      </c>
    </row>
    <row r="11293" spans="1:6" x14ac:dyDescent="0.2">
      <c r="A11293" s="42" t="s">
        <v>3353</v>
      </c>
      <c r="B11293" s="42" t="s">
        <v>8464</v>
      </c>
      <c r="C11293">
        <v>2013</v>
      </c>
      <c r="D11293" s="42" t="s">
        <v>8638</v>
      </c>
      <c r="E11293" t="b">
        <v>0</v>
      </c>
      <c r="F11293" s="42" t="s">
        <v>10596</v>
      </c>
    </row>
    <row r="11294" spans="1:6" x14ac:dyDescent="0.2">
      <c r="A11294" s="42" t="s">
        <v>3353</v>
      </c>
      <c r="B11294" s="42" t="s">
        <v>8464</v>
      </c>
      <c r="C11294">
        <v>2014</v>
      </c>
      <c r="D11294" s="42" t="s">
        <v>8687</v>
      </c>
      <c r="E11294" t="b">
        <v>0</v>
      </c>
      <c r="F11294" s="42" t="s">
        <v>10596</v>
      </c>
    </row>
    <row r="11295" spans="1:6" x14ac:dyDescent="0.2">
      <c r="A11295" s="42" t="s">
        <v>3353</v>
      </c>
      <c r="B11295" s="42" t="s">
        <v>8464</v>
      </c>
      <c r="C11295">
        <v>2015</v>
      </c>
      <c r="D11295" s="42" t="s">
        <v>8687</v>
      </c>
      <c r="E11295" t="b">
        <v>0</v>
      </c>
      <c r="F11295" s="42" t="s">
        <v>10596</v>
      </c>
    </row>
    <row r="11296" spans="1:6" x14ac:dyDescent="0.2">
      <c r="A11296" s="42" t="s">
        <v>3353</v>
      </c>
      <c r="B11296" s="42" t="s">
        <v>8464</v>
      </c>
      <c r="C11296">
        <v>2016</v>
      </c>
      <c r="D11296" s="42" t="s">
        <v>8687</v>
      </c>
      <c r="E11296" t="b">
        <v>0</v>
      </c>
      <c r="F11296" s="42" t="s">
        <v>10596</v>
      </c>
    </row>
    <row r="11297" spans="1:6" x14ac:dyDescent="0.2">
      <c r="A11297" s="42" t="s">
        <v>3353</v>
      </c>
      <c r="B11297" s="42" t="s">
        <v>8464</v>
      </c>
      <c r="C11297">
        <v>2017</v>
      </c>
      <c r="D11297" s="42" t="s">
        <v>8687</v>
      </c>
      <c r="E11297" t="b">
        <v>0</v>
      </c>
      <c r="F11297" s="42" t="s">
        <v>10596</v>
      </c>
    </row>
    <row r="11298" spans="1:6" x14ac:dyDescent="0.2">
      <c r="A11298" s="42" t="s">
        <v>3353</v>
      </c>
      <c r="B11298" s="42" t="s">
        <v>8464</v>
      </c>
      <c r="C11298">
        <v>2018</v>
      </c>
      <c r="D11298" s="42" t="s">
        <v>8687</v>
      </c>
      <c r="E11298" t="b">
        <v>0</v>
      </c>
      <c r="F11298" s="42" t="s">
        <v>10596</v>
      </c>
    </row>
    <row r="11299" spans="1:6" x14ac:dyDescent="0.2">
      <c r="A11299" s="42" t="s">
        <v>3353</v>
      </c>
      <c r="B11299" s="42" t="s">
        <v>8464</v>
      </c>
      <c r="C11299">
        <v>2019</v>
      </c>
      <c r="D11299" s="42" t="s">
        <v>8687</v>
      </c>
      <c r="E11299" t="b">
        <v>0</v>
      </c>
      <c r="F11299" s="42" t="s">
        <v>10596</v>
      </c>
    </row>
    <row r="11300" spans="1:6" x14ac:dyDescent="0.2">
      <c r="A11300" s="42" t="s">
        <v>2086</v>
      </c>
      <c r="B11300" s="42" t="s">
        <v>8454</v>
      </c>
      <c r="C11300">
        <v>2013</v>
      </c>
      <c r="D11300" s="42" t="s">
        <v>9344</v>
      </c>
      <c r="E11300" t="b">
        <v>0</v>
      </c>
      <c r="F11300" s="42" t="s">
        <v>10226</v>
      </c>
    </row>
    <row r="11301" spans="1:6" x14ac:dyDescent="0.2">
      <c r="A11301" s="42" t="s">
        <v>2086</v>
      </c>
      <c r="B11301" s="42" t="s">
        <v>8454</v>
      </c>
      <c r="C11301">
        <v>2014</v>
      </c>
      <c r="D11301" s="42" t="s">
        <v>10227</v>
      </c>
      <c r="E11301" t="b">
        <v>0</v>
      </c>
      <c r="F11301" s="42" t="s">
        <v>10226</v>
      </c>
    </row>
    <row r="11302" spans="1:6" x14ac:dyDescent="0.2">
      <c r="A11302" s="42" t="s">
        <v>2086</v>
      </c>
      <c r="B11302" s="42" t="s">
        <v>8454</v>
      </c>
      <c r="C11302">
        <v>2015</v>
      </c>
      <c r="D11302" s="42" t="s">
        <v>9438</v>
      </c>
      <c r="E11302" t="b">
        <v>0</v>
      </c>
      <c r="F11302" s="42" t="s">
        <v>10226</v>
      </c>
    </row>
    <row r="11303" spans="1:6" x14ac:dyDescent="0.2">
      <c r="A11303" s="42" t="s">
        <v>2086</v>
      </c>
      <c r="B11303" s="42" t="s">
        <v>8454</v>
      </c>
      <c r="C11303">
        <v>2016</v>
      </c>
      <c r="D11303" s="42" t="s">
        <v>9371</v>
      </c>
      <c r="E11303" t="b">
        <v>0</v>
      </c>
      <c r="F11303" s="42" t="s">
        <v>10226</v>
      </c>
    </row>
    <row r="11304" spans="1:6" x14ac:dyDescent="0.2">
      <c r="A11304" s="42" t="s">
        <v>2086</v>
      </c>
      <c r="B11304" s="42" t="s">
        <v>8454</v>
      </c>
      <c r="C11304">
        <v>2017</v>
      </c>
      <c r="D11304" s="42" t="s">
        <v>10228</v>
      </c>
      <c r="E11304" t="b">
        <v>0</v>
      </c>
      <c r="F11304" s="42" t="s">
        <v>10226</v>
      </c>
    </row>
    <row r="11305" spans="1:6" x14ac:dyDescent="0.2">
      <c r="A11305" s="42" t="s">
        <v>2086</v>
      </c>
      <c r="B11305" s="42" t="s">
        <v>8454</v>
      </c>
      <c r="C11305">
        <v>2018</v>
      </c>
      <c r="D11305" s="42" t="s">
        <v>10229</v>
      </c>
      <c r="E11305" t="b">
        <v>0</v>
      </c>
      <c r="F11305" s="42" t="s">
        <v>10226</v>
      </c>
    </row>
    <row r="11306" spans="1:6" x14ac:dyDescent="0.2">
      <c r="A11306" s="42" t="s">
        <v>2086</v>
      </c>
      <c r="B11306" s="42" t="s">
        <v>8454</v>
      </c>
      <c r="C11306">
        <v>2019</v>
      </c>
      <c r="D11306" s="42" t="s">
        <v>10230</v>
      </c>
      <c r="E11306" t="b">
        <v>0</v>
      </c>
      <c r="F11306" s="42" t="s">
        <v>10226</v>
      </c>
    </row>
    <row r="11307" spans="1:6" x14ac:dyDescent="0.2">
      <c r="A11307" s="42" t="s">
        <v>2086</v>
      </c>
      <c r="B11307" s="42" t="s">
        <v>8462</v>
      </c>
      <c r="C11307">
        <v>2013</v>
      </c>
      <c r="D11307" s="42" t="s">
        <v>9614</v>
      </c>
      <c r="E11307" t="b">
        <v>0</v>
      </c>
      <c r="F11307" s="42" t="s">
        <v>10226</v>
      </c>
    </row>
    <row r="11308" spans="1:6" x14ac:dyDescent="0.2">
      <c r="A11308" s="42" t="s">
        <v>2086</v>
      </c>
      <c r="B11308" s="42" t="s">
        <v>8462</v>
      </c>
      <c r="C11308">
        <v>2014</v>
      </c>
      <c r="D11308" s="42" t="s">
        <v>10231</v>
      </c>
      <c r="E11308" t="b">
        <v>0</v>
      </c>
      <c r="F11308" s="42" t="s">
        <v>10226</v>
      </c>
    </row>
    <row r="11309" spans="1:6" x14ac:dyDescent="0.2">
      <c r="A11309" s="42" t="s">
        <v>2086</v>
      </c>
      <c r="B11309" s="42" t="s">
        <v>8462</v>
      </c>
      <c r="C11309">
        <v>2015</v>
      </c>
      <c r="D11309" s="42" t="s">
        <v>10232</v>
      </c>
      <c r="E11309" t="b">
        <v>0</v>
      </c>
      <c r="F11309" s="42" t="s">
        <v>10226</v>
      </c>
    </row>
    <row r="11310" spans="1:6" x14ac:dyDescent="0.2">
      <c r="A11310" s="42" t="s">
        <v>2086</v>
      </c>
      <c r="B11310" s="42" t="s">
        <v>8462</v>
      </c>
      <c r="C11310">
        <v>2016</v>
      </c>
      <c r="D11310" s="42" t="s">
        <v>10233</v>
      </c>
      <c r="E11310" t="b">
        <v>0</v>
      </c>
      <c r="F11310" s="42" t="s">
        <v>10226</v>
      </c>
    </row>
    <row r="11311" spans="1:6" x14ac:dyDescent="0.2">
      <c r="A11311" s="42" t="s">
        <v>2086</v>
      </c>
      <c r="B11311" s="42" t="s">
        <v>8462</v>
      </c>
      <c r="C11311">
        <v>2017</v>
      </c>
      <c r="D11311" s="42" t="s">
        <v>10234</v>
      </c>
      <c r="E11311" t="b">
        <v>0</v>
      </c>
      <c r="F11311" s="42" t="s">
        <v>10226</v>
      </c>
    </row>
    <row r="11312" spans="1:6" x14ac:dyDescent="0.2">
      <c r="A11312" s="42" t="s">
        <v>2086</v>
      </c>
      <c r="B11312" s="42" t="s">
        <v>8462</v>
      </c>
      <c r="C11312">
        <v>2018</v>
      </c>
      <c r="D11312" s="42" t="s">
        <v>10235</v>
      </c>
      <c r="E11312" t="b">
        <v>0</v>
      </c>
      <c r="F11312" s="42" t="s">
        <v>10226</v>
      </c>
    </row>
    <row r="11313" spans="1:6" x14ac:dyDescent="0.2">
      <c r="A11313" s="42" t="s">
        <v>2086</v>
      </c>
      <c r="B11313" s="42" t="s">
        <v>8462</v>
      </c>
      <c r="C11313">
        <v>2019</v>
      </c>
      <c r="D11313" s="42" t="s">
        <v>10236</v>
      </c>
      <c r="E11313" t="b">
        <v>0</v>
      </c>
      <c r="F11313" s="42" t="s">
        <v>10226</v>
      </c>
    </row>
    <row r="11314" spans="1:6" x14ac:dyDescent="0.2">
      <c r="A11314" s="42" t="s">
        <v>2086</v>
      </c>
      <c r="B11314" s="42" t="s">
        <v>8464</v>
      </c>
      <c r="C11314">
        <v>2013</v>
      </c>
      <c r="D11314" s="42" t="s">
        <v>9405</v>
      </c>
      <c r="E11314" t="b">
        <v>0</v>
      </c>
      <c r="F11314" s="42" t="s">
        <v>10226</v>
      </c>
    </row>
    <row r="11315" spans="1:6" x14ac:dyDescent="0.2">
      <c r="A11315" s="42" t="s">
        <v>2086</v>
      </c>
      <c r="B11315" s="42" t="s">
        <v>8464</v>
      </c>
      <c r="C11315">
        <v>2014</v>
      </c>
      <c r="D11315" s="42" t="s">
        <v>9162</v>
      </c>
      <c r="E11315" t="b">
        <v>0</v>
      </c>
      <c r="F11315" s="42" t="s">
        <v>10226</v>
      </c>
    </row>
    <row r="11316" spans="1:6" x14ac:dyDescent="0.2">
      <c r="A11316" s="42" t="s">
        <v>2086</v>
      </c>
      <c r="B11316" s="42" t="s">
        <v>8464</v>
      </c>
      <c r="C11316">
        <v>2015</v>
      </c>
      <c r="D11316" s="42" t="s">
        <v>9164</v>
      </c>
      <c r="E11316" t="b">
        <v>0</v>
      </c>
      <c r="F11316" s="42" t="s">
        <v>10226</v>
      </c>
    </row>
    <row r="11317" spans="1:6" x14ac:dyDescent="0.2">
      <c r="A11317" s="42" t="s">
        <v>2086</v>
      </c>
      <c r="B11317" s="42" t="s">
        <v>8464</v>
      </c>
      <c r="C11317">
        <v>2016</v>
      </c>
      <c r="D11317" s="42" t="s">
        <v>9133</v>
      </c>
      <c r="E11317" t="b">
        <v>0</v>
      </c>
      <c r="F11317" s="42" t="s">
        <v>10226</v>
      </c>
    </row>
    <row r="11318" spans="1:6" x14ac:dyDescent="0.2">
      <c r="A11318" s="42" t="s">
        <v>2086</v>
      </c>
      <c r="B11318" s="42" t="s">
        <v>8464</v>
      </c>
      <c r="C11318">
        <v>2017</v>
      </c>
      <c r="D11318" s="42" t="s">
        <v>8511</v>
      </c>
      <c r="E11318" t="b">
        <v>0</v>
      </c>
      <c r="F11318" s="42" t="s">
        <v>10226</v>
      </c>
    </row>
    <row r="11319" spans="1:6" x14ac:dyDescent="0.2">
      <c r="A11319" s="42" t="s">
        <v>2086</v>
      </c>
      <c r="B11319" s="42" t="s">
        <v>8464</v>
      </c>
      <c r="C11319">
        <v>2018</v>
      </c>
      <c r="D11319" s="42" t="s">
        <v>8550</v>
      </c>
      <c r="E11319" t="b">
        <v>0</v>
      </c>
      <c r="F11319" s="42" t="s">
        <v>10226</v>
      </c>
    </row>
    <row r="11320" spans="1:6" x14ac:dyDescent="0.2">
      <c r="A11320" s="42" t="s">
        <v>2086</v>
      </c>
      <c r="B11320" s="42" t="s">
        <v>8464</v>
      </c>
      <c r="C11320">
        <v>2019</v>
      </c>
      <c r="D11320" s="42" t="s">
        <v>8491</v>
      </c>
      <c r="E11320" t="b">
        <v>0</v>
      </c>
      <c r="F11320" s="42" t="s">
        <v>10226</v>
      </c>
    </row>
    <row r="11321" spans="1:6" x14ac:dyDescent="0.2">
      <c r="A11321" s="42" t="s">
        <v>557</v>
      </c>
      <c r="B11321" s="42" t="s">
        <v>8454</v>
      </c>
      <c r="C11321">
        <v>2013</v>
      </c>
      <c r="D11321" s="42" t="s">
        <v>8771</v>
      </c>
      <c r="E11321" t="b">
        <v>0</v>
      </c>
      <c r="F11321" s="42" t="s">
        <v>9131</v>
      </c>
    </row>
    <row r="11322" spans="1:6" x14ac:dyDescent="0.2">
      <c r="A11322" s="42" t="s">
        <v>557</v>
      </c>
      <c r="B11322" s="42" t="s">
        <v>8454</v>
      </c>
      <c r="C11322">
        <v>2014</v>
      </c>
      <c r="D11322" s="42" t="s">
        <v>8766</v>
      </c>
      <c r="E11322" t="b">
        <v>0</v>
      </c>
      <c r="F11322" s="42" t="s">
        <v>9131</v>
      </c>
    </row>
    <row r="11323" spans="1:6" x14ac:dyDescent="0.2">
      <c r="A11323" s="42" t="s">
        <v>557</v>
      </c>
      <c r="B11323" s="42" t="s">
        <v>8454</v>
      </c>
      <c r="C11323">
        <v>2015</v>
      </c>
      <c r="D11323" s="42" t="s">
        <v>9132</v>
      </c>
      <c r="E11323" t="b">
        <v>0</v>
      </c>
      <c r="F11323" s="42" t="s">
        <v>9131</v>
      </c>
    </row>
    <row r="11324" spans="1:6" x14ac:dyDescent="0.2">
      <c r="A11324" s="42" t="s">
        <v>557</v>
      </c>
      <c r="B11324" s="42" t="s">
        <v>8454</v>
      </c>
      <c r="C11324">
        <v>2016</v>
      </c>
      <c r="D11324" s="42" t="s">
        <v>9133</v>
      </c>
      <c r="E11324" t="b">
        <v>0</v>
      </c>
      <c r="F11324" s="42" t="s">
        <v>9131</v>
      </c>
    </row>
    <row r="11325" spans="1:6" x14ac:dyDescent="0.2">
      <c r="A11325" s="42" t="s">
        <v>557</v>
      </c>
      <c r="B11325" s="42" t="s">
        <v>8454</v>
      </c>
      <c r="C11325">
        <v>2017</v>
      </c>
      <c r="D11325" s="42" t="s">
        <v>8549</v>
      </c>
      <c r="E11325" t="b">
        <v>0</v>
      </c>
      <c r="F11325" s="42" t="s">
        <v>9131</v>
      </c>
    </row>
    <row r="11326" spans="1:6" x14ac:dyDescent="0.2">
      <c r="A11326" s="42" t="s">
        <v>557</v>
      </c>
      <c r="B11326" s="42" t="s">
        <v>8454</v>
      </c>
      <c r="C11326">
        <v>2018</v>
      </c>
      <c r="D11326" s="42" t="s">
        <v>9134</v>
      </c>
      <c r="E11326" t="b">
        <v>0</v>
      </c>
      <c r="F11326" s="42" t="s">
        <v>9131</v>
      </c>
    </row>
    <row r="11327" spans="1:6" x14ac:dyDescent="0.2">
      <c r="A11327" s="42" t="s">
        <v>557</v>
      </c>
      <c r="B11327" s="42" t="s">
        <v>8454</v>
      </c>
      <c r="C11327">
        <v>2019</v>
      </c>
      <c r="D11327" s="42" t="s">
        <v>8644</v>
      </c>
      <c r="E11327" t="b">
        <v>0</v>
      </c>
      <c r="F11327" s="42" t="s">
        <v>9131</v>
      </c>
    </row>
    <row r="11328" spans="1:6" x14ac:dyDescent="0.2">
      <c r="A11328" s="42" t="s">
        <v>557</v>
      </c>
      <c r="B11328" s="42" t="s">
        <v>8462</v>
      </c>
      <c r="C11328">
        <v>2013</v>
      </c>
      <c r="D11328" s="42" t="s">
        <v>8956</v>
      </c>
      <c r="E11328" t="b">
        <v>0</v>
      </c>
      <c r="F11328" s="42" t="s">
        <v>9131</v>
      </c>
    </row>
    <row r="11329" spans="1:6" x14ac:dyDescent="0.2">
      <c r="A11329" s="42" t="s">
        <v>557</v>
      </c>
      <c r="B11329" s="42" t="s">
        <v>8462</v>
      </c>
      <c r="C11329">
        <v>2014</v>
      </c>
      <c r="D11329" s="42" t="s">
        <v>8756</v>
      </c>
      <c r="E11329" t="b">
        <v>0</v>
      </c>
      <c r="F11329" s="42" t="s">
        <v>9131</v>
      </c>
    </row>
    <row r="11330" spans="1:6" x14ac:dyDescent="0.2">
      <c r="A11330" s="42" t="s">
        <v>557</v>
      </c>
      <c r="B11330" s="42" t="s">
        <v>8462</v>
      </c>
      <c r="C11330">
        <v>2015</v>
      </c>
      <c r="D11330" s="42" t="s">
        <v>9037</v>
      </c>
      <c r="E11330" t="b">
        <v>0</v>
      </c>
      <c r="F11330" s="42" t="s">
        <v>9131</v>
      </c>
    </row>
    <row r="11331" spans="1:6" x14ac:dyDescent="0.2">
      <c r="A11331" s="42" t="s">
        <v>557</v>
      </c>
      <c r="B11331" s="42" t="s">
        <v>8462</v>
      </c>
      <c r="C11331">
        <v>2016</v>
      </c>
      <c r="D11331" s="42" t="s">
        <v>9095</v>
      </c>
      <c r="E11331" t="b">
        <v>0</v>
      </c>
      <c r="F11331" s="42" t="s">
        <v>9131</v>
      </c>
    </row>
    <row r="11332" spans="1:6" x14ac:dyDescent="0.2">
      <c r="A11332" s="42" t="s">
        <v>557</v>
      </c>
      <c r="B11332" s="42" t="s">
        <v>8462</v>
      </c>
      <c r="C11332">
        <v>2017</v>
      </c>
      <c r="D11332" s="42" t="s">
        <v>8696</v>
      </c>
      <c r="E11332" t="b">
        <v>0</v>
      </c>
      <c r="F11332" s="42" t="s">
        <v>9131</v>
      </c>
    </row>
    <row r="11333" spans="1:6" x14ac:dyDescent="0.2">
      <c r="A11333" s="42" t="s">
        <v>557</v>
      </c>
      <c r="B11333" s="42" t="s">
        <v>8462</v>
      </c>
      <c r="C11333">
        <v>2018</v>
      </c>
      <c r="D11333" s="42" t="s">
        <v>8508</v>
      </c>
      <c r="E11333" t="b">
        <v>0</v>
      </c>
      <c r="F11333" s="42" t="s">
        <v>9131</v>
      </c>
    </row>
    <row r="11334" spans="1:6" x14ac:dyDescent="0.2">
      <c r="A11334" s="42" t="s">
        <v>557</v>
      </c>
      <c r="B11334" s="42" t="s">
        <v>8462</v>
      </c>
      <c r="C11334">
        <v>2019</v>
      </c>
      <c r="D11334" s="42" t="s">
        <v>8609</v>
      </c>
      <c r="E11334" t="b">
        <v>0</v>
      </c>
      <c r="F11334" s="42" t="s">
        <v>9131</v>
      </c>
    </row>
    <row r="11335" spans="1:6" x14ac:dyDescent="0.2">
      <c r="A11335" s="42" t="s">
        <v>557</v>
      </c>
      <c r="B11335" s="42" t="s">
        <v>8464</v>
      </c>
      <c r="C11335">
        <v>2013</v>
      </c>
      <c r="D11335" s="42" t="s">
        <v>9135</v>
      </c>
      <c r="E11335" t="b">
        <v>0</v>
      </c>
      <c r="F11335" s="42" t="s">
        <v>9131</v>
      </c>
    </row>
    <row r="11336" spans="1:6" x14ac:dyDescent="0.2">
      <c r="A11336" s="42" t="s">
        <v>557</v>
      </c>
      <c r="B11336" s="42" t="s">
        <v>8464</v>
      </c>
      <c r="C11336">
        <v>2014</v>
      </c>
      <c r="D11336" s="42" t="s">
        <v>9040</v>
      </c>
      <c r="E11336" t="b">
        <v>0</v>
      </c>
      <c r="F11336" s="42" t="s">
        <v>9131</v>
      </c>
    </row>
    <row r="11337" spans="1:6" x14ac:dyDescent="0.2">
      <c r="A11337" s="42" t="s">
        <v>557</v>
      </c>
      <c r="B11337" s="42" t="s">
        <v>8464</v>
      </c>
      <c r="C11337">
        <v>2015</v>
      </c>
      <c r="D11337" s="42" t="s">
        <v>8997</v>
      </c>
      <c r="E11337" t="b">
        <v>0</v>
      </c>
      <c r="F11337" s="42" t="s">
        <v>9131</v>
      </c>
    </row>
    <row r="11338" spans="1:6" x14ac:dyDescent="0.2">
      <c r="A11338" s="42" t="s">
        <v>557</v>
      </c>
      <c r="B11338" s="42" t="s">
        <v>8464</v>
      </c>
      <c r="C11338">
        <v>2016</v>
      </c>
      <c r="D11338" s="42" t="s">
        <v>8639</v>
      </c>
      <c r="E11338" t="b">
        <v>0</v>
      </c>
      <c r="F11338" s="42" t="s">
        <v>9131</v>
      </c>
    </row>
    <row r="11339" spans="1:6" x14ac:dyDescent="0.2">
      <c r="A11339" s="42" t="s">
        <v>557</v>
      </c>
      <c r="B11339" s="42" t="s">
        <v>8464</v>
      </c>
      <c r="C11339">
        <v>2017</v>
      </c>
      <c r="D11339" s="42" t="s">
        <v>9136</v>
      </c>
      <c r="E11339" t="b">
        <v>0</v>
      </c>
      <c r="F11339" s="42" t="s">
        <v>9131</v>
      </c>
    </row>
    <row r="11340" spans="1:6" x14ac:dyDescent="0.2">
      <c r="A11340" s="42" t="s">
        <v>557</v>
      </c>
      <c r="B11340" s="42" t="s">
        <v>8464</v>
      </c>
      <c r="C11340">
        <v>2018</v>
      </c>
      <c r="D11340" s="42" t="s">
        <v>8608</v>
      </c>
      <c r="E11340" t="b">
        <v>0</v>
      </c>
      <c r="F11340" s="42" t="s">
        <v>9131</v>
      </c>
    </row>
    <row r="11341" spans="1:6" x14ac:dyDescent="0.2">
      <c r="A11341" s="42" t="s">
        <v>557</v>
      </c>
      <c r="B11341" s="42" t="s">
        <v>8464</v>
      </c>
      <c r="C11341">
        <v>2019</v>
      </c>
      <c r="D11341" s="42" t="s">
        <v>8648</v>
      </c>
      <c r="E11341" t="b">
        <v>0</v>
      </c>
      <c r="F11341" s="42" t="s">
        <v>9131</v>
      </c>
    </row>
    <row r="11342" spans="1:6" x14ac:dyDescent="0.2">
      <c r="A11342" s="42" t="s">
        <v>3357</v>
      </c>
      <c r="B11342" s="42" t="s">
        <v>8454</v>
      </c>
      <c r="C11342">
        <v>2016</v>
      </c>
      <c r="D11342" s="42" t="s">
        <v>8698</v>
      </c>
      <c r="E11342" t="b">
        <v>1</v>
      </c>
      <c r="F11342" s="42" t="s">
        <v>3905</v>
      </c>
    </row>
    <row r="11343" spans="1:6" x14ac:dyDescent="0.2">
      <c r="A11343" s="42" t="s">
        <v>3357</v>
      </c>
      <c r="B11343" s="42" t="s">
        <v>8454</v>
      </c>
      <c r="C11343">
        <v>2017</v>
      </c>
      <c r="D11343" s="42" t="s">
        <v>8513</v>
      </c>
      <c r="E11343" t="b">
        <v>1</v>
      </c>
      <c r="F11343" s="42" t="s">
        <v>3905</v>
      </c>
    </row>
    <row r="11344" spans="1:6" x14ac:dyDescent="0.2">
      <c r="A11344" s="42" t="s">
        <v>3357</v>
      </c>
      <c r="B11344" s="42" t="s">
        <v>8454</v>
      </c>
      <c r="C11344">
        <v>2018</v>
      </c>
      <c r="D11344" s="42" t="s">
        <v>9180</v>
      </c>
      <c r="E11344" t="b">
        <v>1</v>
      </c>
      <c r="F11344" s="42" t="s">
        <v>3905</v>
      </c>
    </row>
    <row r="11345" spans="1:6" x14ac:dyDescent="0.2">
      <c r="A11345" s="42" t="s">
        <v>3357</v>
      </c>
      <c r="B11345" s="42" t="s">
        <v>8454</v>
      </c>
      <c r="C11345">
        <v>2019</v>
      </c>
      <c r="D11345" s="42" t="s">
        <v>10377</v>
      </c>
      <c r="E11345" t="b">
        <v>1</v>
      </c>
      <c r="F11345" s="42" t="s">
        <v>3905</v>
      </c>
    </row>
    <row r="11346" spans="1:6" x14ac:dyDescent="0.2">
      <c r="A11346" s="42" t="s">
        <v>3357</v>
      </c>
      <c r="B11346" s="42" t="s">
        <v>8462</v>
      </c>
      <c r="C11346">
        <v>2016</v>
      </c>
      <c r="D11346" s="42" t="s">
        <v>8698</v>
      </c>
      <c r="E11346" t="b">
        <v>1</v>
      </c>
      <c r="F11346" s="42" t="s">
        <v>3905</v>
      </c>
    </row>
    <row r="11347" spans="1:6" x14ac:dyDescent="0.2">
      <c r="A11347" s="42" t="s">
        <v>3357</v>
      </c>
      <c r="B11347" s="42" t="s">
        <v>8462</v>
      </c>
      <c r="C11347">
        <v>2017</v>
      </c>
      <c r="D11347" s="42" t="s">
        <v>8513</v>
      </c>
      <c r="E11347" t="b">
        <v>1</v>
      </c>
      <c r="F11347" s="42" t="s">
        <v>3905</v>
      </c>
    </row>
    <row r="11348" spans="1:6" x14ac:dyDescent="0.2">
      <c r="A11348" s="42" t="s">
        <v>3357</v>
      </c>
      <c r="B11348" s="42" t="s">
        <v>8462</v>
      </c>
      <c r="C11348">
        <v>2018</v>
      </c>
      <c r="D11348" s="42" t="s">
        <v>9180</v>
      </c>
      <c r="E11348" t="b">
        <v>1</v>
      </c>
      <c r="F11348" s="42" t="s">
        <v>3905</v>
      </c>
    </row>
    <row r="11349" spans="1:6" x14ac:dyDescent="0.2">
      <c r="A11349" s="42" t="s">
        <v>3357</v>
      </c>
      <c r="B11349" s="42" t="s">
        <v>8462</v>
      </c>
      <c r="C11349">
        <v>2019</v>
      </c>
      <c r="D11349" s="42" t="s">
        <v>10377</v>
      </c>
      <c r="E11349" t="b">
        <v>1</v>
      </c>
      <c r="F11349" s="42" t="s">
        <v>3905</v>
      </c>
    </row>
    <row r="11350" spans="1:6" x14ac:dyDescent="0.2">
      <c r="A11350" s="42" t="s">
        <v>3357</v>
      </c>
      <c r="B11350" s="42" t="s">
        <v>8464</v>
      </c>
      <c r="C11350">
        <v>2016</v>
      </c>
      <c r="D11350" s="42" t="s">
        <v>8482</v>
      </c>
      <c r="E11350" t="b">
        <v>1</v>
      </c>
      <c r="F11350" s="42" t="s">
        <v>3905</v>
      </c>
    </row>
    <row r="11351" spans="1:6" x14ac:dyDescent="0.2">
      <c r="A11351" s="42" t="s">
        <v>3357</v>
      </c>
      <c r="B11351" s="42" t="s">
        <v>8464</v>
      </c>
      <c r="C11351">
        <v>2017</v>
      </c>
      <c r="D11351" s="42" t="s">
        <v>8482</v>
      </c>
      <c r="E11351" t="b">
        <v>1</v>
      </c>
      <c r="F11351" s="42" t="s">
        <v>3905</v>
      </c>
    </row>
    <row r="11352" spans="1:6" x14ac:dyDescent="0.2">
      <c r="A11352" s="42" t="s">
        <v>3357</v>
      </c>
      <c r="B11352" s="42" t="s">
        <v>8464</v>
      </c>
      <c r="C11352">
        <v>2018</v>
      </c>
      <c r="D11352" s="42" t="s">
        <v>8482</v>
      </c>
      <c r="E11352" t="b">
        <v>1</v>
      </c>
      <c r="F11352" s="42" t="s">
        <v>3905</v>
      </c>
    </row>
    <row r="11353" spans="1:6" x14ac:dyDescent="0.2">
      <c r="A11353" s="42" t="s">
        <v>3357</v>
      </c>
      <c r="B11353" s="42" t="s">
        <v>8464</v>
      </c>
      <c r="C11353">
        <v>2019</v>
      </c>
      <c r="D11353" s="42" t="s">
        <v>8482</v>
      </c>
      <c r="E11353" t="b">
        <v>1</v>
      </c>
      <c r="F11353" s="42" t="s">
        <v>3905</v>
      </c>
    </row>
    <row r="11354" spans="1:6" x14ac:dyDescent="0.2">
      <c r="A11354" s="42" t="s">
        <v>681</v>
      </c>
      <c r="B11354" s="42" t="s">
        <v>8454</v>
      </c>
      <c r="C11354">
        <v>2013</v>
      </c>
      <c r="D11354" s="42" t="s">
        <v>9476</v>
      </c>
      <c r="E11354" t="b">
        <v>0</v>
      </c>
      <c r="F11354" s="42" t="s">
        <v>9477</v>
      </c>
    </row>
    <row r="11355" spans="1:6" x14ac:dyDescent="0.2">
      <c r="A11355" s="42" t="s">
        <v>681</v>
      </c>
      <c r="B11355" s="42" t="s">
        <v>8454</v>
      </c>
      <c r="C11355">
        <v>2014</v>
      </c>
      <c r="D11355" s="42" t="s">
        <v>9478</v>
      </c>
      <c r="E11355" t="b">
        <v>0</v>
      </c>
      <c r="F11355" s="42" t="s">
        <v>9477</v>
      </c>
    </row>
    <row r="11356" spans="1:6" x14ac:dyDescent="0.2">
      <c r="A11356" s="42" t="s">
        <v>681</v>
      </c>
      <c r="B11356" s="42" t="s">
        <v>8454</v>
      </c>
      <c r="C11356">
        <v>2015</v>
      </c>
      <c r="D11356" s="42" t="s">
        <v>9479</v>
      </c>
      <c r="E11356" t="b">
        <v>0</v>
      </c>
      <c r="F11356" s="42" t="s">
        <v>9477</v>
      </c>
    </row>
    <row r="11357" spans="1:6" x14ac:dyDescent="0.2">
      <c r="A11357" s="42" t="s">
        <v>681</v>
      </c>
      <c r="B11357" s="42" t="s">
        <v>8454</v>
      </c>
      <c r="C11357">
        <v>2016</v>
      </c>
      <c r="D11357" s="42" t="s">
        <v>9480</v>
      </c>
      <c r="E11357" t="b">
        <v>0</v>
      </c>
      <c r="F11357" s="42" t="s">
        <v>9477</v>
      </c>
    </row>
    <row r="11358" spans="1:6" x14ac:dyDescent="0.2">
      <c r="A11358" s="42" t="s">
        <v>681</v>
      </c>
      <c r="B11358" s="42" t="s">
        <v>8454</v>
      </c>
      <c r="C11358">
        <v>2017</v>
      </c>
      <c r="D11358" s="42" t="s">
        <v>9481</v>
      </c>
      <c r="E11358" t="b">
        <v>0</v>
      </c>
      <c r="F11358" s="42" t="s">
        <v>9477</v>
      </c>
    </row>
    <row r="11359" spans="1:6" x14ac:dyDescent="0.2">
      <c r="A11359" s="42" t="s">
        <v>681</v>
      </c>
      <c r="B11359" s="42" t="s">
        <v>8454</v>
      </c>
      <c r="C11359">
        <v>2018</v>
      </c>
      <c r="D11359" s="42" t="s">
        <v>8993</v>
      </c>
      <c r="E11359" t="b">
        <v>0</v>
      </c>
      <c r="F11359" s="42" t="s">
        <v>9477</v>
      </c>
    </row>
    <row r="11360" spans="1:6" x14ac:dyDescent="0.2">
      <c r="A11360" s="42" t="s">
        <v>681</v>
      </c>
      <c r="B11360" s="42" t="s">
        <v>8454</v>
      </c>
      <c r="C11360">
        <v>2019</v>
      </c>
      <c r="D11360" s="42" t="s">
        <v>9482</v>
      </c>
      <c r="E11360" t="b">
        <v>0</v>
      </c>
      <c r="F11360" s="42" t="s">
        <v>9477</v>
      </c>
    </row>
    <row r="11361" spans="1:6" x14ac:dyDescent="0.2">
      <c r="A11361" s="42" t="s">
        <v>681</v>
      </c>
      <c r="B11361" s="42" t="s">
        <v>8462</v>
      </c>
      <c r="C11361">
        <v>2013</v>
      </c>
      <c r="D11361" s="42" t="s">
        <v>9476</v>
      </c>
      <c r="E11361" t="b">
        <v>0</v>
      </c>
      <c r="F11361" s="42" t="s">
        <v>9477</v>
      </c>
    </row>
    <row r="11362" spans="1:6" x14ac:dyDescent="0.2">
      <c r="A11362" s="42" t="s">
        <v>681</v>
      </c>
      <c r="B11362" s="42" t="s">
        <v>8462</v>
      </c>
      <c r="C11362">
        <v>2014</v>
      </c>
      <c r="D11362" s="42" t="s">
        <v>9478</v>
      </c>
      <c r="E11362" t="b">
        <v>0</v>
      </c>
      <c r="F11362" s="42" t="s">
        <v>9477</v>
      </c>
    </row>
    <row r="11363" spans="1:6" x14ac:dyDescent="0.2">
      <c r="A11363" s="42" t="s">
        <v>681</v>
      </c>
      <c r="B11363" s="42" t="s">
        <v>8462</v>
      </c>
      <c r="C11363">
        <v>2015</v>
      </c>
      <c r="D11363" s="42" t="s">
        <v>9479</v>
      </c>
      <c r="E11363" t="b">
        <v>0</v>
      </c>
      <c r="F11363" s="42" t="s">
        <v>9477</v>
      </c>
    </row>
    <row r="11364" spans="1:6" x14ac:dyDescent="0.2">
      <c r="A11364" s="42" t="s">
        <v>681</v>
      </c>
      <c r="B11364" s="42" t="s">
        <v>8462</v>
      </c>
      <c r="C11364">
        <v>2016</v>
      </c>
      <c r="D11364" s="42" t="s">
        <v>9480</v>
      </c>
      <c r="E11364" t="b">
        <v>0</v>
      </c>
      <c r="F11364" s="42" t="s">
        <v>9477</v>
      </c>
    </row>
    <row r="11365" spans="1:6" x14ac:dyDescent="0.2">
      <c r="A11365" s="42" t="s">
        <v>681</v>
      </c>
      <c r="B11365" s="42" t="s">
        <v>8462</v>
      </c>
      <c r="C11365">
        <v>2017</v>
      </c>
      <c r="D11365" s="42" t="s">
        <v>9481</v>
      </c>
      <c r="E11365" t="b">
        <v>0</v>
      </c>
      <c r="F11365" s="42" t="s">
        <v>9477</v>
      </c>
    </row>
    <row r="11366" spans="1:6" x14ac:dyDescent="0.2">
      <c r="A11366" s="42" t="s">
        <v>681</v>
      </c>
      <c r="B11366" s="42" t="s">
        <v>8462</v>
      </c>
      <c r="C11366">
        <v>2018</v>
      </c>
      <c r="D11366" s="42" t="s">
        <v>8724</v>
      </c>
      <c r="E11366" t="b">
        <v>0</v>
      </c>
      <c r="F11366" s="42" t="s">
        <v>9477</v>
      </c>
    </row>
    <row r="11367" spans="1:6" x14ac:dyDescent="0.2">
      <c r="A11367" s="42" t="s">
        <v>681</v>
      </c>
      <c r="B11367" s="42" t="s">
        <v>8462</v>
      </c>
      <c r="C11367">
        <v>2019</v>
      </c>
      <c r="D11367" s="42" t="s">
        <v>9482</v>
      </c>
      <c r="E11367" t="b">
        <v>0</v>
      </c>
      <c r="F11367" s="42" t="s">
        <v>9477</v>
      </c>
    </row>
    <row r="11368" spans="1:6" x14ac:dyDescent="0.2">
      <c r="A11368" s="42" t="s">
        <v>681</v>
      </c>
      <c r="B11368" s="42" t="s">
        <v>8464</v>
      </c>
      <c r="C11368">
        <v>2013</v>
      </c>
      <c r="D11368" s="42" t="s">
        <v>9094</v>
      </c>
      <c r="E11368" t="b">
        <v>0</v>
      </c>
      <c r="F11368" s="42" t="s">
        <v>9477</v>
      </c>
    </row>
    <row r="11369" spans="1:6" x14ac:dyDescent="0.2">
      <c r="A11369" s="42" t="s">
        <v>681</v>
      </c>
      <c r="B11369" s="42" t="s">
        <v>8464</v>
      </c>
      <c r="C11369">
        <v>2014</v>
      </c>
      <c r="D11369" s="42" t="s">
        <v>8940</v>
      </c>
      <c r="E11369" t="b">
        <v>0</v>
      </c>
      <c r="F11369" s="42" t="s">
        <v>9477</v>
      </c>
    </row>
    <row r="11370" spans="1:6" x14ac:dyDescent="0.2">
      <c r="A11370" s="42" t="s">
        <v>681</v>
      </c>
      <c r="B11370" s="42" t="s">
        <v>8464</v>
      </c>
      <c r="C11370">
        <v>2015</v>
      </c>
      <c r="D11370" s="42" t="s">
        <v>8981</v>
      </c>
      <c r="E11370" t="b">
        <v>0</v>
      </c>
      <c r="F11370" s="42" t="s">
        <v>9477</v>
      </c>
    </row>
    <row r="11371" spans="1:6" x14ac:dyDescent="0.2">
      <c r="A11371" s="42" t="s">
        <v>681</v>
      </c>
      <c r="B11371" s="42" t="s">
        <v>8464</v>
      </c>
      <c r="C11371">
        <v>2016</v>
      </c>
      <c r="D11371" s="42" t="s">
        <v>8496</v>
      </c>
      <c r="E11371" t="b">
        <v>0</v>
      </c>
      <c r="F11371" s="42" t="s">
        <v>9477</v>
      </c>
    </row>
    <row r="11372" spans="1:6" x14ac:dyDescent="0.2">
      <c r="A11372" s="42" t="s">
        <v>681</v>
      </c>
      <c r="B11372" s="42" t="s">
        <v>8464</v>
      </c>
      <c r="C11372">
        <v>2017</v>
      </c>
      <c r="D11372" s="42" t="s">
        <v>8496</v>
      </c>
      <c r="E11372" t="b">
        <v>0</v>
      </c>
      <c r="F11372" s="42" t="s">
        <v>9477</v>
      </c>
    </row>
    <row r="11373" spans="1:6" x14ac:dyDescent="0.2">
      <c r="A11373" s="42" t="s">
        <v>681</v>
      </c>
      <c r="B11373" s="42" t="s">
        <v>8464</v>
      </c>
      <c r="C11373">
        <v>2018</v>
      </c>
      <c r="D11373" s="42" t="s">
        <v>8496</v>
      </c>
      <c r="E11373" t="b">
        <v>0</v>
      </c>
      <c r="F11373" s="42" t="s">
        <v>9477</v>
      </c>
    </row>
    <row r="11374" spans="1:6" x14ac:dyDescent="0.2">
      <c r="A11374" s="42" t="s">
        <v>681</v>
      </c>
      <c r="B11374" s="42" t="s">
        <v>8464</v>
      </c>
      <c r="C11374">
        <v>2019</v>
      </c>
      <c r="D11374" s="42" t="s">
        <v>8496</v>
      </c>
      <c r="E11374" t="b">
        <v>0</v>
      </c>
      <c r="F11374" s="42" t="s">
        <v>9477</v>
      </c>
    </row>
    <row r="11375" spans="1:6" x14ac:dyDescent="0.2">
      <c r="A11375" s="42" t="s">
        <v>3364</v>
      </c>
      <c r="B11375" s="42" t="s">
        <v>8454</v>
      </c>
      <c r="C11375">
        <v>2013</v>
      </c>
      <c r="D11375" s="42" t="s">
        <v>8493</v>
      </c>
      <c r="E11375" t="b">
        <v>0</v>
      </c>
      <c r="F11375" s="42" t="s">
        <v>9181</v>
      </c>
    </row>
    <row r="11376" spans="1:6" x14ac:dyDescent="0.2">
      <c r="A11376" s="42" t="s">
        <v>3364</v>
      </c>
      <c r="B11376" s="42" t="s">
        <v>8454</v>
      </c>
      <c r="C11376">
        <v>2014</v>
      </c>
      <c r="D11376" s="42" t="s">
        <v>9182</v>
      </c>
      <c r="E11376" t="b">
        <v>0</v>
      </c>
      <c r="F11376" s="42" t="s">
        <v>9181</v>
      </c>
    </row>
    <row r="11377" spans="1:6" x14ac:dyDescent="0.2">
      <c r="A11377" s="42" t="s">
        <v>3364</v>
      </c>
      <c r="B11377" s="42" t="s">
        <v>8454</v>
      </c>
      <c r="C11377">
        <v>2015</v>
      </c>
      <c r="D11377" s="42" t="s">
        <v>9183</v>
      </c>
      <c r="E11377" t="b">
        <v>0</v>
      </c>
      <c r="F11377" s="42" t="s">
        <v>9181</v>
      </c>
    </row>
    <row r="11378" spans="1:6" x14ac:dyDescent="0.2">
      <c r="A11378" s="42" t="s">
        <v>3364</v>
      </c>
      <c r="B11378" s="42" t="s">
        <v>8454</v>
      </c>
      <c r="C11378">
        <v>2016</v>
      </c>
      <c r="D11378" s="42" t="s">
        <v>9184</v>
      </c>
      <c r="E11378" t="b">
        <v>0</v>
      </c>
      <c r="F11378" s="42" t="s">
        <v>9181</v>
      </c>
    </row>
    <row r="11379" spans="1:6" x14ac:dyDescent="0.2">
      <c r="A11379" s="42" t="s">
        <v>3364</v>
      </c>
      <c r="B11379" s="42" t="s">
        <v>8454</v>
      </c>
      <c r="C11379">
        <v>2017</v>
      </c>
      <c r="D11379" s="42" t="s">
        <v>9185</v>
      </c>
      <c r="E11379" t="b">
        <v>0</v>
      </c>
      <c r="F11379" s="42" t="s">
        <v>9181</v>
      </c>
    </row>
    <row r="11380" spans="1:6" x14ac:dyDescent="0.2">
      <c r="A11380" s="42" t="s">
        <v>3364</v>
      </c>
      <c r="B11380" s="42" t="s">
        <v>8454</v>
      </c>
      <c r="C11380">
        <v>2018</v>
      </c>
      <c r="D11380" s="42" t="s">
        <v>9186</v>
      </c>
      <c r="E11380" t="b">
        <v>0</v>
      </c>
      <c r="F11380" s="42" t="s">
        <v>9181</v>
      </c>
    </row>
    <row r="11381" spans="1:6" x14ac:dyDescent="0.2">
      <c r="A11381" s="42" t="s">
        <v>3364</v>
      </c>
      <c r="B11381" s="42" t="s">
        <v>8454</v>
      </c>
      <c r="C11381">
        <v>2019</v>
      </c>
      <c r="D11381" s="42" t="s">
        <v>9187</v>
      </c>
      <c r="E11381" t="b">
        <v>0</v>
      </c>
      <c r="F11381" s="42" t="s">
        <v>9181</v>
      </c>
    </row>
    <row r="11382" spans="1:6" x14ac:dyDescent="0.2">
      <c r="A11382" s="42" t="s">
        <v>3364</v>
      </c>
      <c r="B11382" s="42" t="s">
        <v>8462</v>
      </c>
      <c r="C11382">
        <v>2013</v>
      </c>
      <c r="D11382" s="42" t="s">
        <v>9188</v>
      </c>
      <c r="E11382" t="b">
        <v>0</v>
      </c>
      <c r="F11382" s="42" t="s">
        <v>9181</v>
      </c>
    </row>
    <row r="11383" spans="1:6" x14ac:dyDescent="0.2">
      <c r="A11383" s="42" t="s">
        <v>3364</v>
      </c>
      <c r="B11383" s="42" t="s">
        <v>8462</v>
      </c>
      <c r="C11383">
        <v>2014</v>
      </c>
      <c r="D11383" s="42" t="s">
        <v>8494</v>
      </c>
      <c r="E11383" t="b">
        <v>0</v>
      </c>
      <c r="F11383" s="42" t="s">
        <v>9181</v>
      </c>
    </row>
    <row r="11384" spans="1:6" x14ac:dyDescent="0.2">
      <c r="A11384" s="42" t="s">
        <v>3364</v>
      </c>
      <c r="B11384" s="42" t="s">
        <v>8462</v>
      </c>
      <c r="C11384">
        <v>2015</v>
      </c>
      <c r="D11384" s="42" t="s">
        <v>9189</v>
      </c>
      <c r="E11384" t="b">
        <v>0</v>
      </c>
      <c r="F11384" s="42" t="s">
        <v>9181</v>
      </c>
    </row>
    <row r="11385" spans="1:6" x14ac:dyDescent="0.2">
      <c r="A11385" s="42" t="s">
        <v>3364</v>
      </c>
      <c r="B11385" s="42" t="s">
        <v>8462</v>
      </c>
      <c r="C11385">
        <v>2016</v>
      </c>
      <c r="D11385" s="42" t="s">
        <v>9190</v>
      </c>
      <c r="E11385" t="b">
        <v>0</v>
      </c>
      <c r="F11385" s="42" t="s">
        <v>9181</v>
      </c>
    </row>
    <row r="11386" spans="1:6" x14ac:dyDescent="0.2">
      <c r="A11386" s="42" t="s">
        <v>3364</v>
      </c>
      <c r="B11386" s="42" t="s">
        <v>8462</v>
      </c>
      <c r="C11386">
        <v>2017</v>
      </c>
      <c r="D11386" s="42" t="s">
        <v>8990</v>
      </c>
      <c r="E11386" t="b">
        <v>0</v>
      </c>
      <c r="F11386" s="42" t="s">
        <v>9181</v>
      </c>
    </row>
    <row r="11387" spans="1:6" x14ac:dyDescent="0.2">
      <c r="A11387" s="42" t="s">
        <v>3364</v>
      </c>
      <c r="B11387" s="42" t="s">
        <v>8462</v>
      </c>
      <c r="C11387">
        <v>2018</v>
      </c>
      <c r="D11387" s="42" t="s">
        <v>9186</v>
      </c>
      <c r="E11387" t="b">
        <v>0</v>
      </c>
      <c r="F11387" s="42" t="s">
        <v>9181</v>
      </c>
    </row>
    <row r="11388" spans="1:6" x14ac:dyDescent="0.2">
      <c r="A11388" s="42" t="s">
        <v>3364</v>
      </c>
      <c r="B11388" s="42" t="s">
        <v>8462</v>
      </c>
      <c r="C11388">
        <v>2019</v>
      </c>
      <c r="D11388" s="42" t="s">
        <v>8540</v>
      </c>
      <c r="E11388" t="b">
        <v>0</v>
      </c>
      <c r="F11388" s="42" t="s">
        <v>9181</v>
      </c>
    </row>
    <row r="11389" spans="1:6" x14ac:dyDescent="0.2">
      <c r="A11389" s="42" t="s">
        <v>3364</v>
      </c>
      <c r="B11389" s="42" t="s">
        <v>8464</v>
      </c>
      <c r="C11389">
        <v>2013</v>
      </c>
      <c r="D11389" s="42" t="s">
        <v>8639</v>
      </c>
      <c r="E11389" t="b">
        <v>0</v>
      </c>
      <c r="F11389" s="42" t="s">
        <v>9181</v>
      </c>
    </row>
    <row r="11390" spans="1:6" x14ac:dyDescent="0.2">
      <c r="A11390" s="42" t="s">
        <v>3364</v>
      </c>
      <c r="B11390" s="42" t="s">
        <v>8464</v>
      </c>
      <c r="C11390">
        <v>2014</v>
      </c>
      <c r="D11390" s="42" t="s">
        <v>8995</v>
      </c>
      <c r="E11390" t="b">
        <v>0</v>
      </c>
      <c r="F11390" s="42" t="s">
        <v>9181</v>
      </c>
    </row>
    <row r="11391" spans="1:6" x14ac:dyDescent="0.2">
      <c r="A11391" s="42" t="s">
        <v>3364</v>
      </c>
      <c r="B11391" s="42" t="s">
        <v>8464</v>
      </c>
      <c r="C11391">
        <v>2015</v>
      </c>
      <c r="D11391" s="42" t="s">
        <v>8649</v>
      </c>
      <c r="E11391" t="b">
        <v>0</v>
      </c>
      <c r="F11391" s="42" t="s">
        <v>9181</v>
      </c>
    </row>
    <row r="11392" spans="1:6" x14ac:dyDescent="0.2">
      <c r="A11392" s="42" t="s">
        <v>3364</v>
      </c>
      <c r="B11392" s="42" t="s">
        <v>8464</v>
      </c>
      <c r="C11392">
        <v>2016</v>
      </c>
      <c r="D11392" s="42" t="s">
        <v>8956</v>
      </c>
      <c r="E11392" t="b">
        <v>0</v>
      </c>
      <c r="F11392" s="42" t="s">
        <v>9181</v>
      </c>
    </row>
    <row r="11393" spans="1:6" x14ac:dyDescent="0.2">
      <c r="A11393" s="42" t="s">
        <v>3364</v>
      </c>
      <c r="B11393" s="42" t="s">
        <v>8464</v>
      </c>
      <c r="C11393">
        <v>2017</v>
      </c>
      <c r="D11393" s="42" t="s">
        <v>8631</v>
      </c>
      <c r="E11393" t="b">
        <v>0</v>
      </c>
      <c r="F11393" s="42" t="s">
        <v>9181</v>
      </c>
    </row>
    <row r="11394" spans="1:6" x14ac:dyDescent="0.2">
      <c r="A11394" s="42" t="s">
        <v>3364</v>
      </c>
      <c r="B11394" s="42" t="s">
        <v>8464</v>
      </c>
      <c r="C11394">
        <v>2018</v>
      </c>
      <c r="D11394" s="42" t="s">
        <v>8613</v>
      </c>
      <c r="E11394" t="b">
        <v>0</v>
      </c>
      <c r="F11394" s="42" t="s">
        <v>9181</v>
      </c>
    </row>
    <row r="11395" spans="1:6" x14ac:dyDescent="0.2">
      <c r="A11395" s="42" t="s">
        <v>3364</v>
      </c>
      <c r="B11395" s="42" t="s">
        <v>8464</v>
      </c>
      <c r="C11395">
        <v>2019</v>
      </c>
      <c r="D11395" s="42" t="s">
        <v>9191</v>
      </c>
      <c r="E11395" t="b">
        <v>0</v>
      </c>
      <c r="F11395" s="42" t="s">
        <v>9181</v>
      </c>
    </row>
    <row r="11396" spans="1:6" x14ac:dyDescent="0.2">
      <c r="A11396" s="42" t="s">
        <v>3368</v>
      </c>
      <c r="B11396" s="42" t="s">
        <v>8454</v>
      </c>
      <c r="C11396">
        <v>2013</v>
      </c>
      <c r="D11396" s="42" t="s">
        <v>8493</v>
      </c>
      <c r="E11396" t="b">
        <v>0</v>
      </c>
      <c r="F11396" s="42" t="s">
        <v>9181</v>
      </c>
    </row>
    <row r="11397" spans="1:6" x14ac:dyDescent="0.2">
      <c r="A11397" s="42" t="s">
        <v>3368</v>
      </c>
      <c r="B11397" s="42" t="s">
        <v>8454</v>
      </c>
      <c r="C11397">
        <v>2014</v>
      </c>
      <c r="D11397" s="42" t="s">
        <v>9182</v>
      </c>
      <c r="E11397" t="b">
        <v>0</v>
      </c>
      <c r="F11397" s="42" t="s">
        <v>9181</v>
      </c>
    </row>
    <row r="11398" spans="1:6" x14ac:dyDescent="0.2">
      <c r="A11398" s="42" t="s">
        <v>3368</v>
      </c>
      <c r="B11398" s="42" t="s">
        <v>8454</v>
      </c>
      <c r="C11398">
        <v>2015</v>
      </c>
      <c r="D11398" s="42" t="s">
        <v>9183</v>
      </c>
      <c r="E11398" t="b">
        <v>0</v>
      </c>
      <c r="F11398" s="42" t="s">
        <v>9181</v>
      </c>
    </row>
    <row r="11399" spans="1:6" x14ac:dyDescent="0.2">
      <c r="A11399" s="42" t="s">
        <v>3368</v>
      </c>
      <c r="B11399" s="42" t="s">
        <v>8454</v>
      </c>
      <c r="C11399">
        <v>2016</v>
      </c>
      <c r="D11399" s="42" t="s">
        <v>9184</v>
      </c>
      <c r="E11399" t="b">
        <v>0</v>
      </c>
      <c r="F11399" s="42" t="s">
        <v>9181</v>
      </c>
    </row>
    <row r="11400" spans="1:6" x14ac:dyDescent="0.2">
      <c r="A11400" s="42" t="s">
        <v>3368</v>
      </c>
      <c r="B11400" s="42" t="s">
        <v>8454</v>
      </c>
      <c r="C11400">
        <v>2017</v>
      </c>
      <c r="D11400" s="42" t="s">
        <v>9185</v>
      </c>
      <c r="E11400" t="b">
        <v>0</v>
      </c>
      <c r="F11400" s="42" t="s">
        <v>9181</v>
      </c>
    </row>
    <row r="11401" spans="1:6" x14ac:dyDescent="0.2">
      <c r="A11401" s="42" t="s">
        <v>3368</v>
      </c>
      <c r="B11401" s="42" t="s">
        <v>8454</v>
      </c>
      <c r="C11401">
        <v>2018</v>
      </c>
      <c r="D11401" s="42" t="s">
        <v>9186</v>
      </c>
      <c r="E11401" t="b">
        <v>0</v>
      </c>
      <c r="F11401" s="42" t="s">
        <v>9181</v>
      </c>
    </row>
    <row r="11402" spans="1:6" x14ac:dyDescent="0.2">
      <c r="A11402" s="42" t="s">
        <v>3368</v>
      </c>
      <c r="B11402" s="42" t="s">
        <v>8454</v>
      </c>
      <c r="C11402">
        <v>2019</v>
      </c>
      <c r="D11402" s="42" t="s">
        <v>9187</v>
      </c>
      <c r="E11402" t="b">
        <v>0</v>
      </c>
      <c r="F11402" s="42" t="s">
        <v>9181</v>
      </c>
    </row>
    <row r="11403" spans="1:6" x14ac:dyDescent="0.2">
      <c r="A11403" s="42" t="s">
        <v>3368</v>
      </c>
      <c r="B11403" s="42" t="s">
        <v>8462</v>
      </c>
      <c r="C11403">
        <v>2013</v>
      </c>
      <c r="D11403" s="42" t="s">
        <v>9188</v>
      </c>
      <c r="E11403" t="b">
        <v>0</v>
      </c>
      <c r="F11403" s="42" t="s">
        <v>9181</v>
      </c>
    </row>
    <row r="11404" spans="1:6" x14ac:dyDescent="0.2">
      <c r="A11404" s="42" t="s">
        <v>3368</v>
      </c>
      <c r="B11404" s="42" t="s">
        <v>8462</v>
      </c>
      <c r="C11404">
        <v>2014</v>
      </c>
      <c r="D11404" s="42" t="s">
        <v>8494</v>
      </c>
      <c r="E11404" t="b">
        <v>0</v>
      </c>
      <c r="F11404" s="42" t="s">
        <v>9181</v>
      </c>
    </row>
    <row r="11405" spans="1:6" x14ac:dyDescent="0.2">
      <c r="A11405" s="42" t="s">
        <v>3368</v>
      </c>
      <c r="B11405" s="42" t="s">
        <v>8462</v>
      </c>
      <c r="C11405">
        <v>2015</v>
      </c>
      <c r="D11405" s="42" t="s">
        <v>9189</v>
      </c>
      <c r="E11405" t="b">
        <v>0</v>
      </c>
      <c r="F11405" s="42" t="s">
        <v>9181</v>
      </c>
    </row>
    <row r="11406" spans="1:6" x14ac:dyDescent="0.2">
      <c r="A11406" s="42" t="s">
        <v>3368</v>
      </c>
      <c r="B11406" s="42" t="s">
        <v>8462</v>
      </c>
      <c r="C11406">
        <v>2016</v>
      </c>
      <c r="D11406" s="42" t="s">
        <v>9190</v>
      </c>
      <c r="E11406" t="b">
        <v>0</v>
      </c>
      <c r="F11406" s="42" t="s">
        <v>9181</v>
      </c>
    </row>
    <row r="11407" spans="1:6" x14ac:dyDescent="0.2">
      <c r="A11407" s="42" t="s">
        <v>3368</v>
      </c>
      <c r="B11407" s="42" t="s">
        <v>8462</v>
      </c>
      <c r="C11407">
        <v>2017</v>
      </c>
      <c r="D11407" s="42" t="s">
        <v>8990</v>
      </c>
      <c r="E11407" t="b">
        <v>0</v>
      </c>
      <c r="F11407" s="42" t="s">
        <v>9181</v>
      </c>
    </row>
    <row r="11408" spans="1:6" x14ac:dyDescent="0.2">
      <c r="A11408" s="42" t="s">
        <v>3368</v>
      </c>
      <c r="B11408" s="42" t="s">
        <v>8462</v>
      </c>
      <c r="C11408">
        <v>2018</v>
      </c>
      <c r="D11408" s="42" t="s">
        <v>9186</v>
      </c>
      <c r="E11408" t="b">
        <v>0</v>
      </c>
      <c r="F11408" s="42" t="s">
        <v>9181</v>
      </c>
    </row>
    <row r="11409" spans="1:6" x14ac:dyDescent="0.2">
      <c r="A11409" s="42" t="s">
        <v>3368</v>
      </c>
      <c r="B11409" s="42" t="s">
        <v>8462</v>
      </c>
      <c r="C11409">
        <v>2019</v>
      </c>
      <c r="D11409" s="42" t="s">
        <v>8540</v>
      </c>
      <c r="E11409" t="b">
        <v>0</v>
      </c>
      <c r="F11409" s="42" t="s">
        <v>9181</v>
      </c>
    </row>
    <row r="11410" spans="1:6" x14ac:dyDescent="0.2">
      <c r="A11410" s="42" t="s">
        <v>3368</v>
      </c>
      <c r="B11410" s="42" t="s">
        <v>8464</v>
      </c>
      <c r="C11410">
        <v>2013</v>
      </c>
      <c r="D11410" s="42" t="s">
        <v>8639</v>
      </c>
      <c r="E11410" t="b">
        <v>0</v>
      </c>
      <c r="F11410" s="42" t="s">
        <v>9181</v>
      </c>
    </row>
    <row r="11411" spans="1:6" x14ac:dyDescent="0.2">
      <c r="A11411" s="42" t="s">
        <v>3368</v>
      </c>
      <c r="B11411" s="42" t="s">
        <v>8464</v>
      </c>
      <c r="C11411">
        <v>2014</v>
      </c>
      <c r="D11411" s="42" t="s">
        <v>8995</v>
      </c>
      <c r="E11411" t="b">
        <v>0</v>
      </c>
      <c r="F11411" s="42" t="s">
        <v>9181</v>
      </c>
    </row>
    <row r="11412" spans="1:6" x14ac:dyDescent="0.2">
      <c r="A11412" s="42" t="s">
        <v>3368</v>
      </c>
      <c r="B11412" s="42" t="s">
        <v>8464</v>
      </c>
      <c r="C11412">
        <v>2015</v>
      </c>
      <c r="D11412" s="42" t="s">
        <v>8649</v>
      </c>
      <c r="E11412" t="b">
        <v>0</v>
      </c>
      <c r="F11412" s="42" t="s">
        <v>9181</v>
      </c>
    </row>
    <row r="11413" spans="1:6" x14ac:dyDescent="0.2">
      <c r="A11413" s="42" t="s">
        <v>3368</v>
      </c>
      <c r="B11413" s="42" t="s">
        <v>8464</v>
      </c>
      <c r="C11413">
        <v>2016</v>
      </c>
      <c r="D11413" s="42" t="s">
        <v>8956</v>
      </c>
      <c r="E11413" t="b">
        <v>0</v>
      </c>
      <c r="F11413" s="42" t="s">
        <v>9181</v>
      </c>
    </row>
    <row r="11414" spans="1:6" x14ac:dyDescent="0.2">
      <c r="A11414" s="42" t="s">
        <v>3368</v>
      </c>
      <c r="B11414" s="42" t="s">
        <v>8464</v>
      </c>
      <c r="C11414">
        <v>2017</v>
      </c>
      <c r="D11414" s="42" t="s">
        <v>8631</v>
      </c>
      <c r="E11414" t="b">
        <v>0</v>
      </c>
      <c r="F11414" s="42" t="s">
        <v>9181</v>
      </c>
    </row>
    <row r="11415" spans="1:6" x14ac:dyDescent="0.2">
      <c r="A11415" s="42" t="s">
        <v>3368</v>
      </c>
      <c r="B11415" s="42" t="s">
        <v>8464</v>
      </c>
      <c r="C11415">
        <v>2018</v>
      </c>
      <c r="D11415" s="42" t="s">
        <v>8613</v>
      </c>
      <c r="E11415" t="b">
        <v>0</v>
      </c>
      <c r="F11415" s="42" t="s">
        <v>9181</v>
      </c>
    </row>
    <row r="11416" spans="1:6" x14ac:dyDescent="0.2">
      <c r="A11416" s="42" t="s">
        <v>3368</v>
      </c>
      <c r="B11416" s="42" t="s">
        <v>8464</v>
      </c>
      <c r="C11416">
        <v>2019</v>
      </c>
      <c r="D11416" s="42" t="s">
        <v>9191</v>
      </c>
      <c r="E11416" t="b">
        <v>0</v>
      </c>
      <c r="F11416" s="42" t="s">
        <v>9181</v>
      </c>
    </row>
    <row r="11417" spans="1:6" x14ac:dyDescent="0.2">
      <c r="A11417" s="42" t="s">
        <v>3369</v>
      </c>
      <c r="B11417" s="42" t="s">
        <v>8454</v>
      </c>
      <c r="C11417">
        <v>2013</v>
      </c>
      <c r="D11417" s="42" t="s">
        <v>8493</v>
      </c>
      <c r="E11417" t="b">
        <v>0</v>
      </c>
      <c r="F11417" s="42" t="s">
        <v>9181</v>
      </c>
    </row>
    <row r="11418" spans="1:6" x14ac:dyDescent="0.2">
      <c r="A11418" s="42" t="s">
        <v>3369</v>
      </c>
      <c r="B11418" s="42" t="s">
        <v>8454</v>
      </c>
      <c r="C11418">
        <v>2014</v>
      </c>
      <c r="D11418" s="42" t="s">
        <v>9182</v>
      </c>
      <c r="E11418" t="b">
        <v>0</v>
      </c>
      <c r="F11418" s="42" t="s">
        <v>9181</v>
      </c>
    </row>
    <row r="11419" spans="1:6" x14ac:dyDescent="0.2">
      <c r="A11419" s="42" t="s">
        <v>3369</v>
      </c>
      <c r="B11419" s="42" t="s">
        <v>8454</v>
      </c>
      <c r="C11419">
        <v>2015</v>
      </c>
      <c r="D11419" s="42" t="s">
        <v>9183</v>
      </c>
      <c r="E11419" t="b">
        <v>0</v>
      </c>
      <c r="F11419" s="42" t="s">
        <v>9181</v>
      </c>
    </row>
    <row r="11420" spans="1:6" x14ac:dyDescent="0.2">
      <c r="A11420" s="42" t="s">
        <v>3369</v>
      </c>
      <c r="B11420" s="42" t="s">
        <v>8454</v>
      </c>
      <c r="C11420">
        <v>2016</v>
      </c>
      <c r="D11420" s="42" t="s">
        <v>9184</v>
      </c>
      <c r="E11420" t="b">
        <v>0</v>
      </c>
      <c r="F11420" s="42" t="s">
        <v>9181</v>
      </c>
    </row>
    <row r="11421" spans="1:6" x14ac:dyDescent="0.2">
      <c r="A11421" s="42" t="s">
        <v>3369</v>
      </c>
      <c r="B11421" s="42" t="s">
        <v>8454</v>
      </c>
      <c r="C11421">
        <v>2017</v>
      </c>
      <c r="D11421" s="42" t="s">
        <v>9185</v>
      </c>
      <c r="E11421" t="b">
        <v>0</v>
      </c>
      <c r="F11421" s="42" t="s">
        <v>9181</v>
      </c>
    </row>
    <row r="11422" spans="1:6" x14ac:dyDescent="0.2">
      <c r="A11422" s="42" t="s">
        <v>3369</v>
      </c>
      <c r="B11422" s="42" t="s">
        <v>8454</v>
      </c>
      <c r="C11422">
        <v>2018</v>
      </c>
      <c r="D11422" s="42" t="s">
        <v>9186</v>
      </c>
      <c r="E11422" t="b">
        <v>0</v>
      </c>
      <c r="F11422" s="42" t="s">
        <v>9181</v>
      </c>
    </row>
    <row r="11423" spans="1:6" x14ac:dyDescent="0.2">
      <c r="A11423" s="42" t="s">
        <v>3369</v>
      </c>
      <c r="B11423" s="42" t="s">
        <v>8454</v>
      </c>
      <c r="C11423">
        <v>2019</v>
      </c>
      <c r="D11423" s="42" t="s">
        <v>9187</v>
      </c>
      <c r="E11423" t="b">
        <v>0</v>
      </c>
      <c r="F11423" s="42" t="s">
        <v>9181</v>
      </c>
    </row>
    <row r="11424" spans="1:6" x14ac:dyDescent="0.2">
      <c r="A11424" s="42" t="s">
        <v>3369</v>
      </c>
      <c r="B11424" s="42" t="s">
        <v>8462</v>
      </c>
      <c r="C11424">
        <v>2013</v>
      </c>
      <c r="D11424" s="42" t="s">
        <v>9188</v>
      </c>
      <c r="E11424" t="b">
        <v>0</v>
      </c>
      <c r="F11424" s="42" t="s">
        <v>9181</v>
      </c>
    </row>
    <row r="11425" spans="1:6" x14ac:dyDescent="0.2">
      <c r="A11425" s="42" t="s">
        <v>3369</v>
      </c>
      <c r="B11425" s="42" t="s">
        <v>8462</v>
      </c>
      <c r="C11425">
        <v>2014</v>
      </c>
      <c r="D11425" s="42" t="s">
        <v>8494</v>
      </c>
      <c r="E11425" t="b">
        <v>0</v>
      </c>
      <c r="F11425" s="42" t="s">
        <v>9181</v>
      </c>
    </row>
    <row r="11426" spans="1:6" x14ac:dyDescent="0.2">
      <c r="A11426" s="42" t="s">
        <v>3369</v>
      </c>
      <c r="B11426" s="42" t="s">
        <v>8462</v>
      </c>
      <c r="C11426">
        <v>2015</v>
      </c>
      <c r="D11426" s="42" t="s">
        <v>9189</v>
      </c>
      <c r="E11426" t="b">
        <v>0</v>
      </c>
      <c r="F11426" s="42" t="s">
        <v>9181</v>
      </c>
    </row>
    <row r="11427" spans="1:6" x14ac:dyDescent="0.2">
      <c r="A11427" s="42" t="s">
        <v>3369</v>
      </c>
      <c r="B11427" s="42" t="s">
        <v>8462</v>
      </c>
      <c r="C11427">
        <v>2016</v>
      </c>
      <c r="D11427" s="42" t="s">
        <v>9190</v>
      </c>
      <c r="E11427" t="b">
        <v>0</v>
      </c>
      <c r="F11427" s="42" t="s">
        <v>9181</v>
      </c>
    </row>
    <row r="11428" spans="1:6" x14ac:dyDescent="0.2">
      <c r="A11428" s="42" t="s">
        <v>3369</v>
      </c>
      <c r="B11428" s="42" t="s">
        <v>8462</v>
      </c>
      <c r="C11428">
        <v>2017</v>
      </c>
      <c r="D11428" s="42" t="s">
        <v>8990</v>
      </c>
      <c r="E11428" t="b">
        <v>0</v>
      </c>
      <c r="F11428" s="42" t="s">
        <v>9181</v>
      </c>
    </row>
    <row r="11429" spans="1:6" x14ac:dyDescent="0.2">
      <c r="A11429" s="42" t="s">
        <v>3369</v>
      </c>
      <c r="B11429" s="42" t="s">
        <v>8462</v>
      </c>
      <c r="C11429">
        <v>2018</v>
      </c>
      <c r="D11429" s="42" t="s">
        <v>9186</v>
      </c>
      <c r="E11429" t="b">
        <v>0</v>
      </c>
      <c r="F11429" s="42" t="s">
        <v>9181</v>
      </c>
    </row>
    <row r="11430" spans="1:6" x14ac:dyDescent="0.2">
      <c r="A11430" s="42" t="s">
        <v>3369</v>
      </c>
      <c r="B11430" s="42" t="s">
        <v>8462</v>
      </c>
      <c r="C11430">
        <v>2019</v>
      </c>
      <c r="D11430" s="42" t="s">
        <v>8540</v>
      </c>
      <c r="E11430" t="b">
        <v>0</v>
      </c>
      <c r="F11430" s="42" t="s">
        <v>9181</v>
      </c>
    </row>
    <row r="11431" spans="1:6" x14ac:dyDescent="0.2">
      <c r="A11431" s="42" t="s">
        <v>3369</v>
      </c>
      <c r="B11431" s="42" t="s">
        <v>8464</v>
      </c>
      <c r="C11431">
        <v>2013</v>
      </c>
      <c r="D11431" s="42" t="s">
        <v>8639</v>
      </c>
      <c r="E11431" t="b">
        <v>0</v>
      </c>
      <c r="F11431" s="42" t="s">
        <v>9181</v>
      </c>
    </row>
    <row r="11432" spans="1:6" x14ac:dyDescent="0.2">
      <c r="A11432" s="42" t="s">
        <v>3369</v>
      </c>
      <c r="B11432" s="42" t="s">
        <v>8464</v>
      </c>
      <c r="C11432">
        <v>2014</v>
      </c>
      <c r="D11432" s="42" t="s">
        <v>8995</v>
      </c>
      <c r="E11432" t="b">
        <v>0</v>
      </c>
      <c r="F11432" s="42" t="s">
        <v>9181</v>
      </c>
    </row>
    <row r="11433" spans="1:6" x14ac:dyDescent="0.2">
      <c r="A11433" s="42" t="s">
        <v>3369</v>
      </c>
      <c r="B11433" s="42" t="s">
        <v>8464</v>
      </c>
      <c r="C11433">
        <v>2015</v>
      </c>
      <c r="D11433" s="42" t="s">
        <v>8649</v>
      </c>
      <c r="E11433" t="b">
        <v>0</v>
      </c>
      <c r="F11433" s="42" t="s">
        <v>9181</v>
      </c>
    </row>
    <row r="11434" spans="1:6" x14ac:dyDescent="0.2">
      <c r="A11434" s="42" t="s">
        <v>3369</v>
      </c>
      <c r="B11434" s="42" t="s">
        <v>8464</v>
      </c>
      <c r="C11434">
        <v>2016</v>
      </c>
      <c r="D11434" s="42" t="s">
        <v>8956</v>
      </c>
      <c r="E11434" t="b">
        <v>0</v>
      </c>
      <c r="F11434" s="42" t="s">
        <v>9181</v>
      </c>
    </row>
    <row r="11435" spans="1:6" x14ac:dyDescent="0.2">
      <c r="A11435" s="42" t="s">
        <v>3369</v>
      </c>
      <c r="B11435" s="42" t="s">
        <v>8464</v>
      </c>
      <c r="C11435">
        <v>2017</v>
      </c>
      <c r="D11435" s="42" t="s">
        <v>8631</v>
      </c>
      <c r="E11435" t="b">
        <v>0</v>
      </c>
      <c r="F11435" s="42" t="s">
        <v>9181</v>
      </c>
    </row>
    <row r="11436" spans="1:6" x14ac:dyDescent="0.2">
      <c r="A11436" s="42" t="s">
        <v>3369</v>
      </c>
      <c r="B11436" s="42" t="s">
        <v>8464</v>
      </c>
      <c r="C11436">
        <v>2018</v>
      </c>
      <c r="D11436" s="42" t="s">
        <v>8613</v>
      </c>
      <c r="E11436" t="b">
        <v>0</v>
      </c>
      <c r="F11436" s="42" t="s">
        <v>9181</v>
      </c>
    </row>
    <row r="11437" spans="1:6" x14ac:dyDescent="0.2">
      <c r="A11437" s="42" t="s">
        <v>3369</v>
      </c>
      <c r="B11437" s="42" t="s">
        <v>8464</v>
      </c>
      <c r="C11437">
        <v>2019</v>
      </c>
      <c r="D11437" s="42" t="s">
        <v>9191</v>
      </c>
      <c r="E11437" t="b">
        <v>0</v>
      </c>
      <c r="F11437" s="42" t="s">
        <v>9181</v>
      </c>
    </row>
    <row r="11438" spans="1:6" x14ac:dyDescent="0.2">
      <c r="A11438" s="42" t="s">
        <v>52</v>
      </c>
      <c r="B11438" s="42" t="s">
        <v>8454</v>
      </c>
      <c r="C11438">
        <v>2013</v>
      </c>
      <c r="D11438" s="42" t="s">
        <v>10601</v>
      </c>
      <c r="E11438" t="b">
        <v>1</v>
      </c>
      <c r="F11438" s="42" t="s">
        <v>205</v>
      </c>
    </row>
    <row r="11439" spans="1:6" x14ac:dyDescent="0.2">
      <c r="A11439" s="42" t="s">
        <v>52</v>
      </c>
      <c r="B11439" s="42" t="s">
        <v>8454</v>
      </c>
      <c r="C11439">
        <v>2014</v>
      </c>
      <c r="D11439" s="42" t="s">
        <v>10602</v>
      </c>
      <c r="E11439" t="b">
        <v>1</v>
      </c>
      <c r="F11439" s="42" t="s">
        <v>205</v>
      </c>
    </row>
    <row r="11440" spans="1:6" x14ac:dyDescent="0.2">
      <c r="A11440" s="42" t="s">
        <v>52</v>
      </c>
      <c r="B11440" s="42" t="s">
        <v>8454</v>
      </c>
      <c r="C11440">
        <v>2015</v>
      </c>
      <c r="D11440" s="42" t="s">
        <v>10603</v>
      </c>
      <c r="E11440" t="b">
        <v>1</v>
      </c>
      <c r="F11440" s="42" t="s">
        <v>205</v>
      </c>
    </row>
    <row r="11441" spans="1:6" x14ac:dyDescent="0.2">
      <c r="A11441" s="42" t="s">
        <v>52</v>
      </c>
      <c r="B11441" s="42" t="s">
        <v>8454</v>
      </c>
      <c r="C11441">
        <v>2016</v>
      </c>
      <c r="D11441" s="42" t="s">
        <v>10604</v>
      </c>
      <c r="E11441" t="b">
        <v>1</v>
      </c>
      <c r="F11441" s="42" t="s">
        <v>205</v>
      </c>
    </row>
    <row r="11442" spans="1:6" x14ac:dyDescent="0.2">
      <c r="A11442" s="42" t="s">
        <v>52</v>
      </c>
      <c r="B11442" s="42" t="s">
        <v>8454</v>
      </c>
      <c r="C11442">
        <v>2017</v>
      </c>
      <c r="D11442" s="42" t="s">
        <v>10605</v>
      </c>
      <c r="E11442" t="b">
        <v>1</v>
      </c>
      <c r="F11442" s="42" t="s">
        <v>205</v>
      </c>
    </row>
    <row r="11443" spans="1:6" x14ac:dyDescent="0.2">
      <c r="A11443" s="42" t="s">
        <v>52</v>
      </c>
      <c r="B11443" s="42" t="s">
        <v>8454</v>
      </c>
      <c r="C11443">
        <v>2018</v>
      </c>
      <c r="D11443" s="42" t="s">
        <v>10606</v>
      </c>
      <c r="E11443" t="b">
        <v>1</v>
      </c>
      <c r="F11443" s="42" t="s">
        <v>205</v>
      </c>
    </row>
    <row r="11444" spans="1:6" x14ac:dyDescent="0.2">
      <c r="A11444" s="42" t="s">
        <v>52</v>
      </c>
      <c r="B11444" s="42" t="s">
        <v>8454</v>
      </c>
      <c r="C11444">
        <v>2019</v>
      </c>
      <c r="D11444" s="42" t="s">
        <v>10607</v>
      </c>
      <c r="E11444" t="b">
        <v>1</v>
      </c>
      <c r="F11444" s="42" t="s">
        <v>205</v>
      </c>
    </row>
    <row r="11445" spans="1:6" x14ac:dyDescent="0.2">
      <c r="A11445" s="42" t="s">
        <v>52</v>
      </c>
      <c r="B11445" s="42" t="s">
        <v>8462</v>
      </c>
      <c r="C11445">
        <v>2013</v>
      </c>
      <c r="D11445" s="42" t="s">
        <v>9276</v>
      </c>
      <c r="E11445" t="b">
        <v>1</v>
      </c>
      <c r="F11445" s="42" t="s">
        <v>205</v>
      </c>
    </row>
    <row r="11446" spans="1:6" x14ac:dyDescent="0.2">
      <c r="A11446" s="42" t="s">
        <v>52</v>
      </c>
      <c r="B11446" s="42" t="s">
        <v>8462</v>
      </c>
      <c r="C11446">
        <v>2014</v>
      </c>
      <c r="D11446" s="42" t="s">
        <v>10608</v>
      </c>
      <c r="E11446" t="b">
        <v>1</v>
      </c>
      <c r="F11446" s="42" t="s">
        <v>205</v>
      </c>
    </row>
    <row r="11447" spans="1:6" x14ac:dyDescent="0.2">
      <c r="A11447" s="42" t="s">
        <v>52</v>
      </c>
      <c r="B11447" s="42" t="s">
        <v>8462</v>
      </c>
      <c r="C11447">
        <v>2015</v>
      </c>
      <c r="D11447" s="42" t="s">
        <v>10609</v>
      </c>
      <c r="E11447" t="b">
        <v>1</v>
      </c>
      <c r="F11447" s="42" t="s">
        <v>205</v>
      </c>
    </row>
    <row r="11448" spans="1:6" x14ac:dyDescent="0.2">
      <c r="A11448" s="42" t="s">
        <v>52</v>
      </c>
      <c r="B11448" s="42" t="s">
        <v>8462</v>
      </c>
      <c r="C11448">
        <v>2016</v>
      </c>
      <c r="D11448" s="42" t="s">
        <v>9563</v>
      </c>
      <c r="E11448" t="b">
        <v>1</v>
      </c>
      <c r="F11448" s="42" t="s">
        <v>205</v>
      </c>
    </row>
    <row r="11449" spans="1:6" x14ac:dyDescent="0.2">
      <c r="A11449" s="42" t="s">
        <v>52</v>
      </c>
      <c r="B11449" s="42" t="s">
        <v>8462</v>
      </c>
      <c r="C11449">
        <v>2017</v>
      </c>
      <c r="D11449" s="42" t="s">
        <v>9454</v>
      </c>
      <c r="E11449" t="b">
        <v>1</v>
      </c>
      <c r="F11449" s="42" t="s">
        <v>205</v>
      </c>
    </row>
    <row r="11450" spans="1:6" x14ac:dyDescent="0.2">
      <c r="A11450" s="42" t="s">
        <v>52</v>
      </c>
      <c r="B11450" s="42" t="s">
        <v>8462</v>
      </c>
      <c r="C11450">
        <v>2018</v>
      </c>
      <c r="D11450" s="42" t="s">
        <v>10610</v>
      </c>
      <c r="E11450" t="b">
        <v>1</v>
      </c>
      <c r="F11450" s="42" t="s">
        <v>205</v>
      </c>
    </row>
    <row r="11451" spans="1:6" x14ac:dyDescent="0.2">
      <c r="A11451" s="42" t="s">
        <v>52</v>
      </c>
      <c r="B11451" s="42" t="s">
        <v>8462</v>
      </c>
      <c r="C11451">
        <v>2019</v>
      </c>
      <c r="D11451" s="42" t="s">
        <v>10611</v>
      </c>
      <c r="E11451" t="b">
        <v>1</v>
      </c>
      <c r="F11451" s="42" t="s">
        <v>205</v>
      </c>
    </row>
    <row r="11452" spans="1:6" x14ac:dyDescent="0.2">
      <c r="A11452" s="42" t="s">
        <v>52</v>
      </c>
      <c r="B11452" s="42" t="s">
        <v>8464</v>
      </c>
      <c r="C11452">
        <v>2013</v>
      </c>
      <c r="D11452" s="42" t="s">
        <v>8496</v>
      </c>
      <c r="E11452" t="b">
        <v>1</v>
      </c>
      <c r="F11452" s="42" t="s">
        <v>205</v>
      </c>
    </row>
    <row r="11453" spans="1:6" x14ac:dyDescent="0.2">
      <c r="A11453" s="42" t="s">
        <v>52</v>
      </c>
      <c r="B11453" s="42" t="s">
        <v>8464</v>
      </c>
      <c r="C11453">
        <v>2014</v>
      </c>
      <c r="D11453" s="42" t="s">
        <v>8496</v>
      </c>
      <c r="E11453" t="b">
        <v>1</v>
      </c>
      <c r="F11453" s="42" t="s">
        <v>205</v>
      </c>
    </row>
    <row r="11454" spans="1:6" x14ac:dyDescent="0.2">
      <c r="A11454" s="42" t="s">
        <v>52</v>
      </c>
      <c r="B11454" s="42" t="s">
        <v>8464</v>
      </c>
      <c r="C11454">
        <v>2015</v>
      </c>
      <c r="D11454" s="42" t="s">
        <v>8496</v>
      </c>
      <c r="E11454" t="b">
        <v>1</v>
      </c>
      <c r="F11454" s="42" t="s">
        <v>205</v>
      </c>
    </row>
    <row r="11455" spans="1:6" x14ac:dyDescent="0.2">
      <c r="A11455" s="42" t="s">
        <v>52</v>
      </c>
      <c r="B11455" s="42" t="s">
        <v>8464</v>
      </c>
      <c r="C11455">
        <v>2016</v>
      </c>
      <c r="D11455" s="42" t="s">
        <v>8496</v>
      </c>
      <c r="E11455" t="b">
        <v>1</v>
      </c>
      <c r="F11455" s="42" t="s">
        <v>205</v>
      </c>
    </row>
    <row r="11456" spans="1:6" x14ac:dyDescent="0.2">
      <c r="A11456" s="42" t="s">
        <v>52</v>
      </c>
      <c r="B11456" s="42" t="s">
        <v>8464</v>
      </c>
      <c r="C11456">
        <v>2017</v>
      </c>
      <c r="D11456" s="42" t="s">
        <v>8496</v>
      </c>
      <c r="E11456" t="b">
        <v>1</v>
      </c>
      <c r="F11456" s="42" t="s">
        <v>205</v>
      </c>
    </row>
    <row r="11457" spans="1:6" x14ac:dyDescent="0.2">
      <c r="A11457" s="42" t="s">
        <v>52</v>
      </c>
      <c r="B11457" s="42" t="s">
        <v>8464</v>
      </c>
      <c r="C11457">
        <v>2018</v>
      </c>
      <c r="D11457" s="42" t="s">
        <v>8496</v>
      </c>
      <c r="E11457" t="b">
        <v>1</v>
      </c>
      <c r="F11457" s="42" t="s">
        <v>205</v>
      </c>
    </row>
    <row r="11458" spans="1:6" x14ac:dyDescent="0.2">
      <c r="A11458" s="42" t="s">
        <v>52</v>
      </c>
      <c r="B11458" s="42" t="s">
        <v>8464</v>
      </c>
      <c r="C11458">
        <v>2019</v>
      </c>
      <c r="D11458" s="42" t="s">
        <v>8496</v>
      </c>
      <c r="E11458" t="b">
        <v>1</v>
      </c>
      <c r="F11458" s="42" t="s">
        <v>205</v>
      </c>
    </row>
    <row r="11459" spans="1:6" x14ac:dyDescent="0.2">
      <c r="A11459" s="42" t="s">
        <v>2008</v>
      </c>
      <c r="B11459" s="42" t="s">
        <v>8454</v>
      </c>
      <c r="C11459">
        <v>2013</v>
      </c>
      <c r="D11459" s="42" t="s">
        <v>9619</v>
      </c>
      <c r="E11459" t="b">
        <v>0</v>
      </c>
      <c r="F11459" s="42" t="s">
        <v>10237</v>
      </c>
    </row>
    <row r="11460" spans="1:6" x14ac:dyDescent="0.2">
      <c r="A11460" s="42" t="s">
        <v>2008</v>
      </c>
      <c r="B11460" s="42" t="s">
        <v>8454</v>
      </c>
      <c r="C11460">
        <v>2014</v>
      </c>
      <c r="D11460" s="42" t="s">
        <v>8558</v>
      </c>
      <c r="E11460" t="b">
        <v>0</v>
      </c>
      <c r="F11460" s="42" t="s">
        <v>10237</v>
      </c>
    </row>
    <row r="11461" spans="1:6" x14ac:dyDescent="0.2">
      <c r="A11461" s="42" t="s">
        <v>2008</v>
      </c>
      <c r="B11461" s="42" t="s">
        <v>8454</v>
      </c>
      <c r="C11461">
        <v>2015</v>
      </c>
      <c r="D11461" s="42" t="s">
        <v>9674</v>
      </c>
      <c r="E11461" t="b">
        <v>0</v>
      </c>
      <c r="F11461" s="42" t="s">
        <v>10237</v>
      </c>
    </row>
    <row r="11462" spans="1:6" x14ac:dyDescent="0.2">
      <c r="A11462" s="42" t="s">
        <v>2008</v>
      </c>
      <c r="B11462" s="42" t="s">
        <v>8454</v>
      </c>
      <c r="C11462">
        <v>2016</v>
      </c>
      <c r="D11462" s="42" t="s">
        <v>9512</v>
      </c>
      <c r="E11462" t="b">
        <v>0</v>
      </c>
      <c r="F11462" s="42" t="s">
        <v>10237</v>
      </c>
    </row>
    <row r="11463" spans="1:6" x14ac:dyDescent="0.2">
      <c r="A11463" s="42" t="s">
        <v>2008</v>
      </c>
      <c r="B11463" s="42" t="s">
        <v>8454</v>
      </c>
      <c r="C11463">
        <v>2017</v>
      </c>
      <c r="D11463" s="42" t="s">
        <v>10238</v>
      </c>
      <c r="E11463" t="b">
        <v>0</v>
      </c>
      <c r="F11463" s="42" t="s">
        <v>10237</v>
      </c>
    </row>
    <row r="11464" spans="1:6" x14ac:dyDescent="0.2">
      <c r="A11464" s="42" t="s">
        <v>2008</v>
      </c>
      <c r="B11464" s="42" t="s">
        <v>8454</v>
      </c>
      <c r="C11464">
        <v>2018</v>
      </c>
      <c r="D11464" s="42" t="s">
        <v>10239</v>
      </c>
      <c r="E11464" t="b">
        <v>0</v>
      </c>
      <c r="F11464" s="42" t="s">
        <v>10237</v>
      </c>
    </row>
    <row r="11465" spans="1:6" x14ac:dyDescent="0.2">
      <c r="A11465" s="42" t="s">
        <v>2008</v>
      </c>
      <c r="B11465" s="42" t="s">
        <v>8454</v>
      </c>
      <c r="C11465">
        <v>2019</v>
      </c>
      <c r="D11465" s="42" t="s">
        <v>8560</v>
      </c>
      <c r="E11465" t="b">
        <v>0</v>
      </c>
      <c r="F11465" s="42" t="s">
        <v>10237</v>
      </c>
    </row>
    <row r="11466" spans="1:6" x14ac:dyDescent="0.2">
      <c r="A11466" s="42" t="s">
        <v>2008</v>
      </c>
      <c r="B11466" s="42" t="s">
        <v>8462</v>
      </c>
      <c r="C11466">
        <v>2013</v>
      </c>
      <c r="D11466" s="42" t="s">
        <v>9749</v>
      </c>
      <c r="E11466" t="b">
        <v>0</v>
      </c>
      <c r="F11466" s="42" t="s">
        <v>10237</v>
      </c>
    </row>
    <row r="11467" spans="1:6" x14ac:dyDescent="0.2">
      <c r="A11467" s="42" t="s">
        <v>2008</v>
      </c>
      <c r="B11467" s="42" t="s">
        <v>8462</v>
      </c>
      <c r="C11467">
        <v>2014</v>
      </c>
      <c r="D11467" s="42" t="s">
        <v>9234</v>
      </c>
      <c r="E11467" t="b">
        <v>0</v>
      </c>
      <c r="F11467" s="42" t="s">
        <v>10237</v>
      </c>
    </row>
    <row r="11468" spans="1:6" x14ac:dyDescent="0.2">
      <c r="A11468" s="42" t="s">
        <v>2008</v>
      </c>
      <c r="B11468" s="42" t="s">
        <v>8462</v>
      </c>
      <c r="C11468">
        <v>2015</v>
      </c>
      <c r="D11468" s="42" t="s">
        <v>9674</v>
      </c>
      <c r="E11468" t="b">
        <v>0</v>
      </c>
      <c r="F11468" s="42" t="s">
        <v>10237</v>
      </c>
    </row>
    <row r="11469" spans="1:6" x14ac:dyDescent="0.2">
      <c r="A11469" s="42" t="s">
        <v>2008</v>
      </c>
      <c r="B11469" s="42" t="s">
        <v>8462</v>
      </c>
      <c r="C11469">
        <v>2016</v>
      </c>
      <c r="D11469" s="42" t="s">
        <v>9041</v>
      </c>
      <c r="E11469" t="b">
        <v>0</v>
      </c>
      <c r="F11469" s="42" t="s">
        <v>10237</v>
      </c>
    </row>
    <row r="11470" spans="1:6" x14ac:dyDescent="0.2">
      <c r="A11470" s="42" t="s">
        <v>2008</v>
      </c>
      <c r="B11470" s="42" t="s">
        <v>8462</v>
      </c>
      <c r="C11470">
        <v>2017</v>
      </c>
      <c r="D11470" s="42" t="s">
        <v>10240</v>
      </c>
      <c r="E11470" t="b">
        <v>0</v>
      </c>
      <c r="F11470" s="42" t="s">
        <v>10237</v>
      </c>
    </row>
    <row r="11471" spans="1:6" x14ac:dyDescent="0.2">
      <c r="A11471" s="42" t="s">
        <v>2008</v>
      </c>
      <c r="B11471" s="42" t="s">
        <v>8462</v>
      </c>
      <c r="C11471">
        <v>2018</v>
      </c>
      <c r="D11471" s="42" t="s">
        <v>10239</v>
      </c>
      <c r="E11471" t="b">
        <v>0</v>
      </c>
      <c r="F11471" s="42" t="s">
        <v>10237</v>
      </c>
    </row>
    <row r="11472" spans="1:6" x14ac:dyDescent="0.2">
      <c r="A11472" s="42" t="s">
        <v>2008</v>
      </c>
      <c r="B11472" s="42" t="s">
        <v>8462</v>
      </c>
      <c r="C11472">
        <v>2019</v>
      </c>
      <c r="D11472" s="42" t="s">
        <v>8560</v>
      </c>
      <c r="E11472" t="b">
        <v>0</v>
      </c>
      <c r="F11472" s="42" t="s">
        <v>10237</v>
      </c>
    </row>
    <row r="11473" spans="1:6" x14ac:dyDescent="0.2">
      <c r="A11473" s="42" t="s">
        <v>2008</v>
      </c>
      <c r="B11473" s="42" t="s">
        <v>8464</v>
      </c>
      <c r="C11473">
        <v>2013</v>
      </c>
      <c r="D11473" s="42" t="s">
        <v>9207</v>
      </c>
      <c r="E11473" t="b">
        <v>0</v>
      </c>
      <c r="F11473" s="42" t="s">
        <v>10237</v>
      </c>
    </row>
    <row r="11474" spans="1:6" x14ac:dyDescent="0.2">
      <c r="A11474" s="42" t="s">
        <v>2008</v>
      </c>
      <c r="B11474" s="42" t="s">
        <v>8464</v>
      </c>
      <c r="C11474">
        <v>2014</v>
      </c>
      <c r="D11474" s="42" t="s">
        <v>8547</v>
      </c>
      <c r="E11474" t="b">
        <v>0</v>
      </c>
      <c r="F11474" s="42" t="s">
        <v>10237</v>
      </c>
    </row>
    <row r="11475" spans="1:6" x14ac:dyDescent="0.2">
      <c r="A11475" s="42" t="s">
        <v>2008</v>
      </c>
      <c r="B11475" s="42" t="s">
        <v>8464</v>
      </c>
      <c r="C11475">
        <v>2015</v>
      </c>
      <c r="D11475" s="42" t="s">
        <v>8530</v>
      </c>
      <c r="E11475" t="b">
        <v>0</v>
      </c>
      <c r="F11475" s="42" t="s">
        <v>10237</v>
      </c>
    </row>
    <row r="11476" spans="1:6" x14ac:dyDescent="0.2">
      <c r="A11476" s="42" t="s">
        <v>2008</v>
      </c>
      <c r="B11476" s="42" t="s">
        <v>8464</v>
      </c>
      <c r="C11476">
        <v>2016</v>
      </c>
      <c r="D11476" s="42" t="s">
        <v>8643</v>
      </c>
      <c r="E11476" t="b">
        <v>0</v>
      </c>
      <c r="F11476" s="42" t="s">
        <v>10237</v>
      </c>
    </row>
    <row r="11477" spans="1:6" x14ac:dyDescent="0.2">
      <c r="A11477" s="42" t="s">
        <v>2008</v>
      </c>
      <c r="B11477" s="42" t="s">
        <v>8464</v>
      </c>
      <c r="C11477">
        <v>2017</v>
      </c>
      <c r="D11477" s="42" t="s">
        <v>8644</v>
      </c>
      <c r="E11477" t="b">
        <v>0</v>
      </c>
      <c r="F11477" s="42" t="s">
        <v>10237</v>
      </c>
    </row>
    <row r="11478" spans="1:6" x14ac:dyDescent="0.2">
      <c r="A11478" s="42" t="s">
        <v>2008</v>
      </c>
      <c r="B11478" s="42" t="s">
        <v>8464</v>
      </c>
      <c r="C11478">
        <v>2018</v>
      </c>
      <c r="D11478" s="42" t="s">
        <v>8512</v>
      </c>
      <c r="E11478" t="b">
        <v>0</v>
      </c>
      <c r="F11478" s="42" t="s">
        <v>10237</v>
      </c>
    </row>
    <row r="11479" spans="1:6" x14ac:dyDescent="0.2">
      <c r="A11479" s="42" t="s">
        <v>2008</v>
      </c>
      <c r="B11479" s="42" t="s">
        <v>8464</v>
      </c>
      <c r="C11479">
        <v>2019</v>
      </c>
      <c r="D11479" s="42" t="s">
        <v>9170</v>
      </c>
      <c r="E11479" t="b">
        <v>0</v>
      </c>
      <c r="F11479" s="42" t="s">
        <v>10237</v>
      </c>
    </row>
    <row r="11480" spans="1:6" x14ac:dyDescent="0.2">
      <c r="A11480" s="42" t="s">
        <v>3373</v>
      </c>
      <c r="B11480" s="42" t="s">
        <v>8454</v>
      </c>
      <c r="C11480">
        <v>2013</v>
      </c>
      <c r="D11480" s="42" t="s">
        <v>10612</v>
      </c>
      <c r="E11480" t="b">
        <v>0</v>
      </c>
      <c r="F11480" s="42" t="s">
        <v>10613</v>
      </c>
    </row>
    <row r="11481" spans="1:6" x14ac:dyDescent="0.2">
      <c r="A11481" s="42" t="s">
        <v>3373</v>
      </c>
      <c r="B11481" s="42" t="s">
        <v>8454</v>
      </c>
      <c r="C11481">
        <v>2014</v>
      </c>
      <c r="D11481" s="42" t="s">
        <v>10614</v>
      </c>
      <c r="E11481" t="b">
        <v>0</v>
      </c>
      <c r="F11481" s="42" t="s">
        <v>10613</v>
      </c>
    </row>
    <row r="11482" spans="1:6" x14ac:dyDescent="0.2">
      <c r="A11482" s="42" t="s">
        <v>3373</v>
      </c>
      <c r="B11482" s="42" t="s">
        <v>8454</v>
      </c>
      <c r="C11482">
        <v>2015</v>
      </c>
      <c r="D11482" s="42" t="s">
        <v>10615</v>
      </c>
      <c r="E11482" t="b">
        <v>0</v>
      </c>
      <c r="F11482" s="42" t="s">
        <v>10613</v>
      </c>
    </row>
    <row r="11483" spans="1:6" x14ac:dyDescent="0.2">
      <c r="A11483" s="42" t="s">
        <v>3373</v>
      </c>
      <c r="B11483" s="42" t="s">
        <v>8454</v>
      </c>
      <c r="C11483">
        <v>2016</v>
      </c>
      <c r="D11483" s="42" t="s">
        <v>10616</v>
      </c>
      <c r="E11483" t="b">
        <v>0</v>
      </c>
      <c r="F11483" s="42" t="s">
        <v>10613</v>
      </c>
    </row>
    <row r="11484" spans="1:6" x14ac:dyDescent="0.2">
      <c r="A11484" s="42" t="s">
        <v>3373</v>
      </c>
      <c r="B11484" s="42" t="s">
        <v>8454</v>
      </c>
      <c r="C11484">
        <v>2017</v>
      </c>
      <c r="D11484" s="42" t="s">
        <v>10617</v>
      </c>
      <c r="E11484" t="b">
        <v>0</v>
      </c>
      <c r="F11484" s="42" t="s">
        <v>10613</v>
      </c>
    </row>
    <row r="11485" spans="1:6" x14ac:dyDescent="0.2">
      <c r="A11485" s="42" t="s">
        <v>3373</v>
      </c>
      <c r="B11485" s="42" t="s">
        <v>8454</v>
      </c>
      <c r="C11485">
        <v>2018</v>
      </c>
      <c r="D11485" s="42" t="s">
        <v>10618</v>
      </c>
      <c r="E11485" t="b">
        <v>0</v>
      </c>
      <c r="F11485" s="42" t="s">
        <v>10613</v>
      </c>
    </row>
    <row r="11486" spans="1:6" x14ac:dyDescent="0.2">
      <c r="A11486" s="42" t="s">
        <v>3373</v>
      </c>
      <c r="B11486" s="42" t="s">
        <v>8454</v>
      </c>
      <c r="C11486">
        <v>2019</v>
      </c>
      <c r="D11486" s="42" t="s">
        <v>10619</v>
      </c>
      <c r="E11486" t="b">
        <v>0</v>
      </c>
      <c r="F11486" s="42" t="s">
        <v>10613</v>
      </c>
    </row>
    <row r="11487" spans="1:6" x14ac:dyDescent="0.2">
      <c r="A11487" s="42" t="s">
        <v>3373</v>
      </c>
      <c r="B11487" s="42" t="s">
        <v>8462</v>
      </c>
      <c r="C11487">
        <v>2013</v>
      </c>
      <c r="D11487" s="42" t="s">
        <v>10132</v>
      </c>
      <c r="E11487" t="b">
        <v>0</v>
      </c>
      <c r="F11487" s="42" t="s">
        <v>10613</v>
      </c>
    </row>
    <row r="11488" spans="1:6" x14ac:dyDescent="0.2">
      <c r="A11488" s="42" t="s">
        <v>3373</v>
      </c>
      <c r="B11488" s="42" t="s">
        <v>8462</v>
      </c>
      <c r="C11488">
        <v>2014</v>
      </c>
      <c r="D11488" s="42" t="s">
        <v>10620</v>
      </c>
      <c r="E11488" t="b">
        <v>0</v>
      </c>
      <c r="F11488" s="42" t="s">
        <v>10613</v>
      </c>
    </row>
    <row r="11489" spans="1:6" x14ac:dyDescent="0.2">
      <c r="A11489" s="42" t="s">
        <v>3373</v>
      </c>
      <c r="B11489" s="42" t="s">
        <v>8462</v>
      </c>
      <c r="C11489">
        <v>2015</v>
      </c>
      <c r="D11489" s="42" t="s">
        <v>10621</v>
      </c>
      <c r="E11489" t="b">
        <v>0</v>
      </c>
      <c r="F11489" s="42" t="s">
        <v>10613</v>
      </c>
    </row>
    <row r="11490" spans="1:6" x14ac:dyDescent="0.2">
      <c r="A11490" s="42" t="s">
        <v>3373</v>
      </c>
      <c r="B11490" s="42" t="s">
        <v>8462</v>
      </c>
      <c r="C11490">
        <v>2016</v>
      </c>
      <c r="D11490" s="42" t="s">
        <v>10622</v>
      </c>
      <c r="E11490" t="b">
        <v>0</v>
      </c>
      <c r="F11490" s="42" t="s">
        <v>10613</v>
      </c>
    </row>
    <row r="11491" spans="1:6" x14ac:dyDescent="0.2">
      <c r="A11491" s="42" t="s">
        <v>3373</v>
      </c>
      <c r="B11491" s="42" t="s">
        <v>8462</v>
      </c>
      <c r="C11491">
        <v>2017</v>
      </c>
      <c r="D11491" s="42" t="s">
        <v>10623</v>
      </c>
      <c r="E11491" t="b">
        <v>0</v>
      </c>
      <c r="F11491" s="42" t="s">
        <v>10613</v>
      </c>
    </row>
    <row r="11492" spans="1:6" x14ac:dyDescent="0.2">
      <c r="A11492" s="42" t="s">
        <v>3373</v>
      </c>
      <c r="B11492" s="42" t="s">
        <v>8462</v>
      </c>
      <c r="C11492">
        <v>2018</v>
      </c>
      <c r="D11492" s="42" t="s">
        <v>10624</v>
      </c>
      <c r="E11492" t="b">
        <v>0</v>
      </c>
      <c r="F11492" s="42" t="s">
        <v>10613</v>
      </c>
    </row>
    <row r="11493" spans="1:6" x14ac:dyDescent="0.2">
      <c r="A11493" s="42" t="s">
        <v>3373</v>
      </c>
      <c r="B11493" s="42" t="s">
        <v>8462</v>
      </c>
      <c r="C11493">
        <v>2019</v>
      </c>
      <c r="D11493" s="42" t="s">
        <v>10625</v>
      </c>
      <c r="E11493" t="b">
        <v>0</v>
      </c>
      <c r="F11493" s="42" t="s">
        <v>10613</v>
      </c>
    </row>
    <row r="11494" spans="1:6" x14ac:dyDescent="0.2">
      <c r="A11494" s="42" t="s">
        <v>3373</v>
      </c>
      <c r="B11494" s="42" t="s">
        <v>8464</v>
      </c>
      <c r="C11494">
        <v>2013</v>
      </c>
      <c r="D11494" s="42" t="s">
        <v>8496</v>
      </c>
      <c r="E11494" t="b">
        <v>0</v>
      </c>
      <c r="F11494" s="42" t="s">
        <v>10613</v>
      </c>
    </row>
    <row r="11495" spans="1:6" x14ac:dyDescent="0.2">
      <c r="A11495" s="42" t="s">
        <v>3373</v>
      </c>
      <c r="B11495" s="42" t="s">
        <v>8464</v>
      </c>
      <c r="C11495">
        <v>2014</v>
      </c>
      <c r="D11495" s="42" t="s">
        <v>8496</v>
      </c>
      <c r="E11495" t="b">
        <v>0</v>
      </c>
      <c r="F11495" s="42" t="s">
        <v>10613</v>
      </c>
    </row>
    <row r="11496" spans="1:6" x14ac:dyDescent="0.2">
      <c r="A11496" s="42" t="s">
        <v>3373</v>
      </c>
      <c r="B11496" s="42" t="s">
        <v>8464</v>
      </c>
      <c r="C11496">
        <v>2015</v>
      </c>
      <c r="D11496" s="42" t="s">
        <v>8496</v>
      </c>
      <c r="E11496" t="b">
        <v>0</v>
      </c>
      <c r="F11496" s="42" t="s">
        <v>10613</v>
      </c>
    </row>
    <row r="11497" spans="1:6" x14ac:dyDescent="0.2">
      <c r="A11497" s="42" t="s">
        <v>3373</v>
      </c>
      <c r="B11497" s="42" t="s">
        <v>8464</v>
      </c>
      <c r="C11497">
        <v>2016</v>
      </c>
      <c r="D11497" s="42" t="s">
        <v>8496</v>
      </c>
      <c r="E11497" t="b">
        <v>0</v>
      </c>
      <c r="F11497" s="42" t="s">
        <v>10613</v>
      </c>
    </row>
    <row r="11498" spans="1:6" x14ac:dyDescent="0.2">
      <c r="A11498" s="42" t="s">
        <v>3373</v>
      </c>
      <c r="B11498" s="42" t="s">
        <v>8464</v>
      </c>
      <c r="C11498">
        <v>2017</v>
      </c>
      <c r="D11498" s="42" t="s">
        <v>8496</v>
      </c>
      <c r="E11498" t="b">
        <v>0</v>
      </c>
      <c r="F11498" s="42" t="s">
        <v>10613</v>
      </c>
    </row>
    <row r="11499" spans="1:6" x14ac:dyDescent="0.2">
      <c r="A11499" s="42" t="s">
        <v>3373</v>
      </c>
      <c r="B11499" s="42" t="s">
        <v>8464</v>
      </c>
      <c r="C11499">
        <v>2018</v>
      </c>
      <c r="D11499" s="42" t="s">
        <v>8496</v>
      </c>
      <c r="E11499" t="b">
        <v>0</v>
      </c>
      <c r="F11499" s="42" t="s">
        <v>10613</v>
      </c>
    </row>
    <row r="11500" spans="1:6" x14ac:dyDescent="0.2">
      <c r="A11500" s="42" t="s">
        <v>3373</v>
      </c>
      <c r="B11500" s="42" t="s">
        <v>8464</v>
      </c>
      <c r="C11500">
        <v>2019</v>
      </c>
      <c r="D11500" s="42" t="s">
        <v>8496</v>
      </c>
      <c r="E11500" t="b">
        <v>0</v>
      </c>
      <c r="F11500" s="42" t="s">
        <v>10613</v>
      </c>
    </row>
    <row r="11501" spans="1:6" x14ac:dyDescent="0.2">
      <c r="A11501" s="42" t="s">
        <v>3374</v>
      </c>
      <c r="B11501" s="42" t="s">
        <v>8454</v>
      </c>
      <c r="C11501">
        <v>2013</v>
      </c>
      <c r="D11501" s="42" t="s">
        <v>8544</v>
      </c>
      <c r="E11501" t="b">
        <v>0</v>
      </c>
      <c r="F11501" s="42" t="s">
        <v>10626</v>
      </c>
    </row>
    <row r="11502" spans="1:6" x14ac:dyDescent="0.2">
      <c r="A11502" s="42" t="s">
        <v>3374</v>
      </c>
      <c r="B11502" s="42" t="s">
        <v>8454</v>
      </c>
      <c r="C11502">
        <v>2014</v>
      </c>
      <c r="D11502" s="42" t="s">
        <v>9314</v>
      </c>
      <c r="E11502" t="b">
        <v>0</v>
      </c>
      <c r="F11502" s="42" t="s">
        <v>10626</v>
      </c>
    </row>
    <row r="11503" spans="1:6" x14ac:dyDescent="0.2">
      <c r="A11503" s="42" t="s">
        <v>3374</v>
      </c>
      <c r="B11503" s="42" t="s">
        <v>8454</v>
      </c>
      <c r="C11503">
        <v>2015</v>
      </c>
      <c r="D11503" s="42" t="s">
        <v>8550</v>
      </c>
      <c r="E11503" t="b">
        <v>0</v>
      </c>
      <c r="F11503" s="42" t="s">
        <v>10626</v>
      </c>
    </row>
    <row r="11504" spans="1:6" x14ac:dyDescent="0.2">
      <c r="A11504" s="42" t="s">
        <v>3374</v>
      </c>
      <c r="B11504" s="42" t="s">
        <v>8454</v>
      </c>
      <c r="C11504">
        <v>2016</v>
      </c>
      <c r="D11504" s="42" t="s">
        <v>8972</v>
      </c>
      <c r="E11504" t="b">
        <v>0</v>
      </c>
      <c r="F11504" s="42" t="s">
        <v>10626</v>
      </c>
    </row>
    <row r="11505" spans="1:6" x14ac:dyDescent="0.2">
      <c r="A11505" s="42" t="s">
        <v>3374</v>
      </c>
      <c r="B11505" s="42" t="s">
        <v>8454</v>
      </c>
      <c r="C11505">
        <v>2017</v>
      </c>
      <c r="D11505" s="42" t="s">
        <v>9350</v>
      </c>
      <c r="E11505" t="b">
        <v>0</v>
      </c>
      <c r="F11505" s="42" t="s">
        <v>10626</v>
      </c>
    </row>
    <row r="11506" spans="1:6" x14ac:dyDescent="0.2">
      <c r="A11506" s="42" t="s">
        <v>3374</v>
      </c>
      <c r="B11506" s="42" t="s">
        <v>8454</v>
      </c>
      <c r="C11506">
        <v>2018</v>
      </c>
      <c r="D11506" s="42" t="s">
        <v>8773</v>
      </c>
      <c r="E11506" t="b">
        <v>0</v>
      </c>
      <c r="F11506" s="42" t="s">
        <v>10626</v>
      </c>
    </row>
    <row r="11507" spans="1:6" x14ac:dyDescent="0.2">
      <c r="A11507" s="42" t="s">
        <v>3374</v>
      </c>
      <c r="B11507" s="42" t="s">
        <v>8454</v>
      </c>
      <c r="C11507">
        <v>2019</v>
      </c>
      <c r="D11507" s="42" t="s">
        <v>9302</v>
      </c>
      <c r="E11507" t="b">
        <v>0</v>
      </c>
      <c r="F11507" s="42" t="s">
        <v>10626</v>
      </c>
    </row>
    <row r="11508" spans="1:6" x14ac:dyDescent="0.2">
      <c r="A11508" s="42" t="s">
        <v>3374</v>
      </c>
      <c r="B11508" s="42" t="s">
        <v>8462</v>
      </c>
      <c r="C11508">
        <v>2013</v>
      </c>
      <c r="D11508" s="42" t="s">
        <v>8632</v>
      </c>
      <c r="E11508" t="b">
        <v>0</v>
      </c>
      <c r="F11508" s="42" t="s">
        <v>10626</v>
      </c>
    </row>
    <row r="11509" spans="1:6" x14ac:dyDescent="0.2">
      <c r="A11509" s="42" t="s">
        <v>3374</v>
      </c>
      <c r="B11509" s="42" t="s">
        <v>8462</v>
      </c>
      <c r="C11509">
        <v>2014</v>
      </c>
      <c r="D11509" s="42" t="s">
        <v>9341</v>
      </c>
      <c r="E11509" t="b">
        <v>0</v>
      </c>
      <c r="F11509" s="42" t="s">
        <v>10626</v>
      </c>
    </row>
    <row r="11510" spans="1:6" x14ac:dyDescent="0.2">
      <c r="A11510" s="42" t="s">
        <v>3374</v>
      </c>
      <c r="B11510" s="42" t="s">
        <v>8462</v>
      </c>
      <c r="C11510">
        <v>2015</v>
      </c>
      <c r="D11510" s="42" t="s">
        <v>8632</v>
      </c>
      <c r="E11510" t="b">
        <v>0</v>
      </c>
      <c r="F11510" s="42" t="s">
        <v>10626</v>
      </c>
    </row>
    <row r="11511" spans="1:6" x14ac:dyDescent="0.2">
      <c r="A11511" s="42" t="s">
        <v>3374</v>
      </c>
      <c r="B11511" s="42" t="s">
        <v>8462</v>
      </c>
      <c r="C11511">
        <v>2016</v>
      </c>
      <c r="D11511" s="42" t="s">
        <v>8972</v>
      </c>
      <c r="E11511" t="b">
        <v>0</v>
      </c>
      <c r="F11511" s="42" t="s">
        <v>10626</v>
      </c>
    </row>
    <row r="11512" spans="1:6" x14ac:dyDescent="0.2">
      <c r="A11512" s="42" t="s">
        <v>3374</v>
      </c>
      <c r="B11512" s="42" t="s">
        <v>8462</v>
      </c>
      <c r="C11512">
        <v>2017</v>
      </c>
      <c r="D11512" s="42" t="s">
        <v>8723</v>
      </c>
      <c r="E11512" t="b">
        <v>0</v>
      </c>
      <c r="F11512" s="42" t="s">
        <v>10626</v>
      </c>
    </row>
    <row r="11513" spans="1:6" x14ac:dyDescent="0.2">
      <c r="A11513" s="42" t="s">
        <v>3374</v>
      </c>
      <c r="B11513" s="42" t="s">
        <v>8462</v>
      </c>
      <c r="C11513">
        <v>2018</v>
      </c>
      <c r="D11513" s="42" t="s">
        <v>9356</v>
      </c>
      <c r="E11513" t="b">
        <v>0</v>
      </c>
      <c r="F11513" s="42" t="s">
        <v>10626</v>
      </c>
    </row>
    <row r="11514" spans="1:6" x14ac:dyDescent="0.2">
      <c r="A11514" s="42" t="s">
        <v>3374</v>
      </c>
      <c r="B11514" s="42" t="s">
        <v>8462</v>
      </c>
      <c r="C11514">
        <v>2019</v>
      </c>
      <c r="D11514" s="42" t="s">
        <v>9491</v>
      </c>
      <c r="E11514" t="b">
        <v>0</v>
      </c>
      <c r="F11514" s="42" t="s">
        <v>10626</v>
      </c>
    </row>
    <row r="11515" spans="1:6" x14ac:dyDescent="0.2">
      <c r="A11515" s="42" t="s">
        <v>3374</v>
      </c>
      <c r="B11515" s="42" t="s">
        <v>8464</v>
      </c>
      <c r="C11515">
        <v>2013</v>
      </c>
      <c r="D11515" s="42" t="s">
        <v>8596</v>
      </c>
      <c r="E11515" t="b">
        <v>0</v>
      </c>
      <c r="F11515" s="42" t="s">
        <v>10626</v>
      </c>
    </row>
    <row r="11516" spans="1:6" x14ac:dyDescent="0.2">
      <c r="A11516" s="42" t="s">
        <v>3374</v>
      </c>
      <c r="B11516" s="42" t="s">
        <v>8464</v>
      </c>
      <c r="C11516">
        <v>2014</v>
      </c>
      <c r="D11516" s="42" t="s">
        <v>9322</v>
      </c>
      <c r="E11516" t="b">
        <v>0</v>
      </c>
      <c r="F11516" s="42" t="s">
        <v>10626</v>
      </c>
    </row>
    <row r="11517" spans="1:6" x14ac:dyDescent="0.2">
      <c r="A11517" s="42" t="s">
        <v>3374</v>
      </c>
      <c r="B11517" s="42" t="s">
        <v>8464</v>
      </c>
      <c r="C11517">
        <v>2015</v>
      </c>
      <c r="D11517" s="42" t="s">
        <v>9094</v>
      </c>
      <c r="E11517" t="b">
        <v>0</v>
      </c>
      <c r="F11517" s="42" t="s">
        <v>10626</v>
      </c>
    </row>
    <row r="11518" spans="1:6" x14ac:dyDescent="0.2">
      <c r="A11518" s="42" t="s">
        <v>3374</v>
      </c>
      <c r="B11518" s="42" t="s">
        <v>8464</v>
      </c>
      <c r="C11518">
        <v>2016</v>
      </c>
      <c r="D11518" s="42" t="s">
        <v>9028</v>
      </c>
      <c r="E11518" t="b">
        <v>0</v>
      </c>
      <c r="F11518" s="42" t="s">
        <v>10626</v>
      </c>
    </row>
    <row r="11519" spans="1:6" x14ac:dyDescent="0.2">
      <c r="A11519" s="42" t="s">
        <v>3374</v>
      </c>
      <c r="B11519" s="42" t="s">
        <v>8464</v>
      </c>
      <c r="C11519">
        <v>2017</v>
      </c>
      <c r="D11519" s="42" t="s">
        <v>8934</v>
      </c>
      <c r="E11519" t="b">
        <v>0</v>
      </c>
      <c r="F11519" s="42" t="s">
        <v>10626</v>
      </c>
    </row>
    <row r="11520" spans="1:6" x14ac:dyDescent="0.2">
      <c r="A11520" s="42" t="s">
        <v>3374</v>
      </c>
      <c r="B11520" s="42" t="s">
        <v>8464</v>
      </c>
      <c r="C11520">
        <v>2018</v>
      </c>
      <c r="D11520" s="42" t="s">
        <v>8828</v>
      </c>
      <c r="E11520" t="b">
        <v>0</v>
      </c>
      <c r="F11520" s="42" t="s">
        <v>10626</v>
      </c>
    </row>
    <row r="11521" spans="1:6" x14ac:dyDescent="0.2">
      <c r="A11521" s="42" t="s">
        <v>3374</v>
      </c>
      <c r="B11521" s="42" t="s">
        <v>8464</v>
      </c>
      <c r="C11521">
        <v>2019</v>
      </c>
      <c r="D11521" s="42" t="s">
        <v>8828</v>
      </c>
      <c r="E11521" t="b">
        <v>0</v>
      </c>
      <c r="F11521" s="42" t="s">
        <v>10626</v>
      </c>
    </row>
    <row r="11522" spans="1:6" x14ac:dyDescent="0.2">
      <c r="A11522" s="42" t="s">
        <v>3376</v>
      </c>
      <c r="B11522" s="42" t="s">
        <v>8454</v>
      </c>
      <c r="C11522">
        <v>2013</v>
      </c>
      <c r="D11522" s="42" t="s">
        <v>9366</v>
      </c>
      <c r="E11522" t="b">
        <v>0</v>
      </c>
      <c r="F11522" s="42" t="s">
        <v>10627</v>
      </c>
    </row>
    <row r="11523" spans="1:6" x14ac:dyDescent="0.2">
      <c r="A11523" s="42" t="s">
        <v>3376</v>
      </c>
      <c r="B11523" s="42" t="s">
        <v>8454</v>
      </c>
      <c r="C11523">
        <v>2014</v>
      </c>
      <c r="D11523" s="42" t="s">
        <v>9366</v>
      </c>
      <c r="E11523" t="b">
        <v>0</v>
      </c>
      <c r="F11523" s="42" t="s">
        <v>10627</v>
      </c>
    </row>
    <row r="11524" spans="1:6" x14ac:dyDescent="0.2">
      <c r="A11524" s="42" t="s">
        <v>3376</v>
      </c>
      <c r="B11524" s="42" t="s">
        <v>8454</v>
      </c>
      <c r="C11524">
        <v>2015</v>
      </c>
      <c r="D11524" s="42" t="s">
        <v>9532</v>
      </c>
      <c r="E11524" t="b">
        <v>0</v>
      </c>
      <c r="F11524" s="42" t="s">
        <v>10627</v>
      </c>
    </row>
    <row r="11525" spans="1:6" x14ac:dyDescent="0.2">
      <c r="A11525" s="42" t="s">
        <v>3376</v>
      </c>
      <c r="B11525" s="42" t="s">
        <v>8454</v>
      </c>
      <c r="C11525">
        <v>2016</v>
      </c>
      <c r="D11525" s="42" t="s">
        <v>8829</v>
      </c>
      <c r="E11525" t="b">
        <v>0</v>
      </c>
      <c r="F11525" s="42" t="s">
        <v>10627</v>
      </c>
    </row>
    <row r="11526" spans="1:6" x14ac:dyDescent="0.2">
      <c r="A11526" s="42" t="s">
        <v>3376</v>
      </c>
      <c r="B11526" s="42" t="s">
        <v>8454</v>
      </c>
      <c r="C11526">
        <v>2017</v>
      </c>
      <c r="D11526" s="42" t="s">
        <v>9016</v>
      </c>
      <c r="E11526" t="b">
        <v>0</v>
      </c>
      <c r="F11526" s="42" t="s">
        <v>10627</v>
      </c>
    </row>
    <row r="11527" spans="1:6" x14ac:dyDescent="0.2">
      <c r="A11527" s="42" t="s">
        <v>3376</v>
      </c>
      <c r="B11527" s="42" t="s">
        <v>8454</v>
      </c>
      <c r="C11527">
        <v>2018</v>
      </c>
      <c r="D11527" s="42" t="s">
        <v>8725</v>
      </c>
      <c r="E11527" t="b">
        <v>0</v>
      </c>
      <c r="F11527" s="42" t="s">
        <v>10627</v>
      </c>
    </row>
    <row r="11528" spans="1:6" x14ac:dyDescent="0.2">
      <c r="A11528" s="42" t="s">
        <v>3376</v>
      </c>
      <c r="B11528" s="42" t="s">
        <v>8454</v>
      </c>
      <c r="C11528">
        <v>2019</v>
      </c>
      <c r="D11528" s="42" t="s">
        <v>8768</v>
      </c>
      <c r="E11528" t="b">
        <v>0</v>
      </c>
      <c r="F11528" s="42" t="s">
        <v>10627</v>
      </c>
    </row>
    <row r="11529" spans="1:6" x14ac:dyDescent="0.2">
      <c r="A11529" s="42" t="s">
        <v>3376</v>
      </c>
      <c r="B11529" s="42" t="s">
        <v>8462</v>
      </c>
      <c r="C11529">
        <v>2013</v>
      </c>
      <c r="D11529" s="42" t="s">
        <v>9366</v>
      </c>
      <c r="E11529" t="b">
        <v>0</v>
      </c>
      <c r="F11529" s="42" t="s">
        <v>10627</v>
      </c>
    </row>
    <row r="11530" spans="1:6" x14ac:dyDescent="0.2">
      <c r="A11530" s="42" t="s">
        <v>3376</v>
      </c>
      <c r="B11530" s="42" t="s">
        <v>8462</v>
      </c>
      <c r="C11530">
        <v>2014</v>
      </c>
      <c r="D11530" s="42" t="s">
        <v>9366</v>
      </c>
      <c r="E11530" t="b">
        <v>0</v>
      </c>
      <c r="F11530" s="42" t="s">
        <v>10627</v>
      </c>
    </row>
    <row r="11531" spans="1:6" x14ac:dyDescent="0.2">
      <c r="A11531" s="42" t="s">
        <v>3376</v>
      </c>
      <c r="B11531" s="42" t="s">
        <v>8462</v>
      </c>
      <c r="C11531">
        <v>2015</v>
      </c>
      <c r="D11531" s="42" t="s">
        <v>9532</v>
      </c>
      <c r="E11531" t="b">
        <v>0</v>
      </c>
      <c r="F11531" s="42" t="s">
        <v>10627</v>
      </c>
    </row>
    <row r="11532" spans="1:6" x14ac:dyDescent="0.2">
      <c r="A11532" s="42" t="s">
        <v>3376</v>
      </c>
      <c r="B11532" s="42" t="s">
        <v>8462</v>
      </c>
      <c r="C11532">
        <v>2016</v>
      </c>
      <c r="D11532" s="42" t="s">
        <v>8596</v>
      </c>
      <c r="E11532" t="b">
        <v>0</v>
      </c>
      <c r="F11532" s="42" t="s">
        <v>10627</v>
      </c>
    </row>
    <row r="11533" spans="1:6" x14ac:dyDescent="0.2">
      <c r="A11533" s="42" t="s">
        <v>3376</v>
      </c>
      <c r="B11533" s="42" t="s">
        <v>8462</v>
      </c>
      <c r="C11533">
        <v>2017</v>
      </c>
      <c r="D11533" s="42" t="s">
        <v>8686</v>
      </c>
      <c r="E11533" t="b">
        <v>0</v>
      </c>
      <c r="F11533" s="42" t="s">
        <v>10627</v>
      </c>
    </row>
    <row r="11534" spans="1:6" x14ac:dyDescent="0.2">
      <c r="A11534" s="42" t="s">
        <v>3376</v>
      </c>
      <c r="B11534" s="42" t="s">
        <v>8462</v>
      </c>
      <c r="C11534">
        <v>2018</v>
      </c>
      <c r="D11534" s="42" t="s">
        <v>9125</v>
      </c>
      <c r="E11534" t="b">
        <v>0</v>
      </c>
      <c r="F11534" s="42" t="s">
        <v>10627</v>
      </c>
    </row>
    <row r="11535" spans="1:6" x14ac:dyDescent="0.2">
      <c r="A11535" s="42" t="s">
        <v>3376</v>
      </c>
      <c r="B11535" s="42" t="s">
        <v>8462</v>
      </c>
      <c r="C11535">
        <v>2019</v>
      </c>
      <c r="D11535" s="42" t="s">
        <v>9200</v>
      </c>
      <c r="E11535" t="b">
        <v>0</v>
      </c>
      <c r="F11535" s="42" t="s">
        <v>10627</v>
      </c>
    </row>
    <row r="11536" spans="1:6" x14ac:dyDescent="0.2">
      <c r="A11536" s="42" t="s">
        <v>3376</v>
      </c>
      <c r="B11536" s="42" t="s">
        <v>8464</v>
      </c>
      <c r="C11536">
        <v>2013</v>
      </c>
      <c r="D11536" s="42" t="s">
        <v>8496</v>
      </c>
      <c r="E11536" t="b">
        <v>0</v>
      </c>
      <c r="F11536" s="42" t="s">
        <v>10627</v>
      </c>
    </row>
    <row r="11537" spans="1:6" x14ac:dyDescent="0.2">
      <c r="A11537" s="42" t="s">
        <v>3376</v>
      </c>
      <c r="B11537" s="42" t="s">
        <v>8464</v>
      </c>
      <c r="C11537">
        <v>2014</v>
      </c>
      <c r="D11537" s="42" t="s">
        <v>8496</v>
      </c>
      <c r="E11537" t="b">
        <v>0</v>
      </c>
      <c r="F11537" s="42" t="s">
        <v>10627</v>
      </c>
    </row>
    <row r="11538" spans="1:6" x14ac:dyDescent="0.2">
      <c r="A11538" s="42" t="s">
        <v>3376</v>
      </c>
      <c r="B11538" s="42" t="s">
        <v>8464</v>
      </c>
      <c r="C11538">
        <v>2015</v>
      </c>
      <c r="D11538" s="42" t="s">
        <v>8496</v>
      </c>
      <c r="E11538" t="b">
        <v>0</v>
      </c>
      <c r="F11538" s="42" t="s">
        <v>10627</v>
      </c>
    </row>
    <row r="11539" spans="1:6" x14ac:dyDescent="0.2">
      <c r="A11539" s="42" t="s">
        <v>3376</v>
      </c>
      <c r="B11539" s="42" t="s">
        <v>8464</v>
      </c>
      <c r="C11539">
        <v>2016</v>
      </c>
      <c r="D11539" s="42" t="s">
        <v>8496</v>
      </c>
      <c r="E11539" t="b">
        <v>0</v>
      </c>
      <c r="F11539" s="42" t="s">
        <v>10627</v>
      </c>
    </row>
    <row r="11540" spans="1:6" x14ac:dyDescent="0.2">
      <c r="A11540" s="42" t="s">
        <v>3376</v>
      </c>
      <c r="B11540" s="42" t="s">
        <v>8464</v>
      </c>
      <c r="C11540">
        <v>2017</v>
      </c>
      <c r="D11540" s="42" t="s">
        <v>8496</v>
      </c>
      <c r="E11540" t="b">
        <v>0</v>
      </c>
      <c r="F11540" s="42" t="s">
        <v>10627</v>
      </c>
    </row>
    <row r="11541" spans="1:6" x14ac:dyDescent="0.2">
      <c r="A11541" s="42" t="s">
        <v>3376</v>
      </c>
      <c r="B11541" s="42" t="s">
        <v>8464</v>
      </c>
      <c r="C11541">
        <v>2018</v>
      </c>
      <c r="D11541" s="42" t="s">
        <v>8496</v>
      </c>
      <c r="E11541" t="b">
        <v>0</v>
      </c>
      <c r="F11541" s="42" t="s">
        <v>10627</v>
      </c>
    </row>
    <row r="11542" spans="1:6" x14ac:dyDescent="0.2">
      <c r="A11542" s="42" t="s">
        <v>3376</v>
      </c>
      <c r="B11542" s="42" t="s">
        <v>8464</v>
      </c>
      <c r="C11542">
        <v>2019</v>
      </c>
      <c r="D11542" s="42" t="s">
        <v>8496</v>
      </c>
      <c r="E11542" t="b">
        <v>0</v>
      </c>
      <c r="F11542" s="42" t="s">
        <v>10627</v>
      </c>
    </row>
    <row r="11543" spans="1:6" x14ac:dyDescent="0.2">
      <c r="A11543" s="42" t="s">
        <v>3378</v>
      </c>
      <c r="B11543" s="42" t="s">
        <v>8454</v>
      </c>
      <c r="C11543">
        <v>2013</v>
      </c>
      <c r="D11543" s="42" t="s">
        <v>9180</v>
      </c>
      <c r="E11543" t="b">
        <v>0</v>
      </c>
      <c r="F11543" s="42" t="s">
        <v>10628</v>
      </c>
    </row>
    <row r="11544" spans="1:6" x14ac:dyDescent="0.2">
      <c r="A11544" s="42" t="s">
        <v>3378</v>
      </c>
      <c r="B11544" s="42" t="s">
        <v>8454</v>
      </c>
      <c r="C11544">
        <v>2014</v>
      </c>
      <c r="D11544" s="42" t="s">
        <v>8725</v>
      </c>
      <c r="E11544" t="b">
        <v>0</v>
      </c>
      <c r="F11544" s="42" t="s">
        <v>10628</v>
      </c>
    </row>
    <row r="11545" spans="1:6" x14ac:dyDescent="0.2">
      <c r="A11545" s="42" t="s">
        <v>3378</v>
      </c>
      <c r="B11545" s="42" t="s">
        <v>8454</v>
      </c>
      <c r="C11545">
        <v>2015</v>
      </c>
      <c r="D11545" s="42" t="s">
        <v>8825</v>
      </c>
      <c r="E11545" t="b">
        <v>0</v>
      </c>
      <c r="F11545" s="42" t="s">
        <v>10628</v>
      </c>
    </row>
    <row r="11546" spans="1:6" x14ac:dyDescent="0.2">
      <c r="A11546" s="42" t="s">
        <v>3378</v>
      </c>
      <c r="B11546" s="42" t="s">
        <v>8454</v>
      </c>
      <c r="C11546">
        <v>2016</v>
      </c>
      <c r="D11546" s="42" t="s">
        <v>10394</v>
      </c>
      <c r="E11546" t="b">
        <v>0</v>
      </c>
      <c r="F11546" s="42" t="s">
        <v>10628</v>
      </c>
    </row>
    <row r="11547" spans="1:6" x14ac:dyDescent="0.2">
      <c r="A11547" s="42" t="s">
        <v>3378</v>
      </c>
      <c r="B11547" s="42" t="s">
        <v>8454</v>
      </c>
      <c r="C11547">
        <v>2017</v>
      </c>
      <c r="D11547" s="42" t="s">
        <v>9471</v>
      </c>
      <c r="E11547" t="b">
        <v>0</v>
      </c>
      <c r="F11547" s="42" t="s">
        <v>10628</v>
      </c>
    </row>
    <row r="11548" spans="1:6" x14ac:dyDescent="0.2">
      <c r="A11548" s="42" t="s">
        <v>3378</v>
      </c>
      <c r="B11548" s="42" t="s">
        <v>8454</v>
      </c>
      <c r="C11548">
        <v>2018</v>
      </c>
      <c r="D11548" s="42" t="s">
        <v>8764</v>
      </c>
      <c r="E11548" t="b">
        <v>0</v>
      </c>
      <c r="F11548" s="42" t="s">
        <v>10628</v>
      </c>
    </row>
    <row r="11549" spans="1:6" x14ac:dyDescent="0.2">
      <c r="A11549" s="42" t="s">
        <v>3378</v>
      </c>
      <c r="B11549" s="42" t="s">
        <v>8454</v>
      </c>
      <c r="C11549">
        <v>2019</v>
      </c>
      <c r="D11549" s="42" t="s">
        <v>8956</v>
      </c>
      <c r="E11549" t="b">
        <v>0</v>
      </c>
      <c r="F11549" s="42" t="s">
        <v>10628</v>
      </c>
    </row>
    <row r="11550" spans="1:6" x14ac:dyDescent="0.2">
      <c r="A11550" s="42" t="s">
        <v>3378</v>
      </c>
      <c r="B11550" s="42" t="s">
        <v>8462</v>
      </c>
      <c r="C11550">
        <v>2013</v>
      </c>
      <c r="D11550" s="42" t="s">
        <v>8995</v>
      </c>
      <c r="E11550" t="b">
        <v>0</v>
      </c>
      <c r="F11550" s="42" t="s">
        <v>10628</v>
      </c>
    </row>
    <row r="11551" spans="1:6" x14ac:dyDescent="0.2">
      <c r="A11551" s="42" t="s">
        <v>3378</v>
      </c>
      <c r="B11551" s="42" t="s">
        <v>8462</v>
      </c>
      <c r="C11551">
        <v>2014</v>
      </c>
      <c r="D11551" s="42" t="s">
        <v>8639</v>
      </c>
      <c r="E11551" t="b">
        <v>0</v>
      </c>
      <c r="F11551" s="42" t="s">
        <v>10628</v>
      </c>
    </row>
    <row r="11552" spans="1:6" x14ac:dyDescent="0.2">
      <c r="A11552" s="42" t="s">
        <v>3378</v>
      </c>
      <c r="B11552" s="42" t="s">
        <v>8462</v>
      </c>
      <c r="C11552">
        <v>2015</v>
      </c>
      <c r="D11552" s="42" t="s">
        <v>8584</v>
      </c>
      <c r="E11552" t="b">
        <v>0</v>
      </c>
      <c r="F11552" s="42" t="s">
        <v>10628</v>
      </c>
    </row>
    <row r="11553" spans="1:6" x14ac:dyDescent="0.2">
      <c r="A11553" s="42" t="s">
        <v>3378</v>
      </c>
      <c r="B11553" s="42" t="s">
        <v>8462</v>
      </c>
      <c r="C11553">
        <v>2016</v>
      </c>
      <c r="D11553" s="42" t="s">
        <v>9196</v>
      </c>
      <c r="E11553" t="b">
        <v>0</v>
      </c>
      <c r="F11553" s="42" t="s">
        <v>10628</v>
      </c>
    </row>
    <row r="11554" spans="1:6" x14ac:dyDescent="0.2">
      <c r="A11554" s="42" t="s">
        <v>3378</v>
      </c>
      <c r="B11554" s="42" t="s">
        <v>8462</v>
      </c>
      <c r="C11554">
        <v>2017</v>
      </c>
      <c r="D11554" s="42" t="s">
        <v>9471</v>
      </c>
      <c r="E11554" t="b">
        <v>0</v>
      </c>
      <c r="F11554" s="42" t="s">
        <v>10628</v>
      </c>
    </row>
    <row r="11555" spans="1:6" x14ac:dyDescent="0.2">
      <c r="A11555" s="42" t="s">
        <v>3378</v>
      </c>
      <c r="B11555" s="42" t="s">
        <v>8462</v>
      </c>
      <c r="C11555">
        <v>2018</v>
      </c>
      <c r="D11555" s="42" t="s">
        <v>8764</v>
      </c>
      <c r="E11555" t="b">
        <v>0</v>
      </c>
      <c r="F11555" s="42" t="s">
        <v>10628</v>
      </c>
    </row>
    <row r="11556" spans="1:6" x14ac:dyDescent="0.2">
      <c r="A11556" s="42" t="s">
        <v>3378</v>
      </c>
      <c r="B11556" s="42" t="s">
        <v>8462</v>
      </c>
      <c r="C11556">
        <v>2019</v>
      </c>
      <c r="D11556" s="42" t="s">
        <v>8548</v>
      </c>
      <c r="E11556" t="b">
        <v>0</v>
      </c>
      <c r="F11556" s="42" t="s">
        <v>10628</v>
      </c>
    </row>
    <row r="11557" spans="1:6" x14ac:dyDescent="0.2">
      <c r="A11557" s="42" t="s">
        <v>3378</v>
      </c>
      <c r="B11557" s="42" t="s">
        <v>8464</v>
      </c>
      <c r="C11557">
        <v>2013</v>
      </c>
      <c r="D11557" s="42" t="s">
        <v>9169</v>
      </c>
      <c r="E11557" t="b">
        <v>0</v>
      </c>
      <c r="F11557" s="42" t="s">
        <v>10628</v>
      </c>
    </row>
    <row r="11558" spans="1:6" x14ac:dyDescent="0.2">
      <c r="A11558" s="42" t="s">
        <v>3378</v>
      </c>
      <c r="B11558" s="42" t="s">
        <v>8464</v>
      </c>
      <c r="C11558">
        <v>2014</v>
      </c>
      <c r="D11558" s="42" t="s">
        <v>9291</v>
      </c>
      <c r="E11558" t="b">
        <v>0</v>
      </c>
      <c r="F11558" s="42" t="s">
        <v>10628</v>
      </c>
    </row>
    <row r="11559" spans="1:6" x14ac:dyDescent="0.2">
      <c r="A11559" s="42" t="s">
        <v>3378</v>
      </c>
      <c r="B11559" s="42" t="s">
        <v>8464</v>
      </c>
      <c r="C11559">
        <v>2015</v>
      </c>
      <c r="D11559" s="42" t="s">
        <v>9351</v>
      </c>
      <c r="E11559" t="b">
        <v>0</v>
      </c>
      <c r="F11559" s="42" t="s">
        <v>10628</v>
      </c>
    </row>
    <row r="11560" spans="1:6" x14ac:dyDescent="0.2">
      <c r="A11560" s="42" t="s">
        <v>3378</v>
      </c>
      <c r="B11560" s="42" t="s">
        <v>8464</v>
      </c>
      <c r="C11560">
        <v>2016</v>
      </c>
      <c r="D11560" s="42" t="s">
        <v>8996</v>
      </c>
      <c r="E11560" t="b">
        <v>0</v>
      </c>
      <c r="F11560" s="42" t="s">
        <v>10628</v>
      </c>
    </row>
    <row r="11561" spans="1:6" x14ac:dyDescent="0.2">
      <c r="A11561" s="42" t="s">
        <v>3378</v>
      </c>
      <c r="B11561" s="42" t="s">
        <v>8464</v>
      </c>
      <c r="C11561">
        <v>2017</v>
      </c>
      <c r="D11561" s="42" t="s">
        <v>9048</v>
      </c>
      <c r="E11561" t="b">
        <v>0</v>
      </c>
      <c r="F11561" s="42" t="s">
        <v>10628</v>
      </c>
    </row>
    <row r="11562" spans="1:6" x14ac:dyDescent="0.2">
      <c r="A11562" s="42" t="s">
        <v>3378</v>
      </c>
      <c r="B11562" s="42" t="s">
        <v>8464</v>
      </c>
      <c r="C11562">
        <v>2018</v>
      </c>
      <c r="D11562" s="42" t="s">
        <v>9160</v>
      </c>
      <c r="E11562" t="b">
        <v>0</v>
      </c>
      <c r="F11562" s="42" t="s">
        <v>10628</v>
      </c>
    </row>
    <row r="11563" spans="1:6" x14ac:dyDescent="0.2">
      <c r="A11563" s="42" t="s">
        <v>3378</v>
      </c>
      <c r="B11563" s="42" t="s">
        <v>8464</v>
      </c>
      <c r="C11563">
        <v>2019</v>
      </c>
      <c r="D11563" s="42" t="s">
        <v>8585</v>
      </c>
      <c r="E11563" t="b">
        <v>0</v>
      </c>
      <c r="F11563" s="42" t="s">
        <v>10628</v>
      </c>
    </row>
    <row r="11564" spans="1:6" x14ac:dyDescent="0.2">
      <c r="A11564" s="42" t="s">
        <v>601</v>
      </c>
      <c r="B11564" s="42" t="s">
        <v>8454</v>
      </c>
      <c r="C11564">
        <v>2013</v>
      </c>
      <c r="D11564" s="42" t="s">
        <v>8493</v>
      </c>
      <c r="E11564" t="b">
        <v>0</v>
      </c>
      <c r="F11564" s="42" t="s">
        <v>9181</v>
      </c>
    </row>
    <row r="11565" spans="1:6" x14ac:dyDescent="0.2">
      <c r="A11565" s="42" t="s">
        <v>601</v>
      </c>
      <c r="B11565" s="42" t="s">
        <v>8454</v>
      </c>
      <c r="C11565">
        <v>2014</v>
      </c>
      <c r="D11565" s="42" t="s">
        <v>9182</v>
      </c>
      <c r="E11565" t="b">
        <v>0</v>
      </c>
      <c r="F11565" s="42" t="s">
        <v>9181</v>
      </c>
    </row>
    <row r="11566" spans="1:6" x14ac:dyDescent="0.2">
      <c r="A11566" s="42" t="s">
        <v>601</v>
      </c>
      <c r="B11566" s="42" t="s">
        <v>8454</v>
      </c>
      <c r="C11566">
        <v>2015</v>
      </c>
      <c r="D11566" s="42" t="s">
        <v>9183</v>
      </c>
      <c r="E11566" t="b">
        <v>0</v>
      </c>
      <c r="F11566" s="42" t="s">
        <v>9181</v>
      </c>
    </row>
    <row r="11567" spans="1:6" x14ac:dyDescent="0.2">
      <c r="A11567" s="42" t="s">
        <v>601</v>
      </c>
      <c r="B11567" s="42" t="s">
        <v>8454</v>
      </c>
      <c r="C11567">
        <v>2016</v>
      </c>
      <c r="D11567" s="42" t="s">
        <v>9184</v>
      </c>
      <c r="E11567" t="b">
        <v>0</v>
      </c>
      <c r="F11567" s="42" t="s">
        <v>9181</v>
      </c>
    </row>
    <row r="11568" spans="1:6" x14ac:dyDescent="0.2">
      <c r="A11568" s="42" t="s">
        <v>601</v>
      </c>
      <c r="B11568" s="42" t="s">
        <v>8454</v>
      </c>
      <c r="C11568">
        <v>2017</v>
      </c>
      <c r="D11568" s="42" t="s">
        <v>9185</v>
      </c>
      <c r="E11568" t="b">
        <v>0</v>
      </c>
      <c r="F11568" s="42" t="s">
        <v>9181</v>
      </c>
    </row>
    <row r="11569" spans="1:6" x14ac:dyDescent="0.2">
      <c r="A11569" s="42" t="s">
        <v>601</v>
      </c>
      <c r="B11569" s="42" t="s">
        <v>8454</v>
      </c>
      <c r="C11569">
        <v>2018</v>
      </c>
      <c r="D11569" s="42" t="s">
        <v>9186</v>
      </c>
      <c r="E11569" t="b">
        <v>0</v>
      </c>
      <c r="F11569" s="42" t="s">
        <v>9181</v>
      </c>
    </row>
    <row r="11570" spans="1:6" x14ac:dyDescent="0.2">
      <c r="A11570" s="42" t="s">
        <v>601</v>
      </c>
      <c r="B11570" s="42" t="s">
        <v>8454</v>
      </c>
      <c r="C11570">
        <v>2019</v>
      </c>
      <c r="D11570" s="42" t="s">
        <v>9187</v>
      </c>
      <c r="E11570" t="b">
        <v>0</v>
      </c>
      <c r="F11570" s="42" t="s">
        <v>9181</v>
      </c>
    </row>
    <row r="11571" spans="1:6" x14ac:dyDescent="0.2">
      <c r="A11571" s="42" t="s">
        <v>601</v>
      </c>
      <c r="B11571" s="42" t="s">
        <v>8462</v>
      </c>
      <c r="C11571">
        <v>2013</v>
      </c>
      <c r="D11571" s="42" t="s">
        <v>9188</v>
      </c>
      <c r="E11571" t="b">
        <v>0</v>
      </c>
      <c r="F11571" s="42" t="s">
        <v>9181</v>
      </c>
    </row>
    <row r="11572" spans="1:6" x14ac:dyDescent="0.2">
      <c r="A11572" s="42" t="s">
        <v>601</v>
      </c>
      <c r="B11572" s="42" t="s">
        <v>8462</v>
      </c>
      <c r="C11572">
        <v>2014</v>
      </c>
      <c r="D11572" s="42" t="s">
        <v>8494</v>
      </c>
      <c r="E11572" t="b">
        <v>0</v>
      </c>
      <c r="F11572" s="42" t="s">
        <v>9181</v>
      </c>
    </row>
    <row r="11573" spans="1:6" x14ac:dyDescent="0.2">
      <c r="A11573" s="42" t="s">
        <v>601</v>
      </c>
      <c r="B11573" s="42" t="s">
        <v>8462</v>
      </c>
      <c r="C11573">
        <v>2015</v>
      </c>
      <c r="D11573" s="42" t="s">
        <v>9189</v>
      </c>
      <c r="E11573" t="b">
        <v>0</v>
      </c>
      <c r="F11573" s="42" t="s">
        <v>9181</v>
      </c>
    </row>
    <row r="11574" spans="1:6" x14ac:dyDescent="0.2">
      <c r="A11574" s="42" t="s">
        <v>601</v>
      </c>
      <c r="B11574" s="42" t="s">
        <v>8462</v>
      </c>
      <c r="C11574">
        <v>2016</v>
      </c>
      <c r="D11574" s="42" t="s">
        <v>9190</v>
      </c>
      <c r="E11574" t="b">
        <v>0</v>
      </c>
      <c r="F11574" s="42" t="s">
        <v>9181</v>
      </c>
    </row>
    <row r="11575" spans="1:6" x14ac:dyDescent="0.2">
      <c r="A11575" s="42" t="s">
        <v>601</v>
      </c>
      <c r="B11575" s="42" t="s">
        <v>8462</v>
      </c>
      <c r="C11575">
        <v>2017</v>
      </c>
      <c r="D11575" s="42" t="s">
        <v>8990</v>
      </c>
      <c r="E11575" t="b">
        <v>0</v>
      </c>
      <c r="F11575" s="42" t="s">
        <v>9181</v>
      </c>
    </row>
    <row r="11576" spans="1:6" x14ac:dyDescent="0.2">
      <c r="A11576" s="42" t="s">
        <v>601</v>
      </c>
      <c r="B11576" s="42" t="s">
        <v>8462</v>
      </c>
      <c r="C11576">
        <v>2018</v>
      </c>
      <c r="D11576" s="42" t="s">
        <v>9186</v>
      </c>
      <c r="E11576" t="b">
        <v>0</v>
      </c>
      <c r="F11576" s="42" t="s">
        <v>9181</v>
      </c>
    </row>
    <row r="11577" spans="1:6" x14ac:dyDescent="0.2">
      <c r="A11577" s="42" t="s">
        <v>601</v>
      </c>
      <c r="B11577" s="42" t="s">
        <v>8462</v>
      </c>
      <c r="C11577">
        <v>2019</v>
      </c>
      <c r="D11577" s="42" t="s">
        <v>8540</v>
      </c>
      <c r="E11577" t="b">
        <v>0</v>
      </c>
      <c r="F11577" s="42" t="s">
        <v>9181</v>
      </c>
    </row>
    <row r="11578" spans="1:6" x14ac:dyDescent="0.2">
      <c r="A11578" s="42" t="s">
        <v>601</v>
      </c>
      <c r="B11578" s="42" t="s">
        <v>8464</v>
      </c>
      <c r="C11578">
        <v>2013</v>
      </c>
      <c r="D11578" s="42" t="s">
        <v>8639</v>
      </c>
      <c r="E11578" t="b">
        <v>0</v>
      </c>
      <c r="F11578" s="42" t="s">
        <v>9181</v>
      </c>
    </row>
    <row r="11579" spans="1:6" x14ac:dyDescent="0.2">
      <c r="A11579" s="42" t="s">
        <v>601</v>
      </c>
      <c r="B11579" s="42" t="s">
        <v>8464</v>
      </c>
      <c r="C11579">
        <v>2014</v>
      </c>
      <c r="D11579" s="42" t="s">
        <v>8995</v>
      </c>
      <c r="E11579" t="b">
        <v>0</v>
      </c>
      <c r="F11579" s="42" t="s">
        <v>9181</v>
      </c>
    </row>
    <row r="11580" spans="1:6" x14ac:dyDescent="0.2">
      <c r="A11580" s="42" t="s">
        <v>601</v>
      </c>
      <c r="B11580" s="42" t="s">
        <v>8464</v>
      </c>
      <c r="C11580">
        <v>2015</v>
      </c>
      <c r="D11580" s="42" t="s">
        <v>8649</v>
      </c>
      <c r="E11580" t="b">
        <v>0</v>
      </c>
      <c r="F11580" s="42" t="s">
        <v>9181</v>
      </c>
    </row>
    <row r="11581" spans="1:6" x14ac:dyDescent="0.2">
      <c r="A11581" s="42" t="s">
        <v>601</v>
      </c>
      <c r="B11581" s="42" t="s">
        <v>8464</v>
      </c>
      <c r="C11581">
        <v>2016</v>
      </c>
      <c r="D11581" s="42" t="s">
        <v>8956</v>
      </c>
      <c r="E11581" t="b">
        <v>0</v>
      </c>
      <c r="F11581" s="42" t="s">
        <v>9181</v>
      </c>
    </row>
    <row r="11582" spans="1:6" x14ac:dyDescent="0.2">
      <c r="A11582" s="42" t="s">
        <v>601</v>
      </c>
      <c r="B11582" s="42" t="s">
        <v>8464</v>
      </c>
      <c r="C11582">
        <v>2017</v>
      </c>
      <c r="D11582" s="42" t="s">
        <v>8631</v>
      </c>
      <c r="E11582" t="b">
        <v>0</v>
      </c>
      <c r="F11582" s="42" t="s">
        <v>9181</v>
      </c>
    </row>
    <row r="11583" spans="1:6" x14ac:dyDescent="0.2">
      <c r="A11583" s="42" t="s">
        <v>601</v>
      </c>
      <c r="B11583" s="42" t="s">
        <v>8464</v>
      </c>
      <c r="C11583">
        <v>2018</v>
      </c>
      <c r="D11583" s="42" t="s">
        <v>8613</v>
      </c>
      <c r="E11583" t="b">
        <v>0</v>
      </c>
      <c r="F11583" s="42" t="s">
        <v>9181</v>
      </c>
    </row>
    <row r="11584" spans="1:6" x14ac:dyDescent="0.2">
      <c r="A11584" s="42" t="s">
        <v>601</v>
      </c>
      <c r="B11584" s="42" t="s">
        <v>8464</v>
      </c>
      <c r="C11584">
        <v>2019</v>
      </c>
      <c r="D11584" s="42" t="s">
        <v>9191</v>
      </c>
      <c r="E11584" t="b">
        <v>0</v>
      </c>
      <c r="F11584" s="42" t="s">
        <v>9181</v>
      </c>
    </row>
    <row r="11585" spans="1:6" x14ac:dyDescent="0.2">
      <c r="A11585" s="42" t="s">
        <v>2946</v>
      </c>
      <c r="B11585" s="42" t="s">
        <v>8454</v>
      </c>
      <c r="C11585">
        <v>2013</v>
      </c>
      <c r="D11585" s="42" t="s">
        <v>8968</v>
      </c>
      <c r="E11585" t="b">
        <v>0</v>
      </c>
      <c r="F11585" s="42" t="s">
        <v>10629</v>
      </c>
    </row>
    <row r="11586" spans="1:6" x14ac:dyDescent="0.2">
      <c r="A11586" s="42" t="s">
        <v>2946</v>
      </c>
      <c r="B11586" s="42" t="s">
        <v>8454</v>
      </c>
      <c r="C11586">
        <v>2014</v>
      </c>
      <c r="D11586" s="42" t="s">
        <v>8596</v>
      </c>
      <c r="E11586" t="b">
        <v>0</v>
      </c>
      <c r="F11586" s="42" t="s">
        <v>10629</v>
      </c>
    </row>
    <row r="11587" spans="1:6" x14ac:dyDescent="0.2">
      <c r="A11587" s="42" t="s">
        <v>2946</v>
      </c>
      <c r="B11587" s="42" t="s">
        <v>8454</v>
      </c>
      <c r="C11587">
        <v>2015</v>
      </c>
      <c r="D11587" s="42" t="s">
        <v>9534</v>
      </c>
      <c r="E11587" t="b">
        <v>0</v>
      </c>
      <c r="F11587" s="42" t="s">
        <v>10629</v>
      </c>
    </row>
    <row r="11588" spans="1:6" x14ac:dyDescent="0.2">
      <c r="A11588" s="42" t="s">
        <v>2946</v>
      </c>
      <c r="B11588" s="42" t="s">
        <v>8454</v>
      </c>
      <c r="C11588">
        <v>2016</v>
      </c>
      <c r="D11588" s="42" t="s">
        <v>9916</v>
      </c>
      <c r="E11588" t="b">
        <v>0</v>
      </c>
      <c r="F11588" s="42" t="s">
        <v>10629</v>
      </c>
    </row>
    <row r="11589" spans="1:6" x14ac:dyDescent="0.2">
      <c r="A11589" s="42" t="s">
        <v>2946</v>
      </c>
      <c r="B11589" s="42" t="s">
        <v>8454</v>
      </c>
      <c r="C11589">
        <v>2017</v>
      </c>
      <c r="D11589" s="42" t="s">
        <v>8982</v>
      </c>
      <c r="E11589" t="b">
        <v>0</v>
      </c>
      <c r="F11589" s="42" t="s">
        <v>10629</v>
      </c>
    </row>
    <row r="11590" spans="1:6" x14ac:dyDescent="0.2">
      <c r="A11590" s="42" t="s">
        <v>2946</v>
      </c>
      <c r="B11590" s="42" t="s">
        <v>8454</v>
      </c>
      <c r="C11590">
        <v>2018</v>
      </c>
      <c r="D11590" s="42" t="s">
        <v>9046</v>
      </c>
      <c r="E11590" t="b">
        <v>0</v>
      </c>
      <c r="F11590" s="42" t="s">
        <v>10629</v>
      </c>
    </row>
    <row r="11591" spans="1:6" x14ac:dyDescent="0.2">
      <c r="A11591" s="42" t="s">
        <v>2946</v>
      </c>
      <c r="B11591" s="42" t="s">
        <v>8454</v>
      </c>
      <c r="C11591">
        <v>2019</v>
      </c>
      <c r="D11591" s="42" t="s">
        <v>8592</v>
      </c>
      <c r="E11591" t="b">
        <v>0</v>
      </c>
      <c r="F11591" s="42" t="s">
        <v>10629</v>
      </c>
    </row>
    <row r="11592" spans="1:6" x14ac:dyDescent="0.2">
      <c r="A11592" s="42" t="s">
        <v>2946</v>
      </c>
      <c r="B11592" s="42" t="s">
        <v>8462</v>
      </c>
      <c r="C11592">
        <v>2013</v>
      </c>
      <c r="D11592" s="42" t="s">
        <v>8827</v>
      </c>
      <c r="E11592" t="b">
        <v>0</v>
      </c>
      <c r="F11592" s="42" t="s">
        <v>10629</v>
      </c>
    </row>
    <row r="11593" spans="1:6" x14ac:dyDescent="0.2">
      <c r="A11593" s="42" t="s">
        <v>2946</v>
      </c>
      <c r="B11593" s="42" t="s">
        <v>8462</v>
      </c>
      <c r="C11593">
        <v>2014</v>
      </c>
      <c r="D11593" s="42" t="s">
        <v>8596</v>
      </c>
      <c r="E11593" t="b">
        <v>0</v>
      </c>
      <c r="F11593" s="42" t="s">
        <v>10629</v>
      </c>
    </row>
    <row r="11594" spans="1:6" x14ac:dyDescent="0.2">
      <c r="A11594" s="42" t="s">
        <v>2946</v>
      </c>
      <c r="B11594" s="42" t="s">
        <v>8462</v>
      </c>
      <c r="C11594">
        <v>2015</v>
      </c>
      <c r="D11594" s="42" t="s">
        <v>9534</v>
      </c>
      <c r="E11594" t="b">
        <v>0</v>
      </c>
      <c r="F11594" s="42" t="s">
        <v>10629</v>
      </c>
    </row>
    <row r="11595" spans="1:6" x14ac:dyDescent="0.2">
      <c r="A11595" s="42" t="s">
        <v>2946</v>
      </c>
      <c r="B11595" s="42" t="s">
        <v>8462</v>
      </c>
      <c r="C11595">
        <v>2016</v>
      </c>
      <c r="D11595" s="42" t="s">
        <v>9916</v>
      </c>
      <c r="E11595" t="b">
        <v>0</v>
      </c>
      <c r="F11595" s="42" t="s">
        <v>10629</v>
      </c>
    </row>
    <row r="11596" spans="1:6" x14ac:dyDescent="0.2">
      <c r="A11596" s="42" t="s">
        <v>2946</v>
      </c>
      <c r="B11596" s="42" t="s">
        <v>8462</v>
      </c>
      <c r="C11596">
        <v>2017</v>
      </c>
      <c r="D11596" s="42" t="s">
        <v>8982</v>
      </c>
      <c r="E11596" t="b">
        <v>0</v>
      </c>
      <c r="F11596" s="42" t="s">
        <v>10629</v>
      </c>
    </row>
    <row r="11597" spans="1:6" x14ac:dyDescent="0.2">
      <c r="A11597" s="42" t="s">
        <v>2946</v>
      </c>
      <c r="B11597" s="42" t="s">
        <v>8462</v>
      </c>
      <c r="C11597">
        <v>2018</v>
      </c>
      <c r="D11597" s="42" t="s">
        <v>8465</v>
      </c>
      <c r="E11597" t="b">
        <v>0</v>
      </c>
      <c r="F11597" s="42" t="s">
        <v>10629</v>
      </c>
    </row>
    <row r="11598" spans="1:6" x14ac:dyDescent="0.2">
      <c r="A11598" s="42" t="s">
        <v>2946</v>
      </c>
      <c r="B11598" s="42" t="s">
        <v>8462</v>
      </c>
      <c r="C11598">
        <v>2019</v>
      </c>
      <c r="D11598" s="42" t="s">
        <v>9405</v>
      </c>
      <c r="E11598" t="b">
        <v>0</v>
      </c>
      <c r="F11598" s="42" t="s">
        <v>10629</v>
      </c>
    </row>
    <row r="11599" spans="1:6" x14ac:dyDescent="0.2">
      <c r="A11599" s="42" t="s">
        <v>2946</v>
      </c>
      <c r="B11599" s="42" t="s">
        <v>8464</v>
      </c>
      <c r="C11599">
        <v>2013</v>
      </c>
      <c r="D11599" s="42" t="s">
        <v>8699</v>
      </c>
      <c r="E11599" t="b">
        <v>0</v>
      </c>
      <c r="F11599" s="42" t="s">
        <v>10629</v>
      </c>
    </row>
    <row r="11600" spans="1:6" x14ac:dyDescent="0.2">
      <c r="A11600" s="42" t="s">
        <v>2946</v>
      </c>
      <c r="B11600" s="42" t="s">
        <v>8464</v>
      </c>
      <c r="C11600">
        <v>2014</v>
      </c>
      <c r="D11600" s="42" t="s">
        <v>9016</v>
      </c>
      <c r="E11600" t="b">
        <v>0</v>
      </c>
      <c r="F11600" s="42" t="s">
        <v>10629</v>
      </c>
    </row>
    <row r="11601" spans="1:6" x14ac:dyDescent="0.2">
      <c r="A11601" s="42" t="s">
        <v>2946</v>
      </c>
      <c r="B11601" s="42" t="s">
        <v>8464</v>
      </c>
      <c r="C11601">
        <v>2015</v>
      </c>
      <c r="D11601" s="42" t="s">
        <v>9016</v>
      </c>
      <c r="E11601" t="b">
        <v>0</v>
      </c>
      <c r="F11601" s="42" t="s">
        <v>10629</v>
      </c>
    </row>
    <row r="11602" spans="1:6" x14ac:dyDescent="0.2">
      <c r="A11602" s="42" t="s">
        <v>2946</v>
      </c>
      <c r="B11602" s="42" t="s">
        <v>8464</v>
      </c>
      <c r="C11602">
        <v>2016</v>
      </c>
      <c r="D11602" s="42" t="s">
        <v>9016</v>
      </c>
      <c r="E11602" t="b">
        <v>0</v>
      </c>
      <c r="F11602" s="42" t="s">
        <v>10629</v>
      </c>
    </row>
    <row r="11603" spans="1:6" x14ac:dyDescent="0.2">
      <c r="A11603" s="42" t="s">
        <v>2946</v>
      </c>
      <c r="B11603" s="42" t="s">
        <v>8464</v>
      </c>
      <c r="C11603">
        <v>2017</v>
      </c>
      <c r="D11603" s="42" t="s">
        <v>9019</v>
      </c>
      <c r="E11603" t="b">
        <v>0</v>
      </c>
      <c r="F11603" s="42" t="s">
        <v>10629</v>
      </c>
    </row>
    <row r="11604" spans="1:6" x14ac:dyDescent="0.2">
      <c r="A11604" s="42" t="s">
        <v>2946</v>
      </c>
      <c r="B11604" s="42" t="s">
        <v>8464</v>
      </c>
      <c r="C11604">
        <v>2018</v>
      </c>
      <c r="D11604" s="42" t="s">
        <v>8596</v>
      </c>
      <c r="E11604" t="b">
        <v>0</v>
      </c>
      <c r="F11604" s="42" t="s">
        <v>10629</v>
      </c>
    </row>
    <row r="11605" spans="1:6" x14ac:dyDescent="0.2">
      <c r="A11605" s="42" t="s">
        <v>2946</v>
      </c>
      <c r="B11605" s="42" t="s">
        <v>8464</v>
      </c>
      <c r="C11605">
        <v>2019</v>
      </c>
      <c r="D11605" s="42" t="s">
        <v>8601</v>
      </c>
      <c r="E11605" t="b">
        <v>0</v>
      </c>
      <c r="F11605" s="42" t="s">
        <v>10629</v>
      </c>
    </row>
    <row r="11606" spans="1:6" x14ac:dyDescent="0.2">
      <c r="A11606" s="42" t="s">
        <v>3383</v>
      </c>
      <c r="B11606" s="42" t="s">
        <v>8454</v>
      </c>
      <c r="C11606">
        <v>2013</v>
      </c>
      <c r="D11606" s="42" t="s">
        <v>9047</v>
      </c>
      <c r="E11606" t="b">
        <v>0</v>
      </c>
      <c r="F11606" s="42" t="s">
        <v>10630</v>
      </c>
    </row>
    <row r="11607" spans="1:6" x14ac:dyDescent="0.2">
      <c r="A11607" s="42" t="s">
        <v>3383</v>
      </c>
      <c r="B11607" s="42" t="s">
        <v>8454</v>
      </c>
      <c r="C11607">
        <v>2014</v>
      </c>
      <c r="D11607" s="42" t="s">
        <v>8613</v>
      </c>
      <c r="E11607" t="b">
        <v>0</v>
      </c>
      <c r="F11607" s="42" t="s">
        <v>10630</v>
      </c>
    </row>
    <row r="11608" spans="1:6" x14ac:dyDescent="0.2">
      <c r="A11608" s="42" t="s">
        <v>3383</v>
      </c>
      <c r="B11608" s="42" t="s">
        <v>8454</v>
      </c>
      <c r="C11608">
        <v>2015</v>
      </c>
      <c r="D11608" s="42" t="s">
        <v>8635</v>
      </c>
      <c r="E11608" t="b">
        <v>0</v>
      </c>
      <c r="F11608" s="42" t="s">
        <v>10630</v>
      </c>
    </row>
    <row r="11609" spans="1:6" x14ac:dyDescent="0.2">
      <c r="A11609" s="42" t="s">
        <v>3383</v>
      </c>
      <c r="B11609" s="42" t="s">
        <v>8454</v>
      </c>
      <c r="C11609">
        <v>2016</v>
      </c>
      <c r="D11609" s="42" t="s">
        <v>9292</v>
      </c>
      <c r="E11609" t="b">
        <v>0</v>
      </c>
      <c r="F11609" s="42" t="s">
        <v>10630</v>
      </c>
    </row>
    <row r="11610" spans="1:6" x14ac:dyDescent="0.2">
      <c r="A11610" s="42" t="s">
        <v>3383</v>
      </c>
      <c r="B11610" s="42" t="s">
        <v>8454</v>
      </c>
      <c r="C11610">
        <v>2017</v>
      </c>
      <c r="D11610" s="42" t="s">
        <v>9515</v>
      </c>
      <c r="E11610" t="b">
        <v>0</v>
      </c>
      <c r="F11610" s="42" t="s">
        <v>10630</v>
      </c>
    </row>
    <row r="11611" spans="1:6" x14ac:dyDescent="0.2">
      <c r="A11611" s="42" t="s">
        <v>3383</v>
      </c>
      <c r="B11611" s="42" t="s">
        <v>8454</v>
      </c>
      <c r="C11611">
        <v>2018</v>
      </c>
      <c r="D11611" s="42" t="s">
        <v>8938</v>
      </c>
      <c r="E11611" t="b">
        <v>0</v>
      </c>
      <c r="F11611" s="42" t="s">
        <v>10630</v>
      </c>
    </row>
    <row r="11612" spans="1:6" x14ac:dyDescent="0.2">
      <c r="A11612" s="42" t="s">
        <v>3383</v>
      </c>
      <c r="B11612" s="42" t="s">
        <v>8454</v>
      </c>
      <c r="C11612">
        <v>2019</v>
      </c>
      <c r="D11612" s="42" t="s">
        <v>8962</v>
      </c>
      <c r="E11612" t="b">
        <v>0</v>
      </c>
      <c r="F11612" s="42" t="s">
        <v>10630</v>
      </c>
    </row>
    <row r="11613" spans="1:6" x14ac:dyDescent="0.2">
      <c r="A11613" s="42" t="s">
        <v>3383</v>
      </c>
      <c r="B11613" s="42" t="s">
        <v>8462</v>
      </c>
      <c r="C11613">
        <v>2013</v>
      </c>
      <c r="D11613" s="42" t="s">
        <v>8720</v>
      </c>
      <c r="E11613" t="b">
        <v>0</v>
      </c>
      <c r="F11613" s="42" t="s">
        <v>10630</v>
      </c>
    </row>
    <row r="11614" spans="1:6" x14ac:dyDescent="0.2">
      <c r="A11614" s="42" t="s">
        <v>3383</v>
      </c>
      <c r="B11614" s="42" t="s">
        <v>8462</v>
      </c>
      <c r="C11614">
        <v>2014</v>
      </c>
      <c r="D11614" s="42" t="s">
        <v>8765</v>
      </c>
      <c r="E11614" t="b">
        <v>0</v>
      </c>
      <c r="F11614" s="42" t="s">
        <v>10630</v>
      </c>
    </row>
    <row r="11615" spans="1:6" x14ac:dyDescent="0.2">
      <c r="A11615" s="42" t="s">
        <v>3383</v>
      </c>
      <c r="B11615" s="42" t="s">
        <v>8462</v>
      </c>
      <c r="C11615">
        <v>2015</v>
      </c>
      <c r="D11615" s="42" t="s">
        <v>8635</v>
      </c>
      <c r="E11615" t="b">
        <v>0</v>
      </c>
      <c r="F11615" s="42" t="s">
        <v>10630</v>
      </c>
    </row>
    <row r="11616" spans="1:6" x14ac:dyDescent="0.2">
      <c r="A11616" s="42" t="s">
        <v>3383</v>
      </c>
      <c r="B11616" s="42" t="s">
        <v>8462</v>
      </c>
      <c r="C11616">
        <v>2016</v>
      </c>
      <c r="D11616" s="42" t="s">
        <v>9162</v>
      </c>
      <c r="E11616" t="b">
        <v>0</v>
      </c>
      <c r="F11616" s="42" t="s">
        <v>10630</v>
      </c>
    </row>
    <row r="11617" spans="1:6" x14ac:dyDescent="0.2">
      <c r="A11617" s="42" t="s">
        <v>3383</v>
      </c>
      <c r="B11617" s="42" t="s">
        <v>8462</v>
      </c>
      <c r="C11617">
        <v>2017</v>
      </c>
      <c r="D11617" s="42" t="s">
        <v>9314</v>
      </c>
      <c r="E11617" t="b">
        <v>0</v>
      </c>
      <c r="F11617" s="42" t="s">
        <v>10630</v>
      </c>
    </row>
    <row r="11618" spans="1:6" x14ac:dyDescent="0.2">
      <c r="A11618" s="42" t="s">
        <v>3383</v>
      </c>
      <c r="B11618" s="42" t="s">
        <v>8462</v>
      </c>
      <c r="C11618">
        <v>2018</v>
      </c>
      <c r="D11618" s="42" t="s">
        <v>8586</v>
      </c>
      <c r="E11618" t="b">
        <v>0</v>
      </c>
      <c r="F11618" s="42" t="s">
        <v>10630</v>
      </c>
    </row>
    <row r="11619" spans="1:6" x14ac:dyDescent="0.2">
      <c r="A11619" s="42" t="s">
        <v>3383</v>
      </c>
      <c r="B11619" s="42" t="s">
        <v>8462</v>
      </c>
      <c r="C11619">
        <v>2019</v>
      </c>
      <c r="D11619" s="42" t="s">
        <v>8962</v>
      </c>
      <c r="E11619" t="b">
        <v>0</v>
      </c>
      <c r="F11619" s="42" t="s">
        <v>10630</v>
      </c>
    </row>
    <row r="11620" spans="1:6" x14ac:dyDescent="0.2">
      <c r="A11620" s="42" t="s">
        <v>3383</v>
      </c>
      <c r="B11620" s="42" t="s">
        <v>8464</v>
      </c>
      <c r="C11620">
        <v>2013</v>
      </c>
      <c r="D11620" s="42" t="s">
        <v>8715</v>
      </c>
      <c r="E11620" t="b">
        <v>0</v>
      </c>
      <c r="F11620" s="42" t="s">
        <v>10630</v>
      </c>
    </row>
    <row r="11621" spans="1:6" x14ac:dyDescent="0.2">
      <c r="A11621" s="42" t="s">
        <v>3383</v>
      </c>
      <c r="B11621" s="42" t="s">
        <v>8464</v>
      </c>
      <c r="C11621">
        <v>2014</v>
      </c>
      <c r="D11621" s="42" t="s">
        <v>9046</v>
      </c>
      <c r="E11621" t="b">
        <v>0</v>
      </c>
      <c r="F11621" s="42" t="s">
        <v>10630</v>
      </c>
    </row>
    <row r="11622" spans="1:6" x14ac:dyDescent="0.2">
      <c r="A11622" s="42" t="s">
        <v>3383</v>
      </c>
      <c r="B11622" s="42" t="s">
        <v>8464</v>
      </c>
      <c r="C11622">
        <v>2015</v>
      </c>
      <c r="D11622" s="42" t="s">
        <v>9046</v>
      </c>
      <c r="E11622" t="b">
        <v>0</v>
      </c>
      <c r="F11622" s="42" t="s">
        <v>10630</v>
      </c>
    </row>
    <row r="11623" spans="1:6" x14ac:dyDescent="0.2">
      <c r="A11623" s="42" t="s">
        <v>3383</v>
      </c>
      <c r="B11623" s="42" t="s">
        <v>8464</v>
      </c>
      <c r="C11623">
        <v>2016</v>
      </c>
      <c r="D11623" s="42" t="s">
        <v>9046</v>
      </c>
      <c r="E11623" t="b">
        <v>0</v>
      </c>
      <c r="F11623" s="42" t="s">
        <v>10630</v>
      </c>
    </row>
    <row r="11624" spans="1:6" x14ac:dyDescent="0.2">
      <c r="A11624" s="42" t="s">
        <v>3383</v>
      </c>
      <c r="B11624" s="42" t="s">
        <v>8464</v>
      </c>
      <c r="C11624">
        <v>2017</v>
      </c>
      <c r="D11624" s="42" t="s">
        <v>8648</v>
      </c>
      <c r="E11624" t="b">
        <v>0</v>
      </c>
      <c r="F11624" s="42" t="s">
        <v>10630</v>
      </c>
    </row>
    <row r="11625" spans="1:6" x14ac:dyDescent="0.2">
      <c r="A11625" s="42" t="s">
        <v>3383</v>
      </c>
      <c r="B11625" s="42" t="s">
        <v>8464</v>
      </c>
      <c r="C11625">
        <v>2018</v>
      </c>
      <c r="D11625" s="42" t="s">
        <v>8648</v>
      </c>
      <c r="E11625" t="b">
        <v>0</v>
      </c>
      <c r="F11625" s="42" t="s">
        <v>10630</v>
      </c>
    </row>
    <row r="11626" spans="1:6" x14ac:dyDescent="0.2">
      <c r="A11626" s="42" t="s">
        <v>3383</v>
      </c>
      <c r="B11626" s="42" t="s">
        <v>8464</v>
      </c>
      <c r="C11626">
        <v>2019</v>
      </c>
      <c r="D11626" s="42" t="s">
        <v>8648</v>
      </c>
      <c r="E11626" t="b">
        <v>0</v>
      </c>
      <c r="F11626" s="42" t="s">
        <v>10630</v>
      </c>
    </row>
    <row r="11627" spans="1:6" x14ac:dyDescent="0.2">
      <c r="A11627" s="42" t="s">
        <v>3384</v>
      </c>
      <c r="B11627" s="42" t="s">
        <v>8454</v>
      </c>
      <c r="C11627">
        <v>2013</v>
      </c>
      <c r="D11627" s="42" t="s">
        <v>9718</v>
      </c>
      <c r="E11627" t="b">
        <v>0</v>
      </c>
      <c r="F11627" s="42" t="s">
        <v>10631</v>
      </c>
    </row>
    <row r="11628" spans="1:6" x14ac:dyDescent="0.2">
      <c r="A11628" s="42" t="s">
        <v>3384</v>
      </c>
      <c r="B11628" s="42" t="s">
        <v>8454</v>
      </c>
      <c r="C11628">
        <v>2014</v>
      </c>
      <c r="D11628" s="42" t="s">
        <v>10632</v>
      </c>
      <c r="E11628" t="b">
        <v>0</v>
      </c>
      <c r="F11628" s="42" t="s">
        <v>10631</v>
      </c>
    </row>
    <row r="11629" spans="1:6" x14ac:dyDescent="0.2">
      <c r="A11629" s="42" t="s">
        <v>3384</v>
      </c>
      <c r="B11629" s="42" t="s">
        <v>8454</v>
      </c>
      <c r="C11629">
        <v>2015</v>
      </c>
      <c r="D11629" s="42" t="s">
        <v>9688</v>
      </c>
      <c r="E11629" t="b">
        <v>0</v>
      </c>
      <c r="F11629" s="42" t="s">
        <v>10631</v>
      </c>
    </row>
    <row r="11630" spans="1:6" x14ac:dyDescent="0.2">
      <c r="A11630" s="42" t="s">
        <v>3384</v>
      </c>
      <c r="B11630" s="42" t="s">
        <v>8454</v>
      </c>
      <c r="C11630">
        <v>2016</v>
      </c>
      <c r="D11630" s="42" t="s">
        <v>10633</v>
      </c>
      <c r="E11630" t="b">
        <v>0</v>
      </c>
      <c r="F11630" s="42" t="s">
        <v>10631</v>
      </c>
    </row>
    <row r="11631" spans="1:6" x14ac:dyDescent="0.2">
      <c r="A11631" s="42" t="s">
        <v>3384</v>
      </c>
      <c r="B11631" s="42" t="s">
        <v>8454</v>
      </c>
      <c r="C11631">
        <v>2017</v>
      </c>
      <c r="D11631" s="42" t="s">
        <v>9081</v>
      </c>
      <c r="E11631" t="b">
        <v>0</v>
      </c>
      <c r="F11631" s="42" t="s">
        <v>10631</v>
      </c>
    </row>
    <row r="11632" spans="1:6" x14ac:dyDescent="0.2">
      <c r="A11632" s="42" t="s">
        <v>3384</v>
      </c>
      <c r="B11632" s="42" t="s">
        <v>8454</v>
      </c>
      <c r="C11632">
        <v>2018</v>
      </c>
      <c r="D11632" s="42" t="s">
        <v>10634</v>
      </c>
      <c r="E11632" t="b">
        <v>0</v>
      </c>
      <c r="F11632" s="42" t="s">
        <v>10631</v>
      </c>
    </row>
    <row r="11633" spans="1:6" x14ac:dyDescent="0.2">
      <c r="A11633" s="42" t="s">
        <v>3384</v>
      </c>
      <c r="B11633" s="42" t="s">
        <v>8454</v>
      </c>
      <c r="C11633">
        <v>2019</v>
      </c>
      <c r="D11633" s="42" t="s">
        <v>10635</v>
      </c>
      <c r="E11633" t="b">
        <v>0</v>
      </c>
      <c r="F11633" s="42" t="s">
        <v>10631</v>
      </c>
    </row>
    <row r="11634" spans="1:6" x14ac:dyDescent="0.2">
      <c r="A11634" s="42" t="s">
        <v>3384</v>
      </c>
      <c r="B11634" s="42" t="s">
        <v>8462</v>
      </c>
      <c r="C11634">
        <v>2013</v>
      </c>
      <c r="D11634" s="42" t="s">
        <v>10633</v>
      </c>
      <c r="E11634" t="b">
        <v>0</v>
      </c>
      <c r="F11634" s="42" t="s">
        <v>10631</v>
      </c>
    </row>
    <row r="11635" spans="1:6" x14ac:dyDescent="0.2">
      <c r="A11635" s="42" t="s">
        <v>3384</v>
      </c>
      <c r="B11635" s="42" t="s">
        <v>8462</v>
      </c>
      <c r="C11635">
        <v>2014</v>
      </c>
      <c r="D11635" s="42" t="s">
        <v>9032</v>
      </c>
      <c r="E11635" t="b">
        <v>0</v>
      </c>
      <c r="F11635" s="42" t="s">
        <v>10631</v>
      </c>
    </row>
    <row r="11636" spans="1:6" x14ac:dyDescent="0.2">
      <c r="A11636" s="42" t="s">
        <v>3384</v>
      </c>
      <c r="B11636" s="42" t="s">
        <v>8462</v>
      </c>
      <c r="C11636">
        <v>2015</v>
      </c>
      <c r="D11636" s="42" t="s">
        <v>10504</v>
      </c>
      <c r="E11636" t="b">
        <v>0</v>
      </c>
      <c r="F11636" s="42" t="s">
        <v>10631</v>
      </c>
    </row>
    <row r="11637" spans="1:6" x14ac:dyDescent="0.2">
      <c r="A11637" s="42" t="s">
        <v>3384</v>
      </c>
      <c r="B11637" s="42" t="s">
        <v>8462</v>
      </c>
      <c r="C11637">
        <v>2016</v>
      </c>
      <c r="D11637" s="42" t="s">
        <v>10071</v>
      </c>
      <c r="E11637" t="b">
        <v>0</v>
      </c>
      <c r="F11637" s="42" t="s">
        <v>10631</v>
      </c>
    </row>
    <row r="11638" spans="1:6" x14ac:dyDescent="0.2">
      <c r="A11638" s="42" t="s">
        <v>3384</v>
      </c>
      <c r="B11638" s="42" t="s">
        <v>8462</v>
      </c>
      <c r="C11638">
        <v>2017</v>
      </c>
      <c r="D11638" s="42" t="s">
        <v>8749</v>
      </c>
      <c r="E11638" t="b">
        <v>0</v>
      </c>
      <c r="F11638" s="42" t="s">
        <v>10631</v>
      </c>
    </row>
    <row r="11639" spans="1:6" x14ac:dyDescent="0.2">
      <c r="A11639" s="42" t="s">
        <v>3384</v>
      </c>
      <c r="B11639" s="42" t="s">
        <v>8462</v>
      </c>
      <c r="C11639">
        <v>2018</v>
      </c>
      <c r="D11639" s="42" t="s">
        <v>8611</v>
      </c>
      <c r="E11639" t="b">
        <v>0</v>
      </c>
      <c r="F11639" s="42" t="s">
        <v>10631</v>
      </c>
    </row>
    <row r="11640" spans="1:6" x14ac:dyDescent="0.2">
      <c r="A11640" s="42" t="s">
        <v>3384</v>
      </c>
      <c r="B11640" s="42" t="s">
        <v>8462</v>
      </c>
      <c r="C11640">
        <v>2019</v>
      </c>
      <c r="D11640" s="42" t="s">
        <v>9877</v>
      </c>
      <c r="E11640" t="b">
        <v>0</v>
      </c>
      <c r="F11640" s="42" t="s">
        <v>10631</v>
      </c>
    </row>
    <row r="11641" spans="1:6" x14ac:dyDescent="0.2">
      <c r="A11641" s="42" t="s">
        <v>3384</v>
      </c>
      <c r="B11641" s="42" t="s">
        <v>8464</v>
      </c>
      <c r="C11641">
        <v>2013</v>
      </c>
      <c r="D11641" s="42" t="s">
        <v>8819</v>
      </c>
      <c r="E11641" t="b">
        <v>0</v>
      </c>
      <c r="F11641" s="42" t="s">
        <v>10631</v>
      </c>
    </row>
    <row r="11642" spans="1:6" x14ac:dyDescent="0.2">
      <c r="A11642" s="42" t="s">
        <v>3384</v>
      </c>
      <c r="B11642" s="42" t="s">
        <v>8464</v>
      </c>
      <c r="C11642">
        <v>2014</v>
      </c>
      <c r="D11642" s="42" t="s">
        <v>8639</v>
      </c>
      <c r="E11642" t="b">
        <v>0</v>
      </c>
      <c r="F11642" s="42" t="s">
        <v>10631</v>
      </c>
    </row>
    <row r="11643" spans="1:6" x14ac:dyDescent="0.2">
      <c r="A11643" s="42" t="s">
        <v>3384</v>
      </c>
      <c r="B11643" s="42" t="s">
        <v>8464</v>
      </c>
      <c r="C11643">
        <v>2015</v>
      </c>
      <c r="D11643" s="42" t="s">
        <v>8466</v>
      </c>
      <c r="E11643" t="b">
        <v>0</v>
      </c>
      <c r="F11643" s="42" t="s">
        <v>10631</v>
      </c>
    </row>
    <row r="11644" spans="1:6" x14ac:dyDescent="0.2">
      <c r="A11644" s="42" t="s">
        <v>3384</v>
      </c>
      <c r="B11644" s="42" t="s">
        <v>8464</v>
      </c>
      <c r="C11644">
        <v>2016</v>
      </c>
      <c r="D11644" s="42" t="s">
        <v>9170</v>
      </c>
      <c r="E11644" t="b">
        <v>0</v>
      </c>
      <c r="F11644" s="42" t="s">
        <v>10631</v>
      </c>
    </row>
    <row r="11645" spans="1:6" x14ac:dyDescent="0.2">
      <c r="A11645" s="42" t="s">
        <v>3384</v>
      </c>
      <c r="B11645" s="42" t="s">
        <v>8464</v>
      </c>
      <c r="C11645">
        <v>2017</v>
      </c>
      <c r="D11645" s="42" t="s">
        <v>9170</v>
      </c>
      <c r="E11645" t="b">
        <v>0</v>
      </c>
      <c r="F11645" s="42" t="s">
        <v>10631</v>
      </c>
    </row>
    <row r="11646" spans="1:6" x14ac:dyDescent="0.2">
      <c r="A11646" s="42" t="s">
        <v>3384</v>
      </c>
      <c r="B11646" s="42" t="s">
        <v>8464</v>
      </c>
      <c r="C11646">
        <v>2018</v>
      </c>
      <c r="D11646" s="42" t="s">
        <v>9170</v>
      </c>
      <c r="E11646" t="b">
        <v>0</v>
      </c>
      <c r="F11646" s="42" t="s">
        <v>10631</v>
      </c>
    </row>
    <row r="11647" spans="1:6" x14ac:dyDescent="0.2">
      <c r="A11647" s="42" t="s">
        <v>3384</v>
      </c>
      <c r="B11647" s="42" t="s">
        <v>8464</v>
      </c>
      <c r="C11647">
        <v>2019</v>
      </c>
      <c r="D11647" s="42" t="s">
        <v>9170</v>
      </c>
      <c r="E11647" t="b">
        <v>0</v>
      </c>
      <c r="F11647" s="42" t="s">
        <v>10631</v>
      </c>
    </row>
    <row r="11648" spans="1:6" x14ac:dyDescent="0.2">
      <c r="A11648" s="42" t="s">
        <v>69</v>
      </c>
      <c r="B11648" s="42" t="s">
        <v>8454</v>
      </c>
      <c r="C11648">
        <v>2013</v>
      </c>
      <c r="D11648" s="42" t="s">
        <v>8712</v>
      </c>
      <c r="E11648" t="b">
        <v>0</v>
      </c>
      <c r="F11648" s="42" t="s">
        <v>9039</v>
      </c>
    </row>
    <row r="11649" spans="1:6" x14ac:dyDescent="0.2">
      <c r="A11649" s="42" t="s">
        <v>69</v>
      </c>
      <c r="B11649" s="42" t="s">
        <v>8454</v>
      </c>
      <c r="C11649">
        <v>2014</v>
      </c>
      <c r="D11649" s="42" t="s">
        <v>9040</v>
      </c>
      <c r="E11649" t="b">
        <v>0</v>
      </c>
      <c r="F11649" s="42" t="s">
        <v>9039</v>
      </c>
    </row>
    <row r="11650" spans="1:6" x14ac:dyDescent="0.2">
      <c r="A11650" s="42" t="s">
        <v>69</v>
      </c>
      <c r="B11650" s="42" t="s">
        <v>8454</v>
      </c>
      <c r="C11650">
        <v>2015</v>
      </c>
      <c r="D11650" s="42" t="s">
        <v>8999</v>
      </c>
      <c r="E11650" t="b">
        <v>0</v>
      </c>
      <c r="F11650" s="42" t="s">
        <v>9039</v>
      </c>
    </row>
    <row r="11651" spans="1:6" x14ac:dyDescent="0.2">
      <c r="A11651" s="42" t="s">
        <v>69</v>
      </c>
      <c r="B11651" s="42" t="s">
        <v>8454</v>
      </c>
      <c r="C11651">
        <v>2016</v>
      </c>
      <c r="D11651" s="42" t="s">
        <v>8550</v>
      </c>
      <c r="E11651" t="b">
        <v>0</v>
      </c>
      <c r="F11651" s="42" t="s">
        <v>9039</v>
      </c>
    </row>
    <row r="11652" spans="1:6" x14ac:dyDescent="0.2">
      <c r="A11652" s="42" t="s">
        <v>69</v>
      </c>
      <c r="B11652" s="42" t="s">
        <v>8454</v>
      </c>
      <c r="C11652">
        <v>2017</v>
      </c>
      <c r="D11652" s="42" t="s">
        <v>9041</v>
      </c>
      <c r="E11652" t="b">
        <v>0</v>
      </c>
      <c r="F11652" s="42" t="s">
        <v>9039</v>
      </c>
    </row>
    <row r="11653" spans="1:6" x14ac:dyDescent="0.2">
      <c r="A11653" s="42" t="s">
        <v>69</v>
      </c>
      <c r="B11653" s="42" t="s">
        <v>8454</v>
      </c>
      <c r="C11653">
        <v>2018</v>
      </c>
      <c r="D11653" s="42" t="s">
        <v>9042</v>
      </c>
      <c r="E11653" t="b">
        <v>0</v>
      </c>
      <c r="F11653" s="42" t="s">
        <v>9039</v>
      </c>
    </row>
    <row r="11654" spans="1:6" x14ac:dyDescent="0.2">
      <c r="A11654" s="42" t="s">
        <v>69</v>
      </c>
      <c r="B11654" s="42" t="s">
        <v>8454</v>
      </c>
      <c r="C11654">
        <v>2019</v>
      </c>
      <c r="D11654" s="42" t="s">
        <v>8634</v>
      </c>
      <c r="E11654" t="b">
        <v>0</v>
      </c>
      <c r="F11654" s="42" t="s">
        <v>9039</v>
      </c>
    </row>
    <row r="11655" spans="1:6" x14ac:dyDescent="0.2">
      <c r="A11655" s="42" t="s">
        <v>69</v>
      </c>
      <c r="B11655" s="42" t="s">
        <v>8462</v>
      </c>
      <c r="C11655">
        <v>2013</v>
      </c>
      <c r="D11655" s="42" t="s">
        <v>8712</v>
      </c>
      <c r="E11655" t="b">
        <v>0</v>
      </c>
      <c r="F11655" s="42" t="s">
        <v>9039</v>
      </c>
    </row>
    <row r="11656" spans="1:6" x14ac:dyDescent="0.2">
      <c r="A11656" s="42" t="s">
        <v>69</v>
      </c>
      <c r="B11656" s="42" t="s">
        <v>8462</v>
      </c>
      <c r="C11656">
        <v>2014</v>
      </c>
      <c r="D11656" s="42" t="s">
        <v>9040</v>
      </c>
      <c r="E11656" t="b">
        <v>0</v>
      </c>
      <c r="F11656" s="42" t="s">
        <v>9039</v>
      </c>
    </row>
    <row r="11657" spans="1:6" x14ac:dyDescent="0.2">
      <c r="A11657" s="42" t="s">
        <v>69</v>
      </c>
      <c r="B11657" s="42" t="s">
        <v>8462</v>
      </c>
      <c r="C11657">
        <v>2015</v>
      </c>
      <c r="D11657" s="42" t="s">
        <v>8999</v>
      </c>
      <c r="E11657" t="b">
        <v>0</v>
      </c>
      <c r="F11657" s="42" t="s">
        <v>9039</v>
      </c>
    </row>
    <row r="11658" spans="1:6" x14ac:dyDescent="0.2">
      <c r="A11658" s="42" t="s">
        <v>69</v>
      </c>
      <c r="B11658" s="42" t="s">
        <v>8462</v>
      </c>
      <c r="C11658">
        <v>2016</v>
      </c>
      <c r="D11658" s="42" t="s">
        <v>8550</v>
      </c>
      <c r="E11658" t="b">
        <v>0</v>
      </c>
      <c r="F11658" s="42" t="s">
        <v>9039</v>
      </c>
    </row>
    <row r="11659" spans="1:6" x14ac:dyDescent="0.2">
      <c r="A11659" s="42" t="s">
        <v>69</v>
      </c>
      <c r="B11659" s="42" t="s">
        <v>8462</v>
      </c>
      <c r="C11659">
        <v>2017</v>
      </c>
      <c r="D11659" s="42" t="s">
        <v>8549</v>
      </c>
      <c r="E11659" t="b">
        <v>0</v>
      </c>
      <c r="F11659" s="42" t="s">
        <v>9039</v>
      </c>
    </row>
    <row r="11660" spans="1:6" x14ac:dyDescent="0.2">
      <c r="A11660" s="42" t="s">
        <v>69</v>
      </c>
      <c r="B11660" s="42" t="s">
        <v>8462</v>
      </c>
      <c r="C11660">
        <v>2018</v>
      </c>
      <c r="D11660" s="42" t="s">
        <v>9043</v>
      </c>
      <c r="E11660" t="b">
        <v>0</v>
      </c>
      <c r="F11660" s="42" t="s">
        <v>9039</v>
      </c>
    </row>
    <row r="11661" spans="1:6" x14ac:dyDescent="0.2">
      <c r="A11661" s="42" t="s">
        <v>69</v>
      </c>
      <c r="B11661" s="42" t="s">
        <v>8462</v>
      </c>
      <c r="C11661">
        <v>2019</v>
      </c>
      <c r="D11661" s="42" t="s">
        <v>9044</v>
      </c>
      <c r="E11661" t="b">
        <v>0</v>
      </c>
      <c r="F11661" s="42" t="s">
        <v>9039</v>
      </c>
    </row>
    <row r="11662" spans="1:6" x14ac:dyDescent="0.2">
      <c r="A11662" s="42" t="s">
        <v>69</v>
      </c>
      <c r="B11662" s="42" t="s">
        <v>8464</v>
      </c>
      <c r="C11662">
        <v>2013</v>
      </c>
      <c r="D11662" s="42" t="s">
        <v>8969</v>
      </c>
      <c r="E11662" t="b">
        <v>0</v>
      </c>
      <c r="F11662" s="42" t="s">
        <v>9039</v>
      </c>
    </row>
    <row r="11663" spans="1:6" x14ac:dyDescent="0.2">
      <c r="A11663" s="42" t="s">
        <v>69</v>
      </c>
      <c r="B11663" s="42" t="s">
        <v>8464</v>
      </c>
      <c r="C11663">
        <v>2014</v>
      </c>
      <c r="D11663" s="42" t="s">
        <v>8598</v>
      </c>
      <c r="E11663" t="b">
        <v>0</v>
      </c>
      <c r="F11663" s="42" t="s">
        <v>9039</v>
      </c>
    </row>
    <row r="11664" spans="1:6" x14ac:dyDescent="0.2">
      <c r="A11664" s="42" t="s">
        <v>69</v>
      </c>
      <c r="B11664" s="42" t="s">
        <v>8464</v>
      </c>
      <c r="C11664">
        <v>2015</v>
      </c>
      <c r="D11664" s="42" t="s">
        <v>9007</v>
      </c>
      <c r="E11664" t="b">
        <v>0</v>
      </c>
      <c r="F11664" s="42" t="s">
        <v>9039</v>
      </c>
    </row>
    <row r="11665" spans="1:6" x14ac:dyDescent="0.2">
      <c r="A11665" s="42" t="s">
        <v>69</v>
      </c>
      <c r="B11665" s="42" t="s">
        <v>8464</v>
      </c>
      <c r="C11665">
        <v>2016</v>
      </c>
      <c r="D11665" s="42" t="s">
        <v>9045</v>
      </c>
      <c r="E11665" t="b">
        <v>0</v>
      </c>
      <c r="F11665" s="42" t="s">
        <v>9039</v>
      </c>
    </row>
    <row r="11666" spans="1:6" x14ac:dyDescent="0.2">
      <c r="A11666" s="42" t="s">
        <v>69</v>
      </c>
      <c r="B11666" s="42" t="s">
        <v>8464</v>
      </c>
      <c r="C11666">
        <v>2017</v>
      </c>
      <c r="D11666" s="42" t="s">
        <v>9046</v>
      </c>
      <c r="E11666" t="b">
        <v>0</v>
      </c>
      <c r="F11666" s="42" t="s">
        <v>9039</v>
      </c>
    </row>
    <row r="11667" spans="1:6" x14ac:dyDescent="0.2">
      <c r="A11667" s="42" t="s">
        <v>69</v>
      </c>
      <c r="B11667" s="42" t="s">
        <v>8464</v>
      </c>
      <c r="C11667">
        <v>2018</v>
      </c>
      <c r="D11667" s="42" t="s">
        <v>9047</v>
      </c>
      <c r="E11667" t="b">
        <v>0</v>
      </c>
      <c r="F11667" s="42" t="s">
        <v>9039</v>
      </c>
    </row>
    <row r="11668" spans="1:6" x14ac:dyDescent="0.2">
      <c r="A11668" s="42" t="s">
        <v>69</v>
      </c>
      <c r="B11668" s="42" t="s">
        <v>8464</v>
      </c>
      <c r="C11668">
        <v>2019</v>
      </c>
      <c r="D11668" s="42" t="s">
        <v>9048</v>
      </c>
      <c r="E11668" t="b">
        <v>0</v>
      </c>
      <c r="F11668" s="42" t="s">
        <v>9039</v>
      </c>
    </row>
    <row r="11669" spans="1:6" x14ac:dyDescent="0.2">
      <c r="A11669" s="42" t="s">
        <v>2009</v>
      </c>
      <c r="B11669" s="42" t="s">
        <v>8454</v>
      </c>
      <c r="C11669">
        <v>2013</v>
      </c>
      <c r="D11669" s="42" t="s">
        <v>9390</v>
      </c>
      <c r="E11669" t="b">
        <v>0</v>
      </c>
      <c r="F11669" s="42" t="s">
        <v>10241</v>
      </c>
    </row>
    <row r="11670" spans="1:6" x14ac:dyDescent="0.2">
      <c r="A11670" s="42" t="s">
        <v>2009</v>
      </c>
      <c r="B11670" s="42" t="s">
        <v>8454</v>
      </c>
      <c r="C11670">
        <v>2014</v>
      </c>
      <c r="D11670" s="42" t="s">
        <v>10242</v>
      </c>
      <c r="E11670" t="b">
        <v>0</v>
      </c>
      <c r="F11670" s="42" t="s">
        <v>10241</v>
      </c>
    </row>
    <row r="11671" spans="1:6" x14ac:dyDescent="0.2">
      <c r="A11671" s="42" t="s">
        <v>2009</v>
      </c>
      <c r="B11671" s="42" t="s">
        <v>8454</v>
      </c>
      <c r="C11671">
        <v>2015</v>
      </c>
      <c r="D11671" s="42" t="s">
        <v>9082</v>
      </c>
      <c r="E11671" t="b">
        <v>0</v>
      </c>
      <c r="F11671" s="42" t="s">
        <v>10241</v>
      </c>
    </row>
    <row r="11672" spans="1:6" x14ac:dyDescent="0.2">
      <c r="A11672" s="42" t="s">
        <v>2009</v>
      </c>
      <c r="B11672" s="42" t="s">
        <v>8454</v>
      </c>
      <c r="C11672">
        <v>2016</v>
      </c>
      <c r="D11672" s="42" t="s">
        <v>9544</v>
      </c>
      <c r="E11672" t="b">
        <v>0</v>
      </c>
      <c r="F11672" s="42" t="s">
        <v>10241</v>
      </c>
    </row>
    <row r="11673" spans="1:6" x14ac:dyDescent="0.2">
      <c r="A11673" s="42" t="s">
        <v>2009</v>
      </c>
      <c r="B11673" s="42" t="s">
        <v>8454</v>
      </c>
      <c r="C11673">
        <v>2017</v>
      </c>
      <c r="D11673" s="42" t="s">
        <v>8856</v>
      </c>
      <c r="E11673" t="b">
        <v>0</v>
      </c>
      <c r="F11673" s="42" t="s">
        <v>10241</v>
      </c>
    </row>
    <row r="11674" spans="1:6" x14ac:dyDescent="0.2">
      <c r="A11674" s="42" t="s">
        <v>2009</v>
      </c>
      <c r="B11674" s="42" t="s">
        <v>8454</v>
      </c>
      <c r="C11674">
        <v>2018</v>
      </c>
      <c r="D11674" s="42" t="s">
        <v>10243</v>
      </c>
      <c r="E11674" t="b">
        <v>0</v>
      </c>
      <c r="F11674" s="42" t="s">
        <v>10241</v>
      </c>
    </row>
    <row r="11675" spans="1:6" x14ac:dyDescent="0.2">
      <c r="A11675" s="42" t="s">
        <v>2009</v>
      </c>
      <c r="B11675" s="42" t="s">
        <v>8454</v>
      </c>
      <c r="C11675">
        <v>2019</v>
      </c>
      <c r="D11675" s="42" t="s">
        <v>10244</v>
      </c>
      <c r="E11675" t="b">
        <v>0</v>
      </c>
      <c r="F11675" s="42" t="s">
        <v>10241</v>
      </c>
    </row>
    <row r="11676" spans="1:6" x14ac:dyDescent="0.2">
      <c r="A11676" s="42" t="s">
        <v>2009</v>
      </c>
      <c r="B11676" s="42" t="s">
        <v>8462</v>
      </c>
      <c r="C11676">
        <v>2013</v>
      </c>
      <c r="D11676" s="42" t="s">
        <v>8931</v>
      </c>
      <c r="E11676" t="b">
        <v>0</v>
      </c>
      <c r="F11676" s="42" t="s">
        <v>10241</v>
      </c>
    </row>
    <row r="11677" spans="1:6" x14ac:dyDescent="0.2">
      <c r="A11677" s="42" t="s">
        <v>2009</v>
      </c>
      <c r="B11677" s="42" t="s">
        <v>8462</v>
      </c>
      <c r="C11677">
        <v>2014</v>
      </c>
      <c r="D11677" s="42" t="s">
        <v>10245</v>
      </c>
      <c r="E11677" t="b">
        <v>0</v>
      </c>
      <c r="F11677" s="42" t="s">
        <v>10241</v>
      </c>
    </row>
    <row r="11678" spans="1:6" x14ac:dyDescent="0.2">
      <c r="A11678" s="42" t="s">
        <v>2009</v>
      </c>
      <c r="B11678" s="42" t="s">
        <v>8462</v>
      </c>
      <c r="C11678">
        <v>2015</v>
      </c>
      <c r="D11678" s="42" t="s">
        <v>8539</v>
      </c>
      <c r="E11678" t="b">
        <v>0</v>
      </c>
      <c r="F11678" s="42" t="s">
        <v>10241</v>
      </c>
    </row>
    <row r="11679" spans="1:6" x14ac:dyDescent="0.2">
      <c r="A11679" s="42" t="s">
        <v>2009</v>
      </c>
      <c r="B11679" s="42" t="s">
        <v>8462</v>
      </c>
      <c r="C11679">
        <v>2016</v>
      </c>
      <c r="D11679" s="42" t="s">
        <v>9544</v>
      </c>
      <c r="E11679" t="b">
        <v>0</v>
      </c>
      <c r="F11679" s="42" t="s">
        <v>10241</v>
      </c>
    </row>
    <row r="11680" spans="1:6" x14ac:dyDescent="0.2">
      <c r="A11680" s="42" t="s">
        <v>2009</v>
      </c>
      <c r="B11680" s="42" t="s">
        <v>8462</v>
      </c>
      <c r="C11680">
        <v>2017</v>
      </c>
      <c r="D11680" s="42" t="s">
        <v>8998</v>
      </c>
      <c r="E11680" t="b">
        <v>0</v>
      </c>
      <c r="F11680" s="42" t="s">
        <v>10241</v>
      </c>
    </row>
    <row r="11681" spans="1:6" x14ac:dyDescent="0.2">
      <c r="A11681" s="42" t="s">
        <v>2009</v>
      </c>
      <c r="B11681" s="42" t="s">
        <v>8462</v>
      </c>
      <c r="C11681">
        <v>2018</v>
      </c>
      <c r="D11681" s="42" t="s">
        <v>10246</v>
      </c>
      <c r="E11681" t="b">
        <v>0</v>
      </c>
      <c r="F11681" s="42" t="s">
        <v>10241</v>
      </c>
    </row>
    <row r="11682" spans="1:6" x14ac:dyDescent="0.2">
      <c r="A11682" s="42" t="s">
        <v>2009</v>
      </c>
      <c r="B11682" s="42" t="s">
        <v>8462</v>
      </c>
      <c r="C11682">
        <v>2019</v>
      </c>
      <c r="D11682" s="42" t="s">
        <v>10247</v>
      </c>
      <c r="E11682" t="b">
        <v>0</v>
      </c>
      <c r="F11682" s="42" t="s">
        <v>10241</v>
      </c>
    </row>
    <row r="11683" spans="1:6" x14ac:dyDescent="0.2">
      <c r="A11683" s="42" t="s">
        <v>2009</v>
      </c>
      <c r="B11683" s="42" t="s">
        <v>8464</v>
      </c>
      <c r="C11683">
        <v>2013</v>
      </c>
      <c r="D11683" s="42" t="s">
        <v>8515</v>
      </c>
      <c r="E11683" t="b">
        <v>0</v>
      </c>
      <c r="F11683" s="42" t="s">
        <v>10241</v>
      </c>
    </row>
    <row r="11684" spans="1:6" x14ac:dyDescent="0.2">
      <c r="A11684" s="42" t="s">
        <v>2009</v>
      </c>
      <c r="B11684" s="42" t="s">
        <v>8464</v>
      </c>
      <c r="C11684">
        <v>2014</v>
      </c>
      <c r="D11684" s="42" t="s">
        <v>8551</v>
      </c>
      <c r="E11684" t="b">
        <v>0</v>
      </c>
      <c r="F11684" s="42" t="s">
        <v>10241</v>
      </c>
    </row>
    <row r="11685" spans="1:6" x14ac:dyDescent="0.2">
      <c r="A11685" s="42" t="s">
        <v>2009</v>
      </c>
      <c r="B11685" s="42" t="s">
        <v>8464</v>
      </c>
      <c r="C11685">
        <v>2015</v>
      </c>
      <c r="D11685" s="42" t="s">
        <v>9138</v>
      </c>
      <c r="E11685" t="b">
        <v>0</v>
      </c>
      <c r="F11685" s="42" t="s">
        <v>10241</v>
      </c>
    </row>
    <row r="11686" spans="1:6" x14ac:dyDescent="0.2">
      <c r="A11686" s="42" t="s">
        <v>2009</v>
      </c>
      <c r="B11686" s="42" t="s">
        <v>8464</v>
      </c>
      <c r="C11686">
        <v>2016</v>
      </c>
      <c r="D11686" s="42" t="s">
        <v>8707</v>
      </c>
      <c r="E11686" t="b">
        <v>0</v>
      </c>
      <c r="F11686" s="42" t="s">
        <v>10241</v>
      </c>
    </row>
    <row r="11687" spans="1:6" x14ac:dyDescent="0.2">
      <c r="A11687" s="42" t="s">
        <v>2009</v>
      </c>
      <c r="B11687" s="42" t="s">
        <v>8464</v>
      </c>
      <c r="C11687">
        <v>2017</v>
      </c>
      <c r="D11687" s="42" t="s">
        <v>8702</v>
      </c>
      <c r="E11687" t="b">
        <v>0</v>
      </c>
      <c r="F11687" s="42" t="s">
        <v>10241</v>
      </c>
    </row>
    <row r="11688" spans="1:6" x14ac:dyDescent="0.2">
      <c r="A11688" s="42" t="s">
        <v>2009</v>
      </c>
      <c r="B11688" s="42" t="s">
        <v>8464</v>
      </c>
      <c r="C11688">
        <v>2018</v>
      </c>
      <c r="D11688" s="42" t="s">
        <v>9204</v>
      </c>
      <c r="E11688" t="b">
        <v>0</v>
      </c>
      <c r="F11688" s="42" t="s">
        <v>10241</v>
      </c>
    </row>
    <row r="11689" spans="1:6" x14ac:dyDescent="0.2">
      <c r="A11689" s="42" t="s">
        <v>2009</v>
      </c>
      <c r="B11689" s="42" t="s">
        <v>8464</v>
      </c>
      <c r="C11689">
        <v>2019</v>
      </c>
      <c r="D11689" s="42" t="s">
        <v>8757</v>
      </c>
      <c r="E11689" t="b">
        <v>0</v>
      </c>
      <c r="F11689" s="42" t="s">
        <v>10241</v>
      </c>
    </row>
    <row r="11690" spans="1:6" x14ac:dyDescent="0.2">
      <c r="A11690" s="42" t="s">
        <v>3388</v>
      </c>
      <c r="B11690" s="42" t="s">
        <v>8454</v>
      </c>
      <c r="C11690">
        <v>2013</v>
      </c>
      <c r="D11690" s="42" t="s">
        <v>10076</v>
      </c>
      <c r="E11690" t="b">
        <v>0</v>
      </c>
      <c r="F11690" s="42" t="s">
        <v>10636</v>
      </c>
    </row>
    <row r="11691" spans="1:6" x14ac:dyDescent="0.2">
      <c r="A11691" s="42" t="s">
        <v>3388</v>
      </c>
      <c r="B11691" s="42" t="s">
        <v>8454</v>
      </c>
      <c r="C11691">
        <v>2014</v>
      </c>
      <c r="D11691" s="42" t="s">
        <v>9884</v>
      </c>
      <c r="E11691" t="b">
        <v>0</v>
      </c>
      <c r="F11691" s="42" t="s">
        <v>10636</v>
      </c>
    </row>
    <row r="11692" spans="1:6" x14ac:dyDescent="0.2">
      <c r="A11692" s="42" t="s">
        <v>3388</v>
      </c>
      <c r="B11692" s="42" t="s">
        <v>8454</v>
      </c>
      <c r="C11692">
        <v>2015</v>
      </c>
      <c r="D11692" s="42" t="s">
        <v>8956</v>
      </c>
      <c r="E11692" t="b">
        <v>0</v>
      </c>
      <c r="F11692" s="42" t="s">
        <v>10636</v>
      </c>
    </row>
    <row r="11693" spans="1:6" x14ac:dyDescent="0.2">
      <c r="A11693" s="42" t="s">
        <v>3388</v>
      </c>
      <c r="B11693" s="42" t="s">
        <v>8454</v>
      </c>
      <c r="C11693">
        <v>2016</v>
      </c>
      <c r="D11693" s="42" t="s">
        <v>8723</v>
      </c>
      <c r="E11693" t="b">
        <v>0</v>
      </c>
      <c r="F11693" s="42" t="s">
        <v>10636</v>
      </c>
    </row>
    <row r="11694" spans="1:6" x14ac:dyDescent="0.2">
      <c r="A11694" s="42" t="s">
        <v>3388</v>
      </c>
      <c r="B11694" s="42" t="s">
        <v>8454</v>
      </c>
      <c r="C11694">
        <v>2017</v>
      </c>
      <c r="D11694" s="42" t="s">
        <v>10637</v>
      </c>
      <c r="E11694" t="b">
        <v>0</v>
      </c>
      <c r="F11694" s="42" t="s">
        <v>10636</v>
      </c>
    </row>
    <row r="11695" spans="1:6" x14ac:dyDescent="0.2">
      <c r="A11695" s="42" t="s">
        <v>3388</v>
      </c>
      <c r="B11695" s="42" t="s">
        <v>8454</v>
      </c>
      <c r="C11695">
        <v>2018</v>
      </c>
      <c r="D11695" s="42" t="s">
        <v>9018</v>
      </c>
      <c r="E11695" t="b">
        <v>0</v>
      </c>
      <c r="F11695" s="42" t="s">
        <v>10636</v>
      </c>
    </row>
    <row r="11696" spans="1:6" x14ac:dyDescent="0.2">
      <c r="A11696" s="42" t="s">
        <v>3388</v>
      </c>
      <c r="B11696" s="42" t="s">
        <v>8454</v>
      </c>
      <c r="C11696">
        <v>2019</v>
      </c>
      <c r="D11696" s="42" t="s">
        <v>8856</v>
      </c>
      <c r="E11696" t="b">
        <v>0</v>
      </c>
      <c r="F11696" s="42" t="s">
        <v>10636</v>
      </c>
    </row>
    <row r="11697" spans="1:6" x14ac:dyDescent="0.2">
      <c r="A11697" s="42" t="s">
        <v>3388</v>
      </c>
      <c r="B11697" s="42" t="s">
        <v>8462</v>
      </c>
      <c r="C11697">
        <v>2013</v>
      </c>
      <c r="D11697" s="42" t="s">
        <v>10076</v>
      </c>
      <c r="E11697" t="b">
        <v>0</v>
      </c>
      <c r="F11697" s="42" t="s">
        <v>10636</v>
      </c>
    </row>
    <row r="11698" spans="1:6" x14ac:dyDescent="0.2">
      <c r="A11698" s="42" t="s">
        <v>3388</v>
      </c>
      <c r="B11698" s="42" t="s">
        <v>8462</v>
      </c>
      <c r="C11698">
        <v>2014</v>
      </c>
      <c r="D11698" s="42" t="s">
        <v>9884</v>
      </c>
      <c r="E11698" t="b">
        <v>0</v>
      </c>
      <c r="F11698" s="42" t="s">
        <v>10636</v>
      </c>
    </row>
    <row r="11699" spans="1:6" x14ac:dyDescent="0.2">
      <c r="A11699" s="42" t="s">
        <v>3388</v>
      </c>
      <c r="B11699" s="42" t="s">
        <v>8462</v>
      </c>
      <c r="C11699">
        <v>2015</v>
      </c>
      <c r="D11699" s="42" t="s">
        <v>8689</v>
      </c>
      <c r="E11699" t="b">
        <v>0</v>
      </c>
      <c r="F11699" s="42" t="s">
        <v>10636</v>
      </c>
    </row>
    <row r="11700" spans="1:6" x14ac:dyDescent="0.2">
      <c r="A11700" s="42" t="s">
        <v>3388</v>
      </c>
      <c r="B11700" s="42" t="s">
        <v>8462</v>
      </c>
      <c r="C11700">
        <v>2016</v>
      </c>
      <c r="D11700" s="42" t="s">
        <v>8771</v>
      </c>
      <c r="E11700" t="b">
        <v>0</v>
      </c>
      <c r="F11700" s="42" t="s">
        <v>10636</v>
      </c>
    </row>
    <row r="11701" spans="1:6" x14ac:dyDescent="0.2">
      <c r="A11701" s="42" t="s">
        <v>3388</v>
      </c>
      <c r="B11701" s="42" t="s">
        <v>8462</v>
      </c>
      <c r="C11701">
        <v>2017</v>
      </c>
      <c r="D11701" s="42" t="s">
        <v>10637</v>
      </c>
      <c r="E11701" t="b">
        <v>0</v>
      </c>
      <c r="F11701" s="42" t="s">
        <v>10636</v>
      </c>
    </row>
    <row r="11702" spans="1:6" x14ac:dyDescent="0.2">
      <c r="A11702" s="42" t="s">
        <v>3388</v>
      </c>
      <c r="B11702" s="42" t="s">
        <v>8462</v>
      </c>
      <c r="C11702">
        <v>2018</v>
      </c>
      <c r="D11702" s="42" t="s">
        <v>9018</v>
      </c>
      <c r="E11702" t="b">
        <v>0</v>
      </c>
      <c r="F11702" s="42" t="s">
        <v>10636</v>
      </c>
    </row>
    <row r="11703" spans="1:6" x14ac:dyDescent="0.2">
      <c r="A11703" s="42" t="s">
        <v>3388</v>
      </c>
      <c r="B11703" s="42" t="s">
        <v>8462</v>
      </c>
      <c r="C11703">
        <v>2019</v>
      </c>
      <c r="D11703" s="42" t="s">
        <v>9046</v>
      </c>
      <c r="E11703" t="b">
        <v>0</v>
      </c>
      <c r="F11703" s="42" t="s">
        <v>10636</v>
      </c>
    </row>
    <row r="11704" spans="1:6" x14ac:dyDescent="0.2">
      <c r="A11704" s="42" t="s">
        <v>3388</v>
      </c>
      <c r="B11704" s="42" t="s">
        <v>8464</v>
      </c>
      <c r="C11704">
        <v>2013</v>
      </c>
      <c r="D11704" s="42" t="s">
        <v>8482</v>
      </c>
      <c r="E11704" t="b">
        <v>0</v>
      </c>
      <c r="F11704" s="42" t="s">
        <v>10636</v>
      </c>
    </row>
    <row r="11705" spans="1:6" x14ac:dyDescent="0.2">
      <c r="A11705" s="42" t="s">
        <v>3388</v>
      </c>
      <c r="B11705" s="42" t="s">
        <v>8464</v>
      </c>
      <c r="C11705">
        <v>2014</v>
      </c>
      <c r="D11705" s="42" t="s">
        <v>8496</v>
      </c>
      <c r="E11705" t="b">
        <v>0</v>
      </c>
      <c r="F11705" s="42" t="s">
        <v>10636</v>
      </c>
    </row>
    <row r="11706" spans="1:6" x14ac:dyDescent="0.2">
      <c r="A11706" s="42" t="s">
        <v>3388</v>
      </c>
      <c r="B11706" s="42" t="s">
        <v>8464</v>
      </c>
      <c r="C11706">
        <v>2015</v>
      </c>
      <c r="D11706" s="42" t="s">
        <v>8496</v>
      </c>
      <c r="E11706" t="b">
        <v>0</v>
      </c>
      <c r="F11706" s="42" t="s">
        <v>10636</v>
      </c>
    </row>
    <row r="11707" spans="1:6" x14ac:dyDescent="0.2">
      <c r="A11707" s="42" t="s">
        <v>3388</v>
      </c>
      <c r="B11707" s="42" t="s">
        <v>8464</v>
      </c>
      <c r="C11707">
        <v>2016</v>
      </c>
      <c r="D11707" s="42" t="s">
        <v>8496</v>
      </c>
      <c r="E11707" t="b">
        <v>0</v>
      </c>
      <c r="F11707" s="42" t="s">
        <v>10636</v>
      </c>
    </row>
    <row r="11708" spans="1:6" x14ac:dyDescent="0.2">
      <c r="A11708" s="42" t="s">
        <v>3388</v>
      </c>
      <c r="B11708" s="42" t="s">
        <v>8464</v>
      </c>
      <c r="C11708">
        <v>2017</v>
      </c>
      <c r="D11708" s="42" t="s">
        <v>8496</v>
      </c>
      <c r="E11708" t="b">
        <v>0</v>
      </c>
      <c r="F11708" s="42" t="s">
        <v>10636</v>
      </c>
    </row>
    <row r="11709" spans="1:6" x14ac:dyDescent="0.2">
      <c r="A11709" s="42" t="s">
        <v>3388</v>
      </c>
      <c r="B11709" s="42" t="s">
        <v>8464</v>
      </c>
      <c r="C11709">
        <v>2018</v>
      </c>
      <c r="D11709" s="42" t="s">
        <v>8496</v>
      </c>
      <c r="E11709" t="b">
        <v>0</v>
      </c>
      <c r="F11709" s="42" t="s">
        <v>10636</v>
      </c>
    </row>
    <row r="11710" spans="1:6" x14ac:dyDescent="0.2">
      <c r="A11710" s="42" t="s">
        <v>3388</v>
      </c>
      <c r="B11710" s="42" t="s">
        <v>8464</v>
      </c>
      <c r="C11710">
        <v>2019</v>
      </c>
      <c r="D11710" s="42" t="s">
        <v>8496</v>
      </c>
      <c r="E11710" t="b">
        <v>0</v>
      </c>
      <c r="F11710" s="42" t="s">
        <v>10636</v>
      </c>
    </row>
    <row r="11711" spans="1:6" x14ac:dyDescent="0.2">
      <c r="A11711" s="42" t="s">
        <v>3389</v>
      </c>
      <c r="B11711" s="42" t="s">
        <v>8454</v>
      </c>
      <c r="C11711">
        <v>2013</v>
      </c>
      <c r="D11711" s="42" t="s">
        <v>8493</v>
      </c>
      <c r="E11711" t="b">
        <v>0</v>
      </c>
      <c r="F11711" s="42" t="s">
        <v>9181</v>
      </c>
    </row>
    <row r="11712" spans="1:6" x14ac:dyDescent="0.2">
      <c r="A11712" s="42" t="s">
        <v>3389</v>
      </c>
      <c r="B11712" s="42" t="s">
        <v>8454</v>
      </c>
      <c r="C11712">
        <v>2014</v>
      </c>
      <c r="D11712" s="42" t="s">
        <v>9182</v>
      </c>
      <c r="E11712" t="b">
        <v>0</v>
      </c>
      <c r="F11712" s="42" t="s">
        <v>9181</v>
      </c>
    </row>
    <row r="11713" spans="1:6" x14ac:dyDescent="0.2">
      <c r="A11713" s="42" t="s">
        <v>3389</v>
      </c>
      <c r="B11713" s="42" t="s">
        <v>8454</v>
      </c>
      <c r="C11713">
        <v>2015</v>
      </c>
      <c r="D11713" s="42" t="s">
        <v>9183</v>
      </c>
      <c r="E11713" t="b">
        <v>0</v>
      </c>
      <c r="F11713" s="42" t="s">
        <v>9181</v>
      </c>
    </row>
    <row r="11714" spans="1:6" x14ac:dyDescent="0.2">
      <c r="A11714" s="42" t="s">
        <v>3389</v>
      </c>
      <c r="B11714" s="42" t="s">
        <v>8454</v>
      </c>
      <c r="C11714">
        <v>2016</v>
      </c>
      <c r="D11714" s="42" t="s">
        <v>9184</v>
      </c>
      <c r="E11714" t="b">
        <v>0</v>
      </c>
      <c r="F11714" s="42" t="s">
        <v>9181</v>
      </c>
    </row>
    <row r="11715" spans="1:6" x14ac:dyDescent="0.2">
      <c r="A11715" s="42" t="s">
        <v>3389</v>
      </c>
      <c r="B11715" s="42" t="s">
        <v>8454</v>
      </c>
      <c r="C11715">
        <v>2017</v>
      </c>
      <c r="D11715" s="42" t="s">
        <v>9185</v>
      </c>
      <c r="E11715" t="b">
        <v>0</v>
      </c>
      <c r="F11715" s="42" t="s">
        <v>9181</v>
      </c>
    </row>
    <row r="11716" spans="1:6" x14ac:dyDescent="0.2">
      <c r="A11716" s="42" t="s">
        <v>3389</v>
      </c>
      <c r="B11716" s="42" t="s">
        <v>8454</v>
      </c>
      <c r="C11716">
        <v>2018</v>
      </c>
      <c r="D11716" s="42" t="s">
        <v>9186</v>
      </c>
      <c r="E11716" t="b">
        <v>0</v>
      </c>
      <c r="F11716" s="42" t="s">
        <v>9181</v>
      </c>
    </row>
    <row r="11717" spans="1:6" x14ac:dyDescent="0.2">
      <c r="A11717" s="42" t="s">
        <v>3389</v>
      </c>
      <c r="B11717" s="42" t="s">
        <v>8454</v>
      </c>
      <c r="C11717">
        <v>2019</v>
      </c>
      <c r="D11717" s="42" t="s">
        <v>9187</v>
      </c>
      <c r="E11717" t="b">
        <v>0</v>
      </c>
      <c r="F11717" s="42" t="s">
        <v>9181</v>
      </c>
    </row>
    <row r="11718" spans="1:6" x14ac:dyDescent="0.2">
      <c r="A11718" s="42" t="s">
        <v>3389</v>
      </c>
      <c r="B11718" s="42" t="s">
        <v>8462</v>
      </c>
      <c r="C11718">
        <v>2013</v>
      </c>
      <c r="D11718" s="42" t="s">
        <v>9188</v>
      </c>
      <c r="E11718" t="b">
        <v>0</v>
      </c>
      <c r="F11718" s="42" t="s">
        <v>9181</v>
      </c>
    </row>
    <row r="11719" spans="1:6" x14ac:dyDescent="0.2">
      <c r="A11719" s="42" t="s">
        <v>3389</v>
      </c>
      <c r="B11719" s="42" t="s">
        <v>8462</v>
      </c>
      <c r="C11719">
        <v>2014</v>
      </c>
      <c r="D11719" s="42" t="s">
        <v>8494</v>
      </c>
      <c r="E11719" t="b">
        <v>0</v>
      </c>
      <c r="F11719" s="42" t="s">
        <v>9181</v>
      </c>
    </row>
    <row r="11720" spans="1:6" x14ac:dyDescent="0.2">
      <c r="A11720" s="42" t="s">
        <v>3389</v>
      </c>
      <c r="B11720" s="42" t="s">
        <v>8462</v>
      </c>
      <c r="C11720">
        <v>2015</v>
      </c>
      <c r="D11720" s="42" t="s">
        <v>9189</v>
      </c>
      <c r="E11720" t="b">
        <v>0</v>
      </c>
      <c r="F11720" s="42" t="s">
        <v>9181</v>
      </c>
    </row>
    <row r="11721" spans="1:6" x14ac:dyDescent="0.2">
      <c r="A11721" s="42" t="s">
        <v>3389</v>
      </c>
      <c r="B11721" s="42" t="s">
        <v>8462</v>
      </c>
      <c r="C11721">
        <v>2016</v>
      </c>
      <c r="D11721" s="42" t="s">
        <v>9190</v>
      </c>
      <c r="E11721" t="b">
        <v>0</v>
      </c>
      <c r="F11721" s="42" t="s">
        <v>9181</v>
      </c>
    </row>
    <row r="11722" spans="1:6" x14ac:dyDescent="0.2">
      <c r="A11722" s="42" t="s">
        <v>3389</v>
      </c>
      <c r="B11722" s="42" t="s">
        <v>8462</v>
      </c>
      <c r="C11722">
        <v>2017</v>
      </c>
      <c r="D11722" s="42" t="s">
        <v>8990</v>
      </c>
      <c r="E11722" t="b">
        <v>0</v>
      </c>
      <c r="F11722" s="42" t="s">
        <v>9181</v>
      </c>
    </row>
    <row r="11723" spans="1:6" x14ac:dyDescent="0.2">
      <c r="A11723" s="42" t="s">
        <v>3389</v>
      </c>
      <c r="B11723" s="42" t="s">
        <v>8462</v>
      </c>
      <c r="C11723">
        <v>2018</v>
      </c>
      <c r="D11723" s="42" t="s">
        <v>9186</v>
      </c>
      <c r="E11723" t="b">
        <v>0</v>
      </c>
      <c r="F11723" s="42" t="s">
        <v>9181</v>
      </c>
    </row>
    <row r="11724" spans="1:6" x14ac:dyDescent="0.2">
      <c r="A11724" s="42" t="s">
        <v>3389</v>
      </c>
      <c r="B11724" s="42" t="s">
        <v>8462</v>
      </c>
      <c r="C11724">
        <v>2019</v>
      </c>
      <c r="D11724" s="42" t="s">
        <v>8540</v>
      </c>
      <c r="E11724" t="b">
        <v>0</v>
      </c>
      <c r="F11724" s="42" t="s">
        <v>9181</v>
      </c>
    </row>
    <row r="11725" spans="1:6" x14ac:dyDescent="0.2">
      <c r="A11725" s="42" t="s">
        <v>3389</v>
      </c>
      <c r="B11725" s="42" t="s">
        <v>8464</v>
      </c>
      <c r="C11725">
        <v>2013</v>
      </c>
      <c r="D11725" s="42" t="s">
        <v>8639</v>
      </c>
      <c r="E11725" t="b">
        <v>0</v>
      </c>
      <c r="F11725" s="42" t="s">
        <v>9181</v>
      </c>
    </row>
    <row r="11726" spans="1:6" x14ac:dyDescent="0.2">
      <c r="A11726" s="42" t="s">
        <v>3389</v>
      </c>
      <c r="B11726" s="42" t="s">
        <v>8464</v>
      </c>
      <c r="C11726">
        <v>2014</v>
      </c>
      <c r="D11726" s="42" t="s">
        <v>8995</v>
      </c>
      <c r="E11726" t="b">
        <v>0</v>
      </c>
      <c r="F11726" s="42" t="s">
        <v>9181</v>
      </c>
    </row>
    <row r="11727" spans="1:6" x14ac:dyDescent="0.2">
      <c r="A11727" s="42" t="s">
        <v>3389</v>
      </c>
      <c r="B11727" s="42" t="s">
        <v>8464</v>
      </c>
      <c r="C11727">
        <v>2015</v>
      </c>
      <c r="D11727" s="42" t="s">
        <v>8649</v>
      </c>
      <c r="E11727" t="b">
        <v>0</v>
      </c>
      <c r="F11727" s="42" t="s">
        <v>9181</v>
      </c>
    </row>
    <row r="11728" spans="1:6" x14ac:dyDescent="0.2">
      <c r="A11728" s="42" t="s">
        <v>3389</v>
      </c>
      <c r="B11728" s="42" t="s">
        <v>8464</v>
      </c>
      <c r="C11728">
        <v>2016</v>
      </c>
      <c r="D11728" s="42" t="s">
        <v>8956</v>
      </c>
      <c r="E11728" t="b">
        <v>0</v>
      </c>
      <c r="F11728" s="42" t="s">
        <v>9181</v>
      </c>
    </row>
    <row r="11729" spans="1:6" x14ac:dyDescent="0.2">
      <c r="A11729" s="42" t="s">
        <v>3389</v>
      </c>
      <c r="B11729" s="42" t="s">
        <v>8464</v>
      </c>
      <c r="C11729">
        <v>2017</v>
      </c>
      <c r="D11729" s="42" t="s">
        <v>8631</v>
      </c>
      <c r="E11729" t="b">
        <v>0</v>
      </c>
      <c r="F11729" s="42" t="s">
        <v>9181</v>
      </c>
    </row>
    <row r="11730" spans="1:6" x14ac:dyDescent="0.2">
      <c r="A11730" s="42" t="s">
        <v>3389</v>
      </c>
      <c r="B11730" s="42" t="s">
        <v>8464</v>
      </c>
      <c r="C11730">
        <v>2018</v>
      </c>
      <c r="D11730" s="42" t="s">
        <v>8613</v>
      </c>
      <c r="E11730" t="b">
        <v>0</v>
      </c>
      <c r="F11730" s="42" t="s">
        <v>9181</v>
      </c>
    </row>
    <row r="11731" spans="1:6" x14ac:dyDescent="0.2">
      <c r="A11731" s="42" t="s">
        <v>3389</v>
      </c>
      <c r="B11731" s="42" t="s">
        <v>8464</v>
      </c>
      <c r="C11731">
        <v>2019</v>
      </c>
      <c r="D11731" s="42" t="s">
        <v>9191</v>
      </c>
      <c r="E11731" t="b">
        <v>0</v>
      </c>
      <c r="F11731" s="42" t="s">
        <v>9181</v>
      </c>
    </row>
    <row r="11732" spans="1:6" x14ac:dyDescent="0.2">
      <c r="A11732" s="42" t="s">
        <v>3390</v>
      </c>
      <c r="B11732" s="42" t="s">
        <v>8454</v>
      </c>
      <c r="C11732">
        <v>2013</v>
      </c>
      <c r="D11732" s="42" t="s">
        <v>9256</v>
      </c>
      <c r="E11732" t="b">
        <v>0</v>
      </c>
      <c r="F11732" s="42" t="s">
        <v>10638</v>
      </c>
    </row>
    <row r="11733" spans="1:6" x14ac:dyDescent="0.2">
      <c r="A11733" s="42" t="s">
        <v>3390</v>
      </c>
      <c r="B11733" s="42" t="s">
        <v>8454</v>
      </c>
      <c r="C11733">
        <v>2014</v>
      </c>
      <c r="D11733" s="42" t="s">
        <v>8589</v>
      </c>
      <c r="E11733" t="b">
        <v>0</v>
      </c>
      <c r="F11733" s="42" t="s">
        <v>10638</v>
      </c>
    </row>
    <row r="11734" spans="1:6" x14ac:dyDescent="0.2">
      <c r="A11734" s="42" t="s">
        <v>3390</v>
      </c>
      <c r="B11734" s="42" t="s">
        <v>8454</v>
      </c>
      <c r="C11734">
        <v>2015</v>
      </c>
      <c r="D11734" s="42" t="s">
        <v>9351</v>
      </c>
      <c r="E11734" t="b">
        <v>0</v>
      </c>
      <c r="F11734" s="42" t="s">
        <v>10638</v>
      </c>
    </row>
    <row r="11735" spans="1:6" x14ac:dyDescent="0.2">
      <c r="A11735" s="42" t="s">
        <v>3390</v>
      </c>
      <c r="B11735" s="42" t="s">
        <v>8454</v>
      </c>
      <c r="C11735">
        <v>2016</v>
      </c>
      <c r="D11735" s="42" t="s">
        <v>9229</v>
      </c>
      <c r="E11735" t="b">
        <v>0</v>
      </c>
      <c r="F11735" s="42" t="s">
        <v>10638</v>
      </c>
    </row>
    <row r="11736" spans="1:6" x14ac:dyDescent="0.2">
      <c r="A11736" s="42" t="s">
        <v>3390</v>
      </c>
      <c r="B11736" s="42" t="s">
        <v>8454</v>
      </c>
      <c r="C11736">
        <v>2017</v>
      </c>
      <c r="D11736" s="42" t="s">
        <v>8511</v>
      </c>
      <c r="E11736" t="b">
        <v>0</v>
      </c>
      <c r="F11736" s="42" t="s">
        <v>10638</v>
      </c>
    </row>
    <row r="11737" spans="1:6" x14ac:dyDescent="0.2">
      <c r="A11737" s="42" t="s">
        <v>3390</v>
      </c>
      <c r="B11737" s="42" t="s">
        <v>8454</v>
      </c>
      <c r="C11737">
        <v>2018</v>
      </c>
      <c r="D11737" s="42" t="s">
        <v>9936</v>
      </c>
      <c r="E11737" t="b">
        <v>0</v>
      </c>
      <c r="F11737" s="42" t="s">
        <v>10638</v>
      </c>
    </row>
    <row r="11738" spans="1:6" x14ac:dyDescent="0.2">
      <c r="A11738" s="42" t="s">
        <v>3390</v>
      </c>
      <c r="B11738" s="42" t="s">
        <v>8454</v>
      </c>
      <c r="C11738">
        <v>2019</v>
      </c>
      <c r="D11738" s="42" t="s">
        <v>8508</v>
      </c>
      <c r="E11738" t="b">
        <v>0</v>
      </c>
      <c r="F11738" s="42" t="s">
        <v>10638</v>
      </c>
    </row>
    <row r="11739" spans="1:6" x14ac:dyDescent="0.2">
      <c r="A11739" s="42" t="s">
        <v>3390</v>
      </c>
      <c r="B11739" s="42" t="s">
        <v>8462</v>
      </c>
      <c r="C11739">
        <v>2013</v>
      </c>
      <c r="D11739" s="42" t="s">
        <v>9106</v>
      </c>
      <c r="E11739" t="b">
        <v>0</v>
      </c>
      <c r="F11739" s="42" t="s">
        <v>10638</v>
      </c>
    </row>
    <row r="11740" spans="1:6" x14ac:dyDescent="0.2">
      <c r="A11740" s="42" t="s">
        <v>3390</v>
      </c>
      <c r="B11740" s="42" t="s">
        <v>8462</v>
      </c>
      <c r="C11740">
        <v>2014</v>
      </c>
      <c r="D11740" s="42" t="s">
        <v>8970</v>
      </c>
      <c r="E11740" t="b">
        <v>0</v>
      </c>
      <c r="F11740" s="42" t="s">
        <v>10638</v>
      </c>
    </row>
    <row r="11741" spans="1:6" x14ac:dyDescent="0.2">
      <c r="A11741" s="42" t="s">
        <v>3390</v>
      </c>
      <c r="B11741" s="42" t="s">
        <v>8462</v>
      </c>
      <c r="C11741">
        <v>2015</v>
      </c>
      <c r="D11741" s="42" t="s">
        <v>8720</v>
      </c>
      <c r="E11741" t="b">
        <v>0</v>
      </c>
      <c r="F11741" s="42" t="s">
        <v>10638</v>
      </c>
    </row>
    <row r="11742" spans="1:6" x14ac:dyDescent="0.2">
      <c r="A11742" s="42" t="s">
        <v>3390</v>
      </c>
      <c r="B11742" s="42" t="s">
        <v>8462</v>
      </c>
      <c r="C11742">
        <v>2016</v>
      </c>
      <c r="D11742" s="42" t="s">
        <v>8557</v>
      </c>
      <c r="E11742" t="b">
        <v>0</v>
      </c>
      <c r="F11742" s="42" t="s">
        <v>10638</v>
      </c>
    </row>
    <row r="11743" spans="1:6" x14ac:dyDescent="0.2">
      <c r="A11743" s="42" t="s">
        <v>3390</v>
      </c>
      <c r="B11743" s="42" t="s">
        <v>8462</v>
      </c>
      <c r="C11743">
        <v>2017</v>
      </c>
      <c r="D11743" s="42" t="s">
        <v>8643</v>
      </c>
      <c r="E11743" t="b">
        <v>0</v>
      </c>
      <c r="F11743" s="42" t="s">
        <v>10638</v>
      </c>
    </row>
    <row r="11744" spans="1:6" x14ac:dyDescent="0.2">
      <c r="A11744" s="42" t="s">
        <v>3390</v>
      </c>
      <c r="B11744" s="42" t="s">
        <v>8462</v>
      </c>
      <c r="C11744">
        <v>2018</v>
      </c>
      <c r="D11744" s="42" t="s">
        <v>9001</v>
      </c>
      <c r="E11744" t="b">
        <v>0</v>
      </c>
      <c r="F11744" s="42" t="s">
        <v>10638</v>
      </c>
    </row>
    <row r="11745" spans="1:6" x14ac:dyDescent="0.2">
      <c r="A11745" s="42" t="s">
        <v>3390</v>
      </c>
      <c r="B11745" s="42" t="s">
        <v>8462</v>
      </c>
      <c r="C11745">
        <v>2019</v>
      </c>
      <c r="D11745" s="42" t="s">
        <v>9447</v>
      </c>
      <c r="E11745" t="b">
        <v>0</v>
      </c>
      <c r="F11745" s="42" t="s">
        <v>10638</v>
      </c>
    </row>
    <row r="11746" spans="1:6" x14ac:dyDescent="0.2">
      <c r="A11746" s="42" t="s">
        <v>3390</v>
      </c>
      <c r="B11746" s="42" t="s">
        <v>8464</v>
      </c>
      <c r="C11746">
        <v>2013</v>
      </c>
      <c r="D11746" s="42" t="s">
        <v>8496</v>
      </c>
      <c r="E11746" t="b">
        <v>0</v>
      </c>
      <c r="F11746" s="42" t="s">
        <v>10638</v>
      </c>
    </row>
    <row r="11747" spans="1:6" x14ac:dyDescent="0.2">
      <c r="A11747" s="42" t="s">
        <v>3390</v>
      </c>
      <c r="B11747" s="42" t="s">
        <v>8464</v>
      </c>
      <c r="C11747">
        <v>2014</v>
      </c>
      <c r="D11747" s="42" t="s">
        <v>8496</v>
      </c>
      <c r="E11747" t="b">
        <v>0</v>
      </c>
      <c r="F11747" s="42" t="s">
        <v>10638</v>
      </c>
    </row>
    <row r="11748" spans="1:6" x14ac:dyDescent="0.2">
      <c r="A11748" s="42" t="s">
        <v>3390</v>
      </c>
      <c r="B11748" s="42" t="s">
        <v>8464</v>
      </c>
      <c r="C11748">
        <v>2015</v>
      </c>
      <c r="D11748" s="42" t="s">
        <v>8496</v>
      </c>
      <c r="E11748" t="b">
        <v>0</v>
      </c>
      <c r="F11748" s="42" t="s">
        <v>10638</v>
      </c>
    </row>
    <row r="11749" spans="1:6" x14ac:dyDescent="0.2">
      <c r="A11749" s="42" t="s">
        <v>3390</v>
      </c>
      <c r="B11749" s="42" t="s">
        <v>8464</v>
      </c>
      <c r="C11749">
        <v>2016</v>
      </c>
      <c r="D11749" s="42" t="s">
        <v>8496</v>
      </c>
      <c r="E11749" t="b">
        <v>0</v>
      </c>
      <c r="F11749" s="42" t="s">
        <v>10638</v>
      </c>
    </row>
    <row r="11750" spans="1:6" x14ac:dyDescent="0.2">
      <c r="A11750" s="42" t="s">
        <v>3390</v>
      </c>
      <c r="B11750" s="42" t="s">
        <v>8464</v>
      </c>
      <c r="C11750">
        <v>2017</v>
      </c>
      <c r="D11750" s="42" t="s">
        <v>8496</v>
      </c>
      <c r="E11750" t="b">
        <v>0</v>
      </c>
      <c r="F11750" s="42" t="s">
        <v>10638</v>
      </c>
    </row>
    <row r="11751" spans="1:6" x14ac:dyDescent="0.2">
      <c r="A11751" s="42" t="s">
        <v>3390</v>
      </c>
      <c r="B11751" s="42" t="s">
        <v>8464</v>
      </c>
      <c r="C11751">
        <v>2018</v>
      </c>
      <c r="D11751" s="42" t="s">
        <v>8496</v>
      </c>
      <c r="E11751" t="b">
        <v>0</v>
      </c>
      <c r="F11751" s="42" t="s">
        <v>10638</v>
      </c>
    </row>
    <row r="11752" spans="1:6" x14ac:dyDescent="0.2">
      <c r="A11752" s="42" t="s">
        <v>3390</v>
      </c>
      <c r="B11752" s="42" t="s">
        <v>8464</v>
      </c>
      <c r="C11752">
        <v>2019</v>
      </c>
      <c r="D11752" s="42" t="s">
        <v>8496</v>
      </c>
      <c r="E11752" t="b">
        <v>0</v>
      </c>
      <c r="F11752" s="42" t="s">
        <v>10638</v>
      </c>
    </row>
    <row r="11753" spans="1:6" x14ac:dyDescent="0.2">
      <c r="A11753" s="42" t="s">
        <v>3393</v>
      </c>
      <c r="B11753" s="42" t="s">
        <v>8454</v>
      </c>
      <c r="C11753">
        <v>2013</v>
      </c>
      <c r="D11753" s="42" t="s">
        <v>8715</v>
      </c>
      <c r="E11753" t="b">
        <v>0</v>
      </c>
      <c r="F11753" s="42" t="s">
        <v>10639</v>
      </c>
    </row>
    <row r="11754" spans="1:6" x14ac:dyDescent="0.2">
      <c r="A11754" s="42" t="s">
        <v>3393</v>
      </c>
      <c r="B11754" s="42" t="s">
        <v>8454</v>
      </c>
      <c r="C11754">
        <v>2014</v>
      </c>
      <c r="D11754" s="42" t="s">
        <v>8995</v>
      </c>
      <c r="E11754" t="b">
        <v>0</v>
      </c>
      <c r="F11754" s="42" t="s">
        <v>10639</v>
      </c>
    </row>
    <row r="11755" spans="1:6" x14ac:dyDescent="0.2">
      <c r="A11755" s="42" t="s">
        <v>3393</v>
      </c>
      <c r="B11755" s="42" t="s">
        <v>8454</v>
      </c>
      <c r="C11755">
        <v>2015</v>
      </c>
      <c r="D11755" s="42" t="s">
        <v>9048</v>
      </c>
      <c r="E11755" t="b">
        <v>0</v>
      </c>
      <c r="F11755" s="42" t="s">
        <v>10639</v>
      </c>
    </row>
    <row r="11756" spans="1:6" x14ac:dyDescent="0.2">
      <c r="A11756" s="42" t="s">
        <v>3393</v>
      </c>
      <c r="B11756" s="42" t="s">
        <v>8454</v>
      </c>
      <c r="C11756">
        <v>2016</v>
      </c>
      <c r="D11756" s="42" t="s">
        <v>9033</v>
      </c>
      <c r="E11756" t="b">
        <v>0</v>
      </c>
      <c r="F11756" s="42" t="s">
        <v>10639</v>
      </c>
    </row>
    <row r="11757" spans="1:6" x14ac:dyDescent="0.2">
      <c r="A11757" s="42" t="s">
        <v>3393</v>
      </c>
      <c r="B11757" s="42" t="s">
        <v>8454</v>
      </c>
      <c r="C11757">
        <v>2017</v>
      </c>
      <c r="D11757" s="42" t="s">
        <v>8546</v>
      </c>
      <c r="E11757" t="b">
        <v>0</v>
      </c>
      <c r="F11757" s="42" t="s">
        <v>10639</v>
      </c>
    </row>
    <row r="11758" spans="1:6" x14ac:dyDescent="0.2">
      <c r="A11758" s="42" t="s">
        <v>3393</v>
      </c>
      <c r="B11758" s="42" t="s">
        <v>8454</v>
      </c>
      <c r="C11758">
        <v>2018</v>
      </c>
      <c r="D11758" s="42" t="s">
        <v>8772</v>
      </c>
      <c r="E11758" t="b">
        <v>0</v>
      </c>
      <c r="F11758" s="42" t="s">
        <v>10639</v>
      </c>
    </row>
    <row r="11759" spans="1:6" x14ac:dyDescent="0.2">
      <c r="A11759" s="42" t="s">
        <v>3393</v>
      </c>
      <c r="B11759" s="42" t="s">
        <v>8454</v>
      </c>
      <c r="C11759">
        <v>2019</v>
      </c>
      <c r="D11759" s="42" t="s">
        <v>8990</v>
      </c>
      <c r="E11759" t="b">
        <v>0</v>
      </c>
      <c r="F11759" s="42" t="s">
        <v>10639</v>
      </c>
    </row>
    <row r="11760" spans="1:6" x14ac:dyDescent="0.2">
      <c r="A11760" s="42" t="s">
        <v>3393</v>
      </c>
      <c r="B11760" s="42" t="s">
        <v>8462</v>
      </c>
      <c r="C11760">
        <v>2013</v>
      </c>
      <c r="D11760" s="42" t="s">
        <v>8970</v>
      </c>
      <c r="E11760" t="b">
        <v>0</v>
      </c>
      <c r="F11760" s="42" t="s">
        <v>10639</v>
      </c>
    </row>
    <row r="11761" spans="1:6" x14ac:dyDescent="0.2">
      <c r="A11761" s="42" t="s">
        <v>3393</v>
      </c>
      <c r="B11761" s="42" t="s">
        <v>8462</v>
      </c>
      <c r="C11761">
        <v>2014</v>
      </c>
      <c r="D11761" s="42" t="s">
        <v>8466</v>
      </c>
      <c r="E11761" t="b">
        <v>0</v>
      </c>
      <c r="F11761" s="42" t="s">
        <v>10639</v>
      </c>
    </row>
    <row r="11762" spans="1:6" x14ac:dyDescent="0.2">
      <c r="A11762" s="42" t="s">
        <v>3393</v>
      </c>
      <c r="B11762" s="42" t="s">
        <v>8462</v>
      </c>
      <c r="C11762">
        <v>2015</v>
      </c>
      <c r="D11762" s="42" t="s">
        <v>8995</v>
      </c>
      <c r="E11762" t="b">
        <v>0</v>
      </c>
      <c r="F11762" s="42" t="s">
        <v>10639</v>
      </c>
    </row>
    <row r="11763" spans="1:6" x14ac:dyDescent="0.2">
      <c r="A11763" s="42" t="s">
        <v>3393</v>
      </c>
      <c r="B11763" s="42" t="s">
        <v>8462</v>
      </c>
      <c r="C11763">
        <v>2016</v>
      </c>
      <c r="D11763" s="42" t="s">
        <v>8529</v>
      </c>
      <c r="E11763" t="b">
        <v>0</v>
      </c>
      <c r="F11763" s="42" t="s">
        <v>10639</v>
      </c>
    </row>
    <row r="11764" spans="1:6" x14ac:dyDescent="0.2">
      <c r="A11764" s="42" t="s">
        <v>3393</v>
      </c>
      <c r="B11764" s="42" t="s">
        <v>8462</v>
      </c>
      <c r="C11764">
        <v>2017</v>
      </c>
      <c r="D11764" s="42" t="s">
        <v>9320</v>
      </c>
      <c r="E11764" t="b">
        <v>0</v>
      </c>
      <c r="F11764" s="42" t="s">
        <v>10639</v>
      </c>
    </row>
    <row r="11765" spans="1:6" x14ac:dyDescent="0.2">
      <c r="A11765" s="42" t="s">
        <v>3393</v>
      </c>
      <c r="B11765" s="42" t="s">
        <v>8462</v>
      </c>
      <c r="C11765">
        <v>2018</v>
      </c>
      <c r="D11765" s="42" t="s">
        <v>8520</v>
      </c>
      <c r="E11765" t="b">
        <v>0</v>
      </c>
      <c r="F11765" s="42" t="s">
        <v>10639</v>
      </c>
    </row>
    <row r="11766" spans="1:6" x14ac:dyDescent="0.2">
      <c r="A11766" s="42" t="s">
        <v>3393</v>
      </c>
      <c r="B11766" s="42" t="s">
        <v>8462</v>
      </c>
      <c r="C11766">
        <v>2019</v>
      </c>
      <c r="D11766" s="42" t="s">
        <v>9470</v>
      </c>
      <c r="E11766" t="b">
        <v>0</v>
      </c>
      <c r="F11766" s="42" t="s">
        <v>10639</v>
      </c>
    </row>
    <row r="11767" spans="1:6" x14ac:dyDescent="0.2">
      <c r="A11767" s="42" t="s">
        <v>3393</v>
      </c>
      <c r="B11767" s="42" t="s">
        <v>8464</v>
      </c>
      <c r="C11767">
        <v>2013</v>
      </c>
      <c r="D11767" s="42" t="s">
        <v>8496</v>
      </c>
      <c r="E11767" t="b">
        <v>0</v>
      </c>
      <c r="F11767" s="42" t="s">
        <v>10639</v>
      </c>
    </row>
    <row r="11768" spans="1:6" x14ac:dyDescent="0.2">
      <c r="A11768" s="42" t="s">
        <v>3393</v>
      </c>
      <c r="B11768" s="42" t="s">
        <v>8464</v>
      </c>
      <c r="C11768">
        <v>2014</v>
      </c>
      <c r="D11768" s="42" t="s">
        <v>8496</v>
      </c>
      <c r="E11768" t="b">
        <v>0</v>
      </c>
      <c r="F11768" s="42" t="s">
        <v>10639</v>
      </c>
    </row>
    <row r="11769" spans="1:6" x14ac:dyDescent="0.2">
      <c r="A11769" s="42" t="s">
        <v>3393</v>
      </c>
      <c r="B11769" s="42" t="s">
        <v>8464</v>
      </c>
      <c r="C11769">
        <v>2015</v>
      </c>
      <c r="D11769" s="42" t="s">
        <v>8496</v>
      </c>
      <c r="E11769" t="b">
        <v>0</v>
      </c>
      <c r="F11769" s="42" t="s">
        <v>10639</v>
      </c>
    </row>
    <row r="11770" spans="1:6" x14ac:dyDescent="0.2">
      <c r="A11770" s="42" t="s">
        <v>3393</v>
      </c>
      <c r="B11770" s="42" t="s">
        <v>8464</v>
      </c>
      <c r="C11770">
        <v>2016</v>
      </c>
      <c r="D11770" s="42" t="s">
        <v>8496</v>
      </c>
      <c r="E11770" t="b">
        <v>0</v>
      </c>
      <c r="F11770" s="42" t="s">
        <v>10639</v>
      </c>
    </row>
    <row r="11771" spans="1:6" x14ac:dyDescent="0.2">
      <c r="A11771" s="42" t="s">
        <v>3393</v>
      </c>
      <c r="B11771" s="42" t="s">
        <v>8464</v>
      </c>
      <c r="C11771">
        <v>2017</v>
      </c>
      <c r="D11771" s="42" t="s">
        <v>8496</v>
      </c>
      <c r="E11771" t="b">
        <v>0</v>
      </c>
      <c r="F11771" s="42" t="s">
        <v>10639</v>
      </c>
    </row>
    <row r="11772" spans="1:6" x14ac:dyDescent="0.2">
      <c r="A11772" s="42" t="s">
        <v>3393</v>
      </c>
      <c r="B11772" s="42" t="s">
        <v>8464</v>
      </c>
      <c r="C11772">
        <v>2018</v>
      </c>
      <c r="D11772" s="42" t="s">
        <v>8496</v>
      </c>
      <c r="E11772" t="b">
        <v>0</v>
      </c>
      <c r="F11772" s="42" t="s">
        <v>10639</v>
      </c>
    </row>
    <row r="11773" spans="1:6" x14ac:dyDescent="0.2">
      <c r="A11773" s="42" t="s">
        <v>3393</v>
      </c>
      <c r="B11773" s="42" t="s">
        <v>8464</v>
      </c>
      <c r="C11773">
        <v>2019</v>
      </c>
      <c r="D11773" s="42" t="s">
        <v>8973</v>
      </c>
      <c r="E11773" t="b">
        <v>0</v>
      </c>
      <c r="F11773" s="42" t="s">
        <v>10639</v>
      </c>
    </row>
    <row r="11774" spans="1:6" x14ac:dyDescent="0.2">
      <c r="A11774" s="42" t="s">
        <v>3394</v>
      </c>
      <c r="B11774" s="42" t="s">
        <v>8454</v>
      </c>
      <c r="C11774">
        <v>2013</v>
      </c>
      <c r="D11774" s="42" t="s">
        <v>8823</v>
      </c>
      <c r="E11774" t="b">
        <v>0</v>
      </c>
      <c r="F11774" s="42" t="s">
        <v>10640</v>
      </c>
    </row>
    <row r="11775" spans="1:6" x14ac:dyDescent="0.2">
      <c r="A11775" s="42" t="s">
        <v>3394</v>
      </c>
      <c r="B11775" s="42" t="s">
        <v>8454</v>
      </c>
      <c r="C11775">
        <v>2014</v>
      </c>
      <c r="D11775" s="42" t="s">
        <v>8713</v>
      </c>
      <c r="E11775" t="b">
        <v>0</v>
      </c>
      <c r="F11775" s="42" t="s">
        <v>10640</v>
      </c>
    </row>
    <row r="11776" spans="1:6" x14ac:dyDescent="0.2">
      <c r="A11776" s="42" t="s">
        <v>3394</v>
      </c>
      <c r="B11776" s="42" t="s">
        <v>8454</v>
      </c>
      <c r="C11776">
        <v>2015</v>
      </c>
      <c r="D11776" s="42" t="s">
        <v>9126</v>
      </c>
      <c r="E11776" t="b">
        <v>0</v>
      </c>
      <c r="F11776" s="42" t="s">
        <v>10640</v>
      </c>
    </row>
    <row r="11777" spans="1:6" x14ac:dyDescent="0.2">
      <c r="A11777" s="42" t="s">
        <v>3394</v>
      </c>
      <c r="B11777" s="42" t="s">
        <v>8454</v>
      </c>
      <c r="C11777">
        <v>2016</v>
      </c>
      <c r="D11777" s="42" t="s">
        <v>8826</v>
      </c>
      <c r="E11777" t="b">
        <v>0</v>
      </c>
      <c r="F11777" s="42" t="s">
        <v>10640</v>
      </c>
    </row>
    <row r="11778" spans="1:6" x14ac:dyDescent="0.2">
      <c r="A11778" s="42" t="s">
        <v>3394</v>
      </c>
      <c r="B11778" s="42" t="s">
        <v>8454</v>
      </c>
      <c r="C11778">
        <v>2017</v>
      </c>
      <c r="D11778" s="42" t="s">
        <v>9405</v>
      </c>
      <c r="E11778" t="b">
        <v>0</v>
      </c>
      <c r="F11778" s="42" t="s">
        <v>10640</v>
      </c>
    </row>
    <row r="11779" spans="1:6" x14ac:dyDescent="0.2">
      <c r="A11779" s="42" t="s">
        <v>3394</v>
      </c>
      <c r="B11779" s="42" t="s">
        <v>8454</v>
      </c>
      <c r="C11779">
        <v>2018</v>
      </c>
      <c r="D11779" s="42" t="s">
        <v>9005</v>
      </c>
      <c r="E11779" t="b">
        <v>0</v>
      </c>
      <c r="F11779" s="42" t="s">
        <v>10640</v>
      </c>
    </row>
    <row r="11780" spans="1:6" x14ac:dyDescent="0.2">
      <c r="A11780" s="42" t="s">
        <v>3394</v>
      </c>
      <c r="B11780" s="42" t="s">
        <v>8454</v>
      </c>
      <c r="C11780">
        <v>2019</v>
      </c>
      <c r="D11780" s="42" t="s">
        <v>9427</v>
      </c>
      <c r="E11780" t="b">
        <v>0</v>
      </c>
      <c r="F11780" s="42" t="s">
        <v>10640</v>
      </c>
    </row>
    <row r="11781" spans="1:6" x14ac:dyDescent="0.2">
      <c r="A11781" s="42" t="s">
        <v>3394</v>
      </c>
      <c r="B11781" s="42" t="s">
        <v>8462</v>
      </c>
      <c r="C11781">
        <v>2013</v>
      </c>
      <c r="D11781" s="42" t="s">
        <v>8690</v>
      </c>
      <c r="E11781" t="b">
        <v>0</v>
      </c>
      <c r="F11781" s="42" t="s">
        <v>10640</v>
      </c>
    </row>
    <row r="11782" spans="1:6" x14ac:dyDescent="0.2">
      <c r="A11782" s="42" t="s">
        <v>3394</v>
      </c>
      <c r="B11782" s="42" t="s">
        <v>8462</v>
      </c>
      <c r="C11782">
        <v>2014</v>
      </c>
      <c r="D11782" s="42" t="s">
        <v>9040</v>
      </c>
      <c r="E11782" t="b">
        <v>0</v>
      </c>
      <c r="F11782" s="42" t="s">
        <v>10640</v>
      </c>
    </row>
    <row r="11783" spans="1:6" x14ac:dyDescent="0.2">
      <c r="A11783" s="42" t="s">
        <v>3394</v>
      </c>
      <c r="B11783" s="42" t="s">
        <v>8462</v>
      </c>
      <c r="C11783">
        <v>2015</v>
      </c>
      <c r="D11783" s="42" t="s">
        <v>9124</v>
      </c>
      <c r="E11783" t="b">
        <v>0</v>
      </c>
      <c r="F11783" s="42" t="s">
        <v>10640</v>
      </c>
    </row>
    <row r="11784" spans="1:6" x14ac:dyDescent="0.2">
      <c r="A11784" s="42" t="s">
        <v>3394</v>
      </c>
      <c r="B11784" s="42" t="s">
        <v>8462</v>
      </c>
      <c r="C11784">
        <v>2016</v>
      </c>
      <c r="D11784" s="42" t="s">
        <v>9284</v>
      </c>
      <c r="E11784" t="b">
        <v>0</v>
      </c>
      <c r="F11784" s="42" t="s">
        <v>10640</v>
      </c>
    </row>
    <row r="11785" spans="1:6" x14ac:dyDescent="0.2">
      <c r="A11785" s="42" t="s">
        <v>3394</v>
      </c>
      <c r="B11785" s="42" t="s">
        <v>8462</v>
      </c>
      <c r="C11785">
        <v>2017</v>
      </c>
      <c r="D11785" s="42" t="s">
        <v>9160</v>
      </c>
      <c r="E11785" t="b">
        <v>0</v>
      </c>
      <c r="F11785" s="42" t="s">
        <v>10640</v>
      </c>
    </row>
    <row r="11786" spans="1:6" x14ac:dyDescent="0.2">
      <c r="A11786" s="42" t="s">
        <v>3394</v>
      </c>
      <c r="B11786" s="42" t="s">
        <v>8462</v>
      </c>
      <c r="C11786">
        <v>2018</v>
      </c>
      <c r="D11786" s="42" t="s">
        <v>8644</v>
      </c>
      <c r="E11786" t="b">
        <v>0</v>
      </c>
      <c r="F11786" s="42" t="s">
        <v>10640</v>
      </c>
    </row>
    <row r="11787" spans="1:6" x14ac:dyDescent="0.2">
      <c r="A11787" s="42" t="s">
        <v>3394</v>
      </c>
      <c r="B11787" s="42" t="s">
        <v>8462</v>
      </c>
      <c r="C11787">
        <v>2019</v>
      </c>
      <c r="D11787" s="42" t="s">
        <v>10394</v>
      </c>
      <c r="E11787" t="b">
        <v>0</v>
      </c>
      <c r="F11787" s="42" t="s">
        <v>10640</v>
      </c>
    </row>
    <row r="11788" spans="1:6" x14ac:dyDescent="0.2">
      <c r="A11788" s="42" t="s">
        <v>3394</v>
      </c>
      <c r="B11788" s="42" t="s">
        <v>8464</v>
      </c>
      <c r="C11788">
        <v>2013</v>
      </c>
      <c r="D11788" s="42" t="s">
        <v>9318</v>
      </c>
      <c r="E11788" t="b">
        <v>0</v>
      </c>
      <c r="F11788" s="42" t="s">
        <v>10640</v>
      </c>
    </row>
    <row r="11789" spans="1:6" x14ac:dyDescent="0.2">
      <c r="A11789" s="42" t="s">
        <v>3394</v>
      </c>
      <c r="B11789" s="42" t="s">
        <v>8464</v>
      </c>
      <c r="C11789">
        <v>2014</v>
      </c>
      <c r="D11789" s="42" t="s">
        <v>9318</v>
      </c>
      <c r="E11789" t="b">
        <v>0</v>
      </c>
      <c r="F11789" s="42" t="s">
        <v>10640</v>
      </c>
    </row>
    <row r="11790" spans="1:6" x14ac:dyDescent="0.2">
      <c r="A11790" s="42" t="s">
        <v>3394</v>
      </c>
      <c r="B11790" s="42" t="s">
        <v>8464</v>
      </c>
      <c r="C11790">
        <v>2015</v>
      </c>
      <c r="D11790" s="42" t="s">
        <v>9318</v>
      </c>
      <c r="E11790" t="b">
        <v>0</v>
      </c>
      <c r="F11790" s="42" t="s">
        <v>10640</v>
      </c>
    </row>
    <row r="11791" spans="1:6" x14ac:dyDescent="0.2">
      <c r="A11791" s="42" t="s">
        <v>3394</v>
      </c>
      <c r="B11791" s="42" t="s">
        <v>8464</v>
      </c>
      <c r="C11791">
        <v>2016</v>
      </c>
      <c r="D11791" s="42" t="s">
        <v>8593</v>
      </c>
      <c r="E11791" t="b">
        <v>0</v>
      </c>
      <c r="F11791" s="42" t="s">
        <v>10640</v>
      </c>
    </row>
    <row r="11792" spans="1:6" x14ac:dyDescent="0.2">
      <c r="A11792" s="42" t="s">
        <v>3394</v>
      </c>
      <c r="B11792" s="42" t="s">
        <v>8464</v>
      </c>
      <c r="C11792">
        <v>2017</v>
      </c>
      <c r="D11792" s="42" t="s">
        <v>9012</v>
      </c>
      <c r="E11792" t="b">
        <v>0</v>
      </c>
      <c r="F11792" s="42" t="s">
        <v>10640</v>
      </c>
    </row>
    <row r="11793" spans="1:6" x14ac:dyDescent="0.2">
      <c r="A11793" s="42" t="s">
        <v>3394</v>
      </c>
      <c r="B11793" s="42" t="s">
        <v>8464</v>
      </c>
      <c r="C11793">
        <v>2018</v>
      </c>
      <c r="D11793" s="42" t="s">
        <v>8655</v>
      </c>
      <c r="E11793" t="b">
        <v>0</v>
      </c>
      <c r="F11793" s="42" t="s">
        <v>10640</v>
      </c>
    </row>
    <row r="11794" spans="1:6" x14ac:dyDescent="0.2">
      <c r="A11794" s="42" t="s">
        <v>3394</v>
      </c>
      <c r="B11794" s="42" t="s">
        <v>8464</v>
      </c>
      <c r="C11794">
        <v>2019</v>
      </c>
      <c r="D11794" s="42" t="s">
        <v>8828</v>
      </c>
      <c r="E11794" t="b">
        <v>0</v>
      </c>
      <c r="F11794" s="42" t="s">
        <v>10640</v>
      </c>
    </row>
    <row r="11795" spans="1:6" x14ac:dyDescent="0.2">
      <c r="A11795" s="42" t="s">
        <v>617</v>
      </c>
      <c r="B11795" s="42" t="s">
        <v>8454</v>
      </c>
      <c r="C11795">
        <v>2013</v>
      </c>
      <c r="D11795" s="42" t="s">
        <v>9272</v>
      </c>
      <c r="E11795" t="b">
        <v>0</v>
      </c>
      <c r="F11795" s="42" t="s">
        <v>9273</v>
      </c>
    </row>
    <row r="11796" spans="1:6" x14ac:dyDescent="0.2">
      <c r="A11796" s="42" t="s">
        <v>617</v>
      </c>
      <c r="B11796" s="42" t="s">
        <v>8454</v>
      </c>
      <c r="C11796">
        <v>2014</v>
      </c>
      <c r="D11796" s="42" t="s">
        <v>9274</v>
      </c>
      <c r="E11796" t="b">
        <v>0</v>
      </c>
      <c r="F11796" s="42" t="s">
        <v>9273</v>
      </c>
    </row>
    <row r="11797" spans="1:6" x14ac:dyDescent="0.2">
      <c r="A11797" s="42" t="s">
        <v>617</v>
      </c>
      <c r="B11797" s="42" t="s">
        <v>8454</v>
      </c>
      <c r="C11797">
        <v>2015</v>
      </c>
      <c r="D11797" s="42" t="s">
        <v>8697</v>
      </c>
      <c r="E11797" t="b">
        <v>0</v>
      </c>
      <c r="F11797" s="42" t="s">
        <v>9273</v>
      </c>
    </row>
    <row r="11798" spans="1:6" x14ac:dyDescent="0.2">
      <c r="A11798" s="42" t="s">
        <v>617</v>
      </c>
      <c r="B11798" s="42" t="s">
        <v>8454</v>
      </c>
      <c r="C11798">
        <v>2016</v>
      </c>
      <c r="D11798" s="42" t="s">
        <v>9275</v>
      </c>
      <c r="E11798" t="b">
        <v>0</v>
      </c>
      <c r="F11798" s="42" t="s">
        <v>9273</v>
      </c>
    </row>
    <row r="11799" spans="1:6" x14ac:dyDescent="0.2">
      <c r="A11799" s="42" t="s">
        <v>617</v>
      </c>
      <c r="B11799" s="42" t="s">
        <v>8454</v>
      </c>
      <c r="C11799">
        <v>2017</v>
      </c>
      <c r="D11799" s="42" t="s">
        <v>9034</v>
      </c>
      <c r="E11799" t="b">
        <v>0</v>
      </c>
      <c r="F11799" s="42" t="s">
        <v>9273</v>
      </c>
    </row>
    <row r="11800" spans="1:6" x14ac:dyDescent="0.2">
      <c r="A11800" s="42" t="s">
        <v>617</v>
      </c>
      <c r="B11800" s="42" t="s">
        <v>8454</v>
      </c>
      <c r="C11800">
        <v>2018</v>
      </c>
      <c r="D11800" s="42" t="s">
        <v>9276</v>
      </c>
      <c r="E11800" t="b">
        <v>0</v>
      </c>
      <c r="F11800" s="42" t="s">
        <v>9273</v>
      </c>
    </row>
    <row r="11801" spans="1:6" x14ac:dyDescent="0.2">
      <c r="A11801" s="42" t="s">
        <v>617</v>
      </c>
      <c r="B11801" s="42" t="s">
        <v>8454</v>
      </c>
      <c r="C11801">
        <v>2019</v>
      </c>
      <c r="D11801" s="42" t="s">
        <v>8528</v>
      </c>
      <c r="E11801" t="b">
        <v>0</v>
      </c>
      <c r="F11801" s="42" t="s">
        <v>9273</v>
      </c>
    </row>
    <row r="11802" spans="1:6" x14ac:dyDescent="0.2">
      <c r="A11802" s="42" t="s">
        <v>617</v>
      </c>
      <c r="B11802" s="42" t="s">
        <v>8462</v>
      </c>
      <c r="C11802">
        <v>2013</v>
      </c>
      <c r="D11802" s="42" t="s">
        <v>9277</v>
      </c>
      <c r="E11802" t="b">
        <v>0</v>
      </c>
      <c r="F11802" s="42" t="s">
        <v>9273</v>
      </c>
    </row>
    <row r="11803" spans="1:6" x14ac:dyDescent="0.2">
      <c r="A11803" s="42" t="s">
        <v>617</v>
      </c>
      <c r="B11803" s="42" t="s">
        <v>8462</v>
      </c>
      <c r="C11803">
        <v>2014</v>
      </c>
      <c r="D11803" s="42" t="s">
        <v>8668</v>
      </c>
      <c r="E11803" t="b">
        <v>0</v>
      </c>
      <c r="F11803" s="42" t="s">
        <v>9273</v>
      </c>
    </row>
    <row r="11804" spans="1:6" x14ac:dyDescent="0.2">
      <c r="A11804" s="42" t="s">
        <v>617</v>
      </c>
      <c r="B11804" s="42" t="s">
        <v>8462</v>
      </c>
      <c r="C11804">
        <v>2015</v>
      </c>
      <c r="D11804" s="42" t="s">
        <v>8644</v>
      </c>
      <c r="E11804" t="b">
        <v>0</v>
      </c>
      <c r="F11804" s="42" t="s">
        <v>9273</v>
      </c>
    </row>
    <row r="11805" spans="1:6" x14ac:dyDescent="0.2">
      <c r="A11805" s="42" t="s">
        <v>617</v>
      </c>
      <c r="B11805" s="42" t="s">
        <v>8462</v>
      </c>
      <c r="C11805">
        <v>2016</v>
      </c>
      <c r="D11805" s="42" t="s">
        <v>9275</v>
      </c>
      <c r="E11805" t="b">
        <v>0</v>
      </c>
      <c r="F11805" s="42" t="s">
        <v>9273</v>
      </c>
    </row>
    <row r="11806" spans="1:6" x14ac:dyDescent="0.2">
      <c r="A11806" s="42" t="s">
        <v>617</v>
      </c>
      <c r="B11806" s="42" t="s">
        <v>8462</v>
      </c>
      <c r="C11806">
        <v>2017</v>
      </c>
      <c r="D11806" s="42" t="s">
        <v>9278</v>
      </c>
      <c r="E11806" t="b">
        <v>0</v>
      </c>
      <c r="F11806" s="42" t="s">
        <v>9273</v>
      </c>
    </row>
    <row r="11807" spans="1:6" x14ac:dyDescent="0.2">
      <c r="A11807" s="42" t="s">
        <v>617</v>
      </c>
      <c r="B11807" s="42" t="s">
        <v>8462</v>
      </c>
      <c r="C11807">
        <v>2018</v>
      </c>
      <c r="D11807" s="42" t="s">
        <v>8779</v>
      </c>
      <c r="E11807" t="b">
        <v>0</v>
      </c>
      <c r="F11807" s="42" t="s">
        <v>9273</v>
      </c>
    </row>
    <row r="11808" spans="1:6" x14ac:dyDescent="0.2">
      <c r="A11808" s="42" t="s">
        <v>617</v>
      </c>
      <c r="B11808" s="42" t="s">
        <v>8462</v>
      </c>
      <c r="C11808">
        <v>2019</v>
      </c>
      <c r="D11808" s="42" t="s">
        <v>8995</v>
      </c>
      <c r="E11808" t="b">
        <v>0</v>
      </c>
      <c r="F11808" s="42" t="s">
        <v>9273</v>
      </c>
    </row>
    <row r="11809" spans="1:6" x14ac:dyDescent="0.2">
      <c r="A11809" s="42" t="s">
        <v>617</v>
      </c>
      <c r="B11809" s="42" t="s">
        <v>8464</v>
      </c>
      <c r="C11809">
        <v>2013</v>
      </c>
      <c r="D11809" s="42" t="s">
        <v>9091</v>
      </c>
      <c r="E11809" t="b">
        <v>0</v>
      </c>
      <c r="F11809" s="42" t="s">
        <v>9273</v>
      </c>
    </row>
    <row r="11810" spans="1:6" x14ac:dyDescent="0.2">
      <c r="A11810" s="42" t="s">
        <v>617</v>
      </c>
      <c r="B11810" s="42" t="s">
        <v>8464</v>
      </c>
      <c r="C11810">
        <v>2014</v>
      </c>
      <c r="D11810" s="42" t="s">
        <v>8663</v>
      </c>
      <c r="E11810" t="b">
        <v>0</v>
      </c>
      <c r="F11810" s="42" t="s">
        <v>9273</v>
      </c>
    </row>
    <row r="11811" spans="1:6" x14ac:dyDescent="0.2">
      <c r="A11811" s="42" t="s">
        <v>617</v>
      </c>
      <c r="B11811" s="42" t="s">
        <v>8464</v>
      </c>
      <c r="C11811">
        <v>2015</v>
      </c>
      <c r="D11811" s="42" t="s">
        <v>9279</v>
      </c>
      <c r="E11811" t="b">
        <v>0</v>
      </c>
      <c r="F11811" s="42" t="s">
        <v>9273</v>
      </c>
    </row>
    <row r="11812" spans="1:6" x14ac:dyDescent="0.2">
      <c r="A11812" s="42" t="s">
        <v>617</v>
      </c>
      <c r="B11812" s="42" t="s">
        <v>8464</v>
      </c>
      <c r="C11812">
        <v>2016</v>
      </c>
      <c r="D11812" s="42" t="s">
        <v>9280</v>
      </c>
      <c r="E11812" t="b">
        <v>0</v>
      </c>
      <c r="F11812" s="42" t="s">
        <v>9273</v>
      </c>
    </row>
    <row r="11813" spans="1:6" x14ac:dyDescent="0.2">
      <c r="A11813" s="42" t="s">
        <v>617</v>
      </c>
      <c r="B11813" s="42" t="s">
        <v>8464</v>
      </c>
      <c r="C11813">
        <v>2017</v>
      </c>
      <c r="D11813" s="42" t="s">
        <v>8770</v>
      </c>
      <c r="E11813" t="b">
        <v>0</v>
      </c>
      <c r="F11813" s="42" t="s">
        <v>9273</v>
      </c>
    </row>
    <row r="11814" spans="1:6" x14ac:dyDescent="0.2">
      <c r="A11814" s="42" t="s">
        <v>617</v>
      </c>
      <c r="B11814" s="42" t="s">
        <v>8464</v>
      </c>
      <c r="C11814">
        <v>2018</v>
      </c>
      <c r="D11814" s="42" t="s">
        <v>9182</v>
      </c>
      <c r="E11814" t="b">
        <v>0</v>
      </c>
      <c r="F11814" s="42" t="s">
        <v>9273</v>
      </c>
    </row>
    <row r="11815" spans="1:6" x14ac:dyDescent="0.2">
      <c r="A11815" s="42" t="s">
        <v>617</v>
      </c>
      <c r="B11815" s="42" t="s">
        <v>8464</v>
      </c>
      <c r="C11815">
        <v>2019</v>
      </c>
      <c r="D11815" s="42" t="s">
        <v>9281</v>
      </c>
      <c r="E11815" t="b">
        <v>0</v>
      </c>
      <c r="F11815" s="42" t="s">
        <v>9273</v>
      </c>
    </row>
    <row r="11816" spans="1:6" x14ac:dyDescent="0.2">
      <c r="A11816" s="42" t="s">
        <v>607</v>
      </c>
      <c r="B11816" s="42" t="s">
        <v>8454</v>
      </c>
      <c r="C11816">
        <v>2013</v>
      </c>
      <c r="D11816" s="42" t="s">
        <v>8610</v>
      </c>
      <c r="E11816" t="b">
        <v>0</v>
      </c>
      <c r="F11816" s="42" t="s">
        <v>9209</v>
      </c>
    </row>
    <row r="11817" spans="1:6" x14ac:dyDescent="0.2">
      <c r="A11817" s="42" t="s">
        <v>607</v>
      </c>
      <c r="B11817" s="42" t="s">
        <v>8454</v>
      </c>
      <c r="C11817">
        <v>2014</v>
      </c>
      <c r="D11817" s="42" t="s">
        <v>8578</v>
      </c>
      <c r="E11817" t="b">
        <v>0</v>
      </c>
      <c r="F11817" s="42" t="s">
        <v>9209</v>
      </c>
    </row>
    <row r="11818" spans="1:6" x14ac:dyDescent="0.2">
      <c r="A11818" s="42" t="s">
        <v>607</v>
      </c>
      <c r="B11818" s="42" t="s">
        <v>8454</v>
      </c>
      <c r="C11818">
        <v>2015</v>
      </c>
      <c r="D11818" s="42" t="s">
        <v>8747</v>
      </c>
      <c r="E11818" t="b">
        <v>0</v>
      </c>
      <c r="F11818" s="42" t="s">
        <v>9209</v>
      </c>
    </row>
    <row r="11819" spans="1:6" x14ac:dyDescent="0.2">
      <c r="A11819" s="42" t="s">
        <v>607</v>
      </c>
      <c r="B11819" s="42" t="s">
        <v>8454</v>
      </c>
      <c r="C11819">
        <v>2016</v>
      </c>
      <c r="D11819" s="42" t="s">
        <v>9210</v>
      </c>
      <c r="E11819" t="b">
        <v>0</v>
      </c>
      <c r="F11819" s="42" t="s">
        <v>9209</v>
      </c>
    </row>
    <row r="11820" spans="1:6" x14ac:dyDescent="0.2">
      <c r="A11820" s="42" t="s">
        <v>607</v>
      </c>
      <c r="B11820" s="42" t="s">
        <v>8454</v>
      </c>
      <c r="C11820">
        <v>2017</v>
      </c>
      <c r="D11820" s="42" t="s">
        <v>9211</v>
      </c>
      <c r="E11820" t="b">
        <v>0</v>
      </c>
      <c r="F11820" s="42" t="s">
        <v>9209</v>
      </c>
    </row>
    <row r="11821" spans="1:6" x14ac:dyDescent="0.2">
      <c r="A11821" s="42" t="s">
        <v>607</v>
      </c>
      <c r="B11821" s="42" t="s">
        <v>8454</v>
      </c>
      <c r="C11821">
        <v>2018</v>
      </c>
      <c r="D11821" s="42" t="s">
        <v>9212</v>
      </c>
      <c r="E11821" t="b">
        <v>0</v>
      </c>
      <c r="F11821" s="42" t="s">
        <v>9209</v>
      </c>
    </row>
    <row r="11822" spans="1:6" x14ac:dyDescent="0.2">
      <c r="A11822" s="42" t="s">
        <v>607</v>
      </c>
      <c r="B11822" s="42" t="s">
        <v>8454</v>
      </c>
      <c r="C11822">
        <v>2019</v>
      </c>
      <c r="D11822" s="42" t="s">
        <v>9213</v>
      </c>
      <c r="E11822" t="b">
        <v>0</v>
      </c>
      <c r="F11822" s="42" t="s">
        <v>9209</v>
      </c>
    </row>
    <row r="11823" spans="1:6" x14ac:dyDescent="0.2">
      <c r="A11823" s="42" t="s">
        <v>607</v>
      </c>
      <c r="B11823" s="42" t="s">
        <v>8462</v>
      </c>
      <c r="C11823">
        <v>2013</v>
      </c>
      <c r="D11823" s="42" t="s">
        <v>9214</v>
      </c>
      <c r="E11823" t="b">
        <v>0</v>
      </c>
      <c r="F11823" s="42" t="s">
        <v>9209</v>
      </c>
    </row>
    <row r="11824" spans="1:6" x14ac:dyDescent="0.2">
      <c r="A11824" s="42" t="s">
        <v>607</v>
      </c>
      <c r="B11824" s="42" t="s">
        <v>8462</v>
      </c>
      <c r="C11824">
        <v>2014</v>
      </c>
      <c r="D11824" s="42" t="s">
        <v>9215</v>
      </c>
      <c r="E11824" t="b">
        <v>0</v>
      </c>
      <c r="F11824" s="42" t="s">
        <v>9209</v>
      </c>
    </row>
    <row r="11825" spans="1:6" x14ac:dyDescent="0.2">
      <c r="A11825" s="42" t="s">
        <v>607</v>
      </c>
      <c r="B11825" s="42" t="s">
        <v>8462</v>
      </c>
      <c r="C11825">
        <v>2015</v>
      </c>
      <c r="D11825" s="42" t="s">
        <v>9216</v>
      </c>
      <c r="E11825" t="b">
        <v>0</v>
      </c>
      <c r="F11825" s="42" t="s">
        <v>9209</v>
      </c>
    </row>
    <row r="11826" spans="1:6" x14ac:dyDescent="0.2">
      <c r="A11826" s="42" t="s">
        <v>607</v>
      </c>
      <c r="B11826" s="42" t="s">
        <v>8462</v>
      </c>
      <c r="C11826">
        <v>2016</v>
      </c>
      <c r="D11826" s="42" t="s">
        <v>9217</v>
      </c>
      <c r="E11826" t="b">
        <v>0</v>
      </c>
      <c r="F11826" s="42" t="s">
        <v>9209</v>
      </c>
    </row>
    <row r="11827" spans="1:6" x14ac:dyDescent="0.2">
      <c r="A11827" s="42" t="s">
        <v>607</v>
      </c>
      <c r="B11827" s="42" t="s">
        <v>8462</v>
      </c>
      <c r="C11827">
        <v>2017</v>
      </c>
      <c r="D11827" s="42" t="s">
        <v>9218</v>
      </c>
      <c r="E11827" t="b">
        <v>0</v>
      </c>
      <c r="F11827" s="42" t="s">
        <v>9209</v>
      </c>
    </row>
    <row r="11828" spans="1:6" x14ac:dyDescent="0.2">
      <c r="A11828" s="42" t="s">
        <v>607</v>
      </c>
      <c r="B11828" s="42" t="s">
        <v>8462</v>
      </c>
      <c r="C11828">
        <v>2018</v>
      </c>
      <c r="D11828" s="42" t="s">
        <v>9219</v>
      </c>
      <c r="E11828" t="b">
        <v>0</v>
      </c>
      <c r="F11828" s="42" t="s">
        <v>9209</v>
      </c>
    </row>
    <row r="11829" spans="1:6" x14ac:dyDescent="0.2">
      <c r="A11829" s="42" t="s">
        <v>607</v>
      </c>
      <c r="B11829" s="42" t="s">
        <v>8462</v>
      </c>
      <c r="C11829">
        <v>2019</v>
      </c>
      <c r="D11829" s="42" t="s">
        <v>9220</v>
      </c>
      <c r="E11829" t="b">
        <v>0</v>
      </c>
      <c r="F11829" s="42" t="s">
        <v>9209</v>
      </c>
    </row>
    <row r="11830" spans="1:6" x14ac:dyDescent="0.2">
      <c r="A11830" s="42" t="s">
        <v>607</v>
      </c>
      <c r="B11830" s="42" t="s">
        <v>8464</v>
      </c>
      <c r="C11830">
        <v>2013</v>
      </c>
      <c r="D11830" s="42" t="s">
        <v>9101</v>
      </c>
      <c r="E11830" t="b">
        <v>0</v>
      </c>
      <c r="F11830" s="42" t="s">
        <v>9209</v>
      </c>
    </row>
    <row r="11831" spans="1:6" x14ac:dyDescent="0.2">
      <c r="A11831" s="42" t="s">
        <v>607</v>
      </c>
      <c r="B11831" s="42" t="s">
        <v>8464</v>
      </c>
      <c r="C11831">
        <v>2014</v>
      </c>
      <c r="D11831" s="42" t="s">
        <v>9221</v>
      </c>
      <c r="E11831" t="b">
        <v>0</v>
      </c>
      <c r="F11831" s="42" t="s">
        <v>9209</v>
      </c>
    </row>
    <row r="11832" spans="1:6" x14ac:dyDescent="0.2">
      <c r="A11832" s="42" t="s">
        <v>607</v>
      </c>
      <c r="B11832" s="42" t="s">
        <v>8464</v>
      </c>
      <c r="C11832">
        <v>2015</v>
      </c>
      <c r="D11832" s="42" t="s">
        <v>9222</v>
      </c>
      <c r="E11832" t="b">
        <v>0</v>
      </c>
      <c r="F11832" s="42" t="s">
        <v>9209</v>
      </c>
    </row>
    <row r="11833" spans="1:6" x14ac:dyDescent="0.2">
      <c r="A11833" s="42" t="s">
        <v>607</v>
      </c>
      <c r="B11833" s="42" t="s">
        <v>8464</v>
      </c>
      <c r="C11833">
        <v>2016</v>
      </c>
      <c r="D11833" s="42" t="s">
        <v>9223</v>
      </c>
      <c r="E11833" t="b">
        <v>0</v>
      </c>
      <c r="F11833" s="42" t="s">
        <v>9209</v>
      </c>
    </row>
    <row r="11834" spans="1:6" x14ac:dyDescent="0.2">
      <c r="A11834" s="42" t="s">
        <v>607</v>
      </c>
      <c r="B11834" s="42" t="s">
        <v>8464</v>
      </c>
      <c r="C11834">
        <v>2017</v>
      </c>
      <c r="D11834" s="42" t="s">
        <v>9041</v>
      </c>
      <c r="E11834" t="b">
        <v>0</v>
      </c>
      <c r="F11834" s="42" t="s">
        <v>9209</v>
      </c>
    </row>
    <row r="11835" spans="1:6" x14ac:dyDescent="0.2">
      <c r="A11835" s="42" t="s">
        <v>607</v>
      </c>
      <c r="B11835" s="42" t="s">
        <v>8464</v>
      </c>
      <c r="C11835">
        <v>2018</v>
      </c>
      <c r="D11835" s="42" t="s">
        <v>9224</v>
      </c>
      <c r="E11835" t="b">
        <v>0</v>
      </c>
      <c r="F11835" s="42" t="s">
        <v>9209</v>
      </c>
    </row>
    <row r="11836" spans="1:6" x14ac:dyDescent="0.2">
      <c r="A11836" s="42" t="s">
        <v>607</v>
      </c>
      <c r="B11836" s="42" t="s">
        <v>8464</v>
      </c>
      <c r="C11836">
        <v>2019</v>
      </c>
      <c r="D11836" s="42" t="s">
        <v>9037</v>
      </c>
      <c r="E11836" t="b">
        <v>0</v>
      </c>
      <c r="F11836" s="42" t="s">
        <v>9209</v>
      </c>
    </row>
    <row r="11837" spans="1:6" x14ac:dyDescent="0.2">
      <c r="A11837" s="42" t="s">
        <v>2923</v>
      </c>
      <c r="B11837" s="42" t="s">
        <v>8454</v>
      </c>
      <c r="C11837">
        <v>2013</v>
      </c>
      <c r="D11837" s="42" t="s">
        <v>10414</v>
      </c>
      <c r="E11837" t="b">
        <v>1</v>
      </c>
      <c r="F11837" s="42" t="s">
        <v>2924</v>
      </c>
    </row>
    <row r="11838" spans="1:6" x14ac:dyDescent="0.2">
      <c r="A11838" s="42" t="s">
        <v>2923</v>
      </c>
      <c r="B11838" s="42" t="s">
        <v>8454</v>
      </c>
      <c r="C11838">
        <v>2014</v>
      </c>
      <c r="D11838" s="42" t="s">
        <v>9270</v>
      </c>
      <c r="E11838" t="b">
        <v>1</v>
      </c>
      <c r="F11838" s="42" t="s">
        <v>2924</v>
      </c>
    </row>
    <row r="11839" spans="1:6" x14ac:dyDescent="0.2">
      <c r="A11839" s="42" t="s">
        <v>2923</v>
      </c>
      <c r="B11839" s="42" t="s">
        <v>8454</v>
      </c>
      <c r="C11839">
        <v>2015</v>
      </c>
      <c r="D11839" s="42" t="s">
        <v>9954</v>
      </c>
      <c r="E11839" t="b">
        <v>1</v>
      </c>
      <c r="F11839" s="42" t="s">
        <v>2924</v>
      </c>
    </row>
    <row r="11840" spans="1:6" x14ac:dyDescent="0.2">
      <c r="A11840" s="42" t="s">
        <v>2923</v>
      </c>
      <c r="B11840" s="42" t="s">
        <v>8454</v>
      </c>
      <c r="C11840">
        <v>2016</v>
      </c>
      <c r="D11840" s="42" t="s">
        <v>10488</v>
      </c>
      <c r="E11840" t="b">
        <v>1</v>
      </c>
      <c r="F11840" s="42" t="s">
        <v>2924</v>
      </c>
    </row>
    <row r="11841" spans="1:6" x14ac:dyDescent="0.2">
      <c r="A11841" s="42" t="s">
        <v>2923</v>
      </c>
      <c r="B11841" s="42" t="s">
        <v>8454</v>
      </c>
      <c r="C11841">
        <v>2017</v>
      </c>
      <c r="D11841" s="42" t="s">
        <v>10489</v>
      </c>
      <c r="E11841" t="b">
        <v>1</v>
      </c>
      <c r="F11841" s="42" t="s">
        <v>2924</v>
      </c>
    </row>
    <row r="11842" spans="1:6" x14ac:dyDescent="0.2">
      <c r="A11842" s="42" t="s">
        <v>2923</v>
      </c>
      <c r="B11842" s="42" t="s">
        <v>8454</v>
      </c>
      <c r="C11842">
        <v>2018</v>
      </c>
      <c r="D11842" s="42" t="s">
        <v>10490</v>
      </c>
      <c r="E11842" t="b">
        <v>1</v>
      </c>
      <c r="F11842" s="42" t="s">
        <v>2924</v>
      </c>
    </row>
    <row r="11843" spans="1:6" x14ac:dyDescent="0.2">
      <c r="A11843" s="42" t="s">
        <v>2923</v>
      </c>
      <c r="B11843" s="42" t="s">
        <v>8454</v>
      </c>
      <c r="C11843">
        <v>2019</v>
      </c>
      <c r="D11843" s="42" t="s">
        <v>8468</v>
      </c>
      <c r="E11843" t="b">
        <v>1</v>
      </c>
      <c r="F11843" s="42" t="s">
        <v>2924</v>
      </c>
    </row>
    <row r="11844" spans="1:6" x14ac:dyDescent="0.2">
      <c r="A11844" s="42" t="s">
        <v>2923</v>
      </c>
      <c r="B11844" s="42" t="s">
        <v>8462</v>
      </c>
      <c r="C11844">
        <v>2013</v>
      </c>
      <c r="D11844" s="42" t="s">
        <v>8501</v>
      </c>
      <c r="E11844" t="b">
        <v>1</v>
      </c>
      <c r="F11844" s="42" t="s">
        <v>2924</v>
      </c>
    </row>
    <row r="11845" spans="1:6" x14ac:dyDescent="0.2">
      <c r="A11845" s="42" t="s">
        <v>2923</v>
      </c>
      <c r="B11845" s="42" t="s">
        <v>8462</v>
      </c>
      <c r="C11845">
        <v>2014</v>
      </c>
      <c r="D11845" s="42" t="s">
        <v>9880</v>
      </c>
      <c r="E11845" t="b">
        <v>1</v>
      </c>
      <c r="F11845" s="42" t="s">
        <v>2924</v>
      </c>
    </row>
    <row r="11846" spans="1:6" x14ac:dyDescent="0.2">
      <c r="A11846" s="42" t="s">
        <v>2923</v>
      </c>
      <c r="B11846" s="42" t="s">
        <v>8462</v>
      </c>
      <c r="C11846">
        <v>2015</v>
      </c>
      <c r="D11846" s="42" t="s">
        <v>8624</v>
      </c>
      <c r="E11846" t="b">
        <v>1</v>
      </c>
      <c r="F11846" s="42" t="s">
        <v>2924</v>
      </c>
    </row>
    <row r="11847" spans="1:6" x14ac:dyDescent="0.2">
      <c r="A11847" s="42" t="s">
        <v>2923</v>
      </c>
      <c r="B11847" s="42" t="s">
        <v>8462</v>
      </c>
      <c r="C11847">
        <v>2016</v>
      </c>
      <c r="D11847" s="42" t="s">
        <v>10491</v>
      </c>
      <c r="E11847" t="b">
        <v>1</v>
      </c>
      <c r="F11847" s="42" t="s">
        <v>2924</v>
      </c>
    </row>
    <row r="11848" spans="1:6" x14ac:dyDescent="0.2">
      <c r="A11848" s="42" t="s">
        <v>2923</v>
      </c>
      <c r="B11848" s="42" t="s">
        <v>8462</v>
      </c>
      <c r="C11848">
        <v>2017</v>
      </c>
      <c r="D11848" s="42" t="s">
        <v>8629</v>
      </c>
      <c r="E11848" t="b">
        <v>1</v>
      </c>
      <c r="F11848" s="42" t="s">
        <v>2924</v>
      </c>
    </row>
    <row r="11849" spans="1:6" x14ac:dyDescent="0.2">
      <c r="A11849" s="42" t="s">
        <v>2923</v>
      </c>
      <c r="B11849" s="42" t="s">
        <v>8462</v>
      </c>
      <c r="C11849">
        <v>2018</v>
      </c>
      <c r="D11849" s="42" t="s">
        <v>10492</v>
      </c>
      <c r="E11849" t="b">
        <v>1</v>
      </c>
      <c r="F11849" s="42" t="s">
        <v>2924</v>
      </c>
    </row>
    <row r="11850" spans="1:6" x14ac:dyDescent="0.2">
      <c r="A11850" s="42" t="s">
        <v>2923</v>
      </c>
      <c r="B11850" s="42" t="s">
        <v>8462</v>
      </c>
      <c r="C11850">
        <v>2019</v>
      </c>
      <c r="D11850" s="42" t="s">
        <v>10493</v>
      </c>
      <c r="E11850" t="b">
        <v>1</v>
      </c>
      <c r="F11850" s="42" t="s">
        <v>2924</v>
      </c>
    </row>
    <row r="11851" spans="1:6" x14ac:dyDescent="0.2">
      <c r="A11851" s="42" t="s">
        <v>2923</v>
      </c>
      <c r="B11851" s="42" t="s">
        <v>8464</v>
      </c>
      <c r="C11851">
        <v>2013</v>
      </c>
      <c r="D11851" s="42" t="s">
        <v>8675</v>
      </c>
      <c r="E11851" t="b">
        <v>1</v>
      </c>
      <c r="F11851" s="42" t="s">
        <v>2924</v>
      </c>
    </row>
    <row r="11852" spans="1:6" x14ac:dyDescent="0.2">
      <c r="A11852" s="42" t="s">
        <v>2923</v>
      </c>
      <c r="B11852" s="42" t="s">
        <v>8464</v>
      </c>
      <c r="C11852">
        <v>2014</v>
      </c>
      <c r="D11852" s="42" t="s">
        <v>8675</v>
      </c>
      <c r="E11852" t="b">
        <v>1</v>
      </c>
      <c r="F11852" s="42" t="s">
        <v>2924</v>
      </c>
    </row>
    <row r="11853" spans="1:6" x14ac:dyDescent="0.2">
      <c r="A11853" s="42" t="s">
        <v>2923</v>
      </c>
      <c r="B11853" s="42" t="s">
        <v>8464</v>
      </c>
      <c r="C11853">
        <v>2015</v>
      </c>
      <c r="D11853" s="42" t="s">
        <v>8675</v>
      </c>
      <c r="E11853" t="b">
        <v>1</v>
      </c>
      <c r="F11853" s="42" t="s">
        <v>2924</v>
      </c>
    </row>
    <row r="11854" spans="1:6" x14ac:dyDescent="0.2">
      <c r="A11854" s="42" t="s">
        <v>2923</v>
      </c>
      <c r="B11854" s="42" t="s">
        <v>8464</v>
      </c>
      <c r="C11854">
        <v>2016</v>
      </c>
      <c r="D11854" s="42" t="s">
        <v>8675</v>
      </c>
      <c r="E11854" t="b">
        <v>1</v>
      </c>
      <c r="F11854" s="42" t="s">
        <v>2924</v>
      </c>
    </row>
    <row r="11855" spans="1:6" x14ac:dyDescent="0.2">
      <c r="A11855" s="42" t="s">
        <v>2923</v>
      </c>
      <c r="B11855" s="42" t="s">
        <v>8464</v>
      </c>
      <c r="C11855">
        <v>2017</v>
      </c>
      <c r="D11855" s="42" t="s">
        <v>8675</v>
      </c>
      <c r="E11855" t="b">
        <v>1</v>
      </c>
      <c r="F11855" s="42" t="s">
        <v>2924</v>
      </c>
    </row>
    <row r="11856" spans="1:6" x14ac:dyDescent="0.2">
      <c r="A11856" s="42" t="s">
        <v>2923</v>
      </c>
      <c r="B11856" s="42" t="s">
        <v>8464</v>
      </c>
      <c r="C11856">
        <v>2018</v>
      </c>
      <c r="D11856" s="42" t="s">
        <v>8675</v>
      </c>
      <c r="E11856" t="b">
        <v>1</v>
      </c>
      <c r="F11856" s="42" t="s">
        <v>2924</v>
      </c>
    </row>
    <row r="11857" spans="1:6" x14ac:dyDescent="0.2">
      <c r="A11857" s="42" t="s">
        <v>2923</v>
      </c>
      <c r="B11857" s="42" t="s">
        <v>8464</v>
      </c>
      <c r="C11857">
        <v>2019</v>
      </c>
      <c r="D11857" s="42" t="s">
        <v>8675</v>
      </c>
      <c r="E11857" t="b">
        <v>1</v>
      </c>
      <c r="F11857" s="42" t="s">
        <v>2924</v>
      </c>
    </row>
    <row r="11858" spans="1:6" x14ac:dyDescent="0.2">
      <c r="A11858" s="42" t="s">
        <v>2976</v>
      </c>
      <c r="B11858" s="42" t="s">
        <v>8454</v>
      </c>
      <c r="C11858">
        <v>2013</v>
      </c>
      <c r="D11858" s="42" t="s">
        <v>10227</v>
      </c>
      <c r="E11858" t="b">
        <v>0</v>
      </c>
      <c r="F11858" s="42" t="s">
        <v>10641</v>
      </c>
    </row>
    <row r="11859" spans="1:6" x14ac:dyDescent="0.2">
      <c r="A11859" s="42" t="s">
        <v>2976</v>
      </c>
      <c r="B11859" s="42" t="s">
        <v>8454</v>
      </c>
      <c r="C11859">
        <v>2014</v>
      </c>
      <c r="D11859" s="42" t="s">
        <v>8534</v>
      </c>
      <c r="E11859" t="b">
        <v>0</v>
      </c>
      <c r="F11859" s="42" t="s">
        <v>10641</v>
      </c>
    </row>
    <row r="11860" spans="1:6" x14ac:dyDescent="0.2">
      <c r="A11860" s="42" t="s">
        <v>2976</v>
      </c>
      <c r="B11860" s="42" t="s">
        <v>8454</v>
      </c>
      <c r="C11860">
        <v>2015</v>
      </c>
      <c r="D11860" s="42" t="s">
        <v>10642</v>
      </c>
      <c r="E11860" t="b">
        <v>0</v>
      </c>
      <c r="F11860" s="42" t="s">
        <v>10641</v>
      </c>
    </row>
    <row r="11861" spans="1:6" x14ac:dyDescent="0.2">
      <c r="A11861" s="42" t="s">
        <v>2976</v>
      </c>
      <c r="B11861" s="42" t="s">
        <v>8454</v>
      </c>
      <c r="C11861">
        <v>2016</v>
      </c>
      <c r="D11861" s="42" t="s">
        <v>10643</v>
      </c>
      <c r="E11861" t="b">
        <v>0</v>
      </c>
      <c r="F11861" s="42" t="s">
        <v>10641</v>
      </c>
    </row>
    <row r="11862" spans="1:6" x14ac:dyDescent="0.2">
      <c r="A11862" s="42" t="s">
        <v>2976</v>
      </c>
      <c r="B11862" s="42" t="s">
        <v>8454</v>
      </c>
      <c r="C11862">
        <v>2017</v>
      </c>
      <c r="D11862" s="42" t="s">
        <v>8801</v>
      </c>
      <c r="E11862" t="b">
        <v>0</v>
      </c>
      <c r="F11862" s="42" t="s">
        <v>10641</v>
      </c>
    </row>
    <row r="11863" spans="1:6" x14ac:dyDescent="0.2">
      <c r="A11863" s="42" t="s">
        <v>2976</v>
      </c>
      <c r="B11863" s="42" t="s">
        <v>8454</v>
      </c>
      <c r="C11863">
        <v>2018</v>
      </c>
      <c r="D11863" s="42" t="s">
        <v>10644</v>
      </c>
      <c r="E11863" t="b">
        <v>0</v>
      </c>
      <c r="F11863" s="42" t="s">
        <v>10641</v>
      </c>
    </row>
    <row r="11864" spans="1:6" x14ac:dyDescent="0.2">
      <c r="A11864" s="42" t="s">
        <v>2976</v>
      </c>
      <c r="B11864" s="42" t="s">
        <v>8454</v>
      </c>
      <c r="C11864">
        <v>2019</v>
      </c>
      <c r="D11864" s="42" t="s">
        <v>10374</v>
      </c>
      <c r="E11864" t="b">
        <v>0</v>
      </c>
      <c r="F11864" s="42" t="s">
        <v>10641</v>
      </c>
    </row>
    <row r="11865" spans="1:6" x14ac:dyDescent="0.2">
      <c r="A11865" s="42" t="s">
        <v>2976</v>
      </c>
      <c r="B11865" s="42" t="s">
        <v>8462</v>
      </c>
      <c r="C11865">
        <v>2013</v>
      </c>
      <c r="D11865" s="42" t="s">
        <v>9507</v>
      </c>
      <c r="E11865" t="b">
        <v>0</v>
      </c>
      <c r="F11865" s="42" t="s">
        <v>10641</v>
      </c>
    </row>
    <row r="11866" spans="1:6" x14ac:dyDescent="0.2">
      <c r="A11866" s="42" t="s">
        <v>2976</v>
      </c>
      <c r="B11866" s="42" t="s">
        <v>8462</v>
      </c>
      <c r="C11866">
        <v>2014</v>
      </c>
      <c r="D11866" s="42" t="s">
        <v>8534</v>
      </c>
      <c r="E11866" t="b">
        <v>0</v>
      </c>
      <c r="F11866" s="42" t="s">
        <v>10641</v>
      </c>
    </row>
    <row r="11867" spans="1:6" x14ac:dyDescent="0.2">
      <c r="A11867" s="42" t="s">
        <v>2976</v>
      </c>
      <c r="B11867" s="42" t="s">
        <v>8462</v>
      </c>
      <c r="C11867">
        <v>2015</v>
      </c>
      <c r="D11867" s="42" t="s">
        <v>10642</v>
      </c>
      <c r="E11867" t="b">
        <v>0</v>
      </c>
      <c r="F11867" s="42" t="s">
        <v>10641</v>
      </c>
    </row>
    <row r="11868" spans="1:6" x14ac:dyDescent="0.2">
      <c r="A11868" s="42" t="s">
        <v>2976</v>
      </c>
      <c r="B11868" s="42" t="s">
        <v>8462</v>
      </c>
      <c r="C11868">
        <v>2016</v>
      </c>
      <c r="D11868" s="42" t="s">
        <v>10643</v>
      </c>
      <c r="E11868" t="b">
        <v>0</v>
      </c>
      <c r="F11868" s="42" t="s">
        <v>10641</v>
      </c>
    </row>
    <row r="11869" spans="1:6" x14ac:dyDescent="0.2">
      <c r="A11869" s="42" t="s">
        <v>2976</v>
      </c>
      <c r="B11869" s="42" t="s">
        <v>8462</v>
      </c>
      <c r="C11869">
        <v>2017</v>
      </c>
      <c r="D11869" s="42" t="s">
        <v>8801</v>
      </c>
      <c r="E11869" t="b">
        <v>0</v>
      </c>
      <c r="F11869" s="42" t="s">
        <v>10641</v>
      </c>
    </row>
    <row r="11870" spans="1:6" x14ac:dyDescent="0.2">
      <c r="A11870" s="42" t="s">
        <v>2976</v>
      </c>
      <c r="B11870" s="42" t="s">
        <v>8462</v>
      </c>
      <c r="C11870">
        <v>2018</v>
      </c>
      <c r="D11870" s="42" t="s">
        <v>10644</v>
      </c>
      <c r="E11870" t="b">
        <v>0</v>
      </c>
      <c r="F11870" s="42" t="s">
        <v>10641</v>
      </c>
    </row>
    <row r="11871" spans="1:6" x14ac:dyDescent="0.2">
      <c r="A11871" s="42" t="s">
        <v>2976</v>
      </c>
      <c r="B11871" s="42" t="s">
        <v>8462</v>
      </c>
      <c r="C11871">
        <v>2019</v>
      </c>
      <c r="D11871" s="42" t="s">
        <v>10374</v>
      </c>
      <c r="E11871" t="b">
        <v>0</v>
      </c>
      <c r="F11871" s="42" t="s">
        <v>10641</v>
      </c>
    </row>
    <row r="11872" spans="1:6" x14ac:dyDescent="0.2">
      <c r="A11872" s="42" t="s">
        <v>2976</v>
      </c>
      <c r="B11872" s="42" t="s">
        <v>8464</v>
      </c>
      <c r="C11872">
        <v>2013</v>
      </c>
      <c r="D11872" s="42" t="s">
        <v>8691</v>
      </c>
      <c r="E11872" t="b">
        <v>0</v>
      </c>
      <c r="F11872" s="42" t="s">
        <v>10641</v>
      </c>
    </row>
    <row r="11873" spans="1:6" x14ac:dyDescent="0.2">
      <c r="A11873" s="42" t="s">
        <v>2976</v>
      </c>
      <c r="B11873" s="42" t="s">
        <v>8464</v>
      </c>
      <c r="C11873">
        <v>2014</v>
      </c>
      <c r="D11873" s="42" t="s">
        <v>8969</v>
      </c>
      <c r="E11873" t="b">
        <v>0</v>
      </c>
      <c r="F11873" s="42" t="s">
        <v>10641</v>
      </c>
    </row>
    <row r="11874" spans="1:6" x14ac:dyDescent="0.2">
      <c r="A11874" s="42" t="s">
        <v>2976</v>
      </c>
      <c r="B11874" s="42" t="s">
        <v>8464</v>
      </c>
      <c r="C11874">
        <v>2015</v>
      </c>
      <c r="D11874" s="42" t="s">
        <v>8969</v>
      </c>
      <c r="E11874" t="b">
        <v>0</v>
      </c>
      <c r="F11874" s="42" t="s">
        <v>10641</v>
      </c>
    </row>
    <row r="11875" spans="1:6" x14ac:dyDescent="0.2">
      <c r="A11875" s="42" t="s">
        <v>2976</v>
      </c>
      <c r="B11875" s="42" t="s">
        <v>8464</v>
      </c>
      <c r="C11875">
        <v>2016</v>
      </c>
      <c r="D11875" s="42" t="s">
        <v>9012</v>
      </c>
      <c r="E11875" t="b">
        <v>0</v>
      </c>
      <c r="F11875" s="42" t="s">
        <v>10641</v>
      </c>
    </row>
    <row r="11876" spans="1:6" x14ac:dyDescent="0.2">
      <c r="A11876" s="42" t="s">
        <v>2976</v>
      </c>
      <c r="B11876" s="42" t="s">
        <v>8464</v>
      </c>
      <c r="C11876">
        <v>2017</v>
      </c>
      <c r="D11876" s="42" t="s">
        <v>9012</v>
      </c>
      <c r="E11876" t="b">
        <v>0</v>
      </c>
      <c r="F11876" s="42" t="s">
        <v>10641</v>
      </c>
    </row>
    <row r="11877" spans="1:6" x14ac:dyDescent="0.2">
      <c r="A11877" s="42" t="s">
        <v>2976</v>
      </c>
      <c r="B11877" s="42" t="s">
        <v>8464</v>
      </c>
      <c r="C11877">
        <v>2018</v>
      </c>
      <c r="D11877" s="42" t="s">
        <v>8828</v>
      </c>
      <c r="E11877" t="b">
        <v>0</v>
      </c>
      <c r="F11877" s="42" t="s">
        <v>10641</v>
      </c>
    </row>
    <row r="11878" spans="1:6" x14ac:dyDescent="0.2">
      <c r="A11878" s="42" t="s">
        <v>2976</v>
      </c>
      <c r="B11878" s="42" t="s">
        <v>8464</v>
      </c>
      <c r="C11878">
        <v>2019</v>
      </c>
      <c r="D11878" s="42" t="s">
        <v>8638</v>
      </c>
      <c r="E11878" t="b">
        <v>0</v>
      </c>
      <c r="F11878" s="42" t="s">
        <v>10641</v>
      </c>
    </row>
    <row r="11879" spans="1:6" x14ac:dyDescent="0.2">
      <c r="A11879" s="42" t="s">
        <v>611</v>
      </c>
      <c r="B11879" s="42" t="s">
        <v>8454</v>
      </c>
      <c r="C11879">
        <v>2013</v>
      </c>
      <c r="D11879" s="42" t="s">
        <v>8708</v>
      </c>
      <c r="E11879" t="b">
        <v>0</v>
      </c>
      <c r="F11879" s="42" t="s">
        <v>9225</v>
      </c>
    </row>
    <row r="11880" spans="1:6" x14ac:dyDescent="0.2">
      <c r="A11880" s="42" t="s">
        <v>611</v>
      </c>
      <c r="B11880" s="42" t="s">
        <v>8454</v>
      </c>
      <c r="C11880">
        <v>2014</v>
      </c>
      <c r="D11880" s="42" t="s">
        <v>9134</v>
      </c>
      <c r="E11880" t="b">
        <v>0</v>
      </c>
      <c r="F11880" s="42" t="s">
        <v>9225</v>
      </c>
    </row>
    <row r="11881" spans="1:6" x14ac:dyDescent="0.2">
      <c r="A11881" s="42" t="s">
        <v>611</v>
      </c>
      <c r="B11881" s="42" t="s">
        <v>8454</v>
      </c>
      <c r="C11881">
        <v>2015</v>
      </c>
      <c r="D11881" s="42" t="s">
        <v>9226</v>
      </c>
      <c r="E11881" t="b">
        <v>0</v>
      </c>
      <c r="F11881" s="42" t="s">
        <v>9225</v>
      </c>
    </row>
    <row r="11882" spans="1:6" x14ac:dyDescent="0.2">
      <c r="A11882" s="42" t="s">
        <v>611</v>
      </c>
      <c r="B11882" s="42" t="s">
        <v>8454</v>
      </c>
      <c r="C11882">
        <v>2016</v>
      </c>
      <c r="D11882" s="42" t="s">
        <v>9227</v>
      </c>
      <c r="E11882" t="b">
        <v>0</v>
      </c>
      <c r="F11882" s="42" t="s">
        <v>9225</v>
      </c>
    </row>
    <row r="11883" spans="1:6" x14ac:dyDescent="0.2">
      <c r="A11883" s="42" t="s">
        <v>611</v>
      </c>
      <c r="B11883" s="42" t="s">
        <v>8454</v>
      </c>
      <c r="C11883">
        <v>2017</v>
      </c>
      <c r="D11883" s="42" t="s">
        <v>9228</v>
      </c>
      <c r="E11883" t="b">
        <v>0</v>
      </c>
      <c r="F11883" s="42" t="s">
        <v>9225</v>
      </c>
    </row>
    <row r="11884" spans="1:6" x14ac:dyDescent="0.2">
      <c r="A11884" s="42" t="s">
        <v>611</v>
      </c>
      <c r="B11884" s="42" t="s">
        <v>8454</v>
      </c>
      <c r="C11884">
        <v>2018</v>
      </c>
      <c r="D11884" s="42" t="s">
        <v>9229</v>
      </c>
      <c r="E11884" t="b">
        <v>0</v>
      </c>
      <c r="F11884" s="42" t="s">
        <v>9225</v>
      </c>
    </row>
    <row r="11885" spans="1:6" x14ac:dyDescent="0.2">
      <c r="A11885" s="42" t="s">
        <v>611</v>
      </c>
      <c r="B11885" s="42" t="s">
        <v>8454</v>
      </c>
      <c r="C11885">
        <v>2019</v>
      </c>
      <c r="D11885" s="42" t="s">
        <v>9230</v>
      </c>
      <c r="E11885" t="b">
        <v>0</v>
      </c>
      <c r="F11885" s="42" t="s">
        <v>9225</v>
      </c>
    </row>
    <row r="11886" spans="1:6" x14ac:dyDescent="0.2">
      <c r="A11886" s="42" t="s">
        <v>611</v>
      </c>
      <c r="B11886" s="42" t="s">
        <v>8462</v>
      </c>
      <c r="C11886">
        <v>2013</v>
      </c>
      <c r="D11886" s="42" t="s">
        <v>9231</v>
      </c>
      <c r="E11886" t="b">
        <v>0</v>
      </c>
      <c r="F11886" s="42" t="s">
        <v>9225</v>
      </c>
    </row>
    <row r="11887" spans="1:6" x14ac:dyDescent="0.2">
      <c r="A11887" s="42" t="s">
        <v>611</v>
      </c>
      <c r="B11887" s="42" t="s">
        <v>8462</v>
      </c>
      <c r="C11887">
        <v>2014</v>
      </c>
      <c r="D11887" s="42" t="s">
        <v>8703</v>
      </c>
      <c r="E11887" t="b">
        <v>0</v>
      </c>
      <c r="F11887" s="42" t="s">
        <v>9225</v>
      </c>
    </row>
    <row r="11888" spans="1:6" x14ac:dyDescent="0.2">
      <c r="A11888" s="42" t="s">
        <v>611</v>
      </c>
      <c r="B11888" s="42" t="s">
        <v>8462</v>
      </c>
      <c r="C11888">
        <v>2015</v>
      </c>
      <c r="D11888" s="42" t="s">
        <v>9232</v>
      </c>
      <c r="E11888" t="b">
        <v>0</v>
      </c>
      <c r="F11888" s="42" t="s">
        <v>9225</v>
      </c>
    </row>
    <row r="11889" spans="1:6" x14ac:dyDescent="0.2">
      <c r="A11889" s="42" t="s">
        <v>611</v>
      </c>
      <c r="B11889" s="42" t="s">
        <v>8462</v>
      </c>
      <c r="C11889">
        <v>2016</v>
      </c>
      <c r="D11889" s="42" t="s">
        <v>8845</v>
      </c>
      <c r="E11889" t="b">
        <v>0</v>
      </c>
      <c r="F11889" s="42" t="s">
        <v>9225</v>
      </c>
    </row>
    <row r="11890" spans="1:6" x14ac:dyDescent="0.2">
      <c r="A11890" s="42" t="s">
        <v>611</v>
      </c>
      <c r="B11890" s="42" t="s">
        <v>8462</v>
      </c>
      <c r="C11890">
        <v>2017</v>
      </c>
      <c r="D11890" s="42" t="s">
        <v>9233</v>
      </c>
      <c r="E11890" t="b">
        <v>0</v>
      </c>
      <c r="F11890" s="42" t="s">
        <v>9225</v>
      </c>
    </row>
    <row r="11891" spans="1:6" x14ac:dyDescent="0.2">
      <c r="A11891" s="42" t="s">
        <v>611</v>
      </c>
      <c r="B11891" s="42" t="s">
        <v>8462</v>
      </c>
      <c r="C11891">
        <v>2018</v>
      </c>
      <c r="D11891" s="42" t="s">
        <v>9234</v>
      </c>
      <c r="E11891" t="b">
        <v>0</v>
      </c>
      <c r="F11891" s="42" t="s">
        <v>9225</v>
      </c>
    </row>
    <row r="11892" spans="1:6" x14ac:dyDescent="0.2">
      <c r="A11892" s="42" t="s">
        <v>611</v>
      </c>
      <c r="B11892" s="42" t="s">
        <v>8462</v>
      </c>
      <c r="C11892">
        <v>2019</v>
      </c>
      <c r="D11892" s="42" t="s">
        <v>9235</v>
      </c>
      <c r="E11892" t="b">
        <v>0</v>
      </c>
      <c r="F11892" s="42" t="s">
        <v>9225</v>
      </c>
    </row>
    <row r="11893" spans="1:6" x14ac:dyDescent="0.2">
      <c r="A11893" s="42" t="s">
        <v>611</v>
      </c>
      <c r="B11893" s="42" t="s">
        <v>8464</v>
      </c>
      <c r="C11893">
        <v>2013</v>
      </c>
      <c r="D11893" s="42" t="s">
        <v>8990</v>
      </c>
      <c r="E11893" t="b">
        <v>0</v>
      </c>
      <c r="F11893" s="42" t="s">
        <v>9225</v>
      </c>
    </row>
    <row r="11894" spans="1:6" x14ac:dyDescent="0.2">
      <c r="A11894" s="42" t="s">
        <v>611</v>
      </c>
      <c r="B11894" s="42" t="s">
        <v>8464</v>
      </c>
      <c r="C11894">
        <v>2014</v>
      </c>
      <c r="D11894" s="42" t="s">
        <v>9229</v>
      </c>
      <c r="E11894" t="b">
        <v>0</v>
      </c>
      <c r="F11894" s="42" t="s">
        <v>9225</v>
      </c>
    </row>
    <row r="11895" spans="1:6" x14ac:dyDescent="0.2">
      <c r="A11895" s="42" t="s">
        <v>611</v>
      </c>
      <c r="B11895" s="42" t="s">
        <v>8464</v>
      </c>
      <c r="C11895">
        <v>2015</v>
      </c>
      <c r="D11895" s="42" t="s">
        <v>9055</v>
      </c>
      <c r="E11895" t="b">
        <v>0</v>
      </c>
      <c r="F11895" s="42" t="s">
        <v>9225</v>
      </c>
    </row>
    <row r="11896" spans="1:6" x14ac:dyDescent="0.2">
      <c r="A11896" s="42" t="s">
        <v>611</v>
      </c>
      <c r="B11896" s="42" t="s">
        <v>8464</v>
      </c>
      <c r="C11896">
        <v>2016</v>
      </c>
      <c r="D11896" s="42" t="s">
        <v>8513</v>
      </c>
      <c r="E11896" t="b">
        <v>0</v>
      </c>
      <c r="F11896" s="42" t="s">
        <v>9225</v>
      </c>
    </row>
    <row r="11897" spans="1:6" x14ac:dyDescent="0.2">
      <c r="A11897" s="42" t="s">
        <v>611</v>
      </c>
      <c r="B11897" s="42" t="s">
        <v>8464</v>
      </c>
      <c r="C11897">
        <v>2017</v>
      </c>
      <c r="D11897" s="42" t="s">
        <v>8467</v>
      </c>
      <c r="E11897" t="b">
        <v>0</v>
      </c>
      <c r="F11897" s="42" t="s">
        <v>9225</v>
      </c>
    </row>
    <row r="11898" spans="1:6" x14ac:dyDescent="0.2">
      <c r="A11898" s="42" t="s">
        <v>611</v>
      </c>
      <c r="B11898" s="42" t="s">
        <v>8464</v>
      </c>
      <c r="C11898">
        <v>2018</v>
      </c>
      <c r="D11898" s="42" t="s">
        <v>8988</v>
      </c>
      <c r="E11898" t="b">
        <v>0</v>
      </c>
      <c r="F11898" s="42" t="s">
        <v>9225</v>
      </c>
    </row>
    <row r="11899" spans="1:6" x14ac:dyDescent="0.2">
      <c r="A11899" s="42" t="s">
        <v>611</v>
      </c>
      <c r="B11899" s="42" t="s">
        <v>8464</v>
      </c>
      <c r="C11899">
        <v>2019</v>
      </c>
      <c r="D11899" s="42" t="s">
        <v>8515</v>
      </c>
      <c r="E11899" t="b">
        <v>0</v>
      </c>
      <c r="F11899" s="42" t="s">
        <v>9225</v>
      </c>
    </row>
    <row r="11900" spans="1:6" x14ac:dyDescent="0.2">
      <c r="A11900" s="42" t="s">
        <v>615</v>
      </c>
      <c r="B11900" s="42" t="s">
        <v>8454</v>
      </c>
      <c r="C11900">
        <v>2013</v>
      </c>
      <c r="D11900" s="42" t="s">
        <v>9146</v>
      </c>
      <c r="E11900" t="b">
        <v>0</v>
      </c>
      <c r="F11900" s="42" t="s">
        <v>9266</v>
      </c>
    </row>
    <row r="11901" spans="1:6" x14ac:dyDescent="0.2">
      <c r="A11901" s="42" t="s">
        <v>615</v>
      </c>
      <c r="B11901" s="42" t="s">
        <v>8454</v>
      </c>
      <c r="C11901">
        <v>2014</v>
      </c>
      <c r="D11901" s="42" t="s">
        <v>8707</v>
      </c>
      <c r="E11901" t="b">
        <v>0</v>
      </c>
      <c r="F11901" s="42" t="s">
        <v>9266</v>
      </c>
    </row>
    <row r="11902" spans="1:6" x14ac:dyDescent="0.2">
      <c r="A11902" s="42" t="s">
        <v>615</v>
      </c>
      <c r="B11902" s="42" t="s">
        <v>8454</v>
      </c>
      <c r="C11902">
        <v>2015</v>
      </c>
      <c r="D11902" s="42" t="s">
        <v>9267</v>
      </c>
      <c r="E11902" t="b">
        <v>0</v>
      </c>
      <c r="F11902" s="42" t="s">
        <v>9266</v>
      </c>
    </row>
    <row r="11903" spans="1:6" x14ac:dyDescent="0.2">
      <c r="A11903" s="42" t="s">
        <v>615</v>
      </c>
      <c r="B11903" s="42" t="s">
        <v>8454</v>
      </c>
      <c r="C11903">
        <v>2016</v>
      </c>
      <c r="D11903" s="42" t="s">
        <v>9084</v>
      </c>
      <c r="E11903" t="b">
        <v>0</v>
      </c>
      <c r="F11903" s="42" t="s">
        <v>9266</v>
      </c>
    </row>
    <row r="11904" spans="1:6" x14ac:dyDescent="0.2">
      <c r="A11904" s="42" t="s">
        <v>615</v>
      </c>
      <c r="B11904" s="42" t="s">
        <v>8454</v>
      </c>
      <c r="C11904">
        <v>2017</v>
      </c>
      <c r="D11904" s="42" t="s">
        <v>9245</v>
      </c>
      <c r="E11904" t="b">
        <v>0</v>
      </c>
      <c r="F11904" s="42" t="s">
        <v>9266</v>
      </c>
    </row>
    <row r="11905" spans="1:6" x14ac:dyDescent="0.2">
      <c r="A11905" s="42" t="s">
        <v>615</v>
      </c>
      <c r="B11905" s="42" t="s">
        <v>8454</v>
      </c>
      <c r="C11905">
        <v>2018</v>
      </c>
      <c r="D11905" s="42" t="s">
        <v>9268</v>
      </c>
      <c r="E11905" t="b">
        <v>0</v>
      </c>
      <c r="F11905" s="42" t="s">
        <v>9266</v>
      </c>
    </row>
    <row r="11906" spans="1:6" x14ac:dyDescent="0.2">
      <c r="A11906" s="42" t="s">
        <v>615</v>
      </c>
      <c r="B11906" s="42" t="s">
        <v>8454</v>
      </c>
      <c r="C11906">
        <v>2019</v>
      </c>
      <c r="D11906" s="42" t="s">
        <v>9269</v>
      </c>
      <c r="E11906" t="b">
        <v>0</v>
      </c>
      <c r="F11906" s="42" t="s">
        <v>9266</v>
      </c>
    </row>
    <row r="11907" spans="1:6" x14ac:dyDescent="0.2">
      <c r="A11907" s="42" t="s">
        <v>615</v>
      </c>
      <c r="B11907" s="42" t="s">
        <v>8462</v>
      </c>
      <c r="C11907">
        <v>2013</v>
      </c>
      <c r="D11907" s="42" t="s">
        <v>8460</v>
      </c>
      <c r="E11907" t="b">
        <v>0</v>
      </c>
      <c r="F11907" s="42" t="s">
        <v>9266</v>
      </c>
    </row>
    <row r="11908" spans="1:6" x14ac:dyDescent="0.2">
      <c r="A11908" s="42" t="s">
        <v>615</v>
      </c>
      <c r="B11908" s="42" t="s">
        <v>8462</v>
      </c>
      <c r="C11908">
        <v>2014</v>
      </c>
      <c r="D11908" s="42" t="s">
        <v>8755</v>
      </c>
      <c r="E11908" t="b">
        <v>0</v>
      </c>
      <c r="F11908" s="42" t="s">
        <v>9266</v>
      </c>
    </row>
    <row r="11909" spans="1:6" x14ac:dyDescent="0.2">
      <c r="A11909" s="42" t="s">
        <v>615</v>
      </c>
      <c r="B11909" s="42" t="s">
        <v>8462</v>
      </c>
      <c r="C11909">
        <v>2015</v>
      </c>
      <c r="D11909" s="42" t="s">
        <v>8756</v>
      </c>
      <c r="E11909" t="b">
        <v>0</v>
      </c>
      <c r="F11909" s="42" t="s">
        <v>9266</v>
      </c>
    </row>
    <row r="11910" spans="1:6" x14ac:dyDescent="0.2">
      <c r="A11910" s="42" t="s">
        <v>615</v>
      </c>
      <c r="B11910" s="42" t="s">
        <v>8462</v>
      </c>
      <c r="C11910">
        <v>2016</v>
      </c>
      <c r="D11910" s="42" t="s">
        <v>9036</v>
      </c>
      <c r="E11910" t="b">
        <v>0</v>
      </c>
      <c r="F11910" s="42" t="s">
        <v>9266</v>
      </c>
    </row>
    <row r="11911" spans="1:6" x14ac:dyDescent="0.2">
      <c r="A11911" s="42" t="s">
        <v>615</v>
      </c>
      <c r="B11911" s="42" t="s">
        <v>8462</v>
      </c>
      <c r="C11911">
        <v>2017</v>
      </c>
      <c r="D11911" s="42" t="s">
        <v>9194</v>
      </c>
      <c r="E11911" t="b">
        <v>0</v>
      </c>
      <c r="F11911" s="42" t="s">
        <v>9266</v>
      </c>
    </row>
    <row r="11912" spans="1:6" x14ac:dyDescent="0.2">
      <c r="A11912" s="42" t="s">
        <v>615</v>
      </c>
      <c r="B11912" s="42" t="s">
        <v>8462</v>
      </c>
      <c r="C11912">
        <v>2018</v>
      </c>
      <c r="D11912" s="42" t="s">
        <v>8758</v>
      </c>
      <c r="E11912" t="b">
        <v>0</v>
      </c>
      <c r="F11912" s="42" t="s">
        <v>9266</v>
      </c>
    </row>
    <row r="11913" spans="1:6" x14ac:dyDescent="0.2">
      <c r="A11913" s="42" t="s">
        <v>615</v>
      </c>
      <c r="B11913" s="42" t="s">
        <v>8462</v>
      </c>
      <c r="C11913">
        <v>2019</v>
      </c>
      <c r="D11913" s="42" t="s">
        <v>9270</v>
      </c>
      <c r="E11913" t="b">
        <v>0</v>
      </c>
      <c r="F11913" s="42" t="s">
        <v>9266</v>
      </c>
    </row>
    <row r="11914" spans="1:6" x14ac:dyDescent="0.2">
      <c r="A11914" s="42" t="s">
        <v>615</v>
      </c>
      <c r="B11914" s="42" t="s">
        <v>8464</v>
      </c>
      <c r="C11914">
        <v>2013</v>
      </c>
      <c r="D11914" s="42" t="s">
        <v>8969</v>
      </c>
      <c r="E11914" t="b">
        <v>0</v>
      </c>
      <c r="F11914" s="42" t="s">
        <v>9266</v>
      </c>
    </row>
    <row r="11915" spans="1:6" x14ac:dyDescent="0.2">
      <c r="A11915" s="42" t="s">
        <v>615</v>
      </c>
      <c r="B11915" s="42" t="s">
        <v>8464</v>
      </c>
      <c r="C11915">
        <v>2014</v>
      </c>
      <c r="D11915" s="42" t="s">
        <v>8694</v>
      </c>
      <c r="E11915" t="b">
        <v>0</v>
      </c>
      <c r="F11915" s="42" t="s">
        <v>9266</v>
      </c>
    </row>
    <row r="11916" spans="1:6" x14ac:dyDescent="0.2">
      <c r="A11916" s="42" t="s">
        <v>615</v>
      </c>
      <c r="B11916" s="42" t="s">
        <v>8464</v>
      </c>
      <c r="C11916">
        <v>2015</v>
      </c>
      <c r="D11916" s="42" t="s">
        <v>9171</v>
      </c>
      <c r="E11916" t="b">
        <v>0</v>
      </c>
      <c r="F11916" s="42" t="s">
        <v>9266</v>
      </c>
    </row>
    <row r="11917" spans="1:6" x14ac:dyDescent="0.2">
      <c r="A11917" s="42" t="s">
        <v>615</v>
      </c>
      <c r="B11917" s="42" t="s">
        <v>8464</v>
      </c>
      <c r="C11917">
        <v>2016</v>
      </c>
      <c r="D11917" s="42" t="s">
        <v>9271</v>
      </c>
      <c r="E11917" t="b">
        <v>0</v>
      </c>
      <c r="F11917" s="42" t="s">
        <v>9266</v>
      </c>
    </row>
    <row r="11918" spans="1:6" x14ac:dyDescent="0.2">
      <c r="A11918" s="42" t="s">
        <v>615</v>
      </c>
      <c r="B11918" s="42" t="s">
        <v>8464</v>
      </c>
      <c r="C11918">
        <v>2017</v>
      </c>
      <c r="D11918" s="42" t="s">
        <v>9127</v>
      </c>
      <c r="E11918" t="b">
        <v>0</v>
      </c>
      <c r="F11918" s="42" t="s">
        <v>9266</v>
      </c>
    </row>
    <row r="11919" spans="1:6" x14ac:dyDescent="0.2">
      <c r="A11919" s="42" t="s">
        <v>615</v>
      </c>
      <c r="B11919" s="42" t="s">
        <v>8464</v>
      </c>
      <c r="C11919">
        <v>2018</v>
      </c>
      <c r="D11919" s="42" t="s">
        <v>9205</v>
      </c>
      <c r="E11919" t="b">
        <v>0</v>
      </c>
      <c r="F11919" s="42" t="s">
        <v>9266</v>
      </c>
    </row>
    <row r="11920" spans="1:6" x14ac:dyDescent="0.2">
      <c r="A11920" s="42" t="s">
        <v>615</v>
      </c>
      <c r="B11920" s="42" t="s">
        <v>8464</v>
      </c>
      <c r="C11920">
        <v>2019</v>
      </c>
      <c r="D11920" s="42" t="s">
        <v>9207</v>
      </c>
      <c r="E11920" t="b">
        <v>0</v>
      </c>
      <c r="F11920" s="42" t="s">
        <v>9266</v>
      </c>
    </row>
    <row r="11921" spans="1:6" x14ac:dyDescent="0.2">
      <c r="A11921" s="42" t="s">
        <v>3398</v>
      </c>
      <c r="B11921" s="42" t="s">
        <v>8454</v>
      </c>
      <c r="C11921">
        <v>2013</v>
      </c>
      <c r="D11921" s="42" t="s">
        <v>9860</v>
      </c>
      <c r="E11921" t="b">
        <v>0</v>
      </c>
      <c r="F11921" s="42" t="s">
        <v>10645</v>
      </c>
    </row>
    <row r="11922" spans="1:6" x14ac:dyDescent="0.2">
      <c r="A11922" s="42" t="s">
        <v>3398</v>
      </c>
      <c r="B11922" s="42" t="s">
        <v>8454</v>
      </c>
      <c r="C11922">
        <v>2014</v>
      </c>
      <c r="D11922" s="42" t="s">
        <v>8635</v>
      </c>
      <c r="E11922" t="b">
        <v>0</v>
      </c>
      <c r="F11922" s="42" t="s">
        <v>10645</v>
      </c>
    </row>
    <row r="11923" spans="1:6" x14ac:dyDescent="0.2">
      <c r="A11923" s="42" t="s">
        <v>3398</v>
      </c>
      <c r="B11923" s="42" t="s">
        <v>8454</v>
      </c>
      <c r="C11923">
        <v>2015</v>
      </c>
      <c r="D11923" s="42" t="s">
        <v>9295</v>
      </c>
      <c r="E11923" t="b">
        <v>0</v>
      </c>
      <c r="F11923" s="42" t="s">
        <v>10645</v>
      </c>
    </row>
    <row r="11924" spans="1:6" x14ac:dyDescent="0.2">
      <c r="A11924" s="42" t="s">
        <v>3398</v>
      </c>
      <c r="B11924" s="42" t="s">
        <v>8454</v>
      </c>
      <c r="C11924">
        <v>2016</v>
      </c>
      <c r="D11924" s="42" t="s">
        <v>8516</v>
      </c>
      <c r="E11924" t="b">
        <v>0</v>
      </c>
      <c r="F11924" s="42" t="s">
        <v>10645</v>
      </c>
    </row>
    <row r="11925" spans="1:6" x14ac:dyDescent="0.2">
      <c r="A11925" s="42" t="s">
        <v>3398</v>
      </c>
      <c r="B11925" s="42" t="s">
        <v>8454</v>
      </c>
      <c r="C11925">
        <v>2017</v>
      </c>
      <c r="D11925" s="42" t="s">
        <v>10646</v>
      </c>
      <c r="E11925" t="b">
        <v>0</v>
      </c>
      <c r="F11925" s="42" t="s">
        <v>10645</v>
      </c>
    </row>
    <row r="11926" spans="1:6" x14ac:dyDescent="0.2">
      <c r="A11926" s="42" t="s">
        <v>3398</v>
      </c>
      <c r="B11926" s="42" t="s">
        <v>8454</v>
      </c>
      <c r="C11926">
        <v>2018</v>
      </c>
      <c r="D11926" s="42" t="s">
        <v>10647</v>
      </c>
      <c r="E11926" t="b">
        <v>0</v>
      </c>
      <c r="F11926" s="42" t="s">
        <v>10645</v>
      </c>
    </row>
    <row r="11927" spans="1:6" x14ac:dyDescent="0.2">
      <c r="A11927" s="42" t="s">
        <v>3398</v>
      </c>
      <c r="B11927" s="42" t="s">
        <v>8454</v>
      </c>
      <c r="C11927">
        <v>2019</v>
      </c>
      <c r="D11927" s="42" t="s">
        <v>10648</v>
      </c>
      <c r="E11927" t="b">
        <v>0</v>
      </c>
      <c r="F11927" s="42" t="s">
        <v>10645</v>
      </c>
    </row>
    <row r="11928" spans="1:6" x14ac:dyDescent="0.2">
      <c r="A11928" s="42" t="s">
        <v>3398</v>
      </c>
      <c r="B11928" s="42" t="s">
        <v>8462</v>
      </c>
      <c r="C11928">
        <v>2013</v>
      </c>
      <c r="D11928" s="42" t="s">
        <v>9325</v>
      </c>
      <c r="E11928" t="b">
        <v>0</v>
      </c>
      <c r="F11928" s="42" t="s">
        <v>10645</v>
      </c>
    </row>
    <row r="11929" spans="1:6" x14ac:dyDescent="0.2">
      <c r="A11929" s="42" t="s">
        <v>3398</v>
      </c>
      <c r="B11929" s="42" t="s">
        <v>8462</v>
      </c>
      <c r="C11929">
        <v>2014</v>
      </c>
      <c r="D11929" s="42" t="s">
        <v>8631</v>
      </c>
      <c r="E11929" t="b">
        <v>0</v>
      </c>
      <c r="F11929" s="42" t="s">
        <v>10645</v>
      </c>
    </row>
    <row r="11930" spans="1:6" x14ac:dyDescent="0.2">
      <c r="A11930" s="42" t="s">
        <v>3398</v>
      </c>
      <c r="B11930" s="42" t="s">
        <v>8462</v>
      </c>
      <c r="C11930">
        <v>2015</v>
      </c>
      <c r="D11930" s="42" t="s">
        <v>8967</v>
      </c>
      <c r="E11930" t="b">
        <v>0</v>
      </c>
      <c r="F11930" s="42" t="s">
        <v>10645</v>
      </c>
    </row>
    <row r="11931" spans="1:6" x14ac:dyDescent="0.2">
      <c r="A11931" s="42" t="s">
        <v>3398</v>
      </c>
      <c r="B11931" s="42" t="s">
        <v>8462</v>
      </c>
      <c r="C11931">
        <v>2016</v>
      </c>
      <c r="D11931" s="42" t="s">
        <v>8516</v>
      </c>
      <c r="E11931" t="b">
        <v>0</v>
      </c>
      <c r="F11931" s="42" t="s">
        <v>10645</v>
      </c>
    </row>
    <row r="11932" spans="1:6" x14ac:dyDescent="0.2">
      <c r="A11932" s="42" t="s">
        <v>3398</v>
      </c>
      <c r="B11932" s="42" t="s">
        <v>8462</v>
      </c>
      <c r="C11932">
        <v>2017</v>
      </c>
      <c r="D11932" s="42" t="s">
        <v>10646</v>
      </c>
      <c r="E11932" t="b">
        <v>0</v>
      </c>
      <c r="F11932" s="42" t="s">
        <v>10645</v>
      </c>
    </row>
    <row r="11933" spans="1:6" x14ac:dyDescent="0.2">
      <c r="A11933" s="42" t="s">
        <v>3398</v>
      </c>
      <c r="B11933" s="42" t="s">
        <v>8462</v>
      </c>
      <c r="C11933">
        <v>2018</v>
      </c>
      <c r="D11933" s="42" t="s">
        <v>10267</v>
      </c>
      <c r="E11933" t="b">
        <v>0</v>
      </c>
      <c r="F11933" s="42" t="s">
        <v>10645</v>
      </c>
    </row>
    <row r="11934" spans="1:6" x14ac:dyDescent="0.2">
      <c r="A11934" s="42" t="s">
        <v>3398</v>
      </c>
      <c r="B11934" s="42" t="s">
        <v>8462</v>
      </c>
      <c r="C11934">
        <v>2019</v>
      </c>
      <c r="D11934" s="42" t="s">
        <v>8624</v>
      </c>
      <c r="E11934" t="b">
        <v>0</v>
      </c>
      <c r="F11934" s="42" t="s">
        <v>10645</v>
      </c>
    </row>
    <row r="11935" spans="1:6" x14ac:dyDescent="0.2">
      <c r="A11935" s="42" t="s">
        <v>3398</v>
      </c>
      <c r="B11935" s="42" t="s">
        <v>8464</v>
      </c>
      <c r="C11935">
        <v>2013</v>
      </c>
      <c r="D11935" s="42" t="s">
        <v>8675</v>
      </c>
      <c r="E11935" t="b">
        <v>0</v>
      </c>
      <c r="F11935" s="42" t="s">
        <v>10645</v>
      </c>
    </row>
    <row r="11936" spans="1:6" x14ac:dyDescent="0.2">
      <c r="A11936" s="42" t="s">
        <v>3398</v>
      </c>
      <c r="B11936" s="42" t="s">
        <v>8464</v>
      </c>
      <c r="C11936">
        <v>2014</v>
      </c>
      <c r="D11936" s="42" t="s">
        <v>8675</v>
      </c>
      <c r="E11936" t="b">
        <v>0</v>
      </c>
      <c r="F11936" s="42" t="s">
        <v>10645</v>
      </c>
    </row>
    <row r="11937" spans="1:6" x14ac:dyDescent="0.2">
      <c r="A11937" s="42" t="s">
        <v>3398</v>
      </c>
      <c r="B11937" s="42" t="s">
        <v>8464</v>
      </c>
      <c r="C11937">
        <v>2015</v>
      </c>
      <c r="D11937" s="42" t="s">
        <v>8964</v>
      </c>
      <c r="E11937" t="b">
        <v>0</v>
      </c>
      <c r="F11937" s="42" t="s">
        <v>10645</v>
      </c>
    </row>
    <row r="11938" spans="1:6" x14ac:dyDescent="0.2">
      <c r="A11938" s="42" t="s">
        <v>3398</v>
      </c>
      <c r="B11938" s="42" t="s">
        <v>8464</v>
      </c>
      <c r="C11938">
        <v>2016</v>
      </c>
      <c r="D11938" s="42" t="s">
        <v>9448</v>
      </c>
      <c r="E11938" t="b">
        <v>0</v>
      </c>
      <c r="F11938" s="42" t="s">
        <v>10645</v>
      </c>
    </row>
    <row r="11939" spans="1:6" x14ac:dyDescent="0.2">
      <c r="A11939" s="42" t="s">
        <v>3398</v>
      </c>
      <c r="B11939" s="42" t="s">
        <v>8464</v>
      </c>
      <c r="C11939">
        <v>2017</v>
      </c>
      <c r="D11939" s="42" t="s">
        <v>9040</v>
      </c>
      <c r="E11939" t="b">
        <v>0</v>
      </c>
      <c r="F11939" s="42" t="s">
        <v>10645</v>
      </c>
    </row>
    <row r="11940" spans="1:6" x14ac:dyDescent="0.2">
      <c r="A11940" s="42" t="s">
        <v>3398</v>
      </c>
      <c r="B11940" s="42" t="s">
        <v>8464</v>
      </c>
      <c r="C11940">
        <v>2018</v>
      </c>
      <c r="D11940" s="42" t="s">
        <v>8995</v>
      </c>
      <c r="E11940" t="b">
        <v>0</v>
      </c>
      <c r="F11940" s="42" t="s">
        <v>10645</v>
      </c>
    </row>
    <row r="11941" spans="1:6" x14ac:dyDescent="0.2">
      <c r="A11941" s="42" t="s">
        <v>3398</v>
      </c>
      <c r="B11941" s="42" t="s">
        <v>8464</v>
      </c>
      <c r="C11941">
        <v>2019</v>
      </c>
      <c r="D11941" s="42" t="s">
        <v>8513</v>
      </c>
      <c r="E11941" t="b">
        <v>0</v>
      </c>
      <c r="F11941" s="42" t="s">
        <v>10645</v>
      </c>
    </row>
    <row r="11942" spans="1:6" x14ac:dyDescent="0.2">
      <c r="A11942" s="42" t="s">
        <v>3401</v>
      </c>
      <c r="B11942" s="42" t="s">
        <v>8454</v>
      </c>
      <c r="C11942">
        <v>2013</v>
      </c>
      <c r="D11942" s="42" t="s">
        <v>9138</v>
      </c>
      <c r="E11942" t="b">
        <v>0</v>
      </c>
      <c r="F11942" s="42" t="s">
        <v>10649</v>
      </c>
    </row>
    <row r="11943" spans="1:6" x14ac:dyDescent="0.2">
      <c r="A11943" s="42" t="s">
        <v>3401</v>
      </c>
      <c r="B11943" s="42" t="s">
        <v>8454</v>
      </c>
      <c r="C11943">
        <v>2014</v>
      </c>
      <c r="D11943" s="42" t="s">
        <v>9362</v>
      </c>
      <c r="E11943" t="b">
        <v>0</v>
      </c>
      <c r="F11943" s="42" t="s">
        <v>10649</v>
      </c>
    </row>
    <row r="11944" spans="1:6" x14ac:dyDescent="0.2">
      <c r="A11944" s="42" t="s">
        <v>3401</v>
      </c>
      <c r="B11944" s="42" t="s">
        <v>8454</v>
      </c>
      <c r="C11944">
        <v>2015</v>
      </c>
      <c r="D11944" s="42" t="s">
        <v>9175</v>
      </c>
      <c r="E11944" t="b">
        <v>0</v>
      </c>
      <c r="F11944" s="42" t="s">
        <v>10649</v>
      </c>
    </row>
    <row r="11945" spans="1:6" x14ac:dyDescent="0.2">
      <c r="A11945" s="42" t="s">
        <v>3401</v>
      </c>
      <c r="B11945" s="42" t="s">
        <v>8454</v>
      </c>
      <c r="C11945">
        <v>2016</v>
      </c>
      <c r="D11945" s="42" t="s">
        <v>9619</v>
      </c>
      <c r="E11945" t="b">
        <v>0</v>
      </c>
      <c r="F11945" s="42" t="s">
        <v>10649</v>
      </c>
    </row>
    <row r="11946" spans="1:6" x14ac:dyDescent="0.2">
      <c r="A11946" s="42" t="s">
        <v>3401</v>
      </c>
      <c r="B11946" s="42" t="s">
        <v>8454</v>
      </c>
      <c r="C11946">
        <v>2017</v>
      </c>
      <c r="D11946" s="42" t="s">
        <v>8477</v>
      </c>
      <c r="E11946" t="b">
        <v>0</v>
      </c>
      <c r="F11946" s="42" t="s">
        <v>10649</v>
      </c>
    </row>
    <row r="11947" spans="1:6" x14ac:dyDescent="0.2">
      <c r="A11947" s="42" t="s">
        <v>3401</v>
      </c>
      <c r="B11947" s="42" t="s">
        <v>8454</v>
      </c>
      <c r="C11947">
        <v>2018</v>
      </c>
      <c r="D11947" s="42" t="s">
        <v>9335</v>
      </c>
      <c r="E11947" t="b">
        <v>0</v>
      </c>
      <c r="F11947" s="42" t="s">
        <v>10649</v>
      </c>
    </row>
    <row r="11948" spans="1:6" x14ac:dyDescent="0.2">
      <c r="A11948" s="42" t="s">
        <v>3401</v>
      </c>
      <c r="B11948" s="42" t="s">
        <v>8454</v>
      </c>
      <c r="C11948">
        <v>2019</v>
      </c>
      <c r="D11948" s="42" t="s">
        <v>9102</v>
      </c>
      <c r="E11948" t="b">
        <v>0</v>
      </c>
      <c r="F11948" s="42" t="s">
        <v>10649</v>
      </c>
    </row>
    <row r="11949" spans="1:6" x14ac:dyDescent="0.2">
      <c r="A11949" s="42" t="s">
        <v>3401</v>
      </c>
      <c r="B11949" s="42" t="s">
        <v>8462</v>
      </c>
      <c r="C11949">
        <v>2013</v>
      </c>
      <c r="D11949" s="42" t="s">
        <v>9084</v>
      </c>
      <c r="E11949" t="b">
        <v>0</v>
      </c>
      <c r="F11949" s="42" t="s">
        <v>10649</v>
      </c>
    </row>
    <row r="11950" spans="1:6" x14ac:dyDescent="0.2">
      <c r="A11950" s="42" t="s">
        <v>3401</v>
      </c>
      <c r="B11950" s="42" t="s">
        <v>8462</v>
      </c>
      <c r="C11950">
        <v>2014</v>
      </c>
      <c r="D11950" s="42" t="s">
        <v>8843</v>
      </c>
      <c r="E11950" t="b">
        <v>0</v>
      </c>
      <c r="F11950" s="42" t="s">
        <v>10649</v>
      </c>
    </row>
    <row r="11951" spans="1:6" x14ac:dyDescent="0.2">
      <c r="A11951" s="42" t="s">
        <v>3401</v>
      </c>
      <c r="B11951" s="42" t="s">
        <v>8462</v>
      </c>
      <c r="C11951">
        <v>2015</v>
      </c>
      <c r="D11951" s="42" t="s">
        <v>8461</v>
      </c>
      <c r="E11951" t="b">
        <v>0</v>
      </c>
      <c r="F11951" s="42" t="s">
        <v>10649</v>
      </c>
    </row>
    <row r="11952" spans="1:6" x14ac:dyDescent="0.2">
      <c r="A11952" s="42" t="s">
        <v>3401</v>
      </c>
      <c r="B11952" s="42" t="s">
        <v>8462</v>
      </c>
      <c r="C11952">
        <v>2016</v>
      </c>
      <c r="D11952" s="42" t="s">
        <v>9147</v>
      </c>
      <c r="E11952" t="b">
        <v>0</v>
      </c>
      <c r="F11952" s="42" t="s">
        <v>10649</v>
      </c>
    </row>
    <row r="11953" spans="1:6" x14ac:dyDescent="0.2">
      <c r="A11953" s="42" t="s">
        <v>3401</v>
      </c>
      <c r="B11953" s="42" t="s">
        <v>8462</v>
      </c>
      <c r="C11953">
        <v>2017</v>
      </c>
      <c r="D11953" s="42" t="s">
        <v>10605</v>
      </c>
      <c r="E11953" t="b">
        <v>0</v>
      </c>
      <c r="F11953" s="42" t="s">
        <v>10649</v>
      </c>
    </row>
    <row r="11954" spans="1:6" x14ac:dyDescent="0.2">
      <c r="A11954" s="42" t="s">
        <v>3401</v>
      </c>
      <c r="B11954" s="42" t="s">
        <v>8462</v>
      </c>
      <c r="C11954">
        <v>2018</v>
      </c>
      <c r="D11954" s="42" t="s">
        <v>9630</v>
      </c>
      <c r="E11954" t="b">
        <v>0</v>
      </c>
      <c r="F11954" s="42" t="s">
        <v>10649</v>
      </c>
    </row>
    <row r="11955" spans="1:6" x14ac:dyDescent="0.2">
      <c r="A11955" s="42" t="s">
        <v>3401</v>
      </c>
      <c r="B11955" s="42" t="s">
        <v>8462</v>
      </c>
      <c r="C11955">
        <v>2019</v>
      </c>
      <c r="D11955" s="42" t="s">
        <v>9711</v>
      </c>
      <c r="E11955" t="b">
        <v>0</v>
      </c>
      <c r="F11955" s="42" t="s">
        <v>10649</v>
      </c>
    </row>
    <row r="11956" spans="1:6" x14ac:dyDescent="0.2">
      <c r="A11956" s="42" t="s">
        <v>3401</v>
      </c>
      <c r="B11956" s="42" t="s">
        <v>8464</v>
      </c>
      <c r="C11956">
        <v>2013</v>
      </c>
      <c r="D11956" s="42" t="s">
        <v>8649</v>
      </c>
      <c r="E11956" t="b">
        <v>0</v>
      </c>
      <c r="F11956" s="42" t="s">
        <v>10649</v>
      </c>
    </row>
    <row r="11957" spans="1:6" x14ac:dyDescent="0.2">
      <c r="A11957" s="42" t="s">
        <v>3401</v>
      </c>
      <c r="B11957" s="42" t="s">
        <v>8464</v>
      </c>
      <c r="C11957">
        <v>2014</v>
      </c>
      <c r="D11957" s="42" t="s">
        <v>9033</v>
      </c>
      <c r="E11957" t="b">
        <v>0</v>
      </c>
      <c r="F11957" s="42" t="s">
        <v>10649</v>
      </c>
    </row>
    <row r="11958" spans="1:6" x14ac:dyDescent="0.2">
      <c r="A11958" s="42" t="s">
        <v>3401</v>
      </c>
      <c r="B11958" s="42" t="s">
        <v>8464</v>
      </c>
      <c r="C11958">
        <v>2015</v>
      </c>
      <c r="D11958" s="42" t="s">
        <v>8467</v>
      </c>
      <c r="E11958" t="b">
        <v>0</v>
      </c>
      <c r="F11958" s="42" t="s">
        <v>10649</v>
      </c>
    </row>
    <row r="11959" spans="1:6" x14ac:dyDescent="0.2">
      <c r="A11959" s="42" t="s">
        <v>3401</v>
      </c>
      <c r="B11959" s="42" t="s">
        <v>8464</v>
      </c>
      <c r="C11959">
        <v>2016</v>
      </c>
      <c r="D11959" s="42" t="s">
        <v>8511</v>
      </c>
      <c r="E11959" t="b">
        <v>0</v>
      </c>
      <c r="F11959" s="42" t="s">
        <v>10649</v>
      </c>
    </row>
    <row r="11960" spans="1:6" x14ac:dyDescent="0.2">
      <c r="A11960" s="42" t="s">
        <v>3401</v>
      </c>
      <c r="B11960" s="42" t="s">
        <v>8464</v>
      </c>
      <c r="C11960">
        <v>2017</v>
      </c>
      <c r="D11960" s="42" t="s">
        <v>9398</v>
      </c>
      <c r="E11960" t="b">
        <v>0</v>
      </c>
      <c r="F11960" s="42" t="s">
        <v>10649</v>
      </c>
    </row>
    <row r="11961" spans="1:6" x14ac:dyDescent="0.2">
      <c r="A11961" s="42" t="s">
        <v>3401</v>
      </c>
      <c r="B11961" s="42" t="s">
        <v>8464</v>
      </c>
      <c r="C11961">
        <v>2018</v>
      </c>
      <c r="D11961" s="42" t="s">
        <v>8549</v>
      </c>
      <c r="E11961" t="b">
        <v>0</v>
      </c>
      <c r="F11961" s="42" t="s">
        <v>10649</v>
      </c>
    </row>
    <row r="11962" spans="1:6" x14ac:dyDescent="0.2">
      <c r="A11962" s="42" t="s">
        <v>3401</v>
      </c>
      <c r="B11962" s="42" t="s">
        <v>8464</v>
      </c>
      <c r="C11962">
        <v>2019</v>
      </c>
      <c r="D11962" s="42" t="s">
        <v>8491</v>
      </c>
      <c r="E11962" t="b">
        <v>0</v>
      </c>
      <c r="F11962" s="42" t="s">
        <v>10649</v>
      </c>
    </row>
    <row r="11963" spans="1:6" x14ac:dyDescent="0.2">
      <c r="A11963" s="42" t="s">
        <v>3402</v>
      </c>
      <c r="B11963" s="42" t="s">
        <v>8454</v>
      </c>
      <c r="C11963">
        <v>2013</v>
      </c>
      <c r="D11963" s="42" t="s">
        <v>9107</v>
      </c>
      <c r="E11963" t="b">
        <v>0</v>
      </c>
      <c r="F11963" s="42" t="s">
        <v>10650</v>
      </c>
    </row>
    <row r="11964" spans="1:6" x14ac:dyDescent="0.2">
      <c r="A11964" s="42" t="s">
        <v>3402</v>
      </c>
      <c r="B11964" s="42" t="s">
        <v>8454</v>
      </c>
      <c r="C11964">
        <v>2014</v>
      </c>
      <c r="D11964" s="42" t="s">
        <v>9229</v>
      </c>
      <c r="E11964" t="b">
        <v>0</v>
      </c>
      <c r="F11964" s="42" t="s">
        <v>10650</v>
      </c>
    </row>
    <row r="11965" spans="1:6" x14ac:dyDescent="0.2">
      <c r="A11965" s="42" t="s">
        <v>3402</v>
      </c>
      <c r="B11965" s="42" t="s">
        <v>8454</v>
      </c>
      <c r="C11965">
        <v>2015</v>
      </c>
      <c r="D11965" s="42" t="s">
        <v>8556</v>
      </c>
      <c r="E11965" t="b">
        <v>0</v>
      </c>
      <c r="F11965" s="42" t="s">
        <v>10650</v>
      </c>
    </row>
    <row r="11966" spans="1:6" x14ac:dyDescent="0.2">
      <c r="A11966" s="42" t="s">
        <v>3402</v>
      </c>
      <c r="B11966" s="42" t="s">
        <v>8454</v>
      </c>
      <c r="C11966">
        <v>2016</v>
      </c>
      <c r="D11966" s="42" t="s">
        <v>9164</v>
      </c>
      <c r="E11966" t="b">
        <v>0</v>
      </c>
      <c r="F11966" s="42" t="s">
        <v>10650</v>
      </c>
    </row>
    <row r="11967" spans="1:6" x14ac:dyDescent="0.2">
      <c r="A11967" s="42" t="s">
        <v>3402</v>
      </c>
      <c r="B11967" s="42" t="s">
        <v>8454</v>
      </c>
      <c r="C11967">
        <v>2017</v>
      </c>
      <c r="D11967" s="42" t="s">
        <v>8592</v>
      </c>
      <c r="E11967" t="b">
        <v>0</v>
      </c>
      <c r="F11967" s="42" t="s">
        <v>10650</v>
      </c>
    </row>
    <row r="11968" spans="1:6" x14ac:dyDescent="0.2">
      <c r="A11968" s="42" t="s">
        <v>3402</v>
      </c>
      <c r="B11968" s="42" t="s">
        <v>8454</v>
      </c>
      <c r="C11968">
        <v>2018</v>
      </c>
      <c r="D11968" s="42" t="s">
        <v>9385</v>
      </c>
      <c r="E11968" t="b">
        <v>0</v>
      </c>
      <c r="F11968" s="42" t="s">
        <v>10650</v>
      </c>
    </row>
    <row r="11969" spans="1:6" x14ac:dyDescent="0.2">
      <c r="A11969" s="42" t="s">
        <v>3402</v>
      </c>
      <c r="B11969" s="42" t="s">
        <v>8454</v>
      </c>
      <c r="C11969">
        <v>2019</v>
      </c>
      <c r="D11969" s="42" t="s">
        <v>8511</v>
      </c>
      <c r="E11969" t="b">
        <v>0</v>
      </c>
      <c r="F11969" s="42" t="s">
        <v>10650</v>
      </c>
    </row>
    <row r="11970" spans="1:6" x14ac:dyDescent="0.2">
      <c r="A11970" s="42" t="s">
        <v>3402</v>
      </c>
      <c r="B11970" s="42" t="s">
        <v>8462</v>
      </c>
      <c r="C11970">
        <v>2013</v>
      </c>
      <c r="D11970" s="42" t="s">
        <v>8990</v>
      </c>
      <c r="E11970" t="b">
        <v>0</v>
      </c>
      <c r="F11970" s="42" t="s">
        <v>10650</v>
      </c>
    </row>
    <row r="11971" spans="1:6" x14ac:dyDescent="0.2">
      <c r="A11971" s="42" t="s">
        <v>3402</v>
      </c>
      <c r="B11971" s="42" t="s">
        <v>8462</v>
      </c>
      <c r="C11971">
        <v>2014</v>
      </c>
      <c r="D11971" s="42" t="s">
        <v>9234</v>
      </c>
      <c r="E11971" t="b">
        <v>0</v>
      </c>
      <c r="F11971" s="42" t="s">
        <v>10650</v>
      </c>
    </row>
    <row r="11972" spans="1:6" x14ac:dyDescent="0.2">
      <c r="A11972" s="42" t="s">
        <v>3402</v>
      </c>
      <c r="B11972" s="42" t="s">
        <v>8462</v>
      </c>
      <c r="C11972">
        <v>2015</v>
      </c>
      <c r="D11972" s="42" t="s">
        <v>8520</v>
      </c>
      <c r="E11972" t="b">
        <v>0</v>
      </c>
      <c r="F11972" s="42" t="s">
        <v>10650</v>
      </c>
    </row>
    <row r="11973" spans="1:6" x14ac:dyDescent="0.2">
      <c r="A11973" s="42" t="s">
        <v>3402</v>
      </c>
      <c r="B11973" s="42" t="s">
        <v>8462</v>
      </c>
      <c r="C11973">
        <v>2016</v>
      </c>
      <c r="D11973" s="42" t="s">
        <v>9164</v>
      </c>
      <c r="E11973" t="b">
        <v>0</v>
      </c>
      <c r="F11973" s="42" t="s">
        <v>10650</v>
      </c>
    </row>
    <row r="11974" spans="1:6" x14ac:dyDescent="0.2">
      <c r="A11974" s="42" t="s">
        <v>3402</v>
      </c>
      <c r="B11974" s="42" t="s">
        <v>8462</v>
      </c>
      <c r="C11974">
        <v>2017</v>
      </c>
      <c r="D11974" s="42" t="s">
        <v>8592</v>
      </c>
      <c r="E11974" t="b">
        <v>0</v>
      </c>
      <c r="F11974" s="42" t="s">
        <v>10650</v>
      </c>
    </row>
    <row r="11975" spans="1:6" x14ac:dyDescent="0.2">
      <c r="A11975" s="42" t="s">
        <v>3402</v>
      </c>
      <c r="B11975" s="42" t="s">
        <v>8462</v>
      </c>
      <c r="C11975">
        <v>2018</v>
      </c>
      <c r="D11975" s="42" t="s">
        <v>8670</v>
      </c>
      <c r="E11975" t="b">
        <v>0</v>
      </c>
      <c r="F11975" s="42" t="s">
        <v>10650</v>
      </c>
    </row>
    <row r="11976" spans="1:6" x14ac:dyDescent="0.2">
      <c r="A11976" s="42" t="s">
        <v>3402</v>
      </c>
      <c r="B11976" s="42" t="s">
        <v>8462</v>
      </c>
      <c r="C11976">
        <v>2019</v>
      </c>
      <c r="D11976" s="42" t="s">
        <v>9430</v>
      </c>
      <c r="E11976" t="b">
        <v>0</v>
      </c>
      <c r="F11976" s="42" t="s">
        <v>10650</v>
      </c>
    </row>
    <row r="11977" spans="1:6" x14ac:dyDescent="0.2">
      <c r="A11977" s="42" t="s">
        <v>3402</v>
      </c>
      <c r="B11977" s="42" t="s">
        <v>8464</v>
      </c>
      <c r="C11977">
        <v>2013</v>
      </c>
      <c r="D11977" s="42" t="s">
        <v>9130</v>
      </c>
      <c r="E11977" t="b">
        <v>0</v>
      </c>
      <c r="F11977" s="42" t="s">
        <v>10650</v>
      </c>
    </row>
    <row r="11978" spans="1:6" x14ac:dyDescent="0.2">
      <c r="A11978" s="42" t="s">
        <v>3402</v>
      </c>
      <c r="B11978" s="42" t="s">
        <v>8464</v>
      </c>
      <c r="C11978">
        <v>2014</v>
      </c>
      <c r="D11978" s="42" t="s">
        <v>8817</v>
      </c>
      <c r="E11978" t="b">
        <v>0</v>
      </c>
      <c r="F11978" s="42" t="s">
        <v>10650</v>
      </c>
    </row>
    <row r="11979" spans="1:6" x14ac:dyDescent="0.2">
      <c r="A11979" s="42" t="s">
        <v>3402</v>
      </c>
      <c r="B11979" s="42" t="s">
        <v>8464</v>
      </c>
      <c r="C11979">
        <v>2015</v>
      </c>
      <c r="D11979" s="42" t="s">
        <v>8715</v>
      </c>
      <c r="E11979" t="b">
        <v>0</v>
      </c>
      <c r="F11979" s="42" t="s">
        <v>10650</v>
      </c>
    </row>
    <row r="11980" spans="1:6" x14ac:dyDescent="0.2">
      <c r="A11980" s="42" t="s">
        <v>3402</v>
      </c>
      <c r="B11980" s="42" t="s">
        <v>8464</v>
      </c>
      <c r="C11980">
        <v>2016</v>
      </c>
      <c r="D11980" s="42" t="s">
        <v>8465</v>
      </c>
      <c r="E11980" t="b">
        <v>0</v>
      </c>
      <c r="F11980" s="42" t="s">
        <v>10650</v>
      </c>
    </row>
    <row r="11981" spans="1:6" x14ac:dyDescent="0.2">
      <c r="A11981" s="42" t="s">
        <v>3402</v>
      </c>
      <c r="B11981" s="42" t="s">
        <v>8464</v>
      </c>
      <c r="C11981">
        <v>2017</v>
      </c>
      <c r="D11981" s="42" t="s">
        <v>9127</v>
      </c>
      <c r="E11981" t="b">
        <v>0</v>
      </c>
      <c r="F11981" s="42" t="s">
        <v>10650</v>
      </c>
    </row>
    <row r="11982" spans="1:6" x14ac:dyDescent="0.2">
      <c r="A11982" s="42" t="s">
        <v>3402</v>
      </c>
      <c r="B11982" s="42" t="s">
        <v>8464</v>
      </c>
      <c r="C11982">
        <v>2018</v>
      </c>
      <c r="D11982" s="42" t="s">
        <v>8992</v>
      </c>
      <c r="E11982" t="b">
        <v>0</v>
      </c>
      <c r="F11982" s="42" t="s">
        <v>10650</v>
      </c>
    </row>
    <row r="11983" spans="1:6" x14ac:dyDescent="0.2">
      <c r="A11983" s="42" t="s">
        <v>3402</v>
      </c>
      <c r="B11983" s="42" t="s">
        <v>8464</v>
      </c>
      <c r="C11983">
        <v>2019</v>
      </c>
      <c r="D11983" s="42" t="s">
        <v>8996</v>
      </c>
      <c r="E11983" t="b">
        <v>0</v>
      </c>
      <c r="F11983" s="42" t="s">
        <v>10650</v>
      </c>
    </row>
    <row r="11984" spans="1:6" x14ac:dyDescent="0.2">
      <c r="A11984" s="42" t="s">
        <v>55</v>
      </c>
      <c r="B11984" s="42" t="s">
        <v>8454</v>
      </c>
      <c r="C11984">
        <v>2013</v>
      </c>
      <c r="D11984" s="42" t="s">
        <v>9089</v>
      </c>
      <c r="E11984" t="b">
        <v>0</v>
      </c>
      <c r="F11984" s="42" t="s">
        <v>9349</v>
      </c>
    </row>
    <row r="11985" spans="1:6" x14ac:dyDescent="0.2">
      <c r="A11985" s="42" t="s">
        <v>55</v>
      </c>
      <c r="B11985" s="42" t="s">
        <v>8454</v>
      </c>
      <c r="C11985">
        <v>2014</v>
      </c>
      <c r="D11985" s="42" t="s">
        <v>9205</v>
      </c>
      <c r="E11985" t="b">
        <v>0</v>
      </c>
      <c r="F11985" s="42" t="s">
        <v>9349</v>
      </c>
    </row>
    <row r="11986" spans="1:6" x14ac:dyDescent="0.2">
      <c r="A11986" s="42" t="s">
        <v>55</v>
      </c>
      <c r="B11986" s="42" t="s">
        <v>8454</v>
      </c>
      <c r="C11986">
        <v>2015</v>
      </c>
      <c r="D11986" s="42" t="s">
        <v>9296</v>
      </c>
      <c r="E11986" t="b">
        <v>0</v>
      </c>
      <c r="F11986" s="42" t="s">
        <v>9349</v>
      </c>
    </row>
    <row r="11987" spans="1:6" x14ac:dyDescent="0.2">
      <c r="A11987" s="42" t="s">
        <v>55</v>
      </c>
      <c r="B11987" s="42" t="s">
        <v>8454</v>
      </c>
      <c r="C11987">
        <v>2016</v>
      </c>
      <c r="D11987" s="42" t="s">
        <v>9158</v>
      </c>
      <c r="E11987" t="b">
        <v>0</v>
      </c>
      <c r="F11987" s="42" t="s">
        <v>9349</v>
      </c>
    </row>
    <row r="11988" spans="1:6" x14ac:dyDescent="0.2">
      <c r="A11988" s="42" t="s">
        <v>55</v>
      </c>
      <c r="B11988" s="42" t="s">
        <v>8454</v>
      </c>
      <c r="C11988">
        <v>2017</v>
      </c>
      <c r="D11988" s="42" t="s">
        <v>8652</v>
      </c>
      <c r="E11988" t="b">
        <v>0</v>
      </c>
      <c r="F11988" s="42" t="s">
        <v>9349</v>
      </c>
    </row>
    <row r="11989" spans="1:6" x14ac:dyDescent="0.2">
      <c r="A11989" s="42" t="s">
        <v>55</v>
      </c>
      <c r="B11989" s="42" t="s">
        <v>8454</v>
      </c>
      <c r="C11989">
        <v>2018</v>
      </c>
      <c r="D11989" s="42" t="s">
        <v>9158</v>
      </c>
      <c r="E11989" t="b">
        <v>0</v>
      </c>
      <c r="F11989" s="42" t="s">
        <v>9349</v>
      </c>
    </row>
    <row r="11990" spans="1:6" x14ac:dyDescent="0.2">
      <c r="A11990" s="42" t="s">
        <v>55</v>
      </c>
      <c r="B11990" s="42" t="s">
        <v>8454</v>
      </c>
      <c r="C11990">
        <v>2019</v>
      </c>
      <c r="D11990" s="42" t="s">
        <v>9350</v>
      </c>
      <c r="E11990" t="b">
        <v>0</v>
      </c>
      <c r="F11990" s="42" t="s">
        <v>9349</v>
      </c>
    </row>
    <row r="11991" spans="1:6" x14ac:dyDescent="0.2">
      <c r="A11991" s="42" t="s">
        <v>55</v>
      </c>
      <c r="B11991" s="42" t="s">
        <v>8462</v>
      </c>
      <c r="C11991">
        <v>2013</v>
      </c>
      <c r="D11991" s="42" t="s">
        <v>8556</v>
      </c>
      <c r="E11991" t="b">
        <v>0</v>
      </c>
      <c r="F11991" s="42" t="s">
        <v>9349</v>
      </c>
    </row>
    <row r="11992" spans="1:6" x14ac:dyDescent="0.2">
      <c r="A11992" s="42" t="s">
        <v>55</v>
      </c>
      <c r="B11992" s="42" t="s">
        <v>8462</v>
      </c>
      <c r="C11992">
        <v>2014</v>
      </c>
      <c r="D11992" s="42" t="s">
        <v>9170</v>
      </c>
      <c r="E11992" t="b">
        <v>0</v>
      </c>
      <c r="F11992" s="42" t="s">
        <v>9349</v>
      </c>
    </row>
    <row r="11993" spans="1:6" x14ac:dyDescent="0.2">
      <c r="A11993" s="42" t="s">
        <v>55</v>
      </c>
      <c r="B11993" s="42" t="s">
        <v>8462</v>
      </c>
      <c r="C11993">
        <v>2015</v>
      </c>
      <c r="D11993" s="42" t="s">
        <v>9185</v>
      </c>
      <c r="E11993" t="b">
        <v>0</v>
      </c>
      <c r="F11993" s="42" t="s">
        <v>9349</v>
      </c>
    </row>
    <row r="11994" spans="1:6" x14ac:dyDescent="0.2">
      <c r="A11994" s="42" t="s">
        <v>55</v>
      </c>
      <c r="B11994" s="42" t="s">
        <v>8462</v>
      </c>
      <c r="C11994">
        <v>2016</v>
      </c>
      <c r="D11994" s="42" t="s">
        <v>9351</v>
      </c>
      <c r="E11994" t="b">
        <v>0</v>
      </c>
      <c r="F11994" s="42" t="s">
        <v>9349</v>
      </c>
    </row>
    <row r="11995" spans="1:6" x14ac:dyDescent="0.2">
      <c r="A11995" s="42" t="s">
        <v>55</v>
      </c>
      <c r="B11995" s="42" t="s">
        <v>8462</v>
      </c>
      <c r="C11995">
        <v>2017</v>
      </c>
      <c r="D11995" s="42" t="s">
        <v>8652</v>
      </c>
      <c r="E11995" t="b">
        <v>0</v>
      </c>
      <c r="F11995" s="42" t="s">
        <v>9349</v>
      </c>
    </row>
    <row r="11996" spans="1:6" x14ac:dyDescent="0.2">
      <c r="A11996" s="42" t="s">
        <v>55</v>
      </c>
      <c r="B11996" s="42" t="s">
        <v>8462</v>
      </c>
      <c r="C11996">
        <v>2018</v>
      </c>
      <c r="D11996" s="42" t="s">
        <v>8466</v>
      </c>
      <c r="E11996" t="b">
        <v>0</v>
      </c>
      <c r="F11996" s="42" t="s">
        <v>9349</v>
      </c>
    </row>
    <row r="11997" spans="1:6" x14ac:dyDescent="0.2">
      <c r="A11997" s="42" t="s">
        <v>55</v>
      </c>
      <c r="B11997" s="42" t="s">
        <v>8462</v>
      </c>
      <c r="C11997">
        <v>2019</v>
      </c>
      <c r="D11997" s="42" t="s">
        <v>8986</v>
      </c>
      <c r="E11997" t="b">
        <v>0</v>
      </c>
      <c r="F11997" s="42" t="s">
        <v>9349</v>
      </c>
    </row>
    <row r="11998" spans="1:6" x14ac:dyDescent="0.2">
      <c r="A11998" s="42" t="s">
        <v>55</v>
      </c>
      <c r="B11998" s="42" t="s">
        <v>8464</v>
      </c>
      <c r="C11998">
        <v>2013</v>
      </c>
      <c r="D11998" s="42" t="s">
        <v>8997</v>
      </c>
      <c r="E11998" t="b">
        <v>0</v>
      </c>
      <c r="F11998" s="42" t="s">
        <v>9349</v>
      </c>
    </row>
    <row r="11999" spans="1:6" x14ac:dyDescent="0.2">
      <c r="A11999" s="42" t="s">
        <v>55</v>
      </c>
      <c r="B11999" s="42" t="s">
        <v>8464</v>
      </c>
      <c r="C11999">
        <v>2014</v>
      </c>
      <c r="D11999" s="42" t="s">
        <v>9152</v>
      </c>
      <c r="E11999" t="b">
        <v>0</v>
      </c>
      <c r="F11999" s="42" t="s">
        <v>9349</v>
      </c>
    </row>
    <row r="12000" spans="1:6" x14ac:dyDescent="0.2">
      <c r="A12000" s="42" t="s">
        <v>55</v>
      </c>
      <c r="B12000" s="42" t="s">
        <v>8464</v>
      </c>
      <c r="C12000">
        <v>2015</v>
      </c>
      <c r="D12000" s="42" t="s">
        <v>8826</v>
      </c>
      <c r="E12000" t="b">
        <v>0</v>
      </c>
      <c r="F12000" s="42" t="s">
        <v>9349</v>
      </c>
    </row>
    <row r="12001" spans="1:6" x14ac:dyDescent="0.2">
      <c r="A12001" s="42" t="s">
        <v>55</v>
      </c>
      <c r="B12001" s="42" t="s">
        <v>8464</v>
      </c>
      <c r="C12001">
        <v>2016</v>
      </c>
      <c r="D12001" s="42" t="s">
        <v>8648</v>
      </c>
      <c r="E12001" t="b">
        <v>0</v>
      </c>
      <c r="F12001" s="42" t="s">
        <v>9349</v>
      </c>
    </row>
    <row r="12002" spans="1:6" x14ac:dyDescent="0.2">
      <c r="A12002" s="42" t="s">
        <v>55</v>
      </c>
      <c r="B12002" s="42" t="s">
        <v>8464</v>
      </c>
      <c r="C12002">
        <v>2017</v>
      </c>
      <c r="D12002" s="42" t="s">
        <v>9051</v>
      </c>
      <c r="E12002" t="b">
        <v>0</v>
      </c>
      <c r="F12002" s="42" t="s">
        <v>9349</v>
      </c>
    </row>
    <row r="12003" spans="1:6" x14ac:dyDescent="0.2">
      <c r="A12003" s="42" t="s">
        <v>55</v>
      </c>
      <c r="B12003" s="42" t="s">
        <v>8464</v>
      </c>
      <c r="C12003">
        <v>2018</v>
      </c>
      <c r="D12003" s="42" t="s">
        <v>9180</v>
      </c>
      <c r="E12003" t="b">
        <v>0</v>
      </c>
      <c r="F12003" s="42" t="s">
        <v>9349</v>
      </c>
    </row>
    <row r="12004" spans="1:6" x14ac:dyDescent="0.2">
      <c r="A12004" s="42" t="s">
        <v>55</v>
      </c>
      <c r="B12004" s="42" t="s">
        <v>8464</v>
      </c>
      <c r="C12004">
        <v>2019</v>
      </c>
      <c r="D12004" s="42" t="s">
        <v>9170</v>
      </c>
      <c r="E12004" t="b">
        <v>0</v>
      </c>
      <c r="F12004" s="42" t="s">
        <v>9349</v>
      </c>
    </row>
    <row r="12005" spans="1:6" x14ac:dyDescent="0.2">
      <c r="A12005" s="42" t="s">
        <v>612</v>
      </c>
      <c r="B12005" s="42" t="s">
        <v>8454</v>
      </c>
      <c r="C12005">
        <v>2013</v>
      </c>
      <c r="D12005" s="42" t="s">
        <v>9236</v>
      </c>
      <c r="E12005" t="b">
        <v>0</v>
      </c>
      <c r="F12005" s="42" t="s">
        <v>9237</v>
      </c>
    </row>
    <row r="12006" spans="1:6" x14ac:dyDescent="0.2">
      <c r="A12006" s="42" t="s">
        <v>612</v>
      </c>
      <c r="B12006" s="42" t="s">
        <v>8454</v>
      </c>
      <c r="C12006">
        <v>2014</v>
      </c>
      <c r="D12006" s="42" t="s">
        <v>8613</v>
      </c>
      <c r="E12006" t="b">
        <v>0</v>
      </c>
      <c r="F12006" s="42" t="s">
        <v>9237</v>
      </c>
    </row>
    <row r="12007" spans="1:6" x14ac:dyDescent="0.2">
      <c r="A12007" s="42" t="s">
        <v>612</v>
      </c>
      <c r="B12007" s="42" t="s">
        <v>8454</v>
      </c>
      <c r="C12007">
        <v>2015</v>
      </c>
      <c r="D12007" s="42" t="s">
        <v>8996</v>
      </c>
      <c r="E12007" t="b">
        <v>0</v>
      </c>
      <c r="F12007" s="42" t="s">
        <v>9237</v>
      </c>
    </row>
    <row r="12008" spans="1:6" x14ac:dyDescent="0.2">
      <c r="A12008" s="42" t="s">
        <v>612</v>
      </c>
      <c r="B12008" s="42" t="s">
        <v>8454</v>
      </c>
      <c r="C12008">
        <v>2016</v>
      </c>
      <c r="D12008" s="42" t="s">
        <v>9223</v>
      </c>
      <c r="E12008" t="b">
        <v>0</v>
      </c>
      <c r="F12008" s="42" t="s">
        <v>9237</v>
      </c>
    </row>
    <row r="12009" spans="1:6" x14ac:dyDescent="0.2">
      <c r="A12009" s="42" t="s">
        <v>612</v>
      </c>
      <c r="B12009" s="42" t="s">
        <v>8454</v>
      </c>
      <c r="C12009">
        <v>2017</v>
      </c>
      <c r="D12009" s="42" t="s">
        <v>9054</v>
      </c>
      <c r="E12009" t="b">
        <v>0</v>
      </c>
      <c r="F12009" s="42" t="s">
        <v>9237</v>
      </c>
    </row>
    <row r="12010" spans="1:6" x14ac:dyDescent="0.2">
      <c r="A12010" s="42" t="s">
        <v>612</v>
      </c>
      <c r="B12010" s="42" t="s">
        <v>8454</v>
      </c>
      <c r="C12010">
        <v>2018</v>
      </c>
      <c r="D12010" s="42" t="s">
        <v>8759</v>
      </c>
      <c r="E12010" t="b">
        <v>0</v>
      </c>
      <c r="F12010" s="42" t="s">
        <v>9237</v>
      </c>
    </row>
    <row r="12011" spans="1:6" x14ac:dyDescent="0.2">
      <c r="A12011" s="42" t="s">
        <v>612</v>
      </c>
      <c r="B12011" s="42" t="s">
        <v>8454</v>
      </c>
      <c r="C12011">
        <v>2019</v>
      </c>
      <c r="D12011" s="42" t="s">
        <v>8759</v>
      </c>
      <c r="E12011" t="b">
        <v>0</v>
      </c>
      <c r="F12011" s="42" t="s">
        <v>9237</v>
      </c>
    </row>
    <row r="12012" spans="1:6" x14ac:dyDescent="0.2">
      <c r="A12012" s="42" t="s">
        <v>612</v>
      </c>
      <c r="B12012" s="42" t="s">
        <v>8462</v>
      </c>
      <c r="C12012">
        <v>2013</v>
      </c>
      <c r="D12012" s="42" t="s">
        <v>8613</v>
      </c>
      <c r="E12012" t="b">
        <v>0</v>
      </c>
      <c r="F12012" s="42" t="s">
        <v>9237</v>
      </c>
    </row>
    <row r="12013" spans="1:6" x14ac:dyDescent="0.2">
      <c r="A12013" s="42" t="s">
        <v>612</v>
      </c>
      <c r="B12013" s="42" t="s">
        <v>8462</v>
      </c>
      <c r="C12013">
        <v>2014</v>
      </c>
      <c r="D12013" s="42" t="s">
        <v>8765</v>
      </c>
      <c r="E12013" t="b">
        <v>0</v>
      </c>
      <c r="F12013" s="42" t="s">
        <v>9237</v>
      </c>
    </row>
    <row r="12014" spans="1:6" x14ac:dyDescent="0.2">
      <c r="A12014" s="42" t="s">
        <v>612</v>
      </c>
      <c r="B12014" s="42" t="s">
        <v>8462</v>
      </c>
      <c r="C12014">
        <v>2015</v>
      </c>
      <c r="D12014" s="42" t="s">
        <v>9167</v>
      </c>
      <c r="E12014" t="b">
        <v>0</v>
      </c>
      <c r="F12014" s="42" t="s">
        <v>9237</v>
      </c>
    </row>
    <row r="12015" spans="1:6" x14ac:dyDescent="0.2">
      <c r="A12015" s="42" t="s">
        <v>612</v>
      </c>
      <c r="B12015" s="42" t="s">
        <v>8462</v>
      </c>
      <c r="C12015">
        <v>2016</v>
      </c>
      <c r="D12015" s="42" t="s">
        <v>8550</v>
      </c>
      <c r="E12015" t="b">
        <v>0</v>
      </c>
      <c r="F12015" s="42" t="s">
        <v>9237</v>
      </c>
    </row>
    <row r="12016" spans="1:6" x14ac:dyDescent="0.2">
      <c r="A12016" s="42" t="s">
        <v>612</v>
      </c>
      <c r="B12016" s="42" t="s">
        <v>8462</v>
      </c>
      <c r="C12016">
        <v>2017</v>
      </c>
      <c r="D12016" s="42" t="s">
        <v>8695</v>
      </c>
      <c r="E12016" t="b">
        <v>0</v>
      </c>
      <c r="F12016" s="42" t="s">
        <v>9237</v>
      </c>
    </row>
    <row r="12017" spans="1:6" x14ac:dyDescent="0.2">
      <c r="A12017" s="42" t="s">
        <v>612</v>
      </c>
      <c r="B12017" s="42" t="s">
        <v>8462</v>
      </c>
      <c r="C12017">
        <v>2018</v>
      </c>
      <c r="D12017" s="42" t="s">
        <v>8672</v>
      </c>
      <c r="E12017" t="b">
        <v>0</v>
      </c>
      <c r="F12017" s="42" t="s">
        <v>9237</v>
      </c>
    </row>
    <row r="12018" spans="1:6" x14ac:dyDescent="0.2">
      <c r="A12018" s="42" t="s">
        <v>612</v>
      </c>
      <c r="B12018" s="42" t="s">
        <v>8462</v>
      </c>
      <c r="C12018">
        <v>2019</v>
      </c>
      <c r="D12018" s="42" t="s">
        <v>8672</v>
      </c>
      <c r="E12018" t="b">
        <v>0</v>
      </c>
      <c r="F12018" s="42" t="s">
        <v>9237</v>
      </c>
    </row>
    <row r="12019" spans="1:6" x14ac:dyDescent="0.2">
      <c r="A12019" s="42" t="s">
        <v>612</v>
      </c>
      <c r="B12019" s="42" t="s">
        <v>8464</v>
      </c>
      <c r="C12019">
        <v>2013</v>
      </c>
      <c r="D12019" s="42" t="s">
        <v>9127</v>
      </c>
      <c r="E12019" t="b">
        <v>0</v>
      </c>
      <c r="F12019" s="42" t="s">
        <v>9237</v>
      </c>
    </row>
    <row r="12020" spans="1:6" x14ac:dyDescent="0.2">
      <c r="A12020" s="42" t="s">
        <v>612</v>
      </c>
      <c r="B12020" s="42" t="s">
        <v>8464</v>
      </c>
      <c r="C12020">
        <v>2014</v>
      </c>
      <c r="D12020" s="42" t="s">
        <v>8698</v>
      </c>
      <c r="E12020" t="b">
        <v>0</v>
      </c>
      <c r="F12020" s="42" t="s">
        <v>9237</v>
      </c>
    </row>
    <row r="12021" spans="1:6" x14ac:dyDescent="0.2">
      <c r="A12021" s="42" t="s">
        <v>612</v>
      </c>
      <c r="B12021" s="42" t="s">
        <v>8464</v>
      </c>
      <c r="C12021">
        <v>2015</v>
      </c>
      <c r="D12021" s="42" t="s">
        <v>8466</v>
      </c>
      <c r="E12021" t="b">
        <v>0</v>
      </c>
      <c r="F12021" s="42" t="s">
        <v>9237</v>
      </c>
    </row>
    <row r="12022" spans="1:6" x14ac:dyDescent="0.2">
      <c r="A12022" s="42" t="s">
        <v>612</v>
      </c>
      <c r="B12022" s="42" t="s">
        <v>8464</v>
      </c>
      <c r="C12022">
        <v>2016</v>
      </c>
      <c r="D12022" s="42" t="s">
        <v>8528</v>
      </c>
      <c r="E12022" t="b">
        <v>0</v>
      </c>
      <c r="F12022" s="42" t="s">
        <v>9237</v>
      </c>
    </row>
    <row r="12023" spans="1:6" x14ac:dyDescent="0.2">
      <c r="A12023" s="42" t="s">
        <v>612</v>
      </c>
      <c r="B12023" s="42" t="s">
        <v>8464</v>
      </c>
      <c r="C12023">
        <v>2017</v>
      </c>
      <c r="D12023" s="42" t="s">
        <v>8559</v>
      </c>
      <c r="E12023" t="b">
        <v>0</v>
      </c>
      <c r="F12023" s="42" t="s">
        <v>9237</v>
      </c>
    </row>
    <row r="12024" spans="1:6" x14ac:dyDescent="0.2">
      <c r="A12024" s="42" t="s">
        <v>612</v>
      </c>
      <c r="B12024" s="42" t="s">
        <v>8464</v>
      </c>
      <c r="C12024">
        <v>2018</v>
      </c>
      <c r="D12024" s="42" t="s">
        <v>8990</v>
      </c>
      <c r="E12024" t="b">
        <v>0</v>
      </c>
      <c r="F12024" s="42" t="s">
        <v>9237</v>
      </c>
    </row>
    <row r="12025" spans="1:6" x14ac:dyDescent="0.2">
      <c r="A12025" s="42" t="s">
        <v>612</v>
      </c>
      <c r="B12025" s="42" t="s">
        <v>8464</v>
      </c>
      <c r="C12025">
        <v>2019</v>
      </c>
      <c r="D12025" s="42" t="s">
        <v>9107</v>
      </c>
      <c r="E12025" t="b">
        <v>0</v>
      </c>
      <c r="F12025" s="42" t="s">
        <v>9237</v>
      </c>
    </row>
    <row r="12026" spans="1:6" x14ac:dyDescent="0.2">
      <c r="A12026" s="42" t="s">
        <v>3405</v>
      </c>
      <c r="B12026" s="42" t="s">
        <v>8454</v>
      </c>
      <c r="C12026">
        <v>2013</v>
      </c>
      <c r="D12026" s="42" t="s">
        <v>9515</v>
      </c>
      <c r="E12026" t="b">
        <v>0</v>
      </c>
      <c r="F12026" s="42" t="s">
        <v>10651</v>
      </c>
    </row>
    <row r="12027" spans="1:6" x14ac:dyDescent="0.2">
      <c r="A12027" s="42" t="s">
        <v>3405</v>
      </c>
      <c r="B12027" s="42" t="s">
        <v>8454</v>
      </c>
      <c r="C12027">
        <v>2014</v>
      </c>
      <c r="D12027" s="42" t="s">
        <v>9137</v>
      </c>
      <c r="E12027" t="b">
        <v>0</v>
      </c>
      <c r="F12027" s="42" t="s">
        <v>10651</v>
      </c>
    </row>
    <row r="12028" spans="1:6" x14ac:dyDescent="0.2">
      <c r="A12028" s="42" t="s">
        <v>3405</v>
      </c>
      <c r="B12028" s="42" t="s">
        <v>8454</v>
      </c>
      <c r="C12028">
        <v>2015</v>
      </c>
      <c r="D12028" s="42" t="s">
        <v>9202</v>
      </c>
      <c r="E12028" t="b">
        <v>0</v>
      </c>
      <c r="F12028" s="42" t="s">
        <v>10651</v>
      </c>
    </row>
    <row r="12029" spans="1:6" x14ac:dyDescent="0.2">
      <c r="A12029" s="42" t="s">
        <v>3405</v>
      </c>
      <c r="B12029" s="42" t="s">
        <v>8454</v>
      </c>
      <c r="C12029">
        <v>2016</v>
      </c>
      <c r="D12029" s="42" t="s">
        <v>8672</v>
      </c>
      <c r="E12029" t="b">
        <v>0</v>
      </c>
      <c r="F12029" s="42" t="s">
        <v>10651</v>
      </c>
    </row>
    <row r="12030" spans="1:6" x14ac:dyDescent="0.2">
      <c r="A12030" s="42" t="s">
        <v>3405</v>
      </c>
      <c r="B12030" s="42" t="s">
        <v>8454</v>
      </c>
      <c r="C12030">
        <v>2017</v>
      </c>
      <c r="D12030" s="42" t="s">
        <v>9245</v>
      </c>
      <c r="E12030" t="b">
        <v>0</v>
      </c>
      <c r="F12030" s="42" t="s">
        <v>10651</v>
      </c>
    </row>
    <row r="12031" spans="1:6" x14ac:dyDescent="0.2">
      <c r="A12031" s="42" t="s">
        <v>3405</v>
      </c>
      <c r="B12031" s="42" t="s">
        <v>8454</v>
      </c>
      <c r="C12031">
        <v>2018</v>
      </c>
      <c r="D12031" s="42" t="s">
        <v>10312</v>
      </c>
      <c r="E12031" t="b">
        <v>0</v>
      </c>
      <c r="F12031" s="42" t="s">
        <v>10651</v>
      </c>
    </row>
    <row r="12032" spans="1:6" x14ac:dyDescent="0.2">
      <c r="A12032" s="42" t="s">
        <v>3405</v>
      </c>
      <c r="B12032" s="42" t="s">
        <v>8454</v>
      </c>
      <c r="C12032">
        <v>2019</v>
      </c>
      <c r="D12032" s="42" t="s">
        <v>10652</v>
      </c>
      <c r="E12032" t="b">
        <v>0</v>
      </c>
      <c r="F12032" s="42" t="s">
        <v>10651</v>
      </c>
    </row>
    <row r="12033" spans="1:6" x14ac:dyDescent="0.2">
      <c r="A12033" s="42" t="s">
        <v>3405</v>
      </c>
      <c r="B12033" s="42" t="s">
        <v>8462</v>
      </c>
      <c r="C12033">
        <v>2013</v>
      </c>
      <c r="D12033" s="42" t="s">
        <v>8760</v>
      </c>
      <c r="E12033" t="b">
        <v>0</v>
      </c>
      <c r="F12033" s="42" t="s">
        <v>10651</v>
      </c>
    </row>
    <row r="12034" spans="1:6" x14ac:dyDescent="0.2">
      <c r="A12034" s="42" t="s">
        <v>3405</v>
      </c>
      <c r="B12034" s="42" t="s">
        <v>8462</v>
      </c>
      <c r="C12034">
        <v>2014</v>
      </c>
      <c r="D12034" s="42" t="s">
        <v>9713</v>
      </c>
      <c r="E12034" t="b">
        <v>0</v>
      </c>
      <c r="F12034" s="42" t="s">
        <v>10651</v>
      </c>
    </row>
    <row r="12035" spans="1:6" x14ac:dyDescent="0.2">
      <c r="A12035" s="42" t="s">
        <v>3405</v>
      </c>
      <c r="B12035" s="42" t="s">
        <v>8462</v>
      </c>
      <c r="C12035">
        <v>2015</v>
      </c>
      <c r="D12035" s="42" t="s">
        <v>8760</v>
      </c>
      <c r="E12035" t="b">
        <v>0</v>
      </c>
      <c r="F12035" s="42" t="s">
        <v>10651</v>
      </c>
    </row>
    <row r="12036" spans="1:6" x14ac:dyDescent="0.2">
      <c r="A12036" s="42" t="s">
        <v>3405</v>
      </c>
      <c r="B12036" s="42" t="s">
        <v>8462</v>
      </c>
      <c r="C12036">
        <v>2016</v>
      </c>
      <c r="D12036" s="42" t="s">
        <v>10394</v>
      </c>
      <c r="E12036" t="b">
        <v>0</v>
      </c>
      <c r="F12036" s="42" t="s">
        <v>10651</v>
      </c>
    </row>
    <row r="12037" spans="1:6" x14ac:dyDescent="0.2">
      <c r="A12037" s="42" t="s">
        <v>3405</v>
      </c>
      <c r="B12037" s="42" t="s">
        <v>8462</v>
      </c>
      <c r="C12037">
        <v>2017</v>
      </c>
      <c r="D12037" s="42" t="s">
        <v>8705</v>
      </c>
      <c r="E12037" t="b">
        <v>0</v>
      </c>
      <c r="F12037" s="42" t="s">
        <v>10651</v>
      </c>
    </row>
    <row r="12038" spans="1:6" x14ac:dyDescent="0.2">
      <c r="A12038" s="42" t="s">
        <v>3405</v>
      </c>
      <c r="B12038" s="42" t="s">
        <v>8462</v>
      </c>
      <c r="C12038">
        <v>2018</v>
      </c>
      <c r="D12038" s="42" t="s">
        <v>9959</v>
      </c>
      <c r="E12038" t="b">
        <v>0</v>
      </c>
      <c r="F12038" s="42" t="s">
        <v>10651</v>
      </c>
    </row>
    <row r="12039" spans="1:6" x14ac:dyDescent="0.2">
      <c r="A12039" s="42" t="s">
        <v>3405</v>
      </c>
      <c r="B12039" s="42" t="s">
        <v>8462</v>
      </c>
      <c r="C12039">
        <v>2019</v>
      </c>
      <c r="D12039" s="42" t="s">
        <v>10653</v>
      </c>
      <c r="E12039" t="b">
        <v>0</v>
      </c>
      <c r="F12039" s="42" t="s">
        <v>10651</v>
      </c>
    </row>
    <row r="12040" spans="1:6" x14ac:dyDescent="0.2">
      <c r="A12040" s="42" t="s">
        <v>3405</v>
      </c>
      <c r="B12040" s="42" t="s">
        <v>8464</v>
      </c>
      <c r="C12040">
        <v>2013</v>
      </c>
      <c r="D12040" s="42" t="s">
        <v>8828</v>
      </c>
      <c r="E12040" t="b">
        <v>0</v>
      </c>
      <c r="F12040" s="42" t="s">
        <v>10651</v>
      </c>
    </row>
    <row r="12041" spans="1:6" x14ac:dyDescent="0.2">
      <c r="A12041" s="42" t="s">
        <v>3405</v>
      </c>
      <c r="B12041" s="42" t="s">
        <v>8464</v>
      </c>
      <c r="C12041">
        <v>2014</v>
      </c>
      <c r="D12041" s="42" t="s">
        <v>8823</v>
      </c>
      <c r="E12041" t="b">
        <v>0</v>
      </c>
      <c r="F12041" s="42" t="s">
        <v>10651</v>
      </c>
    </row>
    <row r="12042" spans="1:6" x14ac:dyDescent="0.2">
      <c r="A12042" s="42" t="s">
        <v>3405</v>
      </c>
      <c r="B12042" s="42" t="s">
        <v>8464</v>
      </c>
      <c r="C12042">
        <v>2015</v>
      </c>
      <c r="D12042" s="42" t="s">
        <v>8590</v>
      </c>
      <c r="E12042" t="b">
        <v>0</v>
      </c>
      <c r="F12042" s="42" t="s">
        <v>10651</v>
      </c>
    </row>
    <row r="12043" spans="1:6" x14ac:dyDescent="0.2">
      <c r="A12043" s="42" t="s">
        <v>3405</v>
      </c>
      <c r="B12043" s="42" t="s">
        <v>8464</v>
      </c>
      <c r="C12043">
        <v>2016</v>
      </c>
      <c r="D12043" s="42" t="s">
        <v>8712</v>
      </c>
      <c r="E12043" t="b">
        <v>0</v>
      </c>
      <c r="F12043" s="42" t="s">
        <v>10651</v>
      </c>
    </row>
    <row r="12044" spans="1:6" x14ac:dyDescent="0.2">
      <c r="A12044" s="42" t="s">
        <v>3405</v>
      </c>
      <c r="B12044" s="42" t="s">
        <v>8464</v>
      </c>
      <c r="C12044">
        <v>2017</v>
      </c>
      <c r="D12044" s="42" t="s">
        <v>9129</v>
      </c>
      <c r="E12044" t="b">
        <v>0</v>
      </c>
      <c r="F12044" s="42" t="s">
        <v>10651</v>
      </c>
    </row>
    <row r="12045" spans="1:6" x14ac:dyDescent="0.2">
      <c r="A12045" s="42" t="s">
        <v>3405</v>
      </c>
      <c r="B12045" s="42" t="s">
        <v>8464</v>
      </c>
      <c r="C12045">
        <v>2018</v>
      </c>
      <c r="D12045" s="42" t="s">
        <v>9055</v>
      </c>
      <c r="E12045" t="b">
        <v>0</v>
      </c>
      <c r="F12045" s="42" t="s">
        <v>10651</v>
      </c>
    </row>
    <row r="12046" spans="1:6" x14ac:dyDescent="0.2">
      <c r="A12046" s="42" t="s">
        <v>3405</v>
      </c>
      <c r="B12046" s="42" t="s">
        <v>8464</v>
      </c>
      <c r="C12046">
        <v>2019</v>
      </c>
      <c r="D12046" s="42" t="s">
        <v>9463</v>
      </c>
      <c r="E12046" t="b">
        <v>0</v>
      </c>
      <c r="F12046" s="42" t="s">
        <v>10651</v>
      </c>
    </row>
    <row r="12047" spans="1:6" x14ac:dyDescent="0.2">
      <c r="A12047" s="42" t="s">
        <v>2940</v>
      </c>
      <c r="B12047" s="42" t="s">
        <v>8454</v>
      </c>
      <c r="C12047">
        <v>2013</v>
      </c>
      <c r="D12047" s="42" t="s">
        <v>8695</v>
      </c>
      <c r="E12047" t="b">
        <v>0</v>
      </c>
      <c r="F12047" s="42" t="s">
        <v>10507</v>
      </c>
    </row>
    <row r="12048" spans="1:6" x14ac:dyDescent="0.2">
      <c r="A12048" s="42" t="s">
        <v>2940</v>
      </c>
      <c r="B12048" s="42" t="s">
        <v>8454</v>
      </c>
      <c r="C12048">
        <v>2014</v>
      </c>
      <c r="D12048" s="42" t="s">
        <v>9259</v>
      </c>
      <c r="E12048" t="b">
        <v>0</v>
      </c>
      <c r="F12048" s="42" t="s">
        <v>10507</v>
      </c>
    </row>
    <row r="12049" spans="1:6" x14ac:dyDescent="0.2">
      <c r="A12049" s="42" t="s">
        <v>2940</v>
      </c>
      <c r="B12049" s="42" t="s">
        <v>8454</v>
      </c>
      <c r="C12049">
        <v>2015</v>
      </c>
      <c r="D12049" s="42" t="s">
        <v>8973</v>
      </c>
      <c r="E12049" t="b">
        <v>0</v>
      </c>
      <c r="F12049" s="42" t="s">
        <v>10507</v>
      </c>
    </row>
    <row r="12050" spans="1:6" x14ac:dyDescent="0.2">
      <c r="A12050" s="42" t="s">
        <v>2940</v>
      </c>
      <c r="B12050" s="42" t="s">
        <v>8454</v>
      </c>
      <c r="C12050">
        <v>2016</v>
      </c>
      <c r="D12050" s="42" t="s">
        <v>10508</v>
      </c>
      <c r="E12050" t="b">
        <v>0</v>
      </c>
      <c r="F12050" s="42" t="s">
        <v>10507</v>
      </c>
    </row>
    <row r="12051" spans="1:6" x14ac:dyDescent="0.2">
      <c r="A12051" s="42" t="s">
        <v>2940</v>
      </c>
      <c r="B12051" s="42" t="s">
        <v>8454</v>
      </c>
      <c r="C12051">
        <v>2017</v>
      </c>
      <c r="D12051" s="42" t="s">
        <v>10506</v>
      </c>
      <c r="E12051" t="b">
        <v>0</v>
      </c>
      <c r="F12051" s="42" t="s">
        <v>10507</v>
      </c>
    </row>
    <row r="12052" spans="1:6" x14ac:dyDescent="0.2">
      <c r="A12052" s="42" t="s">
        <v>2940</v>
      </c>
      <c r="B12052" s="42" t="s">
        <v>8454</v>
      </c>
      <c r="C12052">
        <v>2018</v>
      </c>
      <c r="D12052" s="42" t="s">
        <v>10509</v>
      </c>
      <c r="E12052" t="b">
        <v>0</v>
      </c>
      <c r="F12052" s="42" t="s">
        <v>10507</v>
      </c>
    </row>
    <row r="12053" spans="1:6" x14ac:dyDescent="0.2">
      <c r="A12053" s="42" t="s">
        <v>2940</v>
      </c>
      <c r="B12053" s="42" t="s">
        <v>8454</v>
      </c>
      <c r="C12053">
        <v>2019</v>
      </c>
      <c r="D12053" s="42" t="s">
        <v>10510</v>
      </c>
      <c r="E12053" t="b">
        <v>0</v>
      </c>
      <c r="F12053" s="42" t="s">
        <v>10507</v>
      </c>
    </row>
    <row r="12054" spans="1:6" x14ac:dyDescent="0.2">
      <c r="A12054" s="42" t="s">
        <v>2940</v>
      </c>
      <c r="B12054" s="42" t="s">
        <v>8462</v>
      </c>
      <c r="C12054">
        <v>2013</v>
      </c>
      <c r="D12054" s="42" t="s">
        <v>9193</v>
      </c>
      <c r="E12054" t="b">
        <v>0</v>
      </c>
      <c r="F12054" s="42" t="s">
        <v>10507</v>
      </c>
    </row>
    <row r="12055" spans="1:6" x14ac:dyDescent="0.2">
      <c r="A12055" s="42" t="s">
        <v>2940</v>
      </c>
      <c r="B12055" s="42" t="s">
        <v>8462</v>
      </c>
      <c r="C12055">
        <v>2014</v>
      </c>
      <c r="D12055" s="42" t="s">
        <v>9034</v>
      </c>
      <c r="E12055" t="b">
        <v>0</v>
      </c>
      <c r="F12055" s="42" t="s">
        <v>10507</v>
      </c>
    </row>
    <row r="12056" spans="1:6" x14ac:dyDescent="0.2">
      <c r="A12056" s="42" t="s">
        <v>2940</v>
      </c>
      <c r="B12056" s="42" t="s">
        <v>8462</v>
      </c>
      <c r="C12056">
        <v>2015</v>
      </c>
      <c r="D12056" s="42" t="s">
        <v>8973</v>
      </c>
      <c r="E12056" t="b">
        <v>0</v>
      </c>
      <c r="F12056" s="42" t="s">
        <v>10507</v>
      </c>
    </row>
    <row r="12057" spans="1:6" x14ac:dyDescent="0.2">
      <c r="A12057" s="42" t="s">
        <v>2940</v>
      </c>
      <c r="B12057" s="42" t="s">
        <v>8462</v>
      </c>
      <c r="C12057">
        <v>2016</v>
      </c>
      <c r="D12057" s="42" t="s">
        <v>10508</v>
      </c>
      <c r="E12057" t="b">
        <v>0</v>
      </c>
      <c r="F12057" s="42" t="s">
        <v>10507</v>
      </c>
    </row>
    <row r="12058" spans="1:6" x14ac:dyDescent="0.2">
      <c r="A12058" s="42" t="s">
        <v>2940</v>
      </c>
      <c r="B12058" s="42" t="s">
        <v>8462</v>
      </c>
      <c r="C12058">
        <v>2017</v>
      </c>
      <c r="D12058" s="42" t="s">
        <v>9511</v>
      </c>
      <c r="E12058" t="b">
        <v>0</v>
      </c>
      <c r="F12058" s="42" t="s">
        <v>10507</v>
      </c>
    </row>
    <row r="12059" spans="1:6" x14ac:dyDescent="0.2">
      <c r="A12059" s="42" t="s">
        <v>2940</v>
      </c>
      <c r="B12059" s="42" t="s">
        <v>8462</v>
      </c>
      <c r="C12059">
        <v>2018</v>
      </c>
      <c r="D12059" s="42" t="s">
        <v>10511</v>
      </c>
      <c r="E12059" t="b">
        <v>0</v>
      </c>
      <c r="F12059" s="42" t="s">
        <v>10507</v>
      </c>
    </row>
    <row r="12060" spans="1:6" x14ac:dyDescent="0.2">
      <c r="A12060" s="42" t="s">
        <v>2940</v>
      </c>
      <c r="B12060" s="42" t="s">
        <v>8462</v>
      </c>
      <c r="C12060">
        <v>2019</v>
      </c>
      <c r="D12060" s="42" t="s">
        <v>10510</v>
      </c>
      <c r="E12060" t="b">
        <v>0</v>
      </c>
      <c r="F12060" s="42" t="s">
        <v>10507</v>
      </c>
    </row>
    <row r="12061" spans="1:6" x14ac:dyDescent="0.2">
      <c r="A12061" s="42" t="s">
        <v>2940</v>
      </c>
      <c r="B12061" s="42" t="s">
        <v>8464</v>
      </c>
      <c r="C12061">
        <v>2013</v>
      </c>
      <c r="D12061" s="42" t="s">
        <v>8496</v>
      </c>
      <c r="E12061" t="b">
        <v>0</v>
      </c>
      <c r="F12061" s="42" t="s">
        <v>10507</v>
      </c>
    </row>
    <row r="12062" spans="1:6" x14ac:dyDescent="0.2">
      <c r="A12062" s="42" t="s">
        <v>2940</v>
      </c>
      <c r="B12062" s="42" t="s">
        <v>8464</v>
      </c>
      <c r="C12062">
        <v>2014</v>
      </c>
      <c r="D12062" s="42" t="s">
        <v>8496</v>
      </c>
      <c r="E12062" t="b">
        <v>0</v>
      </c>
      <c r="F12062" s="42" t="s">
        <v>10507</v>
      </c>
    </row>
    <row r="12063" spans="1:6" x14ac:dyDescent="0.2">
      <c r="A12063" s="42" t="s">
        <v>2940</v>
      </c>
      <c r="B12063" s="42" t="s">
        <v>8464</v>
      </c>
      <c r="C12063">
        <v>2015</v>
      </c>
      <c r="D12063" s="42" t="s">
        <v>8496</v>
      </c>
      <c r="E12063" t="b">
        <v>0</v>
      </c>
      <c r="F12063" s="42" t="s">
        <v>10507</v>
      </c>
    </row>
    <row r="12064" spans="1:6" x14ac:dyDescent="0.2">
      <c r="A12064" s="42" t="s">
        <v>2940</v>
      </c>
      <c r="B12064" s="42" t="s">
        <v>8464</v>
      </c>
      <c r="C12064">
        <v>2016</v>
      </c>
      <c r="D12064" s="42" t="s">
        <v>8496</v>
      </c>
      <c r="E12064" t="b">
        <v>0</v>
      </c>
      <c r="F12064" s="42" t="s">
        <v>10507</v>
      </c>
    </row>
    <row r="12065" spans="1:6" x14ac:dyDescent="0.2">
      <c r="A12065" s="42" t="s">
        <v>2940</v>
      </c>
      <c r="B12065" s="42" t="s">
        <v>8464</v>
      </c>
      <c r="C12065">
        <v>2017</v>
      </c>
      <c r="D12065" s="42" t="s">
        <v>8496</v>
      </c>
      <c r="E12065" t="b">
        <v>0</v>
      </c>
      <c r="F12065" s="42" t="s">
        <v>10507</v>
      </c>
    </row>
    <row r="12066" spans="1:6" x14ac:dyDescent="0.2">
      <c r="A12066" s="42" t="s">
        <v>2940</v>
      </c>
      <c r="B12066" s="42" t="s">
        <v>8464</v>
      </c>
      <c r="C12066">
        <v>2018</v>
      </c>
      <c r="D12066" s="42" t="s">
        <v>8496</v>
      </c>
      <c r="E12066" t="b">
        <v>0</v>
      </c>
      <c r="F12066" s="42" t="s">
        <v>10507</v>
      </c>
    </row>
    <row r="12067" spans="1:6" x14ac:dyDescent="0.2">
      <c r="A12067" s="42" t="s">
        <v>2940</v>
      </c>
      <c r="B12067" s="42" t="s">
        <v>8464</v>
      </c>
      <c r="C12067">
        <v>2019</v>
      </c>
      <c r="D12067" s="42" t="s">
        <v>4381</v>
      </c>
      <c r="E12067" t="b">
        <v>0</v>
      </c>
      <c r="F12067" s="42" t="s">
        <v>10507</v>
      </c>
    </row>
    <row r="12068" spans="1:6" x14ac:dyDescent="0.2">
      <c r="A12068" s="42" t="s">
        <v>3204</v>
      </c>
      <c r="B12068" s="42" t="s">
        <v>8454</v>
      </c>
      <c r="C12068">
        <v>2013</v>
      </c>
      <c r="D12068" s="42" t="s">
        <v>9400</v>
      </c>
      <c r="E12068" t="b">
        <v>1</v>
      </c>
      <c r="F12068" s="42" t="s">
        <v>4097</v>
      </c>
    </row>
    <row r="12069" spans="1:6" x14ac:dyDescent="0.2">
      <c r="A12069" s="42" t="s">
        <v>3204</v>
      </c>
      <c r="B12069" s="42" t="s">
        <v>8454</v>
      </c>
      <c r="C12069">
        <v>2014</v>
      </c>
      <c r="D12069" s="42" t="s">
        <v>10110</v>
      </c>
      <c r="E12069" t="b">
        <v>1</v>
      </c>
      <c r="F12069" s="42" t="s">
        <v>4097</v>
      </c>
    </row>
    <row r="12070" spans="1:6" x14ac:dyDescent="0.2">
      <c r="A12070" s="42" t="s">
        <v>3204</v>
      </c>
      <c r="B12070" s="42" t="s">
        <v>8454</v>
      </c>
      <c r="C12070">
        <v>2015</v>
      </c>
      <c r="D12070" s="42" t="s">
        <v>10654</v>
      </c>
      <c r="E12070" t="b">
        <v>1</v>
      </c>
      <c r="F12070" s="42" t="s">
        <v>4097</v>
      </c>
    </row>
    <row r="12071" spans="1:6" x14ac:dyDescent="0.2">
      <c r="A12071" s="42" t="s">
        <v>3204</v>
      </c>
      <c r="B12071" s="42" t="s">
        <v>8454</v>
      </c>
      <c r="C12071">
        <v>2016</v>
      </c>
      <c r="D12071" s="42" t="s">
        <v>10655</v>
      </c>
      <c r="E12071" t="b">
        <v>1</v>
      </c>
      <c r="F12071" s="42" t="s">
        <v>4097</v>
      </c>
    </row>
    <row r="12072" spans="1:6" x14ac:dyDescent="0.2">
      <c r="A12072" s="42" t="s">
        <v>3204</v>
      </c>
      <c r="B12072" s="42" t="s">
        <v>8454</v>
      </c>
      <c r="C12072">
        <v>2017</v>
      </c>
      <c r="D12072" s="42" t="s">
        <v>10296</v>
      </c>
      <c r="E12072" t="b">
        <v>1</v>
      </c>
      <c r="F12072" s="42" t="s">
        <v>4097</v>
      </c>
    </row>
    <row r="12073" spans="1:6" x14ac:dyDescent="0.2">
      <c r="A12073" s="42" t="s">
        <v>3204</v>
      </c>
      <c r="B12073" s="42" t="s">
        <v>8454</v>
      </c>
      <c r="C12073">
        <v>2018</v>
      </c>
      <c r="D12073" s="42" t="s">
        <v>9423</v>
      </c>
      <c r="E12073" t="b">
        <v>1</v>
      </c>
      <c r="F12073" s="42" t="s">
        <v>4097</v>
      </c>
    </row>
    <row r="12074" spans="1:6" x14ac:dyDescent="0.2">
      <c r="A12074" s="42" t="s">
        <v>3204</v>
      </c>
      <c r="B12074" s="42" t="s">
        <v>8454</v>
      </c>
      <c r="C12074">
        <v>2019</v>
      </c>
      <c r="D12074" s="42" t="s">
        <v>9079</v>
      </c>
      <c r="E12074" t="b">
        <v>1</v>
      </c>
      <c r="F12074" s="42" t="s">
        <v>4097</v>
      </c>
    </row>
    <row r="12075" spans="1:6" x14ac:dyDescent="0.2">
      <c r="A12075" s="42" t="s">
        <v>3204</v>
      </c>
      <c r="B12075" s="42" t="s">
        <v>8462</v>
      </c>
      <c r="C12075">
        <v>2013</v>
      </c>
      <c r="D12075" s="42" t="s">
        <v>10546</v>
      </c>
      <c r="E12075" t="b">
        <v>1</v>
      </c>
      <c r="F12075" s="42" t="s">
        <v>4097</v>
      </c>
    </row>
    <row r="12076" spans="1:6" x14ac:dyDescent="0.2">
      <c r="A12076" s="42" t="s">
        <v>3204</v>
      </c>
      <c r="B12076" s="42" t="s">
        <v>8462</v>
      </c>
      <c r="C12076">
        <v>2014</v>
      </c>
      <c r="D12076" s="42" t="s">
        <v>9306</v>
      </c>
      <c r="E12076" t="b">
        <v>1</v>
      </c>
      <c r="F12076" s="42" t="s">
        <v>4097</v>
      </c>
    </row>
    <row r="12077" spans="1:6" x14ac:dyDescent="0.2">
      <c r="A12077" s="42" t="s">
        <v>3204</v>
      </c>
      <c r="B12077" s="42" t="s">
        <v>8462</v>
      </c>
      <c r="C12077">
        <v>2015</v>
      </c>
      <c r="D12077" s="42" t="s">
        <v>10654</v>
      </c>
      <c r="E12077" t="b">
        <v>1</v>
      </c>
      <c r="F12077" s="42" t="s">
        <v>4097</v>
      </c>
    </row>
    <row r="12078" spans="1:6" x14ac:dyDescent="0.2">
      <c r="A12078" s="42" t="s">
        <v>3204</v>
      </c>
      <c r="B12078" s="42" t="s">
        <v>8462</v>
      </c>
      <c r="C12078">
        <v>2016</v>
      </c>
      <c r="D12078" s="42" t="s">
        <v>10655</v>
      </c>
      <c r="E12078" t="b">
        <v>1</v>
      </c>
      <c r="F12078" s="42" t="s">
        <v>4097</v>
      </c>
    </row>
    <row r="12079" spans="1:6" x14ac:dyDescent="0.2">
      <c r="A12079" s="42" t="s">
        <v>3204</v>
      </c>
      <c r="B12079" s="42" t="s">
        <v>8462</v>
      </c>
      <c r="C12079">
        <v>2017</v>
      </c>
      <c r="D12079" s="42" t="s">
        <v>10296</v>
      </c>
      <c r="E12079" t="b">
        <v>1</v>
      </c>
      <c r="F12079" s="42" t="s">
        <v>4097</v>
      </c>
    </row>
    <row r="12080" spans="1:6" x14ac:dyDescent="0.2">
      <c r="A12080" s="42" t="s">
        <v>3204</v>
      </c>
      <c r="B12080" s="42" t="s">
        <v>8462</v>
      </c>
      <c r="C12080">
        <v>2018</v>
      </c>
      <c r="D12080" s="42" t="s">
        <v>8754</v>
      </c>
      <c r="E12080" t="b">
        <v>1</v>
      </c>
      <c r="F12080" s="42" t="s">
        <v>4097</v>
      </c>
    </row>
    <row r="12081" spans="1:6" x14ac:dyDescent="0.2">
      <c r="A12081" s="42" t="s">
        <v>3204</v>
      </c>
      <c r="B12081" s="42" t="s">
        <v>8462</v>
      </c>
      <c r="C12081">
        <v>2019</v>
      </c>
      <c r="D12081" s="42" t="s">
        <v>8783</v>
      </c>
      <c r="E12081" t="b">
        <v>1</v>
      </c>
      <c r="F12081" s="42" t="s">
        <v>4097</v>
      </c>
    </row>
    <row r="12082" spans="1:6" x14ac:dyDescent="0.2">
      <c r="A12082" s="42" t="s">
        <v>3204</v>
      </c>
      <c r="B12082" s="42" t="s">
        <v>8464</v>
      </c>
      <c r="C12082">
        <v>2013</v>
      </c>
      <c r="D12082" s="42" t="s">
        <v>8632</v>
      </c>
      <c r="E12082" t="b">
        <v>1</v>
      </c>
      <c r="F12082" s="42" t="s">
        <v>4097</v>
      </c>
    </row>
    <row r="12083" spans="1:6" x14ac:dyDescent="0.2">
      <c r="A12083" s="42" t="s">
        <v>3204</v>
      </c>
      <c r="B12083" s="42" t="s">
        <v>8464</v>
      </c>
      <c r="C12083">
        <v>2014</v>
      </c>
      <c r="D12083" s="42" t="s">
        <v>9512</v>
      </c>
      <c r="E12083" t="b">
        <v>1</v>
      </c>
      <c r="F12083" s="42" t="s">
        <v>4097</v>
      </c>
    </row>
    <row r="12084" spans="1:6" x14ac:dyDescent="0.2">
      <c r="A12084" s="42" t="s">
        <v>3204</v>
      </c>
      <c r="B12084" s="42" t="s">
        <v>8464</v>
      </c>
      <c r="C12084">
        <v>2015</v>
      </c>
      <c r="D12084" s="42" t="s">
        <v>9138</v>
      </c>
      <c r="E12084" t="b">
        <v>1</v>
      </c>
      <c r="F12084" s="42" t="s">
        <v>4097</v>
      </c>
    </row>
    <row r="12085" spans="1:6" x14ac:dyDescent="0.2">
      <c r="A12085" s="42" t="s">
        <v>3204</v>
      </c>
      <c r="B12085" s="42" t="s">
        <v>8464</v>
      </c>
      <c r="C12085">
        <v>2016</v>
      </c>
      <c r="D12085" s="42" t="s">
        <v>8687</v>
      </c>
      <c r="E12085" t="b">
        <v>1</v>
      </c>
      <c r="F12085" s="42" t="s">
        <v>4097</v>
      </c>
    </row>
    <row r="12086" spans="1:6" x14ac:dyDescent="0.2">
      <c r="A12086" s="42" t="s">
        <v>3204</v>
      </c>
      <c r="B12086" s="42" t="s">
        <v>8464</v>
      </c>
      <c r="C12086">
        <v>2017</v>
      </c>
      <c r="D12086" s="42" t="s">
        <v>9168</v>
      </c>
      <c r="E12086" t="b">
        <v>1</v>
      </c>
      <c r="F12086" s="42" t="s">
        <v>4097</v>
      </c>
    </row>
    <row r="12087" spans="1:6" x14ac:dyDescent="0.2">
      <c r="A12087" s="42" t="s">
        <v>3204</v>
      </c>
      <c r="B12087" s="42" t="s">
        <v>8464</v>
      </c>
      <c r="C12087">
        <v>2018</v>
      </c>
      <c r="D12087" s="42" t="s">
        <v>8715</v>
      </c>
      <c r="E12087" t="b">
        <v>1</v>
      </c>
      <c r="F12087" s="42" t="s">
        <v>4097</v>
      </c>
    </row>
    <row r="12088" spans="1:6" x14ac:dyDescent="0.2">
      <c r="A12088" s="42" t="s">
        <v>3204</v>
      </c>
      <c r="B12088" s="42" t="s">
        <v>8464</v>
      </c>
      <c r="C12088">
        <v>2019</v>
      </c>
      <c r="D12088" s="42" t="s">
        <v>8608</v>
      </c>
      <c r="E12088" t="b">
        <v>1</v>
      </c>
      <c r="F12088" s="42" t="s">
        <v>4097</v>
      </c>
    </row>
    <row r="12089" spans="1:6" x14ac:dyDescent="0.2">
      <c r="A12089" s="42" t="s">
        <v>3408</v>
      </c>
      <c r="B12089" s="42" t="s">
        <v>8454</v>
      </c>
      <c r="C12089">
        <v>2013</v>
      </c>
      <c r="D12089" s="42" t="s">
        <v>8824</v>
      </c>
      <c r="E12089" t="b">
        <v>0</v>
      </c>
      <c r="F12089" s="42" t="s">
        <v>10656</v>
      </c>
    </row>
    <row r="12090" spans="1:6" x14ac:dyDescent="0.2">
      <c r="A12090" s="42" t="s">
        <v>3408</v>
      </c>
      <c r="B12090" s="42" t="s">
        <v>8454</v>
      </c>
      <c r="C12090">
        <v>2014</v>
      </c>
      <c r="D12090" s="42" t="s">
        <v>9292</v>
      </c>
      <c r="E12090" t="b">
        <v>0</v>
      </c>
      <c r="F12090" s="42" t="s">
        <v>10656</v>
      </c>
    </row>
    <row r="12091" spans="1:6" x14ac:dyDescent="0.2">
      <c r="A12091" s="42" t="s">
        <v>3408</v>
      </c>
      <c r="B12091" s="42" t="s">
        <v>8454</v>
      </c>
      <c r="C12091">
        <v>2015</v>
      </c>
      <c r="D12091" s="42" t="s">
        <v>9130</v>
      </c>
      <c r="E12091" t="b">
        <v>0</v>
      </c>
      <c r="F12091" s="42" t="s">
        <v>10656</v>
      </c>
    </row>
    <row r="12092" spans="1:6" x14ac:dyDescent="0.2">
      <c r="A12092" s="42" t="s">
        <v>3408</v>
      </c>
      <c r="B12092" s="42" t="s">
        <v>8454</v>
      </c>
      <c r="C12092">
        <v>2016</v>
      </c>
      <c r="D12092" s="42" t="s">
        <v>8636</v>
      </c>
      <c r="E12092" t="b">
        <v>0</v>
      </c>
      <c r="F12092" s="42" t="s">
        <v>10656</v>
      </c>
    </row>
    <row r="12093" spans="1:6" x14ac:dyDescent="0.2">
      <c r="A12093" s="42" t="s">
        <v>3408</v>
      </c>
      <c r="B12093" s="42" t="s">
        <v>8454</v>
      </c>
      <c r="C12093">
        <v>2017</v>
      </c>
      <c r="D12093" s="42" t="s">
        <v>9946</v>
      </c>
      <c r="E12093" t="b">
        <v>0</v>
      </c>
      <c r="F12093" s="42" t="s">
        <v>10656</v>
      </c>
    </row>
    <row r="12094" spans="1:6" x14ac:dyDescent="0.2">
      <c r="A12094" s="42" t="s">
        <v>3408</v>
      </c>
      <c r="B12094" s="42" t="s">
        <v>8454</v>
      </c>
      <c r="C12094">
        <v>2018</v>
      </c>
      <c r="D12094" s="42" t="s">
        <v>9125</v>
      </c>
      <c r="E12094" t="b">
        <v>0</v>
      </c>
      <c r="F12094" s="42" t="s">
        <v>10656</v>
      </c>
    </row>
    <row r="12095" spans="1:6" x14ac:dyDescent="0.2">
      <c r="A12095" s="42" t="s">
        <v>3408</v>
      </c>
      <c r="B12095" s="42" t="s">
        <v>8454</v>
      </c>
      <c r="C12095">
        <v>2019</v>
      </c>
      <c r="D12095" s="42" t="s">
        <v>9135</v>
      </c>
      <c r="E12095" t="b">
        <v>0</v>
      </c>
      <c r="F12095" s="42" t="s">
        <v>10656</v>
      </c>
    </row>
    <row r="12096" spans="1:6" x14ac:dyDescent="0.2">
      <c r="A12096" s="42" t="s">
        <v>3408</v>
      </c>
      <c r="B12096" s="42" t="s">
        <v>8462</v>
      </c>
      <c r="C12096">
        <v>2013</v>
      </c>
      <c r="D12096" s="42" t="s">
        <v>8608</v>
      </c>
      <c r="E12096" t="b">
        <v>0</v>
      </c>
      <c r="F12096" s="42" t="s">
        <v>10656</v>
      </c>
    </row>
    <row r="12097" spans="1:6" x14ac:dyDescent="0.2">
      <c r="A12097" s="42" t="s">
        <v>3408</v>
      </c>
      <c r="B12097" s="42" t="s">
        <v>8462</v>
      </c>
      <c r="C12097">
        <v>2014</v>
      </c>
      <c r="D12097" s="42" t="s">
        <v>9255</v>
      </c>
      <c r="E12097" t="b">
        <v>0</v>
      </c>
      <c r="F12097" s="42" t="s">
        <v>10656</v>
      </c>
    </row>
    <row r="12098" spans="1:6" x14ac:dyDescent="0.2">
      <c r="A12098" s="42" t="s">
        <v>3408</v>
      </c>
      <c r="B12098" s="42" t="s">
        <v>8462</v>
      </c>
      <c r="C12098">
        <v>2015</v>
      </c>
      <c r="D12098" s="42" t="s">
        <v>8687</v>
      </c>
      <c r="E12098" t="b">
        <v>0</v>
      </c>
      <c r="F12098" s="42" t="s">
        <v>10656</v>
      </c>
    </row>
    <row r="12099" spans="1:6" x14ac:dyDescent="0.2">
      <c r="A12099" s="42" t="s">
        <v>3408</v>
      </c>
      <c r="B12099" s="42" t="s">
        <v>8462</v>
      </c>
      <c r="C12099">
        <v>2016</v>
      </c>
      <c r="D12099" s="42" t="s">
        <v>8753</v>
      </c>
      <c r="E12099" t="b">
        <v>0</v>
      </c>
      <c r="F12099" s="42" t="s">
        <v>10656</v>
      </c>
    </row>
    <row r="12100" spans="1:6" x14ac:dyDescent="0.2">
      <c r="A12100" s="42" t="s">
        <v>3408</v>
      </c>
      <c r="B12100" s="42" t="s">
        <v>8462</v>
      </c>
      <c r="C12100">
        <v>2017</v>
      </c>
      <c r="D12100" s="42" t="s">
        <v>9946</v>
      </c>
      <c r="E12100" t="b">
        <v>0</v>
      </c>
      <c r="F12100" s="42" t="s">
        <v>10656</v>
      </c>
    </row>
    <row r="12101" spans="1:6" x14ac:dyDescent="0.2">
      <c r="A12101" s="42" t="s">
        <v>3408</v>
      </c>
      <c r="B12101" s="42" t="s">
        <v>8462</v>
      </c>
      <c r="C12101">
        <v>2018</v>
      </c>
      <c r="D12101" s="42" t="s">
        <v>8970</v>
      </c>
      <c r="E12101" t="b">
        <v>0</v>
      </c>
      <c r="F12101" s="42" t="s">
        <v>10656</v>
      </c>
    </row>
    <row r="12102" spans="1:6" x14ac:dyDescent="0.2">
      <c r="A12102" s="42" t="s">
        <v>3408</v>
      </c>
      <c r="B12102" s="42" t="s">
        <v>8462</v>
      </c>
      <c r="C12102">
        <v>2019</v>
      </c>
      <c r="D12102" s="42" t="s">
        <v>8714</v>
      </c>
      <c r="E12102" t="b">
        <v>0</v>
      </c>
      <c r="F12102" s="42" t="s">
        <v>10656</v>
      </c>
    </row>
    <row r="12103" spans="1:6" x14ac:dyDescent="0.2">
      <c r="A12103" s="42" t="s">
        <v>3408</v>
      </c>
      <c r="B12103" s="42" t="s">
        <v>8464</v>
      </c>
      <c r="C12103">
        <v>2013</v>
      </c>
      <c r="D12103" s="42" t="s">
        <v>8654</v>
      </c>
      <c r="E12103" t="b">
        <v>0</v>
      </c>
      <c r="F12103" s="42" t="s">
        <v>10656</v>
      </c>
    </row>
    <row r="12104" spans="1:6" x14ac:dyDescent="0.2">
      <c r="A12104" s="42" t="s">
        <v>3408</v>
      </c>
      <c r="B12104" s="42" t="s">
        <v>8464</v>
      </c>
      <c r="C12104">
        <v>2014</v>
      </c>
      <c r="D12104" s="42" t="s">
        <v>8980</v>
      </c>
      <c r="E12104" t="b">
        <v>0</v>
      </c>
      <c r="F12104" s="42" t="s">
        <v>10656</v>
      </c>
    </row>
    <row r="12105" spans="1:6" x14ac:dyDescent="0.2">
      <c r="A12105" s="42" t="s">
        <v>3408</v>
      </c>
      <c r="B12105" s="42" t="s">
        <v>8464</v>
      </c>
      <c r="C12105">
        <v>2015</v>
      </c>
      <c r="D12105" s="42" t="s">
        <v>9093</v>
      </c>
      <c r="E12105" t="b">
        <v>0</v>
      </c>
      <c r="F12105" s="42" t="s">
        <v>10656</v>
      </c>
    </row>
    <row r="12106" spans="1:6" x14ac:dyDescent="0.2">
      <c r="A12106" s="42" t="s">
        <v>3408</v>
      </c>
      <c r="B12106" s="42" t="s">
        <v>8464</v>
      </c>
      <c r="C12106">
        <v>2016</v>
      </c>
      <c r="D12106" s="42" t="s">
        <v>8973</v>
      </c>
      <c r="E12106" t="b">
        <v>0</v>
      </c>
      <c r="F12106" s="42" t="s">
        <v>10656</v>
      </c>
    </row>
    <row r="12107" spans="1:6" x14ac:dyDescent="0.2">
      <c r="A12107" s="42" t="s">
        <v>3408</v>
      </c>
      <c r="B12107" s="42" t="s">
        <v>8464</v>
      </c>
      <c r="C12107">
        <v>2017</v>
      </c>
      <c r="D12107" s="42" t="s">
        <v>9122</v>
      </c>
      <c r="E12107" t="b">
        <v>0</v>
      </c>
      <c r="F12107" s="42" t="s">
        <v>10656</v>
      </c>
    </row>
    <row r="12108" spans="1:6" x14ac:dyDescent="0.2">
      <c r="A12108" s="42" t="s">
        <v>3408</v>
      </c>
      <c r="B12108" s="42" t="s">
        <v>8464</v>
      </c>
      <c r="C12108">
        <v>2018</v>
      </c>
      <c r="D12108" s="42" t="s">
        <v>9007</v>
      </c>
      <c r="E12108" t="b">
        <v>0</v>
      </c>
      <c r="F12108" s="42" t="s">
        <v>10656</v>
      </c>
    </row>
    <row r="12109" spans="1:6" x14ac:dyDescent="0.2">
      <c r="A12109" s="42" t="s">
        <v>3408</v>
      </c>
      <c r="B12109" s="42" t="s">
        <v>8464</v>
      </c>
      <c r="C12109">
        <v>2019</v>
      </c>
      <c r="D12109" s="42" t="s">
        <v>8638</v>
      </c>
      <c r="E12109" t="b">
        <v>0</v>
      </c>
      <c r="F12109" s="42" t="s">
        <v>10656</v>
      </c>
    </row>
    <row r="12110" spans="1:6" x14ac:dyDescent="0.2">
      <c r="A12110" s="42" t="s">
        <v>3409</v>
      </c>
      <c r="B12110" s="42" t="s">
        <v>8454</v>
      </c>
      <c r="C12110">
        <v>2013</v>
      </c>
      <c r="D12110" s="42" t="s">
        <v>10286</v>
      </c>
      <c r="E12110" t="b">
        <v>0</v>
      </c>
      <c r="F12110" s="42" t="s">
        <v>10657</v>
      </c>
    </row>
    <row r="12111" spans="1:6" x14ac:dyDescent="0.2">
      <c r="A12111" s="42" t="s">
        <v>3409</v>
      </c>
      <c r="B12111" s="42" t="s">
        <v>8454</v>
      </c>
      <c r="C12111">
        <v>2014</v>
      </c>
      <c r="D12111" s="42" t="s">
        <v>10053</v>
      </c>
      <c r="E12111" t="b">
        <v>0</v>
      </c>
      <c r="F12111" s="42" t="s">
        <v>10657</v>
      </c>
    </row>
    <row r="12112" spans="1:6" x14ac:dyDescent="0.2">
      <c r="A12112" s="42" t="s">
        <v>3409</v>
      </c>
      <c r="B12112" s="42" t="s">
        <v>8454</v>
      </c>
      <c r="C12112">
        <v>2015</v>
      </c>
      <c r="D12112" s="42" t="s">
        <v>9295</v>
      </c>
      <c r="E12112" t="b">
        <v>0</v>
      </c>
      <c r="F12112" s="42" t="s">
        <v>10657</v>
      </c>
    </row>
    <row r="12113" spans="1:6" x14ac:dyDescent="0.2">
      <c r="A12113" s="42" t="s">
        <v>3409</v>
      </c>
      <c r="B12113" s="42" t="s">
        <v>8454</v>
      </c>
      <c r="C12113">
        <v>2016</v>
      </c>
      <c r="D12113" s="42" t="s">
        <v>9423</v>
      </c>
      <c r="E12113" t="b">
        <v>0</v>
      </c>
      <c r="F12113" s="42" t="s">
        <v>10657</v>
      </c>
    </row>
    <row r="12114" spans="1:6" x14ac:dyDescent="0.2">
      <c r="A12114" s="42" t="s">
        <v>3409</v>
      </c>
      <c r="B12114" s="42" t="s">
        <v>8454</v>
      </c>
      <c r="C12114">
        <v>2017</v>
      </c>
      <c r="D12114" s="42" t="s">
        <v>10103</v>
      </c>
      <c r="E12114" t="b">
        <v>0</v>
      </c>
      <c r="F12114" s="42" t="s">
        <v>10657</v>
      </c>
    </row>
    <row r="12115" spans="1:6" x14ac:dyDescent="0.2">
      <c r="A12115" s="42" t="s">
        <v>3409</v>
      </c>
      <c r="B12115" s="42" t="s">
        <v>8454</v>
      </c>
      <c r="C12115">
        <v>2018</v>
      </c>
      <c r="D12115" s="42" t="s">
        <v>9688</v>
      </c>
      <c r="E12115" t="b">
        <v>0</v>
      </c>
      <c r="F12115" s="42" t="s">
        <v>10657</v>
      </c>
    </row>
    <row r="12116" spans="1:6" x14ac:dyDescent="0.2">
      <c r="A12116" s="42" t="s">
        <v>3409</v>
      </c>
      <c r="B12116" s="42" t="s">
        <v>8454</v>
      </c>
      <c r="C12116">
        <v>2019</v>
      </c>
      <c r="D12116" s="42" t="s">
        <v>10644</v>
      </c>
      <c r="E12116" t="b">
        <v>0</v>
      </c>
      <c r="F12116" s="42" t="s">
        <v>10657</v>
      </c>
    </row>
    <row r="12117" spans="1:6" x14ac:dyDescent="0.2">
      <c r="A12117" s="42" t="s">
        <v>3409</v>
      </c>
      <c r="B12117" s="42" t="s">
        <v>8462</v>
      </c>
      <c r="C12117">
        <v>2013</v>
      </c>
      <c r="D12117" s="42" t="s">
        <v>8500</v>
      </c>
      <c r="E12117" t="b">
        <v>0</v>
      </c>
      <c r="F12117" s="42" t="s">
        <v>10657</v>
      </c>
    </row>
    <row r="12118" spans="1:6" x14ac:dyDescent="0.2">
      <c r="A12118" s="42" t="s">
        <v>3409</v>
      </c>
      <c r="B12118" s="42" t="s">
        <v>8462</v>
      </c>
      <c r="C12118">
        <v>2014</v>
      </c>
      <c r="D12118" s="42" t="s">
        <v>8642</v>
      </c>
      <c r="E12118" t="b">
        <v>0</v>
      </c>
      <c r="F12118" s="42" t="s">
        <v>10657</v>
      </c>
    </row>
    <row r="12119" spans="1:6" x14ac:dyDescent="0.2">
      <c r="A12119" s="42" t="s">
        <v>3409</v>
      </c>
      <c r="B12119" s="42" t="s">
        <v>8462</v>
      </c>
      <c r="C12119">
        <v>2015</v>
      </c>
      <c r="D12119" s="42" t="s">
        <v>9486</v>
      </c>
      <c r="E12119" t="b">
        <v>0</v>
      </c>
      <c r="F12119" s="42" t="s">
        <v>10657</v>
      </c>
    </row>
    <row r="12120" spans="1:6" x14ac:dyDescent="0.2">
      <c r="A12120" s="42" t="s">
        <v>3409</v>
      </c>
      <c r="B12120" s="42" t="s">
        <v>8462</v>
      </c>
      <c r="C12120">
        <v>2016</v>
      </c>
      <c r="D12120" s="42" t="s">
        <v>9247</v>
      </c>
      <c r="E12120" t="b">
        <v>0</v>
      </c>
      <c r="F12120" s="42" t="s">
        <v>10657</v>
      </c>
    </row>
    <row r="12121" spans="1:6" x14ac:dyDescent="0.2">
      <c r="A12121" s="42" t="s">
        <v>3409</v>
      </c>
      <c r="B12121" s="42" t="s">
        <v>8462</v>
      </c>
      <c r="C12121">
        <v>2017</v>
      </c>
      <c r="D12121" s="42" t="s">
        <v>9661</v>
      </c>
      <c r="E12121" t="b">
        <v>0</v>
      </c>
      <c r="F12121" s="42" t="s">
        <v>10657</v>
      </c>
    </row>
    <row r="12122" spans="1:6" x14ac:dyDescent="0.2">
      <c r="A12122" s="42" t="s">
        <v>3409</v>
      </c>
      <c r="B12122" s="42" t="s">
        <v>8462</v>
      </c>
      <c r="C12122">
        <v>2018</v>
      </c>
      <c r="D12122" s="42" t="s">
        <v>9869</v>
      </c>
      <c r="E12122" t="b">
        <v>0</v>
      </c>
      <c r="F12122" s="42" t="s">
        <v>10657</v>
      </c>
    </row>
    <row r="12123" spans="1:6" x14ac:dyDescent="0.2">
      <c r="A12123" s="42" t="s">
        <v>3409</v>
      </c>
      <c r="B12123" s="42" t="s">
        <v>8462</v>
      </c>
      <c r="C12123">
        <v>2019</v>
      </c>
      <c r="D12123" s="42" t="s">
        <v>10658</v>
      </c>
      <c r="E12123" t="b">
        <v>0</v>
      </c>
      <c r="F12123" s="42" t="s">
        <v>10657</v>
      </c>
    </row>
    <row r="12124" spans="1:6" x14ac:dyDescent="0.2">
      <c r="A12124" s="42" t="s">
        <v>3409</v>
      </c>
      <c r="B12124" s="42" t="s">
        <v>8464</v>
      </c>
      <c r="C12124">
        <v>2013</v>
      </c>
      <c r="D12124" s="42" t="s">
        <v>9954</v>
      </c>
      <c r="E12124" t="b">
        <v>0</v>
      </c>
      <c r="F12124" s="42" t="s">
        <v>10657</v>
      </c>
    </row>
    <row r="12125" spans="1:6" x14ac:dyDescent="0.2">
      <c r="A12125" s="42" t="s">
        <v>3409</v>
      </c>
      <c r="B12125" s="42" t="s">
        <v>8464</v>
      </c>
      <c r="C12125">
        <v>2014</v>
      </c>
      <c r="D12125" s="42" t="s">
        <v>9127</v>
      </c>
      <c r="E12125" t="b">
        <v>0</v>
      </c>
      <c r="F12125" s="42" t="s">
        <v>10657</v>
      </c>
    </row>
    <row r="12126" spans="1:6" x14ac:dyDescent="0.2">
      <c r="A12126" s="42" t="s">
        <v>3409</v>
      </c>
      <c r="B12126" s="42" t="s">
        <v>8464</v>
      </c>
      <c r="C12126">
        <v>2015</v>
      </c>
      <c r="D12126" s="42" t="s">
        <v>9389</v>
      </c>
      <c r="E12126" t="b">
        <v>0</v>
      </c>
      <c r="F12126" s="42" t="s">
        <v>10657</v>
      </c>
    </row>
    <row r="12127" spans="1:6" x14ac:dyDescent="0.2">
      <c r="A12127" s="42" t="s">
        <v>3409</v>
      </c>
      <c r="B12127" s="42" t="s">
        <v>8464</v>
      </c>
      <c r="C12127">
        <v>2016</v>
      </c>
      <c r="D12127" s="42" t="s">
        <v>9161</v>
      </c>
      <c r="E12127" t="b">
        <v>0</v>
      </c>
      <c r="F12127" s="42" t="s">
        <v>10657</v>
      </c>
    </row>
    <row r="12128" spans="1:6" x14ac:dyDescent="0.2">
      <c r="A12128" s="42" t="s">
        <v>3409</v>
      </c>
      <c r="B12128" s="42" t="s">
        <v>8464</v>
      </c>
      <c r="C12128">
        <v>2017</v>
      </c>
      <c r="D12128" s="42" t="s">
        <v>10659</v>
      </c>
      <c r="E12128" t="b">
        <v>0</v>
      </c>
      <c r="F12128" s="42" t="s">
        <v>10657</v>
      </c>
    </row>
    <row r="12129" spans="1:6" x14ac:dyDescent="0.2">
      <c r="A12129" s="42" t="s">
        <v>3409</v>
      </c>
      <c r="B12129" s="42" t="s">
        <v>8464</v>
      </c>
      <c r="C12129">
        <v>2018</v>
      </c>
      <c r="D12129" s="42" t="s">
        <v>9101</v>
      </c>
      <c r="E12129" t="b">
        <v>0</v>
      </c>
      <c r="F12129" s="42" t="s">
        <v>10657</v>
      </c>
    </row>
    <row r="12130" spans="1:6" x14ac:dyDescent="0.2">
      <c r="A12130" s="42" t="s">
        <v>3409</v>
      </c>
      <c r="B12130" s="42" t="s">
        <v>8464</v>
      </c>
      <c r="C12130">
        <v>2019</v>
      </c>
      <c r="D12130" s="42" t="s">
        <v>8609</v>
      </c>
      <c r="E12130" t="b">
        <v>0</v>
      </c>
      <c r="F12130" s="42" t="s">
        <v>10657</v>
      </c>
    </row>
    <row r="12131" spans="1:6" x14ac:dyDescent="0.2">
      <c r="A12131" s="42" t="s">
        <v>3410</v>
      </c>
      <c r="B12131" s="42" t="s">
        <v>8454</v>
      </c>
      <c r="C12131">
        <v>2013</v>
      </c>
      <c r="D12131" s="42" t="s">
        <v>8936</v>
      </c>
      <c r="E12131" t="b">
        <v>0</v>
      </c>
      <c r="F12131" s="42" t="s">
        <v>10660</v>
      </c>
    </row>
    <row r="12132" spans="1:6" x14ac:dyDescent="0.2">
      <c r="A12132" s="42" t="s">
        <v>3410</v>
      </c>
      <c r="B12132" s="42" t="s">
        <v>8454</v>
      </c>
      <c r="C12132">
        <v>2014</v>
      </c>
      <c r="D12132" s="42" t="s">
        <v>10472</v>
      </c>
      <c r="E12132" t="b">
        <v>0</v>
      </c>
      <c r="F12132" s="42" t="s">
        <v>10660</v>
      </c>
    </row>
    <row r="12133" spans="1:6" x14ac:dyDescent="0.2">
      <c r="A12133" s="42" t="s">
        <v>3410</v>
      </c>
      <c r="B12133" s="42" t="s">
        <v>8454</v>
      </c>
      <c r="C12133">
        <v>2015</v>
      </c>
      <c r="D12133" s="42" t="s">
        <v>8827</v>
      </c>
      <c r="E12133" t="b">
        <v>0</v>
      </c>
      <c r="F12133" s="42" t="s">
        <v>10660</v>
      </c>
    </row>
    <row r="12134" spans="1:6" x14ac:dyDescent="0.2">
      <c r="A12134" s="42" t="s">
        <v>3410</v>
      </c>
      <c r="B12134" s="42" t="s">
        <v>8454</v>
      </c>
      <c r="C12134">
        <v>2016</v>
      </c>
      <c r="D12134" s="42" t="s">
        <v>8971</v>
      </c>
      <c r="E12134" t="b">
        <v>0</v>
      </c>
      <c r="F12134" s="42" t="s">
        <v>10660</v>
      </c>
    </row>
    <row r="12135" spans="1:6" x14ac:dyDescent="0.2">
      <c r="A12135" s="42" t="s">
        <v>3410</v>
      </c>
      <c r="B12135" s="42" t="s">
        <v>8454</v>
      </c>
      <c r="C12135">
        <v>2017</v>
      </c>
      <c r="D12135" s="42" t="s">
        <v>9946</v>
      </c>
      <c r="E12135" t="b">
        <v>0</v>
      </c>
      <c r="F12135" s="42" t="s">
        <v>10660</v>
      </c>
    </row>
    <row r="12136" spans="1:6" x14ac:dyDescent="0.2">
      <c r="A12136" s="42" t="s">
        <v>3410</v>
      </c>
      <c r="B12136" s="42" t="s">
        <v>8454</v>
      </c>
      <c r="C12136">
        <v>2018</v>
      </c>
      <c r="D12136" s="42" t="s">
        <v>10002</v>
      </c>
      <c r="E12136" t="b">
        <v>0</v>
      </c>
      <c r="F12136" s="42" t="s">
        <v>10660</v>
      </c>
    </row>
    <row r="12137" spans="1:6" x14ac:dyDescent="0.2">
      <c r="A12137" s="42" t="s">
        <v>3410</v>
      </c>
      <c r="B12137" s="42" t="s">
        <v>8454</v>
      </c>
      <c r="C12137">
        <v>2019</v>
      </c>
      <c r="D12137" s="42" t="s">
        <v>10661</v>
      </c>
      <c r="E12137" t="b">
        <v>0</v>
      </c>
      <c r="F12137" s="42" t="s">
        <v>10660</v>
      </c>
    </row>
    <row r="12138" spans="1:6" x14ac:dyDescent="0.2">
      <c r="A12138" s="42" t="s">
        <v>3410</v>
      </c>
      <c r="B12138" s="42" t="s">
        <v>8462</v>
      </c>
      <c r="C12138">
        <v>2013</v>
      </c>
      <c r="D12138" s="42" t="s">
        <v>9448</v>
      </c>
      <c r="E12138" t="b">
        <v>0</v>
      </c>
      <c r="F12138" s="42" t="s">
        <v>10660</v>
      </c>
    </row>
    <row r="12139" spans="1:6" x14ac:dyDescent="0.2">
      <c r="A12139" s="42" t="s">
        <v>3410</v>
      </c>
      <c r="B12139" s="42" t="s">
        <v>8462</v>
      </c>
      <c r="C12139">
        <v>2014</v>
      </c>
      <c r="D12139" s="42" t="s">
        <v>10472</v>
      </c>
      <c r="E12139" t="b">
        <v>0</v>
      </c>
      <c r="F12139" s="42" t="s">
        <v>10660</v>
      </c>
    </row>
    <row r="12140" spans="1:6" x14ac:dyDescent="0.2">
      <c r="A12140" s="42" t="s">
        <v>3410</v>
      </c>
      <c r="B12140" s="42" t="s">
        <v>8462</v>
      </c>
      <c r="C12140">
        <v>2015</v>
      </c>
      <c r="D12140" s="42" t="s">
        <v>8969</v>
      </c>
      <c r="E12140" t="b">
        <v>0</v>
      </c>
      <c r="F12140" s="42" t="s">
        <v>10660</v>
      </c>
    </row>
    <row r="12141" spans="1:6" x14ac:dyDescent="0.2">
      <c r="A12141" s="42" t="s">
        <v>3410</v>
      </c>
      <c r="B12141" s="42" t="s">
        <v>8462</v>
      </c>
      <c r="C12141">
        <v>2016</v>
      </c>
      <c r="D12141" s="42" t="s">
        <v>8936</v>
      </c>
      <c r="E12141" t="b">
        <v>0</v>
      </c>
      <c r="F12141" s="42" t="s">
        <v>10660</v>
      </c>
    </row>
    <row r="12142" spans="1:6" x14ac:dyDescent="0.2">
      <c r="A12142" s="42" t="s">
        <v>3410</v>
      </c>
      <c r="B12142" s="42" t="s">
        <v>8462</v>
      </c>
      <c r="C12142">
        <v>2017</v>
      </c>
      <c r="D12142" s="42" t="s">
        <v>9946</v>
      </c>
      <c r="E12142" t="b">
        <v>0</v>
      </c>
      <c r="F12142" s="42" t="s">
        <v>10660</v>
      </c>
    </row>
    <row r="12143" spans="1:6" x14ac:dyDescent="0.2">
      <c r="A12143" s="42" t="s">
        <v>3410</v>
      </c>
      <c r="B12143" s="42" t="s">
        <v>8462</v>
      </c>
      <c r="C12143">
        <v>2018</v>
      </c>
      <c r="D12143" s="42" t="s">
        <v>10002</v>
      </c>
      <c r="E12143" t="b">
        <v>0</v>
      </c>
      <c r="F12143" s="42" t="s">
        <v>10660</v>
      </c>
    </row>
    <row r="12144" spans="1:6" x14ac:dyDescent="0.2">
      <c r="A12144" s="42" t="s">
        <v>3410</v>
      </c>
      <c r="B12144" s="42" t="s">
        <v>8462</v>
      </c>
      <c r="C12144">
        <v>2019</v>
      </c>
      <c r="D12144" s="42" t="s">
        <v>10661</v>
      </c>
      <c r="E12144" t="b">
        <v>0</v>
      </c>
      <c r="F12144" s="42" t="s">
        <v>10660</v>
      </c>
    </row>
    <row r="12145" spans="1:6" x14ac:dyDescent="0.2">
      <c r="A12145" s="42" t="s">
        <v>3410</v>
      </c>
      <c r="B12145" s="42" t="s">
        <v>8464</v>
      </c>
      <c r="C12145">
        <v>2013</v>
      </c>
      <c r="D12145" s="42" t="s">
        <v>8496</v>
      </c>
      <c r="E12145" t="b">
        <v>0</v>
      </c>
      <c r="F12145" s="42" t="s">
        <v>10660</v>
      </c>
    </row>
    <row r="12146" spans="1:6" x14ac:dyDescent="0.2">
      <c r="A12146" s="42" t="s">
        <v>3410</v>
      </c>
      <c r="B12146" s="42" t="s">
        <v>8464</v>
      </c>
      <c r="C12146">
        <v>2014</v>
      </c>
      <c r="D12146" s="42" t="s">
        <v>8650</v>
      </c>
      <c r="E12146" t="b">
        <v>0</v>
      </c>
      <c r="F12146" s="42" t="s">
        <v>10660</v>
      </c>
    </row>
    <row r="12147" spans="1:6" x14ac:dyDescent="0.2">
      <c r="A12147" s="42" t="s">
        <v>3410</v>
      </c>
      <c r="B12147" s="42" t="s">
        <v>8464</v>
      </c>
      <c r="C12147">
        <v>2015</v>
      </c>
      <c r="D12147" s="42" t="s">
        <v>8650</v>
      </c>
      <c r="E12147" t="b">
        <v>0</v>
      </c>
      <c r="F12147" s="42" t="s">
        <v>10660</v>
      </c>
    </row>
    <row r="12148" spans="1:6" x14ac:dyDescent="0.2">
      <c r="A12148" s="42" t="s">
        <v>3410</v>
      </c>
      <c r="B12148" s="42" t="s">
        <v>8464</v>
      </c>
      <c r="C12148">
        <v>2016</v>
      </c>
      <c r="D12148" s="42" t="s">
        <v>8596</v>
      </c>
      <c r="E12148" t="b">
        <v>0</v>
      </c>
      <c r="F12148" s="42" t="s">
        <v>10660</v>
      </c>
    </row>
    <row r="12149" spans="1:6" x14ac:dyDescent="0.2">
      <c r="A12149" s="42" t="s">
        <v>3410</v>
      </c>
      <c r="B12149" s="42" t="s">
        <v>8464</v>
      </c>
      <c r="C12149">
        <v>2017</v>
      </c>
      <c r="D12149" s="42" t="s">
        <v>8599</v>
      </c>
      <c r="E12149" t="b">
        <v>0</v>
      </c>
      <c r="F12149" s="42" t="s">
        <v>10660</v>
      </c>
    </row>
    <row r="12150" spans="1:6" x14ac:dyDescent="0.2">
      <c r="A12150" s="42" t="s">
        <v>3410</v>
      </c>
      <c r="B12150" s="42" t="s">
        <v>8464</v>
      </c>
      <c r="C12150">
        <v>2018</v>
      </c>
      <c r="D12150" s="42" t="s">
        <v>4381</v>
      </c>
      <c r="E12150" t="b">
        <v>0</v>
      </c>
      <c r="F12150" s="42" t="s">
        <v>10660</v>
      </c>
    </row>
    <row r="12151" spans="1:6" x14ac:dyDescent="0.2">
      <c r="A12151" s="42" t="s">
        <v>3410</v>
      </c>
      <c r="B12151" s="42" t="s">
        <v>8464</v>
      </c>
      <c r="C12151">
        <v>2019</v>
      </c>
      <c r="D12151" s="42" t="s">
        <v>4381</v>
      </c>
      <c r="E12151" t="b">
        <v>0</v>
      </c>
      <c r="F12151" s="42" t="s">
        <v>10660</v>
      </c>
    </row>
    <row r="12152" spans="1:6" x14ac:dyDescent="0.2">
      <c r="A12152" s="42" t="s">
        <v>3411</v>
      </c>
      <c r="B12152" s="42" t="s">
        <v>8454</v>
      </c>
      <c r="C12152">
        <v>2013</v>
      </c>
      <c r="D12152" s="42" t="s">
        <v>8829</v>
      </c>
      <c r="E12152" t="b">
        <v>0</v>
      </c>
      <c r="F12152" s="42" t="s">
        <v>10662</v>
      </c>
    </row>
    <row r="12153" spans="1:6" x14ac:dyDescent="0.2">
      <c r="A12153" s="42" t="s">
        <v>3411</v>
      </c>
      <c r="B12153" s="42" t="s">
        <v>8454</v>
      </c>
      <c r="C12153">
        <v>2014</v>
      </c>
      <c r="D12153" s="42" t="s">
        <v>9126</v>
      </c>
      <c r="E12153" t="b">
        <v>0</v>
      </c>
      <c r="F12153" s="42" t="s">
        <v>10662</v>
      </c>
    </row>
    <row r="12154" spans="1:6" x14ac:dyDescent="0.2">
      <c r="A12154" s="42" t="s">
        <v>3411</v>
      </c>
      <c r="B12154" s="42" t="s">
        <v>8454</v>
      </c>
      <c r="C12154">
        <v>2015</v>
      </c>
      <c r="D12154" s="42" t="s">
        <v>9351</v>
      </c>
      <c r="E12154" t="b">
        <v>0</v>
      </c>
      <c r="F12154" s="42" t="s">
        <v>10662</v>
      </c>
    </row>
    <row r="12155" spans="1:6" x14ac:dyDescent="0.2">
      <c r="A12155" s="42" t="s">
        <v>3411</v>
      </c>
      <c r="B12155" s="42" t="s">
        <v>8454</v>
      </c>
      <c r="C12155">
        <v>2016</v>
      </c>
      <c r="D12155" s="42" t="s">
        <v>8819</v>
      </c>
      <c r="E12155" t="b">
        <v>0</v>
      </c>
      <c r="F12155" s="42" t="s">
        <v>10662</v>
      </c>
    </row>
    <row r="12156" spans="1:6" x14ac:dyDescent="0.2">
      <c r="A12156" s="42" t="s">
        <v>3411</v>
      </c>
      <c r="B12156" s="42" t="s">
        <v>8454</v>
      </c>
      <c r="C12156">
        <v>2017</v>
      </c>
      <c r="D12156" s="42" t="s">
        <v>8607</v>
      </c>
      <c r="E12156" t="b">
        <v>0</v>
      </c>
      <c r="F12156" s="42" t="s">
        <v>10662</v>
      </c>
    </row>
    <row r="12157" spans="1:6" x14ac:dyDescent="0.2">
      <c r="A12157" s="42" t="s">
        <v>3411</v>
      </c>
      <c r="B12157" s="42" t="s">
        <v>8454</v>
      </c>
      <c r="C12157">
        <v>2018</v>
      </c>
      <c r="D12157" s="42" t="s">
        <v>8824</v>
      </c>
      <c r="E12157" t="b">
        <v>0</v>
      </c>
      <c r="F12157" s="42" t="s">
        <v>10662</v>
      </c>
    </row>
    <row r="12158" spans="1:6" x14ac:dyDescent="0.2">
      <c r="A12158" s="42" t="s">
        <v>3411</v>
      </c>
      <c r="B12158" s="42" t="s">
        <v>8454</v>
      </c>
      <c r="C12158">
        <v>2019</v>
      </c>
      <c r="D12158" s="42" t="s">
        <v>8649</v>
      </c>
      <c r="E12158" t="b">
        <v>0</v>
      </c>
      <c r="F12158" s="42" t="s">
        <v>10662</v>
      </c>
    </row>
    <row r="12159" spans="1:6" x14ac:dyDescent="0.2">
      <c r="A12159" s="42" t="s">
        <v>3411</v>
      </c>
      <c r="B12159" s="42" t="s">
        <v>8462</v>
      </c>
      <c r="C12159">
        <v>2013</v>
      </c>
      <c r="D12159" s="42" t="s">
        <v>8829</v>
      </c>
      <c r="E12159" t="b">
        <v>0</v>
      </c>
      <c r="F12159" s="42" t="s">
        <v>10662</v>
      </c>
    </row>
    <row r="12160" spans="1:6" x14ac:dyDescent="0.2">
      <c r="A12160" s="42" t="s">
        <v>3411</v>
      </c>
      <c r="B12160" s="42" t="s">
        <v>8462</v>
      </c>
      <c r="C12160">
        <v>2014</v>
      </c>
      <c r="D12160" s="42" t="s">
        <v>9126</v>
      </c>
      <c r="E12160" t="b">
        <v>0</v>
      </c>
      <c r="F12160" s="42" t="s">
        <v>10662</v>
      </c>
    </row>
    <row r="12161" spans="1:6" x14ac:dyDescent="0.2">
      <c r="A12161" s="42" t="s">
        <v>3411</v>
      </c>
      <c r="B12161" s="42" t="s">
        <v>8462</v>
      </c>
      <c r="C12161">
        <v>2015</v>
      </c>
      <c r="D12161" s="42" t="s">
        <v>9351</v>
      </c>
      <c r="E12161" t="b">
        <v>0</v>
      </c>
      <c r="F12161" s="42" t="s">
        <v>10662</v>
      </c>
    </row>
    <row r="12162" spans="1:6" x14ac:dyDescent="0.2">
      <c r="A12162" s="42" t="s">
        <v>3411</v>
      </c>
      <c r="B12162" s="42" t="s">
        <v>8462</v>
      </c>
      <c r="C12162">
        <v>2016</v>
      </c>
      <c r="D12162" s="42" t="s">
        <v>8819</v>
      </c>
      <c r="E12162" t="b">
        <v>0</v>
      </c>
      <c r="F12162" s="42" t="s">
        <v>10662</v>
      </c>
    </row>
    <row r="12163" spans="1:6" x14ac:dyDescent="0.2">
      <c r="A12163" s="42" t="s">
        <v>3411</v>
      </c>
      <c r="B12163" s="42" t="s">
        <v>8462</v>
      </c>
      <c r="C12163">
        <v>2017</v>
      </c>
      <c r="D12163" s="42" t="s">
        <v>8607</v>
      </c>
      <c r="E12163" t="b">
        <v>0</v>
      </c>
      <c r="F12163" s="42" t="s">
        <v>10662</v>
      </c>
    </row>
    <row r="12164" spans="1:6" x14ac:dyDescent="0.2">
      <c r="A12164" s="42" t="s">
        <v>3411</v>
      </c>
      <c r="B12164" s="42" t="s">
        <v>8462</v>
      </c>
      <c r="C12164">
        <v>2018</v>
      </c>
      <c r="D12164" s="42" t="s">
        <v>8608</v>
      </c>
      <c r="E12164" t="b">
        <v>0</v>
      </c>
      <c r="F12164" s="42" t="s">
        <v>10662</v>
      </c>
    </row>
    <row r="12165" spans="1:6" x14ac:dyDescent="0.2">
      <c r="A12165" s="42" t="s">
        <v>3411</v>
      </c>
      <c r="B12165" s="42" t="s">
        <v>8462</v>
      </c>
      <c r="C12165">
        <v>2019</v>
      </c>
      <c r="D12165" s="42" t="s">
        <v>9504</v>
      </c>
      <c r="E12165" t="b">
        <v>0</v>
      </c>
      <c r="F12165" s="42" t="s">
        <v>10662</v>
      </c>
    </row>
    <row r="12166" spans="1:6" x14ac:dyDescent="0.2">
      <c r="A12166" s="42" t="s">
        <v>3411</v>
      </c>
      <c r="B12166" s="42" t="s">
        <v>8464</v>
      </c>
      <c r="C12166">
        <v>2013</v>
      </c>
      <c r="D12166" s="42" t="s">
        <v>8496</v>
      </c>
      <c r="E12166" t="b">
        <v>0</v>
      </c>
      <c r="F12166" s="42" t="s">
        <v>10662</v>
      </c>
    </row>
    <row r="12167" spans="1:6" x14ac:dyDescent="0.2">
      <c r="A12167" s="42" t="s">
        <v>3411</v>
      </c>
      <c r="B12167" s="42" t="s">
        <v>8464</v>
      </c>
      <c r="C12167">
        <v>2014</v>
      </c>
      <c r="D12167" s="42" t="s">
        <v>9321</v>
      </c>
      <c r="E12167" t="b">
        <v>0</v>
      </c>
      <c r="F12167" s="42" t="s">
        <v>10662</v>
      </c>
    </row>
    <row r="12168" spans="1:6" x14ac:dyDescent="0.2">
      <c r="A12168" s="42" t="s">
        <v>3411</v>
      </c>
      <c r="B12168" s="42" t="s">
        <v>8464</v>
      </c>
      <c r="C12168">
        <v>2015</v>
      </c>
      <c r="D12168" s="42" t="s">
        <v>8843</v>
      </c>
      <c r="E12168" t="b">
        <v>0</v>
      </c>
      <c r="F12168" s="42" t="s">
        <v>10662</v>
      </c>
    </row>
    <row r="12169" spans="1:6" x14ac:dyDescent="0.2">
      <c r="A12169" s="42" t="s">
        <v>3411</v>
      </c>
      <c r="B12169" s="42" t="s">
        <v>8464</v>
      </c>
      <c r="C12169">
        <v>2016</v>
      </c>
      <c r="D12169" s="42" t="s">
        <v>9491</v>
      </c>
      <c r="E12169" t="b">
        <v>0</v>
      </c>
      <c r="F12169" s="42" t="s">
        <v>10662</v>
      </c>
    </row>
    <row r="12170" spans="1:6" x14ac:dyDescent="0.2">
      <c r="A12170" s="42" t="s">
        <v>3411</v>
      </c>
      <c r="B12170" s="42" t="s">
        <v>8464</v>
      </c>
      <c r="C12170">
        <v>2017</v>
      </c>
      <c r="D12170" s="42" t="s">
        <v>9091</v>
      </c>
      <c r="E12170" t="b">
        <v>0</v>
      </c>
      <c r="F12170" s="42" t="s">
        <v>10662</v>
      </c>
    </row>
    <row r="12171" spans="1:6" x14ac:dyDescent="0.2">
      <c r="A12171" s="42" t="s">
        <v>3411</v>
      </c>
      <c r="B12171" s="42" t="s">
        <v>8464</v>
      </c>
      <c r="C12171">
        <v>2018</v>
      </c>
      <c r="D12171" s="42" t="s">
        <v>9279</v>
      </c>
      <c r="E12171" t="b">
        <v>0</v>
      </c>
      <c r="F12171" s="42" t="s">
        <v>10662</v>
      </c>
    </row>
    <row r="12172" spans="1:6" x14ac:dyDescent="0.2">
      <c r="A12172" s="42" t="s">
        <v>3411</v>
      </c>
      <c r="B12172" s="42" t="s">
        <v>8464</v>
      </c>
      <c r="C12172">
        <v>2019</v>
      </c>
      <c r="D12172" s="42" t="s">
        <v>8637</v>
      </c>
      <c r="E12172" t="b">
        <v>0</v>
      </c>
      <c r="F12172" s="42" t="s">
        <v>10662</v>
      </c>
    </row>
    <row r="12173" spans="1:6" x14ac:dyDescent="0.2">
      <c r="A12173" s="42" t="s">
        <v>3412</v>
      </c>
      <c r="B12173" s="42" t="s">
        <v>8454</v>
      </c>
      <c r="C12173">
        <v>2013</v>
      </c>
      <c r="D12173" s="42" t="s">
        <v>8493</v>
      </c>
      <c r="E12173" t="b">
        <v>0</v>
      </c>
      <c r="F12173" s="42" t="s">
        <v>9181</v>
      </c>
    </row>
    <row r="12174" spans="1:6" x14ac:dyDescent="0.2">
      <c r="A12174" s="42" t="s">
        <v>3412</v>
      </c>
      <c r="B12174" s="42" t="s">
        <v>8454</v>
      </c>
      <c r="C12174">
        <v>2014</v>
      </c>
      <c r="D12174" s="42" t="s">
        <v>9182</v>
      </c>
      <c r="E12174" t="b">
        <v>0</v>
      </c>
      <c r="F12174" s="42" t="s">
        <v>9181</v>
      </c>
    </row>
    <row r="12175" spans="1:6" x14ac:dyDescent="0.2">
      <c r="A12175" s="42" t="s">
        <v>3412</v>
      </c>
      <c r="B12175" s="42" t="s">
        <v>8454</v>
      </c>
      <c r="C12175">
        <v>2015</v>
      </c>
      <c r="D12175" s="42" t="s">
        <v>9183</v>
      </c>
      <c r="E12175" t="b">
        <v>0</v>
      </c>
      <c r="F12175" s="42" t="s">
        <v>9181</v>
      </c>
    </row>
    <row r="12176" spans="1:6" x14ac:dyDescent="0.2">
      <c r="A12176" s="42" t="s">
        <v>3412</v>
      </c>
      <c r="B12176" s="42" t="s">
        <v>8454</v>
      </c>
      <c r="C12176">
        <v>2016</v>
      </c>
      <c r="D12176" s="42" t="s">
        <v>9184</v>
      </c>
      <c r="E12176" t="b">
        <v>0</v>
      </c>
      <c r="F12176" s="42" t="s">
        <v>9181</v>
      </c>
    </row>
    <row r="12177" spans="1:6" x14ac:dyDescent="0.2">
      <c r="A12177" s="42" t="s">
        <v>3412</v>
      </c>
      <c r="B12177" s="42" t="s">
        <v>8454</v>
      </c>
      <c r="C12177">
        <v>2017</v>
      </c>
      <c r="D12177" s="42" t="s">
        <v>9185</v>
      </c>
      <c r="E12177" t="b">
        <v>0</v>
      </c>
      <c r="F12177" s="42" t="s">
        <v>9181</v>
      </c>
    </row>
    <row r="12178" spans="1:6" x14ac:dyDescent="0.2">
      <c r="A12178" s="42" t="s">
        <v>3412</v>
      </c>
      <c r="B12178" s="42" t="s">
        <v>8454</v>
      </c>
      <c r="C12178">
        <v>2018</v>
      </c>
      <c r="D12178" s="42" t="s">
        <v>9186</v>
      </c>
      <c r="E12178" t="b">
        <v>0</v>
      </c>
      <c r="F12178" s="42" t="s">
        <v>9181</v>
      </c>
    </row>
    <row r="12179" spans="1:6" x14ac:dyDescent="0.2">
      <c r="A12179" s="42" t="s">
        <v>3412</v>
      </c>
      <c r="B12179" s="42" t="s">
        <v>8454</v>
      </c>
      <c r="C12179">
        <v>2019</v>
      </c>
      <c r="D12179" s="42" t="s">
        <v>9187</v>
      </c>
      <c r="E12179" t="b">
        <v>0</v>
      </c>
      <c r="F12179" s="42" t="s">
        <v>9181</v>
      </c>
    </row>
    <row r="12180" spans="1:6" x14ac:dyDescent="0.2">
      <c r="A12180" s="42" t="s">
        <v>3412</v>
      </c>
      <c r="B12180" s="42" t="s">
        <v>8462</v>
      </c>
      <c r="C12180">
        <v>2013</v>
      </c>
      <c r="D12180" s="42" t="s">
        <v>9188</v>
      </c>
      <c r="E12180" t="b">
        <v>0</v>
      </c>
      <c r="F12180" s="42" t="s">
        <v>9181</v>
      </c>
    </row>
    <row r="12181" spans="1:6" x14ac:dyDescent="0.2">
      <c r="A12181" s="42" t="s">
        <v>3412</v>
      </c>
      <c r="B12181" s="42" t="s">
        <v>8462</v>
      </c>
      <c r="C12181">
        <v>2014</v>
      </c>
      <c r="D12181" s="42" t="s">
        <v>8494</v>
      </c>
      <c r="E12181" t="b">
        <v>0</v>
      </c>
      <c r="F12181" s="42" t="s">
        <v>9181</v>
      </c>
    </row>
    <row r="12182" spans="1:6" x14ac:dyDescent="0.2">
      <c r="A12182" s="42" t="s">
        <v>3412</v>
      </c>
      <c r="B12182" s="42" t="s">
        <v>8462</v>
      </c>
      <c r="C12182">
        <v>2015</v>
      </c>
      <c r="D12182" s="42" t="s">
        <v>9189</v>
      </c>
      <c r="E12182" t="b">
        <v>0</v>
      </c>
      <c r="F12182" s="42" t="s">
        <v>9181</v>
      </c>
    </row>
    <row r="12183" spans="1:6" x14ac:dyDescent="0.2">
      <c r="A12183" s="42" t="s">
        <v>3412</v>
      </c>
      <c r="B12183" s="42" t="s">
        <v>8462</v>
      </c>
      <c r="C12183">
        <v>2016</v>
      </c>
      <c r="D12183" s="42" t="s">
        <v>9190</v>
      </c>
      <c r="E12183" t="b">
        <v>0</v>
      </c>
      <c r="F12183" s="42" t="s">
        <v>9181</v>
      </c>
    </row>
    <row r="12184" spans="1:6" x14ac:dyDescent="0.2">
      <c r="A12184" s="42" t="s">
        <v>3412</v>
      </c>
      <c r="B12184" s="42" t="s">
        <v>8462</v>
      </c>
      <c r="C12184">
        <v>2017</v>
      </c>
      <c r="D12184" s="42" t="s">
        <v>8990</v>
      </c>
      <c r="E12184" t="b">
        <v>0</v>
      </c>
      <c r="F12184" s="42" t="s">
        <v>9181</v>
      </c>
    </row>
    <row r="12185" spans="1:6" x14ac:dyDescent="0.2">
      <c r="A12185" s="42" t="s">
        <v>3412</v>
      </c>
      <c r="B12185" s="42" t="s">
        <v>8462</v>
      </c>
      <c r="C12185">
        <v>2018</v>
      </c>
      <c r="D12185" s="42" t="s">
        <v>9186</v>
      </c>
      <c r="E12185" t="b">
        <v>0</v>
      </c>
      <c r="F12185" s="42" t="s">
        <v>9181</v>
      </c>
    </row>
    <row r="12186" spans="1:6" x14ac:dyDescent="0.2">
      <c r="A12186" s="42" t="s">
        <v>3412</v>
      </c>
      <c r="B12186" s="42" t="s">
        <v>8462</v>
      </c>
      <c r="C12186">
        <v>2019</v>
      </c>
      <c r="D12186" s="42" t="s">
        <v>8540</v>
      </c>
      <c r="E12186" t="b">
        <v>0</v>
      </c>
      <c r="F12186" s="42" t="s">
        <v>9181</v>
      </c>
    </row>
    <row r="12187" spans="1:6" x14ac:dyDescent="0.2">
      <c r="A12187" s="42" t="s">
        <v>3412</v>
      </c>
      <c r="B12187" s="42" t="s">
        <v>8464</v>
      </c>
      <c r="C12187">
        <v>2013</v>
      </c>
      <c r="D12187" s="42" t="s">
        <v>8639</v>
      </c>
      <c r="E12187" t="b">
        <v>0</v>
      </c>
      <c r="F12187" s="42" t="s">
        <v>9181</v>
      </c>
    </row>
    <row r="12188" spans="1:6" x14ac:dyDescent="0.2">
      <c r="A12188" s="42" t="s">
        <v>3412</v>
      </c>
      <c r="B12188" s="42" t="s">
        <v>8464</v>
      </c>
      <c r="C12188">
        <v>2014</v>
      </c>
      <c r="D12188" s="42" t="s">
        <v>8995</v>
      </c>
      <c r="E12188" t="b">
        <v>0</v>
      </c>
      <c r="F12188" s="42" t="s">
        <v>9181</v>
      </c>
    </row>
    <row r="12189" spans="1:6" x14ac:dyDescent="0.2">
      <c r="A12189" s="42" t="s">
        <v>3412</v>
      </c>
      <c r="B12189" s="42" t="s">
        <v>8464</v>
      </c>
      <c r="C12189">
        <v>2015</v>
      </c>
      <c r="D12189" s="42" t="s">
        <v>8649</v>
      </c>
      <c r="E12189" t="b">
        <v>0</v>
      </c>
      <c r="F12189" s="42" t="s">
        <v>9181</v>
      </c>
    </row>
    <row r="12190" spans="1:6" x14ac:dyDescent="0.2">
      <c r="A12190" s="42" t="s">
        <v>3412</v>
      </c>
      <c r="B12190" s="42" t="s">
        <v>8464</v>
      </c>
      <c r="C12190">
        <v>2016</v>
      </c>
      <c r="D12190" s="42" t="s">
        <v>8956</v>
      </c>
      <c r="E12190" t="b">
        <v>0</v>
      </c>
      <c r="F12190" s="42" t="s">
        <v>9181</v>
      </c>
    </row>
    <row r="12191" spans="1:6" x14ac:dyDescent="0.2">
      <c r="A12191" s="42" t="s">
        <v>3412</v>
      </c>
      <c r="B12191" s="42" t="s">
        <v>8464</v>
      </c>
      <c r="C12191">
        <v>2017</v>
      </c>
      <c r="D12191" s="42" t="s">
        <v>8631</v>
      </c>
      <c r="E12191" t="b">
        <v>0</v>
      </c>
      <c r="F12191" s="42" t="s">
        <v>9181</v>
      </c>
    </row>
    <row r="12192" spans="1:6" x14ac:dyDescent="0.2">
      <c r="A12192" s="42" t="s">
        <v>3412</v>
      </c>
      <c r="B12192" s="42" t="s">
        <v>8464</v>
      </c>
      <c r="C12192">
        <v>2018</v>
      </c>
      <c r="D12192" s="42" t="s">
        <v>8613</v>
      </c>
      <c r="E12192" t="b">
        <v>0</v>
      </c>
      <c r="F12192" s="42" t="s">
        <v>9181</v>
      </c>
    </row>
    <row r="12193" spans="1:6" x14ac:dyDescent="0.2">
      <c r="A12193" s="42" t="s">
        <v>3412</v>
      </c>
      <c r="B12193" s="42" t="s">
        <v>8464</v>
      </c>
      <c r="C12193">
        <v>2019</v>
      </c>
      <c r="D12193" s="42" t="s">
        <v>9191</v>
      </c>
      <c r="E12193" t="b">
        <v>0</v>
      </c>
      <c r="F12193" s="42" t="s">
        <v>9181</v>
      </c>
    </row>
    <row r="12194" spans="1:6" x14ac:dyDescent="0.2">
      <c r="A12194" s="42" t="s">
        <v>3413</v>
      </c>
      <c r="B12194" s="42" t="s">
        <v>8454</v>
      </c>
      <c r="C12194">
        <v>2013</v>
      </c>
      <c r="D12194" s="42" t="s">
        <v>8940</v>
      </c>
      <c r="E12194" t="b">
        <v>0</v>
      </c>
      <c r="F12194" s="42" t="s">
        <v>10663</v>
      </c>
    </row>
    <row r="12195" spans="1:6" x14ac:dyDescent="0.2">
      <c r="A12195" s="42" t="s">
        <v>3413</v>
      </c>
      <c r="B12195" s="42" t="s">
        <v>8454</v>
      </c>
      <c r="C12195">
        <v>2014</v>
      </c>
      <c r="D12195" s="42" t="s">
        <v>8654</v>
      </c>
      <c r="E12195" t="b">
        <v>0</v>
      </c>
      <c r="F12195" s="42" t="s">
        <v>10663</v>
      </c>
    </row>
    <row r="12196" spans="1:6" x14ac:dyDescent="0.2">
      <c r="A12196" s="42" t="s">
        <v>3413</v>
      </c>
      <c r="B12196" s="42" t="s">
        <v>8454</v>
      </c>
      <c r="C12196">
        <v>2015</v>
      </c>
      <c r="D12196" s="42" t="s">
        <v>8993</v>
      </c>
      <c r="E12196" t="b">
        <v>0</v>
      </c>
      <c r="F12196" s="42" t="s">
        <v>10663</v>
      </c>
    </row>
    <row r="12197" spans="1:6" x14ac:dyDescent="0.2">
      <c r="A12197" s="42" t="s">
        <v>3413</v>
      </c>
      <c r="B12197" s="42" t="s">
        <v>8454</v>
      </c>
      <c r="C12197">
        <v>2016</v>
      </c>
      <c r="D12197" s="42" t="s">
        <v>8974</v>
      </c>
      <c r="E12197" t="b">
        <v>0</v>
      </c>
      <c r="F12197" s="42" t="s">
        <v>10663</v>
      </c>
    </row>
    <row r="12198" spans="1:6" x14ac:dyDescent="0.2">
      <c r="A12198" s="42" t="s">
        <v>3413</v>
      </c>
      <c r="B12198" s="42" t="s">
        <v>8454</v>
      </c>
      <c r="C12198">
        <v>2017</v>
      </c>
      <c r="D12198" s="42" t="s">
        <v>9557</v>
      </c>
      <c r="E12198" t="b">
        <v>0</v>
      </c>
      <c r="F12198" s="42" t="s">
        <v>10663</v>
      </c>
    </row>
    <row r="12199" spans="1:6" x14ac:dyDescent="0.2">
      <c r="A12199" s="42" t="s">
        <v>3413</v>
      </c>
      <c r="B12199" s="42" t="s">
        <v>8454</v>
      </c>
      <c r="C12199">
        <v>2018</v>
      </c>
      <c r="D12199" s="42" t="s">
        <v>8654</v>
      </c>
      <c r="E12199" t="b">
        <v>0</v>
      </c>
      <c r="F12199" s="42" t="s">
        <v>10663</v>
      </c>
    </row>
    <row r="12200" spans="1:6" x14ac:dyDescent="0.2">
      <c r="A12200" s="42" t="s">
        <v>3413</v>
      </c>
      <c r="B12200" s="42" t="s">
        <v>8454</v>
      </c>
      <c r="C12200">
        <v>2019</v>
      </c>
      <c r="D12200" s="42" t="s">
        <v>8974</v>
      </c>
      <c r="E12200" t="b">
        <v>0</v>
      </c>
      <c r="F12200" s="42" t="s">
        <v>10663</v>
      </c>
    </row>
    <row r="12201" spans="1:6" x14ac:dyDescent="0.2">
      <c r="A12201" s="42" t="s">
        <v>3413</v>
      </c>
      <c r="B12201" s="42" t="s">
        <v>8462</v>
      </c>
      <c r="C12201">
        <v>2013</v>
      </c>
      <c r="D12201" s="42" t="s">
        <v>8940</v>
      </c>
      <c r="E12201" t="b">
        <v>0</v>
      </c>
      <c r="F12201" s="42" t="s">
        <v>10663</v>
      </c>
    </row>
    <row r="12202" spans="1:6" x14ac:dyDescent="0.2">
      <c r="A12202" s="42" t="s">
        <v>3413</v>
      </c>
      <c r="B12202" s="42" t="s">
        <v>8462</v>
      </c>
      <c r="C12202">
        <v>2014</v>
      </c>
      <c r="D12202" s="42" t="s">
        <v>8654</v>
      </c>
      <c r="E12202" t="b">
        <v>0</v>
      </c>
      <c r="F12202" s="42" t="s">
        <v>10663</v>
      </c>
    </row>
    <row r="12203" spans="1:6" x14ac:dyDescent="0.2">
      <c r="A12203" s="42" t="s">
        <v>3413</v>
      </c>
      <c r="B12203" s="42" t="s">
        <v>8462</v>
      </c>
      <c r="C12203">
        <v>2015</v>
      </c>
      <c r="D12203" s="42" t="s">
        <v>8993</v>
      </c>
      <c r="E12203" t="b">
        <v>0</v>
      </c>
      <c r="F12203" s="42" t="s">
        <v>10663</v>
      </c>
    </row>
    <row r="12204" spans="1:6" x14ac:dyDescent="0.2">
      <c r="A12204" s="42" t="s">
        <v>3413</v>
      </c>
      <c r="B12204" s="42" t="s">
        <v>8462</v>
      </c>
      <c r="C12204">
        <v>2016</v>
      </c>
      <c r="D12204" s="42" t="s">
        <v>8974</v>
      </c>
      <c r="E12204" t="b">
        <v>0</v>
      </c>
      <c r="F12204" s="42" t="s">
        <v>10663</v>
      </c>
    </row>
    <row r="12205" spans="1:6" x14ac:dyDescent="0.2">
      <c r="A12205" s="42" t="s">
        <v>3413</v>
      </c>
      <c r="B12205" s="42" t="s">
        <v>8462</v>
      </c>
      <c r="C12205">
        <v>2017</v>
      </c>
      <c r="D12205" s="42" t="s">
        <v>8978</v>
      </c>
      <c r="E12205" t="b">
        <v>0</v>
      </c>
      <c r="F12205" s="42" t="s">
        <v>10663</v>
      </c>
    </row>
    <row r="12206" spans="1:6" x14ac:dyDescent="0.2">
      <c r="A12206" s="42" t="s">
        <v>3413</v>
      </c>
      <c r="B12206" s="42" t="s">
        <v>8462</v>
      </c>
      <c r="C12206">
        <v>2018</v>
      </c>
      <c r="D12206" s="42" t="s">
        <v>8654</v>
      </c>
      <c r="E12206" t="b">
        <v>0</v>
      </c>
      <c r="F12206" s="42" t="s">
        <v>10663</v>
      </c>
    </row>
    <row r="12207" spans="1:6" x14ac:dyDescent="0.2">
      <c r="A12207" s="42" t="s">
        <v>3413</v>
      </c>
      <c r="B12207" s="42" t="s">
        <v>8462</v>
      </c>
      <c r="C12207">
        <v>2019</v>
      </c>
      <c r="D12207" s="42" t="s">
        <v>8980</v>
      </c>
      <c r="E12207" t="b">
        <v>0</v>
      </c>
      <c r="F12207" s="42" t="s">
        <v>10663</v>
      </c>
    </row>
    <row r="12208" spans="1:6" x14ac:dyDescent="0.2">
      <c r="A12208" s="42" t="s">
        <v>3413</v>
      </c>
      <c r="B12208" s="42" t="s">
        <v>8464</v>
      </c>
      <c r="C12208">
        <v>2013</v>
      </c>
      <c r="D12208" s="42" t="s">
        <v>9364</v>
      </c>
      <c r="E12208" t="b">
        <v>0</v>
      </c>
      <c r="F12208" s="42" t="s">
        <v>10663</v>
      </c>
    </row>
    <row r="12209" spans="1:6" x14ac:dyDescent="0.2">
      <c r="A12209" s="42" t="s">
        <v>3413</v>
      </c>
      <c r="B12209" s="42" t="s">
        <v>8464</v>
      </c>
      <c r="C12209">
        <v>2014</v>
      </c>
      <c r="D12209" s="42" t="s">
        <v>8981</v>
      </c>
      <c r="E12209" t="b">
        <v>0</v>
      </c>
      <c r="F12209" s="42" t="s">
        <v>10663</v>
      </c>
    </row>
    <row r="12210" spans="1:6" x14ac:dyDescent="0.2">
      <c r="A12210" s="42" t="s">
        <v>3413</v>
      </c>
      <c r="B12210" s="42" t="s">
        <v>8464</v>
      </c>
      <c r="C12210">
        <v>2015</v>
      </c>
      <c r="D12210" s="42" t="s">
        <v>8681</v>
      </c>
      <c r="E12210" t="b">
        <v>0</v>
      </c>
      <c r="F12210" s="42" t="s">
        <v>10663</v>
      </c>
    </row>
    <row r="12211" spans="1:6" x14ac:dyDescent="0.2">
      <c r="A12211" s="42" t="s">
        <v>3413</v>
      </c>
      <c r="B12211" s="42" t="s">
        <v>8464</v>
      </c>
      <c r="C12211">
        <v>2016</v>
      </c>
      <c r="D12211" s="42" t="s">
        <v>8977</v>
      </c>
      <c r="E12211" t="b">
        <v>0</v>
      </c>
      <c r="F12211" s="42" t="s">
        <v>10663</v>
      </c>
    </row>
    <row r="12212" spans="1:6" x14ac:dyDescent="0.2">
      <c r="A12212" s="42" t="s">
        <v>3413</v>
      </c>
      <c r="B12212" s="42" t="s">
        <v>8464</v>
      </c>
      <c r="C12212">
        <v>2017</v>
      </c>
      <c r="D12212" s="42" t="s">
        <v>8964</v>
      </c>
      <c r="E12212" t="b">
        <v>0</v>
      </c>
      <c r="F12212" s="42" t="s">
        <v>10663</v>
      </c>
    </row>
    <row r="12213" spans="1:6" x14ac:dyDescent="0.2">
      <c r="A12213" s="42" t="s">
        <v>3413</v>
      </c>
      <c r="B12213" s="42" t="s">
        <v>8464</v>
      </c>
      <c r="C12213">
        <v>2018</v>
      </c>
      <c r="D12213" s="42" t="s">
        <v>8681</v>
      </c>
      <c r="E12213" t="b">
        <v>0</v>
      </c>
      <c r="F12213" s="42" t="s">
        <v>10663</v>
      </c>
    </row>
    <row r="12214" spans="1:6" x14ac:dyDescent="0.2">
      <c r="A12214" s="42" t="s">
        <v>3413</v>
      </c>
      <c r="B12214" s="42" t="s">
        <v>8464</v>
      </c>
      <c r="C12214">
        <v>2019</v>
      </c>
      <c r="D12214" s="42" t="s">
        <v>8681</v>
      </c>
      <c r="E12214" t="b">
        <v>0</v>
      </c>
      <c r="F12214" s="42" t="s">
        <v>10663</v>
      </c>
    </row>
    <row r="12215" spans="1:6" x14ac:dyDescent="0.2">
      <c r="A12215" s="42" t="s">
        <v>3414</v>
      </c>
      <c r="B12215" s="42" t="s">
        <v>8454</v>
      </c>
      <c r="C12215">
        <v>2013</v>
      </c>
      <c r="D12215" s="42" t="s">
        <v>9379</v>
      </c>
      <c r="E12215" t="b">
        <v>0</v>
      </c>
      <c r="F12215" s="42" t="s">
        <v>10664</v>
      </c>
    </row>
    <row r="12216" spans="1:6" x14ac:dyDescent="0.2">
      <c r="A12216" s="42" t="s">
        <v>3414</v>
      </c>
      <c r="B12216" s="42" t="s">
        <v>8454</v>
      </c>
      <c r="C12216">
        <v>2014</v>
      </c>
      <c r="D12216" s="42" t="s">
        <v>10161</v>
      </c>
      <c r="E12216" t="b">
        <v>0</v>
      </c>
      <c r="F12216" s="42" t="s">
        <v>10664</v>
      </c>
    </row>
    <row r="12217" spans="1:6" x14ac:dyDescent="0.2">
      <c r="A12217" s="42" t="s">
        <v>3414</v>
      </c>
      <c r="B12217" s="42" t="s">
        <v>8454</v>
      </c>
      <c r="C12217">
        <v>2015</v>
      </c>
      <c r="D12217" s="42" t="s">
        <v>10601</v>
      </c>
      <c r="E12217" t="b">
        <v>0</v>
      </c>
      <c r="F12217" s="42" t="s">
        <v>10664</v>
      </c>
    </row>
    <row r="12218" spans="1:6" x14ac:dyDescent="0.2">
      <c r="A12218" s="42" t="s">
        <v>3414</v>
      </c>
      <c r="B12218" s="42" t="s">
        <v>8454</v>
      </c>
      <c r="C12218">
        <v>2016</v>
      </c>
      <c r="D12218" s="42" t="s">
        <v>10665</v>
      </c>
      <c r="E12218" t="b">
        <v>0</v>
      </c>
      <c r="F12218" s="42" t="s">
        <v>10664</v>
      </c>
    </row>
    <row r="12219" spans="1:6" x14ac:dyDescent="0.2">
      <c r="A12219" s="42" t="s">
        <v>3414</v>
      </c>
      <c r="B12219" s="42" t="s">
        <v>8454</v>
      </c>
      <c r="C12219">
        <v>2017</v>
      </c>
      <c r="D12219" s="42" t="s">
        <v>8802</v>
      </c>
      <c r="E12219" t="b">
        <v>0</v>
      </c>
      <c r="F12219" s="42" t="s">
        <v>10664</v>
      </c>
    </row>
    <row r="12220" spans="1:6" x14ac:dyDescent="0.2">
      <c r="A12220" s="42" t="s">
        <v>3414</v>
      </c>
      <c r="B12220" s="42" t="s">
        <v>8454</v>
      </c>
      <c r="C12220">
        <v>2018</v>
      </c>
      <c r="D12220" s="42" t="s">
        <v>10666</v>
      </c>
      <c r="E12220" t="b">
        <v>0</v>
      </c>
      <c r="F12220" s="42" t="s">
        <v>10664</v>
      </c>
    </row>
    <row r="12221" spans="1:6" x14ac:dyDescent="0.2">
      <c r="A12221" s="42" t="s">
        <v>3414</v>
      </c>
      <c r="B12221" s="42" t="s">
        <v>8454</v>
      </c>
      <c r="C12221">
        <v>2019</v>
      </c>
      <c r="D12221" s="42" t="s">
        <v>10667</v>
      </c>
      <c r="E12221" t="b">
        <v>0</v>
      </c>
      <c r="F12221" s="42" t="s">
        <v>10664</v>
      </c>
    </row>
    <row r="12222" spans="1:6" x14ac:dyDescent="0.2">
      <c r="A12222" s="42" t="s">
        <v>3414</v>
      </c>
      <c r="B12222" s="42" t="s">
        <v>8462</v>
      </c>
      <c r="C12222">
        <v>2013</v>
      </c>
      <c r="D12222" s="42" t="s">
        <v>10668</v>
      </c>
      <c r="E12222" t="b">
        <v>0</v>
      </c>
      <c r="F12222" s="42" t="s">
        <v>10664</v>
      </c>
    </row>
    <row r="12223" spans="1:6" x14ac:dyDescent="0.2">
      <c r="A12223" s="42" t="s">
        <v>3414</v>
      </c>
      <c r="B12223" s="42" t="s">
        <v>8462</v>
      </c>
      <c r="C12223">
        <v>2014</v>
      </c>
      <c r="D12223" s="42" t="s">
        <v>10669</v>
      </c>
      <c r="E12223" t="b">
        <v>0</v>
      </c>
      <c r="F12223" s="42" t="s">
        <v>10664</v>
      </c>
    </row>
    <row r="12224" spans="1:6" x14ac:dyDescent="0.2">
      <c r="A12224" s="42" t="s">
        <v>3414</v>
      </c>
      <c r="B12224" s="42" t="s">
        <v>8462</v>
      </c>
      <c r="C12224">
        <v>2015</v>
      </c>
      <c r="D12224" s="42" t="s">
        <v>10670</v>
      </c>
      <c r="E12224" t="b">
        <v>0</v>
      </c>
      <c r="F12224" s="42" t="s">
        <v>10664</v>
      </c>
    </row>
    <row r="12225" spans="1:6" x14ac:dyDescent="0.2">
      <c r="A12225" s="42" t="s">
        <v>3414</v>
      </c>
      <c r="B12225" s="42" t="s">
        <v>8462</v>
      </c>
      <c r="C12225">
        <v>2016</v>
      </c>
      <c r="D12225" s="42" t="s">
        <v>9269</v>
      </c>
      <c r="E12225" t="b">
        <v>0</v>
      </c>
      <c r="F12225" s="42" t="s">
        <v>10664</v>
      </c>
    </row>
    <row r="12226" spans="1:6" x14ac:dyDescent="0.2">
      <c r="A12226" s="42" t="s">
        <v>3414</v>
      </c>
      <c r="B12226" s="42" t="s">
        <v>8462</v>
      </c>
      <c r="C12226">
        <v>2017</v>
      </c>
      <c r="D12226" s="42" t="s">
        <v>10417</v>
      </c>
      <c r="E12226" t="b">
        <v>0</v>
      </c>
      <c r="F12226" s="42" t="s">
        <v>10664</v>
      </c>
    </row>
    <row r="12227" spans="1:6" x14ac:dyDescent="0.2">
      <c r="A12227" s="42" t="s">
        <v>3414</v>
      </c>
      <c r="B12227" s="42" t="s">
        <v>8462</v>
      </c>
      <c r="C12227">
        <v>2018</v>
      </c>
      <c r="D12227" s="42" t="s">
        <v>10671</v>
      </c>
      <c r="E12227" t="b">
        <v>0</v>
      </c>
      <c r="F12227" s="42" t="s">
        <v>10664</v>
      </c>
    </row>
    <row r="12228" spans="1:6" x14ac:dyDescent="0.2">
      <c r="A12228" s="42" t="s">
        <v>3414</v>
      </c>
      <c r="B12228" s="42" t="s">
        <v>8462</v>
      </c>
      <c r="C12228">
        <v>2019</v>
      </c>
      <c r="D12228" s="42" t="s">
        <v>10672</v>
      </c>
      <c r="E12228" t="b">
        <v>0</v>
      </c>
      <c r="F12228" s="42" t="s">
        <v>10664</v>
      </c>
    </row>
    <row r="12229" spans="1:6" x14ac:dyDescent="0.2">
      <c r="A12229" s="42" t="s">
        <v>3414</v>
      </c>
      <c r="B12229" s="42" t="s">
        <v>8464</v>
      </c>
      <c r="C12229">
        <v>2013</v>
      </c>
      <c r="D12229" s="42" t="s">
        <v>8530</v>
      </c>
      <c r="E12229" t="b">
        <v>0</v>
      </c>
      <c r="F12229" s="42" t="s">
        <v>10664</v>
      </c>
    </row>
    <row r="12230" spans="1:6" x14ac:dyDescent="0.2">
      <c r="A12230" s="42" t="s">
        <v>3414</v>
      </c>
      <c r="B12230" s="42" t="s">
        <v>8464</v>
      </c>
      <c r="C12230">
        <v>2014</v>
      </c>
      <c r="D12230" s="42" t="s">
        <v>9468</v>
      </c>
      <c r="E12230" t="b">
        <v>0</v>
      </c>
      <c r="F12230" s="42" t="s">
        <v>10664</v>
      </c>
    </row>
    <row r="12231" spans="1:6" x14ac:dyDescent="0.2">
      <c r="A12231" s="42" t="s">
        <v>3414</v>
      </c>
      <c r="B12231" s="42" t="s">
        <v>8464</v>
      </c>
      <c r="C12231">
        <v>2015</v>
      </c>
      <c r="D12231" s="42" t="s">
        <v>8710</v>
      </c>
      <c r="E12231" t="b">
        <v>0</v>
      </c>
      <c r="F12231" s="42" t="s">
        <v>10664</v>
      </c>
    </row>
    <row r="12232" spans="1:6" x14ac:dyDescent="0.2">
      <c r="A12232" s="42" t="s">
        <v>3414</v>
      </c>
      <c r="B12232" s="42" t="s">
        <v>8464</v>
      </c>
      <c r="C12232">
        <v>2016</v>
      </c>
      <c r="D12232" s="42" t="s">
        <v>8493</v>
      </c>
      <c r="E12232" t="b">
        <v>0</v>
      </c>
      <c r="F12232" s="42" t="s">
        <v>10664</v>
      </c>
    </row>
    <row r="12233" spans="1:6" x14ac:dyDescent="0.2">
      <c r="A12233" s="42" t="s">
        <v>3414</v>
      </c>
      <c r="B12233" s="42" t="s">
        <v>8464</v>
      </c>
      <c r="C12233">
        <v>2017</v>
      </c>
      <c r="D12233" s="42" t="s">
        <v>8663</v>
      </c>
      <c r="E12233" t="b">
        <v>0</v>
      </c>
      <c r="F12233" s="42" t="s">
        <v>10664</v>
      </c>
    </row>
    <row r="12234" spans="1:6" x14ac:dyDescent="0.2">
      <c r="A12234" s="42" t="s">
        <v>3414</v>
      </c>
      <c r="B12234" s="42" t="s">
        <v>8464</v>
      </c>
      <c r="C12234">
        <v>2018</v>
      </c>
      <c r="D12234" s="42" t="s">
        <v>9356</v>
      </c>
      <c r="E12234" t="b">
        <v>0</v>
      </c>
      <c r="F12234" s="42" t="s">
        <v>10664</v>
      </c>
    </row>
    <row r="12235" spans="1:6" x14ac:dyDescent="0.2">
      <c r="A12235" s="42" t="s">
        <v>3414</v>
      </c>
      <c r="B12235" s="42" t="s">
        <v>8464</v>
      </c>
      <c r="C12235">
        <v>2019</v>
      </c>
      <c r="D12235" s="42" t="s">
        <v>9149</v>
      </c>
      <c r="E12235" t="b">
        <v>0</v>
      </c>
      <c r="F12235" s="42" t="s">
        <v>10664</v>
      </c>
    </row>
    <row r="12236" spans="1:6" x14ac:dyDescent="0.2">
      <c r="A12236" s="42" t="s">
        <v>3415</v>
      </c>
      <c r="B12236" s="42" t="s">
        <v>8454</v>
      </c>
      <c r="C12236">
        <v>2013</v>
      </c>
      <c r="D12236" s="42" t="s">
        <v>8757</v>
      </c>
      <c r="E12236" t="b">
        <v>0</v>
      </c>
      <c r="F12236" s="42" t="s">
        <v>10673</v>
      </c>
    </row>
    <row r="12237" spans="1:6" x14ac:dyDescent="0.2">
      <c r="A12237" s="42" t="s">
        <v>3415</v>
      </c>
      <c r="B12237" s="42" t="s">
        <v>8454</v>
      </c>
      <c r="C12237">
        <v>2014</v>
      </c>
      <c r="D12237" s="42" t="s">
        <v>9355</v>
      </c>
      <c r="E12237" t="b">
        <v>0</v>
      </c>
      <c r="F12237" s="42" t="s">
        <v>10673</v>
      </c>
    </row>
    <row r="12238" spans="1:6" x14ac:dyDescent="0.2">
      <c r="A12238" s="42" t="s">
        <v>3415</v>
      </c>
      <c r="B12238" s="42" t="s">
        <v>8454</v>
      </c>
      <c r="C12238">
        <v>2015</v>
      </c>
      <c r="D12238" s="42" t="s">
        <v>8642</v>
      </c>
      <c r="E12238" t="b">
        <v>0</v>
      </c>
      <c r="F12238" s="42" t="s">
        <v>10673</v>
      </c>
    </row>
    <row r="12239" spans="1:6" x14ac:dyDescent="0.2">
      <c r="A12239" s="42" t="s">
        <v>3415</v>
      </c>
      <c r="B12239" s="42" t="s">
        <v>8454</v>
      </c>
      <c r="C12239">
        <v>2016</v>
      </c>
      <c r="D12239" s="42" t="s">
        <v>9144</v>
      </c>
      <c r="E12239" t="b">
        <v>0</v>
      </c>
      <c r="F12239" s="42" t="s">
        <v>10673</v>
      </c>
    </row>
    <row r="12240" spans="1:6" x14ac:dyDescent="0.2">
      <c r="A12240" s="42" t="s">
        <v>3415</v>
      </c>
      <c r="B12240" s="42" t="s">
        <v>8454</v>
      </c>
      <c r="C12240">
        <v>2017</v>
      </c>
      <c r="D12240" s="42" t="s">
        <v>10674</v>
      </c>
      <c r="E12240" t="b">
        <v>0</v>
      </c>
      <c r="F12240" s="42" t="s">
        <v>10673</v>
      </c>
    </row>
    <row r="12241" spans="1:6" x14ac:dyDescent="0.2">
      <c r="A12241" s="42" t="s">
        <v>3415</v>
      </c>
      <c r="B12241" s="42" t="s">
        <v>8454</v>
      </c>
      <c r="C12241">
        <v>2018</v>
      </c>
      <c r="D12241" s="42" t="s">
        <v>10675</v>
      </c>
      <c r="E12241" t="b">
        <v>0</v>
      </c>
      <c r="F12241" s="42" t="s">
        <v>10673</v>
      </c>
    </row>
    <row r="12242" spans="1:6" x14ac:dyDescent="0.2">
      <c r="A12242" s="42" t="s">
        <v>3415</v>
      </c>
      <c r="B12242" s="42" t="s">
        <v>8454</v>
      </c>
      <c r="C12242">
        <v>2019</v>
      </c>
      <c r="D12242" s="42" t="s">
        <v>8834</v>
      </c>
      <c r="E12242" t="b">
        <v>0</v>
      </c>
      <c r="F12242" s="42" t="s">
        <v>10673</v>
      </c>
    </row>
    <row r="12243" spans="1:6" x14ac:dyDescent="0.2">
      <c r="A12243" s="42" t="s">
        <v>3415</v>
      </c>
      <c r="B12243" s="42" t="s">
        <v>8462</v>
      </c>
      <c r="C12243">
        <v>2013</v>
      </c>
      <c r="D12243" s="42" t="s">
        <v>8846</v>
      </c>
      <c r="E12243" t="b">
        <v>0</v>
      </c>
      <c r="F12243" s="42" t="s">
        <v>10673</v>
      </c>
    </row>
    <row r="12244" spans="1:6" x14ac:dyDescent="0.2">
      <c r="A12244" s="42" t="s">
        <v>3415</v>
      </c>
      <c r="B12244" s="42" t="s">
        <v>8462</v>
      </c>
      <c r="C12244">
        <v>2014</v>
      </c>
      <c r="D12244" s="42" t="s">
        <v>8518</v>
      </c>
      <c r="E12244" t="b">
        <v>0</v>
      </c>
      <c r="F12244" s="42" t="s">
        <v>10673</v>
      </c>
    </row>
    <row r="12245" spans="1:6" x14ac:dyDescent="0.2">
      <c r="A12245" s="42" t="s">
        <v>3415</v>
      </c>
      <c r="B12245" s="42" t="s">
        <v>8462</v>
      </c>
      <c r="C12245">
        <v>2015</v>
      </c>
      <c r="D12245" s="42" t="s">
        <v>8506</v>
      </c>
      <c r="E12245" t="b">
        <v>0</v>
      </c>
      <c r="F12245" s="42" t="s">
        <v>10673</v>
      </c>
    </row>
    <row r="12246" spans="1:6" x14ac:dyDescent="0.2">
      <c r="A12246" s="42" t="s">
        <v>3415</v>
      </c>
      <c r="B12246" s="42" t="s">
        <v>8462</v>
      </c>
      <c r="C12246">
        <v>2016</v>
      </c>
      <c r="D12246" s="42" t="s">
        <v>9149</v>
      </c>
      <c r="E12246" t="b">
        <v>0</v>
      </c>
      <c r="F12246" s="42" t="s">
        <v>10673</v>
      </c>
    </row>
    <row r="12247" spans="1:6" x14ac:dyDescent="0.2">
      <c r="A12247" s="42" t="s">
        <v>3415</v>
      </c>
      <c r="B12247" s="42" t="s">
        <v>8462</v>
      </c>
      <c r="C12247">
        <v>2017</v>
      </c>
      <c r="D12247" s="42" t="s">
        <v>10506</v>
      </c>
      <c r="E12247" t="b">
        <v>0</v>
      </c>
      <c r="F12247" s="42" t="s">
        <v>10673</v>
      </c>
    </row>
    <row r="12248" spans="1:6" x14ac:dyDescent="0.2">
      <c r="A12248" s="42" t="s">
        <v>3415</v>
      </c>
      <c r="B12248" s="42" t="s">
        <v>8462</v>
      </c>
      <c r="C12248">
        <v>2018</v>
      </c>
      <c r="D12248" s="42" t="s">
        <v>10675</v>
      </c>
      <c r="E12248" t="b">
        <v>0</v>
      </c>
      <c r="F12248" s="42" t="s">
        <v>10673</v>
      </c>
    </row>
    <row r="12249" spans="1:6" x14ac:dyDescent="0.2">
      <c r="A12249" s="42" t="s">
        <v>3415</v>
      </c>
      <c r="B12249" s="42" t="s">
        <v>8462</v>
      </c>
      <c r="C12249">
        <v>2019</v>
      </c>
      <c r="D12249" s="42" t="s">
        <v>9392</v>
      </c>
      <c r="E12249" t="b">
        <v>0</v>
      </c>
      <c r="F12249" s="42" t="s">
        <v>10673</v>
      </c>
    </row>
    <row r="12250" spans="1:6" x14ac:dyDescent="0.2">
      <c r="A12250" s="42" t="s">
        <v>3415</v>
      </c>
      <c r="B12250" s="42" t="s">
        <v>8464</v>
      </c>
      <c r="C12250">
        <v>2013</v>
      </c>
      <c r="D12250" s="42" t="s">
        <v>8819</v>
      </c>
      <c r="E12250" t="b">
        <v>0</v>
      </c>
      <c r="F12250" s="42" t="s">
        <v>10673</v>
      </c>
    </row>
    <row r="12251" spans="1:6" x14ac:dyDescent="0.2">
      <c r="A12251" s="42" t="s">
        <v>3415</v>
      </c>
      <c r="B12251" s="42" t="s">
        <v>8464</v>
      </c>
      <c r="C12251">
        <v>2014</v>
      </c>
      <c r="D12251" s="42" t="s">
        <v>8588</v>
      </c>
      <c r="E12251" t="b">
        <v>0</v>
      </c>
      <c r="F12251" s="42" t="s">
        <v>10673</v>
      </c>
    </row>
    <row r="12252" spans="1:6" x14ac:dyDescent="0.2">
      <c r="A12252" s="42" t="s">
        <v>3415</v>
      </c>
      <c r="B12252" s="42" t="s">
        <v>8464</v>
      </c>
      <c r="C12252">
        <v>2015</v>
      </c>
      <c r="D12252" s="42" t="s">
        <v>9051</v>
      </c>
      <c r="E12252" t="b">
        <v>0</v>
      </c>
      <c r="F12252" s="42" t="s">
        <v>10673</v>
      </c>
    </row>
    <row r="12253" spans="1:6" x14ac:dyDescent="0.2">
      <c r="A12253" s="42" t="s">
        <v>3415</v>
      </c>
      <c r="B12253" s="42" t="s">
        <v>8464</v>
      </c>
      <c r="C12253">
        <v>2016</v>
      </c>
      <c r="D12253" s="42" t="s">
        <v>9495</v>
      </c>
      <c r="E12253" t="b">
        <v>0</v>
      </c>
      <c r="F12253" s="42" t="s">
        <v>10673</v>
      </c>
    </row>
    <row r="12254" spans="1:6" x14ac:dyDescent="0.2">
      <c r="A12254" s="42" t="s">
        <v>3415</v>
      </c>
      <c r="B12254" s="42" t="s">
        <v>8464</v>
      </c>
      <c r="C12254">
        <v>2017</v>
      </c>
      <c r="D12254" s="42" t="s">
        <v>8467</v>
      </c>
      <c r="E12254" t="b">
        <v>0</v>
      </c>
      <c r="F12254" s="42" t="s">
        <v>10673</v>
      </c>
    </row>
    <row r="12255" spans="1:6" x14ac:dyDescent="0.2">
      <c r="A12255" s="42" t="s">
        <v>3415</v>
      </c>
      <c r="B12255" s="42" t="s">
        <v>8464</v>
      </c>
      <c r="C12255">
        <v>2018</v>
      </c>
      <c r="D12255" s="42" t="s">
        <v>8467</v>
      </c>
      <c r="E12255" t="b">
        <v>0</v>
      </c>
      <c r="F12255" s="42" t="s">
        <v>10673</v>
      </c>
    </row>
    <row r="12256" spans="1:6" x14ac:dyDescent="0.2">
      <c r="A12256" s="42" t="s">
        <v>3415</v>
      </c>
      <c r="B12256" s="42" t="s">
        <v>8464</v>
      </c>
      <c r="C12256">
        <v>2019</v>
      </c>
      <c r="D12256" s="42" t="s">
        <v>8467</v>
      </c>
      <c r="E12256" t="b">
        <v>0</v>
      </c>
      <c r="F12256" s="42" t="s">
        <v>10673</v>
      </c>
    </row>
    <row r="12257" spans="1:6" x14ac:dyDescent="0.2">
      <c r="A12257" s="42" t="s">
        <v>3417</v>
      </c>
      <c r="B12257" s="42" t="s">
        <v>8454</v>
      </c>
      <c r="C12257">
        <v>2013</v>
      </c>
      <c r="D12257" s="42" t="s">
        <v>9226</v>
      </c>
      <c r="E12257" t="b">
        <v>0</v>
      </c>
      <c r="F12257" s="42" t="s">
        <v>10676</v>
      </c>
    </row>
    <row r="12258" spans="1:6" x14ac:dyDescent="0.2">
      <c r="A12258" s="42" t="s">
        <v>3417</v>
      </c>
      <c r="B12258" s="42" t="s">
        <v>8454</v>
      </c>
      <c r="C12258">
        <v>2014</v>
      </c>
      <c r="D12258" s="42" t="s">
        <v>8492</v>
      </c>
      <c r="E12258" t="b">
        <v>0</v>
      </c>
      <c r="F12258" s="42" t="s">
        <v>10676</v>
      </c>
    </row>
    <row r="12259" spans="1:6" x14ac:dyDescent="0.2">
      <c r="A12259" s="42" t="s">
        <v>3417</v>
      </c>
      <c r="B12259" s="42" t="s">
        <v>8454</v>
      </c>
      <c r="C12259">
        <v>2015</v>
      </c>
      <c r="D12259" s="42" t="s">
        <v>9175</v>
      </c>
      <c r="E12259" t="b">
        <v>0</v>
      </c>
      <c r="F12259" s="42" t="s">
        <v>10676</v>
      </c>
    </row>
    <row r="12260" spans="1:6" x14ac:dyDescent="0.2">
      <c r="A12260" s="42" t="s">
        <v>3417</v>
      </c>
      <c r="B12260" s="42" t="s">
        <v>8454</v>
      </c>
      <c r="C12260">
        <v>2016</v>
      </c>
      <c r="D12260" s="42" t="s">
        <v>8461</v>
      </c>
      <c r="E12260" t="b">
        <v>0</v>
      </c>
      <c r="F12260" s="42" t="s">
        <v>10676</v>
      </c>
    </row>
    <row r="12261" spans="1:6" x14ac:dyDescent="0.2">
      <c r="A12261" s="42" t="s">
        <v>3417</v>
      </c>
      <c r="B12261" s="42" t="s">
        <v>8454</v>
      </c>
      <c r="C12261">
        <v>2017</v>
      </c>
      <c r="D12261" s="42" t="s">
        <v>10070</v>
      </c>
      <c r="E12261" t="b">
        <v>0</v>
      </c>
      <c r="F12261" s="42" t="s">
        <v>10676</v>
      </c>
    </row>
    <row r="12262" spans="1:6" x14ac:dyDescent="0.2">
      <c r="A12262" s="42" t="s">
        <v>3417</v>
      </c>
      <c r="B12262" s="42" t="s">
        <v>8454</v>
      </c>
      <c r="C12262">
        <v>2018</v>
      </c>
      <c r="D12262" s="42" t="s">
        <v>8757</v>
      </c>
      <c r="E12262" t="b">
        <v>0</v>
      </c>
      <c r="F12262" s="42" t="s">
        <v>10676</v>
      </c>
    </row>
    <row r="12263" spans="1:6" x14ac:dyDescent="0.2">
      <c r="A12263" s="42" t="s">
        <v>3417</v>
      </c>
      <c r="B12263" s="42" t="s">
        <v>8454</v>
      </c>
      <c r="C12263">
        <v>2019</v>
      </c>
      <c r="D12263" s="42" t="s">
        <v>9267</v>
      </c>
      <c r="E12263" t="b">
        <v>0</v>
      </c>
      <c r="F12263" s="42" t="s">
        <v>10676</v>
      </c>
    </row>
    <row r="12264" spans="1:6" x14ac:dyDescent="0.2">
      <c r="A12264" s="42" t="s">
        <v>3417</v>
      </c>
      <c r="B12264" s="42" t="s">
        <v>8462</v>
      </c>
      <c r="C12264">
        <v>2013</v>
      </c>
      <c r="D12264" s="42" t="s">
        <v>8497</v>
      </c>
      <c r="E12264" t="b">
        <v>0</v>
      </c>
      <c r="F12264" s="42" t="s">
        <v>10676</v>
      </c>
    </row>
    <row r="12265" spans="1:6" x14ac:dyDescent="0.2">
      <c r="A12265" s="42" t="s">
        <v>3417</v>
      </c>
      <c r="B12265" s="42" t="s">
        <v>8462</v>
      </c>
      <c r="C12265">
        <v>2014</v>
      </c>
      <c r="D12265" s="42" t="s">
        <v>9302</v>
      </c>
      <c r="E12265" t="b">
        <v>0</v>
      </c>
      <c r="F12265" s="42" t="s">
        <v>10676</v>
      </c>
    </row>
    <row r="12266" spans="1:6" x14ac:dyDescent="0.2">
      <c r="A12266" s="42" t="s">
        <v>3417</v>
      </c>
      <c r="B12266" s="42" t="s">
        <v>8462</v>
      </c>
      <c r="C12266">
        <v>2015</v>
      </c>
      <c r="D12266" s="42" t="s">
        <v>10536</v>
      </c>
      <c r="E12266" t="b">
        <v>0</v>
      </c>
      <c r="F12266" s="42" t="s">
        <v>10676</v>
      </c>
    </row>
    <row r="12267" spans="1:6" x14ac:dyDescent="0.2">
      <c r="A12267" s="42" t="s">
        <v>3417</v>
      </c>
      <c r="B12267" s="42" t="s">
        <v>8462</v>
      </c>
      <c r="C12267">
        <v>2016</v>
      </c>
      <c r="D12267" s="42" t="s">
        <v>8517</v>
      </c>
      <c r="E12267" t="b">
        <v>0</v>
      </c>
      <c r="F12267" s="42" t="s">
        <v>10676</v>
      </c>
    </row>
    <row r="12268" spans="1:6" x14ac:dyDescent="0.2">
      <c r="A12268" s="42" t="s">
        <v>3417</v>
      </c>
      <c r="B12268" s="42" t="s">
        <v>8462</v>
      </c>
      <c r="C12268">
        <v>2017</v>
      </c>
      <c r="D12268" s="42" t="s">
        <v>8636</v>
      </c>
      <c r="E12268" t="b">
        <v>0</v>
      </c>
      <c r="F12268" s="42" t="s">
        <v>10676</v>
      </c>
    </row>
    <row r="12269" spans="1:6" x14ac:dyDescent="0.2">
      <c r="A12269" s="42" t="s">
        <v>3417</v>
      </c>
      <c r="B12269" s="42" t="s">
        <v>8462</v>
      </c>
      <c r="C12269">
        <v>2018</v>
      </c>
      <c r="D12269" s="42" t="s">
        <v>8625</v>
      </c>
      <c r="E12269" t="b">
        <v>0</v>
      </c>
      <c r="F12269" s="42" t="s">
        <v>10676</v>
      </c>
    </row>
    <row r="12270" spans="1:6" x14ac:dyDescent="0.2">
      <c r="A12270" s="42" t="s">
        <v>3417</v>
      </c>
      <c r="B12270" s="42" t="s">
        <v>8462</v>
      </c>
      <c r="C12270">
        <v>2019</v>
      </c>
      <c r="D12270" s="42" t="s">
        <v>8756</v>
      </c>
      <c r="E12270" t="b">
        <v>0</v>
      </c>
      <c r="F12270" s="42" t="s">
        <v>10676</v>
      </c>
    </row>
    <row r="12271" spans="1:6" x14ac:dyDescent="0.2">
      <c r="A12271" s="42" t="s">
        <v>3417</v>
      </c>
      <c r="B12271" s="42" t="s">
        <v>8464</v>
      </c>
      <c r="C12271">
        <v>2013</v>
      </c>
      <c r="D12271" s="42" t="s">
        <v>8727</v>
      </c>
      <c r="E12271" t="b">
        <v>0</v>
      </c>
      <c r="F12271" s="42" t="s">
        <v>10676</v>
      </c>
    </row>
    <row r="12272" spans="1:6" x14ac:dyDescent="0.2">
      <c r="A12272" s="42" t="s">
        <v>3417</v>
      </c>
      <c r="B12272" s="42" t="s">
        <v>8464</v>
      </c>
      <c r="C12272">
        <v>2014</v>
      </c>
      <c r="D12272" s="42" t="s">
        <v>8980</v>
      </c>
      <c r="E12272" t="b">
        <v>0</v>
      </c>
      <c r="F12272" s="42" t="s">
        <v>10676</v>
      </c>
    </row>
    <row r="12273" spans="1:6" x14ac:dyDescent="0.2">
      <c r="A12273" s="42" t="s">
        <v>3417</v>
      </c>
      <c r="B12273" s="42" t="s">
        <v>8464</v>
      </c>
      <c r="C12273">
        <v>2015</v>
      </c>
      <c r="D12273" s="42" t="s">
        <v>8973</v>
      </c>
      <c r="E12273" t="b">
        <v>0</v>
      </c>
      <c r="F12273" s="42" t="s">
        <v>10676</v>
      </c>
    </row>
    <row r="12274" spans="1:6" x14ac:dyDescent="0.2">
      <c r="A12274" s="42" t="s">
        <v>3417</v>
      </c>
      <c r="B12274" s="42" t="s">
        <v>8464</v>
      </c>
      <c r="C12274">
        <v>2016</v>
      </c>
      <c r="D12274" s="42" t="s">
        <v>8989</v>
      </c>
      <c r="E12274" t="b">
        <v>0</v>
      </c>
      <c r="F12274" s="42" t="s">
        <v>10676</v>
      </c>
    </row>
    <row r="12275" spans="1:6" x14ac:dyDescent="0.2">
      <c r="A12275" s="42" t="s">
        <v>3417</v>
      </c>
      <c r="B12275" s="42" t="s">
        <v>8464</v>
      </c>
      <c r="C12275">
        <v>2017</v>
      </c>
      <c r="D12275" s="42" t="s">
        <v>8691</v>
      </c>
      <c r="E12275" t="b">
        <v>0</v>
      </c>
      <c r="F12275" s="42" t="s">
        <v>10676</v>
      </c>
    </row>
    <row r="12276" spans="1:6" x14ac:dyDescent="0.2">
      <c r="A12276" s="42" t="s">
        <v>3417</v>
      </c>
      <c r="B12276" s="42" t="s">
        <v>8464</v>
      </c>
      <c r="C12276">
        <v>2018</v>
      </c>
      <c r="D12276" s="42" t="s">
        <v>8969</v>
      </c>
      <c r="E12276" t="b">
        <v>0</v>
      </c>
      <c r="F12276" s="42" t="s">
        <v>10676</v>
      </c>
    </row>
    <row r="12277" spans="1:6" x14ac:dyDescent="0.2">
      <c r="A12277" s="42" t="s">
        <v>3417</v>
      </c>
      <c r="B12277" s="42" t="s">
        <v>8464</v>
      </c>
      <c r="C12277">
        <v>2019</v>
      </c>
      <c r="D12277" s="42" t="s">
        <v>8828</v>
      </c>
      <c r="E12277" t="b">
        <v>0</v>
      </c>
      <c r="F12277" s="42" t="s">
        <v>10676</v>
      </c>
    </row>
    <row r="12278" spans="1:6" x14ac:dyDescent="0.2">
      <c r="A12278" s="42" t="s">
        <v>3419</v>
      </c>
      <c r="B12278" s="42" t="s">
        <v>8454</v>
      </c>
      <c r="C12278">
        <v>2013</v>
      </c>
      <c r="D12278" s="42" t="s">
        <v>8761</v>
      </c>
      <c r="E12278" t="b">
        <v>1</v>
      </c>
      <c r="F12278" s="42" t="s">
        <v>4146</v>
      </c>
    </row>
    <row r="12279" spans="1:6" x14ac:dyDescent="0.2">
      <c r="A12279" s="42" t="s">
        <v>3419</v>
      </c>
      <c r="B12279" s="42" t="s">
        <v>8454</v>
      </c>
      <c r="C12279">
        <v>2014</v>
      </c>
      <c r="D12279" s="42" t="s">
        <v>8634</v>
      </c>
      <c r="E12279" t="b">
        <v>1</v>
      </c>
      <c r="F12279" s="42" t="s">
        <v>4146</v>
      </c>
    </row>
    <row r="12280" spans="1:6" x14ac:dyDescent="0.2">
      <c r="A12280" s="42" t="s">
        <v>3419</v>
      </c>
      <c r="B12280" s="42" t="s">
        <v>8454</v>
      </c>
      <c r="C12280">
        <v>2015</v>
      </c>
      <c r="D12280" s="42" t="s">
        <v>8856</v>
      </c>
      <c r="E12280" t="b">
        <v>1</v>
      </c>
      <c r="F12280" s="42" t="s">
        <v>4146</v>
      </c>
    </row>
    <row r="12281" spans="1:6" x14ac:dyDescent="0.2">
      <c r="A12281" s="42" t="s">
        <v>3419</v>
      </c>
      <c r="B12281" s="42" t="s">
        <v>8454</v>
      </c>
      <c r="C12281">
        <v>2016</v>
      </c>
      <c r="D12281" s="42" t="s">
        <v>9177</v>
      </c>
      <c r="E12281" t="b">
        <v>1</v>
      </c>
      <c r="F12281" s="42" t="s">
        <v>4146</v>
      </c>
    </row>
    <row r="12282" spans="1:6" x14ac:dyDescent="0.2">
      <c r="A12282" s="42" t="s">
        <v>3419</v>
      </c>
      <c r="B12282" s="42" t="s">
        <v>8454</v>
      </c>
      <c r="C12282">
        <v>2017</v>
      </c>
      <c r="D12282" s="42" t="s">
        <v>9081</v>
      </c>
      <c r="E12282" t="b">
        <v>1</v>
      </c>
      <c r="F12282" s="42" t="s">
        <v>4146</v>
      </c>
    </row>
    <row r="12283" spans="1:6" x14ac:dyDescent="0.2">
      <c r="A12283" s="42" t="s">
        <v>3419</v>
      </c>
      <c r="B12283" s="42" t="s">
        <v>8454</v>
      </c>
      <c r="C12283">
        <v>2018</v>
      </c>
      <c r="D12283" s="42" t="s">
        <v>8584</v>
      </c>
      <c r="E12283" t="b">
        <v>1</v>
      </c>
      <c r="F12283" s="42" t="s">
        <v>4146</v>
      </c>
    </row>
    <row r="12284" spans="1:6" x14ac:dyDescent="0.2">
      <c r="A12284" s="42" t="s">
        <v>3419</v>
      </c>
      <c r="B12284" s="42" t="s">
        <v>8454</v>
      </c>
      <c r="C12284">
        <v>2019</v>
      </c>
      <c r="D12284" s="42" t="s">
        <v>9631</v>
      </c>
      <c r="E12284" t="b">
        <v>1</v>
      </c>
      <c r="F12284" s="42" t="s">
        <v>4146</v>
      </c>
    </row>
    <row r="12285" spans="1:6" x14ac:dyDescent="0.2">
      <c r="A12285" s="42" t="s">
        <v>3419</v>
      </c>
      <c r="B12285" s="42" t="s">
        <v>8462</v>
      </c>
      <c r="C12285">
        <v>2013</v>
      </c>
      <c r="D12285" s="42" t="s">
        <v>9314</v>
      </c>
      <c r="E12285" t="b">
        <v>1</v>
      </c>
      <c r="F12285" s="42" t="s">
        <v>4146</v>
      </c>
    </row>
    <row r="12286" spans="1:6" x14ac:dyDescent="0.2">
      <c r="A12286" s="42" t="s">
        <v>3419</v>
      </c>
      <c r="B12286" s="42" t="s">
        <v>8462</v>
      </c>
      <c r="C12286">
        <v>2014</v>
      </c>
      <c r="D12286" s="42" t="s">
        <v>9200</v>
      </c>
      <c r="E12286" t="b">
        <v>1</v>
      </c>
      <c r="F12286" s="42" t="s">
        <v>4146</v>
      </c>
    </row>
    <row r="12287" spans="1:6" x14ac:dyDescent="0.2">
      <c r="A12287" s="42" t="s">
        <v>3419</v>
      </c>
      <c r="B12287" s="42" t="s">
        <v>8462</v>
      </c>
      <c r="C12287">
        <v>2015</v>
      </c>
      <c r="D12287" s="42" t="s">
        <v>9046</v>
      </c>
      <c r="E12287" t="b">
        <v>1</v>
      </c>
      <c r="F12287" s="42" t="s">
        <v>4146</v>
      </c>
    </row>
    <row r="12288" spans="1:6" x14ac:dyDescent="0.2">
      <c r="A12288" s="42" t="s">
        <v>3419</v>
      </c>
      <c r="B12288" s="42" t="s">
        <v>8462</v>
      </c>
      <c r="C12288">
        <v>2016</v>
      </c>
      <c r="D12288" s="42" t="s">
        <v>9280</v>
      </c>
      <c r="E12288" t="b">
        <v>1</v>
      </c>
      <c r="F12288" s="42" t="s">
        <v>4146</v>
      </c>
    </row>
    <row r="12289" spans="1:6" x14ac:dyDescent="0.2">
      <c r="A12289" s="42" t="s">
        <v>3419</v>
      </c>
      <c r="B12289" s="42" t="s">
        <v>8462</v>
      </c>
      <c r="C12289">
        <v>2017</v>
      </c>
      <c r="D12289" s="42" t="s">
        <v>9299</v>
      </c>
      <c r="E12289" t="b">
        <v>1</v>
      </c>
      <c r="F12289" s="42" t="s">
        <v>4146</v>
      </c>
    </row>
    <row r="12290" spans="1:6" x14ac:dyDescent="0.2">
      <c r="A12290" s="42" t="s">
        <v>3419</v>
      </c>
      <c r="B12290" s="42" t="s">
        <v>8462</v>
      </c>
      <c r="C12290">
        <v>2018</v>
      </c>
      <c r="D12290" s="42" t="s">
        <v>9165</v>
      </c>
      <c r="E12290" t="b">
        <v>1</v>
      </c>
      <c r="F12290" s="42" t="s">
        <v>4146</v>
      </c>
    </row>
    <row r="12291" spans="1:6" x14ac:dyDescent="0.2">
      <c r="A12291" s="42" t="s">
        <v>3419</v>
      </c>
      <c r="B12291" s="42" t="s">
        <v>8462</v>
      </c>
      <c r="C12291">
        <v>2019</v>
      </c>
      <c r="D12291" s="42" t="s">
        <v>8665</v>
      </c>
      <c r="E12291" t="b">
        <v>1</v>
      </c>
      <c r="F12291" s="42" t="s">
        <v>4146</v>
      </c>
    </row>
    <row r="12292" spans="1:6" x14ac:dyDescent="0.2">
      <c r="A12292" s="42" t="s">
        <v>3419</v>
      </c>
      <c r="B12292" s="42" t="s">
        <v>8464</v>
      </c>
      <c r="C12292">
        <v>2013</v>
      </c>
      <c r="D12292" s="42" t="s">
        <v>8496</v>
      </c>
      <c r="E12292" t="b">
        <v>1</v>
      </c>
      <c r="F12292" s="42" t="s">
        <v>4146</v>
      </c>
    </row>
    <row r="12293" spans="1:6" x14ac:dyDescent="0.2">
      <c r="A12293" s="42" t="s">
        <v>3419</v>
      </c>
      <c r="B12293" s="42" t="s">
        <v>8464</v>
      </c>
      <c r="C12293">
        <v>2014</v>
      </c>
      <c r="D12293" s="42" t="s">
        <v>8496</v>
      </c>
      <c r="E12293" t="b">
        <v>1</v>
      </c>
      <c r="F12293" s="42" t="s">
        <v>4146</v>
      </c>
    </row>
    <row r="12294" spans="1:6" x14ac:dyDescent="0.2">
      <c r="A12294" s="42" t="s">
        <v>3419</v>
      </c>
      <c r="B12294" s="42" t="s">
        <v>8464</v>
      </c>
      <c r="C12294">
        <v>2015</v>
      </c>
      <c r="D12294" s="42" t="s">
        <v>8496</v>
      </c>
      <c r="E12294" t="b">
        <v>1</v>
      </c>
      <c r="F12294" s="42" t="s">
        <v>4146</v>
      </c>
    </row>
    <row r="12295" spans="1:6" x14ac:dyDescent="0.2">
      <c r="A12295" s="42" t="s">
        <v>3419</v>
      </c>
      <c r="B12295" s="42" t="s">
        <v>8464</v>
      </c>
      <c r="C12295">
        <v>2016</v>
      </c>
      <c r="D12295" s="42" t="s">
        <v>8496</v>
      </c>
      <c r="E12295" t="b">
        <v>1</v>
      </c>
      <c r="F12295" s="42" t="s">
        <v>4146</v>
      </c>
    </row>
    <row r="12296" spans="1:6" x14ac:dyDescent="0.2">
      <c r="A12296" s="42" t="s">
        <v>3419</v>
      </c>
      <c r="B12296" s="42" t="s">
        <v>8464</v>
      </c>
      <c r="C12296">
        <v>2017</v>
      </c>
      <c r="D12296" s="42" t="s">
        <v>8496</v>
      </c>
      <c r="E12296" t="b">
        <v>1</v>
      </c>
      <c r="F12296" s="42" t="s">
        <v>4146</v>
      </c>
    </row>
    <row r="12297" spans="1:6" x14ac:dyDescent="0.2">
      <c r="A12297" s="42" t="s">
        <v>3419</v>
      </c>
      <c r="B12297" s="42" t="s">
        <v>8464</v>
      </c>
      <c r="C12297">
        <v>2018</v>
      </c>
      <c r="D12297" s="42" t="s">
        <v>8496</v>
      </c>
      <c r="E12297" t="b">
        <v>1</v>
      </c>
      <c r="F12297" s="42" t="s">
        <v>4146</v>
      </c>
    </row>
    <row r="12298" spans="1:6" x14ac:dyDescent="0.2">
      <c r="A12298" s="42" t="s">
        <v>3419</v>
      </c>
      <c r="B12298" s="42" t="s">
        <v>8464</v>
      </c>
      <c r="C12298">
        <v>2019</v>
      </c>
      <c r="D12298" s="42" t="s">
        <v>8496</v>
      </c>
      <c r="E12298" t="b">
        <v>1</v>
      </c>
      <c r="F12298" s="42" t="s">
        <v>4146</v>
      </c>
    </row>
    <row r="12299" spans="1:6" x14ac:dyDescent="0.2">
      <c r="A12299" s="42" t="s">
        <v>3420</v>
      </c>
      <c r="B12299" s="42" t="s">
        <v>8454</v>
      </c>
      <c r="C12299">
        <v>2013</v>
      </c>
      <c r="D12299" s="42" t="s">
        <v>10677</v>
      </c>
      <c r="E12299" t="b">
        <v>0</v>
      </c>
      <c r="F12299" s="42" t="s">
        <v>10678</v>
      </c>
    </row>
    <row r="12300" spans="1:6" x14ac:dyDescent="0.2">
      <c r="A12300" s="42" t="s">
        <v>3420</v>
      </c>
      <c r="B12300" s="42" t="s">
        <v>8454</v>
      </c>
      <c r="C12300">
        <v>2014</v>
      </c>
      <c r="D12300" s="42" t="s">
        <v>10679</v>
      </c>
      <c r="E12300" t="b">
        <v>0</v>
      </c>
      <c r="F12300" s="42" t="s">
        <v>10678</v>
      </c>
    </row>
    <row r="12301" spans="1:6" x14ac:dyDescent="0.2">
      <c r="A12301" s="42" t="s">
        <v>3420</v>
      </c>
      <c r="B12301" s="42" t="s">
        <v>8454</v>
      </c>
      <c r="C12301">
        <v>2015</v>
      </c>
      <c r="D12301" s="42" t="s">
        <v>10469</v>
      </c>
      <c r="E12301" t="b">
        <v>0</v>
      </c>
      <c r="F12301" s="42" t="s">
        <v>10678</v>
      </c>
    </row>
    <row r="12302" spans="1:6" x14ac:dyDescent="0.2">
      <c r="A12302" s="42" t="s">
        <v>3420</v>
      </c>
      <c r="B12302" s="42" t="s">
        <v>8454</v>
      </c>
      <c r="C12302">
        <v>2016</v>
      </c>
      <c r="D12302" s="42" t="s">
        <v>9444</v>
      </c>
      <c r="E12302" t="b">
        <v>0</v>
      </c>
      <c r="F12302" s="42" t="s">
        <v>10678</v>
      </c>
    </row>
    <row r="12303" spans="1:6" x14ac:dyDescent="0.2">
      <c r="A12303" s="42" t="s">
        <v>3420</v>
      </c>
      <c r="B12303" s="42" t="s">
        <v>8454</v>
      </c>
      <c r="C12303">
        <v>2017</v>
      </c>
      <c r="D12303" s="42" t="s">
        <v>10680</v>
      </c>
      <c r="E12303" t="b">
        <v>0</v>
      </c>
      <c r="F12303" s="42" t="s">
        <v>10678</v>
      </c>
    </row>
    <row r="12304" spans="1:6" x14ac:dyDescent="0.2">
      <c r="A12304" s="42" t="s">
        <v>3420</v>
      </c>
      <c r="B12304" s="42" t="s">
        <v>8454</v>
      </c>
      <c r="C12304">
        <v>2018</v>
      </c>
      <c r="D12304" s="42" t="s">
        <v>9547</v>
      </c>
      <c r="E12304" t="b">
        <v>0</v>
      </c>
      <c r="F12304" s="42" t="s">
        <v>10678</v>
      </c>
    </row>
    <row r="12305" spans="1:6" x14ac:dyDescent="0.2">
      <c r="A12305" s="42" t="s">
        <v>3420</v>
      </c>
      <c r="B12305" s="42" t="s">
        <v>8454</v>
      </c>
      <c r="C12305">
        <v>2019</v>
      </c>
      <c r="D12305" s="42" t="s">
        <v>8737</v>
      </c>
      <c r="E12305" t="b">
        <v>0</v>
      </c>
      <c r="F12305" s="42" t="s">
        <v>10678</v>
      </c>
    </row>
    <row r="12306" spans="1:6" x14ac:dyDescent="0.2">
      <c r="A12306" s="42" t="s">
        <v>3420</v>
      </c>
      <c r="B12306" s="42" t="s">
        <v>8462</v>
      </c>
      <c r="C12306">
        <v>2013</v>
      </c>
      <c r="D12306" s="42" t="s">
        <v>9373</v>
      </c>
      <c r="E12306" t="b">
        <v>0</v>
      </c>
      <c r="F12306" s="42" t="s">
        <v>10678</v>
      </c>
    </row>
    <row r="12307" spans="1:6" x14ac:dyDescent="0.2">
      <c r="A12307" s="42" t="s">
        <v>3420</v>
      </c>
      <c r="B12307" s="42" t="s">
        <v>8462</v>
      </c>
      <c r="C12307">
        <v>2014</v>
      </c>
      <c r="D12307" s="42" t="s">
        <v>10681</v>
      </c>
      <c r="E12307" t="b">
        <v>0</v>
      </c>
      <c r="F12307" s="42" t="s">
        <v>10678</v>
      </c>
    </row>
    <row r="12308" spans="1:6" x14ac:dyDescent="0.2">
      <c r="A12308" s="42" t="s">
        <v>3420</v>
      </c>
      <c r="B12308" s="42" t="s">
        <v>8462</v>
      </c>
      <c r="C12308">
        <v>2015</v>
      </c>
      <c r="D12308" s="42" t="s">
        <v>9141</v>
      </c>
      <c r="E12308" t="b">
        <v>0</v>
      </c>
      <c r="F12308" s="42" t="s">
        <v>10678</v>
      </c>
    </row>
    <row r="12309" spans="1:6" x14ac:dyDescent="0.2">
      <c r="A12309" s="42" t="s">
        <v>3420</v>
      </c>
      <c r="B12309" s="42" t="s">
        <v>8462</v>
      </c>
      <c r="C12309">
        <v>2016</v>
      </c>
      <c r="D12309" s="42" t="s">
        <v>9116</v>
      </c>
      <c r="E12309" t="b">
        <v>0</v>
      </c>
      <c r="F12309" s="42" t="s">
        <v>10678</v>
      </c>
    </row>
    <row r="12310" spans="1:6" x14ac:dyDescent="0.2">
      <c r="A12310" s="42" t="s">
        <v>3420</v>
      </c>
      <c r="B12310" s="42" t="s">
        <v>8462</v>
      </c>
      <c r="C12310">
        <v>2017</v>
      </c>
      <c r="D12310" s="42" t="s">
        <v>10267</v>
      </c>
      <c r="E12310" t="b">
        <v>0</v>
      </c>
      <c r="F12310" s="42" t="s">
        <v>10678</v>
      </c>
    </row>
    <row r="12311" spans="1:6" x14ac:dyDescent="0.2">
      <c r="A12311" s="42" t="s">
        <v>3420</v>
      </c>
      <c r="B12311" s="42" t="s">
        <v>8462</v>
      </c>
      <c r="C12311">
        <v>2018</v>
      </c>
      <c r="D12311" s="42" t="s">
        <v>9690</v>
      </c>
      <c r="E12311" t="b">
        <v>0</v>
      </c>
      <c r="F12311" s="42" t="s">
        <v>10678</v>
      </c>
    </row>
    <row r="12312" spans="1:6" x14ac:dyDescent="0.2">
      <c r="A12312" s="42" t="s">
        <v>3420</v>
      </c>
      <c r="B12312" s="42" t="s">
        <v>8462</v>
      </c>
      <c r="C12312">
        <v>2019</v>
      </c>
      <c r="D12312" s="42" t="s">
        <v>8919</v>
      </c>
      <c r="E12312" t="b">
        <v>0</v>
      </c>
      <c r="F12312" s="42" t="s">
        <v>10678</v>
      </c>
    </row>
    <row r="12313" spans="1:6" x14ac:dyDescent="0.2">
      <c r="A12313" s="42" t="s">
        <v>3420</v>
      </c>
      <c r="B12313" s="42" t="s">
        <v>8464</v>
      </c>
      <c r="C12313">
        <v>2013</v>
      </c>
      <c r="D12313" s="42" t="s">
        <v>8669</v>
      </c>
      <c r="E12313" t="b">
        <v>0</v>
      </c>
      <c r="F12313" s="42" t="s">
        <v>10678</v>
      </c>
    </row>
    <row r="12314" spans="1:6" x14ac:dyDescent="0.2">
      <c r="A12314" s="42" t="s">
        <v>3420</v>
      </c>
      <c r="B12314" s="42" t="s">
        <v>8464</v>
      </c>
      <c r="C12314">
        <v>2014</v>
      </c>
      <c r="D12314" s="42" t="s">
        <v>9195</v>
      </c>
      <c r="E12314" t="b">
        <v>0</v>
      </c>
      <c r="F12314" s="42" t="s">
        <v>10678</v>
      </c>
    </row>
    <row r="12315" spans="1:6" x14ac:dyDescent="0.2">
      <c r="A12315" s="42" t="s">
        <v>3420</v>
      </c>
      <c r="B12315" s="42" t="s">
        <v>8464</v>
      </c>
      <c r="C12315">
        <v>2015</v>
      </c>
      <c r="D12315" s="42" t="s">
        <v>8511</v>
      </c>
      <c r="E12315" t="b">
        <v>0</v>
      </c>
      <c r="F12315" s="42" t="s">
        <v>10678</v>
      </c>
    </row>
    <row r="12316" spans="1:6" x14ac:dyDescent="0.2">
      <c r="A12316" s="42" t="s">
        <v>3420</v>
      </c>
      <c r="B12316" s="42" t="s">
        <v>8464</v>
      </c>
      <c r="C12316">
        <v>2016</v>
      </c>
      <c r="D12316" s="42" t="s">
        <v>8511</v>
      </c>
      <c r="E12316" t="b">
        <v>0</v>
      </c>
      <c r="F12316" s="42" t="s">
        <v>10678</v>
      </c>
    </row>
    <row r="12317" spans="1:6" x14ac:dyDescent="0.2">
      <c r="A12317" s="42" t="s">
        <v>3420</v>
      </c>
      <c r="B12317" s="42" t="s">
        <v>8464</v>
      </c>
      <c r="C12317">
        <v>2017</v>
      </c>
      <c r="D12317" s="42" t="s">
        <v>8511</v>
      </c>
      <c r="E12317" t="b">
        <v>0</v>
      </c>
      <c r="F12317" s="42" t="s">
        <v>10678</v>
      </c>
    </row>
    <row r="12318" spans="1:6" x14ac:dyDescent="0.2">
      <c r="A12318" s="42" t="s">
        <v>3420</v>
      </c>
      <c r="B12318" s="42" t="s">
        <v>8464</v>
      </c>
      <c r="C12318">
        <v>2018</v>
      </c>
      <c r="D12318" s="42" t="s">
        <v>9221</v>
      </c>
      <c r="E12318" t="b">
        <v>0</v>
      </c>
      <c r="F12318" s="42" t="s">
        <v>10678</v>
      </c>
    </row>
    <row r="12319" spans="1:6" x14ac:dyDescent="0.2">
      <c r="A12319" s="42" t="s">
        <v>3420</v>
      </c>
      <c r="B12319" s="42" t="s">
        <v>8464</v>
      </c>
      <c r="C12319">
        <v>2019</v>
      </c>
      <c r="D12319" s="42" t="s">
        <v>9113</v>
      </c>
      <c r="E12319" t="b">
        <v>0</v>
      </c>
      <c r="F12319" s="42" t="s">
        <v>10678</v>
      </c>
    </row>
    <row r="12320" spans="1:6" x14ac:dyDescent="0.2">
      <c r="A12320" s="42" t="s">
        <v>3421</v>
      </c>
      <c r="B12320" s="42" t="s">
        <v>8454</v>
      </c>
      <c r="C12320">
        <v>2013</v>
      </c>
      <c r="D12320" s="42" t="s">
        <v>8631</v>
      </c>
      <c r="E12320" t="b">
        <v>0</v>
      </c>
      <c r="F12320" s="42" t="s">
        <v>10682</v>
      </c>
    </row>
    <row r="12321" spans="1:6" x14ac:dyDescent="0.2">
      <c r="A12321" s="42" t="s">
        <v>3421</v>
      </c>
      <c r="B12321" s="42" t="s">
        <v>8454</v>
      </c>
      <c r="C12321">
        <v>2014</v>
      </c>
      <c r="D12321" s="42" t="s">
        <v>8695</v>
      </c>
      <c r="E12321" t="b">
        <v>0</v>
      </c>
      <c r="F12321" s="42" t="s">
        <v>10682</v>
      </c>
    </row>
    <row r="12322" spans="1:6" x14ac:dyDescent="0.2">
      <c r="A12322" s="42" t="s">
        <v>3421</v>
      </c>
      <c r="B12322" s="42" t="s">
        <v>8454</v>
      </c>
      <c r="C12322">
        <v>2015</v>
      </c>
      <c r="D12322" s="42" t="s">
        <v>9504</v>
      </c>
      <c r="E12322" t="b">
        <v>0</v>
      </c>
      <c r="F12322" s="42" t="s">
        <v>10682</v>
      </c>
    </row>
    <row r="12323" spans="1:6" x14ac:dyDescent="0.2">
      <c r="A12323" s="42" t="s">
        <v>3421</v>
      </c>
      <c r="B12323" s="42" t="s">
        <v>8454</v>
      </c>
      <c r="C12323">
        <v>2016</v>
      </c>
      <c r="D12323" s="42" t="s">
        <v>9387</v>
      </c>
      <c r="E12323" t="b">
        <v>0</v>
      </c>
      <c r="F12323" s="42" t="s">
        <v>10682</v>
      </c>
    </row>
    <row r="12324" spans="1:6" x14ac:dyDescent="0.2">
      <c r="A12324" s="42" t="s">
        <v>3421</v>
      </c>
      <c r="B12324" s="42" t="s">
        <v>8454</v>
      </c>
      <c r="C12324">
        <v>2017</v>
      </c>
      <c r="D12324" s="42" t="s">
        <v>10683</v>
      </c>
      <c r="E12324" t="b">
        <v>0</v>
      </c>
      <c r="F12324" s="42" t="s">
        <v>10682</v>
      </c>
    </row>
    <row r="12325" spans="1:6" x14ac:dyDescent="0.2">
      <c r="A12325" s="42" t="s">
        <v>3421</v>
      </c>
      <c r="B12325" s="42" t="s">
        <v>8454</v>
      </c>
      <c r="C12325">
        <v>2018</v>
      </c>
      <c r="D12325" s="42" t="s">
        <v>9628</v>
      </c>
      <c r="E12325" t="b">
        <v>0</v>
      </c>
      <c r="F12325" s="42" t="s">
        <v>10682</v>
      </c>
    </row>
    <row r="12326" spans="1:6" x14ac:dyDescent="0.2">
      <c r="A12326" s="42" t="s">
        <v>3421</v>
      </c>
      <c r="B12326" s="42" t="s">
        <v>8454</v>
      </c>
      <c r="C12326">
        <v>2019</v>
      </c>
      <c r="D12326" s="42" t="s">
        <v>8588</v>
      </c>
      <c r="E12326" t="b">
        <v>0</v>
      </c>
      <c r="F12326" s="42" t="s">
        <v>10682</v>
      </c>
    </row>
    <row r="12327" spans="1:6" x14ac:dyDescent="0.2">
      <c r="A12327" s="42" t="s">
        <v>3421</v>
      </c>
      <c r="B12327" s="42" t="s">
        <v>8462</v>
      </c>
      <c r="C12327">
        <v>2013</v>
      </c>
      <c r="D12327" s="42" t="s">
        <v>9095</v>
      </c>
      <c r="E12327" t="b">
        <v>0</v>
      </c>
      <c r="F12327" s="42" t="s">
        <v>10682</v>
      </c>
    </row>
    <row r="12328" spans="1:6" x14ac:dyDescent="0.2">
      <c r="A12328" s="42" t="s">
        <v>3421</v>
      </c>
      <c r="B12328" s="42" t="s">
        <v>8462</v>
      </c>
      <c r="C12328">
        <v>2014</v>
      </c>
      <c r="D12328" s="42" t="s">
        <v>8515</v>
      </c>
      <c r="E12328" t="b">
        <v>0</v>
      </c>
      <c r="F12328" s="42" t="s">
        <v>10682</v>
      </c>
    </row>
    <row r="12329" spans="1:6" x14ac:dyDescent="0.2">
      <c r="A12329" s="42" t="s">
        <v>3421</v>
      </c>
      <c r="B12329" s="42" t="s">
        <v>8462</v>
      </c>
      <c r="C12329">
        <v>2015</v>
      </c>
      <c r="D12329" s="42" t="s">
        <v>9229</v>
      </c>
      <c r="E12329" t="b">
        <v>0</v>
      </c>
      <c r="F12329" s="42" t="s">
        <v>10682</v>
      </c>
    </row>
    <row r="12330" spans="1:6" x14ac:dyDescent="0.2">
      <c r="A12330" s="42" t="s">
        <v>3421</v>
      </c>
      <c r="B12330" s="42" t="s">
        <v>8462</v>
      </c>
      <c r="C12330">
        <v>2016</v>
      </c>
      <c r="D12330" s="42" t="s">
        <v>9089</v>
      </c>
      <c r="E12330" t="b">
        <v>0</v>
      </c>
      <c r="F12330" s="42" t="s">
        <v>10682</v>
      </c>
    </row>
    <row r="12331" spans="1:6" x14ac:dyDescent="0.2">
      <c r="A12331" s="42" t="s">
        <v>3421</v>
      </c>
      <c r="B12331" s="42" t="s">
        <v>8462</v>
      </c>
      <c r="C12331">
        <v>2017</v>
      </c>
      <c r="D12331" s="42" t="s">
        <v>10683</v>
      </c>
      <c r="E12331" t="b">
        <v>0</v>
      </c>
      <c r="F12331" s="42" t="s">
        <v>10682</v>
      </c>
    </row>
    <row r="12332" spans="1:6" x14ac:dyDescent="0.2">
      <c r="A12332" s="42" t="s">
        <v>3421</v>
      </c>
      <c r="B12332" s="42" t="s">
        <v>8462</v>
      </c>
      <c r="C12332">
        <v>2018</v>
      </c>
      <c r="D12332" s="42" t="s">
        <v>9628</v>
      </c>
      <c r="E12332" t="b">
        <v>0</v>
      </c>
      <c r="F12332" s="42" t="s">
        <v>10682</v>
      </c>
    </row>
    <row r="12333" spans="1:6" x14ac:dyDescent="0.2">
      <c r="A12333" s="42" t="s">
        <v>3421</v>
      </c>
      <c r="B12333" s="42" t="s">
        <v>8462</v>
      </c>
      <c r="C12333">
        <v>2019</v>
      </c>
      <c r="D12333" s="42" t="s">
        <v>8589</v>
      </c>
      <c r="E12333" t="b">
        <v>0</v>
      </c>
      <c r="F12333" s="42" t="s">
        <v>10682</v>
      </c>
    </row>
    <row r="12334" spans="1:6" x14ac:dyDescent="0.2">
      <c r="A12334" s="42" t="s">
        <v>3421</v>
      </c>
      <c r="B12334" s="42" t="s">
        <v>8464</v>
      </c>
      <c r="C12334">
        <v>2013</v>
      </c>
      <c r="D12334" s="42" t="s">
        <v>8596</v>
      </c>
      <c r="E12334" t="b">
        <v>0</v>
      </c>
      <c r="F12334" s="42" t="s">
        <v>10682</v>
      </c>
    </row>
    <row r="12335" spans="1:6" x14ac:dyDescent="0.2">
      <c r="A12335" s="42" t="s">
        <v>3421</v>
      </c>
      <c r="B12335" s="42" t="s">
        <v>8464</v>
      </c>
      <c r="C12335">
        <v>2014</v>
      </c>
      <c r="D12335" s="42" t="s">
        <v>8593</v>
      </c>
      <c r="E12335" t="b">
        <v>0</v>
      </c>
      <c r="F12335" s="42" t="s">
        <v>10682</v>
      </c>
    </row>
    <row r="12336" spans="1:6" x14ac:dyDescent="0.2">
      <c r="A12336" s="42" t="s">
        <v>3421</v>
      </c>
      <c r="B12336" s="42" t="s">
        <v>8464</v>
      </c>
      <c r="C12336">
        <v>2015</v>
      </c>
      <c r="D12336" s="42" t="s">
        <v>8652</v>
      </c>
      <c r="E12336" t="b">
        <v>0</v>
      </c>
      <c r="F12336" s="42" t="s">
        <v>10682</v>
      </c>
    </row>
    <row r="12337" spans="1:6" x14ac:dyDescent="0.2">
      <c r="A12337" s="42" t="s">
        <v>3421</v>
      </c>
      <c r="B12337" s="42" t="s">
        <v>8464</v>
      </c>
      <c r="C12337">
        <v>2016</v>
      </c>
      <c r="D12337" s="42" t="s">
        <v>9014</v>
      </c>
      <c r="E12337" t="b">
        <v>0</v>
      </c>
      <c r="F12337" s="42" t="s">
        <v>10682</v>
      </c>
    </row>
    <row r="12338" spans="1:6" x14ac:dyDescent="0.2">
      <c r="A12338" s="42" t="s">
        <v>3421</v>
      </c>
      <c r="B12338" s="42" t="s">
        <v>8464</v>
      </c>
      <c r="C12338">
        <v>2017</v>
      </c>
      <c r="D12338" s="42" t="s">
        <v>8601</v>
      </c>
      <c r="E12338" t="b">
        <v>0</v>
      </c>
      <c r="F12338" s="42" t="s">
        <v>10682</v>
      </c>
    </row>
    <row r="12339" spans="1:6" x14ac:dyDescent="0.2">
      <c r="A12339" s="42" t="s">
        <v>3421</v>
      </c>
      <c r="B12339" s="42" t="s">
        <v>8464</v>
      </c>
      <c r="C12339">
        <v>2018</v>
      </c>
      <c r="D12339" s="42" t="s">
        <v>8601</v>
      </c>
      <c r="E12339" t="b">
        <v>0</v>
      </c>
      <c r="F12339" s="42" t="s">
        <v>10682</v>
      </c>
    </row>
    <row r="12340" spans="1:6" x14ac:dyDescent="0.2">
      <c r="A12340" s="42" t="s">
        <v>3421</v>
      </c>
      <c r="B12340" s="42" t="s">
        <v>8464</v>
      </c>
      <c r="C12340">
        <v>2019</v>
      </c>
      <c r="D12340" s="42" t="s">
        <v>9557</v>
      </c>
      <c r="E12340" t="b">
        <v>0</v>
      </c>
      <c r="F12340" s="42" t="s">
        <v>10682</v>
      </c>
    </row>
    <row r="12341" spans="1:6" x14ac:dyDescent="0.2">
      <c r="A12341" s="42" t="s">
        <v>3422</v>
      </c>
      <c r="B12341" s="42" t="s">
        <v>8454</v>
      </c>
      <c r="C12341">
        <v>2015</v>
      </c>
      <c r="D12341" s="42" t="s">
        <v>8679</v>
      </c>
      <c r="E12341" t="b">
        <v>0</v>
      </c>
      <c r="F12341" s="42" t="s">
        <v>10684</v>
      </c>
    </row>
    <row r="12342" spans="1:6" x14ac:dyDescent="0.2">
      <c r="A12342" s="42" t="s">
        <v>3422</v>
      </c>
      <c r="B12342" s="42" t="s">
        <v>8454</v>
      </c>
      <c r="C12342">
        <v>2016</v>
      </c>
      <c r="D12342" s="42" t="s">
        <v>8496</v>
      </c>
      <c r="E12342" t="b">
        <v>0</v>
      </c>
      <c r="F12342" s="42" t="s">
        <v>10684</v>
      </c>
    </row>
    <row r="12343" spans="1:6" x14ac:dyDescent="0.2">
      <c r="A12343" s="42" t="s">
        <v>3422</v>
      </c>
      <c r="B12343" s="42" t="s">
        <v>8454</v>
      </c>
      <c r="C12343">
        <v>2017</v>
      </c>
      <c r="D12343" s="42" t="s">
        <v>8680</v>
      </c>
      <c r="E12343" t="b">
        <v>0</v>
      </c>
      <c r="F12343" s="42" t="s">
        <v>10684</v>
      </c>
    </row>
    <row r="12344" spans="1:6" x14ac:dyDescent="0.2">
      <c r="A12344" s="42" t="s">
        <v>3422</v>
      </c>
      <c r="B12344" s="42" t="s">
        <v>8454</v>
      </c>
      <c r="C12344">
        <v>2018</v>
      </c>
      <c r="D12344" s="42" t="s">
        <v>8496</v>
      </c>
      <c r="E12344" t="b">
        <v>0</v>
      </c>
      <c r="F12344" s="42" t="s">
        <v>10684</v>
      </c>
    </row>
    <row r="12345" spans="1:6" x14ac:dyDescent="0.2">
      <c r="A12345" s="42" t="s">
        <v>3422</v>
      </c>
      <c r="B12345" s="42" t="s">
        <v>8462</v>
      </c>
      <c r="C12345">
        <v>2015</v>
      </c>
      <c r="D12345" s="42" t="s">
        <v>8679</v>
      </c>
      <c r="E12345" t="b">
        <v>0</v>
      </c>
      <c r="F12345" s="42" t="s">
        <v>10684</v>
      </c>
    </row>
    <row r="12346" spans="1:6" x14ac:dyDescent="0.2">
      <c r="A12346" s="42" t="s">
        <v>3422</v>
      </c>
      <c r="B12346" s="42" t="s">
        <v>8462</v>
      </c>
      <c r="C12346">
        <v>2016</v>
      </c>
      <c r="D12346" s="42" t="s">
        <v>8496</v>
      </c>
      <c r="E12346" t="b">
        <v>0</v>
      </c>
      <c r="F12346" s="42" t="s">
        <v>10684</v>
      </c>
    </row>
    <row r="12347" spans="1:6" x14ac:dyDescent="0.2">
      <c r="A12347" s="42" t="s">
        <v>3422</v>
      </c>
      <c r="B12347" s="42" t="s">
        <v>8462</v>
      </c>
      <c r="C12347">
        <v>2017</v>
      </c>
      <c r="D12347" s="42" t="s">
        <v>8680</v>
      </c>
      <c r="E12347" t="b">
        <v>0</v>
      </c>
      <c r="F12347" s="42" t="s">
        <v>10684</v>
      </c>
    </row>
    <row r="12348" spans="1:6" x14ac:dyDescent="0.2">
      <c r="A12348" s="42" t="s">
        <v>3422</v>
      </c>
      <c r="B12348" s="42" t="s">
        <v>8462</v>
      </c>
      <c r="C12348">
        <v>2018</v>
      </c>
      <c r="D12348" s="42" t="s">
        <v>8496</v>
      </c>
      <c r="E12348" t="b">
        <v>0</v>
      </c>
      <c r="F12348" s="42" t="s">
        <v>10684</v>
      </c>
    </row>
    <row r="12349" spans="1:6" x14ac:dyDescent="0.2">
      <c r="A12349" s="42" t="s">
        <v>3422</v>
      </c>
      <c r="B12349" s="42" t="s">
        <v>8464</v>
      </c>
      <c r="C12349">
        <v>2015</v>
      </c>
      <c r="D12349" s="42" t="s">
        <v>8496</v>
      </c>
      <c r="E12349" t="b">
        <v>0</v>
      </c>
      <c r="F12349" s="42" t="s">
        <v>10684</v>
      </c>
    </row>
    <row r="12350" spans="1:6" x14ac:dyDescent="0.2">
      <c r="A12350" s="42" t="s">
        <v>3422</v>
      </c>
      <c r="B12350" s="42" t="s">
        <v>8464</v>
      </c>
      <c r="C12350">
        <v>2016</v>
      </c>
      <c r="D12350" s="42" t="s">
        <v>8496</v>
      </c>
      <c r="E12350" t="b">
        <v>0</v>
      </c>
      <c r="F12350" s="42" t="s">
        <v>10684</v>
      </c>
    </row>
    <row r="12351" spans="1:6" x14ac:dyDescent="0.2">
      <c r="A12351" s="42" t="s">
        <v>3422</v>
      </c>
      <c r="B12351" s="42" t="s">
        <v>8464</v>
      </c>
      <c r="C12351">
        <v>2017</v>
      </c>
      <c r="D12351" s="42" t="s">
        <v>8496</v>
      </c>
      <c r="E12351" t="b">
        <v>0</v>
      </c>
      <c r="F12351" s="42" t="s">
        <v>10684</v>
      </c>
    </row>
    <row r="12352" spans="1:6" x14ac:dyDescent="0.2">
      <c r="A12352" s="42" t="s">
        <v>3422</v>
      </c>
      <c r="B12352" s="42" t="s">
        <v>8464</v>
      </c>
      <c r="C12352">
        <v>2018</v>
      </c>
      <c r="D12352" s="42" t="s">
        <v>8482</v>
      </c>
      <c r="E12352" t="b">
        <v>0</v>
      </c>
      <c r="F12352" s="42" t="s">
        <v>10684</v>
      </c>
    </row>
    <row r="12353" spans="1:6" x14ac:dyDescent="0.2">
      <c r="A12353" s="42" t="s">
        <v>3424</v>
      </c>
      <c r="B12353" s="42" t="s">
        <v>8454</v>
      </c>
      <c r="C12353">
        <v>2013</v>
      </c>
      <c r="D12353" s="42" t="s">
        <v>9952</v>
      </c>
      <c r="E12353" t="b">
        <v>0</v>
      </c>
      <c r="F12353" s="42" t="s">
        <v>10685</v>
      </c>
    </row>
    <row r="12354" spans="1:6" x14ac:dyDescent="0.2">
      <c r="A12354" s="42" t="s">
        <v>3424</v>
      </c>
      <c r="B12354" s="42" t="s">
        <v>8454</v>
      </c>
      <c r="C12354">
        <v>2014</v>
      </c>
      <c r="D12354" s="42" t="s">
        <v>8658</v>
      </c>
      <c r="E12354" t="b">
        <v>0</v>
      </c>
      <c r="F12354" s="42" t="s">
        <v>10685</v>
      </c>
    </row>
    <row r="12355" spans="1:6" x14ac:dyDescent="0.2">
      <c r="A12355" s="42" t="s">
        <v>3424</v>
      </c>
      <c r="B12355" s="42" t="s">
        <v>8454</v>
      </c>
      <c r="C12355">
        <v>2015</v>
      </c>
      <c r="D12355" s="42" t="s">
        <v>9265</v>
      </c>
      <c r="E12355" t="b">
        <v>0</v>
      </c>
      <c r="F12355" s="42" t="s">
        <v>10685</v>
      </c>
    </row>
    <row r="12356" spans="1:6" x14ac:dyDescent="0.2">
      <c r="A12356" s="42" t="s">
        <v>3424</v>
      </c>
      <c r="B12356" s="42" t="s">
        <v>8454</v>
      </c>
      <c r="C12356">
        <v>2016</v>
      </c>
      <c r="D12356" s="42" t="s">
        <v>9288</v>
      </c>
      <c r="E12356" t="b">
        <v>0</v>
      </c>
      <c r="F12356" s="42" t="s">
        <v>10685</v>
      </c>
    </row>
    <row r="12357" spans="1:6" x14ac:dyDescent="0.2">
      <c r="A12357" s="42" t="s">
        <v>3424</v>
      </c>
      <c r="B12357" s="42" t="s">
        <v>8454</v>
      </c>
      <c r="C12357">
        <v>2017</v>
      </c>
      <c r="D12357" s="42" t="s">
        <v>9176</v>
      </c>
      <c r="E12357" t="b">
        <v>0</v>
      </c>
      <c r="F12357" s="42" t="s">
        <v>10685</v>
      </c>
    </row>
    <row r="12358" spans="1:6" x14ac:dyDescent="0.2">
      <c r="A12358" s="42" t="s">
        <v>3424</v>
      </c>
      <c r="B12358" s="42" t="s">
        <v>8454</v>
      </c>
      <c r="C12358">
        <v>2018</v>
      </c>
      <c r="D12358" s="42" t="s">
        <v>8536</v>
      </c>
      <c r="E12358" t="b">
        <v>0</v>
      </c>
      <c r="F12358" s="42" t="s">
        <v>10685</v>
      </c>
    </row>
    <row r="12359" spans="1:6" x14ac:dyDescent="0.2">
      <c r="A12359" s="42" t="s">
        <v>3424</v>
      </c>
      <c r="B12359" s="42" t="s">
        <v>8454</v>
      </c>
      <c r="C12359">
        <v>2019</v>
      </c>
      <c r="D12359" s="42" t="s">
        <v>9373</v>
      </c>
      <c r="E12359" t="b">
        <v>0</v>
      </c>
      <c r="F12359" s="42" t="s">
        <v>10685</v>
      </c>
    </row>
    <row r="12360" spans="1:6" x14ac:dyDescent="0.2">
      <c r="A12360" s="42" t="s">
        <v>3424</v>
      </c>
      <c r="B12360" s="42" t="s">
        <v>8462</v>
      </c>
      <c r="C12360">
        <v>2013</v>
      </c>
      <c r="D12360" s="42" t="s">
        <v>10086</v>
      </c>
      <c r="E12360" t="b">
        <v>0</v>
      </c>
      <c r="F12360" s="42" t="s">
        <v>10685</v>
      </c>
    </row>
    <row r="12361" spans="1:6" x14ac:dyDescent="0.2">
      <c r="A12361" s="42" t="s">
        <v>3424</v>
      </c>
      <c r="B12361" s="42" t="s">
        <v>8462</v>
      </c>
      <c r="C12361">
        <v>2014</v>
      </c>
      <c r="D12361" s="42" t="s">
        <v>9149</v>
      </c>
      <c r="E12361" t="b">
        <v>0</v>
      </c>
      <c r="F12361" s="42" t="s">
        <v>10685</v>
      </c>
    </row>
    <row r="12362" spans="1:6" x14ac:dyDescent="0.2">
      <c r="A12362" s="42" t="s">
        <v>3424</v>
      </c>
      <c r="B12362" s="42" t="s">
        <v>8462</v>
      </c>
      <c r="C12362">
        <v>2015</v>
      </c>
      <c r="D12362" s="42" t="s">
        <v>8835</v>
      </c>
      <c r="E12362" t="b">
        <v>0</v>
      </c>
      <c r="F12362" s="42" t="s">
        <v>10685</v>
      </c>
    </row>
    <row r="12363" spans="1:6" x14ac:dyDescent="0.2">
      <c r="A12363" s="42" t="s">
        <v>3424</v>
      </c>
      <c r="B12363" s="42" t="s">
        <v>8462</v>
      </c>
      <c r="C12363">
        <v>2016</v>
      </c>
      <c r="D12363" s="42" t="s">
        <v>9383</v>
      </c>
      <c r="E12363" t="b">
        <v>0</v>
      </c>
      <c r="F12363" s="42" t="s">
        <v>10685</v>
      </c>
    </row>
    <row r="12364" spans="1:6" x14ac:dyDescent="0.2">
      <c r="A12364" s="42" t="s">
        <v>3424</v>
      </c>
      <c r="B12364" s="42" t="s">
        <v>8462</v>
      </c>
      <c r="C12364">
        <v>2017</v>
      </c>
      <c r="D12364" s="42" t="s">
        <v>9176</v>
      </c>
      <c r="E12364" t="b">
        <v>0</v>
      </c>
      <c r="F12364" s="42" t="s">
        <v>10685</v>
      </c>
    </row>
    <row r="12365" spans="1:6" x14ac:dyDescent="0.2">
      <c r="A12365" s="42" t="s">
        <v>3424</v>
      </c>
      <c r="B12365" s="42" t="s">
        <v>8462</v>
      </c>
      <c r="C12365">
        <v>2018</v>
      </c>
      <c r="D12365" s="42" t="s">
        <v>10686</v>
      </c>
      <c r="E12365" t="b">
        <v>0</v>
      </c>
      <c r="F12365" s="42" t="s">
        <v>10685</v>
      </c>
    </row>
    <row r="12366" spans="1:6" x14ac:dyDescent="0.2">
      <c r="A12366" s="42" t="s">
        <v>3424</v>
      </c>
      <c r="B12366" s="42" t="s">
        <v>8462</v>
      </c>
      <c r="C12366">
        <v>2019</v>
      </c>
      <c r="D12366" s="42" t="s">
        <v>9373</v>
      </c>
      <c r="E12366" t="b">
        <v>0</v>
      </c>
      <c r="F12366" s="42" t="s">
        <v>10685</v>
      </c>
    </row>
    <row r="12367" spans="1:6" x14ac:dyDescent="0.2">
      <c r="A12367" s="42" t="s">
        <v>3424</v>
      </c>
      <c r="B12367" s="42" t="s">
        <v>8464</v>
      </c>
      <c r="C12367">
        <v>2013</v>
      </c>
      <c r="D12367" s="42" t="s">
        <v>9106</v>
      </c>
      <c r="E12367" t="b">
        <v>0</v>
      </c>
      <c r="F12367" s="42" t="s">
        <v>10685</v>
      </c>
    </row>
    <row r="12368" spans="1:6" x14ac:dyDescent="0.2">
      <c r="A12368" s="42" t="s">
        <v>3424</v>
      </c>
      <c r="B12368" s="42" t="s">
        <v>8464</v>
      </c>
      <c r="C12368">
        <v>2014</v>
      </c>
      <c r="D12368" s="42" t="s">
        <v>9165</v>
      </c>
      <c r="E12368" t="b">
        <v>0</v>
      </c>
      <c r="F12368" s="42" t="s">
        <v>10685</v>
      </c>
    </row>
    <row r="12369" spans="1:6" x14ac:dyDescent="0.2">
      <c r="A12369" s="42" t="s">
        <v>3424</v>
      </c>
      <c r="B12369" s="42" t="s">
        <v>8464</v>
      </c>
      <c r="C12369">
        <v>2015</v>
      </c>
      <c r="D12369" s="42" t="s">
        <v>8817</v>
      </c>
      <c r="E12369" t="b">
        <v>0</v>
      </c>
      <c r="F12369" s="42" t="s">
        <v>10685</v>
      </c>
    </row>
    <row r="12370" spans="1:6" x14ac:dyDescent="0.2">
      <c r="A12370" s="42" t="s">
        <v>3424</v>
      </c>
      <c r="B12370" s="42" t="s">
        <v>8464</v>
      </c>
      <c r="C12370">
        <v>2016</v>
      </c>
      <c r="D12370" s="42" t="s">
        <v>8715</v>
      </c>
      <c r="E12370" t="b">
        <v>0</v>
      </c>
      <c r="F12370" s="42" t="s">
        <v>10685</v>
      </c>
    </row>
    <row r="12371" spans="1:6" x14ac:dyDescent="0.2">
      <c r="A12371" s="42" t="s">
        <v>3424</v>
      </c>
      <c r="B12371" s="42" t="s">
        <v>8464</v>
      </c>
      <c r="C12371">
        <v>2017</v>
      </c>
      <c r="D12371" s="42" t="s">
        <v>8527</v>
      </c>
      <c r="E12371" t="b">
        <v>0</v>
      </c>
      <c r="F12371" s="42" t="s">
        <v>10685</v>
      </c>
    </row>
    <row r="12372" spans="1:6" x14ac:dyDescent="0.2">
      <c r="A12372" s="42" t="s">
        <v>3424</v>
      </c>
      <c r="B12372" s="42" t="s">
        <v>8464</v>
      </c>
      <c r="C12372">
        <v>2018</v>
      </c>
      <c r="D12372" s="42" t="s">
        <v>8466</v>
      </c>
      <c r="E12372" t="b">
        <v>0</v>
      </c>
      <c r="F12372" s="42" t="s">
        <v>10685</v>
      </c>
    </row>
    <row r="12373" spans="1:6" x14ac:dyDescent="0.2">
      <c r="A12373" s="42" t="s">
        <v>3424</v>
      </c>
      <c r="B12373" s="42" t="s">
        <v>8464</v>
      </c>
      <c r="C12373">
        <v>2019</v>
      </c>
      <c r="D12373" s="42" t="s">
        <v>8585</v>
      </c>
      <c r="E12373" t="b">
        <v>0</v>
      </c>
      <c r="F12373" s="42" t="s">
        <v>10685</v>
      </c>
    </row>
    <row r="12374" spans="1:6" x14ac:dyDescent="0.2">
      <c r="A12374" s="42" t="s">
        <v>3427</v>
      </c>
      <c r="B12374" s="42" t="s">
        <v>8454</v>
      </c>
      <c r="C12374">
        <v>2013</v>
      </c>
      <c r="D12374" s="42" t="s">
        <v>9229</v>
      </c>
      <c r="E12374" t="b">
        <v>0</v>
      </c>
      <c r="F12374" s="42" t="s">
        <v>10687</v>
      </c>
    </row>
    <row r="12375" spans="1:6" x14ac:dyDescent="0.2">
      <c r="A12375" s="42" t="s">
        <v>3427</v>
      </c>
      <c r="B12375" s="42" t="s">
        <v>8454</v>
      </c>
      <c r="C12375">
        <v>2014</v>
      </c>
      <c r="D12375" s="42" t="s">
        <v>9357</v>
      </c>
      <c r="E12375" t="b">
        <v>0</v>
      </c>
      <c r="F12375" s="42" t="s">
        <v>10687</v>
      </c>
    </row>
    <row r="12376" spans="1:6" x14ac:dyDescent="0.2">
      <c r="A12376" s="42" t="s">
        <v>3427</v>
      </c>
      <c r="B12376" s="42" t="s">
        <v>8454</v>
      </c>
      <c r="C12376">
        <v>2015</v>
      </c>
      <c r="D12376" s="42" t="s">
        <v>9170</v>
      </c>
      <c r="E12376" t="b">
        <v>0</v>
      </c>
      <c r="F12376" s="42" t="s">
        <v>10687</v>
      </c>
    </row>
    <row r="12377" spans="1:6" x14ac:dyDescent="0.2">
      <c r="A12377" s="42" t="s">
        <v>3427</v>
      </c>
      <c r="B12377" s="42" t="s">
        <v>8454</v>
      </c>
      <c r="C12377">
        <v>2016</v>
      </c>
      <c r="D12377" s="42" t="s">
        <v>8522</v>
      </c>
      <c r="E12377" t="b">
        <v>0</v>
      </c>
      <c r="F12377" s="42" t="s">
        <v>10687</v>
      </c>
    </row>
    <row r="12378" spans="1:6" x14ac:dyDescent="0.2">
      <c r="A12378" s="42" t="s">
        <v>3427</v>
      </c>
      <c r="B12378" s="42" t="s">
        <v>8454</v>
      </c>
      <c r="C12378">
        <v>2017</v>
      </c>
      <c r="D12378" s="42" t="s">
        <v>9182</v>
      </c>
      <c r="E12378" t="b">
        <v>0</v>
      </c>
      <c r="F12378" s="42" t="s">
        <v>10687</v>
      </c>
    </row>
    <row r="12379" spans="1:6" x14ac:dyDescent="0.2">
      <c r="A12379" s="42" t="s">
        <v>3427</v>
      </c>
      <c r="B12379" s="42" t="s">
        <v>8454</v>
      </c>
      <c r="C12379">
        <v>2018</v>
      </c>
      <c r="D12379" s="42" t="s">
        <v>9035</v>
      </c>
      <c r="E12379" t="b">
        <v>0</v>
      </c>
      <c r="F12379" s="42" t="s">
        <v>10687</v>
      </c>
    </row>
    <row r="12380" spans="1:6" x14ac:dyDescent="0.2">
      <c r="A12380" s="42" t="s">
        <v>3427</v>
      </c>
      <c r="B12380" s="42" t="s">
        <v>8454</v>
      </c>
      <c r="C12380">
        <v>2019</v>
      </c>
      <c r="D12380" s="42" t="s">
        <v>9084</v>
      </c>
      <c r="E12380" t="b">
        <v>0</v>
      </c>
      <c r="F12380" s="42" t="s">
        <v>10687</v>
      </c>
    </row>
    <row r="12381" spans="1:6" x14ac:dyDescent="0.2">
      <c r="A12381" s="42" t="s">
        <v>3427</v>
      </c>
      <c r="B12381" s="42" t="s">
        <v>8462</v>
      </c>
      <c r="C12381">
        <v>2013</v>
      </c>
      <c r="D12381" s="42" t="s">
        <v>8558</v>
      </c>
      <c r="E12381" t="b">
        <v>0</v>
      </c>
      <c r="F12381" s="42" t="s">
        <v>10687</v>
      </c>
    </row>
    <row r="12382" spans="1:6" x14ac:dyDescent="0.2">
      <c r="A12382" s="42" t="s">
        <v>3427</v>
      </c>
      <c r="B12382" s="42" t="s">
        <v>8462</v>
      </c>
      <c r="C12382">
        <v>2014</v>
      </c>
      <c r="D12382" s="42" t="s">
        <v>8771</v>
      </c>
      <c r="E12382" t="b">
        <v>0</v>
      </c>
      <c r="F12382" s="42" t="s">
        <v>10687</v>
      </c>
    </row>
    <row r="12383" spans="1:6" x14ac:dyDescent="0.2">
      <c r="A12383" s="42" t="s">
        <v>3427</v>
      </c>
      <c r="B12383" s="42" t="s">
        <v>8462</v>
      </c>
      <c r="C12383">
        <v>2015</v>
      </c>
      <c r="D12383" s="42" t="s">
        <v>9170</v>
      </c>
      <c r="E12383" t="b">
        <v>0</v>
      </c>
      <c r="F12383" s="42" t="s">
        <v>10687</v>
      </c>
    </row>
    <row r="12384" spans="1:6" x14ac:dyDescent="0.2">
      <c r="A12384" s="42" t="s">
        <v>3427</v>
      </c>
      <c r="B12384" s="42" t="s">
        <v>8462</v>
      </c>
      <c r="C12384">
        <v>2016</v>
      </c>
      <c r="D12384" s="42" t="s">
        <v>9113</v>
      </c>
      <c r="E12384" t="b">
        <v>0</v>
      </c>
      <c r="F12384" s="42" t="s">
        <v>10687</v>
      </c>
    </row>
    <row r="12385" spans="1:6" x14ac:dyDescent="0.2">
      <c r="A12385" s="42" t="s">
        <v>3427</v>
      </c>
      <c r="B12385" s="42" t="s">
        <v>8462</v>
      </c>
      <c r="C12385">
        <v>2017</v>
      </c>
      <c r="D12385" s="42" t="s">
        <v>9197</v>
      </c>
      <c r="E12385" t="b">
        <v>0</v>
      </c>
      <c r="F12385" s="42" t="s">
        <v>10687</v>
      </c>
    </row>
    <row r="12386" spans="1:6" x14ac:dyDescent="0.2">
      <c r="A12386" s="42" t="s">
        <v>3427</v>
      </c>
      <c r="B12386" s="42" t="s">
        <v>8462</v>
      </c>
      <c r="C12386">
        <v>2018</v>
      </c>
      <c r="D12386" s="42" t="s">
        <v>9132</v>
      </c>
      <c r="E12386" t="b">
        <v>0</v>
      </c>
      <c r="F12386" s="42" t="s">
        <v>10687</v>
      </c>
    </row>
    <row r="12387" spans="1:6" x14ac:dyDescent="0.2">
      <c r="A12387" s="42" t="s">
        <v>3427</v>
      </c>
      <c r="B12387" s="42" t="s">
        <v>8462</v>
      </c>
      <c r="C12387">
        <v>2019</v>
      </c>
      <c r="D12387" s="42" t="s">
        <v>8551</v>
      </c>
      <c r="E12387" t="b">
        <v>0</v>
      </c>
      <c r="F12387" s="42" t="s">
        <v>10687</v>
      </c>
    </row>
    <row r="12388" spans="1:6" x14ac:dyDescent="0.2">
      <c r="A12388" s="42" t="s">
        <v>3427</v>
      </c>
      <c r="B12388" s="42" t="s">
        <v>8464</v>
      </c>
      <c r="C12388">
        <v>2013</v>
      </c>
      <c r="D12388" s="42" t="s">
        <v>8496</v>
      </c>
      <c r="E12388" t="b">
        <v>0</v>
      </c>
      <c r="F12388" s="42" t="s">
        <v>10687</v>
      </c>
    </row>
    <row r="12389" spans="1:6" x14ac:dyDescent="0.2">
      <c r="A12389" s="42" t="s">
        <v>3427</v>
      </c>
      <c r="B12389" s="42" t="s">
        <v>8464</v>
      </c>
      <c r="C12389">
        <v>2014</v>
      </c>
      <c r="D12389" s="42" t="s">
        <v>8496</v>
      </c>
      <c r="E12389" t="b">
        <v>0</v>
      </c>
      <c r="F12389" s="42" t="s">
        <v>10687</v>
      </c>
    </row>
    <row r="12390" spans="1:6" x14ac:dyDescent="0.2">
      <c r="A12390" s="42" t="s">
        <v>3427</v>
      </c>
      <c r="B12390" s="42" t="s">
        <v>8464</v>
      </c>
      <c r="C12390">
        <v>2015</v>
      </c>
      <c r="D12390" s="42" t="s">
        <v>8496</v>
      </c>
      <c r="E12390" t="b">
        <v>0</v>
      </c>
      <c r="F12390" s="42" t="s">
        <v>10687</v>
      </c>
    </row>
    <row r="12391" spans="1:6" x14ac:dyDescent="0.2">
      <c r="A12391" s="42" t="s">
        <v>3427</v>
      </c>
      <c r="B12391" s="42" t="s">
        <v>8464</v>
      </c>
      <c r="C12391">
        <v>2016</v>
      </c>
      <c r="D12391" s="42" t="s">
        <v>8496</v>
      </c>
      <c r="E12391" t="b">
        <v>0</v>
      </c>
      <c r="F12391" s="42" t="s">
        <v>10687</v>
      </c>
    </row>
    <row r="12392" spans="1:6" x14ac:dyDescent="0.2">
      <c r="A12392" s="42" t="s">
        <v>3427</v>
      </c>
      <c r="B12392" s="42" t="s">
        <v>8464</v>
      </c>
      <c r="C12392">
        <v>2017</v>
      </c>
      <c r="D12392" s="42" t="s">
        <v>8496</v>
      </c>
      <c r="E12392" t="b">
        <v>0</v>
      </c>
      <c r="F12392" s="42" t="s">
        <v>10687</v>
      </c>
    </row>
    <row r="12393" spans="1:6" x14ac:dyDescent="0.2">
      <c r="A12393" s="42" t="s">
        <v>3427</v>
      </c>
      <c r="B12393" s="42" t="s">
        <v>8464</v>
      </c>
      <c r="C12393">
        <v>2018</v>
      </c>
      <c r="D12393" s="42" t="s">
        <v>8496</v>
      </c>
      <c r="E12393" t="b">
        <v>0</v>
      </c>
      <c r="F12393" s="42" t="s">
        <v>10687</v>
      </c>
    </row>
    <row r="12394" spans="1:6" x14ac:dyDescent="0.2">
      <c r="A12394" s="42" t="s">
        <v>3427</v>
      </c>
      <c r="B12394" s="42" t="s">
        <v>8464</v>
      </c>
      <c r="C12394">
        <v>2019</v>
      </c>
      <c r="D12394" s="42" t="s">
        <v>8496</v>
      </c>
      <c r="E12394" t="b">
        <v>0</v>
      </c>
      <c r="F12394" s="42" t="s">
        <v>10687</v>
      </c>
    </row>
    <row r="12395" spans="1:6" x14ac:dyDescent="0.2">
      <c r="A12395" s="42" t="s">
        <v>3428</v>
      </c>
      <c r="B12395" s="42" t="s">
        <v>8454</v>
      </c>
      <c r="C12395">
        <v>2014</v>
      </c>
      <c r="D12395" s="42" t="s">
        <v>9713</v>
      </c>
      <c r="E12395" t="b">
        <v>0</v>
      </c>
      <c r="F12395" s="42" t="s">
        <v>10688</v>
      </c>
    </row>
    <row r="12396" spans="1:6" x14ac:dyDescent="0.2">
      <c r="A12396" s="42" t="s">
        <v>3428</v>
      </c>
      <c r="B12396" s="42" t="s">
        <v>8454</v>
      </c>
      <c r="C12396">
        <v>2015</v>
      </c>
      <c r="D12396" s="42" t="s">
        <v>8539</v>
      </c>
      <c r="E12396" t="b">
        <v>0</v>
      </c>
      <c r="F12396" s="42" t="s">
        <v>10688</v>
      </c>
    </row>
    <row r="12397" spans="1:6" x14ac:dyDescent="0.2">
      <c r="A12397" s="42" t="s">
        <v>3428</v>
      </c>
      <c r="B12397" s="42" t="s">
        <v>8454</v>
      </c>
      <c r="C12397">
        <v>2016</v>
      </c>
      <c r="D12397" s="42" t="s">
        <v>8518</v>
      </c>
      <c r="E12397" t="b">
        <v>0</v>
      </c>
      <c r="F12397" s="42" t="s">
        <v>10688</v>
      </c>
    </row>
    <row r="12398" spans="1:6" x14ac:dyDescent="0.2">
      <c r="A12398" s="42" t="s">
        <v>3428</v>
      </c>
      <c r="B12398" s="42" t="s">
        <v>8454</v>
      </c>
      <c r="C12398">
        <v>2017</v>
      </c>
      <c r="D12398" s="42" t="s">
        <v>9140</v>
      </c>
      <c r="E12398" t="b">
        <v>0</v>
      </c>
      <c r="F12398" s="42" t="s">
        <v>10688</v>
      </c>
    </row>
    <row r="12399" spans="1:6" x14ac:dyDescent="0.2">
      <c r="A12399" s="42" t="s">
        <v>3428</v>
      </c>
      <c r="B12399" s="42" t="s">
        <v>8454</v>
      </c>
      <c r="C12399">
        <v>2018</v>
      </c>
      <c r="D12399" s="42" t="s">
        <v>9488</v>
      </c>
      <c r="E12399" t="b">
        <v>0</v>
      </c>
      <c r="F12399" s="42" t="s">
        <v>10688</v>
      </c>
    </row>
    <row r="12400" spans="1:6" x14ac:dyDescent="0.2">
      <c r="A12400" s="42" t="s">
        <v>3428</v>
      </c>
      <c r="B12400" s="42" t="s">
        <v>8454</v>
      </c>
      <c r="C12400">
        <v>2019</v>
      </c>
      <c r="D12400" s="42" t="s">
        <v>10242</v>
      </c>
      <c r="E12400" t="b">
        <v>0</v>
      </c>
      <c r="F12400" s="42" t="s">
        <v>10688</v>
      </c>
    </row>
    <row r="12401" spans="1:6" x14ac:dyDescent="0.2">
      <c r="A12401" s="42" t="s">
        <v>3428</v>
      </c>
      <c r="B12401" s="42" t="s">
        <v>8454</v>
      </c>
      <c r="C12401">
        <v>2020</v>
      </c>
      <c r="D12401" s="42" t="s">
        <v>10267</v>
      </c>
      <c r="E12401" t="b">
        <v>0</v>
      </c>
      <c r="F12401" s="42" t="s">
        <v>10688</v>
      </c>
    </row>
    <row r="12402" spans="1:6" x14ac:dyDescent="0.2">
      <c r="A12402" s="42" t="s">
        <v>3428</v>
      </c>
      <c r="B12402" s="42" t="s">
        <v>8462</v>
      </c>
      <c r="C12402">
        <v>2014</v>
      </c>
      <c r="D12402" s="42" t="s">
        <v>9713</v>
      </c>
      <c r="E12402" t="b">
        <v>0</v>
      </c>
      <c r="F12402" s="42" t="s">
        <v>10688</v>
      </c>
    </row>
    <row r="12403" spans="1:6" x14ac:dyDescent="0.2">
      <c r="A12403" s="42" t="s">
        <v>3428</v>
      </c>
      <c r="B12403" s="42" t="s">
        <v>8462</v>
      </c>
      <c r="C12403">
        <v>2015</v>
      </c>
      <c r="D12403" s="42" t="s">
        <v>8749</v>
      </c>
      <c r="E12403" t="b">
        <v>0</v>
      </c>
      <c r="F12403" s="42" t="s">
        <v>10688</v>
      </c>
    </row>
    <row r="12404" spans="1:6" x14ac:dyDescent="0.2">
      <c r="A12404" s="42" t="s">
        <v>3428</v>
      </c>
      <c r="B12404" s="42" t="s">
        <v>8462</v>
      </c>
      <c r="C12404">
        <v>2016</v>
      </c>
      <c r="D12404" s="42" t="s">
        <v>10484</v>
      </c>
      <c r="E12404" t="b">
        <v>0</v>
      </c>
      <c r="F12404" s="42" t="s">
        <v>10688</v>
      </c>
    </row>
    <row r="12405" spans="1:6" x14ac:dyDescent="0.2">
      <c r="A12405" s="42" t="s">
        <v>3428</v>
      </c>
      <c r="B12405" s="42" t="s">
        <v>8462</v>
      </c>
      <c r="C12405">
        <v>2017</v>
      </c>
      <c r="D12405" s="42" t="s">
        <v>8830</v>
      </c>
      <c r="E12405" t="b">
        <v>0</v>
      </c>
      <c r="F12405" s="42" t="s">
        <v>10688</v>
      </c>
    </row>
    <row r="12406" spans="1:6" x14ac:dyDescent="0.2">
      <c r="A12406" s="42" t="s">
        <v>3428</v>
      </c>
      <c r="B12406" s="42" t="s">
        <v>8462</v>
      </c>
      <c r="C12406">
        <v>2018</v>
      </c>
      <c r="D12406" s="42" t="s">
        <v>9347</v>
      </c>
      <c r="E12406" t="b">
        <v>0</v>
      </c>
      <c r="F12406" s="42" t="s">
        <v>10688</v>
      </c>
    </row>
    <row r="12407" spans="1:6" x14ac:dyDescent="0.2">
      <c r="A12407" s="42" t="s">
        <v>3428</v>
      </c>
      <c r="B12407" s="42" t="s">
        <v>8462</v>
      </c>
      <c r="C12407">
        <v>2019</v>
      </c>
      <c r="D12407" s="42" t="s">
        <v>10417</v>
      </c>
      <c r="E12407" t="b">
        <v>0</v>
      </c>
      <c r="F12407" s="42" t="s">
        <v>10688</v>
      </c>
    </row>
    <row r="12408" spans="1:6" x14ac:dyDescent="0.2">
      <c r="A12408" s="42" t="s">
        <v>3428</v>
      </c>
      <c r="B12408" s="42" t="s">
        <v>8462</v>
      </c>
      <c r="C12408">
        <v>2020</v>
      </c>
      <c r="D12408" s="42" t="s">
        <v>9807</v>
      </c>
      <c r="E12408" t="b">
        <v>0</v>
      </c>
      <c r="F12408" s="42" t="s">
        <v>10688</v>
      </c>
    </row>
    <row r="12409" spans="1:6" x14ac:dyDescent="0.2">
      <c r="A12409" s="42" t="s">
        <v>3428</v>
      </c>
      <c r="B12409" s="42" t="s">
        <v>8464</v>
      </c>
      <c r="C12409">
        <v>2014</v>
      </c>
      <c r="D12409" s="42" t="s">
        <v>8496</v>
      </c>
      <c r="E12409" t="b">
        <v>0</v>
      </c>
      <c r="F12409" s="42" t="s">
        <v>10688</v>
      </c>
    </row>
    <row r="12410" spans="1:6" x14ac:dyDescent="0.2">
      <c r="A12410" s="42" t="s">
        <v>3428</v>
      </c>
      <c r="B12410" s="42" t="s">
        <v>8464</v>
      </c>
      <c r="C12410">
        <v>2015</v>
      </c>
      <c r="D12410" s="42" t="s">
        <v>8496</v>
      </c>
      <c r="E12410" t="b">
        <v>0</v>
      </c>
      <c r="F12410" s="42" t="s">
        <v>10688</v>
      </c>
    </row>
    <row r="12411" spans="1:6" x14ac:dyDescent="0.2">
      <c r="A12411" s="42" t="s">
        <v>3428</v>
      </c>
      <c r="B12411" s="42" t="s">
        <v>8464</v>
      </c>
      <c r="C12411">
        <v>2016</v>
      </c>
      <c r="D12411" s="42" t="s">
        <v>8932</v>
      </c>
      <c r="E12411" t="b">
        <v>0</v>
      </c>
      <c r="F12411" s="42" t="s">
        <v>10688</v>
      </c>
    </row>
    <row r="12412" spans="1:6" x14ac:dyDescent="0.2">
      <c r="A12412" s="42" t="s">
        <v>3428</v>
      </c>
      <c r="B12412" s="42" t="s">
        <v>8464</v>
      </c>
      <c r="C12412">
        <v>2017</v>
      </c>
      <c r="D12412" s="42" t="s">
        <v>8687</v>
      </c>
      <c r="E12412" t="b">
        <v>0</v>
      </c>
      <c r="F12412" s="42" t="s">
        <v>10688</v>
      </c>
    </row>
    <row r="12413" spans="1:6" x14ac:dyDescent="0.2">
      <c r="A12413" s="42" t="s">
        <v>3428</v>
      </c>
      <c r="B12413" s="42" t="s">
        <v>8464</v>
      </c>
      <c r="C12413">
        <v>2018</v>
      </c>
      <c r="D12413" s="42" t="s">
        <v>9126</v>
      </c>
      <c r="E12413" t="b">
        <v>0</v>
      </c>
      <c r="F12413" s="42" t="s">
        <v>10688</v>
      </c>
    </row>
    <row r="12414" spans="1:6" x14ac:dyDescent="0.2">
      <c r="A12414" s="42" t="s">
        <v>3428</v>
      </c>
      <c r="B12414" s="42" t="s">
        <v>8464</v>
      </c>
      <c r="C12414">
        <v>2019</v>
      </c>
      <c r="D12414" s="42" t="s">
        <v>8715</v>
      </c>
      <c r="E12414" t="b">
        <v>0</v>
      </c>
      <c r="F12414" s="42" t="s">
        <v>10688</v>
      </c>
    </row>
    <row r="12415" spans="1:6" x14ac:dyDescent="0.2">
      <c r="A12415" s="42" t="s">
        <v>3428</v>
      </c>
      <c r="B12415" s="42" t="s">
        <v>8464</v>
      </c>
      <c r="C12415">
        <v>2020</v>
      </c>
      <c r="D12415" s="42" t="s">
        <v>9136</v>
      </c>
      <c r="E12415" t="b">
        <v>0</v>
      </c>
      <c r="F12415" s="42" t="s">
        <v>10688</v>
      </c>
    </row>
    <row r="12416" spans="1:6" x14ac:dyDescent="0.2">
      <c r="A12416" s="42" t="s">
        <v>621</v>
      </c>
      <c r="B12416" s="42" t="s">
        <v>8454</v>
      </c>
      <c r="C12416">
        <v>2013</v>
      </c>
      <c r="D12416" s="42" t="s">
        <v>9285</v>
      </c>
      <c r="E12416" t="b">
        <v>0</v>
      </c>
      <c r="F12416" s="42" t="s">
        <v>9286</v>
      </c>
    </row>
    <row r="12417" spans="1:6" x14ac:dyDescent="0.2">
      <c r="A12417" s="42" t="s">
        <v>621</v>
      </c>
      <c r="B12417" s="42" t="s">
        <v>8454</v>
      </c>
      <c r="C12417">
        <v>2014</v>
      </c>
      <c r="D12417" s="42" t="s">
        <v>8832</v>
      </c>
      <c r="E12417" t="b">
        <v>0</v>
      </c>
      <c r="F12417" s="42" t="s">
        <v>9286</v>
      </c>
    </row>
    <row r="12418" spans="1:6" x14ac:dyDescent="0.2">
      <c r="A12418" s="42" t="s">
        <v>621</v>
      </c>
      <c r="B12418" s="42" t="s">
        <v>8454</v>
      </c>
      <c r="C12418">
        <v>2015</v>
      </c>
      <c r="D12418" s="42" t="s">
        <v>9232</v>
      </c>
      <c r="E12418" t="b">
        <v>0</v>
      </c>
      <c r="F12418" s="42" t="s">
        <v>9286</v>
      </c>
    </row>
    <row r="12419" spans="1:6" x14ac:dyDescent="0.2">
      <c r="A12419" s="42" t="s">
        <v>621</v>
      </c>
      <c r="B12419" s="42" t="s">
        <v>8454</v>
      </c>
      <c r="C12419">
        <v>2016</v>
      </c>
      <c r="D12419" s="42" t="s">
        <v>9204</v>
      </c>
      <c r="E12419" t="b">
        <v>0</v>
      </c>
      <c r="F12419" s="42" t="s">
        <v>9286</v>
      </c>
    </row>
    <row r="12420" spans="1:6" x14ac:dyDescent="0.2">
      <c r="A12420" s="42" t="s">
        <v>621</v>
      </c>
      <c r="B12420" s="42" t="s">
        <v>8454</v>
      </c>
      <c r="C12420">
        <v>2017</v>
      </c>
      <c r="D12420" s="42" t="s">
        <v>9287</v>
      </c>
      <c r="E12420" t="b">
        <v>0</v>
      </c>
      <c r="F12420" s="42" t="s">
        <v>9286</v>
      </c>
    </row>
    <row r="12421" spans="1:6" x14ac:dyDescent="0.2">
      <c r="A12421" s="42" t="s">
        <v>621</v>
      </c>
      <c r="B12421" s="42" t="s">
        <v>8454</v>
      </c>
      <c r="C12421">
        <v>2018</v>
      </c>
      <c r="D12421" s="42" t="s">
        <v>8497</v>
      </c>
      <c r="E12421" t="b">
        <v>0</v>
      </c>
      <c r="F12421" s="42" t="s">
        <v>9286</v>
      </c>
    </row>
    <row r="12422" spans="1:6" x14ac:dyDescent="0.2">
      <c r="A12422" s="42" t="s">
        <v>621</v>
      </c>
      <c r="B12422" s="42" t="s">
        <v>8454</v>
      </c>
      <c r="C12422">
        <v>2019</v>
      </c>
      <c r="D12422" s="42" t="s">
        <v>8832</v>
      </c>
      <c r="E12422" t="b">
        <v>0</v>
      </c>
      <c r="F12422" s="42" t="s">
        <v>9286</v>
      </c>
    </row>
    <row r="12423" spans="1:6" x14ac:dyDescent="0.2">
      <c r="A12423" s="42" t="s">
        <v>621</v>
      </c>
      <c r="B12423" s="42" t="s">
        <v>8462</v>
      </c>
      <c r="C12423">
        <v>2013</v>
      </c>
      <c r="D12423" s="42" t="s">
        <v>9288</v>
      </c>
      <c r="E12423" t="b">
        <v>0</v>
      </c>
      <c r="F12423" s="42" t="s">
        <v>9286</v>
      </c>
    </row>
    <row r="12424" spans="1:6" x14ac:dyDescent="0.2">
      <c r="A12424" s="42" t="s">
        <v>621</v>
      </c>
      <c r="B12424" s="42" t="s">
        <v>8462</v>
      </c>
      <c r="C12424">
        <v>2014</v>
      </c>
      <c r="D12424" s="42" t="s">
        <v>9289</v>
      </c>
      <c r="E12424" t="b">
        <v>0</v>
      </c>
      <c r="F12424" s="42" t="s">
        <v>9286</v>
      </c>
    </row>
    <row r="12425" spans="1:6" x14ac:dyDescent="0.2">
      <c r="A12425" s="42" t="s">
        <v>621</v>
      </c>
      <c r="B12425" s="42" t="s">
        <v>8462</v>
      </c>
      <c r="C12425">
        <v>2015</v>
      </c>
      <c r="D12425" s="42" t="s">
        <v>8497</v>
      </c>
      <c r="E12425" t="b">
        <v>0</v>
      </c>
      <c r="F12425" s="42" t="s">
        <v>9286</v>
      </c>
    </row>
    <row r="12426" spans="1:6" x14ac:dyDescent="0.2">
      <c r="A12426" s="42" t="s">
        <v>621</v>
      </c>
      <c r="B12426" s="42" t="s">
        <v>8462</v>
      </c>
      <c r="C12426">
        <v>2016</v>
      </c>
      <c r="D12426" s="42" t="s">
        <v>8704</v>
      </c>
      <c r="E12426" t="b">
        <v>0</v>
      </c>
      <c r="F12426" s="42" t="s">
        <v>9286</v>
      </c>
    </row>
    <row r="12427" spans="1:6" x14ac:dyDescent="0.2">
      <c r="A12427" s="42" t="s">
        <v>621</v>
      </c>
      <c r="B12427" s="42" t="s">
        <v>8462</v>
      </c>
      <c r="C12427">
        <v>2017</v>
      </c>
      <c r="D12427" s="42" t="s">
        <v>9290</v>
      </c>
      <c r="E12427" t="b">
        <v>0</v>
      </c>
      <c r="F12427" s="42" t="s">
        <v>9286</v>
      </c>
    </row>
    <row r="12428" spans="1:6" x14ac:dyDescent="0.2">
      <c r="A12428" s="42" t="s">
        <v>621</v>
      </c>
      <c r="B12428" s="42" t="s">
        <v>8462</v>
      </c>
      <c r="C12428">
        <v>2018</v>
      </c>
      <c r="D12428" s="42" t="s">
        <v>8846</v>
      </c>
      <c r="E12428" t="b">
        <v>0</v>
      </c>
      <c r="F12428" s="42" t="s">
        <v>9286</v>
      </c>
    </row>
    <row r="12429" spans="1:6" x14ac:dyDescent="0.2">
      <c r="A12429" s="42" t="s">
        <v>621</v>
      </c>
      <c r="B12429" s="42" t="s">
        <v>8462</v>
      </c>
      <c r="C12429">
        <v>2019</v>
      </c>
      <c r="D12429" s="42" t="s">
        <v>9289</v>
      </c>
      <c r="E12429" t="b">
        <v>0</v>
      </c>
      <c r="F12429" s="42" t="s">
        <v>9286</v>
      </c>
    </row>
    <row r="12430" spans="1:6" x14ac:dyDescent="0.2">
      <c r="A12430" s="42" t="s">
        <v>621</v>
      </c>
      <c r="B12430" s="42" t="s">
        <v>8464</v>
      </c>
      <c r="C12430">
        <v>2013</v>
      </c>
      <c r="D12430" s="42" t="s">
        <v>9291</v>
      </c>
      <c r="E12430" t="b">
        <v>0</v>
      </c>
      <c r="F12430" s="42" t="s">
        <v>9286</v>
      </c>
    </row>
    <row r="12431" spans="1:6" x14ac:dyDescent="0.2">
      <c r="A12431" s="42" t="s">
        <v>621</v>
      </c>
      <c r="B12431" s="42" t="s">
        <v>8464</v>
      </c>
      <c r="C12431">
        <v>2014</v>
      </c>
      <c r="D12431" s="42" t="s">
        <v>8528</v>
      </c>
      <c r="E12431" t="b">
        <v>0</v>
      </c>
      <c r="F12431" s="42" t="s">
        <v>9286</v>
      </c>
    </row>
    <row r="12432" spans="1:6" x14ac:dyDescent="0.2">
      <c r="A12432" s="42" t="s">
        <v>621</v>
      </c>
      <c r="B12432" s="42" t="s">
        <v>8464</v>
      </c>
      <c r="C12432">
        <v>2015</v>
      </c>
      <c r="D12432" s="42" t="s">
        <v>8592</v>
      </c>
      <c r="E12432" t="b">
        <v>0</v>
      </c>
      <c r="F12432" s="42" t="s">
        <v>9286</v>
      </c>
    </row>
    <row r="12433" spans="1:6" x14ac:dyDescent="0.2">
      <c r="A12433" s="42" t="s">
        <v>621</v>
      </c>
      <c r="B12433" s="42" t="s">
        <v>8464</v>
      </c>
      <c r="C12433">
        <v>2016</v>
      </c>
      <c r="D12433" s="42" t="s">
        <v>8557</v>
      </c>
      <c r="E12433" t="b">
        <v>0</v>
      </c>
      <c r="F12433" s="42" t="s">
        <v>9286</v>
      </c>
    </row>
    <row r="12434" spans="1:6" x14ac:dyDescent="0.2">
      <c r="A12434" s="42" t="s">
        <v>621</v>
      </c>
      <c r="B12434" s="42" t="s">
        <v>8464</v>
      </c>
      <c r="C12434">
        <v>2017</v>
      </c>
      <c r="D12434" s="42" t="s">
        <v>9292</v>
      </c>
      <c r="E12434" t="b">
        <v>0</v>
      </c>
      <c r="F12434" s="42" t="s">
        <v>9286</v>
      </c>
    </row>
    <row r="12435" spans="1:6" x14ac:dyDescent="0.2">
      <c r="A12435" s="42" t="s">
        <v>621</v>
      </c>
      <c r="B12435" s="42" t="s">
        <v>8464</v>
      </c>
      <c r="C12435">
        <v>2018</v>
      </c>
      <c r="D12435" s="42" t="s">
        <v>8556</v>
      </c>
      <c r="E12435" t="b">
        <v>0</v>
      </c>
      <c r="F12435" s="42" t="s">
        <v>9286</v>
      </c>
    </row>
    <row r="12436" spans="1:6" x14ac:dyDescent="0.2">
      <c r="A12436" s="42" t="s">
        <v>621</v>
      </c>
      <c r="B12436" s="42" t="s">
        <v>8464</v>
      </c>
      <c r="C12436">
        <v>2019</v>
      </c>
      <c r="D12436" s="42" t="s">
        <v>9089</v>
      </c>
      <c r="E12436" t="b">
        <v>0</v>
      </c>
      <c r="F12436" s="42" t="s">
        <v>9286</v>
      </c>
    </row>
    <row r="12437" spans="1:6" x14ac:dyDescent="0.2">
      <c r="A12437" s="42" t="s">
        <v>3431</v>
      </c>
      <c r="B12437" s="42" t="s">
        <v>8454</v>
      </c>
      <c r="C12437">
        <v>2013</v>
      </c>
      <c r="D12437" s="42" t="s">
        <v>8493</v>
      </c>
      <c r="E12437" t="b">
        <v>0</v>
      </c>
      <c r="F12437" s="42" t="s">
        <v>9181</v>
      </c>
    </row>
    <row r="12438" spans="1:6" x14ac:dyDescent="0.2">
      <c r="A12438" s="42" t="s">
        <v>3431</v>
      </c>
      <c r="B12438" s="42" t="s">
        <v>8454</v>
      </c>
      <c r="C12438">
        <v>2014</v>
      </c>
      <c r="D12438" s="42" t="s">
        <v>9182</v>
      </c>
      <c r="E12438" t="b">
        <v>0</v>
      </c>
      <c r="F12438" s="42" t="s">
        <v>9181</v>
      </c>
    </row>
    <row r="12439" spans="1:6" x14ac:dyDescent="0.2">
      <c r="A12439" s="42" t="s">
        <v>3431</v>
      </c>
      <c r="B12439" s="42" t="s">
        <v>8454</v>
      </c>
      <c r="C12439">
        <v>2015</v>
      </c>
      <c r="D12439" s="42" t="s">
        <v>9183</v>
      </c>
      <c r="E12439" t="b">
        <v>0</v>
      </c>
      <c r="F12439" s="42" t="s">
        <v>9181</v>
      </c>
    </row>
    <row r="12440" spans="1:6" x14ac:dyDescent="0.2">
      <c r="A12440" s="42" t="s">
        <v>3431</v>
      </c>
      <c r="B12440" s="42" t="s">
        <v>8454</v>
      </c>
      <c r="C12440">
        <v>2016</v>
      </c>
      <c r="D12440" s="42" t="s">
        <v>9184</v>
      </c>
      <c r="E12440" t="b">
        <v>0</v>
      </c>
      <c r="F12440" s="42" t="s">
        <v>9181</v>
      </c>
    </row>
    <row r="12441" spans="1:6" x14ac:dyDescent="0.2">
      <c r="A12441" s="42" t="s">
        <v>3431</v>
      </c>
      <c r="B12441" s="42" t="s">
        <v>8454</v>
      </c>
      <c r="C12441">
        <v>2017</v>
      </c>
      <c r="D12441" s="42" t="s">
        <v>9185</v>
      </c>
      <c r="E12441" t="b">
        <v>0</v>
      </c>
      <c r="F12441" s="42" t="s">
        <v>9181</v>
      </c>
    </row>
    <row r="12442" spans="1:6" x14ac:dyDescent="0.2">
      <c r="A12442" s="42" t="s">
        <v>3431</v>
      </c>
      <c r="B12442" s="42" t="s">
        <v>8454</v>
      </c>
      <c r="C12442">
        <v>2018</v>
      </c>
      <c r="D12442" s="42" t="s">
        <v>9186</v>
      </c>
      <c r="E12442" t="b">
        <v>0</v>
      </c>
      <c r="F12442" s="42" t="s">
        <v>9181</v>
      </c>
    </row>
    <row r="12443" spans="1:6" x14ac:dyDescent="0.2">
      <c r="A12443" s="42" t="s">
        <v>3431</v>
      </c>
      <c r="B12443" s="42" t="s">
        <v>8454</v>
      </c>
      <c r="C12443">
        <v>2019</v>
      </c>
      <c r="D12443" s="42" t="s">
        <v>9187</v>
      </c>
      <c r="E12443" t="b">
        <v>0</v>
      </c>
      <c r="F12443" s="42" t="s">
        <v>9181</v>
      </c>
    </row>
    <row r="12444" spans="1:6" x14ac:dyDescent="0.2">
      <c r="A12444" s="42" t="s">
        <v>3431</v>
      </c>
      <c r="B12444" s="42" t="s">
        <v>8462</v>
      </c>
      <c r="C12444">
        <v>2013</v>
      </c>
      <c r="D12444" s="42" t="s">
        <v>9188</v>
      </c>
      <c r="E12444" t="b">
        <v>0</v>
      </c>
      <c r="F12444" s="42" t="s">
        <v>9181</v>
      </c>
    </row>
    <row r="12445" spans="1:6" x14ac:dyDescent="0.2">
      <c r="A12445" s="42" t="s">
        <v>3431</v>
      </c>
      <c r="B12445" s="42" t="s">
        <v>8462</v>
      </c>
      <c r="C12445">
        <v>2014</v>
      </c>
      <c r="D12445" s="42" t="s">
        <v>8494</v>
      </c>
      <c r="E12445" t="b">
        <v>0</v>
      </c>
      <c r="F12445" s="42" t="s">
        <v>9181</v>
      </c>
    </row>
    <row r="12446" spans="1:6" x14ac:dyDescent="0.2">
      <c r="A12446" s="42" t="s">
        <v>3431</v>
      </c>
      <c r="B12446" s="42" t="s">
        <v>8462</v>
      </c>
      <c r="C12446">
        <v>2015</v>
      </c>
      <c r="D12446" s="42" t="s">
        <v>9189</v>
      </c>
      <c r="E12446" t="b">
        <v>0</v>
      </c>
      <c r="F12446" s="42" t="s">
        <v>9181</v>
      </c>
    </row>
    <row r="12447" spans="1:6" x14ac:dyDescent="0.2">
      <c r="A12447" s="42" t="s">
        <v>3431</v>
      </c>
      <c r="B12447" s="42" t="s">
        <v>8462</v>
      </c>
      <c r="C12447">
        <v>2016</v>
      </c>
      <c r="D12447" s="42" t="s">
        <v>9190</v>
      </c>
      <c r="E12447" t="b">
        <v>0</v>
      </c>
      <c r="F12447" s="42" t="s">
        <v>9181</v>
      </c>
    </row>
    <row r="12448" spans="1:6" x14ac:dyDescent="0.2">
      <c r="A12448" s="42" t="s">
        <v>3431</v>
      </c>
      <c r="B12448" s="42" t="s">
        <v>8462</v>
      </c>
      <c r="C12448">
        <v>2017</v>
      </c>
      <c r="D12448" s="42" t="s">
        <v>8990</v>
      </c>
      <c r="E12448" t="b">
        <v>0</v>
      </c>
      <c r="F12448" s="42" t="s">
        <v>9181</v>
      </c>
    </row>
    <row r="12449" spans="1:6" x14ac:dyDescent="0.2">
      <c r="A12449" s="42" t="s">
        <v>3431</v>
      </c>
      <c r="B12449" s="42" t="s">
        <v>8462</v>
      </c>
      <c r="C12449">
        <v>2018</v>
      </c>
      <c r="D12449" s="42" t="s">
        <v>9186</v>
      </c>
      <c r="E12449" t="b">
        <v>0</v>
      </c>
      <c r="F12449" s="42" t="s">
        <v>9181</v>
      </c>
    </row>
    <row r="12450" spans="1:6" x14ac:dyDescent="0.2">
      <c r="A12450" s="42" t="s">
        <v>3431</v>
      </c>
      <c r="B12450" s="42" t="s">
        <v>8462</v>
      </c>
      <c r="C12450">
        <v>2019</v>
      </c>
      <c r="D12450" s="42" t="s">
        <v>8540</v>
      </c>
      <c r="E12450" t="b">
        <v>0</v>
      </c>
      <c r="F12450" s="42" t="s">
        <v>9181</v>
      </c>
    </row>
    <row r="12451" spans="1:6" x14ac:dyDescent="0.2">
      <c r="A12451" s="42" t="s">
        <v>3431</v>
      </c>
      <c r="B12451" s="42" t="s">
        <v>8464</v>
      </c>
      <c r="C12451">
        <v>2013</v>
      </c>
      <c r="D12451" s="42" t="s">
        <v>8639</v>
      </c>
      <c r="E12451" t="b">
        <v>0</v>
      </c>
      <c r="F12451" s="42" t="s">
        <v>9181</v>
      </c>
    </row>
    <row r="12452" spans="1:6" x14ac:dyDescent="0.2">
      <c r="A12452" s="42" t="s">
        <v>3431</v>
      </c>
      <c r="B12452" s="42" t="s">
        <v>8464</v>
      </c>
      <c r="C12452">
        <v>2014</v>
      </c>
      <c r="D12452" s="42" t="s">
        <v>8995</v>
      </c>
      <c r="E12452" t="b">
        <v>0</v>
      </c>
      <c r="F12452" s="42" t="s">
        <v>9181</v>
      </c>
    </row>
    <row r="12453" spans="1:6" x14ac:dyDescent="0.2">
      <c r="A12453" s="42" t="s">
        <v>3431</v>
      </c>
      <c r="B12453" s="42" t="s">
        <v>8464</v>
      </c>
      <c r="C12453">
        <v>2015</v>
      </c>
      <c r="D12453" s="42" t="s">
        <v>8649</v>
      </c>
      <c r="E12453" t="b">
        <v>0</v>
      </c>
      <c r="F12453" s="42" t="s">
        <v>9181</v>
      </c>
    </row>
    <row r="12454" spans="1:6" x14ac:dyDescent="0.2">
      <c r="A12454" s="42" t="s">
        <v>3431</v>
      </c>
      <c r="B12454" s="42" t="s">
        <v>8464</v>
      </c>
      <c r="C12454">
        <v>2016</v>
      </c>
      <c r="D12454" s="42" t="s">
        <v>8956</v>
      </c>
      <c r="E12454" t="b">
        <v>0</v>
      </c>
      <c r="F12454" s="42" t="s">
        <v>9181</v>
      </c>
    </row>
    <row r="12455" spans="1:6" x14ac:dyDescent="0.2">
      <c r="A12455" s="42" t="s">
        <v>3431</v>
      </c>
      <c r="B12455" s="42" t="s">
        <v>8464</v>
      </c>
      <c r="C12455">
        <v>2017</v>
      </c>
      <c r="D12455" s="42" t="s">
        <v>8631</v>
      </c>
      <c r="E12455" t="b">
        <v>0</v>
      </c>
      <c r="F12455" s="42" t="s">
        <v>9181</v>
      </c>
    </row>
    <row r="12456" spans="1:6" x14ac:dyDescent="0.2">
      <c r="A12456" s="42" t="s">
        <v>3431</v>
      </c>
      <c r="B12456" s="42" t="s">
        <v>8464</v>
      </c>
      <c r="C12456">
        <v>2018</v>
      </c>
      <c r="D12456" s="42" t="s">
        <v>8613</v>
      </c>
      <c r="E12456" t="b">
        <v>0</v>
      </c>
      <c r="F12456" s="42" t="s">
        <v>9181</v>
      </c>
    </row>
    <row r="12457" spans="1:6" x14ac:dyDescent="0.2">
      <c r="A12457" s="42" t="s">
        <v>3431</v>
      </c>
      <c r="B12457" s="42" t="s">
        <v>8464</v>
      </c>
      <c r="C12457">
        <v>2019</v>
      </c>
      <c r="D12457" s="42" t="s">
        <v>9191</v>
      </c>
      <c r="E12457" t="b">
        <v>0</v>
      </c>
      <c r="F12457" s="42" t="s">
        <v>9181</v>
      </c>
    </row>
    <row r="12458" spans="1:6" x14ac:dyDescent="0.2">
      <c r="A12458" s="42" t="s">
        <v>3433</v>
      </c>
      <c r="B12458" s="42" t="s">
        <v>8454</v>
      </c>
      <c r="C12458">
        <v>2013</v>
      </c>
      <c r="D12458" s="42" t="s">
        <v>8757</v>
      </c>
      <c r="E12458" t="b">
        <v>0</v>
      </c>
      <c r="F12458" s="42" t="s">
        <v>10689</v>
      </c>
    </row>
    <row r="12459" spans="1:6" x14ac:dyDescent="0.2">
      <c r="A12459" s="42" t="s">
        <v>3433</v>
      </c>
      <c r="B12459" s="42" t="s">
        <v>8454</v>
      </c>
      <c r="C12459">
        <v>2014</v>
      </c>
      <c r="D12459" s="42" t="s">
        <v>10297</v>
      </c>
      <c r="E12459" t="b">
        <v>0</v>
      </c>
      <c r="F12459" s="42" t="s">
        <v>10689</v>
      </c>
    </row>
    <row r="12460" spans="1:6" x14ac:dyDescent="0.2">
      <c r="A12460" s="42" t="s">
        <v>3433</v>
      </c>
      <c r="B12460" s="42" t="s">
        <v>8454</v>
      </c>
      <c r="C12460">
        <v>2015</v>
      </c>
      <c r="D12460" s="42" t="s">
        <v>9499</v>
      </c>
      <c r="E12460" t="b">
        <v>0</v>
      </c>
      <c r="F12460" s="42" t="s">
        <v>10689</v>
      </c>
    </row>
    <row r="12461" spans="1:6" x14ac:dyDescent="0.2">
      <c r="A12461" s="42" t="s">
        <v>3433</v>
      </c>
      <c r="B12461" s="42" t="s">
        <v>8454</v>
      </c>
      <c r="C12461">
        <v>2016</v>
      </c>
      <c r="D12461" s="42" t="s">
        <v>9278</v>
      </c>
      <c r="E12461" t="b">
        <v>0</v>
      </c>
      <c r="F12461" s="42" t="s">
        <v>10689</v>
      </c>
    </row>
    <row r="12462" spans="1:6" x14ac:dyDescent="0.2">
      <c r="A12462" s="42" t="s">
        <v>3433</v>
      </c>
      <c r="B12462" s="42" t="s">
        <v>8454</v>
      </c>
      <c r="C12462">
        <v>2017</v>
      </c>
      <c r="D12462" s="42" t="s">
        <v>9249</v>
      </c>
      <c r="E12462" t="b">
        <v>0</v>
      </c>
      <c r="F12462" s="42" t="s">
        <v>10689</v>
      </c>
    </row>
    <row r="12463" spans="1:6" x14ac:dyDescent="0.2">
      <c r="A12463" s="42" t="s">
        <v>3433</v>
      </c>
      <c r="B12463" s="42" t="s">
        <v>8454</v>
      </c>
      <c r="C12463">
        <v>2018</v>
      </c>
      <c r="D12463" s="42" t="s">
        <v>10085</v>
      </c>
      <c r="E12463" t="b">
        <v>0</v>
      </c>
      <c r="F12463" s="42" t="s">
        <v>10689</v>
      </c>
    </row>
    <row r="12464" spans="1:6" x14ac:dyDescent="0.2">
      <c r="A12464" s="42" t="s">
        <v>3433</v>
      </c>
      <c r="B12464" s="42" t="s">
        <v>8454</v>
      </c>
      <c r="C12464">
        <v>2019</v>
      </c>
      <c r="D12464" s="42" t="s">
        <v>10257</v>
      </c>
      <c r="E12464" t="b">
        <v>0</v>
      </c>
      <c r="F12464" s="42" t="s">
        <v>10689</v>
      </c>
    </row>
    <row r="12465" spans="1:6" x14ac:dyDescent="0.2">
      <c r="A12465" s="42" t="s">
        <v>3433</v>
      </c>
      <c r="B12465" s="42" t="s">
        <v>8462</v>
      </c>
      <c r="C12465">
        <v>2013</v>
      </c>
      <c r="D12465" s="42" t="s">
        <v>8757</v>
      </c>
      <c r="E12465" t="b">
        <v>0</v>
      </c>
      <c r="F12465" s="42" t="s">
        <v>10689</v>
      </c>
    </row>
    <row r="12466" spans="1:6" x14ac:dyDescent="0.2">
      <c r="A12466" s="42" t="s">
        <v>3433</v>
      </c>
      <c r="B12466" s="42" t="s">
        <v>8462</v>
      </c>
      <c r="C12466">
        <v>2014</v>
      </c>
      <c r="D12466" s="42" t="s">
        <v>8834</v>
      </c>
      <c r="E12466" t="b">
        <v>0</v>
      </c>
      <c r="F12466" s="42" t="s">
        <v>10689</v>
      </c>
    </row>
    <row r="12467" spans="1:6" x14ac:dyDescent="0.2">
      <c r="A12467" s="42" t="s">
        <v>3433</v>
      </c>
      <c r="B12467" s="42" t="s">
        <v>8462</v>
      </c>
      <c r="C12467">
        <v>2015</v>
      </c>
      <c r="D12467" s="42" t="s">
        <v>9499</v>
      </c>
      <c r="E12467" t="b">
        <v>0</v>
      </c>
      <c r="F12467" s="42" t="s">
        <v>10689</v>
      </c>
    </row>
    <row r="12468" spans="1:6" x14ac:dyDescent="0.2">
      <c r="A12468" s="42" t="s">
        <v>3433</v>
      </c>
      <c r="B12468" s="42" t="s">
        <v>8462</v>
      </c>
      <c r="C12468">
        <v>2016</v>
      </c>
      <c r="D12468" s="42" t="s">
        <v>9278</v>
      </c>
      <c r="E12468" t="b">
        <v>0</v>
      </c>
      <c r="F12468" s="42" t="s">
        <v>10689</v>
      </c>
    </row>
    <row r="12469" spans="1:6" x14ac:dyDescent="0.2">
      <c r="A12469" s="42" t="s">
        <v>3433</v>
      </c>
      <c r="B12469" s="42" t="s">
        <v>8462</v>
      </c>
      <c r="C12469">
        <v>2017</v>
      </c>
      <c r="D12469" s="42" t="s">
        <v>9249</v>
      </c>
      <c r="E12469" t="b">
        <v>0</v>
      </c>
      <c r="F12469" s="42" t="s">
        <v>10689</v>
      </c>
    </row>
    <row r="12470" spans="1:6" x14ac:dyDescent="0.2">
      <c r="A12470" s="42" t="s">
        <v>3433</v>
      </c>
      <c r="B12470" s="42" t="s">
        <v>8462</v>
      </c>
      <c r="C12470">
        <v>2018</v>
      </c>
      <c r="D12470" s="42" t="s">
        <v>10085</v>
      </c>
      <c r="E12470" t="b">
        <v>0</v>
      </c>
      <c r="F12470" s="42" t="s">
        <v>10689</v>
      </c>
    </row>
    <row r="12471" spans="1:6" x14ac:dyDescent="0.2">
      <c r="A12471" s="42" t="s">
        <v>3433</v>
      </c>
      <c r="B12471" s="42" t="s">
        <v>8462</v>
      </c>
      <c r="C12471">
        <v>2019</v>
      </c>
      <c r="D12471" s="42" t="s">
        <v>10257</v>
      </c>
      <c r="E12471" t="b">
        <v>0</v>
      </c>
      <c r="F12471" s="42" t="s">
        <v>10689</v>
      </c>
    </row>
    <row r="12472" spans="1:6" x14ac:dyDescent="0.2">
      <c r="A12472" s="42" t="s">
        <v>3433</v>
      </c>
      <c r="B12472" s="42" t="s">
        <v>8464</v>
      </c>
      <c r="C12472">
        <v>2013</v>
      </c>
      <c r="D12472" s="42" t="s">
        <v>9178</v>
      </c>
      <c r="E12472" t="b">
        <v>0</v>
      </c>
      <c r="F12472" s="42" t="s">
        <v>10689</v>
      </c>
    </row>
    <row r="12473" spans="1:6" x14ac:dyDescent="0.2">
      <c r="A12473" s="42" t="s">
        <v>3433</v>
      </c>
      <c r="B12473" s="42" t="s">
        <v>8464</v>
      </c>
      <c r="C12473">
        <v>2014</v>
      </c>
      <c r="D12473" s="42" t="s">
        <v>9427</v>
      </c>
      <c r="E12473" t="b">
        <v>0</v>
      </c>
      <c r="F12473" s="42" t="s">
        <v>10689</v>
      </c>
    </row>
    <row r="12474" spans="1:6" x14ac:dyDescent="0.2">
      <c r="A12474" s="42" t="s">
        <v>3433</v>
      </c>
      <c r="B12474" s="42" t="s">
        <v>8464</v>
      </c>
      <c r="C12474">
        <v>2015</v>
      </c>
      <c r="D12474" s="42" t="s">
        <v>9512</v>
      </c>
      <c r="E12474" t="b">
        <v>0</v>
      </c>
      <c r="F12474" s="42" t="s">
        <v>10689</v>
      </c>
    </row>
    <row r="12475" spans="1:6" x14ac:dyDescent="0.2">
      <c r="A12475" s="42" t="s">
        <v>3433</v>
      </c>
      <c r="B12475" s="42" t="s">
        <v>8464</v>
      </c>
      <c r="C12475">
        <v>2016</v>
      </c>
      <c r="D12475" s="42" t="s">
        <v>9038</v>
      </c>
      <c r="E12475" t="b">
        <v>0</v>
      </c>
      <c r="F12475" s="42" t="s">
        <v>10689</v>
      </c>
    </row>
    <row r="12476" spans="1:6" x14ac:dyDescent="0.2">
      <c r="A12476" s="42" t="s">
        <v>3433</v>
      </c>
      <c r="B12476" s="42" t="s">
        <v>8464</v>
      </c>
      <c r="C12476">
        <v>2017</v>
      </c>
      <c r="D12476" s="42" t="s">
        <v>9035</v>
      </c>
      <c r="E12476" t="b">
        <v>0</v>
      </c>
      <c r="F12476" s="42" t="s">
        <v>10689</v>
      </c>
    </row>
    <row r="12477" spans="1:6" x14ac:dyDescent="0.2">
      <c r="A12477" s="42" t="s">
        <v>3433</v>
      </c>
      <c r="B12477" s="42" t="s">
        <v>8464</v>
      </c>
      <c r="C12477">
        <v>2018</v>
      </c>
      <c r="D12477" s="42" t="s">
        <v>9227</v>
      </c>
      <c r="E12477" t="b">
        <v>0</v>
      </c>
      <c r="F12477" s="42" t="s">
        <v>10689</v>
      </c>
    </row>
    <row r="12478" spans="1:6" x14ac:dyDescent="0.2">
      <c r="A12478" s="42" t="s">
        <v>3433</v>
      </c>
      <c r="B12478" s="42" t="s">
        <v>8464</v>
      </c>
      <c r="C12478">
        <v>2019</v>
      </c>
      <c r="D12478" s="42" t="s">
        <v>8614</v>
      </c>
      <c r="E12478" t="b">
        <v>0</v>
      </c>
      <c r="F12478" s="42" t="s">
        <v>10689</v>
      </c>
    </row>
    <row r="12479" spans="1:6" x14ac:dyDescent="0.2">
      <c r="A12479" s="42" t="s">
        <v>3434</v>
      </c>
      <c r="B12479" s="42" t="s">
        <v>8454</v>
      </c>
      <c r="C12479">
        <v>2013</v>
      </c>
      <c r="D12479" s="42" t="s">
        <v>9142</v>
      </c>
      <c r="E12479" t="b">
        <v>0</v>
      </c>
      <c r="F12479" s="42" t="s">
        <v>10690</v>
      </c>
    </row>
    <row r="12480" spans="1:6" x14ac:dyDescent="0.2">
      <c r="A12480" s="42" t="s">
        <v>3434</v>
      </c>
      <c r="B12480" s="42" t="s">
        <v>8454</v>
      </c>
      <c r="C12480">
        <v>2014</v>
      </c>
      <c r="D12480" s="42" t="s">
        <v>9812</v>
      </c>
      <c r="E12480" t="b">
        <v>0</v>
      </c>
      <c r="F12480" s="42" t="s">
        <v>10690</v>
      </c>
    </row>
    <row r="12481" spans="1:6" x14ac:dyDescent="0.2">
      <c r="A12481" s="42" t="s">
        <v>3434</v>
      </c>
      <c r="B12481" s="42" t="s">
        <v>8454</v>
      </c>
      <c r="C12481">
        <v>2015</v>
      </c>
      <c r="D12481" s="42" t="s">
        <v>9634</v>
      </c>
      <c r="E12481" t="b">
        <v>0</v>
      </c>
      <c r="F12481" s="42" t="s">
        <v>10690</v>
      </c>
    </row>
    <row r="12482" spans="1:6" x14ac:dyDescent="0.2">
      <c r="A12482" s="42" t="s">
        <v>3434</v>
      </c>
      <c r="B12482" s="42" t="s">
        <v>8454</v>
      </c>
      <c r="C12482">
        <v>2016</v>
      </c>
      <c r="D12482" s="42" t="s">
        <v>9260</v>
      </c>
      <c r="E12482" t="b">
        <v>0</v>
      </c>
      <c r="F12482" s="42" t="s">
        <v>10690</v>
      </c>
    </row>
    <row r="12483" spans="1:6" x14ac:dyDescent="0.2">
      <c r="A12483" s="42" t="s">
        <v>3434</v>
      </c>
      <c r="B12483" s="42" t="s">
        <v>8454</v>
      </c>
      <c r="C12483">
        <v>2017</v>
      </c>
      <c r="D12483" s="42" t="s">
        <v>9238</v>
      </c>
      <c r="E12483" t="b">
        <v>0</v>
      </c>
      <c r="F12483" s="42" t="s">
        <v>10690</v>
      </c>
    </row>
    <row r="12484" spans="1:6" x14ac:dyDescent="0.2">
      <c r="A12484" s="42" t="s">
        <v>3434</v>
      </c>
      <c r="B12484" s="42" t="s">
        <v>8454</v>
      </c>
      <c r="C12484">
        <v>2018</v>
      </c>
      <c r="D12484" s="42" t="s">
        <v>9142</v>
      </c>
      <c r="E12484" t="b">
        <v>0</v>
      </c>
      <c r="F12484" s="42" t="s">
        <v>10690</v>
      </c>
    </row>
    <row r="12485" spans="1:6" x14ac:dyDescent="0.2">
      <c r="A12485" s="42" t="s">
        <v>3434</v>
      </c>
      <c r="B12485" s="42" t="s">
        <v>8454</v>
      </c>
      <c r="C12485">
        <v>2019</v>
      </c>
      <c r="D12485" s="42" t="s">
        <v>9392</v>
      </c>
      <c r="E12485" t="b">
        <v>0</v>
      </c>
      <c r="F12485" s="42" t="s">
        <v>10690</v>
      </c>
    </row>
    <row r="12486" spans="1:6" x14ac:dyDescent="0.2">
      <c r="A12486" s="42" t="s">
        <v>3434</v>
      </c>
      <c r="B12486" s="42" t="s">
        <v>8462</v>
      </c>
      <c r="C12486">
        <v>2013</v>
      </c>
      <c r="D12486" s="42" t="s">
        <v>9142</v>
      </c>
      <c r="E12486" t="b">
        <v>0</v>
      </c>
      <c r="F12486" s="42" t="s">
        <v>10690</v>
      </c>
    </row>
    <row r="12487" spans="1:6" x14ac:dyDescent="0.2">
      <c r="A12487" s="42" t="s">
        <v>3434</v>
      </c>
      <c r="B12487" s="42" t="s">
        <v>8462</v>
      </c>
      <c r="C12487">
        <v>2014</v>
      </c>
      <c r="D12487" s="42" t="s">
        <v>9812</v>
      </c>
      <c r="E12487" t="b">
        <v>0</v>
      </c>
      <c r="F12487" s="42" t="s">
        <v>10690</v>
      </c>
    </row>
    <row r="12488" spans="1:6" x14ac:dyDescent="0.2">
      <c r="A12488" s="42" t="s">
        <v>3434</v>
      </c>
      <c r="B12488" s="42" t="s">
        <v>8462</v>
      </c>
      <c r="C12488">
        <v>2015</v>
      </c>
      <c r="D12488" s="42" t="s">
        <v>9634</v>
      </c>
      <c r="E12488" t="b">
        <v>0</v>
      </c>
      <c r="F12488" s="42" t="s">
        <v>10690</v>
      </c>
    </row>
    <row r="12489" spans="1:6" x14ac:dyDescent="0.2">
      <c r="A12489" s="42" t="s">
        <v>3434</v>
      </c>
      <c r="B12489" s="42" t="s">
        <v>8462</v>
      </c>
      <c r="C12489">
        <v>2016</v>
      </c>
      <c r="D12489" s="42" t="s">
        <v>9260</v>
      </c>
      <c r="E12489" t="b">
        <v>0</v>
      </c>
      <c r="F12489" s="42" t="s">
        <v>10690</v>
      </c>
    </row>
    <row r="12490" spans="1:6" x14ac:dyDescent="0.2">
      <c r="A12490" s="42" t="s">
        <v>3434</v>
      </c>
      <c r="B12490" s="42" t="s">
        <v>8462</v>
      </c>
      <c r="C12490">
        <v>2017</v>
      </c>
      <c r="D12490" s="42" t="s">
        <v>9238</v>
      </c>
      <c r="E12490" t="b">
        <v>0</v>
      </c>
      <c r="F12490" s="42" t="s">
        <v>10690</v>
      </c>
    </row>
    <row r="12491" spans="1:6" x14ac:dyDescent="0.2">
      <c r="A12491" s="42" t="s">
        <v>3434</v>
      </c>
      <c r="B12491" s="42" t="s">
        <v>8462</v>
      </c>
      <c r="C12491">
        <v>2018</v>
      </c>
      <c r="D12491" s="42" t="s">
        <v>9142</v>
      </c>
      <c r="E12491" t="b">
        <v>0</v>
      </c>
      <c r="F12491" s="42" t="s">
        <v>10690</v>
      </c>
    </row>
    <row r="12492" spans="1:6" x14ac:dyDescent="0.2">
      <c r="A12492" s="42" t="s">
        <v>3434</v>
      </c>
      <c r="B12492" s="42" t="s">
        <v>8462</v>
      </c>
      <c r="C12492">
        <v>2019</v>
      </c>
      <c r="D12492" s="42" t="s">
        <v>9392</v>
      </c>
      <c r="E12492" t="b">
        <v>0</v>
      </c>
      <c r="F12492" s="42" t="s">
        <v>10690</v>
      </c>
    </row>
    <row r="12493" spans="1:6" x14ac:dyDescent="0.2">
      <c r="A12493" s="42" t="s">
        <v>3434</v>
      </c>
      <c r="B12493" s="42" t="s">
        <v>8464</v>
      </c>
      <c r="C12493">
        <v>2013</v>
      </c>
      <c r="D12493" s="42" t="s">
        <v>9174</v>
      </c>
      <c r="E12493" t="b">
        <v>0</v>
      </c>
      <c r="F12493" s="42" t="s">
        <v>10690</v>
      </c>
    </row>
    <row r="12494" spans="1:6" x14ac:dyDescent="0.2">
      <c r="A12494" s="42" t="s">
        <v>3434</v>
      </c>
      <c r="B12494" s="42" t="s">
        <v>8464</v>
      </c>
      <c r="C12494">
        <v>2014</v>
      </c>
      <c r="D12494" s="42" t="s">
        <v>9348</v>
      </c>
      <c r="E12494" t="b">
        <v>0</v>
      </c>
      <c r="F12494" s="42" t="s">
        <v>10690</v>
      </c>
    </row>
    <row r="12495" spans="1:6" x14ac:dyDescent="0.2">
      <c r="A12495" s="42" t="s">
        <v>3434</v>
      </c>
      <c r="B12495" s="42" t="s">
        <v>8464</v>
      </c>
      <c r="C12495">
        <v>2015</v>
      </c>
      <c r="D12495" s="42" t="s">
        <v>8709</v>
      </c>
      <c r="E12495" t="b">
        <v>0</v>
      </c>
      <c r="F12495" s="42" t="s">
        <v>10690</v>
      </c>
    </row>
    <row r="12496" spans="1:6" x14ac:dyDescent="0.2">
      <c r="A12496" s="42" t="s">
        <v>3434</v>
      </c>
      <c r="B12496" s="42" t="s">
        <v>8464</v>
      </c>
      <c r="C12496">
        <v>2016</v>
      </c>
      <c r="D12496" s="42" t="s">
        <v>9035</v>
      </c>
      <c r="E12496" t="b">
        <v>0</v>
      </c>
      <c r="F12496" s="42" t="s">
        <v>10690</v>
      </c>
    </row>
    <row r="12497" spans="1:6" x14ac:dyDescent="0.2">
      <c r="A12497" s="42" t="s">
        <v>3434</v>
      </c>
      <c r="B12497" s="42" t="s">
        <v>8464</v>
      </c>
      <c r="C12497">
        <v>2017</v>
      </c>
      <c r="D12497" s="42" t="s">
        <v>8749</v>
      </c>
      <c r="E12497" t="b">
        <v>0</v>
      </c>
      <c r="F12497" s="42" t="s">
        <v>10690</v>
      </c>
    </row>
    <row r="12498" spans="1:6" x14ac:dyDescent="0.2">
      <c r="A12498" s="42" t="s">
        <v>3434</v>
      </c>
      <c r="B12498" s="42" t="s">
        <v>8464</v>
      </c>
      <c r="C12498">
        <v>2018</v>
      </c>
      <c r="D12498" s="42" t="s">
        <v>9302</v>
      </c>
      <c r="E12498" t="b">
        <v>0</v>
      </c>
      <c r="F12498" s="42" t="s">
        <v>10690</v>
      </c>
    </row>
    <row r="12499" spans="1:6" x14ac:dyDescent="0.2">
      <c r="A12499" s="42" t="s">
        <v>3434</v>
      </c>
      <c r="B12499" s="42" t="s">
        <v>8464</v>
      </c>
      <c r="C12499">
        <v>2019</v>
      </c>
      <c r="D12499" s="42" t="s">
        <v>8846</v>
      </c>
      <c r="E12499" t="b">
        <v>0</v>
      </c>
      <c r="F12499" s="42" t="s">
        <v>10690</v>
      </c>
    </row>
    <row r="12500" spans="1:6" x14ac:dyDescent="0.2">
      <c r="A12500" s="42" t="s">
        <v>3435</v>
      </c>
      <c r="B12500" s="42" t="s">
        <v>8454</v>
      </c>
      <c r="C12500">
        <v>2013</v>
      </c>
      <c r="D12500" s="42" t="s">
        <v>8499</v>
      </c>
      <c r="E12500" t="b">
        <v>0</v>
      </c>
      <c r="F12500" s="42" t="s">
        <v>10691</v>
      </c>
    </row>
    <row r="12501" spans="1:6" x14ac:dyDescent="0.2">
      <c r="A12501" s="42" t="s">
        <v>3435</v>
      </c>
      <c r="B12501" s="42" t="s">
        <v>8454</v>
      </c>
      <c r="C12501">
        <v>2014</v>
      </c>
      <c r="D12501" s="42" t="s">
        <v>8973</v>
      </c>
      <c r="E12501" t="b">
        <v>0</v>
      </c>
      <c r="F12501" s="42" t="s">
        <v>10691</v>
      </c>
    </row>
    <row r="12502" spans="1:6" x14ac:dyDescent="0.2">
      <c r="A12502" s="42" t="s">
        <v>3435</v>
      </c>
      <c r="B12502" s="42" t="s">
        <v>8454</v>
      </c>
      <c r="C12502">
        <v>2015</v>
      </c>
      <c r="D12502" s="42" t="s">
        <v>8972</v>
      </c>
      <c r="E12502" t="b">
        <v>0</v>
      </c>
      <c r="F12502" s="42" t="s">
        <v>10691</v>
      </c>
    </row>
    <row r="12503" spans="1:6" x14ac:dyDescent="0.2">
      <c r="A12503" s="42" t="s">
        <v>3435</v>
      </c>
      <c r="B12503" s="42" t="s">
        <v>8454</v>
      </c>
      <c r="C12503">
        <v>2016</v>
      </c>
      <c r="D12503" s="42" t="s">
        <v>8932</v>
      </c>
      <c r="E12503" t="b">
        <v>0</v>
      </c>
      <c r="F12503" s="42" t="s">
        <v>10691</v>
      </c>
    </row>
    <row r="12504" spans="1:6" x14ac:dyDescent="0.2">
      <c r="A12504" s="42" t="s">
        <v>3435</v>
      </c>
      <c r="B12504" s="42" t="s">
        <v>8454</v>
      </c>
      <c r="C12504">
        <v>2017</v>
      </c>
      <c r="D12504" s="42" t="s">
        <v>8694</v>
      </c>
      <c r="E12504" t="b">
        <v>0</v>
      </c>
      <c r="F12504" s="42" t="s">
        <v>10691</v>
      </c>
    </row>
    <row r="12505" spans="1:6" x14ac:dyDescent="0.2">
      <c r="A12505" s="42" t="s">
        <v>3435</v>
      </c>
      <c r="B12505" s="42" t="s">
        <v>8454</v>
      </c>
      <c r="C12505">
        <v>2018</v>
      </c>
      <c r="D12505" s="42" t="s">
        <v>9168</v>
      </c>
      <c r="E12505" t="b">
        <v>0</v>
      </c>
      <c r="F12505" s="42" t="s">
        <v>10691</v>
      </c>
    </row>
    <row r="12506" spans="1:6" x14ac:dyDescent="0.2">
      <c r="A12506" s="42" t="s">
        <v>3435</v>
      </c>
      <c r="B12506" s="42" t="s">
        <v>8454</v>
      </c>
      <c r="C12506">
        <v>2019</v>
      </c>
      <c r="D12506" s="42" t="s">
        <v>8588</v>
      </c>
      <c r="E12506" t="b">
        <v>0</v>
      </c>
      <c r="F12506" s="42" t="s">
        <v>10691</v>
      </c>
    </row>
    <row r="12507" spans="1:6" x14ac:dyDescent="0.2">
      <c r="A12507" s="42" t="s">
        <v>3435</v>
      </c>
      <c r="B12507" s="42" t="s">
        <v>8462</v>
      </c>
      <c r="C12507">
        <v>2013</v>
      </c>
      <c r="D12507" s="42" t="s">
        <v>8499</v>
      </c>
      <c r="E12507" t="b">
        <v>0</v>
      </c>
      <c r="F12507" s="42" t="s">
        <v>10691</v>
      </c>
    </row>
    <row r="12508" spans="1:6" x14ac:dyDescent="0.2">
      <c r="A12508" s="42" t="s">
        <v>3435</v>
      </c>
      <c r="B12508" s="42" t="s">
        <v>8462</v>
      </c>
      <c r="C12508">
        <v>2014</v>
      </c>
      <c r="D12508" s="42" t="s">
        <v>8973</v>
      </c>
      <c r="E12508" t="b">
        <v>0</v>
      </c>
      <c r="F12508" s="42" t="s">
        <v>10691</v>
      </c>
    </row>
    <row r="12509" spans="1:6" x14ac:dyDescent="0.2">
      <c r="A12509" s="42" t="s">
        <v>3435</v>
      </c>
      <c r="B12509" s="42" t="s">
        <v>8462</v>
      </c>
      <c r="C12509">
        <v>2015</v>
      </c>
      <c r="D12509" s="42" t="s">
        <v>8973</v>
      </c>
      <c r="E12509" t="b">
        <v>0</v>
      </c>
      <c r="F12509" s="42" t="s">
        <v>10691</v>
      </c>
    </row>
    <row r="12510" spans="1:6" x14ac:dyDescent="0.2">
      <c r="A12510" s="42" t="s">
        <v>3435</v>
      </c>
      <c r="B12510" s="42" t="s">
        <v>8462</v>
      </c>
      <c r="C12510">
        <v>2016</v>
      </c>
      <c r="D12510" s="42" t="s">
        <v>8932</v>
      </c>
      <c r="E12510" t="b">
        <v>0</v>
      </c>
      <c r="F12510" s="42" t="s">
        <v>10691</v>
      </c>
    </row>
    <row r="12511" spans="1:6" x14ac:dyDescent="0.2">
      <c r="A12511" s="42" t="s">
        <v>3435</v>
      </c>
      <c r="B12511" s="42" t="s">
        <v>8462</v>
      </c>
      <c r="C12511">
        <v>2017</v>
      </c>
      <c r="D12511" s="42" t="s">
        <v>8694</v>
      </c>
      <c r="E12511" t="b">
        <v>0</v>
      </c>
      <c r="F12511" s="42" t="s">
        <v>10691</v>
      </c>
    </row>
    <row r="12512" spans="1:6" x14ac:dyDescent="0.2">
      <c r="A12512" s="42" t="s">
        <v>3435</v>
      </c>
      <c r="B12512" s="42" t="s">
        <v>8462</v>
      </c>
      <c r="C12512">
        <v>2018</v>
      </c>
      <c r="D12512" s="42" t="s">
        <v>9168</v>
      </c>
      <c r="E12512" t="b">
        <v>0</v>
      </c>
      <c r="F12512" s="42" t="s">
        <v>10691</v>
      </c>
    </row>
    <row r="12513" spans="1:6" x14ac:dyDescent="0.2">
      <c r="A12513" s="42" t="s">
        <v>3435</v>
      </c>
      <c r="B12513" s="42" t="s">
        <v>8462</v>
      </c>
      <c r="C12513">
        <v>2019</v>
      </c>
      <c r="D12513" s="42" t="s">
        <v>8588</v>
      </c>
      <c r="E12513" t="b">
        <v>0</v>
      </c>
      <c r="F12513" s="42" t="s">
        <v>10691</v>
      </c>
    </row>
    <row r="12514" spans="1:6" x14ac:dyDescent="0.2">
      <c r="A12514" s="42" t="s">
        <v>3435</v>
      </c>
      <c r="B12514" s="42" t="s">
        <v>8464</v>
      </c>
      <c r="C12514">
        <v>2013</v>
      </c>
      <c r="D12514" s="42" t="s">
        <v>8828</v>
      </c>
      <c r="E12514" t="b">
        <v>0</v>
      </c>
      <c r="F12514" s="42" t="s">
        <v>10691</v>
      </c>
    </row>
    <row r="12515" spans="1:6" x14ac:dyDescent="0.2">
      <c r="A12515" s="42" t="s">
        <v>3435</v>
      </c>
      <c r="B12515" s="42" t="s">
        <v>8464</v>
      </c>
      <c r="C12515">
        <v>2014</v>
      </c>
      <c r="D12515" s="42" t="s">
        <v>8828</v>
      </c>
      <c r="E12515" t="b">
        <v>0</v>
      </c>
      <c r="F12515" s="42" t="s">
        <v>10691</v>
      </c>
    </row>
    <row r="12516" spans="1:6" x14ac:dyDescent="0.2">
      <c r="A12516" s="42" t="s">
        <v>3435</v>
      </c>
      <c r="B12516" s="42" t="s">
        <v>8464</v>
      </c>
      <c r="C12516">
        <v>2015</v>
      </c>
      <c r="D12516" s="42" t="s">
        <v>8979</v>
      </c>
      <c r="E12516" t="b">
        <v>0</v>
      </c>
      <c r="F12516" s="42" t="s">
        <v>10691</v>
      </c>
    </row>
    <row r="12517" spans="1:6" x14ac:dyDescent="0.2">
      <c r="A12517" s="42" t="s">
        <v>3435</v>
      </c>
      <c r="B12517" s="42" t="s">
        <v>8464</v>
      </c>
      <c r="C12517">
        <v>2016</v>
      </c>
      <c r="D12517" s="42" t="s">
        <v>9049</v>
      </c>
      <c r="E12517" t="b">
        <v>0</v>
      </c>
      <c r="F12517" s="42" t="s">
        <v>10691</v>
      </c>
    </row>
    <row r="12518" spans="1:6" x14ac:dyDescent="0.2">
      <c r="A12518" s="42" t="s">
        <v>3435</v>
      </c>
      <c r="B12518" s="42" t="s">
        <v>8464</v>
      </c>
      <c r="C12518">
        <v>2017</v>
      </c>
      <c r="D12518" s="42" t="s">
        <v>8694</v>
      </c>
      <c r="E12518" t="b">
        <v>0</v>
      </c>
      <c r="F12518" s="42" t="s">
        <v>10691</v>
      </c>
    </row>
    <row r="12519" spans="1:6" x14ac:dyDescent="0.2">
      <c r="A12519" s="42" t="s">
        <v>3435</v>
      </c>
      <c r="B12519" s="42" t="s">
        <v>8464</v>
      </c>
      <c r="C12519">
        <v>2018</v>
      </c>
      <c r="D12519" s="42" t="s">
        <v>9090</v>
      </c>
      <c r="E12519" t="b">
        <v>0</v>
      </c>
      <c r="F12519" s="42" t="s">
        <v>10691</v>
      </c>
    </row>
    <row r="12520" spans="1:6" x14ac:dyDescent="0.2">
      <c r="A12520" s="42" t="s">
        <v>3435</v>
      </c>
      <c r="B12520" s="42" t="s">
        <v>8464</v>
      </c>
      <c r="C12520">
        <v>2019</v>
      </c>
      <c r="D12520" s="42" t="s">
        <v>8932</v>
      </c>
      <c r="E12520" t="b">
        <v>0</v>
      </c>
      <c r="F12520" s="42" t="s">
        <v>10691</v>
      </c>
    </row>
    <row r="12521" spans="1:6" x14ac:dyDescent="0.2">
      <c r="A12521" s="42" t="s">
        <v>3436</v>
      </c>
      <c r="B12521" s="42" t="s">
        <v>8454</v>
      </c>
      <c r="C12521">
        <v>2013</v>
      </c>
      <c r="D12521" s="42" t="s">
        <v>9081</v>
      </c>
      <c r="E12521" t="b">
        <v>0</v>
      </c>
      <c r="F12521" s="42" t="s">
        <v>10692</v>
      </c>
    </row>
    <row r="12522" spans="1:6" x14ac:dyDescent="0.2">
      <c r="A12522" s="42" t="s">
        <v>3436</v>
      </c>
      <c r="B12522" s="42" t="s">
        <v>8454</v>
      </c>
      <c r="C12522">
        <v>2014</v>
      </c>
      <c r="D12522" s="42" t="s">
        <v>9499</v>
      </c>
      <c r="E12522" t="b">
        <v>0</v>
      </c>
      <c r="F12522" s="42" t="s">
        <v>10692</v>
      </c>
    </row>
    <row r="12523" spans="1:6" x14ac:dyDescent="0.2">
      <c r="A12523" s="42" t="s">
        <v>3436</v>
      </c>
      <c r="B12523" s="42" t="s">
        <v>8454</v>
      </c>
      <c r="C12523">
        <v>2015</v>
      </c>
      <c r="D12523" s="42" t="s">
        <v>8686</v>
      </c>
      <c r="E12523" t="b">
        <v>0</v>
      </c>
      <c r="F12523" s="42" t="s">
        <v>10692</v>
      </c>
    </row>
    <row r="12524" spans="1:6" x14ac:dyDescent="0.2">
      <c r="A12524" s="42" t="s">
        <v>3436</v>
      </c>
      <c r="B12524" s="42" t="s">
        <v>8454</v>
      </c>
      <c r="C12524">
        <v>2016</v>
      </c>
      <c r="D12524" s="42" t="s">
        <v>9292</v>
      </c>
      <c r="E12524" t="b">
        <v>0</v>
      </c>
      <c r="F12524" s="42" t="s">
        <v>10692</v>
      </c>
    </row>
    <row r="12525" spans="1:6" x14ac:dyDescent="0.2">
      <c r="A12525" s="42" t="s">
        <v>3436</v>
      </c>
      <c r="B12525" s="42" t="s">
        <v>8454</v>
      </c>
      <c r="C12525">
        <v>2017</v>
      </c>
      <c r="D12525" s="42" t="s">
        <v>10391</v>
      </c>
      <c r="E12525" t="b">
        <v>0</v>
      </c>
      <c r="F12525" s="42" t="s">
        <v>10692</v>
      </c>
    </row>
    <row r="12526" spans="1:6" x14ac:dyDescent="0.2">
      <c r="A12526" s="42" t="s">
        <v>3436</v>
      </c>
      <c r="B12526" s="42" t="s">
        <v>8454</v>
      </c>
      <c r="C12526">
        <v>2018</v>
      </c>
      <c r="D12526" s="42" t="s">
        <v>10693</v>
      </c>
      <c r="E12526" t="b">
        <v>0</v>
      </c>
      <c r="F12526" s="42" t="s">
        <v>10692</v>
      </c>
    </row>
    <row r="12527" spans="1:6" x14ac:dyDescent="0.2">
      <c r="A12527" s="42" t="s">
        <v>3436</v>
      </c>
      <c r="B12527" s="42" t="s">
        <v>8454</v>
      </c>
      <c r="C12527">
        <v>2019</v>
      </c>
      <c r="D12527" s="42" t="s">
        <v>9147</v>
      </c>
      <c r="E12527" t="b">
        <v>0</v>
      </c>
      <c r="F12527" s="42" t="s">
        <v>10692</v>
      </c>
    </row>
    <row r="12528" spans="1:6" x14ac:dyDescent="0.2">
      <c r="A12528" s="42" t="s">
        <v>3436</v>
      </c>
      <c r="B12528" s="42" t="s">
        <v>8462</v>
      </c>
      <c r="C12528">
        <v>2013</v>
      </c>
      <c r="D12528" s="42" t="s">
        <v>8539</v>
      </c>
      <c r="E12528" t="b">
        <v>0</v>
      </c>
      <c r="F12528" s="42" t="s">
        <v>10692</v>
      </c>
    </row>
    <row r="12529" spans="1:6" x14ac:dyDescent="0.2">
      <c r="A12529" s="42" t="s">
        <v>3436</v>
      </c>
      <c r="B12529" s="42" t="s">
        <v>8462</v>
      </c>
      <c r="C12529">
        <v>2014</v>
      </c>
      <c r="D12529" s="42" t="s">
        <v>9812</v>
      </c>
      <c r="E12529" t="b">
        <v>0</v>
      </c>
      <c r="F12529" s="42" t="s">
        <v>10692</v>
      </c>
    </row>
    <row r="12530" spans="1:6" x14ac:dyDescent="0.2">
      <c r="A12530" s="42" t="s">
        <v>3436</v>
      </c>
      <c r="B12530" s="42" t="s">
        <v>8462</v>
      </c>
      <c r="C12530">
        <v>2015</v>
      </c>
      <c r="D12530" s="42" t="s">
        <v>8686</v>
      </c>
      <c r="E12530" t="b">
        <v>0</v>
      </c>
      <c r="F12530" s="42" t="s">
        <v>10692</v>
      </c>
    </row>
    <row r="12531" spans="1:6" x14ac:dyDescent="0.2">
      <c r="A12531" s="42" t="s">
        <v>3436</v>
      </c>
      <c r="B12531" s="42" t="s">
        <v>8462</v>
      </c>
      <c r="C12531">
        <v>2016</v>
      </c>
      <c r="D12531" s="42" t="s">
        <v>8719</v>
      </c>
      <c r="E12531" t="b">
        <v>0</v>
      </c>
      <c r="F12531" s="42" t="s">
        <v>10692</v>
      </c>
    </row>
    <row r="12532" spans="1:6" x14ac:dyDescent="0.2">
      <c r="A12532" s="42" t="s">
        <v>3436</v>
      </c>
      <c r="B12532" s="42" t="s">
        <v>8462</v>
      </c>
      <c r="C12532">
        <v>2017</v>
      </c>
      <c r="D12532" s="42" t="s">
        <v>10391</v>
      </c>
      <c r="E12532" t="b">
        <v>0</v>
      </c>
      <c r="F12532" s="42" t="s">
        <v>10692</v>
      </c>
    </row>
    <row r="12533" spans="1:6" x14ac:dyDescent="0.2">
      <c r="A12533" s="42" t="s">
        <v>3436</v>
      </c>
      <c r="B12533" s="42" t="s">
        <v>8462</v>
      </c>
      <c r="C12533">
        <v>2018</v>
      </c>
      <c r="D12533" s="42" t="s">
        <v>9343</v>
      </c>
      <c r="E12533" t="b">
        <v>0</v>
      </c>
      <c r="F12533" s="42" t="s">
        <v>10692</v>
      </c>
    </row>
    <row r="12534" spans="1:6" x14ac:dyDescent="0.2">
      <c r="A12534" s="42" t="s">
        <v>3436</v>
      </c>
      <c r="B12534" s="42" t="s">
        <v>8462</v>
      </c>
      <c r="C12534">
        <v>2019</v>
      </c>
      <c r="D12534" s="42" t="s">
        <v>8773</v>
      </c>
      <c r="E12534" t="b">
        <v>0</v>
      </c>
      <c r="F12534" s="42" t="s">
        <v>10692</v>
      </c>
    </row>
    <row r="12535" spans="1:6" x14ac:dyDescent="0.2">
      <c r="A12535" s="42" t="s">
        <v>3436</v>
      </c>
      <c r="B12535" s="42" t="s">
        <v>8464</v>
      </c>
      <c r="C12535">
        <v>2013</v>
      </c>
      <c r="D12535" s="42" t="s">
        <v>8638</v>
      </c>
      <c r="E12535" t="b">
        <v>0</v>
      </c>
      <c r="F12535" s="42" t="s">
        <v>10692</v>
      </c>
    </row>
    <row r="12536" spans="1:6" x14ac:dyDescent="0.2">
      <c r="A12536" s="42" t="s">
        <v>3436</v>
      </c>
      <c r="B12536" s="42" t="s">
        <v>8464</v>
      </c>
      <c r="C12536">
        <v>2014</v>
      </c>
      <c r="D12536" s="42" t="s">
        <v>8638</v>
      </c>
      <c r="E12536" t="b">
        <v>0</v>
      </c>
      <c r="F12536" s="42" t="s">
        <v>10692</v>
      </c>
    </row>
    <row r="12537" spans="1:6" x14ac:dyDescent="0.2">
      <c r="A12537" s="42" t="s">
        <v>3436</v>
      </c>
      <c r="B12537" s="42" t="s">
        <v>8464</v>
      </c>
      <c r="C12537">
        <v>2015</v>
      </c>
      <c r="D12537" s="42" t="s">
        <v>9165</v>
      </c>
      <c r="E12537" t="b">
        <v>0</v>
      </c>
      <c r="F12537" s="42" t="s">
        <v>10692</v>
      </c>
    </row>
    <row r="12538" spans="1:6" x14ac:dyDescent="0.2">
      <c r="A12538" s="42" t="s">
        <v>3436</v>
      </c>
      <c r="B12538" s="42" t="s">
        <v>8464</v>
      </c>
      <c r="C12538">
        <v>2016</v>
      </c>
      <c r="D12538" s="42" t="s">
        <v>9106</v>
      </c>
      <c r="E12538" t="b">
        <v>0</v>
      </c>
      <c r="F12538" s="42" t="s">
        <v>10692</v>
      </c>
    </row>
    <row r="12539" spans="1:6" x14ac:dyDescent="0.2">
      <c r="A12539" s="42" t="s">
        <v>3436</v>
      </c>
      <c r="B12539" s="42" t="s">
        <v>8464</v>
      </c>
      <c r="C12539">
        <v>2017</v>
      </c>
      <c r="D12539" s="42" t="s">
        <v>8691</v>
      </c>
      <c r="E12539" t="b">
        <v>0</v>
      </c>
      <c r="F12539" s="42" t="s">
        <v>10692</v>
      </c>
    </row>
    <row r="12540" spans="1:6" x14ac:dyDescent="0.2">
      <c r="A12540" s="42" t="s">
        <v>3436</v>
      </c>
      <c r="B12540" s="42" t="s">
        <v>8464</v>
      </c>
      <c r="C12540">
        <v>2018</v>
      </c>
      <c r="D12540" s="42" t="s">
        <v>9007</v>
      </c>
      <c r="E12540" t="b">
        <v>0</v>
      </c>
      <c r="F12540" s="42" t="s">
        <v>10692</v>
      </c>
    </row>
    <row r="12541" spans="1:6" x14ac:dyDescent="0.2">
      <c r="A12541" s="42" t="s">
        <v>3436</v>
      </c>
      <c r="B12541" s="42" t="s">
        <v>8464</v>
      </c>
      <c r="C12541">
        <v>2019</v>
      </c>
      <c r="D12541" s="42" t="s">
        <v>9256</v>
      </c>
      <c r="E12541" t="b">
        <v>0</v>
      </c>
      <c r="F12541" s="42" t="s">
        <v>10692</v>
      </c>
    </row>
    <row r="12542" spans="1:6" x14ac:dyDescent="0.2">
      <c r="A12542" s="42" t="s">
        <v>3437</v>
      </c>
      <c r="B12542" s="42" t="s">
        <v>8454</v>
      </c>
      <c r="C12542">
        <v>2013</v>
      </c>
      <c r="D12542" s="42" t="s">
        <v>8940</v>
      </c>
      <c r="E12542" t="b">
        <v>0</v>
      </c>
      <c r="F12542" s="42" t="s">
        <v>10694</v>
      </c>
    </row>
    <row r="12543" spans="1:6" x14ac:dyDescent="0.2">
      <c r="A12543" s="42" t="s">
        <v>3437</v>
      </c>
      <c r="B12543" s="42" t="s">
        <v>8454</v>
      </c>
      <c r="C12543">
        <v>2014</v>
      </c>
      <c r="D12543" s="42" t="s">
        <v>8607</v>
      </c>
      <c r="E12543" t="b">
        <v>0</v>
      </c>
      <c r="F12543" s="42" t="s">
        <v>10694</v>
      </c>
    </row>
    <row r="12544" spans="1:6" x14ac:dyDescent="0.2">
      <c r="A12544" s="42" t="s">
        <v>3437</v>
      </c>
      <c r="B12544" s="42" t="s">
        <v>8454</v>
      </c>
      <c r="C12544">
        <v>2015</v>
      </c>
      <c r="D12544" s="42" t="s">
        <v>9165</v>
      </c>
      <c r="E12544" t="b">
        <v>0</v>
      </c>
      <c r="F12544" s="42" t="s">
        <v>10694</v>
      </c>
    </row>
    <row r="12545" spans="1:6" x14ac:dyDescent="0.2">
      <c r="A12545" s="42" t="s">
        <v>3437</v>
      </c>
      <c r="B12545" s="42" t="s">
        <v>8454</v>
      </c>
      <c r="C12545">
        <v>2016</v>
      </c>
      <c r="D12545" s="42" t="s">
        <v>8669</v>
      </c>
      <c r="E12545" t="b">
        <v>0</v>
      </c>
      <c r="F12545" s="42" t="s">
        <v>10694</v>
      </c>
    </row>
    <row r="12546" spans="1:6" x14ac:dyDescent="0.2">
      <c r="A12546" s="42" t="s">
        <v>3437</v>
      </c>
      <c r="B12546" s="42" t="s">
        <v>8454</v>
      </c>
      <c r="C12546">
        <v>2017</v>
      </c>
      <c r="D12546" s="42" t="s">
        <v>9095</v>
      </c>
      <c r="E12546" t="b">
        <v>0</v>
      </c>
      <c r="F12546" s="42" t="s">
        <v>10694</v>
      </c>
    </row>
    <row r="12547" spans="1:6" x14ac:dyDescent="0.2">
      <c r="A12547" s="42" t="s">
        <v>3437</v>
      </c>
      <c r="B12547" s="42" t="s">
        <v>8454</v>
      </c>
      <c r="C12547">
        <v>2018</v>
      </c>
      <c r="D12547" s="42" t="s">
        <v>9091</v>
      </c>
      <c r="E12547" t="b">
        <v>0</v>
      </c>
      <c r="F12547" s="42" t="s">
        <v>10694</v>
      </c>
    </row>
    <row r="12548" spans="1:6" x14ac:dyDescent="0.2">
      <c r="A12548" s="42" t="s">
        <v>3437</v>
      </c>
      <c r="B12548" s="42" t="s">
        <v>8454</v>
      </c>
      <c r="C12548">
        <v>2019</v>
      </c>
      <c r="D12548" s="42" t="s">
        <v>8614</v>
      </c>
      <c r="E12548" t="b">
        <v>0</v>
      </c>
      <c r="F12548" s="42" t="s">
        <v>10694</v>
      </c>
    </row>
    <row r="12549" spans="1:6" x14ac:dyDescent="0.2">
      <c r="A12549" s="42" t="s">
        <v>3437</v>
      </c>
      <c r="B12549" s="42" t="s">
        <v>8462</v>
      </c>
      <c r="C12549">
        <v>2013</v>
      </c>
      <c r="D12549" s="42" t="s">
        <v>8652</v>
      </c>
      <c r="E12549" t="b">
        <v>0</v>
      </c>
      <c r="F12549" s="42" t="s">
        <v>10694</v>
      </c>
    </row>
    <row r="12550" spans="1:6" x14ac:dyDescent="0.2">
      <c r="A12550" s="42" t="s">
        <v>3437</v>
      </c>
      <c r="B12550" s="42" t="s">
        <v>8462</v>
      </c>
      <c r="C12550">
        <v>2014</v>
      </c>
      <c r="D12550" s="42" t="s">
        <v>8687</v>
      </c>
      <c r="E12550" t="b">
        <v>0</v>
      </c>
      <c r="F12550" s="42" t="s">
        <v>10694</v>
      </c>
    </row>
    <row r="12551" spans="1:6" x14ac:dyDescent="0.2">
      <c r="A12551" s="42" t="s">
        <v>3437</v>
      </c>
      <c r="B12551" s="42" t="s">
        <v>8462</v>
      </c>
      <c r="C12551">
        <v>2015</v>
      </c>
      <c r="D12551" s="42" t="s">
        <v>8591</v>
      </c>
      <c r="E12551" t="b">
        <v>0</v>
      </c>
      <c r="F12551" s="42" t="s">
        <v>10694</v>
      </c>
    </row>
    <row r="12552" spans="1:6" x14ac:dyDescent="0.2">
      <c r="A12552" s="42" t="s">
        <v>3437</v>
      </c>
      <c r="B12552" s="42" t="s">
        <v>8462</v>
      </c>
      <c r="C12552">
        <v>2016</v>
      </c>
      <c r="D12552" s="42" t="s">
        <v>9164</v>
      </c>
      <c r="E12552" t="b">
        <v>0</v>
      </c>
      <c r="F12552" s="42" t="s">
        <v>10694</v>
      </c>
    </row>
    <row r="12553" spans="1:6" x14ac:dyDescent="0.2">
      <c r="A12553" s="42" t="s">
        <v>3437</v>
      </c>
      <c r="B12553" s="42" t="s">
        <v>8462</v>
      </c>
      <c r="C12553">
        <v>2017</v>
      </c>
      <c r="D12553" s="42" t="s">
        <v>8547</v>
      </c>
      <c r="E12553" t="b">
        <v>0</v>
      </c>
      <c r="F12553" s="42" t="s">
        <v>10694</v>
      </c>
    </row>
    <row r="12554" spans="1:6" x14ac:dyDescent="0.2">
      <c r="A12554" s="42" t="s">
        <v>3437</v>
      </c>
      <c r="B12554" s="42" t="s">
        <v>8462</v>
      </c>
      <c r="C12554">
        <v>2018</v>
      </c>
      <c r="D12554" s="42" t="s">
        <v>8525</v>
      </c>
      <c r="E12554" t="b">
        <v>0</v>
      </c>
      <c r="F12554" s="42" t="s">
        <v>10694</v>
      </c>
    </row>
    <row r="12555" spans="1:6" x14ac:dyDescent="0.2">
      <c r="A12555" s="42" t="s">
        <v>3437</v>
      </c>
      <c r="B12555" s="42" t="s">
        <v>8462</v>
      </c>
      <c r="C12555">
        <v>2019</v>
      </c>
      <c r="D12555" s="42" t="s">
        <v>8614</v>
      </c>
      <c r="E12555" t="b">
        <v>0</v>
      </c>
      <c r="F12555" s="42" t="s">
        <v>10694</v>
      </c>
    </row>
    <row r="12556" spans="1:6" x14ac:dyDescent="0.2">
      <c r="A12556" s="42" t="s">
        <v>3437</v>
      </c>
      <c r="B12556" s="42" t="s">
        <v>8464</v>
      </c>
      <c r="C12556">
        <v>2013</v>
      </c>
      <c r="D12556" s="42" t="s">
        <v>8496</v>
      </c>
      <c r="E12556" t="b">
        <v>0</v>
      </c>
      <c r="F12556" s="42" t="s">
        <v>10694</v>
      </c>
    </row>
    <row r="12557" spans="1:6" x14ac:dyDescent="0.2">
      <c r="A12557" s="42" t="s">
        <v>3437</v>
      </c>
      <c r="B12557" s="42" t="s">
        <v>8464</v>
      </c>
      <c r="C12557">
        <v>2014</v>
      </c>
      <c r="D12557" s="42" t="s">
        <v>8496</v>
      </c>
      <c r="E12557" t="b">
        <v>0</v>
      </c>
      <c r="F12557" s="42" t="s">
        <v>10694</v>
      </c>
    </row>
    <row r="12558" spans="1:6" x14ac:dyDescent="0.2">
      <c r="A12558" s="42" t="s">
        <v>3437</v>
      </c>
      <c r="B12558" s="42" t="s">
        <v>8464</v>
      </c>
      <c r="C12558">
        <v>2015</v>
      </c>
      <c r="D12558" s="42" t="s">
        <v>8496</v>
      </c>
      <c r="E12558" t="b">
        <v>0</v>
      </c>
      <c r="F12558" s="42" t="s">
        <v>10694</v>
      </c>
    </row>
    <row r="12559" spans="1:6" x14ac:dyDescent="0.2">
      <c r="A12559" s="42" t="s">
        <v>3437</v>
      </c>
      <c r="B12559" s="42" t="s">
        <v>8464</v>
      </c>
      <c r="C12559">
        <v>2016</v>
      </c>
      <c r="D12559" s="42" t="s">
        <v>8496</v>
      </c>
      <c r="E12559" t="b">
        <v>0</v>
      </c>
      <c r="F12559" s="42" t="s">
        <v>10694</v>
      </c>
    </row>
    <row r="12560" spans="1:6" x14ac:dyDescent="0.2">
      <c r="A12560" s="42" t="s">
        <v>3437</v>
      </c>
      <c r="B12560" s="42" t="s">
        <v>8464</v>
      </c>
      <c r="C12560">
        <v>2017</v>
      </c>
      <c r="D12560" s="42" t="s">
        <v>8496</v>
      </c>
      <c r="E12560" t="b">
        <v>0</v>
      </c>
      <c r="F12560" s="42" t="s">
        <v>10694</v>
      </c>
    </row>
    <row r="12561" spans="1:6" x14ac:dyDescent="0.2">
      <c r="A12561" s="42" t="s">
        <v>3437</v>
      </c>
      <c r="B12561" s="42" t="s">
        <v>8464</v>
      </c>
      <c r="C12561">
        <v>2018</v>
      </c>
      <c r="D12561" s="42" t="s">
        <v>8681</v>
      </c>
      <c r="E12561" t="b">
        <v>0</v>
      </c>
      <c r="F12561" s="42" t="s">
        <v>10694</v>
      </c>
    </row>
    <row r="12562" spans="1:6" x14ac:dyDescent="0.2">
      <c r="A12562" s="42" t="s">
        <v>3437</v>
      </c>
      <c r="B12562" s="42" t="s">
        <v>8464</v>
      </c>
      <c r="C12562">
        <v>2019</v>
      </c>
      <c r="D12562" s="42" t="s">
        <v>8691</v>
      </c>
      <c r="E12562" t="b">
        <v>0</v>
      </c>
      <c r="F12562" s="42" t="s">
        <v>10694</v>
      </c>
    </row>
    <row r="12563" spans="1:6" x14ac:dyDescent="0.2">
      <c r="A12563" s="42" t="s">
        <v>3438</v>
      </c>
      <c r="B12563" s="42" t="s">
        <v>8454</v>
      </c>
      <c r="C12563">
        <v>2013</v>
      </c>
      <c r="D12563" s="42" t="s">
        <v>9099</v>
      </c>
      <c r="E12563" t="b">
        <v>0</v>
      </c>
      <c r="F12563" s="42" t="s">
        <v>10695</v>
      </c>
    </row>
    <row r="12564" spans="1:6" x14ac:dyDescent="0.2">
      <c r="A12564" s="42" t="s">
        <v>3438</v>
      </c>
      <c r="B12564" s="42" t="s">
        <v>8454</v>
      </c>
      <c r="C12564">
        <v>2014</v>
      </c>
      <c r="D12564" s="42" t="s">
        <v>9151</v>
      </c>
      <c r="E12564" t="b">
        <v>0</v>
      </c>
      <c r="F12564" s="42" t="s">
        <v>10695</v>
      </c>
    </row>
    <row r="12565" spans="1:6" x14ac:dyDescent="0.2">
      <c r="A12565" s="42" t="s">
        <v>3438</v>
      </c>
      <c r="B12565" s="42" t="s">
        <v>8454</v>
      </c>
      <c r="C12565">
        <v>2015</v>
      </c>
      <c r="D12565" s="42" t="s">
        <v>9630</v>
      </c>
      <c r="E12565" t="b">
        <v>0</v>
      </c>
      <c r="F12565" s="42" t="s">
        <v>10695</v>
      </c>
    </row>
    <row r="12566" spans="1:6" x14ac:dyDescent="0.2">
      <c r="A12566" s="42" t="s">
        <v>3438</v>
      </c>
      <c r="B12566" s="42" t="s">
        <v>8454</v>
      </c>
      <c r="C12566">
        <v>2016</v>
      </c>
      <c r="D12566" s="42" t="s">
        <v>8534</v>
      </c>
      <c r="E12566" t="b">
        <v>0</v>
      </c>
      <c r="F12566" s="42" t="s">
        <v>10695</v>
      </c>
    </row>
    <row r="12567" spans="1:6" x14ac:dyDescent="0.2">
      <c r="A12567" s="42" t="s">
        <v>3438</v>
      </c>
      <c r="B12567" s="42" t="s">
        <v>8454</v>
      </c>
      <c r="C12567">
        <v>2017</v>
      </c>
      <c r="D12567" s="42" t="s">
        <v>10696</v>
      </c>
      <c r="E12567" t="b">
        <v>0</v>
      </c>
      <c r="F12567" s="42" t="s">
        <v>10695</v>
      </c>
    </row>
    <row r="12568" spans="1:6" x14ac:dyDescent="0.2">
      <c r="A12568" s="42" t="s">
        <v>3438</v>
      </c>
      <c r="B12568" s="42" t="s">
        <v>8454</v>
      </c>
      <c r="C12568">
        <v>2018</v>
      </c>
      <c r="D12568" s="42" t="s">
        <v>9336</v>
      </c>
      <c r="E12568" t="b">
        <v>0</v>
      </c>
      <c r="F12568" s="42" t="s">
        <v>10695</v>
      </c>
    </row>
    <row r="12569" spans="1:6" x14ac:dyDescent="0.2">
      <c r="A12569" s="42" t="s">
        <v>3438</v>
      </c>
      <c r="B12569" s="42" t="s">
        <v>8454</v>
      </c>
      <c r="C12569">
        <v>2019</v>
      </c>
      <c r="D12569" s="42" t="s">
        <v>10697</v>
      </c>
      <c r="E12569" t="b">
        <v>0</v>
      </c>
      <c r="F12569" s="42" t="s">
        <v>10695</v>
      </c>
    </row>
    <row r="12570" spans="1:6" x14ac:dyDescent="0.2">
      <c r="A12570" s="42" t="s">
        <v>3438</v>
      </c>
      <c r="B12570" s="42" t="s">
        <v>8462</v>
      </c>
      <c r="C12570">
        <v>2013</v>
      </c>
      <c r="D12570" s="42" t="s">
        <v>9400</v>
      </c>
      <c r="E12570" t="b">
        <v>0</v>
      </c>
      <c r="F12570" s="42" t="s">
        <v>10695</v>
      </c>
    </row>
    <row r="12571" spans="1:6" x14ac:dyDescent="0.2">
      <c r="A12571" s="42" t="s">
        <v>3438</v>
      </c>
      <c r="B12571" s="42" t="s">
        <v>8462</v>
      </c>
      <c r="C12571">
        <v>2014</v>
      </c>
      <c r="D12571" s="42" t="s">
        <v>8509</v>
      </c>
      <c r="E12571" t="b">
        <v>0</v>
      </c>
      <c r="F12571" s="42" t="s">
        <v>10695</v>
      </c>
    </row>
    <row r="12572" spans="1:6" x14ac:dyDescent="0.2">
      <c r="A12572" s="42" t="s">
        <v>3438</v>
      </c>
      <c r="B12572" s="42" t="s">
        <v>8462</v>
      </c>
      <c r="C12572">
        <v>2015</v>
      </c>
      <c r="D12572" s="42" t="s">
        <v>10222</v>
      </c>
      <c r="E12572" t="b">
        <v>0</v>
      </c>
      <c r="F12572" s="42" t="s">
        <v>10695</v>
      </c>
    </row>
    <row r="12573" spans="1:6" x14ac:dyDescent="0.2">
      <c r="A12573" s="42" t="s">
        <v>3438</v>
      </c>
      <c r="B12573" s="42" t="s">
        <v>8462</v>
      </c>
      <c r="C12573">
        <v>2016</v>
      </c>
      <c r="D12573" s="42" t="s">
        <v>8931</v>
      </c>
      <c r="E12573" t="b">
        <v>0</v>
      </c>
      <c r="F12573" s="42" t="s">
        <v>10695</v>
      </c>
    </row>
    <row r="12574" spans="1:6" x14ac:dyDescent="0.2">
      <c r="A12574" s="42" t="s">
        <v>3438</v>
      </c>
      <c r="B12574" s="42" t="s">
        <v>8462</v>
      </c>
      <c r="C12574">
        <v>2017</v>
      </c>
      <c r="D12574" s="42" t="s">
        <v>10698</v>
      </c>
      <c r="E12574" t="b">
        <v>0</v>
      </c>
      <c r="F12574" s="42" t="s">
        <v>10695</v>
      </c>
    </row>
    <row r="12575" spans="1:6" x14ac:dyDescent="0.2">
      <c r="A12575" s="42" t="s">
        <v>3438</v>
      </c>
      <c r="B12575" s="42" t="s">
        <v>8462</v>
      </c>
      <c r="C12575">
        <v>2018</v>
      </c>
      <c r="D12575" s="42" t="s">
        <v>10699</v>
      </c>
      <c r="E12575" t="b">
        <v>0</v>
      </c>
      <c r="F12575" s="42" t="s">
        <v>10695</v>
      </c>
    </row>
    <row r="12576" spans="1:6" x14ac:dyDescent="0.2">
      <c r="A12576" s="42" t="s">
        <v>3438</v>
      </c>
      <c r="B12576" s="42" t="s">
        <v>8462</v>
      </c>
      <c r="C12576">
        <v>2019</v>
      </c>
      <c r="D12576" s="42" t="s">
        <v>9345</v>
      </c>
      <c r="E12576" t="b">
        <v>0</v>
      </c>
      <c r="F12576" s="42" t="s">
        <v>10695</v>
      </c>
    </row>
    <row r="12577" spans="1:6" x14ac:dyDescent="0.2">
      <c r="A12577" s="42" t="s">
        <v>3438</v>
      </c>
      <c r="B12577" s="42" t="s">
        <v>8464</v>
      </c>
      <c r="C12577">
        <v>2013</v>
      </c>
      <c r="D12577" s="42" t="s">
        <v>9046</v>
      </c>
      <c r="E12577" t="b">
        <v>0</v>
      </c>
      <c r="F12577" s="42" t="s">
        <v>10695</v>
      </c>
    </row>
    <row r="12578" spans="1:6" x14ac:dyDescent="0.2">
      <c r="A12578" s="42" t="s">
        <v>3438</v>
      </c>
      <c r="B12578" s="42" t="s">
        <v>8464</v>
      </c>
      <c r="C12578">
        <v>2014</v>
      </c>
      <c r="D12578" s="42" t="s">
        <v>9291</v>
      </c>
      <c r="E12578" t="b">
        <v>0</v>
      </c>
      <c r="F12578" s="42" t="s">
        <v>10695</v>
      </c>
    </row>
    <row r="12579" spans="1:6" x14ac:dyDescent="0.2">
      <c r="A12579" s="42" t="s">
        <v>3438</v>
      </c>
      <c r="B12579" s="42" t="s">
        <v>8464</v>
      </c>
      <c r="C12579">
        <v>2015</v>
      </c>
      <c r="D12579" s="42" t="s">
        <v>8990</v>
      </c>
      <c r="E12579" t="b">
        <v>0</v>
      </c>
      <c r="F12579" s="42" t="s">
        <v>10695</v>
      </c>
    </row>
    <row r="12580" spans="1:6" x14ac:dyDescent="0.2">
      <c r="A12580" s="42" t="s">
        <v>3438</v>
      </c>
      <c r="B12580" s="42" t="s">
        <v>8464</v>
      </c>
      <c r="C12580">
        <v>2016</v>
      </c>
      <c r="D12580" s="42" t="s">
        <v>8520</v>
      </c>
      <c r="E12580" t="b">
        <v>0</v>
      </c>
      <c r="F12580" s="42" t="s">
        <v>10695</v>
      </c>
    </row>
    <row r="12581" spans="1:6" x14ac:dyDescent="0.2">
      <c r="A12581" s="42" t="s">
        <v>3438</v>
      </c>
      <c r="B12581" s="42" t="s">
        <v>8464</v>
      </c>
      <c r="C12581">
        <v>2017</v>
      </c>
      <c r="D12581" s="42" t="s">
        <v>9350</v>
      </c>
      <c r="E12581" t="b">
        <v>0</v>
      </c>
      <c r="F12581" s="42" t="s">
        <v>10695</v>
      </c>
    </row>
    <row r="12582" spans="1:6" x14ac:dyDescent="0.2">
      <c r="A12582" s="42" t="s">
        <v>3438</v>
      </c>
      <c r="B12582" s="42" t="s">
        <v>8464</v>
      </c>
      <c r="C12582">
        <v>2018</v>
      </c>
      <c r="D12582" s="42" t="s">
        <v>9054</v>
      </c>
      <c r="E12582" t="b">
        <v>0</v>
      </c>
      <c r="F12582" s="42" t="s">
        <v>10695</v>
      </c>
    </row>
    <row r="12583" spans="1:6" x14ac:dyDescent="0.2">
      <c r="A12583" s="42" t="s">
        <v>3438</v>
      </c>
      <c r="B12583" s="42" t="s">
        <v>8464</v>
      </c>
      <c r="C12583">
        <v>2019</v>
      </c>
      <c r="D12583" s="42" t="s">
        <v>8460</v>
      </c>
      <c r="E12583" t="b">
        <v>0</v>
      </c>
      <c r="F12583" s="42" t="s">
        <v>10695</v>
      </c>
    </row>
    <row r="12584" spans="1:6" x14ac:dyDescent="0.2">
      <c r="A12584" s="42" t="s">
        <v>3439</v>
      </c>
      <c r="B12584" s="42" t="s">
        <v>8454</v>
      </c>
      <c r="C12584">
        <v>2013</v>
      </c>
      <c r="D12584" s="42" t="s">
        <v>9114</v>
      </c>
      <c r="E12584" t="b">
        <v>0</v>
      </c>
      <c r="F12584" s="42" t="s">
        <v>10700</v>
      </c>
    </row>
    <row r="12585" spans="1:6" x14ac:dyDescent="0.2">
      <c r="A12585" s="42" t="s">
        <v>3439</v>
      </c>
      <c r="B12585" s="42" t="s">
        <v>8454</v>
      </c>
      <c r="C12585">
        <v>2014</v>
      </c>
      <c r="D12585" s="42" t="s">
        <v>8757</v>
      </c>
      <c r="E12585" t="b">
        <v>0</v>
      </c>
      <c r="F12585" s="42" t="s">
        <v>10700</v>
      </c>
    </row>
    <row r="12586" spans="1:6" x14ac:dyDescent="0.2">
      <c r="A12586" s="42" t="s">
        <v>3439</v>
      </c>
      <c r="B12586" s="42" t="s">
        <v>8454</v>
      </c>
      <c r="C12586">
        <v>2015</v>
      </c>
      <c r="D12586" s="42" t="s">
        <v>8615</v>
      </c>
      <c r="E12586" t="b">
        <v>0</v>
      </c>
      <c r="F12586" s="42" t="s">
        <v>10700</v>
      </c>
    </row>
    <row r="12587" spans="1:6" x14ac:dyDescent="0.2">
      <c r="A12587" s="42" t="s">
        <v>3439</v>
      </c>
      <c r="B12587" s="42" t="s">
        <v>8454</v>
      </c>
      <c r="C12587">
        <v>2016</v>
      </c>
      <c r="D12587" s="42" t="s">
        <v>8657</v>
      </c>
      <c r="E12587" t="b">
        <v>0</v>
      </c>
      <c r="F12587" s="42" t="s">
        <v>10700</v>
      </c>
    </row>
    <row r="12588" spans="1:6" x14ac:dyDescent="0.2">
      <c r="A12588" s="42" t="s">
        <v>3439</v>
      </c>
      <c r="B12588" s="42" t="s">
        <v>8454</v>
      </c>
      <c r="C12588">
        <v>2017</v>
      </c>
      <c r="D12588" s="42" t="s">
        <v>9375</v>
      </c>
      <c r="E12588" t="b">
        <v>0</v>
      </c>
      <c r="F12588" s="42" t="s">
        <v>10700</v>
      </c>
    </row>
    <row r="12589" spans="1:6" x14ac:dyDescent="0.2">
      <c r="A12589" s="42" t="s">
        <v>3439</v>
      </c>
      <c r="B12589" s="42" t="s">
        <v>8454</v>
      </c>
      <c r="C12589">
        <v>2018</v>
      </c>
      <c r="D12589" s="42" t="s">
        <v>8769</v>
      </c>
      <c r="E12589" t="b">
        <v>0</v>
      </c>
      <c r="F12589" s="42" t="s">
        <v>10700</v>
      </c>
    </row>
    <row r="12590" spans="1:6" x14ac:dyDescent="0.2">
      <c r="A12590" s="42" t="s">
        <v>3439</v>
      </c>
      <c r="B12590" s="42" t="s">
        <v>8454</v>
      </c>
      <c r="C12590">
        <v>2019</v>
      </c>
      <c r="D12590" s="42" t="s">
        <v>10414</v>
      </c>
      <c r="E12590" t="b">
        <v>0</v>
      </c>
      <c r="F12590" s="42" t="s">
        <v>10700</v>
      </c>
    </row>
    <row r="12591" spans="1:6" x14ac:dyDescent="0.2">
      <c r="A12591" s="42" t="s">
        <v>3439</v>
      </c>
      <c r="B12591" s="42" t="s">
        <v>8462</v>
      </c>
      <c r="C12591">
        <v>2013</v>
      </c>
      <c r="D12591" s="42" t="s">
        <v>9091</v>
      </c>
      <c r="E12591" t="b">
        <v>0</v>
      </c>
      <c r="F12591" s="42" t="s">
        <v>10700</v>
      </c>
    </row>
    <row r="12592" spans="1:6" x14ac:dyDescent="0.2">
      <c r="A12592" s="42" t="s">
        <v>3439</v>
      </c>
      <c r="B12592" s="42" t="s">
        <v>8462</v>
      </c>
      <c r="C12592">
        <v>2014</v>
      </c>
      <c r="D12592" s="42" t="s">
        <v>8456</v>
      </c>
      <c r="E12592" t="b">
        <v>0</v>
      </c>
      <c r="F12592" s="42" t="s">
        <v>10700</v>
      </c>
    </row>
    <row r="12593" spans="1:6" x14ac:dyDescent="0.2">
      <c r="A12593" s="42" t="s">
        <v>3439</v>
      </c>
      <c r="B12593" s="42" t="s">
        <v>8462</v>
      </c>
      <c r="C12593">
        <v>2015</v>
      </c>
      <c r="D12593" s="42" t="s">
        <v>9245</v>
      </c>
      <c r="E12593" t="b">
        <v>0</v>
      </c>
      <c r="F12593" s="42" t="s">
        <v>10700</v>
      </c>
    </row>
    <row r="12594" spans="1:6" x14ac:dyDescent="0.2">
      <c r="A12594" s="42" t="s">
        <v>3439</v>
      </c>
      <c r="B12594" s="42" t="s">
        <v>8462</v>
      </c>
      <c r="C12594">
        <v>2016</v>
      </c>
      <c r="D12594" s="42" t="s">
        <v>8663</v>
      </c>
      <c r="E12594" t="b">
        <v>0</v>
      </c>
      <c r="F12594" s="42" t="s">
        <v>10700</v>
      </c>
    </row>
    <row r="12595" spans="1:6" x14ac:dyDescent="0.2">
      <c r="A12595" s="42" t="s">
        <v>3439</v>
      </c>
      <c r="B12595" s="42" t="s">
        <v>8462</v>
      </c>
      <c r="C12595">
        <v>2017</v>
      </c>
      <c r="D12595" s="42" t="s">
        <v>10267</v>
      </c>
      <c r="E12595" t="b">
        <v>0</v>
      </c>
      <c r="F12595" s="42" t="s">
        <v>10700</v>
      </c>
    </row>
    <row r="12596" spans="1:6" x14ac:dyDescent="0.2">
      <c r="A12596" s="42" t="s">
        <v>3439</v>
      </c>
      <c r="B12596" s="42" t="s">
        <v>8462</v>
      </c>
      <c r="C12596">
        <v>2018</v>
      </c>
      <c r="D12596" s="42" t="s">
        <v>8658</v>
      </c>
      <c r="E12596" t="b">
        <v>0</v>
      </c>
      <c r="F12596" s="42" t="s">
        <v>10700</v>
      </c>
    </row>
    <row r="12597" spans="1:6" x14ac:dyDescent="0.2">
      <c r="A12597" s="42" t="s">
        <v>3439</v>
      </c>
      <c r="B12597" s="42" t="s">
        <v>8462</v>
      </c>
      <c r="C12597">
        <v>2019</v>
      </c>
      <c r="D12597" s="42" t="s">
        <v>8930</v>
      </c>
      <c r="E12597" t="b">
        <v>0</v>
      </c>
      <c r="F12597" s="42" t="s">
        <v>10700</v>
      </c>
    </row>
    <row r="12598" spans="1:6" x14ac:dyDescent="0.2">
      <c r="A12598" s="42" t="s">
        <v>3439</v>
      </c>
      <c r="B12598" s="42" t="s">
        <v>8464</v>
      </c>
      <c r="C12598">
        <v>2013</v>
      </c>
      <c r="D12598" s="42" t="s">
        <v>8585</v>
      </c>
      <c r="E12598" t="b">
        <v>0</v>
      </c>
      <c r="F12598" s="42" t="s">
        <v>10700</v>
      </c>
    </row>
    <row r="12599" spans="1:6" x14ac:dyDescent="0.2">
      <c r="A12599" s="42" t="s">
        <v>3439</v>
      </c>
      <c r="B12599" s="42" t="s">
        <v>8464</v>
      </c>
      <c r="C12599">
        <v>2014</v>
      </c>
      <c r="D12599" s="42" t="s">
        <v>9300</v>
      </c>
      <c r="E12599" t="b">
        <v>0</v>
      </c>
      <c r="F12599" s="42" t="s">
        <v>10700</v>
      </c>
    </row>
    <row r="12600" spans="1:6" x14ac:dyDescent="0.2">
      <c r="A12600" s="42" t="s">
        <v>3439</v>
      </c>
      <c r="B12600" s="42" t="s">
        <v>8464</v>
      </c>
      <c r="C12600">
        <v>2015</v>
      </c>
      <c r="D12600" s="42" t="s">
        <v>8631</v>
      </c>
      <c r="E12600" t="b">
        <v>0</v>
      </c>
      <c r="F12600" s="42" t="s">
        <v>10700</v>
      </c>
    </row>
    <row r="12601" spans="1:6" x14ac:dyDescent="0.2">
      <c r="A12601" s="42" t="s">
        <v>3439</v>
      </c>
      <c r="B12601" s="42" t="s">
        <v>8464</v>
      </c>
      <c r="C12601">
        <v>2016</v>
      </c>
      <c r="D12601" s="42" t="s">
        <v>8695</v>
      </c>
      <c r="E12601" t="b">
        <v>0</v>
      </c>
      <c r="F12601" s="42" t="s">
        <v>10700</v>
      </c>
    </row>
    <row r="12602" spans="1:6" x14ac:dyDescent="0.2">
      <c r="A12602" s="42" t="s">
        <v>3439</v>
      </c>
      <c r="B12602" s="42" t="s">
        <v>8464</v>
      </c>
      <c r="C12602">
        <v>2017</v>
      </c>
      <c r="D12602" s="42" t="s">
        <v>8511</v>
      </c>
      <c r="E12602" t="b">
        <v>0</v>
      </c>
      <c r="F12602" s="42" t="s">
        <v>10700</v>
      </c>
    </row>
    <row r="12603" spans="1:6" x14ac:dyDescent="0.2">
      <c r="A12603" s="42" t="s">
        <v>3439</v>
      </c>
      <c r="B12603" s="42" t="s">
        <v>8464</v>
      </c>
      <c r="C12603">
        <v>2018</v>
      </c>
      <c r="D12603" s="42" t="s">
        <v>9398</v>
      </c>
      <c r="E12603" t="b">
        <v>0</v>
      </c>
      <c r="F12603" s="42" t="s">
        <v>10700</v>
      </c>
    </row>
    <row r="12604" spans="1:6" x14ac:dyDescent="0.2">
      <c r="A12604" s="42" t="s">
        <v>3439</v>
      </c>
      <c r="B12604" s="42" t="s">
        <v>8464</v>
      </c>
      <c r="C12604">
        <v>2019</v>
      </c>
      <c r="D12604" s="42" t="s">
        <v>9512</v>
      </c>
      <c r="E12604" t="b">
        <v>0</v>
      </c>
      <c r="F12604" s="42" t="s">
        <v>10700</v>
      </c>
    </row>
    <row r="12605" spans="1:6" x14ac:dyDescent="0.2">
      <c r="A12605" s="42" t="s">
        <v>3440</v>
      </c>
      <c r="B12605" s="42" t="s">
        <v>8454</v>
      </c>
      <c r="C12605">
        <v>2013</v>
      </c>
      <c r="D12605" s="42" t="s">
        <v>8635</v>
      </c>
      <c r="E12605" t="b">
        <v>0</v>
      </c>
      <c r="F12605" s="42" t="s">
        <v>10701</v>
      </c>
    </row>
    <row r="12606" spans="1:6" x14ac:dyDescent="0.2">
      <c r="A12606" s="42" t="s">
        <v>3440</v>
      </c>
      <c r="B12606" s="42" t="s">
        <v>8454</v>
      </c>
      <c r="C12606">
        <v>2014</v>
      </c>
      <c r="D12606" s="42" t="s">
        <v>8675</v>
      </c>
      <c r="E12606" t="b">
        <v>0</v>
      </c>
      <c r="F12606" s="42" t="s">
        <v>10701</v>
      </c>
    </row>
    <row r="12607" spans="1:6" x14ac:dyDescent="0.2">
      <c r="A12607" s="42" t="s">
        <v>3440</v>
      </c>
      <c r="B12607" s="42" t="s">
        <v>8454</v>
      </c>
      <c r="C12607">
        <v>2015</v>
      </c>
      <c r="D12607" s="42" t="s">
        <v>8992</v>
      </c>
      <c r="E12607" t="b">
        <v>0</v>
      </c>
      <c r="F12607" s="42" t="s">
        <v>10701</v>
      </c>
    </row>
    <row r="12608" spans="1:6" x14ac:dyDescent="0.2">
      <c r="A12608" s="42" t="s">
        <v>3440</v>
      </c>
      <c r="B12608" s="42" t="s">
        <v>8454</v>
      </c>
      <c r="C12608">
        <v>2016</v>
      </c>
      <c r="D12608" s="42" t="s">
        <v>9511</v>
      </c>
      <c r="E12608" t="b">
        <v>0</v>
      </c>
      <c r="F12608" s="42" t="s">
        <v>10701</v>
      </c>
    </row>
    <row r="12609" spans="1:6" x14ac:dyDescent="0.2">
      <c r="A12609" s="42" t="s">
        <v>3440</v>
      </c>
      <c r="B12609" s="42" t="s">
        <v>8454</v>
      </c>
      <c r="C12609">
        <v>2017</v>
      </c>
      <c r="D12609" s="42" t="s">
        <v>10532</v>
      </c>
      <c r="E12609" t="b">
        <v>0</v>
      </c>
      <c r="F12609" s="42" t="s">
        <v>10701</v>
      </c>
    </row>
    <row r="12610" spans="1:6" x14ac:dyDescent="0.2">
      <c r="A12610" s="42" t="s">
        <v>3440</v>
      </c>
      <c r="B12610" s="42" t="s">
        <v>8454</v>
      </c>
      <c r="C12610">
        <v>2018</v>
      </c>
      <c r="D12610" s="42" t="s">
        <v>9221</v>
      </c>
      <c r="E12610" t="b">
        <v>0</v>
      </c>
      <c r="F12610" s="42" t="s">
        <v>10701</v>
      </c>
    </row>
    <row r="12611" spans="1:6" x14ac:dyDescent="0.2">
      <c r="A12611" s="42" t="s">
        <v>3440</v>
      </c>
      <c r="B12611" s="42" t="s">
        <v>8454</v>
      </c>
      <c r="C12611">
        <v>2019</v>
      </c>
      <c r="D12611" s="42" t="s">
        <v>8510</v>
      </c>
      <c r="E12611" t="b">
        <v>0</v>
      </c>
      <c r="F12611" s="42" t="s">
        <v>10701</v>
      </c>
    </row>
    <row r="12612" spans="1:6" x14ac:dyDescent="0.2">
      <c r="A12612" s="42" t="s">
        <v>3440</v>
      </c>
      <c r="B12612" s="42" t="s">
        <v>8462</v>
      </c>
      <c r="C12612">
        <v>2013</v>
      </c>
      <c r="D12612" s="42" t="s">
        <v>9133</v>
      </c>
      <c r="E12612" t="b">
        <v>0</v>
      </c>
      <c r="F12612" s="42" t="s">
        <v>10701</v>
      </c>
    </row>
    <row r="12613" spans="1:6" x14ac:dyDescent="0.2">
      <c r="A12613" s="42" t="s">
        <v>3440</v>
      </c>
      <c r="B12613" s="42" t="s">
        <v>8462</v>
      </c>
      <c r="C12613">
        <v>2014</v>
      </c>
      <c r="D12613" s="42" t="s">
        <v>8675</v>
      </c>
      <c r="E12613" t="b">
        <v>0</v>
      </c>
      <c r="F12613" s="42" t="s">
        <v>10701</v>
      </c>
    </row>
    <row r="12614" spans="1:6" x14ac:dyDescent="0.2">
      <c r="A12614" s="42" t="s">
        <v>3440</v>
      </c>
      <c r="B12614" s="42" t="s">
        <v>8462</v>
      </c>
      <c r="C12614">
        <v>2015</v>
      </c>
      <c r="D12614" s="42" t="s">
        <v>9169</v>
      </c>
      <c r="E12614" t="b">
        <v>0</v>
      </c>
      <c r="F12614" s="42" t="s">
        <v>10701</v>
      </c>
    </row>
    <row r="12615" spans="1:6" x14ac:dyDescent="0.2">
      <c r="A12615" s="42" t="s">
        <v>3440</v>
      </c>
      <c r="B12615" s="42" t="s">
        <v>8462</v>
      </c>
      <c r="C12615">
        <v>2016</v>
      </c>
      <c r="D12615" s="42" t="s">
        <v>10255</v>
      </c>
      <c r="E12615" t="b">
        <v>0</v>
      </c>
      <c r="F12615" s="42" t="s">
        <v>10701</v>
      </c>
    </row>
    <row r="12616" spans="1:6" x14ac:dyDescent="0.2">
      <c r="A12616" s="42" t="s">
        <v>3440</v>
      </c>
      <c r="B12616" s="42" t="s">
        <v>8462</v>
      </c>
      <c r="C12616">
        <v>2017</v>
      </c>
      <c r="D12616" s="42" t="s">
        <v>10532</v>
      </c>
      <c r="E12616" t="b">
        <v>0</v>
      </c>
      <c r="F12616" s="42" t="s">
        <v>10701</v>
      </c>
    </row>
    <row r="12617" spans="1:6" x14ac:dyDescent="0.2">
      <c r="A12617" s="42" t="s">
        <v>3440</v>
      </c>
      <c r="B12617" s="42" t="s">
        <v>8462</v>
      </c>
      <c r="C12617">
        <v>2018</v>
      </c>
      <c r="D12617" s="42" t="s">
        <v>8671</v>
      </c>
      <c r="E12617" t="b">
        <v>0</v>
      </c>
      <c r="F12617" s="42" t="s">
        <v>10701</v>
      </c>
    </row>
    <row r="12618" spans="1:6" x14ac:dyDescent="0.2">
      <c r="A12618" s="42" t="s">
        <v>3440</v>
      </c>
      <c r="B12618" s="42" t="s">
        <v>8462</v>
      </c>
      <c r="C12618">
        <v>2019</v>
      </c>
      <c r="D12618" s="42" t="s">
        <v>9350</v>
      </c>
      <c r="E12618" t="b">
        <v>0</v>
      </c>
      <c r="F12618" s="42" t="s">
        <v>10701</v>
      </c>
    </row>
    <row r="12619" spans="1:6" x14ac:dyDescent="0.2">
      <c r="A12619" s="42" t="s">
        <v>3440</v>
      </c>
      <c r="B12619" s="42" t="s">
        <v>8464</v>
      </c>
      <c r="C12619">
        <v>2013</v>
      </c>
      <c r="D12619" s="42" t="s">
        <v>8496</v>
      </c>
      <c r="E12619" t="b">
        <v>0</v>
      </c>
      <c r="F12619" s="42" t="s">
        <v>10701</v>
      </c>
    </row>
    <row r="12620" spans="1:6" x14ac:dyDescent="0.2">
      <c r="A12620" s="42" t="s">
        <v>3440</v>
      </c>
      <c r="B12620" s="42" t="s">
        <v>8464</v>
      </c>
      <c r="C12620">
        <v>2014</v>
      </c>
      <c r="D12620" s="42" t="s">
        <v>8496</v>
      </c>
      <c r="E12620" t="b">
        <v>0</v>
      </c>
      <c r="F12620" s="42" t="s">
        <v>10701</v>
      </c>
    </row>
    <row r="12621" spans="1:6" x14ac:dyDescent="0.2">
      <c r="A12621" s="42" t="s">
        <v>3440</v>
      </c>
      <c r="B12621" s="42" t="s">
        <v>8464</v>
      </c>
      <c r="C12621">
        <v>2015</v>
      </c>
      <c r="D12621" s="42" t="s">
        <v>8496</v>
      </c>
      <c r="E12621" t="b">
        <v>0</v>
      </c>
      <c r="F12621" s="42" t="s">
        <v>10701</v>
      </c>
    </row>
    <row r="12622" spans="1:6" x14ac:dyDescent="0.2">
      <c r="A12622" s="42" t="s">
        <v>3440</v>
      </c>
      <c r="B12622" s="42" t="s">
        <v>8464</v>
      </c>
      <c r="C12622">
        <v>2016</v>
      </c>
      <c r="D12622" s="42" t="s">
        <v>8496</v>
      </c>
      <c r="E12622" t="b">
        <v>0</v>
      </c>
      <c r="F12622" s="42" t="s">
        <v>10701</v>
      </c>
    </row>
    <row r="12623" spans="1:6" x14ac:dyDescent="0.2">
      <c r="A12623" s="42" t="s">
        <v>3440</v>
      </c>
      <c r="B12623" s="42" t="s">
        <v>8464</v>
      </c>
      <c r="C12623">
        <v>2017</v>
      </c>
      <c r="D12623" s="42" t="s">
        <v>8496</v>
      </c>
      <c r="E12623" t="b">
        <v>0</v>
      </c>
      <c r="F12623" s="42" t="s">
        <v>10701</v>
      </c>
    </row>
    <row r="12624" spans="1:6" x14ac:dyDescent="0.2">
      <c r="A12624" s="42" t="s">
        <v>3440</v>
      </c>
      <c r="B12624" s="42" t="s">
        <v>8464</v>
      </c>
      <c r="C12624">
        <v>2018</v>
      </c>
      <c r="D12624" s="42" t="s">
        <v>8496</v>
      </c>
      <c r="E12624" t="b">
        <v>0</v>
      </c>
      <c r="F12624" s="42" t="s">
        <v>10701</v>
      </c>
    </row>
    <row r="12625" spans="1:6" x14ac:dyDescent="0.2">
      <c r="A12625" s="42" t="s">
        <v>3440</v>
      </c>
      <c r="B12625" s="42" t="s">
        <v>8464</v>
      </c>
      <c r="C12625">
        <v>2019</v>
      </c>
      <c r="D12625" s="42" t="s">
        <v>8691</v>
      </c>
      <c r="E12625" t="b">
        <v>0</v>
      </c>
      <c r="F12625" s="42" t="s">
        <v>10701</v>
      </c>
    </row>
    <row r="12626" spans="1:6" x14ac:dyDescent="0.2">
      <c r="A12626" s="42" t="s">
        <v>622</v>
      </c>
      <c r="B12626" s="42" t="s">
        <v>8454</v>
      </c>
      <c r="C12626">
        <v>2013</v>
      </c>
      <c r="D12626" s="42" t="s">
        <v>8753</v>
      </c>
      <c r="E12626" t="b">
        <v>0</v>
      </c>
      <c r="F12626" s="42" t="s">
        <v>9293</v>
      </c>
    </row>
    <row r="12627" spans="1:6" x14ac:dyDescent="0.2">
      <c r="A12627" s="42" t="s">
        <v>622</v>
      </c>
      <c r="B12627" s="42" t="s">
        <v>8454</v>
      </c>
      <c r="C12627">
        <v>2014</v>
      </c>
      <c r="D12627" s="42" t="s">
        <v>9294</v>
      </c>
      <c r="E12627" t="b">
        <v>0</v>
      </c>
      <c r="F12627" s="42" t="s">
        <v>9293</v>
      </c>
    </row>
    <row r="12628" spans="1:6" x14ac:dyDescent="0.2">
      <c r="A12628" s="42" t="s">
        <v>622</v>
      </c>
      <c r="B12628" s="42" t="s">
        <v>8454</v>
      </c>
      <c r="C12628">
        <v>2015</v>
      </c>
      <c r="D12628" s="42" t="s">
        <v>8768</v>
      </c>
      <c r="E12628" t="b">
        <v>0</v>
      </c>
      <c r="F12628" s="42" t="s">
        <v>9293</v>
      </c>
    </row>
    <row r="12629" spans="1:6" x14ac:dyDescent="0.2">
      <c r="A12629" s="42" t="s">
        <v>622</v>
      </c>
      <c r="B12629" s="42" t="s">
        <v>8454</v>
      </c>
      <c r="C12629">
        <v>2016</v>
      </c>
      <c r="D12629" s="42" t="s">
        <v>8541</v>
      </c>
      <c r="E12629" t="b">
        <v>0</v>
      </c>
      <c r="F12629" s="42" t="s">
        <v>9293</v>
      </c>
    </row>
    <row r="12630" spans="1:6" x14ac:dyDescent="0.2">
      <c r="A12630" s="42" t="s">
        <v>622</v>
      </c>
      <c r="B12630" s="42" t="s">
        <v>8454</v>
      </c>
      <c r="C12630">
        <v>2017</v>
      </c>
      <c r="D12630" s="42" t="s">
        <v>9287</v>
      </c>
      <c r="E12630" t="b">
        <v>0</v>
      </c>
      <c r="F12630" s="42" t="s">
        <v>9293</v>
      </c>
    </row>
    <row r="12631" spans="1:6" x14ac:dyDescent="0.2">
      <c r="A12631" s="42" t="s">
        <v>622</v>
      </c>
      <c r="B12631" s="42" t="s">
        <v>8454</v>
      </c>
      <c r="C12631">
        <v>2018</v>
      </c>
      <c r="D12631" s="42" t="s">
        <v>8763</v>
      </c>
      <c r="E12631" t="b">
        <v>0</v>
      </c>
      <c r="F12631" s="42" t="s">
        <v>9293</v>
      </c>
    </row>
    <row r="12632" spans="1:6" x14ac:dyDescent="0.2">
      <c r="A12632" s="42" t="s">
        <v>622</v>
      </c>
      <c r="B12632" s="42" t="s">
        <v>8454</v>
      </c>
      <c r="C12632">
        <v>2019</v>
      </c>
      <c r="D12632" s="42" t="s">
        <v>9295</v>
      </c>
      <c r="E12632" t="b">
        <v>0</v>
      </c>
      <c r="F12632" s="42" t="s">
        <v>9293</v>
      </c>
    </row>
    <row r="12633" spans="1:6" x14ac:dyDescent="0.2">
      <c r="A12633" s="42" t="s">
        <v>622</v>
      </c>
      <c r="B12633" s="42" t="s">
        <v>8462</v>
      </c>
      <c r="C12633">
        <v>2013</v>
      </c>
      <c r="D12633" s="42" t="s">
        <v>8708</v>
      </c>
      <c r="E12633" t="b">
        <v>0</v>
      </c>
      <c r="F12633" s="42" t="s">
        <v>9293</v>
      </c>
    </row>
    <row r="12634" spans="1:6" x14ac:dyDescent="0.2">
      <c r="A12634" s="42" t="s">
        <v>622</v>
      </c>
      <c r="B12634" s="42" t="s">
        <v>8462</v>
      </c>
      <c r="C12634">
        <v>2014</v>
      </c>
      <c r="D12634" s="42" t="s">
        <v>9114</v>
      </c>
      <c r="E12634" t="b">
        <v>0</v>
      </c>
      <c r="F12634" s="42" t="s">
        <v>9293</v>
      </c>
    </row>
    <row r="12635" spans="1:6" x14ac:dyDescent="0.2">
      <c r="A12635" s="42" t="s">
        <v>622</v>
      </c>
      <c r="B12635" s="42" t="s">
        <v>8462</v>
      </c>
      <c r="C12635">
        <v>2015</v>
      </c>
      <c r="D12635" s="42" t="s">
        <v>9042</v>
      </c>
      <c r="E12635" t="b">
        <v>0</v>
      </c>
      <c r="F12635" s="42" t="s">
        <v>9293</v>
      </c>
    </row>
    <row r="12636" spans="1:6" x14ac:dyDescent="0.2">
      <c r="A12636" s="42" t="s">
        <v>622</v>
      </c>
      <c r="B12636" s="42" t="s">
        <v>8462</v>
      </c>
      <c r="C12636">
        <v>2016</v>
      </c>
      <c r="D12636" s="42" t="s">
        <v>8711</v>
      </c>
      <c r="E12636" t="b">
        <v>0</v>
      </c>
      <c r="F12636" s="42" t="s">
        <v>9293</v>
      </c>
    </row>
    <row r="12637" spans="1:6" x14ac:dyDescent="0.2">
      <c r="A12637" s="42" t="s">
        <v>622</v>
      </c>
      <c r="B12637" s="42" t="s">
        <v>8462</v>
      </c>
      <c r="C12637">
        <v>2017</v>
      </c>
      <c r="D12637" s="42" t="s">
        <v>8835</v>
      </c>
      <c r="E12637" t="b">
        <v>0</v>
      </c>
      <c r="F12637" s="42" t="s">
        <v>9293</v>
      </c>
    </row>
    <row r="12638" spans="1:6" x14ac:dyDescent="0.2">
      <c r="A12638" s="42" t="s">
        <v>622</v>
      </c>
      <c r="B12638" s="42" t="s">
        <v>8462</v>
      </c>
      <c r="C12638">
        <v>2018</v>
      </c>
      <c r="D12638" s="42" t="s">
        <v>9034</v>
      </c>
      <c r="E12638" t="b">
        <v>0</v>
      </c>
      <c r="F12638" s="42" t="s">
        <v>9293</v>
      </c>
    </row>
    <row r="12639" spans="1:6" x14ac:dyDescent="0.2">
      <c r="A12639" s="42" t="s">
        <v>622</v>
      </c>
      <c r="B12639" s="42" t="s">
        <v>8462</v>
      </c>
      <c r="C12639">
        <v>2019</v>
      </c>
      <c r="D12639" s="42" t="s">
        <v>9247</v>
      </c>
      <c r="E12639" t="b">
        <v>0</v>
      </c>
      <c r="F12639" s="42" t="s">
        <v>9293</v>
      </c>
    </row>
    <row r="12640" spans="1:6" x14ac:dyDescent="0.2">
      <c r="A12640" s="42" t="s">
        <v>622</v>
      </c>
      <c r="B12640" s="42" t="s">
        <v>8464</v>
      </c>
      <c r="C12640">
        <v>2013</v>
      </c>
      <c r="D12640" s="42" t="s">
        <v>8713</v>
      </c>
      <c r="E12640" t="b">
        <v>0</v>
      </c>
      <c r="F12640" s="42" t="s">
        <v>9293</v>
      </c>
    </row>
    <row r="12641" spans="1:6" x14ac:dyDescent="0.2">
      <c r="A12641" s="42" t="s">
        <v>622</v>
      </c>
      <c r="B12641" s="42" t="s">
        <v>8464</v>
      </c>
      <c r="C12641">
        <v>2014</v>
      </c>
      <c r="D12641" s="42" t="s">
        <v>8715</v>
      </c>
      <c r="E12641" t="b">
        <v>0</v>
      </c>
      <c r="F12641" s="42" t="s">
        <v>9293</v>
      </c>
    </row>
    <row r="12642" spans="1:6" x14ac:dyDescent="0.2">
      <c r="A12642" s="42" t="s">
        <v>622</v>
      </c>
      <c r="B12642" s="42" t="s">
        <v>8464</v>
      </c>
      <c r="C12642">
        <v>2015</v>
      </c>
      <c r="D12642" s="42" t="s">
        <v>8608</v>
      </c>
      <c r="E12642" t="b">
        <v>0</v>
      </c>
      <c r="F12642" s="42" t="s">
        <v>9293</v>
      </c>
    </row>
    <row r="12643" spans="1:6" x14ac:dyDescent="0.2">
      <c r="A12643" s="42" t="s">
        <v>622</v>
      </c>
      <c r="B12643" s="42" t="s">
        <v>8464</v>
      </c>
      <c r="C12643">
        <v>2016</v>
      </c>
      <c r="D12643" s="42" t="s">
        <v>8698</v>
      </c>
      <c r="E12643" t="b">
        <v>0</v>
      </c>
      <c r="F12643" s="42" t="s">
        <v>9293</v>
      </c>
    </row>
    <row r="12644" spans="1:6" x14ac:dyDescent="0.2">
      <c r="A12644" s="42" t="s">
        <v>622</v>
      </c>
      <c r="B12644" s="42" t="s">
        <v>8464</v>
      </c>
      <c r="C12644">
        <v>2017</v>
      </c>
      <c r="D12644" s="42" t="s">
        <v>9167</v>
      </c>
      <c r="E12644" t="b">
        <v>0</v>
      </c>
      <c r="F12644" s="42" t="s">
        <v>9293</v>
      </c>
    </row>
    <row r="12645" spans="1:6" x14ac:dyDescent="0.2">
      <c r="A12645" s="42" t="s">
        <v>622</v>
      </c>
      <c r="B12645" s="42" t="s">
        <v>8464</v>
      </c>
      <c r="C12645">
        <v>2018</v>
      </c>
      <c r="D12645" s="42" t="s">
        <v>9296</v>
      </c>
      <c r="E12645" t="b">
        <v>0</v>
      </c>
      <c r="F12645" s="42" t="s">
        <v>9293</v>
      </c>
    </row>
    <row r="12646" spans="1:6" x14ac:dyDescent="0.2">
      <c r="A12646" s="42" t="s">
        <v>622</v>
      </c>
      <c r="B12646" s="42" t="s">
        <v>8464</v>
      </c>
      <c r="C12646">
        <v>2019</v>
      </c>
      <c r="D12646" s="42" t="s">
        <v>8529</v>
      </c>
      <c r="E12646" t="b">
        <v>0</v>
      </c>
      <c r="F12646" s="42" t="s">
        <v>9293</v>
      </c>
    </row>
    <row r="12647" spans="1:6" x14ac:dyDescent="0.2">
      <c r="A12647" s="42" t="s">
        <v>3441</v>
      </c>
      <c r="B12647" s="42" t="s">
        <v>8454</v>
      </c>
      <c r="C12647">
        <v>2013</v>
      </c>
      <c r="D12647" s="42" t="s">
        <v>9468</v>
      </c>
      <c r="E12647" t="b">
        <v>0</v>
      </c>
      <c r="F12647" s="42" t="s">
        <v>10702</v>
      </c>
    </row>
    <row r="12648" spans="1:6" x14ac:dyDescent="0.2">
      <c r="A12648" s="42" t="s">
        <v>3441</v>
      </c>
      <c r="B12648" s="42" t="s">
        <v>8454</v>
      </c>
      <c r="C12648">
        <v>2014</v>
      </c>
      <c r="D12648" s="42" t="s">
        <v>8769</v>
      </c>
      <c r="E12648" t="b">
        <v>0</v>
      </c>
      <c r="F12648" s="42" t="s">
        <v>10702</v>
      </c>
    </row>
    <row r="12649" spans="1:6" x14ac:dyDescent="0.2">
      <c r="A12649" s="42" t="s">
        <v>3441</v>
      </c>
      <c r="B12649" s="42" t="s">
        <v>8454</v>
      </c>
      <c r="C12649">
        <v>2015</v>
      </c>
      <c r="D12649" s="42" t="s">
        <v>9231</v>
      </c>
      <c r="E12649" t="b">
        <v>0</v>
      </c>
      <c r="F12649" s="42" t="s">
        <v>10702</v>
      </c>
    </row>
    <row r="12650" spans="1:6" x14ac:dyDescent="0.2">
      <c r="A12650" s="42" t="s">
        <v>3441</v>
      </c>
      <c r="B12650" s="42" t="s">
        <v>8454</v>
      </c>
      <c r="C12650">
        <v>2016</v>
      </c>
      <c r="D12650" s="42" t="s">
        <v>9110</v>
      </c>
      <c r="E12650" t="b">
        <v>0</v>
      </c>
      <c r="F12650" s="42" t="s">
        <v>10702</v>
      </c>
    </row>
    <row r="12651" spans="1:6" x14ac:dyDescent="0.2">
      <c r="A12651" s="42" t="s">
        <v>3441</v>
      </c>
      <c r="B12651" s="42" t="s">
        <v>8454</v>
      </c>
      <c r="C12651">
        <v>2017</v>
      </c>
      <c r="D12651" s="42" t="s">
        <v>9255</v>
      </c>
      <c r="E12651" t="b">
        <v>0</v>
      </c>
      <c r="F12651" s="42" t="s">
        <v>10702</v>
      </c>
    </row>
    <row r="12652" spans="1:6" x14ac:dyDescent="0.2">
      <c r="A12652" s="42" t="s">
        <v>3441</v>
      </c>
      <c r="B12652" s="42" t="s">
        <v>8454</v>
      </c>
      <c r="C12652">
        <v>2018</v>
      </c>
      <c r="D12652" s="42" t="s">
        <v>9679</v>
      </c>
      <c r="E12652" t="b">
        <v>0</v>
      </c>
      <c r="F12652" s="42" t="s">
        <v>10702</v>
      </c>
    </row>
    <row r="12653" spans="1:6" x14ac:dyDescent="0.2">
      <c r="A12653" s="42" t="s">
        <v>3441</v>
      </c>
      <c r="B12653" s="42" t="s">
        <v>8454</v>
      </c>
      <c r="C12653">
        <v>2019</v>
      </c>
      <c r="D12653" s="42" t="s">
        <v>8757</v>
      </c>
      <c r="E12653" t="b">
        <v>0</v>
      </c>
      <c r="F12653" s="42" t="s">
        <v>10702</v>
      </c>
    </row>
    <row r="12654" spans="1:6" x14ac:dyDescent="0.2">
      <c r="A12654" s="42" t="s">
        <v>3441</v>
      </c>
      <c r="B12654" s="42" t="s">
        <v>8462</v>
      </c>
      <c r="C12654">
        <v>2013</v>
      </c>
      <c r="D12654" s="42" t="s">
        <v>8752</v>
      </c>
      <c r="E12654" t="b">
        <v>0</v>
      </c>
      <c r="F12654" s="42" t="s">
        <v>10702</v>
      </c>
    </row>
    <row r="12655" spans="1:6" x14ac:dyDescent="0.2">
      <c r="A12655" s="42" t="s">
        <v>3441</v>
      </c>
      <c r="B12655" s="42" t="s">
        <v>8462</v>
      </c>
      <c r="C12655">
        <v>2014</v>
      </c>
      <c r="D12655" s="42" t="s">
        <v>9149</v>
      </c>
      <c r="E12655" t="b">
        <v>0</v>
      </c>
      <c r="F12655" s="42" t="s">
        <v>10702</v>
      </c>
    </row>
    <row r="12656" spans="1:6" x14ac:dyDescent="0.2">
      <c r="A12656" s="42" t="s">
        <v>3441</v>
      </c>
      <c r="B12656" s="42" t="s">
        <v>8462</v>
      </c>
      <c r="C12656">
        <v>2015</v>
      </c>
      <c r="D12656" s="42" t="s">
        <v>8702</v>
      </c>
      <c r="E12656" t="b">
        <v>0</v>
      </c>
      <c r="F12656" s="42" t="s">
        <v>10702</v>
      </c>
    </row>
    <row r="12657" spans="1:6" x14ac:dyDescent="0.2">
      <c r="A12657" s="42" t="s">
        <v>3441</v>
      </c>
      <c r="B12657" s="42" t="s">
        <v>8462</v>
      </c>
      <c r="C12657">
        <v>2016</v>
      </c>
      <c r="D12657" s="42" t="s">
        <v>9812</v>
      </c>
      <c r="E12657" t="b">
        <v>0</v>
      </c>
      <c r="F12657" s="42" t="s">
        <v>10702</v>
      </c>
    </row>
    <row r="12658" spans="1:6" x14ac:dyDescent="0.2">
      <c r="A12658" s="42" t="s">
        <v>3441</v>
      </c>
      <c r="B12658" s="42" t="s">
        <v>8462</v>
      </c>
      <c r="C12658">
        <v>2017</v>
      </c>
      <c r="D12658" s="42" t="s">
        <v>8557</v>
      </c>
      <c r="E12658" t="b">
        <v>0</v>
      </c>
      <c r="F12658" s="42" t="s">
        <v>10702</v>
      </c>
    </row>
    <row r="12659" spans="1:6" x14ac:dyDescent="0.2">
      <c r="A12659" s="42" t="s">
        <v>3441</v>
      </c>
      <c r="B12659" s="42" t="s">
        <v>8462</v>
      </c>
      <c r="C12659">
        <v>2018</v>
      </c>
      <c r="D12659" s="42" t="s">
        <v>9679</v>
      </c>
      <c r="E12659" t="b">
        <v>0</v>
      </c>
      <c r="F12659" s="42" t="s">
        <v>10702</v>
      </c>
    </row>
    <row r="12660" spans="1:6" x14ac:dyDescent="0.2">
      <c r="A12660" s="42" t="s">
        <v>3441</v>
      </c>
      <c r="B12660" s="42" t="s">
        <v>8462</v>
      </c>
      <c r="C12660">
        <v>2019</v>
      </c>
      <c r="D12660" s="42" t="s">
        <v>9142</v>
      </c>
      <c r="E12660" t="b">
        <v>0</v>
      </c>
      <c r="F12660" s="42" t="s">
        <v>10702</v>
      </c>
    </row>
    <row r="12661" spans="1:6" x14ac:dyDescent="0.2">
      <c r="A12661" s="42" t="s">
        <v>3441</v>
      </c>
      <c r="B12661" s="42" t="s">
        <v>8464</v>
      </c>
      <c r="C12661">
        <v>2013</v>
      </c>
      <c r="D12661" s="42" t="s">
        <v>9203</v>
      </c>
      <c r="E12661" t="b">
        <v>0</v>
      </c>
      <c r="F12661" s="42" t="s">
        <v>10702</v>
      </c>
    </row>
    <row r="12662" spans="1:6" x14ac:dyDescent="0.2">
      <c r="A12662" s="42" t="s">
        <v>3441</v>
      </c>
      <c r="B12662" s="42" t="s">
        <v>8464</v>
      </c>
      <c r="C12662">
        <v>2014</v>
      </c>
      <c r="D12662" s="42" t="s">
        <v>9051</v>
      </c>
      <c r="E12662" t="b">
        <v>0</v>
      </c>
      <c r="F12662" s="42" t="s">
        <v>10702</v>
      </c>
    </row>
    <row r="12663" spans="1:6" x14ac:dyDescent="0.2">
      <c r="A12663" s="42" t="s">
        <v>3441</v>
      </c>
      <c r="B12663" s="42" t="s">
        <v>8464</v>
      </c>
      <c r="C12663">
        <v>2015</v>
      </c>
      <c r="D12663" s="42" t="s">
        <v>9255</v>
      </c>
      <c r="E12663" t="b">
        <v>0</v>
      </c>
      <c r="F12663" s="42" t="s">
        <v>10702</v>
      </c>
    </row>
    <row r="12664" spans="1:6" x14ac:dyDescent="0.2">
      <c r="A12664" s="42" t="s">
        <v>3441</v>
      </c>
      <c r="B12664" s="42" t="s">
        <v>8464</v>
      </c>
      <c r="C12664">
        <v>2016</v>
      </c>
      <c r="D12664" s="42" t="s">
        <v>9164</v>
      </c>
      <c r="E12664" t="b">
        <v>0</v>
      </c>
      <c r="F12664" s="42" t="s">
        <v>10702</v>
      </c>
    </row>
    <row r="12665" spans="1:6" x14ac:dyDescent="0.2">
      <c r="A12665" s="42" t="s">
        <v>3441</v>
      </c>
      <c r="B12665" s="42" t="s">
        <v>8464</v>
      </c>
      <c r="C12665">
        <v>2017</v>
      </c>
      <c r="D12665" s="42" t="s">
        <v>10265</v>
      </c>
      <c r="E12665" t="b">
        <v>0</v>
      </c>
      <c r="F12665" s="42" t="s">
        <v>10702</v>
      </c>
    </row>
    <row r="12666" spans="1:6" x14ac:dyDescent="0.2">
      <c r="A12666" s="42" t="s">
        <v>3441</v>
      </c>
      <c r="B12666" s="42" t="s">
        <v>8464</v>
      </c>
      <c r="C12666">
        <v>2018</v>
      </c>
      <c r="D12666" s="42" t="s">
        <v>8985</v>
      </c>
      <c r="E12666" t="b">
        <v>0</v>
      </c>
      <c r="F12666" s="42" t="s">
        <v>10702</v>
      </c>
    </row>
    <row r="12667" spans="1:6" x14ac:dyDescent="0.2">
      <c r="A12667" s="42" t="s">
        <v>3441</v>
      </c>
      <c r="B12667" s="42" t="s">
        <v>8464</v>
      </c>
      <c r="C12667">
        <v>2019</v>
      </c>
      <c r="D12667" s="42" t="s">
        <v>9191</v>
      </c>
      <c r="E12667" t="b">
        <v>0</v>
      </c>
      <c r="F12667" s="42" t="s">
        <v>10702</v>
      </c>
    </row>
    <row r="12668" spans="1:6" x14ac:dyDescent="0.2">
      <c r="A12668" s="42" t="s">
        <v>3442</v>
      </c>
      <c r="B12668" s="42" t="s">
        <v>8454</v>
      </c>
      <c r="C12668">
        <v>2013</v>
      </c>
      <c r="D12668" s="42" t="s">
        <v>8558</v>
      </c>
      <c r="E12668" t="b">
        <v>0</v>
      </c>
      <c r="F12668" s="42" t="s">
        <v>10703</v>
      </c>
    </row>
    <row r="12669" spans="1:6" x14ac:dyDescent="0.2">
      <c r="A12669" s="42" t="s">
        <v>3442</v>
      </c>
      <c r="B12669" s="42" t="s">
        <v>8454</v>
      </c>
      <c r="C12669">
        <v>2014</v>
      </c>
      <c r="D12669" s="42" t="s">
        <v>9190</v>
      </c>
      <c r="E12669" t="b">
        <v>0</v>
      </c>
      <c r="F12669" s="42" t="s">
        <v>10703</v>
      </c>
    </row>
    <row r="12670" spans="1:6" x14ac:dyDescent="0.2">
      <c r="A12670" s="42" t="s">
        <v>3442</v>
      </c>
      <c r="B12670" s="42" t="s">
        <v>8454</v>
      </c>
      <c r="C12670">
        <v>2015</v>
      </c>
      <c r="D12670" s="42" t="s">
        <v>9054</v>
      </c>
      <c r="E12670" t="b">
        <v>0</v>
      </c>
      <c r="F12670" s="42" t="s">
        <v>10703</v>
      </c>
    </row>
    <row r="12671" spans="1:6" x14ac:dyDescent="0.2">
      <c r="A12671" s="42" t="s">
        <v>3442</v>
      </c>
      <c r="B12671" s="42" t="s">
        <v>8454</v>
      </c>
      <c r="C12671">
        <v>2016</v>
      </c>
      <c r="D12671" s="42" t="s">
        <v>10394</v>
      </c>
      <c r="E12671" t="b">
        <v>0</v>
      </c>
      <c r="F12671" s="42" t="s">
        <v>10703</v>
      </c>
    </row>
    <row r="12672" spans="1:6" x14ac:dyDescent="0.2">
      <c r="A12672" s="42" t="s">
        <v>3442</v>
      </c>
      <c r="B12672" s="42" t="s">
        <v>8454</v>
      </c>
      <c r="C12672">
        <v>2017</v>
      </c>
      <c r="D12672" s="42" t="s">
        <v>8555</v>
      </c>
      <c r="E12672" t="b">
        <v>0</v>
      </c>
      <c r="F12672" s="42" t="s">
        <v>10703</v>
      </c>
    </row>
    <row r="12673" spans="1:6" x14ac:dyDescent="0.2">
      <c r="A12673" s="42" t="s">
        <v>3442</v>
      </c>
      <c r="B12673" s="42" t="s">
        <v>8454</v>
      </c>
      <c r="C12673">
        <v>2018</v>
      </c>
      <c r="D12673" s="42" t="s">
        <v>8844</v>
      </c>
      <c r="E12673" t="b">
        <v>0</v>
      </c>
      <c r="F12673" s="42" t="s">
        <v>10703</v>
      </c>
    </row>
    <row r="12674" spans="1:6" x14ac:dyDescent="0.2">
      <c r="A12674" s="42" t="s">
        <v>3442</v>
      </c>
      <c r="B12674" s="42" t="s">
        <v>8454</v>
      </c>
      <c r="C12674">
        <v>2019</v>
      </c>
      <c r="D12674" s="42" t="s">
        <v>8839</v>
      </c>
      <c r="E12674" t="b">
        <v>0</v>
      </c>
      <c r="F12674" s="42" t="s">
        <v>10703</v>
      </c>
    </row>
    <row r="12675" spans="1:6" x14ac:dyDescent="0.2">
      <c r="A12675" s="42" t="s">
        <v>3442</v>
      </c>
      <c r="B12675" s="42" t="s">
        <v>8462</v>
      </c>
      <c r="C12675">
        <v>2013</v>
      </c>
      <c r="D12675" s="42" t="s">
        <v>8557</v>
      </c>
      <c r="E12675" t="b">
        <v>0</v>
      </c>
      <c r="F12675" s="42" t="s">
        <v>10703</v>
      </c>
    </row>
    <row r="12676" spans="1:6" x14ac:dyDescent="0.2">
      <c r="A12676" s="42" t="s">
        <v>3442</v>
      </c>
      <c r="B12676" s="42" t="s">
        <v>8462</v>
      </c>
      <c r="C12676">
        <v>2014</v>
      </c>
      <c r="D12676" s="42" t="s">
        <v>8625</v>
      </c>
      <c r="E12676" t="b">
        <v>0</v>
      </c>
      <c r="F12676" s="42" t="s">
        <v>10703</v>
      </c>
    </row>
    <row r="12677" spans="1:6" x14ac:dyDescent="0.2">
      <c r="A12677" s="42" t="s">
        <v>3442</v>
      </c>
      <c r="B12677" s="42" t="s">
        <v>8462</v>
      </c>
      <c r="C12677">
        <v>2015</v>
      </c>
      <c r="D12677" s="42" t="s">
        <v>8530</v>
      </c>
      <c r="E12677" t="b">
        <v>0</v>
      </c>
      <c r="F12677" s="42" t="s">
        <v>10703</v>
      </c>
    </row>
    <row r="12678" spans="1:6" x14ac:dyDescent="0.2">
      <c r="A12678" s="42" t="s">
        <v>3442</v>
      </c>
      <c r="B12678" s="42" t="s">
        <v>8462</v>
      </c>
      <c r="C12678">
        <v>2016</v>
      </c>
      <c r="D12678" s="42" t="s">
        <v>10356</v>
      </c>
      <c r="E12678" t="b">
        <v>0</v>
      </c>
      <c r="F12678" s="42" t="s">
        <v>10703</v>
      </c>
    </row>
    <row r="12679" spans="1:6" x14ac:dyDescent="0.2">
      <c r="A12679" s="42" t="s">
        <v>3442</v>
      </c>
      <c r="B12679" s="42" t="s">
        <v>8462</v>
      </c>
      <c r="C12679">
        <v>2017</v>
      </c>
      <c r="D12679" s="42" t="s">
        <v>8632</v>
      </c>
      <c r="E12679" t="b">
        <v>0</v>
      </c>
      <c r="F12679" s="42" t="s">
        <v>10703</v>
      </c>
    </row>
    <row r="12680" spans="1:6" x14ac:dyDescent="0.2">
      <c r="A12680" s="42" t="s">
        <v>3442</v>
      </c>
      <c r="B12680" s="42" t="s">
        <v>8462</v>
      </c>
      <c r="C12680">
        <v>2018</v>
      </c>
      <c r="D12680" s="42" t="s">
        <v>8768</v>
      </c>
      <c r="E12680" t="b">
        <v>0</v>
      </c>
      <c r="F12680" s="42" t="s">
        <v>10703</v>
      </c>
    </row>
    <row r="12681" spans="1:6" x14ac:dyDescent="0.2">
      <c r="A12681" s="42" t="s">
        <v>3442</v>
      </c>
      <c r="B12681" s="42" t="s">
        <v>8462</v>
      </c>
      <c r="C12681">
        <v>2019</v>
      </c>
      <c r="D12681" s="42" t="s">
        <v>9144</v>
      </c>
      <c r="E12681" t="b">
        <v>0</v>
      </c>
      <c r="F12681" s="42" t="s">
        <v>10703</v>
      </c>
    </row>
    <row r="12682" spans="1:6" x14ac:dyDescent="0.2">
      <c r="A12682" s="42" t="s">
        <v>3442</v>
      </c>
      <c r="B12682" s="42" t="s">
        <v>8464</v>
      </c>
      <c r="C12682">
        <v>2013</v>
      </c>
      <c r="D12682" s="42" t="s">
        <v>8496</v>
      </c>
      <c r="E12682" t="b">
        <v>0</v>
      </c>
      <c r="F12682" s="42" t="s">
        <v>10703</v>
      </c>
    </row>
    <row r="12683" spans="1:6" x14ac:dyDescent="0.2">
      <c r="A12683" s="42" t="s">
        <v>3442</v>
      </c>
      <c r="B12683" s="42" t="s">
        <v>8464</v>
      </c>
      <c r="C12683">
        <v>2014</v>
      </c>
      <c r="D12683" s="42" t="s">
        <v>8496</v>
      </c>
      <c r="E12683" t="b">
        <v>0</v>
      </c>
      <c r="F12683" s="42" t="s">
        <v>10703</v>
      </c>
    </row>
    <row r="12684" spans="1:6" x14ac:dyDescent="0.2">
      <c r="A12684" s="42" t="s">
        <v>3442</v>
      </c>
      <c r="B12684" s="42" t="s">
        <v>8464</v>
      </c>
      <c r="C12684">
        <v>2015</v>
      </c>
      <c r="D12684" s="42" t="s">
        <v>8496</v>
      </c>
      <c r="E12684" t="b">
        <v>0</v>
      </c>
      <c r="F12684" s="42" t="s">
        <v>10703</v>
      </c>
    </row>
    <row r="12685" spans="1:6" x14ac:dyDescent="0.2">
      <c r="A12685" s="42" t="s">
        <v>3442</v>
      </c>
      <c r="B12685" s="42" t="s">
        <v>8464</v>
      </c>
      <c r="C12685">
        <v>2016</v>
      </c>
      <c r="D12685" s="42" t="s">
        <v>8496</v>
      </c>
      <c r="E12685" t="b">
        <v>0</v>
      </c>
      <c r="F12685" s="42" t="s">
        <v>10703</v>
      </c>
    </row>
    <row r="12686" spans="1:6" x14ac:dyDescent="0.2">
      <c r="A12686" s="42" t="s">
        <v>3442</v>
      </c>
      <c r="B12686" s="42" t="s">
        <v>8464</v>
      </c>
      <c r="C12686">
        <v>2017</v>
      </c>
      <c r="D12686" s="42" t="s">
        <v>8496</v>
      </c>
      <c r="E12686" t="b">
        <v>0</v>
      </c>
      <c r="F12686" s="42" t="s">
        <v>10703</v>
      </c>
    </row>
    <row r="12687" spans="1:6" x14ac:dyDescent="0.2">
      <c r="A12687" s="42" t="s">
        <v>3442</v>
      </c>
      <c r="B12687" s="42" t="s">
        <v>8464</v>
      </c>
      <c r="C12687">
        <v>2018</v>
      </c>
      <c r="D12687" s="42" t="s">
        <v>8496</v>
      </c>
      <c r="E12687" t="b">
        <v>0</v>
      </c>
      <c r="F12687" s="42" t="s">
        <v>10703</v>
      </c>
    </row>
    <row r="12688" spans="1:6" x14ac:dyDescent="0.2">
      <c r="A12688" s="42" t="s">
        <v>3442</v>
      </c>
      <c r="B12688" s="42" t="s">
        <v>8464</v>
      </c>
      <c r="C12688">
        <v>2019</v>
      </c>
      <c r="D12688" s="42" t="s">
        <v>8496</v>
      </c>
      <c r="E12688" t="b">
        <v>0</v>
      </c>
      <c r="F12688" s="42" t="s">
        <v>10703</v>
      </c>
    </row>
    <row r="12689" spans="1:6" x14ac:dyDescent="0.2">
      <c r="A12689" s="42" t="s">
        <v>3443</v>
      </c>
      <c r="B12689" s="42" t="s">
        <v>8454</v>
      </c>
      <c r="C12689">
        <v>2014</v>
      </c>
      <c r="D12689" s="42" t="s">
        <v>8682</v>
      </c>
      <c r="E12689" t="b">
        <v>0</v>
      </c>
      <c r="F12689" s="42" t="s">
        <v>10704</v>
      </c>
    </row>
    <row r="12690" spans="1:6" x14ac:dyDescent="0.2">
      <c r="A12690" s="42" t="s">
        <v>3443</v>
      </c>
      <c r="B12690" s="42" t="s">
        <v>8454</v>
      </c>
      <c r="C12690">
        <v>2015</v>
      </c>
      <c r="D12690" s="42" t="s">
        <v>9468</v>
      </c>
      <c r="E12690" t="b">
        <v>0</v>
      </c>
      <c r="F12690" s="42" t="s">
        <v>10704</v>
      </c>
    </row>
    <row r="12691" spans="1:6" x14ac:dyDescent="0.2">
      <c r="A12691" s="42" t="s">
        <v>3443</v>
      </c>
      <c r="B12691" s="42" t="s">
        <v>8454</v>
      </c>
      <c r="C12691">
        <v>2016</v>
      </c>
      <c r="D12691" s="42" t="s">
        <v>9443</v>
      </c>
      <c r="E12691" t="b">
        <v>0</v>
      </c>
      <c r="F12691" s="42" t="s">
        <v>10704</v>
      </c>
    </row>
    <row r="12692" spans="1:6" x14ac:dyDescent="0.2">
      <c r="A12692" s="42" t="s">
        <v>3443</v>
      </c>
      <c r="B12692" s="42" t="s">
        <v>8454</v>
      </c>
      <c r="C12692">
        <v>2017</v>
      </c>
      <c r="D12692" s="42" t="s">
        <v>8508</v>
      </c>
      <c r="E12692" t="b">
        <v>0</v>
      </c>
      <c r="F12692" s="42" t="s">
        <v>10704</v>
      </c>
    </row>
    <row r="12693" spans="1:6" x14ac:dyDescent="0.2">
      <c r="A12693" s="42" t="s">
        <v>3443</v>
      </c>
      <c r="B12693" s="42" t="s">
        <v>8454</v>
      </c>
      <c r="C12693">
        <v>2018</v>
      </c>
      <c r="D12693" s="42" t="s">
        <v>8762</v>
      </c>
      <c r="E12693" t="b">
        <v>0</v>
      </c>
      <c r="F12693" s="42" t="s">
        <v>10704</v>
      </c>
    </row>
    <row r="12694" spans="1:6" x14ac:dyDescent="0.2">
      <c r="A12694" s="42" t="s">
        <v>3443</v>
      </c>
      <c r="B12694" s="42" t="s">
        <v>8454</v>
      </c>
      <c r="C12694">
        <v>2019</v>
      </c>
      <c r="D12694" s="42" t="s">
        <v>9035</v>
      </c>
      <c r="E12694" t="b">
        <v>0</v>
      </c>
      <c r="F12694" s="42" t="s">
        <v>10704</v>
      </c>
    </row>
    <row r="12695" spans="1:6" x14ac:dyDescent="0.2">
      <c r="A12695" s="42" t="s">
        <v>3443</v>
      </c>
      <c r="B12695" s="42" t="s">
        <v>8454</v>
      </c>
      <c r="C12695">
        <v>2020</v>
      </c>
      <c r="D12695" s="42" t="s">
        <v>10705</v>
      </c>
      <c r="E12695" t="b">
        <v>0</v>
      </c>
      <c r="F12695" s="42" t="s">
        <v>10704</v>
      </c>
    </row>
    <row r="12696" spans="1:6" x14ac:dyDescent="0.2">
      <c r="A12696" s="42" t="s">
        <v>3443</v>
      </c>
      <c r="B12696" s="42" t="s">
        <v>8462</v>
      </c>
      <c r="C12696">
        <v>2014</v>
      </c>
      <c r="D12696" s="42" t="s">
        <v>8682</v>
      </c>
      <c r="E12696" t="b">
        <v>0</v>
      </c>
      <c r="F12696" s="42" t="s">
        <v>10704</v>
      </c>
    </row>
    <row r="12697" spans="1:6" x14ac:dyDescent="0.2">
      <c r="A12697" s="42" t="s">
        <v>3443</v>
      </c>
      <c r="B12697" s="42" t="s">
        <v>8462</v>
      </c>
      <c r="C12697">
        <v>2015</v>
      </c>
      <c r="D12697" s="42" t="s">
        <v>9427</v>
      </c>
      <c r="E12697" t="b">
        <v>0</v>
      </c>
      <c r="F12697" s="42" t="s">
        <v>10704</v>
      </c>
    </row>
    <row r="12698" spans="1:6" x14ac:dyDescent="0.2">
      <c r="A12698" s="42" t="s">
        <v>3443</v>
      </c>
      <c r="B12698" s="42" t="s">
        <v>8462</v>
      </c>
      <c r="C12698">
        <v>2016</v>
      </c>
      <c r="D12698" s="42" t="s">
        <v>8539</v>
      </c>
      <c r="E12698" t="b">
        <v>0</v>
      </c>
      <c r="F12698" s="42" t="s">
        <v>10704</v>
      </c>
    </row>
    <row r="12699" spans="1:6" x14ac:dyDescent="0.2">
      <c r="A12699" s="42" t="s">
        <v>3443</v>
      </c>
      <c r="B12699" s="42" t="s">
        <v>8462</v>
      </c>
      <c r="C12699">
        <v>2017</v>
      </c>
      <c r="D12699" s="42" t="s">
        <v>8707</v>
      </c>
      <c r="E12699" t="b">
        <v>0</v>
      </c>
      <c r="F12699" s="42" t="s">
        <v>10704</v>
      </c>
    </row>
    <row r="12700" spans="1:6" x14ac:dyDescent="0.2">
      <c r="A12700" s="42" t="s">
        <v>3443</v>
      </c>
      <c r="B12700" s="42" t="s">
        <v>8462</v>
      </c>
      <c r="C12700">
        <v>2018</v>
      </c>
      <c r="D12700" s="42" t="s">
        <v>9353</v>
      </c>
      <c r="E12700" t="b">
        <v>0</v>
      </c>
      <c r="F12700" s="42" t="s">
        <v>10704</v>
      </c>
    </row>
    <row r="12701" spans="1:6" x14ac:dyDescent="0.2">
      <c r="A12701" s="42" t="s">
        <v>3443</v>
      </c>
      <c r="B12701" s="42" t="s">
        <v>8462</v>
      </c>
      <c r="C12701">
        <v>2019</v>
      </c>
      <c r="D12701" s="42" t="s">
        <v>9200</v>
      </c>
      <c r="E12701" t="b">
        <v>0</v>
      </c>
      <c r="F12701" s="42" t="s">
        <v>10704</v>
      </c>
    </row>
    <row r="12702" spans="1:6" x14ac:dyDescent="0.2">
      <c r="A12702" s="42" t="s">
        <v>3443</v>
      </c>
      <c r="B12702" s="42" t="s">
        <v>8462</v>
      </c>
      <c r="C12702">
        <v>2020</v>
      </c>
      <c r="D12702" s="42" t="s">
        <v>9881</v>
      </c>
      <c r="E12702" t="b">
        <v>0</v>
      </c>
      <c r="F12702" s="42" t="s">
        <v>10704</v>
      </c>
    </row>
    <row r="12703" spans="1:6" x14ac:dyDescent="0.2">
      <c r="A12703" s="42" t="s">
        <v>3443</v>
      </c>
      <c r="B12703" s="42" t="s">
        <v>8464</v>
      </c>
      <c r="C12703">
        <v>2014</v>
      </c>
      <c r="D12703" s="42" t="s">
        <v>8496</v>
      </c>
      <c r="E12703" t="b">
        <v>0</v>
      </c>
      <c r="F12703" s="42" t="s">
        <v>10704</v>
      </c>
    </row>
    <row r="12704" spans="1:6" x14ac:dyDescent="0.2">
      <c r="A12704" s="42" t="s">
        <v>3443</v>
      </c>
      <c r="B12704" s="42" t="s">
        <v>8464</v>
      </c>
      <c r="C12704">
        <v>2015</v>
      </c>
      <c r="D12704" s="42" t="s">
        <v>8496</v>
      </c>
      <c r="E12704" t="b">
        <v>0</v>
      </c>
      <c r="F12704" s="42" t="s">
        <v>10704</v>
      </c>
    </row>
    <row r="12705" spans="1:6" x14ac:dyDescent="0.2">
      <c r="A12705" s="42" t="s">
        <v>3443</v>
      </c>
      <c r="B12705" s="42" t="s">
        <v>8464</v>
      </c>
      <c r="C12705">
        <v>2016</v>
      </c>
      <c r="D12705" s="42" t="s">
        <v>8496</v>
      </c>
      <c r="E12705" t="b">
        <v>0</v>
      </c>
      <c r="F12705" s="42" t="s">
        <v>10704</v>
      </c>
    </row>
    <row r="12706" spans="1:6" x14ac:dyDescent="0.2">
      <c r="A12706" s="42" t="s">
        <v>3443</v>
      </c>
      <c r="B12706" s="42" t="s">
        <v>8464</v>
      </c>
      <c r="C12706">
        <v>2017</v>
      </c>
      <c r="D12706" s="42" t="s">
        <v>8496</v>
      </c>
      <c r="E12706" t="b">
        <v>0</v>
      </c>
      <c r="F12706" s="42" t="s">
        <v>10704</v>
      </c>
    </row>
    <row r="12707" spans="1:6" x14ac:dyDescent="0.2">
      <c r="A12707" s="42" t="s">
        <v>3443</v>
      </c>
      <c r="B12707" s="42" t="s">
        <v>8464</v>
      </c>
      <c r="C12707">
        <v>2018</v>
      </c>
      <c r="D12707" s="42" t="s">
        <v>8496</v>
      </c>
      <c r="E12707" t="b">
        <v>0</v>
      </c>
      <c r="F12707" s="42" t="s">
        <v>10704</v>
      </c>
    </row>
    <row r="12708" spans="1:6" x14ac:dyDescent="0.2">
      <c r="A12708" s="42" t="s">
        <v>3443</v>
      </c>
      <c r="B12708" s="42" t="s">
        <v>8464</v>
      </c>
      <c r="C12708">
        <v>2019</v>
      </c>
      <c r="D12708" s="42" t="s">
        <v>8496</v>
      </c>
      <c r="E12708" t="b">
        <v>0</v>
      </c>
      <c r="F12708" s="42" t="s">
        <v>10704</v>
      </c>
    </row>
    <row r="12709" spans="1:6" x14ac:dyDescent="0.2">
      <c r="A12709" s="42" t="s">
        <v>3443</v>
      </c>
      <c r="B12709" s="42" t="s">
        <v>8464</v>
      </c>
      <c r="C12709">
        <v>2020</v>
      </c>
      <c r="D12709" s="42" t="s">
        <v>8496</v>
      </c>
      <c r="E12709" t="b">
        <v>0</v>
      </c>
      <c r="F12709" s="42" t="s">
        <v>10704</v>
      </c>
    </row>
    <row r="12710" spans="1:6" x14ac:dyDescent="0.2">
      <c r="A12710" s="42" t="s">
        <v>624</v>
      </c>
      <c r="B12710" s="42" t="s">
        <v>8454</v>
      </c>
      <c r="C12710">
        <v>2013</v>
      </c>
      <c r="D12710" s="42" t="s">
        <v>8696</v>
      </c>
      <c r="E12710" t="b">
        <v>0</v>
      </c>
      <c r="F12710" s="42" t="s">
        <v>9297</v>
      </c>
    </row>
    <row r="12711" spans="1:6" x14ac:dyDescent="0.2">
      <c r="A12711" s="42" t="s">
        <v>624</v>
      </c>
      <c r="B12711" s="42" t="s">
        <v>8454</v>
      </c>
      <c r="C12711">
        <v>2014</v>
      </c>
      <c r="D12711" s="42" t="s">
        <v>9083</v>
      </c>
      <c r="E12711" t="b">
        <v>0</v>
      </c>
      <c r="F12711" s="42" t="s">
        <v>9297</v>
      </c>
    </row>
    <row r="12712" spans="1:6" x14ac:dyDescent="0.2">
      <c r="A12712" s="42" t="s">
        <v>624</v>
      </c>
      <c r="B12712" s="42" t="s">
        <v>8454</v>
      </c>
      <c r="C12712">
        <v>2015</v>
      </c>
      <c r="D12712" s="42" t="s">
        <v>9110</v>
      </c>
      <c r="E12712" t="b">
        <v>0</v>
      </c>
      <c r="F12712" s="42" t="s">
        <v>9297</v>
      </c>
    </row>
    <row r="12713" spans="1:6" x14ac:dyDescent="0.2">
      <c r="A12713" s="42" t="s">
        <v>624</v>
      </c>
      <c r="B12713" s="42" t="s">
        <v>8454</v>
      </c>
      <c r="C12713">
        <v>2016</v>
      </c>
      <c r="D12713" s="42" t="s">
        <v>9298</v>
      </c>
      <c r="E12713" t="b">
        <v>0</v>
      </c>
      <c r="F12713" s="42" t="s">
        <v>9297</v>
      </c>
    </row>
    <row r="12714" spans="1:6" x14ac:dyDescent="0.2">
      <c r="A12714" s="42" t="s">
        <v>624</v>
      </c>
      <c r="B12714" s="42" t="s">
        <v>8454</v>
      </c>
      <c r="C12714">
        <v>2017</v>
      </c>
      <c r="D12714" s="42" t="s">
        <v>8765</v>
      </c>
      <c r="E12714" t="b">
        <v>0</v>
      </c>
      <c r="F12714" s="42" t="s">
        <v>9297</v>
      </c>
    </row>
    <row r="12715" spans="1:6" x14ac:dyDescent="0.2">
      <c r="A12715" s="42" t="s">
        <v>624</v>
      </c>
      <c r="B12715" s="42" t="s">
        <v>8454</v>
      </c>
      <c r="C12715">
        <v>2018</v>
      </c>
      <c r="D12715" s="42" t="s">
        <v>8749</v>
      </c>
      <c r="E12715" t="b">
        <v>0</v>
      </c>
      <c r="F12715" s="42" t="s">
        <v>9297</v>
      </c>
    </row>
    <row r="12716" spans="1:6" x14ac:dyDescent="0.2">
      <c r="A12716" s="42" t="s">
        <v>624</v>
      </c>
      <c r="B12716" s="42" t="s">
        <v>8454</v>
      </c>
      <c r="C12716">
        <v>2019</v>
      </c>
      <c r="D12716" s="42" t="s">
        <v>8625</v>
      </c>
      <c r="E12716" t="b">
        <v>0</v>
      </c>
      <c r="F12716" s="42" t="s">
        <v>9297</v>
      </c>
    </row>
    <row r="12717" spans="1:6" x14ac:dyDescent="0.2">
      <c r="A12717" s="42" t="s">
        <v>624</v>
      </c>
      <c r="B12717" s="42" t="s">
        <v>8462</v>
      </c>
      <c r="C12717">
        <v>2013</v>
      </c>
      <c r="D12717" s="42" t="s">
        <v>8555</v>
      </c>
      <c r="E12717" t="b">
        <v>0</v>
      </c>
      <c r="F12717" s="42" t="s">
        <v>9297</v>
      </c>
    </row>
    <row r="12718" spans="1:6" x14ac:dyDescent="0.2">
      <c r="A12718" s="42" t="s">
        <v>624</v>
      </c>
      <c r="B12718" s="42" t="s">
        <v>8462</v>
      </c>
      <c r="C12718">
        <v>2014</v>
      </c>
      <c r="D12718" s="42" t="s">
        <v>8755</v>
      </c>
      <c r="E12718" t="b">
        <v>0</v>
      </c>
      <c r="F12718" s="42" t="s">
        <v>9297</v>
      </c>
    </row>
    <row r="12719" spans="1:6" x14ac:dyDescent="0.2">
      <c r="A12719" s="42" t="s">
        <v>624</v>
      </c>
      <c r="B12719" s="42" t="s">
        <v>8462</v>
      </c>
      <c r="C12719">
        <v>2015</v>
      </c>
      <c r="D12719" s="42" t="s">
        <v>9294</v>
      </c>
      <c r="E12719" t="b">
        <v>0</v>
      </c>
      <c r="F12719" s="42" t="s">
        <v>9297</v>
      </c>
    </row>
    <row r="12720" spans="1:6" x14ac:dyDescent="0.2">
      <c r="A12720" s="42" t="s">
        <v>624</v>
      </c>
      <c r="B12720" s="42" t="s">
        <v>8462</v>
      </c>
      <c r="C12720">
        <v>2016</v>
      </c>
      <c r="D12720" s="42" t="s">
        <v>9146</v>
      </c>
      <c r="E12720" t="b">
        <v>0</v>
      </c>
      <c r="F12720" s="42" t="s">
        <v>9297</v>
      </c>
    </row>
    <row r="12721" spans="1:6" x14ac:dyDescent="0.2">
      <c r="A12721" s="42" t="s">
        <v>624</v>
      </c>
      <c r="B12721" s="42" t="s">
        <v>8462</v>
      </c>
      <c r="C12721">
        <v>2017</v>
      </c>
      <c r="D12721" s="42" t="s">
        <v>8765</v>
      </c>
      <c r="E12721" t="b">
        <v>0</v>
      </c>
      <c r="F12721" s="42" t="s">
        <v>9297</v>
      </c>
    </row>
    <row r="12722" spans="1:6" x14ac:dyDescent="0.2">
      <c r="A12722" s="42" t="s">
        <v>624</v>
      </c>
      <c r="B12722" s="42" t="s">
        <v>8462</v>
      </c>
      <c r="C12722">
        <v>2018</v>
      </c>
      <c r="D12722" s="42" t="s">
        <v>9299</v>
      </c>
      <c r="E12722" t="b">
        <v>0</v>
      </c>
      <c r="F12722" s="42" t="s">
        <v>9297</v>
      </c>
    </row>
    <row r="12723" spans="1:6" x14ac:dyDescent="0.2">
      <c r="A12723" s="42" t="s">
        <v>624</v>
      </c>
      <c r="B12723" s="42" t="s">
        <v>8462</v>
      </c>
      <c r="C12723">
        <v>2019</v>
      </c>
      <c r="D12723" s="42" t="s">
        <v>8455</v>
      </c>
      <c r="E12723" t="b">
        <v>0</v>
      </c>
      <c r="F12723" s="42" t="s">
        <v>9297</v>
      </c>
    </row>
    <row r="12724" spans="1:6" x14ac:dyDescent="0.2">
      <c r="A12724" s="42" t="s">
        <v>624</v>
      </c>
      <c r="B12724" s="42" t="s">
        <v>8464</v>
      </c>
      <c r="C12724">
        <v>2013</v>
      </c>
      <c r="D12724" s="42" t="s">
        <v>8592</v>
      </c>
      <c r="E12724" t="b">
        <v>0</v>
      </c>
      <c r="F12724" s="42" t="s">
        <v>9297</v>
      </c>
    </row>
    <row r="12725" spans="1:6" x14ac:dyDescent="0.2">
      <c r="A12725" s="42" t="s">
        <v>624</v>
      </c>
      <c r="B12725" s="42" t="s">
        <v>8464</v>
      </c>
      <c r="C12725">
        <v>2014</v>
      </c>
      <c r="D12725" s="42" t="s">
        <v>8557</v>
      </c>
      <c r="E12725" t="b">
        <v>0</v>
      </c>
      <c r="F12725" s="42" t="s">
        <v>9297</v>
      </c>
    </row>
    <row r="12726" spans="1:6" x14ac:dyDescent="0.2">
      <c r="A12726" s="42" t="s">
        <v>624</v>
      </c>
      <c r="B12726" s="42" t="s">
        <v>8464</v>
      </c>
      <c r="C12726">
        <v>2015</v>
      </c>
      <c r="D12726" s="42" t="s">
        <v>9033</v>
      </c>
      <c r="E12726" t="b">
        <v>0</v>
      </c>
      <c r="F12726" s="42" t="s">
        <v>9297</v>
      </c>
    </row>
    <row r="12727" spans="1:6" x14ac:dyDescent="0.2">
      <c r="A12727" s="42" t="s">
        <v>624</v>
      </c>
      <c r="B12727" s="42" t="s">
        <v>8464</v>
      </c>
      <c r="C12727">
        <v>2016</v>
      </c>
      <c r="D12727" s="42" t="s">
        <v>8556</v>
      </c>
      <c r="E12727" t="b">
        <v>0</v>
      </c>
      <c r="F12727" s="42" t="s">
        <v>9297</v>
      </c>
    </row>
    <row r="12728" spans="1:6" x14ac:dyDescent="0.2">
      <c r="A12728" s="42" t="s">
        <v>624</v>
      </c>
      <c r="B12728" s="42" t="s">
        <v>8464</v>
      </c>
      <c r="C12728">
        <v>2017</v>
      </c>
      <c r="D12728" s="42" t="s">
        <v>8513</v>
      </c>
      <c r="E12728" t="b">
        <v>0</v>
      </c>
      <c r="F12728" s="42" t="s">
        <v>9297</v>
      </c>
    </row>
    <row r="12729" spans="1:6" x14ac:dyDescent="0.2">
      <c r="A12729" s="42" t="s">
        <v>624</v>
      </c>
      <c r="B12729" s="42" t="s">
        <v>8464</v>
      </c>
      <c r="C12729">
        <v>2018</v>
      </c>
      <c r="D12729" s="42" t="s">
        <v>9089</v>
      </c>
      <c r="E12729" t="b">
        <v>0</v>
      </c>
      <c r="F12729" s="42" t="s">
        <v>9297</v>
      </c>
    </row>
    <row r="12730" spans="1:6" x14ac:dyDescent="0.2">
      <c r="A12730" s="42" t="s">
        <v>624</v>
      </c>
      <c r="B12730" s="42" t="s">
        <v>8464</v>
      </c>
      <c r="C12730">
        <v>2019</v>
      </c>
      <c r="D12730" s="42" t="s">
        <v>9300</v>
      </c>
      <c r="E12730" t="b">
        <v>0</v>
      </c>
      <c r="F12730" s="42" t="s">
        <v>9297</v>
      </c>
    </row>
    <row r="12731" spans="1:6" x14ac:dyDescent="0.2">
      <c r="A12731" s="42" t="s">
        <v>3444</v>
      </c>
      <c r="B12731" s="42" t="s">
        <v>8454</v>
      </c>
      <c r="C12731">
        <v>2013</v>
      </c>
      <c r="D12731" s="42" t="s">
        <v>9355</v>
      </c>
      <c r="E12731" t="b">
        <v>0</v>
      </c>
      <c r="F12731" s="42" t="s">
        <v>10706</v>
      </c>
    </row>
    <row r="12732" spans="1:6" x14ac:dyDescent="0.2">
      <c r="A12732" s="42" t="s">
        <v>3444</v>
      </c>
      <c r="B12732" s="42" t="s">
        <v>8454</v>
      </c>
      <c r="C12732">
        <v>2014</v>
      </c>
      <c r="D12732" s="42" t="s">
        <v>9428</v>
      </c>
      <c r="E12732" t="b">
        <v>0</v>
      </c>
      <c r="F12732" s="42" t="s">
        <v>10706</v>
      </c>
    </row>
    <row r="12733" spans="1:6" x14ac:dyDescent="0.2">
      <c r="A12733" s="42" t="s">
        <v>3444</v>
      </c>
      <c r="B12733" s="42" t="s">
        <v>8454</v>
      </c>
      <c r="C12733">
        <v>2015</v>
      </c>
      <c r="D12733" s="42" t="s">
        <v>10327</v>
      </c>
      <c r="E12733" t="b">
        <v>0</v>
      </c>
      <c r="F12733" s="42" t="s">
        <v>10706</v>
      </c>
    </row>
    <row r="12734" spans="1:6" x14ac:dyDescent="0.2">
      <c r="A12734" s="42" t="s">
        <v>3444</v>
      </c>
      <c r="B12734" s="42" t="s">
        <v>8454</v>
      </c>
      <c r="C12734">
        <v>2016</v>
      </c>
      <c r="D12734" s="42" t="s">
        <v>9002</v>
      </c>
      <c r="E12734" t="b">
        <v>0</v>
      </c>
      <c r="F12734" s="42" t="s">
        <v>10706</v>
      </c>
    </row>
    <row r="12735" spans="1:6" x14ac:dyDescent="0.2">
      <c r="A12735" s="42" t="s">
        <v>3444</v>
      </c>
      <c r="B12735" s="42" t="s">
        <v>8454</v>
      </c>
      <c r="C12735">
        <v>2017</v>
      </c>
      <c r="D12735" s="42" t="s">
        <v>9361</v>
      </c>
      <c r="E12735" t="b">
        <v>0</v>
      </c>
      <c r="F12735" s="42" t="s">
        <v>10706</v>
      </c>
    </row>
    <row r="12736" spans="1:6" x14ac:dyDescent="0.2">
      <c r="A12736" s="42" t="s">
        <v>3444</v>
      </c>
      <c r="B12736" s="42" t="s">
        <v>8454</v>
      </c>
      <c r="C12736">
        <v>2018</v>
      </c>
      <c r="D12736" s="42" t="s">
        <v>10286</v>
      </c>
      <c r="E12736" t="b">
        <v>0</v>
      </c>
      <c r="F12736" s="42" t="s">
        <v>10706</v>
      </c>
    </row>
    <row r="12737" spans="1:6" x14ac:dyDescent="0.2">
      <c r="A12737" s="42" t="s">
        <v>3444</v>
      </c>
      <c r="B12737" s="42" t="s">
        <v>8454</v>
      </c>
      <c r="C12737">
        <v>2019</v>
      </c>
      <c r="D12737" s="42" t="s">
        <v>9228</v>
      </c>
      <c r="E12737" t="b">
        <v>0</v>
      </c>
      <c r="F12737" s="42" t="s">
        <v>10706</v>
      </c>
    </row>
    <row r="12738" spans="1:6" x14ac:dyDescent="0.2">
      <c r="A12738" s="42" t="s">
        <v>3444</v>
      </c>
      <c r="B12738" s="42" t="s">
        <v>8462</v>
      </c>
      <c r="C12738">
        <v>2013</v>
      </c>
      <c r="D12738" s="42" t="s">
        <v>9355</v>
      </c>
      <c r="E12738" t="b">
        <v>0</v>
      </c>
      <c r="F12738" s="42" t="s">
        <v>10706</v>
      </c>
    </row>
    <row r="12739" spans="1:6" x14ac:dyDescent="0.2">
      <c r="A12739" s="42" t="s">
        <v>3444</v>
      </c>
      <c r="B12739" s="42" t="s">
        <v>8462</v>
      </c>
      <c r="C12739">
        <v>2014</v>
      </c>
      <c r="D12739" s="42" t="s">
        <v>9518</v>
      </c>
      <c r="E12739" t="b">
        <v>0</v>
      </c>
      <c r="F12739" s="42" t="s">
        <v>10706</v>
      </c>
    </row>
    <row r="12740" spans="1:6" x14ac:dyDescent="0.2">
      <c r="A12740" s="42" t="s">
        <v>3444</v>
      </c>
      <c r="B12740" s="42" t="s">
        <v>8462</v>
      </c>
      <c r="C12740">
        <v>2015</v>
      </c>
      <c r="D12740" s="42" t="s">
        <v>10327</v>
      </c>
      <c r="E12740" t="b">
        <v>0</v>
      </c>
      <c r="F12740" s="42" t="s">
        <v>10706</v>
      </c>
    </row>
    <row r="12741" spans="1:6" x14ac:dyDescent="0.2">
      <c r="A12741" s="42" t="s">
        <v>3444</v>
      </c>
      <c r="B12741" s="42" t="s">
        <v>8462</v>
      </c>
      <c r="C12741">
        <v>2016</v>
      </c>
      <c r="D12741" s="42" t="s">
        <v>9002</v>
      </c>
      <c r="E12741" t="b">
        <v>0</v>
      </c>
      <c r="F12741" s="42" t="s">
        <v>10706</v>
      </c>
    </row>
    <row r="12742" spans="1:6" x14ac:dyDescent="0.2">
      <c r="A12742" s="42" t="s">
        <v>3444</v>
      </c>
      <c r="B12742" s="42" t="s">
        <v>8462</v>
      </c>
      <c r="C12742">
        <v>2017</v>
      </c>
      <c r="D12742" s="42" t="s">
        <v>8695</v>
      </c>
      <c r="E12742" t="b">
        <v>0</v>
      </c>
      <c r="F12742" s="42" t="s">
        <v>10706</v>
      </c>
    </row>
    <row r="12743" spans="1:6" x14ac:dyDescent="0.2">
      <c r="A12743" s="42" t="s">
        <v>3444</v>
      </c>
      <c r="B12743" s="42" t="s">
        <v>8462</v>
      </c>
      <c r="C12743">
        <v>2018</v>
      </c>
      <c r="D12743" s="42" t="s">
        <v>8500</v>
      </c>
      <c r="E12743" t="b">
        <v>0</v>
      </c>
      <c r="F12743" s="42" t="s">
        <v>10706</v>
      </c>
    </row>
    <row r="12744" spans="1:6" x14ac:dyDescent="0.2">
      <c r="A12744" s="42" t="s">
        <v>3444</v>
      </c>
      <c r="B12744" s="42" t="s">
        <v>8462</v>
      </c>
      <c r="C12744">
        <v>2019</v>
      </c>
      <c r="D12744" s="42" t="s">
        <v>9233</v>
      </c>
      <c r="E12744" t="b">
        <v>0</v>
      </c>
      <c r="F12744" s="42" t="s">
        <v>10706</v>
      </c>
    </row>
    <row r="12745" spans="1:6" x14ac:dyDescent="0.2">
      <c r="A12745" s="42" t="s">
        <v>3444</v>
      </c>
      <c r="B12745" s="42" t="s">
        <v>8464</v>
      </c>
      <c r="C12745">
        <v>2013</v>
      </c>
      <c r="D12745" s="42" t="s">
        <v>9042</v>
      </c>
      <c r="E12745" t="b">
        <v>0</v>
      </c>
      <c r="F12745" s="42" t="s">
        <v>10706</v>
      </c>
    </row>
    <row r="12746" spans="1:6" x14ac:dyDescent="0.2">
      <c r="A12746" s="42" t="s">
        <v>3444</v>
      </c>
      <c r="B12746" s="42" t="s">
        <v>8464</v>
      </c>
      <c r="C12746">
        <v>2014</v>
      </c>
      <c r="D12746" s="42" t="s">
        <v>9042</v>
      </c>
      <c r="E12746" t="b">
        <v>0</v>
      </c>
      <c r="F12746" s="42" t="s">
        <v>10706</v>
      </c>
    </row>
    <row r="12747" spans="1:6" x14ac:dyDescent="0.2">
      <c r="A12747" s="42" t="s">
        <v>3444</v>
      </c>
      <c r="B12747" s="42" t="s">
        <v>8464</v>
      </c>
      <c r="C12747">
        <v>2015</v>
      </c>
      <c r="D12747" s="42" t="s">
        <v>9353</v>
      </c>
      <c r="E12747" t="b">
        <v>0</v>
      </c>
      <c r="F12747" s="42" t="s">
        <v>10706</v>
      </c>
    </row>
    <row r="12748" spans="1:6" x14ac:dyDescent="0.2">
      <c r="A12748" s="42" t="s">
        <v>3444</v>
      </c>
      <c r="B12748" s="42" t="s">
        <v>8464</v>
      </c>
      <c r="C12748">
        <v>2016</v>
      </c>
      <c r="D12748" s="42" t="s">
        <v>9309</v>
      </c>
      <c r="E12748" t="b">
        <v>0</v>
      </c>
      <c r="F12748" s="42" t="s">
        <v>10706</v>
      </c>
    </row>
    <row r="12749" spans="1:6" x14ac:dyDescent="0.2">
      <c r="A12749" s="42" t="s">
        <v>3444</v>
      </c>
      <c r="B12749" s="42" t="s">
        <v>8464</v>
      </c>
      <c r="C12749">
        <v>2017</v>
      </c>
      <c r="D12749" s="42" t="s">
        <v>8539</v>
      </c>
      <c r="E12749" t="b">
        <v>0</v>
      </c>
      <c r="F12749" s="42" t="s">
        <v>10706</v>
      </c>
    </row>
    <row r="12750" spans="1:6" x14ac:dyDescent="0.2">
      <c r="A12750" s="42" t="s">
        <v>3444</v>
      </c>
      <c r="B12750" s="42" t="s">
        <v>8464</v>
      </c>
      <c r="C12750">
        <v>2018</v>
      </c>
      <c r="D12750" s="42" t="s">
        <v>10070</v>
      </c>
      <c r="E12750" t="b">
        <v>0</v>
      </c>
      <c r="F12750" s="42" t="s">
        <v>10706</v>
      </c>
    </row>
    <row r="12751" spans="1:6" x14ac:dyDescent="0.2">
      <c r="A12751" s="42" t="s">
        <v>3444</v>
      </c>
      <c r="B12751" s="42" t="s">
        <v>8464</v>
      </c>
      <c r="C12751">
        <v>2019</v>
      </c>
      <c r="D12751" s="42" t="s">
        <v>10536</v>
      </c>
      <c r="E12751" t="b">
        <v>0</v>
      </c>
      <c r="F12751" s="42" t="s">
        <v>10706</v>
      </c>
    </row>
    <row r="12752" spans="1:6" x14ac:dyDescent="0.2">
      <c r="A12752" s="42" t="s">
        <v>3445</v>
      </c>
      <c r="B12752" s="42" t="s">
        <v>8454</v>
      </c>
      <c r="C12752">
        <v>2013</v>
      </c>
      <c r="D12752" s="42" t="s">
        <v>10707</v>
      </c>
      <c r="E12752" t="b">
        <v>0</v>
      </c>
      <c r="F12752" s="42" t="s">
        <v>10708</v>
      </c>
    </row>
    <row r="12753" spans="1:6" x14ac:dyDescent="0.2">
      <c r="A12753" s="42" t="s">
        <v>3445</v>
      </c>
      <c r="B12753" s="42" t="s">
        <v>8462</v>
      </c>
      <c r="C12753">
        <v>2013</v>
      </c>
      <c r="D12753" s="42" t="s">
        <v>10707</v>
      </c>
      <c r="E12753" t="b">
        <v>0</v>
      </c>
      <c r="F12753" s="42" t="s">
        <v>10708</v>
      </c>
    </row>
    <row r="12754" spans="1:6" x14ac:dyDescent="0.2">
      <c r="A12754" s="42" t="s">
        <v>3445</v>
      </c>
      <c r="B12754" s="42" t="s">
        <v>8464</v>
      </c>
      <c r="C12754">
        <v>2013</v>
      </c>
      <c r="D12754" s="42" t="s">
        <v>8482</v>
      </c>
      <c r="E12754" t="b">
        <v>0</v>
      </c>
      <c r="F12754" s="42" t="s">
        <v>10708</v>
      </c>
    </row>
    <row r="12755" spans="1:6" x14ac:dyDescent="0.2">
      <c r="A12755" s="42" t="s">
        <v>3447</v>
      </c>
      <c r="B12755" s="42" t="s">
        <v>8454</v>
      </c>
      <c r="C12755">
        <v>2013</v>
      </c>
      <c r="D12755" s="42" t="s">
        <v>9054</v>
      </c>
      <c r="E12755" t="b">
        <v>0</v>
      </c>
      <c r="F12755" s="42" t="s">
        <v>10709</v>
      </c>
    </row>
    <row r="12756" spans="1:6" x14ac:dyDescent="0.2">
      <c r="A12756" s="42" t="s">
        <v>3447</v>
      </c>
      <c r="B12756" s="42" t="s">
        <v>8454</v>
      </c>
      <c r="C12756">
        <v>2014</v>
      </c>
      <c r="D12756" s="42" t="s">
        <v>9146</v>
      </c>
      <c r="E12756" t="b">
        <v>0</v>
      </c>
      <c r="F12756" s="42" t="s">
        <v>10709</v>
      </c>
    </row>
    <row r="12757" spans="1:6" x14ac:dyDescent="0.2">
      <c r="A12757" s="42" t="s">
        <v>3447</v>
      </c>
      <c r="B12757" s="42" t="s">
        <v>8454</v>
      </c>
      <c r="C12757">
        <v>2015</v>
      </c>
      <c r="D12757" s="42" t="s">
        <v>8691</v>
      </c>
      <c r="E12757" t="b">
        <v>0</v>
      </c>
      <c r="F12757" s="42" t="s">
        <v>10709</v>
      </c>
    </row>
    <row r="12758" spans="1:6" x14ac:dyDescent="0.2">
      <c r="A12758" s="42" t="s">
        <v>3447</v>
      </c>
      <c r="B12758" s="42" t="s">
        <v>8454</v>
      </c>
      <c r="C12758">
        <v>2016</v>
      </c>
      <c r="D12758" s="42" t="s">
        <v>10292</v>
      </c>
      <c r="E12758" t="b">
        <v>0</v>
      </c>
      <c r="F12758" s="42" t="s">
        <v>10709</v>
      </c>
    </row>
    <row r="12759" spans="1:6" x14ac:dyDescent="0.2">
      <c r="A12759" s="42" t="s">
        <v>3447</v>
      </c>
      <c r="B12759" s="42" t="s">
        <v>8454</v>
      </c>
      <c r="C12759">
        <v>2017</v>
      </c>
      <c r="D12759" s="42" t="s">
        <v>10074</v>
      </c>
      <c r="E12759" t="b">
        <v>0</v>
      </c>
      <c r="F12759" s="42" t="s">
        <v>10709</v>
      </c>
    </row>
    <row r="12760" spans="1:6" x14ac:dyDescent="0.2">
      <c r="A12760" s="42" t="s">
        <v>3447</v>
      </c>
      <c r="B12760" s="42" t="s">
        <v>8454</v>
      </c>
      <c r="C12760">
        <v>2018</v>
      </c>
      <c r="D12760" s="42" t="s">
        <v>10710</v>
      </c>
      <c r="E12760" t="b">
        <v>0</v>
      </c>
      <c r="F12760" s="42" t="s">
        <v>10709</v>
      </c>
    </row>
    <row r="12761" spans="1:6" x14ac:dyDescent="0.2">
      <c r="A12761" s="42" t="s">
        <v>3447</v>
      </c>
      <c r="B12761" s="42" t="s">
        <v>8454</v>
      </c>
      <c r="C12761">
        <v>2019</v>
      </c>
      <c r="D12761" s="42" t="s">
        <v>10711</v>
      </c>
      <c r="E12761" t="b">
        <v>0</v>
      </c>
      <c r="F12761" s="42" t="s">
        <v>10709</v>
      </c>
    </row>
    <row r="12762" spans="1:6" x14ac:dyDescent="0.2">
      <c r="A12762" s="42" t="s">
        <v>3447</v>
      </c>
      <c r="B12762" s="42" t="s">
        <v>8462</v>
      </c>
      <c r="C12762">
        <v>2013</v>
      </c>
      <c r="D12762" s="42" t="s">
        <v>8695</v>
      </c>
      <c r="E12762" t="b">
        <v>0</v>
      </c>
      <c r="F12762" s="42" t="s">
        <v>10709</v>
      </c>
    </row>
    <row r="12763" spans="1:6" x14ac:dyDescent="0.2">
      <c r="A12763" s="42" t="s">
        <v>3447</v>
      </c>
      <c r="B12763" s="42" t="s">
        <v>8462</v>
      </c>
      <c r="C12763">
        <v>2014</v>
      </c>
      <c r="D12763" s="42" t="s">
        <v>8460</v>
      </c>
      <c r="E12763" t="b">
        <v>0</v>
      </c>
      <c r="F12763" s="42" t="s">
        <v>10709</v>
      </c>
    </row>
    <row r="12764" spans="1:6" x14ac:dyDescent="0.2">
      <c r="A12764" s="42" t="s">
        <v>3447</v>
      </c>
      <c r="B12764" s="42" t="s">
        <v>8462</v>
      </c>
      <c r="C12764">
        <v>2015</v>
      </c>
      <c r="D12764" s="42" t="s">
        <v>8691</v>
      </c>
      <c r="E12764" t="b">
        <v>0</v>
      </c>
      <c r="F12764" s="42" t="s">
        <v>10709</v>
      </c>
    </row>
    <row r="12765" spans="1:6" x14ac:dyDescent="0.2">
      <c r="A12765" s="42" t="s">
        <v>3447</v>
      </c>
      <c r="B12765" s="42" t="s">
        <v>8462</v>
      </c>
      <c r="C12765">
        <v>2016</v>
      </c>
      <c r="D12765" s="42" t="s">
        <v>10292</v>
      </c>
      <c r="E12765" t="b">
        <v>0</v>
      </c>
      <c r="F12765" s="42" t="s">
        <v>10709</v>
      </c>
    </row>
    <row r="12766" spans="1:6" x14ac:dyDescent="0.2">
      <c r="A12766" s="42" t="s">
        <v>3447</v>
      </c>
      <c r="B12766" s="42" t="s">
        <v>8462</v>
      </c>
      <c r="C12766">
        <v>2017</v>
      </c>
      <c r="D12766" s="42" t="s">
        <v>8624</v>
      </c>
      <c r="E12766" t="b">
        <v>0</v>
      </c>
      <c r="F12766" s="42" t="s">
        <v>10709</v>
      </c>
    </row>
    <row r="12767" spans="1:6" x14ac:dyDescent="0.2">
      <c r="A12767" s="42" t="s">
        <v>3447</v>
      </c>
      <c r="B12767" s="42" t="s">
        <v>8462</v>
      </c>
      <c r="C12767">
        <v>2018</v>
      </c>
      <c r="D12767" s="42" t="s">
        <v>10710</v>
      </c>
      <c r="E12767" t="b">
        <v>0</v>
      </c>
      <c r="F12767" s="42" t="s">
        <v>10709</v>
      </c>
    </row>
    <row r="12768" spans="1:6" x14ac:dyDescent="0.2">
      <c r="A12768" s="42" t="s">
        <v>3447</v>
      </c>
      <c r="B12768" s="42" t="s">
        <v>8462</v>
      </c>
      <c r="C12768">
        <v>2019</v>
      </c>
      <c r="D12768" s="42" t="s">
        <v>10711</v>
      </c>
      <c r="E12768" t="b">
        <v>0</v>
      </c>
      <c r="F12768" s="42" t="s">
        <v>10709</v>
      </c>
    </row>
    <row r="12769" spans="1:6" x14ac:dyDescent="0.2">
      <c r="A12769" s="42" t="s">
        <v>3447</v>
      </c>
      <c r="B12769" s="42" t="s">
        <v>8464</v>
      </c>
      <c r="C12769">
        <v>2013</v>
      </c>
      <c r="D12769" s="42" t="s">
        <v>8981</v>
      </c>
      <c r="E12769" t="b">
        <v>0</v>
      </c>
      <c r="F12769" s="42" t="s">
        <v>10709</v>
      </c>
    </row>
    <row r="12770" spans="1:6" x14ac:dyDescent="0.2">
      <c r="A12770" s="42" t="s">
        <v>3447</v>
      </c>
      <c r="B12770" s="42" t="s">
        <v>8464</v>
      </c>
      <c r="C12770">
        <v>2014</v>
      </c>
      <c r="D12770" s="42" t="s">
        <v>8981</v>
      </c>
      <c r="E12770" t="b">
        <v>0</v>
      </c>
      <c r="F12770" s="42" t="s">
        <v>10709</v>
      </c>
    </row>
    <row r="12771" spans="1:6" x14ac:dyDescent="0.2">
      <c r="A12771" s="42" t="s">
        <v>3447</v>
      </c>
      <c r="B12771" s="42" t="s">
        <v>8464</v>
      </c>
      <c r="C12771">
        <v>2015</v>
      </c>
      <c r="D12771" s="42" t="s">
        <v>8981</v>
      </c>
      <c r="E12771" t="b">
        <v>0</v>
      </c>
      <c r="F12771" s="42" t="s">
        <v>10709</v>
      </c>
    </row>
    <row r="12772" spans="1:6" x14ac:dyDescent="0.2">
      <c r="A12772" s="42" t="s">
        <v>3447</v>
      </c>
      <c r="B12772" s="42" t="s">
        <v>8464</v>
      </c>
      <c r="C12772">
        <v>2016</v>
      </c>
      <c r="D12772" s="42" t="s">
        <v>8981</v>
      </c>
      <c r="E12772" t="b">
        <v>0</v>
      </c>
      <c r="F12772" s="42" t="s">
        <v>10709</v>
      </c>
    </row>
    <row r="12773" spans="1:6" x14ac:dyDescent="0.2">
      <c r="A12773" s="42" t="s">
        <v>3447</v>
      </c>
      <c r="B12773" s="42" t="s">
        <v>8464</v>
      </c>
      <c r="C12773">
        <v>2017</v>
      </c>
      <c r="D12773" s="42" t="s">
        <v>8981</v>
      </c>
      <c r="E12773" t="b">
        <v>0</v>
      </c>
      <c r="F12773" s="42" t="s">
        <v>10709</v>
      </c>
    </row>
    <row r="12774" spans="1:6" x14ac:dyDescent="0.2">
      <c r="A12774" s="42" t="s">
        <v>3447</v>
      </c>
      <c r="B12774" s="42" t="s">
        <v>8464</v>
      </c>
      <c r="C12774">
        <v>2018</v>
      </c>
      <c r="D12774" s="42" t="s">
        <v>8981</v>
      </c>
      <c r="E12774" t="b">
        <v>0</v>
      </c>
      <c r="F12774" s="42" t="s">
        <v>10709</v>
      </c>
    </row>
    <row r="12775" spans="1:6" x14ac:dyDescent="0.2">
      <c r="A12775" s="42" t="s">
        <v>3447</v>
      </c>
      <c r="B12775" s="42" t="s">
        <v>8464</v>
      </c>
      <c r="C12775">
        <v>2019</v>
      </c>
      <c r="D12775" s="42" t="s">
        <v>8981</v>
      </c>
      <c r="E12775" t="b">
        <v>0</v>
      </c>
      <c r="F12775" s="42" t="s">
        <v>10709</v>
      </c>
    </row>
    <row r="12776" spans="1:6" x14ac:dyDescent="0.2">
      <c r="A12776" s="42" t="s">
        <v>3448</v>
      </c>
      <c r="B12776" s="42" t="s">
        <v>8454</v>
      </c>
      <c r="C12776">
        <v>2013</v>
      </c>
      <c r="D12776" s="42" t="s">
        <v>8672</v>
      </c>
      <c r="E12776" t="b">
        <v>0</v>
      </c>
      <c r="F12776" s="42" t="s">
        <v>10712</v>
      </c>
    </row>
    <row r="12777" spans="1:6" x14ac:dyDescent="0.2">
      <c r="A12777" s="42" t="s">
        <v>3448</v>
      </c>
      <c r="B12777" s="42" t="s">
        <v>8454</v>
      </c>
      <c r="C12777">
        <v>2014</v>
      </c>
      <c r="D12777" s="42" t="s">
        <v>9097</v>
      </c>
      <c r="E12777" t="b">
        <v>0</v>
      </c>
      <c r="F12777" s="42" t="s">
        <v>10712</v>
      </c>
    </row>
    <row r="12778" spans="1:6" x14ac:dyDescent="0.2">
      <c r="A12778" s="42" t="s">
        <v>3448</v>
      </c>
      <c r="B12778" s="42" t="s">
        <v>8454</v>
      </c>
      <c r="C12778">
        <v>2015</v>
      </c>
      <c r="D12778" s="42" t="s">
        <v>9187</v>
      </c>
      <c r="E12778" t="b">
        <v>0</v>
      </c>
      <c r="F12778" s="42" t="s">
        <v>10712</v>
      </c>
    </row>
    <row r="12779" spans="1:6" x14ac:dyDescent="0.2">
      <c r="A12779" s="42" t="s">
        <v>3448</v>
      </c>
      <c r="B12779" s="42" t="s">
        <v>8454</v>
      </c>
      <c r="C12779">
        <v>2016</v>
      </c>
      <c r="D12779" s="42" t="s">
        <v>9381</v>
      </c>
      <c r="E12779" t="b">
        <v>0</v>
      </c>
      <c r="F12779" s="42" t="s">
        <v>10712</v>
      </c>
    </row>
    <row r="12780" spans="1:6" x14ac:dyDescent="0.2">
      <c r="A12780" s="42" t="s">
        <v>3448</v>
      </c>
      <c r="B12780" s="42" t="s">
        <v>8454</v>
      </c>
      <c r="C12780">
        <v>2017</v>
      </c>
      <c r="D12780" s="42" t="s">
        <v>9259</v>
      </c>
      <c r="E12780" t="b">
        <v>0</v>
      </c>
      <c r="F12780" s="42" t="s">
        <v>10712</v>
      </c>
    </row>
    <row r="12781" spans="1:6" x14ac:dyDescent="0.2">
      <c r="A12781" s="42" t="s">
        <v>3448</v>
      </c>
      <c r="B12781" s="42" t="s">
        <v>8454</v>
      </c>
      <c r="C12781">
        <v>2018</v>
      </c>
      <c r="D12781" s="42" t="s">
        <v>8554</v>
      </c>
      <c r="E12781" t="b">
        <v>0</v>
      </c>
      <c r="F12781" s="42" t="s">
        <v>10712</v>
      </c>
    </row>
    <row r="12782" spans="1:6" x14ac:dyDescent="0.2">
      <c r="A12782" s="42" t="s">
        <v>3448</v>
      </c>
      <c r="B12782" s="42" t="s">
        <v>8454</v>
      </c>
      <c r="C12782">
        <v>2019</v>
      </c>
      <c r="D12782" s="42" t="s">
        <v>10713</v>
      </c>
      <c r="E12782" t="b">
        <v>0</v>
      </c>
      <c r="F12782" s="42" t="s">
        <v>10712</v>
      </c>
    </row>
    <row r="12783" spans="1:6" x14ac:dyDescent="0.2">
      <c r="A12783" s="42" t="s">
        <v>3448</v>
      </c>
      <c r="B12783" s="42" t="s">
        <v>8462</v>
      </c>
      <c r="C12783">
        <v>2013</v>
      </c>
      <c r="D12783" s="42" t="s">
        <v>8632</v>
      </c>
      <c r="E12783" t="b">
        <v>0</v>
      </c>
      <c r="F12783" s="42" t="s">
        <v>10712</v>
      </c>
    </row>
    <row r="12784" spans="1:6" x14ac:dyDescent="0.2">
      <c r="A12784" s="42" t="s">
        <v>3448</v>
      </c>
      <c r="B12784" s="42" t="s">
        <v>8462</v>
      </c>
      <c r="C12784">
        <v>2014</v>
      </c>
      <c r="D12784" s="42" t="s">
        <v>9308</v>
      </c>
      <c r="E12784" t="b">
        <v>0</v>
      </c>
      <c r="F12784" s="42" t="s">
        <v>10712</v>
      </c>
    </row>
    <row r="12785" spans="1:6" x14ac:dyDescent="0.2">
      <c r="A12785" s="42" t="s">
        <v>3448</v>
      </c>
      <c r="B12785" s="42" t="s">
        <v>8462</v>
      </c>
      <c r="C12785">
        <v>2015</v>
      </c>
      <c r="D12785" s="42" t="s">
        <v>8845</v>
      </c>
      <c r="E12785" t="b">
        <v>0</v>
      </c>
      <c r="F12785" s="42" t="s">
        <v>10712</v>
      </c>
    </row>
    <row r="12786" spans="1:6" x14ac:dyDescent="0.2">
      <c r="A12786" s="42" t="s">
        <v>3448</v>
      </c>
      <c r="B12786" s="42" t="s">
        <v>8462</v>
      </c>
      <c r="C12786">
        <v>2016</v>
      </c>
      <c r="D12786" s="42" t="s">
        <v>9316</v>
      </c>
      <c r="E12786" t="b">
        <v>0</v>
      </c>
      <c r="F12786" s="42" t="s">
        <v>10712</v>
      </c>
    </row>
    <row r="12787" spans="1:6" x14ac:dyDescent="0.2">
      <c r="A12787" s="42" t="s">
        <v>3448</v>
      </c>
      <c r="B12787" s="42" t="s">
        <v>8462</v>
      </c>
      <c r="C12787">
        <v>2017</v>
      </c>
      <c r="D12787" s="42" t="s">
        <v>9444</v>
      </c>
      <c r="E12787" t="b">
        <v>0</v>
      </c>
      <c r="F12787" s="42" t="s">
        <v>10712</v>
      </c>
    </row>
    <row r="12788" spans="1:6" x14ac:dyDescent="0.2">
      <c r="A12788" s="42" t="s">
        <v>3448</v>
      </c>
      <c r="B12788" s="42" t="s">
        <v>8462</v>
      </c>
      <c r="C12788">
        <v>2018</v>
      </c>
      <c r="D12788" s="42" t="s">
        <v>9005</v>
      </c>
      <c r="E12788" t="b">
        <v>0</v>
      </c>
      <c r="F12788" s="42" t="s">
        <v>10712</v>
      </c>
    </row>
    <row r="12789" spans="1:6" x14ac:dyDescent="0.2">
      <c r="A12789" s="42" t="s">
        <v>3448</v>
      </c>
      <c r="B12789" s="42" t="s">
        <v>8462</v>
      </c>
      <c r="C12789">
        <v>2019</v>
      </c>
      <c r="D12789" s="42" t="s">
        <v>10713</v>
      </c>
      <c r="E12789" t="b">
        <v>0</v>
      </c>
      <c r="F12789" s="42" t="s">
        <v>10712</v>
      </c>
    </row>
    <row r="12790" spans="1:6" x14ac:dyDescent="0.2">
      <c r="A12790" s="42" t="s">
        <v>3448</v>
      </c>
      <c r="B12790" s="42" t="s">
        <v>8464</v>
      </c>
      <c r="C12790">
        <v>2013</v>
      </c>
      <c r="D12790" s="42" t="s">
        <v>8932</v>
      </c>
      <c r="E12790" t="b">
        <v>0</v>
      </c>
      <c r="F12790" s="42" t="s">
        <v>10712</v>
      </c>
    </row>
    <row r="12791" spans="1:6" x14ac:dyDescent="0.2">
      <c r="A12791" s="42" t="s">
        <v>3448</v>
      </c>
      <c r="B12791" s="42" t="s">
        <v>8464</v>
      </c>
      <c r="C12791">
        <v>2014</v>
      </c>
      <c r="D12791" s="42" t="s">
        <v>8687</v>
      </c>
      <c r="E12791" t="b">
        <v>0</v>
      </c>
      <c r="F12791" s="42" t="s">
        <v>10712</v>
      </c>
    </row>
    <row r="12792" spans="1:6" x14ac:dyDescent="0.2">
      <c r="A12792" s="42" t="s">
        <v>3448</v>
      </c>
      <c r="B12792" s="42" t="s">
        <v>8464</v>
      </c>
      <c r="C12792">
        <v>2015</v>
      </c>
      <c r="D12792" s="42" t="s">
        <v>8715</v>
      </c>
      <c r="E12792" t="b">
        <v>0</v>
      </c>
      <c r="F12792" s="42" t="s">
        <v>10712</v>
      </c>
    </row>
    <row r="12793" spans="1:6" x14ac:dyDescent="0.2">
      <c r="A12793" s="42" t="s">
        <v>3448</v>
      </c>
      <c r="B12793" s="42" t="s">
        <v>8464</v>
      </c>
      <c r="C12793">
        <v>2016</v>
      </c>
      <c r="D12793" s="42" t="s">
        <v>8826</v>
      </c>
      <c r="E12793" t="b">
        <v>0</v>
      </c>
      <c r="F12793" s="42" t="s">
        <v>10712</v>
      </c>
    </row>
    <row r="12794" spans="1:6" x14ac:dyDescent="0.2">
      <c r="A12794" s="42" t="s">
        <v>3448</v>
      </c>
      <c r="B12794" s="42" t="s">
        <v>8464</v>
      </c>
      <c r="C12794">
        <v>2017</v>
      </c>
      <c r="D12794" s="42" t="s">
        <v>9180</v>
      </c>
      <c r="E12794" t="b">
        <v>0</v>
      </c>
      <c r="F12794" s="42" t="s">
        <v>10712</v>
      </c>
    </row>
    <row r="12795" spans="1:6" x14ac:dyDescent="0.2">
      <c r="A12795" s="42" t="s">
        <v>3448</v>
      </c>
      <c r="B12795" s="42" t="s">
        <v>8464</v>
      </c>
      <c r="C12795">
        <v>2018</v>
      </c>
      <c r="D12795" s="42" t="s">
        <v>9180</v>
      </c>
      <c r="E12795" t="b">
        <v>0</v>
      </c>
      <c r="F12795" s="42" t="s">
        <v>10712</v>
      </c>
    </row>
    <row r="12796" spans="1:6" x14ac:dyDescent="0.2">
      <c r="A12796" s="42" t="s">
        <v>3448</v>
      </c>
      <c r="B12796" s="42" t="s">
        <v>8464</v>
      </c>
      <c r="C12796">
        <v>2019</v>
      </c>
      <c r="D12796" s="42" t="s">
        <v>9180</v>
      </c>
      <c r="E12796" t="b">
        <v>0</v>
      </c>
      <c r="F12796" s="42" t="s">
        <v>10712</v>
      </c>
    </row>
    <row r="12797" spans="1:6" x14ac:dyDescent="0.2">
      <c r="A12797" s="42" t="s">
        <v>3450</v>
      </c>
      <c r="B12797" s="42" t="s">
        <v>8454</v>
      </c>
      <c r="C12797">
        <v>2013</v>
      </c>
      <c r="D12797" s="42" t="s">
        <v>10714</v>
      </c>
      <c r="E12797" t="b">
        <v>0</v>
      </c>
      <c r="F12797" s="42" t="s">
        <v>10715</v>
      </c>
    </row>
    <row r="12798" spans="1:6" x14ac:dyDescent="0.2">
      <c r="A12798" s="42" t="s">
        <v>3450</v>
      </c>
      <c r="B12798" s="42" t="s">
        <v>8454</v>
      </c>
      <c r="C12798">
        <v>2014</v>
      </c>
      <c r="D12798" s="42" t="s">
        <v>8970</v>
      </c>
      <c r="E12798" t="b">
        <v>0</v>
      </c>
      <c r="F12798" s="42" t="s">
        <v>10715</v>
      </c>
    </row>
    <row r="12799" spans="1:6" x14ac:dyDescent="0.2">
      <c r="A12799" s="42" t="s">
        <v>3450</v>
      </c>
      <c r="B12799" s="42" t="s">
        <v>8454</v>
      </c>
      <c r="C12799">
        <v>2015</v>
      </c>
      <c r="D12799" s="42" t="s">
        <v>9291</v>
      </c>
      <c r="E12799" t="b">
        <v>0</v>
      </c>
      <c r="F12799" s="42" t="s">
        <v>10715</v>
      </c>
    </row>
    <row r="12800" spans="1:6" x14ac:dyDescent="0.2">
      <c r="A12800" s="42" t="s">
        <v>3450</v>
      </c>
      <c r="B12800" s="42" t="s">
        <v>8454</v>
      </c>
      <c r="C12800">
        <v>2016</v>
      </c>
      <c r="D12800" s="42" t="s">
        <v>9029</v>
      </c>
      <c r="E12800" t="b">
        <v>0</v>
      </c>
      <c r="F12800" s="42" t="s">
        <v>10715</v>
      </c>
    </row>
    <row r="12801" spans="1:6" x14ac:dyDescent="0.2">
      <c r="A12801" s="42" t="s">
        <v>3450</v>
      </c>
      <c r="B12801" s="42" t="s">
        <v>8454</v>
      </c>
      <c r="C12801">
        <v>2017</v>
      </c>
      <c r="D12801" s="42" t="s">
        <v>8715</v>
      </c>
      <c r="E12801" t="b">
        <v>0</v>
      </c>
      <c r="F12801" s="42" t="s">
        <v>10715</v>
      </c>
    </row>
    <row r="12802" spans="1:6" x14ac:dyDescent="0.2">
      <c r="A12802" s="42" t="s">
        <v>3450</v>
      </c>
      <c r="B12802" s="42" t="s">
        <v>8454</v>
      </c>
      <c r="C12802">
        <v>2018</v>
      </c>
      <c r="D12802" s="42" t="s">
        <v>8817</v>
      </c>
      <c r="E12802" t="b">
        <v>0</v>
      </c>
      <c r="F12802" s="42" t="s">
        <v>10715</v>
      </c>
    </row>
    <row r="12803" spans="1:6" x14ac:dyDescent="0.2">
      <c r="A12803" s="42" t="s">
        <v>3450</v>
      </c>
      <c r="B12803" s="42" t="s">
        <v>8454</v>
      </c>
      <c r="C12803">
        <v>2019</v>
      </c>
      <c r="D12803" s="42" t="s">
        <v>10356</v>
      </c>
      <c r="E12803" t="b">
        <v>0</v>
      </c>
      <c r="F12803" s="42" t="s">
        <v>10715</v>
      </c>
    </row>
    <row r="12804" spans="1:6" x14ac:dyDescent="0.2">
      <c r="A12804" s="42" t="s">
        <v>3450</v>
      </c>
      <c r="B12804" s="42" t="s">
        <v>8462</v>
      </c>
      <c r="C12804">
        <v>2013</v>
      </c>
      <c r="D12804" s="42" t="s">
        <v>10714</v>
      </c>
      <c r="E12804" t="b">
        <v>0</v>
      </c>
      <c r="F12804" s="42" t="s">
        <v>10715</v>
      </c>
    </row>
    <row r="12805" spans="1:6" x14ac:dyDescent="0.2">
      <c r="A12805" s="42" t="s">
        <v>3450</v>
      </c>
      <c r="B12805" s="42" t="s">
        <v>8462</v>
      </c>
      <c r="C12805">
        <v>2014</v>
      </c>
      <c r="D12805" s="42" t="s">
        <v>8970</v>
      </c>
      <c r="E12805" t="b">
        <v>0</v>
      </c>
      <c r="F12805" s="42" t="s">
        <v>10715</v>
      </c>
    </row>
    <row r="12806" spans="1:6" x14ac:dyDescent="0.2">
      <c r="A12806" s="42" t="s">
        <v>3450</v>
      </c>
      <c r="B12806" s="42" t="s">
        <v>8462</v>
      </c>
      <c r="C12806">
        <v>2015</v>
      </c>
      <c r="D12806" s="42" t="s">
        <v>8961</v>
      </c>
      <c r="E12806" t="b">
        <v>0</v>
      </c>
      <c r="F12806" s="42" t="s">
        <v>10715</v>
      </c>
    </row>
    <row r="12807" spans="1:6" x14ac:dyDescent="0.2">
      <c r="A12807" s="42" t="s">
        <v>3450</v>
      </c>
      <c r="B12807" s="42" t="s">
        <v>8462</v>
      </c>
      <c r="C12807">
        <v>2016</v>
      </c>
      <c r="D12807" s="42" t="s">
        <v>9029</v>
      </c>
      <c r="E12807" t="b">
        <v>0</v>
      </c>
      <c r="F12807" s="42" t="s">
        <v>10715</v>
      </c>
    </row>
    <row r="12808" spans="1:6" x14ac:dyDescent="0.2">
      <c r="A12808" s="42" t="s">
        <v>3450</v>
      </c>
      <c r="B12808" s="42" t="s">
        <v>8462</v>
      </c>
      <c r="C12808">
        <v>2017</v>
      </c>
      <c r="D12808" s="42" t="s">
        <v>8715</v>
      </c>
      <c r="E12808" t="b">
        <v>0</v>
      </c>
      <c r="F12808" s="42" t="s">
        <v>10715</v>
      </c>
    </row>
    <row r="12809" spans="1:6" x14ac:dyDescent="0.2">
      <c r="A12809" s="42" t="s">
        <v>3450</v>
      </c>
      <c r="B12809" s="42" t="s">
        <v>8462</v>
      </c>
      <c r="C12809">
        <v>2018</v>
      </c>
      <c r="D12809" s="42" t="s">
        <v>8817</v>
      </c>
      <c r="E12809" t="b">
        <v>0</v>
      </c>
      <c r="F12809" s="42" t="s">
        <v>10715</v>
      </c>
    </row>
    <row r="12810" spans="1:6" x14ac:dyDescent="0.2">
      <c r="A12810" s="42" t="s">
        <v>3450</v>
      </c>
      <c r="B12810" s="42" t="s">
        <v>8462</v>
      </c>
      <c r="C12810">
        <v>2019</v>
      </c>
      <c r="D12810" s="42" t="s">
        <v>9178</v>
      </c>
      <c r="E12810" t="b">
        <v>0</v>
      </c>
      <c r="F12810" s="42" t="s">
        <v>10715</v>
      </c>
    </row>
    <row r="12811" spans="1:6" x14ac:dyDescent="0.2">
      <c r="A12811" s="42" t="s">
        <v>3450</v>
      </c>
      <c r="B12811" s="42" t="s">
        <v>8464</v>
      </c>
      <c r="C12811">
        <v>2013</v>
      </c>
      <c r="D12811" s="42" t="s">
        <v>9170</v>
      </c>
      <c r="E12811" t="b">
        <v>0</v>
      </c>
      <c r="F12811" s="42" t="s">
        <v>10715</v>
      </c>
    </row>
    <row r="12812" spans="1:6" x14ac:dyDescent="0.2">
      <c r="A12812" s="42" t="s">
        <v>3450</v>
      </c>
      <c r="B12812" s="42" t="s">
        <v>8464</v>
      </c>
      <c r="C12812">
        <v>2014</v>
      </c>
      <c r="D12812" s="42" t="s">
        <v>8467</v>
      </c>
      <c r="E12812" t="b">
        <v>0</v>
      </c>
      <c r="F12812" s="42" t="s">
        <v>10715</v>
      </c>
    </row>
    <row r="12813" spans="1:6" x14ac:dyDescent="0.2">
      <c r="A12813" s="42" t="s">
        <v>3450</v>
      </c>
      <c r="B12813" s="42" t="s">
        <v>8464</v>
      </c>
      <c r="C12813">
        <v>2015</v>
      </c>
      <c r="D12813" s="42" t="s">
        <v>8635</v>
      </c>
      <c r="E12813" t="b">
        <v>0</v>
      </c>
      <c r="F12813" s="42" t="s">
        <v>10715</v>
      </c>
    </row>
    <row r="12814" spans="1:6" x14ac:dyDescent="0.2">
      <c r="A12814" s="42" t="s">
        <v>3450</v>
      </c>
      <c r="B12814" s="42" t="s">
        <v>8464</v>
      </c>
      <c r="C12814">
        <v>2016</v>
      </c>
      <c r="D12814" s="42" t="s">
        <v>8956</v>
      </c>
      <c r="E12814" t="b">
        <v>0</v>
      </c>
      <c r="F12814" s="42" t="s">
        <v>10715</v>
      </c>
    </row>
    <row r="12815" spans="1:6" x14ac:dyDescent="0.2">
      <c r="A12815" s="42" t="s">
        <v>3450</v>
      </c>
      <c r="B12815" s="42" t="s">
        <v>8464</v>
      </c>
      <c r="C12815">
        <v>2017</v>
      </c>
      <c r="D12815" s="42" t="s">
        <v>8956</v>
      </c>
      <c r="E12815" t="b">
        <v>0</v>
      </c>
      <c r="F12815" s="42" t="s">
        <v>10715</v>
      </c>
    </row>
    <row r="12816" spans="1:6" x14ac:dyDescent="0.2">
      <c r="A12816" s="42" t="s">
        <v>3450</v>
      </c>
      <c r="B12816" s="42" t="s">
        <v>8464</v>
      </c>
      <c r="C12816">
        <v>2018</v>
      </c>
      <c r="D12816" s="42" t="s">
        <v>9095</v>
      </c>
      <c r="E12816" t="b">
        <v>0</v>
      </c>
      <c r="F12816" s="42" t="s">
        <v>10715</v>
      </c>
    </row>
    <row r="12817" spans="1:6" x14ac:dyDescent="0.2">
      <c r="A12817" s="42" t="s">
        <v>3450</v>
      </c>
      <c r="B12817" s="42" t="s">
        <v>8464</v>
      </c>
      <c r="C12817">
        <v>2019</v>
      </c>
      <c r="D12817" s="42" t="s">
        <v>9193</v>
      </c>
      <c r="E12817" t="b">
        <v>0</v>
      </c>
      <c r="F12817" s="42" t="s">
        <v>10715</v>
      </c>
    </row>
    <row r="12818" spans="1:6" x14ac:dyDescent="0.2">
      <c r="A12818" s="42" t="s">
        <v>68</v>
      </c>
      <c r="B12818" s="42" t="s">
        <v>8454</v>
      </c>
      <c r="C12818">
        <v>2013</v>
      </c>
      <c r="D12818" s="42" t="s">
        <v>9030</v>
      </c>
      <c r="E12818" t="b">
        <v>0</v>
      </c>
      <c r="F12818" s="42" t="s">
        <v>9031</v>
      </c>
    </row>
    <row r="12819" spans="1:6" x14ac:dyDescent="0.2">
      <c r="A12819" s="42" t="s">
        <v>68</v>
      </c>
      <c r="B12819" s="42" t="s">
        <v>8454</v>
      </c>
      <c r="C12819">
        <v>2014</v>
      </c>
      <c r="D12819" s="42" t="s">
        <v>9032</v>
      </c>
      <c r="E12819" t="b">
        <v>0</v>
      </c>
      <c r="F12819" s="42" t="s">
        <v>9031</v>
      </c>
    </row>
    <row r="12820" spans="1:6" x14ac:dyDescent="0.2">
      <c r="A12820" s="42" t="s">
        <v>68</v>
      </c>
      <c r="B12820" s="42" t="s">
        <v>8454</v>
      </c>
      <c r="C12820">
        <v>2015</v>
      </c>
      <c r="D12820" s="42" t="s">
        <v>8614</v>
      </c>
      <c r="E12820" t="b">
        <v>0</v>
      </c>
      <c r="F12820" s="42" t="s">
        <v>9031</v>
      </c>
    </row>
    <row r="12821" spans="1:6" x14ac:dyDescent="0.2">
      <c r="A12821" s="42" t="s">
        <v>68</v>
      </c>
      <c r="B12821" s="42" t="s">
        <v>8454</v>
      </c>
      <c r="C12821">
        <v>2016</v>
      </c>
      <c r="D12821" s="42" t="s">
        <v>9033</v>
      </c>
      <c r="E12821" t="b">
        <v>0</v>
      </c>
      <c r="F12821" s="42" t="s">
        <v>9031</v>
      </c>
    </row>
    <row r="12822" spans="1:6" x14ac:dyDescent="0.2">
      <c r="A12822" s="42" t="s">
        <v>68</v>
      </c>
      <c r="B12822" s="42" t="s">
        <v>8454</v>
      </c>
      <c r="C12822">
        <v>2017</v>
      </c>
      <c r="D12822" s="42" t="s">
        <v>8500</v>
      </c>
      <c r="E12822" t="b">
        <v>0</v>
      </c>
      <c r="F12822" s="42" t="s">
        <v>9031</v>
      </c>
    </row>
    <row r="12823" spans="1:6" x14ac:dyDescent="0.2">
      <c r="A12823" s="42" t="s">
        <v>68</v>
      </c>
      <c r="B12823" s="42" t="s">
        <v>8454</v>
      </c>
      <c r="C12823">
        <v>2018</v>
      </c>
      <c r="D12823" s="42" t="s">
        <v>9034</v>
      </c>
      <c r="E12823" t="b">
        <v>0</v>
      </c>
      <c r="F12823" s="42" t="s">
        <v>9031</v>
      </c>
    </row>
    <row r="12824" spans="1:6" x14ac:dyDescent="0.2">
      <c r="A12824" s="42" t="s">
        <v>68</v>
      </c>
      <c r="B12824" s="42" t="s">
        <v>8454</v>
      </c>
      <c r="C12824">
        <v>2019</v>
      </c>
      <c r="D12824" s="42" t="s">
        <v>9035</v>
      </c>
      <c r="E12824" t="b">
        <v>0</v>
      </c>
      <c r="F12824" s="42" t="s">
        <v>9031</v>
      </c>
    </row>
    <row r="12825" spans="1:6" x14ac:dyDescent="0.2">
      <c r="A12825" s="42" t="s">
        <v>68</v>
      </c>
      <c r="B12825" s="42" t="s">
        <v>8462</v>
      </c>
      <c r="C12825">
        <v>2013</v>
      </c>
      <c r="D12825" s="42" t="s">
        <v>9030</v>
      </c>
      <c r="E12825" t="b">
        <v>0</v>
      </c>
      <c r="F12825" s="42" t="s">
        <v>9031</v>
      </c>
    </row>
    <row r="12826" spans="1:6" x14ac:dyDescent="0.2">
      <c r="A12826" s="42" t="s">
        <v>68</v>
      </c>
      <c r="B12826" s="42" t="s">
        <v>8462</v>
      </c>
      <c r="C12826">
        <v>2014</v>
      </c>
      <c r="D12826" s="42" t="s">
        <v>9032</v>
      </c>
      <c r="E12826" t="b">
        <v>0</v>
      </c>
      <c r="F12826" s="42" t="s">
        <v>9031</v>
      </c>
    </row>
    <row r="12827" spans="1:6" x14ac:dyDescent="0.2">
      <c r="A12827" s="42" t="s">
        <v>68</v>
      </c>
      <c r="B12827" s="42" t="s">
        <v>8462</v>
      </c>
      <c r="C12827">
        <v>2015</v>
      </c>
      <c r="D12827" s="42" t="s">
        <v>8614</v>
      </c>
      <c r="E12827" t="b">
        <v>0</v>
      </c>
      <c r="F12827" s="42" t="s">
        <v>9031</v>
      </c>
    </row>
    <row r="12828" spans="1:6" x14ac:dyDescent="0.2">
      <c r="A12828" s="42" t="s">
        <v>68</v>
      </c>
      <c r="B12828" s="42" t="s">
        <v>8462</v>
      </c>
      <c r="C12828">
        <v>2016</v>
      </c>
      <c r="D12828" s="42" t="s">
        <v>9033</v>
      </c>
      <c r="E12828" t="b">
        <v>0</v>
      </c>
      <c r="F12828" s="42" t="s">
        <v>9031</v>
      </c>
    </row>
    <row r="12829" spans="1:6" x14ac:dyDescent="0.2">
      <c r="A12829" s="42" t="s">
        <v>68</v>
      </c>
      <c r="B12829" s="42" t="s">
        <v>8462</v>
      </c>
      <c r="C12829">
        <v>2017</v>
      </c>
      <c r="D12829" s="42" t="s">
        <v>8500</v>
      </c>
      <c r="E12829" t="b">
        <v>0</v>
      </c>
      <c r="F12829" s="42" t="s">
        <v>9031</v>
      </c>
    </row>
    <row r="12830" spans="1:6" x14ac:dyDescent="0.2">
      <c r="A12830" s="42" t="s">
        <v>68</v>
      </c>
      <c r="B12830" s="42" t="s">
        <v>8462</v>
      </c>
      <c r="C12830">
        <v>2018</v>
      </c>
      <c r="D12830" s="42" t="s">
        <v>9034</v>
      </c>
      <c r="E12830" t="b">
        <v>0</v>
      </c>
      <c r="F12830" s="42" t="s">
        <v>9031</v>
      </c>
    </row>
    <row r="12831" spans="1:6" x14ac:dyDescent="0.2">
      <c r="A12831" s="42" t="s">
        <v>68</v>
      </c>
      <c r="B12831" s="42" t="s">
        <v>8462</v>
      </c>
      <c r="C12831">
        <v>2019</v>
      </c>
      <c r="D12831" s="42" t="s">
        <v>9035</v>
      </c>
      <c r="E12831" t="b">
        <v>0</v>
      </c>
      <c r="F12831" s="42" t="s">
        <v>9031</v>
      </c>
    </row>
    <row r="12832" spans="1:6" x14ac:dyDescent="0.2">
      <c r="A12832" s="42" t="s">
        <v>68</v>
      </c>
      <c r="B12832" s="42" t="s">
        <v>8464</v>
      </c>
      <c r="C12832">
        <v>2013</v>
      </c>
      <c r="D12832" s="42" t="s">
        <v>8697</v>
      </c>
      <c r="E12832" t="b">
        <v>0</v>
      </c>
      <c r="F12832" s="42" t="s">
        <v>9031</v>
      </c>
    </row>
    <row r="12833" spans="1:6" x14ac:dyDescent="0.2">
      <c r="A12833" s="42" t="s">
        <v>68</v>
      </c>
      <c r="B12833" s="42" t="s">
        <v>8464</v>
      </c>
      <c r="C12833">
        <v>2014</v>
      </c>
      <c r="D12833" s="42" t="s">
        <v>8632</v>
      </c>
      <c r="E12833" t="b">
        <v>0</v>
      </c>
      <c r="F12833" s="42" t="s">
        <v>9031</v>
      </c>
    </row>
    <row r="12834" spans="1:6" x14ac:dyDescent="0.2">
      <c r="A12834" s="42" t="s">
        <v>68</v>
      </c>
      <c r="B12834" s="42" t="s">
        <v>8464</v>
      </c>
      <c r="C12834">
        <v>2015</v>
      </c>
      <c r="D12834" s="42" t="s">
        <v>9036</v>
      </c>
      <c r="E12834" t="b">
        <v>0</v>
      </c>
      <c r="F12834" s="42" t="s">
        <v>9031</v>
      </c>
    </row>
    <row r="12835" spans="1:6" x14ac:dyDescent="0.2">
      <c r="A12835" s="42" t="s">
        <v>68</v>
      </c>
      <c r="B12835" s="42" t="s">
        <v>8464</v>
      </c>
      <c r="C12835">
        <v>2016</v>
      </c>
      <c r="D12835" s="42" t="s">
        <v>9037</v>
      </c>
      <c r="E12835" t="b">
        <v>0</v>
      </c>
      <c r="F12835" s="42" t="s">
        <v>9031</v>
      </c>
    </row>
    <row r="12836" spans="1:6" x14ac:dyDescent="0.2">
      <c r="A12836" s="42" t="s">
        <v>68</v>
      </c>
      <c r="B12836" s="42" t="s">
        <v>8464</v>
      </c>
      <c r="C12836">
        <v>2017</v>
      </c>
      <c r="D12836" s="42" t="s">
        <v>9038</v>
      </c>
      <c r="E12836" t="b">
        <v>0</v>
      </c>
      <c r="F12836" s="42" t="s">
        <v>9031</v>
      </c>
    </row>
    <row r="12837" spans="1:6" x14ac:dyDescent="0.2">
      <c r="A12837" s="42" t="s">
        <v>68</v>
      </c>
      <c r="B12837" s="42" t="s">
        <v>8464</v>
      </c>
      <c r="C12837">
        <v>2018</v>
      </c>
      <c r="D12837" s="42" t="s">
        <v>8753</v>
      </c>
      <c r="E12837" t="b">
        <v>0</v>
      </c>
      <c r="F12837" s="42" t="s">
        <v>9031</v>
      </c>
    </row>
    <row r="12838" spans="1:6" x14ac:dyDescent="0.2">
      <c r="A12838" s="42" t="s">
        <v>68</v>
      </c>
      <c r="B12838" s="42" t="s">
        <v>8464</v>
      </c>
      <c r="C12838">
        <v>2019</v>
      </c>
      <c r="D12838" s="42" t="s">
        <v>8756</v>
      </c>
      <c r="E12838" t="b">
        <v>0</v>
      </c>
      <c r="F12838" s="42" t="s">
        <v>9031</v>
      </c>
    </row>
    <row r="12839" spans="1:6" x14ac:dyDescent="0.2">
      <c r="A12839" s="42" t="s">
        <v>630</v>
      </c>
      <c r="B12839" s="42" t="s">
        <v>8454</v>
      </c>
      <c r="C12839">
        <v>2013</v>
      </c>
      <c r="D12839" s="42" t="s">
        <v>8771</v>
      </c>
      <c r="E12839" t="b">
        <v>0</v>
      </c>
      <c r="F12839" s="42" t="s">
        <v>9313</v>
      </c>
    </row>
    <row r="12840" spans="1:6" x14ac:dyDescent="0.2">
      <c r="A12840" s="42" t="s">
        <v>630</v>
      </c>
      <c r="B12840" s="42" t="s">
        <v>8454</v>
      </c>
      <c r="C12840">
        <v>2014</v>
      </c>
      <c r="D12840" s="42" t="s">
        <v>8765</v>
      </c>
      <c r="E12840" t="b">
        <v>0</v>
      </c>
      <c r="F12840" s="42" t="s">
        <v>9313</v>
      </c>
    </row>
    <row r="12841" spans="1:6" x14ac:dyDescent="0.2">
      <c r="A12841" s="42" t="s">
        <v>630</v>
      </c>
      <c r="B12841" s="42" t="s">
        <v>8454</v>
      </c>
      <c r="C12841">
        <v>2015</v>
      </c>
      <c r="D12841" s="42" t="s">
        <v>8546</v>
      </c>
      <c r="E12841" t="b">
        <v>0</v>
      </c>
      <c r="F12841" s="42" t="s">
        <v>9313</v>
      </c>
    </row>
    <row r="12842" spans="1:6" x14ac:dyDescent="0.2">
      <c r="A12842" s="42" t="s">
        <v>630</v>
      </c>
      <c r="B12842" s="42" t="s">
        <v>8454</v>
      </c>
      <c r="C12842">
        <v>2016</v>
      </c>
      <c r="D12842" s="42" t="s">
        <v>9083</v>
      </c>
      <c r="E12842" t="b">
        <v>0</v>
      </c>
      <c r="F12842" s="42" t="s">
        <v>9313</v>
      </c>
    </row>
    <row r="12843" spans="1:6" x14ac:dyDescent="0.2">
      <c r="A12843" s="42" t="s">
        <v>630</v>
      </c>
      <c r="B12843" s="42" t="s">
        <v>8454</v>
      </c>
      <c r="C12843">
        <v>2017</v>
      </c>
      <c r="D12843" s="42" t="s">
        <v>9224</v>
      </c>
      <c r="E12843" t="b">
        <v>0</v>
      </c>
      <c r="F12843" s="42" t="s">
        <v>9313</v>
      </c>
    </row>
    <row r="12844" spans="1:6" x14ac:dyDescent="0.2">
      <c r="A12844" s="42" t="s">
        <v>630</v>
      </c>
      <c r="B12844" s="42" t="s">
        <v>8454</v>
      </c>
      <c r="C12844">
        <v>2018</v>
      </c>
      <c r="D12844" s="42" t="s">
        <v>8700</v>
      </c>
      <c r="E12844" t="b">
        <v>0</v>
      </c>
      <c r="F12844" s="42" t="s">
        <v>9313</v>
      </c>
    </row>
    <row r="12845" spans="1:6" x14ac:dyDescent="0.2">
      <c r="A12845" s="42" t="s">
        <v>630</v>
      </c>
      <c r="B12845" s="42" t="s">
        <v>8454</v>
      </c>
      <c r="C12845">
        <v>2019</v>
      </c>
      <c r="D12845" s="42" t="s">
        <v>9289</v>
      </c>
      <c r="E12845" t="b">
        <v>0</v>
      </c>
      <c r="F12845" s="42" t="s">
        <v>9313</v>
      </c>
    </row>
    <row r="12846" spans="1:6" x14ac:dyDescent="0.2">
      <c r="A12846" s="42" t="s">
        <v>630</v>
      </c>
      <c r="B12846" s="42" t="s">
        <v>8462</v>
      </c>
      <c r="C12846">
        <v>2013</v>
      </c>
      <c r="D12846" s="42" t="s">
        <v>8956</v>
      </c>
      <c r="E12846" t="b">
        <v>0</v>
      </c>
      <c r="F12846" s="42" t="s">
        <v>9313</v>
      </c>
    </row>
    <row r="12847" spans="1:6" x14ac:dyDescent="0.2">
      <c r="A12847" s="42" t="s">
        <v>630</v>
      </c>
      <c r="B12847" s="42" t="s">
        <v>8462</v>
      </c>
      <c r="C12847">
        <v>2014</v>
      </c>
      <c r="D12847" s="42" t="s">
        <v>8643</v>
      </c>
      <c r="E12847" t="b">
        <v>0</v>
      </c>
      <c r="F12847" s="42" t="s">
        <v>9313</v>
      </c>
    </row>
    <row r="12848" spans="1:6" x14ac:dyDescent="0.2">
      <c r="A12848" s="42" t="s">
        <v>630</v>
      </c>
      <c r="B12848" s="42" t="s">
        <v>8462</v>
      </c>
      <c r="C12848">
        <v>2015</v>
      </c>
      <c r="D12848" s="42" t="s">
        <v>8546</v>
      </c>
      <c r="E12848" t="b">
        <v>0</v>
      </c>
      <c r="F12848" s="42" t="s">
        <v>9313</v>
      </c>
    </row>
    <row r="12849" spans="1:6" x14ac:dyDescent="0.2">
      <c r="A12849" s="42" t="s">
        <v>630</v>
      </c>
      <c r="B12849" s="42" t="s">
        <v>8462</v>
      </c>
      <c r="C12849">
        <v>2016</v>
      </c>
      <c r="D12849" s="42" t="s">
        <v>9038</v>
      </c>
      <c r="E12849" t="b">
        <v>0</v>
      </c>
      <c r="F12849" s="42" t="s">
        <v>9313</v>
      </c>
    </row>
    <row r="12850" spans="1:6" x14ac:dyDescent="0.2">
      <c r="A12850" s="42" t="s">
        <v>630</v>
      </c>
      <c r="B12850" s="42" t="s">
        <v>8462</v>
      </c>
      <c r="C12850">
        <v>2017</v>
      </c>
      <c r="D12850" s="42" t="s">
        <v>9314</v>
      </c>
      <c r="E12850" t="b">
        <v>0</v>
      </c>
      <c r="F12850" s="42" t="s">
        <v>9313</v>
      </c>
    </row>
    <row r="12851" spans="1:6" x14ac:dyDescent="0.2">
      <c r="A12851" s="42" t="s">
        <v>630</v>
      </c>
      <c r="B12851" s="42" t="s">
        <v>8462</v>
      </c>
      <c r="C12851">
        <v>2018</v>
      </c>
      <c r="D12851" s="42" t="s">
        <v>8700</v>
      </c>
      <c r="E12851" t="b">
        <v>0</v>
      </c>
      <c r="F12851" s="42" t="s">
        <v>9313</v>
      </c>
    </row>
    <row r="12852" spans="1:6" x14ac:dyDescent="0.2">
      <c r="A12852" s="42" t="s">
        <v>630</v>
      </c>
      <c r="B12852" s="42" t="s">
        <v>8462</v>
      </c>
      <c r="C12852">
        <v>2019</v>
      </c>
      <c r="D12852" s="42" t="s">
        <v>9289</v>
      </c>
      <c r="E12852" t="b">
        <v>0</v>
      </c>
      <c r="F12852" s="42" t="s">
        <v>9313</v>
      </c>
    </row>
    <row r="12853" spans="1:6" x14ac:dyDescent="0.2">
      <c r="A12853" s="42" t="s">
        <v>630</v>
      </c>
      <c r="B12853" s="42" t="s">
        <v>8464</v>
      </c>
      <c r="C12853">
        <v>2013</v>
      </c>
      <c r="D12853" s="42" t="s">
        <v>8700</v>
      </c>
      <c r="E12853" t="b">
        <v>0</v>
      </c>
      <c r="F12853" s="42" t="s">
        <v>9313</v>
      </c>
    </row>
    <row r="12854" spans="1:6" x14ac:dyDescent="0.2">
      <c r="A12854" s="42" t="s">
        <v>630</v>
      </c>
      <c r="B12854" s="42" t="s">
        <v>8464</v>
      </c>
      <c r="C12854">
        <v>2014</v>
      </c>
      <c r="D12854" s="42" t="s">
        <v>9315</v>
      </c>
      <c r="E12854" t="b">
        <v>0</v>
      </c>
      <c r="F12854" s="42" t="s">
        <v>9313</v>
      </c>
    </row>
    <row r="12855" spans="1:6" x14ac:dyDescent="0.2">
      <c r="A12855" s="42" t="s">
        <v>630</v>
      </c>
      <c r="B12855" s="42" t="s">
        <v>8464</v>
      </c>
      <c r="C12855">
        <v>2015</v>
      </c>
      <c r="D12855" s="42" t="s">
        <v>9187</v>
      </c>
      <c r="E12855" t="b">
        <v>0</v>
      </c>
      <c r="F12855" s="42" t="s">
        <v>9313</v>
      </c>
    </row>
    <row r="12856" spans="1:6" x14ac:dyDescent="0.2">
      <c r="A12856" s="42" t="s">
        <v>630</v>
      </c>
      <c r="B12856" s="42" t="s">
        <v>8464</v>
      </c>
      <c r="C12856">
        <v>2016</v>
      </c>
      <c r="D12856" s="42" t="s">
        <v>9184</v>
      </c>
      <c r="E12856" t="b">
        <v>0</v>
      </c>
      <c r="F12856" s="42" t="s">
        <v>9313</v>
      </c>
    </row>
    <row r="12857" spans="1:6" x14ac:dyDescent="0.2">
      <c r="A12857" s="42" t="s">
        <v>630</v>
      </c>
      <c r="B12857" s="42" t="s">
        <v>8464</v>
      </c>
      <c r="C12857">
        <v>2017</v>
      </c>
      <c r="D12857" s="42" t="s">
        <v>8518</v>
      </c>
      <c r="E12857" t="b">
        <v>0</v>
      </c>
      <c r="F12857" s="42" t="s">
        <v>9313</v>
      </c>
    </row>
    <row r="12858" spans="1:6" x14ac:dyDescent="0.2">
      <c r="A12858" s="42" t="s">
        <v>630</v>
      </c>
      <c r="B12858" s="42" t="s">
        <v>8464</v>
      </c>
      <c r="C12858">
        <v>2018</v>
      </c>
      <c r="D12858" s="42" t="s">
        <v>9316</v>
      </c>
      <c r="E12858" t="b">
        <v>0</v>
      </c>
      <c r="F12858" s="42" t="s">
        <v>9313</v>
      </c>
    </row>
    <row r="12859" spans="1:6" x14ac:dyDescent="0.2">
      <c r="A12859" s="42" t="s">
        <v>630</v>
      </c>
      <c r="B12859" s="42" t="s">
        <v>8464</v>
      </c>
      <c r="C12859">
        <v>2019</v>
      </c>
      <c r="D12859" s="42" t="s">
        <v>8711</v>
      </c>
      <c r="E12859" t="b">
        <v>0</v>
      </c>
      <c r="F12859" s="42" t="s">
        <v>9313</v>
      </c>
    </row>
    <row r="12860" spans="1:6" x14ac:dyDescent="0.2">
      <c r="A12860" s="42" t="s">
        <v>3471</v>
      </c>
      <c r="B12860" s="42" t="s">
        <v>8454</v>
      </c>
      <c r="C12860">
        <v>2013</v>
      </c>
      <c r="D12860" s="42" t="s">
        <v>9292</v>
      </c>
      <c r="E12860" t="b">
        <v>0</v>
      </c>
      <c r="F12860" s="42" t="s">
        <v>10716</v>
      </c>
    </row>
    <row r="12861" spans="1:6" x14ac:dyDescent="0.2">
      <c r="A12861" s="42" t="s">
        <v>3471</v>
      </c>
      <c r="B12861" s="42" t="s">
        <v>8454</v>
      </c>
      <c r="C12861">
        <v>2014</v>
      </c>
      <c r="D12861" s="42" t="s">
        <v>9092</v>
      </c>
      <c r="E12861" t="b">
        <v>0</v>
      </c>
      <c r="F12861" s="42" t="s">
        <v>10716</v>
      </c>
    </row>
    <row r="12862" spans="1:6" x14ac:dyDescent="0.2">
      <c r="A12862" s="42" t="s">
        <v>3471</v>
      </c>
      <c r="B12862" s="42" t="s">
        <v>8454</v>
      </c>
      <c r="C12862">
        <v>2015</v>
      </c>
      <c r="D12862" s="42" t="s">
        <v>9254</v>
      </c>
      <c r="E12862" t="b">
        <v>0</v>
      </c>
      <c r="F12862" s="42" t="s">
        <v>10716</v>
      </c>
    </row>
    <row r="12863" spans="1:6" x14ac:dyDescent="0.2">
      <c r="A12863" s="42" t="s">
        <v>3471</v>
      </c>
      <c r="B12863" s="42" t="s">
        <v>8454</v>
      </c>
      <c r="C12863">
        <v>2016</v>
      </c>
      <c r="D12863" s="42" t="s">
        <v>8715</v>
      </c>
      <c r="E12863" t="b">
        <v>0</v>
      </c>
      <c r="F12863" s="42" t="s">
        <v>10716</v>
      </c>
    </row>
    <row r="12864" spans="1:6" x14ac:dyDescent="0.2">
      <c r="A12864" s="42" t="s">
        <v>3471</v>
      </c>
      <c r="B12864" s="42" t="s">
        <v>8454</v>
      </c>
      <c r="C12864">
        <v>2017</v>
      </c>
      <c r="D12864" s="42" t="s">
        <v>8772</v>
      </c>
      <c r="E12864" t="b">
        <v>0</v>
      </c>
      <c r="F12864" s="42" t="s">
        <v>10716</v>
      </c>
    </row>
    <row r="12865" spans="1:6" x14ac:dyDescent="0.2">
      <c r="A12865" s="42" t="s">
        <v>3471</v>
      </c>
      <c r="B12865" s="42" t="s">
        <v>8454</v>
      </c>
      <c r="C12865">
        <v>2018</v>
      </c>
      <c r="D12865" s="42" t="s">
        <v>8584</v>
      </c>
      <c r="E12865" t="b">
        <v>0</v>
      </c>
      <c r="F12865" s="42" t="s">
        <v>10716</v>
      </c>
    </row>
    <row r="12866" spans="1:6" x14ac:dyDescent="0.2">
      <c r="A12866" s="42" t="s">
        <v>3471</v>
      </c>
      <c r="B12866" s="42" t="s">
        <v>8454</v>
      </c>
      <c r="C12866">
        <v>2019</v>
      </c>
      <c r="D12866" s="42" t="s">
        <v>8677</v>
      </c>
      <c r="E12866" t="b">
        <v>0</v>
      </c>
      <c r="F12866" s="42" t="s">
        <v>10716</v>
      </c>
    </row>
    <row r="12867" spans="1:6" x14ac:dyDescent="0.2">
      <c r="A12867" s="42" t="s">
        <v>3471</v>
      </c>
      <c r="B12867" s="42" t="s">
        <v>8462</v>
      </c>
      <c r="C12867">
        <v>2013</v>
      </c>
      <c r="D12867" s="42" t="s">
        <v>9229</v>
      </c>
      <c r="E12867" t="b">
        <v>0</v>
      </c>
      <c r="F12867" s="42" t="s">
        <v>10716</v>
      </c>
    </row>
    <row r="12868" spans="1:6" x14ac:dyDescent="0.2">
      <c r="A12868" s="42" t="s">
        <v>3471</v>
      </c>
      <c r="B12868" s="42" t="s">
        <v>8462</v>
      </c>
      <c r="C12868">
        <v>2014</v>
      </c>
      <c r="D12868" s="42" t="s">
        <v>8638</v>
      </c>
      <c r="E12868" t="b">
        <v>0</v>
      </c>
      <c r="F12868" s="42" t="s">
        <v>10716</v>
      </c>
    </row>
    <row r="12869" spans="1:6" x14ac:dyDescent="0.2">
      <c r="A12869" s="42" t="s">
        <v>3471</v>
      </c>
      <c r="B12869" s="42" t="s">
        <v>8462</v>
      </c>
      <c r="C12869">
        <v>2015</v>
      </c>
      <c r="D12869" s="42" t="s">
        <v>9055</v>
      </c>
      <c r="E12869" t="b">
        <v>0</v>
      </c>
      <c r="F12869" s="42" t="s">
        <v>10716</v>
      </c>
    </row>
    <row r="12870" spans="1:6" x14ac:dyDescent="0.2">
      <c r="A12870" s="42" t="s">
        <v>3471</v>
      </c>
      <c r="B12870" s="42" t="s">
        <v>8462</v>
      </c>
      <c r="C12870">
        <v>2016</v>
      </c>
      <c r="D12870" s="42" t="s">
        <v>8594</v>
      </c>
      <c r="E12870" t="b">
        <v>0</v>
      </c>
      <c r="F12870" s="42" t="s">
        <v>10716</v>
      </c>
    </row>
    <row r="12871" spans="1:6" x14ac:dyDescent="0.2">
      <c r="A12871" s="42" t="s">
        <v>3471</v>
      </c>
      <c r="B12871" s="42" t="s">
        <v>8462</v>
      </c>
      <c r="C12871">
        <v>2017</v>
      </c>
      <c r="D12871" s="42" t="s">
        <v>8556</v>
      </c>
      <c r="E12871" t="b">
        <v>0</v>
      </c>
      <c r="F12871" s="42" t="s">
        <v>10716</v>
      </c>
    </row>
    <row r="12872" spans="1:6" x14ac:dyDescent="0.2">
      <c r="A12872" s="42" t="s">
        <v>3471</v>
      </c>
      <c r="B12872" s="42" t="s">
        <v>8462</v>
      </c>
      <c r="C12872">
        <v>2018</v>
      </c>
      <c r="D12872" s="42" t="s">
        <v>9165</v>
      </c>
      <c r="E12872" t="b">
        <v>0</v>
      </c>
      <c r="F12872" s="42" t="s">
        <v>10716</v>
      </c>
    </row>
    <row r="12873" spans="1:6" x14ac:dyDescent="0.2">
      <c r="A12873" s="42" t="s">
        <v>3471</v>
      </c>
      <c r="B12873" s="42" t="s">
        <v>8462</v>
      </c>
      <c r="C12873">
        <v>2019</v>
      </c>
      <c r="D12873" s="42" t="s">
        <v>8677</v>
      </c>
      <c r="E12873" t="b">
        <v>0</v>
      </c>
      <c r="F12873" s="42" t="s">
        <v>10716</v>
      </c>
    </row>
    <row r="12874" spans="1:6" x14ac:dyDescent="0.2">
      <c r="A12874" s="42" t="s">
        <v>3471</v>
      </c>
      <c r="B12874" s="42" t="s">
        <v>8464</v>
      </c>
      <c r="C12874">
        <v>2013</v>
      </c>
      <c r="D12874" s="42" t="s">
        <v>8980</v>
      </c>
      <c r="E12874" t="b">
        <v>0</v>
      </c>
      <c r="F12874" s="42" t="s">
        <v>10716</v>
      </c>
    </row>
    <row r="12875" spans="1:6" x14ac:dyDescent="0.2">
      <c r="A12875" s="42" t="s">
        <v>3471</v>
      </c>
      <c r="B12875" s="42" t="s">
        <v>8464</v>
      </c>
      <c r="C12875">
        <v>2014</v>
      </c>
      <c r="D12875" s="42" t="s">
        <v>4381</v>
      </c>
      <c r="E12875" t="b">
        <v>0</v>
      </c>
      <c r="F12875" s="42" t="s">
        <v>10716</v>
      </c>
    </row>
    <row r="12876" spans="1:6" x14ac:dyDescent="0.2">
      <c r="A12876" s="42" t="s">
        <v>3471</v>
      </c>
      <c r="B12876" s="42" t="s">
        <v>8464</v>
      </c>
      <c r="C12876">
        <v>2015</v>
      </c>
      <c r="D12876" s="42" t="s">
        <v>8598</v>
      </c>
      <c r="E12876" t="b">
        <v>0</v>
      </c>
      <c r="F12876" s="42" t="s">
        <v>10716</v>
      </c>
    </row>
    <row r="12877" spans="1:6" x14ac:dyDescent="0.2">
      <c r="A12877" s="42" t="s">
        <v>3471</v>
      </c>
      <c r="B12877" s="42" t="s">
        <v>8464</v>
      </c>
      <c r="C12877">
        <v>2016</v>
      </c>
      <c r="D12877" s="42" t="s">
        <v>9171</v>
      </c>
      <c r="E12877" t="b">
        <v>0</v>
      </c>
      <c r="F12877" s="42" t="s">
        <v>10716</v>
      </c>
    </row>
    <row r="12878" spans="1:6" x14ac:dyDescent="0.2">
      <c r="A12878" s="42" t="s">
        <v>3471</v>
      </c>
      <c r="B12878" s="42" t="s">
        <v>8464</v>
      </c>
      <c r="C12878">
        <v>2017</v>
      </c>
      <c r="D12878" s="42" t="s">
        <v>8599</v>
      </c>
      <c r="E12878" t="b">
        <v>0</v>
      </c>
      <c r="F12878" s="42" t="s">
        <v>10716</v>
      </c>
    </row>
    <row r="12879" spans="1:6" x14ac:dyDescent="0.2">
      <c r="A12879" s="42" t="s">
        <v>3471</v>
      </c>
      <c r="B12879" s="42" t="s">
        <v>8464</v>
      </c>
      <c r="C12879">
        <v>2018</v>
      </c>
      <c r="D12879" s="42" t="s">
        <v>9049</v>
      </c>
      <c r="E12879" t="b">
        <v>0</v>
      </c>
      <c r="F12879" s="42" t="s">
        <v>10716</v>
      </c>
    </row>
    <row r="12880" spans="1:6" x14ac:dyDescent="0.2">
      <c r="A12880" s="42" t="s">
        <v>3471</v>
      </c>
      <c r="B12880" s="42" t="s">
        <v>8464</v>
      </c>
      <c r="C12880">
        <v>2019</v>
      </c>
      <c r="D12880" s="42" t="s">
        <v>8598</v>
      </c>
      <c r="E12880" t="b">
        <v>0</v>
      </c>
      <c r="F12880" s="42" t="s">
        <v>10716</v>
      </c>
    </row>
    <row r="12881" spans="1:6" x14ac:dyDescent="0.2">
      <c r="A12881" s="42" t="s">
        <v>3472</v>
      </c>
      <c r="B12881" s="42" t="s">
        <v>8454</v>
      </c>
      <c r="C12881">
        <v>2013</v>
      </c>
      <c r="D12881" s="42" t="s">
        <v>9236</v>
      </c>
      <c r="E12881" t="b">
        <v>0</v>
      </c>
      <c r="F12881" s="42" t="s">
        <v>10717</v>
      </c>
    </row>
    <row r="12882" spans="1:6" x14ac:dyDescent="0.2">
      <c r="A12882" s="42" t="s">
        <v>3472</v>
      </c>
      <c r="B12882" s="42" t="s">
        <v>8454</v>
      </c>
      <c r="C12882">
        <v>2014</v>
      </c>
      <c r="D12882" s="42" t="s">
        <v>9320</v>
      </c>
      <c r="E12882" t="b">
        <v>0</v>
      </c>
      <c r="F12882" s="42" t="s">
        <v>10717</v>
      </c>
    </row>
    <row r="12883" spans="1:6" x14ac:dyDescent="0.2">
      <c r="A12883" s="42" t="s">
        <v>3472</v>
      </c>
      <c r="B12883" s="42" t="s">
        <v>8454</v>
      </c>
      <c r="C12883">
        <v>2015</v>
      </c>
      <c r="D12883" s="42" t="s">
        <v>9163</v>
      </c>
      <c r="E12883" t="b">
        <v>0</v>
      </c>
      <c r="F12883" s="42" t="s">
        <v>10717</v>
      </c>
    </row>
    <row r="12884" spans="1:6" x14ac:dyDescent="0.2">
      <c r="A12884" s="42" t="s">
        <v>3472</v>
      </c>
      <c r="B12884" s="42" t="s">
        <v>8454</v>
      </c>
      <c r="C12884">
        <v>2016</v>
      </c>
      <c r="D12884" s="42" t="s">
        <v>8460</v>
      </c>
      <c r="E12884" t="b">
        <v>0</v>
      </c>
      <c r="F12884" s="42" t="s">
        <v>10717</v>
      </c>
    </row>
    <row r="12885" spans="1:6" x14ac:dyDescent="0.2">
      <c r="A12885" s="42" t="s">
        <v>3472</v>
      </c>
      <c r="B12885" s="42" t="s">
        <v>8454</v>
      </c>
      <c r="C12885">
        <v>2017</v>
      </c>
      <c r="D12885" s="42" t="s">
        <v>8764</v>
      </c>
      <c r="E12885" t="b">
        <v>0</v>
      </c>
      <c r="F12885" s="42" t="s">
        <v>10717</v>
      </c>
    </row>
    <row r="12886" spans="1:6" x14ac:dyDescent="0.2">
      <c r="A12886" s="42" t="s">
        <v>3472</v>
      </c>
      <c r="B12886" s="42" t="s">
        <v>8454</v>
      </c>
      <c r="C12886">
        <v>2018</v>
      </c>
      <c r="D12886" s="42" t="s">
        <v>10718</v>
      </c>
      <c r="E12886" t="b">
        <v>0</v>
      </c>
      <c r="F12886" s="42" t="s">
        <v>10717</v>
      </c>
    </row>
    <row r="12887" spans="1:6" x14ac:dyDescent="0.2">
      <c r="A12887" s="42" t="s">
        <v>3472</v>
      </c>
      <c r="B12887" s="42" t="s">
        <v>8454</v>
      </c>
      <c r="C12887">
        <v>2019</v>
      </c>
      <c r="D12887" s="42" t="s">
        <v>8669</v>
      </c>
      <c r="E12887" t="b">
        <v>0</v>
      </c>
      <c r="F12887" s="42" t="s">
        <v>10717</v>
      </c>
    </row>
    <row r="12888" spans="1:6" x14ac:dyDescent="0.2">
      <c r="A12888" s="42" t="s">
        <v>3472</v>
      </c>
      <c r="B12888" s="42" t="s">
        <v>8462</v>
      </c>
      <c r="C12888">
        <v>2013</v>
      </c>
      <c r="D12888" s="42" t="s">
        <v>9236</v>
      </c>
      <c r="E12888" t="b">
        <v>0</v>
      </c>
      <c r="F12888" s="42" t="s">
        <v>10717</v>
      </c>
    </row>
    <row r="12889" spans="1:6" x14ac:dyDescent="0.2">
      <c r="A12889" s="42" t="s">
        <v>3472</v>
      </c>
      <c r="B12889" s="42" t="s">
        <v>8462</v>
      </c>
      <c r="C12889">
        <v>2014</v>
      </c>
      <c r="D12889" s="42" t="s">
        <v>9320</v>
      </c>
      <c r="E12889" t="b">
        <v>0</v>
      </c>
      <c r="F12889" s="42" t="s">
        <v>10717</v>
      </c>
    </row>
    <row r="12890" spans="1:6" x14ac:dyDescent="0.2">
      <c r="A12890" s="42" t="s">
        <v>3472</v>
      </c>
      <c r="B12890" s="42" t="s">
        <v>8462</v>
      </c>
      <c r="C12890">
        <v>2015</v>
      </c>
      <c r="D12890" s="42" t="s">
        <v>9163</v>
      </c>
      <c r="E12890" t="b">
        <v>0</v>
      </c>
      <c r="F12890" s="42" t="s">
        <v>10717</v>
      </c>
    </row>
    <row r="12891" spans="1:6" x14ac:dyDescent="0.2">
      <c r="A12891" s="42" t="s">
        <v>3472</v>
      </c>
      <c r="B12891" s="42" t="s">
        <v>8462</v>
      </c>
      <c r="C12891">
        <v>2016</v>
      </c>
      <c r="D12891" s="42" t="s">
        <v>9163</v>
      </c>
      <c r="E12891" t="b">
        <v>0</v>
      </c>
      <c r="F12891" s="42" t="s">
        <v>10717</v>
      </c>
    </row>
    <row r="12892" spans="1:6" x14ac:dyDescent="0.2">
      <c r="A12892" s="42" t="s">
        <v>3472</v>
      </c>
      <c r="B12892" s="42" t="s">
        <v>8462</v>
      </c>
      <c r="C12892">
        <v>2017</v>
      </c>
      <c r="D12892" s="42" t="s">
        <v>8458</v>
      </c>
      <c r="E12892" t="b">
        <v>0</v>
      </c>
      <c r="F12892" s="42" t="s">
        <v>10717</v>
      </c>
    </row>
    <row r="12893" spans="1:6" x14ac:dyDescent="0.2">
      <c r="A12893" s="42" t="s">
        <v>3472</v>
      </c>
      <c r="B12893" s="42" t="s">
        <v>8462</v>
      </c>
      <c r="C12893">
        <v>2018</v>
      </c>
      <c r="D12893" s="42" t="s">
        <v>10719</v>
      </c>
      <c r="E12893" t="b">
        <v>0</v>
      </c>
      <c r="F12893" s="42" t="s">
        <v>10717</v>
      </c>
    </row>
    <row r="12894" spans="1:6" x14ac:dyDescent="0.2">
      <c r="A12894" s="42" t="s">
        <v>3472</v>
      </c>
      <c r="B12894" s="42" t="s">
        <v>8462</v>
      </c>
      <c r="C12894">
        <v>2019</v>
      </c>
      <c r="D12894" s="42" t="s">
        <v>9387</v>
      </c>
      <c r="E12894" t="b">
        <v>0</v>
      </c>
      <c r="F12894" s="42" t="s">
        <v>10717</v>
      </c>
    </row>
    <row r="12895" spans="1:6" x14ac:dyDescent="0.2">
      <c r="A12895" s="42" t="s">
        <v>3472</v>
      </c>
      <c r="B12895" s="42" t="s">
        <v>8464</v>
      </c>
      <c r="C12895">
        <v>2013</v>
      </c>
      <c r="D12895" s="42" t="s">
        <v>8482</v>
      </c>
      <c r="E12895" t="b">
        <v>0</v>
      </c>
      <c r="F12895" s="42" t="s">
        <v>10717</v>
      </c>
    </row>
    <row r="12896" spans="1:6" x14ac:dyDescent="0.2">
      <c r="A12896" s="42" t="s">
        <v>3472</v>
      </c>
      <c r="B12896" s="42" t="s">
        <v>8464</v>
      </c>
      <c r="C12896">
        <v>2014</v>
      </c>
      <c r="D12896" s="42" t="s">
        <v>8482</v>
      </c>
      <c r="E12896" t="b">
        <v>0</v>
      </c>
      <c r="F12896" s="42" t="s">
        <v>10717</v>
      </c>
    </row>
    <row r="12897" spans="1:6" x14ac:dyDescent="0.2">
      <c r="A12897" s="42" t="s">
        <v>3472</v>
      </c>
      <c r="B12897" s="42" t="s">
        <v>8464</v>
      </c>
      <c r="C12897">
        <v>2015</v>
      </c>
      <c r="D12897" s="42" t="s">
        <v>8482</v>
      </c>
      <c r="E12897" t="b">
        <v>0</v>
      </c>
      <c r="F12897" s="42" t="s">
        <v>10717</v>
      </c>
    </row>
    <row r="12898" spans="1:6" x14ac:dyDescent="0.2">
      <c r="A12898" s="42" t="s">
        <v>3472</v>
      </c>
      <c r="B12898" s="42" t="s">
        <v>8464</v>
      </c>
      <c r="C12898">
        <v>2016</v>
      </c>
      <c r="D12898" s="42" t="s">
        <v>8681</v>
      </c>
      <c r="E12898" t="b">
        <v>0</v>
      </c>
      <c r="F12898" s="42" t="s">
        <v>10717</v>
      </c>
    </row>
    <row r="12899" spans="1:6" x14ac:dyDescent="0.2">
      <c r="A12899" s="42" t="s">
        <v>3472</v>
      </c>
      <c r="B12899" s="42" t="s">
        <v>8464</v>
      </c>
      <c r="C12899">
        <v>2017</v>
      </c>
      <c r="D12899" s="42" t="s">
        <v>8587</v>
      </c>
      <c r="E12899" t="b">
        <v>0</v>
      </c>
      <c r="F12899" s="42" t="s">
        <v>10717</v>
      </c>
    </row>
    <row r="12900" spans="1:6" x14ac:dyDescent="0.2">
      <c r="A12900" s="42" t="s">
        <v>3472</v>
      </c>
      <c r="B12900" s="42" t="s">
        <v>8464</v>
      </c>
      <c r="C12900">
        <v>2018</v>
      </c>
      <c r="D12900" s="42" t="s">
        <v>8587</v>
      </c>
      <c r="E12900" t="b">
        <v>0</v>
      </c>
      <c r="F12900" s="42" t="s">
        <v>10717</v>
      </c>
    </row>
    <row r="12901" spans="1:6" x14ac:dyDescent="0.2">
      <c r="A12901" s="42" t="s">
        <v>3472</v>
      </c>
      <c r="B12901" s="42" t="s">
        <v>8464</v>
      </c>
      <c r="C12901">
        <v>2019</v>
      </c>
      <c r="D12901" s="42" t="s">
        <v>8587</v>
      </c>
      <c r="E12901" t="b">
        <v>0</v>
      </c>
      <c r="F12901" s="42" t="s">
        <v>10717</v>
      </c>
    </row>
    <row r="12902" spans="1:6" x14ac:dyDescent="0.2">
      <c r="A12902" s="42" t="s">
        <v>3474</v>
      </c>
      <c r="B12902" s="42" t="s">
        <v>8454</v>
      </c>
      <c r="C12902">
        <v>2013</v>
      </c>
      <c r="D12902" s="42" t="s">
        <v>9196</v>
      </c>
      <c r="E12902" t="b">
        <v>0</v>
      </c>
      <c r="F12902" s="42" t="s">
        <v>10720</v>
      </c>
    </row>
    <row r="12903" spans="1:6" x14ac:dyDescent="0.2">
      <c r="A12903" s="42" t="s">
        <v>3474</v>
      </c>
      <c r="B12903" s="42" t="s">
        <v>8454</v>
      </c>
      <c r="C12903">
        <v>2014</v>
      </c>
      <c r="D12903" s="42" t="s">
        <v>9933</v>
      </c>
      <c r="E12903" t="b">
        <v>0</v>
      </c>
      <c r="F12903" s="42" t="s">
        <v>10720</v>
      </c>
    </row>
    <row r="12904" spans="1:6" x14ac:dyDescent="0.2">
      <c r="A12904" s="42" t="s">
        <v>3474</v>
      </c>
      <c r="B12904" s="42" t="s">
        <v>8454</v>
      </c>
      <c r="C12904">
        <v>2015</v>
      </c>
      <c r="D12904" s="42" t="s">
        <v>10721</v>
      </c>
      <c r="E12904" t="b">
        <v>0</v>
      </c>
      <c r="F12904" s="42" t="s">
        <v>10720</v>
      </c>
    </row>
    <row r="12905" spans="1:6" x14ac:dyDescent="0.2">
      <c r="A12905" s="42" t="s">
        <v>3474</v>
      </c>
      <c r="B12905" s="42" t="s">
        <v>8454</v>
      </c>
      <c r="C12905">
        <v>2016</v>
      </c>
      <c r="D12905" s="42" t="s">
        <v>10722</v>
      </c>
      <c r="E12905" t="b">
        <v>0</v>
      </c>
      <c r="F12905" s="42" t="s">
        <v>10720</v>
      </c>
    </row>
    <row r="12906" spans="1:6" x14ac:dyDescent="0.2">
      <c r="A12906" s="42" t="s">
        <v>3474</v>
      </c>
      <c r="B12906" s="42" t="s">
        <v>8454</v>
      </c>
      <c r="C12906">
        <v>2017</v>
      </c>
      <c r="D12906" s="42" t="s">
        <v>8725</v>
      </c>
      <c r="E12906" t="b">
        <v>0</v>
      </c>
      <c r="F12906" s="42" t="s">
        <v>10720</v>
      </c>
    </row>
    <row r="12907" spans="1:6" x14ac:dyDescent="0.2">
      <c r="A12907" s="42" t="s">
        <v>3474</v>
      </c>
      <c r="B12907" s="42" t="s">
        <v>8454</v>
      </c>
      <c r="C12907">
        <v>2018</v>
      </c>
      <c r="D12907" s="42" t="s">
        <v>8649</v>
      </c>
      <c r="E12907" t="b">
        <v>0</v>
      </c>
      <c r="F12907" s="42" t="s">
        <v>10720</v>
      </c>
    </row>
    <row r="12908" spans="1:6" x14ac:dyDescent="0.2">
      <c r="A12908" s="42" t="s">
        <v>3474</v>
      </c>
      <c r="B12908" s="42" t="s">
        <v>8454</v>
      </c>
      <c r="C12908">
        <v>2019</v>
      </c>
      <c r="D12908" s="42" t="s">
        <v>9682</v>
      </c>
      <c r="E12908" t="b">
        <v>0</v>
      </c>
      <c r="F12908" s="42" t="s">
        <v>10720</v>
      </c>
    </row>
    <row r="12909" spans="1:6" x14ac:dyDescent="0.2">
      <c r="A12909" s="42" t="s">
        <v>3474</v>
      </c>
      <c r="B12909" s="42" t="s">
        <v>8462</v>
      </c>
      <c r="C12909">
        <v>2013</v>
      </c>
      <c r="D12909" s="42" t="s">
        <v>9398</v>
      </c>
      <c r="E12909" t="b">
        <v>0</v>
      </c>
      <c r="F12909" s="42" t="s">
        <v>10720</v>
      </c>
    </row>
    <row r="12910" spans="1:6" x14ac:dyDescent="0.2">
      <c r="A12910" s="42" t="s">
        <v>3474</v>
      </c>
      <c r="B12910" s="42" t="s">
        <v>8462</v>
      </c>
      <c r="C12910">
        <v>2014</v>
      </c>
      <c r="D12910" s="42" t="s">
        <v>9933</v>
      </c>
      <c r="E12910" t="b">
        <v>0</v>
      </c>
      <c r="F12910" s="42" t="s">
        <v>10720</v>
      </c>
    </row>
    <row r="12911" spans="1:6" x14ac:dyDescent="0.2">
      <c r="A12911" s="42" t="s">
        <v>3474</v>
      </c>
      <c r="B12911" s="42" t="s">
        <v>8462</v>
      </c>
      <c r="C12911">
        <v>2015</v>
      </c>
      <c r="D12911" s="42" t="s">
        <v>10721</v>
      </c>
      <c r="E12911" t="b">
        <v>0</v>
      </c>
      <c r="F12911" s="42" t="s">
        <v>10720</v>
      </c>
    </row>
    <row r="12912" spans="1:6" x14ac:dyDescent="0.2">
      <c r="A12912" s="42" t="s">
        <v>3474</v>
      </c>
      <c r="B12912" s="42" t="s">
        <v>8462</v>
      </c>
      <c r="C12912">
        <v>2016</v>
      </c>
      <c r="D12912" s="42" t="s">
        <v>10722</v>
      </c>
      <c r="E12912" t="b">
        <v>0</v>
      </c>
      <c r="F12912" s="42" t="s">
        <v>10720</v>
      </c>
    </row>
    <row r="12913" spans="1:6" x14ac:dyDescent="0.2">
      <c r="A12913" s="42" t="s">
        <v>3474</v>
      </c>
      <c r="B12913" s="42" t="s">
        <v>8462</v>
      </c>
      <c r="C12913">
        <v>2017</v>
      </c>
      <c r="D12913" s="42" t="s">
        <v>8725</v>
      </c>
      <c r="E12913" t="b">
        <v>0</v>
      </c>
      <c r="F12913" s="42" t="s">
        <v>10720</v>
      </c>
    </row>
    <row r="12914" spans="1:6" x14ac:dyDescent="0.2">
      <c r="A12914" s="42" t="s">
        <v>3474</v>
      </c>
      <c r="B12914" s="42" t="s">
        <v>8462</v>
      </c>
      <c r="C12914">
        <v>2018</v>
      </c>
      <c r="D12914" s="42" t="s">
        <v>9504</v>
      </c>
      <c r="E12914" t="b">
        <v>0</v>
      </c>
      <c r="F12914" s="42" t="s">
        <v>10720</v>
      </c>
    </row>
    <row r="12915" spans="1:6" x14ac:dyDescent="0.2">
      <c r="A12915" s="42" t="s">
        <v>3474</v>
      </c>
      <c r="B12915" s="42" t="s">
        <v>8462</v>
      </c>
      <c r="C12915">
        <v>2019</v>
      </c>
      <c r="D12915" s="42" t="s">
        <v>9682</v>
      </c>
      <c r="E12915" t="b">
        <v>0</v>
      </c>
      <c r="F12915" s="42" t="s">
        <v>10720</v>
      </c>
    </row>
    <row r="12916" spans="1:6" x14ac:dyDescent="0.2">
      <c r="A12916" s="42" t="s">
        <v>3474</v>
      </c>
      <c r="B12916" s="42" t="s">
        <v>8464</v>
      </c>
      <c r="C12916">
        <v>2013</v>
      </c>
      <c r="D12916" s="42" t="s">
        <v>8530</v>
      </c>
      <c r="E12916" t="b">
        <v>0</v>
      </c>
      <c r="F12916" s="42" t="s">
        <v>10720</v>
      </c>
    </row>
    <row r="12917" spans="1:6" x14ac:dyDescent="0.2">
      <c r="A12917" s="42" t="s">
        <v>3474</v>
      </c>
      <c r="B12917" s="42" t="s">
        <v>8464</v>
      </c>
      <c r="C12917">
        <v>2014</v>
      </c>
      <c r="D12917" s="42" t="s">
        <v>9046</v>
      </c>
      <c r="E12917" t="b">
        <v>0</v>
      </c>
      <c r="F12917" s="42" t="s">
        <v>10720</v>
      </c>
    </row>
    <row r="12918" spans="1:6" x14ac:dyDescent="0.2">
      <c r="A12918" s="42" t="s">
        <v>3474</v>
      </c>
      <c r="B12918" s="42" t="s">
        <v>8464</v>
      </c>
      <c r="C12918">
        <v>2015</v>
      </c>
      <c r="D12918" s="42" t="s">
        <v>8829</v>
      </c>
      <c r="E12918" t="b">
        <v>0</v>
      </c>
      <c r="F12918" s="42" t="s">
        <v>10720</v>
      </c>
    </row>
    <row r="12919" spans="1:6" x14ac:dyDescent="0.2">
      <c r="A12919" s="42" t="s">
        <v>3474</v>
      </c>
      <c r="B12919" s="42" t="s">
        <v>8464</v>
      </c>
      <c r="C12919">
        <v>2016</v>
      </c>
      <c r="D12919" s="42" t="s">
        <v>8496</v>
      </c>
      <c r="E12919" t="b">
        <v>0</v>
      </c>
      <c r="F12919" s="42" t="s">
        <v>10720</v>
      </c>
    </row>
    <row r="12920" spans="1:6" x14ac:dyDescent="0.2">
      <c r="A12920" s="42" t="s">
        <v>3474</v>
      </c>
      <c r="B12920" s="42" t="s">
        <v>8464</v>
      </c>
      <c r="C12920">
        <v>2017</v>
      </c>
      <c r="D12920" s="42" t="s">
        <v>8496</v>
      </c>
      <c r="E12920" t="b">
        <v>0</v>
      </c>
      <c r="F12920" s="42" t="s">
        <v>10720</v>
      </c>
    </row>
    <row r="12921" spans="1:6" x14ac:dyDescent="0.2">
      <c r="A12921" s="42" t="s">
        <v>3474</v>
      </c>
      <c r="B12921" s="42" t="s">
        <v>8464</v>
      </c>
      <c r="C12921">
        <v>2018</v>
      </c>
      <c r="D12921" s="42" t="s">
        <v>8650</v>
      </c>
      <c r="E12921" t="b">
        <v>0</v>
      </c>
      <c r="F12921" s="42" t="s">
        <v>10720</v>
      </c>
    </row>
    <row r="12922" spans="1:6" x14ac:dyDescent="0.2">
      <c r="A12922" s="42" t="s">
        <v>3474</v>
      </c>
      <c r="B12922" s="42" t="s">
        <v>8464</v>
      </c>
      <c r="C12922">
        <v>2019</v>
      </c>
      <c r="D12922" s="42" t="s">
        <v>8650</v>
      </c>
      <c r="E12922" t="b">
        <v>0</v>
      </c>
      <c r="F12922" s="42" t="s">
        <v>10720</v>
      </c>
    </row>
    <row r="12923" spans="1:6" x14ac:dyDescent="0.2">
      <c r="A12923" s="42" t="s">
        <v>3480</v>
      </c>
      <c r="B12923" s="42" t="s">
        <v>8454</v>
      </c>
      <c r="C12923">
        <v>2014</v>
      </c>
      <c r="D12923" s="42" t="s">
        <v>8752</v>
      </c>
      <c r="E12923" t="b">
        <v>0</v>
      </c>
      <c r="F12923" s="42" t="s">
        <v>10723</v>
      </c>
    </row>
    <row r="12924" spans="1:6" x14ac:dyDescent="0.2">
      <c r="A12924" s="42" t="s">
        <v>3480</v>
      </c>
      <c r="B12924" s="42" t="s">
        <v>8454</v>
      </c>
      <c r="C12924">
        <v>2015</v>
      </c>
      <c r="D12924" s="42" t="s">
        <v>9224</v>
      </c>
      <c r="E12924" t="b">
        <v>0</v>
      </c>
      <c r="F12924" s="42" t="s">
        <v>10723</v>
      </c>
    </row>
    <row r="12925" spans="1:6" x14ac:dyDescent="0.2">
      <c r="A12925" s="42" t="s">
        <v>3480</v>
      </c>
      <c r="B12925" s="42" t="s">
        <v>8454</v>
      </c>
      <c r="C12925">
        <v>2016</v>
      </c>
      <c r="D12925" s="42" t="s">
        <v>8515</v>
      </c>
      <c r="E12925" t="b">
        <v>0</v>
      </c>
      <c r="F12925" s="42" t="s">
        <v>10723</v>
      </c>
    </row>
    <row r="12926" spans="1:6" x14ac:dyDescent="0.2">
      <c r="A12926" s="42" t="s">
        <v>3480</v>
      </c>
      <c r="B12926" s="42" t="s">
        <v>8454</v>
      </c>
      <c r="C12926">
        <v>2017</v>
      </c>
      <c r="D12926" s="42" t="s">
        <v>9296</v>
      </c>
      <c r="E12926" t="b">
        <v>0</v>
      </c>
      <c r="F12926" s="42" t="s">
        <v>10723</v>
      </c>
    </row>
    <row r="12927" spans="1:6" x14ac:dyDescent="0.2">
      <c r="A12927" s="42" t="s">
        <v>3480</v>
      </c>
      <c r="B12927" s="42" t="s">
        <v>8454</v>
      </c>
      <c r="C12927">
        <v>2018</v>
      </c>
      <c r="D12927" s="42" t="s">
        <v>9095</v>
      </c>
      <c r="E12927" t="b">
        <v>0</v>
      </c>
      <c r="F12927" s="42" t="s">
        <v>10723</v>
      </c>
    </row>
    <row r="12928" spans="1:6" x14ac:dyDescent="0.2">
      <c r="A12928" s="42" t="s">
        <v>3480</v>
      </c>
      <c r="B12928" s="42" t="s">
        <v>8454</v>
      </c>
      <c r="C12928">
        <v>2019</v>
      </c>
      <c r="D12928" s="42" t="s">
        <v>10356</v>
      </c>
      <c r="E12928" t="b">
        <v>0</v>
      </c>
      <c r="F12928" s="42" t="s">
        <v>10723</v>
      </c>
    </row>
    <row r="12929" spans="1:6" x14ac:dyDescent="0.2">
      <c r="A12929" s="42" t="s">
        <v>3480</v>
      </c>
      <c r="B12929" s="42" t="s">
        <v>8454</v>
      </c>
      <c r="C12929">
        <v>2020</v>
      </c>
      <c r="D12929" s="42" t="s">
        <v>8584</v>
      </c>
      <c r="E12929" t="b">
        <v>0</v>
      </c>
      <c r="F12929" s="42" t="s">
        <v>10723</v>
      </c>
    </row>
    <row r="12930" spans="1:6" x14ac:dyDescent="0.2">
      <c r="A12930" s="42" t="s">
        <v>3480</v>
      </c>
      <c r="B12930" s="42" t="s">
        <v>8462</v>
      </c>
      <c r="C12930">
        <v>2014</v>
      </c>
      <c r="D12930" s="42" t="s">
        <v>9223</v>
      </c>
      <c r="E12930" t="b">
        <v>0</v>
      </c>
      <c r="F12930" s="42" t="s">
        <v>10723</v>
      </c>
    </row>
    <row r="12931" spans="1:6" x14ac:dyDescent="0.2">
      <c r="A12931" s="42" t="s">
        <v>3480</v>
      </c>
      <c r="B12931" s="42" t="s">
        <v>8462</v>
      </c>
      <c r="C12931">
        <v>2015</v>
      </c>
      <c r="D12931" s="42" t="s">
        <v>9251</v>
      </c>
      <c r="E12931" t="b">
        <v>0</v>
      </c>
      <c r="F12931" s="42" t="s">
        <v>10723</v>
      </c>
    </row>
    <row r="12932" spans="1:6" x14ac:dyDescent="0.2">
      <c r="A12932" s="42" t="s">
        <v>3480</v>
      </c>
      <c r="B12932" s="42" t="s">
        <v>8462</v>
      </c>
      <c r="C12932">
        <v>2016</v>
      </c>
      <c r="D12932" s="42" t="s">
        <v>10265</v>
      </c>
      <c r="E12932" t="b">
        <v>0</v>
      </c>
      <c r="F12932" s="42" t="s">
        <v>10723</v>
      </c>
    </row>
    <row r="12933" spans="1:6" x14ac:dyDescent="0.2">
      <c r="A12933" s="42" t="s">
        <v>3480</v>
      </c>
      <c r="B12933" s="42" t="s">
        <v>8462</v>
      </c>
      <c r="C12933">
        <v>2017</v>
      </c>
      <c r="D12933" s="42" t="s">
        <v>9296</v>
      </c>
      <c r="E12933" t="b">
        <v>0</v>
      </c>
      <c r="F12933" s="42" t="s">
        <v>10723</v>
      </c>
    </row>
    <row r="12934" spans="1:6" x14ac:dyDescent="0.2">
      <c r="A12934" s="42" t="s">
        <v>3480</v>
      </c>
      <c r="B12934" s="42" t="s">
        <v>8462</v>
      </c>
      <c r="C12934">
        <v>2018</v>
      </c>
      <c r="D12934" s="42" t="s">
        <v>9101</v>
      </c>
      <c r="E12934" t="b">
        <v>0</v>
      </c>
      <c r="F12934" s="42" t="s">
        <v>10723</v>
      </c>
    </row>
    <row r="12935" spans="1:6" x14ac:dyDescent="0.2">
      <c r="A12935" s="42" t="s">
        <v>3480</v>
      </c>
      <c r="B12935" s="42" t="s">
        <v>8462</v>
      </c>
      <c r="C12935">
        <v>2019</v>
      </c>
      <c r="D12935" s="42" t="s">
        <v>9178</v>
      </c>
      <c r="E12935" t="b">
        <v>0</v>
      </c>
      <c r="F12935" s="42" t="s">
        <v>10723</v>
      </c>
    </row>
    <row r="12936" spans="1:6" x14ac:dyDescent="0.2">
      <c r="A12936" s="42" t="s">
        <v>3480</v>
      </c>
      <c r="B12936" s="42" t="s">
        <v>8462</v>
      </c>
      <c r="C12936">
        <v>2020</v>
      </c>
      <c r="D12936" s="42" t="s">
        <v>8584</v>
      </c>
      <c r="E12936" t="b">
        <v>0</v>
      </c>
      <c r="F12936" s="42" t="s">
        <v>10723</v>
      </c>
    </row>
    <row r="12937" spans="1:6" x14ac:dyDescent="0.2">
      <c r="A12937" s="42" t="s">
        <v>3480</v>
      </c>
      <c r="B12937" s="42" t="s">
        <v>8464</v>
      </c>
      <c r="C12937">
        <v>2014</v>
      </c>
      <c r="D12937" s="42" t="s">
        <v>8600</v>
      </c>
      <c r="E12937" t="b">
        <v>0</v>
      </c>
      <c r="F12937" s="42" t="s">
        <v>10723</v>
      </c>
    </row>
    <row r="12938" spans="1:6" x14ac:dyDescent="0.2">
      <c r="A12938" s="42" t="s">
        <v>3480</v>
      </c>
      <c r="B12938" s="42" t="s">
        <v>8464</v>
      </c>
      <c r="C12938">
        <v>2015</v>
      </c>
      <c r="D12938" s="42" t="s">
        <v>8932</v>
      </c>
      <c r="E12938" t="b">
        <v>0</v>
      </c>
      <c r="F12938" s="42" t="s">
        <v>10723</v>
      </c>
    </row>
    <row r="12939" spans="1:6" x14ac:dyDescent="0.2">
      <c r="A12939" s="42" t="s">
        <v>3480</v>
      </c>
      <c r="B12939" s="42" t="s">
        <v>8464</v>
      </c>
      <c r="C12939">
        <v>2016</v>
      </c>
      <c r="D12939" s="42" t="s">
        <v>9165</v>
      </c>
      <c r="E12939" t="b">
        <v>0</v>
      </c>
      <c r="F12939" s="42" t="s">
        <v>10723</v>
      </c>
    </row>
    <row r="12940" spans="1:6" x14ac:dyDescent="0.2">
      <c r="A12940" s="42" t="s">
        <v>3480</v>
      </c>
      <c r="B12940" s="42" t="s">
        <v>8464</v>
      </c>
      <c r="C12940">
        <v>2017</v>
      </c>
      <c r="D12940" s="42" t="s">
        <v>9165</v>
      </c>
      <c r="E12940" t="b">
        <v>0</v>
      </c>
      <c r="F12940" s="42" t="s">
        <v>10723</v>
      </c>
    </row>
    <row r="12941" spans="1:6" x14ac:dyDescent="0.2">
      <c r="A12941" s="42" t="s">
        <v>3480</v>
      </c>
      <c r="B12941" s="42" t="s">
        <v>8464</v>
      </c>
      <c r="C12941">
        <v>2018</v>
      </c>
      <c r="D12941" s="42" t="s">
        <v>9165</v>
      </c>
      <c r="E12941" t="b">
        <v>0</v>
      </c>
      <c r="F12941" s="42" t="s">
        <v>10723</v>
      </c>
    </row>
    <row r="12942" spans="1:6" x14ac:dyDescent="0.2">
      <c r="A12942" s="42" t="s">
        <v>3480</v>
      </c>
      <c r="B12942" s="42" t="s">
        <v>8464</v>
      </c>
      <c r="C12942">
        <v>2019</v>
      </c>
      <c r="D12942" s="42" t="s">
        <v>8713</v>
      </c>
      <c r="E12942" t="b">
        <v>0</v>
      </c>
      <c r="F12942" s="42" t="s">
        <v>10723</v>
      </c>
    </row>
    <row r="12943" spans="1:6" x14ac:dyDescent="0.2">
      <c r="A12943" s="42" t="s">
        <v>3480</v>
      </c>
      <c r="B12943" s="42" t="s">
        <v>8464</v>
      </c>
      <c r="C12943">
        <v>2020</v>
      </c>
      <c r="D12943" s="42" t="s">
        <v>8713</v>
      </c>
      <c r="E12943" t="b">
        <v>0</v>
      </c>
      <c r="F12943" s="42" t="s">
        <v>10723</v>
      </c>
    </row>
    <row r="12944" spans="1:6" x14ac:dyDescent="0.2">
      <c r="A12944" s="42" t="s">
        <v>3482</v>
      </c>
      <c r="B12944" s="42" t="s">
        <v>8454</v>
      </c>
      <c r="C12944">
        <v>2013</v>
      </c>
      <c r="D12944" s="42" t="s">
        <v>9514</v>
      </c>
      <c r="E12944" t="b">
        <v>0</v>
      </c>
      <c r="F12944" s="42" t="s">
        <v>10724</v>
      </c>
    </row>
    <row r="12945" spans="1:6" x14ac:dyDescent="0.2">
      <c r="A12945" s="42" t="s">
        <v>3482</v>
      </c>
      <c r="B12945" s="42" t="s">
        <v>8454</v>
      </c>
      <c r="C12945">
        <v>2014</v>
      </c>
      <c r="D12945" s="42" t="s">
        <v>8558</v>
      </c>
      <c r="E12945" t="b">
        <v>0</v>
      </c>
      <c r="F12945" s="42" t="s">
        <v>10724</v>
      </c>
    </row>
    <row r="12946" spans="1:6" x14ac:dyDescent="0.2">
      <c r="A12946" s="42" t="s">
        <v>3482</v>
      </c>
      <c r="B12946" s="42" t="s">
        <v>8454</v>
      </c>
      <c r="C12946">
        <v>2015</v>
      </c>
      <c r="D12946" s="42" t="s">
        <v>10103</v>
      </c>
      <c r="E12946" t="b">
        <v>0</v>
      </c>
      <c r="F12946" s="42" t="s">
        <v>10724</v>
      </c>
    </row>
    <row r="12947" spans="1:6" x14ac:dyDescent="0.2">
      <c r="A12947" s="42" t="s">
        <v>3482</v>
      </c>
      <c r="B12947" s="42" t="s">
        <v>8454</v>
      </c>
      <c r="C12947">
        <v>2016</v>
      </c>
      <c r="D12947" s="42" t="s">
        <v>9615</v>
      </c>
      <c r="E12947" t="b">
        <v>0</v>
      </c>
      <c r="F12947" s="42" t="s">
        <v>10724</v>
      </c>
    </row>
    <row r="12948" spans="1:6" x14ac:dyDescent="0.2">
      <c r="A12948" s="42" t="s">
        <v>3482</v>
      </c>
      <c r="B12948" s="42" t="s">
        <v>8454</v>
      </c>
      <c r="C12948">
        <v>2017</v>
      </c>
      <c r="D12948" s="42" t="s">
        <v>10725</v>
      </c>
      <c r="E12948" t="b">
        <v>0</v>
      </c>
      <c r="F12948" s="42" t="s">
        <v>10724</v>
      </c>
    </row>
    <row r="12949" spans="1:6" x14ac:dyDescent="0.2">
      <c r="A12949" s="42" t="s">
        <v>3482</v>
      </c>
      <c r="B12949" s="42" t="s">
        <v>8454</v>
      </c>
      <c r="C12949">
        <v>2018</v>
      </c>
      <c r="D12949" s="42" t="s">
        <v>10222</v>
      </c>
      <c r="E12949" t="b">
        <v>0</v>
      </c>
      <c r="F12949" s="42" t="s">
        <v>10724</v>
      </c>
    </row>
    <row r="12950" spans="1:6" x14ac:dyDescent="0.2">
      <c r="A12950" s="42" t="s">
        <v>3482</v>
      </c>
      <c r="B12950" s="42" t="s">
        <v>8454</v>
      </c>
      <c r="C12950">
        <v>2019</v>
      </c>
      <c r="D12950" s="42" t="s">
        <v>8506</v>
      </c>
      <c r="E12950" t="b">
        <v>0</v>
      </c>
      <c r="F12950" s="42" t="s">
        <v>10724</v>
      </c>
    </row>
    <row r="12951" spans="1:6" x14ac:dyDescent="0.2">
      <c r="A12951" s="42" t="s">
        <v>3482</v>
      </c>
      <c r="B12951" s="42" t="s">
        <v>8462</v>
      </c>
      <c r="C12951">
        <v>2013</v>
      </c>
      <c r="D12951" s="42" t="s">
        <v>8613</v>
      </c>
      <c r="E12951" t="b">
        <v>0</v>
      </c>
      <c r="F12951" s="42" t="s">
        <v>10724</v>
      </c>
    </row>
    <row r="12952" spans="1:6" x14ac:dyDescent="0.2">
      <c r="A12952" s="42" t="s">
        <v>3482</v>
      </c>
      <c r="B12952" s="42" t="s">
        <v>8462</v>
      </c>
      <c r="C12952">
        <v>2014</v>
      </c>
      <c r="D12952" s="42" t="s">
        <v>9470</v>
      </c>
      <c r="E12952" t="b">
        <v>0</v>
      </c>
      <c r="F12952" s="42" t="s">
        <v>10724</v>
      </c>
    </row>
    <row r="12953" spans="1:6" x14ac:dyDescent="0.2">
      <c r="A12953" s="42" t="s">
        <v>3482</v>
      </c>
      <c r="B12953" s="42" t="s">
        <v>8462</v>
      </c>
      <c r="C12953">
        <v>2015</v>
      </c>
      <c r="D12953" s="42" t="s">
        <v>9711</v>
      </c>
      <c r="E12953" t="b">
        <v>0</v>
      </c>
      <c r="F12953" s="42" t="s">
        <v>10724</v>
      </c>
    </row>
    <row r="12954" spans="1:6" x14ac:dyDescent="0.2">
      <c r="A12954" s="42" t="s">
        <v>3482</v>
      </c>
      <c r="B12954" s="42" t="s">
        <v>8462</v>
      </c>
      <c r="C12954">
        <v>2016</v>
      </c>
      <c r="D12954" s="42" t="s">
        <v>8802</v>
      </c>
      <c r="E12954" t="b">
        <v>0</v>
      </c>
      <c r="F12954" s="42" t="s">
        <v>10724</v>
      </c>
    </row>
    <row r="12955" spans="1:6" x14ac:dyDescent="0.2">
      <c r="A12955" s="42" t="s">
        <v>3482</v>
      </c>
      <c r="B12955" s="42" t="s">
        <v>8462</v>
      </c>
      <c r="C12955">
        <v>2017</v>
      </c>
      <c r="D12955" s="42" t="s">
        <v>10725</v>
      </c>
      <c r="E12955" t="b">
        <v>0</v>
      </c>
      <c r="F12955" s="42" t="s">
        <v>10724</v>
      </c>
    </row>
    <row r="12956" spans="1:6" x14ac:dyDescent="0.2">
      <c r="A12956" s="42" t="s">
        <v>3482</v>
      </c>
      <c r="B12956" s="42" t="s">
        <v>8462</v>
      </c>
      <c r="C12956">
        <v>2018</v>
      </c>
      <c r="D12956" s="42" t="s">
        <v>10111</v>
      </c>
      <c r="E12956" t="b">
        <v>0</v>
      </c>
      <c r="F12956" s="42" t="s">
        <v>10724</v>
      </c>
    </row>
    <row r="12957" spans="1:6" x14ac:dyDescent="0.2">
      <c r="A12957" s="42" t="s">
        <v>3482</v>
      </c>
      <c r="B12957" s="42" t="s">
        <v>8462</v>
      </c>
      <c r="C12957">
        <v>2019</v>
      </c>
      <c r="D12957" s="42" t="s">
        <v>8640</v>
      </c>
      <c r="E12957" t="b">
        <v>0</v>
      </c>
      <c r="F12957" s="42" t="s">
        <v>10724</v>
      </c>
    </row>
    <row r="12958" spans="1:6" x14ac:dyDescent="0.2">
      <c r="A12958" s="42" t="s">
        <v>3482</v>
      </c>
      <c r="B12958" s="42" t="s">
        <v>8464</v>
      </c>
      <c r="C12958">
        <v>2013</v>
      </c>
      <c r="D12958" s="42" t="s">
        <v>8496</v>
      </c>
      <c r="E12958" t="b">
        <v>0</v>
      </c>
      <c r="F12958" s="42" t="s">
        <v>10724</v>
      </c>
    </row>
    <row r="12959" spans="1:6" x14ac:dyDescent="0.2">
      <c r="A12959" s="42" t="s">
        <v>3482</v>
      </c>
      <c r="B12959" s="42" t="s">
        <v>8464</v>
      </c>
      <c r="C12959">
        <v>2014</v>
      </c>
      <c r="D12959" s="42" t="s">
        <v>8639</v>
      </c>
      <c r="E12959" t="b">
        <v>0</v>
      </c>
      <c r="F12959" s="42" t="s">
        <v>10724</v>
      </c>
    </row>
    <row r="12960" spans="1:6" x14ac:dyDescent="0.2">
      <c r="A12960" s="42" t="s">
        <v>3482</v>
      </c>
      <c r="B12960" s="42" t="s">
        <v>8464</v>
      </c>
      <c r="C12960">
        <v>2015</v>
      </c>
      <c r="D12960" s="42" t="s">
        <v>8722</v>
      </c>
      <c r="E12960" t="b">
        <v>0</v>
      </c>
      <c r="F12960" s="42" t="s">
        <v>10724</v>
      </c>
    </row>
    <row r="12961" spans="1:6" x14ac:dyDescent="0.2">
      <c r="A12961" s="42" t="s">
        <v>3482</v>
      </c>
      <c r="B12961" s="42" t="s">
        <v>8464</v>
      </c>
      <c r="C12961">
        <v>2016</v>
      </c>
      <c r="D12961" s="42" t="s">
        <v>9167</v>
      </c>
      <c r="E12961" t="b">
        <v>0</v>
      </c>
      <c r="F12961" s="42" t="s">
        <v>10724</v>
      </c>
    </row>
    <row r="12962" spans="1:6" x14ac:dyDescent="0.2">
      <c r="A12962" s="42" t="s">
        <v>3482</v>
      </c>
      <c r="B12962" s="42" t="s">
        <v>8464</v>
      </c>
      <c r="C12962">
        <v>2017</v>
      </c>
      <c r="D12962" s="42" t="s">
        <v>9167</v>
      </c>
      <c r="E12962" t="b">
        <v>0</v>
      </c>
      <c r="F12962" s="42" t="s">
        <v>10724</v>
      </c>
    </row>
    <row r="12963" spans="1:6" x14ac:dyDescent="0.2">
      <c r="A12963" s="42" t="s">
        <v>3482</v>
      </c>
      <c r="B12963" s="42" t="s">
        <v>8464</v>
      </c>
      <c r="C12963">
        <v>2018</v>
      </c>
      <c r="D12963" s="42" t="s">
        <v>9167</v>
      </c>
      <c r="E12963" t="b">
        <v>0</v>
      </c>
      <c r="F12963" s="42" t="s">
        <v>10724</v>
      </c>
    </row>
    <row r="12964" spans="1:6" x14ac:dyDescent="0.2">
      <c r="A12964" s="42" t="s">
        <v>3482</v>
      </c>
      <c r="B12964" s="42" t="s">
        <v>8464</v>
      </c>
      <c r="C12964">
        <v>2019</v>
      </c>
      <c r="D12964" s="42" t="s">
        <v>9167</v>
      </c>
      <c r="E12964" t="b">
        <v>0</v>
      </c>
      <c r="F12964" s="42" t="s">
        <v>10724</v>
      </c>
    </row>
    <row r="12965" spans="1:6" x14ac:dyDescent="0.2">
      <c r="A12965" s="42" t="s">
        <v>632</v>
      </c>
      <c r="B12965" s="42" t="s">
        <v>8454</v>
      </c>
      <c r="C12965">
        <v>2013</v>
      </c>
      <c r="D12965" s="42" t="s">
        <v>8830</v>
      </c>
      <c r="E12965" t="b">
        <v>0</v>
      </c>
      <c r="F12965" s="42" t="s">
        <v>9323</v>
      </c>
    </row>
    <row r="12966" spans="1:6" x14ac:dyDescent="0.2">
      <c r="A12966" s="42" t="s">
        <v>632</v>
      </c>
      <c r="B12966" s="42" t="s">
        <v>8454</v>
      </c>
      <c r="C12966">
        <v>2014</v>
      </c>
      <c r="D12966" s="42" t="s">
        <v>8646</v>
      </c>
      <c r="E12966" t="b">
        <v>0</v>
      </c>
      <c r="F12966" s="42" t="s">
        <v>9323</v>
      </c>
    </row>
    <row r="12967" spans="1:6" x14ac:dyDescent="0.2">
      <c r="A12967" s="42" t="s">
        <v>632</v>
      </c>
      <c r="B12967" s="42" t="s">
        <v>8454</v>
      </c>
      <c r="C12967">
        <v>2015</v>
      </c>
      <c r="D12967" s="42" t="s">
        <v>8642</v>
      </c>
      <c r="E12967" t="b">
        <v>0</v>
      </c>
      <c r="F12967" s="42" t="s">
        <v>9323</v>
      </c>
    </row>
    <row r="12968" spans="1:6" x14ac:dyDescent="0.2">
      <c r="A12968" s="42" t="s">
        <v>632</v>
      </c>
      <c r="B12968" s="42" t="s">
        <v>8454</v>
      </c>
      <c r="C12968">
        <v>2016</v>
      </c>
      <c r="D12968" s="42" t="s">
        <v>9289</v>
      </c>
      <c r="E12968" t="b">
        <v>0</v>
      </c>
      <c r="F12968" s="42" t="s">
        <v>9323</v>
      </c>
    </row>
    <row r="12969" spans="1:6" x14ac:dyDescent="0.2">
      <c r="A12969" s="42" t="s">
        <v>632</v>
      </c>
      <c r="B12969" s="42" t="s">
        <v>8454</v>
      </c>
      <c r="C12969">
        <v>2017</v>
      </c>
      <c r="D12969" s="42" t="s">
        <v>9324</v>
      </c>
      <c r="E12969" t="b">
        <v>0</v>
      </c>
      <c r="F12969" s="42" t="s">
        <v>9323</v>
      </c>
    </row>
    <row r="12970" spans="1:6" x14ac:dyDescent="0.2">
      <c r="A12970" s="42" t="s">
        <v>632</v>
      </c>
      <c r="B12970" s="42" t="s">
        <v>8454</v>
      </c>
      <c r="C12970">
        <v>2018</v>
      </c>
      <c r="D12970" s="42" t="s">
        <v>8837</v>
      </c>
      <c r="E12970" t="b">
        <v>0</v>
      </c>
      <c r="F12970" s="42" t="s">
        <v>9323</v>
      </c>
    </row>
    <row r="12971" spans="1:6" x14ac:dyDescent="0.2">
      <c r="A12971" s="42" t="s">
        <v>632</v>
      </c>
      <c r="B12971" s="42" t="s">
        <v>8454</v>
      </c>
      <c r="C12971">
        <v>2019</v>
      </c>
      <c r="D12971" s="42" t="s">
        <v>9325</v>
      </c>
      <c r="E12971" t="b">
        <v>0</v>
      </c>
      <c r="F12971" s="42" t="s">
        <v>9323</v>
      </c>
    </row>
    <row r="12972" spans="1:6" x14ac:dyDescent="0.2">
      <c r="A12972" s="42" t="s">
        <v>632</v>
      </c>
      <c r="B12972" s="42" t="s">
        <v>8462</v>
      </c>
      <c r="C12972">
        <v>2013</v>
      </c>
      <c r="D12972" s="42" t="s">
        <v>8494</v>
      </c>
      <c r="E12972" t="b">
        <v>0</v>
      </c>
      <c r="F12972" s="42" t="s">
        <v>9323</v>
      </c>
    </row>
    <row r="12973" spans="1:6" x14ac:dyDescent="0.2">
      <c r="A12973" s="42" t="s">
        <v>632</v>
      </c>
      <c r="B12973" s="42" t="s">
        <v>8462</v>
      </c>
      <c r="C12973">
        <v>2014</v>
      </c>
      <c r="D12973" s="42" t="s">
        <v>9289</v>
      </c>
      <c r="E12973" t="b">
        <v>0</v>
      </c>
      <c r="F12973" s="42" t="s">
        <v>9323</v>
      </c>
    </row>
    <row r="12974" spans="1:6" x14ac:dyDescent="0.2">
      <c r="A12974" s="42" t="s">
        <v>632</v>
      </c>
      <c r="B12974" s="42" t="s">
        <v>8462</v>
      </c>
      <c r="C12974">
        <v>2015</v>
      </c>
      <c r="D12974" s="42" t="s">
        <v>8500</v>
      </c>
      <c r="E12974" t="b">
        <v>0</v>
      </c>
      <c r="F12974" s="42" t="s">
        <v>9323</v>
      </c>
    </row>
    <row r="12975" spans="1:6" x14ac:dyDescent="0.2">
      <c r="A12975" s="42" t="s">
        <v>632</v>
      </c>
      <c r="B12975" s="42" t="s">
        <v>8462</v>
      </c>
      <c r="C12975">
        <v>2016</v>
      </c>
      <c r="D12975" s="42" t="s">
        <v>8523</v>
      </c>
      <c r="E12975" t="b">
        <v>0</v>
      </c>
      <c r="F12975" s="42" t="s">
        <v>9323</v>
      </c>
    </row>
    <row r="12976" spans="1:6" x14ac:dyDescent="0.2">
      <c r="A12976" s="42" t="s">
        <v>632</v>
      </c>
      <c r="B12976" s="42" t="s">
        <v>8462</v>
      </c>
      <c r="C12976">
        <v>2017</v>
      </c>
      <c r="D12976" s="42" t="s">
        <v>9326</v>
      </c>
      <c r="E12976" t="b">
        <v>0</v>
      </c>
      <c r="F12976" s="42" t="s">
        <v>9323</v>
      </c>
    </row>
    <row r="12977" spans="1:6" x14ac:dyDescent="0.2">
      <c r="A12977" s="42" t="s">
        <v>632</v>
      </c>
      <c r="B12977" s="42" t="s">
        <v>8462</v>
      </c>
      <c r="C12977">
        <v>2018</v>
      </c>
      <c r="D12977" s="42" t="s">
        <v>8576</v>
      </c>
      <c r="E12977" t="b">
        <v>0</v>
      </c>
      <c r="F12977" s="42" t="s">
        <v>9323</v>
      </c>
    </row>
    <row r="12978" spans="1:6" x14ac:dyDescent="0.2">
      <c r="A12978" s="42" t="s">
        <v>632</v>
      </c>
      <c r="B12978" s="42" t="s">
        <v>8462</v>
      </c>
      <c r="C12978">
        <v>2019</v>
      </c>
      <c r="D12978" s="42" t="s">
        <v>9245</v>
      </c>
      <c r="E12978" t="b">
        <v>0</v>
      </c>
      <c r="F12978" s="42" t="s">
        <v>9323</v>
      </c>
    </row>
    <row r="12979" spans="1:6" x14ac:dyDescent="0.2">
      <c r="A12979" s="42" t="s">
        <v>632</v>
      </c>
      <c r="B12979" s="42" t="s">
        <v>8464</v>
      </c>
      <c r="C12979">
        <v>2013</v>
      </c>
      <c r="D12979" s="42" t="s">
        <v>8547</v>
      </c>
      <c r="E12979" t="b">
        <v>0</v>
      </c>
      <c r="F12979" s="42" t="s">
        <v>9323</v>
      </c>
    </row>
    <row r="12980" spans="1:6" x14ac:dyDescent="0.2">
      <c r="A12980" s="42" t="s">
        <v>632</v>
      </c>
      <c r="B12980" s="42" t="s">
        <v>8464</v>
      </c>
      <c r="C12980">
        <v>2014</v>
      </c>
      <c r="D12980" s="42" t="s">
        <v>9054</v>
      </c>
      <c r="E12980" t="b">
        <v>0</v>
      </c>
      <c r="F12980" s="42" t="s">
        <v>9323</v>
      </c>
    </row>
    <row r="12981" spans="1:6" x14ac:dyDescent="0.2">
      <c r="A12981" s="42" t="s">
        <v>632</v>
      </c>
      <c r="B12981" s="42" t="s">
        <v>8464</v>
      </c>
      <c r="C12981">
        <v>2015</v>
      </c>
      <c r="D12981" s="42" t="s">
        <v>8697</v>
      </c>
      <c r="E12981" t="b">
        <v>0</v>
      </c>
      <c r="F12981" s="42" t="s">
        <v>9323</v>
      </c>
    </row>
    <row r="12982" spans="1:6" x14ac:dyDescent="0.2">
      <c r="A12982" s="42" t="s">
        <v>632</v>
      </c>
      <c r="B12982" s="42" t="s">
        <v>8464</v>
      </c>
      <c r="C12982">
        <v>2016</v>
      </c>
      <c r="D12982" s="42" t="s">
        <v>9327</v>
      </c>
      <c r="E12982" t="b">
        <v>0</v>
      </c>
      <c r="F12982" s="42" t="s">
        <v>9323</v>
      </c>
    </row>
    <row r="12983" spans="1:6" x14ac:dyDescent="0.2">
      <c r="A12983" s="42" t="s">
        <v>632</v>
      </c>
      <c r="B12983" s="42" t="s">
        <v>8464</v>
      </c>
      <c r="C12983">
        <v>2017</v>
      </c>
      <c r="D12983" s="42" t="s">
        <v>8632</v>
      </c>
      <c r="E12983" t="b">
        <v>0</v>
      </c>
      <c r="F12983" s="42" t="s">
        <v>9323</v>
      </c>
    </row>
    <row r="12984" spans="1:6" x14ac:dyDescent="0.2">
      <c r="A12984" s="42" t="s">
        <v>632</v>
      </c>
      <c r="B12984" s="42" t="s">
        <v>8464</v>
      </c>
      <c r="C12984">
        <v>2018</v>
      </c>
      <c r="D12984" s="42" t="s">
        <v>9036</v>
      </c>
      <c r="E12984" t="b">
        <v>0</v>
      </c>
      <c r="F12984" s="42" t="s">
        <v>9323</v>
      </c>
    </row>
    <row r="12985" spans="1:6" x14ac:dyDescent="0.2">
      <c r="A12985" s="42" t="s">
        <v>632</v>
      </c>
      <c r="B12985" s="42" t="s">
        <v>8464</v>
      </c>
      <c r="C12985">
        <v>2019</v>
      </c>
      <c r="D12985" s="42" t="s">
        <v>8755</v>
      </c>
      <c r="E12985" t="b">
        <v>0</v>
      </c>
      <c r="F12985" s="42" t="s">
        <v>9323</v>
      </c>
    </row>
    <row r="12986" spans="1:6" x14ac:dyDescent="0.2">
      <c r="A12986" s="42" t="s">
        <v>3484</v>
      </c>
      <c r="B12986" s="42" t="s">
        <v>8454</v>
      </c>
      <c r="C12986">
        <v>2013</v>
      </c>
      <c r="D12986" s="42" t="s">
        <v>8609</v>
      </c>
      <c r="E12986" t="b">
        <v>0</v>
      </c>
      <c r="F12986" s="42" t="s">
        <v>10726</v>
      </c>
    </row>
    <row r="12987" spans="1:6" x14ac:dyDescent="0.2">
      <c r="A12987" s="42" t="s">
        <v>3484</v>
      </c>
      <c r="B12987" s="42" t="s">
        <v>8454</v>
      </c>
      <c r="C12987">
        <v>2014</v>
      </c>
      <c r="D12987" s="42" t="s">
        <v>10727</v>
      </c>
      <c r="E12987" t="b">
        <v>0</v>
      </c>
      <c r="F12987" s="42" t="s">
        <v>10726</v>
      </c>
    </row>
    <row r="12988" spans="1:6" x14ac:dyDescent="0.2">
      <c r="A12988" s="42" t="s">
        <v>3484</v>
      </c>
      <c r="B12988" s="42" t="s">
        <v>8454</v>
      </c>
      <c r="C12988">
        <v>2015</v>
      </c>
      <c r="D12988" s="42" t="s">
        <v>8595</v>
      </c>
      <c r="E12988" t="b">
        <v>0</v>
      </c>
      <c r="F12988" s="42" t="s">
        <v>10726</v>
      </c>
    </row>
    <row r="12989" spans="1:6" x14ac:dyDescent="0.2">
      <c r="A12989" s="42" t="s">
        <v>3484</v>
      </c>
      <c r="B12989" s="42" t="s">
        <v>8454</v>
      </c>
      <c r="C12989">
        <v>2016</v>
      </c>
      <c r="D12989" s="42" t="s">
        <v>9116</v>
      </c>
      <c r="E12989" t="b">
        <v>0</v>
      </c>
      <c r="F12989" s="42" t="s">
        <v>10726</v>
      </c>
    </row>
    <row r="12990" spans="1:6" x14ac:dyDescent="0.2">
      <c r="A12990" s="42" t="s">
        <v>3484</v>
      </c>
      <c r="B12990" s="42" t="s">
        <v>8454</v>
      </c>
      <c r="C12990">
        <v>2017</v>
      </c>
      <c r="D12990" s="42" t="s">
        <v>8961</v>
      </c>
      <c r="E12990" t="b">
        <v>0</v>
      </c>
      <c r="F12990" s="42" t="s">
        <v>10726</v>
      </c>
    </row>
    <row r="12991" spans="1:6" x14ac:dyDescent="0.2">
      <c r="A12991" s="42" t="s">
        <v>3484</v>
      </c>
      <c r="B12991" s="42" t="s">
        <v>8454</v>
      </c>
      <c r="C12991">
        <v>2018</v>
      </c>
      <c r="D12991" s="42" t="s">
        <v>9084</v>
      </c>
      <c r="E12991" t="b">
        <v>0</v>
      </c>
      <c r="F12991" s="42" t="s">
        <v>10726</v>
      </c>
    </row>
    <row r="12992" spans="1:6" x14ac:dyDescent="0.2">
      <c r="A12992" s="42" t="s">
        <v>3484</v>
      </c>
      <c r="B12992" s="42" t="s">
        <v>8454</v>
      </c>
      <c r="C12992">
        <v>2019</v>
      </c>
      <c r="D12992" s="42" t="s">
        <v>10374</v>
      </c>
      <c r="E12992" t="b">
        <v>0</v>
      </c>
      <c r="F12992" s="42" t="s">
        <v>10726</v>
      </c>
    </row>
    <row r="12993" spans="1:6" x14ac:dyDescent="0.2">
      <c r="A12993" s="42" t="s">
        <v>3484</v>
      </c>
      <c r="B12993" s="42" t="s">
        <v>8462</v>
      </c>
      <c r="C12993">
        <v>2013</v>
      </c>
      <c r="D12993" s="42" t="s">
        <v>8695</v>
      </c>
      <c r="E12993" t="b">
        <v>0</v>
      </c>
      <c r="F12993" s="42" t="s">
        <v>10726</v>
      </c>
    </row>
    <row r="12994" spans="1:6" x14ac:dyDescent="0.2">
      <c r="A12994" s="42" t="s">
        <v>3484</v>
      </c>
      <c r="B12994" s="42" t="s">
        <v>8462</v>
      </c>
      <c r="C12994">
        <v>2014</v>
      </c>
      <c r="D12994" s="42" t="s">
        <v>9457</v>
      </c>
      <c r="E12994" t="b">
        <v>0</v>
      </c>
      <c r="F12994" s="42" t="s">
        <v>10726</v>
      </c>
    </row>
    <row r="12995" spans="1:6" x14ac:dyDescent="0.2">
      <c r="A12995" s="42" t="s">
        <v>3484</v>
      </c>
      <c r="B12995" s="42" t="s">
        <v>8462</v>
      </c>
      <c r="C12995">
        <v>2015</v>
      </c>
      <c r="D12995" s="42" t="s">
        <v>8997</v>
      </c>
      <c r="E12995" t="b">
        <v>0</v>
      </c>
      <c r="F12995" s="42" t="s">
        <v>10726</v>
      </c>
    </row>
    <row r="12996" spans="1:6" x14ac:dyDescent="0.2">
      <c r="A12996" s="42" t="s">
        <v>3484</v>
      </c>
      <c r="B12996" s="42" t="s">
        <v>8462</v>
      </c>
      <c r="C12996">
        <v>2016</v>
      </c>
      <c r="D12996" s="42" t="s">
        <v>8800</v>
      </c>
      <c r="E12996" t="b">
        <v>0</v>
      </c>
      <c r="F12996" s="42" t="s">
        <v>10726</v>
      </c>
    </row>
    <row r="12997" spans="1:6" x14ac:dyDescent="0.2">
      <c r="A12997" s="42" t="s">
        <v>3484</v>
      </c>
      <c r="B12997" s="42" t="s">
        <v>8462</v>
      </c>
      <c r="C12997">
        <v>2017</v>
      </c>
      <c r="D12997" s="42" t="s">
        <v>9203</v>
      </c>
      <c r="E12997" t="b">
        <v>0</v>
      </c>
      <c r="F12997" s="42" t="s">
        <v>10726</v>
      </c>
    </row>
    <row r="12998" spans="1:6" x14ac:dyDescent="0.2">
      <c r="A12998" s="42" t="s">
        <v>3484</v>
      </c>
      <c r="B12998" s="42" t="s">
        <v>8462</v>
      </c>
      <c r="C12998">
        <v>2018</v>
      </c>
      <c r="D12998" s="42" t="s">
        <v>9224</v>
      </c>
      <c r="E12998" t="b">
        <v>0</v>
      </c>
      <c r="F12998" s="42" t="s">
        <v>10726</v>
      </c>
    </row>
    <row r="12999" spans="1:6" x14ac:dyDescent="0.2">
      <c r="A12999" s="42" t="s">
        <v>3484</v>
      </c>
      <c r="B12999" s="42" t="s">
        <v>8462</v>
      </c>
      <c r="C12999">
        <v>2019</v>
      </c>
      <c r="D12999" s="42" t="s">
        <v>10374</v>
      </c>
      <c r="E12999" t="b">
        <v>0</v>
      </c>
      <c r="F12999" s="42" t="s">
        <v>10726</v>
      </c>
    </row>
    <row r="13000" spans="1:6" x14ac:dyDescent="0.2">
      <c r="A13000" s="42" t="s">
        <v>3484</v>
      </c>
      <c r="B13000" s="42" t="s">
        <v>8464</v>
      </c>
      <c r="C13000">
        <v>2013</v>
      </c>
      <c r="D13000" s="42" t="s">
        <v>8499</v>
      </c>
      <c r="E13000" t="b">
        <v>0</v>
      </c>
      <c r="F13000" s="42" t="s">
        <v>10726</v>
      </c>
    </row>
    <row r="13001" spans="1:6" x14ac:dyDescent="0.2">
      <c r="A13001" s="42" t="s">
        <v>3484</v>
      </c>
      <c r="B13001" s="42" t="s">
        <v>8464</v>
      </c>
      <c r="C13001">
        <v>2014</v>
      </c>
      <c r="D13001" s="42" t="s">
        <v>8982</v>
      </c>
      <c r="E13001" t="b">
        <v>0</v>
      </c>
      <c r="F13001" s="42" t="s">
        <v>10726</v>
      </c>
    </row>
    <row r="13002" spans="1:6" x14ac:dyDescent="0.2">
      <c r="A13002" s="42" t="s">
        <v>3484</v>
      </c>
      <c r="B13002" s="42" t="s">
        <v>8464</v>
      </c>
      <c r="C13002">
        <v>2015</v>
      </c>
      <c r="D13002" s="42" t="s">
        <v>8596</v>
      </c>
      <c r="E13002" t="b">
        <v>0</v>
      </c>
      <c r="F13002" s="42" t="s">
        <v>10726</v>
      </c>
    </row>
    <row r="13003" spans="1:6" x14ac:dyDescent="0.2">
      <c r="A13003" s="42" t="s">
        <v>3484</v>
      </c>
      <c r="B13003" s="42" t="s">
        <v>8464</v>
      </c>
      <c r="C13003">
        <v>2016</v>
      </c>
      <c r="D13003" s="42" t="s">
        <v>9014</v>
      </c>
      <c r="E13003" t="b">
        <v>0</v>
      </c>
      <c r="F13003" s="42" t="s">
        <v>10726</v>
      </c>
    </row>
    <row r="13004" spans="1:6" x14ac:dyDescent="0.2">
      <c r="A13004" s="42" t="s">
        <v>3484</v>
      </c>
      <c r="B13004" s="42" t="s">
        <v>8464</v>
      </c>
      <c r="C13004">
        <v>2017</v>
      </c>
      <c r="D13004" s="42" t="s">
        <v>8936</v>
      </c>
      <c r="E13004" t="b">
        <v>0</v>
      </c>
      <c r="F13004" s="42" t="s">
        <v>10726</v>
      </c>
    </row>
    <row r="13005" spans="1:6" x14ac:dyDescent="0.2">
      <c r="A13005" s="42" t="s">
        <v>3484</v>
      </c>
      <c r="B13005" s="42" t="s">
        <v>8464</v>
      </c>
      <c r="C13005">
        <v>2018</v>
      </c>
      <c r="D13005" s="42" t="s">
        <v>8939</v>
      </c>
      <c r="E13005" t="b">
        <v>0</v>
      </c>
      <c r="F13005" s="42" t="s">
        <v>10726</v>
      </c>
    </row>
    <row r="13006" spans="1:6" x14ac:dyDescent="0.2">
      <c r="A13006" s="42" t="s">
        <v>3484</v>
      </c>
      <c r="B13006" s="42" t="s">
        <v>8464</v>
      </c>
      <c r="C13006">
        <v>2019</v>
      </c>
      <c r="D13006" s="42" t="s">
        <v>8969</v>
      </c>
      <c r="E13006" t="b">
        <v>0</v>
      </c>
      <c r="F13006" s="42" t="s">
        <v>10726</v>
      </c>
    </row>
    <row r="13007" spans="1:6" x14ac:dyDescent="0.2">
      <c r="A13007" s="42" t="s">
        <v>66</v>
      </c>
      <c r="B13007" s="42" t="s">
        <v>8454</v>
      </c>
      <c r="C13007">
        <v>2013</v>
      </c>
      <c r="D13007" s="42" t="s">
        <v>9021</v>
      </c>
      <c r="E13007" t="b">
        <v>0</v>
      </c>
      <c r="F13007" s="42" t="s">
        <v>9022</v>
      </c>
    </row>
    <row r="13008" spans="1:6" x14ac:dyDescent="0.2">
      <c r="A13008" s="42" t="s">
        <v>66</v>
      </c>
      <c r="B13008" s="42" t="s">
        <v>8454</v>
      </c>
      <c r="C13008">
        <v>2014</v>
      </c>
      <c r="D13008" s="42" t="s">
        <v>8482</v>
      </c>
      <c r="E13008" t="b">
        <v>0</v>
      </c>
      <c r="F13008" s="42" t="s">
        <v>9022</v>
      </c>
    </row>
    <row r="13009" spans="1:6" x14ac:dyDescent="0.2">
      <c r="A13009" s="42" t="s">
        <v>66</v>
      </c>
      <c r="B13009" s="42" t="s">
        <v>8454</v>
      </c>
      <c r="C13009">
        <v>2015</v>
      </c>
      <c r="D13009" s="42" t="s">
        <v>8482</v>
      </c>
      <c r="E13009" t="b">
        <v>0</v>
      </c>
      <c r="F13009" s="42" t="s">
        <v>9022</v>
      </c>
    </row>
    <row r="13010" spans="1:6" x14ac:dyDescent="0.2">
      <c r="A13010" s="42" t="s">
        <v>66</v>
      </c>
      <c r="B13010" s="42" t="s">
        <v>8454</v>
      </c>
      <c r="C13010">
        <v>2016</v>
      </c>
      <c r="D13010" s="42" t="s">
        <v>8482</v>
      </c>
      <c r="E13010" t="b">
        <v>0</v>
      </c>
      <c r="F13010" s="42" t="s">
        <v>9022</v>
      </c>
    </row>
    <row r="13011" spans="1:6" x14ac:dyDescent="0.2">
      <c r="A13011" s="42" t="s">
        <v>66</v>
      </c>
      <c r="B13011" s="42" t="s">
        <v>8454</v>
      </c>
      <c r="C13011">
        <v>2017</v>
      </c>
      <c r="D13011" s="42" t="s">
        <v>9023</v>
      </c>
      <c r="E13011" t="b">
        <v>0</v>
      </c>
      <c r="F13011" s="42" t="s">
        <v>9022</v>
      </c>
    </row>
    <row r="13012" spans="1:6" x14ac:dyDescent="0.2">
      <c r="A13012" s="42" t="s">
        <v>66</v>
      </c>
      <c r="B13012" s="42" t="s">
        <v>8454</v>
      </c>
      <c r="C13012">
        <v>2018</v>
      </c>
      <c r="D13012" s="42" t="s">
        <v>8520</v>
      </c>
      <c r="E13012" t="b">
        <v>0</v>
      </c>
      <c r="F13012" s="42" t="s">
        <v>9022</v>
      </c>
    </row>
    <row r="13013" spans="1:6" x14ac:dyDescent="0.2">
      <c r="A13013" s="42" t="s">
        <v>66</v>
      </c>
      <c r="B13013" s="42" t="s">
        <v>8454</v>
      </c>
      <c r="C13013">
        <v>2019</v>
      </c>
      <c r="D13013" s="42" t="s">
        <v>9024</v>
      </c>
      <c r="E13013" t="b">
        <v>0</v>
      </c>
      <c r="F13013" s="42" t="s">
        <v>9022</v>
      </c>
    </row>
    <row r="13014" spans="1:6" x14ac:dyDescent="0.2">
      <c r="A13014" s="42" t="s">
        <v>66</v>
      </c>
      <c r="B13014" s="42" t="s">
        <v>8462</v>
      </c>
      <c r="C13014">
        <v>2013</v>
      </c>
      <c r="D13014" s="42" t="s">
        <v>8765</v>
      </c>
      <c r="E13014" t="b">
        <v>0</v>
      </c>
      <c r="F13014" s="42" t="s">
        <v>9022</v>
      </c>
    </row>
    <row r="13015" spans="1:6" x14ac:dyDescent="0.2">
      <c r="A13015" s="42" t="s">
        <v>66</v>
      </c>
      <c r="B13015" s="42" t="s">
        <v>8462</v>
      </c>
      <c r="C13015">
        <v>2014</v>
      </c>
      <c r="D13015" s="42" t="s">
        <v>9025</v>
      </c>
      <c r="E13015" t="b">
        <v>0</v>
      </c>
      <c r="F13015" s="42" t="s">
        <v>9022</v>
      </c>
    </row>
    <row r="13016" spans="1:6" x14ac:dyDescent="0.2">
      <c r="A13016" s="42" t="s">
        <v>66</v>
      </c>
      <c r="B13016" s="42" t="s">
        <v>8462</v>
      </c>
      <c r="C13016">
        <v>2015</v>
      </c>
      <c r="D13016" s="42" t="s">
        <v>9026</v>
      </c>
      <c r="E13016" t="b">
        <v>0</v>
      </c>
      <c r="F13016" s="42" t="s">
        <v>9022</v>
      </c>
    </row>
    <row r="13017" spans="1:6" x14ac:dyDescent="0.2">
      <c r="A13017" s="42" t="s">
        <v>66</v>
      </c>
      <c r="B13017" s="42" t="s">
        <v>8462</v>
      </c>
      <c r="C13017">
        <v>2016</v>
      </c>
      <c r="D13017" s="42" t="s">
        <v>9027</v>
      </c>
      <c r="E13017" t="b">
        <v>0</v>
      </c>
      <c r="F13017" s="42" t="s">
        <v>9022</v>
      </c>
    </row>
    <row r="13018" spans="1:6" x14ac:dyDescent="0.2">
      <c r="A13018" s="42" t="s">
        <v>66</v>
      </c>
      <c r="B13018" s="42" t="s">
        <v>8462</v>
      </c>
      <c r="C13018">
        <v>2017</v>
      </c>
      <c r="D13018" s="42" t="s">
        <v>9023</v>
      </c>
      <c r="E13018" t="b">
        <v>0</v>
      </c>
      <c r="F13018" s="42" t="s">
        <v>9022</v>
      </c>
    </row>
    <row r="13019" spans="1:6" x14ac:dyDescent="0.2">
      <c r="A13019" s="42" t="s">
        <v>66</v>
      </c>
      <c r="B13019" s="42" t="s">
        <v>8462</v>
      </c>
      <c r="C13019">
        <v>2018</v>
      </c>
      <c r="D13019" s="42" t="s">
        <v>8520</v>
      </c>
      <c r="E13019" t="b">
        <v>0</v>
      </c>
      <c r="F13019" s="42" t="s">
        <v>9022</v>
      </c>
    </row>
    <row r="13020" spans="1:6" x14ac:dyDescent="0.2">
      <c r="A13020" s="42" t="s">
        <v>66</v>
      </c>
      <c r="B13020" s="42" t="s">
        <v>8462</v>
      </c>
      <c r="C13020">
        <v>2019</v>
      </c>
      <c r="D13020" s="42" t="s">
        <v>9024</v>
      </c>
      <c r="E13020" t="b">
        <v>0</v>
      </c>
      <c r="F13020" s="42" t="s">
        <v>9022</v>
      </c>
    </row>
    <row r="13021" spans="1:6" x14ac:dyDescent="0.2">
      <c r="A13021" s="42" t="s">
        <v>66</v>
      </c>
      <c r="B13021" s="42" t="s">
        <v>8464</v>
      </c>
      <c r="C13021">
        <v>2013</v>
      </c>
      <c r="D13021" s="42" t="s">
        <v>9028</v>
      </c>
      <c r="E13021" t="b">
        <v>0</v>
      </c>
      <c r="F13021" s="42" t="s">
        <v>9022</v>
      </c>
    </row>
    <row r="13022" spans="1:6" x14ac:dyDescent="0.2">
      <c r="A13022" s="42" t="s">
        <v>66</v>
      </c>
      <c r="B13022" s="42" t="s">
        <v>8464</v>
      </c>
      <c r="C13022">
        <v>2014</v>
      </c>
      <c r="D13022" s="42" t="s">
        <v>9029</v>
      </c>
      <c r="E13022" t="b">
        <v>0</v>
      </c>
      <c r="F13022" s="42" t="s">
        <v>9022</v>
      </c>
    </row>
    <row r="13023" spans="1:6" x14ac:dyDescent="0.2">
      <c r="A13023" s="42" t="s">
        <v>66</v>
      </c>
      <c r="B13023" s="42" t="s">
        <v>8464</v>
      </c>
      <c r="C13023">
        <v>2015</v>
      </c>
      <c r="D13023" s="42" t="s">
        <v>9007</v>
      </c>
      <c r="E13023" t="b">
        <v>0</v>
      </c>
      <c r="F13023" s="42" t="s">
        <v>9022</v>
      </c>
    </row>
    <row r="13024" spans="1:6" x14ac:dyDescent="0.2">
      <c r="A13024" s="42" t="s">
        <v>66</v>
      </c>
      <c r="B13024" s="42" t="s">
        <v>8464</v>
      </c>
      <c r="C13024">
        <v>2016</v>
      </c>
      <c r="D13024" s="42" t="s">
        <v>9007</v>
      </c>
      <c r="E13024" t="b">
        <v>0</v>
      </c>
      <c r="F13024" s="42" t="s">
        <v>9022</v>
      </c>
    </row>
    <row r="13025" spans="1:6" x14ac:dyDescent="0.2">
      <c r="A13025" s="42" t="s">
        <v>66</v>
      </c>
      <c r="B13025" s="42" t="s">
        <v>8464</v>
      </c>
      <c r="C13025">
        <v>2017</v>
      </c>
      <c r="D13025" s="42" t="s">
        <v>9007</v>
      </c>
      <c r="E13025" t="b">
        <v>0</v>
      </c>
      <c r="F13025" s="42" t="s">
        <v>9022</v>
      </c>
    </row>
    <row r="13026" spans="1:6" x14ac:dyDescent="0.2">
      <c r="A13026" s="42" t="s">
        <v>66</v>
      </c>
      <c r="B13026" s="42" t="s">
        <v>8464</v>
      </c>
      <c r="C13026">
        <v>2018</v>
      </c>
      <c r="D13026" s="42" t="s">
        <v>9007</v>
      </c>
      <c r="E13026" t="b">
        <v>0</v>
      </c>
      <c r="F13026" s="42" t="s">
        <v>9022</v>
      </c>
    </row>
    <row r="13027" spans="1:6" x14ac:dyDescent="0.2">
      <c r="A13027" s="42" t="s">
        <v>66</v>
      </c>
      <c r="B13027" s="42" t="s">
        <v>8464</v>
      </c>
      <c r="C13027">
        <v>2019</v>
      </c>
      <c r="D13027" s="42" t="s">
        <v>9007</v>
      </c>
      <c r="E13027" t="b">
        <v>0</v>
      </c>
      <c r="F13027" s="42" t="s">
        <v>9022</v>
      </c>
    </row>
    <row r="13028" spans="1:6" x14ac:dyDescent="0.2">
      <c r="A13028" s="42" t="s">
        <v>3485</v>
      </c>
      <c r="B13028" s="42" t="s">
        <v>8454</v>
      </c>
      <c r="C13028">
        <v>2013</v>
      </c>
      <c r="D13028" s="42" t="s">
        <v>8590</v>
      </c>
      <c r="E13028" t="b">
        <v>0</v>
      </c>
      <c r="F13028" s="42" t="s">
        <v>10728</v>
      </c>
    </row>
    <row r="13029" spans="1:6" x14ac:dyDescent="0.2">
      <c r="A13029" s="42" t="s">
        <v>3485</v>
      </c>
      <c r="B13029" s="42" t="s">
        <v>8454</v>
      </c>
      <c r="C13029">
        <v>2014</v>
      </c>
      <c r="D13029" s="42" t="s">
        <v>8687</v>
      </c>
      <c r="E13029" t="b">
        <v>0</v>
      </c>
      <c r="F13029" s="42" t="s">
        <v>10728</v>
      </c>
    </row>
    <row r="13030" spans="1:6" x14ac:dyDescent="0.2">
      <c r="A13030" s="42" t="s">
        <v>3485</v>
      </c>
      <c r="B13030" s="42" t="s">
        <v>8454</v>
      </c>
      <c r="C13030">
        <v>2015</v>
      </c>
      <c r="D13030" s="42" t="s">
        <v>8714</v>
      </c>
      <c r="E13030" t="b">
        <v>0</v>
      </c>
      <c r="F13030" s="42" t="s">
        <v>10728</v>
      </c>
    </row>
    <row r="13031" spans="1:6" x14ac:dyDescent="0.2">
      <c r="A13031" s="42" t="s">
        <v>3485</v>
      </c>
      <c r="B13031" s="42" t="s">
        <v>8454</v>
      </c>
      <c r="C13031">
        <v>2016</v>
      </c>
      <c r="D13031" s="42" t="s">
        <v>9169</v>
      </c>
      <c r="E13031" t="b">
        <v>0</v>
      </c>
      <c r="F13031" s="42" t="s">
        <v>10728</v>
      </c>
    </row>
    <row r="13032" spans="1:6" x14ac:dyDescent="0.2">
      <c r="A13032" s="42" t="s">
        <v>3485</v>
      </c>
      <c r="B13032" s="42" t="s">
        <v>8454</v>
      </c>
      <c r="C13032">
        <v>2017</v>
      </c>
      <c r="D13032" s="42" t="s">
        <v>9019</v>
      </c>
      <c r="E13032" t="b">
        <v>0</v>
      </c>
      <c r="F13032" s="42" t="s">
        <v>10728</v>
      </c>
    </row>
    <row r="13033" spans="1:6" x14ac:dyDescent="0.2">
      <c r="A13033" s="42" t="s">
        <v>3485</v>
      </c>
      <c r="B13033" s="42" t="s">
        <v>8454</v>
      </c>
      <c r="C13033">
        <v>2018</v>
      </c>
      <c r="D13033" s="42" t="s">
        <v>9167</v>
      </c>
      <c r="E13033" t="b">
        <v>0</v>
      </c>
      <c r="F13033" s="42" t="s">
        <v>10728</v>
      </c>
    </row>
    <row r="13034" spans="1:6" x14ac:dyDescent="0.2">
      <c r="A13034" s="42" t="s">
        <v>3485</v>
      </c>
      <c r="B13034" s="42" t="s">
        <v>8454</v>
      </c>
      <c r="C13034">
        <v>2019</v>
      </c>
      <c r="D13034" s="42" t="s">
        <v>9470</v>
      </c>
      <c r="E13034" t="b">
        <v>0</v>
      </c>
      <c r="F13034" s="42" t="s">
        <v>10728</v>
      </c>
    </row>
    <row r="13035" spans="1:6" x14ac:dyDescent="0.2">
      <c r="A13035" s="42" t="s">
        <v>3485</v>
      </c>
      <c r="B13035" s="42" t="s">
        <v>8462</v>
      </c>
      <c r="C13035">
        <v>2013</v>
      </c>
      <c r="D13035" s="42" t="s">
        <v>9092</v>
      </c>
      <c r="E13035" t="b">
        <v>0</v>
      </c>
      <c r="F13035" s="42" t="s">
        <v>10728</v>
      </c>
    </row>
    <row r="13036" spans="1:6" x14ac:dyDescent="0.2">
      <c r="A13036" s="42" t="s">
        <v>3485</v>
      </c>
      <c r="B13036" s="42" t="s">
        <v>8462</v>
      </c>
      <c r="C13036">
        <v>2014</v>
      </c>
      <c r="D13036" s="42" t="s">
        <v>9045</v>
      </c>
      <c r="E13036" t="b">
        <v>0</v>
      </c>
      <c r="F13036" s="42" t="s">
        <v>10728</v>
      </c>
    </row>
    <row r="13037" spans="1:6" x14ac:dyDescent="0.2">
      <c r="A13037" s="42" t="s">
        <v>3485</v>
      </c>
      <c r="B13037" s="42" t="s">
        <v>8462</v>
      </c>
      <c r="C13037">
        <v>2015</v>
      </c>
      <c r="D13037" s="42" t="s">
        <v>9168</v>
      </c>
      <c r="E13037" t="b">
        <v>0</v>
      </c>
      <c r="F13037" s="42" t="s">
        <v>10728</v>
      </c>
    </row>
    <row r="13038" spans="1:6" x14ac:dyDescent="0.2">
      <c r="A13038" s="42" t="s">
        <v>3485</v>
      </c>
      <c r="B13038" s="42" t="s">
        <v>8462</v>
      </c>
      <c r="C13038">
        <v>2016</v>
      </c>
      <c r="D13038" s="42" t="s">
        <v>8648</v>
      </c>
      <c r="E13038" t="b">
        <v>0</v>
      </c>
      <c r="F13038" s="42" t="s">
        <v>10728</v>
      </c>
    </row>
    <row r="13039" spans="1:6" x14ac:dyDescent="0.2">
      <c r="A13039" s="42" t="s">
        <v>3485</v>
      </c>
      <c r="B13039" s="42" t="s">
        <v>8462</v>
      </c>
      <c r="C13039">
        <v>2017</v>
      </c>
      <c r="D13039" s="42" t="s">
        <v>9019</v>
      </c>
      <c r="E13039" t="b">
        <v>0</v>
      </c>
      <c r="F13039" s="42" t="s">
        <v>10728</v>
      </c>
    </row>
    <row r="13040" spans="1:6" x14ac:dyDescent="0.2">
      <c r="A13040" s="42" t="s">
        <v>3485</v>
      </c>
      <c r="B13040" s="42" t="s">
        <v>8462</v>
      </c>
      <c r="C13040">
        <v>2018</v>
      </c>
      <c r="D13040" s="42" t="s">
        <v>9167</v>
      </c>
      <c r="E13040" t="b">
        <v>0</v>
      </c>
      <c r="F13040" s="42" t="s">
        <v>10728</v>
      </c>
    </row>
    <row r="13041" spans="1:6" x14ac:dyDescent="0.2">
      <c r="A13041" s="42" t="s">
        <v>3485</v>
      </c>
      <c r="B13041" s="42" t="s">
        <v>8462</v>
      </c>
      <c r="C13041">
        <v>2019</v>
      </c>
      <c r="D13041" s="42" t="s">
        <v>8592</v>
      </c>
      <c r="E13041" t="b">
        <v>0</v>
      </c>
      <c r="F13041" s="42" t="s">
        <v>10728</v>
      </c>
    </row>
    <row r="13042" spans="1:6" x14ac:dyDescent="0.2">
      <c r="A13042" s="42" t="s">
        <v>3485</v>
      </c>
      <c r="B13042" s="42" t="s">
        <v>8464</v>
      </c>
      <c r="C13042">
        <v>2013</v>
      </c>
      <c r="D13042" s="42" t="s">
        <v>9015</v>
      </c>
      <c r="E13042" t="b">
        <v>0</v>
      </c>
      <c r="F13042" s="42" t="s">
        <v>10728</v>
      </c>
    </row>
    <row r="13043" spans="1:6" x14ac:dyDescent="0.2">
      <c r="A13043" s="42" t="s">
        <v>3485</v>
      </c>
      <c r="B13043" s="42" t="s">
        <v>8464</v>
      </c>
      <c r="C13043">
        <v>2014</v>
      </c>
      <c r="D13043" s="42" t="s">
        <v>8940</v>
      </c>
      <c r="E13043" t="b">
        <v>0</v>
      </c>
      <c r="F13043" s="42" t="s">
        <v>10728</v>
      </c>
    </row>
    <row r="13044" spans="1:6" x14ac:dyDescent="0.2">
      <c r="A13044" s="42" t="s">
        <v>3485</v>
      </c>
      <c r="B13044" s="42" t="s">
        <v>8464</v>
      </c>
      <c r="C13044">
        <v>2015</v>
      </c>
      <c r="D13044" s="42" t="s">
        <v>8980</v>
      </c>
      <c r="E13044" t="b">
        <v>0</v>
      </c>
      <c r="F13044" s="42" t="s">
        <v>10728</v>
      </c>
    </row>
    <row r="13045" spans="1:6" x14ac:dyDescent="0.2">
      <c r="A13045" s="42" t="s">
        <v>3485</v>
      </c>
      <c r="B13045" s="42" t="s">
        <v>8464</v>
      </c>
      <c r="C13045">
        <v>2016</v>
      </c>
      <c r="D13045" s="42" t="s">
        <v>8936</v>
      </c>
      <c r="E13045" t="b">
        <v>0</v>
      </c>
      <c r="F13045" s="42" t="s">
        <v>10728</v>
      </c>
    </row>
    <row r="13046" spans="1:6" x14ac:dyDescent="0.2">
      <c r="A13046" s="42" t="s">
        <v>3485</v>
      </c>
      <c r="B13046" s="42" t="s">
        <v>8464</v>
      </c>
      <c r="C13046">
        <v>2017</v>
      </c>
      <c r="D13046" s="42" t="s">
        <v>8598</v>
      </c>
      <c r="E13046" t="b">
        <v>0</v>
      </c>
      <c r="F13046" s="42" t="s">
        <v>10728</v>
      </c>
    </row>
    <row r="13047" spans="1:6" x14ac:dyDescent="0.2">
      <c r="A13047" s="42" t="s">
        <v>3485</v>
      </c>
      <c r="B13047" s="42" t="s">
        <v>8464</v>
      </c>
      <c r="C13047">
        <v>2018</v>
      </c>
      <c r="D13047" s="42" t="s">
        <v>8598</v>
      </c>
      <c r="E13047" t="b">
        <v>0</v>
      </c>
      <c r="F13047" s="42" t="s">
        <v>10728</v>
      </c>
    </row>
    <row r="13048" spans="1:6" x14ac:dyDescent="0.2">
      <c r="A13048" s="42" t="s">
        <v>3485</v>
      </c>
      <c r="B13048" s="42" t="s">
        <v>8464</v>
      </c>
      <c r="C13048">
        <v>2019</v>
      </c>
      <c r="D13048" s="42" t="s">
        <v>8598</v>
      </c>
      <c r="E13048" t="b">
        <v>0</v>
      </c>
      <c r="F13048" s="42" t="s">
        <v>10728</v>
      </c>
    </row>
    <row r="13049" spans="1:6" x14ac:dyDescent="0.2">
      <c r="A13049" s="42" t="s">
        <v>3487</v>
      </c>
      <c r="B13049" s="42" t="s">
        <v>8454</v>
      </c>
      <c r="C13049">
        <v>2013</v>
      </c>
      <c r="D13049" s="42" t="s">
        <v>8493</v>
      </c>
      <c r="E13049" t="b">
        <v>0</v>
      </c>
      <c r="F13049" s="42" t="s">
        <v>9181</v>
      </c>
    </row>
    <row r="13050" spans="1:6" x14ac:dyDescent="0.2">
      <c r="A13050" s="42" t="s">
        <v>3487</v>
      </c>
      <c r="B13050" s="42" t="s">
        <v>8454</v>
      </c>
      <c r="C13050">
        <v>2014</v>
      </c>
      <c r="D13050" s="42" t="s">
        <v>9182</v>
      </c>
      <c r="E13050" t="b">
        <v>0</v>
      </c>
      <c r="F13050" s="42" t="s">
        <v>9181</v>
      </c>
    </row>
    <row r="13051" spans="1:6" x14ac:dyDescent="0.2">
      <c r="A13051" s="42" t="s">
        <v>3487</v>
      </c>
      <c r="B13051" s="42" t="s">
        <v>8454</v>
      </c>
      <c r="C13051">
        <v>2015</v>
      </c>
      <c r="D13051" s="42" t="s">
        <v>9183</v>
      </c>
      <c r="E13051" t="b">
        <v>0</v>
      </c>
      <c r="F13051" s="42" t="s">
        <v>9181</v>
      </c>
    </row>
    <row r="13052" spans="1:6" x14ac:dyDescent="0.2">
      <c r="A13052" s="42" t="s">
        <v>3487</v>
      </c>
      <c r="B13052" s="42" t="s">
        <v>8454</v>
      </c>
      <c r="C13052">
        <v>2016</v>
      </c>
      <c r="D13052" s="42" t="s">
        <v>9184</v>
      </c>
      <c r="E13052" t="b">
        <v>0</v>
      </c>
      <c r="F13052" s="42" t="s">
        <v>9181</v>
      </c>
    </row>
    <row r="13053" spans="1:6" x14ac:dyDescent="0.2">
      <c r="A13053" s="42" t="s">
        <v>3487</v>
      </c>
      <c r="B13053" s="42" t="s">
        <v>8454</v>
      </c>
      <c r="C13053">
        <v>2017</v>
      </c>
      <c r="D13053" s="42" t="s">
        <v>9185</v>
      </c>
      <c r="E13053" t="b">
        <v>0</v>
      </c>
      <c r="F13053" s="42" t="s">
        <v>9181</v>
      </c>
    </row>
    <row r="13054" spans="1:6" x14ac:dyDescent="0.2">
      <c r="A13054" s="42" t="s">
        <v>3487</v>
      </c>
      <c r="B13054" s="42" t="s">
        <v>8454</v>
      </c>
      <c r="C13054">
        <v>2018</v>
      </c>
      <c r="D13054" s="42" t="s">
        <v>9186</v>
      </c>
      <c r="E13054" t="b">
        <v>0</v>
      </c>
      <c r="F13054" s="42" t="s">
        <v>9181</v>
      </c>
    </row>
    <row r="13055" spans="1:6" x14ac:dyDescent="0.2">
      <c r="A13055" s="42" t="s">
        <v>3487</v>
      </c>
      <c r="B13055" s="42" t="s">
        <v>8454</v>
      </c>
      <c r="C13055">
        <v>2019</v>
      </c>
      <c r="D13055" s="42" t="s">
        <v>9187</v>
      </c>
      <c r="E13055" t="b">
        <v>0</v>
      </c>
      <c r="F13055" s="42" t="s">
        <v>9181</v>
      </c>
    </row>
    <row r="13056" spans="1:6" x14ac:dyDescent="0.2">
      <c r="A13056" s="42" t="s">
        <v>3487</v>
      </c>
      <c r="B13056" s="42" t="s">
        <v>8462</v>
      </c>
      <c r="C13056">
        <v>2013</v>
      </c>
      <c r="D13056" s="42" t="s">
        <v>9188</v>
      </c>
      <c r="E13056" t="b">
        <v>0</v>
      </c>
      <c r="F13056" s="42" t="s">
        <v>9181</v>
      </c>
    </row>
    <row r="13057" spans="1:6" x14ac:dyDescent="0.2">
      <c r="A13057" s="42" t="s">
        <v>3487</v>
      </c>
      <c r="B13057" s="42" t="s">
        <v>8462</v>
      </c>
      <c r="C13057">
        <v>2014</v>
      </c>
      <c r="D13057" s="42" t="s">
        <v>8494</v>
      </c>
      <c r="E13057" t="b">
        <v>0</v>
      </c>
      <c r="F13057" s="42" t="s">
        <v>9181</v>
      </c>
    </row>
    <row r="13058" spans="1:6" x14ac:dyDescent="0.2">
      <c r="A13058" s="42" t="s">
        <v>3487</v>
      </c>
      <c r="B13058" s="42" t="s">
        <v>8462</v>
      </c>
      <c r="C13058">
        <v>2015</v>
      </c>
      <c r="D13058" s="42" t="s">
        <v>9189</v>
      </c>
      <c r="E13058" t="b">
        <v>0</v>
      </c>
      <c r="F13058" s="42" t="s">
        <v>9181</v>
      </c>
    </row>
    <row r="13059" spans="1:6" x14ac:dyDescent="0.2">
      <c r="A13059" s="42" t="s">
        <v>3487</v>
      </c>
      <c r="B13059" s="42" t="s">
        <v>8462</v>
      </c>
      <c r="C13059">
        <v>2016</v>
      </c>
      <c r="D13059" s="42" t="s">
        <v>9190</v>
      </c>
      <c r="E13059" t="b">
        <v>0</v>
      </c>
      <c r="F13059" s="42" t="s">
        <v>9181</v>
      </c>
    </row>
    <row r="13060" spans="1:6" x14ac:dyDescent="0.2">
      <c r="A13060" s="42" t="s">
        <v>3487</v>
      </c>
      <c r="B13060" s="42" t="s">
        <v>8462</v>
      </c>
      <c r="C13060">
        <v>2017</v>
      </c>
      <c r="D13060" s="42" t="s">
        <v>8990</v>
      </c>
      <c r="E13060" t="b">
        <v>0</v>
      </c>
      <c r="F13060" s="42" t="s">
        <v>9181</v>
      </c>
    </row>
    <row r="13061" spans="1:6" x14ac:dyDescent="0.2">
      <c r="A13061" s="42" t="s">
        <v>3487</v>
      </c>
      <c r="B13061" s="42" t="s">
        <v>8462</v>
      </c>
      <c r="C13061">
        <v>2018</v>
      </c>
      <c r="D13061" s="42" t="s">
        <v>9186</v>
      </c>
      <c r="E13061" t="b">
        <v>0</v>
      </c>
      <c r="F13061" s="42" t="s">
        <v>9181</v>
      </c>
    </row>
    <row r="13062" spans="1:6" x14ac:dyDescent="0.2">
      <c r="A13062" s="42" t="s">
        <v>3487</v>
      </c>
      <c r="B13062" s="42" t="s">
        <v>8462</v>
      </c>
      <c r="C13062">
        <v>2019</v>
      </c>
      <c r="D13062" s="42" t="s">
        <v>8540</v>
      </c>
      <c r="E13062" t="b">
        <v>0</v>
      </c>
      <c r="F13062" s="42" t="s">
        <v>9181</v>
      </c>
    </row>
    <row r="13063" spans="1:6" x14ac:dyDescent="0.2">
      <c r="A13063" s="42" t="s">
        <v>3487</v>
      </c>
      <c r="B13063" s="42" t="s">
        <v>8464</v>
      </c>
      <c r="C13063">
        <v>2013</v>
      </c>
      <c r="D13063" s="42" t="s">
        <v>8639</v>
      </c>
      <c r="E13063" t="b">
        <v>0</v>
      </c>
      <c r="F13063" s="42" t="s">
        <v>9181</v>
      </c>
    </row>
    <row r="13064" spans="1:6" x14ac:dyDescent="0.2">
      <c r="A13064" s="42" t="s">
        <v>3487</v>
      </c>
      <c r="B13064" s="42" t="s">
        <v>8464</v>
      </c>
      <c r="C13064">
        <v>2014</v>
      </c>
      <c r="D13064" s="42" t="s">
        <v>8995</v>
      </c>
      <c r="E13064" t="b">
        <v>0</v>
      </c>
      <c r="F13064" s="42" t="s">
        <v>9181</v>
      </c>
    </row>
    <row r="13065" spans="1:6" x14ac:dyDescent="0.2">
      <c r="A13065" s="42" t="s">
        <v>3487</v>
      </c>
      <c r="B13065" s="42" t="s">
        <v>8464</v>
      </c>
      <c r="C13065">
        <v>2015</v>
      </c>
      <c r="D13065" s="42" t="s">
        <v>8649</v>
      </c>
      <c r="E13065" t="b">
        <v>0</v>
      </c>
      <c r="F13065" s="42" t="s">
        <v>9181</v>
      </c>
    </row>
    <row r="13066" spans="1:6" x14ac:dyDescent="0.2">
      <c r="A13066" s="42" t="s">
        <v>3487</v>
      </c>
      <c r="B13066" s="42" t="s">
        <v>8464</v>
      </c>
      <c r="C13066">
        <v>2016</v>
      </c>
      <c r="D13066" s="42" t="s">
        <v>8956</v>
      </c>
      <c r="E13066" t="b">
        <v>0</v>
      </c>
      <c r="F13066" s="42" t="s">
        <v>9181</v>
      </c>
    </row>
    <row r="13067" spans="1:6" x14ac:dyDescent="0.2">
      <c r="A13067" s="42" t="s">
        <v>3487</v>
      </c>
      <c r="B13067" s="42" t="s">
        <v>8464</v>
      </c>
      <c r="C13067">
        <v>2017</v>
      </c>
      <c r="D13067" s="42" t="s">
        <v>8631</v>
      </c>
      <c r="E13067" t="b">
        <v>0</v>
      </c>
      <c r="F13067" s="42" t="s">
        <v>9181</v>
      </c>
    </row>
    <row r="13068" spans="1:6" x14ac:dyDescent="0.2">
      <c r="A13068" s="42" t="s">
        <v>3487</v>
      </c>
      <c r="B13068" s="42" t="s">
        <v>8464</v>
      </c>
      <c r="C13068">
        <v>2018</v>
      </c>
      <c r="D13068" s="42" t="s">
        <v>8613</v>
      </c>
      <c r="E13068" t="b">
        <v>0</v>
      </c>
      <c r="F13068" s="42" t="s">
        <v>9181</v>
      </c>
    </row>
    <row r="13069" spans="1:6" x14ac:dyDescent="0.2">
      <c r="A13069" s="42" t="s">
        <v>3487</v>
      </c>
      <c r="B13069" s="42" t="s">
        <v>8464</v>
      </c>
      <c r="C13069">
        <v>2019</v>
      </c>
      <c r="D13069" s="42" t="s">
        <v>9191</v>
      </c>
      <c r="E13069" t="b">
        <v>0</v>
      </c>
      <c r="F13069" s="42" t="s">
        <v>9181</v>
      </c>
    </row>
    <row r="13070" spans="1:6" x14ac:dyDescent="0.2">
      <c r="A13070" s="42" t="s">
        <v>3491</v>
      </c>
      <c r="B13070" s="42" t="s">
        <v>8454</v>
      </c>
      <c r="C13070">
        <v>2013</v>
      </c>
      <c r="D13070" s="42" t="s">
        <v>8493</v>
      </c>
      <c r="E13070" t="b">
        <v>0</v>
      </c>
      <c r="F13070" s="42" t="s">
        <v>9181</v>
      </c>
    </row>
    <row r="13071" spans="1:6" x14ac:dyDescent="0.2">
      <c r="A13071" s="42" t="s">
        <v>3491</v>
      </c>
      <c r="B13071" s="42" t="s">
        <v>8454</v>
      </c>
      <c r="C13071">
        <v>2014</v>
      </c>
      <c r="D13071" s="42" t="s">
        <v>9182</v>
      </c>
      <c r="E13071" t="b">
        <v>0</v>
      </c>
      <c r="F13071" s="42" t="s">
        <v>9181</v>
      </c>
    </row>
    <row r="13072" spans="1:6" x14ac:dyDescent="0.2">
      <c r="A13072" s="42" t="s">
        <v>3491</v>
      </c>
      <c r="B13072" s="42" t="s">
        <v>8454</v>
      </c>
      <c r="C13072">
        <v>2015</v>
      </c>
      <c r="D13072" s="42" t="s">
        <v>9183</v>
      </c>
      <c r="E13072" t="b">
        <v>0</v>
      </c>
      <c r="F13072" s="42" t="s">
        <v>9181</v>
      </c>
    </row>
    <row r="13073" spans="1:6" x14ac:dyDescent="0.2">
      <c r="A13073" s="42" t="s">
        <v>3491</v>
      </c>
      <c r="B13073" s="42" t="s">
        <v>8454</v>
      </c>
      <c r="C13073">
        <v>2016</v>
      </c>
      <c r="D13073" s="42" t="s">
        <v>9184</v>
      </c>
      <c r="E13073" t="b">
        <v>0</v>
      </c>
      <c r="F13073" s="42" t="s">
        <v>9181</v>
      </c>
    </row>
    <row r="13074" spans="1:6" x14ac:dyDescent="0.2">
      <c r="A13074" s="42" t="s">
        <v>3491</v>
      </c>
      <c r="B13074" s="42" t="s">
        <v>8454</v>
      </c>
      <c r="C13074">
        <v>2017</v>
      </c>
      <c r="D13074" s="42" t="s">
        <v>9185</v>
      </c>
      <c r="E13074" t="b">
        <v>0</v>
      </c>
      <c r="F13074" s="42" t="s">
        <v>9181</v>
      </c>
    </row>
    <row r="13075" spans="1:6" x14ac:dyDescent="0.2">
      <c r="A13075" s="42" t="s">
        <v>3491</v>
      </c>
      <c r="B13075" s="42" t="s">
        <v>8454</v>
      </c>
      <c r="C13075">
        <v>2018</v>
      </c>
      <c r="D13075" s="42" t="s">
        <v>9186</v>
      </c>
      <c r="E13075" t="b">
        <v>0</v>
      </c>
      <c r="F13075" s="42" t="s">
        <v>9181</v>
      </c>
    </row>
    <row r="13076" spans="1:6" x14ac:dyDescent="0.2">
      <c r="A13076" s="42" t="s">
        <v>3491</v>
      </c>
      <c r="B13076" s="42" t="s">
        <v>8454</v>
      </c>
      <c r="C13076">
        <v>2019</v>
      </c>
      <c r="D13076" s="42" t="s">
        <v>9187</v>
      </c>
      <c r="E13076" t="b">
        <v>0</v>
      </c>
      <c r="F13076" s="42" t="s">
        <v>9181</v>
      </c>
    </row>
    <row r="13077" spans="1:6" x14ac:dyDescent="0.2">
      <c r="A13077" s="42" t="s">
        <v>3491</v>
      </c>
      <c r="B13077" s="42" t="s">
        <v>8462</v>
      </c>
      <c r="C13077">
        <v>2013</v>
      </c>
      <c r="D13077" s="42" t="s">
        <v>9188</v>
      </c>
      <c r="E13077" t="b">
        <v>0</v>
      </c>
      <c r="F13077" s="42" t="s">
        <v>9181</v>
      </c>
    </row>
    <row r="13078" spans="1:6" x14ac:dyDescent="0.2">
      <c r="A13078" s="42" t="s">
        <v>3491</v>
      </c>
      <c r="B13078" s="42" t="s">
        <v>8462</v>
      </c>
      <c r="C13078">
        <v>2014</v>
      </c>
      <c r="D13078" s="42" t="s">
        <v>8494</v>
      </c>
      <c r="E13078" t="b">
        <v>0</v>
      </c>
      <c r="F13078" s="42" t="s">
        <v>9181</v>
      </c>
    </row>
    <row r="13079" spans="1:6" x14ac:dyDescent="0.2">
      <c r="A13079" s="42" t="s">
        <v>3491</v>
      </c>
      <c r="B13079" s="42" t="s">
        <v>8462</v>
      </c>
      <c r="C13079">
        <v>2015</v>
      </c>
      <c r="D13079" s="42" t="s">
        <v>9189</v>
      </c>
      <c r="E13079" t="b">
        <v>0</v>
      </c>
      <c r="F13079" s="42" t="s">
        <v>9181</v>
      </c>
    </row>
    <row r="13080" spans="1:6" x14ac:dyDescent="0.2">
      <c r="A13080" s="42" t="s">
        <v>3491</v>
      </c>
      <c r="B13080" s="42" t="s">
        <v>8462</v>
      </c>
      <c r="C13080">
        <v>2016</v>
      </c>
      <c r="D13080" s="42" t="s">
        <v>9190</v>
      </c>
      <c r="E13080" t="b">
        <v>0</v>
      </c>
      <c r="F13080" s="42" t="s">
        <v>9181</v>
      </c>
    </row>
    <row r="13081" spans="1:6" x14ac:dyDescent="0.2">
      <c r="A13081" s="42" t="s">
        <v>3491</v>
      </c>
      <c r="B13081" s="42" t="s">
        <v>8462</v>
      </c>
      <c r="C13081">
        <v>2017</v>
      </c>
      <c r="D13081" s="42" t="s">
        <v>8990</v>
      </c>
      <c r="E13081" t="b">
        <v>0</v>
      </c>
      <c r="F13081" s="42" t="s">
        <v>9181</v>
      </c>
    </row>
    <row r="13082" spans="1:6" x14ac:dyDescent="0.2">
      <c r="A13082" s="42" t="s">
        <v>3491</v>
      </c>
      <c r="B13082" s="42" t="s">
        <v>8462</v>
      </c>
      <c r="C13082">
        <v>2018</v>
      </c>
      <c r="D13082" s="42" t="s">
        <v>9186</v>
      </c>
      <c r="E13082" t="b">
        <v>0</v>
      </c>
      <c r="F13082" s="42" t="s">
        <v>9181</v>
      </c>
    </row>
    <row r="13083" spans="1:6" x14ac:dyDescent="0.2">
      <c r="A13083" s="42" t="s">
        <v>3491</v>
      </c>
      <c r="B13083" s="42" t="s">
        <v>8462</v>
      </c>
      <c r="C13083">
        <v>2019</v>
      </c>
      <c r="D13083" s="42" t="s">
        <v>8540</v>
      </c>
      <c r="E13083" t="b">
        <v>0</v>
      </c>
      <c r="F13083" s="42" t="s">
        <v>9181</v>
      </c>
    </row>
    <row r="13084" spans="1:6" x14ac:dyDescent="0.2">
      <c r="A13084" s="42" t="s">
        <v>3491</v>
      </c>
      <c r="B13084" s="42" t="s">
        <v>8464</v>
      </c>
      <c r="C13084">
        <v>2013</v>
      </c>
      <c r="D13084" s="42" t="s">
        <v>8639</v>
      </c>
      <c r="E13084" t="b">
        <v>0</v>
      </c>
      <c r="F13084" s="42" t="s">
        <v>9181</v>
      </c>
    </row>
    <row r="13085" spans="1:6" x14ac:dyDescent="0.2">
      <c r="A13085" s="42" t="s">
        <v>3491</v>
      </c>
      <c r="B13085" s="42" t="s">
        <v>8464</v>
      </c>
      <c r="C13085">
        <v>2014</v>
      </c>
      <c r="D13085" s="42" t="s">
        <v>8995</v>
      </c>
      <c r="E13085" t="b">
        <v>0</v>
      </c>
      <c r="F13085" s="42" t="s">
        <v>9181</v>
      </c>
    </row>
    <row r="13086" spans="1:6" x14ac:dyDescent="0.2">
      <c r="A13086" s="42" t="s">
        <v>3491</v>
      </c>
      <c r="B13086" s="42" t="s">
        <v>8464</v>
      </c>
      <c r="C13086">
        <v>2015</v>
      </c>
      <c r="D13086" s="42" t="s">
        <v>8649</v>
      </c>
      <c r="E13086" t="b">
        <v>0</v>
      </c>
      <c r="F13086" s="42" t="s">
        <v>9181</v>
      </c>
    </row>
    <row r="13087" spans="1:6" x14ac:dyDescent="0.2">
      <c r="A13087" s="42" t="s">
        <v>3491</v>
      </c>
      <c r="B13087" s="42" t="s">
        <v>8464</v>
      </c>
      <c r="C13087">
        <v>2016</v>
      </c>
      <c r="D13087" s="42" t="s">
        <v>8956</v>
      </c>
      <c r="E13087" t="b">
        <v>0</v>
      </c>
      <c r="F13087" s="42" t="s">
        <v>9181</v>
      </c>
    </row>
    <row r="13088" spans="1:6" x14ac:dyDescent="0.2">
      <c r="A13088" s="42" t="s">
        <v>3491</v>
      </c>
      <c r="B13088" s="42" t="s">
        <v>8464</v>
      </c>
      <c r="C13088">
        <v>2017</v>
      </c>
      <c r="D13088" s="42" t="s">
        <v>8631</v>
      </c>
      <c r="E13088" t="b">
        <v>0</v>
      </c>
      <c r="F13088" s="42" t="s">
        <v>9181</v>
      </c>
    </row>
    <row r="13089" spans="1:6" x14ac:dyDescent="0.2">
      <c r="A13089" s="42" t="s">
        <v>3491</v>
      </c>
      <c r="B13089" s="42" t="s">
        <v>8464</v>
      </c>
      <c r="C13089">
        <v>2018</v>
      </c>
      <c r="D13089" s="42" t="s">
        <v>8613</v>
      </c>
      <c r="E13089" t="b">
        <v>0</v>
      </c>
      <c r="F13089" s="42" t="s">
        <v>9181</v>
      </c>
    </row>
    <row r="13090" spans="1:6" x14ac:dyDescent="0.2">
      <c r="A13090" s="42" t="s">
        <v>3491</v>
      </c>
      <c r="B13090" s="42" t="s">
        <v>8464</v>
      </c>
      <c r="C13090">
        <v>2019</v>
      </c>
      <c r="D13090" s="42" t="s">
        <v>9191</v>
      </c>
      <c r="E13090" t="b">
        <v>0</v>
      </c>
      <c r="F13090" s="42" t="s">
        <v>9181</v>
      </c>
    </row>
    <row r="13091" spans="1:6" x14ac:dyDescent="0.2">
      <c r="A13091" s="42" t="s">
        <v>3493</v>
      </c>
      <c r="B13091" s="42" t="s">
        <v>8454</v>
      </c>
      <c r="C13091">
        <v>2013</v>
      </c>
      <c r="D13091" s="42" t="s">
        <v>9119</v>
      </c>
      <c r="E13091" t="b">
        <v>0</v>
      </c>
      <c r="F13091" s="42" t="s">
        <v>10540</v>
      </c>
    </row>
    <row r="13092" spans="1:6" x14ac:dyDescent="0.2">
      <c r="A13092" s="42" t="s">
        <v>3493</v>
      </c>
      <c r="B13092" s="42" t="s">
        <v>8454</v>
      </c>
      <c r="C13092">
        <v>2014</v>
      </c>
      <c r="D13092" s="42" t="s">
        <v>8936</v>
      </c>
      <c r="E13092" t="b">
        <v>0</v>
      </c>
      <c r="F13092" s="42" t="s">
        <v>10540</v>
      </c>
    </row>
    <row r="13093" spans="1:6" x14ac:dyDescent="0.2">
      <c r="A13093" s="42" t="s">
        <v>3493</v>
      </c>
      <c r="B13093" s="42" t="s">
        <v>8454</v>
      </c>
      <c r="C13093">
        <v>2015</v>
      </c>
      <c r="D13093" s="42" t="s">
        <v>8638</v>
      </c>
      <c r="E13093" t="b">
        <v>0</v>
      </c>
      <c r="F13093" s="42" t="s">
        <v>10540</v>
      </c>
    </row>
    <row r="13094" spans="1:6" x14ac:dyDescent="0.2">
      <c r="A13094" s="42" t="s">
        <v>3493</v>
      </c>
      <c r="B13094" s="42" t="s">
        <v>8454</v>
      </c>
      <c r="C13094">
        <v>2016</v>
      </c>
      <c r="D13094" s="42" t="s">
        <v>8528</v>
      </c>
      <c r="E13094" t="b">
        <v>0</v>
      </c>
      <c r="F13094" s="42" t="s">
        <v>10540</v>
      </c>
    </row>
    <row r="13095" spans="1:6" x14ac:dyDescent="0.2">
      <c r="A13095" s="42" t="s">
        <v>3493</v>
      </c>
      <c r="B13095" s="42" t="s">
        <v>8454</v>
      </c>
      <c r="C13095">
        <v>2017</v>
      </c>
      <c r="D13095" s="42" t="s">
        <v>8698</v>
      </c>
      <c r="E13095" t="b">
        <v>0</v>
      </c>
      <c r="F13095" s="42" t="s">
        <v>10540</v>
      </c>
    </row>
    <row r="13096" spans="1:6" x14ac:dyDescent="0.2">
      <c r="A13096" s="42" t="s">
        <v>3493</v>
      </c>
      <c r="B13096" s="42" t="s">
        <v>8454</v>
      </c>
      <c r="C13096">
        <v>2018</v>
      </c>
      <c r="D13096" s="42" t="s">
        <v>9092</v>
      </c>
      <c r="E13096" t="b">
        <v>0</v>
      </c>
      <c r="F13096" s="42" t="s">
        <v>10540</v>
      </c>
    </row>
    <row r="13097" spans="1:6" x14ac:dyDescent="0.2">
      <c r="A13097" s="42" t="s">
        <v>3493</v>
      </c>
      <c r="B13097" s="42" t="s">
        <v>8454</v>
      </c>
      <c r="C13097">
        <v>2019</v>
      </c>
      <c r="D13097" s="42" t="s">
        <v>9546</v>
      </c>
      <c r="E13097" t="b">
        <v>0</v>
      </c>
      <c r="F13097" s="42" t="s">
        <v>10540</v>
      </c>
    </row>
    <row r="13098" spans="1:6" x14ac:dyDescent="0.2">
      <c r="A13098" s="42" t="s">
        <v>3493</v>
      </c>
      <c r="B13098" s="42" t="s">
        <v>8462</v>
      </c>
      <c r="C13098">
        <v>2013</v>
      </c>
      <c r="D13098" s="42" t="s">
        <v>9119</v>
      </c>
      <c r="E13098" t="b">
        <v>0</v>
      </c>
      <c r="F13098" s="42" t="s">
        <v>10540</v>
      </c>
    </row>
    <row r="13099" spans="1:6" x14ac:dyDescent="0.2">
      <c r="A13099" s="42" t="s">
        <v>3493</v>
      </c>
      <c r="B13099" s="42" t="s">
        <v>8462</v>
      </c>
      <c r="C13099">
        <v>2014</v>
      </c>
      <c r="D13099" s="42" t="s">
        <v>8974</v>
      </c>
      <c r="E13099" t="b">
        <v>0</v>
      </c>
      <c r="F13099" s="42" t="s">
        <v>10540</v>
      </c>
    </row>
    <row r="13100" spans="1:6" x14ac:dyDescent="0.2">
      <c r="A13100" s="42" t="s">
        <v>3493</v>
      </c>
      <c r="B13100" s="42" t="s">
        <v>8462</v>
      </c>
      <c r="C13100">
        <v>2015</v>
      </c>
      <c r="D13100" s="42" t="s">
        <v>9106</v>
      </c>
      <c r="E13100" t="b">
        <v>0</v>
      </c>
      <c r="F13100" s="42" t="s">
        <v>10540</v>
      </c>
    </row>
    <row r="13101" spans="1:6" x14ac:dyDescent="0.2">
      <c r="A13101" s="42" t="s">
        <v>3493</v>
      </c>
      <c r="B13101" s="42" t="s">
        <v>8462</v>
      </c>
      <c r="C13101">
        <v>2016</v>
      </c>
      <c r="D13101" s="42" t="s">
        <v>8992</v>
      </c>
      <c r="E13101" t="b">
        <v>0</v>
      </c>
      <c r="F13101" s="42" t="s">
        <v>10540</v>
      </c>
    </row>
    <row r="13102" spans="1:6" x14ac:dyDescent="0.2">
      <c r="A13102" s="42" t="s">
        <v>3493</v>
      </c>
      <c r="B13102" s="42" t="s">
        <v>8462</v>
      </c>
      <c r="C13102">
        <v>2017</v>
      </c>
      <c r="D13102" s="42" t="s">
        <v>8527</v>
      </c>
      <c r="E13102" t="b">
        <v>0</v>
      </c>
      <c r="F13102" s="42" t="s">
        <v>10540</v>
      </c>
    </row>
    <row r="13103" spans="1:6" x14ac:dyDescent="0.2">
      <c r="A13103" s="42" t="s">
        <v>3493</v>
      </c>
      <c r="B13103" s="42" t="s">
        <v>8462</v>
      </c>
      <c r="C13103">
        <v>2018</v>
      </c>
      <c r="D13103" s="42" t="s">
        <v>9106</v>
      </c>
      <c r="E13103" t="b">
        <v>0</v>
      </c>
      <c r="F13103" s="42" t="s">
        <v>10540</v>
      </c>
    </row>
    <row r="13104" spans="1:6" x14ac:dyDescent="0.2">
      <c r="A13104" s="42" t="s">
        <v>3493</v>
      </c>
      <c r="B13104" s="42" t="s">
        <v>8462</v>
      </c>
      <c r="C13104">
        <v>2019</v>
      </c>
      <c r="D13104" s="42" t="s">
        <v>9546</v>
      </c>
      <c r="E13104" t="b">
        <v>0</v>
      </c>
      <c r="F13104" s="42" t="s">
        <v>10540</v>
      </c>
    </row>
    <row r="13105" spans="1:6" x14ac:dyDescent="0.2">
      <c r="A13105" s="42" t="s">
        <v>3493</v>
      </c>
      <c r="B13105" s="42" t="s">
        <v>8464</v>
      </c>
      <c r="C13105">
        <v>2013</v>
      </c>
      <c r="D13105" s="42" t="s">
        <v>8496</v>
      </c>
      <c r="E13105" t="b">
        <v>0</v>
      </c>
      <c r="F13105" s="42" t="s">
        <v>10540</v>
      </c>
    </row>
    <row r="13106" spans="1:6" x14ac:dyDescent="0.2">
      <c r="A13106" s="42" t="s">
        <v>3493</v>
      </c>
      <c r="B13106" s="42" t="s">
        <v>8464</v>
      </c>
      <c r="C13106">
        <v>2014</v>
      </c>
      <c r="D13106" s="42" t="s">
        <v>8496</v>
      </c>
      <c r="E13106" t="b">
        <v>0</v>
      </c>
      <c r="F13106" s="42" t="s">
        <v>10540</v>
      </c>
    </row>
    <row r="13107" spans="1:6" x14ac:dyDescent="0.2">
      <c r="A13107" s="42" t="s">
        <v>3493</v>
      </c>
      <c r="B13107" s="42" t="s">
        <v>8464</v>
      </c>
      <c r="C13107">
        <v>2015</v>
      </c>
      <c r="D13107" s="42" t="s">
        <v>8496</v>
      </c>
      <c r="E13107" t="b">
        <v>0</v>
      </c>
      <c r="F13107" s="42" t="s">
        <v>10540</v>
      </c>
    </row>
    <row r="13108" spans="1:6" x14ac:dyDescent="0.2">
      <c r="A13108" s="42" t="s">
        <v>3493</v>
      </c>
      <c r="B13108" s="42" t="s">
        <v>8464</v>
      </c>
      <c r="C13108">
        <v>2016</v>
      </c>
      <c r="D13108" s="42" t="s">
        <v>8496</v>
      </c>
      <c r="E13108" t="b">
        <v>0</v>
      </c>
      <c r="F13108" s="42" t="s">
        <v>10540</v>
      </c>
    </row>
    <row r="13109" spans="1:6" x14ac:dyDescent="0.2">
      <c r="A13109" s="42" t="s">
        <v>3493</v>
      </c>
      <c r="B13109" s="42" t="s">
        <v>8464</v>
      </c>
      <c r="C13109">
        <v>2017</v>
      </c>
      <c r="D13109" s="42" t="s">
        <v>8496</v>
      </c>
      <c r="E13109" t="b">
        <v>0</v>
      </c>
      <c r="F13109" s="42" t="s">
        <v>10540</v>
      </c>
    </row>
    <row r="13110" spans="1:6" x14ac:dyDescent="0.2">
      <c r="A13110" s="42" t="s">
        <v>3493</v>
      </c>
      <c r="B13110" s="42" t="s">
        <v>8464</v>
      </c>
      <c r="C13110">
        <v>2018</v>
      </c>
      <c r="D13110" s="42" t="s">
        <v>8496</v>
      </c>
      <c r="E13110" t="b">
        <v>0</v>
      </c>
      <c r="F13110" s="42" t="s">
        <v>10540</v>
      </c>
    </row>
    <row r="13111" spans="1:6" x14ac:dyDescent="0.2">
      <c r="A13111" s="42" t="s">
        <v>3493</v>
      </c>
      <c r="B13111" s="42" t="s">
        <v>8464</v>
      </c>
      <c r="C13111">
        <v>2019</v>
      </c>
      <c r="D13111" s="42" t="s">
        <v>8496</v>
      </c>
      <c r="E13111" t="b">
        <v>0</v>
      </c>
      <c r="F13111" s="42" t="s">
        <v>10540</v>
      </c>
    </row>
    <row r="13112" spans="1:6" x14ac:dyDescent="0.2">
      <c r="A13112" s="42" t="s">
        <v>3497</v>
      </c>
      <c r="B13112" s="42" t="s">
        <v>8454</v>
      </c>
      <c r="C13112">
        <v>2013</v>
      </c>
      <c r="D13112" s="42" t="s">
        <v>8503</v>
      </c>
      <c r="E13112" t="b">
        <v>0</v>
      </c>
      <c r="F13112" s="42" t="s">
        <v>10729</v>
      </c>
    </row>
    <row r="13113" spans="1:6" x14ac:dyDescent="0.2">
      <c r="A13113" s="42" t="s">
        <v>3497</v>
      </c>
      <c r="B13113" s="42" t="s">
        <v>8454</v>
      </c>
      <c r="C13113">
        <v>2014</v>
      </c>
      <c r="D13113" s="42" t="s">
        <v>8967</v>
      </c>
      <c r="E13113" t="b">
        <v>0</v>
      </c>
      <c r="F13113" s="42" t="s">
        <v>10729</v>
      </c>
    </row>
    <row r="13114" spans="1:6" x14ac:dyDescent="0.2">
      <c r="A13114" s="42" t="s">
        <v>3497</v>
      </c>
      <c r="B13114" s="42" t="s">
        <v>8454</v>
      </c>
      <c r="C13114">
        <v>2015</v>
      </c>
      <c r="D13114" s="42" t="s">
        <v>10103</v>
      </c>
      <c r="E13114" t="b">
        <v>0</v>
      </c>
      <c r="F13114" s="42" t="s">
        <v>10729</v>
      </c>
    </row>
    <row r="13115" spans="1:6" x14ac:dyDescent="0.2">
      <c r="A13115" s="42" t="s">
        <v>3497</v>
      </c>
      <c r="B13115" s="42" t="s">
        <v>8454</v>
      </c>
      <c r="C13115">
        <v>2016</v>
      </c>
      <c r="D13115" s="42" t="s">
        <v>9508</v>
      </c>
      <c r="E13115" t="b">
        <v>0</v>
      </c>
      <c r="F13115" s="42" t="s">
        <v>10729</v>
      </c>
    </row>
    <row r="13116" spans="1:6" x14ac:dyDescent="0.2">
      <c r="A13116" s="42" t="s">
        <v>3497</v>
      </c>
      <c r="B13116" s="42" t="s">
        <v>8454</v>
      </c>
      <c r="C13116">
        <v>2017</v>
      </c>
      <c r="D13116" s="42" t="s">
        <v>9473</v>
      </c>
      <c r="E13116" t="b">
        <v>0</v>
      </c>
      <c r="F13116" s="42" t="s">
        <v>10729</v>
      </c>
    </row>
    <row r="13117" spans="1:6" x14ac:dyDescent="0.2">
      <c r="A13117" s="42" t="s">
        <v>3497</v>
      </c>
      <c r="B13117" s="42" t="s">
        <v>8454</v>
      </c>
      <c r="C13117">
        <v>2018</v>
      </c>
      <c r="D13117" s="42" t="s">
        <v>8812</v>
      </c>
      <c r="E13117" t="b">
        <v>0</v>
      </c>
      <c r="F13117" s="42" t="s">
        <v>10729</v>
      </c>
    </row>
    <row r="13118" spans="1:6" x14ac:dyDescent="0.2">
      <c r="A13118" s="42" t="s">
        <v>3497</v>
      </c>
      <c r="B13118" s="42" t="s">
        <v>8454</v>
      </c>
      <c r="C13118">
        <v>2019</v>
      </c>
      <c r="D13118" s="42" t="s">
        <v>10730</v>
      </c>
      <c r="E13118" t="b">
        <v>0</v>
      </c>
      <c r="F13118" s="42" t="s">
        <v>10729</v>
      </c>
    </row>
    <row r="13119" spans="1:6" x14ac:dyDescent="0.2">
      <c r="A13119" s="42" t="s">
        <v>3497</v>
      </c>
      <c r="B13119" s="42" t="s">
        <v>8462</v>
      </c>
      <c r="C13119">
        <v>2013</v>
      </c>
      <c r="D13119" s="42" t="s">
        <v>9246</v>
      </c>
      <c r="E13119" t="b">
        <v>0</v>
      </c>
      <c r="F13119" s="42" t="s">
        <v>10729</v>
      </c>
    </row>
    <row r="13120" spans="1:6" x14ac:dyDescent="0.2">
      <c r="A13120" s="42" t="s">
        <v>3497</v>
      </c>
      <c r="B13120" s="42" t="s">
        <v>8462</v>
      </c>
      <c r="C13120">
        <v>2014</v>
      </c>
      <c r="D13120" s="42" t="s">
        <v>9247</v>
      </c>
      <c r="E13120" t="b">
        <v>0</v>
      </c>
      <c r="F13120" s="42" t="s">
        <v>10729</v>
      </c>
    </row>
    <row r="13121" spans="1:6" x14ac:dyDescent="0.2">
      <c r="A13121" s="42" t="s">
        <v>3497</v>
      </c>
      <c r="B13121" s="42" t="s">
        <v>8462</v>
      </c>
      <c r="C13121">
        <v>2015</v>
      </c>
      <c r="D13121" s="42" t="s">
        <v>9343</v>
      </c>
      <c r="E13121" t="b">
        <v>0</v>
      </c>
      <c r="F13121" s="42" t="s">
        <v>10729</v>
      </c>
    </row>
    <row r="13122" spans="1:6" x14ac:dyDescent="0.2">
      <c r="A13122" s="42" t="s">
        <v>3497</v>
      </c>
      <c r="B13122" s="42" t="s">
        <v>8462</v>
      </c>
      <c r="C13122">
        <v>2016</v>
      </c>
      <c r="D13122" s="42" t="s">
        <v>8782</v>
      </c>
      <c r="E13122" t="b">
        <v>0</v>
      </c>
      <c r="F13122" s="42" t="s">
        <v>10729</v>
      </c>
    </row>
    <row r="13123" spans="1:6" x14ac:dyDescent="0.2">
      <c r="A13123" s="42" t="s">
        <v>3497</v>
      </c>
      <c r="B13123" s="42" t="s">
        <v>8462</v>
      </c>
      <c r="C13123">
        <v>2017</v>
      </c>
      <c r="D13123" s="42" t="s">
        <v>9101</v>
      </c>
      <c r="E13123" t="b">
        <v>0</v>
      </c>
      <c r="F13123" s="42" t="s">
        <v>10729</v>
      </c>
    </row>
    <row r="13124" spans="1:6" x14ac:dyDescent="0.2">
      <c r="A13124" s="42" t="s">
        <v>3497</v>
      </c>
      <c r="B13124" s="42" t="s">
        <v>8462</v>
      </c>
      <c r="C13124">
        <v>2018</v>
      </c>
      <c r="D13124" s="42" t="s">
        <v>10731</v>
      </c>
      <c r="E13124" t="b">
        <v>0</v>
      </c>
      <c r="F13124" s="42" t="s">
        <v>10729</v>
      </c>
    </row>
    <row r="13125" spans="1:6" x14ac:dyDescent="0.2">
      <c r="A13125" s="42" t="s">
        <v>3497</v>
      </c>
      <c r="B13125" s="42" t="s">
        <v>8462</v>
      </c>
      <c r="C13125">
        <v>2019</v>
      </c>
      <c r="D13125" s="42" t="s">
        <v>10732</v>
      </c>
      <c r="E13125" t="b">
        <v>0</v>
      </c>
      <c r="F13125" s="42" t="s">
        <v>10729</v>
      </c>
    </row>
    <row r="13126" spans="1:6" x14ac:dyDescent="0.2">
      <c r="A13126" s="42" t="s">
        <v>3497</v>
      </c>
      <c r="B13126" s="42" t="s">
        <v>8464</v>
      </c>
      <c r="C13126">
        <v>2013</v>
      </c>
      <c r="D13126" s="42" t="s">
        <v>8585</v>
      </c>
      <c r="E13126" t="b">
        <v>0</v>
      </c>
      <c r="F13126" s="42" t="s">
        <v>10729</v>
      </c>
    </row>
    <row r="13127" spans="1:6" x14ac:dyDescent="0.2">
      <c r="A13127" s="42" t="s">
        <v>3497</v>
      </c>
      <c r="B13127" s="42" t="s">
        <v>8464</v>
      </c>
      <c r="C13127">
        <v>2014</v>
      </c>
      <c r="D13127" s="42" t="s">
        <v>9321</v>
      </c>
      <c r="E13127" t="b">
        <v>0</v>
      </c>
      <c r="F13127" s="42" t="s">
        <v>10729</v>
      </c>
    </row>
    <row r="13128" spans="1:6" x14ac:dyDescent="0.2">
      <c r="A13128" s="42" t="s">
        <v>3497</v>
      </c>
      <c r="B13128" s="42" t="s">
        <v>8464</v>
      </c>
      <c r="C13128">
        <v>2015</v>
      </c>
      <c r="D13128" s="42" t="s">
        <v>8547</v>
      </c>
      <c r="E13128" t="b">
        <v>0</v>
      </c>
      <c r="F13128" s="42" t="s">
        <v>10729</v>
      </c>
    </row>
    <row r="13129" spans="1:6" x14ac:dyDescent="0.2">
      <c r="A13129" s="42" t="s">
        <v>3497</v>
      </c>
      <c r="B13129" s="42" t="s">
        <v>8464</v>
      </c>
      <c r="C13129">
        <v>2016</v>
      </c>
      <c r="D13129" s="42" t="s">
        <v>8644</v>
      </c>
      <c r="E13129" t="b">
        <v>0</v>
      </c>
      <c r="F13129" s="42" t="s">
        <v>10729</v>
      </c>
    </row>
    <row r="13130" spans="1:6" x14ac:dyDescent="0.2">
      <c r="A13130" s="42" t="s">
        <v>3497</v>
      </c>
      <c r="B13130" s="42" t="s">
        <v>8464</v>
      </c>
      <c r="C13130">
        <v>2017</v>
      </c>
      <c r="D13130" s="42" t="s">
        <v>9223</v>
      </c>
      <c r="E13130" t="b">
        <v>0</v>
      </c>
      <c r="F13130" s="42" t="s">
        <v>10729</v>
      </c>
    </row>
    <row r="13131" spans="1:6" x14ac:dyDescent="0.2">
      <c r="A13131" s="42" t="s">
        <v>3497</v>
      </c>
      <c r="B13131" s="42" t="s">
        <v>8464</v>
      </c>
      <c r="C13131">
        <v>2018</v>
      </c>
      <c r="D13131" s="42" t="s">
        <v>9038</v>
      </c>
      <c r="E13131" t="b">
        <v>0</v>
      </c>
      <c r="F13131" s="42" t="s">
        <v>10729</v>
      </c>
    </row>
    <row r="13132" spans="1:6" x14ac:dyDescent="0.2">
      <c r="A13132" s="42" t="s">
        <v>3497</v>
      </c>
      <c r="B13132" s="42" t="s">
        <v>8464</v>
      </c>
      <c r="C13132">
        <v>2019</v>
      </c>
      <c r="D13132" s="42" t="s">
        <v>9035</v>
      </c>
      <c r="E13132" t="b">
        <v>0</v>
      </c>
      <c r="F13132" s="42" t="s">
        <v>10729</v>
      </c>
    </row>
    <row r="13133" spans="1:6" x14ac:dyDescent="0.2">
      <c r="A13133" s="42" t="s">
        <v>637</v>
      </c>
      <c r="B13133" s="42" t="s">
        <v>8454</v>
      </c>
      <c r="C13133">
        <v>2013</v>
      </c>
      <c r="D13133" s="42" t="s">
        <v>8687</v>
      </c>
      <c r="E13133" t="b">
        <v>0</v>
      </c>
      <c r="F13133" s="42" t="s">
        <v>9331</v>
      </c>
    </row>
    <row r="13134" spans="1:6" x14ac:dyDescent="0.2">
      <c r="A13134" s="42" t="s">
        <v>637</v>
      </c>
      <c r="B13134" s="42" t="s">
        <v>8454</v>
      </c>
      <c r="C13134">
        <v>2014</v>
      </c>
      <c r="D13134" s="42" t="s">
        <v>8595</v>
      </c>
      <c r="E13134" t="b">
        <v>0</v>
      </c>
      <c r="F13134" s="42" t="s">
        <v>9331</v>
      </c>
    </row>
    <row r="13135" spans="1:6" x14ac:dyDescent="0.2">
      <c r="A13135" s="42" t="s">
        <v>637</v>
      </c>
      <c r="B13135" s="42" t="s">
        <v>8454</v>
      </c>
      <c r="C13135">
        <v>2015</v>
      </c>
      <c r="D13135" s="42" t="s">
        <v>8527</v>
      </c>
      <c r="E13135" t="b">
        <v>0</v>
      </c>
      <c r="F13135" s="42" t="s">
        <v>9331</v>
      </c>
    </row>
    <row r="13136" spans="1:6" x14ac:dyDescent="0.2">
      <c r="A13136" s="42" t="s">
        <v>637</v>
      </c>
      <c r="B13136" s="42" t="s">
        <v>8454</v>
      </c>
      <c r="C13136">
        <v>2016</v>
      </c>
      <c r="D13136" s="42" t="s">
        <v>8585</v>
      </c>
      <c r="E13136" t="b">
        <v>0</v>
      </c>
      <c r="F13136" s="42" t="s">
        <v>9331</v>
      </c>
    </row>
    <row r="13137" spans="1:6" x14ac:dyDescent="0.2">
      <c r="A13137" s="42" t="s">
        <v>637</v>
      </c>
      <c r="B13137" s="42" t="s">
        <v>8454</v>
      </c>
      <c r="C13137">
        <v>2017</v>
      </c>
      <c r="D13137" s="42" t="s">
        <v>9170</v>
      </c>
      <c r="E13137" t="b">
        <v>0</v>
      </c>
      <c r="F13137" s="42" t="s">
        <v>9331</v>
      </c>
    </row>
    <row r="13138" spans="1:6" x14ac:dyDescent="0.2">
      <c r="A13138" s="42" t="s">
        <v>637</v>
      </c>
      <c r="B13138" s="42" t="s">
        <v>8454</v>
      </c>
      <c r="C13138">
        <v>2018</v>
      </c>
      <c r="D13138" s="42" t="s">
        <v>8772</v>
      </c>
      <c r="E13138" t="b">
        <v>0</v>
      </c>
      <c r="F13138" s="42" t="s">
        <v>9331</v>
      </c>
    </row>
    <row r="13139" spans="1:6" x14ac:dyDescent="0.2">
      <c r="A13139" s="42" t="s">
        <v>637</v>
      </c>
      <c r="B13139" s="42" t="s">
        <v>8454</v>
      </c>
      <c r="C13139">
        <v>2019</v>
      </c>
      <c r="D13139" s="42" t="s">
        <v>8987</v>
      </c>
      <c r="E13139" t="b">
        <v>0</v>
      </c>
      <c r="F13139" s="42" t="s">
        <v>9331</v>
      </c>
    </row>
    <row r="13140" spans="1:6" x14ac:dyDescent="0.2">
      <c r="A13140" s="42" t="s">
        <v>637</v>
      </c>
      <c r="B13140" s="42" t="s">
        <v>8462</v>
      </c>
      <c r="C13140">
        <v>2013</v>
      </c>
      <c r="D13140" s="42" t="s">
        <v>9172</v>
      </c>
      <c r="E13140" t="b">
        <v>0</v>
      </c>
      <c r="F13140" s="42" t="s">
        <v>9331</v>
      </c>
    </row>
    <row r="13141" spans="1:6" x14ac:dyDescent="0.2">
      <c r="A13141" s="42" t="s">
        <v>637</v>
      </c>
      <c r="B13141" s="42" t="s">
        <v>8462</v>
      </c>
      <c r="C13141">
        <v>2014</v>
      </c>
      <c r="D13141" s="42" t="s">
        <v>8997</v>
      </c>
      <c r="E13141" t="b">
        <v>0</v>
      </c>
      <c r="F13141" s="42" t="s">
        <v>9331</v>
      </c>
    </row>
    <row r="13142" spans="1:6" x14ac:dyDescent="0.2">
      <c r="A13142" s="42" t="s">
        <v>637</v>
      </c>
      <c r="B13142" s="42" t="s">
        <v>8462</v>
      </c>
      <c r="C13142">
        <v>2015</v>
      </c>
      <c r="D13142" s="42" t="s">
        <v>8856</v>
      </c>
      <c r="E13142" t="b">
        <v>0</v>
      </c>
      <c r="F13142" s="42" t="s">
        <v>9331</v>
      </c>
    </row>
    <row r="13143" spans="1:6" x14ac:dyDescent="0.2">
      <c r="A13143" s="42" t="s">
        <v>637</v>
      </c>
      <c r="B13143" s="42" t="s">
        <v>8462</v>
      </c>
      <c r="C13143">
        <v>2016</v>
      </c>
      <c r="D13143" s="42" t="s">
        <v>8592</v>
      </c>
      <c r="E13143" t="b">
        <v>0</v>
      </c>
      <c r="F13143" s="42" t="s">
        <v>9331</v>
      </c>
    </row>
    <row r="13144" spans="1:6" x14ac:dyDescent="0.2">
      <c r="A13144" s="42" t="s">
        <v>637</v>
      </c>
      <c r="B13144" s="42" t="s">
        <v>8462</v>
      </c>
      <c r="C13144">
        <v>2017</v>
      </c>
      <c r="D13144" s="42" t="s">
        <v>9048</v>
      </c>
      <c r="E13144" t="b">
        <v>0</v>
      </c>
      <c r="F13144" s="42" t="s">
        <v>9331</v>
      </c>
    </row>
    <row r="13145" spans="1:6" x14ac:dyDescent="0.2">
      <c r="A13145" s="42" t="s">
        <v>637</v>
      </c>
      <c r="B13145" s="42" t="s">
        <v>8462</v>
      </c>
      <c r="C13145">
        <v>2018</v>
      </c>
      <c r="D13145" s="42" t="s">
        <v>9254</v>
      </c>
      <c r="E13145" t="b">
        <v>0</v>
      </c>
      <c r="F13145" s="42" t="s">
        <v>9331</v>
      </c>
    </row>
    <row r="13146" spans="1:6" x14ac:dyDescent="0.2">
      <c r="A13146" s="42" t="s">
        <v>637</v>
      </c>
      <c r="B13146" s="42" t="s">
        <v>8462</v>
      </c>
      <c r="C13146">
        <v>2019</v>
      </c>
      <c r="D13146" s="42" t="s">
        <v>8649</v>
      </c>
      <c r="E13146" t="b">
        <v>0</v>
      </c>
      <c r="F13146" s="42" t="s">
        <v>9331</v>
      </c>
    </row>
    <row r="13147" spans="1:6" x14ac:dyDescent="0.2">
      <c r="A13147" s="42" t="s">
        <v>637</v>
      </c>
      <c r="B13147" s="42" t="s">
        <v>8464</v>
      </c>
      <c r="C13147">
        <v>2013</v>
      </c>
      <c r="D13147" s="42" t="s">
        <v>8724</v>
      </c>
      <c r="E13147" t="b">
        <v>0</v>
      </c>
      <c r="F13147" s="42" t="s">
        <v>9331</v>
      </c>
    </row>
    <row r="13148" spans="1:6" x14ac:dyDescent="0.2">
      <c r="A13148" s="42" t="s">
        <v>637</v>
      </c>
      <c r="B13148" s="42" t="s">
        <v>8464</v>
      </c>
      <c r="C13148">
        <v>2014</v>
      </c>
      <c r="D13148" s="42" t="s">
        <v>8980</v>
      </c>
      <c r="E13148" t="b">
        <v>0</v>
      </c>
      <c r="F13148" s="42" t="s">
        <v>9331</v>
      </c>
    </row>
    <row r="13149" spans="1:6" x14ac:dyDescent="0.2">
      <c r="A13149" s="42" t="s">
        <v>637</v>
      </c>
      <c r="B13149" s="42" t="s">
        <v>8464</v>
      </c>
      <c r="C13149">
        <v>2015</v>
      </c>
      <c r="D13149" s="42" t="s">
        <v>4381</v>
      </c>
      <c r="E13149" t="b">
        <v>0</v>
      </c>
      <c r="F13149" s="42" t="s">
        <v>9331</v>
      </c>
    </row>
    <row r="13150" spans="1:6" x14ac:dyDescent="0.2">
      <c r="A13150" s="42" t="s">
        <v>637</v>
      </c>
      <c r="B13150" s="42" t="s">
        <v>8464</v>
      </c>
      <c r="C13150">
        <v>2016</v>
      </c>
      <c r="D13150" s="42" t="s">
        <v>8939</v>
      </c>
      <c r="E13150" t="b">
        <v>0</v>
      </c>
      <c r="F13150" s="42" t="s">
        <v>9331</v>
      </c>
    </row>
    <row r="13151" spans="1:6" x14ac:dyDescent="0.2">
      <c r="A13151" s="42" t="s">
        <v>637</v>
      </c>
      <c r="B13151" s="42" t="s">
        <v>8464</v>
      </c>
      <c r="C13151">
        <v>2017</v>
      </c>
      <c r="D13151" s="42" t="s">
        <v>8828</v>
      </c>
      <c r="E13151" t="b">
        <v>0</v>
      </c>
      <c r="F13151" s="42" t="s">
        <v>9331</v>
      </c>
    </row>
    <row r="13152" spans="1:6" x14ac:dyDescent="0.2">
      <c r="A13152" s="42" t="s">
        <v>637</v>
      </c>
      <c r="B13152" s="42" t="s">
        <v>8464</v>
      </c>
      <c r="C13152">
        <v>2018</v>
      </c>
      <c r="D13152" s="42" t="s">
        <v>9143</v>
      </c>
      <c r="E13152" t="b">
        <v>0</v>
      </c>
      <c r="F13152" s="42" t="s">
        <v>9331</v>
      </c>
    </row>
    <row r="13153" spans="1:6" x14ac:dyDescent="0.2">
      <c r="A13153" s="42" t="s">
        <v>637</v>
      </c>
      <c r="B13153" s="42" t="s">
        <v>8464</v>
      </c>
      <c r="C13153">
        <v>2019</v>
      </c>
      <c r="D13153" s="42" t="s">
        <v>8582</v>
      </c>
      <c r="E13153" t="b">
        <v>0</v>
      </c>
      <c r="F13153" s="42" t="s">
        <v>9331</v>
      </c>
    </row>
    <row r="13154" spans="1:6" x14ac:dyDescent="0.2">
      <c r="A13154" s="42" t="s">
        <v>3499</v>
      </c>
      <c r="B13154" s="42" t="s">
        <v>8454</v>
      </c>
      <c r="C13154">
        <v>2013</v>
      </c>
      <c r="D13154" s="42" t="s">
        <v>9398</v>
      </c>
      <c r="E13154" t="b">
        <v>0</v>
      </c>
      <c r="F13154" s="42" t="s">
        <v>10733</v>
      </c>
    </row>
    <row r="13155" spans="1:6" x14ac:dyDescent="0.2">
      <c r="A13155" s="42" t="s">
        <v>3499</v>
      </c>
      <c r="B13155" s="42" t="s">
        <v>8454</v>
      </c>
      <c r="C13155">
        <v>2014</v>
      </c>
      <c r="D13155" s="42" t="s">
        <v>9222</v>
      </c>
      <c r="E13155" t="b">
        <v>0</v>
      </c>
      <c r="F13155" s="42" t="s">
        <v>10733</v>
      </c>
    </row>
    <row r="13156" spans="1:6" x14ac:dyDescent="0.2">
      <c r="A13156" s="42" t="s">
        <v>3499</v>
      </c>
      <c r="B13156" s="42" t="s">
        <v>8454</v>
      </c>
      <c r="C13156">
        <v>2015</v>
      </c>
      <c r="D13156" s="42" t="s">
        <v>9163</v>
      </c>
      <c r="E13156" t="b">
        <v>0</v>
      </c>
      <c r="F13156" s="42" t="s">
        <v>10733</v>
      </c>
    </row>
    <row r="13157" spans="1:6" x14ac:dyDescent="0.2">
      <c r="A13157" s="42" t="s">
        <v>3499</v>
      </c>
      <c r="B13157" s="42" t="s">
        <v>8454</v>
      </c>
      <c r="C13157">
        <v>2016</v>
      </c>
      <c r="D13157" s="42" t="s">
        <v>8720</v>
      </c>
      <c r="E13157" t="b">
        <v>0</v>
      </c>
      <c r="F13157" s="42" t="s">
        <v>10733</v>
      </c>
    </row>
    <row r="13158" spans="1:6" x14ac:dyDescent="0.2">
      <c r="A13158" s="42" t="s">
        <v>3499</v>
      </c>
      <c r="B13158" s="42" t="s">
        <v>8454</v>
      </c>
      <c r="C13158">
        <v>2017</v>
      </c>
      <c r="D13158" s="42" t="s">
        <v>8466</v>
      </c>
      <c r="E13158" t="b">
        <v>0</v>
      </c>
      <c r="F13158" s="42" t="s">
        <v>10733</v>
      </c>
    </row>
    <row r="13159" spans="1:6" x14ac:dyDescent="0.2">
      <c r="A13159" s="42" t="s">
        <v>3499</v>
      </c>
      <c r="B13159" s="42" t="s">
        <v>8454</v>
      </c>
      <c r="C13159">
        <v>2018</v>
      </c>
      <c r="D13159" s="42" t="s">
        <v>9315</v>
      </c>
      <c r="E13159" t="b">
        <v>0</v>
      </c>
      <c r="F13159" s="42" t="s">
        <v>10733</v>
      </c>
    </row>
    <row r="13160" spans="1:6" x14ac:dyDescent="0.2">
      <c r="A13160" s="42" t="s">
        <v>3499</v>
      </c>
      <c r="B13160" s="42" t="s">
        <v>8454</v>
      </c>
      <c r="C13160">
        <v>2019</v>
      </c>
      <c r="D13160" s="42" t="s">
        <v>8723</v>
      </c>
      <c r="E13160" t="b">
        <v>0</v>
      </c>
      <c r="F13160" s="42" t="s">
        <v>10733</v>
      </c>
    </row>
    <row r="13161" spans="1:6" x14ac:dyDescent="0.2">
      <c r="A13161" s="42" t="s">
        <v>3499</v>
      </c>
      <c r="B13161" s="42" t="s">
        <v>8462</v>
      </c>
      <c r="C13161">
        <v>2013</v>
      </c>
      <c r="D13161" s="42" t="s">
        <v>8546</v>
      </c>
      <c r="E13161" t="b">
        <v>0</v>
      </c>
      <c r="F13161" s="42" t="s">
        <v>10733</v>
      </c>
    </row>
    <row r="13162" spans="1:6" x14ac:dyDescent="0.2">
      <c r="A13162" s="42" t="s">
        <v>3499</v>
      </c>
      <c r="B13162" s="42" t="s">
        <v>8462</v>
      </c>
      <c r="C13162">
        <v>2014</v>
      </c>
      <c r="D13162" s="42" t="s">
        <v>8546</v>
      </c>
      <c r="E13162" t="b">
        <v>0</v>
      </c>
      <c r="F13162" s="42" t="s">
        <v>10733</v>
      </c>
    </row>
    <row r="13163" spans="1:6" x14ac:dyDescent="0.2">
      <c r="A13163" s="42" t="s">
        <v>3499</v>
      </c>
      <c r="B13163" s="42" t="s">
        <v>8462</v>
      </c>
      <c r="C13163">
        <v>2015</v>
      </c>
      <c r="D13163" s="42" t="s">
        <v>9191</v>
      </c>
      <c r="E13163" t="b">
        <v>0</v>
      </c>
      <c r="F13163" s="42" t="s">
        <v>10733</v>
      </c>
    </row>
    <row r="13164" spans="1:6" x14ac:dyDescent="0.2">
      <c r="A13164" s="42" t="s">
        <v>3499</v>
      </c>
      <c r="B13164" s="42" t="s">
        <v>8462</v>
      </c>
      <c r="C13164">
        <v>2016</v>
      </c>
      <c r="D13164" s="42" t="s">
        <v>8992</v>
      </c>
      <c r="E13164" t="b">
        <v>0</v>
      </c>
      <c r="F13164" s="42" t="s">
        <v>10733</v>
      </c>
    </row>
    <row r="13165" spans="1:6" x14ac:dyDescent="0.2">
      <c r="A13165" s="42" t="s">
        <v>3499</v>
      </c>
      <c r="B13165" s="42" t="s">
        <v>8462</v>
      </c>
      <c r="C13165">
        <v>2017</v>
      </c>
      <c r="D13165" s="42" t="s">
        <v>9051</v>
      </c>
      <c r="E13165" t="b">
        <v>0</v>
      </c>
      <c r="F13165" s="42" t="s">
        <v>10733</v>
      </c>
    </row>
    <row r="13166" spans="1:6" x14ac:dyDescent="0.2">
      <c r="A13166" s="42" t="s">
        <v>3499</v>
      </c>
      <c r="B13166" s="42" t="s">
        <v>8462</v>
      </c>
      <c r="C13166">
        <v>2018</v>
      </c>
      <c r="D13166" s="42" t="s">
        <v>9183</v>
      </c>
      <c r="E13166" t="b">
        <v>0</v>
      </c>
      <c r="F13166" s="42" t="s">
        <v>10733</v>
      </c>
    </row>
    <row r="13167" spans="1:6" x14ac:dyDescent="0.2">
      <c r="A13167" s="42" t="s">
        <v>3499</v>
      </c>
      <c r="B13167" s="42" t="s">
        <v>8462</v>
      </c>
      <c r="C13167">
        <v>2019</v>
      </c>
      <c r="D13167" s="42" t="s">
        <v>8986</v>
      </c>
      <c r="E13167" t="b">
        <v>0</v>
      </c>
      <c r="F13167" s="42" t="s">
        <v>10733</v>
      </c>
    </row>
    <row r="13168" spans="1:6" x14ac:dyDescent="0.2">
      <c r="A13168" s="42" t="s">
        <v>3499</v>
      </c>
      <c r="B13168" s="42" t="s">
        <v>8464</v>
      </c>
      <c r="C13168">
        <v>2013</v>
      </c>
      <c r="D13168" s="42" t="s">
        <v>8972</v>
      </c>
      <c r="E13168" t="b">
        <v>0</v>
      </c>
      <c r="F13168" s="42" t="s">
        <v>10733</v>
      </c>
    </row>
    <row r="13169" spans="1:6" x14ac:dyDescent="0.2">
      <c r="A13169" s="42" t="s">
        <v>3499</v>
      </c>
      <c r="B13169" s="42" t="s">
        <v>8464</v>
      </c>
      <c r="C13169">
        <v>2014</v>
      </c>
      <c r="D13169" s="42" t="s">
        <v>9471</v>
      </c>
      <c r="E13169" t="b">
        <v>0</v>
      </c>
      <c r="F13169" s="42" t="s">
        <v>10733</v>
      </c>
    </row>
    <row r="13170" spans="1:6" x14ac:dyDescent="0.2">
      <c r="A13170" s="42" t="s">
        <v>3499</v>
      </c>
      <c r="B13170" s="42" t="s">
        <v>8464</v>
      </c>
      <c r="C13170">
        <v>2015</v>
      </c>
      <c r="D13170" s="42" t="s">
        <v>8968</v>
      </c>
      <c r="E13170" t="b">
        <v>0</v>
      </c>
      <c r="F13170" s="42" t="s">
        <v>10733</v>
      </c>
    </row>
    <row r="13171" spans="1:6" x14ac:dyDescent="0.2">
      <c r="A13171" s="42" t="s">
        <v>3499</v>
      </c>
      <c r="B13171" s="42" t="s">
        <v>8464</v>
      </c>
      <c r="C13171">
        <v>2016</v>
      </c>
      <c r="D13171" s="42" t="s">
        <v>4381</v>
      </c>
      <c r="E13171" t="b">
        <v>0</v>
      </c>
      <c r="F13171" s="42" t="s">
        <v>10733</v>
      </c>
    </row>
    <row r="13172" spans="1:6" x14ac:dyDescent="0.2">
      <c r="A13172" s="42" t="s">
        <v>3499</v>
      </c>
      <c r="B13172" s="42" t="s">
        <v>8464</v>
      </c>
      <c r="C13172">
        <v>2017</v>
      </c>
      <c r="D13172" s="42" t="s">
        <v>9028</v>
      </c>
      <c r="E13172" t="b">
        <v>0</v>
      </c>
      <c r="F13172" s="42" t="s">
        <v>10733</v>
      </c>
    </row>
    <row r="13173" spans="1:6" x14ac:dyDescent="0.2">
      <c r="A13173" s="42" t="s">
        <v>3499</v>
      </c>
      <c r="B13173" s="42" t="s">
        <v>8464</v>
      </c>
      <c r="C13173">
        <v>2018</v>
      </c>
      <c r="D13173" s="42" t="s">
        <v>8691</v>
      </c>
      <c r="E13173" t="b">
        <v>0</v>
      </c>
      <c r="F13173" s="42" t="s">
        <v>10733</v>
      </c>
    </row>
    <row r="13174" spans="1:6" x14ac:dyDescent="0.2">
      <c r="A13174" s="42" t="s">
        <v>3499</v>
      </c>
      <c r="B13174" s="42" t="s">
        <v>8464</v>
      </c>
      <c r="C13174">
        <v>2019</v>
      </c>
      <c r="D13174" s="42" t="s">
        <v>8969</v>
      </c>
      <c r="E13174" t="b">
        <v>0</v>
      </c>
      <c r="F13174" s="42" t="s">
        <v>10733</v>
      </c>
    </row>
    <row r="13175" spans="1:6" x14ac:dyDescent="0.2">
      <c r="A13175" s="42" t="s">
        <v>3500</v>
      </c>
      <c r="B13175" s="42" t="s">
        <v>8454</v>
      </c>
      <c r="C13175">
        <v>2013</v>
      </c>
      <c r="D13175" s="42" t="s">
        <v>8536</v>
      </c>
      <c r="E13175" t="b">
        <v>0</v>
      </c>
      <c r="F13175" s="42" t="s">
        <v>10734</v>
      </c>
    </row>
    <row r="13176" spans="1:6" x14ac:dyDescent="0.2">
      <c r="A13176" s="42" t="s">
        <v>3500</v>
      </c>
      <c r="B13176" s="42" t="s">
        <v>8454</v>
      </c>
      <c r="C13176">
        <v>2014</v>
      </c>
      <c r="D13176" s="42" t="s">
        <v>9400</v>
      </c>
      <c r="E13176" t="b">
        <v>0</v>
      </c>
      <c r="F13176" s="42" t="s">
        <v>10734</v>
      </c>
    </row>
    <row r="13177" spans="1:6" x14ac:dyDescent="0.2">
      <c r="A13177" s="42" t="s">
        <v>3500</v>
      </c>
      <c r="B13177" s="42" t="s">
        <v>8454</v>
      </c>
      <c r="C13177">
        <v>2015</v>
      </c>
      <c r="D13177" s="42" t="s">
        <v>10735</v>
      </c>
      <c r="E13177" t="b">
        <v>0</v>
      </c>
      <c r="F13177" s="42" t="s">
        <v>10734</v>
      </c>
    </row>
    <row r="13178" spans="1:6" x14ac:dyDescent="0.2">
      <c r="A13178" s="42" t="s">
        <v>3500</v>
      </c>
      <c r="B13178" s="42" t="s">
        <v>8454</v>
      </c>
      <c r="C13178">
        <v>2016</v>
      </c>
      <c r="D13178" s="42" t="s">
        <v>9025</v>
      </c>
      <c r="E13178" t="b">
        <v>0</v>
      </c>
      <c r="F13178" s="42" t="s">
        <v>10734</v>
      </c>
    </row>
    <row r="13179" spans="1:6" x14ac:dyDescent="0.2">
      <c r="A13179" s="42" t="s">
        <v>3500</v>
      </c>
      <c r="B13179" s="42" t="s">
        <v>8454</v>
      </c>
      <c r="C13179">
        <v>2017</v>
      </c>
      <c r="D13179" s="42" t="s">
        <v>10736</v>
      </c>
      <c r="E13179" t="b">
        <v>0</v>
      </c>
      <c r="F13179" s="42" t="s">
        <v>10734</v>
      </c>
    </row>
    <row r="13180" spans="1:6" x14ac:dyDescent="0.2">
      <c r="A13180" s="42" t="s">
        <v>3500</v>
      </c>
      <c r="B13180" s="42" t="s">
        <v>8454</v>
      </c>
      <c r="C13180">
        <v>2018</v>
      </c>
      <c r="D13180" s="42" t="s">
        <v>9230</v>
      </c>
      <c r="E13180" t="b">
        <v>0</v>
      </c>
      <c r="F13180" s="42" t="s">
        <v>10734</v>
      </c>
    </row>
    <row r="13181" spans="1:6" x14ac:dyDescent="0.2">
      <c r="A13181" s="42" t="s">
        <v>3500</v>
      </c>
      <c r="B13181" s="42" t="s">
        <v>8454</v>
      </c>
      <c r="C13181">
        <v>2019</v>
      </c>
      <c r="D13181" s="42" t="s">
        <v>10737</v>
      </c>
      <c r="E13181" t="b">
        <v>0</v>
      </c>
      <c r="F13181" s="42" t="s">
        <v>10734</v>
      </c>
    </row>
    <row r="13182" spans="1:6" x14ac:dyDescent="0.2">
      <c r="A13182" s="42" t="s">
        <v>3500</v>
      </c>
      <c r="B13182" s="42" t="s">
        <v>8462</v>
      </c>
      <c r="C13182">
        <v>2013</v>
      </c>
      <c r="D13182" s="42" t="s">
        <v>9370</v>
      </c>
      <c r="E13182" t="b">
        <v>0</v>
      </c>
      <c r="F13182" s="42" t="s">
        <v>10734</v>
      </c>
    </row>
    <row r="13183" spans="1:6" x14ac:dyDescent="0.2">
      <c r="A13183" s="42" t="s">
        <v>3500</v>
      </c>
      <c r="B13183" s="42" t="s">
        <v>8462</v>
      </c>
      <c r="C13183">
        <v>2014</v>
      </c>
      <c r="D13183" s="42" t="s">
        <v>10264</v>
      </c>
      <c r="E13183" t="b">
        <v>0</v>
      </c>
      <c r="F13183" s="42" t="s">
        <v>10734</v>
      </c>
    </row>
    <row r="13184" spans="1:6" x14ac:dyDescent="0.2">
      <c r="A13184" s="42" t="s">
        <v>3500</v>
      </c>
      <c r="B13184" s="42" t="s">
        <v>8462</v>
      </c>
      <c r="C13184">
        <v>2015</v>
      </c>
      <c r="D13184" s="42" t="s">
        <v>10738</v>
      </c>
      <c r="E13184" t="b">
        <v>0</v>
      </c>
      <c r="F13184" s="42" t="s">
        <v>10734</v>
      </c>
    </row>
    <row r="13185" spans="1:6" x14ac:dyDescent="0.2">
      <c r="A13185" s="42" t="s">
        <v>3500</v>
      </c>
      <c r="B13185" s="42" t="s">
        <v>8462</v>
      </c>
      <c r="C13185">
        <v>2016</v>
      </c>
      <c r="D13185" s="42" t="s">
        <v>8965</v>
      </c>
      <c r="E13185" t="b">
        <v>0</v>
      </c>
      <c r="F13185" s="42" t="s">
        <v>10734</v>
      </c>
    </row>
    <row r="13186" spans="1:6" x14ac:dyDescent="0.2">
      <c r="A13186" s="42" t="s">
        <v>3500</v>
      </c>
      <c r="B13186" s="42" t="s">
        <v>8462</v>
      </c>
      <c r="C13186">
        <v>2017</v>
      </c>
      <c r="D13186" s="42" t="s">
        <v>10739</v>
      </c>
      <c r="E13186" t="b">
        <v>0</v>
      </c>
      <c r="F13186" s="42" t="s">
        <v>10734</v>
      </c>
    </row>
    <row r="13187" spans="1:6" x14ac:dyDescent="0.2">
      <c r="A13187" s="42" t="s">
        <v>3500</v>
      </c>
      <c r="B13187" s="42" t="s">
        <v>8462</v>
      </c>
      <c r="C13187">
        <v>2018</v>
      </c>
      <c r="D13187" s="42" t="s">
        <v>10740</v>
      </c>
      <c r="E13187" t="b">
        <v>0</v>
      </c>
      <c r="F13187" s="42" t="s">
        <v>10734</v>
      </c>
    </row>
    <row r="13188" spans="1:6" x14ac:dyDescent="0.2">
      <c r="A13188" s="42" t="s">
        <v>3500</v>
      </c>
      <c r="B13188" s="42" t="s">
        <v>8462</v>
      </c>
      <c r="C13188">
        <v>2019</v>
      </c>
      <c r="D13188" s="42" t="s">
        <v>10741</v>
      </c>
      <c r="E13188" t="b">
        <v>0</v>
      </c>
      <c r="F13188" s="42" t="s">
        <v>10734</v>
      </c>
    </row>
    <row r="13189" spans="1:6" x14ac:dyDescent="0.2">
      <c r="A13189" s="42" t="s">
        <v>3500</v>
      </c>
      <c r="B13189" s="42" t="s">
        <v>8464</v>
      </c>
      <c r="C13189">
        <v>2013</v>
      </c>
      <c r="D13189" s="42" t="s">
        <v>8714</v>
      </c>
      <c r="E13189" t="b">
        <v>0</v>
      </c>
      <c r="F13189" s="42" t="s">
        <v>10734</v>
      </c>
    </row>
    <row r="13190" spans="1:6" x14ac:dyDescent="0.2">
      <c r="A13190" s="42" t="s">
        <v>3500</v>
      </c>
      <c r="B13190" s="42" t="s">
        <v>8464</v>
      </c>
      <c r="C13190">
        <v>2014</v>
      </c>
      <c r="D13190" s="42" t="s">
        <v>9135</v>
      </c>
      <c r="E13190" t="b">
        <v>0</v>
      </c>
      <c r="F13190" s="42" t="s">
        <v>10734</v>
      </c>
    </row>
    <row r="13191" spans="1:6" x14ac:dyDescent="0.2">
      <c r="A13191" s="42" t="s">
        <v>3500</v>
      </c>
      <c r="B13191" s="42" t="s">
        <v>8464</v>
      </c>
      <c r="C13191">
        <v>2015</v>
      </c>
      <c r="D13191" s="42" t="s">
        <v>8594</v>
      </c>
      <c r="E13191" t="b">
        <v>0</v>
      </c>
      <c r="F13191" s="42" t="s">
        <v>10734</v>
      </c>
    </row>
    <row r="13192" spans="1:6" x14ac:dyDescent="0.2">
      <c r="A13192" s="42" t="s">
        <v>3500</v>
      </c>
      <c r="B13192" s="42" t="s">
        <v>8464</v>
      </c>
      <c r="C13192">
        <v>2016</v>
      </c>
      <c r="D13192" s="42" t="s">
        <v>8715</v>
      </c>
      <c r="E13192" t="b">
        <v>0</v>
      </c>
      <c r="F13192" s="42" t="s">
        <v>10734</v>
      </c>
    </row>
    <row r="13193" spans="1:6" x14ac:dyDescent="0.2">
      <c r="A13193" s="42" t="s">
        <v>3500</v>
      </c>
      <c r="B13193" s="42" t="s">
        <v>8464</v>
      </c>
      <c r="C13193">
        <v>2017</v>
      </c>
      <c r="D13193" s="42" t="s">
        <v>9170</v>
      </c>
      <c r="E13193" t="b">
        <v>0</v>
      </c>
      <c r="F13193" s="42" t="s">
        <v>10734</v>
      </c>
    </row>
    <row r="13194" spans="1:6" x14ac:dyDescent="0.2">
      <c r="A13194" s="42" t="s">
        <v>3500</v>
      </c>
      <c r="B13194" s="42" t="s">
        <v>8464</v>
      </c>
      <c r="C13194">
        <v>2018</v>
      </c>
      <c r="D13194" s="42" t="s">
        <v>8467</v>
      </c>
      <c r="E13194" t="b">
        <v>0</v>
      </c>
      <c r="F13194" s="42" t="s">
        <v>10734</v>
      </c>
    </row>
    <row r="13195" spans="1:6" x14ac:dyDescent="0.2">
      <c r="A13195" s="42" t="s">
        <v>3500</v>
      </c>
      <c r="B13195" s="42" t="s">
        <v>8464</v>
      </c>
      <c r="C13195">
        <v>2019</v>
      </c>
      <c r="D13195" s="42" t="s">
        <v>8631</v>
      </c>
      <c r="E13195" t="b">
        <v>0</v>
      </c>
      <c r="F13195" s="42" t="s">
        <v>10734</v>
      </c>
    </row>
    <row r="13196" spans="1:6" x14ac:dyDescent="0.2">
      <c r="A13196" s="42" t="s">
        <v>3501</v>
      </c>
      <c r="B13196" s="42" t="s">
        <v>8454</v>
      </c>
      <c r="C13196">
        <v>2013</v>
      </c>
      <c r="D13196" s="42" t="s">
        <v>9049</v>
      </c>
      <c r="E13196" t="b">
        <v>0</v>
      </c>
      <c r="F13196" s="42" t="s">
        <v>10742</v>
      </c>
    </row>
    <row r="13197" spans="1:6" x14ac:dyDescent="0.2">
      <c r="A13197" s="42" t="s">
        <v>3501</v>
      </c>
      <c r="B13197" s="42" t="s">
        <v>8454</v>
      </c>
      <c r="C13197">
        <v>2014</v>
      </c>
      <c r="D13197" s="42" t="s">
        <v>9049</v>
      </c>
      <c r="E13197" t="b">
        <v>0</v>
      </c>
      <c r="F13197" s="42" t="s">
        <v>10742</v>
      </c>
    </row>
    <row r="13198" spans="1:6" x14ac:dyDescent="0.2">
      <c r="A13198" s="42" t="s">
        <v>3501</v>
      </c>
      <c r="B13198" s="42" t="s">
        <v>8454</v>
      </c>
      <c r="C13198">
        <v>2015</v>
      </c>
      <c r="D13198" s="42" t="s">
        <v>9090</v>
      </c>
      <c r="E13198" t="b">
        <v>0</v>
      </c>
      <c r="F13198" s="42" t="s">
        <v>10742</v>
      </c>
    </row>
    <row r="13199" spans="1:6" x14ac:dyDescent="0.2">
      <c r="A13199" s="42" t="s">
        <v>3501</v>
      </c>
      <c r="B13199" s="42" t="s">
        <v>8454</v>
      </c>
      <c r="C13199">
        <v>2016</v>
      </c>
      <c r="D13199" s="42" t="s">
        <v>8937</v>
      </c>
      <c r="E13199" t="b">
        <v>0</v>
      </c>
      <c r="F13199" s="42" t="s">
        <v>10742</v>
      </c>
    </row>
    <row r="13200" spans="1:6" x14ac:dyDescent="0.2">
      <c r="A13200" s="42" t="s">
        <v>3501</v>
      </c>
      <c r="B13200" s="42" t="s">
        <v>8454</v>
      </c>
      <c r="C13200">
        <v>2017</v>
      </c>
      <c r="D13200" s="42" t="s">
        <v>9130</v>
      </c>
      <c r="E13200" t="b">
        <v>0</v>
      </c>
      <c r="F13200" s="42" t="s">
        <v>10742</v>
      </c>
    </row>
    <row r="13201" spans="1:6" x14ac:dyDescent="0.2">
      <c r="A13201" s="42" t="s">
        <v>3501</v>
      </c>
      <c r="B13201" s="42" t="s">
        <v>8454</v>
      </c>
      <c r="C13201">
        <v>2018</v>
      </c>
      <c r="D13201" s="42" t="s">
        <v>9152</v>
      </c>
      <c r="E13201" t="b">
        <v>0</v>
      </c>
      <c r="F13201" s="42" t="s">
        <v>10742</v>
      </c>
    </row>
    <row r="13202" spans="1:6" x14ac:dyDescent="0.2">
      <c r="A13202" s="42" t="s">
        <v>3501</v>
      </c>
      <c r="B13202" s="42" t="s">
        <v>8454</v>
      </c>
      <c r="C13202">
        <v>2019</v>
      </c>
      <c r="D13202" s="42" t="s">
        <v>9006</v>
      </c>
      <c r="E13202" t="b">
        <v>0</v>
      </c>
      <c r="F13202" s="42" t="s">
        <v>10742</v>
      </c>
    </row>
    <row r="13203" spans="1:6" x14ac:dyDescent="0.2">
      <c r="A13203" s="42" t="s">
        <v>3501</v>
      </c>
      <c r="B13203" s="42" t="s">
        <v>8462</v>
      </c>
      <c r="C13203">
        <v>2013</v>
      </c>
      <c r="D13203" s="42" t="s">
        <v>9007</v>
      </c>
      <c r="E13203" t="b">
        <v>0</v>
      </c>
      <c r="F13203" s="42" t="s">
        <v>10742</v>
      </c>
    </row>
    <row r="13204" spans="1:6" x14ac:dyDescent="0.2">
      <c r="A13204" s="42" t="s">
        <v>3501</v>
      </c>
      <c r="B13204" s="42" t="s">
        <v>8462</v>
      </c>
      <c r="C13204">
        <v>2014</v>
      </c>
      <c r="D13204" s="42" t="s">
        <v>9007</v>
      </c>
      <c r="E13204" t="b">
        <v>0</v>
      </c>
      <c r="F13204" s="42" t="s">
        <v>10742</v>
      </c>
    </row>
    <row r="13205" spans="1:6" x14ac:dyDescent="0.2">
      <c r="A13205" s="42" t="s">
        <v>3501</v>
      </c>
      <c r="B13205" s="42" t="s">
        <v>8462</v>
      </c>
      <c r="C13205">
        <v>2015</v>
      </c>
      <c r="D13205" s="42" t="s">
        <v>9092</v>
      </c>
      <c r="E13205" t="b">
        <v>0</v>
      </c>
      <c r="F13205" s="42" t="s">
        <v>10742</v>
      </c>
    </row>
    <row r="13206" spans="1:6" x14ac:dyDescent="0.2">
      <c r="A13206" s="42" t="s">
        <v>3501</v>
      </c>
      <c r="B13206" s="42" t="s">
        <v>8462</v>
      </c>
      <c r="C13206">
        <v>2016</v>
      </c>
      <c r="D13206" s="42" t="s">
        <v>8600</v>
      </c>
      <c r="E13206" t="b">
        <v>0</v>
      </c>
      <c r="F13206" s="42" t="s">
        <v>10742</v>
      </c>
    </row>
    <row r="13207" spans="1:6" x14ac:dyDescent="0.2">
      <c r="A13207" s="42" t="s">
        <v>3501</v>
      </c>
      <c r="B13207" s="42" t="s">
        <v>8462</v>
      </c>
      <c r="C13207">
        <v>2017</v>
      </c>
      <c r="D13207" s="42" t="s">
        <v>8687</v>
      </c>
      <c r="E13207" t="b">
        <v>0</v>
      </c>
      <c r="F13207" s="42" t="s">
        <v>10742</v>
      </c>
    </row>
    <row r="13208" spans="1:6" x14ac:dyDescent="0.2">
      <c r="A13208" s="42" t="s">
        <v>3501</v>
      </c>
      <c r="B13208" s="42" t="s">
        <v>8462</v>
      </c>
      <c r="C13208">
        <v>2018</v>
      </c>
      <c r="D13208" s="42" t="s">
        <v>8639</v>
      </c>
      <c r="E13208" t="b">
        <v>0</v>
      </c>
      <c r="F13208" s="42" t="s">
        <v>10742</v>
      </c>
    </row>
    <row r="13209" spans="1:6" x14ac:dyDescent="0.2">
      <c r="A13209" s="42" t="s">
        <v>3501</v>
      </c>
      <c r="B13209" s="42" t="s">
        <v>8462</v>
      </c>
      <c r="C13209">
        <v>2019</v>
      </c>
      <c r="D13209" s="42" t="s">
        <v>8856</v>
      </c>
      <c r="E13209" t="b">
        <v>0</v>
      </c>
      <c r="F13209" s="42" t="s">
        <v>10742</v>
      </c>
    </row>
    <row r="13210" spans="1:6" x14ac:dyDescent="0.2">
      <c r="A13210" s="42" t="s">
        <v>3501</v>
      </c>
      <c r="B13210" s="42" t="s">
        <v>8464</v>
      </c>
      <c r="C13210">
        <v>2013</v>
      </c>
      <c r="D13210" s="42" t="s">
        <v>8983</v>
      </c>
      <c r="E13210" t="b">
        <v>0</v>
      </c>
      <c r="F13210" s="42" t="s">
        <v>10742</v>
      </c>
    </row>
    <row r="13211" spans="1:6" x14ac:dyDescent="0.2">
      <c r="A13211" s="42" t="s">
        <v>3501</v>
      </c>
      <c r="B13211" s="42" t="s">
        <v>8464</v>
      </c>
      <c r="C13211">
        <v>2014</v>
      </c>
      <c r="D13211" s="42" t="s">
        <v>8977</v>
      </c>
      <c r="E13211" t="b">
        <v>0</v>
      </c>
      <c r="F13211" s="42" t="s">
        <v>10742</v>
      </c>
    </row>
    <row r="13212" spans="1:6" x14ac:dyDescent="0.2">
      <c r="A13212" s="42" t="s">
        <v>3501</v>
      </c>
      <c r="B13212" s="42" t="s">
        <v>8464</v>
      </c>
      <c r="C13212">
        <v>2015</v>
      </c>
      <c r="D13212" s="42" t="s">
        <v>8596</v>
      </c>
      <c r="E13212" t="b">
        <v>0</v>
      </c>
      <c r="F13212" s="42" t="s">
        <v>10742</v>
      </c>
    </row>
    <row r="13213" spans="1:6" x14ac:dyDescent="0.2">
      <c r="A13213" s="42" t="s">
        <v>3501</v>
      </c>
      <c r="B13213" s="42" t="s">
        <v>8464</v>
      </c>
      <c r="C13213">
        <v>2016</v>
      </c>
      <c r="D13213" s="42" t="s">
        <v>8652</v>
      </c>
      <c r="E13213" t="b">
        <v>0</v>
      </c>
      <c r="F13213" s="42" t="s">
        <v>10742</v>
      </c>
    </row>
    <row r="13214" spans="1:6" x14ac:dyDescent="0.2">
      <c r="A13214" s="42" t="s">
        <v>3501</v>
      </c>
      <c r="B13214" s="42" t="s">
        <v>8464</v>
      </c>
      <c r="C13214">
        <v>2017</v>
      </c>
      <c r="D13214" s="42" t="s">
        <v>8601</v>
      </c>
      <c r="E13214" t="b">
        <v>0</v>
      </c>
      <c r="F13214" s="42" t="s">
        <v>10742</v>
      </c>
    </row>
    <row r="13215" spans="1:6" x14ac:dyDescent="0.2">
      <c r="A13215" s="42" t="s">
        <v>3501</v>
      </c>
      <c r="B13215" s="42" t="s">
        <v>8464</v>
      </c>
      <c r="C13215">
        <v>2018</v>
      </c>
      <c r="D13215" s="42" t="s">
        <v>4381</v>
      </c>
      <c r="E13215" t="b">
        <v>0</v>
      </c>
      <c r="F13215" s="42" t="s">
        <v>10742</v>
      </c>
    </row>
    <row r="13216" spans="1:6" x14ac:dyDescent="0.2">
      <c r="A13216" s="42" t="s">
        <v>3501</v>
      </c>
      <c r="B13216" s="42" t="s">
        <v>8464</v>
      </c>
      <c r="C13216">
        <v>2019</v>
      </c>
      <c r="D13216" s="42" t="s">
        <v>8939</v>
      </c>
      <c r="E13216" t="b">
        <v>0</v>
      </c>
      <c r="F13216" s="42" t="s">
        <v>10742</v>
      </c>
    </row>
    <row r="13217" spans="1:6" x14ac:dyDescent="0.2">
      <c r="A13217" s="42" t="s">
        <v>3504</v>
      </c>
      <c r="B13217" s="42" t="s">
        <v>8454</v>
      </c>
      <c r="C13217">
        <v>2013</v>
      </c>
      <c r="D13217" s="42" t="s">
        <v>9018</v>
      </c>
      <c r="E13217" t="b">
        <v>0</v>
      </c>
      <c r="F13217" s="42" t="s">
        <v>10743</v>
      </c>
    </row>
    <row r="13218" spans="1:6" x14ac:dyDescent="0.2">
      <c r="A13218" s="42" t="s">
        <v>3504</v>
      </c>
      <c r="B13218" s="42" t="s">
        <v>8454</v>
      </c>
      <c r="C13218">
        <v>2014</v>
      </c>
      <c r="D13218" s="42" t="s">
        <v>9165</v>
      </c>
      <c r="E13218" t="b">
        <v>0</v>
      </c>
      <c r="F13218" s="42" t="s">
        <v>10743</v>
      </c>
    </row>
    <row r="13219" spans="1:6" x14ac:dyDescent="0.2">
      <c r="A13219" s="42" t="s">
        <v>3504</v>
      </c>
      <c r="B13219" s="42" t="s">
        <v>8454</v>
      </c>
      <c r="C13219">
        <v>2015</v>
      </c>
      <c r="D13219" s="42" t="s">
        <v>9171</v>
      </c>
      <c r="E13219" t="b">
        <v>0</v>
      </c>
      <c r="F13219" s="42" t="s">
        <v>10743</v>
      </c>
    </row>
    <row r="13220" spans="1:6" x14ac:dyDescent="0.2">
      <c r="A13220" s="42" t="s">
        <v>3504</v>
      </c>
      <c r="B13220" s="42" t="s">
        <v>8454</v>
      </c>
      <c r="C13220">
        <v>2016</v>
      </c>
      <c r="D13220" s="42" t="s">
        <v>9148</v>
      </c>
      <c r="E13220" t="b">
        <v>0</v>
      </c>
      <c r="F13220" s="42" t="s">
        <v>10743</v>
      </c>
    </row>
    <row r="13221" spans="1:6" x14ac:dyDescent="0.2">
      <c r="A13221" s="42" t="s">
        <v>3504</v>
      </c>
      <c r="B13221" s="42" t="s">
        <v>8454</v>
      </c>
      <c r="C13221">
        <v>2017</v>
      </c>
      <c r="D13221" s="42" t="s">
        <v>9126</v>
      </c>
      <c r="E13221" t="b">
        <v>0</v>
      </c>
      <c r="F13221" s="42" t="s">
        <v>10743</v>
      </c>
    </row>
    <row r="13222" spans="1:6" x14ac:dyDescent="0.2">
      <c r="A13222" s="42" t="s">
        <v>3504</v>
      </c>
      <c r="B13222" s="42" t="s">
        <v>8454</v>
      </c>
      <c r="C13222">
        <v>2018</v>
      </c>
      <c r="D13222" s="42" t="s">
        <v>8722</v>
      </c>
      <c r="E13222" t="b">
        <v>0</v>
      </c>
      <c r="F13222" s="42" t="s">
        <v>10743</v>
      </c>
    </row>
    <row r="13223" spans="1:6" x14ac:dyDescent="0.2">
      <c r="A13223" s="42" t="s">
        <v>3504</v>
      </c>
      <c r="B13223" s="42" t="s">
        <v>8454</v>
      </c>
      <c r="C13223">
        <v>2019</v>
      </c>
      <c r="D13223" s="42" t="s">
        <v>8998</v>
      </c>
      <c r="E13223" t="b">
        <v>0</v>
      </c>
      <c r="F13223" s="42" t="s">
        <v>10743</v>
      </c>
    </row>
    <row r="13224" spans="1:6" x14ac:dyDescent="0.2">
      <c r="A13224" s="42" t="s">
        <v>3504</v>
      </c>
      <c r="B13224" s="42" t="s">
        <v>8462</v>
      </c>
      <c r="C13224">
        <v>2013</v>
      </c>
      <c r="D13224" s="42" t="s">
        <v>8982</v>
      </c>
      <c r="E13224" t="b">
        <v>0</v>
      </c>
      <c r="F13224" s="42" t="s">
        <v>10743</v>
      </c>
    </row>
    <row r="13225" spans="1:6" x14ac:dyDescent="0.2">
      <c r="A13225" s="42" t="s">
        <v>3504</v>
      </c>
      <c r="B13225" s="42" t="s">
        <v>8462</v>
      </c>
      <c r="C13225">
        <v>2014</v>
      </c>
      <c r="D13225" s="42" t="s">
        <v>8962</v>
      </c>
      <c r="E13225" t="b">
        <v>0</v>
      </c>
      <c r="F13225" s="42" t="s">
        <v>10743</v>
      </c>
    </row>
    <row r="13226" spans="1:6" x14ac:dyDescent="0.2">
      <c r="A13226" s="42" t="s">
        <v>3504</v>
      </c>
      <c r="B13226" s="42" t="s">
        <v>8462</v>
      </c>
      <c r="C13226">
        <v>2015</v>
      </c>
      <c r="D13226" s="42" t="s">
        <v>8638</v>
      </c>
      <c r="E13226" t="b">
        <v>0</v>
      </c>
      <c r="F13226" s="42" t="s">
        <v>10743</v>
      </c>
    </row>
    <row r="13227" spans="1:6" x14ac:dyDescent="0.2">
      <c r="A13227" s="42" t="s">
        <v>3504</v>
      </c>
      <c r="B13227" s="42" t="s">
        <v>8462</v>
      </c>
      <c r="C13227">
        <v>2016</v>
      </c>
      <c r="D13227" s="42" t="s">
        <v>9093</v>
      </c>
      <c r="E13227" t="b">
        <v>0</v>
      </c>
      <c r="F13227" s="42" t="s">
        <v>10743</v>
      </c>
    </row>
    <row r="13228" spans="1:6" x14ac:dyDescent="0.2">
      <c r="A13228" s="42" t="s">
        <v>3504</v>
      </c>
      <c r="B13228" s="42" t="s">
        <v>8462</v>
      </c>
      <c r="C13228">
        <v>2017</v>
      </c>
      <c r="D13228" s="42" t="s">
        <v>8687</v>
      </c>
      <c r="E13228" t="b">
        <v>0</v>
      </c>
      <c r="F13228" s="42" t="s">
        <v>10743</v>
      </c>
    </row>
    <row r="13229" spans="1:6" x14ac:dyDescent="0.2">
      <c r="A13229" s="42" t="s">
        <v>3504</v>
      </c>
      <c r="B13229" s="42" t="s">
        <v>8462</v>
      </c>
      <c r="C13229">
        <v>2018</v>
      </c>
      <c r="D13229" s="42" t="s">
        <v>9127</v>
      </c>
      <c r="E13229" t="b">
        <v>0</v>
      </c>
      <c r="F13229" s="42" t="s">
        <v>10743</v>
      </c>
    </row>
    <row r="13230" spans="1:6" x14ac:dyDescent="0.2">
      <c r="A13230" s="42" t="s">
        <v>3504</v>
      </c>
      <c r="B13230" s="42" t="s">
        <v>8462</v>
      </c>
      <c r="C13230">
        <v>2019</v>
      </c>
      <c r="D13230" s="42" t="s">
        <v>8552</v>
      </c>
      <c r="E13230" t="b">
        <v>0</v>
      </c>
      <c r="F13230" s="42" t="s">
        <v>10743</v>
      </c>
    </row>
    <row r="13231" spans="1:6" x14ac:dyDescent="0.2">
      <c r="A13231" s="42" t="s">
        <v>3504</v>
      </c>
      <c r="B13231" s="42" t="s">
        <v>8464</v>
      </c>
      <c r="C13231">
        <v>2013</v>
      </c>
      <c r="D13231" s="42" t="s">
        <v>8482</v>
      </c>
      <c r="E13231" t="b">
        <v>0</v>
      </c>
      <c r="F13231" s="42" t="s">
        <v>10743</v>
      </c>
    </row>
    <row r="13232" spans="1:6" x14ac:dyDescent="0.2">
      <c r="A13232" s="42" t="s">
        <v>3504</v>
      </c>
      <c r="B13232" s="42" t="s">
        <v>8464</v>
      </c>
      <c r="C13232">
        <v>2014</v>
      </c>
      <c r="D13232" s="42" t="s">
        <v>8496</v>
      </c>
      <c r="E13232" t="b">
        <v>0</v>
      </c>
      <c r="F13232" s="42" t="s">
        <v>10743</v>
      </c>
    </row>
    <row r="13233" spans="1:6" x14ac:dyDescent="0.2">
      <c r="A13233" s="42" t="s">
        <v>3504</v>
      </c>
      <c r="B13233" s="42" t="s">
        <v>8464</v>
      </c>
      <c r="C13233">
        <v>2015</v>
      </c>
      <c r="D13233" s="42" t="s">
        <v>8496</v>
      </c>
      <c r="E13233" t="b">
        <v>0</v>
      </c>
      <c r="F13233" s="42" t="s">
        <v>10743</v>
      </c>
    </row>
    <row r="13234" spans="1:6" x14ac:dyDescent="0.2">
      <c r="A13234" s="42" t="s">
        <v>3504</v>
      </c>
      <c r="B13234" s="42" t="s">
        <v>8464</v>
      </c>
      <c r="C13234">
        <v>2016</v>
      </c>
      <c r="D13234" s="42" t="s">
        <v>8496</v>
      </c>
      <c r="E13234" t="b">
        <v>0</v>
      </c>
      <c r="F13234" s="42" t="s">
        <v>10743</v>
      </c>
    </row>
    <row r="13235" spans="1:6" x14ac:dyDescent="0.2">
      <c r="A13235" s="42" t="s">
        <v>3504</v>
      </c>
      <c r="B13235" s="42" t="s">
        <v>8464</v>
      </c>
      <c r="C13235">
        <v>2017</v>
      </c>
      <c r="D13235" s="42" t="s">
        <v>8496</v>
      </c>
      <c r="E13235" t="b">
        <v>0</v>
      </c>
      <c r="F13235" s="42" t="s">
        <v>10743</v>
      </c>
    </row>
    <row r="13236" spans="1:6" x14ac:dyDescent="0.2">
      <c r="A13236" s="42" t="s">
        <v>3504</v>
      </c>
      <c r="B13236" s="42" t="s">
        <v>8464</v>
      </c>
      <c r="C13236">
        <v>2018</v>
      </c>
      <c r="D13236" s="42" t="s">
        <v>8496</v>
      </c>
      <c r="E13236" t="b">
        <v>0</v>
      </c>
      <c r="F13236" s="42" t="s">
        <v>10743</v>
      </c>
    </row>
    <row r="13237" spans="1:6" x14ac:dyDescent="0.2">
      <c r="A13237" s="42" t="s">
        <v>3504</v>
      </c>
      <c r="B13237" s="42" t="s">
        <v>8464</v>
      </c>
      <c r="C13237">
        <v>2019</v>
      </c>
      <c r="D13237" s="42" t="s">
        <v>8496</v>
      </c>
      <c r="E13237" t="b">
        <v>0</v>
      </c>
      <c r="F13237" s="42" t="s">
        <v>10743</v>
      </c>
    </row>
    <row r="13238" spans="1:6" x14ac:dyDescent="0.2">
      <c r="A13238" s="42" t="s">
        <v>638</v>
      </c>
      <c r="B13238" s="42" t="s">
        <v>8454</v>
      </c>
      <c r="C13238">
        <v>2013</v>
      </c>
      <c r="D13238" s="42" t="s">
        <v>8456</v>
      </c>
      <c r="E13238" t="b">
        <v>0</v>
      </c>
      <c r="F13238" s="42" t="s">
        <v>9332</v>
      </c>
    </row>
    <row r="13239" spans="1:6" x14ac:dyDescent="0.2">
      <c r="A13239" s="42" t="s">
        <v>638</v>
      </c>
      <c r="B13239" s="42" t="s">
        <v>8454</v>
      </c>
      <c r="C13239">
        <v>2014</v>
      </c>
      <c r="D13239" s="42" t="s">
        <v>9333</v>
      </c>
      <c r="E13239" t="b">
        <v>0</v>
      </c>
      <c r="F13239" s="42" t="s">
        <v>9332</v>
      </c>
    </row>
    <row r="13240" spans="1:6" x14ac:dyDescent="0.2">
      <c r="A13240" s="42" t="s">
        <v>638</v>
      </c>
      <c r="B13240" s="42" t="s">
        <v>8454</v>
      </c>
      <c r="C13240">
        <v>2015</v>
      </c>
      <c r="D13240" s="42" t="s">
        <v>9334</v>
      </c>
      <c r="E13240" t="b">
        <v>0</v>
      </c>
      <c r="F13240" s="42" t="s">
        <v>9332</v>
      </c>
    </row>
    <row r="13241" spans="1:6" x14ac:dyDescent="0.2">
      <c r="A13241" s="42" t="s">
        <v>638</v>
      </c>
      <c r="B13241" s="42" t="s">
        <v>8454</v>
      </c>
      <c r="C13241">
        <v>2016</v>
      </c>
      <c r="D13241" s="42" t="s">
        <v>9335</v>
      </c>
      <c r="E13241" t="b">
        <v>0</v>
      </c>
      <c r="F13241" s="42" t="s">
        <v>9332</v>
      </c>
    </row>
    <row r="13242" spans="1:6" x14ac:dyDescent="0.2">
      <c r="A13242" s="42" t="s">
        <v>638</v>
      </c>
      <c r="B13242" s="42" t="s">
        <v>8454</v>
      </c>
      <c r="C13242">
        <v>2017</v>
      </c>
      <c r="D13242" s="42" t="s">
        <v>9149</v>
      </c>
      <c r="E13242" t="b">
        <v>0</v>
      </c>
      <c r="F13242" s="42" t="s">
        <v>9332</v>
      </c>
    </row>
    <row r="13243" spans="1:6" x14ac:dyDescent="0.2">
      <c r="A13243" s="42" t="s">
        <v>638</v>
      </c>
      <c r="B13243" s="42" t="s">
        <v>8454</v>
      </c>
      <c r="C13243">
        <v>2018</v>
      </c>
      <c r="D13243" s="42" t="s">
        <v>9336</v>
      </c>
      <c r="E13243" t="b">
        <v>0</v>
      </c>
      <c r="F13243" s="42" t="s">
        <v>9332</v>
      </c>
    </row>
    <row r="13244" spans="1:6" x14ac:dyDescent="0.2">
      <c r="A13244" s="42" t="s">
        <v>638</v>
      </c>
      <c r="B13244" s="42" t="s">
        <v>8454</v>
      </c>
      <c r="C13244">
        <v>2019</v>
      </c>
      <c r="D13244" s="42" t="s">
        <v>9337</v>
      </c>
      <c r="E13244" t="b">
        <v>0</v>
      </c>
      <c r="F13244" s="42" t="s">
        <v>9332</v>
      </c>
    </row>
    <row r="13245" spans="1:6" x14ac:dyDescent="0.2">
      <c r="A13245" s="42" t="s">
        <v>638</v>
      </c>
      <c r="B13245" s="42" t="s">
        <v>8462</v>
      </c>
      <c r="C13245">
        <v>2013</v>
      </c>
      <c r="D13245" s="42" t="s">
        <v>8625</v>
      </c>
      <c r="E13245" t="b">
        <v>0</v>
      </c>
      <c r="F13245" s="42" t="s">
        <v>9332</v>
      </c>
    </row>
    <row r="13246" spans="1:6" x14ac:dyDescent="0.2">
      <c r="A13246" s="42" t="s">
        <v>638</v>
      </c>
      <c r="B13246" s="42" t="s">
        <v>8462</v>
      </c>
      <c r="C13246">
        <v>2014</v>
      </c>
      <c r="D13246" s="42" t="s">
        <v>9338</v>
      </c>
      <c r="E13246" t="b">
        <v>0</v>
      </c>
      <c r="F13246" s="42" t="s">
        <v>9332</v>
      </c>
    </row>
    <row r="13247" spans="1:6" x14ac:dyDescent="0.2">
      <c r="A13247" s="42" t="s">
        <v>638</v>
      </c>
      <c r="B13247" s="42" t="s">
        <v>8462</v>
      </c>
      <c r="C13247">
        <v>2015</v>
      </c>
      <c r="D13247" s="42" t="s">
        <v>8835</v>
      </c>
      <c r="E13247" t="b">
        <v>0</v>
      </c>
      <c r="F13247" s="42" t="s">
        <v>9332</v>
      </c>
    </row>
    <row r="13248" spans="1:6" x14ac:dyDescent="0.2">
      <c r="A13248" s="42" t="s">
        <v>638</v>
      </c>
      <c r="B13248" s="42" t="s">
        <v>8462</v>
      </c>
      <c r="C13248">
        <v>2016</v>
      </c>
      <c r="D13248" s="42" t="s">
        <v>9264</v>
      </c>
      <c r="E13248" t="b">
        <v>0</v>
      </c>
      <c r="F13248" s="42" t="s">
        <v>9332</v>
      </c>
    </row>
    <row r="13249" spans="1:6" x14ac:dyDescent="0.2">
      <c r="A13249" s="42" t="s">
        <v>638</v>
      </c>
      <c r="B13249" s="42" t="s">
        <v>8462</v>
      </c>
      <c r="C13249">
        <v>2017</v>
      </c>
      <c r="D13249" s="42" t="s">
        <v>9339</v>
      </c>
      <c r="E13249" t="b">
        <v>0</v>
      </c>
      <c r="F13249" s="42" t="s">
        <v>9332</v>
      </c>
    </row>
    <row r="13250" spans="1:6" x14ac:dyDescent="0.2">
      <c r="A13250" s="42" t="s">
        <v>638</v>
      </c>
      <c r="B13250" s="42" t="s">
        <v>8462</v>
      </c>
      <c r="C13250">
        <v>2018</v>
      </c>
      <c r="D13250" s="42" t="s">
        <v>9340</v>
      </c>
      <c r="E13250" t="b">
        <v>0</v>
      </c>
      <c r="F13250" s="42" t="s">
        <v>9332</v>
      </c>
    </row>
    <row r="13251" spans="1:6" x14ac:dyDescent="0.2">
      <c r="A13251" s="42" t="s">
        <v>638</v>
      </c>
      <c r="B13251" s="42" t="s">
        <v>8462</v>
      </c>
      <c r="C13251">
        <v>2019</v>
      </c>
      <c r="D13251" s="42" t="s">
        <v>8619</v>
      </c>
      <c r="E13251" t="b">
        <v>0</v>
      </c>
      <c r="F13251" s="42" t="s">
        <v>9332</v>
      </c>
    </row>
    <row r="13252" spans="1:6" x14ac:dyDescent="0.2">
      <c r="A13252" s="42" t="s">
        <v>638</v>
      </c>
      <c r="B13252" s="42" t="s">
        <v>8464</v>
      </c>
      <c r="C13252">
        <v>2013</v>
      </c>
      <c r="D13252" s="42" t="s">
        <v>9170</v>
      </c>
      <c r="E13252" t="b">
        <v>0</v>
      </c>
      <c r="F13252" s="42" t="s">
        <v>9332</v>
      </c>
    </row>
    <row r="13253" spans="1:6" x14ac:dyDescent="0.2">
      <c r="A13253" s="42" t="s">
        <v>638</v>
      </c>
      <c r="B13253" s="42" t="s">
        <v>8464</v>
      </c>
      <c r="C13253">
        <v>2014</v>
      </c>
      <c r="D13253" s="42" t="s">
        <v>9162</v>
      </c>
      <c r="E13253" t="b">
        <v>0</v>
      </c>
      <c r="F13253" s="42" t="s">
        <v>9332</v>
      </c>
    </row>
    <row r="13254" spans="1:6" x14ac:dyDescent="0.2">
      <c r="A13254" s="42" t="s">
        <v>638</v>
      </c>
      <c r="B13254" s="42" t="s">
        <v>8464</v>
      </c>
      <c r="C13254">
        <v>2015</v>
      </c>
      <c r="D13254" s="42" t="s">
        <v>8986</v>
      </c>
      <c r="E13254" t="b">
        <v>0</v>
      </c>
      <c r="F13254" s="42" t="s">
        <v>9332</v>
      </c>
    </row>
    <row r="13255" spans="1:6" x14ac:dyDescent="0.2">
      <c r="A13255" s="42" t="s">
        <v>638</v>
      </c>
      <c r="B13255" s="42" t="s">
        <v>8464</v>
      </c>
      <c r="C13255">
        <v>2016</v>
      </c>
      <c r="D13255" s="42" t="s">
        <v>8511</v>
      </c>
      <c r="E13255" t="b">
        <v>0</v>
      </c>
      <c r="F13255" s="42" t="s">
        <v>9332</v>
      </c>
    </row>
    <row r="13256" spans="1:6" x14ac:dyDescent="0.2">
      <c r="A13256" s="42" t="s">
        <v>638</v>
      </c>
      <c r="B13256" s="42" t="s">
        <v>8464</v>
      </c>
      <c r="C13256">
        <v>2017</v>
      </c>
      <c r="D13256" s="42" t="s">
        <v>9341</v>
      </c>
      <c r="E13256" t="b">
        <v>0</v>
      </c>
      <c r="F13256" s="42" t="s">
        <v>9332</v>
      </c>
    </row>
    <row r="13257" spans="1:6" x14ac:dyDescent="0.2">
      <c r="A13257" s="42" t="s">
        <v>638</v>
      </c>
      <c r="B13257" s="42" t="s">
        <v>8464</v>
      </c>
      <c r="C13257">
        <v>2018</v>
      </c>
      <c r="D13257" s="42" t="s">
        <v>8524</v>
      </c>
      <c r="E13257" t="b">
        <v>0</v>
      </c>
      <c r="F13257" s="42" t="s">
        <v>9332</v>
      </c>
    </row>
    <row r="13258" spans="1:6" x14ac:dyDescent="0.2">
      <c r="A13258" s="42" t="s">
        <v>638</v>
      </c>
      <c r="B13258" s="42" t="s">
        <v>8464</v>
      </c>
      <c r="C13258">
        <v>2019</v>
      </c>
      <c r="D13258" s="42" t="s">
        <v>8711</v>
      </c>
      <c r="E13258" t="b">
        <v>0</v>
      </c>
      <c r="F13258" s="42" t="s">
        <v>9332</v>
      </c>
    </row>
    <row r="13259" spans="1:6" x14ac:dyDescent="0.2">
      <c r="A13259" s="42" t="s">
        <v>3506</v>
      </c>
      <c r="B13259" s="42" t="s">
        <v>8454</v>
      </c>
      <c r="C13259">
        <v>2013</v>
      </c>
      <c r="D13259" s="42" t="s">
        <v>9537</v>
      </c>
      <c r="E13259" t="b">
        <v>0</v>
      </c>
      <c r="F13259" s="42" t="s">
        <v>10744</v>
      </c>
    </row>
    <row r="13260" spans="1:6" x14ac:dyDescent="0.2">
      <c r="A13260" s="42" t="s">
        <v>3506</v>
      </c>
      <c r="B13260" s="42" t="s">
        <v>8454</v>
      </c>
      <c r="C13260">
        <v>2014</v>
      </c>
      <c r="D13260" s="42" t="s">
        <v>9476</v>
      </c>
      <c r="E13260" t="b">
        <v>0</v>
      </c>
      <c r="F13260" s="42" t="s">
        <v>10744</v>
      </c>
    </row>
    <row r="13261" spans="1:6" x14ac:dyDescent="0.2">
      <c r="A13261" s="42" t="s">
        <v>3506</v>
      </c>
      <c r="B13261" s="42" t="s">
        <v>8454</v>
      </c>
      <c r="C13261">
        <v>2015</v>
      </c>
      <c r="D13261" s="42" t="s">
        <v>8675</v>
      </c>
      <c r="E13261" t="b">
        <v>0</v>
      </c>
      <c r="F13261" s="42" t="s">
        <v>10744</v>
      </c>
    </row>
    <row r="13262" spans="1:6" x14ac:dyDescent="0.2">
      <c r="A13262" s="42" t="s">
        <v>3506</v>
      </c>
      <c r="B13262" s="42" t="s">
        <v>8454</v>
      </c>
      <c r="C13262">
        <v>2016</v>
      </c>
      <c r="D13262" s="42" t="s">
        <v>8972</v>
      </c>
      <c r="E13262" t="b">
        <v>0</v>
      </c>
      <c r="F13262" s="42" t="s">
        <v>10744</v>
      </c>
    </row>
    <row r="13263" spans="1:6" x14ac:dyDescent="0.2">
      <c r="A13263" s="42" t="s">
        <v>3506</v>
      </c>
      <c r="B13263" s="42" t="s">
        <v>8454</v>
      </c>
      <c r="C13263">
        <v>2017</v>
      </c>
      <c r="D13263" s="42" t="s">
        <v>10745</v>
      </c>
      <c r="E13263" t="b">
        <v>0</v>
      </c>
      <c r="F13263" s="42" t="s">
        <v>10744</v>
      </c>
    </row>
    <row r="13264" spans="1:6" x14ac:dyDescent="0.2">
      <c r="A13264" s="42" t="s">
        <v>3506</v>
      </c>
      <c r="B13264" s="42" t="s">
        <v>8454</v>
      </c>
      <c r="C13264">
        <v>2018</v>
      </c>
      <c r="D13264" s="42" t="s">
        <v>9094</v>
      </c>
      <c r="E13264" t="b">
        <v>0</v>
      </c>
      <c r="F13264" s="42" t="s">
        <v>10744</v>
      </c>
    </row>
    <row r="13265" spans="1:6" x14ac:dyDescent="0.2">
      <c r="A13265" s="42" t="s">
        <v>3506</v>
      </c>
      <c r="B13265" s="42" t="s">
        <v>8454</v>
      </c>
      <c r="C13265">
        <v>2019</v>
      </c>
      <c r="D13265" s="42" t="s">
        <v>8723</v>
      </c>
      <c r="E13265" t="b">
        <v>0</v>
      </c>
      <c r="F13265" s="42" t="s">
        <v>10744</v>
      </c>
    </row>
    <row r="13266" spans="1:6" x14ac:dyDescent="0.2">
      <c r="A13266" s="42" t="s">
        <v>3506</v>
      </c>
      <c r="B13266" s="42" t="s">
        <v>8462</v>
      </c>
      <c r="C13266">
        <v>2013</v>
      </c>
      <c r="D13266" s="42" t="s">
        <v>9537</v>
      </c>
      <c r="E13266" t="b">
        <v>0</v>
      </c>
      <c r="F13266" s="42" t="s">
        <v>10744</v>
      </c>
    </row>
    <row r="13267" spans="1:6" x14ac:dyDescent="0.2">
      <c r="A13267" s="42" t="s">
        <v>3506</v>
      </c>
      <c r="B13267" s="42" t="s">
        <v>8462</v>
      </c>
      <c r="C13267">
        <v>2014</v>
      </c>
      <c r="D13267" s="42" t="s">
        <v>9476</v>
      </c>
      <c r="E13267" t="b">
        <v>0</v>
      </c>
      <c r="F13267" s="42" t="s">
        <v>10744</v>
      </c>
    </row>
    <row r="13268" spans="1:6" x14ac:dyDescent="0.2">
      <c r="A13268" s="42" t="s">
        <v>3506</v>
      </c>
      <c r="B13268" s="42" t="s">
        <v>8462</v>
      </c>
      <c r="C13268">
        <v>2015</v>
      </c>
      <c r="D13268" s="42" t="s">
        <v>8682</v>
      </c>
      <c r="E13268" t="b">
        <v>0</v>
      </c>
      <c r="F13268" s="42" t="s">
        <v>10744</v>
      </c>
    </row>
    <row r="13269" spans="1:6" x14ac:dyDescent="0.2">
      <c r="A13269" s="42" t="s">
        <v>3506</v>
      </c>
      <c r="B13269" s="42" t="s">
        <v>8462</v>
      </c>
      <c r="C13269">
        <v>2016</v>
      </c>
      <c r="D13269" s="42" t="s">
        <v>8973</v>
      </c>
      <c r="E13269" t="b">
        <v>0</v>
      </c>
      <c r="F13269" s="42" t="s">
        <v>10744</v>
      </c>
    </row>
    <row r="13270" spans="1:6" x14ac:dyDescent="0.2">
      <c r="A13270" s="42" t="s">
        <v>3506</v>
      </c>
      <c r="B13270" s="42" t="s">
        <v>8462</v>
      </c>
      <c r="C13270">
        <v>2017</v>
      </c>
      <c r="D13270" s="42" t="s">
        <v>10745</v>
      </c>
      <c r="E13270" t="b">
        <v>0</v>
      </c>
      <c r="F13270" s="42" t="s">
        <v>10744</v>
      </c>
    </row>
    <row r="13271" spans="1:6" x14ac:dyDescent="0.2">
      <c r="A13271" s="42" t="s">
        <v>3506</v>
      </c>
      <c r="B13271" s="42" t="s">
        <v>8462</v>
      </c>
      <c r="C13271">
        <v>2018</v>
      </c>
      <c r="D13271" s="42" t="s">
        <v>9322</v>
      </c>
      <c r="E13271" t="b">
        <v>0</v>
      </c>
      <c r="F13271" s="42" t="s">
        <v>10744</v>
      </c>
    </row>
    <row r="13272" spans="1:6" x14ac:dyDescent="0.2">
      <c r="A13272" s="42" t="s">
        <v>3506</v>
      </c>
      <c r="B13272" s="42" t="s">
        <v>8462</v>
      </c>
      <c r="C13272">
        <v>2019</v>
      </c>
      <c r="D13272" s="42" t="s">
        <v>9207</v>
      </c>
      <c r="E13272" t="b">
        <v>0</v>
      </c>
      <c r="F13272" s="42" t="s">
        <v>10744</v>
      </c>
    </row>
    <row r="13273" spans="1:6" x14ac:dyDescent="0.2">
      <c r="A13273" s="42" t="s">
        <v>3506</v>
      </c>
      <c r="B13273" s="42" t="s">
        <v>8464</v>
      </c>
      <c r="C13273">
        <v>2013</v>
      </c>
      <c r="D13273" s="42" t="s">
        <v>8496</v>
      </c>
      <c r="E13273" t="b">
        <v>0</v>
      </c>
      <c r="F13273" s="42" t="s">
        <v>10744</v>
      </c>
    </row>
    <row r="13274" spans="1:6" x14ac:dyDescent="0.2">
      <c r="A13274" s="42" t="s">
        <v>3506</v>
      </c>
      <c r="B13274" s="42" t="s">
        <v>8464</v>
      </c>
      <c r="C13274">
        <v>2014</v>
      </c>
      <c r="D13274" s="42" t="s">
        <v>8496</v>
      </c>
      <c r="E13274" t="b">
        <v>0</v>
      </c>
      <c r="F13274" s="42" t="s">
        <v>10744</v>
      </c>
    </row>
    <row r="13275" spans="1:6" x14ac:dyDescent="0.2">
      <c r="A13275" s="42" t="s">
        <v>3506</v>
      </c>
      <c r="B13275" s="42" t="s">
        <v>8464</v>
      </c>
      <c r="C13275">
        <v>2015</v>
      </c>
      <c r="D13275" s="42" t="s">
        <v>8496</v>
      </c>
      <c r="E13275" t="b">
        <v>0</v>
      </c>
      <c r="F13275" s="42" t="s">
        <v>10744</v>
      </c>
    </row>
    <row r="13276" spans="1:6" x14ac:dyDescent="0.2">
      <c r="A13276" s="42" t="s">
        <v>3506</v>
      </c>
      <c r="B13276" s="42" t="s">
        <v>8464</v>
      </c>
      <c r="C13276">
        <v>2016</v>
      </c>
      <c r="D13276" s="42" t="s">
        <v>8496</v>
      </c>
      <c r="E13276" t="b">
        <v>0</v>
      </c>
      <c r="F13276" s="42" t="s">
        <v>10744</v>
      </c>
    </row>
    <row r="13277" spans="1:6" x14ac:dyDescent="0.2">
      <c r="A13277" s="42" t="s">
        <v>3506</v>
      </c>
      <c r="B13277" s="42" t="s">
        <v>8464</v>
      </c>
      <c r="C13277">
        <v>2017</v>
      </c>
      <c r="D13277" s="42" t="s">
        <v>8496</v>
      </c>
      <c r="E13277" t="b">
        <v>0</v>
      </c>
      <c r="F13277" s="42" t="s">
        <v>10744</v>
      </c>
    </row>
    <row r="13278" spans="1:6" x14ac:dyDescent="0.2">
      <c r="A13278" s="42" t="s">
        <v>3506</v>
      </c>
      <c r="B13278" s="42" t="s">
        <v>8464</v>
      </c>
      <c r="C13278">
        <v>2018</v>
      </c>
      <c r="D13278" s="42" t="s">
        <v>8496</v>
      </c>
      <c r="E13278" t="b">
        <v>0</v>
      </c>
      <c r="F13278" s="42" t="s">
        <v>10744</v>
      </c>
    </row>
    <row r="13279" spans="1:6" x14ac:dyDescent="0.2">
      <c r="A13279" s="42" t="s">
        <v>3506</v>
      </c>
      <c r="B13279" s="42" t="s">
        <v>8464</v>
      </c>
      <c r="C13279">
        <v>2019</v>
      </c>
      <c r="D13279" s="42" t="s">
        <v>8496</v>
      </c>
      <c r="E13279" t="b">
        <v>0</v>
      </c>
      <c r="F13279" s="42" t="s">
        <v>10744</v>
      </c>
    </row>
    <row r="13280" spans="1:6" x14ac:dyDescent="0.2">
      <c r="A13280" s="42" t="s">
        <v>3507</v>
      </c>
      <c r="B13280" s="42" t="s">
        <v>8454</v>
      </c>
      <c r="C13280">
        <v>2013</v>
      </c>
      <c r="D13280" s="42" t="s">
        <v>8673</v>
      </c>
      <c r="E13280" t="b">
        <v>0</v>
      </c>
      <c r="F13280" s="42" t="s">
        <v>10746</v>
      </c>
    </row>
    <row r="13281" spans="1:6" x14ac:dyDescent="0.2">
      <c r="A13281" s="42" t="s">
        <v>3507</v>
      </c>
      <c r="B13281" s="42" t="s">
        <v>8454</v>
      </c>
      <c r="C13281">
        <v>2014</v>
      </c>
      <c r="D13281" s="42" t="s">
        <v>9743</v>
      </c>
      <c r="E13281" t="b">
        <v>0</v>
      </c>
      <c r="F13281" s="42" t="s">
        <v>10746</v>
      </c>
    </row>
    <row r="13282" spans="1:6" x14ac:dyDescent="0.2">
      <c r="A13282" s="42" t="s">
        <v>3507</v>
      </c>
      <c r="B13282" s="42" t="s">
        <v>8454</v>
      </c>
      <c r="C13282">
        <v>2015</v>
      </c>
      <c r="D13282" s="42" t="s">
        <v>8852</v>
      </c>
      <c r="E13282" t="b">
        <v>0</v>
      </c>
      <c r="F13282" s="42" t="s">
        <v>10746</v>
      </c>
    </row>
    <row r="13283" spans="1:6" x14ac:dyDescent="0.2">
      <c r="A13283" s="42" t="s">
        <v>3507</v>
      </c>
      <c r="B13283" s="42" t="s">
        <v>8454</v>
      </c>
      <c r="C13283">
        <v>2016</v>
      </c>
      <c r="D13283" s="42" t="s">
        <v>9683</v>
      </c>
      <c r="E13283" t="b">
        <v>0</v>
      </c>
      <c r="F13283" s="42" t="s">
        <v>10746</v>
      </c>
    </row>
    <row r="13284" spans="1:6" x14ac:dyDescent="0.2">
      <c r="A13284" s="42" t="s">
        <v>3507</v>
      </c>
      <c r="B13284" s="42" t="s">
        <v>8454</v>
      </c>
      <c r="C13284">
        <v>2017</v>
      </c>
      <c r="D13284" s="42" t="s">
        <v>8727</v>
      </c>
      <c r="E13284" t="b">
        <v>0</v>
      </c>
      <c r="F13284" s="42" t="s">
        <v>10746</v>
      </c>
    </row>
    <row r="13285" spans="1:6" x14ac:dyDescent="0.2">
      <c r="A13285" s="42" t="s">
        <v>3507</v>
      </c>
      <c r="B13285" s="42" t="s">
        <v>8454</v>
      </c>
      <c r="C13285">
        <v>2018</v>
      </c>
      <c r="D13285" s="42" t="s">
        <v>8608</v>
      </c>
      <c r="E13285" t="b">
        <v>0</v>
      </c>
      <c r="F13285" s="42" t="s">
        <v>10746</v>
      </c>
    </row>
    <row r="13286" spans="1:6" x14ac:dyDescent="0.2">
      <c r="A13286" s="42" t="s">
        <v>3507</v>
      </c>
      <c r="B13286" s="42" t="s">
        <v>8454</v>
      </c>
      <c r="C13286">
        <v>2019</v>
      </c>
      <c r="D13286" s="42" t="s">
        <v>8690</v>
      </c>
      <c r="E13286" t="b">
        <v>0</v>
      </c>
      <c r="F13286" s="42" t="s">
        <v>10746</v>
      </c>
    </row>
    <row r="13287" spans="1:6" x14ac:dyDescent="0.2">
      <c r="A13287" s="42" t="s">
        <v>3507</v>
      </c>
      <c r="B13287" s="42" t="s">
        <v>8462</v>
      </c>
      <c r="C13287">
        <v>2013</v>
      </c>
      <c r="D13287" s="42" t="s">
        <v>8673</v>
      </c>
      <c r="E13287" t="b">
        <v>0</v>
      </c>
      <c r="F13287" s="42" t="s">
        <v>10746</v>
      </c>
    </row>
    <row r="13288" spans="1:6" x14ac:dyDescent="0.2">
      <c r="A13288" s="42" t="s">
        <v>3507</v>
      </c>
      <c r="B13288" s="42" t="s">
        <v>8462</v>
      </c>
      <c r="C13288">
        <v>2014</v>
      </c>
      <c r="D13288" s="42" t="s">
        <v>9743</v>
      </c>
      <c r="E13288" t="b">
        <v>0</v>
      </c>
      <c r="F13288" s="42" t="s">
        <v>10746</v>
      </c>
    </row>
    <row r="13289" spans="1:6" x14ac:dyDescent="0.2">
      <c r="A13289" s="42" t="s">
        <v>3507</v>
      </c>
      <c r="B13289" s="42" t="s">
        <v>8462</v>
      </c>
      <c r="C13289">
        <v>2015</v>
      </c>
      <c r="D13289" s="42" t="s">
        <v>8852</v>
      </c>
      <c r="E13289" t="b">
        <v>0</v>
      </c>
      <c r="F13289" s="42" t="s">
        <v>10746</v>
      </c>
    </row>
    <row r="13290" spans="1:6" x14ac:dyDescent="0.2">
      <c r="A13290" s="42" t="s">
        <v>3507</v>
      </c>
      <c r="B13290" s="42" t="s">
        <v>8462</v>
      </c>
      <c r="C13290">
        <v>2016</v>
      </c>
      <c r="D13290" s="42" t="s">
        <v>9683</v>
      </c>
      <c r="E13290" t="b">
        <v>0</v>
      </c>
      <c r="F13290" s="42" t="s">
        <v>10746</v>
      </c>
    </row>
    <row r="13291" spans="1:6" x14ac:dyDescent="0.2">
      <c r="A13291" s="42" t="s">
        <v>3507</v>
      </c>
      <c r="B13291" s="42" t="s">
        <v>8462</v>
      </c>
      <c r="C13291">
        <v>2017</v>
      </c>
      <c r="D13291" s="42" t="s">
        <v>8727</v>
      </c>
      <c r="E13291" t="b">
        <v>0</v>
      </c>
      <c r="F13291" s="42" t="s">
        <v>10746</v>
      </c>
    </row>
    <row r="13292" spans="1:6" x14ac:dyDescent="0.2">
      <c r="A13292" s="42" t="s">
        <v>3507</v>
      </c>
      <c r="B13292" s="42" t="s">
        <v>8462</v>
      </c>
      <c r="C13292">
        <v>2018</v>
      </c>
      <c r="D13292" s="42" t="s">
        <v>9006</v>
      </c>
      <c r="E13292" t="b">
        <v>0</v>
      </c>
      <c r="F13292" s="42" t="s">
        <v>10746</v>
      </c>
    </row>
    <row r="13293" spans="1:6" x14ac:dyDescent="0.2">
      <c r="A13293" s="42" t="s">
        <v>3507</v>
      </c>
      <c r="B13293" s="42" t="s">
        <v>8462</v>
      </c>
      <c r="C13293">
        <v>2019</v>
      </c>
      <c r="D13293" s="42" t="s">
        <v>9256</v>
      </c>
      <c r="E13293" t="b">
        <v>0</v>
      </c>
      <c r="F13293" s="42" t="s">
        <v>10746</v>
      </c>
    </row>
    <row r="13294" spans="1:6" x14ac:dyDescent="0.2">
      <c r="A13294" s="42" t="s">
        <v>3507</v>
      </c>
      <c r="B13294" s="42" t="s">
        <v>8464</v>
      </c>
      <c r="C13294">
        <v>2013</v>
      </c>
      <c r="D13294" s="42" t="s">
        <v>8482</v>
      </c>
      <c r="E13294" t="b">
        <v>0</v>
      </c>
      <c r="F13294" s="42" t="s">
        <v>10746</v>
      </c>
    </row>
    <row r="13295" spans="1:6" x14ac:dyDescent="0.2">
      <c r="A13295" s="42" t="s">
        <v>3507</v>
      </c>
      <c r="B13295" s="42" t="s">
        <v>8464</v>
      </c>
      <c r="C13295">
        <v>2014</v>
      </c>
      <c r="D13295" s="42" t="s">
        <v>8482</v>
      </c>
      <c r="E13295" t="b">
        <v>0</v>
      </c>
      <c r="F13295" s="42" t="s">
        <v>10746</v>
      </c>
    </row>
    <row r="13296" spans="1:6" x14ac:dyDescent="0.2">
      <c r="A13296" s="42" t="s">
        <v>3507</v>
      </c>
      <c r="B13296" s="42" t="s">
        <v>8464</v>
      </c>
      <c r="C13296">
        <v>2015</v>
      </c>
      <c r="D13296" s="42" t="s">
        <v>8482</v>
      </c>
      <c r="E13296" t="b">
        <v>0</v>
      </c>
      <c r="F13296" s="42" t="s">
        <v>10746</v>
      </c>
    </row>
    <row r="13297" spans="1:6" x14ac:dyDescent="0.2">
      <c r="A13297" s="42" t="s">
        <v>3507</v>
      </c>
      <c r="B13297" s="42" t="s">
        <v>8464</v>
      </c>
      <c r="C13297">
        <v>2016</v>
      </c>
      <c r="D13297" s="42" t="s">
        <v>8482</v>
      </c>
      <c r="E13297" t="b">
        <v>0</v>
      </c>
      <c r="F13297" s="42" t="s">
        <v>10746</v>
      </c>
    </row>
    <row r="13298" spans="1:6" x14ac:dyDescent="0.2">
      <c r="A13298" s="42" t="s">
        <v>3507</v>
      </c>
      <c r="B13298" s="42" t="s">
        <v>8464</v>
      </c>
      <c r="C13298">
        <v>2017</v>
      </c>
      <c r="D13298" s="42" t="s">
        <v>8496</v>
      </c>
      <c r="E13298" t="b">
        <v>0</v>
      </c>
      <c r="F13298" s="42" t="s">
        <v>10746</v>
      </c>
    </row>
    <row r="13299" spans="1:6" x14ac:dyDescent="0.2">
      <c r="A13299" s="42" t="s">
        <v>3507</v>
      </c>
      <c r="B13299" s="42" t="s">
        <v>8464</v>
      </c>
      <c r="C13299">
        <v>2018</v>
      </c>
      <c r="D13299" s="42" t="s">
        <v>8496</v>
      </c>
      <c r="E13299" t="b">
        <v>0</v>
      </c>
      <c r="F13299" s="42" t="s">
        <v>10746</v>
      </c>
    </row>
    <row r="13300" spans="1:6" x14ac:dyDescent="0.2">
      <c r="A13300" s="42" t="s">
        <v>3507</v>
      </c>
      <c r="B13300" s="42" t="s">
        <v>8464</v>
      </c>
      <c r="C13300">
        <v>2019</v>
      </c>
      <c r="D13300" s="42" t="s">
        <v>8496</v>
      </c>
      <c r="E13300" t="b">
        <v>0</v>
      </c>
      <c r="F13300" s="42" t="s">
        <v>10746</v>
      </c>
    </row>
    <row r="13301" spans="1:6" x14ac:dyDescent="0.2">
      <c r="A13301" s="42" t="s">
        <v>2014</v>
      </c>
      <c r="B13301" s="42" t="s">
        <v>8454</v>
      </c>
      <c r="C13301">
        <v>2012</v>
      </c>
      <c r="D13301" s="42" t="s">
        <v>8680</v>
      </c>
      <c r="E13301" t="b">
        <v>0</v>
      </c>
      <c r="F13301" s="42" t="s">
        <v>10250</v>
      </c>
    </row>
    <row r="13302" spans="1:6" x14ac:dyDescent="0.2">
      <c r="A13302" s="42" t="s">
        <v>2014</v>
      </c>
      <c r="B13302" s="42" t="s">
        <v>8454</v>
      </c>
      <c r="C13302">
        <v>2013</v>
      </c>
      <c r="D13302" s="42" t="s">
        <v>8679</v>
      </c>
      <c r="E13302" t="b">
        <v>0</v>
      </c>
      <c r="F13302" s="42" t="s">
        <v>10250</v>
      </c>
    </row>
    <row r="13303" spans="1:6" x14ac:dyDescent="0.2">
      <c r="A13303" s="42" t="s">
        <v>2014</v>
      </c>
      <c r="B13303" s="42" t="s">
        <v>8454</v>
      </c>
      <c r="C13303">
        <v>2014</v>
      </c>
      <c r="D13303" s="42" t="s">
        <v>8496</v>
      </c>
      <c r="E13303" t="b">
        <v>0</v>
      </c>
      <c r="F13303" s="42" t="s">
        <v>10250</v>
      </c>
    </row>
    <row r="13304" spans="1:6" x14ac:dyDescent="0.2">
      <c r="A13304" s="42" t="s">
        <v>2014</v>
      </c>
      <c r="B13304" s="42" t="s">
        <v>8454</v>
      </c>
      <c r="C13304">
        <v>2015</v>
      </c>
      <c r="D13304" s="42" t="s">
        <v>8673</v>
      </c>
      <c r="E13304" t="b">
        <v>0</v>
      </c>
      <c r="F13304" s="42" t="s">
        <v>10250</v>
      </c>
    </row>
    <row r="13305" spans="1:6" x14ac:dyDescent="0.2">
      <c r="A13305" s="42" t="s">
        <v>2014</v>
      </c>
      <c r="B13305" s="42" t="s">
        <v>8454</v>
      </c>
      <c r="C13305">
        <v>2016</v>
      </c>
      <c r="D13305" s="42" t="s">
        <v>8679</v>
      </c>
      <c r="E13305" t="b">
        <v>0</v>
      </c>
      <c r="F13305" s="42" t="s">
        <v>10250</v>
      </c>
    </row>
    <row r="13306" spans="1:6" x14ac:dyDescent="0.2">
      <c r="A13306" s="42" t="s">
        <v>2014</v>
      </c>
      <c r="B13306" s="42" t="s">
        <v>8454</v>
      </c>
      <c r="C13306">
        <v>2017</v>
      </c>
      <c r="D13306" s="42" t="s">
        <v>8673</v>
      </c>
      <c r="E13306" t="b">
        <v>0</v>
      </c>
      <c r="F13306" s="42" t="s">
        <v>10250</v>
      </c>
    </row>
    <row r="13307" spans="1:6" x14ac:dyDescent="0.2">
      <c r="A13307" s="42" t="s">
        <v>2014</v>
      </c>
      <c r="B13307" s="42" t="s">
        <v>8454</v>
      </c>
      <c r="C13307">
        <v>2018</v>
      </c>
      <c r="D13307" s="42" t="s">
        <v>9011</v>
      </c>
      <c r="E13307" t="b">
        <v>0</v>
      </c>
      <c r="F13307" s="42" t="s">
        <v>10250</v>
      </c>
    </row>
    <row r="13308" spans="1:6" x14ac:dyDescent="0.2">
      <c r="A13308" s="42" t="s">
        <v>2014</v>
      </c>
      <c r="B13308" s="42" t="s">
        <v>8462</v>
      </c>
      <c r="C13308">
        <v>2012</v>
      </c>
      <c r="D13308" s="42" t="s">
        <v>8680</v>
      </c>
      <c r="E13308" t="b">
        <v>0</v>
      </c>
      <c r="F13308" s="42" t="s">
        <v>10250</v>
      </c>
    </row>
    <row r="13309" spans="1:6" x14ac:dyDescent="0.2">
      <c r="A13309" s="42" t="s">
        <v>2014</v>
      </c>
      <c r="B13309" s="42" t="s">
        <v>8462</v>
      </c>
      <c r="C13309">
        <v>2013</v>
      </c>
      <c r="D13309" s="42" t="s">
        <v>8679</v>
      </c>
      <c r="E13309" t="b">
        <v>0</v>
      </c>
      <c r="F13309" s="42" t="s">
        <v>10250</v>
      </c>
    </row>
    <row r="13310" spans="1:6" x14ac:dyDescent="0.2">
      <c r="A13310" s="42" t="s">
        <v>2014</v>
      </c>
      <c r="B13310" s="42" t="s">
        <v>8462</v>
      </c>
      <c r="C13310">
        <v>2014</v>
      </c>
      <c r="D13310" s="42" t="s">
        <v>8496</v>
      </c>
      <c r="E13310" t="b">
        <v>0</v>
      </c>
      <c r="F13310" s="42" t="s">
        <v>10250</v>
      </c>
    </row>
    <row r="13311" spans="1:6" x14ac:dyDescent="0.2">
      <c r="A13311" s="42" t="s">
        <v>2014</v>
      </c>
      <c r="B13311" s="42" t="s">
        <v>8462</v>
      </c>
      <c r="C13311">
        <v>2015</v>
      </c>
      <c r="D13311" s="42" t="s">
        <v>8673</v>
      </c>
      <c r="E13311" t="b">
        <v>0</v>
      </c>
      <c r="F13311" s="42" t="s">
        <v>10250</v>
      </c>
    </row>
    <row r="13312" spans="1:6" x14ac:dyDescent="0.2">
      <c r="A13312" s="42" t="s">
        <v>2014</v>
      </c>
      <c r="B13312" s="42" t="s">
        <v>8462</v>
      </c>
      <c r="C13312">
        <v>2016</v>
      </c>
      <c r="D13312" s="42" t="s">
        <v>8679</v>
      </c>
      <c r="E13312" t="b">
        <v>0</v>
      </c>
      <c r="F13312" s="42" t="s">
        <v>10250</v>
      </c>
    </row>
    <row r="13313" spans="1:6" x14ac:dyDescent="0.2">
      <c r="A13313" s="42" t="s">
        <v>2014</v>
      </c>
      <c r="B13313" s="42" t="s">
        <v>8462</v>
      </c>
      <c r="C13313">
        <v>2017</v>
      </c>
      <c r="D13313" s="42" t="s">
        <v>8673</v>
      </c>
      <c r="E13313" t="b">
        <v>0</v>
      </c>
      <c r="F13313" s="42" t="s">
        <v>10250</v>
      </c>
    </row>
    <row r="13314" spans="1:6" x14ac:dyDescent="0.2">
      <c r="A13314" s="42" t="s">
        <v>2014</v>
      </c>
      <c r="B13314" s="42" t="s">
        <v>8462</v>
      </c>
      <c r="C13314">
        <v>2018</v>
      </c>
      <c r="D13314" s="42" t="s">
        <v>9011</v>
      </c>
      <c r="E13314" t="b">
        <v>0</v>
      </c>
      <c r="F13314" s="42" t="s">
        <v>10250</v>
      </c>
    </row>
    <row r="13315" spans="1:6" x14ac:dyDescent="0.2">
      <c r="A13315" s="42" t="s">
        <v>2014</v>
      </c>
      <c r="B13315" s="42" t="s">
        <v>8464</v>
      </c>
      <c r="C13315">
        <v>2012</v>
      </c>
      <c r="D13315" s="42" t="s">
        <v>8496</v>
      </c>
      <c r="E13315" t="b">
        <v>0</v>
      </c>
      <c r="F13315" s="42" t="s">
        <v>10250</v>
      </c>
    </row>
    <row r="13316" spans="1:6" x14ac:dyDescent="0.2">
      <c r="A13316" s="42" t="s">
        <v>2014</v>
      </c>
      <c r="B13316" s="42" t="s">
        <v>8464</v>
      </c>
      <c r="C13316">
        <v>2013</v>
      </c>
      <c r="D13316" s="42" t="s">
        <v>8496</v>
      </c>
      <c r="E13316" t="b">
        <v>0</v>
      </c>
      <c r="F13316" s="42" t="s">
        <v>10250</v>
      </c>
    </row>
    <row r="13317" spans="1:6" x14ac:dyDescent="0.2">
      <c r="A13317" s="42" t="s">
        <v>2014</v>
      </c>
      <c r="B13317" s="42" t="s">
        <v>8464</v>
      </c>
      <c r="C13317">
        <v>2014</v>
      </c>
      <c r="D13317" s="42" t="s">
        <v>8496</v>
      </c>
      <c r="E13317" t="b">
        <v>0</v>
      </c>
      <c r="F13317" s="42" t="s">
        <v>10250</v>
      </c>
    </row>
    <row r="13318" spans="1:6" x14ac:dyDescent="0.2">
      <c r="A13318" s="42" t="s">
        <v>2014</v>
      </c>
      <c r="B13318" s="42" t="s">
        <v>8464</v>
      </c>
      <c r="C13318">
        <v>2015</v>
      </c>
      <c r="D13318" s="42" t="s">
        <v>8496</v>
      </c>
      <c r="E13318" t="b">
        <v>0</v>
      </c>
      <c r="F13318" s="42" t="s">
        <v>10250</v>
      </c>
    </row>
    <row r="13319" spans="1:6" x14ac:dyDescent="0.2">
      <c r="A13319" s="42" t="s">
        <v>2014</v>
      </c>
      <c r="B13319" s="42" t="s">
        <v>8464</v>
      </c>
      <c r="C13319">
        <v>2016</v>
      </c>
      <c r="D13319" s="42" t="s">
        <v>8496</v>
      </c>
      <c r="E13319" t="b">
        <v>0</v>
      </c>
      <c r="F13319" s="42" t="s">
        <v>10250</v>
      </c>
    </row>
    <row r="13320" spans="1:6" x14ac:dyDescent="0.2">
      <c r="A13320" s="42" t="s">
        <v>2014</v>
      </c>
      <c r="B13320" s="42" t="s">
        <v>8464</v>
      </c>
      <c r="C13320">
        <v>2017</v>
      </c>
      <c r="D13320" s="42" t="s">
        <v>8496</v>
      </c>
      <c r="E13320" t="b">
        <v>0</v>
      </c>
      <c r="F13320" s="42" t="s">
        <v>10250</v>
      </c>
    </row>
    <row r="13321" spans="1:6" x14ac:dyDescent="0.2">
      <c r="A13321" s="42" t="s">
        <v>2014</v>
      </c>
      <c r="B13321" s="42" t="s">
        <v>8464</v>
      </c>
      <c r="C13321">
        <v>2018</v>
      </c>
      <c r="D13321" s="42" t="s">
        <v>8482</v>
      </c>
      <c r="E13321" t="b">
        <v>0</v>
      </c>
      <c r="F13321" s="42" t="s">
        <v>10250</v>
      </c>
    </row>
    <row r="13322" spans="1:6" x14ac:dyDescent="0.2">
      <c r="A13322" s="42" t="s">
        <v>75</v>
      </c>
      <c r="B13322" s="42" t="s">
        <v>8454</v>
      </c>
      <c r="C13322">
        <v>2013</v>
      </c>
      <c r="D13322" s="42" t="s">
        <v>9064</v>
      </c>
      <c r="E13322" t="b">
        <v>0</v>
      </c>
      <c r="F13322" s="42" t="s">
        <v>9065</v>
      </c>
    </row>
    <row r="13323" spans="1:6" x14ac:dyDescent="0.2">
      <c r="A13323" s="42" t="s">
        <v>75</v>
      </c>
      <c r="B13323" s="42" t="s">
        <v>8454</v>
      </c>
      <c r="C13323">
        <v>2014</v>
      </c>
      <c r="D13323" s="42" t="s">
        <v>9066</v>
      </c>
      <c r="E13323" t="b">
        <v>0</v>
      </c>
      <c r="F13323" s="42" t="s">
        <v>9065</v>
      </c>
    </row>
    <row r="13324" spans="1:6" x14ac:dyDescent="0.2">
      <c r="A13324" s="42" t="s">
        <v>75</v>
      </c>
      <c r="B13324" s="42" t="s">
        <v>8454</v>
      </c>
      <c r="C13324">
        <v>2015</v>
      </c>
      <c r="D13324" s="42" t="s">
        <v>9067</v>
      </c>
      <c r="E13324" t="b">
        <v>0</v>
      </c>
      <c r="F13324" s="42" t="s">
        <v>9065</v>
      </c>
    </row>
    <row r="13325" spans="1:6" x14ac:dyDescent="0.2">
      <c r="A13325" s="42" t="s">
        <v>75</v>
      </c>
      <c r="B13325" s="42" t="s">
        <v>8454</v>
      </c>
      <c r="C13325">
        <v>2016</v>
      </c>
      <c r="D13325" s="42" t="s">
        <v>9068</v>
      </c>
      <c r="E13325" t="b">
        <v>0</v>
      </c>
      <c r="F13325" s="42" t="s">
        <v>9065</v>
      </c>
    </row>
    <row r="13326" spans="1:6" x14ac:dyDescent="0.2">
      <c r="A13326" s="42" t="s">
        <v>75</v>
      </c>
      <c r="B13326" s="42" t="s">
        <v>8454</v>
      </c>
      <c r="C13326">
        <v>2017</v>
      </c>
      <c r="D13326" s="42" t="s">
        <v>9069</v>
      </c>
      <c r="E13326" t="b">
        <v>0</v>
      </c>
      <c r="F13326" s="42" t="s">
        <v>9065</v>
      </c>
    </row>
    <row r="13327" spans="1:6" x14ac:dyDescent="0.2">
      <c r="A13327" s="42" t="s">
        <v>75</v>
      </c>
      <c r="B13327" s="42" t="s">
        <v>8454</v>
      </c>
      <c r="C13327">
        <v>2018</v>
      </c>
      <c r="D13327" s="42" t="s">
        <v>9070</v>
      </c>
      <c r="E13327" t="b">
        <v>0</v>
      </c>
      <c r="F13327" s="42" t="s">
        <v>9065</v>
      </c>
    </row>
    <row r="13328" spans="1:6" x14ac:dyDescent="0.2">
      <c r="A13328" s="42" t="s">
        <v>75</v>
      </c>
      <c r="B13328" s="42" t="s">
        <v>8454</v>
      </c>
      <c r="C13328">
        <v>2019</v>
      </c>
      <c r="D13328" s="42" t="s">
        <v>9071</v>
      </c>
      <c r="E13328" t="b">
        <v>0</v>
      </c>
      <c r="F13328" s="42" t="s">
        <v>9065</v>
      </c>
    </row>
    <row r="13329" spans="1:6" x14ac:dyDescent="0.2">
      <c r="A13329" s="42" t="s">
        <v>75</v>
      </c>
      <c r="B13329" s="42" t="s">
        <v>8462</v>
      </c>
      <c r="C13329">
        <v>2013</v>
      </c>
      <c r="D13329" s="42" t="s">
        <v>9072</v>
      </c>
      <c r="E13329" t="b">
        <v>0</v>
      </c>
      <c r="F13329" s="42" t="s">
        <v>9065</v>
      </c>
    </row>
    <row r="13330" spans="1:6" x14ac:dyDescent="0.2">
      <c r="A13330" s="42" t="s">
        <v>75</v>
      </c>
      <c r="B13330" s="42" t="s">
        <v>8462</v>
      </c>
      <c r="C13330">
        <v>2014</v>
      </c>
      <c r="D13330" s="42" t="s">
        <v>9073</v>
      </c>
      <c r="E13330" t="b">
        <v>0</v>
      </c>
      <c r="F13330" s="42" t="s">
        <v>9065</v>
      </c>
    </row>
    <row r="13331" spans="1:6" x14ac:dyDescent="0.2">
      <c r="A13331" s="42" t="s">
        <v>75</v>
      </c>
      <c r="B13331" s="42" t="s">
        <v>8462</v>
      </c>
      <c r="C13331">
        <v>2015</v>
      </c>
      <c r="D13331" s="42" t="s">
        <v>9074</v>
      </c>
      <c r="E13331" t="b">
        <v>0</v>
      </c>
      <c r="F13331" s="42" t="s">
        <v>9065</v>
      </c>
    </row>
    <row r="13332" spans="1:6" x14ac:dyDescent="0.2">
      <c r="A13332" s="42" t="s">
        <v>75</v>
      </c>
      <c r="B13332" s="42" t="s">
        <v>8462</v>
      </c>
      <c r="C13332">
        <v>2016</v>
      </c>
      <c r="D13332" s="42" t="s">
        <v>9075</v>
      </c>
      <c r="E13332" t="b">
        <v>0</v>
      </c>
      <c r="F13332" s="42" t="s">
        <v>9065</v>
      </c>
    </row>
    <row r="13333" spans="1:6" x14ac:dyDescent="0.2">
      <c r="A13333" s="42" t="s">
        <v>75</v>
      </c>
      <c r="B13333" s="42" t="s">
        <v>8462</v>
      </c>
      <c r="C13333">
        <v>2017</v>
      </c>
      <c r="D13333" s="42" t="s">
        <v>9076</v>
      </c>
      <c r="E13333" t="b">
        <v>0</v>
      </c>
      <c r="F13333" s="42" t="s">
        <v>9065</v>
      </c>
    </row>
    <row r="13334" spans="1:6" x14ac:dyDescent="0.2">
      <c r="A13334" s="42" t="s">
        <v>75</v>
      </c>
      <c r="B13334" s="42" t="s">
        <v>8462</v>
      </c>
      <c r="C13334">
        <v>2018</v>
      </c>
      <c r="D13334" s="42" t="s">
        <v>9077</v>
      </c>
      <c r="E13334" t="b">
        <v>0</v>
      </c>
      <c r="F13334" s="42" t="s">
        <v>9065</v>
      </c>
    </row>
    <row r="13335" spans="1:6" x14ac:dyDescent="0.2">
      <c r="A13335" s="42" t="s">
        <v>75</v>
      </c>
      <c r="B13335" s="42" t="s">
        <v>8462</v>
      </c>
      <c r="C13335">
        <v>2019</v>
      </c>
      <c r="D13335" s="42" t="s">
        <v>8606</v>
      </c>
      <c r="E13335" t="b">
        <v>0</v>
      </c>
      <c r="F13335" s="42" t="s">
        <v>9065</v>
      </c>
    </row>
    <row r="13336" spans="1:6" x14ac:dyDescent="0.2">
      <c r="A13336" s="42" t="s">
        <v>75</v>
      </c>
      <c r="B13336" s="42" t="s">
        <v>8464</v>
      </c>
      <c r="C13336">
        <v>2013</v>
      </c>
      <c r="D13336" s="42" t="s">
        <v>8492</v>
      </c>
      <c r="E13336" t="b">
        <v>0</v>
      </c>
      <c r="F13336" s="42" t="s">
        <v>9065</v>
      </c>
    </row>
    <row r="13337" spans="1:6" x14ac:dyDescent="0.2">
      <c r="A13337" s="42" t="s">
        <v>75</v>
      </c>
      <c r="B13337" s="42" t="s">
        <v>8464</v>
      </c>
      <c r="C13337">
        <v>2014</v>
      </c>
      <c r="D13337" s="42" t="s">
        <v>8615</v>
      </c>
      <c r="E13337" t="b">
        <v>0</v>
      </c>
      <c r="F13337" s="42" t="s">
        <v>9065</v>
      </c>
    </row>
    <row r="13338" spans="1:6" x14ac:dyDescent="0.2">
      <c r="A13338" s="42" t="s">
        <v>75</v>
      </c>
      <c r="B13338" s="42" t="s">
        <v>8464</v>
      </c>
      <c r="C13338">
        <v>2015</v>
      </c>
      <c r="D13338" s="42" t="s">
        <v>8543</v>
      </c>
      <c r="E13338" t="b">
        <v>0</v>
      </c>
      <c r="F13338" s="42" t="s">
        <v>9065</v>
      </c>
    </row>
    <row r="13339" spans="1:6" x14ac:dyDescent="0.2">
      <c r="A13339" s="42" t="s">
        <v>75</v>
      </c>
      <c r="B13339" s="42" t="s">
        <v>8464</v>
      </c>
      <c r="C13339">
        <v>2016</v>
      </c>
      <c r="D13339" s="42" t="s">
        <v>8576</v>
      </c>
      <c r="E13339" t="b">
        <v>0</v>
      </c>
      <c r="F13339" s="42" t="s">
        <v>9065</v>
      </c>
    </row>
    <row r="13340" spans="1:6" x14ac:dyDescent="0.2">
      <c r="A13340" s="42" t="s">
        <v>75</v>
      </c>
      <c r="B13340" s="42" t="s">
        <v>8464</v>
      </c>
      <c r="C13340">
        <v>2017</v>
      </c>
      <c r="D13340" s="42" t="s">
        <v>8618</v>
      </c>
      <c r="E13340" t="b">
        <v>0</v>
      </c>
      <c r="F13340" s="42" t="s">
        <v>9065</v>
      </c>
    </row>
    <row r="13341" spans="1:6" x14ac:dyDescent="0.2">
      <c r="A13341" s="42" t="s">
        <v>75</v>
      </c>
      <c r="B13341" s="42" t="s">
        <v>8464</v>
      </c>
      <c r="C13341">
        <v>2018</v>
      </c>
      <c r="D13341" s="42" t="s">
        <v>9078</v>
      </c>
      <c r="E13341" t="b">
        <v>0</v>
      </c>
      <c r="F13341" s="42" t="s">
        <v>9065</v>
      </c>
    </row>
    <row r="13342" spans="1:6" x14ac:dyDescent="0.2">
      <c r="A13342" s="42" t="s">
        <v>75</v>
      </c>
      <c r="B13342" s="42" t="s">
        <v>8464</v>
      </c>
      <c r="C13342">
        <v>2019</v>
      </c>
      <c r="D13342" s="42" t="s">
        <v>9079</v>
      </c>
      <c r="E13342" t="b">
        <v>0</v>
      </c>
      <c r="F13342" s="42" t="s">
        <v>9065</v>
      </c>
    </row>
    <row r="13343" spans="1:6" x14ac:dyDescent="0.2">
      <c r="A13343" s="42" t="s">
        <v>639</v>
      </c>
      <c r="B13343" s="42" t="s">
        <v>8454</v>
      </c>
      <c r="C13343">
        <v>2013</v>
      </c>
      <c r="D13343" s="42" t="s">
        <v>9246</v>
      </c>
      <c r="E13343" t="b">
        <v>1</v>
      </c>
      <c r="F13343" s="42" t="s">
        <v>840</v>
      </c>
    </row>
    <row r="13344" spans="1:6" x14ac:dyDescent="0.2">
      <c r="A13344" s="42" t="s">
        <v>639</v>
      </c>
      <c r="B13344" s="42" t="s">
        <v>8454</v>
      </c>
      <c r="C13344">
        <v>2014</v>
      </c>
      <c r="D13344" s="42" t="s">
        <v>8534</v>
      </c>
      <c r="E13344" t="b">
        <v>1</v>
      </c>
      <c r="F13344" s="42" t="s">
        <v>840</v>
      </c>
    </row>
    <row r="13345" spans="1:6" x14ac:dyDescent="0.2">
      <c r="A13345" s="42" t="s">
        <v>639</v>
      </c>
      <c r="B13345" s="42" t="s">
        <v>8454</v>
      </c>
      <c r="C13345">
        <v>2015</v>
      </c>
      <c r="D13345" s="42" t="s">
        <v>9342</v>
      </c>
      <c r="E13345" t="b">
        <v>1</v>
      </c>
      <c r="F13345" s="42" t="s">
        <v>840</v>
      </c>
    </row>
    <row r="13346" spans="1:6" x14ac:dyDescent="0.2">
      <c r="A13346" s="42" t="s">
        <v>639</v>
      </c>
      <c r="B13346" s="42" t="s">
        <v>8454</v>
      </c>
      <c r="C13346">
        <v>2016</v>
      </c>
      <c r="D13346" s="42" t="s">
        <v>9343</v>
      </c>
      <c r="E13346" t="b">
        <v>1</v>
      </c>
      <c r="F13346" s="42" t="s">
        <v>840</v>
      </c>
    </row>
    <row r="13347" spans="1:6" x14ac:dyDescent="0.2">
      <c r="A13347" s="42" t="s">
        <v>639</v>
      </c>
      <c r="B13347" s="42" t="s">
        <v>8454</v>
      </c>
      <c r="C13347">
        <v>2017</v>
      </c>
      <c r="D13347" s="42" t="s">
        <v>9093</v>
      </c>
      <c r="E13347" t="b">
        <v>1</v>
      </c>
      <c r="F13347" s="42" t="s">
        <v>840</v>
      </c>
    </row>
    <row r="13348" spans="1:6" x14ac:dyDescent="0.2">
      <c r="A13348" s="42" t="s">
        <v>639</v>
      </c>
      <c r="B13348" s="42" t="s">
        <v>8454</v>
      </c>
      <c r="C13348">
        <v>2018</v>
      </c>
      <c r="D13348" s="42" t="s">
        <v>9264</v>
      </c>
      <c r="E13348" t="b">
        <v>1</v>
      </c>
      <c r="F13348" s="42" t="s">
        <v>840</v>
      </c>
    </row>
    <row r="13349" spans="1:6" x14ac:dyDescent="0.2">
      <c r="A13349" s="42" t="s">
        <v>639</v>
      </c>
      <c r="B13349" s="42" t="s">
        <v>8454</v>
      </c>
      <c r="C13349">
        <v>2019</v>
      </c>
      <c r="D13349" s="42" t="s">
        <v>9344</v>
      </c>
      <c r="E13349" t="b">
        <v>1</v>
      </c>
      <c r="F13349" s="42" t="s">
        <v>840</v>
      </c>
    </row>
    <row r="13350" spans="1:6" x14ac:dyDescent="0.2">
      <c r="A13350" s="42" t="s">
        <v>639</v>
      </c>
      <c r="B13350" s="42" t="s">
        <v>8462</v>
      </c>
      <c r="C13350">
        <v>2013</v>
      </c>
      <c r="D13350" s="42" t="s">
        <v>9116</v>
      </c>
      <c r="E13350" t="b">
        <v>1</v>
      </c>
      <c r="F13350" s="42" t="s">
        <v>840</v>
      </c>
    </row>
    <row r="13351" spans="1:6" x14ac:dyDescent="0.2">
      <c r="A13351" s="42" t="s">
        <v>639</v>
      </c>
      <c r="B13351" s="42" t="s">
        <v>8462</v>
      </c>
      <c r="C13351">
        <v>2014</v>
      </c>
      <c r="D13351" s="42" t="s">
        <v>9264</v>
      </c>
      <c r="E13351" t="b">
        <v>1</v>
      </c>
      <c r="F13351" s="42" t="s">
        <v>840</v>
      </c>
    </row>
    <row r="13352" spans="1:6" x14ac:dyDescent="0.2">
      <c r="A13352" s="42" t="s">
        <v>639</v>
      </c>
      <c r="B13352" s="42" t="s">
        <v>8462</v>
      </c>
      <c r="C13352">
        <v>2015</v>
      </c>
      <c r="D13352" s="42" t="s">
        <v>9345</v>
      </c>
      <c r="E13352" t="b">
        <v>1</v>
      </c>
      <c r="F13352" s="42" t="s">
        <v>840</v>
      </c>
    </row>
    <row r="13353" spans="1:6" x14ac:dyDescent="0.2">
      <c r="A13353" s="42" t="s">
        <v>639</v>
      </c>
      <c r="B13353" s="42" t="s">
        <v>8462</v>
      </c>
      <c r="C13353">
        <v>2016</v>
      </c>
      <c r="D13353" s="42" t="s">
        <v>9102</v>
      </c>
      <c r="E13353" t="b">
        <v>1</v>
      </c>
      <c r="F13353" s="42" t="s">
        <v>840</v>
      </c>
    </row>
    <row r="13354" spans="1:6" x14ac:dyDescent="0.2">
      <c r="A13354" s="42" t="s">
        <v>639</v>
      </c>
      <c r="B13354" s="42" t="s">
        <v>8462</v>
      </c>
      <c r="C13354">
        <v>2017</v>
      </c>
      <c r="D13354" s="42" t="s">
        <v>9330</v>
      </c>
      <c r="E13354" t="b">
        <v>1</v>
      </c>
      <c r="F13354" s="42" t="s">
        <v>840</v>
      </c>
    </row>
    <row r="13355" spans="1:6" x14ac:dyDescent="0.2">
      <c r="A13355" s="42" t="s">
        <v>639</v>
      </c>
      <c r="B13355" s="42" t="s">
        <v>8462</v>
      </c>
      <c r="C13355">
        <v>2018</v>
      </c>
      <c r="D13355" s="42" t="s">
        <v>9346</v>
      </c>
      <c r="E13355" t="b">
        <v>1</v>
      </c>
      <c r="F13355" s="42" t="s">
        <v>840</v>
      </c>
    </row>
    <row r="13356" spans="1:6" x14ac:dyDescent="0.2">
      <c r="A13356" s="42" t="s">
        <v>639</v>
      </c>
      <c r="B13356" s="42" t="s">
        <v>8462</v>
      </c>
      <c r="C13356">
        <v>2019</v>
      </c>
      <c r="D13356" s="42" t="s">
        <v>9347</v>
      </c>
      <c r="E13356" t="b">
        <v>1</v>
      </c>
      <c r="F13356" s="42" t="s">
        <v>840</v>
      </c>
    </row>
    <row r="13357" spans="1:6" x14ac:dyDescent="0.2">
      <c r="A13357" s="42" t="s">
        <v>639</v>
      </c>
      <c r="B13357" s="42" t="s">
        <v>8464</v>
      </c>
      <c r="C13357">
        <v>2013</v>
      </c>
      <c r="D13357" s="42" t="s">
        <v>9178</v>
      </c>
      <c r="E13357" t="b">
        <v>1</v>
      </c>
      <c r="F13357" s="42" t="s">
        <v>840</v>
      </c>
    </row>
    <row r="13358" spans="1:6" x14ac:dyDescent="0.2">
      <c r="A13358" s="42" t="s">
        <v>639</v>
      </c>
      <c r="B13358" s="42" t="s">
        <v>8464</v>
      </c>
      <c r="C13358">
        <v>2014</v>
      </c>
      <c r="D13358" s="42" t="s">
        <v>8759</v>
      </c>
      <c r="E13358" t="b">
        <v>1</v>
      </c>
      <c r="F13358" s="42" t="s">
        <v>840</v>
      </c>
    </row>
    <row r="13359" spans="1:6" x14ac:dyDescent="0.2">
      <c r="A13359" s="42" t="s">
        <v>639</v>
      </c>
      <c r="B13359" s="42" t="s">
        <v>8464</v>
      </c>
      <c r="C13359">
        <v>2015</v>
      </c>
      <c r="D13359" s="42" t="s">
        <v>8761</v>
      </c>
      <c r="E13359" t="b">
        <v>1</v>
      </c>
      <c r="F13359" s="42" t="s">
        <v>840</v>
      </c>
    </row>
    <row r="13360" spans="1:6" x14ac:dyDescent="0.2">
      <c r="A13360" s="42" t="s">
        <v>639</v>
      </c>
      <c r="B13360" s="42" t="s">
        <v>8464</v>
      </c>
      <c r="C13360">
        <v>2016</v>
      </c>
      <c r="D13360" s="42" t="s">
        <v>9348</v>
      </c>
      <c r="E13360" t="b">
        <v>1</v>
      </c>
      <c r="F13360" s="42" t="s">
        <v>840</v>
      </c>
    </row>
    <row r="13361" spans="1:6" x14ac:dyDescent="0.2">
      <c r="A13361" s="42" t="s">
        <v>639</v>
      </c>
      <c r="B13361" s="42" t="s">
        <v>8464</v>
      </c>
      <c r="C13361">
        <v>2017</v>
      </c>
      <c r="D13361" s="42" t="s">
        <v>9042</v>
      </c>
      <c r="E13361" t="b">
        <v>1</v>
      </c>
      <c r="F13361" s="42" t="s">
        <v>840</v>
      </c>
    </row>
    <row r="13362" spans="1:6" x14ac:dyDescent="0.2">
      <c r="A13362" s="42" t="s">
        <v>639</v>
      </c>
      <c r="B13362" s="42" t="s">
        <v>8464</v>
      </c>
      <c r="C13362">
        <v>2018</v>
      </c>
      <c r="D13362" s="42" t="s">
        <v>9082</v>
      </c>
      <c r="E13362" t="b">
        <v>1</v>
      </c>
      <c r="F13362" s="42" t="s">
        <v>840</v>
      </c>
    </row>
    <row r="13363" spans="1:6" x14ac:dyDescent="0.2">
      <c r="A13363" s="42" t="s">
        <v>639</v>
      </c>
      <c r="B13363" s="42" t="s">
        <v>8464</v>
      </c>
      <c r="C13363">
        <v>2019</v>
      </c>
      <c r="D13363" s="42" t="s">
        <v>8846</v>
      </c>
      <c r="E13363" t="b">
        <v>1</v>
      </c>
      <c r="F13363" s="42" t="s">
        <v>840</v>
      </c>
    </row>
    <row r="13364" spans="1:6" x14ac:dyDescent="0.2">
      <c r="A13364" s="42" t="s">
        <v>54</v>
      </c>
      <c r="B13364" s="42" t="s">
        <v>8454</v>
      </c>
      <c r="C13364">
        <v>2013</v>
      </c>
      <c r="D13364" s="42" t="s">
        <v>8526</v>
      </c>
      <c r="E13364" t="b">
        <v>0</v>
      </c>
      <c r="F13364" s="42" t="s">
        <v>10251</v>
      </c>
    </row>
    <row r="13365" spans="1:6" x14ac:dyDescent="0.2">
      <c r="A13365" s="42" t="s">
        <v>54</v>
      </c>
      <c r="B13365" s="42" t="s">
        <v>8454</v>
      </c>
      <c r="C13365">
        <v>2014</v>
      </c>
      <c r="D13365" s="42" t="s">
        <v>10252</v>
      </c>
      <c r="E13365" t="b">
        <v>0</v>
      </c>
      <c r="F13365" s="42" t="s">
        <v>10251</v>
      </c>
    </row>
    <row r="13366" spans="1:6" x14ac:dyDescent="0.2">
      <c r="A13366" s="42" t="s">
        <v>54</v>
      </c>
      <c r="B13366" s="42" t="s">
        <v>8454</v>
      </c>
      <c r="C13366">
        <v>2015</v>
      </c>
      <c r="D13366" s="42" t="s">
        <v>10253</v>
      </c>
      <c r="E13366" t="b">
        <v>0</v>
      </c>
      <c r="F13366" s="42" t="s">
        <v>10251</v>
      </c>
    </row>
    <row r="13367" spans="1:6" x14ac:dyDescent="0.2">
      <c r="A13367" s="42" t="s">
        <v>54</v>
      </c>
      <c r="B13367" s="42" t="s">
        <v>8454</v>
      </c>
      <c r="C13367">
        <v>2016</v>
      </c>
      <c r="D13367" s="42" t="s">
        <v>10254</v>
      </c>
      <c r="E13367" t="b">
        <v>0</v>
      </c>
      <c r="F13367" s="42" t="s">
        <v>10251</v>
      </c>
    </row>
    <row r="13368" spans="1:6" x14ac:dyDescent="0.2">
      <c r="A13368" s="42" t="s">
        <v>54</v>
      </c>
      <c r="B13368" s="42" t="s">
        <v>8454</v>
      </c>
      <c r="C13368">
        <v>2017</v>
      </c>
      <c r="D13368" s="42" t="s">
        <v>10255</v>
      </c>
      <c r="E13368" t="b">
        <v>0</v>
      </c>
      <c r="F13368" s="42" t="s">
        <v>10251</v>
      </c>
    </row>
    <row r="13369" spans="1:6" x14ac:dyDescent="0.2">
      <c r="A13369" s="42" t="s">
        <v>54</v>
      </c>
      <c r="B13369" s="42" t="s">
        <v>8454</v>
      </c>
      <c r="C13369">
        <v>2018</v>
      </c>
      <c r="D13369" s="42" t="s">
        <v>10161</v>
      </c>
      <c r="E13369" t="b">
        <v>0</v>
      </c>
      <c r="F13369" s="42" t="s">
        <v>10251</v>
      </c>
    </row>
    <row r="13370" spans="1:6" x14ac:dyDescent="0.2">
      <c r="A13370" s="42" t="s">
        <v>54</v>
      </c>
      <c r="B13370" s="42" t="s">
        <v>8454</v>
      </c>
      <c r="C13370">
        <v>2019</v>
      </c>
      <c r="D13370" s="42" t="s">
        <v>10256</v>
      </c>
      <c r="E13370" t="b">
        <v>0</v>
      </c>
      <c r="F13370" s="42" t="s">
        <v>10251</v>
      </c>
    </row>
    <row r="13371" spans="1:6" x14ac:dyDescent="0.2">
      <c r="A13371" s="42" t="s">
        <v>54</v>
      </c>
      <c r="B13371" s="42" t="s">
        <v>8462</v>
      </c>
      <c r="C13371">
        <v>2013</v>
      </c>
      <c r="D13371" s="42" t="s">
        <v>9179</v>
      </c>
      <c r="E13371" t="b">
        <v>0</v>
      </c>
      <c r="F13371" s="42" t="s">
        <v>10251</v>
      </c>
    </row>
    <row r="13372" spans="1:6" x14ac:dyDescent="0.2">
      <c r="A13372" s="42" t="s">
        <v>54</v>
      </c>
      <c r="B13372" s="42" t="s">
        <v>8462</v>
      </c>
      <c r="C13372">
        <v>2014</v>
      </c>
      <c r="D13372" s="42" t="s">
        <v>9631</v>
      </c>
      <c r="E13372" t="b">
        <v>0</v>
      </c>
      <c r="F13372" s="42" t="s">
        <v>10251</v>
      </c>
    </row>
    <row r="13373" spans="1:6" x14ac:dyDescent="0.2">
      <c r="A13373" s="42" t="s">
        <v>54</v>
      </c>
      <c r="B13373" s="42" t="s">
        <v>8462</v>
      </c>
      <c r="C13373">
        <v>2015</v>
      </c>
      <c r="D13373" s="42" t="s">
        <v>8802</v>
      </c>
      <c r="E13373" t="b">
        <v>0</v>
      </c>
      <c r="F13373" s="42" t="s">
        <v>10251</v>
      </c>
    </row>
    <row r="13374" spans="1:6" x14ac:dyDescent="0.2">
      <c r="A13374" s="42" t="s">
        <v>54</v>
      </c>
      <c r="B13374" s="42" t="s">
        <v>8462</v>
      </c>
      <c r="C13374">
        <v>2016</v>
      </c>
      <c r="D13374" s="42" t="s">
        <v>9304</v>
      </c>
      <c r="E13374" t="b">
        <v>0</v>
      </c>
      <c r="F13374" s="42" t="s">
        <v>10251</v>
      </c>
    </row>
    <row r="13375" spans="1:6" x14ac:dyDescent="0.2">
      <c r="A13375" s="42" t="s">
        <v>54</v>
      </c>
      <c r="B13375" s="42" t="s">
        <v>8462</v>
      </c>
      <c r="C13375">
        <v>2017</v>
      </c>
      <c r="D13375" s="42" t="s">
        <v>10257</v>
      </c>
      <c r="E13375" t="b">
        <v>0</v>
      </c>
      <c r="F13375" s="42" t="s">
        <v>10251</v>
      </c>
    </row>
    <row r="13376" spans="1:6" x14ac:dyDescent="0.2">
      <c r="A13376" s="42" t="s">
        <v>54</v>
      </c>
      <c r="B13376" s="42" t="s">
        <v>8462</v>
      </c>
      <c r="C13376">
        <v>2018</v>
      </c>
      <c r="D13376" s="42" t="s">
        <v>10258</v>
      </c>
      <c r="E13376" t="b">
        <v>0</v>
      </c>
      <c r="F13376" s="42" t="s">
        <v>10251</v>
      </c>
    </row>
    <row r="13377" spans="1:6" x14ac:dyDescent="0.2">
      <c r="A13377" s="42" t="s">
        <v>54</v>
      </c>
      <c r="B13377" s="42" t="s">
        <v>8462</v>
      </c>
      <c r="C13377">
        <v>2019</v>
      </c>
      <c r="D13377" s="42" t="s">
        <v>10259</v>
      </c>
      <c r="E13377" t="b">
        <v>0</v>
      </c>
      <c r="F13377" s="42" t="s">
        <v>10251</v>
      </c>
    </row>
    <row r="13378" spans="1:6" x14ac:dyDescent="0.2">
      <c r="A13378" s="42" t="s">
        <v>54</v>
      </c>
      <c r="B13378" s="42" t="s">
        <v>8464</v>
      </c>
      <c r="C13378">
        <v>2013</v>
      </c>
      <c r="D13378" s="42" t="s">
        <v>8720</v>
      </c>
      <c r="E13378" t="b">
        <v>0</v>
      </c>
      <c r="F13378" s="42" t="s">
        <v>10251</v>
      </c>
    </row>
    <row r="13379" spans="1:6" x14ac:dyDescent="0.2">
      <c r="A13379" s="42" t="s">
        <v>54</v>
      </c>
      <c r="B13379" s="42" t="s">
        <v>8464</v>
      </c>
      <c r="C13379">
        <v>2014</v>
      </c>
      <c r="D13379" s="42" t="s">
        <v>8560</v>
      </c>
      <c r="E13379" t="b">
        <v>0</v>
      </c>
      <c r="F13379" s="42" t="s">
        <v>10251</v>
      </c>
    </row>
    <row r="13380" spans="1:6" x14ac:dyDescent="0.2">
      <c r="A13380" s="42" t="s">
        <v>54</v>
      </c>
      <c r="B13380" s="42" t="s">
        <v>8464</v>
      </c>
      <c r="C13380">
        <v>2015</v>
      </c>
      <c r="D13380" s="42" t="s">
        <v>8557</v>
      </c>
      <c r="E13380" t="b">
        <v>0</v>
      </c>
      <c r="F13380" s="42" t="s">
        <v>10251</v>
      </c>
    </row>
    <row r="13381" spans="1:6" x14ac:dyDescent="0.2">
      <c r="A13381" s="42" t="s">
        <v>54</v>
      </c>
      <c r="B13381" s="42" t="s">
        <v>8464</v>
      </c>
      <c r="C13381">
        <v>2016</v>
      </c>
      <c r="D13381" s="42" t="s">
        <v>9033</v>
      </c>
      <c r="E13381" t="b">
        <v>0</v>
      </c>
      <c r="F13381" s="42" t="s">
        <v>10251</v>
      </c>
    </row>
    <row r="13382" spans="1:6" x14ac:dyDescent="0.2">
      <c r="A13382" s="42" t="s">
        <v>54</v>
      </c>
      <c r="B13382" s="42" t="s">
        <v>8464</v>
      </c>
      <c r="C13382">
        <v>2017</v>
      </c>
      <c r="D13382" s="42" t="s">
        <v>8988</v>
      </c>
      <c r="E13382" t="b">
        <v>0</v>
      </c>
      <c r="F13382" s="42" t="s">
        <v>10251</v>
      </c>
    </row>
    <row r="13383" spans="1:6" x14ac:dyDescent="0.2">
      <c r="A13383" s="42" t="s">
        <v>54</v>
      </c>
      <c r="B13383" s="42" t="s">
        <v>8464</v>
      </c>
      <c r="C13383">
        <v>2018</v>
      </c>
      <c r="D13383" s="42" t="s">
        <v>8550</v>
      </c>
      <c r="E13383" t="b">
        <v>0</v>
      </c>
      <c r="F13383" s="42" t="s">
        <v>10251</v>
      </c>
    </row>
    <row r="13384" spans="1:6" x14ac:dyDescent="0.2">
      <c r="A13384" s="42" t="s">
        <v>54</v>
      </c>
      <c r="B13384" s="42" t="s">
        <v>8464</v>
      </c>
      <c r="C13384">
        <v>2019</v>
      </c>
      <c r="D13384" s="42" t="s">
        <v>9044</v>
      </c>
      <c r="E13384" t="b">
        <v>0</v>
      </c>
      <c r="F13384" s="42" t="s">
        <v>10251</v>
      </c>
    </row>
    <row r="13385" spans="1:6" x14ac:dyDescent="0.2">
      <c r="A13385" s="42" t="s">
        <v>3525</v>
      </c>
      <c r="B13385" s="42" t="s">
        <v>8454</v>
      </c>
      <c r="C13385">
        <v>2013</v>
      </c>
      <c r="D13385" s="42" t="s">
        <v>9172</v>
      </c>
      <c r="E13385" t="b">
        <v>1</v>
      </c>
      <c r="F13385" s="42" t="s">
        <v>4562</v>
      </c>
    </row>
    <row r="13386" spans="1:6" x14ac:dyDescent="0.2">
      <c r="A13386" s="42" t="s">
        <v>3525</v>
      </c>
      <c r="B13386" s="42" t="s">
        <v>8454</v>
      </c>
      <c r="C13386">
        <v>2014</v>
      </c>
      <c r="D13386" s="42" t="s">
        <v>8607</v>
      </c>
      <c r="E13386" t="b">
        <v>1</v>
      </c>
      <c r="F13386" s="42" t="s">
        <v>4562</v>
      </c>
    </row>
    <row r="13387" spans="1:6" x14ac:dyDescent="0.2">
      <c r="A13387" s="42" t="s">
        <v>3525</v>
      </c>
      <c r="B13387" s="42" t="s">
        <v>8454</v>
      </c>
      <c r="C13387">
        <v>2015</v>
      </c>
      <c r="D13387" s="42" t="s">
        <v>9168</v>
      </c>
      <c r="E13387" t="b">
        <v>1</v>
      </c>
      <c r="F13387" s="42" t="s">
        <v>4562</v>
      </c>
    </row>
    <row r="13388" spans="1:6" x14ac:dyDescent="0.2">
      <c r="A13388" s="42" t="s">
        <v>3525</v>
      </c>
      <c r="B13388" s="42" t="s">
        <v>8454</v>
      </c>
      <c r="C13388">
        <v>2016</v>
      </c>
      <c r="D13388" s="42" t="s">
        <v>9092</v>
      </c>
      <c r="E13388" t="b">
        <v>1</v>
      </c>
      <c r="F13388" s="42" t="s">
        <v>4562</v>
      </c>
    </row>
    <row r="13389" spans="1:6" x14ac:dyDescent="0.2">
      <c r="A13389" s="42" t="s">
        <v>3525</v>
      </c>
      <c r="B13389" s="42" t="s">
        <v>8454</v>
      </c>
      <c r="C13389">
        <v>2017</v>
      </c>
      <c r="D13389" s="42" t="s">
        <v>8595</v>
      </c>
      <c r="E13389" t="b">
        <v>1</v>
      </c>
      <c r="F13389" s="42" t="s">
        <v>4562</v>
      </c>
    </row>
    <row r="13390" spans="1:6" x14ac:dyDescent="0.2">
      <c r="A13390" s="42" t="s">
        <v>3525</v>
      </c>
      <c r="B13390" s="42" t="s">
        <v>8454</v>
      </c>
      <c r="C13390">
        <v>2018</v>
      </c>
      <c r="D13390" s="42" t="s">
        <v>9255</v>
      </c>
      <c r="E13390" t="b">
        <v>1</v>
      </c>
      <c r="F13390" s="42" t="s">
        <v>4562</v>
      </c>
    </row>
    <row r="13391" spans="1:6" x14ac:dyDescent="0.2">
      <c r="A13391" s="42" t="s">
        <v>3525</v>
      </c>
      <c r="B13391" s="42" t="s">
        <v>8454</v>
      </c>
      <c r="C13391">
        <v>2019</v>
      </c>
      <c r="D13391" s="42" t="s">
        <v>9405</v>
      </c>
      <c r="E13391" t="b">
        <v>1</v>
      </c>
      <c r="F13391" s="42" t="s">
        <v>4562</v>
      </c>
    </row>
    <row r="13392" spans="1:6" x14ac:dyDescent="0.2">
      <c r="A13392" s="42" t="s">
        <v>3525</v>
      </c>
      <c r="B13392" s="42" t="s">
        <v>8462</v>
      </c>
      <c r="C13392">
        <v>2013</v>
      </c>
      <c r="D13392" s="42" t="s">
        <v>8713</v>
      </c>
      <c r="E13392" t="b">
        <v>1</v>
      </c>
      <c r="F13392" s="42" t="s">
        <v>4562</v>
      </c>
    </row>
    <row r="13393" spans="1:6" x14ac:dyDescent="0.2">
      <c r="A13393" s="42" t="s">
        <v>3525</v>
      </c>
      <c r="B13393" s="42" t="s">
        <v>8462</v>
      </c>
      <c r="C13393">
        <v>2014</v>
      </c>
      <c r="D13393" s="42" t="s">
        <v>9045</v>
      </c>
      <c r="E13393" t="b">
        <v>1</v>
      </c>
      <c r="F13393" s="42" t="s">
        <v>4562</v>
      </c>
    </row>
    <row r="13394" spans="1:6" x14ac:dyDescent="0.2">
      <c r="A13394" s="42" t="s">
        <v>3525</v>
      </c>
      <c r="B13394" s="42" t="s">
        <v>8462</v>
      </c>
      <c r="C13394">
        <v>2015</v>
      </c>
      <c r="D13394" s="42" t="s">
        <v>9271</v>
      </c>
      <c r="E13394" t="b">
        <v>1</v>
      </c>
      <c r="F13394" s="42" t="s">
        <v>4562</v>
      </c>
    </row>
    <row r="13395" spans="1:6" x14ac:dyDescent="0.2">
      <c r="A13395" s="42" t="s">
        <v>3525</v>
      </c>
      <c r="B13395" s="42" t="s">
        <v>8462</v>
      </c>
      <c r="C13395">
        <v>2016</v>
      </c>
      <c r="D13395" s="42" t="s">
        <v>8638</v>
      </c>
      <c r="E13395" t="b">
        <v>1</v>
      </c>
      <c r="F13395" s="42" t="s">
        <v>4562</v>
      </c>
    </row>
    <row r="13396" spans="1:6" x14ac:dyDescent="0.2">
      <c r="A13396" s="42" t="s">
        <v>3525</v>
      </c>
      <c r="B13396" s="42" t="s">
        <v>8462</v>
      </c>
      <c r="C13396">
        <v>2017</v>
      </c>
      <c r="D13396" s="42" t="s">
        <v>8970</v>
      </c>
      <c r="E13396" t="b">
        <v>1</v>
      </c>
      <c r="F13396" s="42" t="s">
        <v>4562</v>
      </c>
    </row>
    <row r="13397" spans="1:6" x14ac:dyDescent="0.2">
      <c r="A13397" s="42" t="s">
        <v>3525</v>
      </c>
      <c r="B13397" s="42" t="s">
        <v>8462</v>
      </c>
      <c r="C13397">
        <v>2018</v>
      </c>
      <c r="D13397" s="42" t="s">
        <v>9107</v>
      </c>
      <c r="E13397" t="b">
        <v>1</v>
      </c>
      <c r="F13397" s="42" t="s">
        <v>4562</v>
      </c>
    </row>
    <row r="13398" spans="1:6" x14ac:dyDescent="0.2">
      <c r="A13398" s="42" t="s">
        <v>3525</v>
      </c>
      <c r="B13398" s="42" t="s">
        <v>8462</v>
      </c>
      <c r="C13398">
        <v>2019</v>
      </c>
      <c r="D13398" s="42" t="s">
        <v>9205</v>
      </c>
      <c r="E13398" t="b">
        <v>1</v>
      </c>
      <c r="F13398" s="42" t="s">
        <v>4562</v>
      </c>
    </row>
    <row r="13399" spans="1:6" x14ac:dyDescent="0.2">
      <c r="A13399" s="42" t="s">
        <v>3525</v>
      </c>
      <c r="B13399" s="42" t="s">
        <v>8464</v>
      </c>
      <c r="C13399">
        <v>2013</v>
      </c>
      <c r="D13399" s="42" t="s">
        <v>8982</v>
      </c>
      <c r="E13399" t="b">
        <v>1</v>
      </c>
      <c r="F13399" s="42" t="s">
        <v>4562</v>
      </c>
    </row>
    <row r="13400" spans="1:6" x14ac:dyDescent="0.2">
      <c r="A13400" s="42" t="s">
        <v>3525</v>
      </c>
      <c r="B13400" s="42" t="s">
        <v>8464</v>
      </c>
      <c r="C13400">
        <v>2014</v>
      </c>
      <c r="D13400" s="42" t="s">
        <v>8596</v>
      </c>
      <c r="E13400" t="b">
        <v>1</v>
      </c>
      <c r="F13400" s="42" t="s">
        <v>4562</v>
      </c>
    </row>
    <row r="13401" spans="1:6" x14ac:dyDescent="0.2">
      <c r="A13401" s="42" t="s">
        <v>3525</v>
      </c>
      <c r="B13401" s="42" t="s">
        <v>8464</v>
      </c>
      <c r="C13401">
        <v>2015</v>
      </c>
      <c r="D13401" s="42" t="s">
        <v>8652</v>
      </c>
      <c r="E13401" t="b">
        <v>1</v>
      </c>
      <c r="F13401" s="42" t="s">
        <v>4562</v>
      </c>
    </row>
    <row r="13402" spans="1:6" x14ac:dyDescent="0.2">
      <c r="A13402" s="42" t="s">
        <v>3525</v>
      </c>
      <c r="B13402" s="42" t="s">
        <v>8464</v>
      </c>
      <c r="C13402">
        <v>2016</v>
      </c>
      <c r="D13402" s="42" t="s">
        <v>9329</v>
      </c>
      <c r="E13402" t="b">
        <v>1</v>
      </c>
      <c r="F13402" s="42" t="s">
        <v>4562</v>
      </c>
    </row>
    <row r="13403" spans="1:6" x14ac:dyDescent="0.2">
      <c r="A13403" s="42" t="s">
        <v>3525</v>
      </c>
      <c r="B13403" s="42" t="s">
        <v>8464</v>
      </c>
      <c r="C13403">
        <v>2017</v>
      </c>
      <c r="D13403" s="42" t="s">
        <v>9557</v>
      </c>
      <c r="E13403" t="b">
        <v>1</v>
      </c>
      <c r="F13403" s="42" t="s">
        <v>4562</v>
      </c>
    </row>
    <row r="13404" spans="1:6" x14ac:dyDescent="0.2">
      <c r="A13404" s="42" t="s">
        <v>3525</v>
      </c>
      <c r="B13404" s="42" t="s">
        <v>8464</v>
      </c>
      <c r="C13404">
        <v>2018</v>
      </c>
      <c r="D13404" s="42" t="s">
        <v>8691</v>
      </c>
      <c r="E13404" t="b">
        <v>1</v>
      </c>
      <c r="F13404" s="42" t="s">
        <v>4562</v>
      </c>
    </row>
    <row r="13405" spans="1:6" x14ac:dyDescent="0.2">
      <c r="A13405" s="42" t="s">
        <v>3525</v>
      </c>
      <c r="B13405" s="42" t="s">
        <v>8464</v>
      </c>
      <c r="C13405">
        <v>2019</v>
      </c>
      <c r="D13405" s="42" t="s">
        <v>8937</v>
      </c>
      <c r="E13405" t="b">
        <v>1</v>
      </c>
      <c r="F13405" s="42" t="s">
        <v>4562</v>
      </c>
    </row>
    <row r="13406" spans="1:6" x14ac:dyDescent="0.2">
      <c r="A13406" s="42" t="s">
        <v>3527</v>
      </c>
      <c r="B13406" s="42" t="s">
        <v>8454</v>
      </c>
      <c r="C13406">
        <v>2013</v>
      </c>
      <c r="D13406" s="42" t="s">
        <v>8593</v>
      </c>
      <c r="E13406" t="b">
        <v>0</v>
      </c>
      <c r="F13406" s="42" t="s">
        <v>10514</v>
      </c>
    </row>
    <row r="13407" spans="1:6" x14ac:dyDescent="0.2">
      <c r="A13407" s="42" t="s">
        <v>3527</v>
      </c>
      <c r="B13407" s="42" t="s">
        <v>8454</v>
      </c>
      <c r="C13407">
        <v>2014</v>
      </c>
      <c r="D13407" s="42" t="s">
        <v>8964</v>
      </c>
      <c r="E13407" t="b">
        <v>0</v>
      </c>
      <c r="F13407" s="42" t="s">
        <v>10514</v>
      </c>
    </row>
    <row r="13408" spans="1:6" x14ac:dyDescent="0.2">
      <c r="A13408" s="42" t="s">
        <v>3527</v>
      </c>
      <c r="B13408" s="42" t="s">
        <v>8454</v>
      </c>
      <c r="C13408">
        <v>2015</v>
      </c>
      <c r="D13408" s="42" t="s">
        <v>8608</v>
      </c>
      <c r="E13408" t="b">
        <v>0</v>
      </c>
      <c r="F13408" s="42" t="s">
        <v>10514</v>
      </c>
    </row>
    <row r="13409" spans="1:6" x14ac:dyDescent="0.2">
      <c r="A13409" s="42" t="s">
        <v>3527</v>
      </c>
      <c r="B13409" s="42" t="s">
        <v>8454</v>
      </c>
      <c r="C13409">
        <v>2016</v>
      </c>
      <c r="D13409" s="42" t="s">
        <v>8971</v>
      </c>
      <c r="E13409" t="b">
        <v>0</v>
      </c>
      <c r="F13409" s="42" t="s">
        <v>10514</v>
      </c>
    </row>
    <row r="13410" spans="1:6" x14ac:dyDescent="0.2">
      <c r="A13410" s="42" t="s">
        <v>3527</v>
      </c>
      <c r="B13410" s="42" t="s">
        <v>8454</v>
      </c>
      <c r="C13410">
        <v>2017</v>
      </c>
      <c r="D13410" s="42" t="s">
        <v>4381</v>
      </c>
      <c r="E13410" t="b">
        <v>0</v>
      </c>
      <c r="F13410" s="42" t="s">
        <v>10514</v>
      </c>
    </row>
    <row r="13411" spans="1:6" x14ac:dyDescent="0.2">
      <c r="A13411" s="42" t="s">
        <v>3527</v>
      </c>
      <c r="B13411" s="42" t="s">
        <v>8454</v>
      </c>
      <c r="C13411">
        <v>2018</v>
      </c>
      <c r="D13411" s="42" t="s">
        <v>9130</v>
      </c>
      <c r="E13411" t="b">
        <v>0</v>
      </c>
      <c r="F13411" s="42" t="s">
        <v>10514</v>
      </c>
    </row>
    <row r="13412" spans="1:6" x14ac:dyDescent="0.2">
      <c r="A13412" s="42" t="s">
        <v>3527</v>
      </c>
      <c r="B13412" s="42" t="s">
        <v>8454</v>
      </c>
      <c r="C13412">
        <v>2019</v>
      </c>
      <c r="D13412" s="42" t="s">
        <v>8638</v>
      </c>
      <c r="E13412" t="b">
        <v>0</v>
      </c>
      <c r="F13412" s="42" t="s">
        <v>10514</v>
      </c>
    </row>
    <row r="13413" spans="1:6" x14ac:dyDescent="0.2">
      <c r="A13413" s="42" t="s">
        <v>3527</v>
      </c>
      <c r="B13413" s="42" t="s">
        <v>8462</v>
      </c>
      <c r="C13413">
        <v>2013</v>
      </c>
      <c r="D13413" s="42" t="s">
        <v>8593</v>
      </c>
      <c r="E13413" t="b">
        <v>0</v>
      </c>
      <c r="F13413" s="42" t="s">
        <v>10514</v>
      </c>
    </row>
    <row r="13414" spans="1:6" x14ac:dyDescent="0.2">
      <c r="A13414" s="42" t="s">
        <v>3527</v>
      </c>
      <c r="B13414" s="42" t="s">
        <v>8462</v>
      </c>
      <c r="C13414">
        <v>2014</v>
      </c>
      <c r="D13414" s="42" t="s">
        <v>8964</v>
      </c>
      <c r="E13414" t="b">
        <v>0</v>
      </c>
      <c r="F13414" s="42" t="s">
        <v>10514</v>
      </c>
    </row>
    <row r="13415" spans="1:6" x14ac:dyDescent="0.2">
      <c r="A13415" s="42" t="s">
        <v>3527</v>
      </c>
      <c r="B13415" s="42" t="s">
        <v>8462</v>
      </c>
      <c r="C13415">
        <v>2015</v>
      </c>
      <c r="D13415" s="42" t="s">
        <v>8826</v>
      </c>
      <c r="E13415" t="b">
        <v>0</v>
      </c>
      <c r="F13415" s="42" t="s">
        <v>10514</v>
      </c>
    </row>
    <row r="13416" spans="1:6" x14ac:dyDescent="0.2">
      <c r="A13416" s="42" t="s">
        <v>3527</v>
      </c>
      <c r="B13416" s="42" t="s">
        <v>8462</v>
      </c>
      <c r="C13416">
        <v>2016</v>
      </c>
      <c r="D13416" s="42" t="s">
        <v>8936</v>
      </c>
      <c r="E13416" t="b">
        <v>0</v>
      </c>
      <c r="F13416" s="42" t="s">
        <v>10514</v>
      </c>
    </row>
    <row r="13417" spans="1:6" x14ac:dyDescent="0.2">
      <c r="A13417" s="42" t="s">
        <v>3527</v>
      </c>
      <c r="B13417" s="42" t="s">
        <v>8462</v>
      </c>
      <c r="C13417">
        <v>2017</v>
      </c>
      <c r="D13417" s="42" t="s">
        <v>4381</v>
      </c>
      <c r="E13417" t="b">
        <v>0</v>
      </c>
      <c r="F13417" s="42" t="s">
        <v>10514</v>
      </c>
    </row>
    <row r="13418" spans="1:6" x14ac:dyDescent="0.2">
      <c r="A13418" s="42" t="s">
        <v>3527</v>
      </c>
      <c r="B13418" s="42" t="s">
        <v>8462</v>
      </c>
      <c r="C13418">
        <v>2018</v>
      </c>
      <c r="D13418" s="42" t="s">
        <v>9130</v>
      </c>
      <c r="E13418" t="b">
        <v>0</v>
      </c>
      <c r="F13418" s="42" t="s">
        <v>10514</v>
      </c>
    </row>
    <row r="13419" spans="1:6" x14ac:dyDescent="0.2">
      <c r="A13419" s="42" t="s">
        <v>3527</v>
      </c>
      <c r="B13419" s="42" t="s">
        <v>8462</v>
      </c>
      <c r="C13419">
        <v>2019</v>
      </c>
      <c r="D13419" s="42" t="s">
        <v>8638</v>
      </c>
      <c r="E13419" t="b">
        <v>0</v>
      </c>
      <c r="F13419" s="42" t="s">
        <v>10514</v>
      </c>
    </row>
    <row r="13420" spans="1:6" x14ac:dyDescent="0.2">
      <c r="A13420" s="42" t="s">
        <v>3527</v>
      </c>
      <c r="B13420" s="42" t="s">
        <v>8464</v>
      </c>
      <c r="C13420">
        <v>2013</v>
      </c>
      <c r="D13420" s="42" t="s">
        <v>8586</v>
      </c>
      <c r="E13420" t="b">
        <v>0</v>
      </c>
      <c r="F13420" s="42" t="s">
        <v>10514</v>
      </c>
    </row>
    <row r="13421" spans="1:6" x14ac:dyDescent="0.2">
      <c r="A13421" s="42" t="s">
        <v>3527</v>
      </c>
      <c r="B13421" s="42" t="s">
        <v>8464</v>
      </c>
      <c r="C13421">
        <v>2014</v>
      </c>
      <c r="D13421" s="42" t="s">
        <v>9165</v>
      </c>
      <c r="E13421" t="b">
        <v>0</v>
      </c>
      <c r="F13421" s="42" t="s">
        <v>10514</v>
      </c>
    </row>
    <row r="13422" spans="1:6" x14ac:dyDescent="0.2">
      <c r="A13422" s="42" t="s">
        <v>3527</v>
      </c>
      <c r="B13422" s="42" t="s">
        <v>8464</v>
      </c>
      <c r="C13422">
        <v>2015</v>
      </c>
      <c r="D13422" s="42" t="s">
        <v>9172</v>
      </c>
      <c r="E13422" t="b">
        <v>0</v>
      </c>
      <c r="F13422" s="42" t="s">
        <v>10514</v>
      </c>
    </row>
    <row r="13423" spans="1:6" x14ac:dyDescent="0.2">
      <c r="A13423" s="42" t="s">
        <v>3527</v>
      </c>
      <c r="B13423" s="42" t="s">
        <v>8464</v>
      </c>
      <c r="C13423">
        <v>2016</v>
      </c>
      <c r="D13423" s="42" t="s">
        <v>9124</v>
      </c>
      <c r="E13423" t="b">
        <v>0</v>
      </c>
      <c r="F13423" s="42" t="s">
        <v>10514</v>
      </c>
    </row>
    <row r="13424" spans="1:6" x14ac:dyDescent="0.2">
      <c r="A13424" s="42" t="s">
        <v>3527</v>
      </c>
      <c r="B13424" s="42" t="s">
        <v>8464</v>
      </c>
      <c r="C13424">
        <v>2017</v>
      </c>
      <c r="D13424" s="42" t="s">
        <v>9129</v>
      </c>
      <c r="E13424" t="b">
        <v>0</v>
      </c>
      <c r="F13424" s="42" t="s">
        <v>10514</v>
      </c>
    </row>
    <row r="13425" spans="1:6" x14ac:dyDescent="0.2">
      <c r="A13425" s="42" t="s">
        <v>3527</v>
      </c>
      <c r="B13425" s="42" t="s">
        <v>8464</v>
      </c>
      <c r="C13425">
        <v>2018</v>
      </c>
      <c r="D13425" s="42" t="s">
        <v>8997</v>
      </c>
      <c r="E13425" t="b">
        <v>0</v>
      </c>
      <c r="F13425" s="42" t="s">
        <v>10514</v>
      </c>
    </row>
    <row r="13426" spans="1:6" x14ac:dyDescent="0.2">
      <c r="A13426" s="42" t="s">
        <v>3527</v>
      </c>
      <c r="B13426" s="42" t="s">
        <v>8464</v>
      </c>
      <c r="C13426">
        <v>2019</v>
      </c>
      <c r="D13426" s="42" t="s">
        <v>8997</v>
      </c>
      <c r="E13426" t="b">
        <v>0</v>
      </c>
      <c r="F13426" s="42" t="s">
        <v>10514</v>
      </c>
    </row>
    <row r="13427" spans="1:6" x14ac:dyDescent="0.2">
      <c r="A13427" s="42" t="s">
        <v>3529</v>
      </c>
      <c r="B13427" s="42" t="s">
        <v>8454</v>
      </c>
      <c r="C13427">
        <v>2013</v>
      </c>
      <c r="D13427" s="42" t="s">
        <v>10585</v>
      </c>
      <c r="E13427" t="b">
        <v>0</v>
      </c>
      <c r="F13427" s="42" t="s">
        <v>10747</v>
      </c>
    </row>
    <row r="13428" spans="1:6" x14ac:dyDescent="0.2">
      <c r="A13428" s="42" t="s">
        <v>3529</v>
      </c>
      <c r="B13428" s="42" t="s">
        <v>8454</v>
      </c>
      <c r="C13428">
        <v>2014</v>
      </c>
      <c r="D13428" s="42" t="s">
        <v>10748</v>
      </c>
      <c r="E13428" t="b">
        <v>0</v>
      </c>
      <c r="F13428" s="42" t="s">
        <v>10747</v>
      </c>
    </row>
    <row r="13429" spans="1:6" x14ac:dyDescent="0.2">
      <c r="A13429" s="42" t="s">
        <v>3529</v>
      </c>
      <c r="B13429" s="42" t="s">
        <v>8454</v>
      </c>
      <c r="C13429">
        <v>2015</v>
      </c>
      <c r="D13429" s="42" t="s">
        <v>9075</v>
      </c>
      <c r="E13429" t="b">
        <v>0</v>
      </c>
      <c r="F13429" s="42" t="s">
        <v>10747</v>
      </c>
    </row>
    <row r="13430" spans="1:6" x14ac:dyDescent="0.2">
      <c r="A13430" s="42" t="s">
        <v>3529</v>
      </c>
      <c r="B13430" s="42" t="s">
        <v>8454</v>
      </c>
      <c r="C13430">
        <v>2016</v>
      </c>
      <c r="D13430" s="42" t="s">
        <v>8479</v>
      </c>
      <c r="E13430" t="b">
        <v>0</v>
      </c>
      <c r="F13430" s="42" t="s">
        <v>10747</v>
      </c>
    </row>
    <row r="13431" spans="1:6" x14ac:dyDescent="0.2">
      <c r="A13431" s="42" t="s">
        <v>3529</v>
      </c>
      <c r="B13431" s="42" t="s">
        <v>8454</v>
      </c>
      <c r="C13431">
        <v>2017</v>
      </c>
      <c r="D13431" s="42" t="s">
        <v>10749</v>
      </c>
      <c r="E13431" t="b">
        <v>0</v>
      </c>
      <c r="F13431" s="42" t="s">
        <v>10747</v>
      </c>
    </row>
    <row r="13432" spans="1:6" x14ac:dyDescent="0.2">
      <c r="A13432" s="42" t="s">
        <v>3529</v>
      </c>
      <c r="B13432" s="42" t="s">
        <v>8454</v>
      </c>
      <c r="C13432">
        <v>2018</v>
      </c>
      <c r="D13432" s="42" t="s">
        <v>10750</v>
      </c>
      <c r="E13432" t="b">
        <v>0</v>
      </c>
      <c r="F13432" s="42" t="s">
        <v>10747</v>
      </c>
    </row>
    <row r="13433" spans="1:6" x14ac:dyDescent="0.2">
      <c r="A13433" s="42" t="s">
        <v>3529</v>
      </c>
      <c r="B13433" s="42" t="s">
        <v>8454</v>
      </c>
      <c r="C13433">
        <v>2019</v>
      </c>
      <c r="D13433" s="42" t="s">
        <v>10751</v>
      </c>
      <c r="E13433" t="b">
        <v>0</v>
      </c>
      <c r="F13433" s="42" t="s">
        <v>10747</v>
      </c>
    </row>
    <row r="13434" spans="1:6" x14ac:dyDescent="0.2">
      <c r="A13434" s="42" t="s">
        <v>3529</v>
      </c>
      <c r="B13434" s="42" t="s">
        <v>8462</v>
      </c>
      <c r="C13434">
        <v>2013</v>
      </c>
      <c r="D13434" s="42" t="s">
        <v>10585</v>
      </c>
      <c r="E13434" t="b">
        <v>0</v>
      </c>
      <c r="F13434" s="42" t="s">
        <v>10747</v>
      </c>
    </row>
    <row r="13435" spans="1:6" x14ac:dyDescent="0.2">
      <c r="A13435" s="42" t="s">
        <v>3529</v>
      </c>
      <c r="B13435" s="42" t="s">
        <v>8462</v>
      </c>
      <c r="C13435">
        <v>2014</v>
      </c>
      <c r="D13435" s="42" t="s">
        <v>8919</v>
      </c>
      <c r="E13435" t="b">
        <v>0</v>
      </c>
      <c r="F13435" s="42" t="s">
        <v>10747</v>
      </c>
    </row>
    <row r="13436" spans="1:6" x14ac:dyDescent="0.2">
      <c r="A13436" s="42" t="s">
        <v>3529</v>
      </c>
      <c r="B13436" s="42" t="s">
        <v>8462</v>
      </c>
      <c r="C13436">
        <v>2015</v>
      </c>
      <c r="D13436" s="42" t="s">
        <v>10752</v>
      </c>
      <c r="E13436" t="b">
        <v>0</v>
      </c>
      <c r="F13436" s="42" t="s">
        <v>10747</v>
      </c>
    </row>
    <row r="13437" spans="1:6" x14ac:dyDescent="0.2">
      <c r="A13437" s="42" t="s">
        <v>3529</v>
      </c>
      <c r="B13437" s="42" t="s">
        <v>8462</v>
      </c>
      <c r="C13437">
        <v>2016</v>
      </c>
      <c r="D13437" s="42" t="s">
        <v>9073</v>
      </c>
      <c r="E13437" t="b">
        <v>0</v>
      </c>
      <c r="F13437" s="42" t="s">
        <v>10747</v>
      </c>
    </row>
    <row r="13438" spans="1:6" x14ac:dyDescent="0.2">
      <c r="A13438" s="42" t="s">
        <v>3529</v>
      </c>
      <c r="B13438" s="42" t="s">
        <v>8462</v>
      </c>
      <c r="C13438">
        <v>2017</v>
      </c>
      <c r="D13438" s="42" t="s">
        <v>10753</v>
      </c>
      <c r="E13438" t="b">
        <v>0</v>
      </c>
      <c r="F13438" s="42" t="s">
        <v>10747</v>
      </c>
    </row>
    <row r="13439" spans="1:6" x14ac:dyDescent="0.2">
      <c r="A13439" s="42" t="s">
        <v>3529</v>
      </c>
      <c r="B13439" s="42" t="s">
        <v>8462</v>
      </c>
      <c r="C13439">
        <v>2018</v>
      </c>
      <c r="D13439" s="42" t="s">
        <v>10754</v>
      </c>
      <c r="E13439" t="b">
        <v>0</v>
      </c>
      <c r="F13439" s="42" t="s">
        <v>10747</v>
      </c>
    </row>
    <row r="13440" spans="1:6" x14ac:dyDescent="0.2">
      <c r="A13440" s="42" t="s">
        <v>3529</v>
      </c>
      <c r="B13440" s="42" t="s">
        <v>8462</v>
      </c>
      <c r="C13440">
        <v>2019</v>
      </c>
      <c r="D13440" s="42" t="s">
        <v>10751</v>
      </c>
      <c r="E13440" t="b">
        <v>0</v>
      </c>
      <c r="F13440" s="42" t="s">
        <v>10747</v>
      </c>
    </row>
    <row r="13441" spans="1:6" x14ac:dyDescent="0.2">
      <c r="A13441" s="42" t="s">
        <v>3529</v>
      </c>
      <c r="B13441" s="42" t="s">
        <v>8464</v>
      </c>
      <c r="C13441">
        <v>2013</v>
      </c>
      <c r="D13441" s="42" t="s">
        <v>8482</v>
      </c>
      <c r="E13441" t="b">
        <v>0</v>
      </c>
      <c r="F13441" s="42" t="s">
        <v>10747</v>
      </c>
    </row>
    <row r="13442" spans="1:6" x14ac:dyDescent="0.2">
      <c r="A13442" s="42" t="s">
        <v>3529</v>
      </c>
      <c r="B13442" s="42" t="s">
        <v>8464</v>
      </c>
      <c r="C13442">
        <v>2014</v>
      </c>
      <c r="D13442" s="42" t="s">
        <v>9029</v>
      </c>
      <c r="E13442" t="b">
        <v>0</v>
      </c>
      <c r="F13442" s="42" t="s">
        <v>10747</v>
      </c>
    </row>
    <row r="13443" spans="1:6" x14ac:dyDescent="0.2">
      <c r="A13443" s="42" t="s">
        <v>3529</v>
      </c>
      <c r="B13443" s="42" t="s">
        <v>8464</v>
      </c>
      <c r="C13443">
        <v>2015</v>
      </c>
      <c r="D13443" s="42" t="s">
        <v>8466</v>
      </c>
      <c r="E13443" t="b">
        <v>0</v>
      </c>
      <c r="F13443" s="42" t="s">
        <v>10747</v>
      </c>
    </row>
    <row r="13444" spans="1:6" x14ac:dyDescent="0.2">
      <c r="A13444" s="42" t="s">
        <v>3529</v>
      </c>
      <c r="B13444" s="42" t="s">
        <v>8464</v>
      </c>
      <c r="C13444">
        <v>2016</v>
      </c>
      <c r="D13444" s="42" t="s">
        <v>8491</v>
      </c>
      <c r="E13444" t="b">
        <v>0</v>
      </c>
      <c r="F13444" s="42" t="s">
        <v>10747</v>
      </c>
    </row>
    <row r="13445" spans="1:6" x14ac:dyDescent="0.2">
      <c r="A13445" s="42" t="s">
        <v>3529</v>
      </c>
      <c r="B13445" s="42" t="s">
        <v>8464</v>
      </c>
      <c r="C13445">
        <v>2017</v>
      </c>
      <c r="D13445" s="42" t="s">
        <v>8493</v>
      </c>
      <c r="E13445" t="b">
        <v>0</v>
      </c>
      <c r="F13445" s="42" t="s">
        <v>10747</v>
      </c>
    </row>
    <row r="13446" spans="1:6" x14ac:dyDescent="0.2">
      <c r="A13446" s="42" t="s">
        <v>3529</v>
      </c>
      <c r="B13446" s="42" t="s">
        <v>8464</v>
      </c>
      <c r="C13446">
        <v>2018</v>
      </c>
      <c r="D13446" s="42" t="s">
        <v>9660</v>
      </c>
      <c r="E13446" t="b">
        <v>0</v>
      </c>
      <c r="F13446" s="42" t="s">
        <v>10747</v>
      </c>
    </row>
    <row r="13447" spans="1:6" x14ac:dyDescent="0.2">
      <c r="A13447" s="42" t="s">
        <v>3529</v>
      </c>
      <c r="B13447" s="42" t="s">
        <v>8464</v>
      </c>
      <c r="C13447">
        <v>2019</v>
      </c>
      <c r="D13447" s="42" t="s">
        <v>8748</v>
      </c>
      <c r="E13447" t="b">
        <v>0</v>
      </c>
      <c r="F13447" s="42" t="s">
        <v>10747</v>
      </c>
    </row>
    <row r="13448" spans="1:6" x14ac:dyDescent="0.2">
      <c r="A13448" s="42" t="s">
        <v>3531</v>
      </c>
      <c r="B13448" s="42" t="s">
        <v>8454</v>
      </c>
      <c r="C13448">
        <v>2013</v>
      </c>
      <c r="D13448" s="42" t="s">
        <v>9619</v>
      </c>
      <c r="E13448" t="b">
        <v>0</v>
      </c>
      <c r="F13448" s="42" t="s">
        <v>10237</v>
      </c>
    </row>
    <row r="13449" spans="1:6" x14ac:dyDescent="0.2">
      <c r="A13449" s="42" t="s">
        <v>3531</v>
      </c>
      <c r="B13449" s="42" t="s">
        <v>8454</v>
      </c>
      <c r="C13449">
        <v>2014</v>
      </c>
      <c r="D13449" s="42" t="s">
        <v>8558</v>
      </c>
      <c r="E13449" t="b">
        <v>0</v>
      </c>
      <c r="F13449" s="42" t="s">
        <v>10237</v>
      </c>
    </row>
    <row r="13450" spans="1:6" x14ac:dyDescent="0.2">
      <c r="A13450" s="42" t="s">
        <v>3531</v>
      </c>
      <c r="B13450" s="42" t="s">
        <v>8454</v>
      </c>
      <c r="C13450">
        <v>2015</v>
      </c>
      <c r="D13450" s="42" t="s">
        <v>9674</v>
      </c>
      <c r="E13450" t="b">
        <v>0</v>
      </c>
      <c r="F13450" s="42" t="s">
        <v>10237</v>
      </c>
    </row>
    <row r="13451" spans="1:6" x14ac:dyDescent="0.2">
      <c r="A13451" s="42" t="s">
        <v>3531</v>
      </c>
      <c r="B13451" s="42" t="s">
        <v>8454</v>
      </c>
      <c r="C13451">
        <v>2016</v>
      </c>
      <c r="D13451" s="42" t="s">
        <v>9512</v>
      </c>
      <c r="E13451" t="b">
        <v>0</v>
      </c>
      <c r="F13451" s="42" t="s">
        <v>10237</v>
      </c>
    </row>
    <row r="13452" spans="1:6" x14ac:dyDescent="0.2">
      <c r="A13452" s="42" t="s">
        <v>3531</v>
      </c>
      <c r="B13452" s="42" t="s">
        <v>8454</v>
      </c>
      <c r="C13452">
        <v>2017</v>
      </c>
      <c r="D13452" s="42" t="s">
        <v>10238</v>
      </c>
      <c r="E13452" t="b">
        <v>0</v>
      </c>
      <c r="F13452" s="42" t="s">
        <v>10237</v>
      </c>
    </row>
    <row r="13453" spans="1:6" x14ac:dyDescent="0.2">
      <c r="A13453" s="42" t="s">
        <v>3531</v>
      </c>
      <c r="B13453" s="42" t="s">
        <v>8454</v>
      </c>
      <c r="C13453">
        <v>2018</v>
      </c>
      <c r="D13453" s="42" t="s">
        <v>10239</v>
      </c>
      <c r="E13453" t="b">
        <v>0</v>
      </c>
      <c r="F13453" s="42" t="s">
        <v>10237</v>
      </c>
    </row>
    <row r="13454" spans="1:6" x14ac:dyDescent="0.2">
      <c r="A13454" s="42" t="s">
        <v>3531</v>
      </c>
      <c r="B13454" s="42" t="s">
        <v>8454</v>
      </c>
      <c r="C13454">
        <v>2019</v>
      </c>
      <c r="D13454" s="42" t="s">
        <v>8560</v>
      </c>
      <c r="E13454" t="b">
        <v>0</v>
      </c>
      <c r="F13454" s="42" t="s">
        <v>10237</v>
      </c>
    </row>
    <row r="13455" spans="1:6" x14ac:dyDescent="0.2">
      <c r="A13455" s="42" t="s">
        <v>3531</v>
      </c>
      <c r="B13455" s="42" t="s">
        <v>8462</v>
      </c>
      <c r="C13455">
        <v>2013</v>
      </c>
      <c r="D13455" s="42" t="s">
        <v>9749</v>
      </c>
      <c r="E13455" t="b">
        <v>0</v>
      </c>
      <c r="F13455" s="42" t="s">
        <v>10237</v>
      </c>
    </row>
    <row r="13456" spans="1:6" x14ac:dyDescent="0.2">
      <c r="A13456" s="42" t="s">
        <v>3531</v>
      </c>
      <c r="B13456" s="42" t="s">
        <v>8462</v>
      </c>
      <c r="C13456">
        <v>2014</v>
      </c>
      <c r="D13456" s="42" t="s">
        <v>9234</v>
      </c>
      <c r="E13456" t="b">
        <v>0</v>
      </c>
      <c r="F13456" s="42" t="s">
        <v>10237</v>
      </c>
    </row>
    <row r="13457" spans="1:6" x14ac:dyDescent="0.2">
      <c r="A13457" s="42" t="s">
        <v>3531</v>
      </c>
      <c r="B13457" s="42" t="s">
        <v>8462</v>
      </c>
      <c r="C13457">
        <v>2015</v>
      </c>
      <c r="D13457" s="42" t="s">
        <v>9674</v>
      </c>
      <c r="E13457" t="b">
        <v>0</v>
      </c>
      <c r="F13457" s="42" t="s">
        <v>10237</v>
      </c>
    </row>
    <row r="13458" spans="1:6" x14ac:dyDescent="0.2">
      <c r="A13458" s="42" t="s">
        <v>3531</v>
      </c>
      <c r="B13458" s="42" t="s">
        <v>8462</v>
      </c>
      <c r="C13458">
        <v>2016</v>
      </c>
      <c r="D13458" s="42" t="s">
        <v>9041</v>
      </c>
      <c r="E13458" t="b">
        <v>0</v>
      </c>
      <c r="F13458" s="42" t="s">
        <v>10237</v>
      </c>
    </row>
    <row r="13459" spans="1:6" x14ac:dyDescent="0.2">
      <c r="A13459" s="42" t="s">
        <v>3531</v>
      </c>
      <c r="B13459" s="42" t="s">
        <v>8462</v>
      </c>
      <c r="C13459">
        <v>2017</v>
      </c>
      <c r="D13459" s="42" t="s">
        <v>10240</v>
      </c>
      <c r="E13459" t="b">
        <v>0</v>
      </c>
      <c r="F13459" s="42" t="s">
        <v>10237</v>
      </c>
    </row>
    <row r="13460" spans="1:6" x14ac:dyDescent="0.2">
      <c r="A13460" s="42" t="s">
        <v>3531</v>
      </c>
      <c r="B13460" s="42" t="s">
        <v>8462</v>
      </c>
      <c r="C13460">
        <v>2018</v>
      </c>
      <c r="D13460" s="42" t="s">
        <v>10239</v>
      </c>
      <c r="E13460" t="b">
        <v>0</v>
      </c>
      <c r="F13460" s="42" t="s">
        <v>10237</v>
      </c>
    </row>
    <row r="13461" spans="1:6" x14ac:dyDescent="0.2">
      <c r="A13461" s="42" t="s">
        <v>3531</v>
      </c>
      <c r="B13461" s="42" t="s">
        <v>8462</v>
      </c>
      <c r="C13461">
        <v>2019</v>
      </c>
      <c r="D13461" s="42" t="s">
        <v>8560</v>
      </c>
      <c r="E13461" t="b">
        <v>0</v>
      </c>
      <c r="F13461" s="42" t="s">
        <v>10237</v>
      </c>
    </row>
    <row r="13462" spans="1:6" x14ac:dyDescent="0.2">
      <c r="A13462" s="42" t="s">
        <v>3531</v>
      </c>
      <c r="B13462" s="42" t="s">
        <v>8464</v>
      </c>
      <c r="C13462">
        <v>2013</v>
      </c>
      <c r="D13462" s="42" t="s">
        <v>9207</v>
      </c>
      <c r="E13462" t="b">
        <v>0</v>
      </c>
      <c r="F13462" s="42" t="s">
        <v>10237</v>
      </c>
    </row>
    <row r="13463" spans="1:6" x14ac:dyDescent="0.2">
      <c r="A13463" s="42" t="s">
        <v>3531</v>
      </c>
      <c r="B13463" s="42" t="s">
        <v>8464</v>
      </c>
      <c r="C13463">
        <v>2014</v>
      </c>
      <c r="D13463" s="42" t="s">
        <v>8547</v>
      </c>
      <c r="E13463" t="b">
        <v>0</v>
      </c>
      <c r="F13463" s="42" t="s">
        <v>10237</v>
      </c>
    </row>
    <row r="13464" spans="1:6" x14ac:dyDescent="0.2">
      <c r="A13464" s="42" t="s">
        <v>3531</v>
      </c>
      <c r="B13464" s="42" t="s">
        <v>8464</v>
      </c>
      <c r="C13464">
        <v>2015</v>
      </c>
      <c r="D13464" s="42" t="s">
        <v>8530</v>
      </c>
      <c r="E13464" t="b">
        <v>0</v>
      </c>
      <c r="F13464" s="42" t="s">
        <v>10237</v>
      </c>
    </row>
    <row r="13465" spans="1:6" x14ac:dyDescent="0.2">
      <c r="A13465" s="42" t="s">
        <v>3531</v>
      </c>
      <c r="B13465" s="42" t="s">
        <v>8464</v>
      </c>
      <c r="C13465">
        <v>2016</v>
      </c>
      <c r="D13465" s="42" t="s">
        <v>8643</v>
      </c>
      <c r="E13465" t="b">
        <v>0</v>
      </c>
      <c r="F13465" s="42" t="s">
        <v>10237</v>
      </c>
    </row>
    <row r="13466" spans="1:6" x14ac:dyDescent="0.2">
      <c r="A13466" s="42" t="s">
        <v>3531</v>
      </c>
      <c r="B13466" s="42" t="s">
        <v>8464</v>
      </c>
      <c r="C13466">
        <v>2017</v>
      </c>
      <c r="D13466" s="42" t="s">
        <v>8644</v>
      </c>
      <c r="E13466" t="b">
        <v>0</v>
      </c>
      <c r="F13466" s="42" t="s">
        <v>10237</v>
      </c>
    </row>
    <row r="13467" spans="1:6" x14ac:dyDescent="0.2">
      <c r="A13467" s="42" t="s">
        <v>3531</v>
      </c>
      <c r="B13467" s="42" t="s">
        <v>8464</v>
      </c>
      <c r="C13467">
        <v>2018</v>
      </c>
      <c r="D13467" s="42" t="s">
        <v>8512</v>
      </c>
      <c r="E13467" t="b">
        <v>0</v>
      </c>
      <c r="F13467" s="42" t="s">
        <v>10237</v>
      </c>
    </row>
    <row r="13468" spans="1:6" x14ac:dyDescent="0.2">
      <c r="A13468" s="42" t="s">
        <v>3531</v>
      </c>
      <c r="B13468" s="42" t="s">
        <v>8464</v>
      </c>
      <c r="C13468">
        <v>2019</v>
      </c>
      <c r="D13468" s="42" t="s">
        <v>9170</v>
      </c>
      <c r="E13468" t="b">
        <v>0</v>
      </c>
      <c r="F13468" s="42" t="s">
        <v>10237</v>
      </c>
    </row>
    <row r="13469" spans="1:6" x14ac:dyDescent="0.2">
      <c r="A13469" s="42" t="s">
        <v>3532</v>
      </c>
      <c r="B13469" s="42" t="s">
        <v>8454</v>
      </c>
      <c r="C13469">
        <v>2014</v>
      </c>
      <c r="D13469" s="42" t="s">
        <v>8999</v>
      </c>
      <c r="E13469" t="b">
        <v>0</v>
      </c>
      <c r="F13469" s="42" t="s">
        <v>10755</v>
      </c>
    </row>
    <row r="13470" spans="1:6" x14ac:dyDescent="0.2">
      <c r="A13470" s="42" t="s">
        <v>3532</v>
      </c>
      <c r="B13470" s="42" t="s">
        <v>8454</v>
      </c>
      <c r="C13470">
        <v>2015</v>
      </c>
      <c r="D13470" s="42" t="s">
        <v>8558</v>
      </c>
      <c r="E13470" t="b">
        <v>0</v>
      </c>
      <c r="F13470" s="42" t="s">
        <v>10755</v>
      </c>
    </row>
    <row r="13471" spans="1:6" x14ac:dyDescent="0.2">
      <c r="A13471" s="42" t="s">
        <v>3532</v>
      </c>
      <c r="B13471" s="42" t="s">
        <v>8454</v>
      </c>
      <c r="C13471">
        <v>2016</v>
      </c>
      <c r="D13471" s="42" t="s">
        <v>9350</v>
      </c>
      <c r="E13471" t="b">
        <v>0</v>
      </c>
      <c r="F13471" s="42" t="s">
        <v>10755</v>
      </c>
    </row>
    <row r="13472" spans="1:6" x14ac:dyDescent="0.2">
      <c r="A13472" s="42" t="s">
        <v>3532</v>
      </c>
      <c r="B13472" s="42" t="s">
        <v>8454</v>
      </c>
      <c r="C13472">
        <v>2017</v>
      </c>
      <c r="D13472" s="42" t="s">
        <v>8723</v>
      </c>
      <c r="E13472" t="b">
        <v>0</v>
      </c>
      <c r="F13472" s="42" t="s">
        <v>10755</v>
      </c>
    </row>
    <row r="13473" spans="1:6" x14ac:dyDescent="0.2">
      <c r="A13473" s="42" t="s">
        <v>3532</v>
      </c>
      <c r="B13473" s="42" t="s">
        <v>8454</v>
      </c>
      <c r="C13473">
        <v>2018</v>
      </c>
      <c r="D13473" s="42" t="s">
        <v>8994</v>
      </c>
      <c r="E13473" t="b">
        <v>0</v>
      </c>
      <c r="F13473" s="42" t="s">
        <v>10755</v>
      </c>
    </row>
    <row r="13474" spans="1:6" x14ac:dyDescent="0.2">
      <c r="A13474" s="42" t="s">
        <v>3532</v>
      </c>
      <c r="B13474" s="42" t="s">
        <v>8454</v>
      </c>
      <c r="C13474">
        <v>2019</v>
      </c>
      <c r="D13474" s="42" t="s">
        <v>8497</v>
      </c>
      <c r="E13474" t="b">
        <v>0</v>
      </c>
      <c r="F13474" s="42" t="s">
        <v>10755</v>
      </c>
    </row>
    <row r="13475" spans="1:6" x14ac:dyDescent="0.2">
      <c r="A13475" s="42" t="s">
        <v>3532</v>
      </c>
      <c r="B13475" s="42" t="s">
        <v>8454</v>
      </c>
      <c r="C13475">
        <v>2020</v>
      </c>
      <c r="D13475" s="42" t="s">
        <v>9207</v>
      </c>
      <c r="E13475" t="b">
        <v>0</v>
      </c>
      <c r="F13475" s="42" t="s">
        <v>10755</v>
      </c>
    </row>
    <row r="13476" spans="1:6" x14ac:dyDescent="0.2">
      <c r="A13476" s="42" t="s">
        <v>3532</v>
      </c>
      <c r="B13476" s="42" t="s">
        <v>8462</v>
      </c>
      <c r="C13476">
        <v>2014</v>
      </c>
      <c r="D13476" s="42" t="s">
        <v>9291</v>
      </c>
      <c r="E13476" t="b">
        <v>0</v>
      </c>
      <c r="F13476" s="42" t="s">
        <v>10755</v>
      </c>
    </row>
    <row r="13477" spans="1:6" x14ac:dyDescent="0.2">
      <c r="A13477" s="42" t="s">
        <v>3532</v>
      </c>
      <c r="B13477" s="42" t="s">
        <v>8462</v>
      </c>
      <c r="C13477">
        <v>2015</v>
      </c>
      <c r="D13477" s="42" t="s">
        <v>8557</v>
      </c>
      <c r="E13477" t="b">
        <v>0</v>
      </c>
      <c r="F13477" s="42" t="s">
        <v>10755</v>
      </c>
    </row>
    <row r="13478" spans="1:6" x14ac:dyDescent="0.2">
      <c r="A13478" s="42" t="s">
        <v>3532</v>
      </c>
      <c r="B13478" s="42" t="s">
        <v>8462</v>
      </c>
      <c r="C13478">
        <v>2016</v>
      </c>
      <c r="D13478" s="42" t="s">
        <v>10377</v>
      </c>
      <c r="E13478" t="b">
        <v>0</v>
      </c>
      <c r="F13478" s="42" t="s">
        <v>10755</v>
      </c>
    </row>
    <row r="13479" spans="1:6" x14ac:dyDescent="0.2">
      <c r="A13479" s="42" t="s">
        <v>3532</v>
      </c>
      <c r="B13479" s="42" t="s">
        <v>8462</v>
      </c>
      <c r="C13479">
        <v>2017</v>
      </c>
      <c r="D13479" s="42" t="s">
        <v>9357</v>
      </c>
      <c r="E13479" t="b">
        <v>0</v>
      </c>
      <c r="F13479" s="42" t="s">
        <v>10755</v>
      </c>
    </row>
    <row r="13480" spans="1:6" x14ac:dyDescent="0.2">
      <c r="A13480" s="42" t="s">
        <v>3532</v>
      </c>
      <c r="B13480" s="42" t="s">
        <v>8462</v>
      </c>
      <c r="C13480">
        <v>2018</v>
      </c>
      <c r="D13480" s="42" t="s">
        <v>9350</v>
      </c>
      <c r="E13480" t="b">
        <v>0</v>
      </c>
      <c r="F13480" s="42" t="s">
        <v>10755</v>
      </c>
    </row>
    <row r="13481" spans="1:6" x14ac:dyDescent="0.2">
      <c r="A13481" s="42" t="s">
        <v>3532</v>
      </c>
      <c r="B13481" s="42" t="s">
        <v>8462</v>
      </c>
      <c r="C13481">
        <v>2019</v>
      </c>
      <c r="D13481" s="42" t="s">
        <v>8456</v>
      </c>
      <c r="E13481" t="b">
        <v>0</v>
      </c>
      <c r="F13481" s="42" t="s">
        <v>10755</v>
      </c>
    </row>
    <row r="13482" spans="1:6" x14ac:dyDescent="0.2">
      <c r="A13482" s="42" t="s">
        <v>3532</v>
      </c>
      <c r="B13482" s="42" t="s">
        <v>8462</v>
      </c>
      <c r="C13482">
        <v>2020</v>
      </c>
      <c r="D13482" s="42" t="s">
        <v>9357</v>
      </c>
      <c r="E13482" t="b">
        <v>0</v>
      </c>
      <c r="F13482" s="42" t="s">
        <v>10755</v>
      </c>
    </row>
    <row r="13483" spans="1:6" x14ac:dyDescent="0.2">
      <c r="A13483" s="42" t="s">
        <v>3532</v>
      </c>
      <c r="B13483" s="42" t="s">
        <v>8464</v>
      </c>
      <c r="C13483">
        <v>2014</v>
      </c>
      <c r="D13483" s="42" t="s">
        <v>9012</v>
      </c>
      <c r="E13483" t="b">
        <v>0</v>
      </c>
      <c r="F13483" s="42" t="s">
        <v>10755</v>
      </c>
    </row>
    <row r="13484" spans="1:6" x14ac:dyDescent="0.2">
      <c r="A13484" s="42" t="s">
        <v>3532</v>
      </c>
      <c r="B13484" s="42" t="s">
        <v>8464</v>
      </c>
      <c r="C13484">
        <v>2015</v>
      </c>
      <c r="D13484" s="42" t="s">
        <v>8601</v>
      </c>
      <c r="E13484" t="b">
        <v>0</v>
      </c>
      <c r="F13484" s="42" t="s">
        <v>10755</v>
      </c>
    </row>
    <row r="13485" spans="1:6" x14ac:dyDescent="0.2">
      <c r="A13485" s="42" t="s">
        <v>3532</v>
      </c>
      <c r="B13485" s="42" t="s">
        <v>8464</v>
      </c>
      <c r="C13485">
        <v>2016</v>
      </c>
      <c r="D13485" s="42" t="s">
        <v>8974</v>
      </c>
      <c r="E13485" t="b">
        <v>0</v>
      </c>
      <c r="F13485" s="42" t="s">
        <v>10755</v>
      </c>
    </row>
    <row r="13486" spans="1:6" x14ac:dyDescent="0.2">
      <c r="A13486" s="42" t="s">
        <v>3532</v>
      </c>
      <c r="B13486" s="42" t="s">
        <v>8464</v>
      </c>
      <c r="C13486">
        <v>2017</v>
      </c>
      <c r="D13486" s="42" t="s">
        <v>9330</v>
      </c>
      <c r="E13486" t="b">
        <v>0</v>
      </c>
      <c r="F13486" s="42" t="s">
        <v>10755</v>
      </c>
    </row>
    <row r="13487" spans="1:6" x14ac:dyDescent="0.2">
      <c r="A13487" s="42" t="s">
        <v>3532</v>
      </c>
      <c r="B13487" s="42" t="s">
        <v>8464</v>
      </c>
      <c r="C13487">
        <v>2018</v>
      </c>
      <c r="D13487" s="42" t="s">
        <v>4381</v>
      </c>
      <c r="E13487" t="b">
        <v>0</v>
      </c>
      <c r="F13487" s="42" t="s">
        <v>10755</v>
      </c>
    </row>
    <row r="13488" spans="1:6" x14ac:dyDescent="0.2">
      <c r="A13488" s="42" t="s">
        <v>3532</v>
      </c>
      <c r="B13488" s="42" t="s">
        <v>8464</v>
      </c>
      <c r="C13488">
        <v>2019</v>
      </c>
      <c r="D13488" s="42" t="s">
        <v>8972</v>
      </c>
      <c r="E13488" t="b">
        <v>0</v>
      </c>
      <c r="F13488" s="42" t="s">
        <v>10755</v>
      </c>
    </row>
    <row r="13489" spans="1:6" x14ac:dyDescent="0.2">
      <c r="A13489" s="42" t="s">
        <v>3532</v>
      </c>
      <c r="B13489" s="42" t="s">
        <v>8464</v>
      </c>
      <c r="C13489">
        <v>2020</v>
      </c>
      <c r="D13489" s="42" t="s">
        <v>9122</v>
      </c>
      <c r="E13489" t="b">
        <v>0</v>
      </c>
      <c r="F13489" s="42" t="s">
        <v>10755</v>
      </c>
    </row>
    <row r="13490" spans="1:6" x14ac:dyDescent="0.2">
      <c r="A13490" s="42" t="s">
        <v>3534</v>
      </c>
      <c r="B13490" s="42" t="s">
        <v>8454</v>
      </c>
      <c r="C13490">
        <v>2013</v>
      </c>
      <c r="D13490" s="42" t="s">
        <v>8493</v>
      </c>
      <c r="E13490" t="b">
        <v>0</v>
      </c>
      <c r="F13490" s="42" t="s">
        <v>9181</v>
      </c>
    </row>
    <row r="13491" spans="1:6" x14ac:dyDescent="0.2">
      <c r="A13491" s="42" t="s">
        <v>3534</v>
      </c>
      <c r="B13491" s="42" t="s">
        <v>8454</v>
      </c>
      <c r="C13491">
        <v>2014</v>
      </c>
      <c r="D13491" s="42" t="s">
        <v>9182</v>
      </c>
      <c r="E13491" t="b">
        <v>0</v>
      </c>
      <c r="F13491" s="42" t="s">
        <v>9181</v>
      </c>
    </row>
    <row r="13492" spans="1:6" x14ac:dyDescent="0.2">
      <c r="A13492" s="42" t="s">
        <v>3534</v>
      </c>
      <c r="B13492" s="42" t="s">
        <v>8454</v>
      </c>
      <c r="C13492">
        <v>2015</v>
      </c>
      <c r="D13492" s="42" t="s">
        <v>9183</v>
      </c>
      <c r="E13492" t="b">
        <v>0</v>
      </c>
      <c r="F13492" s="42" t="s">
        <v>9181</v>
      </c>
    </row>
    <row r="13493" spans="1:6" x14ac:dyDescent="0.2">
      <c r="A13493" s="42" t="s">
        <v>3534</v>
      </c>
      <c r="B13493" s="42" t="s">
        <v>8454</v>
      </c>
      <c r="C13493">
        <v>2016</v>
      </c>
      <c r="D13493" s="42" t="s">
        <v>9184</v>
      </c>
      <c r="E13493" t="b">
        <v>0</v>
      </c>
      <c r="F13493" s="42" t="s">
        <v>9181</v>
      </c>
    </row>
    <row r="13494" spans="1:6" x14ac:dyDescent="0.2">
      <c r="A13494" s="42" t="s">
        <v>3534</v>
      </c>
      <c r="B13494" s="42" t="s">
        <v>8454</v>
      </c>
      <c r="C13494">
        <v>2017</v>
      </c>
      <c r="D13494" s="42" t="s">
        <v>9185</v>
      </c>
      <c r="E13494" t="b">
        <v>0</v>
      </c>
      <c r="F13494" s="42" t="s">
        <v>9181</v>
      </c>
    </row>
    <row r="13495" spans="1:6" x14ac:dyDescent="0.2">
      <c r="A13495" s="42" t="s">
        <v>3534</v>
      </c>
      <c r="B13495" s="42" t="s">
        <v>8454</v>
      </c>
      <c r="C13495">
        <v>2018</v>
      </c>
      <c r="D13495" s="42" t="s">
        <v>9186</v>
      </c>
      <c r="E13495" t="b">
        <v>0</v>
      </c>
      <c r="F13495" s="42" t="s">
        <v>9181</v>
      </c>
    </row>
    <row r="13496" spans="1:6" x14ac:dyDescent="0.2">
      <c r="A13496" s="42" t="s">
        <v>3534</v>
      </c>
      <c r="B13496" s="42" t="s">
        <v>8454</v>
      </c>
      <c r="C13496">
        <v>2019</v>
      </c>
      <c r="D13496" s="42" t="s">
        <v>9187</v>
      </c>
      <c r="E13496" t="b">
        <v>0</v>
      </c>
      <c r="F13496" s="42" t="s">
        <v>9181</v>
      </c>
    </row>
    <row r="13497" spans="1:6" x14ac:dyDescent="0.2">
      <c r="A13497" s="42" t="s">
        <v>3534</v>
      </c>
      <c r="B13497" s="42" t="s">
        <v>8462</v>
      </c>
      <c r="C13497">
        <v>2013</v>
      </c>
      <c r="D13497" s="42" t="s">
        <v>9188</v>
      </c>
      <c r="E13497" t="b">
        <v>0</v>
      </c>
      <c r="F13497" s="42" t="s">
        <v>9181</v>
      </c>
    </row>
    <row r="13498" spans="1:6" x14ac:dyDescent="0.2">
      <c r="A13498" s="42" t="s">
        <v>3534</v>
      </c>
      <c r="B13498" s="42" t="s">
        <v>8462</v>
      </c>
      <c r="C13498">
        <v>2014</v>
      </c>
      <c r="D13498" s="42" t="s">
        <v>8494</v>
      </c>
      <c r="E13498" t="b">
        <v>0</v>
      </c>
      <c r="F13498" s="42" t="s">
        <v>9181</v>
      </c>
    </row>
    <row r="13499" spans="1:6" x14ac:dyDescent="0.2">
      <c r="A13499" s="42" t="s">
        <v>3534</v>
      </c>
      <c r="B13499" s="42" t="s">
        <v>8462</v>
      </c>
      <c r="C13499">
        <v>2015</v>
      </c>
      <c r="D13499" s="42" t="s">
        <v>9189</v>
      </c>
      <c r="E13499" t="b">
        <v>0</v>
      </c>
      <c r="F13499" s="42" t="s">
        <v>9181</v>
      </c>
    </row>
    <row r="13500" spans="1:6" x14ac:dyDescent="0.2">
      <c r="A13500" s="42" t="s">
        <v>3534</v>
      </c>
      <c r="B13500" s="42" t="s">
        <v>8462</v>
      </c>
      <c r="C13500">
        <v>2016</v>
      </c>
      <c r="D13500" s="42" t="s">
        <v>9190</v>
      </c>
      <c r="E13500" t="b">
        <v>0</v>
      </c>
      <c r="F13500" s="42" t="s">
        <v>9181</v>
      </c>
    </row>
    <row r="13501" spans="1:6" x14ac:dyDescent="0.2">
      <c r="A13501" s="42" t="s">
        <v>3534</v>
      </c>
      <c r="B13501" s="42" t="s">
        <v>8462</v>
      </c>
      <c r="C13501">
        <v>2017</v>
      </c>
      <c r="D13501" s="42" t="s">
        <v>8990</v>
      </c>
      <c r="E13501" t="b">
        <v>0</v>
      </c>
      <c r="F13501" s="42" t="s">
        <v>9181</v>
      </c>
    </row>
    <row r="13502" spans="1:6" x14ac:dyDescent="0.2">
      <c r="A13502" s="42" t="s">
        <v>3534</v>
      </c>
      <c r="B13502" s="42" t="s">
        <v>8462</v>
      </c>
      <c r="C13502">
        <v>2018</v>
      </c>
      <c r="D13502" s="42" t="s">
        <v>9186</v>
      </c>
      <c r="E13502" t="b">
        <v>0</v>
      </c>
      <c r="F13502" s="42" t="s">
        <v>9181</v>
      </c>
    </row>
    <row r="13503" spans="1:6" x14ac:dyDescent="0.2">
      <c r="A13503" s="42" t="s">
        <v>3534</v>
      </c>
      <c r="B13503" s="42" t="s">
        <v>8462</v>
      </c>
      <c r="C13503">
        <v>2019</v>
      </c>
      <c r="D13503" s="42" t="s">
        <v>8540</v>
      </c>
      <c r="E13503" t="b">
        <v>0</v>
      </c>
      <c r="F13503" s="42" t="s">
        <v>9181</v>
      </c>
    </row>
    <row r="13504" spans="1:6" x14ac:dyDescent="0.2">
      <c r="A13504" s="42" t="s">
        <v>3534</v>
      </c>
      <c r="B13504" s="42" t="s">
        <v>8464</v>
      </c>
      <c r="C13504">
        <v>2013</v>
      </c>
      <c r="D13504" s="42" t="s">
        <v>8639</v>
      </c>
      <c r="E13504" t="b">
        <v>0</v>
      </c>
      <c r="F13504" s="42" t="s">
        <v>9181</v>
      </c>
    </row>
    <row r="13505" spans="1:6" x14ac:dyDescent="0.2">
      <c r="A13505" s="42" t="s">
        <v>3534</v>
      </c>
      <c r="B13505" s="42" t="s">
        <v>8464</v>
      </c>
      <c r="C13505">
        <v>2014</v>
      </c>
      <c r="D13505" s="42" t="s">
        <v>8995</v>
      </c>
      <c r="E13505" t="b">
        <v>0</v>
      </c>
      <c r="F13505" s="42" t="s">
        <v>9181</v>
      </c>
    </row>
    <row r="13506" spans="1:6" x14ac:dyDescent="0.2">
      <c r="A13506" s="42" t="s">
        <v>3534</v>
      </c>
      <c r="B13506" s="42" t="s">
        <v>8464</v>
      </c>
      <c r="C13506">
        <v>2015</v>
      </c>
      <c r="D13506" s="42" t="s">
        <v>8649</v>
      </c>
      <c r="E13506" t="b">
        <v>0</v>
      </c>
      <c r="F13506" s="42" t="s">
        <v>9181</v>
      </c>
    </row>
    <row r="13507" spans="1:6" x14ac:dyDescent="0.2">
      <c r="A13507" s="42" t="s">
        <v>3534</v>
      </c>
      <c r="B13507" s="42" t="s">
        <v>8464</v>
      </c>
      <c r="C13507">
        <v>2016</v>
      </c>
      <c r="D13507" s="42" t="s">
        <v>8956</v>
      </c>
      <c r="E13507" t="b">
        <v>0</v>
      </c>
      <c r="F13507" s="42" t="s">
        <v>9181</v>
      </c>
    </row>
    <row r="13508" spans="1:6" x14ac:dyDescent="0.2">
      <c r="A13508" s="42" t="s">
        <v>3534</v>
      </c>
      <c r="B13508" s="42" t="s">
        <v>8464</v>
      </c>
      <c r="C13508">
        <v>2017</v>
      </c>
      <c r="D13508" s="42" t="s">
        <v>8631</v>
      </c>
      <c r="E13508" t="b">
        <v>0</v>
      </c>
      <c r="F13508" s="42" t="s">
        <v>9181</v>
      </c>
    </row>
    <row r="13509" spans="1:6" x14ac:dyDescent="0.2">
      <c r="A13509" s="42" t="s">
        <v>3534</v>
      </c>
      <c r="B13509" s="42" t="s">
        <v>8464</v>
      </c>
      <c r="C13509">
        <v>2018</v>
      </c>
      <c r="D13509" s="42" t="s">
        <v>8613</v>
      </c>
      <c r="E13509" t="b">
        <v>0</v>
      </c>
      <c r="F13509" s="42" t="s">
        <v>9181</v>
      </c>
    </row>
    <row r="13510" spans="1:6" x14ac:dyDescent="0.2">
      <c r="A13510" s="42" t="s">
        <v>3534</v>
      </c>
      <c r="B13510" s="42" t="s">
        <v>8464</v>
      </c>
      <c r="C13510">
        <v>2019</v>
      </c>
      <c r="D13510" s="42" t="s">
        <v>9191</v>
      </c>
      <c r="E13510" t="b">
        <v>0</v>
      </c>
      <c r="F13510" s="42" t="s">
        <v>9181</v>
      </c>
    </row>
    <row r="13511" spans="1:6" x14ac:dyDescent="0.2">
      <c r="A13511" s="42" t="s">
        <v>3535</v>
      </c>
      <c r="B13511" s="42" t="s">
        <v>8454</v>
      </c>
      <c r="C13511">
        <v>2013</v>
      </c>
      <c r="D13511" s="42" t="s">
        <v>9228</v>
      </c>
      <c r="E13511" t="b">
        <v>0</v>
      </c>
      <c r="F13511" s="42" t="s">
        <v>10756</v>
      </c>
    </row>
    <row r="13512" spans="1:6" x14ac:dyDescent="0.2">
      <c r="A13512" s="42" t="s">
        <v>3535</v>
      </c>
      <c r="B13512" s="42" t="s">
        <v>8454</v>
      </c>
      <c r="C13512">
        <v>2014</v>
      </c>
      <c r="D13512" s="42" t="s">
        <v>9748</v>
      </c>
      <c r="E13512" t="b">
        <v>0</v>
      </c>
      <c r="F13512" s="42" t="s">
        <v>10756</v>
      </c>
    </row>
    <row r="13513" spans="1:6" x14ac:dyDescent="0.2">
      <c r="A13513" s="42" t="s">
        <v>3535</v>
      </c>
      <c r="B13513" s="42" t="s">
        <v>8454</v>
      </c>
      <c r="C13513">
        <v>2015</v>
      </c>
      <c r="D13513" s="42" t="s">
        <v>9445</v>
      </c>
      <c r="E13513" t="b">
        <v>0</v>
      </c>
      <c r="F13513" s="42" t="s">
        <v>10756</v>
      </c>
    </row>
    <row r="13514" spans="1:6" x14ac:dyDescent="0.2">
      <c r="A13514" s="42" t="s">
        <v>3535</v>
      </c>
      <c r="B13514" s="42" t="s">
        <v>8454</v>
      </c>
      <c r="C13514">
        <v>2016</v>
      </c>
      <c r="D13514" s="42" t="s">
        <v>8621</v>
      </c>
      <c r="E13514" t="b">
        <v>0</v>
      </c>
      <c r="F13514" s="42" t="s">
        <v>10756</v>
      </c>
    </row>
    <row r="13515" spans="1:6" x14ac:dyDescent="0.2">
      <c r="A13515" s="42" t="s">
        <v>3535</v>
      </c>
      <c r="B13515" s="42" t="s">
        <v>8454</v>
      </c>
      <c r="C13515">
        <v>2017</v>
      </c>
      <c r="D13515" s="42" t="s">
        <v>9075</v>
      </c>
      <c r="E13515" t="b">
        <v>0</v>
      </c>
      <c r="F13515" s="42" t="s">
        <v>10756</v>
      </c>
    </row>
    <row r="13516" spans="1:6" x14ac:dyDescent="0.2">
      <c r="A13516" s="42" t="s">
        <v>3535</v>
      </c>
      <c r="B13516" s="42" t="s">
        <v>8454</v>
      </c>
      <c r="C13516">
        <v>2018</v>
      </c>
      <c r="D13516" s="42" t="s">
        <v>10679</v>
      </c>
      <c r="E13516" t="b">
        <v>0</v>
      </c>
      <c r="F13516" s="42" t="s">
        <v>10756</v>
      </c>
    </row>
    <row r="13517" spans="1:6" x14ac:dyDescent="0.2">
      <c r="A13517" s="42" t="s">
        <v>3535</v>
      </c>
      <c r="B13517" s="42" t="s">
        <v>8454</v>
      </c>
      <c r="C13517">
        <v>2019</v>
      </c>
      <c r="D13517" s="42" t="s">
        <v>10732</v>
      </c>
      <c r="E13517" t="b">
        <v>0</v>
      </c>
      <c r="F13517" s="42" t="s">
        <v>10756</v>
      </c>
    </row>
    <row r="13518" spans="1:6" x14ac:dyDescent="0.2">
      <c r="A13518" s="42" t="s">
        <v>3535</v>
      </c>
      <c r="B13518" s="42" t="s">
        <v>8462</v>
      </c>
      <c r="C13518">
        <v>2013</v>
      </c>
      <c r="D13518" s="42" t="s">
        <v>9248</v>
      </c>
      <c r="E13518" t="b">
        <v>0</v>
      </c>
      <c r="F13518" s="42" t="s">
        <v>10756</v>
      </c>
    </row>
    <row r="13519" spans="1:6" x14ac:dyDescent="0.2">
      <c r="A13519" s="42" t="s">
        <v>3535</v>
      </c>
      <c r="B13519" s="42" t="s">
        <v>8462</v>
      </c>
      <c r="C13519">
        <v>2014</v>
      </c>
      <c r="D13519" s="42" t="s">
        <v>9591</v>
      </c>
      <c r="E13519" t="b">
        <v>0</v>
      </c>
      <c r="F13519" s="42" t="s">
        <v>10756</v>
      </c>
    </row>
    <row r="13520" spans="1:6" x14ac:dyDescent="0.2">
      <c r="A13520" s="42" t="s">
        <v>3535</v>
      </c>
      <c r="B13520" s="42" t="s">
        <v>8462</v>
      </c>
      <c r="C13520">
        <v>2015</v>
      </c>
      <c r="D13520" s="42" t="s">
        <v>10281</v>
      </c>
      <c r="E13520" t="b">
        <v>0</v>
      </c>
      <c r="F13520" s="42" t="s">
        <v>10756</v>
      </c>
    </row>
    <row r="13521" spans="1:6" x14ac:dyDescent="0.2">
      <c r="A13521" s="42" t="s">
        <v>3535</v>
      </c>
      <c r="B13521" s="42" t="s">
        <v>8462</v>
      </c>
      <c r="C13521">
        <v>2016</v>
      </c>
      <c r="D13521" s="42" t="s">
        <v>8758</v>
      </c>
      <c r="E13521" t="b">
        <v>0</v>
      </c>
      <c r="F13521" s="42" t="s">
        <v>10756</v>
      </c>
    </row>
    <row r="13522" spans="1:6" x14ac:dyDescent="0.2">
      <c r="A13522" s="42" t="s">
        <v>3535</v>
      </c>
      <c r="B13522" s="42" t="s">
        <v>8462</v>
      </c>
      <c r="C13522">
        <v>2017</v>
      </c>
      <c r="D13522" s="42" t="s">
        <v>8740</v>
      </c>
      <c r="E13522" t="b">
        <v>0</v>
      </c>
      <c r="F13522" s="42" t="s">
        <v>10756</v>
      </c>
    </row>
    <row r="13523" spans="1:6" x14ac:dyDescent="0.2">
      <c r="A13523" s="42" t="s">
        <v>3535</v>
      </c>
      <c r="B13523" s="42" t="s">
        <v>8462</v>
      </c>
      <c r="C13523">
        <v>2018</v>
      </c>
      <c r="D13523" s="42" t="s">
        <v>10757</v>
      </c>
      <c r="E13523" t="b">
        <v>0</v>
      </c>
      <c r="F13523" s="42" t="s">
        <v>10756</v>
      </c>
    </row>
    <row r="13524" spans="1:6" x14ac:dyDescent="0.2">
      <c r="A13524" s="42" t="s">
        <v>3535</v>
      </c>
      <c r="B13524" s="42" t="s">
        <v>8462</v>
      </c>
      <c r="C13524">
        <v>2019</v>
      </c>
      <c r="D13524" s="42" t="s">
        <v>10269</v>
      </c>
      <c r="E13524" t="b">
        <v>0</v>
      </c>
      <c r="F13524" s="42" t="s">
        <v>10756</v>
      </c>
    </row>
    <row r="13525" spans="1:6" x14ac:dyDescent="0.2">
      <c r="A13525" s="42" t="s">
        <v>3535</v>
      </c>
      <c r="B13525" s="42" t="s">
        <v>8464</v>
      </c>
      <c r="C13525">
        <v>2013</v>
      </c>
      <c r="D13525" s="42" t="s">
        <v>8496</v>
      </c>
      <c r="E13525" t="b">
        <v>0</v>
      </c>
      <c r="F13525" s="42" t="s">
        <v>10756</v>
      </c>
    </row>
    <row r="13526" spans="1:6" x14ac:dyDescent="0.2">
      <c r="A13526" s="42" t="s">
        <v>3535</v>
      </c>
      <c r="B13526" s="42" t="s">
        <v>8464</v>
      </c>
      <c r="C13526">
        <v>2014</v>
      </c>
      <c r="D13526" s="42" t="s">
        <v>8496</v>
      </c>
      <c r="E13526" t="b">
        <v>0</v>
      </c>
      <c r="F13526" s="42" t="s">
        <v>10756</v>
      </c>
    </row>
    <row r="13527" spans="1:6" x14ac:dyDescent="0.2">
      <c r="A13527" s="42" t="s">
        <v>3535</v>
      </c>
      <c r="B13527" s="42" t="s">
        <v>8464</v>
      </c>
      <c r="C13527">
        <v>2015</v>
      </c>
      <c r="D13527" s="42" t="s">
        <v>8496</v>
      </c>
      <c r="E13527" t="b">
        <v>0</v>
      </c>
      <c r="F13527" s="42" t="s">
        <v>10756</v>
      </c>
    </row>
    <row r="13528" spans="1:6" x14ac:dyDescent="0.2">
      <c r="A13528" s="42" t="s">
        <v>3535</v>
      </c>
      <c r="B13528" s="42" t="s">
        <v>8464</v>
      </c>
      <c r="C13528">
        <v>2016</v>
      </c>
      <c r="D13528" s="42" t="s">
        <v>8496</v>
      </c>
      <c r="E13528" t="b">
        <v>0</v>
      </c>
      <c r="F13528" s="42" t="s">
        <v>10756</v>
      </c>
    </row>
    <row r="13529" spans="1:6" x14ac:dyDescent="0.2">
      <c r="A13529" s="42" t="s">
        <v>3535</v>
      </c>
      <c r="B13529" s="42" t="s">
        <v>8464</v>
      </c>
      <c r="C13529">
        <v>2017</v>
      </c>
      <c r="D13529" s="42" t="s">
        <v>8496</v>
      </c>
      <c r="E13529" t="b">
        <v>0</v>
      </c>
      <c r="F13529" s="42" t="s">
        <v>10756</v>
      </c>
    </row>
    <row r="13530" spans="1:6" x14ac:dyDescent="0.2">
      <c r="A13530" s="42" t="s">
        <v>3535</v>
      </c>
      <c r="B13530" s="42" t="s">
        <v>8464</v>
      </c>
      <c r="C13530">
        <v>2018</v>
      </c>
      <c r="D13530" s="42" t="s">
        <v>8496</v>
      </c>
      <c r="E13530" t="b">
        <v>0</v>
      </c>
      <c r="F13530" s="42" t="s">
        <v>10756</v>
      </c>
    </row>
    <row r="13531" spans="1:6" x14ac:dyDescent="0.2">
      <c r="A13531" s="42" t="s">
        <v>3535</v>
      </c>
      <c r="B13531" s="42" t="s">
        <v>8464</v>
      </c>
      <c r="C13531">
        <v>2019</v>
      </c>
      <c r="D13531" s="42" t="s">
        <v>8496</v>
      </c>
      <c r="E13531" t="b">
        <v>0</v>
      </c>
      <c r="F13531" s="42" t="s">
        <v>10756</v>
      </c>
    </row>
    <row r="13532" spans="1:6" x14ac:dyDescent="0.2">
      <c r="A13532" s="42" t="s">
        <v>3536</v>
      </c>
      <c r="B13532" s="42" t="s">
        <v>8454</v>
      </c>
      <c r="C13532">
        <v>2013</v>
      </c>
      <c r="D13532" s="42" t="s">
        <v>8968</v>
      </c>
      <c r="E13532" t="b">
        <v>0</v>
      </c>
      <c r="F13532" s="42" t="s">
        <v>10758</v>
      </c>
    </row>
    <row r="13533" spans="1:6" x14ac:dyDescent="0.2">
      <c r="A13533" s="42" t="s">
        <v>3536</v>
      </c>
      <c r="B13533" s="42" t="s">
        <v>8454</v>
      </c>
      <c r="C13533">
        <v>2014</v>
      </c>
      <c r="D13533" s="42" t="s">
        <v>9184</v>
      </c>
      <c r="E13533" t="b">
        <v>0</v>
      </c>
      <c r="F13533" s="42" t="s">
        <v>10758</v>
      </c>
    </row>
    <row r="13534" spans="1:6" x14ac:dyDescent="0.2">
      <c r="A13534" s="42" t="s">
        <v>3536</v>
      </c>
      <c r="B13534" s="42" t="s">
        <v>8454</v>
      </c>
      <c r="C13534">
        <v>2015</v>
      </c>
      <c r="D13534" s="42" t="s">
        <v>9025</v>
      </c>
      <c r="E13534" t="b">
        <v>0</v>
      </c>
      <c r="F13534" s="42" t="s">
        <v>10758</v>
      </c>
    </row>
    <row r="13535" spans="1:6" x14ac:dyDescent="0.2">
      <c r="A13535" s="42" t="s">
        <v>3536</v>
      </c>
      <c r="B13535" s="42" t="s">
        <v>8454</v>
      </c>
      <c r="C13535">
        <v>2016</v>
      </c>
      <c r="D13535" s="42" t="s">
        <v>8931</v>
      </c>
      <c r="E13535" t="b">
        <v>0</v>
      </c>
      <c r="F13535" s="42" t="s">
        <v>10758</v>
      </c>
    </row>
    <row r="13536" spans="1:6" x14ac:dyDescent="0.2">
      <c r="A13536" s="42" t="s">
        <v>3536</v>
      </c>
      <c r="B13536" s="42" t="s">
        <v>8454</v>
      </c>
      <c r="C13536">
        <v>2017</v>
      </c>
      <c r="D13536" s="42" t="s">
        <v>10759</v>
      </c>
      <c r="E13536" t="b">
        <v>0</v>
      </c>
      <c r="F13536" s="42" t="s">
        <v>10758</v>
      </c>
    </row>
    <row r="13537" spans="1:6" x14ac:dyDescent="0.2">
      <c r="A13537" s="42" t="s">
        <v>3536</v>
      </c>
      <c r="B13537" s="42" t="s">
        <v>8454</v>
      </c>
      <c r="C13537">
        <v>2018</v>
      </c>
      <c r="D13537" s="42" t="s">
        <v>10760</v>
      </c>
      <c r="E13537" t="b">
        <v>0</v>
      </c>
      <c r="F13537" s="42" t="s">
        <v>10758</v>
      </c>
    </row>
    <row r="13538" spans="1:6" x14ac:dyDescent="0.2">
      <c r="A13538" s="42" t="s">
        <v>3536</v>
      </c>
      <c r="B13538" s="42" t="s">
        <v>8454</v>
      </c>
      <c r="C13538">
        <v>2019</v>
      </c>
      <c r="D13538" s="42" t="s">
        <v>10761</v>
      </c>
      <c r="E13538" t="b">
        <v>0</v>
      </c>
      <c r="F13538" s="42" t="s">
        <v>10758</v>
      </c>
    </row>
    <row r="13539" spans="1:6" x14ac:dyDescent="0.2">
      <c r="A13539" s="42" t="s">
        <v>3536</v>
      </c>
      <c r="B13539" s="42" t="s">
        <v>8462</v>
      </c>
      <c r="C13539">
        <v>2013</v>
      </c>
      <c r="D13539" s="42" t="s">
        <v>8827</v>
      </c>
      <c r="E13539" t="b">
        <v>0</v>
      </c>
      <c r="F13539" s="42" t="s">
        <v>10758</v>
      </c>
    </row>
    <row r="13540" spans="1:6" x14ac:dyDescent="0.2">
      <c r="A13540" s="42" t="s">
        <v>3536</v>
      </c>
      <c r="B13540" s="42" t="s">
        <v>8462</v>
      </c>
      <c r="C13540">
        <v>2014</v>
      </c>
      <c r="D13540" s="42" t="s">
        <v>9187</v>
      </c>
      <c r="E13540" t="b">
        <v>0</v>
      </c>
      <c r="F13540" s="42" t="s">
        <v>10758</v>
      </c>
    </row>
    <row r="13541" spans="1:6" x14ac:dyDescent="0.2">
      <c r="A13541" s="42" t="s">
        <v>3536</v>
      </c>
      <c r="B13541" s="42" t="s">
        <v>8462</v>
      </c>
      <c r="C13541">
        <v>2015</v>
      </c>
      <c r="D13541" s="42" t="s">
        <v>8492</v>
      </c>
      <c r="E13541" t="b">
        <v>0</v>
      </c>
      <c r="F13541" s="42" t="s">
        <v>10758</v>
      </c>
    </row>
    <row r="13542" spans="1:6" x14ac:dyDescent="0.2">
      <c r="A13542" s="42" t="s">
        <v>3536</v>
      </c>
      <c r="B13542" s="42" t="s">
        <v>8462</v>
      </c>
      <c r="C13542">
        <v>2016</v>
      </c>
      <c r="D13542" s="42" t="s">
        <v>9518</v>
      </c>
      <c r="E13542" t="b">
        <v>0</v>
      </c>
      <c r="F13542" s="42" t="s">
        <v>10758</v>
      </c>
    </row>
    <row r="13543" spans="1:6" x14ac:dyDescent="0.2">
      <c r="A13543" s="42" t="s">
        <v>3536</v>
      </c>
      <c r="B13543" s="42" t="s">
        <v>8462</v>
      </c>
      <c r="C13543">
        <v>2017</v>
      </c>
      <c r="D13543" s="42" t="s">
        <v>10762</v>
      </c>
      <c r="E13543" t="b">
        <v>0</v>
      </c>
      <c r="F13543" s="42" t="s">
        <v>10758</v>
      </c>
    </row>
    <row r="13544" spans="1:6" x14ac:dyDescent="0.2">
      <c r="A13544" s="42" t="s">
        <v>3536</v>
      </c>
      <c r="B13544" s="42" t="s">
        <v>8462</v>
      </c>
      <c r="C13544">
        <v>2018</v>
      </c>
      <c r="D13544" s="42" t="s">
        <v>9731</v>
      </c>
      <c r="E13544" t="b">
        <v>0</v>
      </c>
      <c r="F13544" s="42" t="s">
        <v>10758</v>
      </c>
    </row>
    <row r="13545" spans="1:6" x14ac:dyDescent="0.2">
      <c r="A13545" s="42" t="s">
        <v>3536</v>
      </c>
      <c r="B13545" s="42" t="s">
        <v>8462</v>
      </c>
      <c r="C13545">
        <v>2019</v>
      </c>
      <c r="D13545" s="42" t="s">
        <v>10763</v>
      </c>
      <c r="E13545" t="b">
        <v>0</v>
      </c>
      <c r="F13545" s="42" t="s">
        <v>10758</v>
      </c>
    </row>
    <row r="13546" spans="1:6" x14ac:dyDescent="0.2">
      <c r="A13546" s="42" t="s">
        <v>3536</v>
      </c>
      <c r="B13546" s="42" t="s">
        <v>8464</v>
      </c>
      <c r="C13546">
        <v>2013</v>
      </c>
      <c r="D13546" s="42" t="s">
        <v>8496</v>
      </c>
      <c r="E13546" t="b">
        <v>0</v>
      </c>
      <c r="F13546" s="42" t="s">
        <v>10758</v>
      </c>
    </row>
    <row r="13547" spans="1:6" x14ac:dyDescent="0.2">
      <c r="A13547" s="42" t="s">
        <v>3536</v>
      </c>
      <c r="B13547" s="42" t="s">
        <v>8464</v>
      </c>
      <c r="C13547">
        <v>2014</v>
      </c>
      <c r="D13547" s="42" t="s">
        <v>9013</v>
      </c>
      <c r="E13547" t="b">
        <v>0</v>
      </c>
      <c r="F13547" s="42" t="s">
        <v>10758</v>
      </c>
    </row>
    <row r="13548" spans="1:6" x14ac:dyDescent="0.2">
      <c r="A13548" s="42" t="s">
        <v>3536</v>
      </c>
      <c r="B13548" s="42" t="s">
        <v>8464</v>
      </c>
      <c r="C13548">
        <v>2015</v>
      </c>
      <c r="D13548" s="42" t="s">
        <v>8582</v>
      </c>
      <c r="E13548" t="b">
        <v>0</v>
      </c>
      <c r="F13548" s="42" t="s">
        <v>10758</v>
      </c>
    </row>
    <row r="13549" spans="1:6" x14ac:dyDescent="0.2">
      <c r="A13549" s="42" t="s">
        <v>3536</v>
      </c>
      <c r="B13549" s="42" t="s">
        <v>8464</v>
      </c>
      <c r="C13549">
        <v>2016</v>
      </c>
      <c r="D13549" s="42" t="s">
        <v>8639</v>
      </c>
      <c r="E13549" t="b">
        <v>0</v>
      </c>
      <c r="F13549" s="42" t="s">
        <v>10758</v>
      </c>
    </row>
    <row r="13550" spans="1:6" x14ac:dyDescent="0.2">
      <c r="A13550" s="42" t="s">
        <v>3536</v>
      </c>
      <c r="B13550" s="42" t="s">
        <v>8464</v>
      </c>
      <c r="C13550">
        <v>2017</v>
      </c>
      <c r="D13550" s="42" t="s">
        <v>9470</v>
      </c>
      <c r="E13550" t="b">
        <v>0</v>
      </c>
      <c r="F13550" s="42" t="s">
        <v>10758</v>
      </c>
    </row>
    <row r="13551" spans="1:6" x14ac:dyDescent="0.2">
      <c r="A13551" s="42" t="s">
        <v>3536</v>
      </c>
      <c r="B13551" s="42" t="s">
        <v>8464</v>
      </c>
      <c r="C13551">
        <v>2018</v>
      </c>
      <c r="D13551" s="42" t="s">
        <v>8671</v>
      </c>
      <c r="E13551" t="b">
        <v>0</v>
      </c>
      <c r="F13551" s="42" t="s">
        <v>10758</v>
      </c>
    </row>
    <row r="13552" spans="1:6" x14ac:dyDescent="0.2">
      <c r="A13552" s="42" t="s">
        <v>3536</v>
      </c>
      <c r="B13552" s="42" t="s">
        <v>8464</v>
      </c>
      <c r="C13552">
        <v>2019</v>
      </c>
      <c r="D13552" s="42" t="s">
        <v>8494</v>
      </c>
      <c r="E13552" t="b">
        <v>0</v>
      </c>
      <c r="F13552" s="42" t="s">
        <v>10758</v>
      </c>
    </row>
    <row r="13553" spans="1:6" x14ac:dyDescent="0.2">
      <c r="A13553" s="42" t="s">
        <v>3537</v>
      </c>
      <c r="B13553" s="42" t="s">
        <v>8454</v>
      </c>
      <c r="C13553">
        <v>2013</v>
      </c>
      <c r="D13553" s="42" t="s">
        <v>9191</v>
      </c>
      <c r="E13553" t="b">
        <v>0</v>
      </c>
      <c r="F13553" s="42" t="s">
        <v>10764</v>
      </c>
    </row>
    <row r="13554" spans="1:6" x14ac:dyDescent="0.2">
      <c r="A13554" s="42" t="s">
        <v>3537</v>
      </c>
      <c r="B13554" s="42" t="s">
        <v>8454</v>
      </c>
      <c r="C13554">
        <v>2014</v>
      </c>
      <c r="D13554" s="42" t="s">
        <v>8803</v>
      </c>
      <c r="E13554" t="b">
        <v>0</v>
      </c>
      <c r="F13554" s="42" t="s">
        <v>10764</v>
      </c>
    </row>
    <row r="13555" spans="1:6" x14ac:dyDescent="0.2">
      <c r="A13555" s="42" t="s">
        <v>3537</v>
      </c>
      <c r="B13555" s="42" t="s">
        <v>8454</v>
      </c>
      <c r="C13555">
        <v>2015</v>
      </c>
      <c r="D13555" s="42" t="s">
        <v>9226</v>
      </c>
      <c r="E13555" t="b">
        <v>0</v>
      </c>
      <c r="F13555" s="42" t="s">
        <v>10764</v>
      </c>
    </row>
    <row r="13556" spans="1:6" x14ac:dyDescent="0.2">
      <c r="A13556" s="42" t="s">
        <v>3537</v>
      </c>
      <c r="B13556" s="42" t="s">
        <v>8454</v>
      </c>
      <c r="C13556">
        <v>2016</v>
      </c>
      <c r="D13556" s="42" t="s">
        <v>9194</v>
      </c>
      <c r="E13556" t="b">
        <v>0</v>
      </c>
      <c r="F13556" s="42" t="s">
        <v>10764</v>
      </c>
    </row>
    <row r="13557" spans="1:6" x14ac:dyDescent="0.2">
      <c r="A13557" s="42" t="s">
        <v>3537</v>
      </c>
      <c r="B13557" s="42" t="s">
        <v>8454</v>
      </c>
      <c r="C13557">
        <v>2017</v>
      </c>
      <c r="D13557" s="42" t="s">
        <v>8768</v>
      </c>
      <c r="E13557" t="b">
        <v>0</v>
      </c>
      <c r="F13557" s="42" t="s">
        <v>10764</v>
      </c>
    </row>
    <row r="13558" spans="1:6" x14ac:dyDescent="0.2">
      <c r="A13558" s="42" t="s">
        <v>3537</v>
      </c>
      <c r="B13558" s="42" t="s">
        <v>8454</v>
      </c>
      <c r="C13558">
        <v>2018</v>
      </c>
      <c r="D13558" s="42" t="s">
        <v>8842</v>
      </c>
      <c r="E13558" t="b">
        <v>0</v>
      </c>
      <c r="F13558" s="42" t="s">
        <v>10764</v>
      </c>
    </row>
    <row r="13559" spans="1:6" x14ac:dyDescent="0.2">
      <c r="A13559" s="42" t="s">
        <v>3537</v>
      </c>
      <c r="B13559" s="42" t="s">
        <v>8454</v>
      </c>
      <c r="C13559">
        <v>2019</v>
      </c>
      <c r="D13559" s="42" t="s">
        <v>9383</v>
      </c>
      <c r="E13559" t="b">
        <v>0</v>
      </c>
      <c r="F13559" s="42" t="s">
        <v>10764</v>
      </c>
    </row>
    <row r="13560" spans="1:6" x14ac:dyDescent="0.2">
      <c r="A13560" s="42" t="s">
        <v>3537</v>
      </c>
      <c r="B13560" s="42" t="s">
        <v>8462</v>
      </c>
      <c r="C13560">
        <v>2013</v>
      </c>
      <c r="D13560" s="42" t="s">
        <v>8547</v>
      </c>
      <c r="E13560" t="b">
        <v>0</v>
      </c>
      <c r="F13560" s="42" t="s">
        <v>10764</v>
      </c>
    </row>
    <row r="13561" spans="1:6" x14ac:dyDescent="0.2">
      <c r="A13561" s="42" t="s">
        <v>3537</v>
      </c>
      <c r="B13561" s="42" t="s">
        <v>8462</v>
      </c>
      <c r="C13561">
        <v>2014</v>
      </c>
      <c r="D13561" s="42" t="s">
        <v>8549</v>
      </c>
      <c r="E13561" t="b">
        <v>0</v>
      </c>
      <c r="F13561" s="42" t="s">
        <v>10764</v>
      </c>
    </row>
    <row r="13562" spans="1:6" x14ac:dyDescent="0.2">
      <c r="A13562" s="42" t="s">
        <v>3537</v>
      </c>
      <c r="B13562" s="42" t="s">
        <v>8462</v>
      </c>
      <c r="C13562">
        <v>2015</v>
      </c>
      <c r="D13562" s="42" t="s">
        <v>9493</v>
      </c>
      <c r="E13562" t="b">
        <v>0</v>
      </c>
      <c r="F13562" s="42" t="s">
        <v>10764</v>
      </c>
    </row>
    <row r="13563" spans="1:6" x14ac:dyDescent="0.2">
      <c r="A13563" s="42" t="s">
        <v>3537</v>
      </c>
      <c r="B13563" s="42" t="s">
        <v>8462</v>
      </c>
      <c r="C13563">
        <v>2016</v>
      </c>
      <c r="D13563" s="42" t="s">
        <v>9114</v>
      </c>
      <c r="E13563" t="b">
        <v>0</v>
      </c>
      <c r="F13563" s="42" t="s">
        <v>10764</v>
      </c>
    </row>
    <row r="13564" spans="1:6" x14ac:dyDescent="0.2">
      <c r="A13564" s="42" t="s">
        <v>3537</v>
      </c>
      <c r="B13564" s="42" t="s">
        <v>8462</v>
      </c>
      <c r="C13564">
        <v>2017</v>
      </c>
      <c r="D13564" s="42" t="s">
        <v>8768</v>
      </c>
      <c r="E13564" t="b">
        <v>0</v>
      </c>
      <c r="F13564" s="42" t="s">
        <v>10764</v>
      </c>
    </row>
    <row r="13565" spans="1:6" x14ac:dyDescent="0.2">
      <c r="A13565" s="42" t="s">
        <v>3537</v>
      </c>
      <c r="B13565" s="42" t="s">
        <v>8462</v>
      </c>
      <c r="C13565">
        <v>2018</v>
      </c>
      <c r="D13565" s="42" t="s">
        <v>9241</v>
      </c>
      <c r="E13565" t="b">
        <v>0</v>
      </c>
      <c r="F13565" s="42" t="s">
        <v>10764</v>
      </c>
    </row>
    <row r="13566" spans="1:6" x14ac:dyDescent="0.2">
      <c r="A13566" s="42" t="s">
        <v>3537</v>
      </c>
      <c r="B13566" s="42" t="s">
        <v>8462</v>
      </c>
      <c r="C13566">
        <v>2019</v>
      </c>
      <c r="D13566" s="42" t="s">
        <v>10765</v>
      </c>
      <c r="E13566" t="b">
        <v>0</v>
      </c>
      <c r="F13566" s="42" t="s">
        <v>10764</v>
      </c>
    </row>
    <row r="13567" spans="1:6" x14ac:dyDescent="0.2">
      <c r="A13567" s="42" t="s">
        <v>3537</v>
      </c>
      <c r="B13567" s="42" t="s">
        <v>8464</v>
      </c>
      <c r="C13567">
        <v>2013</v>
      </c>
      <c r="D13567" s="42" t="s">
        <v>8964</v>
      </c>
      <c r="E13567" t="b">
        <v>0</v>
      </c>
      <c r="F13567" s="42" t="s">
        <v>10764</v>
      </c>
    </row>
    <row r="13568" spans="1:6" x14ac:dyDescent="0.2">
      <c r="A13568" s="42" t="s">
        <v>3537</v>
      </c>
      <c r="B13568" s="42" t="s">
        <v>8464</v>
      </c>
      <c r="C13568">
        <v>2014</v>
      </c>
      <c r="D13568" s="42" t="s">
        <v>8964</v>
      </c>
      <c r="E13568" t="b">
        <v>0</v>
      </c>
      <c r="F13568" s="42" t="s">
        <v>10764</v>
      </c>
    </row>
    <row r="13569" spans="1:6" x14ac:dyDescent="0.2">
      <c r="A13569" s="42" t="s">
        <v>3537</v>
      </c>
      <c r="B13569" s="42" t="s">
        <v>8464</v>
      </c>
      <c r="C13569">
        <v>2015</v>
      </c>
      <c r="D13569" s="42" t="s">
        <v>8964</v>
      </c>
      <c r="E13569" t="b">
        <v>0</v>
      </c>
      <c r="F13569" s="42" t="s">
        <v>10764</v>
      </c>
    </row>
    <row r="13570" spans="1:6" x14ac:dyDescent="0.2">
      <c r="A13570" s="42" t="s">
        <v>3537</v>
      </c>
      <c r="B13570" s="42" t="s">
        <v>8464</v>
      </c>
      <c r="C13570">
        <v>2016</v>
      </c>
      <c r="D13570" s="42" t="s">
        <v>8964</v>
      </c>
      <c r="E13570" t="b">
        <v>0</v>
      </c>
      <c r="F13570" s="42" t="s">
        <v>10764</v>
      </c>
    </row>
    <row r="13571" spans="1:6" x14ac:dyDescent="0.2">
      <c r="A13571" s="42" t="s">
        <v>3537</v>
      </c>
      <c r="B13571" s="42" t="s">
        <v>8464</v>
      </c>
      <c r="C13571">
        <v>2017</v>
      </c>
      <c r="D13571" s="42" t="s">
        <v>8964</v>
      </c>
      <c r="E13571" t="b">
        <v>0</v>
      </c>
      <c r="F13571" s="42" t="s">
        <v>10764</v>
      </c>
    </row>
    <row r="13572" spans="1:6" x14ac:dyDescent="0.2">
      <c r="A13572" s="42" t="s">
        <v>3537</v>
      </c>
      <c r="B13572" s="42" t="s">
        <v>8464</v>
      </c>
      <c r="C13572">
        <v>2018</v>
      </c>
      <c r="D13572" s="42" t="s">
        <v>8964</v>
      </c>
      <c r="E13572" t="b">
        <v>0</v>
      </c>
      <c r="F13572" s="42" t="s">
        <v>10764</v>
      </c>
    </row>
    <row r="13573" spans="1:6" x14ac:dyDescent="0.2">
      <c r="A13573" s="42" t="s">
        <v>3537</v>
      </c>
      <c r="B13573" s="42" t="s">
        <v>8464</v>
      </c>
      <c r="C13573">
        <v>2019</v>
      </c>
      <c r="D13573" s="42" t="s">
        <v>8964</v>
      </c>
      <c r="E13573" t="b">
        <v>0</v>
      </c>
      <c r="F13573" s="42" t="s">
        <v>10764</v>
      </c>
    </row>
    <row r="13574" spans="1:6" x14ac:dyDescent="0.2">
      <c r="A13574" s="42" t="s">
        <v>3538</v>
      </c>
      <c r="B13574" s="42" t="s">
        <v>8454</v>
      </c>
      <c r="C13574">
        <v>2013</v>
      </c>
      <c r="D13574" s="42" t="s">
        <v>8493</v>
      </c>
      <c r="E13574" t="b">
        <v>0</v>
      </c>
      <c r="F13574" s="42" t="s">
        <v>9181</v>
      </c>
    </row>
    <row r="13575" spans="1:6" x14ac:dyDescent="0.2">
      <c r="A13575" s="42" t="s">
        <v>3538</v>
      </c>
      <c r="B13575" s="42" t="s">
        <v>8454</v>
      </c>
      <c r="C13575">
        <v>2014</v>
      </c>
      <c r="D13575" s="42" t="s">
        <v>9182</v>
      </c>
      <c r="E13575" t="b">
        <v>0</v>
      </c>
      <c r="F13575" s="42" t="s">
        <v>9181</v>
      </c>
    </row>
    <row r="13576" spans="1:6" x14ac:dyDescent="0.2">
      <c r="A13576" s="42" t="s">
        <v>3538</v>
      </c>
      <c r="B13576" s="42" t="s">
        <v>8454</v>
      </c>
      <c r="C13576">
        <v>2015</v>
      </c>
      <c r="D13576" s="42" t="s">
        <v>9183</v>
      </c>
      <c r="E13576" t="b">
        <v>0</v>
      </c>
      <c r="F13576" s="42" t="s">
        <v>9181</v>
      </c>
    </row>
    <row r="13577" spans="1:6" x14ac:dyDescent="0.2">
      <c r="A13577" s="42" t="s">
        <v>3538</v>
      </c>
      <c r="B13577" s="42" t="s">
        <v>8454</v>
      </c>
      <c r="C13577">
        <v>2016</v>
      </c>
      <c r="D13577" s="42" t="s">
        <v>9184</v>
      </c>
      <c r="E13577" t="b">
        <v>0</v>
      </c>
      <c r="F13577" s="42" t="s">
        <v>9181</v>
      </c>
    </row>
    <row r="13578" spans="1:6" x14ac:dyDescent="0.2">
      <c r="A13578" s="42" t="s">
        <v>3538</v>
      </c>
      <c r="B13578" s="42" t="s">
        <v>8454</v>
      </c>
      <c r="C13578">
        <v>2017</v>
      </c>
      <c r="D13578" s="42" t="s">
        <v>9185</v>
      </c>
      <c r="E13578" t="b">
        <v>0</v>
      </c>
      <c r="F13578" s="42" t="s">
        <v>9181</v>
      </c>
    </row>
    <row r="13579" spans="1:6" x14ac:dyDescent="0.2">
      <c r="A13579" s="42" t="s">
        <v>3538</v>
      </c>
      <c r="B13579" s="42" t="s">
        <v>8454</v>
      </c>
      <c r="C13579">
        <v>2018</v>
      </c>
      <c r="D13579" s="42" t="s">
        <v>9186</v>
      </c>
      <c r="E13579" t="b">
        <v>0</v>
      </c>
      <c r="F13579" s="42" t="s">
        <v>9181</v>
      </c>
    </row>
    <row r="13580" spans="1:6" x14ac:dyDescent="0.2">
      <c r="A13580" s="42" t="s">
        <v>3538</v>
      </c>
      <c r="B13580" s="42" t="s">
        <v>8454</v>
      </c>
      <c r="C13580">
        <v>2019</v>
      </c>
      <c r="D13580" s="42" t="s">
        <v>9187</v>
      </c>
      <c r="E13580" t="b">
        <v>0</v>
      </c>
      <c r="F13580" s="42" t="s">
        <v>9181</v>
      </c>
    </row>
    <row r="13581" spans="1:6" x14ac:dyDescent="0.2">
      <c r="A13581" s="42" t="s">
        <v>3538</v>
      </c>
      <c r="B13581" s="42" t="s">
        <v>8462</v>
      </c>
      <c r="C13581">
        <v>2013</v>
      </c>
      <c r="D13581" s="42" t="s">
        <v>9188</v>
      </c>
      <c r="E13581" t="b">
        <v>0</v>
      </c>
      <c r="F13581" s="42" t="s">
        <v>9181</v>
      </c>
    </row>
    <row r="13582" spans="1:6" x14ac:dyDescent="0.2">
      <c r="A13582" s="42" t="s">
        <v>3538</v>
      </c>
      <c r="B13582" s="42" t="s">
        <v>8462</v>
      </c>
      <c r="C13582">
        <v>2014</v>
      </c>
      <c r="D13582" s="42" t="s">
        <v>8494</v>
      </c>
      <c r="E13582" t="b">
        <v>0</v>
      </c>
      <c r="F13582" s="42" t="s">
        <v>9181</v>
      </c>
    </row>
    <row r="13583" spans="1:6" x14ac:dyDescent="0.2">
      <c r="A13583" s="42" t="s">
        <v>3538</v>
      </c>
      <c r="B13583" s="42" t="s">
        <v>8462</v>
      </c>
      <c r="C13583">
        <v>2015</v>
      </c>
      <c r="D13583" s="42" t="s">
        <v>9189</v>
      </c>
      <c r="E13583" t="b">
        <v>0</v>
      </c>
      <c r="F13583" s="42" t="s">
        <v>9181</v>
      </c>
    </row>
    <row r="13584" spans="1:6" x14ac:dyDescent="0.2">
      <c r="A13584" s="42" t="s">
        <v>3538</v>
      </c>
      <c r="B13584" s="42" t="s">
        <v>8462</v>
      </c>
      <c r="C13584">
        <v>2016</v>
      </c>
      <c r="D13584" s="42" t="s">
        <v>9190</v>
      </c>
      <c r="E13584" t="b">
        <v>0</v>
      </c>
      <c r="F13584" s="42" t="s">
        <v>9181</v>
      </c>
    </row>
    <row r="13585" spans="1:6" x14ac:dyDescent="0.2">
      <c r="A13585" s="42" t="s">
        <v>3538</v>
      </c>
      <c r="B13585" s="42" t="s">
        <v>8462</v>
      </c>
      <c r="C13585">
        <v>2017</v>
      </c>
      <c r="D13585" s="42" t="s">
        <v>8990</v>
      </c>
      <c r="E13585" t="b">
        <v>0</v>
      </c>
      <c r="F13585" s="42" t="s">
        <v>9181</v>
      </c>
    </row>
    <row r="13586" spans="1:6" x14ac:dyDescent="0.2">
      <c r="A13586" s="42" t="s">
        <v>3538</v>
      </c>
      <c r="B13586" s="42" t="s">
        <v>8462</v>
      </c>
      <c r="C13586">
        <v>2018</v>
      </c>
      <c r="D13586" s="42" t="s">
        <v>9186</v>
      </c>
      <c r="E13586" t="b">
        <v>0</v>
      </c>
      <c r="F13586" s="42" t="s">
        <v>9181</v>
      </c>
    </row>
    <row r="13587" spans="1:6" x14ac:dyDescent="0.2">
      <c r="A13587" s="42" t="s">
        <v>3538</v>
      </c>
      <c r="B13587" s="42" t="s">
        <v>8462</v>
      </c>
      <c r="C13587">
        <v>2019</v>
      </c>
      <c r="D13587" s="42" t="s">
        <v>8540</v>
      </c>
      <c r="E13587" t="b">
        <v>0</v>
      </c>
      <c r="F13587" s="42" t="s">
        <v>9181</v>
      </c>
    </row>
    <row r="13588" spans="1:6" x14ac:dyDescent="0.2">
      <c r="A13588" s="42" t="s">
        <v>3538</v>
      </c>
      <c r="B13588" s="42" t="s">
        <v>8464</v>
      </c>
      <c r="C13588">
        <v>2013</v>
      </c>
      <c r="D13588" s="42" t="s">
        <v>8639</v>
      </c>
      <c r="E13588" t="b">
        <v>0</v>
      </c>
      <c r="F13588" s="42" t="s">
        <v>9181</v>
      </c>
    </row>
    <row r="13589" spans="1:6" x14ac:dyDescent="0.2">
      <c r="A13589" s="42" t="s">
        <v>3538</v>
      </c>
      <c r="B13589" s="42" t="s">
        <v>8464</v>
      </c>
      <c r="C13589">
        <v>2014</v>
      </c>
      <c r="D13589" s="42" t="s">
        <v>8995</v>
      </c>
      <c r="E13589" t="b">
        <v>0</v>
      </c>
      <c r="F13589" s="42" t="s">
        <v>9181</v>
      </c>
    </row>
    <row r="13590" spans="1:6" x14ac:dyDescent="0.2">
      <c r="A13590" s="42" t="s">
        <v>3538</v>
      </c>
      <c r="B13590" s="42" t="s">
        <v>8464</v>
      </c>
      <c r="C13590">
        <v>2015</v>
      </c>
      <c r="D13590" s="42" t="s">
        <v>8649</v>
      </c>
      <c r="E13590" t="b">
        <v>0</v>
      </c>
      <c r="F13590" s="42" t="s">
        <v>9181</v>
      </c>
    </row>
    <row r="13591" spans="1:6" x14ac:dyDescent="0.2">
      <c r="A13591" s="42" t="s">
        <v>3538</v>
      </c>
      <c r="B13591" s="42" t="s">
        <v>8464</v>
      </c>
      <c r="C13591">
        <v>2016</v>
      </c>
      <c r="D13591" s="42" t="s">
        <v>8956</v>
      </c>
      <c r="E13591" t="b">
        <v>0</v>
      </c>
      <c r="F13591" s="42" t="s">
        <v>9181</v>
      </c>
    </row>
    <row r="13592" spans="1:6" x14ac:dyDescent="0.2">
      <c r="A13592" s="42" t="s">
        <v>3538</v>
      </c>
      <c r="B13592" s="42" t="s">
        <v>8464</v>
      </c>
      <c r="C13592">
        <v>2017</v>
      </c>
      <c r="D13592" s="42" t="s">
        <v>8631</v>
      </c>
      <c r="E13592" t="b">
        <v>0</v>
      </c>
      <c r="F13592" s="42" t="s">
        <v>9181</v>
      </c>
    </row>
    <row r="13593" spans="1:6" x14ac:dyDescent="0.2">
      <c r="A13593" s="42" t="s">
        <v>3538</v>
      </c>
      <c r="B13593" s="42" t="s">
        <v>8464</v>
      </c>
      <c r="C13593">
        <v>2018</v>
      </c>
      <c r="D13593" s="42" t="s">
        <v>8613</v>
      </c>
      <c r="E13593" t="b">
        <v>0</v>
      </c>
      <c r="F13593" s="42" t="s">
        <v>9181</v>
      </c>
    </row>
    <row r="13594" spans="1:6" x14ac:dyDescent="0.2">
      <c r="A13594" s="42" t="s">
        <v>3538</v>
      </c>
      <c r="B13594" s="42" t="s">
        <v>8464</v>
      </c>
      <c r="C13594">
        <v>2019</v>
      </c>
      <c r="D13594" s="42" t="s">
        <v>9191</v>
      </c>
      <c r="E13594" t="b">
        <v>0</v>
      </c>
      <c r="F13594" s="42" t="s">
        <v>9181</v>
      </c>
    </row>
    <row r="13595" spans="1:6" x14ac:dyDescent="0.2">
      <c r="A13595" s="42" t="s">
        <v>3539</v>
      </c>
      <c r="B13595" s="42" t="s">
        <v>8454</v>
      </c>
      <c r="C13595">
        <v>2013</v>
      </c>
      <c r="D13595" s="42" t="s">
        <v>8767</v>
      </c>
      <c r="E13595" t="b">
        <v>0</v>
      </c>
      <c r="F13595" s="42" t="s">
        <v>10766</v>
      </c>
    </row>
    <row r="13596" spans="1:6" x14ac:dyDescent="0.2">
      <c r="A13596" s="42" t="s">
        <v>3539</v>
      </c>
      <c r="B13596" s="42" t="s">
        <v>8454</v>
      </c>
      <c r="C13596">
        <v>2014</v>
      </c>
      <c r="D13596" s="42" t="s">
        <v>10265</v>
      </c>
      <c r="E13596" t="b">
        <v>0</v>
      </c>
      <c r="F13596" s="42" t="s">
        <v>10766</v>
      </c>
    </row>
    <row r="13597" spans="1:6" x14ac:dyDescent="0.2">
      <c r="A13597" s="42" t="s">
        <v>3539</v>
      </c>
      <c r="B13597" s="42" t="s">
        <v>8454</v>
      </c>
      <c r="C13597">
        <v>2015</v>
      </c>
      <c r="D13597" s="42" t="s">
        <v>9193</v>
      </c>
      <c r="E13597" t="b">
        <v>0</v>
      </c>
      <c r="F13597" s="42" t="s">
        <v>10766</v>
      </c>
    </row>
    <row r="13598" spans="1:6" x14ac:dyDescent="0.2">
      <c r="A13598" s="42" t="s">
        <v>3539</v>
      </c>
      <c r="B13598" s="42" t="s">
        <v>8454</v>
      </c>
      <c r="C13598">
        <v>2016</v>
      </c>
      <c r="D13598" s="42" t="s">
        <v>9178</v>
      </c>
      <c r="E13598" t="b">
        <v>0</v>
      </c>
      <c r="F13598" s="42" t="s">
        <v>10766</v>
      </c>
    </row>
    <row r="13599" spans="1:6" x14ac:dyDescent="0.2">
      <c r="A13599" s="42" t="s">
        <v>3539</v>
      </c>
      <c r="B13599" s="42" t="s">
        <v>8454</v>
      </c>
      <c r="C13599">
        <v>2017</v>
      </c>
      <c r="D13599" s="42" t="s">
        <v>9683</v>
      </c>
      <c r="E13599" t="b">
        <v>0</v>
      </c>
      <c r="F13599" s="42" t="s">
        <v>10766</v>
      </c>
    </row>
    <row r="13600" spans="1:6" x14ac:dyDescent="0.2">
      <c r="A13600" s="42" t="s">
        <v>3539</v>
      </c>
      <c r="B13600" s="42" t="s">
        <v>8454</v>
      </c>
      <c r="C13600">
        <v>2018</v>
      </c>
      <c r="D13600" s="42" t="s">
        <v>9447</v>
      </c>
      <c r="E13600" t="b">
        <v>0</v>
      </c>
      <c r="F13600" s="42" t="s">
        <v>10766</v>
      </c>
    </row>
    <row r="13601" spans="1:6" x14ac:dyDescent="0.2">
      <c r="A13601" s="42" t="s">
        <v>3539</v>
      </c>
      <c r="B13601" s="42" t="s">
        <v>8454</v>
      </c>
      <c r="C13601">
        <v>2019</v>
      </c>
      <c r="D13601" s="42" t="s">
        <v>9952</v>
      </c>
      <c r="E13601" t="b">
        <v>0</v>
      </c>
      <c r="F13601" s="42" t="s">
        <v>10766</v>
      </c>
    </row>
    <row r="13602" spans="1:6" x14ac:dyDescent="0.2">
      <c r="A13602" s="42" t="s">
        <v>3539</v>
      </c>
      <c r="B13602" s="42" t="s">
        <v>8462</v>
      </c>
      <c r="C13602">
        <v>2013</v>
      </c>
      <c r="D13602" s="42" t="s">
        <v>8770</v>
      </c>
      <c r="E13602" t="b">
        <v>0</v>
      </c>
      <c r="F13602" s="42" t="s">
        <v>10766</v>
      </c>
    </row>
    <row r="13603" spans="1:6" x14ac:dyDescent="0.2">
      <c r="A13603" s="42" t="s">
        <v>3539</v>
      </c>
      <c r="B13603" s="42" t="s">
        <v>8462</v>
      </c>
      <c r="C13603">
        <v>2014</v>
      </c>
      <c r="D13603" s="42" t="s">
        <v>10265</v>
      </c>
      <c r="E13603" t="b">
        <v>0</v>
      </c>
      <c r="F13603" s="42" t="s">
        <v>10766</v>
      </c>
    </row>
    <row r="13604" spans="1:6" x14ac:dyDescent="0.2">
      <c r="A13604" s="42" t="s">
        <v>3539</v>
      </c>
      <c r="B13604" s="42" t="s">
        <v>8462</v>
      </c>
      <c r="C13604">
        <v>2015</v>
      </c>
      <c r="D13604" s="42" t="s">
        <v>9001</v>
      </c>
      <c r="E13604" t="b">
        <v>0</v>
      </c>
      <c r="F13604" s="42" t="s">
        <v>10766</v>
      </c>
    </row>
    <row r="13605" spans="1:6" x14ac:dyDescent="0.2">
      <c r="A13605" s="42" t="s">
        <v>3539</v>
      </c>
      <c r="B13605" s="42" t="s">
        <v>8462</v>
      </c>
      <c r="C13605">
        <v>2016</v>
      </c>
      <c r="D13605" s="42" t="s">
        <v>9221</v>
      </c>
      <c r="E13605" t="b">
        <v>0</v>
      </c>
      <c r="F13605" s="42" t="s">
        <v>10766</v>
      </c>
    </row>
    <row r="13606" spans="1:6" x14ac:dyDescent="0.2">
      <c r="A13606" s="42" t="s">
        <v>3539</v>
      </c>
      <c r="B13606" s="42" t="s">
        <v>8462</v>
      </c>
      <c r="C13606">
        <v>2017</v>
      </c>
      <c r="D13606" s="42" t="s">
        <v>9683</v>
      </c>
      <c r="E13606" t="b">
        <v>0</v>
      </c>
      <c r="F13606" s="42" t="s">
        <v>10766</v>
      </c>
    </row>
    <row r="13607" spans="1:6" x14ac:dyDescent="0.2">
      <c r="A13607" s="42" t="s">
        <v>3539</v>
      </c>
      <c r="B13607" s="42" t="s">
        <v>8462</v>
      </c>
      <c r="C13607">
        <v>2018</v>
      </c>
      <c r="D13607" s="42" t="s">
        <v>9231</v>
      </c>
      <c r="E13607" t="b">
        <v>0</v>
      </c>
      <c r="F13607" s="42" t="s">
        <v>10766</v>
      </c>
    </row>
    <row r="13608" spans="1:6" x14ac:dyDescent="0.2">
      <c r="A13608" s="42" t="s">
        <v>3539</v>
      </c>
      <c r="B13608" s="42" t="s">
        <v>8462</v>
      </c>
      <c r="C13608">
        <v>2019</v>
      </c>
      <c r="D13608" s="42" t="s">
        <v>10086</v>
      </c>
      <c r="E13608" t="b">
        <v>0</v>
      </c>
      <c r="F13608" s="42" t="s">
        <v>10766</v>
      </c>
    </row>
    <row r="13609" spans="1:6" x14ac:dyDescent="0.2">
      <c r="A13609" s="42" t="s">
        <v>3539</v>
      </c>
      <c r="B13609" s="42" t="s">
        <v>8464</v>
      </c>
      <c r="C13609">
        <v>2013</v>
      </c>
      <c r="D13609" s="42" t="s">
        <v>9300</v>
      </c>
      <c r="E13609" t="b">
        <v>0</v>
      </c>
      <c r="F13609" s="42" t="s">
        <v>10766</v>
      </c>
    </row>
    <row r="13610" spans="1:6" x14ac:dyDescent="0.2">
      <c r="A13610" s="42" t="s">
        <v>3539</v>
      </c>
      <c r="B13610" s="42" t="s">
        <v>8464</v>
      </c>
      <c r="C13610">
        <v>2014</v>
      </c>
      <c r="D13610" s="42" t="s">
        <v>9300</v>
      </c>
      <c r="E13610" t="b">
        <v>0</v>
      </c>
      <c r="F13610" s="42" t="s">
        <v>10766</v>
      </c>
    </row>
    <row r="13611" spans="1:6" x14ac:dyDescent="0.2">
      <c r="A13611" s="42" t="s">
        <v>3539</v>
      </c>
      <c r="B13611" s="42" t="s">
        <v>8464</v>
      </c>
      <c r="C13611">
        <v>2015</v>
      </c>
      <c r="D13611" s="42" t="s">
        <v>8467</v>
      </c>
      <c r="E13611" t="b">
        <v>0</v>
      </c>
      <c r="F13611" s="42" t="s">
        <v>10766</v>
      </c>
    </row>
    <row r="13612" spans="1:6" x14ac:dyDescent="0.2">
      <c r="A13612" s="42" t="s">
        <v>3539</v>
      </c>
      <c r="B13612" s="42" t="s">
        <v>8464</v>
      </c>
      <c r="C13612">
        <v>2016</v>
      </c>
      <c r="D13612" s="42" t="s">
        <v>9357</v>
      </c>
      <c r="E13612" t="b">
        <v>0</v>
      </c>
      <c r="F13612" s="42" t="s">
        <v>10766</v>
      </c>
    </row>
    <row r="13613" spans="1:6" x14ac:dyDescent="0.2">
      <c r="A13613" s="42" t="s">
        <v>3539</v>
      </c>
      <c r="B13613" s="42" t="s">
        <v>8464</v>
      </c>
      <c r="C13613">
        <v>2017</v>
      </c>
      <c r="D13613" s="42" t="s">
        <v>8723</v>
      </c>
      <c r="E13613" t="b">
        <v>0</v>
      </c>
      <c r="F13613" s="42" t="s">
        <v>10766</v>
      </c>
    </row>
    <row r="13614" spans="1:6" x14ac:dyDescent="0.2">
      <c r="A13614" s="42" t="s">
        <v>3539</v>
      </c>
      <c r="B13614" s="42" t="s">
        <v>8464</v>
      </c>
      <c r="C13614">
        <v>2018</v>
      </c>
      <c r="D13614" s="42" t="s">
        <v>8530</v>
      </c>
      <c r="E13614" t="b">
        <v>0</v>
      </c>
      <c r="F13614" s="42" t="s">
        <v>10766</v>
      </c>
    </row>
    <row r="13615" spans="1:6" x14ac:dyDescent="0.2">
      <c r="A13615" s="42" t="s">
        <v>3539</v>
      </c>
      <c r="B13615" s="42" t="s">
        <v>8464</v>
      </c>
      <c r="C13615">
        <v>2019</v>
      </c>
      <c r="D13615" s="42" t="s">
        <v>9221</v>
      </c>
      <c r="E13615" t="b">
        <v>0</v>
      </c>
      <c r="F13615" s="42" t="s">
        <v>10766</v>
      </c>
    </row>
    <row r="13616" spans="1:6" x14ac:dyDescent="0.2">
      <c r="A13616" s="42" t="s">
        <v>3540</v>
      </c>
      <c r="B13616" s="42" t="s">
        <v>8454</v>
      </c>
      <c r="C13616">
        <v>2013</v>
      </c>
      <c r="D13616" s="42" t="s">
        <v>10286</v>
      </c>
      <c r="E13616" t="b">
        <v>0</v>
      </c>
      <c r="F13616" s="42" t="s">
        <v>10767</v>
      </c>
    </row>
    <row r="13617" spans="1:6" x14ac:dyDescent="0.2">
      <c r="A13617" s="42" t="s">
        <v>3540</v>
      </c>
      <c r="B13617" s="42" t="s">
        <v>8454</v>
      </c>
      <c r="C13617">
        <v>2014</v>
      </c>
      <c r="D13617" s="42" t="s">
        <v>8534</v>
      </c>
      <c r="E13617" t="b">
        <v>0</v>
      </c>
      <c r="F13617" s="42" t="s">
        <v>10767</v>
      </c>
    </row>
    <row r="13618" spans="1:6" x14ac:dyDescent="0.2">
      <c r="A13618" s="42" t="s">
        <v>3540</v>
      </c>
      <c r="B13618" s="42" t="s">
        <v>8454</v>
      </c>
      <c r="C13618">
        <v>2015</v>
      </c>
      <c r="D13618" s="42" t="s">
        <v>8523</v>
      </c>
      <c r="E13618" t="b">
        <v>0</v>
      </c>
      <c r="F13618" s="42" t="s">
        <v>10767</v>
      </c>
    </row>
    <row r="13619" spans="1:6" x14ac:dyDescent="0.2">
      <c r="A13619" s="42" t="s">
        <v>3540</v>
      </c>
      <c r="B13619" s="42" t="s">
        <v>8454</v>
      </c>
      <c r="C13619">
        <v>2016</v>
      </c>
      <c r="D13619" s="42" t="s">
        <v>8840</v>
      </c>
      <c r="E13619" t="b">
        <v>0</v>
      </c>
      <c r="F13619" s="42" t="s">
        <v>10767</v>
      </c>
    </row>
    <row r="13620" spans="1:6" x14ac:dyDescent="0.2">
      <c r="A13620" s="42" t="s">
        <v>3540</v>
      </c>
      <c r="B13620" s="42" t="s">
        <v>8454</v>
      </c>
      <c r="C13620">
        <v>2017</v>
      </c>
      <c r="D13620" s="42" t="s">
        <v>8604</v>
      </c>
      <c r="E13620" t="b">
        <v>0</v>
      </c>
      <c r="F13620" s="42" t="s">
        <v>10767</v>
      </c>
    </row>
    <row r="13621" spans="1:6" x14ac:dyDescent="0.2">
      <c r="A13621" s="42" t="s">
        <v>3540</v>
      </c>
      <c r="B13621" s="42" t="s">
        <v>8454</v>
      </c>
      <c r="C13621">
        <v>2018</v>
      </c>
      <c r="D13621" s="42" t="s">
        <v>9340</v>
      </c>
      <c r="E13621" t="b">
        <v>0</v>
      </c>
      <c r="F13621" s="42" t="s">
        <v>10767</v>
      </c>
    </row>
    <row r="13622" spans="1:6" x14ac:dyDescent="0.2">
      <c r="A13622" s="42" t="s">
        <v>3540</v>
      </c>
      <c r="B13622" s="42" t="s">
        <v>8454</v>
      </c>
      <c r="C13622">
        <v>2019</v>
      </c>
      <c r="D13622" s="42" t="s">
        <v>9445</v>
      </c>
      <c r="E13622" t="b">
        <v>0</v>
      </c>
      <c r="F13622" s="42" t="s">
        <v>10767</v>
      </c>
    </row>
    <row r="13623" spans="1:6" x14ac:dyDescent="0.2">
      <c r="A13623" s="42" t="s">
        <v>3540</v>
      </c>
      <c r="B13623" s="42" t="s">
        <v>8462</v>
      </c>
      <c r="C13623">
        <v>2013</v>
      </c>
      <c r="D13623" s="42" t="s">
        <v>8920</v>
      </c>
      <c r="E13623" t="b">
        <v>0</v>
      </c>
      <c r="F13623" s="42" t="s">
        <v>10767</v>
      </c>
    </row>
    <row r="13624" spans="1:6" x14ac:dyDescent="0.2">
      <c r="A13624" s="42" t="s">
        <v>3540</v>
      </c>
      <c r="B13624" s="42" t="s">
        <v>8462</v>
      </c>
      <c r="C13624">
        <v>2014</v>
      </c>
      <c r="D13624" s="42" t="s">
        <v>10224</v>
      </c>
      <c r="E13624" t="b">
        <v>0</v>
      </c>
      <c r="F13624" s="42" t="s">
        <v>10767</v>
      </c>
    </row>
    <row r="13625" spans="1:6" x14ac:dyDescent="0.2">
      <c r="A13625" s="42" t="s">
        <v>3540</v>
      </c>
      <c r="B13625" s="42" t="s">
        <v>8462</v>
      </c>
      <c r="C13625">
        <v>2015</v>
      </c>
      <c r="D13625" s="42" t="s">
        <v>9749</v>
      </c>
      <c r="E13625" t="b">
        <v>0</v>
      </c>
      <c r="F13625" s="42" t="s">
        <v>10767</v>
      </c>
    </row>
    <row r="13626" spans="1:6" x14ac:dyDescent="0.2">
      <c r="A13626" s="42" t="s">
        <v>3540</v>
      </c>
      <c r="B13626" s="42" t="s">
        <v>8462</v>
      </c>
      <c r="C13626">
        <v>2016</v>
      </c>
      <c r="D13626" s="42" t="s">
        <v>8839</v>
      </c>
      <c r="E13626" t="b">
        <v>0</v>
      </c>
      <c r="F13626" s="42" t="s">
        <v>10767</v>
      </c>
    </row>
    <row r="13627" spans="1:6" x14ac:dyDescent="0.2">
      <c r="A13627" s="42" t="s">
        <v>3540</v>
      </c>
      <c r="B13627" s="42" t="s">
        <v>8462</v>
      </c>
      <c r="C13627">
        <v>2017</v>
      </c>
      <c r="D13627" s="42" t="s">
        <v>10768</v>
      </c>
      <c r="E13627" t="b">
        <v>0</v>
      </c>
      <c r="F13627" s="42" t="s">
        <v>10767</v>
      </c>
    </row>
    <row r="13628" spans="1:6" x14ac:dyDescent="0.2">
      <c r="A13628" s="42" t="s">
        <v>3540</v>
      </c>
      <c r="B13628" s="42" t="s">
        <v>8462</v>
      </c>
      <c r="C13628">
        <v>2018</v>
      </c>
      <c r="D13628" s="42" t="s">
        <v>10769</v>
      </c>
      <c r="E13628" t="b">
        <v>0</v>
      </c>
      <c r="F13628" s="42" t="s">
        <v>10767</v>
      </c>
    </row>
    <row r="13629" spans="1:6" x14ac:dyDescent="0.2">
      <c r="A13629" s="42" t="s">
        <v>3540</v>
      </c>
      <c r="B13629" s="42" t="s">
        <v>8462</v>
      </c>
      <c r="C13629">
        <v>2019</v>
      </c>
      <c r="D13629" s="42" t="s">
        <v>8505</v>
      </c>
      <c r="E13629" t="b">
        <v>0</v>
      </c>
      <c r="F13629" s="42" t="s">
        <v>10767</v>
      </c>
    </row>
    <row r="13630" spans="1:6" x14ac:dyDescent="0.2">
      <c r="A13630" s="42" t="s">
        <v>3540</v>
      </c>
      <c r="B13630" s="42" t="s">
        <v>8464</v>
      </c>
      <c r="C13630">
        <v>2013</v>
      </c>
      <c r="D13630" s="42" t="s">
        <v>9094</v>
      </c>
      <c r="E13630" t="b">
        <v>0</v>
      </c>
      <c r="F13630" s="42" t="s">
        <v>10767</v>
      </c>
    </row>
    <row r="13631" spans="1:6" x14ac:dyDescent="0.2">
      <c r="A13631" s="42" t="s">
        <v>3540</v>
      </c>
      <c r="B13631" s="42" t="s">
        <v>8464</v>
      </c>
      <c r="C13631">
        <v>2014</v>
      </c>
      <c r="D13631" s="42" t="s">
        <v>8828</v>
      </c>
      <c r="E13631" t="b">
        <v>0</v>
      </c>
      <c r="F13631" s="42" t="s">
        <v>10767</v>
      </c>
    </row>
    <row r="13632" spans="1:6" x14ac:dyDescent="0.2">
      <c r="A13632" s="42" t="s">
        <v>3540</v>
      </c>
      <c r="B13632" s="42" t="s">
        <v>8464</v>
      </c>
      <c r="C13632">
        <v>2015</v>
      </c>
      <c r="D13632" s="42" t="s">
        <v>9171</v>
      </c>
      <c r="E13632" t="b">
        <v>0</v>
      </c>
      <c r="F13632" s="42" t="s">
        <v>10767</v>
      </c>
    </row>
    <row r="13633" spans="1:6" x14ac:dyDescent="0.2">
      <c r="A13633" s="42" t="s">
        <v>3540</v>
      </c>
      <c r="B13633" s="42" t="s">
        <v>8464</v>
      </c>
      <c r="C13633">
        <v>2016</v>
      </c>
      <c r="D13633" s="42" t="s">
        <v>9126</v>
      </c>
      <c r="E13633" t="b">
        <v>0</v>
      </c>
      <c r="F13633" s="42" t="s">
        <v>10767</v>
      </c>
    </row>
    <row r="13634" spans="1:6" x14ac:dyDescent="0.2">
      <c r="A13634" s="42" t="s">
        <v>3540</v>
      </c>
      <c r="B13634" s="42" t="s">
        <v>8464</v>
      </c>
      <c r="C13634">
        <v>2017</v>
      </c>
      <c r="D13634" s="42" t="s">
        <v>8639</v>
      </c>
      <c r="E13634" t="b">
        <v>0</v>
      </c>
      <c r="F13634" s="42" t="s">
        <v>10767</v>
      </c>
    </row>
    <row r="13635" spans="1:6" x14ac:dyDescent="0.2">
      <c r="A13635" s="42" t="s">
        <v>3540</v>
      </c>
      <c r="B13635" s="42" t="s">
        <v>8464</v>
      </c>
      <c r="C13635">
        <v>2018</v>
      </c>
      <c r="D13635" s="42" t="s">
        <v>9283</v>
      </c>
      <c r="E13635" t="b">
        <v>0</v>
      </c>
      <c r="F13635" s="42" t="s">
        <v>10767</v>
      </c>
    </row>
    <row r="13636" spans="1:6" x14ac:dyDescent="0.2">
      <c r="A13636" s="42" t="s">
        <v>3540</v>
      </c>
      <c r="B13636" s="42" t="s">
        <v>8464</v>
      </c>
      <c r="C13636">
        <v>2019</v>
      </c>
      <c r="D13636" s="42" t="s">
        <v>9158</v>
      </c>
      <c r="E13636" t="b">
        <v>0</v>
      </c>
      <c r="F13636" s="42" t="s">
        <v>10767</v>
      </c>
    </row>
    <row r="13637" spans="1:6" x14ac:dyDescent="0.2">
      <c r="A13637" s="42" t="s">
        <v>3541</v>
      </c>
      <c r="B13637" s="42" t="s">
        <v>8454</v>
      </c>
      <c r="C13637">
        <v>2013</v>
      </c>
      <c r="D13637" s="42" t="s">
        <v>9126</v>
      </c>
      <c r="E13637" t="b">
        <v>0</v>
      </c>
      <c r="F13637" s="42" t="s">
        <v>10770</v>
      </c>
    </row>
    <row r="13638" spans="1:6" x14ac:dyDescent="0.2">
      <c r="A13638" s="42" t="s">
        <v>3541</v>
      </c>
      <c r="B13638" s="42" t="s">
        <v>8454</v>
      </c>
      <c r="C13638">
        <v>2014</v>
      </c>
      <c r="D13638" s="42" t="s">
        <v>8998</v>
      </c>
      <c r="E13638" t="b">
        <v>0</v>
      </c>
      <c r="F13638" s="42" t="s">
        <v>10770</v>
      </c>
    </row>
    <row r="13639" spans="1:6" x14ac:dyDescent="0.2">
      <c r="A13639" s="42" t="s">
        <v>3541</v>
      </c>
      <c r="B13639" s="42" t="s">
        <v>8454</v>
      </c>
      <c r="C13639">
        <v>2015</v>
      </c>
      <c r="D13639" s="42" t="s">
        <v>8961</v>
      </c>
      <c r="E13639" t="b">
        <v>0</v>
      </c>
      <c r="F13639" s="42" t="s">
        <v>10770</v>
      </c>
    </row>
    <row r="13640" spans="1:6" x14ac:dyDescent="0.2">
      <c r="A13640" s="42" t="s">
        <v>3541</v>
      </c>
      <c r="B13640" s="42" t="s">
        <v>8454</v>
      </c>
      <c r="C13640">
        <v>2016</v>
      </c>
      <c r="D13640" s="42" t="s">
        <v>9158</v>
      </c>
      <c r="E13640" t="b">
        <v>0</v>
      </c>
      <c r="F13640" s="42" t="s">
        <v>10770</v>
      </c>
    </row>
    <row r="13641" spans="1:6" x14ac:dyDescent="0.2">
      <c r="A13641" s="42" t="s">
        <v>3541</v>
      </c>
      <c r="B13641" s="42" t="s">
        <v>8454</v>
      </c>
      <c r="C13641">
        <v>2017</v>
      </c>
      <c r="D13641" s="42" t="s">
        <v>8558</v>
      </c>
      <c r="E13641" t="b">
        <v>0</v>
      </c>
      <c r="F13641" s="42" t="s">
        <v>10770</v>
      </c>
    </row>
    <row r="13642" spans="1:6" x14ac:dyDescent="0.2">
      <c r="A13642" s="42" t="s">
        <v>3541</v>
      </c>
      <c r="B13642" s="42" t="s">
        <v>8454</v>
      </c>
      <c r="C13642">
        <v>2018</v>
      </c>
      <c r="D13642" s="42" t="s">
        <v>8995</v>
      </c>
      <c r="E13642" t="b">
        <v>0</v>
      </c>
      <c r="F13642" s="42" t="s">
        <v>10770</v>
      </c>
    </row>
    <row r="13643" spans="1:6" x14ac:dyDescent="0.2">
      <c r="A13643" s="42" t="s">
        <v>3541</v>
      </c>
      <c r="B13643" s="42" t="s">
        <v>8454</v>
      </c>
      <c r="C13643">
        <v>2019</v>
      </c>
      <c r="D13643" s="42" t="s">
        <v>8558</v>
      </c>
      <c r="E13643" t="b">
        <v>0</v>
      </c>
      <c r="F13643" s="42" t="s">
        <v>10770</v>
      </c>
    </row>
    <row r="13644" spans="1:6" x14ac:dyDescent="0.2">
      <c r="A13644" s="42" t="s">
        <v>3541</v>
      </c>
      <c r="B13644" s="42" t="s">
        <v>8462</v>
      </c>
      <c r="C13644">
        <v>2013</v>
      </c>
      <c r="D13644" s="42" t="s">
        <v>9130</v>
      </c>
      <c r="E13644" t="b">
        <v>0</v>
      </c>
      <c r="F13644" s="42" t="s">
        <v>10770</v>
      </c>
    </row>
    <row r="13645" spans="1:6" x14ac:dyDescent="0.2">
      <c r="A13645" s="42" t="s">
        <v>3541</v>
      </c>
      <c r="B13645" s="42" t="s">
        <v>8462</v>
      </c>
      <c r="C13645">
        <v>2014</v>
      </c>
      <c r="D13645" s="42" t="s">
        <v>9046</v>
      </c>
      <c r="E13645" t="b">
        <v>0</v>
      </c>
      <c r="F13645" s="42" t="s">
        <v>10770</v>
      </c>
    </row>
    <row r="13646" spans="1:6" x14ac:dyDescent="0.2">
      <c r="A13646" s="42" t="s">
        <v>3541</v>
      </c>
      <c r="B13646" s="42" t="s">
        <v>8462</v>
      </c>
      <c r="C13646">
        <v>2015</v>
      </c>
      <c r="D13646" s="42" t="s">
        <v>8722</v>
      </c>
      <c r="E13646" t="b">
        <v>0</v>
      </c>
      <c r="F13646" s="42" t="s">
        <v>10770</v>
      </c>
    </row>
    <row r="13647" spans="1:6" x14ac:dyDescent="0.2">
      <c r="A13647" s="42" t="s">
        <v>3541</v>
      </c>
      <c r="B13647" s="42" t="s">
        <v>8462</v>
      </c>
      <c r="C13647">
        <v>2016</v>
      </c>
      <c r="D13647" s="42" t="s">
        <v>8466</v>
      </c>
      <c r="E13647" t="b">
        <v>0</v>
      </c>
      <c r="F13647" s="42" t="s">
        <v>10770</v>
      </c>
    </row>
    <row r="13648" spans="1:6" x14ac:dyDescent="0.2">
      <c r="A13648" s="42" t="s">
        <v>3541</v>
      </c>
      <c r="B13648" s="42" t="s">
        <v>8462</v>
      </c>
      <c r="C13648">
        <v>2017</v>
      </c>
      <c r="D13648" s="42" t="s">
        <v>9234</v>
      </c>
      <c r="E13648" t="b">
        <v>0</v>
      </c>
      <c r="F13648" s="42" t="s">
        <v>10770</v>
      </c>
    </row>
    <row r="13649" spans="1:6" x14ac:dyDescent="0.2">
      <c r="A13649" s="42" t="s">
        <v>3541</v>
      </c>
      <c r="B13649" s="42" t="s">
        <v>8462</v>
      </c>
      <c r="C13649">
        <v>2018</v>
      </c>
      <c r="D13649" s="42" t="s">
        <v>8996</v>
      </c>
      <c r="E13649" t="b">
        <v>0</v>
      </c>
      <c r="F13649" s="42" t="s">
        <v>10770</v>
      </c>
    </row>
    <row r="13650" spans="1:6" x14ac:dyDescent="0.2">
      <c r="A13650" s="42" t="s">
        <v>3541</v>
      </c>
      <c r="B13650" s="42" t="s">
        <v>8462</v>
      </c>
      <c r="C13650">
        <v>2019</v>
      </c>
      <c r="D13650" s="42" t="s">
        <v>9234</v>
      </c>
      <c r="E13650" t="b">
        <v>0</v>
      </c>
      <c r="F13650" s="42" t="s">
        <v>10770</v>
      </c>
    </row>
    <row r="13651" spans="1:6" x14ac:dyDescent="0.2">
      <c r="A13651" s="42" t="s">
        <v>3541</v>
      </c>
      <c r="B13651" s="42" t="s">
        <v>8464</v>
      </c>
      <c r="C13651">
        <v>2013</v>
      </c>
      <c r="D13651" s="42" t="s">
        <v>8496</v>
      </c>
      <c r="E13651" t="b">
        <v>0</v>
      </c>
      <c r="F13651" s="42" t="s">
        <v>10770</v>
      </c>
    </row>
    <row r="13652" spans="1:6" x14ac:dyDescent="0.2">
      <c r="A13652" s="42" t="s">
        <v>3541</v>
      </c>
      <c r="B13652" s="42" t="s">
        <v>8464</v>
      </c>
      <c r="C13652">
        <v>2014</v>
      </c>
      <c r="D13652" s="42" t="s">
        <v>8496</v>
      </c>
      <c r="E13652" t="b">
        <v>0</v>
      </c>
      <c r="F13652" s="42" t="s">
        <v>10770</v>
      </c>
    </row>
    <row r="13653" spans="1:6" x14ac:dyDescent="0.2">
      <c r="A13653" s="42" t="s">
        <v>3541</v>
      </c>
      <c r="B13653" s="42" t="s">
        <v>8464</v>
      </c>
      <c r="C13653">
        <v>2015</v>
      </c>
      <c r="D13653" s="42" t="s">
        <v>8496</v>
      </c>
      <c r="E13653" t="b">
        <v>0</v>
      </c>
      <c r="F13653" s="42" t="s">
        <v>10770</v>
      </c>
    </row>
    <row r="13654" spans="1:6" x14ac:dyDescent="0.2">
      <c r="A13654" s="42" t="s">
        <v>3541</v>
      </c>
      <c r="B13654" s="42" t="s">
        <v>8464</v>
      </c>
      <c r="C13654">
        <v>2016</v>
      </c>
      <c r="D13654" s="42" t="s">
        <v>8496</v>
      </c>
      <c r="E13654" t="b">
        <v>0</v>
      </c>
      <c r="F13654" s="42" t="s">
        <v>10770</v>
      </c>
    </row>
    <row r="13655" spans="1:6" x14ac:dyDescent="0.2">
      <c r="A13655" s="42" t="s">
        <v>3541</v>
      </c>
      <c r="B13655" s="42" t="s">
        <v>8464</v>
      </c>
      <c r="C13655">
        <v>2017</v>
      </c>
      <c r="D13655" s="42" t="s">
        <v>8496</v>
      </c>
      <c r="E13655" t="b">
        <v>0</v>
      </c>
      <c r="F13655" s="42" t="s">
        <v>10770</v>
      </c>
    </row>
    <row r="13656" spans="1:6" x14ac:dyDescent="0.2">
      <c r="A13656" s="42" t="s">
        <v>3541</v>
      </c>
      <c r="B13656" s="42" t="s">
        <v>8464</v>
      </c>
      <c r="C13656">
        <v>2018</v>
      </c>
      <c r="D13656" s="42" t="s">
        <v>8496</v>
      </c>
      <c r="E13656" t="b">
        <v>0</v>
      </c>
      <c r="F13656" s="42" t="s">
        <v>10770</v>
      </c>
    </row>
    <row r="13657" spans="1:6" x14ac:dyDescent="0.2">
      <c r="A13657" s="42" t="s">
        <v>3541</v>
      </c>
      <c r="B13657" s="42" t="s">
        <v>8464</v>
      </c>
      <c r="C13657">
        <v>2019</v>
      </c>
      <c r="D13657" s="42" t="s">
        <v>8496</v>
      </c>
      <c r="E13657" t="b">
        <v>0</v>
      </c>
      <c r="F13657" s="42" t="s">
        <v>10770</v>
      </c>
    </row>
    <row r="13658" spans="1:6" x14ac:dyDescent="0.2">
      <c r="A13658" s="42" t="s">
        <v>3542</v>
      </c>
      <c r="B13658" s="42" t="s">
        <v>8454</v>
      </c>
      <c r="C13658">
        <v>2013</v>
      </c>
      <c r="D13658" s="42" t="s">
        <v>8778</v>
      </c>
      <c r="E13658" t="b">
        <v>0</v>
      </c>
      <c r="F13658" s="42" t="s">
        <v>10771</v>
      </c>
    </row>
    <row r="13659" spans="1:6" x14ac:dyDescent="0.2">
      <c r="A13659" s="42" t="s">
        <v>3542</v>
      </c>
      <c r="B13659" s="42" t="s">
        <v>8454</v>
      </c>
      <c r="C13659">
        <v>2014</v>
      </c>
      <c r="D13659" s="42" t="s">
        <v>10772</v>
      </c>
      <c r="E13659" t="b">
        <v>0</v>
      </c>
      <c r="F13659" s="42" t="s">
        <v>10771</v>
      </c>
    </row>
    <row r="13660" spans="1:6" x14ac:dyDescent="0.2">
      <c r="A13660" s="42" t="s">
        <v>3542</v>
      </c>
      <c r="B13660" s="42" t="s">
        <v>8454</v>
      </c>
      <c r="C13660">
        <v>2015</v>
      </c>
      <c r="D13660" s="42" t="s">
        <v>10773</v>
      </c>
      <c r="E13660" t="b">
        <v>0</v>
      </c>
      <c r="F13660" s="42" t="s">
        <v>10771</v>
      </c>
    </row>
    <row r="13661" spans="1:6" x14ac:dyDescent="0.2">
      <c r="A13661" s="42" t="s">
        <v>3542</v>
      </c>
      <c r="B13661" s="42" t="s">
        <v>8454</v>
      </c>
      <c r="C13661">
        <v>2016</v>
      </c>
      <c r="D13661" s="42" t="s">
        <v>10774</v>
      </c>
      <c r="E13661" t="b">
        <v>0</v>
      </c>
      <c r="F13661" s="42" t="s">
        <v>10771</v>
      </c>
    </row>
    <row r="13662" spans="1:6" x14ac:dyDescent="0.2">
      <c r="A13662" s="42" t="s">
        <v>3542</v>
      </c>
      <c r="B13662" s="42" t="s">
        <v>8454</v>
      </c>
      <c r="C13662">
        <v>2017</v>
      </c>
      <c r="D13662" s="42" t="s">
        <v>10633</v>
      </c>
      <c r="E13662" t="b">
        <v>0</v>
      </c>
      <c r="F13662" s="42" t="s">
        <v>10771</v>
      </c>
    </row>
    <row r="13663" spans="1:6" x14ac:dyDescent="0.2">
      <c r="A13663" s="42" t="s">
        <v>3542</v>
      </c>
      <c r="B13663" s="42" t="s">
        <v>8454</v>
      </c>
      <c r="C13663">
        <v>2018</v>
      </c>
      <c r="D13663" s="42" t="s">
        <v>10775</v>
      </c>
      <c r="E13663" t="b">
        <v>0</v>
      </c>
      <c r="F13663" s="42" t="s">
        <v>10771</v>
      </c>
    </row>
    <row r="13664" spans="1:6" x14ac:dyDescent="0.2">
      <c r="A13664" s="42" t="s">
        <v>3542</v>
      </c>
      <c r="B13664" s="42" t="s">
        <v>8454</v>
      </c>
      <c r="C13664">
        <v>2019</v>
      </c>
      <c r="D13664" s="42" t="s">
        <v>10776</v>
      </c>
      <c r="E13664" t="b">
        <v>0</v>
      </c>
      <c r="F13664" s="42" t="s">
        <v>10771</v>
      </c>
    </row>
    <row r="13665" spans="1:6" x14ac:dyDescent="0.2">
      <c r="A13665" s="42" t="s">
        <v>3542</v>
      </c>
      <c r="B13665" s="42" t="s">
        <v>8462</v>
      </c>
      <c r="C13665">
        <v>2013</v>
      </c>
      <c r="D13665" s="42" t="s">
        <v>10727</v>
      </c>
      <c r="E13665" t="b">
        <v>0</v>
      </c>
      <c r="F13665" s="42" t="s">
        <v>10771</v>
      </c>
    </row>
    <row r="13666" spans="1:6" x14ac:dyDescent="0.2">
      <c r="A13666" s="42" t="s">
        <v>3542</v>
      </c>
      <c r="B13666" s="42" t="s">
        <v>8462</v>
      </c>
      <c r="C13666">
        <v>2014</v>
      </c>
      <c r="D13666" s="42" t="s">
        <v>10777</v>
      </c>
      <c r="E13666" t="b">
        <v>0</v>
      </c>
      <c r="F13666" s="42" t="s">
        <v>10771</v>
      </c>
    </row>
    <row r="13667" spans="1:6" x14ac:dyDescent="0.2">
      <c r="A13667" s="42" t="s">
        <v>3542</v>
      </c>
      <c r="B13667" s="42" t="s">
        <v>8462</v>
      </c>
      <c r="C13667">
        <v>2015</v>
      </c>
      <c r="D13667" s="42" t="s">
        <v>10778</v>
      </c>
      <c r="E13667" t="b">
        <v>0</v>
      </c>
      <c r="F13667" s="42" t="s">
        <v>10771</v>
      </c>
    </row>
    <row r="13668" spans="1:6" x14ac:dyDescent="0.2">
      <c r="A13668" s="42" t="s">
        <v>3542</v>
      </c>
      <c r="B13668" s="42" t="s">
        <v>8462</v>
      </c>
      <c r="C13668">
        <v>2016</v>
      </c>
      <c r="D13668" s="42" t="s">
        <v>10779</v>
      </c>
      <c r="E13668" t="b">
        <v>0</v>
      </c>
      <c r="F13668" s="42" t="s">
        <v>10771</v>
      </c>
    </row>
    <row r="13669" spans="1:6" x14ac:dyDescent="0.2">
      <c r="A13669" s="42" t="s">
        <v>3542</v>
      </c>
      <c r="B13669" s="42" t="s">
        <v>8462</v>
      </c>
      <c r="C13669">
        <v>2017</v>
      </c>
      <c r="D13669" s="42" t="s">
        <v>10071</v>
      </c>
      <c r="E13669" t="b">
        <v>0</v>
      </c>
      <c r="F13669" s="42" t="s">
        <v>10771</v>
      </c>
    </row>
    <row r="13670" spans="1:6" x14ac:dyDescent="0.2">
      <c r="A13670" s="42" t="s">
        <v>3542</v>
      </c>
      <c r="B13670" s="42" t="s">
        <v>8462</v>
      </c>
      <c r="C13670">
        <v>2018</v>
      </c>
      <c r="D13670" s="42" t="s">
        <v>10780</v>
      </c>
      <c r="E13670" t="b">
        <v>0</v>
      </c>
      <c r="F13670" s="42" t="s">
        <v>10771</v>
      </c>
    </row>
    <row r="13671" spans="1:6" x14ac:dyDescent="0.2">
      <c r="A13671" s="42" t="s">
        <v>3542</v>
      </c>
      <c r="B13671" s="42" t="s">
        <v>8462</v>
      </c>
      <c r="C13671">
        <v>2019</v>
      </c>
      <c r="D13671" s="42" t="s">
        <v>10781</v>
      </c>
      <c r="E13671" t="b">
        <v>0</v>
      </c>
      <c r="F13671" s="42" t="s">
        <v>10771</v>
      </c>
    </row>
    <row r="13672" spans="1:6" x14ac:dyDescent="0.2">
      <c r="A13672" s="42" t="s">
        <v>3542</v>
      </c>
      <c r="B13672" s="42" t="s">
        <v>8464</v>
      </c>
      <c r="C13672">
        <v>2013</v>
      </c>
      <c r="D13672" s="42" t="s">
        <v>10782</v>
      </c>
      <c r="E13672" t="b">
        <v>0</v>
      </c>
      <c r="F13672" s="42" t="s">
        <v>10771</v>
      </c>
    </row>
    <row r="13673" spans="1:6" x14ac:dyDescent="0.2">
      <c r="A13673" s="42" t="s">
        <v>3542</v>
      </c>
      <c r="B13673" s="42" t="s">
        <v>8464</v>
      </c>
      <c r="C13673">
        <v>2014</v>
      </c>
      <c r="D13673" s="42" t="s">
        <v>10783</v>
      </c>
      <c r="E13673" t="b">
        <v>0</v>
      </c>
      <c r="F13673" s="42" t="s">
        <v>10771</v>
      </c>
    </row>
    <row r="13674" spans="1:6" x14ac:dyDescent="0.2">
      <c r="A13674" s="42" t="s">
        <v>3542</v>
      </c>
      <c r="B13674" s="42" t="s">
        <v>8464</v>
      </c>
      <c r="C13674">
        <v>2015</v>
      </c>
      <c r="D13674" s="42" t="s">
        <v>10693</v>
      </c>
      <c r="E13674" t="b">
        <v>0</v>
      </c>
      <c r="F13674" s="42" t="s">
        <v>10771</v>
      </c>
    </row>
    <row r="13675" spans="1:6" x14ac:dyDescent="0.2">
      <c r="A13675" s="42" t="s">
        <v>3542</v>
      </c>
      <c r="B13675" s="42" t="s">
        <v>8464</v>
      </c>
      <c r="C13675">
        <v>2016</v>
      </c>
      <c r="D13675" s="42" t="s">
        <v>10784</v>
      </c>
      <c r="E13675" t="b">
        <v>0</v>
      </c>
      <c r="F13675" s="42" t="s">
        <v>10771</v>
      </c>
    </row>
    <row r="13676" spans="1:6" x14ac:dyDescent="0.2">
      <c r="A13676" s="42" t="s">
        <v>3542</v>
      </c>
      <c r="B13676" s="42" t="s">
        <v>8464</v>
      </c>
      <c r="C13676">
        <v>2017</v>
      </c>
      <c r="D13676" s="42" t="s">
        <v>10118</v>
      </c>
      <c r="E13676" t="b">
        <v>0</v>
      </c>
      <c r="F13676" s="42" t="s">
        <v>10771</v>
      </c>
    </row>
    <row r="13677" spans="1:6" x14ac:dyDescent="0.2">
      <c r="A13677" s="42" t="s">
        <v>3542</v>
      </c>
      <c r="B13677" s="42" t="s">
        <v>8464</v>
      </c>
      <c r="C13677">
        <v>2018</v>
      </c>
      <c r="D13677" s="42" t="s">
        <v>8745</v>
      </c>
      <c r="E13677" t="b">
        <v>0</v>
      </c>
      <c r="F13677" s="42" t="s">
        <v>10771</v>
      </c>
    </row>
    <row r="13678" spans="1:6" x14ac:dyDescent="0.2">
      <c r="A13678" s="42" t="s">
        <v>3542</v>
      </c>
      <c r="B13678" s="42" t="s">
        <v>8464</v>
      </c>
      <c r="C13678">
        <v>2019</v>
      </c>
      <c r="D13678" s="42" t="s">
        <v>8748</v>
      </c>
      <c r="E13678" t="b">
        <v>0</v>
      </c>
      <c r="F13678" s="42" t="s">
        <v>10771</v>
      </c>
    </row>
    <row r="13679" spans="1:6" x14ac:dyDescent="0.2">
      <c r="A13679" s="42" t="s">
        <v>3543</v>
      </c>
      <c r="B13679" s="42" t="s">
        <v>8454</v>
      </c>
      <c r="C13679">
        <v>2013</v>
      </c>
      <c r="D13679" s="42" t="s">
        <v>8996</v>
      </c>
      <c r="E13679" t="b">
        <v>0</v>
      </c>
      <c r="F13679" s="42" t="s">
        <v>10785</v>
      </c>
    </row>
    <row r="13680" spans="1:6" x14ac:dyDescent="0.2">
      <c r="A13680" s="42" t="s">
        <v>3543</v>
      </c>
      <c r="B13680" s="42" t="s">
        <v>8454</v>
      </c>
      <c r="C13680">
        <v>2014</v>
      </c>
      <c r="D13680" s="42" t="s">
        <v>8510</v>
      </c>
      <c r="E13680" t="b">
        <v>0</v>
      </c>
      <c r="F13680" s="42" t="s">
        <v>10785</v>
      </c>
    </row>
    <row r="13681" spans="1:6" x14ac:dyDescent="0.2">
      <c r="A13681" s="42" t="s">
        <v>3543</v>
      </c>
      <c r="B13681" s="42" t="s">
        <v>8454</v>
      </c>
      <c r="C13681">
        <v>2015</v>
      </c>
      <c r="D13681" s="42" t="s">
        <v>9007</v>
      </c>
      <c r="E13681" t="b">
        <v>0</v>
      </c>
      <c r="F13681" s="42" t="s">
        <v>10785</v>
      </c>
    </row>
    <row r="13682" spans="1:6" x14ac:dyDescent="0.2">
      <c r="A13682" s="42" t="s">
        <v>3543</v>
      </c>
      <c r="B13682" s="42" t="s">
        <v>8454</v>
      </c>
      <c r="C13682">
        <v>2016</v>
      </c>
      <c r="D13682" s="42" t="s">
        <v>9089</v>
      </c>
      <c r="E13682" t="b">
        <v>0</v>
      </c>
      <c r="F13682" s="42" t="s">
        <v>10785</v>
      </c>
    </row>
    <row r="13683" spans="1:6" x14ac:dyDescent="0.2">
      <c r="A13683" s="42" t="s">
        <v>3543</v>
      </c>
      <c r="B13683" s="42" t="s">
        <v>8454</v>
      </c>
      <c r="C13683">
        <v>2017</v>
      </c>
      <c r="D13683" s="42" t="s">
        <v>9493</v>
      </c>
      <c r="E13683" t="b">
        <v>0</v>
      </c>
      <c r="F13683" s="42" t="s">
        <v>10785</v>
      </c>
    </row>
    <row r="13684" spans="1:6" x14ac:dyDescent="0.2">
      <c r="A13684" s="42" t="s">
        <v>3543</v>
      </c>
      <c r="B13684" s="42" t="s">
        <v>8454</v>
      </c>
      <c r="C13684">
        <v>2018</v>
      </c>
      <c r="D13684" s="42" t="s">
        <v>8669</v>
      </c>
      <c r="E13684" t="b">
        <v>0</v>
      </c>
      <c r="F13684" s="42" t="s">
        <v>10785</v>
      </c>
    </row>
    <row r="13685" spans="1:6" x14ac:dyDescent="0.2">
      <c r="A13685" s="42" t="s">
        <v>3543</v>
      </c>
      <c r="B13685" s="42" t="s">
        <v>8454</v>
      </c>
      <c r="C13685">
        <v>2019</v>
      </c>
      <c r="D13685" s="42" t="s">
        <v>8707</v>
      </c>
      <c r="E13685" t="b">
        <v>0</v>
      </c>
      <c r="F13685" s="42" t="s">
        <v>10785</v>
      </c>
    </row>
    <row r="13686" spans="1:6" x14ac:dyDescent="0.2">
      <c r="A13686" s="42" t="s">
        <v>3543</v>
      </c>
      <c r="B13686" s="42" t="s">
        <v>8462</v>
      </c>
      <c r="C13686">
        <v>2013</v>
      </c>
      <c r="D13686" s="42" t="s">
        <v>8996</v>
      </c>
      <c r="E13686" t="b">
        <v>0</v>
      </c>
      <c r="F13686" s="42" t="s">
        <v>10785</v>
      </c>
    </row>
    <row r="13687" spans="1:6" x14ac:dyDescent="0.2">
      <c r="A13687" s="42" t="s">
        <v>3543</v>
      </c>
      <c r="B13687" s="42" t="s">
        <v>8462</v>
      </c>
      <c r="C13687">
        <v>2014</v>
      </c>
      <c r="D13687" s="42" t="s">
        <v>8510</v>
      </c>
      <c r="E13687" t="b">
        <v>0</v>
      </c>
      <c r="F13687" s="42" t="s">
        <v>10785</v>
      </c>
    </row>
    <row r="13688" spans="1:6" x14ac:dyDescent="0.2">
      <c r="A13688" s="42" t="s">
        <v>3543</v>
      </c>
      <c r="B13688" s="42" t="s">
        <v>8462</v>
      </c>
      <c r="C13688">
        <v>2015</v>
      </c>
      <c r="D13688" s="42" t="s">
        <v>9007</v>
      </c>
      <c r="E13688" t="b">
        <v>0</v>
      </c>
      <c r="F13688" s="42" t="s">
        <v>10785</v>
      </c>
    </row>
    <row r="13689" spans="1:6" x14ac:dyDescent="0.2">
      <c r="A13689" s="42" t="s">
        <v>3543</v>
      </c>
      <c r="B13689" s="42" t="s">
        <v>8462</v>
      </c>
      <c r="C13689">
        <v>2016</v>
      </c>
      <c r="D13689" s="42" t="s">
        <v>9206</v>
      </c>
      <c r="E13689" t="b">
        <v>0</v>
      </c>
      <c r="F13689" s="42" t="s">
        <v>10785</v>
      </c>
    </row>
    <row r="13690" spans="1:6" x14ac:dyDescent="0.2">
      <c r="A13690" s="42" t="s">
        <v>3543</v>
      </c>
      <c r="B13690" s="42" t="s">
        <v>8462</v>
      </c>
      <c r="C13690">
        <v>2017</v>
      </c>
      <c r="D13690" s="42" t="s">
        <v>8844</v>
      </c>
      <c r="E13690" t="b">
        <v>0</v>
      </c>
      <c r="F13690" s="42" t="s">
        <v>10785</v>
      </c>
    </row>
    <row r="13691" spans="1:6" x14ac:dyDescent="0.2">
      <c r="A13691" s="42" t="s">
        <v>3543</v>
      </c>
      <c r="B13691" s="42" t="s">
        <v>8462</v>
      </c>
      <c r="C13691">
        <v>2018</v>
      </c>
      <c r="D13691" s="42" t="s">
        <v>8669</v>
      </c>
      <c r="E13691" t="b">
        <v>0</v>
      </c>
      <c r="F13691" s="42" t="s">
        <v>10785</v>
      </c>
    </row>
    <row r="13692" spans="1:6" x14ac:dyDescent="0.2">
      <c r="A13692" s="42" t="s">
        <v>3543</v>
      </c>
      <c r="B13692" s="42" t="s">
        <v>8462</v>
      </c>
      <c r="C13692">
        <v>2019</v>
      </c>
      <c r="D13692" s="42" t="s">
        <v>9083</v>
      </c>
      <c r="E13692" t="b">
        <v>0</v>
      </c>
      <c r="F13692" s="42" t="s">
        <v>10785</v>
      </c>
    </row>
    <row r="13693" spans="1:6" x14ac:dyDescent="0.2">
      <c r="A13693" s="42" t="s">
        <v>3543</v>
      </c>
      <c r="B13693" s="42" t="s">
        <v>8464</v>
      </c>
      <c r="C13693">
        <v>2013</v>
      </c>
      <c r="D13693" s="42" t="s">
        <v>8596</v>
      </c>
      <c r="E13693" t="b">
        <v>0</v>
      </c>
      <c r="F13693" s="42" t="s">
        <v>10785</v>
      </c>
    </row>
    <row r="13694" spans="1:6" x14ac:dyDescent="0.2">
      <c r="A13694" s="42" t="s">
        <v>3543</v>
      </c>
      <c r="B13694" s="42" t="s">
        <v>8464</v>
      </c>
      <c r="C13694">
        <v>2014</v>
      </c>
      <c r="D13694" s="42" t="s">
        <v>8596</v>
      </c>
      <c r="E13694" t="b">
        <v>0</v>
      </c>
      <c r="F13694" s="42" t="s">
        <v>10785</v>
      </c>
    </row>
    <row r="13695" spans="1:6" x14ac:dyDescent="0.2">
      <c r="A13695" s="42" t="s">
        <v>3543</v>
      </c>
      <c r="B13695" s="42" t="s">
        <v>8464</v>
      </c>
      <c r="C13695">
        <v>2015</v>
      </c>
      <c r="D13695" s="42" t="s">
        <v>8596</v>
      </c>
      <c r="E13695" t="b">
        <v>0</v>
      </c>
      <c r="F13695" s="42" t="s">
        <v>10785</v>
      </c>
    </row>
    <row r="13696" spans="1:6" x14ac:dyDescent="0.2">
      <c r="A13696" s="42" t="s">
        <v>3543</v>
      </c>
      <c r="B13696" s="42" t="s">
        <v>8464</v>
      </c>
      <c r="C13696">
        <v>2016</v>
      </c>
      <c r="D13696" s="42" t="s">
        <v>8596</v>
      </c>
      <c r="E13696" t="b">
        <v>0</v>
      </c>
      <c r="F13696" s="42" t="s">
        <v>10785</v>
      </c>
    </row>
    <row r="13697" spans="1:6" x14ac:dyDescent="0.2">
      <c r="A13697" s="42" t="s">
        <v>3543</v>
      </c>
      <c r="B13697" s="42" t="s">
        <v>8464</v>
      </c>
      <c r="C13697">
        <v>2017</v>
      </c>
      <c r="D13697" s="42" t="s">
        <v>8596</v>
      </c>
      <c r="E13697" t="b">
        <v>0</v>
      </c>
      <c r="F13697" s="42" t="s">
        <v>10785</v>
      </c>
    </row>
    <row r="13698" spans="1:6" x14ac:dyDescent="0.2">
      <c r="A13698" s="42" t="s">
        <v>3543</v>
      </c>
      <c r="B13698" s="42" t="s">
        <v>8464</v>
      </c>
      <c r="C13698">
        <v>2018</v>
      </c>
      <c r="D13698" s="42" t="s">
        <v>8596</v>
      </c>
      <c r="E13698" t="b">
        <v>0</v>
      </c>
      <c r="F13698" s="42" t="s">
        <v>10785</v>
      </c>
    </row>
    <row r="13699" spans="1:6" x14ac:dyDescent="0.2">
      <c r="A13699" s="42" t="s">
        <v>3543</v>
      </c>
      <c r="B13699" s="42" t="s">
        <v>8464</v>
      </c>
      <c r="C13699">
        <v>2019</v>
      </c>
      <c r="D13699" s="42" t="s">
        <v>8596</v>
      </c>
      <c r="E13699" t="b">
        <v>0</v>
      </c>
      <c r="F13699" s="42" t="s">
        <v>10785</v>
      </c>
    </row>
    <row r="13700" spans="1:6" x14ac:dyDescent="0.2">
      <c r="A13700" s="42" t="s">
        <v>3544</v>
      </c>
      <c r="B13700" s="42" t="s">
        <v>8454</v>
      </c>
      <c r="C13700">
        <v>2013</v>
      </c>
      <c r="D13700" s="42" t="s">
        <v>9305</v>
      </c>
      <c r="E13700" t="b">
        <v>0</v>
      </c>
      <c r="F13700" s="42" t="s">
        <v>10786</v>
      </c>
    </row>
    <row r="13701" spans="1:6" x14ac:dyDescent="0.2">
      <c r="A13701" s="42" t="s">
        <v>3544</v>
      </c>
      <c r="B13701" s="42" t="s">
        <v>8454</v>
      </c>
      <c r="C13701">
        <v>2014</v>
      </c>
      <c r="D13701" s="42" t="s">
        <v>8630</v>
      </c>
      <c r="E13701" t="b">
        <v>0</v>
      </c>
      <c r="F13701" s="42" t="s">
        <v>10786</v>
      </c>
    </row>
    <row r="13702" spans="1:6" x14ac:dyDescent="0.2">
      <c r="A13702" s="42" t="s">
        <v>3544</v>
      </c>
      <c r="B13702" s="42" t="s">
        <v>8454</v>
      </c>
      <c r="C13702">
        <v>2015</v>
      </c>
      <c r="D13702" s="42" t="s">
        <v>10159</v>
      </c>
      <c r="E13702" t="b">
        <v>0</v>
      </c>
      <c r="F13702" s="42" t="s">
        <v>10786</v>
      </c>
    </row>
    <row r="13703" spans="1:6" x14ac:dyDescent="0.2">
      <c r="A13703" s="42" t="s">
        <v>3544</v>
      </c>
      <c r="B13703" s="42" t="s">
        <v>8454</v>
      </c>
      <c r="C13703">
        <v>2016</v>
      </c>
      <c r="D13703" s="42" t="s">
        <v>10584</v>
      </c>
      <c r="E13703" t="b">
        <v>0</v>
      </c>
      <c r="F13703" s="42" t="s">
        <v>10786</v>
      </c>
    </row>
    <row r="13704" spans="1:6" x14ac:dyDescent="0.2">
      <c r="A13704" s="42" t="s">
        <v>3544</v>
      </c>
      <c r="B13704" s="42" t="s">
        <v>8454</v>
      </c>
      <c r="C13704">
        <v>2017</v>
      </c>
      <c r="D13704" s="42" t="s">
        <v>9836</v>
      </c>
      <c r="E13704" t="b">
        <v>0</v>
      </c>
      <c r="F13704" s="42" t="s">
        <v>10786</v>
      </c>
    </row>
    <row r="13705" spans="1:6" x14ac:dyDescent="0.2">
      <c r="A13705" s="42" t="s">
        <v>3544</v>
      </c>
      <c r="B13705" s="42" t="s">
        <v>8454</v>
      </c>
      <c r="C13705">
        <v>2018</v>
      </c>
      <c r="D13705" s="42" t="s">
        <v>10787</v>
      </c>
      <c r="E13705" t="b">
        <v>0</v>
      </c>
      <c r="F13705" s="42" t="s">
        <v>10786</v>
      </c>
    </row>
    <row r="13706" spans="1:6" x14ac:dyDescent="0.2">
      <c r="A13706" s="42" t="s">
        <v>3544</v>
      </c>
      <c r="B13706" s="42" t="s">
        <v>8454</v>
      </c>
      <c r="C13706">
        <v>2019</v>
      </c>
      <c r="D13706" s="42" t="s">
        <v>10788</v>
      </c>
      <c r="E13706" t="b">
        <v>0</v>
      </c>
      <c r="F13706" s="42" t="s">
        <v>10786</v>
      </c>
    </row>
    <row r="13707" spans="1:6" x14ac:dyDescent="0.2">
      <c r="A13707" s="42" t="s">
        <v>3544</v>
      </c>
      <c r="B13707" s="42" t="s">
        <v>8462</v>
      </c>
      <c r="C13707">
        <v>2013</v>
      </c>
      <c r="D13707" s="42" t="s">
        <v>9426</v>
      </c>
      <c r="E13707" t="b">
        <v>0</v>
      </c>
      <c r="F13707" s="42" t="s">
        <v>10786</v>
      </c>
    </row>
    <row r="13708" spans="1:6" x14ac:dyDescent="0.2">
      <c r="A13708" s="42" t="s">
        <v>3544</v>
      </c>
      <c r="B13708" s="42" t="s">
        <v>8462</v>
      </c>
      <c r="C13708">
        <v>2014</v>
      </c>
      <c r="D13708" s="42" t="s">
        <v>10225</v>
      </c>
      <c r="E13708" t="b">
        <v>0</v>
      </c>
      <c r="F13708" s="42" t="s">
        <v>10786</v>
      </c>
    </row>
    <row r="13709" spans="1:6" x14ac:dyDescent="0.2">
      <c r="A13709" s="42" t="s">
        <v>3544</v>
      </c>
      <c r="B13709" s="42" t="s">
        <v>8462</v>
      </c>
      <c r="C13709">
        <v>2015</v>
      </c>
      <c r="D13709" s="42" t="s">
        <v>10788</v>
      </c>
      <c r="E13709" t="b">
        <v>0</v>
      </c>
      <c r="F13709" s="42" t="s">
        <v>10786</v>
      </c>
    </row>
    <row r="13710" spans="1:6" x14ac:dyDescent="0.2">
      <c r="A13710" s="42" t="s">
        <v>3544</v>
      </c>
      <c r="B13710" s="42" t="s">
        <v>8462</v>
      </c>
      <c r="C13710">
        <v>2016</v>
      </c>
      <c r="D13710" s="42" t="s">
        <v>8806</v>
      </c>
      <c r="E13710" t="b">
        <v>0</v>
      </c>
      <c r="F13710" s="42" t="s">
        <v>10786</v>
      </c>
    </row>
    <row r="13711" spans="1:6" x14ac:dyDescent="0.2">
      <c r="A13711" s="42" t="s">
        <v>3544</v>
      </c>
      <c r="B13711" s="42" t="s">
        <v>8462</v>
      </c>
      <c r="C13711">
        <v>2017</v>
      </c>
      <c r="D13711" s="42" t="s">
        <v>8960</v>
      </c>
      <c r="E13711" t="b">
        <v>0</v>
      </c>
      <c r="F13711" s="42" t="s">
        <v>10786</v>
      </c>
    </row>
    <row r="13712" spans="1:6" x14ac:dyDescent="0.2">
      <c r="A13712" s="42" t="s">
        <v>3544</v>
      </c>
      <c r="B13712" s="42" t="s">
        <v>8462</v>
      </c>
      <c r="C13712">
        <v>2018</v>
      </c>
      <c r="D13712" s="42" t="s">
        <v>8602</v>
      </c>
      <c r="E13712" t="b">
        <v>0</v>
      </c>
      <c r="F13712" s="42" t="s">
        <v>10786</v>
      </c>
    </row>
    <row r="13713" spans="1:6" x14ac:dyDescent="0.2">
      <c r="A13713" s="42" t="s">
        <v>3544</v>
      </c>
      <c r="B13713" s="42" t="s">
        <v>8462</v>
      </c>
      <c r="C13713">
        <v>2019</v>
      </c>
      <c r="D13713" s="42" t="s">
        <v>10788</v>
      </c>
      <c r="E13713" t="b">
        <v>0</v>
      </c>
      <c r="F13713" s="42" t="s">
        <v>10786</v>
      </c>
    </row>
    <row r="13714" spans="1:6" x14ac:dyDescent="0.2">
      <c r="A13714" s="42" t="s">
        <v>3544</v>
      </c>
      <c r="B13714" s="42" t="s">
        <v>8464</v>
      </c>
      <c r="C13714">
        <v>2013</v>
      </c>
      <c r="D13714" s="42" t="s">
        <v>8467</v>
      </c>
      <c r="E13714" t="b">
        <v>0</v>
      </c>
      <c r="F13714" s="42" t="s">
        <v>10786</v>
      </c>
    </row>
    <row r="13715" spans="1:6" x14ac:dyDescent="0.2">
      <c r="A13715" s="42" t="s">
        <v>3544</v>
      </c>
      <c r="B13715" s="42" t="s">
        <v>8464</v>
      </c>
      <c r="C13715">
        <v>2014</v>
      </c>
      <c r="D13715" s="42" t="s">
        <v>8632</v>
      </c>
      <c r="E13715" t="b">
        <v>0</v>
      </c>
      <c r="F13715" s="42" t="s">
        <v>10786</v>
      </c>
    </row>
    <row r="13716" spans="1:6" x14ac:dyDescent="0.2">
      <c r="A13716" s="42" t="s">
        <v>3544</v>
      </c>
      <c r="B13716" s="42" t="s">
        <v>8464</v>
      </c>
      <c r="C13716">
        <v>2015</v>
      </c>
      <c r="D13716" s="42" t="s">
        <v>9113</v>
      </c>
      <c r="E13716" t="b">
        <v>0</v>
      </c>
      <c r="F13716" s="42" t="s">
        <v>10786</v>
      </c>
    </row>
    <row r="13717" spans="1:6" x14ac:dyDescent="0.2">
      <c r="A13717" s="42" t="s">
        <v>3544</v>
      </c>
      <c r="B13717" s="42" t="s">
        <v>8464</v>
      </c>
      <c r="C13717">
        <v>2016</v>
      </c>
      <c r="D13717" s="42" t="s">
        <v>9200</v>
      </c>
      <c r="E13717" t="b">
        <v>0</v>
      </c>
      <c r="F13717" s="42" t="s">
        <v>10786</v>
      </c>
    </row>
    <row r="13718" spans="1:6" x14ac:dyDescent="0.2">
      <c r="A13718" s="42" t="s">
        <v>3544</v>
      </c>
      <c r="B13718" s="42" t="s">
        <v>8464</v>
      </c>
      <c r="C13718">
        <v>2017</v>
      </c>
      <c r="D13718" s="42" t="s">
        <v>8845</v>
      </c>
      <c r="E13718" t="b">
        <v>0</v>
      </c>
      <c r="F13718" s="42" t="s">
        <v>10786</v>
      </c>
    </row>
    <row r="13719" spans="1:6" x14ac:dyDescent="0.2">
      <c r="A13719" s="42" t="s">
        <v>3544</v>
      </c>
      <c r="B13719" s="42" t="s">
        <v>8464</v>
      </c>
      <c r="C13719">
        <v>2018</v>
      </c>
      <c r="D13719" s="42" t="s">
        <v>8493</v>
      </c>
      <c r="E13719" t="b">
        <v>0</v>
      </c>
      <c r="F13719" s="42" t="s">
        <v>10786</v>
      </c>
    </row>
    <row r="13720" spans="1:6" x14ac:dyDescent="0.2">
      <c r="A13720" s="42" t="s">
        <v>3544</v>
      </c>
      <c r="B13720" s="42" t="s">
        <v>8464</v>
      </c>
      <c r="C13720">
        <v>2019</v>
      </c>
      <c r="D13720" s="42" t="s">
        <v>8705</v>
      </c>
      <c r="E13720" t="b">
        <v>0</v>
      </c>
      <c r="F13720" s="42" t="s">
        <v>10786</v>
      </c>
    </row>
    <row r="13721" spans="1:6" x14ac:dyDescent="0.2">
      <c r="A13721" s="42" t="s">
        <v>3546</v>
      </c>
      <c r="B13721" s="42" t="s">
        <v>8454</v>
      </c>
      <c r="C13721">
        <v>2013</v>
      </c>
      <c r="D13721" s="42" t="s">
        <v>8594</v>
      </c>
      <c r="E13721" t="b">
        <v>0</v>
      </c>
      <c r="F13721" s="42" t="s">
        <v>10789</v>
      </c>
    </row>
    <row r="13722" spans="1:6" x14ac:dyDescent="0.2">
      <c r="A13722" s="42" t="s">
        <v>3546</v>
      </c>
      <c r="B13722" s="42" t="s">
        <v>8454</v>
      </c>
      <c r="C13722">
        <v>2014</v>
      </c>
      <c r="D13722" s="42" t="s">
        <v>8677</v>
      </c>
      <c r="E13722" t="b">
        <v>0</v>
      </c>
      <c r="F13722" s="42" t="s">
        <v>10789</v>
      </c>
    </row>
    <row r="13723" spans="1:6" x14ac:dyDescent="0.2">
      <c r="A13723" s="42" t="s">
        <v>3546</v>
      </c>
      <c r="B13723" s="42" t="s">
        <v>8454</v>
      </c>
      <c r="C13723">
        <v>2015</v>
      </c>
      <c r="D13723" s="42" t="s">
        <v>8973</v>
      </c>
      <c r="E13723" t="b">
        <v>0</v>
      </c>
      <c r="F13723" s="42" t="s">
        <v>10789</v>
      </c>
    </row>
    <row r="13724" spans="1:6" x14ac:dyDescent="0.2">
      <c r="A13724" s="42" t="s">
        <v>3546</v>
      </c>
      <c r="B13724" s="42" t="s">
        <v>8454</v>
      </c>
      <c r="C13724">
        <v>2016</v>
      </c>
      <c r="D13724" s="42" t="s">
        <v>8979</v>
      </c>
      <c r="E13724" t="b">
        <v>0</v>
      </c>
      <c r="F13724" s="42" t="s">
        <v>10789</v>
      </c>
    </row>
    <row r="13725" spans="1:6" x14ac:dyDescent="0.2">
      <c r="A13725" s="42" t="s">
        <v>3546</v>
      </c>
      <c r="B13725" s="42" t="s">
        <v>8454</v>
      </c>
      <c r="C13725">
        <v>2017</v>
      </c>
      <c r="D13725" s="42" t="s">
        <v>9049</v>
      </c>
      <c r="E13725" t="b">
        <v>0</v>
      </c>
      <c r="F13725" s="42" t="s">
        <v>10789</v>
      </c>
    </row>
    <row r="13726" spans="1:6" x14ac:dyDescent="0.2">
      <c r="A13726" s="42" t="s">
        <v>3546</v>
      </c>
      <c r="B13726" s="42" t="s">
        <v>8454</v>
      </c>
      <c r="C13726">
        <v>2018</v>
      </c>
      <c r="D13726" s="42" t="s">
        <v>8969</v>
      </c>
      <c r="E13726" t="b">
        <v>0</v>
      </c>
      <c r="F13726" s="42" t="s">
        <v>10789</v>
      </c>
    </row>
    <row r="13727" spans="1:6" x14ac:dyDescent="0.2">
      <c r="A13727" s="42" t="s">
        <v>3546</v>
      </c>
      <c r="B13727" s="42" t="s">
        <v>8454</v>
      </c>
      <c r="C13727">
        <v>2019</v>
      </c>
      <c r="D13727" s="42" t="s">
        <v>9256</v>
      </c>
      <c r="E13727" t="b">
        <v>0</v>
      </c>
      <c r="F13727" s="42" t="s">
        <v>10789</v>
      </c>
    </row>
    <row r="13728" spans="1:6" x14ac:dyDescent="0.2">
      <c r="A13728" s="42" t="s">
        <v>3546</v>
      </c>
      <c r="B13728" s="42" t="s">
        <v>8462</v>
      </c>
      <c r="C13728">
        <v>2013</v>
      </c>
      <c r="D13728" s="42" t="s">
        <v>8594</v>
      </c>
      <c r="E13728" t="b">
        <v>0</v>
      </c>
      <c r="F13728" s="42" t="s">
        <v>10789</v>
      </c>
    </row>
    <row r="13729" spans="1:6" x14ac:dyDescent="0.2">
      <c r="A13729" s="42" t="s">
        <v>3546</v>
      </c>
      <c r="B13729" s="42" t="s">
        <v>8462</v>
      </c>
      <c r="C13729">
        <v>2014</v>
      </c>
      <c r="D13729" s="42" t="s">
        <v>8677</v>
      </c>
      <c r="E13729" t="b">
        <v>0</v>
      </c>
      <c r="F13729" s="42" t="s">
        <v>10789</v>
      </c>
    </row>
    <row r="13730" spans="1:6" x14ac:dyDescent="0.2">
      <c r="A13730" s="42" t="s">
        <v>3546</v>
      </c>
      <c r="B13730" s="42" t="s">
        <v>8462</v>
      </c>
      <c r="C13730">
        <v>2015</v>
      </c>
      <c r="D13730" s="42" t="s">
        <v>8973</v>
      </c>
      <c r="E13730" t="b">
        <v>0</v>
      </c>
      <c r="F13730" s="42" t="s">
        <v>10789</v>
      </c>
    </row>
    <row r="13731" spans="1:6" x14ac:dyDescent="0.2">
      <c r="A13731" s="42" t="s">
        <v>3546</v>
      </c>
      <c r="B13731" s="42" t="s">
        <v>8462</v>
      </c>
      <c r="C13731">
        <v>2016</v>
      </c>
      <c r="D13731" s="42" t="s">
        <v>8979</v>
      </c>
      <c r="E13731" t="b">
        <v>0</v>
      </c>
      <c r="F13731" s="42" t="s">
        <v>10789</v>
      </c>
    </row>
    <row r="13732" spans="1:6" x14ac:dyDescent="0.2">
      <c r="A13732" s="42" t="s">
        <v>3546</v>
      </c>
      <c r="B13732" s="42" t="s">
        <v>8462</v>
      </c>
      <c r="C13732">
        <v>2017</v>
      </c>
      <c r="D13732" s="42" t="s">
        <v>9049</v>
      </c>
      <c r="E13732" t="b">
        <v>0</v>
      </c>
      <c r="F13732" s="42" t="s">
        <v>10789</v>
      </c>
    </row>
    <row r="13733" spans="1:6" x14ac:dyDescent="0.2">
      <c r="A13733" s="42" t="s">
        <v>3546</v>
      </c>
      <c r="B13733" s="42" t="s">
        <v>8462</v>
      </c>
      <c r="C13733">
        <v>2018</v>
      </c>
      <c r="D13733" s="42" t="s">
        <v>8969</v>
      </c>
      <c r="E13733" t="b">
        <v>0</v>
      </c>
      <c r="F13733" s="42" t="s">
        <v>10789</v>
      </c>
    </row>
    <row r="13734" spans="1:6" x14ac:dyDescent="0.2">
      <c r="A13734" s="42" t="s">
        <v>3546</v>
      </c>
      <c r="B13734" s="42" t="s">
        <v>8462</v>
      </c>
      <c r="C13734">
        <v>2019</v>
      </c>
      <c r="D13734" s="42" t="s">
        <v>9256</v>
      </c>
      <c r="E13734" t="b">
        <v>0</v>
      </c>
      <c r="F13734" s="42" t="s">
        <v>10789</v>
      </c>
    </row>
    <row r="13735" spans="1:6" x14ac:dyDescent="0.2">
      <c r="A13735" s="42" t="s">
        <v>3546</v>
      </c>
      <c r="B13735" s="42" t="s">
        <v>8464</v>
      </c>
      <c r="C13735">
        <v>2013</v>
      </c>
      <c r="D13735" s="42" t="s">
        <v>8765</v>
      </c>
      <c r="E13735" t="b">
        <v>0</v>
      </c>
      <c r="F13735" s="42" t="s">
        <v>10789</v>
      </c>
    </row>
    <row r="13736" spans="1:6" x14ac:dyDescent="0.2">
      <c r="A13736" s="42" t="s">
        <v>3546</v>
      </c>
      <c r="B13736" s="42" t="s">
        <v>8464</v>
      </c>
      <c r="C13736">
        <v>2014</v>
      </c>
      <c r="D13736" s="42" t="s">
        <v>9163</v>
      </c>
      <c r="E13736" t="b">
        <v>0</v>
      </c>
      <c r="F13736" s="42" t="s">
        <v>10789</v>
      </c>
    </row>
    <row r="13737" spans="1:6" x14ac:dyDescent="0.2">
      <c r="A13737" s="42" t="s">
        <v>3546</v>
      </c>
      <c r="B13737" s="42" t="s">
        <v>8464</v>
      </c>
      <c r="C13737">
        <v>2015</v>
      </c>
      <c r="D13737" s="42" t="s">
        <v>9327</v>
      </c>
      <c r="E13737" t="b">
        <v>0</v>
      </c>
      <c r="F13737" s="42" t="s">
        <v>10789</v>
      </c>
    </row>
    <row r="13738" spans="1:6" x14ac:dyDescent="0.2">
      <c r="A13738" s="42" t="s">
        <v>3546</v>
      </c>
      <c r="B13738" s="42" t="s">
        <v>8464</v>
      </c>
      <c r="C13738">
        <v>2016</v>
      </c>
      <c r="D13738" s="42" t="s">
        <v>8672</v>
      </c>
      <c r="E13738" t="b">
        <v>0</v>
      </c>
      <c r="F13738" s="42" t="s">
        <v>10789</v>
      </c>
    </row>
    <row r="13739" spans="1:6" x14ac:dyDescent="0.2">
      <c r="A13739" s="42" t="s">
        <v>3546</v>
      </c>
      <c r="B13739" s="42" t="s">
        <v>8464</v>
      </c>
      <c r="C13739">
        <v>2017</v>
      </c>
      <c r="D13739" s="42" t="s">
        <v>9251</v>
      </c>
      <c r="E13739" t="b">
        <v>0</v>
      </c>
      <c r="F13739" s="42" t="s">
        <v>10789</v>
      </c>
    </row>
    <row r="13740" spans="1:6" x14ac:dyDescent="0.2">
      <c r="A13740" s="42" t="s">
        <v>3546</v>
      </c>
      <c r="B13740" s="42" t="s">
        <v>8464</v>
      </c>
      <c r="C13740">
        <v>2018</v>
      </c>
      <c r="D13740" s="42" t="s">
        <v>9308</v>
      </c>
      <c r="E13740" t="b">
        <v>0</v>
      </c>
      <c r="F13740" s="42" t="s">
        <v>10789</v>
      </c>
    </row>
    <row r="13741" spans="1:6" x14ac:dyDescent="0.2">
      <c r="A13741" s="42" t="s">
        <v>3546</v>
      </c>
      <c r="B13741" s="42" t="s">
        <v>8464</v>
      </c>
      <c r="C13741">
        <v>2019</v>
      </c>
      <c r="D13741" s="42" t="s">
        <v>8491</v>
      </c>
      <c r="E13741" t="b">
        <v>0</v>
      </c>
      <c r="F13741" s="42" t="s">
        <v>10789</v>
      </c>
    </row>
    <row r="13742" spans="1:6" x14ac:dyDescent="0.2">
      <c r="A13742" s="42" t="s">
        <v>62</v>
      </c>
      <c r="B13742" s="42" t="s">
        <v>8454</v>
      </c>
      <c r="C13742">
        <v>2013</v>
      </c>
      <c r="D13742" s="42" t="s">
        <v>8554</v>
      </c>
      <c r="E13742" t="b">
        <v>0</v>
      </c>
      <c r="F13742" s="42" t="s">
        <v>9000</v>
      </c>
    </row>
    <row r="13743" spans="1:6" x14ac:dyDescent="0.2">
      <c r="A13743" s="42" t="s">
        <v>62</v>
      </c>
      <c r="B13743" s="42" t="s">
        <v>8454</v>
      </c>
      <c r="C13743">
        <v>2014</v>
      </c>
      <c r="D13743" s="42" t="s">
        <v>9001</v>
      </c>
      <c r="E13743" t="b">
        <v>0</v>
      </c>
      <c r="F13743" s="42" t="s">
        <v>9000</v>
      </c>
    </row>
    <row r="13744" spans="1:6" x14ac:dyDescent="0.2">
      <c r="A13744" s="42" t="s">
        <v>62</v>
      </c>
      <c r="B13744" s="42" t="s">
        <v>8454</v>
      </c>
      <c r="C13744">
        <v>2015</v>
      </c>
      <c r="D13744" s="42" t="s">
        <v>9002</v>
      </c>
      <c r="E13744" t="b">
        <v>0</v>
      </c>
      <c r="F13744" s="42" t="s">
        <v>9000</v>
      </c>
    </row>
    <row r="13745" spans="1:6" x14ac:dyDescent="0.2">
      <c r="A13745" s="42" t="s">
        <v>62</v>
      </c>
      <c r="B13745" s="42" t="s">
        <v>8454</v>
      </c>
      <c r="C13745">
        <v>2016</v>
      </c>
      <c r="D13745" s="42" t="s">
        <v>9003</v>
      </c>
      <c r="E13745" t="b">
        <v>0</v>
      </c>
      <c r="F13745" s="42" t="s">
        <v>9000</v>
      </c>
    </row>
    <row r="13746" spans="1:6" x14ac:dyDescent="0.2">
      <c r="A13746" s="42" t="s">
        <v>62</v>
      </c>
      <c r="B13746" s="42" t="s">
        <v>8454</v>
      </c>
      <c r="C13746">
        <v>2017</v>
      </c>
      <c r="D13746" s="42" t="s">
        <v>9004</v>
      </c>
      <c r="E13746" t="b">
        <v>0</v>
      </c>
      <c r="F13746" s="42" t="s">
        <v>9000</v>
      </c>
    </row>
    <row r="13747" spans="1:6" x14ac:dyDescent="0.2">
      <c r="A13747" s="42" t="s">
        <v>62</v>
      </c>
      <c r="B13747" s="42" t="s">
        <v>8454</v>
      </c>
      <c r="C13747">
        <v>2018</v>
      </c>
      <c r="D13747" s="42" t="s">
        <v>8527</v>
      </c>
      <c r="E13747" t="b">
        <v>0</v>
      </c>
      <c r="F13747" s="42" t="s">
        <v>9000</v>
      </c>
    </row>
    <row r="13748" spans="1:6" x14ac:dyDescent="0.2">
      <c r="A13748" s="42" t="s">
        <v>62</v>
      </c>
      <c r="B13748" s="42" t="s">
        <v>8454</v>
      </c>
      <c r="C13748">
        <v>2019</v>
      </c>
      <c r="D13748" s="42" t="s">
        <v>8934</v>
      </c>
      <c r="E13748" t="b">
        <v>0</v>
      </c>
      <c r="F13748" s="42" t="s">
        <v>9000</v>
      </c>
    </row>
    <row r="13749" spans="1:6" x14ac:dyDescent="0.2">
      <c r="A13749" s="42" t="s">
        <v>62</v>
      </c>
      <c r="B13749" s="42" t="s">
        <v>8462</v>
      </c>
      <c r="C13749">
        <v>2013</v>
      </c>
      <c r="D13749" s="42" t="s">
        <v>9005</v>
      </c>
      <c r="E13749" t="b">
        <v>0</v>
      </c>
      <c r="F13749" s="42" t="s">
        <v>9000</v>
      </c>
    </row>
    <row r="13750" spans="1:6" x14ac:dyDescent="0.2">
      <c r="A13750" s="42" t="s">
        <v>62</v>
      </c>
      <c r="B13750" s="42" t="s">
        <v>8462</v>
      </c>
      <c r="C13750">
        <v>2014</v>
      </c>
      <c r="D13750" s="42" t="s">
        <v>8530</v>
      </c>
      <c r="E13750" t="b">
        <v>0</v>
      </c>
      <c r="F13750" s="42" t="s">
        <v>9000</v>
      </c>
    </row>
    <row r="13751" spans="1:6" x14ac:dyDescent="0.2">
      <c r="A13751" s="42" t="s">
        <v>62</v>
      </c>
      <c r="B13751" s="42" t="s">
        <v>8462</v>
      </c>
      <c r="C13751">
        <v>2015</v>
      </c>
      <c r="D13751" s="42" t="s">
        <v>9002</v>
      </c>
      <c r="E13751" t="b">
        <v>0</v>
      </c>
      <c r="F13751" s="42" t="s">
        <v>9000</v>
      </c>
    </row>
    <row r="13752" spans="1:6" x14ac:dyDescent="0.2">
      <c r="A13752" s="42" t="s">
        <v>62</v>
      </c>
      <c r="B13752" s="42" t="s">
        <v>8462</v>
      </c>
      <c r="C13752">
        <v>2016</v>
      </c>
      <c r="D13752" s="42" t="s">
        <v>9003</v>
      </c>
      <c r="E13752" t="b">
        <v>0</v>
      </c>
      <c r="F13752" s="42" t="s">
        <v>9000</v>
      </c>
    </row>
    <row r="13753" spans="1:6" x14ac:dyDescent="0.2">
      <c r="A13753" s="42" t="s">
        <v>62</v>
      </c>
      <c r="B13753" s="42" t="s">
        <v>8462</v>
      </c>
      <c r="C13753">
        <v>2017</v>
      </c>
      <c r="D13753" s="42" t="s">
        <v>9004</v>
      </c>
      <c r="E13753" t="b">
        <v>0</v>
      </c>
      <c r="F13753" s="42" t="s">
        <v>9000</v>
      </c>
    </row>
    <row r="13754" spans="1:6" x14ac:dyDescent="0.2">
      <c r="A13754" s="42" t="s">
        <v>62</v>
      </c>
      <c r="B13754" s="42" t="s">
        <v>8462</v>
      </c>
      <c r="C13754">
        <v>2018</v>
      </c>
      <c r="D13754" s="42" t="s">
        <v>9006</v>
      </c>
      <c r="E13754" t="b">
        <v>0</v>
      </c>
      <c r="F13754" s="42" t="s">
        <v>9000</v>
      </c>
    </row>
    <row r="13755" spans="1:6" x14ac:dyDescent="0.2">
      <c r="A13755" s="42" t="s">
        <v>62</v>
      </c>
      <c r="B13755" s="42" t="s">
        <v>8462</v>
      </c>
      <c r="C13755">
        <v>2019</v>
      </c>
      <c r="D13755" s="42" t="s">
        <v>8934</v>
      </c>
      <c r="E13755" t="b">
        <v>0</v>
      </c>
      <c r="F13755" s="42" t="s">
        <v>9000</v>
      </c>
    </row>
    <row r="13756" spans="1:6" x14ac:dyDescent="0.2">
      <c r="A13756" s="42" t="s">
        <v>62</v>
      </c>
      <c r="B13756" s="42" t="s">
        <v>8464</v>
      </c>
      <c r="C13756">
        <v>2013</v>
      </c>
      <c r="D13756" s="42" t="s">
        <v>9007</v>
      </c>
      <c r="E13756" t="b">
        <v>0</v>
      </c>
      <c r="F13756" s="42" t="s">
        <v>9000</v>
      </c>
    </row>
    <row r="13757" spans="1:6" x14ac:dyDescent="0.2">
      <c r="A13757" s="42" t="s">
        <v>62</v>
      </c>
      <c r="B13757" s="42" t="s">
        <v>8464</v>
      </c>
      <c r="C13757">
        <v>2014</v>
      </c>
      <c r="D13757" s="42" t="s">
        <v>8638</v>
      </c>
      <c r="E13757" t="b">
        <v>0</v>
      </c>
      <c r="F13757" s="42" t="s">
        <v>9000</v>
      </c>
    </row>
    <row r="13758" spans="1:6" x14ac:dyDescent="0.2">
      <c r="A13758" s="42" t="s">
        <v>62</v>
      </c>
      <c r="B13758" s="42" t="s">
        <v>8464</v>
      </c>
      <c r="C13758">
        <v>2015</v>
      </c>
      <c r="D13758" s="42" t="s">
        <v>8828</v>
      </c>
      <c r="E13758" t="b">
        <v>0</v>
      </c>
      <c r="F13758" s="42" t="s">
        <v>9000</v>
      </c>
    </row>
    <row r="13759" spans="1:6" x14ac:dyDescent="0.2">
      <c r="A13759" s="42" t="s">
        <v>62</v>
      </c>
      <c r="B13759" s="42" t="s">
        <v>8464</v>
      </c>
      <c r="C13759">
        <v>2016</v>
      </c>
      <c r="D13759" s="42" t="s">
        <v>8650</v>
      </c>
      <c r="E13759" t="b">
        <v>0</v>
      </c>
      <c r="F13759" s="42" t="s">
        <v>9000</v>
      </c>
    </row>
    <row r="13760" spans="1:6" x14ac:dyDescent="0.2">
      <c r="A13760" s="42" t="s">
        <v>62</v>
      </c>
      <c r="B13760" s="42" t="s">
        <v>8464</v>
      </c>
      <c r="C13760">
        <v>2017</v>
      </c>
      <c r="D13760" s="42" t="s">
        <v>8650</v>
      </c>
      <c r="E13760" t="b">
        <v>0</v>
      </c>
      <c r="F13760" s="42" t="s">
        <v>9000</v>
      </c>
    </row>
    <row r="13761" spans="1:6" x14ac:dyDescent="0.2">
      <c r="A13761" s="42" t="s">
        <v>62</v>
      </c>
      <c r="B13761" s="42" t="s">
        <v>8464</v>
      </c>
      <c r="C13761">
        <v>2018</v>
      </c>
      <c r="D13761" s="42" t="s">
        <v>8650</v>
      </c>
      <c r="E13761" t="b">
        <v>0</v>
      </c>
      <c r="F13761" s="42" t="s">
        <v>9000</v>
      </c>
    </row>
    <row r="13762" spans="1:6" x14ac:dyDescent="0.2">
      <c r="A13762" s="42" t="s">
        <v>62</v>
      </c>
      <c r="B13762" s="42" t="s">
        <v>8464</v>
      </c>
      <c r="C13762">
        <v>2019</v>
      </c>
      <c r="D13762" s="42" t="s">
        <v>8650</v>
      </c>
      <c r="E13762" t="b">
        <v>0</v>
      </c>
      <c r="F13762" s="42" t="s">
        <v>9000</v>
      </c>
    </row>
    <row r="13763" spans="1:6" x14ac:dyDescent="0.2">
      <c r="A13763" s="42" t="s">
        <v>3547</v>
      </c>
      <c r="B13763" s="42" t="s">
        <v>8454</v>
      </c>
      <c r="C13763">
        <v>2013</v>
      </c>
      <c r="D13763" s="42" t="s">
        <v>8843</v>
      </c>
      <c r="E13763" t="b">
        <v>0</v>
      </c>
      <c r="F13763" s="42" t="s">
        <v>10790</v>
      </c>
    </row>
    <row r="13764" spans="1:6" x14ac:dyDescent="0.2">
      <c r="A13764" s="42" t="s">
        <v>3547</v>
      </c>
      <c r="B13764" s="42" t="s">
        <v>8454</v>
      </c>
      <c r="C13764">
        <v>2014</v>
      </c>
      <c r="D13764" s="42" t="s">
        <v>9445</v>
      </c>
      <c r="E13764" t="b">
        <v>0</v>
      </c>
      <c r="F13764" s="42" t="s">
        <v>10790</v>
      </c>
    </row>
    <row r="13765" spans="1:6" x14ac:dyDescent="0.2">
      <c r="A13765" s="42" t="s">
        <v>3547</v>
      </c>
      <c r="B13765" s="42" t="s">
        <v>8454</v>
      </c>
      <c r="C13765">
        <v>2015</v>
      </c>
      <c r="D13765" s="42" t="s">
        <v>9631</v>
      </c>
      <c r="E13765" t="b">
        <v>0</v>
      </c>
      <c r="F13765" s="42" t="s">
        <v>10790</v>
      </c>
    </row>
    <row r="13766" spans="1:6" x14ac:dyDescent="0.2">
      <c r="A13766" s="42" t="s">
        <v>3547</v>
      </c>
      <c r="B13766" s="42" t="s">
        <v>8454</v>
      </c>
      <c r="C13766">
        <v>2016</v>
      </c>
      <c r="D13766" s="42" t="s">
        <v>9195</v>
      </c>
      <c r="E13766" t="b">
        <v>0</v>
      </c>
      <c r="F13766" s="42" t="s">
        <v>10790</v>
      </c>
    </row>
    <row r="13767" spans="1:6" x14ac:dyDescent="0.2">
      <c r="A13767" s="42" t="s">
        <v>3547</v>
      </c>
      <c r="B13767" s="42" t="s">
        <v>8454</v>
      </c>
      <c r="C13767">
        <v>2017</v>
      </c>
      <c r="D13767" s="42" t="s">
        <v>10784</v>
      </c>
      <c r="E13767" t="b">
        <v>0</v>
      </c>
      <c r="F13767" s="42" t="s">
        <v>10790</v>
      </c>
    </row>
    <row r="13768" spans="1:6" x14ac:dyDescent="0.2">
      <c r="A13768" s="42" t="s">
        <v>3547</v>
      </c>
      <c r="B13768" s="42" t="s">
        <v>8454</v>
      </c>
      <c r="C13768">
        <v>2018</v>
      </c>
      <c r="D13768" s="42" t="s">
        <v>9423</v>
      </c>
      <c r="E13768" t="b">
        <v>0</v>
      </c>
      <c r="F13768" s="42" t="s">
        <v>10790</v>
      </c>
    </row>
    <row r="13769" spans="1:6" x14ac:dyDescent="0.2">
      <c r="A13769" s="42" t="s">
        <v>3547</v>
      </c>
      <c r="B13769" s="42" t="s">
        <v>8454</v>
      </c>
      <c r="C13769">
        <v>2019</v>
      </c>
      <c r="D13769" s="42" t="s">
        <v>8493</v>
      </c>
      <c r="E13769" t="b">
        <v>0</v>
      </c>
      <c r="F13769" s="42" t="s">
        <v>10790</v>
      </c>
    </row>
    <row r="13770" spans="1:6" x14ac:dyDescent="0.2">
      <c r="A13770" s="42" t="s">
        <v>3547</v>
      </c>
      <c r="B13770" s="42" t="s">
        <v>8462</v>
      </c>
      <c r="C13770">
        <v>2013</v>
      </c>
      <c r="D13770" s="42" t="s">
        <v>9042</v>
      </c>
      <c r="E13770" t="b">
        <v>0</v>
      </c>
      <c r="F13770" s="42" t="s">
        <v>10790</v>
      </c>
    </row>
    <row r="13771" spans="1:6" x14ac:dyDescent="0.2">
      <c r="A13771" s="42" t="s">
        <v>3547</v>
      </c>
      <c r="B13771" s="42" t="s">
        <v>8462</v>
      </c>
      <c r="C13771">
        <v>2014</v>
      </c>
      <c r="D13771" s="42" t="s">
        <v>8526</v>
      </c>
      <c r="E13771" t="b">
        <v>0</v>
      </c>
      <c r="F13771" s="42" t="s">
        <v>10790</v>
      </c>
    </row>
    <row r="13772" spans="1:6" x14ac:dyDescent="0.2">
      <c r="A13772" s="42" t="s">
        <v>3547</v>
      </c>
      <c r="B13772" s="42" t="s">
        <v>8462</v>
      </c>
      <c r="C13772">
        <v>2015</v>
      </c>
      <c r="D13772" s="42" t="s">
        <v>8930</v>
      </c>
      <c r="E13772" t="b">
        <v>0</v>
      </c>
      <c r="F13772" s="42" t="s">
        <v>10790</v>
      </c>
    </row>
    <row r="13773" spans="1:6" x14ac:dyDescent="0.2">
      <c r="A13773" s="42" t="s">
        <v>3547</v>
      </c>
      <c r="B13773" s="42" t="s">
        <v>8462</v>
      </c>
      <c r="C13773">
        <v>2016</v>
      </c>
      <c r="D13773" s="42" t="s">
        <v>8635</v>
      </c>
      <c r="E13773" t="b">
        <v>0</v>
      </c>
      <c r="F13773" s="42" t="s">
        <v>10790</v>
      </c>
    </row>
    <row r="13774" spans="1:6" x14ac:dyDescent="0.2">
      <c r="A13774" s="42" t="s">
        <v>3547</v>
      </c>
      <c r="B13774" s="42" t="s">
        <v>8462</v>
      </c>
      <c r="C13774">
        <v>2017</v>
      </c>
      <c r="D13774" s="42" t="s">
        <v>8781</v>
      </c>
      <c r="E13774" t="b">
        <v>0</v>
      </c>
      <c r="F13774" s="42" t="s">
        <v>10790</v>
      </c>
    </row>
    <row r="13775" spans="1:6" x14ac:dyDescent="0.2">
      <c r="A13775" s="42" t="s">
        <v>3547</v>
      </c>
      <c r="B13775" s="42" t="s">
        <v>8462</v>
      </c>
      <c r="C13775">
        <v>2018</v>
      </c>
      <c r="D13775" s="42" t="s">
        <v>10414</v>
      </c>
      <c r="E13775" t="b">
        <v>0</v>
      </c>
      <c r="F13775" s="42" t="s">
        <v>10790</v>
      </c>
    </row>
    <row r="13776" spans="1:6" x14ac:dyDescent="0.2">
      <c r="A13776" s="42" t="s">
        <v>3547</v>
      </c>
      <c r="B13776" s="42" t="s">
        <v>8462</v>
      </c>
      <c r="C13776">
        <v>2019</v>
      </c>
      <c r="D13776" s="42" t="s">
        <v>10068</v>
      </c>
      <c r="E13776" t="b">
        <v>0</v>
      </c>
      <c r="F13776" s="42" t="s">
        <v>10790</v>
      </c>
    </row>
    <row r="13777" spans="1:6" x14ac:dyDescent="0.2">
      <c r="A13777" s="42" t="s">
        <v>3547</v>
      </c>
      <c r="B13777" s="42" t="s">
        <v>8464</v>
      </c>
      <c r="C13777">
        <v>2013</v>
      </c>
      <c r="D13777" s="42" t="s">
        <v>8694</v>
      </c>
      <c r="E13777" t="b">
        <v>0</v>
      </c>
      <c r="F13777" s="42" t="s">
        <v>10790</v>
      </c>
    </row>
    <row r="13778" spans="1:6" x14ac:dyDescent="0.2">
      <c r="A13778" s="42" t="s">
        <v>3547</v>
      </c>
      <c r="B13778" s="42" t="s">
        <v>8464</v>
      </c>
      <c r="C13778">
        <v>2014</v>
      </c>
      <c r="D13778" s="42" t="s">
        <v>9165</v>
      </c>
      <c r="E13778" t="b">
        <v>0</v>
      </c>
      <c r="F13778" s="42" t="s">
        <v>10790</v>
      </c>
    </row>
    <row r="13779" spans="1:6" x14ac:dyDescent="0.2">
      <c r="A13779" s="42" t="s">
        <v>3547</v>
      </c>
      <c r="B13779" s="42" t="s">
        <v>8464</v>
      </c>
      <c r="C13779">
        <v>2015</v>
      </c>
      <c r="D13779" s="42" t="s">
        <v>8595</v>
      </c>
      <c r="E13779" t="b">
        <v>0</v>
      </c>
      <c r="F13779" s="42" t="s">
        <v>10790</v>
      </c>
    </row>
    <row r="13780" spans="1:6" x14ac:dyDescent="0.2">
      <c r="A13780" s="42" t="s">
        <v>3547</v>
      </c>
      <c r="B13780" s="42" t="s">
        <v>8464</v>
      </c>
      <c r="C13780">
        <v>2016</v>
      </c>
      <c r="D13780" s="42" t="s">
        <v>9283</v>
      </c>
      <c r="E13780" t="b">
        <v>0</v>
      </c>
      <c r="F13780" s="42" t="s">
        <v>10790</v>
      </c>
    </row>
    <row r="13781" spans="1:6" x14ac:dyDescent="0.2">
      <c r="A13781" s="42" t="s">
        <v>3547</v>
      </c>
      <c r="B13781" s="42" t="s">
        <v>8464</v>
      </c>
      <c r="C13781">
        <v>2017</v>
      </c>
      <c r="D13781" s="42" t="s">
        <v>9167</v>
      </c>
      <c r="E13781" t="b">
        <v>0</v>
      </c>
      <c r="F13781" s="42" t="s">
        <v>10790</v>
      </c>
    </row>
    <row r="13782" spans="1:6" x14ac:dyDescent="0.2">
      <c r="A13782" s="42" t="s">
        <v>3547</v>
      </c>
      <c r="B13782" s="42" t="s">
        <v>8464</v>
      </c>
      <c r="C13782">
        <v>2018</v>
      </c>
      <c r="D13782" s="42" t="s">
        <v>9055</v>
      </c>
      <c r="E13782" t="b">
        <v>0</v>
      </c>
      <c r="F13782" s="42" t="s">
        <v>10790</v>
      </c>
    </row>
    <row r="13783" spans="1:6" x14ac:dyDescent="0.2">
      <c r="A13783" s="42" t="s">
        <v>3547</v>
      </c>
      <c r="B13783" s="42" t="s">
        <v>8464</v>
      </c>
      <c r="C13783">
        <v>2019</v>
      </c>
      <c r="D13783" s="42" t="s">
        <v>8988</v>
      </c>
      <c r="E13783" t="b">
        <v>0</v>
      </c>
      <c r="F13783" s="42" t="s">
        <v>10790</v>
      </c>
    </row>
    <row r="13784" spans="1:6" x14ac:dyDescent="0.2">
      <c r="A13784" s="42" t="s">
        <v>3551</v>
      </c>
      <c r="B13784" s="42" t="s">
        <v>8454</v>
      </c>
      <c r="C13784">
        <v>2013</v>
      </c>
      <c r="D13784" s="42" t="s">
        <v>9143</v>
      </c>
      <c r="E13784" t="b">
        <v>0</v>
      </c>
      <c r="F13784" s="42" t="s">
        <v>10791</v>
      </c>
    </row>
    <row r="13785" spans="1:6" x14ac:dyDescent="0.2">
      <c r="A13785" s="42" t="s">
        <v>3551</v>
      </c>
      <c r="B13785" s="42" t="s">
        <v>8454</v>
      </c>
      <c r="C13785">
        <v>2014</v>
      </c>
      <c r="D13785" s="42" t="s">
        <v>9312</v>
      </c>
      <c r="E13785" t="b">
        <v>0</v>
      </c>
      <c r="F13785" s="42" t="s">
        <v>10791</v>
      </c>
    </row>
    <row r="13786" spans="1:6" x14ac:dyDescent="0.2">
      <c r="A13786" s="42" t="s">
        <v>3551</v>
      </c>
      <c r="B13786" s="42" t="s">
        <v>8454</v>
      </c>
      <c r="C13786">
        <v>2015</v>
      </c>
      <c r="D13786" s="42" t="s">
        <v>9126</v>
      </c>
      <c r="E13786" t="b">
        <v>0</v>
      </c>
      <c r="F13786" s="42" t="s">
        <v>10791</v>
      </c>
    </row>
    <row r="13787" spans="1:6" x14ac:dyDescent="0.2">
      <c r="A13787" s="42" t="s">
        <v>3551</v>
      </c>
      <c r="B13787" s="42" t="s">
        <v>8454</v>
      </c>
      <c r="C13787">
        <v>2016</v>
      </c>
      <c r="D13787" s="42" t="s">
        <v>9351</v>
      </c>
      <c r="E13787" t="b">
        <v>0</v>
      </c>
      <c r="F13787" s="42" t="s">
        <v>10791</v>
      </c>
    </row>
    <row r="13788" spans="1:6" x14ac:dyDescent="0.2">
      <c r="A13788" s="42" t="s">
        <v>3551</v>
      </c>
      <c r="B13788" s="42" t="s">
        <v>8454</v>
      </c>
      <c r="C13788">
        <v>2017</v>
      </c>
      <c r="D13788" s="42" t="s">
        <v>8585</v>
      </c>
      <c r="E13788" t="b">
        <v>0</v>
      </c>
      <c r="F13788" s="42" t="s">
        <v>10791</v>
      </c>
    </row>
    <row r="13789" spans="1:6" x14ac:dyDescent="0.2">
      <c r="A13789" s="42" t="s">
        <v>3551</v>
      </c>
      <c r="B13789" s="42" t="s">
        <v>8454</v>
      </c>
      <c r="C13789">
        <v>2018</v>
      </c>
      <c r="D13789" s="42" t="s">
        <v>8613</v>
      </c>
      <c r="E13789" t="b">
        <v>0</v>
      </c>
      <c r="F13789" s="42" t="s">
        <v>10791</v>
      </c>
    </row>
    <row r="13790" spans="1:6" x14ac:dyDescent="0.2">
      <c r="A13790" s="42" t="s">
        <v>3551</v>
      </c>
      <c r="B13790" s="42" t="s">
        <v>8454</v>
      </c>
      <c r="C13790">
        <v>2019</v>
      </c>
      <c r="D13790" s="42" t="s">
        <v>8631</v>
      </c>
      <c r="E13790" t="b">
        <v>0</v>
      </c>
      <c r="F13790" s="42" t="s">
        <v>10791</v>
      </c>
    </row>
    <row r="13791" spans="1:6" x14ac:dyDescent="0.2">
      <c r="A13791" s="42" t="s">
        <v>3551</v>
      </c>
      <c r="B13791" s="42" t="s">
        <v>8462</v>
      </c>
      <c r="C13791">
        <v>2013</v>
      </c>
      <c r="D13791" s="42" t="s">
        <v>9143</v>
      </c>
      <c r="E13791" t="b">
        <v>0</v>
      </c>
      <c r="F13791" s="42" t="s">
        <v>10791</v>
      </c>
    </row>
    <row r="13792" spans="1:6" x14ac:dyDescent="0.2">
      <c r="A13792" s="42" t="s">
        <v>3551</v>
      </c>
      <c r="B13792" s="42" t="s">
        <v>8462</v>
      </c>
      <c r="C13792">
        <v>2014</v>
      </c>
      <c r="D13792" s="42" t="s">
        <v>8511</v>
      </c>
      <c r="E13792" t="b">
        <v>0</v>
      </c>
      <c r="F13792" s="42" t="s">
        <v>10791</v>
      </c>
    </row>
    <row r="13793" spans="1:6" x14ac:dyDescent="0.2">
      <c r="A13793" s="42" t="s">
        <v>3551</v>
      </c>
      <c r="B13793" s="42" t="s">
        <v>8462</v>
      </c>
      <c r="C13793">
        <v>2015</v>
      </c>
      <c r="D13793" s="42" t="s">
        <v>9124</v>
      </c>
      <c r="E13793" t="b">
        <v>0</v>
      </c>
      <c r="F13793" s="42" t="s">
        <v>10791</v>
      </c>
    </row>
    <row r="13794" spans="1:6" x14ac:dyDescent="0.2">
      <c r="A13794" s="42" t="s">
        <v>3551</v>
      </c>
      <c r="B13794" s="42" t="s">
        <v>8462</v>
      </c>
      <c r="C13794">
        <v>2016</v>
      </c>
      <c r="D13794" s="42" t="s">
        <v>8999</v>
      </c>
      <c r="E13794" t="b">
        <v>0</v>
      </c>
      <c r="F13794" s="42" t="s">
        <v>10791</v>
      </c>
    </row>
    <row r="13795" spans="1:6" x14ac:dyDescent="0.2">
      <c r="A13795" s="42" t="s">
        <v>3551</v>
      </c>
      <c r="B13795" s="42" t="s">
        <v>8462</v>
      </c>
      <c r="C13795">
        <v>2017</v>
      </c>
      <c r="D13795" s="42" t="s">
        <v>8990</v>
      </c>
      <c r="E13795" t="b">
        <v>0</v>
      </c>
      <c r="F13795" s="42" t="s">
        <v>10791</v>
      </c>
    </row>
    <row r="13796" spans="1:6" x14ac:dyDescent="0.2">
      <c r="A13796" s="42" t="s">
        <v>3551</v>
      </c>
      <c r="B13796" s="42" t="s">
        <v>8462</v>
      </c>
      <c r="C13796">
        <v>2018</v>
      </c>
      <c r="D13796" s="42" t="s">
        <v>9021</v>
      </c>
      <c r="E13796" t="b">
        <v>0</v>
      </c>
      <c r="F13796" s="42" t="s">
        <v>10791</v>
      </c>
    </row>
    <row r="13797" spans="1:6" x14ac:dyDescent="0.2">
      <c r="A13797" s="42" t="s">
        <v>3551</v>
      </c>
      <c r="B13797" s="42" t="s">
        <v>8462</v>
      </c>
      <c r="C13797">
        <v>2019</v>
      </c>
      <c r="D13797" s="42" t="s">
        <v>8521</v>
      </c>
      <c r="E13797" t="b">
        <v>0</v>
      </c>
      <c r="F13797" s="42" t="s">
        <v>10791</v>
      </c>
    </row>
    <row r="13798" spans="1:6" x14ac:dyDescent="0.2">
      <c r="A13798" s="42" t="s">
        <v>3551</v>
      </c>
      <c r="B13798" s="42" t="s">
        <v>8464</v>
      </c>
      <c r="C13798">
        <v>2013</v>
      </c>
      <c r="D13798" s="42" t="s">
        <v>8940</v>
      </c>
      <c r="E13798" t="b">
        <v>0</v>
      </c>
      <c r="F13798" s="42" t="s">
        <v>10791</v>
      </c>
    </row>
    <row r="13799" spans="1:6" x14ac:dyDescent="0.2">
      <c r="A13799" s="42" t="s">
        <v>3551</v>
      </c>
      <c r="B13799" s="42" t="s">
        <v>8464</v>
      </c>
      <c r="C13799">
        <v>2014</v>
      </c>
      <c r="D13799" s="42" t="s">
        <v>8601</v>
      </c>
      <c r="E13799" t="b">
        <v>0</v>
      </c>
      <c r="F13799" s="42" t="s">
        <v>10791</v>
      </c>
    </row>
    <row r="13800" spans="1:6" x14ac:dyDescent="0.2">
      <c r="A13800" s="42" t="s">
        <v>3551</v>
      </c>
      <c r="B13800" s="42" t="s">
        <v>8464</v>
      </c>
      <c r="C13800">
        <v>2015</v>
      </c>
      <c r="D13800" s="42" t="s">
        <v>8978</v>
      </c>
      <c r="E13800" t="b">
        <v>0</v>
      </c>
      <c r="F13800" s="42" t="s">
        <v>10791</v>
      </c>
    </row>
    <row r="13801" spans="1:6" x14ac:dyDescent="0.2">
      <c r="A13801" s="42" t="s">
        <v>3551</v>
      </c>
      <c r="B13801" s="42" t="s">
        <v>8464</v>
      </c>
      <c r="C13801">
        <v>2016</v>
      </c>
      <c r="D13801" s="42" t="s">
        <v>8654</v>
      </c>
      <c r="E13801" t="b">
        <v>0</v>
      </c>
      <c r="F13801" s="42" t="s">
        <v>10791</v>
      </c>
    </row>
    <row r="13802" spans="1:6" x14ac:dyDescent="0.2">
      <c r="A13802" s="42" t="s">
        <v>3551</v>
      </c>
      <c r="B13802" s="42" t="s">
        <v>8464</v>
      </c>
      <c r="C13802">
        <v>2017</v>
      </c>
      <c r="D13802" s="42" t="s">
        <v>8974</v>
      </c>
      <c r="E13802" t="b">
        <v>0</v>
      </c>
      <c r="F13802" s="42" t="s">
        <v>10791</v>
      </c>
    </row>
    <row r="13803" spans="1:6" x14ac:dyDescent="0.2">
      <c r="A13803" s="42" t="s">
        <v>3551</v>
      </c>
      <c r="B13803" s="42" t="s">
        <v>8464</v>
      </c>
      <c r="C13803">
        <v>2018</v>
      </c>
      <c r="D13803" s="42" t="s">
        <v>8971</v>
      </c>
      <c r="E13803" t="b">
        <v>0</v>
      </c>
      <c r="F13803" s="42" t="s">
        <v>10791</v>
      </c>
    </row>
    <row r="13804" spans="1:6" x14ac:dyDescent="0.2">
      <c r="A13804" s="42" t="s">
        <v>3551</v>
      </c>
      <c r="B13804" s="42" t="s">
        <v>8464</v>
      </c>
      <c r="C13804">
        <v>2019</v>
      </c>
      <c r="D13804" s="42" t="s">
        <v>9322</v>
      </c>
      <c r="E13804" t="b">
        <v>0</v>
      </c>
      <c r="F13804" s="42" t="s">
        <v>10791</v>
      </c>
    </row>
    <row r="13805" spans="1:6" x14ac:dyDescent="0.2">
      <c r="A13805" s="42" t="s">
        <v>56</v>
      </c>
      <c r="B13805" s="42" t="s">
        <v>8454</v>
      </c>
      <c r="C13805">
        <v>2013</v>
      </c>
      <c r="D13805" s="42" t="s">
        <v>8639</v>
      </c>
      <c r="E13805" t="b">
        <v>0</v>
      </c>
      <c r="F13805" s="42" t="s">
        <v>10792</v>
      </c>
    </row>
    <row r="13806" spans="1:6" x14ac:dyDescent="0.2">
      <c r="A13806" s="42" t="s">
        <v>56</v>
      </c>
      <c r="B13806" s="42" t="s">
        <v>8454</v>
      </c>
      <c r="C13806">
        <v>2014</v>
      </c>
      <c r="D13806" s="42" t="s">
        <v>8609</v>
      </c>
      <c r="E13806" t="b">
        <v>0</v>
      </c>
      <c r="F13806" s="42" t="s">
        <v>10792</v>
      </c>
    </row>
    <row r="13807" spans="1:6" x14ac:dyDescent="0.2">
      <c r="A13807" s="42" t="s">
        <v>56</v>
      </c>
      <c r="B13807" s="42" t="s">
        <v>8454</v>
      </c>
      <c r="C13807">
        <v>2015</v>
      </c>
      <c r="D13807" s="42" t="s">
        <v>9133</v>
      </c>
      <c r="E13807" t="b">
        <v>0</v>
      </c>
      <c r="F13807" s="42" t="s">
        <v>10792</v>
      </c>
    </row>
    <row r="13808" spans="1:6" x14ac:dyDescent="0.2">
      <c r="A13808" s="42" t="s">
        <v>56</v>
      </c>
      <c r="B13808" s="42" t="s">
        <v>8454</v>
      </c>
      <c r="C13808">
        <v>2016</v>
      </c>
      <c r="D13808" s="42" t="s">
        <v>9721</v>
      </c>
      <c r="E13808" t="b">
        <v>0</v>
      </c>
      <c r="F13808" s="42" t="s">
        <v>10792</v>
      </c>
    </row>
    <row r="13809" spans="1:6" x14ac:dyDescent="0.2">
      <c r="A13809" s="42" t="s">
        <v>56</v>
      </c>
      <c r="B13809" s="42" t="s">
        <v>8454</v>
      </c>
      <c r="C13809">
        <v>2017</v>
      </c>
      <c r="D13809" s="42" t="s">
        <v>9946</v>
      </c>
      <c r="E13809" t="b">
        <v>0</v>
      </c>
      <c r="F13809" s="42" t="s">
        <v>10792</v>
      </c>
    </row>
    <row r="13810" spans="1:6" x14ac:dyDescent="0.2">
      <c r="A13810" s="42" t="s">
        <v>56</v>
      </c>
      <c r="B13810" s="42" t="s">
        <v>8454</v>
      </c>
      <c r="C13810">
        <v>2018</v>
      </c>
      <c r="D13810" s="42" t="s">
        <v>10745</v>
      </c>
      <c r="E13810" t="b">
        <v>0</v>
      </c>
      <c r="F13810" s="42" t="s">
        <v>10792</v>
      </c>
    </row>
    <row r="13811" spans="1:6" x14ac:dyDescent="0.2">
      <c r="A13811" s="42" t="s">
        <v>56</v>
      </c>
      <c r="B13811" s="42" t="s">
        <v>8454</v>
      </c>
      <c r="C13811">
        <v>2019</v>
      </c>
      <c r="D13811" s="42" t="s">
        <v>8722</v>
      </c>
      <c r="E13811" t="b">
        <v>0</v>
      </c>
      <c r="F13811" s="42" t="s">
        <v>10792</v>
      </c>
    </row>
    <row r="13812" spans="1:6" x14ac:dyDescent="0.2">
      <c r="A13812" s="42" t="s">
        <v>56</v>
      </c>
      <c r="B13812" s="42" t="s">
        <v>8462</v>
      </c>
      <c r="C13812">
        <v>2013</v>
      </c>
      <c r="D13812" s="42" t="s">
        <v>8588</v>
      </c>
      <c r="E13812" t="b">
        <v>0</v>
      </c>
      <c r="F13812" s="42" t="s">
        <v>10792</v>
      </c>
    </row>
    <row r="13813" spans="1:6" x14ac:dyDescent="0.2">
      <c r="A13813" s="42" t="s">
        <v>56</v>
      </c>
      <c r="B13813" s="42" t="s">
        <v>8462</v>
      </c>
      <c r="C13813">
        <v>2014</v>
      </c>
      <c r="D13813" s="42" t="s">
        <v>8511</v>
      </c>
      <c r="E13813" t="b">
        <v>0</v>
      </c>
      <c r="F13813" s="42" t="s">
        <v>10792</v>
      </c>
    </row>
    <row r="13814" spans="1:6" x14ac:dyDescent="0.2">
      <c r="A13814" s="42" t="s">
        <v>56</v>
      </c>
      <c r="B13814" s="42" t="s">
        <v>8462</v>
      </c>
      <c r="C13814">
        <v>2015</v>
      </c>
      <c r="D13814" s="42" t="s">
        <v>9101</v>
      </c>
      <c r="E13814" t="b">
        <v>0</v>
      </c>
      <c r="F13814" s="42" t="s">
        <v>10792</v>
      </c>
    </row>
    <row r="13815" spans="1:6" x14ac:dyDescent="0.2">
      <c r="A13815" s="42" t="s">
        <v>56</v>
      </c>
      <c r="B13815" s="42" t="s">
        <v>8462</v>
      </c>
      <c r="C13815">
        <v>2016</v>
      </c>
      <c r="D13815" s="42" t="s">
        <v>9721</v>
      </c>
      <c r="E13815" t="b">
        <v>0</v>
      </c>
      <c r="F13815" s="42" t="s">
        <v>10792</v>
      </c>
    </row>
    <row r="13816" spans="1:6" x14ac:dyDescent="0.2">
      <c r="A13816" s="42" t="s">
        <v>56</v>
      </c>
      <c r="B13816" s="42" t="s">
        <v>8462</v>
      </c>
      <c r="C13816">
        <v>2017</v>
      </c>
      <c r="D13816" s="42" t="s">
        <v>9946</v>
      </c>
      <c r="E13816" t="b">
        <v>0</v>
      </c>
      <c r="F13816" s="42" t="s">
        <v>10792</v>
      </c>
    </row>
    <row r="13817" spans="1:6" x14ac:dyDescent="0.2">
      <c r="A13817" s="42" t="s">
        <v>56</v>
      </c>
      <c r="B13817" s="42" t="s">
        <v>8462</v>
      </c>
      <c r="C13817">
        <v>2018</v>
      </c>
      <c r="D13817" s="42" t="s">
        <v>10745</v>
      </c>
      <c r="E13817" t="b">
        <v>0</v>
      </c>
      <c r="F13817" s="42" t="s">
        <v>10792</v>
      </c>
    </row>
    <row r="13818" spans="1:6" x14ac:dyDescent="0.2">
      <c r="A13818" s="42" t="s">
        <v>56</v>
      </c>
      <c r="B13818" s="42" t="s">
        <v>8462</v>
      </c>
      <c r="C13818">
        <v>2019</v>
      </c>
      <c r="D13818" s="42" t="s">
        <v>8824</v>
      </c>
      <c r="E13818" t="b">
        <v>0</v>
      </c>
      <c r="F13818" s="42" t="s">
        <v>10792</v>
      </c>
    </row>
    <row r="13819" spans="1:6" x14ac:dyDescent="0.2">
      <c r="A13819" s="42" t="s">
        <v>56</v>
      </c>
      <c r="B13819" s="42" t="s">
        <v>8464</v>
      </c>
      <c r="C13819">
        <v>2013</v>
      </c>
      <c r="D13819" s="42" t="s">
        <v>8496</v>
      </c>
      <c r="E13819" t="b">
        <v>0</v>
      </c>
      <c r="F13819" s="42" t="s">
        <v>10792</v>
      </c>
    </row>
    <row r="13820" spans="1:6" x14ac:dyDescent="0.2">
      <c r="A13820" s="42" t="s">
        <v>56</v>
      </c>
      <c r="B13820" s="42" t="s">
        <v>8464</v>
      </c>
      <c r="C13820">
        <v>2014</v>
      </c>
      <c r="D13820" s="42" t="s">
        <v>8496</v>
      </c>
      <c r="E13820" t="b">
        <v>0</v>
      </c>
      <c r="F13820" s="42" t="s">
        <v>10792</v>
      </c>
    </row>
    <row r="13821" spans="1:6" x14ac:dyDescent="0.2">
      <c r="A13821" s="42" t="s">
        <v>56</v>
      </c>
      <c r="B13821" s="42" t="s">
        <v>8464</v>
      </c>
      <c r="C13821">
        <v>2015</v>
      </c>
      <c r="D13821" s="42" t="s">
        <v>8496</v>
      </c>
      <c r="E13821" t="b">
        <v>0</v>
      </c>
      <c r="F13821" s="42" t="s">
        <v>10792</v>
      </c>
    </row>
    <row r="13822" spans="1:6" x14ac:dyDescent="0.2">
      <c r="A13822" s="42" t="s">
        <v>56</v>
      </c>
      <c r="B13822" s="42" t="s">
        <v>8464</v>
      </c>
      <c r="C13822">
        <v>2016</v>
      </c>
      <c r="D13822" s="42" t="s">
        <v>8596</v>
      </c>
      <c r="E13822" t="b">
        <v>0</v>
      </c>
      <c r="F13822" s="42" t="s">
        <v>10792</v>
      </c>
    </row>
    <row r="13823" spans="1:6" x14ac:dyDescent="0.2">
      <c r="A13823" s="42" t="s">
        <v>56</v>
      </c>
      <c r="B13823" s="42" t="s">
        <v>8464</v>
      </c>
      <c r="C13823">
        <v>2017</v>
      </c>
      <c r="D13823" s="42" t="s">
        <v>4381</v>
      </c>
      <c r="E13823" t="b">
        <v>0</v>
      </c>
      <c r="F13823" s="42" t="s">
        <v>10792</v>
      </c>
    </row>
    <row r="13824" spans="1:6" x14ac:dyDescent="0.2">
      <c r="A13824" s="42" t="s">
        <v>56</v>
      </c>
      <c r="B13824" s="42" t="s">
        <v>8464</v>
      </c>
      <c r="C13824">
        <v>2018</v>
      </c>
      <c r="D13824" s="42" t="s">
        <v>9046</v>
      </c>
      <c r="E13824" t="b">
        <v>0</v>
      </c>
      <c r="F13824" s="42" t="s">
        <v>10792</v>
      </c>
    </row>
    <row r="13825" spans="1:6" x14ac:dyDescent="0.2">
      <c r="A13825" s="42" t="s">
        <v>56</v>
      </c>
      <c r="B13825" s="42" t="s">
        <v>8464</v>
      </c>
      <c r="C13825">
        <v>2019</v>
      </c>
      <c r="D13825" s="42" t="s">
        <v>4381</v>
      </c>
      <c r="E13825" t="b">
        <v>0</v>
      </c>
      <c r="F13825" s="42" t="s">
        <v>10792</v>
      </c>
    </row>
    <row r="13826" spans="1:6" x14ac:dyDescent="0.2">
      <c r="A13826" s="42" t="s">
        <v>646</v>
      </c>
      <c r="B13826" s="42" t="s">
        <v>8454</v>
      </c>
      <c r="C13826">
        <v>2013</v>
      </c>
      <c r="D13826" s="42" t="s">
        <v>9044</v>
      </c>
      <c r="E13826" t="b">
        <v>0</v>
      </c>
      <c r="F13826" s="42" t="s">
        <v>9360</v>
      </c>
    </row>
    <row r="13827" spans="1:6" x14ac:dyDescent="0.2">
      <c r="A13827" s="42" t="s">
        <v>646</v>
      </c>
      <c r="B13827" s="42" t="s">
        <v>8454</v>
      </c>
      <c r="C13827">
        <v>2014</v>
      </c>
      <c r="D13827" s="42" t="s">
        <v>9038</v>
      </c>
      <c r="E13827" t="b">
        <v>0</v>
      </c>
      <c r="F13827" s="42" t="s">
        <v>9360</v>
      </c>
    </row>
    <row r="13828" spans="1:6" x14ac:dyDescent="0.2">
      <c r="A13828" s="42" t="s">
        <v>646</v>
      </c>
      <c r="B13828" s="42" t="s">
        <v>8454</v>
      </c>
      <c r="C13828">
        <v>2015</v>
      </c>
      <c r="D13828" s="42" t="s">
        <v>8609</v>
      </c>
      <c r="E13828" t="b">
        <v>0</v>
      </c>
      <c r="F13828" s="42" t="s">
        <v>9360</v>
      </c>
    </row>
    <row r="13829" spans="1:6" x14ac:dyDescent="0.2">
      <c r="A13829" s="42" t="s">
        <v>646</v>
      </c>
      <c r="B13829" s="42" t="s">
        <v>8454</v>
      </c>
      <c r="C13829">
        <v>2016</v>
      </c>
      <c r="D13829" s="42" t="s">
        <v>9163</v>
      </c>
      <c r="E13829" t="b">
        <v>0</v>
      </c>
      <c r="F13829" s="42" t="s">
        <v>9360</v>
      </c>
    </row>
    <row r="13830" spans="1:6" x14ac:dyDescent="0.2">
      <c r="A13830" s="42" t="s">
        <v>646</v>
      </c>
      <c r="B13830" s="42" t="s">
        <v>8454</v>
      </c>
      <c r="C13830">
        <v>2017</v>
      </c>
      <c r="D13830" s="42" t="s">
        <v>9084</v>
      </c>
      <c r="E13830" t="b">
        <v>0</v>
      </c>
      <c r="F13830" s="42" t="s">
        <v>9360</v>
      </c>
    </row>
    <row r="13831" spans="1:6" x14ac:dyDescent="0.2">
      <c r="A13831" s="42" t="s">
        <v>646</v>
      </c>
      <c r="B13831" s="42" t="s">
        <v>8454</v>
      </c>
      <c r="C13831">
        <v>2018</v>
      </c>
      <c r="D13831" s="42" t="s">
        <v>9361</v>
      </c>
      <c r="E13831" t="b">
        <v>0</v>
      </c>
      <c r="F13831" s="42" t="s">
        <v>9360</v>
      </c>
    </row>
    <row r="13832" spans="1:6" x14ac:dyDescent="0.2">
      <c r="A13832" s="42" t="s">
        <v>646</v>
      </c>
      <c r="B13832" s="42" t="s">
        <v>8454</v>
      </c>
      <c r="C13832">
        <v>2019</v>
      </c>
      <c r="D13832" s="42" t="s">
        <v>8766</v>
      </c>
      <c r="E13832" t="b">
        <v>0</v>
      </c>
      <c r="F13832" s="42" t="s">
        <v>9360</v>
      </c>
    </row>
    <row r="13833" spans="1:6" x14ac:dyDescent="0.2">
      <c r="A13833" s="42" t="s">
        <v>646</v>
      </c>
      <c r="B13833" s="42" t="s">
        <v>8462</v>
      </c>
      <c r="C13833">
        <v>2013</v>
      </c>
      <c r="D13833" s="42" t="s">
        <v>9362</v>
      </c>
      <c r="E13833" t="b">
        <v>0</v>
      </c>
      <c r="F13833" s="42" t="s">
        <v>9360</v>
      </c>
    </row>
    <row r="13834" spans="1:6" x14ac:dyDescent="0.2">
      <c r="A13834" s="42" t="s">
        <v>646</v>
      </c>
      <c r="B13834" s="42" t="s">
        <v>8462</v>
      </c>
      <c r="C13834">
        <v>2014</v>
      </c>
      <c r="D13834" s="42" t="s">
        <v>8700</v>
      </c>
      <c r="E13834" t="b">
        <v>0</v>
      </c>
      <c r="F13834" s="42" t="s">
        <v>9360</v>
      </c>
    </row>
    <row r="13835" spans="1:6" x14ac:dyDescent="0.2">
      <c r="A13835" s="42" t="s">
        <v>646</v>
      </c>
      <c r="B13835" s="42" t="s">
        <v>8462</v>
      </c>
      <c r="C13835">
        <v>2015</v>
      </c>
      <c r="D13835" s="42" t="s">
        <v>9236</v>
      </c>
      <c r="E13835" t="b">
        <v>0</v>
      </c>
      <c r="F13835" s="42" t="s">
        <v>9360</v>
      </c>
    </row>
    <row r="13836" spans="1:6" x14ac:dyDescent="0.2">
      <c r="A13836" s="42" t="s">
        <v>646</v>
      </c>
      <c r="B13836" s="42" t="s">
        <v>8462</v>
      </c>
      <c r="C13836">
        <v>2016</v>
      </c>
      <c r="D13836" s="42" t="s">
        <v>9191</v>
      </c>
      <c r="E13836" t="b">
        <v>0</v>
      </c>
      <c r="F13836" s="42" t="s">
        <v>9360</v>
      </c>
    </row>
    <row r="13837" spans="1:6" x14ac:dyDescent="0.2">
      <c r="A13837" s="42" t="s">
        <v>646</v>
      </c>
      <c r="B13837" s="42" t="s">
        <v>8462</v>
      </c>
      <c r="C13837">
        <v>2017</v>
      </c>
      <c r="D13837" s="42" t="s">
        <v>9314</v>
      </c>
      <c r="E13837" t="b">
        <v>0</v>
      </c>
      <c r="F13837" s="42" t="s">
        <v>9360</v>
      </c>
    </row>
    <row r="13838" spans="1:6" x14ac:dyDescent="0.2">
      <c r="A13838" s="42" t="s">
        <v>646</v>
      </c>
      <c r="B13838" s="42" t="s">
        <v>8462</v>
      </c>
      <c r="C13838">
        <v>2018</v>
      </c>
      <c r="D13838" s="42" t="s">
        <v>9193</v>
      </c>
      <c r="E13838" t="b">
        <v>0</v>
      </c>
      <c r="F13838" s="42" t="s">
        <v>9360</v>
      </c>
    </row>
    <row r="13839" spans="1:6" x14ac:dyDescent="0.2">
      <c r="A13839" s="42" t="s">
        <v>646</v>
      </c>
      <c r="B13839" s="42" t="s">
        <v>8462</v>
      </c>
      <c r="C13839">
        <v>2019</v>
      </c>
      <c r="D13839" s="42" t="s">
        <v>8634</v>
      </c>
      <c r="E13839" t="b">
        <v>0</v>
      </c>
      <c r="F13839" s="42" t="s">
        <v>9360</v>
      </c>
    </row>
    <row r="13840" spans="1:6" x14ac:dyDescent="0.2">
      <c r="A13840" s="42" t="s">
        <v>646</v>
      </c>
      <c r="B13840" s="42" t="s">
        <v>8464</v>
      </c>
      <c r="C13840">
        <v>2013</v>
      </c>
      <c r="D13840" s="42" t="s">
        <v>9126</v>
      </c>
      <c r="E13840" t="b">
        <v>0</v>
      </c>
      <c r="F13840" s="42" t="s">
        <v>9360</v>
      </c>
    </row>
    <row r="13841" spans="1:6" x14ac:dyDescent="0.2">
      <c r="A13841" s="42" t="s">
        <v>646</v>
      </c>
      <c r="B13841" s="42" t="s">
        <v>8464</v>
      </c>
      <c r="C13841">
        <v>2014</v>
      </c>
      <c r="D13841" s="42" t="s">
        <v>8997</v>
      </c>
      <c r="E13841" t="b">
        <v>0</v>
      </c>
      <c r="F13841" s="42" t="s">
        <v>9360</v>
      </c>
    </row>
    <row r="13842" spans="1:6" x14ac:dyDescent="0.2">
      <c r="A13842" s="42" t="s">
        <v>646</v>
      </c>
      <c r="B13842" s="42" t="s">
        <v>8464</v>
      </c>
      <c r="C13842">
        <v>2015</v>
      </c>
      <c r="D13842" s="42" t="s">
        <v>9152</v>
      </c>
      <c r="E13842" t="b">
        <v>0</v>
      </c>
      <c r="F13842" s="42" t="s">
        <v>9360</v>
      </c>
    </row>
    <row r="13843" spans="1:6" x14ac:dyDescent="0.2">
      <c r="A13843" s="42" t="s">
        <v>646</v>
      </c>
      <c r="B13843" s="42" t="s">
        <v>8464</v>
      </c>
      <c r="C13843">
        <v>2016</v>
      </c>
      <c r="D13843" s="42" t="s">
        <v>9167</v>
      </c>
      <c r="E13843" t="b">
        <v>0</v>
      </c>
      <c r="F13843" s="42" t="s">
        <v>9360</v>
      </c>
    </row>
    <row r="13844" spans="1:6" x14ac:dyDescent="0.2">
      <c r="A13844" s="42" t="s">
        <v>646</v>
      </c>
      <c r="B13844" s="42" t="s">
        <v>8464</v>
      </c>
      <c r="C13844">
        <v>2017</v>
      </c>
      <c r="D13844" s="42" t="s">
        <v>8557</v>
      </c>
      <c r="E13844" t="b">
        <v>0</v>
      </c>
      <c r="F13844" s="42" t="s">
        <v>9360</v>
      </c>
    </row>
    <row r="13845" spans="1:6" x14ac:dyDescent="0.2">
      <c r="A13845" s="42" t="s">
        <v>646</v>
      </c>
      <c r="B13845" s="42" t="s">
        <v>8464</v>
      </c>
      <c r="C13845">
        <v>2018</v>
      </c>
      <c r="D13845" s="42" t="s">
        <v>9055</v>
      </c>
      <c r="E13845" t="b">
        <v>0</v>
      </c>
      <c r="F13845" s="42" t="s">
        <v>9360</v>
      </c>
    </row>
    <row r="13846" spans="1:6" x14ac:dyDescent="0.2">
      <c r="A13846" s="42" t="s">
        <v>646</v>
      </c>
      <c r="B13846" s="42" t="s">
        <v>8464</v>
      </c>
      <c r="C13846">
        <v>2019</v>
      </c>
      <c r="D13846" s="42" t="s">
        <v>8467</v>
      </c>
      <c r="E13846" t="b">
        <v>0</v>
      </c>
      <c r="F13846" s="42" t="s">
        <v>9360</v>
      </c>
    </row>
    <row r="13847" spans="1:6" x14ac:dyDescent="0.2">
      <c r="A13847" s="42" t="s">
        <v>98</v>
      </c>
      <c r="B13847" s="42" t="s">
        <v>8454</v>
      </c>
      <c r="C13847">
        <v>2013</v>
      </c>
      <c r="D13847" s="42" t="s">
        <v>9085</v>
      </c>
      <c r="E13847" t="b">
        <v>0</v>
      </c>
      <c r="F13847" s="42" t="s">
        <v>9086</v>
      </c>
    </row>
    <row r="13848" spans="1:6" x14ac:dyDescent="0.2">
      <c r="A13848" s="42" t="s">
        <v>98</v>
      </c>
      <c r="B13848" s="42" t="s">
        <v>8454</v>
      </c>
      <c r="C13848">
        <v>2014</v>
      </c>
      <c r="D13848" s="42" t="s">
        <v>9087</v>
      </c>
      <c r="E13848" t="b">
        <v>0</v>
      </c>
      <c r="F13848" s="42" t="s">
        <v>9086</v>
      </c>
    </row>
    <row r="13849" spans="1:6" x14ac:dyDescent="0.2">
      <c r="A13849" s="42" t="s">
        <v>98</v>
      </c>
      <c r="B13849" s="42" t="s">
        <v>8454</v>
      </c>
      <c r="C13849">
        <v>2015</v>
      </c>
      <c r="D13849" s="42" t="s">
        <v>9088</v>
      </c>
      <c r="E13849" t="b">
        <v>0</v>
      </c>
      <c r="F13849" s="42" t="s">
        <v>9086</v>
      </c>
    </row>
    <row r="13850" spans="1:6" x14ac:dyDescent="0.2">
      <c r="A13850" s="42" t="s">
        <v>98</v>
      </c>
      <c r="B13850" s="42" t="s">
        <v>8454</v>
      </c>
      <c r="C13850">
        <v>2016</v>
      </c>
      <c r="D13850" s="42" t="s">
        <v>9089</v>
      </c>
      <c r="E13850" t="b">
        <v>0</v>
      </c>
      <c r="F13850" s="42" t="s">
        <v>9086</v>
      </c>
    </row>
    <row r="13851" spans="1:6" x14ac:dyDescent="0.2">
      <c r="A13851" s="42" t="s">
        <v>98</v>
      </c>
      <c r="B13851" s="42" t="s">
        <v>8454</v>
      </c>
      <c r="C13851">
        <v>2017</v>
      </c>
      <c r="D13851" s="42" t="s">
        <v>8762</v>
      </c>
      <c r="E13851" t="b">
        <v>0</v>
      </c>
      <c r="F13851" s="42" t="s">
        <v>9086</v>
      </c>
    </row>
    <row r="13852" spans="1:6" x14ac:dyDescent="0.2">
      <c r="A13852" s="42" t="s">
        <v>98</v>
      </c>
      <c r="B13852" s="42" t="s">
        <v>8454</v>
      </c>
      <c r="C13852">
        <v>2018</v>
      </c>
      <c r="D13852" s="42" t="s">
        <v>9090</v>
      </c>
      <c r="E13852" t="b">
        <v>0</v>
      </c>
      <c r="F13852" s="42" t="s">
        <v>9086</v>
      </c>
    </row>
    <row r="13853" spans="1:6" x14ac:dyDescent="0.2">
      <c r="A13853" s="42" t="s">
        <v>98</v>
      </c>
      <c r="B13853" s="42" t="s">
        <v>8454</v>
      </c>
      <c r="C13853">
        <v>2019</v>
      </c>
      <c r="D13853" s="42" t="s">
        <v>9091</v>
      </c>
      <c r="E13853" t="b">
        <v>0</v>
      </c>
      <c r="F13853" s="42" t="s">
        <v>9086</v>
      </c>
    </row>
    <row r="13854" spans="1:6" x14ac:dyDescent="0.2">
      <c r="A13854" s="42" t="s">
        <v>98</v>
      </c>
      <c r="B13854" s="42" t="s">
        <v>8462</v>
      </c>
      <c r="C13854">
        <v>2013</v>
      </c>
      <c r="D13854" s="42" t="s">
        <v>9085</v>
      </c>
      <c r="E13854" t="b">
        <v>0</v>
      </c>
      <c r="F13854" s="42" t="s">
        <v>9086</v>
      </c>
    </row>
    <row r="13855" spans="1:6" x14ac:dyDescent="0.2">
      <c r="A13855" s="42" t="s">
        <v>98</v>
      </c>
      <c r="B13855" s="42" t="s">
        <v>8462</v>
      </c>
      <c r="C13855">
        <v>2014</v>
      </c>
      <c r="D13855" s="42" t="s">
        <v>9087</v>
      </c>
      <c r="E13855" t="b">
        <v>0</v>
      </c>
      <c r="F13855" s="42" t="s">
        <v>9086</v>
      </c>
    </row>
    <row r="13856" spans="1:6" x14ac:dyDescent="0.2">
      <c r="A13856" s="42" t="s">
        <v>98</v>
      </c>
      <c r="B13856" s="42" t="s">
        <v>8462</v>
      </c>
      <c r="C13856">
        <v>2015</v>
      </c>
      <c r="D13856" s="42" t="s">
        <v>9088</v>
      </c>
      <c r="E13856" t="b">
        <v>0</v>
      </c>
      <c r="F13856" s="42" t="s">
        <v>9086</v>
      </c>
    </row>
    <row r="13857" spans="1:6" x14ac:dyDescent="0.2">
      <c r="A13857" s="42" t="s">
        <v>98</v>
      </c>
      <c r="B13857" s="42" t="s">
        <v>8462</v>
      </c>
      <c r="C13857">
        <v>2016</v>
      </c>
      <c r="D13857" s="42" t="s">
        <v>8513</v>
      </c>
      <c r="E13857" t="b">
        <v>0</v>
      </c>
      <c r="F13857" s="42" t="s">
        <v>9086</v>
      </c>
    </row>
    <row r="13858" spans="1:6" x14ac:dyDescent="0.2">
      <c r="A13858" s="42" t="s">
        <v>98</v>
      </c>
      <c r="B13858" s="42" t="s">
        <v>8462</v>
      </c>
      <c r="C13858">
        <v>2017</v>
      </c>
      <c r="D13858" s="42" t="s">
        <v>8843</v>
      </c>
      <c r="E13858" t="b">
        <v>0</v>
      </c>
      <c r="F13858" s="42" t="s">
        <v>9086</v>
      </c>
    </row>
    <row r="13859" spans="1:6" x14ac:dyDescent="0.2">
      <c r="A13859" s="42" t="s">
        <v>98</v>
      </c>
      <c r="B13859" s="42" t="s">
        <v>8462</v>
      </c>
      <c r="C13859">
        <v>2018</v>
      </c>
      <c r="D13859" s="42" t="s">
        <v>9092</v>
      </c>
      <c r="E13859" t="b">
        <v>0</v>
      </c>
      <c r="F13859" s="42" t="s">
        <v>9086</v>
      </c>
    </row>
    <row r="13860" spans="1:6" x14ac:dyDescent="0.2">
      <c r="A13860" s="42" t="s">
        <v>98</v>
      </c>
      <c r="B13860" s="42" t="s">
        <v>8462</v>
      </c>
      <c r="C13860">
        <v>2019</v>
      </c>
      <c r="D13860" s="42" t="s">
        <v>8525</v>
      </c>
      <c r="E13860" t="b">
        <v>0</v>
      </c>
      <c r="F13860" s="42" t="s">
        <v>9086</v>
      </c>
    </row>
    <row r="13861" spans="1:6" x14ac:dyDescent="0.2">
      <c r="A13861" s="42" t="s">
        <v>98</v>
      </c>
      <c r="B13861" s="42" t="s">
        <v>8464</v>
      </c>
      <c r="C13861">
        <v>2013</v>
      </c>
      <c r="D13861" s="42" t="s">
        <v>8496</v>
      </c>
      <c r="E13861" t="b">
        <v>0</v>
      </c>
      <c r="F13861" s="42" t="s">
        <v>9086</v>
      </c>
    </row>
    <row r="13862" spans="1:6" x14ac:dyDescent="0.2">
      <c r="A13862" s="42" t="s">
        <v>98</v>
      </c>
      <c r="B13862" s="42" t="s">
        <v>8464</v>
      </c>
      <c r="C13862">
        <v>2014</v>
      </c>
      <c r="D13862" s="42" t="s">
        <v>8496</v>
      </c>
      <c r="E13862" t="b">
        <v>0</v>
      </c>
      <c r="F13862" s="42" t="s">
        <v>9086</v>
      </c>
    </row>
    <row r="13863" spans="1:6" x14ac:dyDescent="0.2">
      <c r="A13863" s="42" t="s">
        <v>98</v>
      </c>
      <c r="B13863" s="42" t="s">
        <v>8464</v>
      </c>
      <c r="C13863">
        <v>2015</v>
      </c>
      <c r="D13863" s="42" t="s">
        <v>8496</v>
      </c>
      <c r="E13863" t="b">
        <v>0</v>
      </c>
      <c r="F13863" s="42" t="s">
        <v>9086</v>
      </c>
    </row>
    <row r="13864" spans="1:6" x14ac:dyDescent="0.2">
      <c r="A13864" s="42" t="s">
        <v>98</v>
      </c>
      <c r="B13864" s="42" t="s">
        <v>8464</v>
      </c>
      <c r="C13864">
        <v>2016</v>
      </c>
      <c r="D13864" s="42" t="s">
        <v>8496</v>
      </c>
      <c r="E13864" t="b">
        <v>0</v>
      </c>
      <c r="F13864" s="42" t="s">
        <v>9086</v>
      </c>
    </row>
    <row r="13865" spans="1:6" x14ac:dyDescent="0.2">
      <c r="A13865" s="42" t="s">
        <v>98</v>
      </c>
      <c r="B13865" s="42" t="s">
        <v>8464</v>
      </c>
      <c r="C13865">
        <v>2017</v>
      </c>
      <c r="D13865" s="42" t="s">
        <v>8936</v>
      </c>
      <c r="E13865" t="b">
        <v>0</v>
      </c>
      <c r="F13865" s="42" t="s">
        <v>9086</v>
      </c>
    </row>
    <row r="13866" spans="1:6" x14ac:dyDescent="0.2">
      <c r="A13866" s="42" t="s">
        <v>98</v>
      </c>
      <c r="B13866" s="42" t="s">
        <v>8464</v>
      </c>
      <c r="C13866">
        <v>2018</v>
      </c>
      <c r="D13866" s="42" t="s">
        <v>9093</v>
      </c>
      <c r="E13866" t="b">
        <v>0</v>
      </c>
      <c r="F13866" s="42" t="s">
        <v>9086</v>
      </c>
    </row>
    <row r="13867" spans="1:6" x14ac:dyDescent="0.2">
      <c r="A13867" s="42" t="s">
        <v>98</v>
      </c>
      <c r="B13867" s="42" t="s">
        <v>8464</v>
      </c>
      <c r="C13867">
        <v>2019</v>
      </c>
      <c r="D13867" s="42" t="s">
        <v>9094</v>
      </c>
      <c r="E13867" t="b">
        <v>0</v>
      </c>
      <c r="F13867" s="42" t="s">
        <v>9086</v>
      </c>
    </row>
    <row r="13868" spans="1:6" x14ac:dyDescent="0.2">
      <c r="A13868" s="42" t="s">
        <v>3556</v>
      </c>
      <c r="B13868" s="42" t="s">
        <v>8454</v>
      </c>
      <c r="C13868">
        <v>2013</v>
      </c>
      <c r="D13868" s="42" t="s">
        <v>8956</v>
      </c>
      <c r="E13868" t="b">
        <v>0</v>
      </c>
      <c r="F13868" s="42" t="s">
        <v>10793</v>
      </c>
    </row>
    <row r="13869" spans="1:6" x14ac:dyDescent="0.2">
      <c r="A13869" s="42" t="s">
        <v>3556</v>
      </c>
      <c r="B13869" s="42" t="s">
        <v>8454</v>
      </c>
      <c r="C13869">
        <v>2014</v>
      </c>
      <c r="D13869" s="42" t="s">
        <v>9137</v>
      </c>
      <c r="E13869" t="b">
        <v>0</v>
      </c>
      <c r="F13869" s="42" t="s">
        <v>10793</v>
      </c>
    </row>
    <row r="13870" spans="1:6" x14ac:dyDescent="0.2">
      <c r="A13870" s="42" t="s">
        <v>3556</v>
      </c>
      <c r="B13870" s="42" t="s">
        <v>8454</v>
      </c>
      <c r="C13870">
        <v>2015</v>
      </c>
      <c r="D13870" s="42" t="s">
        <v>9179</v>
      </c>
      <c r="E13870" t="b">
        <v>0</v>
      </c>
      <c r="F13870" s="42" t="s">
        <v>10793</v>
      </c>
    </row>
    <row r="13871" spans="1:6" x14ac:dyDescent="0.2">
      <c r="A13871" s="42" t="s">
        <v>3556</v>
      </c>
      <c r="B13871" s="42" t="s">
        <v>8454</v>
      </c>
      <c r="C13871">
        <v>2016</v>
      </c>
      <c r="D13871" s="42" t="s">
        <v>8816</v>
      </c>
      <c r="E13871" t="b">
        <v>0</v>
      </c>
      <c r="F13871" s="42" t="s">
        <v>10793</v>
      </c>
    </row>
    <row r="13872" spans="1:6" x14ac:dyDescent="0.2">
      <c r="A13872" s="42" t="s">
        <v>3556</v>
      </c>
      <c r="B13872" s="42" t="s">
        <v>8454</v>
      </c>
      <c r="C13872">
        <v>2017</v>
      </c>
      <c r="D13872" s="42" t="s">
        <v>9200</v>
      </c>
      <c r="E13872" t="b">
        <v>0</v>
      </c>
      <c r="F13872" s="42" t="s">
        <v>10793</v>
      </c>
    </row>
    <row r="13873" spans="1:6" x14ac:dyDescent="0.2">
      <c r="A13873" s="42" t="s">
        <v>3556</v>
      </c>
      <c r="B13873" s="42" t="s">
        <v>8454</v>
      </c>
      <c r="C13873">
        <v>2018</v>
      </c>
      <c r="D13873" s="42" t="s">
        <v>9258</v>
      </c>
      <c r="E13873" t="b">
        <v>0</v>
      </c>
      <c r="F13873" s="42" t="s">
        <v>10793</v>
      </c>
    </row>
    <row r="13874" spans="1:6" x14ac:dyDescent="0.2">
      <c r="A13874" s="42" t="s">
        <v>3556</v>
      </c>
      <c r="B13874" s="42" t="s">
        <v>8454</v>
      </c>
      <c r="C13874">
        <v>2019</v>
      </c>
      <c r="D13874" s="42" t="s">
        <v>9302</v>
      </c>
      <c r="E13874" t="b">
        <v>0</v>
      </c>
      <c r="F13874" s="42" t="s">
        <v>10793</v>
      </c>
    </row>
    <row r="13875" spans="1:6" x14ac:dyDescent="0.2">
      <c r="A13875" s="42" t="s">
        <v>3556</v>
      </c>
      <c r="B13875" s="42" t="s">
        <v>8462</v>
      </c>
      <c r="C13875">
        <v>2013</v>
      </c>
      <c r="D13875" s="42" t="s">
        <v>9387</v>
      </c>
      <c r="E13875" t="b">
        <v>0</v>
      </c>
      <c r="F13875" s="42" t="s">
        <v>10793</v>
      </c>
    </row>
    <row r="13876" spans="1:6" x14ac:dyDescent="0.2">
      <c r="A13876" s="42" t="s">
        <v>3556</v>
      </c>
      <c r="B13876" s="42" t="s">
        <v>8462</v>
      </c>
      <c r="C13876">
        <v>2014</v>
      </c>
      <c r="D13876" s="42" t="s">
        <v>9189</v>
      </c>
      <c r="E13876" t="b">
        <v>0</v>
      </c>
      <c r="F13876" s="42" t="s">
        <v>10793</v>
      </c>
    </row>
    <row r="13877" spans="1:6" x14ac:dyDescent="0.2">
      <c r="A13877" s="42" t="s">
        <v>3556</v>
      </c>
      <c r="B13877" s="42" t="s">
        <v>8462</v>
      </c>
      <c r="C13877">
        <v>2015</v>
      </c>
      <c r="D13877" s="42" t="s">
        <v>9279</v>
      </c>
      <c r="E13877" t="b">
        <v>0</v>
      </c>
      <c r="F13877" s="42" t="s">
        <v>10793</v>
      </c>
    </row>
    <row r="13878" spans="1:6" x14ac:dyDescent="0.2">
      <c r="A13878" s="42" t="s">
        <v>3556</v>
      </c>
      <c r="B13878" s="42" t="s">
        <v>8462</v>
      </c>
      <c r="C13878">
        <v>2016</v>
      </c>
      <c r="D13878" s="42" t="s">
        <v>9356</v>
      </c>
      <c r="E13878" t="b">
        <v>0</v>
      </c>
      <c r="F13878" s="42" t="s">
        <v>10793</v>
      </c>
    </row>
    <row r="13879" spans="1:6" x14ac:dyDescent="0.2">
      <c r="A13879" s="42" t="s">
        <v>3556</v>
      </c>
      <c r="B13879" s="42" t="s">
        <v>8462</v>
      </c>
      <c r="C13879">
        <v>2017</v>
      </c>
      <c r="D13879" s="42" t="s">
        <v>9201</v>
      </c>
      <c r="E13879" t="b">
        <v>0</v>
      </c>
      <c r="F13879" s="42" t="s">
        <v>10793</v>
      </c>
    </row>
    <row r="13880" spans="1:6" x14ac:dyDescent="0.2">
      <c r="A13880" s="42" t="s">
        <v>3556</v>
      </c>
      <c r="B13880" s="42" t="s">
        <v>8462</v>
      </c>
      <c r="C13880">
        <v>2018</v>
      </c>
      <c r="D13880" s="42" t="s">
        <v>9262</v>
      </c>
      <c r="E13880" t="b">
        <v>0</v>
      </c>
      <c r="F13880" s="42" t="s">
        <v>10793</v>
      </c>
    </row>
    <row r="13881" spans="1:6" x14ac:dyDescent="0.2">
      <c r="A13881" s="42" t="s">
        <v>3556</v>
      </c>
      <c r="B13881" s="42" t="s">
        <v>8462</v>
      </c>
      <c r="C13881">
        <v>2019</v>
      </c>
      <c r="D13881" s="42" t="s">
        <v>10070</v>
      </c>
      <c r="E13881" t="b">
        <v>0</v>
      </c>
      <c r="F13881" s="42" t="s">
        <v>10793</v>
      </c>
    </row>
    <row r="13882" spans="1:6" x14ac:dyDescent="0.2">
      <c r="A13882" s="42" t="s">
        <v>3556</v>
      </c>
      <c r="B13882" s="42" t="s">
        <v>8464</v>
      </c>
      <c r="C13882">
        <v>2013</v>
      </c>
      <c r="D13882" s="42" t="s">
        <v>8496</v>
      </c>
      <c r="E13882" t="b">
        <v>0</v>
      </c>
      <c r="F13882" s="42" t="s">
        <v>10793</v>
      </c>
    </row>
    <row r="13883" spans="1:6" x14ac:dyDescent="0.2">
      <c r="A13883" s="42" t="s">
        <v>3556</v>
      </c>
      <c r="B13883" s="42" t="s">
        <v>8464</v>
      </c>
      <c r="C13883">
        <v>2014</v>
      </c>
      <c r="D13883" s="42" t="s">
        <v>8496</v>
      </c>
      <c r="E13883" t="b">
        <v>0</v>
      </c>
      <c r="F13883" s="42" t="s">
        <v>10793</v>
      </c>
    </row>
    <row r="13884" spans="1:6" x14ac:dyDescent="0.2">
      <c r="A13884" s="42" t="s">
        <v>3556</v>
      </c>
      <c r="B13884" s="42" t="s">
        <v>8464</v>
      </c>
      <c r="C13884">
        <v>2015</v>
      </c>
      <c r="D13884" s="42" t="s">
        <v>8496</v>
      </c>
      <c r="E13884" t="b">
        <v>0</v>
      </c>
      <c r="F13884" s="42" t="s">
        <v>10793</v>
      </c>
    </row>
    <row r="13885" spans="1:6" x14ac:dyDescent="0.2">
      <c r="A13885" s="42" t="s">
        <v>3556</v>
      </c>
      <c r="B13885" s="42" t="s">
        <v>8464</v>
      </c>
      <c r="C13885">
        <v>2016</v>
      </c>
      <c r="D13885" s="42" t="s">
        <v>8496</v>
      </c>
      <c r="E13885" t="b">
        <v>0</v>
      </c>
      <c r="F13885" s="42" t="s">
        <v>10793</v>
      </c>
    </row>
    <row r="13886" spans="1:6" x14ac:dyDescent="0.2">
      <c r="A13886" s="42" t="s">
        <v>3556</v>
      </c>
      <c r="B13886" s="42" t="s">
        <v>8464</v>
      </c>
      <c r="C13886">
        <v>2017</v>
      </c>
      <c r="D13886" s="42" t="s">
        <v>8496</v>
      </c>
      <c r="E13886" t="b">
        <v>0</v>
      </c>
      <c r="F13886" s="42" t="s">
        <v>10793</v>
      </c>
    </row>
    <row r="13887" spans="1:6" x14ac:dyDescent="0.2">
      <c r="A13887" s="42" t="s">
        <v>3556</v>
      </c>
      <c r="B13887" s="42" t="s">
        <v>8464</v>
      </c>
      <c r="C13887">
        <v>2018</v>
      </c>
      <c r="D13887" s="42" t="s">
        <v>8496</v>
      </c>
      <c r="E13887" t="b">
        <v>0</v>
      </c>
      <c r="F13887" s="42" t="s">
        <v>10793</v>
      </c>
    </row>
    <row r="13888" spans="1:6" x14ac:dyDescent="0.2">
      <c r="A13888" s="42" t="s">
        <v>3556</v>
      </c>
      <c r="B13888" s="42" t="s">
        <v>8464</v>
      </c>
      <c r="C13888">
        <v>2019</v>
      </c>
      <c r="D13888" s="42" t="s">
        <v>8496</v>
      </c>
      <c r="E13888" t="b">
        <v>0</v>
      </c>
      <c r="F13888" s="42" t="s">
        <v>10793</v>
      </c>
    </row>
    <row r="13889" spans="1:6" x14ac:dyDescent="0.2">
      <c r="A13889" s="42" t="s">
        <v>3557</v>
      </c>
      <c r="B13889" s="42" t="s">
        <v>8454</v>
      </c>
      <c r="C13889">
        <v>2014</v>
      </c>
      <c r="D13889" s="42" t="s">
        <v>8669</v>
      </c>
      <c r="E13889" t="b">
        <v>0</v>
      </c>
      <c r="F13889" s="42" t="s">
        <v>10794</v>
      </c>
    </row>
    <row r="13890" spans="1:6" x14ac:dyDescent="0.2">
      <c r="A13890" s="42" t="s">
        <v>3557</v>
      </c>
      <c r="B13890" s="42" t="s">
        <v>8454</v>
      </c>
      <c r="C13890">
        <v>2015</v>
      </c>
      <c r="D13890" s="42" t="s">
        <v>9055</v>
      </c>
      <c r="E13890" t="b">
        <v>0</v>
      </c>
      <c r="F13890" s="42" t="s">
        <v>10794</v>
      </c>
    </row>
    <row r="13891" spans="1:6" x14ac:dyDescent="0.2">
      <c r="A13891" s="42" t="s">
        <v>3557</v>
      </c>
      <c r="B13891" s="42" t="s">
        <v>8454</v>
      </c>
      <c r="C13891">
        <v>2016</v>
      </c>
      <c r="D13891" s="42" t="s">
        <v>8559</v>
      </c>
      <c r="E13891" t="b">
        <v>0</v>
      </c>
      <c r="F13891" s="42" t="s">
        <v>10794</v>
      </c>
    </row>
    <row r="13892" spans="1:6" x14ac:dyDescent="0.2">
      <c r="A13892" s="42" t="s">
        <v>3557</v>
      </c>
      <c r="B13892" s="42" t="s">
        <v>8454</v>
      </c>
      <c r="C13892">
        <v>2017</v>
      </c>
      <c r="D13892" s="42" t="s">
        <v>9256</v>
      </c>
      <c r="E13892" t="b">
        <v>0</v>
      </c>
      <c r="F13892" s="42" t="s">
        <v>10794</v>
      </c>
    </row>
    <row r="13893" spans="1:6" x14ac:dyDescent="0.2">
      <c r="A13893" s="42" t="s">
        <v>3557</v>
      </c>
      <c r="B13893" s="42" t="s">
        <v>8454</v>
      </c>
      <c r="C13893">
        <v>2018</v>
      </c>
      <c r="D13893" s="42" t="s">
        <v>8597</v>
      </c>
      <c r="E13893" t="b">
        <v>0</v>
      </c>
      <c r="F13893" s="42" t="s">
        <v>10794</v>
      </c>
    </row>
    <row r="13894" spans="1:6" x14ac:dyDescent="0.2">
      <c r="A13894" s="42" t="s">
        <v>3557</v>
      </c>
      <c r="B13894" s="42" t="s">
        <v>8454</v>
      </c>
      <c r="C13894">
        <v>2019</v>
      </c>
      <c r="D13894" s="42" t="s">
        <v>9158</v>
      </c>
      <c r="E13894" t="b">
        <v>0</v>
      </c>
      <c r="F13894" s="42" t="s">
        <v>10794</v>
      </c>
    </row>
    <row r="13895" spans="1:6" x14ac:dyDescent="0.2">
      <c r="A13895" s="42" t="s">
        <v>3557</v>
      </c>
      <c r="B13895" s="42" t="s">
        <v>8454</v>
      </c>
      <c r="C13895">
        <v>2020</v>
      </c>
      <c r="D13895" s="42" t="s">
        <v>9430</v>
      </c>
      <c r="E13895" t="b">
        <v>0</v>
      </c>
      <c r="F13895" s="42" t="s">
        <v>10794</v>
      </c>
    </row>
    <row r="13896" spans="1:6" x14ac:dyDescent="0.2">
      <c r="A13896" s="42" t="s">
        <v>3557</v>
      </c>
      <c r="B13896" s="42" t="s">
        <v>8462</v>
      </c>
      <c r="C13896">
        <v>2014</v>
      </c>
      <c r="D13896" s="42" t="s">
        <v>9292</v>
      </c>
      <c r="E13896" t="b">
        <v>0</v>
      </c>
      <c r="F13896" s="42" t="s">
        <v>10794</v>
      </c>
    </row>
    <row r="13897" spans="1:6" x14ac:dyDescent="0.2">
      <c r="A13897" s="42" t="s">
        <v>3557</v>
      </c>
      <c r="B13897" s="42" t="s">
        <v>8462</v>
      </c>
      <c r="C13897">
        <v>2015</v>
      </c>
      <c r="D13897" s="42" t="s">
        <v>9470</v>
      </c>
      <c r="E13897" t="b">
        <v>0</v>
      </c>
      <c r="F13897" s="42" t="s">
        <v>10794</v>
      </c>
    </row>
    <row r="13898" spans="1:6" x14ac:dyDescent="0.2">
      <c r="A13898" s="42" t="s">
        <v>3557</v>
      </c>
      <c r="B13898" s="42" t="s">
        <v>8462</v>
      </c>
      <c r="C13898">
        <v>2016</v>
      </c>
      <c r="D13898" s="42" t="s">
        <v>9351</v>
      </c>
      <c r="E13898" t="b">
        <v>0</v>
      </c>
      <c r="F13898" s="42" t="s">
        <v>10794</v>
      </c>
    </row>
    <row r="13899" spans="1:6" x14ac:dyDescent="0.2">
      <c r="A13899" s="42" t="s">
        <v>3557</v>
      </c>
      <c r="B13899" s="42" t="s">
        <v>8462</v>
      </c>
      <c r="C13899">
        <v>2017</v>
      </c>
      <c r="D13899" s="42" t="s">
        <v>8600</v>
      </c>
      <c r="E13899" t="b">
        <v>0</v>
      </c>
      <c r="F13899" s="42" t="s">
        <v>10794</v>
      </c>
    </row>
    <row r="13900" spans="1:6" x14ac:dyDescent="0.2">
      <c r="A13900" s="42" t="s">
        <v>3557</v>
      </c>
      <c r="B13900" s="42" t="s">
        <v>8462</v>
      </c>
      <c r="C13900">
        <v>2018</v>
      </c>
      <c r="D13900" s="42" t="s">
        <v>9124</v>
      </c>
      <c r="E13900" t="b">
        <v>0</v>
      </c>
      <c r="F13900" s="42" t="s">
        <v>10794</v>
      </c>
    </row>
    <row r="13901" spans="1:6" x14ac:dyDescent="0.2">
      <c r="A13901" s="42" t="s">
        <v>3557</v>
      </c>
      <c r="B13901" s="42" t="s">
        <v>8462</v>
      </c>
      <c r="C13901">
        <v>2019</v>
      </c>
      <c r="D13901" s="42" t="s">
        <v>8698</v>
      </c>
      <c r="E13901" t="b">
        <v>0</v>
      </c>
      <c r="F13901" s="42" t="s">
        <v>10794</v>
      </c>
    </row>
    <row r="13902" spans="1:6" x14ac:dyDescent="0.2">
      <c r="A13902" s="42" t="s">
        <v>3557</v>
      </c>
      <c r="B13902" s="42" t="s">
        <v>8462</v>
      </c>
      <c r="C13902">
        <v>2020</v>
      </c>
      <c r="D13902" s="42" t="s">
        <v>10265</v>
      </c>
      <c r="E13902" t="b">
        <v>0</v>
      </c>
      <c r="F13902" s="42" t="s">
        <v>10794</v>
      </c>
    </row>
    <row r="13903" spans="1:6" x14ac:dyDescent="0.2">
      <c r="A13903" s="42" t="s">
        <v>3557</v>
      </c>
      <c r="B13903" s="42" t="s">
        <v>8464</v>
      </c>
      <c r="C13903">
        <v>2014</v>
      </c>
      <c r="D13903" s="42" t="s">
        <v>8698</v>
      </c>
      <c r="E13903" t="b">
        <v>0</v>
      </c>
      <c r="F13903" s="42" t="s">
        <v>10794</v>
      </c>
    </row>
    <row r="13904" spans="1:6" x14ac:dyDescent="0.2">
      <c r="A13904" s="42" t="s">
        <v>3557</v>
      </c>
      <c r="B13904" s="42" t="s">
        <v>8464</v>
      </c>
      <c r="C13904">
        <v>2015</v>
      </c>
      <c r="D13904" s="42" t="s">
        <v>8992</v>
      </c>
      <c r="E13904" t="b">
        <v>0</v>
      </c>
      <c r="F13904" s="42" t="s">
        <v>10794</v>
      </c>
    </row>
    <row r="13905" spans="1:6" x14ac:dyDescent="0.2">
      <c r="A13905" s="42" t="s">
        <v>3557</v>
      </c>
      <c r="B13905" s="42" t="s">
        <v>8464</v>
      </c>
      <c r="C13905">
        <v>2016</v>
      </c>
      <c r="D13905" s="42" t="s">
        <v>8992</v>
      </c>
      <c r="E13905" t="b">
        <v>0</v>
      </c>
      <c r="F13905" s="42" t="s">
        <v>10794</v>
      </c>
    </row>
    <row r="13906" spans="1:6" x14ac:dyDescent="0.2">
      <c r="A13906" s="42" t="s">
        <v>3557</v>
      </c>
      <c r="B13906" s="42" t="s">
        <v>8464</v>
      </c>
      <c r="C13906">
        <v>2017</v>
      </c>
      <c r="D13906" s="42" t="s">
        <v>8720</v>
      </c>
      <c r="E13906" t="b">
        <v>0</v>
      </c>
      <c r="F13906" s="42" t="s">
        <v>10794</v>
      </c>
    </row>
    <row r="13907" spans="1:6" x14ac:dyDescent="0.2">
      <c r="A13907" s="42" t="s">
        <v>3557</v>
      </c>
      <c r="B13907" s="42" t="s">
        <v>8464</v>
      </c>
      <c r="C13907">
        <v>2018</v>
      </c>
      <c r="D13907" s="42" t="s">
        <v>9291</v>
      </c>
      <c r="E13907" t="b">
        <v>0</v>
      </c>
      <c r="F13907" s="42" t="s">
        <v>10794</v>
      </c>
    </row>
    <row r="13908" spans="1:6" x14ac:dyDescent="0.2">
      <c r="A13908" s="42" t="s">
        <v>3557</v>
      </c>
      <c r="B13908" s="42" t="s">
        <v>8464</v>
      </c>
      <c r="C13908">
        <v>2019</v>
      </c>
      <c r="D13908" s="42" t="s">
        <v>9047</v>
      </c>
      <c r="E13908" t="b">
        <v>0</v>
      </c>
      <c r="F13908" s="42" t="s">
        <v>10794</v>
      </c>
    </row>
    <row r="13909" spans="1:6" x14ac:dyDescent="0.2">
      <c r="A13909" s="42" t="s">
        <v>3557</v>
      </c>
      <c r="B13909" s="42" t="s">
        <v>8464</v>
      </c>
      <c r="C13909">
        <v>2020</v>
      </c>
      <c r="D13909" s="42" t="s">
        <v>8482</v>
      </c>
      <c r="E13909" t="b">
        <v>0</v>
      </c>
      <c r="F13909" s="42" t="s">
        <v>10794</v>
      </c>
    </row>
    <row r="13910" spans="1:6" x14ac:dyDescent="0.2">
      <c r="A13910" s="42" t="s">
        <v>2017</v>
      </c>
      <c r="B13910" s="42" t="s">
        <v>8454</v>
      </c>
      <c r="C13910">
        <v>2013</v>
      </c>
      <c r="D13910" s="42" t="s">
        <v>8723</v>
      </c>
      <c r="E13910" t="b">
        <v>0</v>
      </c>
      <c r="F13910" s="42" t="s">
        <v>10260</v>
      </c>
    </row>
    <row r="13911" spans="1:6" x14ac:dyDescent="0.2">
      <c r="A13911" s="42" t="s">
        <v>2017</v>
      </c>
      <c r="B13911" s="42" t="s">
        <v>8454</v>
      </c>
      <c r="C13911">
        <v>2014</v>
      </c>
      <c r="D13911" s="42" t="s">
        <v>9046</v>
      </c>
      <c r="E13911" t="b">
        <v>0</v>
      </c>
      <c r="F13911" s="42" t="s">
        <v>10260</v>
      </c>
    </row>
    <row r="13912" spans="1:6" x14ac:dyDescent="0.2">
      <c r="A13912" s="42" t="s">
        <v>2017</v>
      </c>
      <c r="B13912" s="42" t="s">
        <v>8454</v>
      </c>
      <c r="C13912">
        <v>2015</v>
      </c>
      <c r="D13912" s="42" t="s">
        <v>8761</v>
      </c>
      <c r="E13912" t="b">
        <v>0</v>
      </c>
      <c r="F13912" s="42" t="s">
        <v>10260</v>
      </c>
    </row>
    <row r="13913" spans="1:6" x14ac:dyDescent="0.2">
      <c r="A13913" s="42" t="s">
        <v>2017</v>
      </c>
      <c r="B13913" s="42" t="s">
        <v>8454</v>
      </c>
      <c r="C13913">
        <v>2016</v>
      </c>
      <c r="D13913" s="42" t="s">
        <v>8938</v>
      </c>
      <c r="E13913" t="b">
        <v>0</v>
      </c>
      <c r="F13913" s="42" t="s">
        <v>10260</v>
      </c>
    </row>
    <row r="13914" spans="1:6" x14ac:dyDescent="0.2">
      <c r="A13914" s="42" t="s">
        <v>2017</v>
      </c>
      <c r="B13914" s="42" t="s">
        <v>8454</v>
      </c>
      <c r="C13914">
        <v>2017</v>
      </c>
      <c r="D13914" s="42" t="s">
        <v>8482</v>
      </c>
      <c r="E13914" t="b">
        <v>0</v>
      </c>
      <c r="F13914" s="42" t="s">
        <v>10260</v>
      </c>
    </row>
    <row r="13915" spans="1:6" x14ac:dyDescent="0.2">
      <c r="A13915" s="42" t="s">
        <v>2017</v>
      </c>
      <c r="B13915" s="42" t="s">
        <v>8454</v>
      </c>
      <c r="C13915">
        <v>2018</v>
      </c>
      <c r="D13915" s="42" t="s">
        <v>8996</v>
      </c>
      <c r="E13915" t="b">
        <v>0</v>
      </c>
      <c r="F13915" s="42" t="s">
        <v>10260</v>
      </c>
    </row>
    <row r="13916" spans="1:6" x14ac:dyDescent="0.2">
      <c r="A13916" s="42" t="s">
        <v>2017</v>
      </c>
      <c r="B13916" s="42" t="s">
        <v>8454</v>
      </c>
      <c r="C13916">
        <v>2019</v>
      </c>
      <c r="D13916" s="42" t="s">
        <v>8669</v>
      </c>
      <c r="E13916" t="b">
        <v>0</v>
      </c>
      <c r="F13916" s="42" t="s">
        <v>10260</v>
      </c>
    </row>
    <row r="13917" spans="1:6" x14ac:dyDescent="0.2">
      <c r="A13917" s="42" t="s">
        <v>2017</v>
      </c>
      <c r="B13917" s="42" t="s">
        <v>8462</v>
      </c>
      <c r="C13917">
        <v>2013</v>
      </c>
      <c r="D13917" s="42" t="s">
        <v>8723</v>
      </c>
      <c r="E13917" t="b">
        <v>0</v>
      </c>
      <c r="F13917" s="42" t="s">
        <v>10260</v>
      </c>
    </row>
    <row r="13918" spans="1:6" x14ac:dyDescent="0.2">
      <c r="A13918" s="42" t="s">
        <v>2017</v>
      </c>
      <c r="B13918" s="42" t="s">
        <v>8462</v>
      </c>
      <c r="C13918">
        <v>2014</v>
      </c>
      <c r="D13918" s="42" t="s">
        <v>9046</v>
      </c>
      <c r="E13918" t="b">
        <v>0</v>
      </c>
      <c r="F13918" s="42" t="s">
        <v>10260</v>
      </c>
    </row>
    <row r="13919" spans="1:6" x14ac:dyDescent="0.2">
      <c r="A13919" s="42" t="s">
        <v>2017</v>
      </c>
      <c r="B13919" s="42" t="s">
        <v>8462</v>
      </c>
      <c r="C13919">
        <v>2015</v>
      </c>
      <c r="D13919" s="42" t="s">
        <v>8761</v>
      </c>
      <c r="E13919" t="b">
        <v>0</v>
      </c>
      <c r="F13919" s="42" t="s">
        <v>10260</v>
      </c>
    </row>
    <row r="13920" spans="1:6" x14ac:dyDescent="0.2">
      <c r="A13920" s="42" t="s">
        <v>2017</v>
      </c>
      <c r="B13920" s="42" t="s">
        <v>8462</v>
      </c>
      <c r="C13920">
        <v>2016</v>
      </c>
      <c r="D13920" s="42" t="s">
        <v>8938</v>
      </c>
      <c r="E13920" t="b">
        <v>0</v>
      </c>
      <c r="F13920" s="42" t="s">
        <v>10260</v>
      </c>
    </row>
    <row r="13921" spans="1:6" x14ac:dyDescent="0.2">
      <c r="A13921" s="42" t="s">
        <v>2017</v>
      </c>
      <c r="B13921" s="42" t="s">
        <v>8462</v>
      </c>
      <c r="C13921">
        <v>2017</v>
      </c>
      <c r="D13921" s="42" t="s">
        <v>8828</v>
      </c>
      <c r="E13921" t="b">
        <v>0</v>
      </c>
      <c r="F13921" s="42" t="s">
        <v>10260</v>
      </c>
    </row>
    <row r="13922" spans="1:6" x14ac:dyDescent="0.2">
      <c r="A13922" s="42" t="s">
        <v>2017</v>
      </c>
      <c r="B13922" s="42" t="s">
        <v>8462</v>
      </c>
      <c r="C13922">
        <v>2018</v>
      </c>
      <c r="D13922" s="42" t="s">
        <v>8996</v>
      </c>
      <c r="E13922" t="b">
        <v>0</v>
      </c>
      <c r="F13922" s="42" t="s">
        <v>10260</v>
      </c>
    </row>
    <row r="13923" spans="1:6" x14ac:dyDescent="0.2">
      <c r="A13923" s="42" t="s">
        <v>2017</v>
      </c>
      <c r="B13923" s="42" t="s">
        <v>8462</v>
      </c>
      <c r="C13923">
        <v>2019</v>
      </c>
      <c r="D13923" s="42" t="s">
        <v>8669</v>
      </c>
      <c r="E13923" t="b">
        <v>0</v>
      </c>
      <c r="F13923" s="42" t="s">
        <v>10260</v>
      </c>
    </row>
    <row r="13924" spans="1:6" x14ac:dyDescent="0.2">
      <c r="A13924" s="42" t="s">
        <v>2017</v>
      </c>
      <c r="B13924" s="42" t="s">
        <v>8464</v>
      </c>
      <c r="C13924">
        <v>2013</v>
      </c>
      <c r="D13924" s="42" t="s">
        <v>8687</v>
      </c>
      <c r="E13924" t="b">
        <v>0</v>
      </c>
      <c r="F13924" s="42" t="s">
        <v>10260</v>
      </c>
    </row>
    <row r="13925" spans="1:6" x14ac:dyDescent="0.2">
      <c r="A13925" s="42" t="s">
        <v>2017</v>
      </c>
      <c r="B13925" s="42" t="s">
        <v>8464</v>
      </c>
      <c r="C13925">
        <v>2014</v>
      </c>
      <c r="D13925" s="42" t="s">
        <v>9271</v>
      </c>
      <c r="E13925" t="b">
        <v>0</v>
      </c>
      <c r="F13925" s="42" t="s">
        <v>10260</v>
      </c>
    </row>
    <row r="13926" spans="1:6" x14ac:dyDescent="0.2">
      <c r="A13926" s="42" t="s">
        <v>2017</v>
      </c>
      <c r="B13926" s="42" t="s">
        <v>8464</v>
      </c>
      <c r="C13926">
        <v>2015</v>
      </c>
      <c r="D13926" s="42" t="s">
        <v>9271</v>
      </c>
      <c r="E13926" t="b">
        <v>0</v>
      </c>
      <c r="F13926" s="42" t="s">
        <v>10260</v>
      </c>
    </row>
    <row r="13927" spans="1:6" x14ac:dyDescent="0.2">
      <c r="A13927" s="42" t="s">
        <v>2017</v>
      </c>
      <c r="B13927" s="42" t="s">
        <v>8464</v>
      </c>
      <c r="C13927">
        <v>2016</v>
      </c>
      <c r="D13927" s="42" t="s">
        <v>9271</v>
      </c>
      <c r="E13927" t="b">
        <v>0</v>
      </c>
      <c r="F13927" s="42" t="s">
        <v>10260</v>
      </c>
    </row>
    <row r="13928" spans="1:6" x14ac:dyDescent="0.2">
      <c r="A13928" s="42" t="s">
        <v>2017</v>
      </c>
      <c r="B13928" s="42" t="s">
        <v>8464</v>
      </c>
      <c r="C13928">
        <v>2017</v>
      </c>
      <c r="D13928" s="42" t="s">
        <v>9271</v>
      </c>
      <c r="E13928" t="b">
        <v>0</v>
      </c>
      <c r="F13928" s="42" t="s">
        <v>10260</v>
      </c>
    </row>
    <row r="13929" spans="1:6" x14ac:dyDescent="0.2">
      <c r="A13929" s="42" t="s">
        <v>2017</v>
      </c>
      <c r="B13929" s="42" t="s">
        <v>8464</v>
      </c>
      <c r="C13929">
        <v>2018</v>
      </c>
      <c r="D13929" s="42" t="s">
        <v>8639</v>
      </c>
      <c r="E13929" t="b">
        <v>0</v>
      </c>
      <c r="F13929" s="42" t="s">
        <v>10260</v>
      </c>
    </row>
    <row r="13930" spans="1:6" x14ac:dyDescent="0.2">
      <c r="A13930" s="42" t="s">
        <v>2017</v>
      </c>
      <c r="B13930" s="42" t="s">
        <v>8464</v>
      </c>
      <c r="C13930">
        <v>2019</v>
      </c>
      <c r="D13930" s="42" t="s">
        <v>8999</v>
      </c>
      <c r="E13930" t="b">
        <v>0</v>
      </c>
      <c r="F13930" s="42" t="s">
        <v>10260</v>
      </c>
    </row>
    <row r="13931" spans="1:6" x14ac:dyDescent="0.2">
      <c r="A13931" s="42" t="s">
        <v>3561</v>
      </c>
      <c r="B13931" s="42" t="s">
        <v>8454</v>
      </c>
      <c r="C13931">
        <v>2013</v>
      </c>
      <c r="D13931" s="42" t="s">
        <v>8702</v>
      </c>
      <c r="E13931" t="b">
        <v>0</v>
      </c>
      <c r="F13931" s="42" t="s">
        <v>10795</v>
      </c>
    </row>
    <row r="13932" spans="1:6" x14ac:dyDescent="0.2">
      <c r="A13932" s="42" t="s">
        <v>3561</v>
      </c>
      <c r="B13932" s="42" t="s">
        <v>8454</v>
      </c>
      <c r="C13932">
        <v>2014</v>
      </c>
      <c r="D13932" s="42" t="s">
        <v>8752</v>
      </c>
      <c r="E13932" t="b">
        <v>0</v>
      </c>
      <c r="F13932" s="42" t="s">
        <v>10795</v>
      </c>
    </row>
    <row r="13933" spans="1:6" x14ac:dyDescent="0.2">
      <c r="A13933" s="42" t="s">
        <v>3561</v>
      </c>
      <c r="B13933" s="42" t="s">
        <v>8454</v>
      </c>
      <c r="C13933">
        <v>2015</v>
      </c>
      <c r="D13933" s="42" t="s">
        <v>9089</v>
      </c>
      <c r="E13933" t="b">
        <v>0</v>
      </c>
      <c r="F13933" s="42" t="s">
        <v>10795</v>
      </c>
    </row>
    <row r="13934" spans="1:6" x14ac:dyDescent="0.2">
      <c r="A13934" s="42" t="s">
        <v>3561</v>
      </c>
      <c r="B13934" s="42" t="s">
        <v>8454</v>
      </c>
      <c r="C13934">
        <v>2016</v>
      </c>
      <c r="D13934" s="42" t="s">
        <v>10796</v>
      </c>
      <c r="E13934" t="b">
        <v>0</v>
      </c>
      <c r="F13934" s="42" t="s">
        <v>10795</v>
      </c>
    </row>
    <row r="13935" spans="1:6" x14ac:dyDescent="0.2">
      <c r="A13935" s="42" t="s">
        <v>3561</v>
      </c>
      <c r="B13935" s="42" t="s">
        <v>8454</v>
      </c>
      <c r="C13935">
        <v>2017</v>
      </c>
      <c r="D13935" s="42" t="s">
        <v>9863</v>
      </c>
      <c r="E13935" t="b">
        <v>0</v>
      </c>
      <c r="F13935" s="42" t="s">
        <v>10795</v>
      </c>
    </row>
    <row r="13936" spans="1:6" x14ac:dyDescent="0.2">
      <c r="A13936" s="42" t="s">
        <v>3561</v>
      </c>
      <c r="B13936" s="42" t="s">
        <v>8454</v>
      </c>
      <c r="C13936">
        <v>2018</v>
      </c>
      <c r="D13936" s="42" t="s">
        <v>8507</v>
      </c>
      <c r="E13936" t="b">
        <v>0</v>
      </c>
      <c r="F13936" s="42" t="s">
        <v>10795</v>
      </c>
    </row>
    <row r="13937" spans="1:6" x14ac:dyDescent="0.2">
      <c r="A13937" s="42" t="s">
        <v>3561</v>
      </c>
      <c r="B13937" s="42" t="s">
        <v>8454</v>
      </c>
      <c r="C13937">
        <v>2019</v>
      </c>
      <c r="D13937" s="42" t="s">
        <v>8997</v>
      </c>
      <c r="E13937" t="b">
        <v>0</v>
      </c>
      <c r="F13937" s="42" t="s">
        <v>10795</v>
      </c>
    </row>
    <row r="13938" spans="1:6" x14ac:dyDescent="0.2">
      <c r="A13938" s="42" t="s">
        <v>3561</v>
      </c>
      <c r="B13938" s="42" t="s">
        <v>8462</v>
      </c>
      <c r="C13938">
        <v>2013</v>
      </c>
      <c r="D13938" s="42" t="s">
        <v>8707</v>
      </c>
      <c r="E13938" t="b">
        <v>0</v>
      </c>
      <c r="F13938" s="42" t="s">
        <v>10795</v>
      </c>
    </row>
    <row r="13939" spans="1:6" x14ac:dyDescent="0.2">
      <c r="A13939" s="42" t="s">
        <v>3561</v>
      </c>
      <c r="B13939" s="42" t="s">
        <v>8462</v>
      </c>
      <c r="C13939">
        <v>2014</v>
      </c>
      <c r="D13939" s="42" t="s">
        <v>8759</v>
      </c>
      <c r="E13939" t="b">
        <v>0</v>
      </c>
      <c r="F13939" s="42" t="s">
        <v>10795</v>
      </c>
    </row>
    <row r="13940" spans="1:6" x14ac:dyDescent="0.2">
      <c r="A13940" s="42" t="s">
        <v>3561</v>
      </c>
      <c r="B13940" s="42" t="s">
        <v>8462</v>
      </c>
      <c r="C13940">
        <v>2015</v>
      </c>
      <c r="D13940" s="42" t="s">
        <v>9206</v>
      </c>
      <c r="E13940" t="b">
        <v>0</v>
      </c>
      <c r="F13940" s="42" t="s">
        <v>10795</v>
      </c>
    </row>
    <row r="13941" spans="1:6" x14ac:dyDescent="0.2">
      <c r="A13941" s="42" t="s">
        <v>3561</v>
      </c>
      <c r="B13941" s="42" t="s">
        <v>8462</v>
      </c>
      <c r="C13941">
        <v>2016</v>
      </c>
      <c r="D13941" s="42" t="s">
        <v>10797</v>
      </c>
      <c r="E13941" t="b">
        <v>0</v>
      </c>
      <c r="F13941" s="42" t="s">
        <v>10795</v>
      </c>
    </row>
    <row r="13942" spans="1:6" x14ac:dyDescent="0.2">
      <c r="A13942" s="42" t="s">
        <v>3561</v>
      </c>
      <c r="B13942" s="42" t="s">
        <v>8462</v>
      </c>
      <c r="C13942">
        <v>2017</v>
      </c>
      <c r="D13942" s="42" t="s">
        <v>10798</v>
      </c>
      <c r="E13942" t="b">
        <v>0</v>
      </c>
      <c r="F13942" s="42" t="s">
        <v>10795</v>
      </c>
    </row>
    <row r="13943" spans="1:6" x14ac:dyDescent="0.2">
      <c r="A13943" s="42" t="s">
        <v>3561</v>
      </c>
      <c r="B13943" s="42" t="s">
        <v>8462</v>
      </c>
      <c r="C13943">
        <v>2018</v>
      </c>
      <c r="D13943" s="42" t="s">
        <v>9290</v>
      </c>
      <c r="E13943" t="b">
        <v>0</v>
      </c>
      <c r="F13943" s="42" t="s">
        <v>10795</v>
      </c>
    </row>
    <row r="13944" spans="1:6" x14ac:dyDescent="0.2">
      <c r="A13944" s="42" t="s">
        <v>3561</v>
      </c>
      <c r="B13944" s="42" t="s">
        <v>8462</v>
      </c>
      <c r="C13944">
        <v>2019</v>
      </c>
      <c r="D13944" s="42" t="s">
        <v>9135</v>
      </c>
      <c r="E13944" t="b">
        <v>0</v>
      </c>
      <c r="F13944" s="42" t="s">
        <v>10795</v>
      </c>
    </row>
    <row r="13945" spans="1:6" x14ac:dyDescent="0.2">
      <c r="A13945" s="42" t="s">
        <v>3561</v>
      </c>
      <c r="B13945" s="42" t="s">
        <v>8464</v>
      </c>
      <c r="C13945">
        <v>2013</v>
      </c>
      <c r="D13945" s="42" t="s">
        <v>9136</v>
      </c>
      <c r="E13945" t="b">
        <v>0</v>
      </c>
      <c r="F13945" s="42" t="s">
        <v>10795</v>
      </c>
    </row>
    <row r="13946" spans="1:6" x14ac:dyDescent="0.2">
      <c r="A13946" s="42" t="s">
        <v>3561</v>
      </c>
      <c r="B13946" s="42" t="s">
        <v>8464</v>
      </c>
      <c r="C13946">
        <v>2014</v>
      </c>
      <c r="D13946" s="42" t="s">
        <v>9051</v>
      </c>
      <c r="E13946" t="b">
        <v>0</v>
      </c>
      <c r="F13946" s="42" t="s">
        <v>10795</v>
      </c>
    </row>
    <row r="13947" spans="1:6" x14ac:dyDescent="0.2">
      <c r="A13947" s="42" t="s">
        <v>3561</v>
      </c>
      <c r="B13947" s="42" t="s">
        <v>8464</v>
      </c>
      <c r="C13947">
        <v>2015</v>
      </c>
      <c r="D13947" s="42" t="s">
        <v>8592</v>
      </c>
      <c r="E13947" t="b">
        <v>0</v>
      </c>
      <c r="F13947" s="42" t="s">
        <v>10795</v>
      </c>
    </row>
    <row r="13948" spans="1:6" x14ac:dyDescent="0.2">
      <c r="A13948" s="42" t="s">
        <v>3561</v>
      </c>
      <c r="B13948" s="42" t="s">
        <v>8464</v>
      </c>
      <c r="C13948">
        <v>2016</v>
      </c>
      <c r="D13948" s="42" t="s">
        <v>8592</v>
      </c>
      <c r="E13948" t="b">
        <v>0</v>
      </c>
      <c r="F13948" s="42" t="s">
        <v>10795</v>
      </c>
    </row>
    <row r="13949" spans="1:6" x14ac:dyDescent="0.2">
      <c r="A13949" s="42" t="s">
        <v>3561</v>
      </c>
      <c r="B13949" s="42" t="s">
        <v>8464</v>
      </c>
      <c r="C13949">
        <v>2017</v>
      </c>
      <c r="D13949" s="42" t="s">
        <v>8592</v>
      </c>
      <c r="E13949" t="b">
        <v>0</v>
      </c>
      <c r="F13949" s="42" t="s">
        <v>10795</v>
      </c>
    </row>
    <row r="13950" spans="1:6" x14ac:dyDescent="0.2">
      <c r="A13950" s="42" t="s">
        <v>3561</v>
      </c>
      <c r="B13950" s="42" t="s">
        <v>8464</v>
      </c>
      <c r="C13950">
        <v>2018</v>
      </c>
      <c r="D13950" s="42" t="s">
        <v>8592</v>
      </c>
      <c r="E13950" t="b">
        <v>0</v>
      </c>
      <c r="F13950" s="42" t="s">
        <v>10795</v>
      </c>
    </row>
    <row r="13951" spans="1:6" x14ac:dyDescent="0.2">
      <c r="A13951" s="42" t="s">
        <v>3561</v>
      </c>
      <c r="B13951" s="42" t="s">
        <v>8464</v>
      </c>
      <c r="C13951">
        <v>2019</v>
      </c>
      <c r="D13951" s="42" t="s">
        <v>9300</v>
      </c>
      <c r="E13951" t="b">
        <v>0</v>
      </c>
      <c r="F13951" s="42" t="s">
        <v>10795</v>
      </c>
    </row>
    <row r="13952" spans="1:6" x14ac:dyDescent="0.2">
      <c r="A13952" s="42" t="s">
        <v>3563</v>
      </c>
      <c r="B13952" s="42" t="s">
        <v>8454</v>
      </c>
      <c r="C13952">
        <v>2013</v>
      </c>
      <c r="D13952" s="42" t="s">
        <v>8493</v>
      </c>
      <c r="E13952" t="b">
        <v>0</v>
      </c>
      <c r="F13952" s="42" t="s">
        <v>9181</v>
      </c>
    </row>
    <row r="13953" spans="1:6" x14ac:dyDescent="0.2">
      <c r="A13953" s="42" t="s">
        <v>3563</v>
      </c>
      <c r="B13953" s="42" t="s">
        <v>8454</v>
      </c>
      <c r="C13953">
        <v>2014</v>
      </c>
      <c r="D13953" s="42" t="s">
        <v>9182</v>
      </c>
      <c r="E13953" t="b">
        <v>0</v>
      </c>
      <c r="F13953" s="42" t="s">
        <v>9181</v>
      </c>
    </row>
    <row r="13954" spans="1:6" x14ac:dyDescent="0.2">
      <c r="A13954" s="42" t="s">
        <v>3563</v>
      </c>
      <c r="B13954" s="42" t="s">
        <v>8454</v>
      </c>
      <c r="C13954">
        <v>2015</v>
      </c>
      <c r="D13954" s="42" t="s">
        <v>9183</v>
      </c>
      <c r="E13954" t="b">
        <v>0</v>
      </c>
      <c r="F13954" s="42" t="s">
        <v>9181</v>
      </c>
    </row>
    <row r="13955" spans="1:6" x14ac:dyDescent="0.2">
      <c r="A13955" s="42" t="s">
        <v>3563</v>
      </c>
      <c r="B13955" s="42" t="s">
        <v>8454</v>
      </c>
      <c r="C13955">
        <v>2016</v>
      </c>
      <c r="D13955" s="42" t="s">
        <v>9184</v>
      </c>
      <c r="E13955" t="b">
        <v>0</v>
      </c>
      <c r="F13955" s="42" t="s">
        <v>9181</v>
      </c>
    </row>
    <row r="13956" spans="1:6" x14ac:dyDescent="0.2">
      <c r="A13956" s="42" t="s">
        <v>3563</v>
      </c>
      <c r="B13956" s="42" t="s">
        <v>8454</v>
      </c>
      <c r="C13956">
        <v>2017</v>
      </c>
      <c r="D13956" s="42" t="s">
        <v>9185</v>
      </c>
      <c r="E13956" t="b">
        <v>0</v>
      </c>
      <c r="F13956" s="42" t="s">
        <v>9181</v>
      </c>
    </row>
    <row r="13957" spans="1:6" x14ac:dyDescent="0.2">
      <c r="A13957" s="42" t="s">
        <v>3563</v>
      </c>
      <c r="B13957" s="42" t="s">
        <v>8454</v>
      </c>
      <c r="C13957">
        <v>2018</v>
      </c>
      <c r="D13957" s="42" t="s">
        <v>9186</v>
      </c>
      <c r="E13957" t="b">
        <v>0</v>
      </c>
      <c r="F13957" s="42" t="s">
        <v>9181</v>
      </c>
    </row>
    <row r="13958" spans="1:6" x14ac:dyDescent="0.2">
      <c r="A13958" s="42" t="s">
        <v>3563</v>
      </c>
      <c r="B13958" s="42" t="s">
        <v>8454</v>
      </c>
      <c r="C13958">
        <v>2019</v>
      </c>
      <c r="D13958" s="42" t="s">
        <v>9187</v>
      </c>
      <c r="E13958" t="b">
        <v>0</v>
      </c>
      <c r="F13958" s="42" t="s">
        <v>9181</v>
      </c>
    </row>
    <row r="13959" spans="1:6" x14ac:dyDescent="0.2">
      <c r="A13959" s="42" t="s">
        <v>3563</v>
      </c>
      <c r="B13959" s="42" t="s">
        <v>8462</v>
      </c>
      <c r="C13959">
        <v>2013</v>
      </c>
      <c r="D13959" s="42" t="s">
        <v>9188</v>
      </c>
      <c r="E13959" t="b">
        <v>0</v>
      </c>
      <c r="F13959" s="42" t="s">
        <v>9181</v>
      </c>
    </row>
    <row r="13960" spans="1:6" x14ac:dyDescent="0.2">
      <c r="A13960" s="42" t="s">
        <v>3563</v>
      </c>
      <c r="B13960" s="42" t="s">
        <v>8462</v>
      </c>
      <c r="C13960">
        <v>2014</v>
      </c>
      <c r="D13960" s="42" t="s">
        <v>8494</v>
      </c>
      <c r="E13960" t="b">
        <v>0</v>
      </c>
      <c r="F13960" s="42" t="s">
        <v>9181</v>
      </c>
    </row>
    <row r="13961" spans="1:6" x14ac:dyDescent="0.2">
      <c r="A13961" s="42" t="s">
        <v>3563</v>
      </c>
      <c r="B13961" s="42" t="s">
        <v>8462</v>
      </c>
      <c r="C13961">
        <v>2015</v>
      </c>
      <c r="D13961" s="42" t="s">
        <v>9189</v>
      </c>
      <c r="E13961" t="b">
        <v>0</v>
      </c>
      <c r="F13961" s="42" t="s">
        <v>9181</v>
      </c>
    </row>
    <row r="13962" spans="1:6" x14ac:dyDescent="0.2">
      <c r="A13962" s="42" t="s">
        <v>3563</v>
      </c>
      <c r="B13962" s="42" t="s">
        <v>8462</v>
      </c>
      <c r="C13962">
        <v>2016</v>
      </c>
      <c r="D13962" s="42" t="s">
        <v>9190</v>
      </c>
      <c r="E13962" t="b">
        <v>0</v>
      </c>
      <c r="F13962" s="42" t="s">
        <v>9181</v>
      </c>
    </row>
    <row r="13963" spans="1:6" x14ac:dyDescent="0.2">
      <c r="A13963" s="42" t="s">
        <v>3563</v>
      </c>
      <c r="B13963" s="42" t="s">
        <v>8462</v>
      </c>
      <c r="C13963">
        <v>2017</v>
      </c>
      <c r="D13963" s="42" t="s">
        <v>8990</v>
      </c>
      <c r="E13963" t="b">
        <v>0</v>
      </c>
      <c r="F13963" s="42" t="s">
        <v>9181</v>
      </c>
    </row>
    <row r="13964" spans="1:6" x14ac:dyDescent="0.2">
      <c r="A13964" s="42" t="s">
        <v>3563</v>
      </c>
      <c r="B13964" s="42" t="s">
        <v>8462</v>
      </c>
      <c r="C13964">
        <v>2018</v>
      </c>
      <c r="D13964" s="42" t="s">
        <v>9186</v>
      </c>
      <c r="E13964" t="b">
        <v>0</v>
      </c>
      <c r="F13964" s="42" t="s">
        <v>9181</v>
      </c>
    </row>
    <row r="13965" spans="1:6" x14ac:dyDescent="0.2">
      <c r="A13965" s="42" t="s">
        <v>3563</v>
      </c>
      <c r="B13965" s="42" t="s">
        <v>8462</v>
      </c>
      <c r="C13965">
        <v>2019</v>
      </c>
      <c r="D13965" s="42" t="s">
        <v>8540</v>
      </c>
      <c r="E13965" t="b">
        <v>0</v>
      </c>
      <c r="F13965" s="42" t="s">
        <v>9181</v>
      </c>
    </row>
    <row r="13966" spans="1:6" x14ac:dyDescent="0.2">
      <c r="A13966" s="42" t="s">
        <v>3563</v>
      </c>
      <c r="B13966" s="42" t="s">
        <v>8464</v>
      </c>
      <c r="C13966">
        <v>2013</v>
      </c>
      <c r="D13966" s="42" t="s">
        <v>8639</v>
      </c>
      <c r="E13966" t="b">
        <v>0</v>
      </c>
      <c r="F13966" s="42" t="s">
        <v>9181</v>
      </c>
    </row>
    <row r="13967" spans="1:6" x14ac:dyDescent="0.2">
      <c r="A13967" s="42" t="s">
        <v>3563</v>
      </c>
      <c r="B13967" s="42" t="s">
        <v>8464</v>
      </c>
      <c r="C13967">
        <v>2014</v>
      </c>
      <c r="D13967" s="42" t="s">
        <v>8995</v>
      </c>
      <c r="E13967" t="b">
        <v>0</v>
      </c>
      <c r="F13967" s="42" t="s">
        <v>9181</v>
      </c>
    </row>
    <row r="13968" spans="1:6" x14ac:dyDescent="0.2">
      <c r="A13968" s="42" t="s">
        <v>3563</v>
      </c>
      <c r="B13968" s="42" t="s">
        <v>8464</v>
      </c>
      <c r="C13968">
        <v>2015</v>
      </c>
      <c r="D13968" s="42" t="s">
        <v>8649</v>
      </c>
      <c r="E13968" t="b">
        <v>0</v>
      </c>
      <c r="F13968" s="42" t="s">
        <v>9181</v>
      </c>
    </row>
    <row r="13969" spans="1:6" x14ac:dyDescent="0.2">
      <c r="A13969" s="42" t="s">
        <v>3563</v>
      </c>
      <c r="B13969" s="42" t="s">
        <v>8464</v>
      </c>
      <c r="C13969">
        <v>2016</v>
      </c>
      <c r="D13969" s="42" t="s">
        <v>8956</v>
      </c>
      <c r="E13969" t="b">
        <v>0</v>
      </c>
      <c r="F13969" s="42" t="s">
        <v>9181</v>
      </c>
    </row>
    <row r="13970" spans="1:6" x14ac:dyDescent="0.2">
      <c r="A13970" s="42" t="s">
        <v>3563</v>
      </c>
      <c r="B13970" s="42" t="s">
        <v>8464</v>
      </c>
      <c r="C13970">
        <v>2017</v>
      </c>
      <c r="D13970" s="42" t="s">
        <v>8631</v>
      </c>
      <c r="E13970" t="b">
        <v>0</v>
      </c>
      <c r="F13970" s="42" t="s">
        <v>9181</v>
      </c>
    </row>
    <row r="13971" spans="1:6" x14ac:dyDescent="0.2">
      <c r="A13971" s="42" t="s">
        <v>3563</v>
      </c>
      <c r="B13971" s="42" t="s">
        <v>8464</v>
      </c>
      <c r="C13971">
        <v>2018</v>
      </c>
      <c r="D13971" s="42" t="s">
        <v>8613</v>
      </c>
      <c r="E13971" t="b">
        <v>0</v>
      </c>
      <c r="F13971" s="42" t="s">
        <v>9181</v>
      </c>
    </row>
    <row r="13972" spans="1:6" x14ac:dyDescent="0.2">
      <c r="A13972" s="42" t="s">
        <v>3563</v>
      </c>
      <c r="B13972" s="42" t="s">
        <v>8464</v>
      </c>
      <c r="C13972">
        <v>2019</v>
      </c>
      <c r="D13972" s="42" t="s">
        <v>9191</v>
      </c>
      <c r="E13972" t="b">
        <v>0</v>
      </c>
      <c r="F13972" s="42" t="s">
        <v>9181</v>
      </c>
    </row>
    <row r="13973" spans="1:6" x14ac:dyDescent="0.2">
      <c r="A13973" s="42" t="s">
        <v>3568</v>
      </c>
      <c r="B13973" s="42" t="s">
        <v>8454</v>
      </c>
      <c r="C13973">
        <v>2013</v>
      </c>
      <c r="D13973" s="42" t="s">
        <v>9936</v>
      </c>
      <c r="E13973" t="b">
        <v>1</v>
      </c>
      <c r="F13973" s="42" t="s">
        <v>4729</v>
      </c>
    </row>
    <row r="13974" spans="1:6" x14ac:dyDescent="0.2">
      <c r="A13974" s="42" t="s">
        <v>3568</v>
      </c>
      <c r="B13974" s="42" t="s">
        <v>8454</v>
      </c>
      <c r="C13974">
        <v>2014</v>
      </c>
      <c r="D13974" s="42" t="s">
        <v>8644</v>
      </c>
      <c r="E13974" t="b">
        <v>1</v>
      </c>
      <c r="F13974" s="42" t="s">
        <v>4729</v>
      </c>
    </row>
    <row r="13975" spans="1:6" x14ac:dyDescent="0.2">
      <c r="A13975" s="42" t="s">
        <v>3568</v>
      </c>
      <c r="B13975" s="42" t="s">
        <v>8454</v>
      </c>
      <c r="C13975">
        <v>2015</v>
      </c>
      <c r="D13975" s="42" t="s">
        <v>9250</v>
      </c>
      <c r="E13975" t="b">
        <v>1</v>
      </c>
      <c r="F13975" s="42" t="s">
        <v>4729</v>
      </c>
    </row>
    <row r="13976" spans="1:6" x14ac:dyDescent="0.2">
      <c r="A13976" s="42" t="s">
        <v>3568</v>
      </c>
      <c r="B13976" s="42" t="s">
        <v>8454</v>
      </c>
      <c r="C13976">
        <v>2016</v>
      </c>
      <c r="D13976" s="42" t="s">
        <v>8599</v>
      </c>
      <c r="E13976" t="b">
        <v>1</v>
      </c>
      <c r="F13976" s="42" t="s">
        <v>4729</v>
      </c>
    </row>
    <row r="13977" spans="1:6" x14ac:dyDescent="0.2">
      <c r="A13977" s="42" t="s">
        <v>3568</v>
      </c>
      <c r="B13977" s="42" t="s">
        <v>8454</v>
      </c>
      <c r="C13977">
        <v>2017</v>
      </c>
      <c r="D13977" s="42" t="s">
        <v>10282</v>
      </c>
      <c r="E13977" t="b">
        <v>1</v>
      </c>
      <c r="F13977" s="42" t="s">
        <v>4729</v>
      </c>
    </row>
    <row r="13978" spans="1:6" x14ac:dyDescent="0.2">
      <c r="A13978" s="42" t="s">
        <v>3568</v>
      </c>
      <c r="B13978" s="42" t="s">
        <v>8454</v>
      </c>
      <c r="C13978">
        <v>2018</v>
      </c>
      <c r="D13978" s="42" t="s">
        <v>8555</v>
      </c>
      <c r="E13978" t="b">
        <v>1</v>
      </c>
      <c r="F13978" s="42" t="s">
        <v>4729</v>
      </c>
    </row>
    <row r="13979" spans="1:6" x14ac:dyDescent="0.2">
      <c r="A13979" s="42" t="s">
        <v>3568</v>
      </c>
      <c r="B13979" s="42" t="s">
        <v>8454</v>
      </c>
      <c r="C13979">
        <v>2019</v>
      </c>
      <c r="D13979" s="42" t="s">
        <v>10053</v>
      </c>
      <c r="E13979" t="b">
        <v>1</v>
      </c>
      <c r="F13979" s="42" t="s">
        <v>4729</v>
      </c>
    </row>
    <row r="13980" spans="1:6" x14ac:dyDescent="0.2">
      <c r="A13980" s="42" t="s">
        <v>3568</v>
      </c>
      <c r="B13980" s="42" t="s">
        <v>8462</v>
      </c>
      <c r="C13980">
        <v>2013</v>
      </c>
      <c r="D13980" s="42" t="s">
        <v>8530</v>
      </c>
      <c r="E13980" t="b">
        <v>1</v>
      </c>
      <c r="F13980" s="42" t="s">
        <v>4729</v>
      </c>
    </row>
    <row r="13981" spans="1:6" x14ac:dyDescent="0.2">
      <c r="A13981" s="42" t="s">
        <v>3568</v>
      </c>
      <c r="B13981" s="42" t="s">
        <v>8462</v>
      </c>
      <c r="C13981">
        <v>2014</v>
      </c>
      <c r="D13981" s="42" t="s">
        <v>9430</v>
      </c>
      <c r="E13981" t="b">
        <v>1</v>
      </c>
      <c r="F13981" s="42" t="s">
        <v>4729</v>
      </c>
    </row>
    <row r="13982" spans="1:6" x14ac:dyDescent="0.2">
      <c r="A13982" s="42" t="s">
        <v>3568</v>
      </c>
      <c r="B13982" s="42" t="s">
        <v>8462</v>
      </c>
      <c r="C13982">
        <v>2015</v>
      </c>
      <c r="D13982" s="42" t="s">
        <v>8512</v>
      </c>
      <c r="E13982" t="b">
        <v>1</v>
      </c>
      <c r="F13982" s="42" t="s">
        <v>4729</v>
      </c>
    </row>
    <row r="13983" spans="1:6" x14ac:dyDescent="0.2">
      <c r="A13983" s="42" t="s">
        <v>3568</v>
      </c>
      <c r="B13983" s="42" t="s">
        <v>8462</v>
      </c>
      <c r="C13983">
        <v>2016</v>
      </c>
      <c r="D13983" s="42" t="s">
        <v>8969</v>
      </c>
      <c r="E13983" t="b">
        <v>1</v>
      </c>
      <c r="F13983" s="42" t="s">
        <v>4729</v>
      </c>
    </row>
    <row r="13984" spans="1:6" x14ac:dyDescent="0.2">
      <c r="A13984" s="42" t="s">
        <v>3568</v>
      </c>
      <c r="B13984" s="42" t="s">
        <v>8462</v>
      </c>
      <c r="C13984">
        <v>2017</v>
      </c>
      <c r="D13984" s="42" t="s">
        <v>8767</v>
      </c>
      <c r="E13984" t="b">
        <v>1</v>
      </c>
      <c r="F13984" s="42" t="s">
        <v>4729</v>
      </c>
    </row>
    <row r="13985" spans="1:6" x14ac:dyDescent="0.2">
      <c r="A13985" s="42" t="s">
        <v>3568</v>
      </c>
      <c r="B13985" s="42" t="s">
        <v>8462</v>
      </c>
      <c r="C13985">
        <v>2018</v>
      </c>
      <c r="D13985" s="42" t="s">
        <v>8544</v>
      </c>
      <c r="E13985" t="b">
        <v>1</v>
      </c>
      <c r="F13985" s="42" t="s">
        <v>4729</v>
      </c>
    </row>
    <row r="13986" spans="1:6" x14ac:dyDescent="0.2">
      <c r="A13986" s="42" t="s">
        <v>3568</v>
      </c>
      <c r="B13986" s="42" t="s">
        <v>8462</v>
      </c>
      <c r="C13986">
        <v>2019</v>
      </c>
      <c r="D13986" s="42" t="s">
        <v>8646</v>
      </c>
      <c r="E13986" t="b">
        <v>1</v>
      </c>
      <c r="F13986" s="42" t="s">
        <v>4729</v>
      </c>
    </row>
    <row r="13987" spans="1:6" x14ac:dyDescent="0.2">
      <c r="A13987" s="42" t="s">
        <v>3568</v>
      </c>
      <c r="B13987" s="42" t="s">
        <v>8464</v>
      </c>
      <c r="C13987">
        <v>2013</v>
      </c>
      <c r="D13987" s="42" t="s">
        <v>9094</v>
      </c>
      <c r="E13987" t="b">
        <v>1</v>
      </c>
      <c r="F13987" s="42" t="s">
        <v>4729</v>
      </c>
    </row>
    <row r="13988" spans="1:6" x14ac:dyDescent="0.2">
      <c r="A13988" s="42" t="s">
        <v>3568</v>
      </c>
      <c r="B13988" s="42" t="s">
        <v>8464</v>
      </c>
      <c r="C13988">
        <v>2014</v>
      </c>
      <c r="D13988" s="42" t="s">
        <v>8939</v>
      </c>
      <c r="E13988" t="b">
        <v>1</v>
      </c>
      <c r="F13988" s="42" t="s">
        <v>4729</v>
      </c>
    </row>
    <row r="13989" spans="1:6" x14ac:dyDescent="0.2">
      <c r="A13989" s="42" t="s">
        <v>3568</v>
      </c>
      <c r="B13989" s="42" t="s">
        <v>8464</v>
      </c>
      <c r="C13989">
        <v>2015</v>
      </c>
      <c r="D13989" s="42" t="s">
        <v>8962</v>
      </c>
      <c r="E13989" t="b">
        <v>1</v>
      </c>
      <c r="F13989" s="42" t="s">
        <v>4729</v>
      </c>
    </row>
    <row r="13990" spans="1:6" x14ac:dyDescent="0.2">
      <c r="A13990" s="42" t="s">
        <v>3568</v>
      </c>
      <c r="B13990" s="42" t="s">
        <v>8464</v>
      </c>
      <c r="C13990">
        <v>2016</v>
      </c>
      <c r="D13990" s="42" t="s">
        <v>8725</v>
      </c>
      <c r="E13990" t="b">
        <v>1</v>
      </c>
      <c r="F13990" s="42" t="s">
        <v>4729</v>
      </c>
    </row>
    <row r="13991" spans="1:6" x14ac:dyDescent="0.2">
      <c r="A13991" s="42" t="s">
        <v>3568</v>
      </c>
      <c r="B13991" s="42" t="s">
        <v>8464</v>
      </c>
      <c r="C13991">
        <v>2017</v>
      </c>
      <c r="D13991" s="42" t="s">
        <v>9047</v>
      </c>
      <c r="E13991" t="b">
        <v>1</v>
      </c>
      <c r="F13991" s="42" t="s">
        <v>4729</v>
      </c>
    </row>
    <row r="13992" spans="1:6" x14ac:dyDescent="0.2">
      <c r="A13992" s="42" t="s">
        <v>3568</v>
      </c>
      <c r="B13992" s="42" t="s">
        <v>8464</v>
      </c>
      <c r="C13992">
        <v>2018</v>
      </c>
      <c r="D13992" s="42" t="s">
        <v>9161</v>
      </c>
      <c r="E13992" t="b">
        <v>1</v>
      </c>
      <c r="F13992" s="42" t="s">
        <v>4729</v>
      </c>
    </row>
    <row r="13993" spans="1:6" x14ac:dyDescent="0.2">
      <c r="A13993" s="42" t="s">
        <v>3568</v>
      </c>
      <c r="B13993" s="42" t="s">
        <v>8464</v>
      </c>
      <c r="C13993">
        <v>2019</v>
      </c>
      <c r="D13993" s="42" t="s">
        <v>8529</v>
      </c>
      <c r="E13993" t="b">
        <v>1</v>
      </c>
      <c r="F13993" s="42" t="s">
        <v>4729</v>
      </c>
    </row>
    <row r="13994" spans="1:6" x14ac:dyDescent="0.2">
      <c r="A13994" s="42" t="s">
        <v>3570</v>
      </c>
      <c r="B13994" s="42" t="s">
        <v>8454</v>
      </c>
      <c r="C13994">
        <v>2013</v>
      </c>
      <c r="D13994" s="42" t="s">
        <v>8703</v>
      </c>
      <c r="E13994" t="b">
        <v>0</v>
      </c>
      <c r="F13994" s="42" t="s">
        <v>10799</v>
      </c>
    </row>
    <row r="13995" spans="1:6" x14ac:dyDescent="0.2">
      <c r="A13995" s="42" t="s">
        <v>3570</v>
      </c>
      <c r="B13995" s="42" t="s">
        <v>8454</v>
      </c>
      <c r="C13995">
        <v>2014</v>
      </c>
      <c r="D13995" s="42" t="s">
        <v>9223</v>
      </c>
      <c r="E13995" t="b">
        <v>0</v>
      </c>
      <c r="F13995" s="42" t="s">
        <v>10799</v>
      </c>
    </row>
    <row r="13996" spans="1:6" x14ac:dyDescent="0.2">
      <c r="A13996" s="42" t="s">
        <v>3570</v>
      </c>
      <c r="B13996" s="42" t="s">
        <v>8454</v>
      </c>
      <c r="C13996">
        <v>2015</v>
      </c>
      <c r="D13996" s="42" t="s">
        <v>9196</v>
      </c>
      <c r="E13996" t="b">
        <v>0</v>
      </c>
      <c r="F13996" s="42" t="s">
        <v>10799</v>
      </c>
    </row>
    <row r="13997" spans="1:6" x14ac:dyDescent="0.2">
      <c r="A13997" s="42" t="s">
        <v>3570</v>
      </c>
      <c r="B13997" s="42" t="s">
        <v>8454</v>
      </c>
      <c r="C13997">
        <v>2016</v>
      </c>
      <c r="D13997" s="42" t="s">
        <v>9095</v>
      </c>
      <c r="E13997" t="b">
        <v>0</v>
      </c>
      <c r="F13997" s="42" t="s">
        <v>10799</v>
      </c>
    </row>
    <row r="13998" spans="1:6" x14ac:dyDescent="0.2">
      <c r="A13998" s="42" t="s">
        <v>3570</v>
      </c>
      <c r="B13998" s="42" t="s">
        <v>8454</v>
      </c>
      <c r="C13998">
        <v>2017</v>
      </c>
      <c r="D13998" s="42" t="s">
        <v>9168</v>
      </c>
      <c r="E13998" t="b">
        <v>0</v>
      </c>
      <c r="F13998" s="42" t="s">
        <v>10799</v>
      </c>
    </row>
    <row r="13999" spans="1:6" x14ac:dyDescent="0.2">
      <c r="A13999" s="42" t="s">
        <v>3570</v>
      </c>
      <c r="B13999" s="42" t="s">
        <v>8454</v>
      </c>
      <c r="C13999">
        <v>2018</v>
      </c>
      <c r="D13999" s="42" t="s">
        <v>9167</v>
      </c>
      <c r="E13999" t="b">
        <v>0</v>
      </c>
      <c r="F13999" s="42" t="s">
        <v>10799</v>
      </c>
    </row>
    <row r="14000" spans="1:6" x14ac:dyDescent="0.2">
      <c r="A14000" s="42" t="s">
        <v>3570</v>
      </c>
      <c r="B14000" s="42" t="s">
        <v>8454</v>
      </c>
      <c r="C14000">
        <v>2019</v>
      </c>
      <c r="D14000" s="42" t="s">
        <v>8551</v>
      </c>
      <c r="E14000" t="b">
        <v>0</v>
      </c>
      <c r="F14000" s="42" t="s">
        <v>10799</v>
      </c>
    </row>
    <row r="14001" spans="1:6" x14ac:dyDescent="0.2">
      <c r="A14001" s="42" t="s">
        <v>3570</v>
      </c>
      <c r="B14001" s="42" t="s">
        <v>8462</v>
      </c>
      <c r="C14001">
        <v>2013</v>
      </c>
      <c r="D14001" s="42" t="s">
        <v>8522</v>
      </c>
      <c r="E14001" t="b">
        <v>0</v>
      </c>
      <c r="F14001" s="42" t="s">
        <v>10799</v>
      </c>
    </row>
    <row r="14002" spans="1:6" x14ac:dyDescent="0.2">
      <c r="A14002" s="42" t="s">
        <v>3570</v>
      </c>
      <c r="B14002" s="42" t="s">
        <v>8462</v>
      </c>
      <c r="C14002">
        <v>2014</v>
      </c>
      <c r="D14002" s="42" t="s">
        <v>9427</v>
      </c>
      <c r="E14002" t="b">
        <v>0</v>
      </c>
      <c r="F14002" s="42" t="s">
        <v>10799</v>
      </c>
    </row>
    <row r="14003" spans="1:6" x14ac:dyDescent="0.2">
      <c r="A14003" s="42" t="s">
        <v>3570</v>
      </c>
      <c r="B14003" s="42" t="s">
        <v>8462</v>
      </c>
      <c r="C14003">
        <v>2015</v>
      </c>
      <c r="D14003" s="42" t="s">
        <v>10356</v>
      </c>
      <c r="E14003" t="b">
        <v>0</v>
      </c>
      <c r="F14003" s="42" t="s">
        <v>10799</v>
      </c>
    </row>
    <row r="14004" spans="1:6" x14ac:dyDescent="0.2">
      <c r="A14004" s="42" t="s">
        <v>3570</v>
      </c>
      <c r="B14004" s="42" t="s">
        <v>8462</v>
      </c>
      <c r="C14004">
        <v>2016</v>
      </c>
      <c r="D14004" s="42" t="s">
        <v>8994</v>
      </c>
      <c r="E14004" t="b">
        <v>0</v>
      </c>
      <c r="F14004" s="42" t="s">
        <v>10799</v>
      </c>
    </row>
    <row r="14005" spans="1:6" x14ac:dyDescent="0.2">
      <c r="A14005" s="42" t="s">
        <v>3570</v>
      </c>
      <c r="B14005" s="42" t="s">
        <v>8462</v>
      </c>
      <c r="C14005">
        <v>2017</v>
      </c>
      <c r="D14005" s="42" t="s">
        <v>9126</v>
      </c>
      <c r="E14005" t="b">
        <v>0</v>
      </c>
      <c r="F14005" s="42" t="s">
        <v>10799</v>
      </c>
    </row>
    <row r="14006" spans="1:6" x14ac:dyDescent="0.2">
      <c r="A14006" s="42" t="s">
        <v>3570</v>
      </c>
      <c r="B14006" s="42" t="s">
        <v>8462</v>
      </c>
      <c r="C14006">
        <v>2018</v>
      </c>
      <c r="D14006" s="42" t="s">
        <v>8466</v>
      </c>
      <c r="E14006" t="b">
        <v>0</v>
      </c>
      <c r="F14006" s="42" t="s">
        <v>10799</v>
      </c>
    </row>
    <row r="14007" spans="1:6" x14ac:dyDescent="0.2">
      <c r="A14007" s="42" t="s">
        <v>3570</v>
      </c>
      <c r="B14007" s="42" t="s">
        <v>8462</v>
      </c>
      <c r="C14007">
        <v>2019</v>
      </c>
      <c r="D14007" s="42" t="s">
        <v>9250</v>
      </c>
      <c r="E14007" t="b">
        <v>0</v>
      </c>
      <c r="F14007" s="42" t="s">
        <v>10799</v>
      </c>
    </row>
    <row r="14008" spans="1:6" x14ac:dyDescent="0.2">
      <c r="A14008" s="42" t="s">
        <v>3570</v>
      </c>
      <c r="B14008" s="42" t="s">
        <v>8464</v>
      </c>
      <c r="C14008">
        <v>2013</v>
      </c>
      <c r="D14008" s="42" t="s">
        <v>8482</v>
      </c>
      <c r="E14008" t="b">
        <v>0</v>
      </c>
      <c r="F14008" s="42" t="s">
        <v>10799</v>
      </c>
    </row>
    <row r="14009" spans="1:6" x14ac:dyDescent="0.2">
      <c r="A14009" s="42" t="s">
        <v>3570</v>
      </c>
      <c r="B14009" s="42" t="s">
        <v>8464</v>
      </c>
      <c r="C14009">
        <v>2014</v>
      </c>
      <c r="D14009" s="42" t="s">
        <v>8971</v>
      </c>
      <c r="E14009" t="b">
        <v>0</v>
      </c>
      <c r="F14009" s="42" t="s">
        <v>10799</v>
      </c>
    </row>
    <row r="14010" spans="1:6" x14ac:dyDescent="0.2">
      <c r="A14010" s="42" t="s">
        <v>3570</v>
      </c>
      <c r="B14010" s="42" t="s">
        <v>8464</v>
      </c>
      <c r="C14010">
        <v>2015</v>
      </c>
      <c r="D14010" s="42" t="s">
        <v>8969</v>
      </c>
      <c r="E14010" t="b">
        <v>0</v>
      </c>
      <c r="F14010" s="42" t="s">
        <v>10799</v>
      </c>
    </row>
    <row r="14011" spans="1:6" x14ac:dyDescent="0.2">
      <c r="A14011" s="42" t="s">
        <v>3570</v>
      </c>
      <c r="B14011" s="42" t="s">
        <v>8464</v>
      </c>
      <c r="C14011">
        <v>2016</v>
      </c>
      <c r="D14011" s="42" t="s">
        <v>8969</v>
      </c>
      <c r="E14011" t="b">
        <v>0</v>
      </c>
      <c r="F14011" s="42" t="s">
        <v>10799</v>
      </c>
    </row>
    <row r="14012" spans="1:6" x14ac:dyDescent="0.2">
      <c r="A14012" s="42" t="s">
        <v>3570</v>
      </c>
      <c r="B14012" s="42" t="s">
        <v>8464</v>
      </c>
      <c r="C14012">
        <v>2017</v>
      </c>
      <c r="D14012" s="42" t="s">
        <v>8969</v>
      </c>
      <c r="E14012" t="b">
        <v>0</v>
      </c>
      <c r="F14012" s="42" t="s">
        <v>10799</v>
      </c>
    </row>
    <row r="14013" spans="1:6" x14ac:dyDescent="0.2">
      <c r="A14013" s="42" t="s">
        <v>3570</v>
      </c>
      <c r="B14013" s="42" t="s">
        <v>8464</v>
      </c>
      <c r="C14013">
        <v>2018</v>
      </c>
      <c r="D14013" s="42" t="s">
        <v>8969</v>
      </c>
      <c r="E14013" t="b">
        <v>0</v>
      </c>
      <c r="F14013" s="42" t="s">
        <v>10799</v>
      </c>
    </row>
    <row r="14014" spans="1:6" x14ac:dyDescent="0.2">
      <c r="A14014" s="42" t="s">
        <v>3570</v>
      </c>
      <c r="B14014" s="42" t="s">
        <v>8464</v>
      </c>
      <c r="C14014">
        <v>2019</v>
      </c>
      <c r="D14014" s="42" t="s">
        <v>8969</v>
      </c>
      <c r="E14014" t="b">
        <v>0</v>
      </c>
      <c r="F14014" s="42" t="s">
        <v>10799</v>
      </c>
    </row>
    <row r="14015" spans="1:6" x14ac:dyDescent="0.2">
      <c r="A14015" s="42" t="s">
        <v>3571</v>
      </c>
      <c r="B14015" s="42" t="s">
        <v>8454</v>
      </c>
      <c r="C14015">
        <v>2013</v>
      </c>
      <c r="D14015" s="42" t="s">
        <v>10338</v>
      </c>
      <c r="E14015" t="b">
        <v>0</v>
      </c>
      <c r="F14015" s="42" t="s">
        <v>10800</v>
      </c>
    </row>
    <row r="14016" spans="1:6" x14ac:dyDescent="0.2">
      <c r="A14016" s="42" t="s">
        <v>3571</v>
      </c>
      <c r="B14016" s="42" t="s">
        <v>8454</v>
      </c>
      <c r="C14016">
        <v>2014</v>
      </c>
      <c r="D14016" s="42" t="s">
        <v>9008</v>
      </c>
      <c r="E14016" t="b">
        <v>0</v>
      </c>
      <c r="F14016" s="42" t="s">
        <v>10800</v>
      </c>
    </row>
    <row r="14017" spans="1:6" x14ac:dyDescent="0.2">
      <c r="A14017" s="42" t="s">
        <v>3571</v>
      </c>
      <c r="B14017" s="42" t="s">
        <v>8454</v>
      </c>
      <c r="C14017">
        <v>2015</v>
      </c>
      <c r="D14017" s="42" t="s">
        <v>10005</v>
      </c>
      <c r="E14017" t="b">
        <v>0</v>
      </c>
      <c r="F14017" s="42" t="s">
        <v>10800</v>
      </c>
    </row>
    <row r="14018" spans="1:6" x14ac:dyDescent="0.2">
      <c r="A14018" s="42" t="s">
        <v>3571</v>
      </c>
      <c r="B14018" s="42" t="s">
        <v>8454</v>
      </c>
      <c r="C14018">
        <v>2016</v>
      </c>
      <c r="D14018" s="42" t="s">
        <v>10801</v>
      </c>
      <c r="E14018" t="b">
        <v>0</v>
      </c>
      <c r="F14018" s="42" t="s">
        <v>10800</v>
      </c>
    </row>
    <row r="14019" spans="1:6" x14ac:dyDescent="0.2">
      <c r="A14019" s="42" t="s">
        <v>3571</v>
      </c>
      <c r="B14019" s="42" t="s">
        <v>8454</v>
      </c>
      <c r="C14019">
        <v>2017</v>
      </c>
      <c r="D14019" s="42" t="s">
        <v>10437</v>
      </c>
      <c r="E14019" t="b">
        <v>0</v>
      </c>
      <c r="F14019" s="42" t="s">
        <v>10800</v>
      </c>
    </row>
    <row r="14020" spans="1:6" x14ac:dyDescent="0.2">
      <c r="A14020" s="42" t="s">
        <v>3571</v>
      </c>
      <c r="B14020" s="42" t="s">
        <v>8454</v>
      </c>
      <c r="C14020">
        <v>2018</v>
      </c>
      <c r="D14020" s="42" t="s">
        <v>9110</v>
      </c>
      <c r="E14020" t="b">
        <v>0</v>
      </c>
      <c r="F14020" s="42" t="s">
        <v>10800</v>
      </c>
    </row>
    <row r="14021" spans="1:6" x14ac:dyDescent="0.2">
      <c r="A14021" s="42" t="s">
        <v>3571</v>
      </c>
      <c r="B14021" s="42" t="s">
        <v>8454</v>
      </c>
      <c r="C14021">
        <v>2019</v>
      </c>
      <c r="D14021" s="42" t="s">
        <v>10802</v>
      </c>
      <c r="E14021" t="b">
        <v>0</v>
      </c>
      <c r="F14021" s="42" t="s">
        <v>10800</v>
      </c>
    </row>
    <row r="14022" spans="1:6" x14ac:dyDescent="0.2">
      <c r="A14022" s="42" t="s">
        <v>3571</v>
      </c>
      <c r="B14022" s="42" t="s">
        <v>8462</v>
      </c>
      <c r="C14022">
        <v>2013</v>
      </c>
      <c r="D14022" s="42" t="s">
        <v>10338</v>
      </c>
      <c r="E14022" t="b">
        <v>0</v>
      </c>
      <c r="F14022" s="42" t="s">
        <v>10800</v>
      </c>
    </row>
    <row r="14023" spans="1:6" x14ac:dyDescent="0.2">
      <c r="A14023" s="42" t="s">
        <v>3571</v>
      </c>
      <c r="B14023" s="42" t="s">
        <v>8462</v>
      </c>
      <c r="C14023">
        <v>2014</v>
      </c>
      <c r="D14023" s="42" t="s">
        <v>9008</v>
      </c>
      <c r="E14023" t="b">
        <v>0</v>
      </c>
      <c r="F14023" s="42" t="s">
        <v>10800</v>
      </c>
    </row>
    <row r="14024" spans="1:6" x14ac:dyDescent="0.2">
      <c r="A14024" s="42" t="s">
        <v>3571</v>
      </c>
      <c r="B14024" s="42" t="s">
        <v>8462</v>
      </c>
      <c r="C14024">
        <v>2015</v>
      </c>
      <c r="D14024" s="42" t="s">
        <v>10005</v>
      </c>
      <c r="E14024" t="b">
        <v>0</v>
      </c>
      <c r="F14024" s="42" t="s">
        <v>10800</v>
      </c>
    </row>
    <row r="14025" spans="1:6" x14ac:dyDescent="0.2">
      <c r="A14025" s="42" t="s">
        <v>3571</v>
      </c>
      <c r="B14025" s="42" t="s">
        <v>8462</v>
      </c>
      <c r="C14025">
        <v>2016</v>
      </c>
      <c r="D14025" s="42" t="s">
        <v>10801</v>
      </c>
      <c r="E14025" t="b">
        <v>0</v>
      </c>
      <c r="F14025" s="42" t="s">
        <v>10800</v>
      </c>
    </row>
    <row r="14026" spans="1:6" x14ac:dyDescent="0.2">
      <c r="A14026" s="42" t="s">
        <v>3571</v>
      </c>
      <c r="B14026" s="42" t="s">
        <v>8462</v>
      </c>
      <c r="C14026">
        <v>2017</v>
      </c>
      <c r="D14026" s="42" t="s">
        <v>10437</v>
      </c>
      <c r="E14026" t="b">
        <v>0</v>
      </c>
      <c r="F14026" s="42" t="s">
        <v>10800</v>
      </c>
    </row>
    <row r="14027" spans="1:6" x14ac:dyDescent="0.2">
      <c r="A14027" s="42" t="s">
        <v>3571</v>
      </c>
      <c r="B14027" s="42" t="s">
        <v>8462</v>
      </c>
      <c r="C14027">
        <v>2018</v>
      </c>
      <c r="D14027" s="42" t="s">
        <v>8757</v>
      </c>
      <c r="E14027" t="b">
        <v>0</v>
      </c>
      <c r="F14027" s="42" t="s">
        <v>10800</v>
      </c>
    </row>
    <row r="14028" spans="1:6" x14ac:dyDescent="0.2">
      <c r="A14028" s="42" t="s">
        <v>3571</v>
      </c>
      <c r="B14028" s="42" t="s">
        <v>8462</v>
      </c>
      <c r="C14028">
        <v>2019</v>
      </c>
      <c r="D14028" s="42" t="s">
        <v>10802</v>
      </c>
      <c r="E14028" t="b">
        <v>0</v>
      </c>
      <c r="F14028" s="42" t="s">
        <v>10800</v>
      </c>
    </row>
    <row r="14029" spans="1:6" x14ac:dyDescent="0.2">
      <c r="A14029" s="42" t="s">
        <v>3571</v>
      </c>
      <c r="B14029" s="42" t="s">
        <v>8464</v>
      </c>
      <c r="C14029">
        <v>2013</v>
      </c>
      <c r="D14029" s="42" t="s">
        <v>8496</v>
      </c>
      <c r="E14029" t="b">
        <v>0</v>
      </c>
      <c r="F14029" s="42" t="s">
        <v>10800</v>
      </c>
    </row>
    <row r="14030" spans="1:6" x14ac:dyDescent="0.2">
      <c r="A14030" s="42" t="s">
        <v>3571</v>
      </c>
      <c r="B14030" s="42" t="s">
        <v>8464</v>
      </c>
      <c r="C14030">
        <v>2014</v>
      </c>
      <c r="D14030" s="42" t="s">
        <v>8496</v>
      </c>
      <c r="E14030" t="b">
        <v>0</v>
      </c>
      <c r="F14030" s="42" t="s">
        <v>10800</v>
      </c>
    </row>
    <row r="14031" spans="1:6" x14ac:dyDescent="0.2">
      <c r="A14031" s="42" t="s">
        <v>3571</v>
      </c>
      <c r="B14031" s="42" t="s">
        <v>8464</v>
      </c>
      <c r="C14031">
        <v>2015</v>
      </c>
      <c r="D14031" s="42" t="s">
        <v>8496</v>
      </c>
      <c r="E14031" t="b">
        <v>0</v>
      </c>
      <c r="F14031" s="42" t="s">
        <v>10800</v>
      </c>
    </row>
    <row r="14032" spans="1:6" x14ac:dyDescent="0.2">
      <c r="A14032" s="42" t="s">
        <v>3571</v>
      </c>
      <c r="B14032" s="42" t="s">
        <v>8464</v>
      </c>
      <c r="C14032">
        <v>2016</v>
      </c>
      <c r="D14032" s="42" t="s">
        <v>8496</v>
      </c>
      <c r="E14032" t="b">
        <v>0</v>
      </c>
      <c r="F14032" s="42" t="s">
        <v>10800</v>
      </c>
    </row>
    <row r="14033" spans="1:6" x14ac:dyDescent="0.2">
      <c r="A14033" s="42" t="s">
        <v>3571</v>
      </c>
      <c r="B14033" s="42" t="s">
        <v>8464</v>
      </c>
      <c r="C14033">
        <v>2017</v>
      </c>
      <c r="D14033" s="42" t="s">
        <v>8496</v>
      </c>
      <c r="E14033" t="b">
        <v>0</v>
      </c>
      <c r="F14033" s="42" t="s">
        <v>10800</v>
      </c>
    </row>
    <row r="14034" spans="1:6" x14ac:dyDescent="0.2">
      <c r="A14034" s="42" t="s">
        <v>3571</v>
      </c>
      <c r="B14034" s="42" t="s">
        <v>8464</v>
      </c>
      <c r="C14034">
        <v>2018</v>
      </c>
      <c r="D14034" s="42" t="s">
        <v>8496</v>
      </c>
      <c r="E14034" t="b">
        <v>0</v>
      </c>
      <c r="F14034" s="42" t="s">
        <v>10800</v>
      </c>
    </row>
    <row r="14035" spans="1:6" x14ac:dyDescent="0.2">
      <c r="A14035" s="42" t="s">
        <v>3571</v>
      </c>
      <c r="B14035" s="42" t="s">
        <v>8464</v>
      </c>
      <c r="C14035">
        <v>2019</v>
      </c>
      <c r="D14035" s="42" t="s">
        <v>8496</v>
      </c>
      <c r="E14035" t="b">
        <v>0</v>
      </c>
      <c r="F14035" s="42" t="s">
        <v>10800</v>
      </c>
    </row>
    <row r="14036" spans="1:6" x14ac:dyDescent="0.2">
      <c r="A14036" s="42" t="s">
        <v>3574</v>
      </c>
      <c r="B14036" s="42" t="s">
        <v>8454</v>
      </c>
      <c r="C14036">
        <v>2013</v>
      </c>
      <c r="D14036" s="42" t="s">
        <v>8496</v>
      </c>
      <c r="E14036" t="b">
        <v>0</v>
      </c>
      <c r="F14036" s="42" t="s">
        <v>10803</v>
      </c>
    </row>
    <row r="14037" spans="1:6" x14ac:dyDescent="0.2">
      <c r="A14037" s="42" t="s">
        <v>3574</v>
      </c>
      <c r="B14037" s="42" t="s">
        <v>8454</v>
      </c>
      <c r="C14037">
        <v>2014</v>
      </c>
      <c r="D14037" s="42" t="s">
        <v>8673</v>
      </c>
      <c r="E14037" t="b">
        <v>0</v>
      </c>
      <c r="F14037" s="42" t="s">
        <v>10803</v>
      </c>
    </row>
    <row r="14038" spans="1:6" x14ac:dyDescent="0.2">
      <c r="A14038" s="42" t="s">
        <v>3574</v>
      </c>
      <c r="B14038" s="42" t="s">
        <v>8454</v>
      </c>
      <c r="C14038">
        <v>2015</v>
      </c>
      <c r="D14038" s="42" t="s">
        <v>8673</v>
      </c>
      <c r="E14038" t="b">
        <v>0</v>
      </c>
      <c r="F14038" s="42" t="s">
        <v>10803</v>
      </c>
    </row>
    <row r="14039" spans="1:6" x14ac:dyDescent="0.2">
      <c r="A14039" s="42" t="s">
        <v>3574</v>
      </c>
      <c r="B14039" s="42" t="s">
        <v>8454</v>
      </c>
      <c r="C14039">
        <v>2016</v>
      </c>
      <c r="D14039" s="42" t="s">
        <v>8679</v>
      </c>
      <c r="E14039" t="b">
        <v>0</v>
      </c>
      <c r="F14039" s="42" t="s">
        <v>10803</v>
      </c>
    </row>
    <row r="14040" spans="1:6" x14ac:dyDescent="0.2">
      <c r="A14040" s="42" t="s">
        <v>3574</v>
      </c>
      <c r="B14040" s="42" t="s">
        <v>8454</v>
      </c>
      <c r="C14040">
        <v>2017</v>
      </c>
      <c r="D14040" s="42" t="s">
        <v>8673</v>
      </c>
      <c r="E14040" t="b">
        <v>0</v>
      </c>
      <c r="F14040" s="42" t="s">
        <v>10803</v>
      </c>
    </row>
    <row r="14041" spans="1:6" x14ac:dyDescent="0.2">
      <c r="A14041" s="42" t="s">
        <v>3574</v>
      </c>
      <c r="B14041" s="42" t="s">
        <v>8454</v>
      </c>
      <c r="C14041">
        <v>2018</v>
      </c>
      <c r="D14041" s="42" t="s">
        <v>9366</v>
      </c>
      <c r="E14041" t="b">
        <v>0</v>
      </c>
      <c r="F14041" s="42" t="s">
        <v>10803</v>
      </c>
    </row>
    <row r="14042" spans="1:6" x14ac:dyDescent="0.2">
      <c r="A14042" s="42" t="s">
        <v>3574</v>
      </c>
      <c r="B14042" s="42" t="s">
        <v>8454</v>
      </c>
      <c r="C14042">
        <v>2019</v>
      </c>
      <c r="D14042" s="42" t="s">
        <v>8673</v>
      </c>
      <c r="E14042" t="b">
        <v>0</v>
      </c>
      <c r="F14042" s="42" t="s">
        <v>10803</v>
      </c>
    </row>
    <row r="14043" spans="1:6" x14ac:dyDescent="0.2">
      <c r="A14043" s="42" t="s">
        <v>3574</v>
      </c>
      <c r="B14043" s="42" t="s">
        <v>8462</v>
      </c>
      <c r="C14043">
        <v>2013</v>
      </c>
      <c r="D14043" s="42" t="s">
        <v>8496</v>
      </c>
      <c r="E14043" t="b">
        <v>0</v>
      </c>
      <c r="F14043" s="42" t="s">
        <v>10803</v>
      </c>
    </row>
    <row r="14044" spans="1:6" x14ac:dyDescent="0.2">
      <c r="A14044" s="42" t="s">
        <v>3574</v>
      </c>
      <c r="B14044" s="42" t="s">
        <v>8462</v>
      </c>
      <c r="C14044">
        <v>2014</v>
      </c>
      <c r="D14044" s="42" t="s">
        <v>8673</v>
      </c>
      <c r="E14044" t="b">
        <v>0</v>
      </c>
      <c r="F14044" s="42" t="s">
        <v>10803</v>
      </c>
    </row>
    <row r="14045" spans="1:6" x14ac:dyDescent="0.2">
      <c r="A14045" s="42" t="s">
        <v>3574</v>
      </c>
      <c r="B14045" s="42" t="s">
        <v>8462</v>
      </c>
      <c r="C14045">
        <v>2015</v>
      </c>
      <c r="D14045" s="42" t="s">
        <v>8673</v>
      </c>
      <c r="E14045" t="b">
        <v>0</v>
      </c>
      <c r="F14045" s="42" t="s">
        <v>10803</v>
      </c>
    </row>
    <row r="14046" spans="1:6" x14ac:dyDescent="0.2">
      <c r="A14046" s="42" t="s">
        <v>3574</v>
      </c>
      <c r="B14046" s="42" t="s">
        <v>8462</v>
      </c>
      <c r="C14046">
        <v>2016</v>
      </c>
      <c r="D14046" s="42" t="s">
        <v>8679</v>
      </c>
      <c r="E14046" t="b">
        <v>0</v>
      </c>
      <c r="F14046" s="42" t="s">
        <v>10803</v>
      </c>
    </row>
    <row r="14047" spans="1:6" x14ac:dyDescent="0.2">
      <c r="A14047" s="42" t="s">
        <v>3574</v>
      </c>
      <c r="B14047" s="42" t="s">
        <v>8462</v>
      </c>
      <c r="C14047">
        <v>2017</v>
      </c>
      <c r="D14047" s="42" t="s">
        <v>8673</v>
      </c>
      <c r="E14047" t="b">
        <v>0</v>
      </c>
      <c r="F14047" s="42" t="s">
        <v>10803</v>
      </c>
    </row>
    <row r="14048" spans="1:6" x14ac:dyDescent="0.2">
      <c r="A14048" s="42" t="s">
        <v>3574</v>
      </c>
      <c r="B14048" s="42" t="s">
        <v>8462</v>
      </c>
      <c r="C14048">
        <v>2018</v>
      </c>
      <c r="D14048" s="42" t="s">
        <v>9366</v>
      </c>
      <c r="E14048" t="b">
        <v>0</v>
      </c>
      <c r="F14048" s="42" t="s">
        <v>10803</v>
      </c>
    </row>
    <row r="14049" spans="1:6" x14ac:dyDescent="0.2">
      <c r="A14049" s="42" t="s">
        <v>3574</v>
      </c>
      <c r="B14049" s="42" t="s">
        <v>8462</v>
      </c>
      <c r="C14049">
        <v>2019</v>
      </c>
      <c r="D14049" s="42" t="s">
        <v>8673</v>
      </c>
      <c r="E14049" t="b">
        <v>0</v>
      </c>
      <c r="F14049" s="42" t="s">
        <v>10803</v>
      </c>
    </row>
    <row r="14050" spans="1:6" x14ac:dyDescent="0.2">
      <c r="A14050" s="42" t="s">
        <v>3574</v>
      </c>
      <c r="B14050" s="42" t="s">
        <v>8464</v>
      </c>
      <c r="C14050">
        <v>2013</v>
      </c>
      <c r="D14050" s="42" t="s">
        <v>8496</v>
      </c>
      <c r="E14050" t="b">
        <v>0</v>
      </c>
      <c r="F14050" s="42" t="s">
        <v>10803</v>
      </c>
    </row>
    <row r="14051" spans="1:6" x14ac:dyDescent="0.2">
      <c r="A14051" s="42" t="s">
        <v>3574</v>
      </c>
      <c r="B14051" s="42" t="s">
        <v>8464</v>
      </c>
      <c r="C14051">
        <v>2014</v>
      </c>
      <c r="D14051" s="42" t="s">
        <v>8496</v>
      </c>
      <c r="E14051" t="b">
        <v>0</v>
      </c>
      <c r="F14051" s="42" t="s">
        <v>10803</v>
      </c>
    </row>
    <row r="14052" spans="1:6" x14ac:dyDescent="0.2">
      <c r="A14052" s="42" t="s">
        <v>3574</v>
      </c>
      <c r="B14052" s="42" t="s">
        <v>8464</v>
      </c>
      <c r="C14052">
        <v>2015</v>
      </c>
      <c r="D14052" s="42" t="s">
        <v>8496</v>
      </c>
      <c r="E14052" t="b">
        <v>0</v>
      </c>
      <c r="F14052" s="42" t="s">
        <v>10803</v>
      </c>
    </row>
    <row r="14053" spans="1:6" x14ac:dyDescent="0.2">
      <c r="A14053" s="42" t="s">
        <v>3574</v>
      </c>
      <c r="B14053" s="42" t="s">
        <v>8464</v>
      </c>
      <c r="C14053">
        <v>2016</v>
      </c>
      <c r="D14053" s="42" t="s">
        <v>8496</v>
      </c>
      <c r="E14053" t="b">
        <v>0</v>
      </c>
      <c r="F14053" s="42" t="s">
        <v>10803</v>
      </c>
    </row>
    <row r="14054" spans="1:6" x14ac:dyDescent="0.2">
      <c r="A14054" s="42" t="s">
        <v>3574</v>
      </c>
      <c r="B14054" s="42" t="s">
        <v>8464</v>
      </c>
      <c r="C14054">
        <v>2017</v>
      </c>
      <c r="D14054" s="42" t="s">
        <v>8496</v>
      </c>
      <c r="E14054" t="b">
        <v>0</v>
      </c>
      <c r="F14054" s="42" t="s">
        <v>10803</v>
      </c>
    </row>
    <row r="14055" spans="1:6" x14ac:dyDescent="0.2">
      <c r="A14055" s="42" t="s">
        <v>3574</v>
      </c>
      <c r="B14055" s="42" t="s">
        <v>8464</v>
      </c>
      <c r="C14055">
        <v>2018</v>
      </c>
      <c r="D14055" s="42" t="s">
        <v>8496</v>
      </c>
      <c r="E14055" t="b">
        <v>0</v>
      </c>
      <c r="F14055" s="42" t="s">
        <v>10803</v>
      </c>
    </row>
    <row r="14056" spans="1:6" x14ac:dyDescent="0.2">
      <c r="A14056" s="42" t="s">
        <v>3574</v>
      </c>
      <c r="B14056" s="42" t="s">
        <v>8464</v>
      </c>
      <c r="C14056">
        <v>2019</v>
      </c>
      <c r="D14056" s="42" t="s">
        <v>8496</v>
      </c>
      <c r="E14056" t="b">
        <v>0</v>
      </c>
      <c r="F14056" s="42" t="s">
        <v>10803</v>
      </c>
    </row>
    <row r="14057" spans="1:6" x14ac:dyDescent="0.2">
      <c r="A14057" s="42" t="s">
        <v>3575</v>
      </c>
      <c r="B14057" s="42" t="s">
        <v>8454</v>
      </c>
      <c r="C14057">
        <v>2013</v>
      </c>
      <c r="D14057" s="42" t="s">
        <v>8983</v>
      </c>
      <c r="E14057" t="b">
        <v>0</v>
      </c>
      <c r="F14057" s="42" t="s">
        <v>10804</v>
      </c>
    </row>
    <row r="14058" spans="1:6" x14ac:dyDescent="0.2">
      <c r="A14058" s="42" t="s">
        <v>3575</v>
      </c>
      <c r="B14058" s="42" t="s">
        <v>8454</v>
      </c>
      <c r="C14058">
        <v>2014</v>
      </c>
      <c r="D14058" s="42" t="s">
        <v>8964</v>
      </c>
      <c r="E14058" t="b">
        <v>0</v>
      </c>
      <c r="F14058" s="42" t="s">
        <v>10804</v>
      </c>
    </row>
    <row r="14059" spans="1:6" x14ac:dyDescent="0.2">
      <c r="A14059" s="42" t="s">
        <v>3575</v>
      </c>
      <c r="B14059" s="42" t="s">
        <v>8454</v>
      </c>
      <c r="C14059">
        <v>2015</v>
      </c>
      <c r="D14059" s="42" t="s">
        <v>8510</v>
      </c>
      <c r="E14059" t="b">
        <v>0</v>
      </c>
      <c r="F14059" s="42" t="s">
        <v>10804</v>
      </c>
    </row>
    <row r="14060" spans="1:6" x14ac:dyDescent="0.2">
      <c r="A14060" s="42" t="s">
        <v>3575</v>
      </c>
      <c r="B14060" s="42" t="s">
        <v>8454</v>
      </c>
      <c r="C14060">
        <v>2016</v>
      </c>
      <c r="D14060" s="42" t="s">
        <v>9012</v>
      </c>
      <c r="E14060" t="b">
        <v>0</v>
      </c>
      <c r="F14060" s="42" t="s">
        <v>10804</v>
      </c>
    </row>
    <row r="14061" spans="1:6" x14ac:dyDescent="0.2">
      <c r="A14061" s="42" t="s">
        <v>3575</v>
      </c>
      <c r="B14061" s="42" t="s">
        <v>8454</v>
      </c>
      <c r="C14061">
        <v>2017</v>
      </c>
      <c r="D14061" s="42" t="s">
        <v>9014</v>
      </c>
      <c r="E14061" t="b">
        <v>0</v>
      </c>
      <c r="F14061" s="42" t="s">
        <v>10804</v>
      </c>
    </row>
    <row r="14062" spans="1:6" x14ac:dyDescent="0.2">
      <c r="A14062" s="42" t="s">
        <v>3575</v>
      </c>
      <c r="B14062" s="42" t="s">
        <v>8454</v>
      </c>
      <c r="C14062">
        <v>2018</v>
      </c>
      <c r="D14062" s="42" t="s">
        <v>10329</v>
      </c>
      <c r="E14062" t="b">
        <v>0</v>
      </c>
      <c r="F14062" s="42" t="s">
        <v>10804</v>
      </c>
    </row>
    <row r="14063" spans="1:6" x14ac:dyDescent="0.2">
      <c r="A14063" s="42" t="s">
        <v>3575</v>
      </c>
      <c r="B14063" s="42" t="s">
        <v>8454</v>
      </c>
      <c r="C14063">
        <v>2019</v>
      </c>
      <c r="D14063" s="42" t="s">
        <v>9024</v>
      </c>
      <c r="E14063" t="b">
        <v>0</v>
      </c>
      <c r="F14063" s="42" t="s">
        <v>10804</v>
      </c>
    </row>
    <row r="14064" spans="1:6" x14ac:dyDescent="0.2">
      <c r="A14064" s="42" t="s">
        <v>3575</v>
      </c>
      <c r="B14064" s="42" t="s">
        <v>8462</v>
      </c>
      <c r="C14064">
        <v>2013</v>
      </c>
      <c r="D14064" s="42" t="s">
        <v>8983</v>
      </c>
      <c r="E14064" t="b">
        <v>0</v>
      </c>
      <c r="F14064" s="42" t="s">
        <v>10804</v>
      </c>
    </row>
    <row r="14065" spans="1:6" x14ac:dyDescent="0.2">
      <c r="A14065" s="42" t="s">
        <v>3575</v>
      </c>
      <c r="B14065" s="42" t="s">
        <v>8462</v>
      </c>
      <c r="C14065">
        <v>2014</v>
      </c>
      <c r="D14065" s="42" t="s">
        <v>8964</v>
      </c>
      <c r="E14065" t="b">
        <v>0</v>
      </c>
      <c r="F14065" s="42" t="s">
        <v>10804</v>
      </c>
    </row>
    <row r="14066" spans="1:6" x14ac:dyDescent="0.2">
      <c r="A14066" s="42" t="s">
        <v>3575</v>
      </c>
      <c r="B14066" s="42" t="s">
        <v>8462</v>
      </c>
      <c r="C14066">
        <v>2015</v>
      </c>
      <c r="D14066" s="42" t="s">
        <v>8510</v>
      </c>
      <c r="E14066" t="b">
        <v>0</v>
      </c>
      <c r="F14066" s="42" t="s">
        <v>10804</v>
      </c>
    </row>
    <row r="14067" spans="1:6" x14ac:dyDescent="0.2">
      <c r="A14067" s="42" t="s">
        <v>3575</v>
      </c>
      <c r="B14067" s="42" t="s">
        <v>8462</v>
      </c>
      <c r="C14067">
        <v>2016</v>
      </c>
      <c r="D14067" s="42" t="s">
        <v>9014</v>
      </c>
      <c r="E14067" t="b">
        <v>0</v>
      </c>
      <c r="F14067" s="42" t="s">
        <v>10804</v>
      </c>
    </row>
    <row r="14068" spans="1:6" x14ac:dyDescent="0.2">
      <c r="A14068" s="42" t="s">
        <v>3575</v>
      </c>
      <c r="B14068" s="42" t="s">
        <v>8462</v>
      </c>
      <c r="C14068">
        <v>2017</v>
      </c>
      <c r="D14068" s="42" t="s">
        <v>8940</v>
      </c>
      <c r="E14068" t="b">
        <v>0</v>
      </c>
      <c r="F14068" s="42" t="s">
        <v>10804</v>
      </c>
    </row>
    <row r="14069" spans="1:6" x14ac:dyDescent="0.2">
      <c r="A14069" s="42" t="s">
        <v>3575</v>
      </c>
      <c r="B14069" s="42" t="s">
        <v>8462</v>
      </c>
      <c r="C14069">
        <v>2018</v>
      </c>
      <c r="D14069" s="42" t="s">
        <v>10329</v>
      </c>
      <c r="E14069" t="b">
        <v>0</v>
      </c>
      <c r="F14069" s="42" t="s">
        <v>10804</v>
      </c>
    </row>
    <row r="14070" spans="1:6" x14ac:dyDescent="0.2">
      <c r="A14070" s="42" t="s">
        <v>3575</v>
      </c>
      <c r="B14070" s="42" t="s">
        <v>8462</v>
      </c>
      <c r="C14070">
        <v>2019</v>
      </c>
      <c r="D14070" s="42" t="s">
        <v>9024</v>
      </c>
      <c r="E14070" t="b">
        <v>0</v>
      </c>
      <c r="F14070" s="42" t="s">
        <v>10804</v>
      </c>
    </row>
    <row r="14071" spans="1:6" x14ac:dyDescent="0.2">
      <c r="A14071" s="42" t="s">
        <v>3575</v>
      </c>
      <c r="B14071" s="42" t="s">
        <v>8464</v>
      </c>
      <c r="C14071">
        <v>2013</v>
      </c>
      <c r="D14071" s="42" t="s">
        <v>8496</v>
      </c>
      <c r="E14071" t="b">
        <v>0</v>
      </c>
      <c r="F14071" s="42" t="s">
        <v>10804</v>
      </c>
    </row>
    <row r="14072" spans="1:6" x14ac:dyDescent="0.2">
      <c r="A14072" s="42" t="s">
        <v>3575</v>
      </c>
      <c r="B14072" s="42" t="s">
        <v>8464</v>
      </c>
      <c r="C14072">
        <v>2014</v>
      </c>
      <c r="D14072" s="42" t="s">
        <v>8496</v>
      </c>
      <c r="E14072" t="b">
        <v>0</v>
      </c>
      <c r="F14072" s="42" t="s">
        <v>10804</v>
      </c>
    </row>
    <row r="14073" spans="1:6" x14ac:dyDescent="0.2">
      <c r="A14073" s="42" t="s">
        <v>3575</v>
      </c>
      <c r="B14073" s="42" t="s">
        <v>8464</v>
      </c>
      <c r="C14073">
        <v>2015</v>
      </c>
      <c r="D14073" s="42" t="s">
        <v>8496</v>
      </c>
      <c r="E14073" t="b">
        <v>0</v>
      </c>
      <c r="F14073" s="42" t="s">
        <v>10804</v>
      </c>
    </row>
    <row r="14074" spans="1:6" x14ac:dyDescent="0.2">
      <c r="A14074" s="42" t="s">
        <v>3575</v>
      </c>
      <c r="B14074" s="42" t="s">
        <v>8464</v>
      </c>
      <c r="C14074">
        <v>2016</v>
      </c>
      <c r="D14074" s="42" t="s">
        <v>8496</v>
      </c>
      <c r="E14074" t="b">
        <v>0</v>
      </c>
      <c r="F14074" s="42" t="s">
        <v>10804</v>
      </c>
    </row>
    <row r="14075" spans="1:6" x14ac:dyDescent="0.2">
      <c r="A14075" s="42" t="s">
        <v>3575</v>
      </c>
      <c r="B14075" s="42" t="s">
        <v>8464</v>
      </c>
      <c r="C14075">
        <v>2017</v>
      </c>
      <c r="D14075" s="42" t="s">
        <v>8496</v>
      </c>
      <c r="E14075" t="b">
        <v>0</v>
      </c>
      <c r="F14075" s="42" t="s">
        <v>10804</v>
      </c>
    </row>
    <row r="14076" spans="1:6" x14ac:dyDescent="0.2">
      <c r="A14076" s="42" t="s">
        <v>3575</v>
      </c>
      <c r="B14076" s="42" t="s">
        <v>8464</v>
      </c>
      <c r="C14076">
        <v>2018</v>
      </c>
      <c r="D14076" s="42" t="s">
        <v>8496</v>
      </c>
      <c r="E14076" t="b">
        <v>0</v>
      </c>
      <c r="F14076" s="42" t="s">
        <v>10804</v>
      </c>
    </row>
    <row r="14077" spans="1:6" x14ac:dyDescent="0.2">
      <c r="A14077" s="42" t="s">
        <v>3575</v>
      </c>
      <c r="B14077" s="42" t="s">
        <v>8464</v>
      </c>
      <c r="C14077">
        <v>2019</v>
      </c>
      <c r="D14077" s="42" t="s">
        <v>8496</v>
      </c>
      <c r="E14077" t="b">
        <v>0</v>
      </c>
      <c r="F14077" s="42" t="s">
        <v>10804</v>
      </c>
    </row>
    <row r="14078" spans="1:6" x14ac:dyDescent="0.2">
      <c r="A14078" s="42" t="s">
        <v>3576</v>
      </c>
      <c r="B14078" s="42" t="s">
        <v>8454</v>
      </c>
      <c r="C14078">
        <v>2012</v>
      </c>
      <c r="D14078" s="42" t="s">
        <v>8969</v>
      </c>
      <c r="E14078" t="b">
        <v>1</v>
      </c>
      <c r="F14078" s="42" t="s">
        <v>4759</v>
      </c>
    </row>
    <row r="14079" spans="1:6" x14ac:dyDescent="0.2">
      <c r="A14079" s="42" t="s">
        <v>3576</v>
      </c>
      <c r="B14079" s="42" t="s">
        <v>8454</v>
      </c>
      <c r="C14079">
        <v>2013</v>
      </c>
      <c r="D14079" s="42" t="s">
        <v>9634</v>
      </c>
      <c r="E14079" t="b">
        <v>1</v>
      </c>
      <c r="F14079" s="42" t="s">
        <v>4759</v>
      </c>
    </row>
    <row r="14080" spans="1:6" x14ac:dyDescent="0.2">
      <c r="A14080" s="42" t="s">
        <v>3576</v>
      </c>
      <c r="B14080" s="42" t="s">
        <v>8454</v>
      </c>
      <c r="C14080">
        <v>2014</v>
      </c>
      <c r="D14080" s="42" t="s">
        <v>8632</v>
      </c>
      <c r="E14080" t="b">
        <v>1</v>
      </c>
      <c r="F14080" s="42" t="s">
        <v>4759</v>
      </c>
    </row>
    <row r="14081" spans="1:6" x14ac:dyDescent="0.2">
      <c r="A14081" s="42" t="s">
        <v>3576</v>
      </c>
      <c r="B14081" s="42" t="s">
        <v>8454</v>
      </c>
      <c r="C14081">
        <v>2015</v>
      </c>
      <c r="D14081" s="42" t="s">
        <v>8659</v>
      </c>
      <c r="E14081" t="b">
        <v>1</v>
      </c>
      <c r="F14081" s="42" t="s">
        <v>4759</v>
      </c>
    </row>
    <row r="14082" spans="1:6" x14ac:dyDescent="0.2">
      <c r="A14082" s="42" t="s">
        <v>3576</v>
      </c>
      <c r="B14082" s="42" t="s">
        <v>8454</v>
      </c>
      <c r="C14082">
        <v>2016</v>
      </c>
      <c r="D14082" s="42" t="s">
        <v>9206</v>
      </c>
      <c r="E14082" t="b">
        <v>1</v>
      </c>
      <c r="F14082" s="42" t="s">
        <v>4759</v>
      </c>
    </row>
    <row r="14083" spans="1:6" x14ac:dyDescent="0.2">
      <c r="A14083" s="42" t="s">
        <v>3576</v>
      </c>
      <c r="B14083" s="42" t="s">
        <v>8454</v>
      </c>
      <c r="C14083">
        <v>2017</v>
      </c>
      <c r="D14083" s="42" t="s">
        <v>9095</v>
      </c>
      <c r="E14083" t="b">
        <v>1</v>
      </c>
      <c r="F14083" s="42" t="s">
        <v>4759</v>
      </c>
    </row>
    <row r="14084" spans="1:6" x14ac:dyDescent="0.2">
      <c r="A14084" s="42" t="s">
        <v>3576</v>
      </c>
      <c r="B14084" s="42" t="s">
        <v>8454</v>
      </c>
      <c r="C14084">
        <v>2018</v>
      </c>
      <c r="D14084" s="42" t="s">
        <v>9137</v>
      </c>
      <c r="E14084" t="b">
        <v>1</v>
      </c>
      <c r="F14084" s="42" t="s">
        <v>4759</v>
      </c>
    </row>
    <row r="14085" spans="1:6" x14ac:dyDescent="0.2">
      <c r="A14085" s="42" t="s">
        <v>3576</v>
      </c>
      <c r="B14085" s="42" t="s">
        <v>8462</v>
      </c>
      <c r="C14085">
        <v>2012</v>
      </c>
      <c r="D14085" s="42" t="s">
        <v>8969</v>
      </c>
      <c r="E14085" t="b">
        <v>1</v>
      </c>
      <c r="F14085" s="42" t="s">
        <v>4759</v>
      </c>
    </row>
    <row r="14086" spans="1:6" x14ac:dyDescent="0.2">
      <c r="A14086" s="42" t="s">
        <v>3576</v>
      </c>
      <c r="B14086" s="42" t="s">
        <v>8462</v>
      </c>
      <c r="C14086">
        <v>2013</v>
      </c>
      <c r="D14086" s="42" t="s">
        <v>9025</v>
      </c>
      <c r="E14086" t="b">
        <v>1</v>
      </c>
      <c r="F14086" s="42" t="s">
        <v>4759</v>
      </c>
    </row>
    <row r="14087" spans="1:6" x14ac:dyDescent="0.2">
      <c r="A14087" s="42" t="s">
        <v>3576</v>
      </c>
      <c r="B14087" s="42" t="s">
        <v>8462</v>
      </c>
      <c r="C14087">
        <v>2014</v>
      </c>
      <c r="D14087" s="42" t="s">
        <v>8632</v>
      </c>
      <c r="E14087" t="b">
        <v>1</v>
      </c>
      <c r="F14087" s="42" t="s">
        <v>4759</v>
      </c>
    </row>
    <row r="14088" spans="1:6" x14ac:dyDescent="0.2">
      <c r="A14088" s="42" t="s">
        <v>3576</v>
      </c>
      <c r="B14088" s="42" t="s">
        <v>8462</v>
      </c>
      <c r="C14088">
        <v>2015</v>
      </c>
      <c r="D14088" s="42" t="s">
        <v>9631</v>
      </c>
      <c r="E14088" t="b">
        <v>1</v>
      </c>
      <c r="F14088" s="42" t="s">
        <v>4759</v>
      </c>
    </row>
    <row r="14089" spans="1:6" x14ac:dyDescent="0.2">
      <c r="A14089" s="42" t="s">
        <v>3576</v>
      </c>
      <c r="B14089" s="42" t="s">
        <v>8462</v>
      </c>
      <c r="C14089">
        <v>2016</v>
      </c>
      <c r="D14089" s="42" t="s">
        <v>9206</v>
      </c>
      <c r="E14089" t="b">
        <v>1</v>
      </c>
      <c r="F14089" s="42" t="s">
        <v>4759</v>
      </c>
    </row>
    <row r="14090" spans="1:6" x14ac:dyDescent="0.2">
      <c r="A14090" s="42" t="s">
        <v>3576</v>
      </c>
      <c r="B14090" s="42" t="s">
        <v>8462</v>
      </c>
      <c r="C14090">
        <v>2017</v>
      </c>
      <c r="D14090" s="42" t="s">
        <v>9095</v>
      </c>
      <c r="E14090" t="b">
        <v>1</v>
      </c>
      <c r="F14090" s="42" t="s">
        <v>4759</v>
      </c>
    </row>
    <row r="14091" spans="1:6" x14ac:dyDescent="0.2">
      <c r="A14091" s="42" t="s">
        <v>3576</v>
      </c>
      <c r="B14091" s="42" t="s">
        <v>8462</v>
      </c>
      <c r="C14091">
        <v>2018</v>
      </c>
      <c r="D14091" s="42" t="s">
        <v>9183</v>
      </c>
      <c r="E14091" t="b">
        <v>1</v>
      </c>
      <c r="F14091" s="42" t="s">
        <v>4759</v>
      </c>
    </row>
    <row r="14092" spans="1:6" x14ac:dyDescent="0.2">
      <c r="A14092" s="42" t="s">
        <v>3576</v>
      </c>
      <c r="B14092" s="42" t="s">
        <v>8464</v>
      </c>
      <c r="C14092">
        <v>2012</v>
      </c>
      <c r="D14092" s="42" t="s">
        <v>9318</v>
      </c>
      <c r="E14092" t="b">
        <v>1</v>
      </c>
      <c r="F14092" s="42" t="s">
        <v>4759</v>
      </c>
    </row>
    <row r="14093" spans="1:6" x14ac:dyDescent="0.2">
      <c r="A14093" s="42" t="s">
        <v>3576</v>
      </c>
      <c r="B14093" s="42" t="s">
        <v>8464</v>
      </c>
      <c r="C14093">
        <v>2013</v>
      </c>
      <c r="D14093" s="42" t="s">
        <v>9018</v>
      </c>
      <c r="E14093" t="b">
        <v>1</v>
      </c>
      <c r="F14093" s="42" t="s">
        <v>4759</v>
      </c>
    </row>
    <row r="14094" spans="1:6" x14ac:dyDescent="0.2">
      <c r="A14094" s="42" t="s">
        <v>3576</v>
      </c>
      <c r="B14094" s="42" t="s">
        <v>8464</v>
      </c>
      <c r="C14094">
        <v>2014</v>
      </c>
      <c r="D14094" s="42" t="s">
        <v>8724</v>
      </c>
      <c r="E14094" t="b">
        <v>1</v>
      </c>
      <c r="F14094" s="42" t="s">
        <v>4759</v>
      </c>
    </row>
    <row r="14095" spans="1:6" x14ac:dyDescent="0.2">
      <c r="A14095" s="42" t="s">
        <v>3576</v>
      </c>
      <c r="B14095" s="42" t="s">
        <v>8464</v>
      </c>
      <c r="C14095">
        <v>2015</v>
      </c>
      <c r="D14095" s="42" t="s">
        <v>8978</v>
      </c>
      <c r="E14095" t="b">
        <v>1</v>
      </c>
      <c r="F14095" s="42" t="s">
        <v>4759</v>
      </c>
    </row>
    <row r="14096" spans="1:6" x14ac:dyDescent="0.2">
      <c r="A14096" s="42" t="s">
        <v>3576</v>
      </c>
      <c r="B14096" s="42" t="s">
        <v>8464</v>
      </c>
      <c r="C14096">
        <v>2016</v>
      </c>
      <c r="D14096" s="42" t="s">
        <v>8974</v>
      </c>
      <c r="E14096" t="b">
        <v>1</v>
      </c>
      <c r="F14096" s="42" t="s">
        <v>4759</v>
      </c>
    </row>
    <row r="14097" spans="1:6" x14ac:dyDescent="0.2">
      <c r="A14097" s="42" t="s">
        <v>3576</v>
      </c>
      <c r="B14097" s="42" t="s">
        <v>8464</v>
      </c>
      <c r="C14097">
        <v>2017</v>
      </c>
      <c r="D14097" s="42" t="s">
        <v>9148</v>
      </c>
      <c r="E14097" t="b">
        <v>1</v>
      </c>
      <c r="F14097" s="42" t="s">
        <v>4759</v>
      </c>
    </row>
    <row r="14098" spans="1:6" x14ac:dyDescent="0.2">
      <c r="A14098" s="42" t="s">
        <v>3576</v>
      </c>
      <c r="B14098" s="42" t="s">
        <v>8464</v>
      </c>
      <c r="C14098">
        <v>2018</v>
      </c>
      <c r="D14098" s="42" t="s">
        <v>9148</v>
      </c>
      <c r="E14098" t="b">
        <v>1</v>
      </c>
      <c r="F14098" s="42" t="s">
        <v>4759</v>
      </c>
    </row>
    <row r="14099" spans="1:6" x14ac:dyDescent="0.2">
      <c r="A14099" s="42" t="s">
        <v>3577</v>
      </c>
      <c r="B14099" s="42" t="s">
        <v>8454</v>
      </c>
      <c r="C14099">
        <v>2012</v>
      </c>
      <c r="D14099" s="42" t="s">
        <v>8969</v>
      </c>
      <c r="E14099" t="b">
        <v>1</v>
      </c>
      <c r="F14099" s="42" t="s">
        <v>4759</v>
      </c>
    </row>
    <row r="14100" spans="1:6" x14ac:dyDescent="0.2">
      <c r="A14100" s="42" t="s">
        <v>3577</v>
      </c>
      <c r="B14100" s="42" t="s">
        <v>8454</v>
      </c>
      <c r="C14100">
        <v>2013</v>
      </c>
      <c r="D14100" s="42" t="s">
        <v>9634</v>
      </c>
      <c r="E14100" t="b">
        <v>1</v>
      </c>
      <c r="F14100" s="42" t="s">
        <v>4759</v>
      </c>
    </row>
    <row r="14101" spans="1:6" x14ac:dyDescent="0.2">
      <c r="A14101" s="42" t="s">
        <v>3577</v>
      </c>
      <c r="B14101" s="42" t="s">
        <v>8454</v>
      </c>
      <c r="C14101">
        <v>2014</v>
      </c>
      <c r="D14101" s="42" t="s">
        <v>8632</v>
      </c>
      <c r="E14101" t="b">
        <v>1</v>
      </c>
      <c r="F14101" s="42" t="s">
        <v>4759</v>
      </c>
    </row>
    <row r="14102" spans="1:6" x14ac:dyDescent="0.2">
      <c r="A14102" s="42" t="s">
        <v>3577</v>
      </c>
      <c r="B14102" s="42" t="s">
        <v>8454</v>
      </c>
      <c r="C14102">
        <v>2015</v>
      </c>
      <c r="D14102" s="42" t="s">
        <v>8659</v>
      </c>
      <c r="E14102" t="b">
        <v>1</v>
      </c>
      <c r="F14102" s="42" t="s">
        <v>4759</v>
      </c>
    </row>
    <row r="14103" spans="1:6" x14ac:dyDescent="0.2">
      <c r="A14103" s="42" t="s">
        <v>3577</v>
      </c>
      <c r="B14103" s="42" t="s">
        <v>8454</v>
      </c>
      <c r="C14103">
        <v>2016</v>
      </c>
      <c r="D14103" s="42" t="s">
        <v>9206</v>
      </c>
      <c r="E14103" t="b">
        <v>1</v>
      </c>
      <c r="F14103" s="42" t="s">
        <v>4759</v>
      </c>
    </row>
    <row r="14104" spans="1:6" x14ac:dyDescent="0.2">
      <c r="A14104" s="42" t="s">
        <v>3577</v>
      </c>
      <c r="B14104" s="42" t="s">
        <v>8454</v>
      </c>
      <c r="C14104">
        <v>2017</v>
      </c>
      <c r="D14104" s="42" t="s">
        <v>9095</v>
      </c>
      <c r="E14104" t="b">
        <v>1</v>
      </c>
      <c r="F14104" s="42" t="s">
        <v>4759</v>
      </c>
    </row>
    <row r="14105" spans="1:6" x14ac:dyDescent="0.2">
      <c r="A14105" s="42" t="s">
        <v>3577</v>
      </c>
      <c r="B14105" s="42" t="s">
        <v>8454</v>
      </c>
      <c r="C14105">
        <v>2018</v>
      </c>
      <c r="D14105" s="42" t="s">
        <v>9137</v>
      </c>
      <c r="E14105" t="b">
        <v>1</v>
      </c>
      <c r="F14105" s="42" t="s">
        <v>4759</v>
      </c>
    </row>
    <row r="14106" spans="1:6" x14ac:dyDescent="0.2">
      <c r="A14106" s="42" t="s">
        <v>3577</v>
      </c>
      <c r="B14106" s="42" t="s">
        <v>8462</v>
      </c>
      <c r="C14106">
        <v>2012</v>
      </c>
      <c r="D14106" s="42" t="s">
        <v>8969</v>
      </c>
      <c r="E14106" t="b">
        <v>1</v>
      </c>
      <c r="F14106" s="42" t="s">
        <v>4759</v>
      </c>
    </row>
    <row r="14107" spans="1:6" x14ac:dyDescent="0.2">
      <c r="A14107" s="42" t="s">
        <v>3577</v>
      </c>
      <c r="B14107" s="42" t="s">
        <v>8462</v>
      </c>
      <c r="C14107">
        <v>2013</v>
      </c>
      <c r="D14107" s="42" t="s">
        <v>9025</v>
      </c>
      <c r="E14107" t="b">
        <v>1</v>
      </c>
      <c r="F14107" s="42" t="s">
        <v>4759</v>
      </c>
    </row>
    <row r="14108" spans="1:6" x14ac:dyDescent="0.2">
      <c r="A14108" s="42" t="s">
        <v>3577</v>
      </c>
      <c r="B14108" s="42" t="s">
        <v>8462</v>
      </c>
      <c r="C14108">
        <v>2014</v>
      </c>
      <c r="D14108" s="42" t="s">
        <v>8632</v>
      </c>
      <c r="E14108" t="b">
        <v>1</v>
      </c>
      <c r="F14108" s="42" t="s">
        <v>4759</v>
      </c>
    </row>
    <row r="14109" spans="1:6" x14ac:dyDescent="0.2">
      <c r="A14109" s="42" t="s">
        <v>3577</v>
      </c>
      <c r="B14109" s="42" t="s">
        <v>8462</v>
      </c>
      <c r="C14109">
        <v>2015</v>
      </c>
      <c r="D14109" s="42" t="s">
        <v>9631</v>
      </c>
      <c r="E14109" t="b">
        <v>1</v>
      </c>
      <c r="F14109" s="42" t="s">
        <v>4759</v>
      </c>
    </row>
    <row r="14110" spans="1:6" x14ac:dyDescent="0.2">
      <c r="A14110" s="42" t="s">
        <v>3577</v>
      </c>
      <c r="B14110" s="42" t="s">
        <v>8462</v>
      </c>
      <c r="C14110">
        <v>2016</v>
      </c>
      <c r="D14110" s="42" t="s">
        <v>9206</v>
      </c>
      <c r="E14110" t="b">
        <v>1</v>
      </c>
      <c r="F14110" s="42" t="s">
        <v>4759</v>
      </c>
    </row>
    <row r="14111" spans="1:6" x14ac:dyDescent="0.2">
      <c r="A14111" s="42" t="s">
        <v>3577</v>
      </c>
      <c r="B14111" s="42" t="s">
        <v>8462</v>
      </c>
      <c r="C14111">
        <v>2017</v>
      </c>
      <c r="D14111" s="42" t="s">
        <v>9095</v>
      </c>
      <c r="E14111" t="b">
        <v>1</v>
      </c>
      <c r="F14111" s="42" t="s">
        <v>4759</v>
      </c>
    </row>
    <row r="14112" spans="1:6" x14ac:dyDescent="0.2">
      <c r="A14112" s="42" t="s">
        <v>3577</v>
      </c>
      <c r="B14112" s="42" t="s">
        <v>8462</v>
      </c>
      <c r="C14112">
        <v>2018</v>
      </c>
      <c r="D14112" s="42" t="s">
        <v>9183</v>
      </c>
      <c r="E14112" t="b">
        <v>1</v>
      </c>
      <c r="F14112" s="42" t="s">
        <v>4759</v>
      </c>
    </row>
    <row r="14113" spans="1:6" x14ac:dyDescent="0.2">
      <c r="A14113" s="42" t="s">
        <v>3577</v>
      </c>
      <c r="B14113" s="42" t="s">
        <v>8464</v>
      </c>
      <c r="C14113">
        <v>2012</v>
      </c>
      <c r="D14113" s="42" t="s">
        <v>9318</v>
      </c>
      <c r="E14113" t="b">
        <v>1</v>
      </c>
      <c r="F14113" s="42" t="s">
        <v>4759</v>
      </c>
    </row>
    <row r="14114" spans="1:6" x14ac:dyDescent="0.2">
      <c r="A14114" s="42" t="s">
        <v>3577</v>
      </c>
      <c r="B14114" s="42" t="s">
        <v>8464</v>
      </c>
      <c r="C14114">
        <v>2013</v>
      </c>
      <c r="D14114" s="42" t="s">
        <v>9018</v>
      </c>
      <c r="E14114" t="b">
        <v>1</v>
      </c>
      <c r="F14114" s="42" t="s">
        <v>4759</v>
      </c>
    </row>
    <row r="14115" spans="1:6" x14ac:dyDescent="0.2">
      <c r="A14115" s="42" t="s">
        <v>3577</v>
      </c>
      <c r="B14115" s="42" t="s">
        <v>8464</v>
      </c>
      <c r="C14115">
        <v>2014</v>
      </c>
      <c r="D14115" s="42" t="s">
        <v>8724</v>
      </c>
      <c r="E14115" t="b">
        <v>1</v>
      </c>
      <c r="F14115" s="42" t="s">
        <v>4759</v>
      </c>
    </row>
    <row r="14116" spans="1:6" x14ac:dyDescent="0.2">
      <c r="A14116" s="42" t="s">
        <v>3577</v>
      </c>
      <c r="B14116" s="42" t="s">
        <v>8464</v>
      </c>
      <c r="C14116">
        <v>2015</v>
      </c>
      <c r="D14116" s="42" t="s">
        <v>8978</v>
      </c>
      <c r="E14116" t="b">
        <v>1</v>
      </c>
      <c r="F14116" s="42" t="s">
        <v>4759</v>
      </c>
    </row>
    <row r="14117" spans="1:6" x14ac:dyDescent="0.2">
      <c r="A14117" s="42" t="s">
        <v>3577</v>
      </c>
      <c r="B14117" s="42" t="s">
        <v>8464</v>
      </c>
      <c r="C14117">
        <v>2016</v>
      </c>
      <c r="D14117" s="42" t="s">
        <v>8974</v>
      </c>
      <c r="E14117" t="b">
        <v>1</v>
      </c>
      <c r="F14117" s="42" t="s">
        <v>4759</v>
      </c>
    </row>
    <row r="14118" spans="1:6" x14ac:dyDescent="0.2">
      <c r="A14118" s="42" t="s">
        <v>3577</v>
      </c>
      <c r="B14118" s="42" t="s">
        <v>8464</v>
      </c>
      <c r="C14118">
        <v>2017</v>
      </c>
      <c r="D14118" s="42" t="s">
        <v>9148</v>
      </c>
      <c r="E14118" t="b">
        <v>1</v>
      </c>
      <c r="F14118" s="42" t="s">
        <v>4759</v>
      </c>
    </row>
    <row r="14119" spans="1:6" x14ac:dyDescent="0.2">
      <c r="A14119" s="42" t="s">
        <v>3577</v>
      </c>
      <c r="B14119" s="42" t="s">
        <v>8464</v>
      </c>
      <c r="C14119">
        <v>2018</v>
      </c>
      <c r="D14119" s="42" t="s">
        <v>9148</v>
      </c>
      <c r="E14119" t="b">
        <v>1</v>
      </c>
      <c r="F14119" s="42" t="s">
        <v>4759</v>
      </c>
    </row>
    <row r="14120" spans="1:6" x14ac:dyDescent="0.2">
      <c r="A14120" s="42" t="s">
        <v>3578</v>
      </c>
      <c r="B14120" s="42" t="s">
        <v>8454</v>
      </c>
      <c r="C14120">
        <v>2013</v>
      </c>
      <c r="D14120" s="42" t="s">
        <v>8639</v>
      </c>
      <c r="E14120" t="b">
        <v>0</v>
      </c>
      <c r="F14120" s="42" t="s">
        <v>10805</v>
      </c>
    </row>
    <row r="14121" spans="1:6" x14ac:dyDescent="0.2">
      <c r="A14121" s="42" t="s">
        <v>3578</v>
      </c>
      <c r="B14121" s="42" t="s">
        <v>8454</v>
      </c>
      <c r="C14121">
        <v>2014</v>
      </c>
      <c r="D14121" s="42" t="s">
        <v>8607</v>
      </c>
      <c r="E14121" t="b">
        <v>0</v>
      </c>
      <c r="F14121" s="42" t="s">
        <v>10805</v>
      </c>
    </row>
    <row r="14122" spans="1:6" x14ac:dyDescent="0.2">
      <c r="A14122" s="42" t="s">
        <v>3578</v>
      </c>
      <c r="B14122" s="42" t="s">
        <v>8454</v>
      </c>
      <c r="C14122">
        <v>2015</v>
      </c>
      <c r="D14122" s="42" t="s">
        <v>8528</v>
      </c>
      <c r="E14122" t="b">
        <v>0</v>
      </c>
      <c r="F14122" s="42" t="s">
        <v>10805</v>
      </c>
    </row>
    <row r="14123" spans="1:6" x14ac:dyDescent="0.2">
      <c r="A14123" s="42" t="s">
        <v>3578</v>
      </c>
      <c r="B14123" s="42" t="s">
        <v>8454</v>
      </c>
      <c r="C14123">
        <v>2016</v>
      </c>
      <c r="D14123" s="42" t="s">
        <v>8648</v>
      </c>
      <c r="E14123" t="b">
        <v>0</v>
      </c>
      <c r="F14123" s="42" t="s">
        <v>10805</v>
      </c>
    </row>
    <row r="14124" spans="1:6" x14ac:dyDescent="0.2">
      <c r="A14124" s="42" t="s">
        <v>3578</v>
      </c>
      <c r="B14124" s="42" t="s">
        <v>8454</v>
      </c>
      <c r="C14124">
        <v>2017</v>
      </c>
      <c r="D14124" s="42" t="s">
        <v>8639</v>
      </c>
      <c r="E14124" t="b">
        <v>0</v>
      </c>
      <c r="F14124" s="42" t="s">
        <v>10805</v>
      </c>
    </row>
    <row r="14125" spans="1:6" x14ac:dyDescent="0.2">
      <c r="A14125" s="42" t="s">
        <v>3578</v>
      </c>
      <c r="B14125" s="42" t="s">
        <v>8454</v>
      </c>
      <c r="C14125">
        <v>2018</v>
      </c>
      <c r="D14125" s="42" t="s">
        <v>10806</v>
      </c>
      <c r="E14125" t="b">
        <v>0</v>
      </c>
      <c r="F14125" s="42" t="s">
        <v>10805</v>
      </c>
    </row>
    <row r="14126" spans="1:6" x14ac:dyDescent="0.2">
      <c r="A14126" s="42" t="s">
        <v>3578</v>
      </c>
      <c r="B14126" s="42" t="s">
        <v>8454</v>
      </c>
      <c r="C14126">
        <v>2019</v>
      </c>
      <c r="D14126" s="42" t="s">
        <v>10807</v>
      </c>
      <c r="E14126" t="b">
        <v>0</v>
      </c>
      <c r="F14126" s="42" t="s">
        <v>10805</v>
      </c>
    </row>
    <row r="14127" spans="1:6" x14ac:dyDescent="0.2">
      <c r="A14127" s="42" t="s">
        <v>3578</v>
      </c>
      <c r="B14127" s="42" t="s">
        <v>8462</v>
      </c>
      <c r="C14127">
        <v>2013</v>
      </c>
      <c r="D14127" s="42" t="s">
        <v>8588</v>
      </c>
      <c r="E14127" t="b">
        <v>0</v>
      </c>
      <c r="F14127" s="42" t="s">
        <v>10805</v>
      </c>
    </row>
    <row r="14128" spans="1:6" x14ac:dyDescent="0.2">
      <c r="A14128" s="42" t="s">
        <v>3578</v>
      </c>
      <c r="B14128" s="42" t="s">
        <v>8462</v>
      </c>
      <c r="C14128">
        <v>2014</v>
      </c>
      <c r="D14128" s="42" t="s">
        <v>8687</v>
      </c>
      <c r="E14128" t="b">
        <v>0</v>
      </c>
      <c r="F14128" s="42" t="s">
        <v>10805</v>
      </c>
    </row>
    <row r="14129" spans="1:6" x14ac:dyDescent="0.2">
      <c r="A14129" s="42" t="s">
        <v>3578</v>
      </c>
      <c r="B14129" s="42" t="s">
        <v>8462</v>
      </c>
      <c r="C14129">
        <v>2015</v>
      </c>
      <c r="D14129" s="42" t="s">
        <v>8995</v>
      </c>
      <c r="E14129" t="b">
        <v>0</v>
      </c>
      <c r="F14129" s="42" t="s">
        <v>10805</v>
      </c>
    </row>
    <row r="14130" spans="1:6" x14ac:dyDescent="0.2">
      <c r="A14130" s="42" t="s">
        <v>3578</v>
      </c>
      <c r="B14130" s="42" t="s">
        <v>8462</v>
      </c>
      <c r="C14130">
        <v>2016</v>
      </c>
      <c r="D14130" s="42" t="s">
        <v>8961</v>
      </c>
      <c r="E14130" t="b">
        <v>0</v>
      </c>
      <c r="F14130" s="42" t="s">
        <v>10805</v>
      </c>
    </row>
    <row r="14131" spans="1:6" x14ac:dyDescent="0.2">
      <c r="A14131" s="42" t="s">
        <v>3578</v>
      </c>
      <c r="B14131" s="42" t="s">
        <v>8462</v>
      </c>
      <c r="C14131">
        <v>2017</v>
      </c>
      <c r="D14131" s="42" t="s">
        <v>8639</v>
      </c>
      <c r="E14131" t="b">
        <v>0</v>
      </c>
      <c r="F14131" s="42" t="s">
        <v>10805</v>
      </c>
    </row>
    <row r="14132" spans="1:6" x14ac:dyDescent="0.2">
      <c r="A14132" s="42" t="s">
        <v>3578</v>
      </c>
      <c r="B14132" s="42" t="s">
        <v>8462</v>
      </c>
      <c r="C14132">
        <v>2018</v>
      </c>
      <c r="D14132" s="42" t="s">
        <v>10806</v>
      </c>
      <c r="E14132" t="b">
        <v>0</v>
      </c>
      <c r="F14132" s="42" t="s">
        <v>10805</v>
      </c>
    </row>
    <row r="14133" spans="1:6" x14ac:dyDescent="0.2">
      <c r="A14133" s="42" t="s">
        <v>3578</v>
      </c>
      <c r="B14133" s="42" t="s">
        <v>8462</v>
      </c>
      <c r="C14133">
        <v>2019</v>
      </c>
      <c r="D14133" s="42" t="s">
        <v>10807</v>
      </c>
      <c r="E14133" t="b">
        <v>0</v>
      </c>
      <c r="F14133" s="42" t="s">
        <v>10805</v>
      </c>
    </row>
    <row r="14134" spans="1:6" x14ac:dyDescent="0.2">
      <c r="A14134" s="42" t="s">
        <v>3578</v>
      </c>
      <c r="B14134" s="42" t="s">
        <v>8464</v>
      </c>
      <c r="C14134">
        <v>2013</v>
      </c>
      <c r="D14134" s="42" t="s">
        <v>9007</v>
      </c>
      <c r="E14134" t="b">
        <v>0</v>
      </c>
      <c r="F14134" s="42" t="s">
        <v>10805</v>
      </c>
    </row>
    <row r="14135" spans="1:6" x14ac:dyDescent="0.2">
      <c r="A14135" s="42" t="s">
        <v>3578</v>
      </c>
      <c r="B14135" s="42" t="s">
        <v>8464</v>
      </c>
      <c r="C14135">
        <v>2014</v>
      </c>
      <c r="D14135" s="42" t="s">
        <v>8819</v>
      </c>
      <c r="E14135" t="b">
        <v>0</v>
      </c>
      <c r="F14135" s="42" t="s">
        <v>10805</v>
      </c>
    </row>
    <row r="14136" spans="1:6" x14ac:dyDescent="0.2">
      <c r="A14136" s="42" t="s">
        <v>3578</v>
      </c>
      <c r="B14136" s="42" t="s">
        <v>8464</v>
      </c>
      <c r="C14136">
        <v>2015</v>
      </c>
      <c r="D14136" s="42" t="s">
        <v>9129</v>
      </c>
      <c r="E14136" t="b">
        <v>0</v>
      </c>
      <c r="F14136" s="42" t="s">
        <v>10805</v>
      </c>
    </row>
    <row r="14137" spans="1:6" x14ac:dyDescent="0.2">
      <c r="A14137" s="42" t="s">
        <v>3578</v>
      </c>
      <c r="B14137" s="42" t="s">
        <v>8464</v>
      </c>
      <c r="C14137">
        <v>2016</v>
      </c>
      <c r="D14137" s="42" t="s">
        <v>8725</v>
      </c>
      <c r="E14137" t="b">
        <v>0</v>
      </c>
      <c r="F14137" s="42" t="s">
        <v>10805</v>
      </c>
    </row>
    <row r="14138" spans="1:6" x14ac:dyDescent="0.2">
      <c r="A14138" s="42" t="s">
        <v>3578</v>
      </c>
      <c r="B14138" s="42" t="s">
        <v>8464</v>
      </c>
      <c r="C14138">
        <v>2017</v>
      </c>
      <c r="D14138" s="42" t="s">
        <v>9127</v>
      </c>
      <c r="E14138" t="b">
        <v>0</v>
      </c>
      <c r="F14138" s="42" t="s">
        <v>10805</v>
      </c>
    </row>
    <row r="14139" spans="1:6" x14ac:dyDescent="0.2">
      <c r="A14139" s="42" t="s">
        <v>3578</v>
      </c>
      <c r="B14139" s="42" t="s">
        <v>8464</v>
      </c>
      <c r="C14139">
        <v>2018</v>
      </c>
      <c r="D14139" s="42" t="s">
        <v>8961</v>
      </c>
      <c r="E14139" t="b">
        <v>0</v>
      </c>
      <c r="F14139" s="42" t="s">
        <v>10805</v>
      </c>
    </row>
    <row r="14140" spans="1:6" x14ac:dyDescent="0.2">
      <c r="A14140" s="42" t="s">
        <v>3578</v>
      </c>
      <c r="B14140" s="42" t="s">
        <v>8464</v>
      </c>
      <c r="C14140">
        <v>2019</v>
      </c>
      <c r="D14140" s="42" t="s">
        <v>9135</v>
      </c>
      <c r="E14140" t="b">
        <v>0</v>
      </c>
      <c r="F14140" s="42" t="s">
        <v>10805</v>
      </c>
    </row>
    <row r="14141" spans="1:6" x14ac:dyDescent="0.2">
      <c r="A14141" s="42" t="s">
        <v>661</v>
      </c>
      <c r="B14141" s="42" t="s">
        <v>8454</v>
      </c>
      <c r="C14141">
        <v>2013</v>
      </c>
      <c r="D14141" s="42" t="s">
        <v>9167</v>
      </c>
      <c r="E14141" t="b">
        <v>0</v>
      </c>
      <c r="F14141" s="42" t="s">
        <v>9399</v>
      </c>
    </row>
    <row r="14142" spans="1:6" x14ac:dyDescent="0.2">
      <c r="A14142" s="42" t="s">
        <v>661</v>
      </c>
      <c r="B14142" s="42" t="s">
        <v>8454</v>
      </c>
      <c r="C14142">
        <v>2014</v>
      </c>
      <c r="D14142" s="42" t="s">
        <v>9195</v>
      </c>
      <c r="E14142" t="b">
        <v>0</v>
      </c>
      <c r="F14142" s="42" t="s">
        <v>9399</v>
      </c>
    </row>
    <row r="14143" spans="1:6" x14ac:dyDescent="0.2">
      <c r="A14143" s="42" t="s">
        <v>661</v>
      </c>
      <c r="B14143" s="42" t="s">
        <v>8454</v>
      </c>
      <c r="C14143">
        <v>2015</v>
      </c>
      <c r="D14143" s="42" t="s">
        <v>9135</v>
      </c>
      <c r="E14143" t="b">
        <v>0</v>
      </c>
      <c r="F14143" s="42" t="s">
        <v>9399</v>
      </c>
    </row>
    <row r="14144" spans="1:6" x14ac:dyDescent="0.2">
      <c r="A14144" s="42" t="s">
        <v>661</v>
      </c>
      <c r="B14144" s="42" t="s">
        <v>8454</v>
      </c>
      <c r="C14144">
        <v>2016</v>
      </c>
      <c r="D14144" s="42" t="s">
        <v>9191</v>
      </c>
      <c r="E14144" t="b">
        <v>0</v>
      </c>
      <c r="F14144" s="42" t="s">
        <v>9399</v>
      </c>
    </row>
    <row r="14145" spans="1:6" x14ac:dyDescent="0.2">
      <c r="A14145" s="42" t="s">
        <v>661</v>
      </c>
      <c r="B14145" s="42" t="s">
        <v>8454</v>
      </c>
      <c r="C14145">
        <v>2017</v>
      </c>
      <c r="D14145" s="42" t="s">
        <v>9025</v>
      </c>
      <c r="E14145" t="b">
        <v>0</v>
      </c>
      <c r="F14145" s="42" t="s">
        <v>9399</v>
      </c>
    </row>
    <row r="14146" spans="1:6" x14ac:dyDescent="0.2">
      <c r="A14146" s="42" t="s">
        <v>661</v>
      </c>
      <c r="B14146" s="42" t="s">
        <v>8454</v>
      </c>
      <c r="C14146">
        <v>2018</v>
      </c>
      <c r="D14146" s="42" t="s">
        <v>9400</v>
      </c>
      <c r="E14146" t="b">
        <v>0</v>
      </c>
      <c r="F14146" s="42" t="s">
        <v>9399</v>
      </c>
    </row>
    <row r="14147" spans="1:6" x14ac:dyDescent="0.2">
      <c r="A14147" s="42" t="s">
        <v>661</v>
      </c>
      <c r="B14147" s="42" t="s">
        <v>8454</v>
      </c>
      <c r="C14147">
        <v>2019</v>
      </c>
      <c r="D14147" s="42" t="s">
        <v>8711</v>
      </c>
      <c r="E14147" t="b">
        <v>0</v>
      </c>
      <c r="F14147" s="42" t="s">
        <v>9399</v>
      </c>
    </row>
    <row r="14148" spans="1:6" x14ac:dyDescent="0.2">
      <c r="A14148" s="42" t="s">
        <v>661</v>
      </c>
      <c r="B14148" s="42" t="s">
        <v>8462</v>
      </c>
      <c r="C14148">
        <v>2013</v>
      </c>
      <c r="D14148" s="42" t="s">
        <v>9167</v>
      </c>
      <c r="E14148" t="b">
        <v>0</v>
      </c>
      <c r="F14148" s="42" t="s">
        <v>9399</v>
      </c>
    </row>
    <row r="14149" spans="1:6" x14ac:dyDescent="0.2">
      <c r="A14149" s="42" t="s">
        <v>661</v>
      </c>
      <c r="B14149" s="42" t="s">
        <v>8462</v>
      </c>
      <c r="C14149">
        <v>2014</v>
      </c>
      <c r="D14149" s="42" t="s">
        <v>9195</v>
      </c>
      <c r="E14149" t="b">
        <v>0</v>
      </c>
      <c r="F14149" s="42" t="s">
        <v>9399</v>
      </c>
    </row>
    <row r="14150" spans="1:6" x14ac:dyDescent="0.2">
      <c r="A14150" s="42" t="s">
        <v>661</v>
      </c>
      <c r="B14150" s="42" t="s">
        <v>8462</v>
      </c>
      <c r="C14150">
        <v>2015</v>
      </c>
      <c r="D14150" s="42" t="s">
        <v>9135</v>
      </c>
      <c r="E14150" t="b">
        <v>0</v>
      </c>
      <c r="F14150" s="42" t="s">
        <v>9399</v>
      </c>
    </row>
    <row r="14151" spans="1:6" x14ac:dyDescent="0.2">
      <c r="A14151" s="42" t="s">
        <v>661</v>
      </c>
      <c r="B14151" s="42" t="s">
        <v>8462</v>
      </c>
      <c r="C14151">
        <v>2016</v>
      </c>
      <c r="D14151" s="42" t="s">
        <v>9191</v>
      </c>
      <c r="E14151" t="b">
        <v>0</v>
      </c>
      <c r="F14151" s="42" t="s">
        <v>9399</v>
      </c>
    </row>
    <row r="14152" spans="1:6" x14ac:dyDescent="0.2">
      <c r="A14152" s="42" t="s">
        <v>661</v>
      </c>
      <c r="B14152" s="42" t="s">
        <v>8462</v>
      </c>
      <c r="C14152">
        <v>2017</v>
      </c>
      <c r="D14152" s="42" t="s">
        <v>9381</v>
      </c>
      <c r="E14152" t="b">
        <v>0</v>
      </c>
      <c r="F14152" s="42" t="s">
        <v>9399</v>
      </c>
    </row>
    <row r="14153" spans="1:6" x14ac:dyDescent="0.2">
      <c r="A14153" s="42" t="s">
        <v>661</v>
      </c>
      <c r="B14153" s="42" t="s">
        <v>8462</v>
      </c>
      <c r="C14153">
        <v>2018</v>
      </c>
      <c r="D14153" s="42" t="s">
        <v>9401</v>
      </c>
      <c r="E14153" t="b">
        <v>0</v>
      </c>
      <c r="F14153" s="42" t="s">
        <v>9399</v>
      </c>
    </row>
    <row r="14154" spans="1:6" x14ac:dyDescent="0.2">
      <c r="A14154" s="42" t="s">
        <v>661</v>
      </c>
      <c r="B14154" s="42" t="s">
        <v>8462</v>
      </c>
      <c r="C14154">
        <v>2019</v>
      </c>
      <c r="D14154" s="42" t="s">
        <v>8711</v>
      </c>
      <c r="E14154" t="b">
        <v>0</v>
      </c>
      <c r="F14154" s="42" t="s">
        <v>9399</v>
      </c>
    </row>
    <row r="14155" spans="1:6" x14ac:dyDescent="0.2">
      <c r="A14155" s="42" t="s">
        <v>661</v>
      </c>
      <c r="B14155" s="42" t="s">
        <v>8464</v>
      </c>
      <c r="C14155">
        <v>2013</v>
      </c>
      <c r="D14155" s="42" t="s">
        <v>8999</v>
      </c>
      <c r="E14155" t="b">
        <v>0</v>
      </c>
      <c r="F14155" s="42" t="s">
        <v>9399</v>
      </c>
    </row>
    <row r="14156" spans="1:6" x14ac:dyDescent="0.2">
      <c r="A14156" s="42" t="s">
        <v>661</v>
      </c>
      <c r="B14156" s="42" t="s">
        <v>8464</v>
      </c>
      <c r="C14156">
        <v>2014</v>
      </c>
      <c r="D14156" s="42" t="s">
        <v>9051</v>
      </c>
      <c r="E14156" t="b">
        <v>0</v>
      </c>
      <c r="F14156" s="42" t="s">
        <v>9399</v>
      </c>
    </row>
    <row r="14157" spans="1:6" x14ac:dyDescent="0.2">
      <c r="A14157" s="42" t="s">
        <v>661</v>
      </c>
      <c r="B14157" s="42" t="s">
        <v>8464</v>
      </c>
      <c r="C14157">
        <v>2015</v>
      </c>
      <c r="D14157" s="42" t="s">
        <v>9351</v>
      </c>
      <c r="E14157" t="b">
        <v>0</v>
      </c>
      <c r="F14157" s="42" t="s">
        <v>9399</v>
      </c>
    </row>
    <row r="14158" spans="1:6" x14ac:dyDescent="0.2">
      <c r="A14158" s="42" t="s">
        <v>661</v>
      </c>
      <c r="B14158" s="42" t="s">
        <v>8464</v>
      </c>
      <c r="C14158">
        <v>2016</v>
      </c>
      <c r="D14158" s="42" t="s">
        <v>8466</v>
      </c>
      <c r="E14158" t="b">
        <v>0</v>
      </c>
      <c r="F14158" s="42" t="s">
        <v>9399</v>
      </c>
    </row>
    <row r="14159" spans="1:6" x14ac:dyDescent="0.2">
      <c r="A14159" s="42" t="s">
        <v>661</v>
      </c>
      <c r="B14159" s="42" t="s">
        <v>8464</v>
      </c>
      <c r="C14159">
        <v>2017</v>
      </c>
      <c r="D14159" s="42" t="s">
        <v>9158</v>
      </c>
      <c r="E14159" t="b">
        <v>0</v>
      </c>
      <c r="F14159" s="42" t="s">
        <v>9399</v>
      </c>
    </row>
    <row r="14160" spans="1:6" x14ac:dyDescent="0.2">
      <c r="A14160" s="42" t="s">
        <v>661</v>
      </c>
      <c r="B14160" s="42" t="s">
        <v>8464</v>
      </c>
      <c r="C14160">
        <v>2018</v>
      </c>
      <c r="D14160" s="42" t="s">
        <v>8995</v>
      </c>
      <c r="E14160" t="b">
        <v>0</v>
      </c>
      <c r="F14160" s="42" t="s">
        <v>9399</v>
      </c>
    </row>
    <row r="14161" spans="1:6" x14ac:dyDescent="0.2">
      <c r="A14161" s="42" t="s">
        <v>661</v>
      </c>
      <c r="B14161" s="42" t="s">
        <v>8464</v>
      </c>
      <c r="C14161">
        <v>2019</v>
      </c>
      <c r="D14161" s="42" t="s">
        <v>9170</v>
      </c>
      <c r="E14161" t="b">
        <v>0</v>
      </c>
      <c r="F14161" s="42" t="s">
        <v>9399</v>
      </c>
    </row>
    <row r="14162" spans="1:6" x14ac:dyDescent="0.2">
      <c r="A14162" s="42" t="s">
        <v>3587</v>
      </c>
      <c r="B14162" s="42" t="s">
        <v>8454</v>
      </c>
      <c r="C14162">
        <v>2013</v>
      </c>
      <c r="D14162" s="42" t="s">
        <v>8983</v>
      </c>
      <c r="E14162" t="b">
        <v>0</v>
      </c>
      <c r="F14162" s="42" t="s">
        <v>10804</v>
      </c>
    </row>
    <row r="14163" spans="1:6" x14ac:dyDescent="0.2">
      <c r="A14163" s="42" t="s">
        <v>3587</v>
      </c>
      <c r="B14163" s="42" t="s">
        <v>8454</v>
      </c>
      <c r="C14163">
        <v>2014</v>
      </c>
      <c r="D14163" s="42" t="s">
        <v>8964</v>
      </c>
      <c r="E14163" t="b">
        <v>0</v>
      </c>
      <c r="F14163" s="42" t="s">
        <v>10804</v>
      </c>
    </row>
    <row r="14164" spans="1:6" x14ac:dyDescent="0.2">
      <c r="A14164" s="42" t="s">
        <v>3587</v>
      </c>
      <c r="B14164" s="42" t="s">
        <v>8454</v>
      </c>
      <c r="C14164">
        <v>2015</v>
      </c>
      <c r="D14164" s="42" t="s">
        <v>8510</v>
      </c>
      <c r="E14164" t="b">
        <v>0</v>
      </c>
      <c r="F14164" s="42" t="s">
        <v>10804</v>
      </c>
    </row>
    <row r="14165" spans="1:6" x14ac:dyDescent="0.2">
      <c r="A14165" s="42" t="s">
        <v>3587</v>
      </c>
      <c r="B14165" s="42" t="s">
        <v>8454</v>
      </c>
      <c r="C14165">
        <v>2016</v>
      </c>
      <c r="D14165" s="42" t="s">
        <v>9012</v>
      </c>
      <c r="E14165" t="b">
        <v>0</v>
      </c>
      <c r="F14165" s="42" t="s">
        <v>10804</v>
      </c>
    </row>
    <row r="14166" spans="1:6" x14ac:dyDescent="0.2">
      <c r="A14166" s="42" t="s">
        <v>3587</v>
      </c>
      <c r="B14166" s="42" t="s">
        <v>8454</v>
      </c>
      <c r="C14166">
        <v>2017</v>
      </c>
      <c r="D14166" s="42" t="s">
        <v>9014</v>
      </c>
      <c r="E14166" t="b">
        <v>0</v>
      </c>
      <c r="F14166" s="42" t="s">
        <v>10804</v>
      </c>
    </row>
    <row r="14167" spans="1:6" x14ac:dyDescent="0.2">
      <c r="A14167" s="42" t="s">
        <v>3587</v>
      </c>
      <c r="B14167" s="42" t="s">
        <v>8454</v>
      </c>
      <c r="C14167">
        <v>2018</v>
      </c>
      <c r="D14167" s="42" t="s">
        <v>10329</v>
      </c>
      <c r="E14167" t="b">
        <v>0</v>
      </c>
      <c r="F14167" s="42" t="s">
        <v>10804</v>
      </c>
    </row>
    <row r="14168" spans="1:6" x14ac:dyDescent="0.2">
      <c r="A14168" s="42" t="s">
        <v>3587</v>
      </c>
      <c r="B14168" s="42" t="s">
        <v>8454</v>
      </c>
      <c r="C14168">
        <v>2019</v>
      </c>
      <c r="D14168" s="42" t="s">
        <v>9024</v>
      </c>
      <c r="E14168" t="b">
        <v>0</v>
      </c>
      <c r="F14168" s="42" t="s">
        <v>10804</v>
      </c>
    </row>
    <row r="14169" spans="1:6" x14ac:dyDescent="0.2">
      <c r="A14169" s="42" t="s">
        <v>3587</v>
      </c>
      <c r="B14169" s="42" t="s">
        <v>8462</v>
      </c>
      <c r="C14169">
        <v>2013</v>
      </c>
      <c r="D14169" s="42" t="s">
        <v>8983</v>
      </c>
      <c r="E14169" t="b">
        <v>0</v>
      </c>
      <c r="F14169" s="42" t="s">
        <v>10804</v>
      </c>
    </row>
    <row r="14170" spans="1:6" x14ac:dyDescent="0.2">
      <c r="A14170" s="42" t="s">
        <v>3587</v>
      </c>
      <c r="B14170" s="42" t="s">
        <v>8462</v>
      </c>
      <c r="C14170">
        <v>2014</v>
      </c>
      <c r="D14170" s="42" t="s">
        <v>8964</v>
      </c>
      <c r="E14170" t="b">
        <v>0</v>
      </c>
      <c r="F14170" s="42" t="s">
        <v>10804</v>
      </c>
    </row>
    <row r="14171" spans="1:6" x14ac:dyDescent="0.2">
      <c r="A14171" s="42" t="s">
        <v>3587</v>
      </c>
      <c r="B14171" s="42" t="s">
        <v>8462</v>
      </c>
      <c r="C14171">
        <v>2015</v>
      </c>
      <c r="D14171" s="42" t="s">
        <v>8510</v>
      </c>
      <c r="E14171" t="b">
        <v>0</v>
      </c>
      <c r="F14171" s="42" t="s">
        <v>10804</v>
      </c>
    </row>
    <row r="14172" spans="1:6" x14ac:dyDescent="0.2">
      <c r="A14172" s="42" t="s">
        <v>3587</v>
      </c>
      <c r="B14172" s="42" t="s">
        <v>8462</v>
      </c>
      <c r="C14172">
        <v>2016</v>
      </c>
      <c r="D14172" s="42" t="s">
        <v>9014</v>
      </c>
      <c r="E14172" t="b">
        <v>0</v>
      </c>
      <c r="F14172" s="42" t="s">
        <v>10804</v>
      </c>
    </row>
    <row r="14173" spans="1:6" x14ac:dyDescent="0.2">
      <c r="A14173" s="42" t="s">
        <v>3587</v>
      </c>
      <c r="B14173" s="42" t="s">
        <v>8462</v>
      </c>
      <c r="C14173">
        <v>2017</v>
      </c>
      <c r="D14173" s="42" t="s">
        <v>8940</v>
      </c>
      <c r="E14173" t="b">
        <v>0</v>
      </c>
      <c r="F14173" s="42" t="s">
        <v>10804</v>
      </c>
    </row>
    <row r="14174" spans="1:6" x14ac:dyDescent="0.2">
      <c r="A14174" s="42" t="s">
        <v>3587</v>
      </c>
      <c r="B14174" s="42" t="s">
        <v>8462</v>
      </c>
      <c r="C14174">
        <v>2018</v>
      </c>
      <c r="D14174" s="42" t="s">
        <v>10329</v>
      </c>
      <c r="E14174" t="b">
        <v>0</v>
      </c>
      <c r="F14174" s="42" t="s">
        <v>10804</v>
      </c>
    </row>
    <row r="14175" spans="1:6" x14ac:dyDescent="0.2">
      <c r="A14175" s="42" t="s">
        <v>3587</v>
      </c>
      <c r="B14175" s="42" t="s">
        <v>8462</v>
      </c>
      <c r="C14175">
        <v>2019</v>
      </c>
      <c r="D14175" s="42" t="s">
        <v>9024</v>
      </c>
      <c r="E14175" t="b">
        <v>0</v>
      </c>
      <c r="F14175" s="42" t="s">
        <v>10804</v>
      </c>
    </row>
    <row r="14176" spans="1:6" x14ac:dyDescent="0.2">
      <c r="A14176" s="42" t="s">
        <v>3587</v>
      </c>
      <c r="B14176" s="42" t="s">
        <v>8464</v>
      </c>
      <c r="C14176">
        <v>2013</v>
      </c>
      <c r="D14176" s="42" t="s">
        <v>8496</v>
      </c>
      <c r="E14176" t="b">
        <v>0</v>
      </c>
      <c r="F14176" s="42" t="s">
        <v>10804</v>
      </c>
    </row>
    <row r="14177" spans="1:6" x14ac:dyDescent="0.2">
      <c r="A14177" s="42" t="s">
        <v>3587</v>
      </c>
      <c r="B14177" s="42" t="s">
        <v>8464</v>
      </c>
      <c r="C14177">
        <v>2014</v>
      </c>
      <c r="D14177" s="42" t="s">
        <v>8496</v>
      </c>
      <c r="E14177" t="b">
        <v>0</v>
      </c>
      <c r="F14177" s="42" t="s">
        <v>10804</v>
      </c>
    </row>
    <row r="14178" spans="1:6" x14ac:dyDescent="0.2">
      <c r="A14178" s="42" t="s">
        <v>3587</v>
      </c>
      <c r="B14178" s="42" t="s">
        <v>8464</v>
      </c>
      <c r="C14178">
        <v>2015</v>
      </c>
      <c r="D14178" s="42" t="s">
        <v>8496</v>
      </c>
      <c r="E14178" t="b">
        <v>0</v>
      </c>
      <c r="F14178" s="42" t="s">
        <v>10804</v>
      </c>
    </row>
    <row r="14179" spans="1:6" x14ac:dyDescent="0.2">
      <c r="A14179" s="42" t="s">
        <v>3587</v>
      </c>
      <c r="B14179" s="42" t="s">
        <v>8464</v>
      </c>
      <c r="C14179">
        <v>2016</v>
      </c>
      <c r="D14179" s="42" t="s">
        <v>8496</v>
      </c>
      <c r="E14179" t="b">
        <v>0</v>
      </c>
      <c r="F14179" s="42" t="s">
        <v>10804</v>
      </c>
    </row>
    <row r="14180" spans="1:6" x14ac:dyDescent="0.2">
      <c r="A14180" s="42" t="s">
        <v>3587</v>
      </c>
      <c r="B14180" s="42" t="s">
        <v>8464</v>
      </c>
      <c r="C14180">
        <v>2017</v>
      </c>
      <c r="D14180" s="42" t="s">
        <v>8496</v>
      </c>
      <c r="E14180" t="b">
        <v>0</v>
      </c>
      <c r="F14180" s="42" t="s">
        <v>10804</v>
      </c>
    </row>
    <row r="14181" spans="1:6" x14ac:dyDescent="0.2">
      <c r="A14181" s="42" t="s">
        <v>3587</v>
      </c>
      <c r="B14181" s="42" t="s">
        <v>8464</v>
      </c>
      <c r="C14181">
        <v>2018</v>
      </c>
      <c r="D14181" s="42" t="s">
        <v>8496</v>
      </c>
      <c r="E14181" t="b">
        <v>0</v>
      </c>
      <c r="F14181" s="42" t="s">
        <v>10804</v>
      </c>
    </row>
    <row r="14182" spans="1:6" x14ac:dyDescent="0.2">
      <c r="A14182" s="42" t="s">
        <v>3587</v>
      </c>
      <c r="B14182" s="42" t="s">
        <v>8464</v>
      </c>
      <c r="C14182">
        <v>2019</v>
      </c>
      <c r="D14182" s="42" t="s">
        <v>8496</v>
      </c>
      <c r="E14182" t="b">
        <v>0</v>
      </c>
      <c r="F14182" s="42" t="s">
        <v>10804</v>
      </c>
    </row>
    <row r="14183" spans="1:6" x14ac:dyDescent="0.2">
      <c r="A14183" s="42" t="s">
        <v>51</v>
      </c>
      <c r="B14183" s="42" t="s">
        <v>8454</v>
      </c>
      <c r="C14183">
        <v>2013</v>
      </c>
      <c r="D14183" s="42" t="s">
        <v>9333</v>
      </c>
      <c r="E14183" t="b">
        <v>0</v>
      </c>
      <c r="F14183" s="42" t="s">
        <v>10808</v>
      </c>
    </row>
    <row r="14184" spans="1:6" x14ac:dyDescent="0.2">
      <c r="A14184" s="42" t="s">
        <v>51</v>
      </c>
      <c r="B14184" s="42" t="s">
        <v>8454</v>
      </c>
      <c r="C14184">
        <v>2014</v>
      </c>
      <c r="D14184" s="42" t="s">
        <v>8823</v>
      </c>
      <c r="E14184" t="b">
        <v>0</v>
      </c>
      <c r="F14184" s="42" t="s">
        <v>10808</v>
      </c>
    </row>
    <row r="14185" spans="1:6" x14ac:dyDescent="0.2">
      <c r="A14185" s="42" t="s">
        <v>51</v>
      </c>
      <c r="B14185" s="42" t="s">
        <v>8454</v>
      </c>
      <c r="C14185">
        <v>2015</v>
      </c>
      <c r="D14185" s="42" t="s">
        <v>10809</v>
      </c>
      <c r="E14185" t="b">
        <v>0</v>
      </c>
      <c r="F14185" s="42" t="s">
        <v>10808</v>
      </c>
    </row>
    <row r="14186" spans="1:6" x14ac:dyDescent="0.2">
      <c r="A14186" s="42" t="s">
        <v>51</v>
      </c>
      <c r="B14186" s="42" t="s">
        <v>8454</v>
      </c>
      <c r="C14186">
        <v>2016</v>
      </c>
      <c r="D14186" s="42" t="s">
        <v>10810</v>
      </c>
      <c r="E14186" t="b">
        <v>0</v>
      </c>
      <c r="F14186" s="42" t="s">
        <v>10808</v>
      </c>
    </row>
    <row r="14187" spans="1:6" x14ac:dyDescent="0.2">
      <c r="A14187" s="42" t="s">
        <v>51</v>
      </c>
      <c r="B14187" s="42" t="s">
        <v>8454</v>
      </c>
      <c r="C14187">
        <v>2017</v>
      </c>
      <c r="D14187" s="42" t="s">
        <v>9107</v>
      </c>
      <c r="E14187" t="b">
        <v>0</v>
      </c>
      <c r="F14187" s="42" t="s">
        <v>10808</v>
      </c>
    </row>
    <row r="14188" spans="1:6" x14ac:dyDescent="0.2">
      <c r="A14188" s="42" t="s">
        <v>51</v>
      </c>
      <c r="B14188" s="42" t="s">
        <v>8454</v>
      </c>
      <c r="C14188">
        <v>2018</v>
      </c>
      <c r="D14188" s="42" t="s">
        <v>8967</v>
      </c>
      <c r="E14188" t="b">
        <v>0</v>
      </c>
      <c r="F14188" s="42" t="s">
        <v>10808</v>
      </c>
    </row>
    <row r="14189" spans="1:6" x14ac:dyDescent="0.2">
      <c r="A14189" s="42" t="s">
        <v>51</v>
      </c>
      <c r="B14189" s="42" t="s">
        <v>8454</v>
      </c>
      <c r="C14189">
        <v>2019</v>
      </c>
      <c r="D14189" s="42" t="s">
        <v>9773</v>
      </c>
      <c r="E14189" t="b">
        <v>0</v>
      </c>
      <c r="F14189" s="42" t="s">
        <v>10808</v>
      </c>
    </row>
    <row r="14190" spans="1:6" x14ac:dyDescent="0.2">
      <c r="A14190" s="42" t="s">
        <v>51</v>
      </c>
      <c r="B14190" s="42" t="s">
        <v>8462</v>
      </c>
      <c r="C14190">
        <v>2013</v>
      </c>
      <c r="D14190" s="42" t="s">
        <v>9979</v>
      </c>
      <c r="E14190" t="b">
        <v>0</v>
      </c>
      <c r="F14190" s="42" t="s">
        <v>10808</v>
      </c>
    </row>
    <row r="14191" spans="1:6" x14ac:dyDescent="0.2">
      <c r="A14191" s="42" t="s">
        <v>51</v>
      </c>
      <c r="B14191" s="42" t="s">
        <v>8462</v>
      </c>
      <c r="C14191">
        <v>2014</v>
      </c>
      <c r="D14191" s="42" t="s">
        <v>8823</v>
      </c>
      <c r="E14191" t="b">
        <v>0</v>
      </c>
      <c r="F14191" s="42" t="s">
        <v>10808</v>
      </c>
    </row>
    <row r="14192" spans="1:6" x14ac:dyDescent="0.2">
      <c r="A14192" s="42" t="s">
        <v>51</v>
      </c>
      <c r="B14192" s="42" t="s">
        <v>8462</v>
      </c>
      <c r="C14192">
        <v>2015</v>
      </c>
      <c r="D14192" s="42" t="s">
        <v>10809</v>
      </c>
      <c r="E14192" t="b">
        <v>0</v>
      </c>
      <c r="F14192" s="42" t="s">
        <v>10808</v>
      </c>
    </row>
    <row r="14193" spans="1:6" x14ac:dyDescent="0.2">
      <c r="A14193" s="42" t="s">
        <v>51</v>
      </c>
      <c r="B14193" s="42" t="s">
        <v>8462</v>
      </c>
      <c r="C14193">
        <v>2016</v>
      </c>
      <c r="D14193" s="42" t="s">
        <v>10810</v>
      </c>
      <c r="E14193" t="b">
        <v>0</v>
      </c>
      <c r="F14193" s="42" t="s">
        <v>10808</v>
      </c>
    </row>
    <row r="14194" spans="1:6" x14ac:dyDescent="0.2">
      <c r="A14194" s="42" t="s">
        <v>51</v>
      </c>
      <c r="B14194" s="42" t="s">
        <v>8462</v>
      </c>
      <c r="C14194">
        <v>2017</v>
      </c>
      <c r="D14194" s="42" t="s">
        <v>9161</v>
      </c>
      <c r="E14194" t="b">
        <v>0</v>
      </c>
      <c r="F14194" s="42" t="s">
        <v>10808</v>
      </c>
    </row>
    <row r="14195" spans="1:6" x14ac:dyDescent="0.2">
      <c r="A14195" s="42" t="s">
        <v>51</v>
      </c>
      <c r="B14195" s="42" t="s">
        <v>8462</v>
      </c>
      <c r="C14195">
        <v>2018</v>
      </c>
      <c r="D14195" s="42" t="s">
        <v>9494</v>
      </c>
      <c r="E14195" t="b">
        <v>0</v>
      </c>
      <c r="F14195" s="42" t="s">
        <v>10808</v>
      </c>
    </row>
    <row r="14196" spans="1:6" x14ac:dyDescent="0.2">
      <c r="A14196" s="42" t="s">
        <v>51</v>
      </c>
      <c r="B14196" s="42" t="s">
        <v>8462</v>
      </c>
      <c r="C14196">
        <v>2019</v>
      </c>
      <c r="D14196" s="42" t="s">
        <v>9773</v>
      </c>
      <c r="E14196" t="b">
        <v>0</v>
      </c>
      <c r="F14196" s="42" t="s">
        <v>10808</v>
      </c>
    </row>
    <row r="14197" spans="1:6" x14ac:dyDescent="0.2">
      <c r="A14197" s="42" t="s">
        <v>51</v>
      </c>
      <c r="B14197" s="42" t="s">
        <v>8464</v>
      </c>
      <c r="C14197">
        <v>2013</v>
      </c>
      <c r="D14197" s="42" t="s">
        <v>9250</v>
      </c>
      <c r="E14197" t="b">
        <v>0</v>
      </c>
      <c r="F14197" s="42" t="s">
        <v>10808</v>
      </c>
    </row>
    <row r="14198" spans="1:6" x14ac:dyDescent="0.2">
      <c r="A14198" s="42" t="s">
        <v>51</v>
      </c>
      <c r="B14198" s="42" t="s">
        <v>8464</v>
      </c>
      <c r="C14198">
        <v>2014</v>
      </c>
      <c r="D14198" s="42" t="s">
        <v>9036</v>
      </c>
      <c r="E14198" t="b">
        <v>0</v>
      </c>
      <c r="F14198" s="42" t="s">
        <v>10808</v>
      </c>
    </row>
    <row r="14199" spans="1:6" x14ac:dyDescent="0.2">
      <c r="A14199" s="42" t="s">
        <v>51</v>
      </c>
      <c r="B14199" s="42" t="s">
        <v>8464</v>
      </c>
      <c r="C14199">
        <v>2015</v>
      </c>
      <c r="D14199" s="42" t="s">
        <v>9308</v>
      </c>
      <c r="E14199" t="b">
        <v>0</v>
      </c>
      <c r="F14199" s="42" t="s">
        <v>10808</v>
      </c>
    </row>
    <row r="14200" spans="1:6" x14ac:dyDescent="0.2">
      <c r="A14200" s="42" t="s">
        <v>51</v>
      </c>
      <c r="B14200" s="42" t="s">
        <v>8464</v>
      </c>
      <c r="C14200">
        <v>2016</v>
      </c>
      <c r="D14200" s="42" t="s">
        <v>8700</v>
      </c>
      <c r="E14200" t="b">
        <v>0</v>
      </c>
      <c r="F14200" s="42" t="s">
        <v>10808</v>
      </c>
    </row>
    <row r="14201" spans="1:6" x14ac:dyDescent="0.2">
      <c r="A14201" s="42" t="s">
        <v>51</v>
      </c>
      <c r="B14201" s="42" t="s">
        <v>8464</v>
      </c>
      <c r="C14201">
        <v>2017</v>
      </c>
      <c r="D14201" s="42" t="s">
        <v>9038</v>
      </c>
      <c r="E14201" t="b">
        <v>0</v>
      </c>
      <c r="F14201" s="42" t="s">
        <v>10808</v>
      </c>
    </row>
    <row r="14202" spans="1:6" x14ac:dyDescent="0.2">
      <c r="A14202" s="42" t="s">
        <v>51</v>
      </c>
      <c r="B14202" s="42" t="s">
        <v>8464</v>
      </c>
      <c r="C14202">
        <v>2018</v>
      </c>
      <c r="D14202" s="42" t="s">
        <v>8702</v>
      </c>
      <c r="E14202" t="b">
        <v>0</v>
      </c>
      <c r="F14202" s="42" t="s">
        <v>10808</v>
      </c>
    </row>
    <row r="14203" spans="1:6" x14ac:dyDescent="0.2">
      <c r="A14203" s="42" t="s">
        <v>51</v>
      </c>
      <c r="B14203" s="42" t="s">
        <v>8464</v>
      </c>
      <c r="C14203">
        <v>2019</v>
      </c>
      <c r="D14203" s="42" t="s">
        <v>9447</v>
      </c>
      <c r="E14203" t="b">
        <v>0</v>
      </c>
      <c r="F14203" s="42" t="s">
        <v>10808</v>
      </c>
    </row>
    <row r="14204" spans="1:6" x14ac:dyDescent="0.2">
      <c r="A14204" s="42" t="s">
        <v>3589</v>
      </c>
      <c r="B14204" s="42" t="s">
        <v>8454</v>
      </c>
      <c r="C14204">
        <v>2013</v>
      </c>
      <c r="D14204" s="42" t="s">
        <v>9443</v>
      </c>
      <c r="E14204" t="b">
        <v>0</v>
      </c>
      <c r="F14204" s="42" t="s">
        <v>10811</v>
      </c>
    </row>
    <row r="14205" spans="1:6" x14ac:dyDescent="0.2">
      <c r="A14205" s="42" t="s">
        <v>3589</v>
      </c>
      <c r="B14205" s="42" t="s">
        <v>8454</v>
      </c>
      <c r="C14205">
        <v>2014</v>
      </c>
      <c r="D14205" s="42" t="s">
        <v>9860</v>
      </c>
      <c r="E14205" t="b">
        <v>0</v>
      </c>
      <c r="F14205" s="42" t="s">
        <v>10811</v>
      </c>
    </row>
    <row r="14206" spans="1:6" x14ac:dyDescent="0.2">
      <c r="A14206" s="42" t="s">
        <v>3589</v>
      </c>
      <c r="B14206" s="42" t="s">
        <v>8454</v>
      </c>
      <c r="C14206">
        <v>2015</v>
      </c>
      <c r="D14206" s="42" t="s">
        <v>8830</v>
      </c>
      <c r="E14206" t="b">
        <v>0</v>
      </c>
      <c r="F14206" s="42" t="s">
        <v>10811</v>
      </c>
    </row>
    <row r="14207" spans="1:6" x14ac:dyDescent="0.2">
      <c r="A14207" s="42" t="s">
        <v>3589</v>
      </c>
      <c r="B14207" s="42" t="s">
        <v>8454</v>
      </c>
      <c r="C14207">
        <v>2016</v>
      </c>
      <c r="D14207" s="42" t="s">
        <v>8495</v>
      </c>
      <c r="E14207" t="b">
        <v>0</v>
      </c>
      <c r="F14207" s="42" t="s">
        <v>10811</v>
      </c>
    </row>
    <row r="14208" spans="1:6" x14ac:dyDescent="0.2">
      <c r="A14208" s="42" t="s">
        <v>3589</v>
      </c>
      <c r="B14208" s="42" t="s">
        <v>8454</v>
      </c>
      <c r="C14208">
        <v>2017</v>
      </c>
      <c r="D14208" s="42" t="s">
        <v>10286</v>
      </c>
      <c r="E14208" t="b">
        <v>0</v>
      </c>
      <c r="F14208" s="42" t="s">
        <v>10811</v>
      </c>
    </row>
    <row r="14209" spans="1:6" x14ac:dyDescent="0.2">
      <c r="A14209" s="42" t="s">
        <v>3589</v>
      </c>
      <c r="B14209" s="42" t="s">
        <v>8454</v>
      </c>
      <c r="C14209">
        <v>2018</v>
      </c>
      <c r="D14209" s="42" t="s">
        <v>8776</v>
      </c>
      <c r="E14209" t="b">
        <v>0</v>
      </c>
      <c r="F14209" s="42" t="s">
        <v>10811</v>
      </c>
    </row>
    <row r="14210" spans="1:6" x14ac:dyDescent="0.2">
      <c r="A14210" s="42" t="s">
        <v>3589</v>
      </c>
      <c r="B14210" s="42" t="s">
        <v>8454</v>
      </c>
      <c r="C14210">
        <v>2019</v>
      </c>
      <c r="D14210" s="42" t="s">
        <v>10812</v>
      </c>
      <c r="E14210" t="b">
        <v>0</v>
      </c>
      <c r="F14210" s="42" t="s">
        <v>10811</v>
      </c>
    </row>
    <row r="14211" spans="1:6" x14ac:dyDescent="0.2">
      <c r="A14211" s="42" t="s">
        <v>3589</v>
      </c>
      <c r="B14211" s="42" t="s">
        <v>8462</v>
      </c>
      <c r="C14211">
        <v>2013</v>
      </c>
      <c r="D14211" s="42" t="s">
        <v>9175</v>
      </c>
      <c r="E14211" t="b">
        <v>0</v>
      </c>
      <c r="F14211" s="42" t="s">
        <v>10811</v>
      </c>
    </row>
    <row r="14212" spans="1:6" x14ac:dyDescent="0.2">
      <c r="A14212" s="42" t="s">
        <v>3589</v>
      </c>
      <c r="B14212" s="42" t="s">
        <v>8462</v>
      </c>
      <c r="C14212">
        <v>2014</v>
      </c>
      <c r="D14212" s="42" t="s">
        <v>9245</v>
      </c>
      <c r="E14212" t="b">
        <v>0</v>
      </c>
      <c r="F14212" s="42" t="s">
        <v>10811</v>
      </c>
    </row>
    <row r="14213" spans="1:6" x14ac:dyDescent="0.2">
      <c r="A14213" s="42" t="s">
        <v>3589</v>
      </c>
      <c r="B14213" s="42" t="s">
        <v>8462</v>
      </c>
      <c r="C14213">
        <v>2015</v>
      </c>
      <c r="D14213" s="42" t="s">
        <v>10282</v>
      </c>
      <c r="E14213" t="b">
        <v>0</v>
      </c>
      <c r="F14213" s="42" t="s">
        <v>10811</v>
      </c>
    </row>
    <row r="14214" spans="1:6" x14ac:dyDescent="0.2">
      <c r="A14214" s="42" t="s">
        <v>3589</v>
      </c>
      <c r="B14214" s="42" t="s">
        <v>8462</v>
      </c>
      <c r="C14214">
        <v>2016</v>
      </c>
      <c r="D14214" s="42" t="s">
        <v>9632</v>
      </c>
      <c r="E14214" t="b">
        <v>0</v>
      </c>
      <c r="F14214" s="42" t="s">
        <v>10811</v>
      </c>
    </row>
    <row r="14215" spans="1:6" x14ac:dyDescent="0.2">
      <c r="A14215" s="42" t="s">
        <v>3589</v>
      </c>
      <c r="B14215" s="42" t="s">
        <v>8462</v>
      </c>
      <c r="C14215">
        <v>2017</v>
      </c>
      <c r="D14215" s="42" t="s">
        <v>8642</v>
      </c>
      <c r="E14215" t="b">
        <v>0</v>
      </c>
      <c r="F14215" s="42" t="s">
        <v>10811</v>
      </c>
    </row>
    <row r="14216" spans="1:6" x14ac:dyDescent="0.2">
      <c r="A14216" s="42" t="s">
        <v>3589</v>
      </c>
      <c r="B14216" s="42" t="s">
        <v>8462</v>
      </c>
      <c r="C14216">
        <v>2018</v>
      </c>
      <c r="D14216" s="42" t="s">
        <v>10813</v>
      </c>
      <c r="E14216" t="b">
        <v>0</v>
      </c>
      <c r="F14216" s="42" t="s">
        <v>10811</v>
      </c>
    </row>
    <row r="14217" spans="1:6" x14ac:dyDescent="0.2">
      <c r="A14217" s="42" t="s">
        <v>3589</v>
      </c>
      <c r="B14217" s="42" t="s">
        <v>8462</v>
      </c>
      <c r="C14217">
        <v>2019</v>
      </c>
      <c r="D14217" s="42" t="s">
        <v>9307</v>
      </c>
      <c r="E14217" t="b">
        <v>0</v>
      </c>
      <c r="F14217" s="42" t="s">
        <v>10811</v>
      </c>
    </row>
    <row r="14218" spans="1:6" x14ac:dyDescent="0.2">
      <c r="A14218" s="42" t="s">
        <v>3589</v>
      </c>
      <c r="B14218" s="42" t="s">
        <v>8464</v>
      </c>
      <c r="C14218">
        <v>2013</v>
      </c>
      <c r="D14218" s="42" t="s">
        <v>9170</v>
      </c>
      <c r="E14218" t="b">
        <v>0</v>
      </c>
      <c r="F14218" s="42" t="s">
        <v>10811</v>
      </c>
    </row>
    <row r="14219" spans="1:6" x14ac:dyDescent="0.2">
      <c r="A14219" s="42" t="s">
        <v>3589</v>
      </c>
      <c r="B14219" s="42" t="s">
        <v>8464</v>
      </c>
      <c r="C14219">
        <v>2014</v>
      </c>
      <c r="D14219" s="42" t="s">
        <v>8556</v>
      </c>
      <c r="E14219" t="b">
        <v>0</v>
      </c>
      <c r="F14219" s="42" t="s">
        <v>10811</v>
      </c>
    </row>
    <row r="14220" spans="1:6" x14ac:dyDescent="0.2">
      <c r="A14220" s="42" t="s">
        <v>3589</v>
      </c>
      <c r="B14220" s="42" t="s">
        <v>8464</v>
      </c>
      <c r="C14220">
        <v>2015</v>
      </c>
      <c r="D14220" s="42" t="s">
        <v>8467</v>
      </c>
      <c r="E14220" t="b">
        <v>0</v>
      </c>
      <c r="F14220" s="42" t="s">
        <v>10811</v>
      </c>
    </row>
    <row r="14221" spans="1:6" x14ac:dyDescent="0.2">
      <c r="A14221" s="42" t="s">
        <v>3589</v>
      </c>
      <c r="B14221" s="42" t="s">
        <v>8464</v>
      </c>
      <c r="C14221">
        <v>2016</v>
      </c>
      <c r="D14221" s="42" t="s">
        <v>8547</v>
      </c>
      <c r="E14221" t="b">
        <v>0</v>
      </c>
      <c r="F14221" s="42" t="s">
        <v>10811</v>
      </c>
    </row>
    <row r="14222" spans="1:6" x14ac:dyDescent="0.2">
      <c r="A14222" s="42" t="s">
        <v>3589</v>
      </c>
      <c r="B14222" s="42" t="s">
        <v>8464</v>
      </c>
      <c r="C14222">
        <v>2017</v>
      </c>
      <c r="D14222" s="42" t="s">
        <v>8530</v>
      </c>
      <c r="E14222" t="b">
        <v>0</v>
      </c>
      <c r="F14222" s="42" t="s">
        <v>10811</v>
      </c>
    </row>
    <row r="14223" spans="1:6" x14ac:dyDescent="0.2">
      <c r="A14223" s="42" t="s">
        <v>3589</v>
      </c>
      <c r="B14223" s="42" t="s">
        <v>8464</v>
      </c>
      <c r="C14223">
        <v>2018</v>
      </c>
      <c r="D14223" s="42" t="s">
        <v>8511</v>
      </c>
      <c r="E14223" t="b">
        <v>0</v>
      </c>
      <c r="F14223" s="42" t="s">
        <v>10811</v>
      </c>
    </row>
    <row r="14224" spans="1:6" x14ac:dyDescent="0.2">
      <c r="A14224" s="42" t="s">
        <v>3589</v>
      </c>
      <c r="B14224" s="42" t="s">
        <v>8464</v>
      </c>
      <c r="C14224">
        <v>2019</v>
      </c>
      <c r="D14224" s="42" t="s">
        <v>8551</v>
      </c>
      <c r="E14224" t="b">
        <v>0</v>
      </c>
      <c r="F14224" s="42" t="s">
        <v>10811</v>
      </c>
    </row>
    <row r="14225" spans="1:6" x14ac:dyDescent="0.2">
      <c r="A14225" s="42" t="s">
        <v>3591</v>
      </c>
      <c r="B14225" s="42" t="s">
        <v>8454</v>
      </c>
      <c r="C14225">
        <v>2013</v>
      </c>
      <c r="D14225" s="42" t="s">
        <v>9361</v>
      </c>
      <c r="E14225" t="b">
        <v>0</v>
      </c>
      <c r="F14225" s="42" t="s">
        <v>10814</v>
      </c>
    </row>
    <row r="14226" spans="1:6" x14ac:dyDescent="0.2">
      <c r="A14226" s="42" t="s">
        <v>3591</v>
      </c>
      <c r="B14226" s="42" t="s">
        <v>8454</v>
      </c>
      <c r="C14226">
        <v>2014</v>
      </c>
      <c r="D14226" s="42" t="s">
        <v>9312</v>
      </c>
      <c r="E14226" t="b">
        <v>0</v>
      </c>
      <c r="F14226" s="42" t="s">
        <v>10814</v>
      </c>
    </row>
    <row r="14227" spans="1:6" x14ac:dyDescent="0.2">
      <c r="A14227" s="42" t="s">
        <v>3591</v>
      </c>
      <c r="B14227" s="42" t="s">
        <v>8454</v>
      </c>
      <c r="C14227">
        <v>2015</v>
      </c>
      <c r="D14227" s="42" t="s">
        <v>9001</v>
      </c>
      <c r="E14227" t="b">
        <v>0</v>
      </c>
      <c r="F14227" s="42" t="s">
        <v>10814</v>
      </c>
    </row>
    <row r="14228" spans="1:6" x14ac:dyDescent="0.2">
      <c r="A14228" s="42" t="s">
        <v>3591</v>
      </c>
      <c r="B14228" s="42" t="s">
        <v>8454</v>
      </c>
      <c r="C14228">
        <v>2016</v>
      </c>
      <c r="D14228" s="42" t="s">
        <v>8994</v>
      </c>
      <c r="E14228" t="b">
        <v>0</v>
      </c>
      <c r="F14228" s="42" t="s">
        <v>10814</v>
      </c>
    </row>
    <row r="14229" spans="1:6" x14ac:dyDescent="0.2">
      <c r="A14229" s="42" t="s">
        <v>3591</v>
      </c>
      <c r="B14229" s="42" t="s">
        <v>8454</v>
      </c>
      <c r="C14229">
        <v>2017</v>
      </c>
      <c r="D14229" s="42" t="s">
        <v>9193</v>
      </c>
      <c r="E14229" t="b">
        <v>0</v>
      </c>
      <c r="F14229" s="42" t="s">
        <v>10814</v>
      </c>
    </row>
    <row r="14230" spans="1:6" x14ac:dyDescent="0.2">
      <c r="A14230" s="42" t="s">
        <v>3591</v>
      </c>
      <c r="B14230" s="42" t="s">
        <v>8454</v>
      </c>
      <c r="C14230">
        <v>2018</v>
      </c>
      <c r="D14230" s="42" t="s">
        <v>8584</v>
      </c>
      <c r="E14230" t="b">
        <v>0</v>
      </c>
      <c r="F14230" s="42" t="s">
        <v>10814</v>
      </c>
    </row>
    <row r="14231" spans="1:6" x14ac:dyDescent="0.2">
      <c r="A14231" s="42" t="s">
        <v>3591</v>
      </c>
      <c r="B14231" s="42" t="s">
        <v>8454</v>
      </c>
      <c r="C14231">
        <v>2019</v>
      </c>
      <c r="D14231" s="42" t="s">
        <v>8755</v>
      </c>
      <c r="E14231" t="b">
        <v>0</v>
      </c>
      <c r="F14231" s="42" t="s">
        <v>10814</v>
      </c>
    </row>
    <row r="14232" spans="1:6" x14ac:dyDescent="0.2">
      <c r="A14232" s="42" t="s">
        <v>3591</v>
      </c>
      <c r="B14232" s="42" t="s">
        <v>8462</v>
      </c>
      <c r="C14232">
        <v>2013</v>
      </c>
      <c r="D14232" s="42" t="s">
        <v>9001</v>
      </c>
      <c r="E14232" t="b">
        <v>0</v>
      </c>
      <c r="F14232" s="42" t="s">
        <v>10814</v>
      </c>
    </row>
    <row r="14233" spans="1:6" x14ac:dyDescent="0.2">
      <c r="A14233" s="42" t="s">
        <v>3591</v>
      </c>
      <c r="B14233" s="42" t="s">
        <v>8462</v>
      </c>
      <c r="C14233">
        <v>2014</v>
      </c>
      <c r="D14233" s="42" t="s">
        <v>8613</v>
      </c>
      <c r="E14233" t="b">
        <v>0</v>
      </c>
      <c r="F14233" s="42" t="s">
        <v>10814</v>
      </c>
    </row>
    <row r="14234" spans="1:6" x14ac:dyDescent="0.2">
      <c r="A14234" s="42" t="s">
        <v>3591</v>
      </c>
      <c r="B14234" s="42" t="s">
        <v>8462</v>
      </c>
      <c r="C14234">
        <v>2015</v>
      </c>
      <c r="D14234" s="42" t="s">
        <v>8635</v>
      </c>
      <c r="E14234" t="b">
        <v>0</v>
      </c>
      <c r="F14234" s="42" t="s">
        <v>10814</v>
      </c>
    </row>
    <row r="14235" spans="1:6" x14ac:dyDescent="0.2">
      <c r="A14235" s="42" t="s">
        <v>3591</v>
      </c>
      <c r="B14235" s="42" t="s">
        <v>8462</v>
      </c>
      <c r="C14235">
        <v>2016</v>
      </c>
      <c r="D14235" s="42" t="s">
        <v>8986</v>
      </c>
      <c r="E14235" t="b">
        <v>0</v>
      </c>
      <c r="F14235" s="42" t="s">
        <v>10814</v>
      </c>
    </row>
    <row r="14236" spans="1:6" x14ac:dyDescent="0.2">
      <c r="A14236" s="42" t="s">
        <v>3591</v>
      </c>
      <c r="B14236" s="42" t="s">
        <v>8462</v>
      </c>
      <c r="C14236">
        <v>2017</v>
      </c>
      <c r="D14236" s="42" t="s">
        <v>8635</v>
      </c>
      <c r="E14236" t="b">
        <v>0</v>
      </c>
      <c r="F14236" s="42" t="s">
        <v>10814</v>
      </c>
    </row>
    <row r="14237" spans="1:6" x14ac:dyDescent="0.2">
      <c r="A14237" s="42" t="s">
        <v>3591</v>
      </c>
      <c r="B14237" s="42" t="s">
        <v>8462</v>
      </c>
      <c r="C14237">
        <v>2018</v>
      </c>
      <c r="D14237" s="42" t="s">
        <v>8962</v>
      </c>
      <c r="E14237" t="b">
        <v>0</v>
      </c>
      <c r="F14237" s="42" t="s">
        <v>10814</v>
      </c>
    </row>
    <row r="14238" spans="1:6" x14ac:dyDescent="0.2">
      <c r="A14238" s="42" t="s">
        <v>3591</v>
      </c>
      <c r="B14238" s="42" t="s">
        <v>8462</v>
      </c>
      <c r="C14238">
        <v>2019</v>
      </c>
      <c r="D14238" s="42" t="s">
        <v>9308</v>
      </c>
      <c r="E14238" t="b">
        <v>0</v>
      </c>
      <c r="F14238" s="42" t="s">
        <v>10814</v>
      </c>
    </row>
    <row r="14239" spans="1:6" x14ac:dyDescent="0.2">
      <c r="A14239" s="42" t="s">
        <v>3591</v>
      </c>
      <c r="B14239" s="42" t="s">
        <v>8464</v>
      </c>
      <c r="C14239">
        <v>2013</v>
      </c>
      <c r="D14239" s="42" t="s">
        <v>8940</v>
      </c>
      <c r="E14239" t="b">
        <v>0</v>
      </c>
      <c r="F14239" s="42" t="s">
        <v>10814</v>
      </c>
    </row>
    <row r="14240" spans="1:6" x14ac:dyDescent="0.2">
      <c r="A14240" s="42" t="s">
        <v>3591</v>
      </c>
      <c r="B14240" s="42" t="s">
        <v>8464</v>
      </c>
      <c r="C14240">
        <v>2014</v>
      </c>
      <c r="D14240" s="42" t="s">
        <v>9093</v>
      </c>
      <c r="E14240" t="b">
        <v>0</v>
      </c>
      <c r="F14240" s="42" t="s">
        <v>10814</v>
      </c>
    </row>
    <row r="14241" spans="1:6" x14ac:dyDescent="0.2">
      <c r="A14241" s="42" t="s">
        <v>3591</v>
      </c>
      <c r="B14241" s="42" t="s">
        <v>8464</v>
      </c>
      <c r="C14241">
        <v>2015</v>
      </c>
      <c r="D14241" s="42" t="s">
        <v>9322</v>
      </c>
      <c r="E14241" t="b">
        <v>0</v>
      </c>
      <c r="F14241" s="42" t="s">
        <v>10814</v>
      </c>
    </row>
    <row r="14242" spans="1:6" x14ac:dyDescent="0.2">
      <c r="A14242" s="42" t="s">
        <v>3591</v>
      </c>
      <c r="B14242" s="42" t="s">
        <v>8464</v>
      </c>
      <c r="C14242">
        <v>2016</v>
      </c>
      <c r="D14242" s="42" t="s">
        <v>8598</v>
      </c>
      <c r="E14242" t="b">
        <v>0</v>
      </c>
      <c r="F14242" s="42" t="s">
        <v>10814</v>
      </c>
    </row>
    <row r="14243" spans="1:6" x14ac:dyDescent="0.2">
      <c r="A14243" s="42" t="s">
        <v>3591</v>
      </c>
      <c r="B14243" s="42" t="s">
        <v>8464</v>
      </c>
      <c r="C14243">
        <v>2017</v>
      </c>
      <c r="D14243" s="42" t="s">
        <v>8969</v>
      </c>
      <c r="E14243" t="b">
        <v>0</v>
      </c>
      <c r="F14243" s="42" t="s">
        <v>10814</v>
      </c>
    </row>
    <row r="14244" spans="1:6" x14ac:dyDescent="0.2">
      <c r="A14244" s="42" t="s">
        <v>3591</v>
      </c>
      <c r="B14244" s="42" t="s">
        <v>8464</v>
      </c>
      <c r="C14244">
        <v>2018</v>
      </c>
      <c r="D14244" s="42" t="s">
        <v>9256</v>
      </c>
      <c r="E14244" t="b">
        <v>0</v>
      </c>
      <c r="F14244" s="42" t="s">
        <v>10814</v>
      </c>
    </row>
    <row r="14245" spans="1:6" x14ac:dyDescent="0.2">
      <c r="A14245" s="42" t="s">
        <v>3591</v>
      </c>
      <c r="B14245" s="42" t="s">
        <v>8464</v>
      </c>
      <c r="C14245">
        <v>2019</v>
      </c>
      <c r="D14245" s="42" t="s">
        <v>9092</v>
      </c>
      <c r="E14245" t="b">
        <v>0</v>
      </c>
      <c r="F14245" s="42" t="s">
        <v>10814</v>
      </c>
    </row>
    <row r="14246" spans="1:6" x14ac:dyDescent="0.2">
      <c r="A14246" s="42" t="s">
        <v>3592</v>
      </c>
      <c r="B14246" s="42" t="s">
        <v>8454</v>
      </c>
      <c r="C14246">
        <v>2013</v>
      </c>
      <c r="D14246" s="42" t="s">
        <v>9043</v>
      </c>
      <c r="E14246" t="b">
        <v>0</v>
      </c>
      <c r="F14246" s="42" t="s">
        <v>10815</v>
      </c>
    </row>
    <row r="14247" spans="1:6" x14ac:dyDescent="0.2">
      <c r="A14247" s="42" t="s">
        <v>3592</v>
      </c>
      <c r="B14247" s="42" t="s">
        <v>8454</v>
      </c>
      <c r="C14247">
        <v>2014</v>
      </c>
      <c r="D14247" s="42" t="s">
        <v>9232</v>
      </c>
      <c r="E14247" t="b">
        <v>0</v>
      </c>
      <c r="F14247" s="42" t="s">
        <v>10815</v>
      </c>
    </row>
    <row r="14248" spans="1:6" x14ac:dyDescent="0.2">
      <c r="A14248" s="42" t="s">
        <v>3592</v>
      </c>
      <c r="B14248" s="42" t="s">
        <v>8454</v>
      </c>
      <c r="C14248">
        <v>2015</v>
      </c>
      <c r="D14248" s="42" t="s">
        <v>8920</v>
      </c>
      <c r="E14248" t="b">
        <v>0</v>
      </c>
      <c r="F14248" s="42" t="s">
        <v>10815</v>
      </c>
    </row>
    <row r="14249" spans="1:6" x14ac:dyDescent="0.2">
      <c r="A14249" s="42" t="s">
        <v>3592</v>
      </c>
      <c r="B14249" s="42" t="s">
        <v>8454</v>
      </c>
      <c r="C14249">
        <v>2016</v>
      </c>
      <c r="D14249" s="42" t="s">
        <v>9351</v>
      </c>
      <c r="E14249" t="b">
        <v>0</v>
      </c>
      <c r="F14249" s="42" t="s">
        <v>10815</v>
      </c>
    </row>
    <row r="14250" spans="1:6" x14ac:dyDescent="0.2">
      <c r="A14250" s="42" t="s">
        <v>3592</v>
      </c>
      <c r="B14250" s="42" t="s">
        <v>8454</v>
      </c>
      <c r="C14250">
        <v>2017</v>
      </c>
      <c r="D14250" s="42" t="s">
        <v>9281</v>
      </c>
      <c r="E14250" t="b">
        <v>0</v>
      </c>
      <c r="F14250" s="42" t="s">
        <v>10815</v>
      </c>
    </row>
    <row r="14251" spans="1:6" x14ac:dyDescent="0.2">
      <c r="A14251" s="42" t="s">
        <v>3592</v>
      </c>
      <c r="B14251" s="42" t="s">
        <v>8454</v>
      </c>
      <c r="C14251">
        <v>2018</v>
      </c>
      <c r="D14251" s="42" t="s">
        <v>9248</v>
      </c>
      <c r="E14251" t="b">
        <v>0</v>
      </c>
      <c r="F14251" s="42" t="s">
        <v>10815</v>
      </c>
    </row>
    <row r="14252" spans="1:6" x14ac:dyDescent="0.2">
      <c r="A14252" s="42" t="s">
        <v>3592</v>
      </c>
      <c r="B14252" s="42" t="s">
        <v>8454</v>
      </c>
      <c r="C14252">
        <v>2019</v>
      </c>
      <c r="D14252" s="42" t="s">
        <v>10816</v>
      </c>
      <c r="E14252" t="b">
        <v>0</v>
      </c>
      <c r="F14252" s="42" t="s">
        <v>10815</v>
      </c>
    </row>
    <row r="14253" spans="1:6" x14ac:dyDescent="0.2">
      <c r="A14253" s="42" t="s">
        <v>3592</v>
      </c>
      <c r="B14253" s="42" t="s">
        <v>8462</v>
      </c>
      <c r="C14253">
        <v>2013</v>
      </c>
      <c r="D14253" s="42" t="s">
        <v>9315</v>
      </c>
      <c r="E14253" t="b">
        <v>0</v>
      </c>
      <c r="F14253" s="42" t="s">
        <v>10815</v>
      </c>
    </row>
    <row r="14254" spans="1:6" x14ac:dyDescent="0.2">
      <c r="A14254" s="42" t="s">
        <v>3592</v>
      </c>
      <c r="B14254" s="42" t="s">
        <v>8462</v>
      </c>
      <c r="C14254">
        <v>2014</v>
      </c>
      <c r="D14254" s="42" t="s">
        <v>9262</v>
      </c>
      <c r="E14254" t="b">
        <v>0</v>
      </c>
      <c r="F14254" s="42" t="s">
        <v>10815</v>
      </c>
    </row>
    <row r="14255" spans="1:6" x14ac:dyDescent="0.2">
      <c r="A14255" s="42" t="s">
        <v>3592</v>
      </c>
      <c r="B14255" s="42" t="s">
        <v>8462</v>
      </c>
      <c r="C14255">
        <v>2015</v>
      </c>
      <c r="D14255" s="42" t="s">
        <v>9749</v>
      </c>
      <c r="E14255" t="b">
        <v>0</v>
      </c>
      <c r="F14255" s="42" t="s">
        <v>10815</v>
      </c>
    </row>
    <row r="14256" spans="1:6" x14ac:dyDescent="0.2">
      <c r="A14256" s="42" t="s">
        <v>3592</v>
      </c>
      <c r="B14256" s="42" t="s">
        <v>8462</v>
      </c>
      <c r="C14256">
        <v>2016</v>
      </c>
      <c r="D14256" s="42" t="s">
        <v>9051</v>
      </c>
      <c r="E14256" t="b">
        <v>0</v>
      </c>
      <c r="F14256" s="42" t="s">
        <v>10815</v>
      </c>
    </row>
    <row r="14257" spans="1:6" x14ac:dyDescent="0.2">
      <c r="A14257" s="42" t="s">
        <v>3592</v>
      </c>
      <c r="B14257" s="42" t="s">
        <v>8462</v>
      </c>
      <c r="C14257">
        <v>2017</v>
      </c>
      <c r="D14257" s="42" t="s">
        <v>8800</v>
      </c>
      <c r="E14257" t="b">
        <v>0</v>
      </c>
      <c r="F14257" s="42" t="s">
        <v>10815</v>
      </c>
    </row>
    <row r="14258" spans="1:6" x14ac:dyDescent="0.2">
      <c r="A14258" s="42" t="s">
        <v>3592</v>
      </c>
      <c r="B14258" s="42" t="s">
        <v>8462</v>
      </c>
      <c r="C14258">
        <v>2018</v>
      </c>
      <c r="D14258" s="42" t="s">
        <v>10254</v>
      </c>
      <c r="E14258" t="b">
        <v>0</v>
      </c>
      <c r="F14258" s="42" t="s">
        <v>10815</v>
      </c>
    </row>
    <row r="14259" spans="1:6" x14ac:dyDescent="0.2">
      <c r="A14259" s="42" t="s">
        <v>3592</v>
      </c>
      <c r="B14259" s="42" t="s">
        <v>8462</v>
      </c>
      <c r="C14259">
        <v>2019</v>
      </c>
      <c r="D14259" s="42" t="s">
        <v>10430</v>
      </c>
      <c r="E14259" t="b">
        <v>0</v>
      </c>
      <c r="F14259" s="42" t="s">
        <v>10815</v>
      </c>
    </row>
    <row r="14260" spans="1:6" x14ac:dyDescent="0.2">
      <c r="A14260" s="42" t="s">
        <v>3592</v>
      </c>
      <c r="B14260" s="42" t="s">
        <v>8464</v>
      </c>
      <c r="C14260">
        <v>2013</v>
      </c>
      <c r="D14260" s="42" t="s">
        <v>8638</v>
      </c>
      <c r="E14260" t="b">
        <v>0</v>
      </c>
      <c r="F14260" s="42" t="s">
        <v>10815</v>
      </c>
    </row>
    <row r="14261" spans="1:6" x14ac:dyDescent="0.2">
      <c r="A14261" s="42" t="s">
        <v>3592</v>
      </c>
      <c r="B14261" s="42" t="s">
        <v>8464</v>
      </c>
      <c r="C14261">
        <v>2014</v>
      </c>
      <c r="D14261" s="42" t="s">
        <v>8932</v>
      </c>
      <c r="E14261" t="b">
        <v>0</v>
      </c>
      <c r="F14261" s="42" t="s">
        <v>10815</v>
      </c>
    </row>
    <row r="14262" spans="1:6" x14ac:dyDescent="0.2">
      <c r="A14262" s="42" t="s">
        <v>3592</v>
      </c>
      <c r="B14262" s="42" t="s">
        <v>8464</v>
      </c>
      <c r="C14262">
        <v>2015</v>
      </c>
      <c r="D14262" s="42" t="s">
        <v>8825</v>
      </c>
      <c r="E14262" t="b">
        <v>0</v>
      </c>
      <c r="F14262" s="42" t="s">
        <v>10815</v>
      </c>
    </row>
    <row r="14263" spans="1:6" x14ac:dyDescent="0.2">
      <c r="A14263" s="42" t="s">
        <v>3592</v>
      </c>
      <c r="B14263" s="42" t="s">
        <v>8464</v>
      </c>
      <c r="C14263">
        <v>2016</v>
      </c>
      <c r="D14263" s="42" t="s">
        <v>9040</v>
      </c>
      <c r="E14263" t="b">
        <v>0</v>
      </c>
      <c r="F14263" s="42" t="s">
        <v>10815</v>
      </c>
    </row>
    <row r="14264" spans="1:6" x14ac:dyDescent="0.2">
      <c r="A14264" s="42" t="s">
        <v>3592</v>
      </c>
      <c r="B14264" s="42" t="s">
        <v>8464</v>
      </c>
      <c r="C14264">
        <v>2017</v>
      </c>
      <c r="D14264" s="42" t="s">
        <v>8687</v>
      </c>
      <c r="E14264" t="b">
        <v>0</v>
      </c>
      <c r="F14264" s="42" t="s">
        <v>10815</v>
      </c>
    </row>
    <row r="14265" spans="1:6" x14ac:dyDescent="0.2">
      <c r="A14265" s="42" t="s">
        <v>3592</v>
      </c>
      <c r="B14265" s="42" t="s">
        <v>8464</v>
      </c>
      <c r="C14265">
        <v>2018</v>
      </c>
      <c r="D14265" s="42" t="s">
        <v>8715</v>
      </c>
      <c r="E14265" t="b">
        <v>0</v>
      </c>
      <c r="F14265" s="42" t="s">
        <v>10815</v>
      </c>
    </row>
    <row r="14266" spans="1:6" x14ac:dyDescent="0.2">
      <c r="A14266" s="42" t="s">
        <v>3592</v>
      </c>
      <c r="B14266" s="42" t="s">
        <v>8464</v>
      </c>
      <c r="C14266">
        <v>2019</v>
      </c>
      <c r="D14266" s="42" t="s">
        <v>9136</v>
      </c>
      <c r="E14266" t="b">
        <v>0</v>
      </c>
      <c r="F14266" s="42" t="s">
        <v>10815</v>
      </c>
    </row>
    <row r="14267" spans="1:6" x14ac:dyDescent="0.2">
      <c r="A14267" s="42" t="s">
        <v>3593</v>
      </c>
      <c r="B14267" s="42" t="s">
        <v>8454</v>
      </c>
      <c r="C14267">
        <v>2013</v>
      </c>
      <c r="D14267" s="42" t="s">
        <v>8920</v>
      </c>
      <c r="E14267" t="b">
        <v>0</v>
      </c>
      <c r="F14267" s="42" t="s">
        <v>10817</v>
      </c>
    </row>
    <row r="14268" spans="1:6" x14ac:dyDescent="0.2">
      <c r="A14268" s="42" t="s">
        <v>3593</v>
      </c>
      <c r="B14268" s="42" t="s">
        <v>8454</v>
      </c>
      <c r="C14268">
        <v>2014</v>
      </c>
      <c r="D14268" s="42" t="s">
        <v>9355</v>
      </c>
      <c r="E14268" t="b">
        <v>0</v>
      </c>
      <c r="F14268" s="42" t="s">
        <v>10817</v>
      </c>
    </row>
    <row r="14269" spans="1:6" x14ac:dyDescent="0.2">
      <c r="A14269" s="42" t="s">
        <v>3593</v>
      </c>
      <c r="B14269" s="42" t="s">
        <v>8454</v>
      </c>
      <c r="C14269">
        <v>2015</v>
      </c>
      <c r="D14269" s="42" t="s">
        <v>8773</v>
      </c>
      <c r="E14269" t="b">
        <v>0</v>
      </c>
      <c r="F14269" s="42" t="s">
        <v>10817</v>
      </c>
    </row>
    <row r="14270" spans="1:6" x14ac:dyDescent="0.2">
      <c r="A14270" s="42" t="s">
        <v>3593</v>
      </c>
      <c r="B14270" s="42" t="s">
        <v>8454</v>
      </c>
      <c r="C14270">
        <v>2016</v>
      </c>
      <c r="D14270" s="42" t="s">
        <v>9281</v>
      </c>
      <c r="E14270" t="b">
        <v>0</v>
      </c>
      <c r="F14270" s="42" t="s">
        <v>10817</v>
      </c>
    </row>
    <row r="14271" spans="1:6" x14ac:dyDescent="0.2">
      <c r="A14271" s="42" t="s">
        <v>3593</v>
      </c>
      <c r="B14271" s="42" t="s">
        <v>8454</v>
      </c>
      <c r="C14271">
        <v>2017</v>
      </c>
      <c r="D14271" s="42" t="s">
        <v>9869</v>
      </c>
      <c r="E14271" t="b">
        <v>0</v>
      </c>
      <c r="F14271" s="42" t="s">
        <v>10817</v>
      </c>
    </row>
    <row r="14272" spans="1:6" x14ac:dyDescent="0.2">
      <c r="A14272" s="42" t="s">
        <v>3593</v>
      </c>
      <c r="B14272" s="42" t="s">
        <v>8454</v>
      </c>
      <c r="C14272">
        <v>2018</v>
      </c>
      <c r="D14272" s="42" t="s">
        <v>8536</v>
      </c>
      <c r="E14272" t="b">
        <v>0</v>
      </c>
      <c r="F14272" s="42" t="s">
        <v>10817</v>
      </c>
    </row>
    <row r="14273" spans="1:6" x14ac:dyDescent="0.2">
      <c r="A14273" s="42" t="s">
        <v>3593</v>
      </c>
      <c r="B14273" s="42" t="s">
        <v>8454</v>
      </c>
      <c r="C14273">
        <v>2019</v>
      </c>
      <c r="D14273" s="42" t="s">
        <v>9030</v>
      </c>
      <c r="E14273" t="b">
        <v>0</v>
      </c>
      <c r="F14273" s="42" t="s">
        <v>10817</v>
      </c>
    </row>
    <row r="14274" spans="1:6" x14ac:dyDescent="0.2">
      <c r="A14274" s="42" t="s">
        <v>3593</v>
      </c>
      <c r="B14274" s="42" t="s">
        <v>8462</v>
      </c>
      <c r="C14274">
        <v>2013</v>
      </c>
      <c r="D14274" s="42" t="s">
        <v>8773</v>
      </c>
      <c r="E14274" t="b">
        <v>0</v>
      </c>
      <c r="F14274" s="42" t="s">
        <v>10817</v>
      </c>
    </row>
    <row r="14275" spans="1:6" x14ac:dyDescent="0.2">
      <c r="A14275" s="42" t="s">
        <v>3593</v>
      </c>
      <c r="B14275" s="42" t="s">
        <v>8462</v>
      </c>
      <c r="C14275">
        <v>2014</v>
      </c>
      <c r="D14275" s="42" t="s">
        <v>9812</v>
      </c>
      <c r="E14275" t="b">
        <v>0</v>
      </c>
      <c r="F14275" s="42" t="s">
        <v>10817</v>
      </c>
    </row>
    <row r="14276" spans="1:6" x14ac:dyDescent="0.2">
      <c r="A14276" s="42" t="s">
        <v>3593</v>
      </c>
      <c r="B14276" s="42" t="s">
        <v>8462</v>
      </c>
      <c r="C14276">
        <v>2015</v>
      </c>
      <c r="D14276" s="42" t="s">
        <v>10287</v>
      </c>
      <c r="E14276" t="b">
        <v>0</v>
      </c>
      <c r="F14276" s="42" t="s">
        <v>10817</v>
      </c>
    </row>
    <row r="14277" spans="1:6" x14ac:dyDescent="0.2">
      <c r="A14277" s="42" t="s">
        <v>3593</v>
      </c>
      <c r="B14277" s="42" t="s">
        <v>8462</v>
      </c>
      <c r="C14277">
        <v>2016</v>
      </c>
      <c r="D14277" s="42" t="s">
        <v>8800</v>
      </c>
      <c r="E14277" t="b">
        <v>0</v>
      </c>
      <c r="F14277" s="42" t="s">
        <v>10817</v>
      </c>
    </row>
    <row r="14278" spans="1:6" x14ac:dyDescent="0.2">
      <c r="A14278" s="42" t="s">
        <v>3593</v>
      </c>
      <c r="B14278" s="42" t="s">
        <v>8462</v>
      </c>
      <c r="C14278">
        <v>2017</v>
      </c>
      <c r="D14278" s="42" t="s">
        <v>10077</v>
      </c>
      <c r="E14278" t="b">
        <v>0</v>
      </c>
      <c r="F14278" s="42" t="s">
        <v>10817</v>
      </c>
    </row>
    <row r="14279" spans="1:6" x14ac:dyDescent="0.2">
      <c r="A14279" s="42" t="s">
        <v>3593</v>
      </c>
      <c r="B14279" s="42" t="s">
        <v>8462</v>
      </c>
      <c r="C14279">
        <v>2018</v>
      </c>
      <c r="D14279" s="42" t="s">
        <v>8742</v>
      </c>
      <c r="E14279" t="b">
        <v>0</v>
      </c>
      <c r="F14279" s="42" t="s">
        <v>10817</v>
      </c>
    </row>
    <row r="14280" spans="1:6" x14ac:dyDescent="0.2">
      <c r="A14280" s="42" t="s">
        <v>3593</v>
      </c>
      <c r="B14280" s="42" t="s">
        <v>8462</v>
      </c>
      <c r="C14280">
        <v>2019</v>
      </c>
      <c r="D14280" s="42" t="s">
        <v>10818</v>
      </c>
      <c r="E14280" t="b">
        <v>0</v>
      </c>
      <c r="F14280" s="42" t="s">
        <v>10817</v>
      </c>
    </row>
    <row r="14281" spans="1:6" x14ac:dyDescent="0.2">
      <c r="A14281" s="42" t="s">
        <v>3593</v>
      </c>
      <c r="B14281" s="42" t="s">
        <v>8464</v>
      </c>
      <c r="C14281">
        <v>2013</v>
      </c>
      <c r="D14281" s="42" t="s">
        <v>9158</v>
      </c>
      <c r="E14281" t="b">
        <v>0</v>
      </c>
      <c r="F14281" s="42" t="s">
        <v>10817</v>
      </c>
    </row>
    <row r="14282" spans="1:6" x14ac:dyDescent="0.2">
      <c r="A14282" s="42" t="s">
        <v>3593</v>
      </c>
      <c r="B14282" s="42" t="s">
        <v>8464</v>
      </c>
      <c r="C14282">
        <v>2014</v>
      </c>
      <c r="D14282" s="42" t="s">
        <v>9170</v>
      </c>
      <c r="E14282" t="b">
        <v>0</v>
      </c>
      <c r="F14282" s="42" t="s">
        <v>10817</v>
      </c>
    </row>
    <row r="14283" spans="1:6" x14ac:dyDescent="0.2">
      <c r="A14283" s="42" t="s">
        <v>3593</v>
      </c>
      <c r="B14283" s="42" t="s">
        <v>8464</v>
      </c>
      <c r="C14283">
        <v>2015</v>
      </c>
      <c r="D14283" s="42" t="s">
        <v>8631</v>
      </c>
      <c r="E14283" t="b">
        <v>0</v>
      </c>
      <c r="F14283" s="42" t="s">
        <v>10817</v>
      </c>
    </row>
    <row r="14284" spans="1:6" x14ac:dyDescent="0.2">
      <c r="A14284" s="42" t="s">
        <v>3593</v>
      </c>
      <c r="B14284" s="42" t="s">
        <v>8464</v>
      </c>
      <c r="C14284">
        <v>2016</v>
      </c>
      <c r="D14284" s="42" t="s">
        <v>8765</v>
      </c>
      <c r="E14284" t="b">
        <v>0</v>
      </c>
      <c r="F14284" s="42" t="s">
        <v>10817</v>
      </c>
    </row>
    <row r="14285" spans="1:6" x14ac:dyDescent="0.2">
      <c r="A14285" s="42" t="s">
        <v>3593</v>
      </c>
      <c r="B14285" s="42" t="s">
        <v>8464</v>
      </c>
      <c r="C14285">
        <v>2017</v>
      </c>
      <c r="D14285" s="42" t="s">
        <v>8460</v>
      </c>
      <c r="E14285" t="b">
        <v>0</v>
      </c>
      <c r="F14285" s="42" t="s">
        <v>10817</v>
      </c>
    </row>
    <row r="14286" spans="1:6" x14ac:dyDescent="0.2">
      <c r="A14286" s="42" t="s">
        <v>3593</v>
      </c>
      <c r="B14286" s="42" t="s">
        <v>8464</v>
      </c>
      <c r="C14286">
        <v>2018</v>
      </c>
      <c r="D14286" s="42" t="s">
        <v>8491</v>
      </c>
      <c r="E14286" t="b">
        <v>0</v>
      </c>
      <c r="F14286" s="42" t="s">
        <v>10817</v>
      </c>
    </row>
    <row r="14287" spans="1:6" x14ac:dyDescent="0.2">
      <c r="A14287" s="42" t="s">
        <v>3593</v>
      </c>
      <c r="B14287" s="42" t="s">
        <v>8464</v>
      </c>
      <c r="C14287">
        <v>2019</v>
      </c>
      <c r="D14287" s="42" t="s">
        <v>8708</v>
      </c>
      <c r="E14287" t="b">
        <v>0</v>
      </c>
      <c r="F14287" s="42" t="s">
        <v>10817</v>
      </c>
    </row>
    <row r="14288" spans="1:6" x14ac:dyDescent="0.2">
      <c r="A14288" s="42" t="s">
        <v>3594</v>
      </c>
      <c r="B14288" s="42" t="s">
        <v>8454</v>
      </c>
      <c r="C14288">
        <v>2013</v>
      </c>
      <c r="D14288" s="42" t="s">
        <v>9228</v>
      </c>
      <c r="E14288" t="b">
        <v>0</v>
      </c>
      <c r="F14288" s="42" t="s">
        <v>10819</v>
      </c>
    </row>
    <row r="14289" spans="1:6" x14ac:dyDescent="0.2">
      <c r="A14289" s="42" t="s">
        <v>3594</v>
      </c>
      <c r="B14289" s="42" t="s">
        <v>8454</v>
      </c>
      <c r="C14289">
        <v>2014</v>
      </c>
      <c r="D14289" s="42" t="s">
        <v>10820</v>
      </c>
      <c r="E14289" t="b">
        <v>0</v>
      </c>
      <c r="F14289" s="42" t="s">
        <v>10819</v>
      </c>
    </row>
    <row r="14290" spans="1:6" x14ac:dyDescent="0.2">
      <c r="A14290" s="42" t="s">
        <v>3594</v>
      </c>
      <c r="B14290" s="42" t="s">
        <v>8454</v>
      </c>
      <c r="C14290">
        <v>2015</v>
      </c>
      <c r="D14290" s="42" t="s">
        <v>10077</v>
      </c>
      <c r="E14290" t="b">
        <v>0</v>
      </c>
      <c r="F14290" s="42" t="s">
        <v>10819</v>
      </c>
    </row>
    <row r="14291" spans="1:6" x14ac:dyDescent="0.2">
      <c r="A14291" s="42" t="s">
        <v>3594</v>
      </c>
      <c r="B14291" s="42" t="s">
        <v>8454</v>
      </c>
      <c r="C14291">
        <v>2016</v>
      </c>
      <c r="D14291" s="42" t="s">
        <v>9098</v>
      </c>
      <c r="E14291" t="b">
        <v>0</v>
      </c>
      <c r="F14291" s="42" t="s">
        <v>10819</v>
      </c>
    </row>
    <row r="14292" spans="1:6" x14ac:dyDescent="0.2">
      <c r="A14292" s="42" t="s">
        <v>3594</v>
      </c>
      <c r="B14292" s="42" t="s">
        <v>8454</v>
      </c>
      <c r="C14292">
        <v>2017</v>
      </c>
      <c r="D14292" s="42" t="s">
        <v>9030</v>
      </c>
      <c r="E14292" t="b">
        <v>0</v>
      </c>
      <c r="F14292" s="42" t="s">
        <v>10819</v>
      </c>
    </row>
    <row r="14293" spans="1:6" x14ac:dyDescent="0.2">
      <c r="A14293" s="42" t="s">
        <v>3594</v>
      </c>
      <c r="B14293" s="42" t="s">
        <v>8454</v>
      </c>
      <c r="C14293">
        <v>2018</v>
      </c>
      <c r="D14293" s="42" t="s">
        <v>10821</v>
      </c>
      <c r="E14293" t="b">
        <v>0</v>
      </c>
      <c r="F14293" s="42" t="s">
        <v>10819</v>
      </c>
    </row>
    <row r="14294" spans="1:6" x14ac:dyDescent="0.2">
      <c r="A14294" s="42" t="s">
        <v>3594</v>
      </c>
      <c r="B14294" s="42" t="s">
        <v>8454</v>
      </c>
      <c r="C14294">
        <v>2019</v>
      </c>
      <c r="D14294" s="42" t="s">
        <v>10822</v>
      </c>
      <c r="E14294" t="b">
        <v>0</v>
      </c>
      <c r="F14294" s="42" t="s">
        <v>10819</v>
      </c>
    </row>
    <row r="14295" spans="1:6" x14ac:dyDescent="0.2">
      <c r="A14295" s="42" t="s">
        <v>3594</v>
      </c>
      <c r="B14295" s="42" t="s">
        <v>8462</v>
      </c>
      <c r="C14295">
        <v>2013</v>
      </c>
      <c r="D14295" s="42" t="s">
        <v>8626</v>
      </c>
      <c r="E14295" t="b">
        <v>0</v>
      </c>
      <c r="F14295" s="42" t="s">
        <v>10819</v>
      </c>
    </row>
    <row r="14296" spans="1:6" x14ac:dyDescent="0.2">
      <c r="A14296" s="42" t="s">
        <v>3594</v>
      </c>
      <c r="B14296" s="42" t="s">
        <v>8462</v>
      </c>
      <c r="C14296">
        <v>2014</v>
      </c>
      <c r="D14296" s="42" t="s">
        <v>10430</v>
      </c>
      <c r="E14296" t="b">
        <v>0</v>
      </c>
      <c r="F14296" s="42" t="s">
        <v>10819</v>
      </c>
    </row>
    <row r="14297" spans="1:6" x14ac:dyDescent="0.2">
      <c r="A14297" s="42" t="s">
        <v>3594</v>
      </c>
      <c r="B14297" s="42" t="s">
        <v>8462</v>
      </c>
      <c r="C14297">
        <v>2015</v>
      </c>
      <c r="D14297" s="42" t="s">
        <v>9692</v>
      </c>
      <c r="E14297" t="b">
        <v>0</v>
      </c>
      <c r="F14297" s="42" t="s">
        <v>10819</v>
      </c>
    </row>
    <row r="14298" spans="1:6" x14ac:dyDescent="0.2">
      <c r="A14298" s="42" t="s">
        <v>3594</v>
      </c>
      <c r="B14298" s="42" t="s">
        <v>8462</v>
      </c>
      <c r="C14298">
        <v>2016</v>
      </c>
      <c r="D14298" s="42" t="s">
        <v>10823</v>
      </c>
      <c r="E14298" t="b">
        <v>0</v>
      </c>
      <c r="F14298" s="42" t="s">
        <v>10819</v>
      </c>
    </row>
    <row r="14299" spans="1:6" x14ac:dyDescent="0.2">
      <c r="A14299" s="42" t="s">
        <v>3594</v>
      </c>
      <c r="B14299" s="42" t="s">
        <v>8462</v>
      </c>
      <c r="C14299">
        <v>2017</v>
      </c>
      <c r="D14299" s="42" t="s">
        <v>10824</v>
      </c>
      <c r="E14299" t="b">
        <v>0</v>
      </c>
      <c r="F14299" s="42" t="s">
        <v>10819</v>
      </c>
    </row>
    <row r="14300" spans="1:6" x14ac:dyDescent="0.2">
      <c r="A14300" s="42" t="s">
        <v>3594</v>
      </c>
      <c r="B14300" s="42" t="s">
        <v>8462</v>
      </c>
      <c r="C14300">
        <v>2018</v>
      </c>
      <c r="D14300" s="42" t="s">
        <v>9880</v>
      </c>
      <c r="E14300" t="b">
        <v>0</v>
      </c>
      <c r="F14300" s="42" t="s">
        <v>10819</v>
      </c>
    </row>
    <row r="14301" spans="1:6" x14ac:dyDescent="0.2">
      <c r="A14301" s="42" t="s">
        <v>3594</v>
      </c>
      <c r="B14301" s="42" t="s">
        <v>8462</v>
      </c>
      <c r="C14301">
        <v>2019</v>
      </c>
      <c r="D14301" s="42" t="s">
        <v>8797</v>
      </c>
      <c r="E14301" t="b">
        <v>0</v>
      </c>
      <c r="F14301" s="42" t="s">
        <v>10819</v>
      </c>
    </row>
    <row r="14302" spans="1:6" x14ac:dyDescent="0.2">
      <c r="A14302" s="42" t="s">
        <v>3594</v>
      </c>
      <c r="B14302" s="42" t="s">
        <v>8464</v>
      </c>
      <c r="C14302">
        <v>2013</v>
      </c>
      <c r="D14302" s="42" t="s">
        <v>9161</v>
      </c>
      <c r="E14302" t="b">
        <v>0</v>
      </c>
      <c r="F14302" s="42" t="s">
        <v>10819</v>
      </c>
    </row>
    <row r="14303" spans="1:6" x14ac:dyDescent="0.2">
      <c r="A14303" s="42" t="s">
        <v>3594</v>
      </c>
      <c r="B14303" s="42" t="s">
        <v>8464</v>
      </c>
      <c r="C14303">
        <v>2014</v>
      </c>
      <c r="D14303" s="42" t="s">
        <v>9254</v>
      </c>
      <c r="E14303" t="b">
        <v>0</v>
      </c>
      <c r="F14303" s="42" t="s">
        <v>10819</v>
      </c>
    </row>
    <row r="14304" spans="1:6" x14ac:dyDescent="0.2">
      <c r="A14304" s="42" t="s">
        <v>3594</v>
      </c>
      <c r="B14304" s="42" t="s">
        <v>8464</v>
      </c>
      <c r="C14304">
        <v>2015</v>
      </c>
      <c r="D14304" s="42" t="s">
        <v>9021</v>
      </c>
      <c r="E14304" t="b">
        <v>0</v>
      </c>
      <c r="F14304" s="42" t="s">
        <v>10819</v>
      </c>
    </row>
    <row r="14305" spans="1:6" x14ac:dyDescent="0.2">
      <c r="A14305" s="42" t="s">
        <v>3594</v>
      </c>
      <c r="B14305" s="42" t="s">
        <v>8464</v>
      </c>
      <c r="C14305">
        <v>2016</v>
      </c>
      <c r="D14305" s="42" t="s">
        <v>8460</v>
      </c>
      <c r="E14305" t="b">
        <v>0</v>
      </c>
      <c r="F14305" s="42" t="s">
        <v>10819</v>
      </c>
    </row>
    <row r="14306" spans="1:6" x14ac:dyDescent="0.2">
      <c r="A14306" s="42" t="s">
        <v>3594</v>
      </c>
      <c r="B14306" s="42" t="s">
        <v>8464</v>
      </c>
      <c r="C14306">
        <v>2017</v>
      </c>
      <c r="D14306" s="42" t="s">
        <v>9221</v>
      </c>
      <c r="E14306" t="b">
        <v>0</v>
      </c>
      <c r="F14306" s="42" t="s">
        <v>10819</v>
      </c>
    </row>
    <row r="14307" spans="1:6" x14ac:dyDescent="0.2">
      <c r="A14307" s="42" t="s">
        <v>3594</v>
      </c>
      <c r="B14307" s="42" t="s">
        <v>8464</v>
      </c>
      <c r="C14307">
        <v>2018</v>
      </c>
      <c r="D14307" s="42" t="s">
        <v>9223</v>
      </c>
      <c r="E14307" t="b">
        <v>0</v>
      </c>
      <c r="F14307" s="42" t="s">
        <v>10819</v>
      </c>
    </row>
    <row r="14308" spans="1:6" x14ac:dyDescent="0.2">
      <c r="A14308" s="42" t="s">
        <v>3594</v>
      </c>
      <c r="B14308" s="42" t="s">
        <v>8464</v>
      </c>
      <c r="C14308">
        <v>2019</v>
      </c>
      <c r="D14308" s="42" t="s">
        <v>8708</v>
      </c>
      <c r="E14308" t="b">
        <v>0</v>
      </c>
      <c r="F14308" s="42" t="s">
        <v>10819</v>
      </c>
    </row>
    <row r="14309" spans="1:6" x14ac:dyDescent="0.2">
      <c r="A14309" s="42" t="s">
        <v>3597</v>
      </c>
      <c r="B14309" s="42" t="s">
        <v>8454</v>
      </c>
      <c r="C14309">
        <v>2013</v>
      </c>
      <c r="D14309" s="42" t="s">
        <v>10394</v>
      </c>
      <c r="E14309" t="b">
        <v>0</v>
      </c>
      <c r="F14309" s="42" t="s">
        <v>10825</v>
      </c>
    </row>
    <row r="14310" spans="1:6" x14ac:dyDescent="0.2">
      <c r="A14310" s="42" t="s">
        <v>3597</v>
      </c>
      <c r="B14310" s="42" t="s">
        <v>8454</v>
      </c>
      <c r="C14310">
        <v>2014</v>
      </c>
      <c r="D14310" s="42" t="s">
        <v>9348</v>
      </c>
      <c r="E14310" t="b">
        <v>0</v>
      </c>
      <c r="F14310" s="42" t="s">
        <v>10825</v>
      </c>
    </row>
    <row r="14311" spans="1:6" x14ac:dyDescent="0.2">
      <c r="A14311" s="42" t="s">
        <v>3597</v>
      </c>
      <c r="B14311" s="42" t="s">
        <v>8454</v>
      </c>
      <c r="C14311">
        <v>2015</v>
      </c>
      <c r="D14311" s="42" t="s">
        <v>9533</v>
      </c>
      <c r="E14311" t="b">
        <v>0</v>
      </c>
      <c r="F14311" s="42" t="s">
        <v>10825</v>
      </c>
    </row>
    <row r="14312" spans="1:6" x14ac:dyDescent="0.2">
      <c r="A14312" s="42" t="s">
        <v>3597</v>
      </c>
      <c r="B14312" s="42" t="s">
        <v>8454</v>
      </c>
      <c r="C14312">
        <v>2016</v>
      </c>
      <c r="D14312" s="42" t="s">
        <v>9036</v>
      </c>
      <c r="E14312" t="b">
        <v>0</v>
      </c>
      <c r="F14312" s="42" t="s">
        <v>10825</v>
      </c>
    </row>
    <row r="14313" spans="1:6" x14ac:dyDescent="0.2">
      <c r="A14313" s="42" t="s">
        <v>3597</v>
      </c>
      <c r="B14313" s="42" t="s">
        <v>8454</v>
      </c>
      <c r="C14313">
        <v>2017</v>
      </c>
      <c r="D14313" s="42" t="s">
        <v>10394</v>
      </c>
      <c r="E14313" t="b">
        <v>0</v>
      </c>
      <c r="F14313" s="42" t="s">
        <v>10825</v>
      </c>
    </row>
    <row r="14314" spans="1:6" x14ac:dyDescent="0.2">
      <c r="A14314" s="42" t="s">
        <v>3597</v>
      </c>
      <c r="B14314" s="42" t="s">
        <v>8454</v>
      </c>
      <c r="C14314">
        <v>2018</v>
      </c>
      <c r="D14314" s="42" t="s">
        <v>9164</v>
      </c>
      <c r="E14314" t="b">
        <v>0</v>
      </c>
      <c r="F14314" s="42" t="s">
        <v>10825</v>
      </c>
    </row>
    <row r="14315" spans="1:6" x14ac:dyDescent="0.2">
      <c r="A14315" s="42" t="s">
        <v>3597</v>
      </c>
      <c r="B14315" s="42" t="s">
        <v>8454</v>
      </c>
      <c r="C14315">
        <v>2019</v>
      </c>
      <c r="D14315" s="42" t="s">
        <v>8510</v>
      </c>
      <c r="E14315" t="b">
        <v>0</v>
      </c>
      <c r="F14315" s="42" t="s">
        <v>10825</v>
      </c>
    </row>
    <row r="14316" spans="1:6" x14ac:dyDescent="0.2">
      <c r="A14316" s="42" t="s">
        <v>3597</v>
      </c>
      <c r="B14316" s="42" t="s">
        <v>8462</v>
      </c>
      <c r="C14316">
        <v>2013</v>
      </c>
      <c r="D14316" s="42" t="s">
        <v>8546</v>
      </c>
      <c r="E14316" t="b">
        <v>0</v>
      </c>
      <c r="F14316" s="42" t="s">
        <v>10825</v>
      </c>
    </row>
    <row r="14317" spans="1:6" x14ac:dyDescent="0.2">
      <c r="A14317" s="42" t="s">
        <v>3597</v>
      </c>
      <c r="B14317" s="42" t="s">
        <v>8462</v>
      </c>
      <c r="C14317">
        <v>2014</v>
      </c>
      <c r="D14317" s="42" t="s">
        <v>8702</v>
      </c>
      <c r="E14317" t="b">
        <v>0</v>
      </c>
      <c r="F14317" s="42" t="s">
        <v>10825</v>
      </c>
    </row>
    <row r="14318" spans="1:6" x14ac:dyDescent="0.2">
      <c r="A14318" s="42" t="s">
        <v>3597</v>
      </c>
      <c r="B14318" s="42" t="s">
        <v>8462</v>
      </c>
      <c r="C14318">
        <v>2015</v>
      </c>
      <c r="D14318" s="42" t="s">
        <v>9533</v>
      </c>
      <c r="E14318" t="b">
        <v>0</v>
      </c>
      <c r="F14318" s="42" t="s">
        <v>10825</v>
      </c>
    </row>
    <row r="14319" spans="1:6" x14ac:dyDescent="0.2">
      <c r="A14319" s="42" t="s">
        <v>3597</v>
      </c>
      <c r="B14319" s="42" t="s">
        <v>8462</v>
      </c>
      <c r="C14319">
        <v>2016</v>
      </c>
      <c r="D14319" s="42" t="s">
        <v>8760</v>
      </c>
      <c r="E14319" t="b">
        <v>0</v>
      </c>
      <c r="F14319" s="42" t="s">
        <v>10825</v>
      </c>
    </row>
    <row r="14320" spans="1:6" x14ac:dyDescent="0.2">
      <c r="A14320" s="42" t="s">
        <v>3597</v>
      </c>
      <c r="B14320" s="42" t="s">
        <v>8462</v>
      </c>
      <c r="C14320">
        <v>2017</v>
      </c>
      <c r="D14320" s="42" t="s">
        <v>9398</v>
      </c>
      <c r="E14320" t="b">
        <v>0</v>
      </c>
      <c r="F14320" s="42" t="s">
        <v>10825</v>
      </c>
    </row>
    <row r="14321" spans="1:6" x14ac:dyDescent="0.2">
      <c r="A14321" s="42" t="s">
        <v>3597</v>
      </c>
      <c r="B14321" s="42" t="s">
        <v>8462</v>
      </c>
      <c r="C14321">
        <v>2018</v>
      </c>
      <c r="D14321" s="42" t="s">
        <v>9300</v>
      </c>
      <c r="E14321" t="b">
        <v>0</v>
      </c>
      <c r="F14321" s="42" t="s">
        <v>10825</v>
      </c>
    </row>
    <row r="14322" spans="1:6" x14ac:dyDescent="0.2">
      <c r="A14322" s="42" t="s">
        <v>3597</v>
      </c>
      <c r="B14322" s="42" t="s">
        <v>8462</v>
      </c>
      <c r="C14322">
        <v>2019</v>
      </c>
      <c r="D14322" s="42" t="s">
        <v>9350</v>
      </c>
      <c r="E14322" t="b">
        <v>0</v>
      </c>
      <c r="F14322" s="42" t="s">
        <v>10825</v>
      </c>
    </row>
    <row r="14323" spans="1:6" x14ac:dyDescent="0.2">
      <c r="A14323" s="42" t="s">
        <v>3597</v>
      </c>
      <c r="B14323" s="42" t="s">
        <v>8464</v>
      </c>
      <c r="C14323">
        <v>2013</v>
      </c>
      <c r="D14323" s="42" t="s">
        <v>9040</v>
      </c>
      <c r="E14323" t="b">
        <v>0</v>
      </c>
      <c r="F14323" s="42" t="s">
        <v>10825</v>
      </c>
    </row>
    <row r="14324" spans="1:6" x14ac:dyDescent="0.2">
      <c r="A14324" s="42" t="s">
        <v>3597</v>
      </c>
      <c r="B14324" s="42" t="s">
        <v>8464</v>
      </c>
      <c r="C14324">
        <v>2014</v>
      </c>
      <c r="D14324" s="42" t="s">
        <v>8597</v>
      </c>
      <c r="E14324" t="b">
        <v>0</v>
      </c>
      <c r="F14324" s="42" t="s">
        <v>10825</v>
      </c>
    </row>
    <row r="14325" spans="1:6" x14ac:dyDescent="0.2">
      <c r="A14325" s="42" t="s">
        <v>3597</v>
      </c>
      <c r="B14325" s="42" t="s">
        <v>8464</v>
      </c>
      <c r="C14325">
        <v>2015</v>
      </c>
      <c r="D14325" s="42" t="s">
        <v>9136</v>
      </c>
      <c r="E14325" t="b">
        <v>0</v>
      </c>
      <c r="F14325" s="42" t="s">
        <v>10825</v>
      </c>
    </row>
    <row r="14326" spans="1:6" x14ac:dyDescent="0.2">
      <c r="A14326" s="42" t="s">
        <v>3597</v>
      </c>
      <c r="B14326" s="42" t="s">
        <v>8464</v>
      </c>
      <c r="C14326">
        <v>2016</v>
      </c>
      <c r="D14326" s="42" t="s">
        <v>8608</v>
      </c>
      <c r="E14326" t="b">
        <v>0</v>
      </c>
      <c r="F14326" s="42" t="s">
        <v>10825</v>
      </c>
    </row>
    <row r="14327" spans="1:6" x14ac:dyDescent="0.2">
      <c r="A14327" s="42" t="s">
        <v>3597</v>
      </c>
      <c r="B14327" s="42" t="s">
        <v>8464</v>
      </c>
      <c r="C14327">
        <v>2017</v>
      </c>
      <c r="D14327" s="42" t="s">
        <v>8722</v>
      </c>
      <c r="E14327" t="b">
        <v>0</v>
      </c>
      <c r="F14327" s="42" t="s">
        <v>10825</v>
      </c>
    </row>
    <row r="14328" spans="1:6" x14ac:dyDescent="0.2">
      <c r="A14328" s="42" t="s">
        <v>3597</v>
      </c>
      <c r="B14328" s="42" t="s">
        <v>8464</v>
      </c>
      <c r="C14328">
        <v>2018</v>
      </c>
      <c r="D14328" s="42" t="s">
        <v>9271</v>
      </c>
      <c r="E14328" t="b">
        <v>0</v>
      </c>
      <c r="F14328" s="42" t="s">
        <v>10825</v>
      </c>
    </row>
    <row r="14329" spans="1:6" x14ac:dyDescent="0.2">
      <c r="A14329" s="42" t="s">
        <v>3597</v>
      </c>
      <c r="B14329" s="42" t="s">
        <v>8464</v>
      </c>
      <c r="C14329">
        <v>2019</v>
      </c>
      <c r="D14329" s="42" t="s">
        <v>9007</v>
      </c>
      <c r="E14329" t="b">
        <v>0</v>
      </c>
      <c r="F14329" s="42" t="s">
        <v>10825</v>
      </c>
    </row>
    <row r="14330" spans="1:6" x14ac:dyDescent="0.2">
      <c r="A14330" s="42" t="s">
        <v>3599</v>
      </c>
      <c r="B14330" s="42" t="s">
        <v>8454</v>
      </c>
      <c r="C14330">
        <v>2013</v>
      </c>
      <c r="D14330" s="42" t="s">
        <v>10826</v>
      </c>
      <c r="E14330" t="b">
        <v>0</v>
      </c>
      <c r="F14330" s="42" t="s">
        <v>10827</v>
      </c>
    </row>
    <row r="14331" spans="1:6" x14ac:dyDescent="0.2">
      <c r="A14331" s="42" t="s">
        <v>3599</v>
      </c>
      <c r="B14331" s="42" t="s">
        <v>8454</v>
      </c>
      <c r="C14331">
        <v>2014</v>
      </c>
      <c r="D14331" s="42" t="s">
        <v>8719</v>
      </c>
      <c r="E14331" t="b">
        <v>0</v>
      </c>
      <c r="F14331" s="42" t="s">
        <v>10827</v>
      </c>
    </row>
    <row r="14332" spans="1:6" x14ac:dyDescent="0.2">
      <c r="A14332" s="42" t="s">
        <v>3599</v>
      </c>
      <c r="B14332" s="42" t="s">
        <v>8454</v>
      </c>
      <c r="C14332">
        <v>2015</v>
      </c>
      <c r="D14332" s="42" t="s">
        <v>9016</v>
      </c>
      <c r="E14332" t="b">
        <v>0</v>
      </c>
      <c r="F14332" s="42" t="s">
        <v>10827</v>
      </c>
    </row>
    <row r="14333" spans="1:6" x14ac:dyDescent="0.2">
      <c r="A14333" s="42" t="s">
        <v>3599</v>
      </c>
      <c r="B14333" s="42" t="s">
        <v>8454</v>
      </c>
      <c r="C14333">
        <v>2016</v>
      </c>
      <c r="D14333" s="42" t="s">
        <v>10828</v>
      </c>
      <c r="E14333" t="b">
        <v>0</v>
      </c>
      <c r="F14333" s="42" t="s">
        <v>10827</v>
      </c>
    </row>
    <row r="14334" spans="1:6" x14ac:dyDescent="0.2">
      <c r="A14334" s="42" t="s">
        <v>3599</v>
      </c>
      <c r="B14334" s="42" t="s">
        <v>8454</v>
      </c>
      <c r="C14334">
        <v>2017</v>
      </c>
      <c r="D14334" s="42" t="s">
        <v>8582</v>
      </c>
      <c r="E14334" t="b">
        <v>0</v>
      </c>
      <c r="F14334" s="42" t="s">
        <v>10827</v>
      </c>
    </row>
    <row r="14335" spans="1:6" x14ac:dyDescent="0.2">
      <c r="A14335" s="42" t="s">
        <v>3599</v>
      </c>
      <c r="B14335" s="42" t="s">
        <v>8454</v>
      </c>
      <c r="C14335">
        <v>2018</v>
      </c>
      <c r="D14335" s="42" t="s">
        <v>8819</v>
      </c>
      <c r="E14335" t="b">
        <v>0</v>
      </c>
      <c r="F14335" s="42" t="s">
        <v>10827</v>
      </c>
    </row>
    <row r="14336" spans="1:6" x14ac:dyDescent="0.2">
      <c r="A14336" s="42" t="s">
        <v>3599</v>
      </c>
      <c r="B14336" s="42" t="s">
        <v>8454</v>
      </c>
      <c r="C14336">
        <v>2019</v>
      </c>
      <c r="D14336" s="42" t="s">
        <v>8714</v>
      </c>
      <c r="E14336" t="b">
        <v>0</v>
      </c>
      <c r="F14336" s="42" t="s">
        <v>10827</v>
      </c>
    </row>
    <row r="14337" spans="1:6" x14ac:dyDescent="0.2">
      <c r="A14337" s="42" t="s">
        <v>3599</v>
      </c>
      <c r="B14337" s="42" t="s">
        <v>8462</v>
      </c>
      <c r="C14337">
        <v>2013</v>
      </c>
      <c r="D14337" s="42" t="s">
        <v>10286</v>
      </c>
      <c r="E14337" t="b">
        <v>0</v>
      </c>
      <c r="F14337" s="42" t="s">
        <v>10827</v>
      </c>
    </row>
    <row r="14338" spans="1:6" x14ac:dyDescent="0.2">
      <c r="A14338" s="42" t="s">
        <v>3599</v>
      </c>
      <c r="B14338" s="42" t="s">
        <v>8462</v>
      </c>
      <c r="C14338">
        <v>2014</v>
      </c>
      <c r="D14338" s="42" t="s">
        <v>9495</v>
      </c>
      <c r="E14338" t="b">
        <v>0</v>
      </c>
      <c r="F14338" s="42" t="s">
        <v>10827</v>
      </c>
    </row>
    <row r="14339" spans="1:6" x14ac:dyDescent="0.2">
      <c r="A14339" s="42" t="s">
        <v>3599</v>
      </c>
      <c r="B14339" s="42" t="s">
        <v>8462</v>
      </c>
      <c r="C14339">
        <v>2015</v>
      </c>
      <c r="D14339" s="42" t="s">
        <v>9016</v>
      </c>
      <c r="E14339" t="b">
        <v>0</v>
      </c>
      <c r="F14339" s="42" t="s">
        <v>10827</v>
      </c>
    </row>
    <row r="14340" spans="1:6" x14ac:dyDescent="0.2">
      <c r="A14340" s="42" t="s">
        <v>3599</v>
      </c>
      <c r="B14340" s="42" t="s">
        <v>8462</v>
      </c>
      <c r="C14340">
        <v>2016</v>
      </c>
      <c r="D14340" s="42" t="s">
        <v>10828</v>
      </c>
      <c r="E14340" t="b">
        <v>0</v>
      </c>
      <c r="F14340" s="42" t="s">
        <v>10827</v>
      </c>
    </row>
    <row r="14341" spans="1:6" x14ac:dyDescent="0.2">
      <c r="A14341" s="42" t="s">
        <v>3599</v>
      </c>
      <c r="B14341" s="42" t="s">
        <v>8462</v>
      </c>
      <c r="C14341">
        <v>2017</v>
      </c>
      <c r="D14341" s="42" t="s">
        <v>8582</v>
      </c>
      <c r="E14341" t="b">
        <v>0</v>
      </c>
      <c r="F14341" s="42" t="s">
        <v>10827</v>
      </c>
    </row>
    <row r="14342" spans="1:6" x14ac:dyDescent="0.2">
      <c r="A14342" s="42" t="s">
        <v>3599</v>
      </c>
      <c r="B14342" s="42" t="s">
        <v>8462</v>
      </c>
      <c r="C14342">
        <v>2018</v>
      </c>
      <c r="D14342" s="42" t="s">
        <v>8819</v>
      </c>
      <c r="E14342" t="b">
        <v>0</v>
      </c>
      <c r="F14342" s="42" t="s">
        <v>10827</v>
      </c>
    </row>
    <row r="14343" spans="1:6" x14ac:dyDescent="0.2">
      <c r="A14343" s="42" t="s">
        <v>3599</v>
      </c>
      <c r="B14343" s="42" t="s">
        <v>8462</v>
      </c>
      <c r="C14343">
        <v>2019</v>
      </c>
      <c r="D14343" s="42" t="s">
        <v>8714</v>
      </c>
      <c r="E14343" t="b">
        <v>0</v>
      </c>
      <c r="F14343" s="42" t="s">
        <v>10827</v>
      </c>
    </row>
    <row r="14344" spans="1:6" x14ac:dyDescent="0.2">
      <c r="A14344" s="42" t="s">
        <v>3599</v>
      </c>
      <c r="B14344" s="42" t="s">
        <v>8464</v>
      </c>
      <c r="C14344">
        <v>2013</v>
      </c>
      <c r="D14344" s="42" t="s">
        <v>8601</v>
      </c>
      <c r="E14344" t="b">
        <v>0</v>
      </c>
      <c r="F14344" s="42" t="s">
        <v>10827</v>
      </c>
    </row>
    <row r="14345" spans="1:6" x14ac:dyDescent="0.2">
      <c r="A14345" s="42" t="s">
        <v>3599</v>
      </c>
      <c r="B14345" s="42" t="s">
        <v>8464</v>
      </c>
      <c r="C14345">
        <v>2014</v>
      </c>
      <c r="D14345" s="42" t="s">
        <v>8654</v>
      </c>
      <c r="E14345" t="b">
        <v>0</v>
      </c>
      <c r="F14345" s="42" t="s">
        <v>10827</v>
      </c>
    </row>
    <row r="14346" spans="1:6" x14ac:dyDescent="0.2">
      <c r="A14346" s="42" t="s">
        <v>3599</v>
      </c>
      <c r="B14346" s="42" t="s">
        <v>8464</v>
      </c>
      <c r="C14346">
        <v>2015</v>
      </c>
      <c r="D14346" s="42" t="s">
        <v>8937</v>
      </c>
      <c r="E14346" t="b">
        <v>0</v>
      </c>
      <c r="F14346" s="42" t="s">
        <v>10827</v>
      </c>
    </row>
    <row r="14347" spans="1:6" x14ac:dyDescent="0.2">
      <c r="A14347" s="42" t="s">
        <v>3599</v>
      </c>
      <c r="B14347" s="42" t="s">
        <v>8464</v>
      </c>
      <c r="C14347">
        <v>2016</v>
      </c>
      <c r="D14347" s="42" t="s">
        <v>8939</v>
      </c>
      <c r="E14347" t="b">
        <v>0</v>
      </c>
      <c r="F14347" s="42" t="s">
        <v>10827</v>
      </c>
    </row>
    <row r="14348" spans="1:6" x14ac:dyDescent="0.2">
      <c r="A14348" s="42" t="s">
        <v>3599</v>
      </c>
      <c r="B14348" s="42" t="s">
        <v>8464</v>
      </c>
      <c r="C14348">
        <v>2017</v>
      </c>
      <c r="D14348" s="42" t="s">
        <v>8969</v>
      </c>
      <c r="E14348" t="b">
        <v>0</v>
      </c>
      <c r="F14348" s="42" t="s">
        <v>10827</v>
      </c>
    </row>
    <row r="14349" spans="1:6" x14ac:dyDescent="0.2">
      <c r="A14349" s="42" t="s">
        <v>3599</v>
      </c>
      <c r="B14349" s="42" t="s">
        <v>8464</v>
      </c>
      <c r="C14349">
        <v>2018</v>
      </c>
      <c r="D14349" s="42" t="s">
        <v>9256</v>
      </c>
      <c r="E14349" t="b">
        <v>0</v>
      </c>
      <c r="F14349" s="42" t="s">
        <v>10827</v>
      </c>
    </row>
    <row r="14350" spans="1:6" x14ac:dyDescent="0.2">
      <c r="A14350" s="42" t="s">
        <v>3599</v>
      </c>
      <c r="B14350" s="42" t="s">
        <v>8464</v>
      </c>
      <c r="C14350">
        <v>2019</v>
      </c>
      <c r="D14350" s="42" t="s">
        <v>9090</v>
      </c>
      <c r="E14350" t="b">
        <v>0</v>
      </c>
      <c r="F14350" s="42" t="s">
        <v>10827</v>
      </c>
    </row>
    <row r="14351" spans="1:6" x14ac:dyDescent="0.2">
      <c r="A14351" s="42" t="s">
        <v>2019</v>
      </c>
      <c r="B14351" s="42" t="s">
        <v>8454</v>
      </c>
      <c r="C14351">
        <v>2013</v>
      </c>
      <c r="D14351" s="42" t="s">
        <v>9107</v>
      </c>
      <c r="E14351" t="b">
        <v>0</v>
      </c>
      <c r="F14351" s="42" t="s">
        <v>10261</v>
      </c>
    </row>
    <row r="14352" spans="1:6" x14ac:dyDescent="0.2">
      <c r="A14352" s="42" t="s">
        <v>2019</v>
      </c>
      <c r="B14352" s="42" t="s">
        <v>8454</v>
      </c>
      <c r="C14352">
        <v>2014</v>
      </c>
      <c r="D14352" s="42" t="s">
        <v>8992</v>
      </c>
      <c r="E14352" t="b">
        <v>0</v>
      </c>
      <c r="F14352" s="42" t="s">
        <v>10261</v>
      </c>
    </row>
    <row r="14353" spans="1:6" x14ac:dyDescent="0.2">
      <c r="A14353" s="42" t="s">
        <v>2019</v>
      </c>
      <c r="B14353" s="42" t="s">
        <v>8454</v>
      </c>
      <c r="C14353">
        <v>2015</v>
      </c>
      <c r="D14353" s="42" t="s">
        <v>8970</v>
      </c>
      <c r="E14353" t="b">
        <v>0</v>
      </c>
      <c r="F14353" s="42" t="s">
        <v>10261</v>
      </c>
    </row>
    <row r="14354" spans="1:6" x14ac:dyDescent="0.2">
      <c r="A14354" s="42" t="s">
        <v>2019</v>
      </c>
      <c r="B14354" s="42" t="s">
        <v>8454</v>
      </c>
      <c r="C14354">
        <v>2016</v>
      </c>
      <c r="D14354" s="42" t="s">
        <v>8588</v>
      </c>
      <c r="E14354" t="b">
        <v>0</v>
      </c>
      <c r="F14354" s="42" t="s">
        <v>10261</v>
      </c>
    </row>
    <row r="14355" spans="1:6" x14ac:dyDescent="0.2">
      <c r="A14355" s="42" t="s">
        <v>2019</v>
      </c>
      <c r="B14355" s="42" t="s">
        <v>8454</v>
      </c>
      <c r="C14355">
        <v>2017</v>
      </c>
      <c r="D14355" s="42" t="s">
        <v>9394</v>
      </c>
      <c r="E14355" t="b">
        <v>0</v>
      </c>
      <c r="F14355" s="42" t="s">
        <v>10261</v>
      </c>
    </row>
    <row r="14356" spans="1:6" x14ac:dyDescent="0.2">
      <c r="A14356" s="42" t="s">
        <v>2019</v>
      </c>
      <c r="B14356" s="42" t="s">
        <v>8454</v>
      </c>
      <c r="C14356">
        <v>2018</v>
      </c>
      <c r="D14356" s="42" t="s">
        <v>8556</v>
      </c>
      <c r="E14356" t="b">
        <v>0</v>
      </c>
      <c r="F14356" s="42" t="s">
        <v>10261</v>
      </c>
    </row>
    <row r="14357" spans="1:6" x14ac:dyDescent="0.2">
      <c r="A14357" s="42" t="s">
        <v>2019</v>
      </c>
      <c r="B14357" s="42" t="s">
        <v>8454</v>
      </c>
      <c r="C14357">
        <v>2019</v>
      </c>
      <c r="D14357" s="42" t="s">
        <v>9084</v>
      </c>
      <c r="E14357" t="b">
        <v>0</v>
      </c>
      <c r="F14357" s="42" t="s">
        <v>10261</v>
      </c>
    </row>
    <row r="14358" spans="1:6" x14ac:dyDescent="0.2">
      <c r="A14358" s="42" t="s">
        <v>2019</v>
      </c>
      <c r="B14358" s="42" t="s">
        <v>8462</v>
      </c>
      <c r="C14358">
        <v>2013</v>
      </c>
      <c r="D14358" s="42" t="s">
        <v>9296</v>
      </c>
      <c r="E14358" t="b">
        <v>0</v>
      </c>
      <c r="F14358" s="42" t="s">
        <v>10261</v>
      </c>
    </row>
    <row r="14359" spans="1:6" x14ac:dyDescent="0.2">
      <c r="A14359" s="42" t="s">
        <v>2019</v>
      </c>
      <c r="B14359" s="42" t="s">
        <v>8462</v>
      </c>
      <c r="C14359">
        <v>2014</v>
      </c>
      <c r="D14359" s="42" t="s">
        <v>9169</v>
      </c>
      <c r="E14359" t="b">
        <v>0</v>
      </c>
      <c r="F14359" s="42" t="s">
        <v>10261</v>
      </c>
    </row>
    <row r="14360" spans="1:6" x14ac:dyDescent="0.2">
      <c r="A14360" s="42" t="s">
        <v>2019</v>
      </c>
      <c r="B14360" s="42" t="s">
        <v>8462</v>
      </c>
      <c r="C14360">
        <v>2015</v>
      </c>
      <c r="D14360" s="42" t="s">
        <v>9135</v>
      </c>
      <c r="E14360" t="b">
        <v>0</v>
      </c>
      <c r="F14360" s="42" t="s">
        <v>10261</v>
      </c>
    </row>
    <row r="14361" spans="1:6" x14ac:dyDescent="0.2">
      <c r="A14361" s="42" t="s">
        <v>2019</v>
      </c>
      <c r="B14361" s="42" t="s">
        <v>8462</v>
      </c>
      <c r="C14361">
        <v>2016</v>
      </c>
      <c r="D14361" s="42" t="s">
        <v>8589</v>
      </c>
      <c r="E14361" t="b">
        <v>0</v>
      </c>
      <c r="F14361" s="42" t="s">
        <v>10261</v>
      </c>
    </row>
    <row r="14362" spans="1:6" x14ac:dyDescent="0.2">
      <c r="A14362" s="42" t="s">
        <v>2019</v>
      </c>
      <c r="B14362" s="42" t="s">
        <v>8462</v>
      </c>
      <c r="C14362">
        <v>2017</v>
      </c>
      <c r="D14362" s="42" t="s">
        <v>9081</v>
      </c>
      <c r="E14362" t="b">
        <v>0</v>
      </c>
      <c r="F14362" s="42" t="s">
        <v>10261</v>
      </c>
    </row>
    <row r="14363" spans="1:6" x14ac:dyDescent="0.2">
      <c r="A14363" s="42" t="s">
        <v>2019</v>
      </c>
      <c r="B14363" s="42" t="s">
        <v>8462</v>
      </c>
      <c r="C14363">
        <v>2018</v>
      </c>
      <c r="D14363" s="42" t="s">
        <v>9321</v>
      </c>
      <c r="E14363" t="b">
        <v>0</v>
      </c>
      <c r="F14363" s="42" t="s">
        <v>10261</v>
      </c>
    </row>
    <row r="14364" spans="1:6" x14ac:dyDescent="0.2">
      <c r="A14364" s="42" t="s">
        <v>2019</v>
      </c>
      <c r="B14364" s="42" t="s">
        <v>8462</v>
      </c>
      <c r="C14364">
        <v>2019</v>
      </c>
      <c r="D14364" s="42" t="s">
        <v>9251</v>
      </c>
      <c r="E14364" t="b">
        <v>0</v>
      </c>
      <c r="F14364" s="42" t="s">
        <v>10261</v>
      </c>
    </row>
    <row r="14365" spans="1:6" x14ac:dyDescent="0.2">
      <c r="A14365" s="42" t="s">
        <v>2019</v>
      </c>
      <c r="B14365" s="42" t="s">
        <v>8464</v>
      </c>
      <c r="C14365">
        <v>2013</v>
      </c>
      <c r="D14365" s="42" t="s">
        <v>9172</v>
      </c>
      <c r="E14365" t="b">
        <v>0</v>
      </c>
      <c r="F14365" s="42" t="s">
        <v>10261</v>
      </c>
    </row>
    <row r="14366" spans="1:6" x14ac:dyDescent="0.2">
      <c r="A14366" s="42" t="s">
        <v>2019</v>
      </c>
      <c r="B14366" s="42" t="s">
        <v>8464</v>
      </c>
      <c r="C14366">
        <v>2014</v>
      </c>
      <c r="D14366" s="42" t="s">
        <v>9168</v>
      </c>
      <c r="E14366" t="b">
        <v>0</v>
      </c>
      <c r="F14366" s="42" t="s">
        <v>10261</v>
      </c>
    </row>
    <row r="14367" spans="1:6" x14ac:dyDescent="0.2">
      <c r="A14367" s="42" t="s">
        <v>2019</v>
      </c>
      <c r="B14367" s="42" t="s">
        <v>8464</v>
      </c>
      <c r="C14367">
        <v>2015</v>
      </c>
      <c r="D14367" s="42" t="s">
        <v>8595</v>
      </c>
      <c r="E14367" t="b">
        <v>0</v>
      </c>
      <c r="F14367" s="42" t="s">
        <v>10261</v>
      </c>
    </row>
    <row r="14368" spans="1:6" x14ac:dyDescent="0.2">
      <c r="A14368" s="42" t="s">
        <v>2019</v>
      </c>
      <c r="B14368" s="42" t="s">
        <v>8464</v>
      </c>
      <c r="C14368">
        <v>2016</v>
      </c>
      <c r="D14368" s="42" t="s">
        <v>9152</v>
      </c>
      <c r="E14368" t="b">
        <v>0</v>
      </c>
      <c r="F14368" s="42" t="s">
        <v>10261</v>
      </c>
    </row>
    <row r="14369" spans="1:6" x14ac:dyDescent="0.2">
      <c r="A14369" s="42" t="s">
        <v>2019</v>
      </c>
      <c r="B14369" s="42" t="s">
        <v>8464</v>
      </c>
      <c r="C14369">
        <v>2017</v>
      </c>
      <c r="D14369" s="42" t="s">
        <v>8527</v>
      </c>
      <c r="E14369" t="b">
        <v>0</v>
      </c>
      <c r="F14369" s="42" t="s">
        <v>10261</v>
      </c>
    </row>
    <row r="14370" spans="1:6" x14ac:dyDescent="0.2">
      <c r="A14370" s="42" t="s">
        <v>2019</v>
      </c>
      <c r="B14370" s="42" t="s">
        <v>8464</v>
      </c>
      <c r="C14370">
        <v>2018</v>
      </c>
      <c r="D14370" s="42" t="s">
        <v>8722</v>
      </c>
      <c r="E14370" t="b">
        <v>0</v>
      </c>
      <c r="F14370" s="42" t="s">
        <v>10261</v>
      </c>
    </row>
    <row r="14371" spans="1:6" x14ac:dyDescent="0.2">
      <c r="A14371" s="42" t="s">
        <v>2019</v>
      </c>
      <c r="B14371" s="42" t="s">
        <v>8464</v>
      </c>
      <c r="C14371">
        <v>2019</v>
      </c>
      <c r="D14371" s="42" t="s">
        <v>9047</v>
      </c>
      <c r="E14371" t="b">
        <v>0</v>
      </c>
      <c r="F14371" s="42" t="s">
        <v>10261</v>
      </c>
    </row>
    <row r="14372" spans="1:6" x14ac:dyDescent="0.2">
      <c r="A14372" s="42" t="s">
        <v>3601</v>
      </c>
      <c r="B14372" s="42" t="s">
        <v>8454</v>
      </c>
      <c r="C14372">
        <v>2013</v>
      </c>
      <c r="D14372" s="42" t="s">
        <v>10081</v>
      </c>
      <c r="E14372" t="b">
        <v>0</v>
      </c>
      <c r="F14372" s="42" t="s">
        <v>10829</v>
      </c>
    </row>
    <row r="14373" spans="1:6" x14ac:dyDescent="0.2">
      <c r="A14373" s="42" t="s">
        <v>3601</v>
      </c>
      <c r="B14373" s="42" t="s">
        <v>8454</v>
      </c>
      <c r="C14373">
        <v>2014</v>
      </c>
      <c r="D14373" s="42" t="s">
        <v>9281</v>
      </c>
      <c r="E14373" t="b">
        <v>0</v>
      </c>
      <c r="F14373" s="42" t="s">
        <v>10829</v>
      </c>
    </row>
    <row r="14374" spans="1:6" x14ac:dyDescent="0.2">
      <c r="A14374" s="42" t="s">
        <v>3601</v>
      </c>
      <c r="B14374" s="42" t="s">
        <v>8454</v>
      </c>
      <c r="C14374">
        <v>2015</v>
      </c>
      <c r="D14374" s="42" t="s">
        <v>9445</v>
      </c>
      <c r="E14374" t="b">
        <v>0</v>
      </c>
      <c r="F14374" s="42" t="s">
        <v>10829</v>
      </c>
    </row>
    <row r="14375" spans="1:6" x14ac:dyDescent="0.2">
      <c r="A14375" s="42" t="s">
        <v>3601</v>
      </c>
      <c r="B14375" s="42" t="s">
        <v>8454</v>
      </c>
      <c r="C14375">
        <v>2016</v>
      </c>
      <c r="D14375" s="42" t="s">
        <v>9182</v>
      </c>
      <c r="E14375" t="b">
        <v>0</v>
      </c>
      <c r="F14375" s="42" t="s">
        <v>10829</v>
      </c>
    </row>
    <row r="14376" spans="1:6" x14ac:dyDescent="0.2">
      <c r="A14376" s="42" t="s">
        <v>3601</v>
      </c>
      <c r="B14376" s="42" t="s">
        <v>8454</v>
      </c>
      <c r="C14376">
        <v>2017</v>
      </c>
      <c r="D14376" s="42" t="s">
        <v>8525</v>
      </c>
      <c r="E14376" t="b">
        <v>0</v>
      </c>
      <c r="F14376" s="42" t="s">
        <v>10829</v>
      </c>
    </row>
    <row r="14377" spans="1:6" x14ac:dyDescent="0.2">
      <c r="A14377" s="42" t="s">
        <v>3601</v>
      </c>
      <c r="B14377" s="42" t="s">
        <v>8454</v>
      </c>
      <c r="C14377">
        <v>2018</v>
      </c>
      <c r="D14377" s="42" t="s">
        <v>9392</v>
      </c>
      <c r="E14377" t="b">
        <v>0</v>
      </c>
      <c r="F14377" s="42" t="s">
        <v>10829</v>
      </c>
    </row>
    <row r="14378" spans="1:6" x14ac:dyDescent="0.2">
      <c r="A14378" s="42" t="s">
        <v>3601</v>
      </c>
      <c r="B14378" s="42" t="s">
        <v>8454</v>
      </c>
      <c r="C14378">
        <v>2019</v>
      </c>
      <c r="D14378" s="42" t="s">
        <v>9289</v>
      </c>
      <c r="E14378" t="b">
        <v>0</v>
      </c>
      <c r="F14378" s="42" t="s">
        <v>10829</v>
      </c>
    </row>
    <row r="14379" spans="1:6" x14ac:dyDescent="0.2">
      <c r="A14379" s="42" t="s">
        <v>3601</v>
      </c>
      <c r="B14379" s="42" t="s">
        <v>8462</v>
      </c>
      <c r="C14379">
        <v>2013</v>
      </c>
      <c r="D14379" s="42" t="s">
        <v>10081</v>
      </c>
      <c r="E14379" t="b">
        <v>0</v>
      </c>
      <c r="F14379" s="42" t="s">
        <v>10829</v>
      </c>
    </row>
    <row r="14380" spans="1:6" x14ac:dyDescent="0.2">
      <c r="A14380" s="42" t="s">
        <v>3601</v>
      </c>
      <c r="B14380" s="42" t="s">
        <v>8462</v>
      </c>
      <c r="C14380">
        <v>2014</v>
      </c>
      <c r="D14380" s="42" t="s">
        <v>9281</v>
      </c>
      <c r="E14380" t="b">
        <v>0</v>
      </c>
      <c r="F14380" s="42" t="s">
        <v>10829</v>
      </c>
    </row>
    <row r="14381" spans="1:6" x14ac:dyDescent="0.2">
      <c r="A14381" s="42" t="s">
        <v>3601</v>
      </c>
      <c r="B14381" s="42" t="s">
        <v>8462</v>
      </c>
      <c r="C14381">
        <v>2015</v>
      </c>
      <c r="D14381" s="42" t="s">
        <v>9445</v>
      </c>
      <c r="E14381" t="b">
        <v>0</v>
      </c>
      <c r="F14381" s="42" t="s">
        <v>10829</v>
      </c>
    </row>
    <row r="14382" spans="1:6" x14ac:dyDescent="0.2">
      <c r="A14382" s="42" t="s">
        <v>3601</v>
      </c>
      <c r="B14382" s="42" t="s">
        <v>8462</v>
      </c>
      <c r="C14382">
        <v>2016</v>
      </c>
      <c r="D14382" s="42" t="s">
        <v>9182</v>
      </c>
      <c r="E14382" t="b">
        <v>0</v>
      </c>
      <c r="F14382" s="42" t="s">
        <v>10829</v>
      </c>
    </row>
    <row r="14383" spans="1:6" x14ac:dyDescent="0.2">
      <c r="A14383" s="42" t="s">
        <v>3601</v>
      </c>
      <c r="B14383" s="42" t="s">
        <v>8462</v>
      </c>
      <c r="C14383">
        <v>2017</v>
      </c>
      <c r="D14383" s="42" t="s">
        <v>8525</v>
      </c>
      <c r="E14383" t="b">
        <v>0</v>
      </c>
      <c r="F14383" s="42" t="s">
        <v>10829</v>
      </c>
    </row>
    <row r="14384" spans="1:6" x14ac:dyDescent="0.2">
      <c r="A14384" s="42" t="s">
        <v>3601</v>
      </c>
      <c r="B14384" s="42" t="s">
        <v>8462</v>
      </c>
      <c r="C14384">
        <v>2018</v>
      </c>
      <c r="D14384" s="42" t="s">
        <v>9392</v>
      </c>
      <c r="E14384" t="b">
        <v>0</v>
      </c>
      <c r="F14384" s="42" t="s">
        <v>10829</v>
      </c>
    </row>
    <row r="14385" spans="1:6" x14ac:dyDescent="0.2">
      <c r="A14385" s="42" t="s">
        <v>3601</v>
      </c>
      <c r="B14385" s="42" t="s">
        <v>8462</v>
      </c>
      <c r="C14385">
        <v>2019</v>
      </c>
      <c r="D14385" s="42" t="s">
        <v>9289</v>
      </c>
      <c r="E14385" t="b">
        <v>0</v>
      </c>
      <c r="F14385" s="42" t="s">
        <v>10829</v>
      </c>
    </row>
    <row r="14386" spans="1:6" x14ac:dyDescent="0.2">
      <c r="A14386" s="42" t="s">
        <v>3601</v>
      </c>
      <c r="B14386" s="42" t="s">
        <v>8464</v>
      </c>
      <c r="C14386">
        <v>2013</v>
      </c>
      <c r="D14386" s="42" t="s">
        <v>10070</v>
      </c>
      <c r="E14386" t="b">
        <v>0</v>
      </c>
      <c r="F14386" s="42" t="s">
        <v>10829</v>
      </c>
    </row>
    <row r="14387" spans="1:6" x14ac:dyDescent="0.2">
      <c r="A14387" s="42" t="s">
        <v>3601</v>
      </c>
      <c r="B14387" s="42" t="s">
        <v>8464</v>
      </c>
      <c r="C14387">
        <v>2014</v>
      </c>
      <c r="D14387" s="42" t="s">
        <v>8525</v>
      </c>
      <c r="E14387" t="b">
        <v>0</v>
      </c>
      <c r="F14387" s="42" t="s">
        <v>10829</v>
      </c>
    </row>
    <row r="14388" spans="1:6" x14ac:dyDescent="0.2">
      <c r="A14388" s="42" t="s">
        <v>3601</v>
      </c>
      <c r="B14388" s="42" t="s">
        <v>8464</v>
      </c>
      <c r="C14388">
        <v>2015</v>
      </c>
      <c r="D14388" s="42" t="s">
        <v>9316</v>
      </c>
      <c r="E14388" t="b">
        <v>0</v>
      </c>
      <c r="F14388" s="42" t="s">
        <v>10829</v>
      </c>
    </row>
    <row r="14389" spans="1:6" x14ac:dyDescent="0.2">
      <c r="A14389" s="42" t="s">
        <v>3601</v>
      </c>
      <c r="B14389" s="42" t="s">
        <v>8464</v>
      </c>
      <c r="C14389">
        <v>2016</v>
      </c>
      <c r="D14389" s="42" t="s">
        <v>9634</v>
      </c>
      <c r="E14389" t="b">
        <v>0</v>
      </c>
      <c r="F14389" s="42" t="s">
        <v>10829</v>
      </c>
    </row>
    <row r="14390" spans="1:6" x14ac:dyDescent="0.2">
      <c r="A14390" s="42" t="s">
        <v>3601</v>
      </c>
      <c r="B14390" s="42" t="s">
        <v>8464</v>
      </c>
      <c r="C14390">
        <v>2017</v>
      </c>
      <c r="D14390" s="42" t="s">
        <v>8657</v>
      </c>
      <c r="E14390" t="b">
        <v>0</v>
      </c>
      <c r="F14390" s="42" t="s">
        <v>10829</v>
      </c>
    </row>
    <row r="14391" spans="1:6" x14ac:dyDescent="0.2">
      <c r="A14391" s="42" t="s">
        <v>3601</v>
      </c>
      <c r="B14391" s="42" t="s">
        <v>8464</v>
      </c>
      <c r="C14391">
        <v>2018</v>
      </c>
      <c r="D14391" s="42" t="s">
        <v>8519</v>
      </c>
      <c r="E14391" t="b">
        <v>0</v>
      </c>
      <c r="F14391" s="42" t="s">
        <v>10829</v>
      </c>
    </row>
    <row r="14392" spans="1:6" x14ac:dyDescent="0.2">
      <c r="A14392" s="42" t="s">
        <v>3601</v>
      </c>
      <c r="B14392" s="42" t="s">
        <v>8464</v>
      </c>
      <c r="C14392">
        <v>2019</v>
      </c>
      <c r="D14392" s="42" t="s">
        <v>8506</v>
      </c>
      <c r="E14392" t="b">
        <v>0</v>
      </c>
      <c r="F14392" s="42" t="s">
        <v>10829</v>
      </c>
    </row>
    <row r="14393" spans="1:6" x14ac:dyDescent="0.2">
      <c r="A14393" s="42" t="s">
        <v>3603</v>
      </c>
      <c r="B14393" s="42" t="s">
        <v>8454</v>
      </c>
      <c r="C14393">
        <v>2013</v>
      </c>
      <c r="D14393" s="42" t="s">
        <v>8461</v>
      </c>
      <c r="E14393" t="b">
        <v>0</v>
      </c>
      <c r="F14393" s="42" t="s">
        <v>10830</v>
      </c>
    </row>
    <row r="14394" spans="1:6" x14ac:dyDescent="0.2">
      <c r="A14394" s="42" t="s">
        <v>3603</v>
      </c>
      <c r="B14394" s="42" t="s">
        <v>8454</v>
      </c>
      <c r="C14394">
        <v>2014</v>
      </c>
      <c r="D14394" s="42" t="s">
        <v>9227</v>
      </c>
      <c r="E14394" t="b">
        <v>0</v>
      </c>
      <c r="F14394" s="42" t="s">
        <v>10830</v>
      </c>
    </row>
    <row r="14395" spans="1:6" x14ac:dyDescent="0.2">
      <c r="A14395" s="42" t="s">
        <v>3603</v>
      </c>
      <c r="B14395" s="42" t="s">
        <v>8454</v>
      </c>
      <c r="C14395">
        <v>2015</v>
      </c>
      <c r="D14395" s="42" t="s">
        <v>9252</v>
      </c>
      <c r="E14395" t="b">
        <v>0</v>
      </c>
      <c r="F14395" s="42" t="s">
        <v>10830</v>
      </c>
    </row>
    <row r="14396" spans="1:6" x14ac:dyDescent="0.2">
      <c r="A14396" s="42" t="s">
        <v>3603</v>
      </c>
      <c r="B14396" s="42" t="s">
        <v>8454</v>
      </c>
      <c r="C14396">
        <v>2016</v>
      </c>
      <c r="D14396" s="42" t="s">
        <v>10068</v>
      </c>
      <c r="E14396" t="b">
        <v>0</v>
      </c>
      <c r="F14396" s="42" t="s">
        <v>10830</v>
      </c>
    </row>
    <row r="14397" spans="1:6" x14ac:dyDescent="0.2">
      <c r="A14397" s="42" t="s">
        <v>3603</v>
      </c>
      <c r="B14397" s="42" t="s">
        <v>8454</v>
      </c>
      <c r="C14397">
        <v>2017</v>
      </c>
      <c r="D14397" s="42" t="s">
        <v>9238</v>
      </c>
      <c r="E14397" t="b">
        <v>0</v>
      </c>
      <c r="F14397" s="42" t="s">
        <v>10830</v>
      </c>
    </row>
    <row r="14398" spans="1:6" x14ac:dyDescent="0.2">
      <c r="A14398" s="42" t="s">
        <v>3603</v>
      </c>
      <c r="B14398" s="42" t="s">
        <v>8454</v>
      </c>
      <c r="C14398">
        <v>2018</v>
      </c>
      <c r="D14398" s="42" t="s">
        <v>8645</v>
      </c>
      <c r="E14398" t="b">
        <v>0</v>
      </c>
      <c r="F14398" s="42" t="s">
        <v>10830</v>
      </c>
    </row>
    <row r="14399" spans="1:6" x14ac:dyDescent="0.2">
      <c r="A14399" s="42" t="s">
        <v>3603</v>
      </c>
      <c r="B14399" s="42" t="s">
        <v>8454</v>
      </c>
      <c r="C14399">
        <v>2019</v>
      </c>
      <c r="D14399" s="42" t="s">
        <v>9950</v>
      </c>
      <c r="E14399" t="b">
        <v>0</v>
      </c>
      <c r="F14399" s="42" t="s">
        <v>10830</v>
      </c>
    </row>
    <row r="14400" spans="1:6" x14ac:dyDescent="0.2">
      <c r="A14400" s="42" t="s">
        <v>3603</v>
      </c>
      <c r="B14400" s="42" t="s">
        <v>8462</v>
      </c>
      <c r="C14400">
        <v>2013</v>
      </c>
      <c r="D14400" s="42" t="s">
        <v>10536</v>
      </c>
      <c r="E14400" t="b">
        <v>0</v>
      </c>
      <c r="F14400" s="42" t="s">
        <v>10830</v>
      </c>
    </row>
    <row r="14401" spans="1:6" x14ac:dyDescent="0.2">
      <c r="A14401" s="42" t="s">
        <v>3603</v>
      </c>
      <c r="B14401" s="42" t="s">
        <v>8462</v>
      </c>
      <c r="C14401">
        <v>2014</v>
      </c>
      <c r="D14401" s="42" t="s">
        <v>10070</v>
      </c>
      <c r="E14401" t="b">
        <v>0</v>
      </c>
      <c r="F14401" s="42" t="s">
        <v>10830</v>
      </c>
    </row>
    <row r="14402" spans="1:6" x14ac:dyDescent="0.2">
      <c r="A14402" s="42" t="s">
        <v>3603</v>
      </c>
      <c r="B14402" s="42" t="s">
        <v>8462</v>
      </c>
      <c r="C14402">
        <v>2015</v>
      </c>
      <c r="D14402" s="42" t="s">
        <v>9112</v>
      </c>
      <c r="E14402" t="b">
        <v>0</v>
      </c>
      <c r="F14402" s="42" t="s">
        <v>10830</v>
      </c>
    </row>
    <row r="14403" spans="1:6" x14ac:dyDescent="0.2">
      <c r="A14403" s="42" t="s">
        <v>3603</v>
      </c>
      <c r="B14403" s="42" t="s">
        <v>8462</v>
      </c>
      <c r="C14403">
        <v>2016</v>
      </c>
      <c r="D14403" s="42" t="s">
        <v>10484</v>
      </c>
      <c r="E14403" t="b">
        <v>0</v>
      </c>
      <c r="F14403" s="42" t="s">
        <v>10830</v>
      </c>
    </row>
    <row r="14404" spans="1:6" x14ac:dyDescent="0.2">
      <c r="A14404" s="42" t="s">
        <v>3603</v>
      </c>
      <c r="B14404" s="42" t="s">
        <v>8462</v>
      </c>
      <c r="C14404">
        <v>2017</v>
      </c>
      <c r="D14404" s="42" t="s">
        <v>9179</v>
      </c>
      <c r="E14404" t="b">
        <v>0</v>
      </c>
      <c r="F14404" s="42" t="s">
        <v>10830</v>
      </c>
    </row>
    <row r="14405" spans="1:6" x14ac:dyDescent="0.2">
      <c r="A14405" s="42" t="s">
        <v>3603</v>
      </c>
      <c r="B14405" s="42" t="s">
        <v>8462</v>
      </c>
      <c r="C14405">
        <v>2018</v>
      </c>
      <c r="D14405" s="42" t="s">
        <v>10419</v>
      </c>
      <c r="E14405" t="b">
        <v>0</v>
      </c>
      <c r="F14405" s="42" t="s">
        <v>10830</v>
      </c>
    </row>
    <row r="14406" spans="1:6" x14ac:dyDescent="0.2">
      <c r="A14406" s="42" t="s">
        <v>3603</v>
      </c>
      <c r="B14406" s="42" t="s">
        <v>8462</v>
      </c>
      <c r="C14406">
        <v>2019</v>
      </c>
      <c r="D14406" s="42" t="s">
        <v>9632</v>
      </c>
      <c r="E14406" t="b">
        <v>0</v>
      </c>
      <c r="F14406" s="42" t="s">
        <v>10830</v>
      </c>
    </row>
    <row r="14407" spans="1:6" x14ac:dyDescent="0.2">
      <c r="A14407" s="42" t="s">
        <v>3603</v>
      </c>
      <c r="B14407" s="42" t="s">
        <v>8464</v>
      </c>
      <c r="C14407">
        <v>2013</v>
      </c>
      <c r="D14407" s="42" t="s">
        <v>8631</v>
      </c>
      <c r="E14407" t="b">
        <v>0</v>
      </c>
      <c r="F14407" s="42" t="s">
        <v>10830</v>
      </c>
    </row>
    <row r="14408" spans="1:6" x14ac:dyDescent="0.2">
      <c r="A14408" s="42" t="s">
        <v>3603</v>
      </c>
      <c r="B14408" s="42" t="s">
        <v>8464</v>
      </c>
      <c r="C14408">
        <v>2014</v>
      </c>
      <c r="D14408" s="42" t="s">
        <v>9054</v>
      </c>
      <c r="E14408" t="b">
        <v>0</v>
      </c>
      <c r="F14408" s="42" t="s">
        <v>10830</v>
      </c>
    </row>
    <row r="14409" spans="1:6" x14ac:dyDescent="0.2">
      <c r="A14409" s="42" t="s">
        <v>3603</v>
      </c>
      <c r="B14409" s="42" t="s">
        <v>8464</v>
      </c>
      <c r="C14409">
        <v>2015</v>
      </c>
      <c r="D14409" s="42" t="s">
        <v>9236</v>
      </c>
      <c r="E14409" t="b">
        <v>0</v>
      </c>
      <c r="F14409" s="42" t="s">
        <v>10830</v>
      </c>
    </row>
    <row r="14410" spans="1:6" x14ac:dyDescent="0.2">
      <c r="A14410" s="42" t="s">
        <v>3603</v>
      </c>
      <c r="B14410" s="42" t="s">
        <v>8464</v>
      </c>
      <c r="C14410">
        <v>2016</v>
      </c>
      <c r="D14410" s="42" t="s">
        <v>9146</v>
      </c>
      <c r="E14410" t="b">
        <v>0</v>
      </c>
      <c r="F14410" s="42" t="s">
        <v>10830</v>
      </c>
    </row>
    <row r="14411" spans="1:6" x14ac:dyDescent="0.2">
      <c r="A14411" s="42" t="s">
        <v>3603</v>
      </c>
      <c r="B14411" s="42" t="s">
        <v>8464</v>
      </c>
      <c r="C14411">
        <v>2017</v>
      </c>
      <c r="D14411" s="42" t="s">
        <v>9222</v>
      </c>
      <c r="E14411" t="b">
        <v>0</v>
      </c>
      <c r="F14411" s="42" t="s">
        <v>10830</v>
      </c>
    </row>
    <row r="14412" spans="1:6" x14ac:dyDescent="0.2">
      <c r="A14412" s="42" t="s">
        <v>3603</v>
      </c>
      <c r="B14412" s="42" t="s">
        <v>8464</v>
      </c>
      <c r="C14412">
        <v>2018</v>
      </c>
      <c r="D14412" s="42" t="s">
        <v>9041</v>
      </c>
      <c r="E14412" t="b">
        <v>0</v>
      </c>
      <c r="F14412" s="42" t="s">
        <v>10830</v>
      </c>
    </row>
    <row r="14413" spans="1:6" x14ac:dyDescent="0.2">
      <c r="A14413" s="42" t="s">
        <v>3603</v>
      </c>
      <c r="B14413" s="42" t="s">
        <v>8464</v>
      </c>
      <c r="C14413">
        <v>2019</v>
      </c>
      <c r="D14413" s="42" t="s">
        <v>8491</v>
      </c>
      <c r="E14413" t="b">
        <v>0</v>
      </c>
      <c r="F14413" s="42" t="s">
        <v>10830</v>
      </c>
    </row>
    <row r="14414" spans="1:6" x14ac:dyDescent="0.2">
      <c r="A14414" s="42" t="s">
        <v>3604</v>
      </c>
      <c r="B14414" s="42" t="s">
        <v>8454</v>
      </c>
      <c r="C14414">
        <v>2013</v>
      </c>
      <c r="D14414" s="42" t="s">
        <v>10831</v>
      </c>
      <c r="E14414" t="b">
        <v>0</v>
      </c>
      <c r="F14414" s="42" t="s">
        <v>10832</v>
      </c>
    </row>
    <row r="14415" spans="1:6" x14ac:dyDescent="0.2">
      <c r="A14415" s="42" t="s">
        <v>3604</v>
      </c>
      <c r="B14415" s="42" t="s">
        <v>8454</v>
      </c>
      <c r="C14415">
        <v>2014</v>
      </c>
      <c r="D14415" s="42" t="s">
        <v>9501</v>
      </c>
      <c r="E14415" t="b">
        <v>0</v>
      </c>
      <c r="F14415" s="42" t="s">
        <v>10832</v>
      </c>
    </row>
    <row r="14416" spans="1:6" x14ac:dyDescent="0.2">
      <c r="A14416" s="42" t="s">
        <v>3604</v>
      </c>
      <c r="B14416" s="42" t="s">
        <v>8454</v>
      </c>
      <c r="C14416">
        <v>2015</v>
      </c>
      <c r="D14416" s="42" t="s">
        <v>10833</v>
      </c>
      <c r="E14416" t="b">
        <v>0</v>
      </c>
      <c r="F14416" s="42" t="s">
        <v>10832</v>
      </c>
    </row>
    <row r="14417" spans="1:6" x14ac:dyDescent="0.2">
      <c r="A14417" s="42" t="s">
        <v>3604</v>
      </c>
      <c r="B14417" s="42" t="s">
        <v>8454</v>
      </c>
      <c r="C14417">
        <v>2016</v>
      </c>
      <c r="D14417" s="42" t="s">
        <v>10834</v>
      </c>
      <c r="E14417" t="b">
        <v>0</v>
      </c>
      <c r="F14417" s="42" t="s">
        <v>10832</v>
      </c>
    </row>
    <row r="14418" spans="1:6" x14ac:dyDescent="0.2">
      <c r="A14418" s="42" t="s">
        <v>3604</v>
      </c>
      <c r="B14418" s="42" t="s">
        <v>8454</v>
      </c>
      <c r="C14418">
        <v>2017</v>
      </c>
      <c r="D14418" s="42" t="s">
        <v>9339</v>
      </c>
      <c r="E14418" t="b">
        <v>0</v>
      </c>
      <c r="F14418" s="42" t="s">
        <v>10832</v>
      </c>
    </row>
    <row r="14419" spans="1:6" x14ac:dyDescent="0.2">
      <c r="A14419" s="42" t="s">
        <v>3604</v>
      </c>
      <c r="B14419" s="42" t="s">
        <v>8454</v>
      </c>
      <c r="C14419">
        <v>2018</v>
      </c>
      <c r="D14419" s="42" t="s">
        <v>10268</v>
      </c>
      <c r="E14419" t="b">
        <v>0</v>
      </c>
      <c r="F14419" s="42" t="s">
        <v>10832</v>
      </c>
    </row>
    <row r="14420" spans="1:6" x14ac:dyDescent="0.2">
      <c r="A14420" s="42" t="s">
        <v>3604</v>
      </c>
      <c r="B14420" s="42" t="s">
        <v>8454</v>
      </c>
      <c r="C14420">
        <v>2019</v>
      </c>
      <c r="D14420" s="42" t="s">
        <v>9749</v>
      </c>
      <c r="E14420" t="b">
        <v>0</v>
      </c>
      <c r="F14420" s="42" t="s">
        <v>10832</v>
      </c>
    </row>
    <row r="14421" spans="1:6" x14ac:dyDescent="0.2">
      <c r="A14421" s="42" t="s">
        <v>3604</v>
      </c>
      <c r="B14421" s="42" t="s">
        <v>8462</v>
      </c>
      <c r="C14421">
        <v>2013</v>
      </c>
      <c r="D14421" s="42" t="s">
        <v>10831</v>
      </c>
      <c r="E14421" t="b">
        <v>0</v>
      </c>
      <c r="F14421" s="42" t="s">
        <v>10832</v>
      </c>
    </row>
    <row r="14422" spans="1:6" x14ac:dyDescent="0.2">
      <c r="A14422" s="42" t="s">
        <v>3604</v>
      </c>
      <c r="B14422" s="42" t="s">
        <v>8462</v>
      </c>
      <c r="C14422">
        <v>2014</v>
      </c>
      <c r="D14422" s="42" t="s">
        <v>9501</v>
      </c>
      <c r="E14422" t="b">
        <v>0</v>
      </c>
      <c r="F14422" s="42" t="s">
        <v>10832</v>
      </c>
    </row>
    <row r="14423" spans="1:6" x14ac:dyDescent="0.2">
      <c r="A14423" s="42" t="s">
        <v>3604</v>
      </c>
      <c r="B14423" s="42" t="s">
        <v>8462</v>
      </c>
      <c r="C14423">
        <v>2015</v>
      </c>
      <c r="D14423" s="42" t="s">
        <v>10833</v>
      </c>
      <c r="E14423" t="b">
        <v>0</v>
      </c>
      <c r="F14423" s="42" t="s">
        <v>10832</v>
      </c>
    </row>
    <row r="14424" spans="1:6" x14ac:dyDescent="0.2">
      <c r="A14424" s="42" t="s">
        <v>3604</v>
      </c>
      <c r="B14424" s="42" t="s">
        <v>8462</v>
      </c>
      <c r="C14424">
        <v>2016</v>
      </c>
      <c r="D14424" s="42" t="s">
        <v>10834</v>
      </c>
      <c r="E14424" t="b">
        <v>0</v>
      </c>
      <c r="F14424" s="42" t="s">
        <v>10832</v>
      </c>
    </row>
    <row r="14425" spans="1:6" x14ac:dyDescent="0.2">
      <c r="A14425" s="42" t="s">
        <v>3604</v>
      </c>
      <c r="B14425" s="42" t="s">
        <v>8462</v>
      </c>
      <c r="C14425">
        <v>2017</v>
      </c>
      <c r="D14425" s="42" t="s">
        <v>9339</v>
      </c>
      <c r="E14425" t="b">
        <v>0</v>
      </c>
      <c r="F14425" s="42" t="s">
        <v>10832</v>
      </c>
    </row>
    <row r="14426" spans="1:6" x14ac:dyDescent="0.2">
      <c r="A14426" s="42" t="s">
        <v>3604</v>
      </c>
      <c r="B14426" s="42" t="s">
        <v>8462</v>
      </c>
      <c r="C14426">
        <v>2018</v>
      </c>
      <c r="D14426" s="42" t="s">
        <v>10268</v>
      </c>
      <c r="E14426" t="b">
        <v>0</v>
      </c>
      <c r="F14426" s="42" t="s">
        <v>10832</v>
      </c>
    </row>
    <row r="14427" spans="1:6" x14ac:dyDescent="0.2">
      <c r="A14427" s="42" t="s">
        <v>3604</v>
      </c>
      <c r="B14427" s="42" t="s">
        <v>8462</v>
      </c>
      <c r="C14427">
        <v>2019</v>
      </c>
      <c r="D14427" s="42" t="s">
        <v>9749</v>
      </c>
      <c r="E14427" t="b">
        <v>0</v>
      </c>
      <c r="F14427" s="42" t="s">
        <v>10832</v>
      </c>
    </row>
    <row r="14428" spans="1:6" x14ac:dyDescent="0.2">
      <c r="A14428" s="42" t="s">
        <v>3604</v>
      </c>
      <c r="B14428" s="42" t="s">
        <v>8464</v>
      </c>
      <c r="C14428">
        <v>2013</v>
      </c>
      <c r="D14428" s="42" t="s">
        <v>9016</v>
      </c>
      <c r="E14428" t="b">
        <v>0</v>
      </c>
      <c r="F14428" s="42" t="s">
        <v>10832</v>
      </c>
    </row>
    <row r="14429" spans="1:6" x14ac:dyDescent="0.2">
      <c r="A14429" s="42" t="s">
        <v>3604</v>
      </c>
      <c r="B14429" s="42" t="s">
        <v>8464</v>
      </c>
      <c r="C14429">
        <v>2014</v>
      </c>
      <c r="D14429" s="42" t="s">
        <v>9016</v>
      </c>
      <c r="E14429" t="b">
        <v>0</v>
      </c>
      <c r="F14429" s="42" t="s">
        <v>10832</v>
      </c>
    </row>
    <row r="14430" spans="1:6" x14ac:dyDescent="0.2">
      <c r="A14430" s="42" t="s">
        <v>3604</v>
      </c>
      <c r="B14430" s="42" t="s">
        <v>8464</v>
      </c>
      <c r="C14430">
        <v>2015</v>
      </c>
      <c r="D14430" s="42" t="s">
        <v>9016</v>
      </c>
      <c r="E14430" t="b">
        <v>0</v>
      </c>
      <c r="F14430" s="42" t="s">
        <v>10832</v>
      </c>
    </row>
    <row r="14431" spans="1:6" x14ac:dyDescent="0.2">
      <c r="A14431" s="42" t="s">
        <v>3604</v>
      </c>
      <c r="B14431" s="42" t="s">
        <v>8464</v>
      </c>
      <c r="C14431">
        <v>2016</v>
      </c>
      <c r="D14431" s="42" t="s">
        <v>9016</v>
      </c>
      <c r="E14431" t="b">
        <v>0</v>
      </c>
      <c r="F14431" s="42" t="s">
        <v>10832</v>
      </c>
    </row>
    <row r="14432" spans="1:6" x14ac:dyDescent="0.2">
      <c r="A14432" s="42" t="s">
        <v>3604</v>
      </c>
      <c r="B14432" s="42" t="s">
        <v>8464</v>
      </c>
      <c r="C14432">
        <v>2017</v>
      </c>
      <c r="D14432" s="42" t="s">
        <v>9016</v>
      </c>
      <c r="E14432" t="b">
        <v>0</v>
      </c>
      <c r="F14432" s="42" t="s">
        <v>10832</v>
      </c>
    </row>
    <row r="14433" spans="1:6" x14ac:dyDescent="0.2">
      <c r="A14433" s="42" t="s">
        <v>3604</v>
      </c>
      <c r="B14433" s="42" t="s">
        <v>8464</v>
      </c>
      <c r="C14433">
        <v>2018</v>
      </c>
      <c r="D14433" s="42" t="s">
        <v>9012</v>
      </c>
      <c r="E14433" t="b">
        <v>0</v>
      </c>
      <c r="F14433" s="42" t="s">
        <v>10832</v>
      </c>
    </row>
    <row r="14434" spans="1:6" x14ac:dyDescent="0.2">
      <c r="A14434" s="42" t="s">
        <v>3604</v>
      </c>
      <c r="B14434" s="42" t="s">
        <v>8464</v>
      </c>
      <c r="C14434">
        <v>2019</v>
      </c>
      <c r="D14434" s="42" t="s">
        <v>8639</v>
      </c>
      <c r="E14434" t="b">
        <v>0</v>
      </c>
      <c r="F14434" s="42" t="s">
        <v>10832</v>
      </c>
    </row>
    <row r="14435" spans="1:6" x14ac:dyDescent="0.2">
      <c r="A14435" s="42" t="s">
        <v>3606</v>
      </c>
      <c r="B14435" s="42" t="s">
        <v>8454</v>
      </c>
      <c r="C14435">
        <v>2013</v>
      </c>
      <c r="D14435" s="42" t="s">
        <v>10719</v>
      </c>
      <c r="E14435" t="b">
        <v>0</v>
      </c>
      <c r="F14435" s="42" t="s">
        <v>10835</v>
      </c>
    </row>
    <row r="14436" spans="1:6" x14ac:dyDescent="0.2">
      <c r="A14436" s="42" t="s">
        <v>3606</v>
      </c>
      <c r="B14436" s="42" t="s">
        <v>8454</v>
      </c>
      <c r="C14436">
        <v>2014</v>
      </c>
      <c r="D14436" s="42" t="s">
        <v>9104</v>
      </c>
      <c r="E14436" t="b">
        <v>0</v>
      </c>
      <c r="F14436" s="42" t="s">
        <v>10835</v>
      </c>
    </row>
    <row r="14437" spans="1:6" x14ac:dyDescent="0.2">
      <c r="A14437" s="42" t="s">
        <v>3606</v>
      </c>
      <c r="B14437" s="42" t="s">
        <v>8454</v>
      </c>
      <c r="C14437">
        <v>2015</v>
      </c>
      <c r="D14437" s="42" t="s">
        <v>10836</v>
      </c>
      <c r="E14437" t="b">
        <v>0</v>
      </c>
      <c r="F14437" s="42" t="s">
        <v>10835</v>
      </c>
    </row>
    <row r="14438" spans="1:6" x14ac:dyDescent="0.2">
      <c r="A14438" s="42" t="s">
        <v>3606</v>
      </c>
      <c r="B14438" s="42" t="s">
        <v>8454</v>
      </c>
      <c r="C14438">
        <v>2016</v>
      </c>
      <c r="D14438" s="42" t="s">
        <v>8642</v>
      </c>
      <c r="E14438" t="b">
        <v>0</v>
      </c>
      <c r="F14438" s="42" t="s">
        <v>10835</v>
      </c>
    </row>
    <row r="14439" spans="1:6" x14ac:dyDescent="0.2">
      <c r="A14439" s="42" t="s">
        <v>3606</v>
      </c>
      <c r="B14439" s="42" t="s">
        <v>8454</v>
      </c>
      <c r="C14439">
        <v>2017</v>
      </c>
      <c r="D14439" s="42" t="s">
        <v>10837</v>
      </c>
      <c r="E14439" t="b">
        <v>0</v>
      </c>
      <c r="F14439" s="42" t="s">
        <v>10835</v>
      </c>
    </row>
    <row r="14440" spans="1:6" x14ac:dyDescent="0.2">
      <c r="A14440" s="42" t="s">
        <v>3606</v>
      </c>
      <c r="B14440" s="42" t="s">
        <v>8454</v>
      </c>
      <c r="C14440">
        <v>2018</v>
      </c>
      <c r="D14440" s="42" t="s">
        <v>8669</v>
      </c>
      <c r="E14440" t="b">
        <v>0</v>
      </c>
      <c r="F14440" s="42" t="s">
        <v>10835</v>
      </c>
    </row>
    <row r="14441" spans="1:6" x14ac:dyDescent="0.2">
      <c r="A14441" s="42" t="s">
        <v>3606</v>
      </c>
      <c r="B14441" s="42" t="s">
        <v>8454</v>
      </c>
      <c r="C14441">
        <v>2019</v>
      </c>
      <c r="D14441" s="42" t="s">
        <v>9424</v>
      </c>
      <c r="E14441" t="b">
        <v>0</v>
      </c>
      <c r="F14441" s="42" t="s">
        <v>10835</v>
      </c>
    </row>
    <row r="14442" spans="1:6" x14ac:dyDescent="0.2">
      <c r="A14442" s="42" t="s">
        <v>3606</v>
      </c>
      <c r="B14442" s="42" t="s">
        <v>8462</v>
      </c>
      <c r="C14442">
        <v>2013</v>
      </c>
      <c r="D14442" s="42" t="s">
        <v>8743</v>
      </c>
      <c r="E14442" t="b">
        <v>0</v>
      </c>
      <c r="F14442" s="42" t="s">
        <v>10835</v>
      </c>
    </row>
    <row r="14443" spans="1:6" x14ac:dyDescent="0.2">
      <c r="A14443" s="42" t="s">
        <v>3606</v>
      </c>
      <c r="B14443" s="42" t="s">
        <v>8462</v>
      </c>
      <c r="C14443">
        <v>2014</v>
      </c>
      <c r="D14443" s="42" t="s">
        <v>10838</v>
      </c>
      <c r="E14443" t="b">
        <v>0</v>
      </c>
      <c r="F14443" s="42" t="s">
        <v>10835</v>
      </c>
    </row>
    <row r="14444" spans="1:6" x14ac:dyDescent="0.2">
      <c r="A14444" s="42" t="s">
        <v>3606</v>
      </c>
      <c r="B14444" s="42" t="s">
        <v>8462</v>
      </c>
      <c r="C14444">
        <v>2015</v>
      </c>
      <c r="D14444" s="42" t="s">
        <v>10839</v>
      </c>
      <c r="E14444" t="b">
        <v>0</v>
      </c>
      <c r="F14444" s="42" t="s">
        <v>10835</v>
      </c>
    </row>
    <row r="14445" spans="1:6" x14ac:dyDescent="0.2">
      <c r="A14445" s="42" t="s">
        <v>3606</v>
      </c>
      <c r="B14445" s="42" t="s">
        <v>8462</v>
      </c>
      <c r="C14445">
        <v>2016</v>
      </c>
      <c r="D14445" s="42" t="s">
        <v>9289</v>
      </c>
      <c r="E14445" t="b">
        <v>0</v>
      </c>
      <c r="F14445" s="42" t="s">
        <v>10835</v>
      </c>
    </row>
    <row r="14446" spans="1:6" x14ac:dyDescent="0.2">
      <c r="A14446" s="42" t="s">
        <v>3606</v>
      </c>
      <c r="B14446" s="42" t="s">
        <v>8462</v>
      </c>
      <c r="C14446">
        <v>2017</v>
      </c>
      <c r="D14446" s="42" t="s">
        <v>10837</v>
      </c>
      <c r="E14446" t="b">
        <v>0</v>
      </c>
      <c r="F14446" s="42" t="s">
        <v>10835</v>
      </c>
    </row>
    <row r="14447" spans="1:6" x14ac:dyDescent="0.2">
      <c r="A14447" s="42" t="s">
        <v>3606</v>
      </c>
      <c r="B14447" s="42" t="s">
        <v>8462</v>
      </c>
      <c r="C14447">
        <v>2018</v>
      </c>
      <c r="D14447" s="42" t="s">
        <v>9387</v>
      </c>
      <c r="E14447" t="b">
        <v>0</v>
      </c>
      <c r="F14447" s="42" t="s">
        <v>10835</v>
      </c>
    </row>
    <row r="14448" spans="1:6" x14ac:dyDescent="0.2">
      <c r="A14448" s="42" t="s">
        <v>3606</v>
      </c>
      <c r="B14448" s="42" t="s">
        <v>8462</v>
      </c>
      <c r="C14448">
        <v>2019</v>
      </c>
      <c r="D14448" s="42" t="s">
        <v>8665</v>
      </c>
      <c r="E14448" t="b">
        <v>0</v>
      </c>
      <c r="F14448" s="42" t="s">
        <v>10835</v>
      </c>
    </row>
    <row r="14449" spans="1:6" x14ac:dyDescent="0.2">
      <c r="A14449" s="42" t="s">
        <v>3606</v>
      </c>
      <c r="B14449" s="42" t="s">
        <v>8464</v>
      </c>
      <c r="C14449">
        <v>2013</v>
      </c>
      <c r="D14449" s="42" t="s">
        <v>9170</v>
      </c>
      <c r="E14449" t="b">
        <v>0</v>
      </c>
      <c r="F14449" s="42" t="s">
        <v>10835</v>
      </c>
    </row>
    <row r="14450" spans="1:6" x14ac:dyDescent="0.2">
      <c r="A14450" s="42" t="s">
        <v>3606</v>
      </c>
      <c r="B14450" s="42" t="s">
        <v>8464</v>
      </c>
      <c r="C14450">
        <v>2014</v>
      </c>
      <c r="D14450" s="42" t="s">
        <v>9161</v>
      </c>
      <c r="E14450" t="b">
        <v>0</v>
      </c>
      <c r="F14450" s="42" t="s">
        <v>10835</v>
      </c>
    </row>
    <row r="14451" spans="1:6" x14ac:dyDescent="0.2">
      <c r="A14451" s="42" t="s">
        <v>3606</v>
      </c>
      <c r="B14451" s="42" t="s">
        <v>8464</v>
      </c>
      <c r="C14451">
        <v>2015</v>
      </c>
      <c r="D14451" s="42" t="s">
        <v>8529</v>
      </c>
      <c r="E14451" t="b">
        <v>0</v>
      </c>
      <c r="F14451" s="42" t="s">
        <v>10835</v>
      </c>
    </row>
    <row r="14452" spans="1:6" x14ac:dyDescent="0.2">
      <c r="A14452" s="42" t="s">
        <v>3606</v>
      </c>
      <c r="B14452" s="42" t="s">
        <v>8464</v>
      </c>
      <c r="C14452">
        <v>2016</v>
      </c>
      <c r="D14452" s="42" t="s">
        <v>8467</v>
      </c>
      <c r="E14452" t="b">
        <v>0</v>
      </c>
      <c r="F14452" s="42" t="s">
        <v>10835</v>
      </c>
    </row>
    <row r="14453" spans="1:6" x14ac:dyDescent="0.2">
      <c r="A14453" s="42" t="s">
        <v>3606</v>
      </c>
      <c r="B14453" s="42" t="s">
        <v>8464</v>
      </c>
      <c r="C14453">
        <v>2017</v>
      </c>
      <c r="D14453" s="42" t="s">
        <v>8467</v>
      </c>
      <c r="E14453" t="b">
        <v>0</v>
      </c>
      <c r="F14453" s="42" t="s">
        <v>10835</v>
      </c>
    </row>
    <row r="14454" spans="1:6" x14ac:dyDescent="0.2">
      <c r="A14454" s="42" t="s">
        <v>3606</v>
      </c>
      <c r="B14454" s="42" t="s">
        <v>8464</v>
      </c>
      <c r="C14454">
        <v>2018</v>
      </c>
      <c r="D14454" s="42" t="s">
        <v>8467</v>
      </c>
      <c r="E14454" t="b">
        <v>0</v>
      </c>
      <c r="F14454" s="42" t="s">
        <v>10835</v>
      </c>
    </row>
    <row r="14455" spans="1:6" x14ac:dyDescent="0.2">
      <c r="A14455" s="42" t="s">
        <v>3606</v>
      </c>
      <c r="B14455" s="42" t="s">
        <v>8464</v>
      </c>
      <c r="C14455">
        <v>2019</v>
      </c>
      <c r="D14455" s="42" t="s">
        <v>8512</v>
      </c>
      <c r="E14455" t="b">
        <v>0</v>
      </c>
      <c r="F14455" s="42" t="s">
        <v>10835</v>
      </c>
    </row>
    <row r="14456" spans="1:6" x14ac:dyDescent="0.2">
      <c r="A14456" s="42" t="s">
        <v>3607</v>
      </c>
      <c r="B14456" s="42" t="s">
        <v>8454</v>
      </c>
      <c r="C14456">
        <v>2013</v>
      </c>
      <c r="D14456" s="42" t="s">
        <v>8529</v>
      </c>
      <c r="E14456" t="b">
        <v>0</v>
      </c>
      <c r="F14456" s="42" t="s">
        <v>10840</v>
      </c>
    </row>
    <row r="14457" spans="1:6" x14ac:dyDescent="0.2">
      <c r="A14457" s="42" t="s">
        <v>3607</v>
      </c>
      <c r="B14457" s="42" t="s">
        <v>8454</v>
      </c>
      <c r="C14457">
        <v>2014</v>
      </c>
      <c r="D14457" s="42" t="s">
        <v>8695</v>
      </c>
      <c r="E14457" t="b">
        <v>0</v>
      </c>
      <c r="F14457" s="42" t="s">
        <v>10840</v>
      </c>
    </row>
    <row r="14458" spans="1:6" x14ac:dyDescent="0.2">
      <c r="A14458" s="42" t="s">
        <v>3607</v>
      </c>
      <c r="B14458" s="42" t="s">
        <v>8454</v>
      </c>
      <c r="C14458">
        <v>2015</v>
      </c>
      <c r="D14458" s="42" t="s">
        <v>9385</v>
      </c>
      <c r="E14458" t="b">
        <v>0</v>
      </c>
      <c r="F14458" s="42" t="s">
        <v>10840</v>
      </c>
    </row>
    <row r="14459" spans="1:6" x14ac:dyDescent="0.2">
      <c r="A14459" s="42" t="s">
        <v>3607</v>
      </c>
      <c r="B14459" s="42" t="s">
        <v>8454</v>
      </c>
      <c r="C14459">
        <v>2016</v>
      </c>
      <c r="D14459" s="42" t="s">
        <v>8549</v>
      </c>
      <c r="E14459" t="b">
        <v>0</v>
      </c>
      <c r="F14459" s="42" t="s">
        <v>10840</v>
      </c>
    </row>
    <row r="14460" spans="1:6" x14ac:dyDescent="0.2">
      <c r="A14460" s="42" t="s">
        <v>3607</v>
      </c>
      <c r="B14460" s="42" t="s">
        <v>8454</v>
      </c>
      <c r="C14460">
        <v>2017</v>
      </c>
      <c r="D14460" s="42" t="s">
        <v>8592</v>
      </c>
      <c r="E14460" t="b">
        <v>0</v>
      </c>
      <c r="F14460" s="42" t="s">
        <v>10840</v>
      </c>
    </row>
    <row r="14461" spans="1:6" x14ac:dyDescent="0.2">
      <c r="A14461" s="42" t="s">
        <v>3607</v>
      </c>
      <c r="B14461" s="42" t="s">
        <v>8454</v>
      </c>
      <c r="C14461">
        <v>2018</v>
      </c>
      <c r="D14461" s="42" t="s">
        <v>9178</v>
      </c>
      <c r="E14461" t="b">
        <v>0</v>
      </c>
      <c r="F14461" s="42" t="s">
        <v>10840</v>
      </c>
    </row>
    <row r="14462" spans="1:6" x14ac:dyDescent="0.2">
      <c r="A14462" s="42" t="s">
        <v>3607</v>
      </c>
      <c r="B14462" s="42" t="s">
        <v>8454</v>
      </c>
      <c r="C14462">
        <v>2019</v>
      </c>
      <c r="D14462" s="42" t="s">
        <v>8511</v>
      </c>
      <c r="E14462" t="b">
        <v>0</v>
      </c>
      <c r="F14462" s="42" t="s">
        <v>10840</v>
      </c>
    </row>
    <row r="14463" spans="1:6" x14ac:dyDescent="0.2">
      <c r="A14463" s="42" t="s">
        <v>3607</v>
      </c>
      <c r="B14463" s="42" t="s">
        <v>8462</v>
      </c>
      <c r="C14463">
        <v>2013</v>
      </c>
      <c r="D14463" s="42" t="s">
        <v>9229</v>
      </c>
      <c r="E14463" t="b">
        <v>0</v>
      </c>
      <c r="F14463" s="42" t="s">
        <v>10840</v>
      </c>
    </row>
    <row r="14464" spans="1:6" x14ac:dyDescent="0.2">
      <c r="A14464" s="42" t="s">
        <v>3607</v>
      </c>
      <c r="B14464" s="42" t="s">
        <v>8462</v>
      </c>
      <c r="C14464">
        <v>2014</v>
      </c>
      <c r="D14464" s="42" t="s">
        <v>8530</v>
      </c>
      <c r="E14464" t="b">
        <v>0</v>
      </c>
      <c r="F14464" s="42" t="s">
        <v>10840</v>
      </c>
    </row>
    <row r="14465" spans="1:6" x14ac:dyDescent="0.2">
      <c r="A14465" s="42" t="s">
        <v>3607</v>
      </c>
      <c r="B14465" s="42" t="s">
        <v>8462</v>
      </c>
      <c r="C14465">
        <v>2015</v>
      </c>
      <c r="D14465" s="42" t="s">
        <v>8670</v>
      </c>
      <c r="E14465" t="b">
        <v>0</v>
      </c>
      <c r="F14465" s="42" t="s">
        <v>10840</v>
      </c>
    </row>
    <row r="14466" spans="1:6" x14ac:dyDescent="0.2">
      <c r="A14466" s="42" t="s">
        <v>3607</v>
      </c>
      <c r="B14466" s="42" t="s">
        <v>8462</v>
      </c>
      <c r="C14466">
        <v>2016</v>
      </c>
      <c r="D14466" s="42" t="s">
        <v>8696</v>
      </c>
      <c r="E14466" t="b">
        <v>0</v>
      </c>
      <c r="F14466" s="42" t="s">
        <v>10840</v>
      </c>
    </row>
    <row r="14467" spans="1:6" x14ac:dyDescent="0.2">
      <c r="A14467" s="42" t="s">
        <v>3607</v>
      </c>
      <c r="B14467" s="42" t="s">
        <v>8462</v>
      </c>
      <c r="C14467">
        <v>2017</v>
      </c>
      <c r="D14467" s="42" t="s">
        <v>8592</v>
      </c>
      <c r="E14467" t="b">
        <v>0</v>
      </c>
      <c r="F14467" s="42" t="s">
        <v>10840</v>
      </c>
    </row>
    <row r="14468" spans="1:6" x14ac:dyDescent="0.2">
      <c r="A14468" s="42" t="s">
        <v>3607</v>
      </c>
      <c r="B14468" s="42" t="s">
        <v>8462</v>
      </c>
      <c r="C14468">
        <v>2018</v>
      </c>
      <c r="D14468" s="42" t="s">
        <v>9221</v>
      </c>
      <c r="E14468" t="b">
        <v>0</v>
      </c>
      <c r="F14468" s="42" t="s">
        <v>10840</v>
      </c>
    </row>
    <row r="14469" spans="1:6" x14ac:dyDescent="0.2">
      <c r="A14469" s="42" t="s">
        <v>3607</v>
      </c>
      <c r="B14469" s="42" t="s">
        <v>8462</v>
      </c>
      <c r="C14469">
        <v>2019</v>
      </c>
      <c r="D14469" s="42" t="s">
        <v>9021</v>
      </c>
      <c r="E14469" t="b">
        <v>0</v>
      </c>
      <c r="F14469" s="42" t="s">
        <v>10840</v>
      </c>
    </row>
    <row r="14470" spans="1:6" x14ac:dyDescent="0.2">
      <c r="A14470" s="42" t="s">
        <v>3607</v>
      </c>
      <c r="B14470" s="42" t="s">
        <v>8464</v>
      </c>
      <c r="C14470">
        <v>2013</v>
      </c>
      <c r="D14470" s="42" t="s">
        <v>8999</v>
      </c>
      <c r="E14470" t="b">
        <v>0</v>
      </c>
      <c r="F14470" s="42" t="s">
        <v>10840</v>
      </c>
    </row>
    <row r="14471" spans="1:6" x14ac:dyDescent="0.2">
      <c r="A14471" s="42" t="s">
        <v>3607</v>
      </c>
      <c r="B14471" s="42" t="s">
        <v>8464</v>
      </c>
      <c r="C14471">
        <v>2014</v>
      </c>
      <c r="D14471" s="42" t="s">
        <v>9351</v>
      </c>
      <c r="E14471" t="b">
        <v>0</v>
      </c>
      <c r="F14471" s="42" t="s">
        <v>10840</v>
      </c>
    </row>
    <row r="14472" spans="1:6" x14ac:dyDescent="0.2">
      <c r="A14472" s="42" t="s">
        <v>3607</v>
      </c>
      <c r="B14472" s="42" t="s">
        <v>8464</v>
      </c>
      <c r="C14472">
        <v>2015</v>
      </c>
      <c r="D14472" s="42" t="s">
        <v>8466</v>
      </c>
      <c r="E14472" t="b">
        <v>0</v>
      </c>
      <c r="F14472" s="42" t="s">
        <v>10840</v>
      </c>
    </row>
    <row r="14473" spans="1:6" x14ac:dyDescent="0.2">
      <c r="A14473" s="42" t="s">
        <v>3607</v>
      </c>
      <c r="B14473" s="42" t="s">
        <v>8464</v>
      </c>
      <c r="C14473">
        <v>2016</v>
      </c>
      <c r="D14473" s="42" t="s">
        <v>9167</v>
      </c>
      <c r="E14473" t="b">
        <v>0</v>
      </c>
      <c r="F14473" s="42" t="s">
        <v>10840</v>
      </c>
    </row>
    <row r="14474" spans="1:6" x14ac:dyDescent="0.2">
      <c r="A14474" s="42" t="s">
        <v>3607</v>
      </c>
      <c r="B14474" s="42" t="s">
        <v>8464</v>
      </c>
      <c r="C14474">
        <v>2017</v>
      </c>
      <c r="D14474" s="42" t="s">
        <v>8560</v>
      </c>
      <c r="E14474" t="b">
        <v>0</v>
      </c>
      <c r="F14474" s="42" t="s">
        <v>10840</v>
      </c>
    </row>
    <row r="14475" spans="1:6" x14ac:dyDescent="0.2">
      <c r="A14475" s="42" t="s">
        <v>3607</v>
      </c>
      <c r="B14475" s="42" t="s">
        <v>8464</v>
      </c>
      <c r="C14475">
        <v>2018</v>
      </c>
      <c r="D14475" s="42" t="s">
        <v>8592</v>
      </c>
      <c r="E14475" t="b">
        <v>0</v>
      </c>
      <c r="F14475" s="42" t="s">
        <v>10840</v>
      </c>
    </row>
    <row r="14476" spans="1:6" x14ac:dyDescent="0.2">
      <c r="A14476" s="42" t="s">
        <v>3607</v>
      </c>
      <c r="B14476" s="42" t="s">
        <v>8464</v>
      </c>
      <c r="C14476">
        <v>2019</v>
      </c>
      <c r="D14476" s="42" t="s">
        <v>9470</v>
      </c>
      <c r="E14476" t="b">
        <v>0</v>
      </c>
      <c r="F14476" s="42" t="s">
        <v>10840</v>
      </c>
    </row>
    <row r="14477" spans="1:6" x14ac:dyDescent="0.2">
      <c r="A14477" s="42" t="s">
        <v>666</v>
      </c>
      <c r="B14477" s="42" t="s">
        <v>8454</v>
      </c>
      <c r="C14477">
        <v>2013</v>
      </c>
      <c r="D14477" s="42" t="s">
        <v>9406</v>
      </c>
      <c r="E14477" t="b">
        <v>0</v>
      </c>
      <c r="F14477" s="42" t="s">
        <v>9407</v>
      </c>
    </row>
    <row r="14478" spans="1:6" x14ac:dyDescent="0.2">
      <c r="A14478" s="42" t="s">
        <v>666</v>
      </c>
      <c r="B14478" s="42" t="s">
        <v>8454</v>
      </c>
      <c r="C14478">
        <v>2014</v>
      </c>
      <c r="D14478" s="42" t="s">
        <v>9408</v>
      </c>
      <c r="E14478" t="b">
        <v>0</v>
      </c>
      <c r="F14478" s="42" t="s">
        <v>9407</v>
      </c>
    </row>
    <row r="14479" spans="1:6" x14ac:dyDescent="0.2">
      <c r="A14479" s="42" t="s">
        <v>666</v>
      </c>
      <c r="B14479" s="42" t="s">
        <v>8454</v>
      </c>
      <c r="C14479">
        <v>2015</v>
      </c>
      <c r="D14479" s="42" t="s">
        <v>9409</v>
      </c>
      <c r="E14479" t="b">
        <v>0</v>
      </c>
      <c r="F14479" s="42" t="s">
        <v>9407</v>
      </c>
    </row>
    <row r="14480" spans="1:6" x14ac:dyDescent="0.2">
      <c r="A14480" s="42" t="s">
        <v>666</v>
      </c>
      <c r="B14480" s="42" t="s">
        <v>8454</v>
      </c>
      <c r="C14480">
        <v>2016</v>
      </c>
      <c r="D14480" s="42" t="s">
        <v>9410</v>
      </c>
      <c r="E14480" t="b">
        <v>0</v>
      </c>
      <c r="F14480" s="42" t="s">
        <v>9407</v>
      </c>
    </row>
    <row r="14481" spans="1:6" x14ac:dyDescent="0.2">
      <c r="A14481" s="42" t="s">
        <v>666</v>
      </c>
      <c r="B14481" s="42" t="s">
        <v>8454</v>
      </c>
      <c r="C14481">
        <v>2017</v>
      </c>
      <c r="D14481" s="42" t="s">
        <v>9411</v>
      </c>
      <c r="E14481" t="b">
        <v>0</v>
      </c>
      <c r="F14481" s="42" t="s">
        <v>9407</v>
      </c>
    </row>
    <row r="14482" spans="1:6" x14ac:dyDescent="0.2">
      <c r="A14482" s="42" t="s">
        <v>666</v>
      </c>
      <c r="B14482" s="42" t="s">
        <v>8454</v>
      </c>
      <c r="C14482">
        <v>2018</v>
      </c>
      <c r="D14482" s="42" t="s">
        <v>9412</v>
      </c>
      <c r="E14482" t="b">
        <v>0</v>
      </c>
      <c r="F14482" s="42" t="s">
        <v>9407</v>
      </c>
    </row>
    <row r="14483" spans="1:6" x14ac:dyDescent="0.2">
      <c r="A14483" s="42" t="s">
        <v>666</v>
      </c>
      <c r="B14483" s="42" t="s">
        <v>8454</v>
      </c>
      <c r="C14483">
        <v>2019</v>
      </c>
      <c r="D14483" s="42" t="s">
        <v>9413</v>
      </c>
      <c r="E14483" t="b">
        <v>0</v>
      </c>
      <c r="F14483" s="42" t="s">
        <v>9407</v>
      </c>
    </row>
    <row r="14484" spans="1:6" x14ac:dyDescent="0.2">
      <c r="A14484" s="42" t="s">
        <v>666</v>
      </c>
      <c r="B14484" s="42" t="s">
        <v>8462</v>
      </c>
      <c r="C14484">
        <v>2013</v>
      </c>
      <c r="D14484" s="42" t="s">
        <v>9406</v>
      </c>
      <c r="E14484" t="b">
        <v>0</v>
      </c>
      <c r="F14484" s="42" t="s">
        <v>9407</v>
      </c>
    </row>
    <row r="14485" spans="1:6" x14ac:dyDescent="0.2">
      <c r="A14485" s="42" t="s">
        <v>666</v>
      </c>
      <c r="B14485" s="42" t="s">
        <v>8462</v>
      </c>
      <c r="C14485">
        <v>2014</v>
      </c>
      <c r="D14485" s="42" t="s">
        <v>9408</v>
      </c>
      <c r="E14485" t="b">
        <v>0</v>
      </c>
      <c r="F14485" s="42" t="s">
        <v>9407</v>
      </c>
    </row>
    <row r="14486" spans="1:6" x14ac:dyDescent="0.2">
      <c r="A14486" s="42" t="s">
        <v>666</v>
      </c>
      <c r="B14486" s="42" t="s">
        <v>8462</v>
      </c>
      <c r="C14486">
        <v>2015</v>
      </c>
      <c r="D14486" s="42" t="s">
        <v>9409</v>
      </c>
      <c r="E14486" t="b">
        <v>0</v>
      </c>
      <c r="F14486" s="42" t="s">
        <v>9407</v>
      </c>
    </row>
    <row r="14487" spans="1:6" x14ac:dyDescent="0.2">
      <c r="A14487" s="42" t="s">
        <v>666</v>
      </c>
      <c r="B14487" s="42" t="s">
        <v>8462</v>
      </c>
      <c r="C14487">
        <v>2016</v>
      </c>
      <c r="D14487" s="42" t="s">
        <v>9410</v>
      </c>
      <c r="E14487" t="b">
        <v>0</v>
      </c>
      <c r="F14487" s="42" t="s">
        <v>9407</v>
      </c>
    </row>
    <row r="14488" spans="1:6" x14ac:dyDescent="0.2">
      <c r="A14488" s="42" t="s">
        <v>666</v>
      </c>
      <c r="B14488" s="42" t="s">
        <v>8462</v>
      </c>
      <c r="C14488">
        <v>2017</v>
      </c>
      <c r="D14488" s="42" t="s">
        <v>9411</v>
      </c>
      <c r="E14488" t="b">
        <v>0</v>
      </c>
      <c r="F14488" s="42" t="s">
        <v>9407</v>
      </c>
    </row>
    <row r="14489" spans="1:6" x14ac:dyDescent="0.2">
      <c r="A14489" s="42" t="s">
        <v>666</v>
      </c>
      <c r="B14489" s="42" t="s">
        <v>8462</v>
      </c>
      <c r="C14489">
        <v>2018</v>
      </c>
      <c r="D14489" s="42" t="s">
        <v>9412</v>
      </c>
      <c r="E14489" t="b">
        <v>0</v>
      </c>
      <c r="F14489" s="42" t="s">
        <v>9407</v>
      </c>
    </row>
    <row r="14490" spans="1:6" x14ac:dyDescent="0.2">
      <c r="A14490" s="42" t="s">
        <v>666</v>
      </c>
      <c r="B14490" s="42" t="s">
        <v>8462</v>
      </c>
      <c r="C14490">
        <v>2019</v>
      </c>
      <c r="D14490" s="42" t="s">
        <v>9413</v>
      </c>
      <c r="E14490" t="b">
        <v>0</v>
      </c>
      <c r="F14490" s="42" t="s">
        <v>9407</v>
      </c>
    </row>
    <row r="14491" spans="1:6" x14ac:dyDescent="0.2">
      <c r="A14491" s="42" t="s">
        <v>666</v>
      </c>
      <c r="B14491" s="42" t="s">
        <v>8464</v>
      </c>
      <c r="C14491">
        <v>2013</v>
      </c>
      <c r="D14491" s="42" t="s">
        <v>9414</v>
      </c>
      <c r="E14491" t="b">
        <v>0</v>
      </c>
      <c r="F14491" s="42" t="s">
        <v>9407</v>
      </c>
    </row>
    <row r="14492" spans="1:6" x14ac:dyDescent="0.2">
      <c r="A14492" s="42" t="s">
        <v>666</v>
      </c>
      <c r="B14492" s="42" t="s">
        <v>8464</v>
      </c>
      <c r="C14492">
        <v>2014</v>
      </c>
      <c r="D14492" s="42" t="s">
        <v>9415</v>
      </c>
      <c r="E14492" t="b">
        <v>0</v>
      </c>
      <c r="F14492" s="42" t="s">
        <v>9407</v>
      </c>
    </row>
    <row r="14493" spans="1:6" x14ac:dyDescent="0.2">
      <c r="A14493" s="42" t="s">
        <v>666</v>
      </c>
      <c r="B14493" s="42" t="s">
        <v>8464</v>
      </c>
      <c r="C14493">
        <v>2015</v>
      </c>
      <c r="D14493" s="42" t="s">
        <v>9416</v>
      </c>
      <c r="E14493" t="b">
        <v>0</v>
      </c>
      <c r="F14493" s="42" t="s">
        <v>9407</v>
      </c>
    </row>
    <row r="14494" spans="1:6" x14ac:dyDescent="0.2">
      <c r="A14494" s="42" t="s">
        <v>666</v>
      </c>
      <c r="B14494" s="42" t="s">
        <v>8464</v>
      </c>
      <c r="C14494">
        <v>2016</v>
      </c>
      <c r="D14494" s="42" t="s">
        <v>9417</v>
      </c>
      <c r="E14494" t="b">
        <v>0</v>
      </c>
      <c r="F14494" s="42" t="s">
        <v>9407</v>
      </c>
    </row>
    <row r="14495" spans="1:6" x14ac:dyDescent="0.2">
      <c r="A14495" s="42" t="s">
        <v>666</v>
      </c>
      <c r="B14495" s="42" t="s">
        <v>8464</v>
      </c>
      <c r="C14495">
        <v>2017</v>
      </c>
      <c r="D14495" s="42" t="s">
        <v>9418</v>
      </c>
      <c r="E14495" t="b">
        <v>0</v>
      </c>
      <c r="F14495" s="42" t="s">
        <v>9407</v>
      </c>
    </row>
    <row r="14496" spans="1:6" x14ac:dyDescent="0.2">
      <c r="A14496" s="42" t="s">
        <v>666</v>
      </c>
      <c r="B14496" s="42" t="s">
        <v>8464</v>
      </c>
      <c r="C14496">
        <v>2018</v>
      </c>
      <c r="D14496" s="42" t="s">
        <v>9419</v>
      </c>
      <c r="E14496" t="b">
        <v>0</v>
      </c>
      <c r="F14496" s="42" t="s">
        <v>9407</v>
      </c>
    </row>
    <row r="14497" spans="1:6" x14ac:dyDescent="0.2">
      <c r="A14497" s="42" t="s">
        <v>666</v>
      </c>
      <c r="B14497" s="42" t="s">
        <v>8464</v>
      </c>
      <c r="C14497">
        <v>2019</v>
      </c>
      <c r="D14497" s="42" t="s">
        <v>9420</v>
      </c>
      <c r="E14497" t="b">
        <v>0</v>
      </c>
      <c r="F14497" s="42" t="s">
        <v>9407</v>
      </c>
    </row>
    <row r="14498" spans="1:6" x14ac:dyDescent="0.2">
      <c r="A14498" s="42" t="s">
        <v>3610</v>
      </c>
      <c r="B14498" s="42" t="s">
        <v>8454</v>
      </c>
      <c r="C14498">
        <v>2013</v>
      </c>
      <c r="D14498" s="42" t="s">
        <v>8689</v>
      </c>
      <c r="E14498" t="b">
        <v>0</v>
      </c>
      <c r="F14498" s="42" t="s">
        <v>10841</v>
      </c>
    </row>
    <row r="14499" spans="1:6" x14ac:dyDescent="0.2">
      <c r="A14499" s="42" t="s">
        <v>3610</v>
      </c>
      <c r="B14499" s="42" t="s">
        <v>8454</v>
      </c>
      <c r="C14499">
        <v>2014</v>
      </c>
      <c r="D14499" s="42" t="s">
        <v>9473</v>
      </c>
      <c r="E14499" t="b">
        <v>0</v>
      </c>
      <c r="F14499" s="42" t="s">
        <v>10841</v>
      </c>
    </row>
    <row r="14500" spans="1:6" x14ac:dyDescent="0.2">
      <c r="A14500" s="42" t="s">
        <v>3610</v>
      </c>
      <c r="B14500" s="42" t="s">
        <v>8454</v>
      </c>
      <c r="C14500">
        <v>2015</v>
      </c>
      <c r="D14500" s="42" t="s">
        <v>9095</v>
      </c>
      <c r="E14500" t="b">
        <v>0</v>
      </c>
      <c r="F14500" s="42" t="s">
        <v>10841</v>
      </c>
    </row>
    <row r="14501" spans="1:6" x14ac:dyDescent="0.2">
      <c r="A14501" s="42" t="s">
        <v>3610</v>
      </c>
      <c r="B14501" s="42" t="s">
        <v>8454</v>
      </c>
      <c r="C14501">
        <v>2016</v>
      </c>
      <c r="D14501" s="42" t="s">
        <v>9495</v>
      </c>
      <c r="E14501" t="b">
        <v>0</v>
      </c>
      <c r="F14501" s="42" t="s">
        <v>10841</v>
      </c>
    </row>
    <row r="14502" spans="1:6" x14ac:dyDescent="0.2">
      <c r="A14502" s="42" t="s">
        <v>3610</v>
      </c>
      <c r="B14502" s="42" t="s">
        <v>8454</v>
      </c>
      <c r="C14502">
        <v>2017</v>
      </c>
      <c r="D14502" s="42" t="s">
        <v>9223</v>
      </c>
      <c r="E14502" t="b">
        <v>0</v>
      </c>
      <c r="F14502" s="42" t="s">
        <v>10841</v>
      </c>
    </row>
    <row r="14503" spans="1:6" x14ac:dyDescent="0.2">
      <c r="A14503" s="42" t="s">
        <v>3610</v>
      </c>
      <c r="B14503" s="42" t="s">
        <v>8454</v>
      </c>
      <c r="C14503">
        <v>2018</v>
      </c>
      <c r="D14503" s="42" t="s">
        <v>9140</v>
      </c>
      <c r="E14503" t="b">
        <v>0</v>
      </c>
      <c r="F14503" s="42" t="s">
        <v>10841</v>
      </c>
    </row>
    <row r="14504" spans="1:6" x14ac:dyDescent="0.2">
      <c r="A14504" s="42" t="s">
        <v>3610</v>
      </c>
      <c r="B14504" s="42" t="s">
        <v>8454</v>
      </c>
      <c r="C14504">
        <v>2019</v>
      </c>
      <c r="D14504" s="42" t="s">
        <v>9426</v>
      </c>
      <c r="E14504" t="b">
        <v>0</v>
      </c>
      <c r="F14504" s="42" t="s">
        <v>10841</v>
      </c>
    </row>
    <row r="14505" spans="1:6" x14ac:dyDescent="0.2">
      <c r="A14505" s="42" t="s">
        <v>3610</v>
      </c>
      <c r="B14505" s="42" t="s">
        <v>8462</v>
      </c>
      <c r="C14505">
        <v>2013</v>
      </c>
      <c r="D14505" s="42" t="s">
        <v>9206</v>
      </c>
      <c r="E14505" t="b">
        <v>0</v>
      </c>
      <c r="F14505" s="42" t="s">
        <v>10841</v>
      </c>
    </row>
    <row r="14506" spans="1:6" x14ac:dyDescent="0.2">
      <c r="A14506" s="42" t="s">
        <v>3610</v>
      </c>
      <c r="B14506" s="42" t="s">
        <v>8462</v>
      </c>
      <c r="C14506">
        <v>2014</v>
      </c>
      <c r="D14506" s="42" t="s">
        <v>8547</v>
      </c>
      <c r="E14506" t="b">
        <v>0</v>
      </c>
      <c r="F14506" s="42" t="s">
        <v>10841</v>
      </c>
    </row>
    <row r="14507" spans="1:6" x14ac:dyDescent="0.2">
      <c r="A14507" s="42" t="s">
        <v>3610</v>
      </c>
      <c r="B14507" s="42" t="s">
        <v>8462</v>
      </c>
      <c r="C14507">
        <v>2015</v>
      </c>
      <c r="D14507" s="42" t="s">
        <v>8547</v>
      </c>
      <c r="E14507" t="b">
        <v>0</v>
      </c>
      <c r="F14507" s="42" t="s">
        <v>10841</v>
      </c>
    </row>
    <row r="14508" spans="1:6" x14ac:dyDescent="0.2">
      <c r="A14508" s="42" t="s">
        <v>3610</v>
      </c>
      <c r="B14508" s="42" t="s">
        <v>8462</v>
      </c>
      <c r="C14508">
        <v>2016</v>
      </c>
      <c r="D14508" s="42" t="s">
        <v>9229</v>
      </c>
      <c r="E14508" t="b">
        <v>0</v>
      </c>
      <c r="F14508" s="42" t="s">
        <v>10841</v>
      </c>
    </row>
    <row r="14509" spans="1:6" x14ac:dyDescent="0.2">
      <c r="A14509" s="42" t="s">
        <v>3610</v>
      </c>
      <c r="B14509" s="42" t="s">
        <v>8462</v>
      </c>
      <c r="C14509">
        <v>2017</v>
      </c>
      <c r="D14509" s="42" t="s">
        <v>8550</v>
      </c>
      <c r="E14509" t="b">
        <v>0</v>
      </c>
      <c r="F14509" s="42" t="s">
        <v>10841</v>
      </c>
    </row>
    <row r="14510" spans="1:6" x14ac:dyDescent="0.2">
      <c r="A14510" s="42" t="s">
        <v>3610</v>
      </c>
      <c r="B14510" s="42" t="s">
        <v>8462</v>
      </c>
      <c r="C14510">
        <v>2018</v>
      </c>
      <c r="D14510" s="42" t="s">
        <v>9445</v>
      </c>
      <c r="E14510" t="b">
        <v>0</v>
      </c>
      <c r="F14510" s="42" t="s">
        <v>10841</v>
      </c>
    </row>
    <row r="14511" spans="1:6" x14ac:dyDescent="0.2">
      <c r="A14511" s="42" t="s">
        <v>3610</v>
      </c>
      <c r="B14511" s="42" t="s">
        <v>8462</v>
      </c>
      <c r="C14511">
        <v>2019</v>
      </c>
      <c r="D14511" s="42" t="s">
        <v>9375</v>
      </c>
      <c r="E14511" t="b">
        <v>0</v>
      </c>
      <c r="F14511" s="42" t="s">
        <v>10841</v>
      </c>
    </row>
    <row r="14512" spans="1:6" x14ac:dyDescent="0.2">
      <c r="A14512" s="42" t="s">
        <v>3610</v>
      </c>
      <c r="B14512" s="42" t="s">
        <v>8464</v>
      </c>
      <c r="C14512">
        <v>2013</v>
      </c>
      <c r="D14512" s="42" t="s">
        <v>8587</v>
      </c>
      <c r="E14512" t="b">
        <v>0</v>
      </c>
      <c r="F14512" s="42" t="s">
        <v>10841</v>
      </c>
    </row>
    <row r="14513" spans="1:6" x14ac:dyDescent="0.2">
      <c r="A14513" s="42" t="s">
        <v>3610</v>
      </c>
      <c r="B14513" s="42" t="s">
        <v>8464</v>
      </c>
      <c r="C14513">
        <v>2014</v>
      </c>
      <c r="D14513" s="42" t="s">
        <v>9148</v>
      </c>
      <c r="E14513" t="b">
        <v>0</v>
      </c>
      <c r="F14513" s="42" t="s">
        <v>10841</v>
      </c>
    </row>
    <row r="14514" spans="1:6" x14ac:dyDescent="0.2">
      <c r="A14514" s="42" t="s">
        <v>3610</v>
      </c>
      <c r="B14514" s="42" t="s">
        <v>8464</v>
      </c>
      <c r="C14514">
        <v>2015</v>
      </c>
      <c r="D14514" s="42" t="s">
        <v>8979</v>
      </c>
      <c r="E14514" t="b">
        <v>0</v>
      </c>
      <c r="F14514" s="42" t="s">
        <v>10841</v>
      </c>
    </row>
    <row r="14515" spans="1:6" x14ac:dyDescent="0.2">
      <c r="A14515" s="42" t="s">
        <v>3610</v>
      </c>
      <c r="B14515" s="42" t="s">
        <v>8464</v>
      </c>
      <c r="C14515">
        <v>2016</v>
      </c>
      <c r="D14515" s="42" t="s">
        <v>8712</v>
      </c>
      <c r="E14515" t="b">
        <v>0</v>
      </c>
      <c r="F14515" s="42" t="s">
        <v>10841</v>
      </c>
    </row>
    <row r="14516" spans="1:6" x14ac:dyDescent="0.2">
      <c r="A14516" s="42" t="s">
        <v>3610</v>
      </c>
      <c r="B14516" s="42" t="s">
        <v>8464</v>
      </c>
      <c r="C14516">
        <v>2017</v>
      </c>
      <c r="D14516" s="42" t="s">
        <v>8828</v>
      </c>
      <c r="E14516" t="b">
        <v>0</v>
      </c>
      <c r="F14516" s="42" t="s">
        <v>10841</v>
      </c>
    </row>
    <row r="14517" spans="1:6" x14ac:dyDescent="0.2">
      <c r="A14517" s="42" t="s">
        <v>3610</v>
      </c>
      <c r="B14517" s="42" t="s">
        <v>8464</v>
      </c>
      <c r="C14517">
        <v>2018</v>
      </c>
      <c r="D14517" s="42" t="s">
        <v>8997</v>
      </c>
      <c r="E14517" t="b">
        <v>0</v>
      </c>
      <c r="F14517" s="42" t="s">
        <v>10841</v>
      </c>
    </row>
    <row r="14518" spans="1:6" x14ac:dyDescent="0.2">
      <c r="A14518" s="42" t="s">
        <v>3610</v>
      </c>
      <c r="B14518" s="42" t="s">
        <v>8464</v>
      </c>
      <c r="C14518">
        <v>2019</v>
      </c>
      <c r="D14518" s="42" t="s">
        <v>9468</v>
      </c>
      <c r="E14518" t="b">
        <v>0</v>
      </c>
      <c r="F14518" s="42" t="s">
        <v>10841</v>
      </c>
    </row>
    <row r="14519" spans="1:6" x14ac:dyDescent="0.2">
      <c r="A14519" s="42" t="s">
        <v>3611</v>
      </c>
      <c r="B14519" s="42" t="s">
        <v>8454</v>
      </c>
      <c r="C14519">
        <v>2009</v>
      </c>
      <c r="D14519" s="42" t="s">
        <v>8721</v>
      </c>
      <c r="E14519" t="b">
        <v>1</v>
      </c>
      <c r="F14519" s="42" t="s">
        <v>4905</v>
      </c>
    </row>
    <row r="14520" spans="1:6" x14ac:dyDescent="0.2">
      <c r="A14520" s="42" t="s">
        <v>3611</v>
      </c>
      <c r="B14520" s="42" t="s">
        <v>8454</v>
      </c>
      <c r="C14520">
        <v>2010</v>
      </c>
      <c r="D14520" s="42" t="s">
        <v>8457</v>
      </c>
      <c r="E14520" t="b">
        <v>1</v>
      </c>
      <c r="F14520" s="42" t="s">
        <v>4905</v>
      </c>
    </row>
    <row r="14521" spans="1:6" x14ac:dyDescent="0.2">
      <c r="A14521" s="42" t="s">
        <v>3611</v>
      </c>
      <c r="B14521" s="42" t="s">
        <v>8462</v>
      </c>
      <c r="C14521">
        <v>2009</v>
      </c>
      <c r="D14521" s="42" t="s">
        <v>9946</v>
      </c>
      <c r="E14521" t="b">
        <v>1</v>
      </c>
      <c r="F14521" s="42" t="s">
        <v>4905</v>
      </c>
    </row>
    <row r="14522" spans="1:6" x14ac:dyDescent="0.2">
      <c r="A14522" s="42" t="s">
        <v>3611</v>
      </c>
      <c r="B14522" s="42" t="s">
        <v>8462</v>
      </c>
      <c r="C14522">
        <v>2010</v>
      </c>
      <c r="D14522" s="42" t="s">
        <v>8457</v>
      </c>
      <c r="E14522" t="b">
        <v>1</v>
      </c>
      <c r="F14522" s="42" t="s">
        <v>4905</v>
      </c>
    </row>
    <row r="14523" spans="1:6" x14ac:dyDescent="0.2">
      <c r="A14523" s="42" t="s">
        <v>3611</v>
      </c>
      <c r="B14523" s="42" t="s">
        <v>8464</v>
      </c>
      <c r="C14523">
        <v>2009</v>
      </c>
      <c r="D14523" s="42" t="s">
        <v>8600</v>
      </c>
      <c r="E14523" t="b">
        <v>1</v>
      </c>
      <c r="F14523" s="42" t="s">
        <v>4905</v>
      </c>
    </row>
    <row r="14524" spans="1:6" x14ac:dyDescent="0.2">
      <c r="A14524" s="42" t="s">
        <v>3611</v>
      </c>
      <c r="B14524" s="42" t="s">
        <v>8464</v>
      </c>
      <c r="C14524">
        <v>2010</v>
      </c>
      <c r="D14524" s="42" t="s">
        <v>8691</v>
      </c>
      <c r="E14524" t="b">
        <v>1</v>
      </c>
      <c r="F14524" s="42" t="s">
        <v>4905</v>
      </c>
    </row>
    <row r="14525" spans="1:6" x14ac:dyDescent="0.2">
      <c r="A14525" s="42" t="s">
        <v>3625</v>
      </c>
      <c r="B14525" s="42" t="s">
        <v>8454</v>
      </c>
      <c r="C14525">
        <v>2013</v>
      </c>
      <c r="D14525" s="42" t="s">
        <v>8493</v>
      </c>
      <c r="E14525" t="b">
        <v>0</v>
      </c>
      <c r="F14525" s="42" t="s">
        <v>9181</v>
      </c>
    </row>
    <row r="14526" spans="1:6" x14ac:dyDescent="0.2">
      <c r="A14526" s="42" t="s">
        <v>3625</v>
      </c>
      <c r="B14526" s="42" t="s">
        <v>8454</v>
      </c>
      <c r="C14526">
        <v>2014</v>
      </c>
      <c r="D14526" s="42" t="s">
        <v>9182</v>
      </c>
      <c r="E14526" t="b">
        <v>0</v>
      </c>
      <c r="F14526" s="42" t="s">
        <v>9181</v>
      </c>
    </row>
    <row r="14527" spans="1:6" x14ac:dyDescent="0.2">
      <c r="A14527" s="42" t="s">
        <v>3625</v>
      </c>
      <c r="B14527" s="42" t="s">
        <v>8454</v>
      </c>
      <c r="C14527">
        <v>2015</v>
      </c>
      <c r="D14527" s="42" t="s">
        <v>9183</v>
      </c>
      <c r="E14527" t="b">
        <v>0</v>
      </c>
      <c r="F14527" s="42" t="s">
        <v>9181</v>
      </c>
    </row>
    <row r="14528" spans="1:6" x14ac:dyDescent="0.2">
      <c r="A14528" s="42" t="s">
        <v>3625</v>
      </c>
      <c r="B14528" s="42" t="s">
        <v>8454</v>
      </c>
      <c r="C14528">
        <v>2016</v>
      </c>
      <c r="D14528" s="42" t="s">
        <v>9184</v>
      </c>
      <c r="E14528" t="b">
        <v>0</v>
      </c>
      <c r="F14528" s="42" t="s">
        <v>9181</v>
      </c>
    </row>
    <row r="14529" spans="1:6" x14ac:dyDescent="0.2">
      <c r="A14529" s="42" t="s">
        <v>3625</v>
      </c>
      <c r="B14529" s="42" t="s">
        <v>8454</v>
      </c>
      <c r="C14529">
        <v>2017</v>
      </c>
      <c r="D14529" s="42" t="s">
        <v>9185</v>
      </c>
      <c r="E14529" t="b">
        <v>0</v>
      </c>
      <c r="F14529" s="42" t="s">
        <v>9181</v>
      </c>
    </row>
    <row r="14530" spans="1:6" x14ac:dyDescent="0.2">
      <c r="A14530" s="42" t="s">
        <v>3625</v>
      </c>
      <c r="B14530" s="42" t="s">
        <v>8454</v>
      </c>
      <c r="C14530">
        <v>2018</v>
      </c>
      <c r="D14530" s="42" t="s">
        <v>9186</v>
      </c>
      <c r="E14530" t="b">
        <v>0</v>
      </c>
      <c r="F14530" s="42" t="s">
        <v>9181</v>
      </c>
    </row>
    <row r="14531" spans="1:6" x14ac:dyDescent="0.2">
      <c r="A14531" s="42" t="s">
        <v>3625</v>
      </c>
      <c r="B14531" s="42" t="s">
        <v>8454</v>
      </c>
      <c r="C14531">
        <v>2019</v>
      </c>
      <c r="D14531" s="42" t="s">
        <v>9187</v>
      </c>
      <c r="E14531" t="b">
        <v>0</v>
      </c>
      <c r="F14531" s="42" t="s">
        <v>9181</v>
      </c>
    </row>
    <row r="14532" spans="1:6" x14ac:dyDescent="0.2">
      <c r="A14532" s="42" t="s">
        <v>3625</v>
      </c>
      <c r="B14532" s="42" t="s">
        <v>8462</v>
      </c>
      <c r="C14532">
        <v>2013</v>
      </c>
      <c r="D14532" s="42" t="s">
        <v>9188</v>
      </c>
      <c r="E14532" t="b">
        <v>0</v>
      </c>
      <c r="F14532" s="42" t="s">
        <v>9181</v>
      </c>
    </row>
    <row r="14533" spans="1:6" x14ac:dyDescent="0.2">
      <c r="A14533" s="42" t="s">
        <v>3625</v>
      </c>
      <c r="B14533" s="42" t="s">
        <v>8462</v>
      </c>
      <c r="C14533">
        <v>2014</v>
      </c>
      <c r="D14533" s="42" t="s">
        <v>8494</v>
      </c>
      <c r="E14533" t="b">
        <v>0</v>
      </c>
      <c r="F14533" s="42" t="s">
        <v>9181</v>
      </c>
    </row>
    <row r="14534" spans="1:6" x14ac:dyDescent="0.2">
      <c r="A14534" s="42" t="s">
        <v>3625</v>
      </c>
      <c r="B14534" s="42" t="s">
        <v>8462</v>
      </c>
      <c r="C14534">
        <v>2015</v>
      </c>
      <c r="D14534" s="42" t="s">
        <v>9189</v>
      </c>
      <c r="E14534" t="b">
        <v>0</v>
      </c>
      <c r="F14534" s="42" t="s">
        <v>9181</v>
      </c>
    </row>
    <row r="14535" spans="1:6" x14ac:dyDescent="0.2">
      <c r="A14535" s="42" t="s">
        <v>3625</v>
      </c>
      <c r="B14535" s="42" t="s">
        <v>8462</v>
      </c>
      <c r="C14535">
        <v>2016</v>
      </c>
      <c r="D14535" s="42" t="s">
        <v>9190</v>
      </c>
      <c r="E14535" t="b">
        <v>0</v>
      </c>
      <c r="F14535" s="42" t="s">
        <v>9181</v>
      </c>
    </row>
    <row r="14536" spans="1:6" x14ac:dyDescent="0.2">
      <c r="A14536" s="42" t="s">
        <v>3625</v>
      </c>
      <c r="B14536" s="42" t="s">
        <v>8462</v>
      </c>
      <c r="C14536">
        <v>2017</v>
      </c>
      <c r="D14536" s="42" t="s">
        <v>8990</v>
      </c>
      <c r="E14536" t="b">
        <v>0</v>
      </c>
      <c r="F14536" s="42" t="s">
        <v>9181</v>
      </c>
    </row>
    <row r="14537" spans="1:6" x14ac:dyDescent="0.2">
      <c r="A14537" s="42" t="s">
        <v>3625</v>
      </c>
      <c r="B14537" s="42" t="s">
        <v>8462</v>
      </c>
      <c r="C14537">
        <v>2018</v>
      </c>
      <c r="D14537" s="42" t="s">
        <v>9186</v>
      </c>
      <c r="E14537" t="b">
        <v>0</v>
      </c>
      <c r="F14537" s="42" t="s">
        <v>9181</v>
      </c>
    </row>
    <row r="14538" spans="1:6" x14ac:dyDescent="0.2">
      <c r="A14538" s="42" t="s">
        <v>3625</v>
      </c>
      <c r="B14538" s="42" t="s">
        <v>8462</v>
      </c>
      <c r="C14538">
        <v>2019</v>
      </c>
      <c r="D14538" s="42" t="s">
        <v>8540</v>
      </c>
      <c r="E14538" t="b">
        <v>0</v>
      </c>
      <c r="F14538" s="42" t="s">
        <v>9181</v>
      </c>
    </row>
    <row r="14539" spans="1:6" x14ac:dyDescent="0.2">
      <c r="A14539" s="42" t="s">
        <v>3625</v>
      </c>
      <c r="B14539" s="42" t="s">
        <v>8464</v>
      </c>
      <c r="C14539">
        <v>2013</v>
      </c>
      <c r="D14539" s="42" t="s">
        <v>8639</v>
      </c>
      <c r="E14539" t="b">
        <v>0</v>
      </c>
      <c r="F14539" s="42" t="s">
        <v>9181</v>
      </c>
    </row>
    <row r="14540" spans="1:6" x14ac:dyDescent="0.2">
      <c r="A14540" s="42" t="s">
        <v>3625</v>
      </c>
      <c r="B14540" s="42" t="s">
        <v>8464</v>
      </c>
      <c r="C14540">
        <v>2014</v>
      </c>
      <c r="D14540" s="42" t="s">
        <v>8995</v>
      </c>
      <c r="E14540" t="b">
        <v>0</v>
      </c>
      <c r="F14540" s="42" t="s">
        <v>9181</v>
      </c>
    </row>
    <row r="14541" spans="1:6" x14ac:dyDescent="0.2">
      <c r="A14541" s="42" t="s">
        <v>3625</v>
      </c>
      <c r="B14541" s="42" t="s">
        <v>8464</v>
      </c>
      <c r="C14541">
        <v>2015</v>
      </c>
      <c r="D14541" s="42" t="s">
        <v>8649</v>
      </c>
      <c r="E14541" t="b">
        <v>0</v>
      </c>
      <c r="F14541" s="42" t="s">
        <v>9181</v>
      </c>
    </row>
    <row r="14542" spans="1:6" x14ac:dyDescent="0.2">
      <c r="A14542" s="42" t="s">
        <v>3625</v>
      </c>
      <c r="B14542" s="42" t="s">
        <v>8464</v>
      </c>
      <c r="C14542">
        <v>2016</v>
      </c>
      <c r="D14542" s="42" t="s">
        <v>8956</v>
      </c>
      <c r="E14542" t="b">
        <v>0</v>
      </c>
      <c r="F14542" s="42" t="s">
        <v>9181</v>
      </c>
    </row>
    <row r="14543" spans="1:6" x14ac:dyDescent="0.2">
      <c r="A14543" s="42" t="s">
        <v>3625</v>
      </c>
      <c r="B14543" s="42" t="s">
        <v>8464</v>
      </c>
      <c r="C14543">
        <v>2017</v>
      </c>
      <c r="D14543" s="42" t="s">
        <v>8631</v>
      </c>
      <c r="E14543" t="b">
        <v>0</v>
      </c>
      <c r="F14543" s="42" t="s">
        <v>9181</v>
      </c>
    </row>
    <row r="14544" spans="1:6" x14ac:dyDescent="0.2">
      <c r="A14544" s="42" t="s">
        <v>3625</v>
      </c>
      <c r="B14544" s="42" t="s">
        <v>8464</v>
      </c>
      <c r="C14544">
        <v>2018</v>
      </c>
      <c r="D14544" s="42" t="s">
        <v>8613</v>
      </c>
      <c r="E14544" t="b">
        <v>0</v>
      </c>
      <c r="F14544" s="42" t="s">
        <v>9181</v>
      </c>
    </row>
    <row r="14545" spans="1:6" x14ac:dyDescent="0.2">
      <c r="A14545" s="42" t="s">
        <v>3625</v>
      </c>
      <c r="B14545" s="42" t="s">
        <v>8464</v>
      </c>
      <c r="C14545">
        <v>2019</v>
      </c>
      <c r="D14545" s="42" t="s">
        <v>9191</v>
      </c>
      <c r="E14545" t="b">
        <v>0</v>
      </c>
      <c r="F14545" s="42" t="s">
        <v>9181</v>
      </c>
    </row>
    <row r="14546" spans="1:6" x14ac:dyDescent="0.2">
      <c r="A14546" s="42" t="s">
        <v>105</v>
      </c>
      <c r="B14546" s="42" t="s">
        <v>8454</v>
      </c>
      <c r="C14546">
        <v>2013</v>
      </c>
      <c r="D14546" s="42" t="s">
        <v>9095</v>
      </c>
      <c r="E14546" t="b">
        <v>0</v>
      </c>
      <c r="F14546" s="42" t="s">
        <v>9096</v>
      </c>
    </row>
    <row r="14547" spans="1:6" x14ac:dyDescent="0.2">
      <c r="A14547" s="42" t="s">
        <v>105</v>
      </c>
      <c r="B14547" s="42" t="s">
        <v>8454</v>
      </c>
      <c r="C14547">
        <v>2014</v>
      </c>
      <c r="D14547" s="42" t="s">
        <v>8844</v>
      </c>
      <c r="E14547" t="b">
        <v>0</v>
      </c>
      <c r="F14547" s="42" t="s">
        <v>9096</v>
      </c>
    </row>
    <row r="14548" spans="1:6" x14ac:dyDescent="0.2">
      <c r="A14548" s="42" t="s">
        <v>105</v>
      </c>
      <c r="B14548" s="42" t="s">
        <v>8454</v>
      </c>
      <c r="C14548">
        <v>2015</v>
      </c>
      <c r="D14548" s="42" t="s">
        <v>9097</v>
      </c>
      <c r="E14548" t="b">
        <v>0</v>
      </c>
      <c r="F14548" s="42" t="s">
        <v>9096</v>
      </c>
    </row>
    <row r="14549" spans="1:6" x14ac:dyDescent="0.2">
      <c r="A14549" s="42" t="s">
        <v>105</v>
      </c>
      <c r="B14549" s="42" t="s">
        <v>8454</v>
      </c>
      <c r="C14549">
        <v>2016</v>
      </c>
      <c r="D14549" s="42" t="s">
        <v>9098</v>
      </c>
      <c r="E14549" t="b">
        <v>0</v>
      </c>
      <c r="F14549" s="42" t="s">
        <v>9096</v>
      </c>
    </row>
    <row r="14550" spans="1:6" x14ac:dyDescent="0.2">
      <c r="A14550" s="42" t="s">
        <v>105</v>
      </c>
      <c r="B14550" s="42" t="s">
        <v>8454</v>
      </c>
      <c r="C14550">
        <v>2017</v>
      </c>
      <c r="D14550" s="42" t="s">
        <v>9099</v>
      </c>
      <c r="E14550" t="b">
        <v>0</v>
      </c>
      <c r="F14550" s="42" t="s">
        <v>9096</v>
      </c>
    </row>
    <row r="14551" spans="1:6" x14ac:dyDescent="0.2">
      <c r="A14551" s="42" t="s">
        <v>105</v>
      </c>
      <c r="B14551" s="42" t="s">
        <v>8454</v>
      </c>
      <c r="C14551">
        <v>2018</v>
      </c>
      <c r="D14551" s="42" t="s">
        <v>8533</v>
      </c>
      <c r="E14551" t="b">
        <v>0</v>
      </c>
      <c r="F14551" s="42" t="s">
        <v>9096</v>
      </c>
    </row>
    <row r="14552" spans="1:6" x14ac:dyDescent="0.2">
      <c r="A14552" s="42" t="s">
        <v>105</v>
      </c>
      <c r="B14552" s="42" t="s">
        <v>8454</v>
      </c>
      <c r="C14552">
        <v>2019</v>
      </c>
      <c r="D14552" s="42" t="s">
        <v>9100</v>
      </c>
      <c r="E14552" t="b">
        <v>0</v>
      </c>
      <c r="F14552" s="42" t="s">
        <v>9096</v>
      </c>
    </row>
    <row r="14553" spans="1:6" x14ac:dyDescent="0.2">
      <c r="A14553" s="42" t="s">
        <v>105</v>
      </c>
      <c r="B14553" s="42" t="s">
        <v>8462</v>
      </c>
      <c r="C14553">
        <v>2013</v>
      </c>
      <c r="D14553" s="42" t="s">
        <v>9101</v>
      </c>
      <c r="E14553" t="b">
        <v>0</v>
      </c>
      <c r="F14553" s="42" t="s">
        <v>9096</v>
      </c>
    </row>
    <row r="14554" spans="1:6" x14ac:dyDescent="0.2">
      <c r="A14554" s="42" t="s">
        <v>105</v>
      </c>
      <c r="B14554" s="42" t="s">
        <v>8462</v>
      </c>
      <c r="C14554">
        <v>2014</v>
      </c>
      <c r="D14554" s="42" t="s">
        <v>8756</v>
      </c>
      <c r="E14554" t="b">
        <v>0</v>
      </c>
      <c r="F14554" s="42" t="s">
        <v>9096</v>
      </c>
    </row>
    <row r="14555" spans="1:6" x14ac:dyDescent="0.2">
      <c r="A14555" s="42" t="s">
        <v>105</v>
      </c>
      <c r="B14555" s="42" t="s">
        <v>8462</v>
      </c>
      <c r="C14555">
        <v>2015</v>
      </c>
      <c r="D14555" s="42" t="s">
        <v>8700</v>
      </c>
      <c r="E14555" t="b">
        <v>0</v>
      </c>
      <c r="F14555" s="42" t="s">
        <v>9096</v>
      </c>
    </row>
    <row r="14556" spans="1:6" x14ac:dyDescent="0.2">
      <c r="A14556" s="42" t="s">
        <v>105</v>
      </c>
      <c r="B14556" s="42" t="s">
        <v>8462</v>
      </c>
      <c r="C14556">
        <v>2016</v>
      </c>
      <c r="D14556" s="42" t="s">
        <v>9102</v>
      </c>
      <c r="E14556" t="b">
        <v>0</v>
      </c>
      <c r="F14556" s="42" t="s">
        <v>9096</v>
      </c>
    </row>
    <row r="14557" spans="1:6" x14ac:dyDescent="0.2">
      <c r="A14557" s="42" t="s">
        <v>105</v>
      </c>
      <c r="B14557" s="42" t="s">
        <v>8462</v>
      </c>
      <c r="C14557">
        <v>2017</v>
      </c>
      <c r="D14557" s="42" t="s">
        <v>9103</v>
      </c>
      <c r="E14557" t="b">
        <v>0</v>
      </c>
      <c r="F14557" s="42" t="s">
        <v>9096</v>
      </c>
    </row>
    <row r="14558" spans="1:6" x14ac:dyDescent="0.2">
      <c r="A14558" s="42" t="s">
        <v>105</v>
      </c>
      <c r="B14558" s="42" t="s">
        <v>8462</v>
      </c>
      <c r="C14558">
        <v>2018</v>
      </c>
      <c r="D14558" s="42" t="s">
        <v>9104</v>
      </c>
      <c r="E14558" t="b">
        <v>0</v>
      </c>
      <c r="F14558" s="42" t="s">
        <v>9096</v>
      </c>
    </row>
    <row r="14559" spans="1:6" x14ac:dyDescent="0.2">
      <c r="A14559" s="42" t="s">
        <v>105</v>
      </c>
      <c r="B14559" s="42" t="s">
        <v>8462</v>
      </c>
      <c r="C14559">
        <v>2019</v>
      </c>
      <c r="D14559" s="42" t="s">
        <v>9105</v>
      </c>
      <c r="E14559" t="b">
        <v>0</v>
      </c>
      <c r="F14559" s="42" t="s">
        <v>9096</v>
      </c>
    </row>
    <row r="14560" spans="1:6" x14ac:dyDescent="0.2">
      <c r="A14560" s="42" t="s">
        <v>105</v>
      </c>
      <c r="B14560" s="42" t="s">
        <v>8464</v>
      </c>
      <c r="C14560">
        <v>2013</v>
      </c>
      <c r="D14560" s="42" t="s">
        <v>9106</v>
      </c>
      <c r="E14560" t="b">
        <v>0</v>
      </c>
      <c r="F14560" s="42" t="s">
        <v>9096</v>
      </c>
    </row>
    <row r="14561" spans="1:6" x14ac:dyDescent="0.2">
      <c r="A14561" s="42" t="s">
        <v>105</v>
      </c>
      <c r="B14561" s="42" t="s">
        <v>8464</v>
      </c>
      <c r="C14561">
        <v>2014</v>
      </c>
      <c r="D14561" s="42" t="s">
        <v>8597</v>
      </c>
      <c r="E14561" t="b">
        <v>0</v>
      </c>
      <c r="F14561" s="42" t="s">
        <v>9096</v>
      </c>
    </row>
    <row r="14562" spans="1:6" x14ac:dyDescent="0.2">
      <c r="A14562" s="42" t="s">
        <v>105</v>
      </c>
      <c r="B14562" s="42" t="s">
        <v>8464</v>
      </c>
      <c r="C14562">
        <v>2015</v>
      </c>
      <c r="D14562" s="42" t="s">
        <v>8824</v>
      </c>
      <c r="E14562" t="b">
        <v>0</v>
      </c>
      <c r="F14562" s="42" t="s">
        <v>9096</v>
      </c>
    </row>
    <row r="14563" spans="1:6" x14ac:dyDescent="0.2">
      <c r="A14563" s="42" t="s">
        <v>105</v>
      </c>
      <c r="B14563" s="42" t="s">
        <v>8464</v>
      </c>
      <c r="C14563">
        <v>2016</v>
      </c>
      <c r="D14563" s="42" t="s">
        <v>9107</v>
      </c>
      <c r="E14563" t="b">
        <v>0</v>
      </c>
      <c r="F14563" s="42" t="s">
        <v>9096</v>
      </c>
    </row>
    <row r="14564" spans="1:6" x14ac:dyDescent="0.2">
      <c r="A14564" s="42" t="s">
        <v>105</v>
      </c>
      <c r="B14564" s="42" t="s">
        <v>8464</v>
      </c>
      <c r="C14564">
        <v>2017</v>
      </c>
      <c r="D14564" s="42" t="s">
        <v>9095</v>
      </c>
      <c r="E14564" t="b">
        <v>0</v>
      </c>
      <c r="F14564" s="42" t="s">
        <v>9096</v>
      </c>
    </row>
    <row r="14565" spans="1:6" x14ac:dyDescent="0.2">
      <c r="A14565" s="42" t="s">
        <v>105</v>
      </c>
      <c r="B14565" s="42" t="s">
        <v>8464</v>
      </c>
      <c r="C14565">
        <v>2018</v>
      </c>
      <c r="D14565" s="42" t="s">
        <v>8551</v>
      </c>
      <c r="E14565" t="b">
        <v>0</v>
      </c>
      <c r="F14565" s="42" t="s">
        <v>9096</v>
      </c>
    </row>
    <row r="14566" spans="1:6" x14ac:dyDescent="0.2">
      <c r="A14566" s="42" t="s">
        <v>105</v>
      </c>
      <c r="B14566" s="42" t="s">
        <v>8464</v>
      </c>
      <c r="C14566">
        <v>2019</v>
      </c>
      <c r="D14566" s="42" t="s">
        <v>8458</v>
      </c>
      <c r="E14566" t="b">
        <v>0</v>
      </c>
      <c r="F14566" s="42" t="s">
        <v>9096</v>
      </c>
    </row>
    <row r="14567" spans="1:6" x14ac:dyDescent="0.2">
      <c r="A14567" s="42" t="s">
        <v>3636</v>
      </c>
      <c r="B14567" s="42" t="s">
        <v>8454</v>
      </c>
      <c r="C14567">
        <v>2013</v>
      </c>
      <c r="D14567" s="42" t="s">
        <v>9365</v>
      </c>
      <c r="E14567" t="b">
        <v>0</v>
      </c>
      <c r="F14567" s="42" t="s">
        <v>10842</v>
      </c>
    </row>
    <row r="14568" spans="1:6" x14ac:dyDescent="0.2">
      <c r="A14568" s="42" t="s">
        <v>3636</v>
      </c>
      <c r="B14568" s="42" t="s">
        <v>8454</v>
      </c>
      <c r="C14568">
        <v>2014</v>
      </c>
      <c r="D14568" s="42" t="s">
        <v>9683</v>
      </c>
      <c r="E14568" t="b">
        <v>0</v>
      </c>
      <c r="F14568" s="42" t="s">
        <v>10842</v>
      </c>
    </row>
    <row r="14569" spans="1:6" x14ac:dyDescent="0.2">
      <c r="A14569" s="42" t="s">
        <v>3636</v>
      </c>
      <c r="B14569" s="42" t="s">
        <v>8454</v>
      </c>
      <c r="C14569">
        <v>2015</v>
      </c>
      <c r="D14569" s="42" t="s">
        <v>9686</v>
      </c>
      <c r="E14569" t="b">
        <v>0</v>
      </c>
      <c r="F14569" s="42" t="s">
        <v>10842</v>
      </c>
    </row>
    <row r="14570" spans="1:6" x14ac:dyDescent="0.2">
      <c r="A14570" s="42" t="s">
        <v>3636</v>
      </c>
      <c r="B14570" s="42" t="s">
        <v>8454</v>
      </c>
      <c r="C14570">
        <v>2016</v>
      </c>
      <c r="D14570" s="42" t="s">
        <v>9471</v>
      </c>
      <c r="E14570" t="b">
        <v>0</v>
      </c>
      <c r="F14570" s="42" t="s">
        <v>10842</v>
      </c>
    </row>
    <row r="14571" spans="1:6" x14ac:dyDescent="0.2">
      <c r="A14571" s="42" t="s">
        <v>3636</v>
      </c>
      <c r="B14571" s="42" t="s">
        <v>8454</v>
      </c>
      <c r="C14571">
        <v>2017</v>
      </c>
      <c r="D14571" s="42" t="s">
        <v>8586</v>
      </c>
      <c r="E14571" t="b">
        <v>0</v>
      </c>
      <c r="F14571" s="42" t="s">
        <v>10842</v>
      </c>
    </row>
    <row r="14572" spans="1:6" x14ac:dyDescent="0.2">
      <c r="A14572" s="42" t="s">
        <v>3636</v>
      </c>
      <c r="B14572" s="42" t="s">
        <v>8454</v>
      </c>
      <c r="C14572">
        <v>2018</v>
      </c>
      <c r="D14572" s="42" t="s">
        <v>8974</v>
      </c>
      <c r="E14572" t="b">
        <v>0</v>
      </c>
      <c r="F14572" s="42" t="s">
        <v>10842</v>
      </c>
    </row>
    <row r="14573" spans="1:6" x14ac:dyDescent="0.2">
      <c r="A14573" s="42" t="s">
        <v>3636</v>
      </c>
      <c r="B14573" s="42" t="s">
        <v>8454</v>
      </c>
      <c r="C14573">
        <v>2019</v>
      </c>
      <c r="D14573" s="42" t="s">
        <v>8527</v>
      </c>
      <c r="E14573" t="b">
        <v>0</v>
      </c>
      <c r="F14573" s="42" t="s">
        <v>10842</v>
      </c>
    </row>
    <row r="14574" spans="1:6" x14ac:dyDescent="0.2">
      <c r="A14574" s="42" t="s">
        <v>3636</v>
      </c>
      <c r="B14574" s="42" t="s">
        <v>8462</v>
      </c>
      <c r="C14574">
        <v>2013</v>
      </c>
      <c r="D14574" s="42" t="s">
        <v>9365</v>
      </c>
      <c r="E14574" t="b">
        <v>0</v>
      </c>
      <c r="F14574" s="42" t="s">
        <v>10842</v>
      </c>
    </row>
    <row r="14575" spans="1:6" x14ac:dyDescent="0.2">
      <c r="A14575" s="42" t="s">
        <v>3636</v>
      </c>
      <c r="B14575" s="42" t="s">
        <v>8462</v>
      </c>
      <c r="C14575">
        <v>2014</v>
      </c>
      <c r="D14575" s="42" t="s">
        <v>9683</v>
      </c>
      <c r="E14575" t="b">
        <v>0</v>
      </c>
      <c r="F14575" s="42" t="s">
        <v>10842</v>
      </c>
    </row>
    <row r="14576" spans="1:6" x14ac:dyDescent="0.2">
      <c r="A14576" s="42" t="s">
        <v>3636</v>
      </c>
      <c r="B14576" s="42" t="s">
        <v>8462</v>
      </c>
      <c r="C14576">
        <v>2015</v>
      </c>
      <c r="D14576" s="42" t="s">
        <v>9686</v>
      </c>
      <c r="E14576" t="b">
        <v>0</v>
      </c>
      <c r="F14576" s="42" t="s">
        <v>10842</v>
      </c>
    </row>
    <row r="14577" spans="1:6" x14ac:dyDescent="0.2">
      <c r="A14577" s="42" t="s">
        <v>3636</v>
      </c>
      <c r="B14577" s="42" t="s">
        <v>8462</v>
      </c>
      <c r="C14577">
        <v>2016</v>
      </c>
      <c r="D14577" s="42" t="s">
        <v>9471</v>
      </c>
      <c r="E14577" t="b">
        <v>0</v>
      </c>
      <c r="F14577" s="42" t="s">
        <v>10842</v>
      </c>
    </row>
    <row r="14578" spans="1:6" x14ac:dyDescent="0.2">
      <c r="A14578" s="42" t="s">
        <v>3636</v>
      </c>
      <c r="B14578" s="42" t="s">
        <v>8462</v>
      </c>
      <c r="C14578">
        <v>2017</v>
      </c>
      <c r="D14578" s="42" t="s">
        <v>8586</v>
      </c>
      <c r="E14578" t="b">
        <v>0</v>
      </c>
      <c r="F14578" s="42" t="s">
        <v>10842</v>
      </c>
    </row>
    <row r="14579" spans="1:6" x14ac:dyDescent="0.2">
      <c r="A14579" s="42" t="s">
        <v>3636</v>
      </c>
      <c r="B14579" s="42" t="s">
        <v>8462</v>
      </c>
      <c r="C14579">
        <v>2018</v>
      </c>
      <c r="D14579" s="42" t="s">
        <v>8974</v>
      </c>
      <c r="E14579" t="b">
        <v>0</v>
      </c>
      <c r="F14579" s="42" t="s">
        <v>10842</v>
      </c>
    </row>
    <row r="14580" spans="1:6" x14ac:dyDescent="0.2">
      <c r="A14580" s="42" t="s">
        <v>3636</v>
      </c>
      <c r="B14580" s="42" t="s">
        <v>8462</v>
      </c>
      <c r="C14580">
        <v>2019</v>
      </c>
      <c r="D14580" s="42" t="s">
        <v>9136</v>
      </c>
      <c r="E14580" t="b">
        <v>0</v>
      </c>
      <c r="F14580" s="42" t="s">
        <v>10842</v>
      </c>
    </row>
    <row r="14581" spans="1:6" x14ac:dyDescent="0.2">
      <c r="A14581" s="42" t="s">
        <v>3636</v>
      </c>
      <c r="B14581" s="42" t="s">
        <v>8464</v>
      </c>
      <c r="C14581">
        <v>2013</v>
      </c>
      <c r="D14581" s="42" t="s">
        <v>8496</v>
      </c>
      <c r="E14581" t="b">
        <v>0</v>
      </c>
      <c r="F14581" s="42" t="s">
        <v>10842</v>
      </c>
    </row>
    <row r="14582" spans="1:6" x14ac:dyDescent="0.2">
      <c r="A14582" s="42" t="s">
        <v>3636</v>
      </c>
      <c r="B14582" s="42" t="s">
        <v>8464</v>
      </c>
      <c r="C14582">
        <v>2014</v>
      </c>
      <c r="D14582" s="42" t="s">
        <v>8496</v>
      </c>
      <c r="E14582" t="b">
        <v>0</v>
      </c>
      <c r="F14582" s="42" t="s">
        <v>10842</v>
      </c>
    </row>
    <row r="14583" spans="1:6" x14ac:dyDescent="0.2">
      <c r="A14583" s="42" t="s">
        <v>3636</v>
      </c>
      <c r="B14583" s="42" t="s">
        <v>8464</v>
      </c>
      <c r="C14583">
        <v>2015</v>
      </c>
      <c r="D14583" s="42" t="s">
        <v>8496</v>
      </c>
      <c r="E14583" t="b">
        <v>0</v>
      </c>
      <c r="F14583" s="42" t="s">
        <v>10842</v>
      </c>
    </row>
    <row r="14584" spans="1:6" x14ac:dyDescent="0.2">
      <c r="A14584" s="42" t="s">
        <v>3636</v>
      </c>
      <c r="B14584" s="42" t="s">
        <v>8464</v>
      </c>
      <c r="C14584">
        <v>2016</v>
      </c>
      <c r="D14584" s="42" t="s">
        <v>8496</v>
      </c>
      <c r="E14584" t="b">
        <v>0</v>
      </c>
      <c r="F14584" s="42" t="s">
        <v>10842</v>
      </c>
    </row>
    <row r="14585" spans="1:6" x14ac:dyDescent="0.2">
      <c r="A14585" s="42" t="s">
        <v>3636</v>
      </c>
      <c r="B14585" s="42" t="s">
        <v>8464</v>
      </c>
      <c r="C14585">
        <v>2017</v>
      </c>
      <c r="D14585" s="42" t="s">
        <v>8496</v>
      </c>
      <c r="E14585" t="b">
        <v>0</v>
      </c>
      <c r="F14585" s="42" t="s">
        <v>10842</v>
      </c>
    </row>
    <row r="14586" spans="1:6" x14ac:dyDescent="0.2">
      <c r="A14586" s="42" t="s">
        <v>3636</v>
      </c>
      <c r="B14586" s="42" t="s">
        <v>8464</v>
      </c>
      <c r="C14586">
        <v>2018</v>
      </c>
      <c r="D14586" s="42" t="s">
        <v>8496</v>
      </c>
      <c r="E14586" t="b">
        <v>0</v>
      </c>
      <c r="F14586" s="42" t="s">
        <v>10842</v>
      </c>
    </row>
    <row r="14587" spans="1:6" x14ac:dyDescent="0.2">
      <c r="A14587" s="42" t="s">
        <v>3636</v>
      </c>
      <c r="B14587" s="42" t="s">
        <v>8464</v>
      </c>
      <c r="C14587">
        <v>2019</v>
      </c>
      <c r="D14587" s="42" t="s">
        <v>9106</v>
      </c>
      <c r="E14587" t="b">
        <v>0</v>
      </c>
      <c r="F14587" s="42" t="s">
        <v>10842</v>
      </c>
    </row>
    <row r="14588" spans="1:6" x14ac:dyDescent="0.2">
      <c r="A14588" s="42" t="s">
        <v>65</v>
      </c>
      <c r="B14588" s="42" t="s">
        <v>8454</v>
      </c>
      <c r="C14588">
        <v>2013</v>
      </c>
      <c r="D14588" s="42" t="s">
        <v>8496</v>
      </c>
      <c r="E14588" t="b">
        <v>0</v>
      </c>
      <c r="F14588" s="42" t="s">
        <v>9020</v>
      </c>
    </row>
    <row r="14589" spans="1:6" x14ac:dyDescent="0.2">
      <c r="A14589" s="42" t="s">
        <v>65</v>
      </c>
      <c r="B14589" s="42" t="s">
        <v>8454</v>
      </c>
      <c r="C14589">
        <v>2014</v>
      </c>
      <c r="D14589" s="42" t="s">
        <v>8653</v>
      </c>
      <c r="E14589" t="b">
        <v>0</v>
      </c>
      <c r="F14589" s="42" t="s">
        <v>9020</v>
      </c>
    </row>
    <row r="14590" spans="1:6" x14ac:dyDescent="0.2">
      <c r="A14590" s="42" t="s">
        <v>65</v>
      </c>
      <c r="B14590" s="42" t="s">
        <v>8454</v>
      </c>
      <c r="C14590">
        <v>2015</v>
      </c>
      <c r="D14590" s="42" t="s">
        <v>8496</v>
      </c>
      <c r="E14590" t="b">
        <v>0</v>
      </c>
      <c r="F14590" s="42" t="s">
        <v>9020</v>
      </c>
    </row>
    <row r="14591" spans="1:6" x14ac:dyDescent="0.2">
      <c r="A14591" s="42" t="s">
        <v>65</v>
      </c>
      <c r="B14591" s="42" t="s">
        <v>8454</v>
      </c>
      <c r="C14591">
        <v>2016</v>
      </c>
      <c r="D14591" s="42" t="s">
        <v>8496</v>
      </c>
      <c r="E14591" t="b">
        <v>0</v>
      </c>
      <c r="F14591" s="42" t="s">
        <v>9020</v>
      </c>
    </row>
    <row r="14592" spans="1:6" x14ac:dyDescent="0.2">
      <c r="A14592" s="42" t="s">
        <v>65</v>
      </c>
      <c r="B14592" s="42" t="s">
        <v>8454</v>
      </c>
      <c r="C14592">
        <v>2017</v>
      </c>
      <c r="D14592" s="42" t="s">
        <v>8496</v>
      </c>
      <c r="E14592" t="b">
        <v>0</v>
      </c>
      <c r="F14592" s="42" t="s">
        <v>9020</v>
      </c>
    </row>
    <row r="14593" spans="1:6" x14ac:dyDescent="0.2">
      <c r="A14593" s="42" t="s">
        <v>65</v>
      </c>
      <c r="B14593" s="42" t="s">
        <v>8454</v>
      </c>
      <c r="C14593">
        <v>2018</v>
      </c>
      <c r="D14593" s="42" t="s">
        <v>8673</v>
      </c>
      <c r="E14593" t="b">
        <v>0</v>
      </c>
      <c r="F14593" s="42" t="s">
        <v>9020</v>
      </c>
    </row>
    <row r="14594" spans="1:6" x14ac:dyDescent="0.2">
      <c r="A14594" s="42" t="s">
        <v>65</v>
      </c>
      <c r="B14594" s="42" t="s">
        <v>8454</v>
      </c>
      <c r="C14594">
        <v>2019</v>
      </c>
      <c r="D14594" s="42" t="s">
        <v>8496</v>
      </c>
      <c r="E14594" t="b">
        <v>0</v>
      </c>
      <c r="F14594" s="42" t="s">
        <v>9020</v>
      </c>
    </row>
    <row r="14595" spans="1:6" x14ac:dyDescent="0.2">
      <c r="A14595" s="42" t="s">
        <v>65</v>
      </c>
      <c r="B14595" s="42" t="s">
        <v>8462</v>
      </c>
      <c r="C14595">
        <v>2013</v>
      </c>
      <c r="D14595" s="42" t="s">
        <v>8496</v>
      </c>
      <c r="E14595" t="b">
        <v>0</v>
      </c>
      <c r="F14595" s="42" t="s">
        <v>9020</v>
      </c>
    </row>
    <row r="14596" spans="1:6" x14ac:dyDescent="0.2">
      <c r="A14596" s="42" t="s">
        <v>65</v>
      </c>
      <c r="B14596" s="42" t="s">
        <v>8462</v>
      </c>
      <c r="C14596">
        <v>2014</v>
      </c>
      <c r="D14596" s="42" t="s">
        <v>8653</v>
      </c>
      <c r="E14596" t="b">
        <v>0</v>
      </c>
      <c r="F14596" s="42" t="s">
        <v>9020</v>
      </c>
    </row>
    <row r="14597" spans="1:6" x14ac:dyDescent="0.2">
      <c r="A14597" s="42" t="s">
        <v>65</v>
      </c>
      <c r="B14597" s="42" t="s">
        <v>8462</v>
      </c>
      <c r="C14597">
        <v>2015</v>
      </c>
      <c r="D14597" s="42" t="s">
        <v>8496</v>
      </c>
      <c r="E14597" t="b">
        <v>0</v>
      </c>
      <c r="F14597" s="42" t="s">
        <v>9020</v>
      </c>
    </row>
    <row r="14598" spans="1:6" x14ac:dyDescent="0.2">
      <c r="A14598" s="42" t="s">
        <v>65</v>
      </c>
      <c r="B14598" s="42" t="s">
        <v>8462</v>
      </c>
      <c r="C14598">
        <v>2016</v>
      </c>
      <c r="D14598" s="42" t="s">
        <v>8496</v>
      </c>
      <c r="E14598" t="b">
        <v>0</v>
      </c>
      <c r="F14598" s="42" t="s">
        <v>9020</v>
      </c>
    </row>
    <row r="14599" spans="1:6" x14ac:dyDescent="0.2">
      <c r="A14599" s="42" t="s">
        <v>65</v>
      </c>
      <c r="B14599" s="42" t="s">
        <v>8462</v>
      </c>
      <c r="C14599">
        <v>2017</v>
      </c>
      <c r="D14599" s="42" t="s">
        <v>8496</v>
      </c>
      <c r="E14599" t="b">
        <v>0</v>
      </c>
      <c r="F14599" s="42" t="s">
        <v>9020</v>
      </c>
    </row>
    <row r="14600" spans="1:6" x14ac:dyDescent="0.2">
      <c r="A14600" s="42" t="s">
        <v>65</v>
      </c>
      <c r="B14600" s="42" t="s">
        <v>8462</v>
      </c>
      <c r="C14600">
        <v>2018</v>
      </c>
      <c r="D14600" s="42" t="s">
        <v>8673</v>
      </c>
      <c r="E14600" t="b">
        <v>0</v>
      </c>
      <c r="F14600" s="42" t="s">
        <v>9020</v>
      </c>
    </row>
    <row r="14601" spans="1:6" x14ac:dyDescent="0.2">
      <c r="A14601" s="42" t="s">
        <v>65</v>
      </c>
      <c r="B14601" s="42" t="s">
        <v>8462</v>
      </c>
      <c r="C14601">
        <v>2019</v>
      </c>
      <c r="D14601" s="42" t="s">
        <v>8496</v>
      </c>
      <c r="E14601" t="b">
        <v>0</v>
      </c>
      <c r="F14601" s="42" t="s">
        <v>9020</v>
      </c>
    </row>
    <row r="14602" spans="1:6" x14ac:dyDescent="0.2">
      <c r="A14602" s="42" t="s">
        <v>65</v>
      </c>
      <c r="B14602" s="42" t="s">
        <v>8464</v>
      </c>
      <c r="C14602">
        <v>2013</v>
      </c>
      <c r="D14602" s="42" t="s">
        <v>8496</v>
      </c>
      <c r="E14602" t="b">
        <v>0</v>
      </c>
      <c r="F14602" s="42" t="s">
        <v>9020</v>
      </c>
    </row>
    <row r="14603" spans="1:6" x14ac:dyDescent="0.2">
      <c r="A14603" s="42" t="s">
        <v>65</v>
      </c>
      <c r="B14603" s="42" t="s">
        <v>8464</v>
      </c>
      <c r="C14603">
        <v>2014</v>
      </c>
      <c r="D14603" s="42" t="s">
        <v>8496</v>
      </c>
      <c r="E14603" t="b">
        <v>0</v>
      </c>
      <c r="F14603" s="42" t="s">
        <v>9020</v>
      </c>
    </row>
    <row r="14604" spans="1:6" x14ac:dyDescent="0.2">
      <c r="A14604" s="42" t="s">
        <v>65</v>
      </c>
      <c r="B14604" s="42" t="s">
        <v>8464</v>
      </c>
      <c r="C14604">
        <v>2015</v>
      </c>
      <c r="D14604" s="42" t="s">
        <v>8496</v>
      </c>
      <c r="E14604" t="b">
        <v>0</v>
      </c>
      <c r="F14604" s="42" t="s">
        <v>9020</v>
      </c>
    </row>
    <row r="14605" spans="1:6" x14ac:dyDescent="0.2">
      <c r="A14605" s="42" t="s">
        <v>65</v>
      </c>
      <c r="B14605" s="42" t="s">
        <v>8464</v>
      </c>
      <c r="C14605">
        <v>2016</v>
      </c>
      <c r="D14605" s="42" t="s">
        <v>8496</v>
      </c>
      <c r="E14605" t="b">
        <v>0</v>
      </c>
      <c r="F14605" s="42" t="s">
        <v>9020</v>
      </c>
    </row>
    <row r="14606" spans="1:6" x14ac:dyDescent="0.2">
      <c r="A14606" s="42" t="s">
        <v>65</v>
      </c>
      <c r="B14606" s="42" t="s">
        <v>8464</v>
      </c>
      <c r="C14606">
        <v>2017</v>
      </c>
      <c r="D14606" s="42" t="s">
        <v>8496</v>
      </c>
      <c r="E14606" t="b">
        <v>0</v>
      </c>
      <c r="F14606" s="42" t="s">
        <v>9020</v>
      </c>
    </row>
    <row r="14607" spans="1:6" x14ac:dyDescent="0.2">
      <c r="A14607" s="42" t="s">
        <v>65</v>
      </c>
      <c r="B14607" s="42" t="s">
        <v>8464</v>
      </c>
      <c r="C14607">
        <v>2018</v>
      </c>
      <c r="D14607" s="42" t="s">
        <v>8482</v>
      </c>
      <c r="E14607" t="b">
        <v>0</v>
      </c>
      <c r="F14607" s="42" t="s">
        <v>9020</v>
      </c>
    </row>
    <row r="14608" spans="1:6" x14ac:dyDescent="0.2">
      <c r="A14608" s="42" t="s">
        <v>65</v>
      </c>
      <c r="B14608" s="42" t="s">
        <v>8464</v>
      </c>
      <c r="C14608">
        <v>2019</v>
      </c>
      <c r="D14608" s="42" t="s">
        <v>8482</v>
      </c>
      <c r="E14608" t="b">
        <v>0</v>
      </c>
      <c r="F14608" s="42" t="s">
        <v>9020</v>
      </c>
    </row>
    <row r="14609" spans="1:6" x14ac:dyDescent="0.2">
      <c r="A14609" s="42" t="s">
        <v>674</v>
      </c>
      <c r="B14609" s="42" t="s">
        <v>8454</v>
      </c>
      <c r="C14609">
        <v>2013</v>
      </c>
      <c r="D14609" s="42" t="s">
        <v>9449</v>
      </c>
      <c r="E14609" t="b">
        <v>0</v>
      </c>
      <c r="F14609" s="42" t="s">
        <v>9450</v>
      </c>
    </row>
    <row r="14610" spans="1:6" x14ac:dyDescent="0.2">
      <c r="A14610" s="42" t="s">
        <v>674</v>
      </c>
      <c r="B14610" s="42" t="s">
        <v>8454</v>
      </c>
      <c r="C14610">
        <v>2014</v>
      </c>
      <c r="D14610" s="42" t="s">
        <v>9105</v>
      </c>
      <c r="E14610" t="b">
        <v>0</v>
      </c>
      <c r="F14610" s="42" t="s">
        <v>9450</v>
      </c>
    </row>
    <row r="14611" spans="1:6" x14ac:dyDescent="0.2">
      <c r="A14611" s="42" t="s">
        <v>674</v>
      </c>
      <c r="B14611" s="42" t="s">
        <v>8454</v>
      </c>
      <c r="C14611">
        <v>2015</v>
      </c>
      <c r="D14611" s="42" t="s">
        <v>9451</v>
      </c>
      <c r="E14611" t="b">
        <v>0</v>
      </c>
      <c r="F14611" s="42" t="s">
        <v>9450</v>
      </c>
    </row>
    <row r="14612" spans="1:6" x14ac:dyDescent="0.2">
      <c r="A14612" s="42" t="s">
        <v>674</v>
      </c>
      <c r="B14612" s="42" t="s">
        <v>8454</v>
      </c>
      <c r="C14612">
        <v>2016</v>
      </c>
      <c r="D14612" s="42" t="s">
        <v>9452</v>
      </c>
      <c r="E14612" t="b">
        <v>0</v>
      </c>
      <c r="F14612" s="42" t="s">
        <v>9450</v>
      </c>
    </row>
    <row r="14613" spans="1:6" x14ac:dyDescent="0.2">
      <c r="A14613" s="42" t="s">
        <v>674</v>
      </c>
      <c r="B14613" s="42" t="s">
        <v>8454</v>
      </c>
      <c r="C14613">
        <v>2017</v>
      </c>
      <c r="D14613" s="42" t="s">
        <v>9453</v>
      </c>
      <c r="E14613" t="b">
        <v>0</v>
      </c>
      <c r="F14613" s="42" t="s">
        <v>9450</v>
      </c>
    </row>
    <row r="14614" spans="1:6" x14ac:dyDescent="0.2">
      <c r="A14614" s="42" t="s">
        <v>674</v>
      </c>
      <c r="B14614" s="42" t="s">
        <v>8454</v>
      </c>
      <c r="C14614">
        <v>2018</v>
      </c>
      <c r="D14614" s="42" t="s">
        <v>9454</v>
      </c>
      <c r="E14614" t="b">
        <v>0</v>
      </c>
      <c r="F14614" s="42" t="s">
        <v>9450</v>
      </c>
    </row>
    <row r="14615" spans="1:6" x14ac:dyDescent="0.2">
      <c r="A14615" s="42" t="s">
        <v>674</v>
      </c>
      <c r="B14615" s="42" t="s">
        <v>8454</v>
      </c>
      <c r="C14615">
        <v>2019</v>
      </c>
      <c r="D14615" s="42" t="s">
        <v>9455</v>
      </c>
      <c r="E14615" t="b">
        <v>0</v>
      </c>
      <c r="F14615" s="42" t="s">
        <v>9450</v>
      </c>
    </row>
    <row r="14616" spans="1:6" x14ac:dyDescent="0.2">
      <c r="A14616" s="42" t="s">
        <v>674</v>
      </c>
      <c r="B14616" s="42" t="s">
        <v>8462</v>
      </c>
      <c r="C14616">
        <v>2013</v>
      </c>
      <c r="D14616" s="42" t="s">
        <v>9456</v>
      </c>
      <c r="E14616" t="b">
        <v>0</v>
      </c>
      <c r="F14616" s="42" t="s">
        <v>9450</v>
      </c>
    </row>
    <row r="14617" spans="1:6" x14ac:dyDescent="0.2">
      <c r="A14617" s="42" t="s">
        <v>674</v>
      </c>
      <c r="B14617" s="42" t="s">
        <v>8462</v>
      </c>
      <c r="C14617">
        <v>2014</v>
      </c>
      <c r="D14617" s="42" t="s">
        <v>9457</v>
      </c>
      <c r="E14617" t="b">
        <v>0</v>
      </c>
      <c r="F14617" s="42" t="s">
        <v>9450</v>
      </c>
    </row>
    <row r="14618" spans="1:6" x14ac:dyDescent="0.2">
      <c r="A14618" s="42" t="s">
        <v>674</v>
      </c>
      <c r="B14618" s="42" t="s">
        <v>8462</v>
      </c>
      <c r="C14618">
        <v>2015</v>
      </c>
      <c r="D14618" s="42" t="s">
        <v>9458</v>
      </c>
      <c r="E14618" t="b">
        <v>0</v>
      </c>
      <c r="F14618" s="42" t="s">
        <v>9450</v>
      </c>
    </row>
    <row r="14619" spans="1:6" x14ac:dyDescent="0.2">
      <c r="A14619" s="42" t="s">
        <v>674</v>
      </c>
      <c r="B14619" s="42" t="s">
        <v>8462</v>
      </c>
      <c r="C14619">
        <v>2016</v>
      </c>
      <c r="D14619" s="42" t="s">
        <v>9459</v>
      </c>
      <c r="E14619" t="b">
        <v>0</v>
      </c>
      <c r="F14619" s="42" t="s">
        <v>9450</v>
      </c>
    </row>
    <row r="14620" spans="1:6" x14ac:dyDescent="0.2">
      <c r="A14620" s="42" t="s">
        <v>674</v>
      </c>
      <c r="B14620" s="42" t="s">
        <v>8462</v>
      </c>
      <c r="C14620">
        <v>2017</v>
      </c>
      <c r="D14620" s="42" t="s">
        <v>9460</v>
      </c>
      <c r="E14620" t="b">
        <v>0</v>
      </c>
      <c r="F14620" s="42" t="s">
        <v>9450</v>
      </c>
    </row>
    <row r="14621" spans="1:6" x14ac:dyDescent="0.2">
      <c r="A14621" s="42" t="s">
        <v>674</v>
      </c>
      <c r="B14621" s="42" t="s">
        <v>8462</v>
      </c>
      <c r="C14621">
        <v>2018</v>
      </c>
      <c r="D14621" s="42" t="s">
        <v>9461</v>
      </c>
      <c r="E14621" t="b">
        <v>0</v>
      </c>
      <c r="F14621" s="42" t="s">
        <v>9450</v>
      </c>
    </row>
    <row r="14622" spans="1:6" x14ac:dyDescent="0.2">
      <c r="A14622" s="42" t="s">
        <v>674</v>
      </c>
      <c r="B14622" s="42" t="s">
        <v>8462</v>
      </c>
      <c r="C14622">
        <v>2019</v>
      </c>
      <c r="D14622" s="42" t="s">
        <v>9462</v>
      </c>
      <c r="E14622" t="b">
        <v>0</v>
      </c>
      <c r="F14622" s="42" t="s">
        <v>9450</v>
      </c>
    </row>
    <row r="14623" spans="1:6" x14ac:dyDescent="0.2">
      <c r="A14623" s="42" t="s">
        <v>674</v>
      </c>
      <c r="B14623" s="42" t="s">
        <v>8464</v>
      </c>
      <c r="C14623">
        <v>2013</v>
      </c>
      <c r="D14623" s="42" t="s">
        <v>8467</v>
      </c>
      <c r="E14623" t="b">
        <v>0</v>
      </c>
      <c r="F14623" s="42" t="s">
        <v>9450</v>
      </c>
    </row>
    <row r="14624" spans="1:6" x14ac:dyDescent="0.2">
      <c r="A14624" s="42" t="s">
        <v>674</v>
      </c>
      <c r="B14624" s="42" t="s">
        <v>8464</v>
      </c>
      <c r="C14624">
        <v>2014</v>
      </c>
      <c r="D14624" s="42" t="s">
        <v>8631</v>
      </c>
      <c r="E14624" t="b">
        <v>0</v>
      </c>
      <c r="F14624" s="42" t="s">
        <v>9450</v>
      </c>
    </row>
    <row r="14625" spans="1:6" x14ac:dyDescent="0.2">
      <c r="A14625" s="42" t="s">
        <v>674</v>
      </c>
      <c r="B14625" s="42" t="s">
        <v>8464</v>
      </c>
      <c r="C14625">
        <v>2015</v>
      </c>
      <c r="D14625" s="42" t="s">
        <v>9463</v>
      </c>
      <c r="E14625" t="b">
        <v>0</v>
      </c>
      <c r="F14625" s="42" t="s">
        <v>9450</v>
      </c>
    </row>
    <row r="14626" spans="1:6" x14ac:dyDescent="0.2">
      <c r="A14626" s="42" t="s">
        <v>674</v>
      </c>
      <c r="B14626" s="42" t="s">
        <v>8464</v>
      </c>
      <c r="C14626">
        <v>2016</v>
      </c>
      <c r="D14626" s="42" t="s">
        <v>9035</v>
      </c>
      <c r="E14626" t="b">
        <v>0</v>
      </c>
      <c r="F14626" s="42" t="s">
        <v>9450</v>
      </c>
    </row>
    <row r="14627" spans="1:6" x14ac:dyDescent="0.2">
      <c r="A14627" s="42" t="s">
        <v>674</v>
      </c>
      <c r="B14627" s="42" t="s">
        <v>8464</v>
      </c>
      <c r="C14627">
        <v>2017</v>
      </c>
      <c r="D14627" s="42" t="s">
        <v>9044</v>
      </c>
      <c r="E14627" t="b">
        <v>0</v>
      </c>
      <c r="F14627" s="42" t="s">
        <v>9450</v>
      </c>
    </row>
    <row r="14628" spans="1:6" x14ac:dyDescent="0.2">
      <c r="A14628" s="42" t="s">
        <v>674</v>
      </c>
      <c r="B14628" s="42" t="s">
        <v>8464</v>
      </c>
      <c r="C14628">
        <v>2018</v>
      </c>
      <c r="D14628" s="42" t="s">
        <v>8766</v>
      </c>
      <c r="E14628" t="b">
        <v>0</v>
      </c>
      <c r="F14628" s="42" t="s">
        <v>9450</v>
      </c>
    </row>
    <row r="14629" spans="1:6" x14ac:dyDescent="0.2">
      <c r="A14629" s="42" t="s">
        <v>674</v>
      </c>
      <c r="B14629" s="42" t="s">
        <v>8464</v>
      </c>
      <c r="C14629">
        <v>2019</v>
      </c>
      <c r="D14629" s="42" t="s">
        <v>8920</v>
      </c>
      <c r="E14629" t="b">
        <v>0</v>
      </c>
      <c r="F14629" s="42" t="s">
        <v>9450</v>
      </c>
    </row>
    <row r="14630" spans="1:6" x14ac:dyDescent="0.2">
      <c r="A14630" s="42" t="s">
        <v>3643</v>
      </c>
      <c r="B14630" s="42" t="s">
        <v>8454</v>
      </c>
      <c r="C14630">
        <v>2013</v>
      </c>
      <c r="D14630" s="42" t="s">
        <v>8825</v>
      </c>
      <c r="E14630" t="b">
        <v>0</v>
      </c>
      <c r="F14630" s="42" t="s">
        <v>10843</v>
      </c>
    </row>
    <row r="14631" spans="1:6" x14ac:dyDescent="0.2">
      <c r="A14631" s="42" t="s">
        <v>3643</v>
      </c>
      <c r="B14631" s="42" t="s">
        <v>8454</v>
      </c>
      <c r="C14631">
        <v>2014</v>
      </c>
      <c r="D14631" s="42" t="s">
        <v>8845</v>
      </c>
      <c r="E14631" t="b">
        <v>0</v>
      </c>
      <c r="F14631" s="42" t="s">
        <v>10843</v>
      </c>
    </row>
    <row r="14632" spans="1:6" x14ac:dyDescent="0.2">
      <c r="A14632" s="42" t="s">
        <v>3643</v>
      </c>
      <c r="B14632" s="42" t="s">
        <v>8454</v>
      </c>
      <c r="C14632">
        <v>2015</v>
      </c>
      <c r="D14632" s="42" t="s">
        <v>9320</v>
      </c>
      <c r="E14632" t="b">
        <v>0</v>
      </c>
      <c r="F14632" s="42" t="s">
        <v>10843</v>
      </c>
    </row>
    <row r="14633" spans="1:6" x14ac:dyDescent="0.2">
      <c r="A14633" s="42" t="s">
        <v>3643</v>
      </c>
      <c r="B14633" s="42" t="s">
        <v>8454</v>
      </c>
      <c r="C14633">
        <v>2016</v>
      </c>
      <c r="D14633" s="42" t="s">
        <v>8643</v>
      </c>
      <c r="E14633" t="b">
        <v>0</v>
      </c>
      <c r="F14633" s="42" t="s">
        <v>10843</v>
      </c>
    </row>
    <row r="14634" spans="1:6" x14ac:dyDescent="0.2">
      <c r="A14634" s="42" t="s">
        <v>3643</v>
      </c>
      <c r="B14634" s="42" t="s">
        <v>8454</v>
      </c>
      <c r="C14634">
        <v>2017</v>
      </c>
      <c r="D14634" s="42" t="s">
        <v>8932</v>
      </c>
      <c r="E14634" t="b">
        <v>0</v>
      </c>
      <c r="F14634" s="42" t="s">
        <v>10843</v>
      </c>
    </row>
    <row r="14635" spans="1:6" x14ac:dyDescent="0.2">
      <c r="A14635" s="42" t="s">
        <v>3643</v>
      </c>
      <c r="B14635" s="42" t="s">
        <v>8454</v>
      </c>
      <c r="C14635">
        <v>2018</v>
      </c>
      <c r="D14635" s="42" t="s">
        <v>10394</v>
      </c>
      <c r="E14635" t="b">
        <v>0</v>
      </c>
      <c r="F14635" s="42" t="s">
        <v>10843</v>
      </c>
    </row>
    <row r="14636" spans="1:6" x14ac:dyDescent="0.2">
      <c r="A14636" s="42" t="s">
        <v>3643</v>
      </c>
      <c r="B14636" s="42" t="s">
        <v>8454</v>
      </c>
      <c r="C14636">
        <v>2019</v>
      </c>
      <c r="D14636" s="42" t="s">
        <v>8702</v>
      </c>
      <c r="E14636" t="b">
        <v>0</v>
      </c>
      <c r="F14636" s="42" t="s">
        <v>10843</v>
      </c>
    </row>
    <row r="14637" spans="1:6" x14ac:dyDescent="0.2">
      <c r="A14637" s="42" t="s">
        <v>3643</v>
      </c>
      <c r="B14637" s="42" t="s">
        <v>8462</v>
      </c>
      <c r="C14637">
        <v>2013</v>
      </c>
      <c r="D14637" s="42" t="s">
        <v>8825</v>
      </c>
      <c r="E14637" t="b">
        <v>0</v>
      </c>
      <c r="F14637" s="42" t="s">
        <v>10843</v>
      </c>
    </row>
    <row r="14638" spans="1:6" x14ac:dyDescent="0.2">
      <c r="A14638" s="42" t="s">
        <v>3643</v>
      </c>
      <c r="B14638" s="42" t="s">
        <v>8462</v>
      </c>
      <c r="C14638">
        <v>2014</v>
      </c>
      <c r="D14638" s="42" t="s">
        <v>8845</v>
      </c>
      <c r="E14638" t="b">
        <v>0</v>
      </c>
      <c r="F14638" s="42" t="s">
        <v>10843</v>
      </c>
    </row>
    <row r="14639" spans="1:6" x14ac:dyDescent="0.2">
      <c r="A14639" s="42" t="s">
        <v>3643</v>
      </c>
      <c r="B14639" s="42" t="s">
        <v>8462</v>
      </c>
      <c r="C14639">
        <v>2015</v>
      </c>
      <c r="D14639" s="42" t="s">
        <v>9250</v>
      </c>
      <c r="E14639" t="b">
        <v>0</v>
      </c>
      <c r="F14639" s="42" t="s">
        <v>10843</v>
      </c>
    </row>
    <row r="14640" spans="1:6" x14ac:dyDescent="0.2">
      <c r="A14640" s="42" t="s">
        <v>3643</v>
      </c>
      <c r="B14640" s="42" t="s">
        <v>8462</v>
      </c>
      <c r="C14640">
        <v>2016</v>
      </c>
      <c r="D14640" s="42" t="s">
        <v>8647</v>
      </c>
      <c r="E14640" t="b">
        <v>0</v>
      </c>
      <c r="F14640" s="42" t="s">
        <v>10843</v>
      </c>
    </row>
    <row r="14641" spans="1:6" x14ac:dyDescent="0.2">
      <c r="A14641" s="42" t="s">
        <v>3643</v>
      </c>
      <c r="B14641" s="42" t="s">
        <v>8462</v>
      </c>
      <c r="C14641">
        <v>2017</v>
      </c>
      <c r="D14641" s="42" t="s">
        <v>8938</v>
      </c>
      <c r="E14641" t="b">
        <v>0</v>
      </c>
      <c r="F14641" s="42" t="s">
        <v>10843</v>
      </c>
    </row>
    <row r="14642" spans="1:6" x14ac:dyDescent="0.2">
      <c r="A14642" s="42" t="s">
        <v>3643</v>
      </c>
      <c r="B14642" s="42" t="s">
        <v>8462</v>
      </c>
      <c r="C14642">
        <v>2018</v>
      </c>
      <c r="D14642" s="42" t="s">
        <v>10394</v>
      </c>
      <c r="E14642" t="b">
        <v>0</v>
      </c>
      <c r="F14642" s="42" t="s">
        <v>10843</v>
      </c>
    </row>
    <row r="14643" spans="1:6" x14ac:dyDescent="0.2">
      <c r="A14643" s="42" t="s">
        <v>3643</v>
      </c>
      <c r="B14643" s="42" t="s">
        <v>8462</v>
      </c>
      <c r="C14643">
        <v>2019</v>
      </c>
      <c r="D14643" s="42" t="s">
        <v>8702</v>
      </c>
      <c r="E14643" t="b">
        <v>0</v>
      </c>
      <c r="F14643" s="42" t="s">
        <v>10843</v>
      </c>
    </row>
    <row r="14644" spans="1:6" x14ac:dyDescent="0.2">
      <c r="A14644" s="42" t="s">
        <v>3643</v>
      </c>
      <c r="B14644" s="42" t="s">
        <v>8464</v>
      </c>
      <c r="C14644">
        <v>2013</v>
      </c>
      <c r="D14644" s="42" t="s">
        <v>9351</v>
      </c>
      <c r="E14644" t="b">
        <v>0</v>
      </c>
      <c r="F14644" s="42" t="s">
        <v>10843</v>
      </c>
    </row>
    <row r="14645" spans="1:6" x14ac:dyDescent="0.2">
      <c r="A14645" s="42" t="s">
        <v>3643</v>
      </c>
      <c r="B14645" s="42" t="s">
        <v>8464</v>
      </c>
      <c r="C14645">
        <v>2014</v>
      </c>
      <c r="D14645" s="42" t="s">
        <v>8510</v>
      </c>
      <c r="E14645" t="b">
        <v>0</v>
      </c>
      <c r="F14645" s="42" t="s">
        <v>10843</v>
      </c>
    </row>
    <row r="14646" spans="1:6" x14ac:dyDescent="0.2">
      <c r="A14646" s="42" t="s">
        <v>3643</v>
      </c>
      <c r="B14646" s="42" t="s">
        <v>8464</v>
      </c>
      <c r="C14646">
        <v>2015</v>
      </c>
      <c r="D14646" s="42" t="s">
        <v>8460</v>
      </c>
      <c r="E14646" t="b">
        <v>0</v>
      </c>
      <c r="F14646" s="42" t="s">
        <v>10843</v>
      </c>
    </row>
    <row r="14647" spans="1:6" x14ac:dyDescent="0.2">
      <c r="A14647" s="42" t="s">
        <v>3643</v>
      </c>
      <c r="B14647" s="42" t="s">
        <v>8464</v>
      </c>
      <c r="C14647">
        <v>2016</v>
      </c>
      <c r="D14647" s="42" t="s">
        <v>9138</v>
      </c>
      <c r="E14647" t="b">
        <v>0</v>
      </c>
      <c r="F14647" s="42" t="s">
        <v>10843</v>
      </c>
    </row>
    <row r="14648" spans="1:6" x14ac:dyDescent="0.2">
      <c r="A14648" s="42" t="s">
        <v>3643</v>
      </c>
      <c r="B14648" s="42" t="s">
        <v>8464</v>
      </c>
      <c r="C14648">
        <v>2017</v>
      </c>
      <c r="D14648" s="42" t="s">
        <v>9447</v>
      </c>
      <c r="E14648" t="b">
        <v>0</v>
      </c>
      <c r="F14648" s="42" t="s">
        <v>10843</v>
      </c>
    </row>
    <row r="14649" spans="1:6" x14ac:dyDescent="0.2">
      <c r="A14649" s="42" t="s">
        <v>3643</v>
      </c>
      <c r="B14649" s="42" t="s">
        <v>8464</v>
      </c>
      <c r="C14649">
        <v>2018</v>
      </c>
      <c r="D14649" s="42" t="s">
        <v>9201</v>
      </c>
      <c r="E14649" t="b">
        <v>0</v>
      </c>
      <c r="F14649" s="42" t="s">
        <v>10843</v>
      </c>
    </row>
    <row r="14650" spans="1:6" x14ac:dyDescent="0.2">
      <c r="A14650" s="42" t="s">
        <v>3643</v>
      </c>
      <c r="B14650" s="42" t="s">
        <v>8464</v>
      </c>
      <c r="C14650">
        <v>2019</v>
      </c>
      <c r="D14650" s="42" t="s">
        <v>8766</v>
      </c>
      <c r="E14650" t="b">
        <v>0</v>
      </c>
      <c r="F14650" s="42" t="s">
        <v>10843</v>
      </c>
    </row>
    <row r="14651" spans="1:6" x14ac:dyDescent="0.2">
      <c r="A14651" s="42" t="s">
        <v>3645</v>
      </c>
      <c r="B14651" s="42" t="s">
        <v>8454</v>
      </c>
      <c r="C14651">
        <v>2013</v>
      </c>
      <c r="D14651" s="42" t="s">
        <v>10844</v>
      </c>
      <c r="E14651" t="b">
        <v>0</v>
      </c>
      <c r="F14651" s="42" t="s">
        <v>10845</v>
      </c>
    </row>
    <row r="14652" spans="1:6" x14ac:dyDescent="0.2">
      <c r="A14652" s="42" t="s">
        <v>3645</v>
      </c>
      <c r="B14652" s="42" t="s">
        <v>8454</v>
      </c>
      <c r="C14652">
        <v>2014</v>
      </c>
      <c r="D14652" s="42" t="s">
        <v>10846</v>
      </c>
      <c r="E14652" t="b">
        <v>0</v>
      </c>
      <c r="F14652" s="42" t="s">
        <v>10845</v>
      </c>
    </row>
    <row r="14653" spans="1:6" x14ac:dyDescent="0.2">
      <c r="A14653" s="42" t="s">
        <v>3645</v>
      </c>
      <c r="B14653" s="42" t="s">
        <v>8454</v>
      </c>
      <c r="C14653">
        <v>2015</v>
      </c>
      <c r="D14653" s="42" t="s">
        <v>10847</v>
      </c>
      <c r="E14653" t="b">
        <v>0</v>
      </c>
      <c r="F14653" s="42" t="s">
        <v>10845</v>
      </c>
    </row>
    <row r="14654" spans="1:6" x14ac:dyDescent="0.2">
      <c r="A14654" s="42" t="s">
        <v>3645</v>
      </c>
      <c r="B14654" s="42" t="s">
        <v>8454</v>
      </c>
      <c r="C14654">
        <v>2016</v>
      </c>
      <c r="D14654" s="42" t="s">
        <v>10848</v>
      </c>
      <c r="E14654" t="b">
        <v>0</v>
      </c>
      <c r="F14654" s="42" t="s">
        <v>10845</v>
      </c>
    </row>
    <row r="14655" spans="1:6" x14ac:dyDescent="0.2">
      <c r="A14655" s="42" t="s">
        <v>3645</v>
      </c>
      <c r="B14655" s="42" t="s">
        <v>8454</v>
      </c>
      <c r="C14655">
        <v>2017</v>
      </c>
      <c r="D14655" s="42" t="s">
        <v>10849</v>
      </c>
      <c r="E14655" t="b">
        <v>0</v>
      </c>
      <c r="F14655" s="42" t="s">
        <v>10845</v>
      </c>
    </row>
    <row r="14656" spans="1:6" x14ac:dyDescent="0.2">
      <c r="A14656" s="42" t="s">
        <v>3645</v>
      </c>
      <c r="B14656" s="42" t="s">
        <v>8454</v>
      </c>
      <c r="C14656">
        <v>2018</v>
      </c>
      <c r="D14656" s="42" t="s">
        <v>10850</v>
      </c>
      <c r="E14656" t="b">
        <v>0</v>
      </c>
      <c r="F14656" s="42" t="s">
        <v>10845</v>
      </c>
    </row>
    <row r="14657" spans="1:6" x14ac:dyDescent="0.2">
      <c r="A14657" s="42" t="s">
        <v>3645</v>
      </c>
      <c r="B14657" s="42" t="s">
        <v>8454</v>
      </c>
      <c r="C14657">
        <v>2019</v>
      </c>
      <c r="D14657" s="42" t="s">
        <v>10851</v>
      </c>
      <c r="E14657" t="b">
        <v>0</v>
      </c>
      <c r="F14657" s="42" t="s">
        <v>10845</v>
      </c>
    </row>
    <row r="14658" spans="1:6" x14ac:dyDescent="0.2">
      <c r="A14658" s="42" t="s">
        <v>3645</v>
      </c>
      <c r="B14658" s="42" t="s">
        <v>8462</v>
      </c>
      <c r="C14658">
        <v>2013</v>
      </c>
      <c r="D14658" s="42" t="s">
        <v>10844</v>
      </c>
      <c r="E14658" t="b">
        <v>0</v>
      </c>
      <c r="F14658" s="42" t="s">
        <v>10845</v>
      </c>
    </row>
    <row r="14659" spans="1:6" x14ac:dyDescent="0.2">
      <c r="A14659" s="42" t="s">
        <v>3645</v>
      </c>
      <c r="B14659" s="42" t="s">
        <v>8462</v>
      </c>
      <c r="C14659">
        <v>2014</v>
      </c>
      <c r="D14659" s="42" t="s">
        <v>10846</v>
      </c>
      <c r="E14659" t="b">
        <v>0</v>
      </c>
      <c r="F14659" s="42" t="s">
        <v>10845</v>
      </c>
    </row>
    <row r="14660" spans="1:6" x14ac:dyDescent="0.2">
      <c r="A14660" s="42" t="s">
        <v>3645</v>
      </c>
      <c r="B14660" s="42" t="s">
        <v>8462</v>
      </c>
      <c r="C14660">
        <v>2015</v>
      </c>
      <c r="D14660" s="42" t="s">
        <v>10847</v>
      </c>
      <c r="E14660" t="b">
        <v>0</v>
      </c>
      <c r="F14660" s="42" t="s">
        <v>10845</v>
      </c>
    </row>
    <row r="14661" spans="1:6" x14ac:dyDescent="0.2">
      <c r="A14661" s="42" t="s">
        <v>3645</v>
      </c>
      <c r="B14661" s="42" t="s">
        <v>8462</v>
      </c>
      <c r="C14661">
        <v>2016</v>
      </c>
      <c r="D14661" s="42" t="s">
        <v>10848</v>
      </c>
      <c r="E14661" t="b">
        <v>0</v>
      </c>
      <c r="F14661" s="42" t="s">
        <v>10845</v>
      </c>
    </row>
    <row r="14662" spans="1:6" x14ac:dyDescent="0.2">
      <c r="A14662" s="42" t="s">
        <v>3645</v>
      </c>
      <c r="B14662" s="42" t="s">
        <v>8462</v>
      </c>
      <c r="C14662">
        <v>2017</v>
      </c>
      <c r="D14662" s="42" t="s">
        <v>10849</v>
      </c>
      <c r="E14662" t="b">
        <v>0</v>
      </c>
      <c r="F14662" s="42" t="s">
        <v>10845</v>
      </c>
    </row>
    <row r="14663" spans="1:6" x14ac:dyDescent="0.2">
      <c r="A14663" s="42" t="s">
        <v>3645</v>
      </c>
      <c r="B14663" s="42" t="s">
        <v>8462</v>
      </c>
      <c r="C14663">
        <v>2018</v>
      </c>
      <c r="D14663" s="42" t="s">
        <v>10850</v>
      </c>
      <c r="E14663" t="b">
        <v>0</v>
      </c>
      <c r="F14663" s="42" t="s">
        <v>10845</v>
      </c>
    </row>
    <row r="14664" spans="1:6" x14ac:dyDescent="0.2">
      <c r="A14664" s="42" t="s">
        <v>3645</v>
      </c>
      <c r="B14664" s="42" t="s">
        <v>8462</v>
      </c>
      <c r="C14664">
        <v>2019</v>
      </c>
      <c r="D14664" s="42" t="s">
        <v>10851</v>
      </c>
      <c r="E14664" t="b">
        <v>0</v>
      </c>
      <c r="F14664" s="42" t="s">
        <v>10845</v>
      </c>
    </row>
    <row r="14665" spans="1:6" x14ac:dyDescent="0.2">
      <c r="A14665" s="42" t="s">
        <v>3645</v>
      </c>
      <c r="B14665" s="42" t="s">
        <v>8464</v>
      </c>
      <c r="C14665">
        <v>2013</v>
      </c>
      <c r="D14665" s="42" t="s">
        <v>8496</v>
      </c>
      <c r="E14665" t="b">
        <v>0</v>
      </c>
      <c r="F14665" s="42" t="s">
        <v>10845</v>
      </c>
    </row>
    <row r="14666" spans="1:6" x14ac:dyDescent="0.2">
      <c r="A14666" s="42" t="s">
        <v>3645</v>
      </c>
      <c r="B14666" s="42" t="s">
        <v>8464</v>
      </c>
      <c r="C14666">
        <v>2014</v>
      </c>
      <c r="D14666" s="42" t="s">
        <v>8496</v>
      </c>
      <c r="E14666" t="b">
        <v>0</v>
      </c>
      <c r="F14666" s="42" t="s">
        <v>10845</v>
      </c>
    </row>
    <row r="14667" spans="1:6" x14ac:dyDescent="0.2">
      <c r="A14667" s="42" t="s">
        <v>3645</v>
      </c>
      <c r="B14667" s="42" t="s">
        <v>8464</v>
      </c>
      <c r="C14667">
        <v>2015</v>
      </c>
      <c r="D14667" s="42" t="s">
        <v>8496</v>
      </c>
      <c r="E14667" t="b">
        <v>0</v>
      </c>
      <c r="F14667" s="42" t="s">
        <v>10845</v>
      </c>
    </row>
    <row r="14668" spans="1:6" x14ac:dyDescent="0.2">
      <c r="A14668" s="42" t="s">
        <v>3645</v>
      </c>
      <c r="B14668" s="42" t="s">
        <v>8464</v>
      </c>
      <c r="C14668">
        <v>2016</v>
      </c>
      <c r="D14668" s="42" t="s">
        <v>8496</v>
      </c>
      <c r="E14668" t="b">
        <v>0</v>
      </c>
      <c r="F14668" s="42" t="s">
        <v>10845</v>
      </c>
    </row>
    <row r="14669" spans="1:6" x14ac:dyDescent="0.2">
      <c r="A14669" s="42" t="s">
        <v>3645</v>
      </c>
      <c r="B14669" s="42" t="s">
        <v>8464</v>
      </c>
      <c r="C14669">
        <v>2017</v>
      </c>
      <c r="D14669" s="42" t="s">
        <v>8496</v>
      </c>
      <c r="E14669" t="b">
        <v>0</v>
      </c>
      <c r="F14669" s="42" t="s">
        <v>10845</v>
      </c>
    </row>
    <row r="14670" spans="1:6" x14ac:dyDescent="0.2">
      <c r="A14670" s="42" t="s">
        <v>3645</v>
      </c>
      <c r="B14670" s="42" t="s">
        <v>8464</v>
      </c>
      <c r="C14670">
        <v>2018</v>
      </c>
      <c r="D14670" s="42" t="s">
        <v>8482</v>
      </c>
      <c r="E14670" t="b">
        <v>0</v>
      </c>
      <c r="F14670" s="42" t="s">
        <v>10845</v>
      </c>
    </row>
    <row r="14671" spans="1:6" x14ac:dyDescent="0.2">
      <c r="A14671" s="42" t="s">
        <v>3645</v>
      </c>
      <c r="B14671" s="42" t="s">
        <v>8464</v>
      </c>
      <c r="C14671">
        <v>2019</v>
      </c>
      <c r="D14671" s="42" t="s">
        <v>8482</v>
      </c>
      <c r="E14671" t="b">
        <v>0</v>
      </c>
      <c r="F14671" s="42" t="s">
        <v>10845</v>
      </c>
    </row>
    <row r="14672" spans="1:6" x14ac:dyDescent="0.2">
      <c r="A14672" s="42" t="s">
        <v>3646</v>
      </c>
      <c r="B14672" s="42" t="s">
        <v>8454</v>
      </c>
      <c r="C14672">
        <v>2013</v>
      </c>
      <c r="D14672" s="42" t="s">
        <v>9271</v>
      </c>
      <c r="E14672" t="b">
        <v>0</v>
      </c>
      <c r="F14672" s="42" t="s">
        <v>10852</v>
      </c>
    </row>
    <row r="14673" spans="1:6" x14ac:dyDescent="0.2">
      <c r="A14673" s="42" t="s">
        <v>3646</v>
      </c>
      <c r="B14673" s="42" t="s">
        <v>8454</v>
      </c>
      <c r="C14673">
        <v>2014</v>
      </c>
      <c r="D14673" s="42" t="s">
        <v>8990</v>
      </c>
      <c r="E14673" t="b">
        <v>0</v>
      </c>
      <c r="F14673" s="42" t="s">
        <v>10852</v>
      </c>
    </row>
    <row r="14674" spans="1:6" x14ac:dyDescent="0.2">
      <c r="A14674" s="42" t="s">
        <v>3646</v>
      </c>
      <c r="B14674" s="42" t="s">
        <v>8454</v>
      </c>
      <c r="C14674">
        <v>2015</v>
      </c>
      <c r="D14674" s="42" t="s">
        <v>9043</v>
      </c>
      <c r="E14674" t="b">
        <v>0</v>
      </c>
      <c r="F14674" s="42" t="s">
        <v>10852</v>
      </c>
    </row>
    <row r="14675" spans="1:6" x14ac:dyDescent="0.2">
      <c r="A14675" s="42" t="s">
        <v>3646</v>
      </c>
      <c r="B14675" s="42" t="s">
        <v>8454</v>
      </c>
      <c r="C14675">
        <v>2016</v>
      </c>
      <c r="D14675" s="42" t="s">
        <v>10070</v>
      </c>
      <c r="E14675" t="b">
        <v>0</v>
      </c>
      <c r="F14675" s="42" t="s">
        <v>10852</v>
      </c>
    </row>
    <row r="14676" spans="1:6" x14ac:dyDescent="0.2">
      <c r="A14676" s="42" t="s">
        <v>3646</v>
      </c>
      <c r="B14676" s="42" t="s">
        <v>8454</v>
      </c>
      <c r="C14676">
        <v>2017</v>
      </c>
      <c r="D14676" s="42" t="s">
        <v>8534</v>
      </c>
      <c r="E14676" t="b">
        <v>0</v>
      </c>
      <c r="F14676" s="42" t="s">
        <v>10852</v>
      </c>
    </row>
    <row r="14677" spans="1:6" x14ac:dyDescent="0.2">
      <c r="A14677" s="42" t="s">
        <v>3646</v>
      </c>
      <c r="B14677" s="42" t="s">
        <v>8454</v>
      </c>
      <c r="C14677">
        <v>2018</v>
      </c>
      <c r="D14677" s="42" t="s">
        <v>9244</v>
      </c>
      <c r="E14677" t="b">
        <v>0</v>
      </c>
      <c r="F14677" s="42" t="s">
        <v>10852</v>
      </c>
    </row>
    <row r="14678" spans="1:6" x14ac:dyDescent="0.2">
      <c r="A14678" s="42" t="s">
        <v>3646</v>
      </c>
      <c r="B14678" s="42" t="s">
        <v>8454</v>
      </c>
      <c r="C14678">
        <v>2019</v>
      </c>
      <c r="D14678" s="42" t="s">
        <v>9279</v>
      </c>
      <c r="E14678" t="b">
        <v>0</v>
      </c>
      <c r="F14678" s="42" t="s">
        <v>10852</v>
      </c>
    </row>
    <row r="14679" spans="1:6" x14ac:dyDescent="0.2">
      <c r="A14679" s="42" t="s">
        <v>3646</v>
      </c>
      <c r="B14679" s="42" t="s">
        <v>8462</v>
      </c>
      <c r="C14679">
        <v>2013</v>
      </c>
      <c r="D14679" s="42" t="s">
        <v>9271</v>
      </c>
      <c r="E14679" t="b">
        <v>0</v>
      </c>
      <c r="F14679" s="42" t="s">
        <v>10852</v>
      </c>
    </row>
    <row r="14680" spans="1:6" x14ac:dyDescent="0.2">
      <c r="A14680" s="42" t="s">
        <v>3646</v>
      </c>
      <c r="B14680" s="42" t="s">
        <v>8462</v>
      </c>
      <c r="C14680">
        <v>2014</v>
      </c>
      <c r="D14680" s="42" t="s">
        <v>8592</v>
      </c>
      <c r="E14680" t="b">
        <v>0</v>
      </c>
      <c r="F14680" s="42" t="s">
        <v>10852</v>
      </c>
    </row>
    <row r="14681" spans="1:6" x14ac:dyDescent="0.2">
      <c r="A14681" s="42" t="s">
        <v>3646</v>
      </c>
      <c r="B14681" s="42" t="s">
        <v>8462</v>
      </c>
      <c r="C14681">
        <v>2015</v>
      </c>
      <c r="D14681" s="42" t="s">
        <v>9137</v>
      </c>
      <c r="E14681" t="b">
        <v>0</v>
      </c>
      <c r="F14681" s="42" t="s">
        <v>10852</v>
      </c>
    </row>
    <row r="14682" spans="1:6" x14ac:dyDescent="0.2">
      <c r="A14682" s="42" t="s">
        <v>3646</v>
      </c>
      <c r="B14682" s="42" t="s">
        <v>8462</v>
      </c>
      <c r="C14682">
        <v>2016</v>
      </c>
      <c r="D14682" s="42" t="s">
        <v>8845</v>
      </c>
      <c r="E14682" t="b">
        <v>0</v>
      </c>
      <c r="F14682" s="42" t="s">
        <v>10852</v>
      </c>
    </row>
    <row r="14683" spans="1:6" x14ac:dyDescent="0.2">
      <c r="A14683" s="42" t="s">
        <v>3646</v>
      </c>
      <c r="B14683" s="42" t="s">
        <v>8462</v>
      </c>
      <c r="C14683">
        <v>2017</v>
      </c>
      <c r="D14683" s="42" t="s">
        <v>8958</v>
      </c>
      <c r="E14683" t="b">
        <v>0</v>
      </c>
      <c r="F14683" s="42" t="s">
        <v>10852</v>
      </c>
    </row>
    <row r="14684" spans="1:6" x14ac:dyDescent="0.2">
      <c r="A14684" s="42" t="s">
        <v>3646</v>
      </c>
      <c r="B14684" s="42" t="s">
        <v>8462</v>
      </c>
      <c r="C14684">
        <v>2018</v>
      </c>
      <c r="D14684" s="42" t="s">
        <v>9280</v>
      </c>
      <c r="E14684" t="b">
        <v>0</v>
      </c>
      <c r="F14684" s="42" t="s">
        <v>10852</v>
      </c>
    </row>
    <row r="14685" spans="1:6" x14ac:dyDescent="0.2">
      <c r="A14685" s="42" t="s">
        <v>3646</v>
      </c>
      <c r="B14685" s="42" t="s">
        <v>8462</v>
      </c>
      <c r="C14685">
        <v>2019</v>
      </c>
      <c r="D14685" s="42" t="s">
        <v>9860</v>
      </c>
      <c r="E14685" t="b">
        <v>0</v>
      </c>
      <c r="F14685" s="42" t="s">
        <v>10852</v>
      </c>
    </row>
    <row r="14686" spans="1:6" x14ac:dyDescent="0.2">
      <c r="A14686" s="42" t="s">
        <v>3646</v>
      </c>
      <c r="B14686" s="42" t="s">
        <v>8464</v>
      </c>
      <c r="C14686">
        <v>2013</v>
      </c>
      <c r="D14686" s="42" t="s">
        <v>8676</v>
      </c>
      <c r="E14686" t="b">
        <v>0</v>
      </c>
      <c r="F14686" s="42" t="s">
        <v>10852</v>
      </c>
    </row>
    <row r="14687" spans="1:6" x14ac:dyDescent="0.2">
      <c r="A14687" s="42" t="s">
        <v>3646</v>
      </c>
      <c r="B14687" s="42" t="s">
        <v>8464</v>
      </c>
      <c r="C14687">
        <v>2014</v>
      </c>
      <c r="D14687" s="42" t="s">
        <v>8982</v>
      </c>
      <c r="E14687" t="b">
        <v>0</v>
      </c>
      <c r="F14687" s="42" t="s">
        <v>10852</v>
      </c>
    </row>
    <row r="14688" spans="1:6" x14ac:dyDescent="0.2">
      <c r="A14688" s="42" t="s">
        <v>3646</v>
      </c>
      <c r="B14688" s="42" t="s">
        <v>8464</v>
      </c>
      <c r="C14688">
        <v>2015</v>
      </c>
      <c r="D14688" s="42" t="s">
        <v>8587</v>
      </c>
      <c r="E14688" t="b">
        <v>0</v>
      </c>
      <c r="F14688" s="42" t="s">
        <v>10852</v>
      </c>
    </row>
    <row r="14689" spans="1:6" x14ac:dyDescent="0.2">
      <c r="A14689" s="42" t="s">
        <v>3646</v>
      </c>
      <c r="B14689" s="42" t="s">
        <v>8464</v>
      </c>
      <c r="C14689">
        <v>2016</v>
      </c>
      <c r="D14689" s="42" t="s">
        <v>9557</v>
      </c>
      <c r="E14689" t="b">
        <v>0</v>
      </c>
      <c r="F14689" s="42" t="s">
        <v>10852</v>
      </c>
    </row>
    <row r="14690" spans="1:6" x14ac:dyDescent="0.2">
      <c r="A14690" s="42" t="s">
        <v>3646</v>
      </c>
      <c r="B14690" s="42" t="s">
        <v>8464</v>
      </c>
      <c r="C14690">
        <v>2017</v>
      </c>
      <c r="D14690" s="42" t="s">
        <v>9093</v>
      </c>
      <c r="E14690" t="b">
        <v>0</v>
      </c>
      <c r="F14690" s="42" t="s">
        <v>10852</v>
      </c>
    </row>
    <row r="14691" spans="1:6" x14ac:dyDescent="0.2">
      <c r="A14691" s="42" t="s">
        <v>3646</v>
      </c>
      <c r="B14691" s="42" t="s">
        <v>8464</v>
      </c>
      <c r="C14691">
        <v>2018</v>
      </c>
      <c r="D14691" s="42" t="s">
        <v>9471</v>
      </c>
      <c r="E14691" t="b">
        <v>0</v>
      </c>
      <c r="F14691" s="42" t="s">
        <v>10852</v>
      </c>
    </row>
    <row r="14692" spans="1:6" x14ac:dyDescent="0.2">
      <c r="A14692" s="42" t="s">
        <v>3646</v>
      </c>
      <c r="B14692" s="42" t="s">
        <v>8464</v>
      </c>
      <c r="C14692">
        <v>2019</v>
      </c>
      <c r="D14692" s="42" t="s">
        <v>8600</v>
      </c>
      <c r="E14692" t="b">
        <v>0</v>
      </c>
      <c r="F14692" s="42" t="s">
        <v>10852</v>
      </c>
    </row>
    <row r="14693" spans="1:6" x14ac:dyDescent="0.2">
      <c r="A14693" s="42" t="s">
        <v>3647</v>
      </c>
      <c r="B14693" s="42" t="s">
        <v>8454</v>
      </c>
      <c r="C14693">
        <v>2013</v>
      </c>
      <c r="D14693" s="42" t="s">
        <v>8983</v>
      </c>
      <c r="E14693" t="b">
        <v>0</v>
      </c>
      <c r="F14693" s="42" t="s">
        <v>10804</v>
      </c>
    </row>
    <row r="14694" spans="1:6" x14ac:dyDescent="0.2">
      <c r="A14694" s="42" t="s">
        <v>3647</v>
      </c>
      <c r="B14694" s="42" t="s">
        <v>8454</v>
      </c>
      <c r="C14694">
        <v>2014</v>
      </c>
      <c r="D14694" s="42" t="s">
        <v>8964</v>
      </c>
      <c r="E14694" t="b">
        <v>0</v>
      </c>
      <c r="F14694" s="42" t="s">
        <v>10804</v>
      </c>
    </row>
    <row r="14695" spans="1:6" x14ac:dyDescent="0.2">
      <c r="A14695" s="42" t="s">
        <v>3647</v>
      </c>
      <c r="B14695" s="42" t="s">
        <v>8454</v>
      </c>
      <c r="C14695">
        <v>2015</v>
      </c>
      <c r="D14695" s="42" t="s">
        <v>8510</v>
      </c>
      <c r="E14695" t="b">
        <v>0</v>
      </c>
      <c r="F14695" s="42" t="s">
        <v>10804</v>
      </c>
    </row>
    <row r="14696" spans="1:6" x14ac:dyDescent="0.2">
      <c r="A14696" s="42" t="s">
        <v>3647</v>
      </c>
      <c r="B14696" s="42" t="s">
        <v>8454</v>
      </c>
      <c r="C14696">
        <v>2016</v>
      </c>
      <c r="D14696" s="42" t="s">
        <v>9012</v>
      </c>
      <c r="E14696" t="b">
        <v>0</v>
      </c>
      <c r="F14696" s="42" t="s">
        <v>10804</v>
      </c>
    </row>
    <row r="14697" spans="1:6" x14ac:dyDescent="0.2">
      <c r="A14697" s="42" t="s">
        <v>3647</v>
      </c>
      <c r="B14697" s="42" t="s">
        <v>8454</v>
      </c>
      <c r="C14697">
        <v>2017</v>
      </c>
      <c r="D14697" s="42" t="s">
        <v>9014</v>
      </c>
      <c r="E14697" t="b">
        <v>0</v>
      </c>
      <c r="F14697" s="42" t="s">
        <v>10804</v>
      </c>
    </row>
    <row r="14698" spans="1:6" x14ac:dyDescent="0.2">
      <c r="A14698" s="42" t="s">
        <v>3647</v>
      </c>
      <c r="B14698" s="42" t="s">
        <v>8454</v>
      </c>
      <c r="C14698">
        <v>2018</v>
      </c>
      <c r="D14698" s="42" t="s">
        <v>10329</v>
      </c>
      <c r="E14698" t="b">
        <v>0</v>
      </c>
      <c r="F14698" s="42" t="s">
        <v>10804</v>
      </c>
    </row>
    <row r="14699" spans="1:6" x14ac:dyDescent="0.2">
      <c r="A14699" s="42" t="s">
        <v>3647</v>
      </c>
      <c r="B14699" s="42" t="s">
        <v>8454</v>
      </c>
      <c r="C14699">
        <v>2019</v>
      </c>
      <c r="D14699" s="42" t="s">
        <v>9024</v>
      </c>
      <c r="E14699" t="b">
        <v>0</v>
      </c>
      <c r="F14699" s="42" t="s">
        <v>10804</v>
      </c>
    </row>
    <row r="14700" spans="1:6" x14ac:dyDescent="0.2">
      <c r="A14700" s="42" t="s">
        <v>3647</v>
      </c>
      <c r="B14700" s="42" t="s">
        <v>8462</v>
      </c>
      <c r="C14700">
        <v>2013</v>
      </c>
      <c r="D14700" s="42" t="s">
        <v>8983</v>
      </c>
      <c r="E14700" t="b">
        <v>0</v>
      </c>
      <c r="F14700" s="42" t="s">
        <v>10804</v>
      </c>
    </row>
    <row r="14701" spans="1:6" x14ac:dyDescent="0.2">
      <c r="A14701" s="42" t="s">
        <v>3647</v>
      </c>
      <c r="B14701" s="42" t="s">
        <v>8462</v>
      </c>
      <c r="C14701">
        <v>2014</v>
      </c>
      <c r="D14701" s="42" t="s">
        <v>8964</v>
      </c>
      <c r="E14701" t="b">
        <v>0</v>
      </c>
      <c r="F14701" s="42" t="s">
        <v>10804</v>
      </c>
    </row>
    <row r="14702" spans="1:6" x14ac:dyDescent="0.2">
      <c r="A14702" s="42" t="s">
        <v>3647</v>
      </c>
      <c r="B14702" s="42" t="s">
        <v>8462</v>
      </c>
      <c r="C14702">
        <v>2015</v>
      </c>
      <c r="D14702" s="42" t="s">
        <v>8510</v>
      </c>
      <c r="E14702" t="b">
        <v>0</v>
      </c>
      <c r="F14702" s="42" t="s">
        <v>10804</v>
      </c>
    </row>
    <row r="14703" spans="1:6" x14ac:dyDescent="0.2">
      <c r="A14703" s="42" t="s">
        <v>3647</v>
      </c>
      <c r="B14703" s="42" t="s">
        <v>8462</v>
      </c>
      <c r="C14703">
        <v>2016</v>
      </c>
      <c r="D14703" s="42" t="s">
        <v>9014</v>
      </c>
      <c r="E14703" t="b">
        <v>0</v>
      </c>
      <c r="F14703" s="42" t="s">
        <v>10804</v>
      </c>
    </row>
    <row r="14704" spans="1:6" x14ac:dyDescent="0.2">
      <c r="A14704" s="42" t="s">
        <v>3647</v>
      </c>
      <c r="B14704" s="42" t="s">
        <v>8462</v>
      </c>
      <c r="C14704">
        <v>2017</v>
      </c>
      <c r="D14704" s="42" t="s">
        <v>8940</v>
      </c>
      <c r="E14704" t="b">
        <v>0</v>
      </c>
      <c r="F14704" s="42" t="s">
        <v>10804</v>
      </c>
    </row>
    <row r="14705" spans="1:6" x14ac:dyDescent="0.2">
      <c r="A14705" s="42" t="s">
        <v>3647</v>
      </c>
      <c r="B14705" s="42" t="s">
        <v>8462</v>
      </c>
      <c r="C14705">
        <v>2018</v>
      </c>
      <c r="D14705" s="42" t="s">
        <v>10329</v>
      </c>
      <c r="E14705" t="b">
        <v>0</v>
      </c>
      <c r="F14705" s="42" t="s">
        <v>10804</v>
      </c>
    </row>
    <row r="14706" spans="1:6" x14ac:dyDescent="0.2">
      <c r="A14706" s="42" t="s">
        <v>3647</v>
      </c>
      <c r="B14706" s="42" t="s">
        <v>8462</v>
      </c>
      <c r="C14706">
        <v>2019</v>
      </c>
      <c r="D14706" s="42" t="s">
        <v>9024</v>
      </c>
      <c r="E14706" t="b">
        <v>0</v>
      </c>
      <c r="F14706" s="42" t="s">
        <v>10804</v>
      </c>
    </row>
    <row r="14707" spans="1:6" x14ac:dyDescent="0.2">
      <c r="A14707" s="42" t="s">
        <v>3647</v>
      </c>
      <c r="B14707" s="42" t="s">
        <v>8464</v>
      </c>
      <c r="C14707">
        <v>2013</v>
      </c>
      <c r="D14707" s="42" t="s">
        <v>8496</v>
      </c>
      <c r="E14707" t="b">
        <v>0</v>
      </c>
      <c r="F14707" s="42" t="s">
        <v>10804</v>
      </c>
    </row>
    <row r="14708" spans="1:6" x14ac:dyDescent="0.2">
      <c r="A14708" s="42" t="s">
        <v>3647</v>
      </c>
      <c r="B14708" s="42" t="s">
        <v>8464</v>
      </c>
      <c r="C14708">
        <v>2014</v>
      </c>
      <c r="D14708" s="42" t="s">
        <v>8496</v>
      </c>
      <c r="E14708" t="b">
        <v>0</v>
      </c>
      <c r="F14708" s="42" t="s">
        <v>10804</v>
      </c>
    </row>
    <row r="14709" spans="1:6" x14ac:dyDescent="0.2">
      <c r="A14709" s="42" t="s">
        <v>3647</v>
      </c>
      <c r="B14709" s="42" t="s">
        <v>8464</v>
      </c>
      <c r="C14709">
        <v>2015</v>
      </c>
      <c r="D14709" s="42" t="s">
        <v>8496</v>
      </c>
      <c r="E14709" t="b">
        <v>0</v>
      </c>
      <c r="F14709" s="42" t="s">
        <v>10804</v>
      </c>
    </row>
    <row r="14710" spans="1:6" x14ac:dyDescent="0.2">
      <c r="A14710" s="42" t="s">
        <v>3647</v>
      </c>
      <c r="B14710" s="42" t="s">
        <v>8464</v>
      </c>
      <c r="C14710">
        <v>2016</v>
      </c>
      <c r="D14710" s="42" t="s">
        <v>8496</v>
      </c>
      <c r="E14710" t="b">
        <v>0</v>
      </c>
      <c r="F14710" s="42" t="s">
        <v>10804</v>
      </c>
    </row>
    <row r="14711" spans="1:6" x14ac:dyDescent="0.2">
      <c r="A14711" s="42" t="s">
        <v>3647</v>
      </c>
      <c r="B14711" s="42" t="s">
        <v>8464</v>
      </c>
      <c r="C14711">
        <v>2017</v>
      </c>
      <c r="D14711" s="42" t="s">
        <v>8496</v>
      </c>
      <c r="E14711" t="b">
        <v>0</v>
      </c>
      <c r="F14711" s="42" t="s">
        <v>10804</v>
      </c>
    </row>
    <row r="14712" spans="1:6" x14ac:dyDescent="0.2">
      <c r="A14712" s="42" t="s">
        <v>3647</v>
      </c>
      <c r="B14712" s="42" t="s">
        <v>8464</v>
      </c>
      <c r="C14712">
        <v>2018</v>
      </c>
      <c r="D14712" s="42" t="s">
        <v>8496</v>
      </c>
      <c r="E14712" t="b">
        <v>0</v>
      </c>
      <c r="F14712" s="42" t="s">
        <v>10804</v>
      </c>
    </row>
    <row r="14713" spans="1:6" x14ac:dyDescent="0.2">
      <c r="A14713" s="42" t="s">
        <v>3647</v>
      </c>
      <c r="B14713" s="42" t="s">
        <v>8464</v>
      </c>
      <c r="C14713">
        <v>2019</v>
      </c>
      <c r="D14713" s="42" t="s">
        <v>8496</v>
      </c>
      <c r="E14713" t="b">
        <v>0</v>
      </c>
      <c r="F14713" s="42" t="s">
        <v>10804</v>
      </c>
    </row>
    <row r="14714" spans="1:6" x14ac:dyDescent="0.2">
      <c r="A14714" s="42" t="s">
        <v>3648</v>
      </c>
      <c r="B14714" s="42" t="s">
        <v>8454</v>
      </c>
      <c r="C14714">
        <v>2013</v>
      </c>
      <c r="D14714" s="42" t="s">
        <v>10826</v>
      </c>
      <c r="E14714" t="b">
        <v>0</v>
      </c>
      <c r="F14714" s="42" t="s">
        <v>10853</v>
      </c>
    </row>
    <row r="14715" spans="1:6" x14ac:dyDescent="0.2">
      <c r="A14715" s="42" t="s">
        <v>3648</v>
      </c>
      <c r="B14715" s="42" t="s">
        <v>8454</v>
      </c>
      <c r="C14715">
        <v>2014</v>
      </c>
      <c r="D14715" s="42" t="s">
        <v>8642</v>
      </c>
      <c r="E14715" t="b">
        <v>0</v>
      </c>
      <c r="F14715" s="42" t="s">
        <v>10853</v>
      </c>
    </row>
    <row r="14716" spans="1:6" x14ac:dyDescent="0.2">
      <c r="A14716" s="42" t="s">
        <v>3648</v>
      </c>
      <c r="B14716" s="42" t="s">
        <v>8454</v>
      </c>
      <c r="C14716">
        <v>2015</v>
      </c>
      <c r="D14716" s="42" t="s">
        <v>9147</v>
      </c>
      <c r="E14716" t="b">
        <v>0</v>
      </c>
      <c r="F14716" s="42" t="s">
        <v>10853</v>
      </c>
    </row>
    <row r="14717" spans="1:6" x14ac:dyDescent="0.2">
      <c r="A14717" s="42" t="s">
        <v>3648</v>
      </c>
      <c r="B14717" s="42" t="s">
        <v>8454</v>
      </c>
      <c r="C14717">
        <v>2016</v>
      </c>
      <c r="D14717" s="42" t="s">
        <v>8839</v>
      </c>
      <c r="E14717" t="b">
        <v>0</v>
      </c>
      <c r="F14717" s="42" t="s">
        <v>10853</v>
      </c>
    </row>
    <row r="14718" spans="1:6" x14ac:dyDescent="0.2">
      <c r="A14718" s="42" t="s">
        <v>3648</v>
      </c>
      <c r="B14718" s="42" t="s">
        <v>8454</v>
      </c>
      <c r="C14718">
        <v>2017</v>
      </c>
      <c r="D14718" s="42" t="s">
        <v>8754</v>
      </c>
      <c r="E14718" t="b">
        <v>0</v>
      </c>
      <c r="F14718" s="42" t="s">
        <v>10853</v>
      </c>
    </row>
    <row r="14719" spans="1:6" x14ac:dyDescent="0.2">
      <c r="A14719" s="42" t="s">
        <v>3648</v>
      </c>
      <c r="B14719" s="42" t="s">
        <v>8454</v>
      </c>
      <c r="C14719">
        <v>2018</v>
      </c>
      <c r="D14719" s="42" t="s">
        <v>9507</v>
      </c>
      <c r="E14719" t="b">
        <v>0</v>
      </c>
      <c r="F14719" s="42" t="s">
        <v>10853</v>
      </c>
    </row>
    <row r="14720" spans="1:6" x14ac:dyDescent="0.2">
      <c r="A14720" s="42" t="s">
        <v>3648</v>
      </c>
      <c r="B14720" s="42" t="s">
        <v>8454</v>
      </c>
      <c r="C14720">
        <v>2019</v>
      </c>
      <c r="D14720" s="42" t="s">
        <v>9176</v>
      </c>
      <c r="E14720" t="b">
        <v>0</v>
      </c>
      <c r="F14720" s="42" t="s">
        <v>10853</v>
      </c>
    </row>
    <row r="14721" spans="1:6" x14ac:dyDescent="0.2">
      <c r="A14721" s="42" t="s">
        <v>3648</v>
      </c>
      <c r="B14721" s="42" t="s">
        <v>8462</v>
      </c>
      <c r="C14721">
        <v>2013</v>
      </c>
      <c r="D14721" s="42" t="s">
        <v>8506</v>
      </c>
      <c r="E14721" t="b">
        <v>0</v>
      </c>
      <c r="F14721" s="42" t="s">
        <v>10853</v>
      </c>
    </row>
    <row r="14722" spans="1:6" x14ac:dyDescent="0.2">
      <c r="A14722" s="42" t="s">
        <v>3648</v>
      </c>
      <c r="B14722" s="42" t="s">
        <v>8462</v>
      </c>
      <c r="C14722">
        <v>2014</v>
      </c>
      <c r="D14722" s="42" t="s">
        <v>8640</v>
      </c>
      <c r="E14722" t="b">
        <v>0</v>
      </c>
      <c r="F14722" s="42" t="s">
        <v>10853</v>
      </c>
    </row>
    <row r="14723" spans="1:6" x14ac:dyDescent="0.2">
      <c r="A14723" s="42" t="s">
        <v>3648</v>
      </c>
      <c r="B14723" s="42" t="s">
        <v>8462</v>
      </c>
      <c r="C14723">
        <v>2015</v>
      </c>
      <c r="D14723" s="42" t="s">
        <v>8773</v>
      </c>
      <c r="E14723" t="b">
        <v>0</v>
      </c>
      <c r="F14723" s="42" t="s">
        <v>10853</v>
      </c>
    </row>
    <row r="14724" spans="1:6" x14ac:dyDescent="0.2">
      <c r="A14724" s="42" t="s">
        <v>3648</v>
      </c>
      <c r="B14724" s="42" t="s">
        <v>8462</v>
      </c>
      <c r="C14724">
        <v>2016</v>
      </c>
      <c r="D14724" s="42" t="s">
        <v>8509</v>
      </c>
      <c r="E14724" t="b">
        <v>0</v>
      </c>
      <c r="F14724" s="42" t="s">
        <v>10853</v>
      </c>
    </row>
    <row r="14725" spans="1:6" x14ac:dyDescent="0.2">
      <c r="A14725" s="42" t="s">
        <v>3648</v>
      </c>
      <c r="B14725" s="42" t="s">
        <v>8462</v>
      </c>
      <c r="C14725">
        <v>2017</v>
      </c>
      <c r="D14725" s="42" t="s">
        <v>9428</v>
      </c>
      <c r="E14725" t="b">
        <v>0</v>
      </c>
      <c r="F14725" s="42" t="s">
        <v>10853</v>
      </c>
    </row>
    <row r="14726" spans="1:6" x14ac:dyDescent="0.2">
      <c r="A14726" s="42" t="s">
        <v>3648</v>
      </c>
      <c r="B14726" s="42" t="s">
        <v>8462</v>
      </c>
      <c r="C14726">
        <v>2018</v>
      </c>
      <c r="D14726" s="42" t="s">
        <v>8783</v>
      </c>
      <c r="E14726" t="b">
        <v>0</v>
      </c>
      <c r="F14726" s="42" t="s">
        <v>10853</v>
      </c>
    </row>
    <row r="14727" spans="1:6" x14ac:dyDescent="0.2">
      <c r="A14727" s="42" t="s">
        <v>3648</v>
      </c>
      <c r="B14727" s="42" t="s">
        <v>8462</v>
      </c>
      <c r="C14727">
        <v>2019</v>
      </c>
      <c r="D14727" s="42" t="s">
        <v>10498</v>
      </c>
      <c r="E14727" t="b">
        <v>0</v>
      </c>
      <c r="F14727" s="42" t="s">
        <v>10853</v>
      </c>
    </row>
    <row r="14728" spans="1:6" x14ac:dyDescent="0.2">
      <c r="A14728" s="42" t="s">
        <v>3648</v>
      </c>
      <c r="B14728" s="42" t="s">
        <v>8464</v>
      </c>
      <c r="C14728">
        <v>2013</v>
      </c>
      <c r="D14728" s="42" t="s">
        <v>9126</v>
      </c>
      <c r="E14728" t="b">
        <v>0</v>
      </c>
      <c r="F14728" s="42" t="s">
        <v>10853</v>
      </c>
    </row>
    <row r="14729" spans="1:6" x14ac:dyDescent="0.2">
      <c r="A14729" s="42" t="s">
        <v>3648</v>
      </c>
      <c r="B14729" s="42" t="s">
        <v>8464</v>
      </c>
      <c r="C14729">
        <v>2014</v>
      </c>
      <c r="D14729" s="42" t="s">
        <v>8715</v>
      </c>
      <c r="E14729" t="b">
        <v>0</v>
      </c>
      <c r="F14729" s="42" t="s">
        <v>10853</v>
      </c>
    </row>
    <row r="14730" spans="1:6" x14ac:dyDescent="0.2">
      <c r="A14730" s="42" t="s">
        <v>3648</v>
      </c>
      <c r="B14730" s="42" t="s">
        <v>8464</v>
      </c>
      <c r="C14730">
        <v>2015</v>
      </c>
      <c r="D14730" s="42" t="s">
        <v>8826</v>
      </c>
      <c r="E14730" t="b">
        <v>0</v>
      </c>
      <c r="F14730" s="42" t="s">
        <v>10853</v>
      </c>
    </row>
    <row r="14731" spans="1:6" x14ac:dyDescent="0.2">
      <c r="A14731" s="42" t="s">
        <v>3648</v>
      </c>
      <c r="B14731" s="42" t="s">
        <v>8464</v>
      </c>
      <c r="C14731">
        <v>2016</v>
      </c>
      <c r="D14731" s="42" t="s">
        <v>8720</v>
      </c>
      <c r="E14731" t="b">
        <v>0</v>
      </c>
      <c r="F14731" s="42" t="s">
        <v>10853</v>
      </c>
    </row>
    <row r="14732" spans="1:6" x14ac:dyDescent="0.2">
      <c r="A14732" s="42" t="s">
        <v>3648</v>
      </c>
      <c r="B14732" s="42" t="s">
        <v>8464</v>
      </c>
      <c r="C14732">
        <v>2017</v>
      </c>
      <c r="D14732" s="42" t="s">
        <v>9170</v>
      </c>
      <c r="E14732" t="b">
        <v>0</v>
      </c>
      <c r="F14732" s="42" t="s">
        <v>10853</v>
      </c>
    </row>
    <row r="14733" spans="1:6" x14ac:dyDescent="0.2">
      <c r="A14733" s="42" t="s">
        <v>3648</v>
      </c>
      <c r="B14733" s="42" t="s">
        <v>8464</v>
      </c>
      <c r="C14733">
        <v>2018</v>
      </c>
      <c r="D14733" s="42" t="s">
        <v>8719</v>
      </c>
      <c r="E14733" t="b">
        <v>0</v>
      </c>
      <c r="F14733" s="42" t="s">
        <v>10853</v>
      </c>
    </row>
    <row r="14734" spans="1:6" x14ac:dyDescent="0.2">
      <c r="A14734" s="42" t="s">
        <v>3648</v>
      </c>
      <c r="B14734" s="42" t="s">
        <v>8464</v>
      </c>
      <c r="C14734">
        <v>2019</v>
      </c>
      <c r="D14734" s="42" t="s">
        <v>9164</v>
      </c>
      <c r="E14734" t="b">
        <v>0</v>
      </c>
      <c r="F14734" s="42" t="s">
        <v>10853</v>
      </c>
    </row>
    <row r="14735" spans="1:6" x14ac:dyDescent="0.2">
      <c r="A14735" s="42" t="s">
        <v>3650</v>
      </c>
      <c r="B14735" s="42" t="s">
        <v>8454</v>
      </c>
      <c r="C14735">
        <v>2013</v>
      </c>
      <c r="D14735" s="42" t="s">
        <v>9222</v>
      </c>
      <c r="E14735" t="b">
        <v>0</v>
      </c>
      <c r="F14735" s="42" t="s">
        <v>10854</v>
      </c>
    </row>
    <row r="14736" spans="1:6" x14ac:dyDescent="0.2">
      <c r="A14736" s="42" t="s">
        <v>3650</v>
      </c>
      <c r="B14736" s="42" t="s">
        <v>8454</v>
      </c>
      <c r="C14736">
        <v>2014</v>
      </c>
      <c r="D14736" s="42" t="s">
        <v>9283</v>
      </c>
      <c r="E14736" t="b">
        <v>0</v>
      </c>
      <c r="F14736" s="42" t="s">
        <v>10854</v>
      </c>
    </row>
    <row r="14737" spans="1:6" x14ac:dyDescent="0.2">
      <c r="A14737" s="42" t="s">
        <v>3650</v>
      </c>
      <c r="B14737" s="42" t="s">
        <v>8454</v>
      </c>
      <c r="C14737">
        <v>2015</v>
      </c>
      <c r="D14737" s="42" t="s">
        <v>9262</v>
      </c>
      <c r="E14737" t="b">
        <v>0</v>
      </c>
      <c r="F14737" s="42" t="s">
        <v>10854</v>
      </c>
    </row>
    <row r="14738" spans="1:6" x14ac:dyDescent="0.2">
      <c r="A14738" s="42" t="s">
        <v>3650</v>
      </c>
      <c r="B14738" s="42" t="s">
        <v>8454</v>
      </c>
      <c r="C14738">
        <v>2016</v>
      </c>
      <c r="D14738" s="42" t="s">
        <v>8494</v>
      </c>
      <c r="E14738" t="b">
        <v>0</v>
      </c>
      <c r="F14738" s="42" t="s">
        <v>10854</v>
      </c>
    </row>
    <row r="14739" spans="1:6" x14ac:dyDescent="0.2">
      <c r="A14739" s="42" t="s">
        <v>3650</v>
      </c>
      <c r="B14739" s="42" t="s">
        <v>8454</v>
      </c>
      <c r="C14739">
        <v>2017</v>
      </c>
      <c r="D14739" s="42" t="s">
        <v>8544</v>
      </c>
      <c r="E14739" t="b">
        <v>0</v>
      </c>
      <c r="F14739" s="42" t="s">
        <v>10854</v>
      </c>
    </row>
    <row r="14740" spans="1:6" x14ac:dyDescent="0.2">
      <c r="A14740" s="42" t="s">
        <v>3650</v>
      </c>
      <c r="B14740" s="42" t="s">
        <v>8454</v>
      </c>
      <c r="C14740">
        <v>2018</v>
      </c>
      <c r="D14740" s="42" t="s">
        <v>9914</v>
      </c>
      <c r="E14740" t="b">
        <v>0</v>
      </c>
      <c r="F14740" s="42" t="s">
        <v>10854</v>
      </c>
    </row>
    <row r="14741" spans="1:6" x14ac:dyDescent="0.2">
      <c r="A14741" s="42" t="s">
        <v>3650</v>
      </c>
      <c r="B14741" s="42" t="s">
        <v>8454</v>
      </c>
      <c r="C14741">
        <v>2019</v>
      </c>
      <c r="D14741" s="42" t="s">
        <v>10298</v>
      </c>
      <c r="E14741" t="b">
        <v>0</v>
      </c>
      <c r="F14741" s="42" t="s">
        <v>10854</v>
      </c>
    </row>
    <row r="14742" spans="1:6" x14ac:dyDescent="0.2">
      <c r="A14742" s="42" t="s">
        <v>3650</v>
      </c>
      <c r="B14742" s="42" t="s">
        <v>8462</v>
      </c>
      <c r="C14742">
        <v>2013</v>
      </c>
      <c r="D14742" s="42" t="s">
        <v>9327</v>
      </c>
      <c r="E14742" t="b">
        <v>0</v>
      </c>
      <c r="F14742" s="42" t="s">
        <v>10854</v>
      </c>
    </row>
    <row r="14743" spans="1:6" x14ac:dyDescent="0.2">
      <c r="A14743" s="42" t="s">
        <v>3650</v>
      </c>
      <c r="B14743" s="42" t="s">
        <v>8462</v>
      </c>
      <c r="C14743">
        <v>2014</v>
      </c>
      <c r="D14743" s="42" t="s">
        <v>8824</v>
      </c>
      <c r="E14743" t="b">
        <v>0</v>
      </c>
      <c r="F14743" s="42" t="s">
        <v>10854</v>
      </c>
    </row>
    <row r="14744" spans="1:6" x14ac:dyDescent="0.2">
      <c r="A14744" s="42" t="s">
        <v>3650</v>
      </c>
      <c r="B14744" s="42" t="s">
        <v>8462</v>
      </c>
      <c r="C14744">
        <v>2015</v>
      </c>
      <c r="D14744" s="42" t="s">
        <v>8757</v>
      </c>
      <c r="E14744" t="b">
        <v>0</v>
      </c>
      <c r="F14744" s="42" t="s">
        <v>10854</v>
      </c>
    </row>
    <row r="14745" spans="1:6" x14ac:dyDescent="0.2">
      <c r="A14745" s="42" t="s">
        <v>3650</v>
      </c>
      <c r="B14745" s="42" t="s">
        <v>8462</v>
      </c>
      <c r="C14745">
        <v>2016</v>
      </c>
      <c r="D14745" s="42" t="s">
        <v>9179</v>
      </c>
      <c r="E14745" t="b">
        <v>0</v>
      </c>
      <c r="F14745" s="42" t="s">
        <v>10854</v>
      </c>
    </row>
    <row r="14746" spans="1:6" x14ac:dyDescent="0.2">
      <c r="A14746" s="42" t="s">
        <v>3650</v>
      </c>
      <c r="B14746" s="42" t="s">
        <v>8462</v>
      </c>
      <c r="C14746">
        <v>2017</v>
      </c>
      <c r="D14746" s="42" t="s">
        <v>9463</v>
      </c>
      <c r="E14746" t="b">
        <v>0</v>
      </c>
      <c r="F14746" s="42" t="s">
        <v>10854</v>
      </c>
    </row>
    <row r="14747" spans="1:6" x14ac:dyDescent="0.2">
      <c r="A14747" s="42" t="s">
        <v>3650</v>
      </c>
      <c r="B14747" s="42" t="s">
        <v>8462</v>
      </c>
      <c r="C14747">
        <v>2018</v>
      </c>
      <c r="D14747" s="42" t="s">
        <v>10855</v>
      </c>
      <c r="E14747" t="b">
        <v>0</v>
      </c>
      <c r="F14747" s="42" t="s">
        <v>10854</v>
      </c>
    </row>
    <row r="14748" spans="1:6" x14ac:dyDescent="0.2">
      <c r="A14748" s="42" t="s">
        <v>3650</v>
      </c>
      <c r="B14748" s="42" t="s">
        <v>8462</v>
      </c>
      <c r="C14748">
        <v>2019</v>
      </c>
      <c r="D14748" s="42" t="s">
        <v>9345</v>
      </c>
      <c r="E14748" t="b">
        <v>0</v>
      </c>
      <c r="F14748" s="42" t="s">
        <v>10854</v>
      </c>
    </row>
    <row r="14749" spans="1:6" x14ac:dyDescent="0.2">
      <c r="A14749" s="42" t="s">
        <v>3650</v>
      </c>
      <c r="B14749" s="42" t="s">
        <v>8464</v>
      </c>
      <c r="C14749">
        <v>2013</v>
      </c>
      <c r="D14749" s="42" t="s">
        <v>8597</v>
      </c>
      <c r="E14749" t="b">
        <v>0</v>
      </c>
      <c r="F14749" s="42" t="s">
        <v>10854</v>
      </c>
    </row>
    <row r="14750" spans="1:6" x14ac:dyDescent="0.2">
      <c r="A14750" s="42" t="s">
        <v>3650</v>
      </c>
      <c r="B14750" s="42" t="s">
        <v>8464</v>
      </c>
      <c r="C14750">
        <v>2014</v>
      </c>
      <c r="D14750" s="42" t="s">
        <v>8998</v>
      </c>
      <c r="E14750" t="b">
        <v>0</v>
      </c>
      <c r="F14750" s="42" t="s">
        <v>10854</v>
      </c>
    </row>
    <row r="14751" spans="1:6" x14ac:dyDescent="0.2">
      <c r="A14751" s="42" t="s">
        <v>3650</v>
      </c>
      <c r="B14751" s="42" t="s">
        <v>8464</v>
      </c>
      <c r="C14751">
        <v>2015</v>
      </c>
      <c r="D14751" s="42" t="s">
        <v>8698</v>
      </c>
      <c r="E14751" t="b">
        <v>0</v>
      </c>
      <c r="F14751" s="42" t="s">
        <v>10854</v>
      </c>
    </row>
    <row r="14752" spans="1:6" x14ac:dyDescent="0.2">
      <c r="A14752" s="42" t="s">
        <v>3650</v>
      </c>
      <c r="B14752" s="42" t="s">
        <v>8464</v>
      </c>
      <c r="C14752">
        <v>2016</v>
      </c>
      <c r="D14752" s="42" t="s">
        <v>9180</v>
      </c>
      <c r="E14752" t="b">
        <v>0</v>
      </c>
      <c r="F14752" s="42" t="s">
        <v>10854</v>
      </c>
    </row>
    <row r="14753" spans="1:6" x14ac:dyDescent="0.2">
      <c r="A14753" s="42" t="s">
        <v>3650</v>
      </c>
      <c r="B14753" s="42" t="s">
        <v>8464</v>
      </c>
      <c r="C14753">
        <v>2017</v>
      </c>
      <c r="D14753" s="42" t="s">
        <v>8558</v>
      </c>
      <c r="E14753" t="b">
        <v>0</v>
      </c>
      <c r="F14753" s="42" t="s">
        <v>10854</v>
      </c>
    </row>
    <row r="14754" spans="1:6" x14ac:dyDescent="0.2">
      <c r="A14754" s="42" t="s">
        <v>3650</v>
      </c>
      <c r="B14754" s="42" t="s">
        <v>8464</v>
      </c>
      <c r="C14754">
        <v>2018</v>
      </c>
      <c r="D14754" s="42" t="s">
        <v>9206</v>
      </c>
      <c r="E14754" t="b">
        <v>0</v>
      </c>
      <c r="F14754" s="42" t="s">
        <v>10854</v>
      </c>
    </row>
    <row r="14755" spans="1:6" x14ac:dyDescent="0.2">
      <c r="A14755" s="42" t="s">
        <v>3650</v>
      </c>
      <c r="B14755" s="42" t="s">
        <v>8464</v>
      </c>
      <c r="C14755">
        <v>2019</v>
      </c>
      <c r="D14755" s="42" t="s">
        <v>8553</v>
      </c>
      <c r="E14755" t="b">
        <v>0</v>
      </c>
      <c r="F14755" s="42" t="s">
        <v>10854</v>
      </c>
    </row>
    <row r="14756" spans="1:6" x14ac:dyDescent="0.2">
      <c r="A14756" s="42" t="s">
        <v>3652</v>
      </c>
      <c r="B14756" s="42" t="s">
        <v>8454</v>
      </c>
      <c r="C14756">
        <v>2013</v>
      </c>
      <c r="D14756" s="42" t="s">
        <v>9281</v>
      </c>
      <c r="E14756" t="b">
        <v>0</v>
      </c>
      <c r="F14756" s="42" t="s">
        <v>10856</v>
      </c>
    </row>
    <row r="14757" spans="1:6" x14ac:dyDescent="0.2">
      <c r="A14757" s="42" t="s">
        <v>3652</v>
      </c>
      <c r="B14757" s="42" t="s">
        <v>8454</v>
      </c>
      <c r="C14757">
        <v>2014</v>
      </c>
      <c r="D14757" s="42" t="s">
        <v>9494</v>
      </c>
      <c r="E14757" t="b">
        <v>0</v>
      </c>
      <c r="F14757" s="42" t="s">
        <v>10856</v>
      </c>
    </row>
    <row r="14758" spans="1:6" x14ac:dyDescent="0.2">
      <c r="A14758" s="42" t="s">
        <v>3652</v>
      </c>
      <c r="B14758" s="42" t="s">
        <v>8454</v>
      </c>
      <c r="C14758">
        <v>2015</v>
      </c>
      <c r="D14758" s="42" t="s">
        <v>8781</v>
      </c>
      <c r="E14758" t="b">
        <v>0</v>
      </c>
      <c r="F14758" s="42" t="s">
        <v>10856</v>
      </c>
    </row>
    <row r="14759" spans="1:6" x14ac:dyDescent="0.2">
      <c r="A14759" s="42" t="s">
        <v>3652</v>
      </c>
      <c r="B14759" s="42" t="s">
        <v>8454</v>
      </c>
      <c r="C14759">
        <v>2016</v>
      </c>
      <c r="D14759" s="42" t="s">
        <v>9030</v>
      </c>
      <c r="E14759" t="b">
        <v>0</v>
      </c>
      <c r="F14759" s="42" t="s">
        <v>10856</v>
      </c>
    </row>
    <row r="14760" spans="1:6" x14ac:dyDescent="0.2">
      <c r="A14760" s="42" t="s">
        <v>3652</v>
      </c>
      <c r="B14760" s="42" t="s">
        <v>8454</v>
      </c>
      <c r="C14760">
        <v>2017</v>
      </c>
      <c r="D14760" s="42" t="s">
        <v>10857</v>
      </c>
      <c r="E14760" t="b">
        <v>0</v>
      </c>
      <c r="F14760" s="42" t="s">
        <v>10856</v>
      </c>
    </row>
    <row r="14761" spans="1:6" x14ac:dyDescent="0.2">
      <c r="A14761" s="42" t="s">
        <v>3652</v>
      </c>
      <c r="B14761" s="42" t="s">
        <v>8454</v>
      </c>
      <c r="C14761">
        <v>2018</v>
      </c>
      <c r="D14761" s="42" t="s">
        <v>10858</v>
      </c>
      <c r="E14761" t="b">
        <v>0</v>
      </c>
      <c r="F14761" s="42" t="s">
        <v>10856</v>
      </c>
    </row>
    <row r="14762" spans="1:6" x14ac:dyDescent="0.2">
      <c r="A14762" s="42" t="s">
        <v>3652</v>
      </c>
      <c r="B14762" s="42" t="s">
        <v>8454</v>
      </c>
      <c r="C14762">
        <v>2019</v>
      </c>
      <c r="D14762" s="42" t="s">
        <v>10859</v>
      </c>
      <c r="E14762" t="b">
        <v>0</v>
      </c>
      <c r="F14762" s="42" t="s">
        <v>10856</v>
      </c>
    </row>
    <row r="14763" spans="1:6" x14ac:dyDescent="0.2">
      <c r="A14763" s="42" t="s">
        <v>3652</v>
      </c>
      <c r="B14763" s="42" t="s">
        <v>8462</v>
      </c>
      <c r="C14763">
        <v>2013</v>
      </c>
      <c r="D14763" s="42" t="s">
        <v>9382</v>
      </c>
      <c r="E14763" t="b">
        <v>0</v>
      </c>
      <c r="F14763" s="42" t="s">
        <v>10856</v>
      </c>
    </row>
    <row r="14764" spans="1:6" x14ac:dyDescent="0.2">
      <c r="A14764" s="42" t="s">
        <v>3652</v>
      </c>
      <c r="B14764" s="42" t="s">
        <v>8462</v>
      </c>
      <c r="C14764">
        <v>2014</v>
      </c>
      <c r="D14764" s="42" t="s">
        <v>8659</v>
      </c>
      <c r="E14764" t="b">
        <v>0</v>
      </c>
      <c r="F14764" s="42" t="s">
        <v>10856</v>
      </c>
    </row>
    <row r="14765" spans="1:6" x14ac:dyDescent="0.2">
      <c r="A14765" s="42" t="s">
        <v>3652</v>
      </c>
      <c r="B14765" s="42" t="s">
        <v>8462</v>
      </c>
      <c r="C14765">
        <v>2015</v>
      </c>
      <c r="D14765" s="42" t="s">
        <v>10112</v>
      </c>
      <c r="E14765" t="b">
        <v>0</v>
      </c>
      <c r="F14765" s="42" t="s">
        <v>10856</v>
      </c>
    </row>
    <row r="14766" spans="1:6" x14ac:dyDescent="0.2">
      <c r="A14766" s="42" t="s">
        <v>3652</v>
      </c>
      <c r="B14766" s="42" t="s">
        <v>8462</v>
      </c>
      <c r="C14766">
        <v>2016</v>
      </c>
      <c r="D14766" s="42" t="s">
        <v>10488</v>
      </c>
      <c r="E14766" t="b">
        <v>0</v>
      </c>
      <c r="F14766" s="42" t="s">
        <v>10856</v>
      </c>
    </row>
    <row r="14767" spans="1:6" x14ac:dyDescent="0.2">
      <c r="A14767" s="42" t="s">
        <v>3652</v>
      </c>
      <c r="B14767" s="42" t="s">
        <v>8462</v>
      </c>
      <c r="C14767">
        <v>2017</v>
      </c>
      <c r="D14767" s="42" t="s">
        <v>10860</v>
      </c>
      <c r="E14767" t="b">
        <v>0</v>
      </c>
      <c r="F14767" s="42" t="s">
        <v>10856</v>
      </c>
    </row>
    <row r="14768" spans="1:6" x14ac:dyDescent="0.2">
      <c r="A14768" s="42" t="s">
        <v>3652</v>
      </c>
      <c r="B14768" s="42" t="s">
        <v>8462</v>
      </c>
      <c r="C14768">
        <v>2018</v>
      </c>
      <c r="D14768" s="42" t="s">
        <v>10861</v>
      </c>
      <c r="E14768" t="b">
        <v>0</v>
      </c>
      <c r="F14768" s="42" t="s">
        <v>10856</v>
      </c>
    </row>
    <row r="14769" spans="1:6" x14ac:dyDescent="0.2">
      <c r="A14769" s="42" t="s">
        <v>3652</v>
      </c>
      <c r="B14769" s="42" t="s">
        <v>8462</v>
      </c>
      <c r="C14769">
        <v>2019</v>
      </c>
      <c r="D14769" s="42" t="s">
        <v>10753</v>
      </c>
      <c r="E14769" t="b">
        <v>0</v>
      </c>
      <c r="F14769" s="42" t="s">
        <v>10856</v>
      </c>
    </row>
    <row r="14770" spans="1:6" x14ac:dyDescent="0.2">
      <c r="A14770" s="42" t="s">
        <v>3652</v>
      </c>
      <c r="B14770" s="42" t="s">
        <v>8464</v>
      </c>
      <c r="C14770">
        <v>2013</v>
      </c>
      <c r="D14770" s="42" t="s">
        <v>8496</v>
      </c>
      <c r="E14770" t="b">
        <v>0</v>
      </c>
      <c r="F14770" s="42" t="s">
        <v>10856</v>
      </c>
    </row>
    <row r="14771" spans="1:6" x14ac:dyDescent="0.2">
      <c r="A14771" s="42" t="s">
        <v>3652</v>
      </c>
      <c r="B14771" s="42" t="s">
        <v>8464</v>
      </c>
      <c r="C14771">
        <v>2014</v>
      </c>
      <c r="D14771" s="42" t="s">
        <v>8496</v>
      </c>
      <c r="E14771" t="b">
        <v>0</v>
      </c>
      <c r="F14771" s="42" t="s">
        <v>10856</v>
      </c>
    </row>
    <row r="14772" spans="1:6" x14ac:dyDescent="0.2">
      <c r="A14772" s="42" t="s">
        <v>3652</v>
      </c>
      <c r="B14772" s="42" t="s">
        <v>8464</v>
      </c>
      <c r="C14772">
        <v>2015</v>
      </c>
      <c r="D14772" s="42" t="s">
        <v>8496</v>
      </c>
      <c r="E14772" t="b">
        <v>0</v>
      </c>
      <c r="F14772" s="42" t="s">
        <v>10856</v>
      </c>
    </row>
    <row r="14773" spans="1:6" x14ac:dyDescent="0.2">
      <c r="A14773" s="42" t="s">
        <v>3652</v>
      </c>
      <c r="B14773" s="42" t="s">
        <v>8464</v>
      </c>
      <c r="C14773">
        <v>2016</v>
      </c>
      <c r="D14773" s="42" t="s">
        <v>8496</v>
      </c>
      <c r="E14773" t="b">
        <v>0</v>
      </c>
      <c r="F14773" s="42" t="s">
        <v>10856</v>
      </c>
    </row>
    <row r="14774" spans="1:6" x14ac:dyDescent="0.2">
      <c r="A14774" s="42" t="s">
        <v>3652</v>
      </c>
      <c r="B14774" s="42" t="s">
        <v>8464</v>
      </c>
      <c r="C14774">
        <v>2017</v>
      </c>
      <c r="D14774" s="42" t="s">
        <v>8496</v>
      </c>
      <c r="E14774" t="b">
        <v>0</v>
      </c>
      <c r="F14774" s="42" t="s">
        <v>10856</v>
      </c>
    </row>
    <row r="14775" spans="1:6" x14ac:dyDescent="0.2">
      <c r="A14775" s="42" t="s">
        <v>3652</v>
      </c>
      <c r="B14775" s="42" t="s">
        <v>8464</v>
      </c>
      <c r="C14775">
        <v>2018</v>
      </c>
      <c r="D14775" s="42" t="s">
        <v>8496</v>
      </c>
      <c r="E14775" t="b">
        <v>0</v>
      </c>
      <c r="F14775" s="42" t="s">
        <v>10856</v>
      </c>
    </row>
    <row r="14776" spans="1:6" x14ac:dyDescent="0.2">
      <c r="A14776" s="42" t="s">
        <v>3652</v>
      </c>
      <c r="B14776" s="42" t="s">
        <v>8464</v>
      </c>
      <c r="C14776">
        <v>2019</v>
      </c>
      <c r="D14776" s="42" t="s">
        <v>8496</v>
      </c>
      <c r="E14776" t="b">
        <v>0</v>
      </c>
      <c r="F14776" s="42" t="s">
        <v>10856</v>
      </c>
    </row>
    <row r="14777" spans="1:6" x14ac:dyDescent="0.2">
      <c r="A14777" s="42" t="s">
        <v>3653</v>
      </c>
      <c r="B14777" s="42" t="s">
        <v>8454</v>
      </c>
      <c r="C14777">
        <v>2013</v>
      </c>
      <c r="D14777" s="42" t="s">
        <v>8493</v>
      </c>
      <c r="E14777" t="b">
        <v>0</v>
      </c>
      <c r="F14777" s="42" t="s">
        <v>9181</v>
      </c>
    </row>
    <row r="14778" spans="1:6" x14ac:dyDescent="0.2">
      <c r="A14778" s="42" t="s">
        <v>3653</v>
      </c>
      <c r="B14778" s="42" t="s">
        <v>8454</v>
      </c>
      <c r="C14778">
        <v>2014</v>
      </c>
      <c r="D14778" s="42" t="s">
        <v>9182</v>
      </c>
      <c r="E14778" t="b">
        <v>0</v>
      </c>
      <c r="F14778" s="42" t="s">
        <v>9181</v>
      </c>
    </row>
    <row r="14779" spans="1:6" x14ac:dyDescent="0.2">
      <c r="A14779" s="42" t="s">
        <v>3653</v>
      </c>
      <c r="B14779" s="42" t="s">
        <v>8454</v>
      </c>
      <c r="C14779">
        <v>2015</v>
      </c>
      <c r="D14779" s="42" t="s">
        <v>9183</v>
      </c>
      <c r="E14779" t="b">
        <v>0</v>
      </c>
      <c r="F14779" s="42" t="s">
        <v>9181</v>
      </c>
    </row>
    <row r="14780" spans="1:6" x14ac:dyDescent="0.2">
      <c r="A14780" s="42" t="s">
        <v>3653</v>
      </c>
      <c r="B14780" s="42" t="s">
        <v>8454</v>
      </c>
      <c r="C14780">
        <v>2016</v>
      </c>
      <c r="D14780" s="42" t="s">
        <v>9184</v>
      </c>
      <c r="E14780" t="b">
        <v>0</v>
      </c>
      <c r="F14780" s="42" t="s">
        <v>9181</v>
      </c>
    </row>
    <row r="14781" spans="1:6" x14ac:dyDescent="0.2">
      <c r="A14781" s="42" t="s">
        <v>3653</v>
      </c>
      <c r="B14781" s="42" t="s">
        <v>8454</v>
      </c>
      <c r="C14781">
        <v>2017</v>
      </c>
      <c r="D14781" s="42" t="s">
        <v>9185</v>
      </c>
      <c r="E14781" t="b">
        <v>0</v>
      </c>
      <c r="F14781" s="42" t="s">
        <v>9181</v>
      </c>
    </row>
    <row r="14782" spans="1:6" x14ac:dyDescent="0.2">
      <c r="A14782" s="42" t="s">
        <v>3653</v>
      </c>
      <c r="B14782" s="42" t="s">
        <v>8454</v>
      </c>
      <c r="C14782">
        <v>2018</v>
      </c>
      <c r="D14782" s="42" t="s">
        <v>9186</v>
      </c>
      <c r="E14782" t="b">
        <v>0</v>
      </c>
      <c r="F14782" s="42" t="s">
        <v>9181</v>
      </c>
    </row>
    <row r="14783" spans="1:6" x14ac:dyDescent="0.2">
      <c r="A14783" s="42" t="s">
        <v>3653</v>
      </c>
      <c r="B14783" s="42" t="s">
        <v>8454</v>
      </c>
      <c r="C14783">
        <v>2019</v>
      </c>
      <c r="D14783" s="42" t="s">
        <v>9187</v>
      </c>
      <c r="E14783" t="b">
        <v>0</v>
      </c>
      <c r="F14783" s="42" t="s">
        <v>9181</v>
      </c>
    </row>
    <row r="14784" spans="1:6" x14ac:dyDescent="0.2">
      <c r="A14784" s="42" t="s">
        <v>3653</v>
      </c>
      <c r="B14784" s="42" t="s">
        <v>8462</v>
      </c>
      <c r="C14784">
        <v>2013</v>
      </c>
      <c r="D14784" s="42" t="s">
        <v>9188</v>
      </c>
      <c r="E14784" t="b">
        <v>0</v>
      </c>
      <c r="F14784" s="42" t="s">
        <v>9181</v>
      </c>
    </row>
    <row r="14785" spans="1:6" x14ac:dyDescent="0.2">
      <c r="A14785" s="42" t="s">
        <v>3653</v>
      </c>
      <c r="B14785" s="42" t="s">
        <v>8462</v>
      </c>
      <c r="C14785">
        <v>2014</v>
      </c>
      <c r="D14785" s="42" t="s">
        <v>8494</v>
      </c>
      <c r="E14785" t="b">
        <v>0</v>
      </c>
      <c r="F14785" s="42" t="s">
        <v>9181</v>
      </c>
    </row>
    <row r="14786" spans="1:6" x14ac:dyDescent="0.2">
      <c r="A14786" s="42" t="s">
        <v>3653</v>
      </c>
      <c r="B14786" s="42" t="s">
        <v>8462</v>
      </c>
      <c r="C14786">
        <v>2015</v>
      </c>
      <c r="D14786" s="42" t="s">
        <v>9189</v>
      </c>
      <c r="E14786" t="b">
        <v>0</v>
      </c>
      <c r="F14786" s="42" t="s">
        <v>9181</v>
      </c>
    </row>
    <row r="14787" spans="1:6" x14ac:dyDescent="0.2">
      <c r="A14787" s="42" t="s">
        <v>3653</v>
      </c>
      <c r="B14787" s="42" t="s">
        <v>8462</v>
      </c>
      <c r="C14787">
        <v>2016</v>
      </c>
      <c r="D14787" s="42" t="s">
        <v>9190</v>
      </c>
      <c r="E14787" t="b">
        <v>0</v>
      </c>
      <c r="F14787" s="42" t="s">
        <v>9181</v>
      </c>
    </row>
    <row r="14788" spans="1:6" x14ac:dyDescent="0.2">
      <c r="A14788" s="42" t="s">
        <v>3653</v>
      </c>
      <c r="B14788" s="42" t="s">
        <v>8462</v>
      </c>
      <c r="C14788">
        <v>2017</v>
      </c>
      <c r="D14788" s="42" t="s">
        <v>8990</v>
      </c>
      <c r="E14788" t="b">
        <v>0</v>
      </c>
      <c r="F14788" s="42" t="s">
        <v>9181</v>
      </c>
    </row>
    <row r="14789" spans="1:6" x14ac:dyDescent="0.2">
      <c r="A14789" s="42" t="s">
        <v>3653</v>
      </c>
      <c r="B14789" s="42" t="s">
        <v>8462</v>
      </c>
      <c r="C14789">
        <v>2018</v>
      </c>
      <c r="D14789" s="42" t="s">
        <v>9186</v>
      </c>
      <c r="E14789" t="b">
        <v>0</v>
      </c>
      <c r="F14789" s="42" t="s">
        <v>9181</v>
      </c>
    </row>
    <row r="14790" spans="1:6" x14ac:dyDescent="0.2">
      <c r="A14790" s="42" t="s">
        <v>3653</v>
      </c>
      <c r="B14790" s="42" t="s">
        <v>8462</v>
      </c>
      <c r="C14790">
        <v>2019</v>
      </c>
      <c r="D14790" s="42" t="s">
        <v>8540</v>
      </c>
      <c r="E14790" t="b">
        <v>0</v>
      </c>
      <c r="F14790" s="42" t="s">
        <v>9181</v>
      </c>
    </row>
    <row r="14791" spans="1:6" x14ac:dyDescent="0.2">
      <c r="A14791" s="42" t="s">
        <v>3653</v>
      </c>
      <c r="B14791" s="42" t="s">
        <v>8464</v>
      </c>
      <c r="C14791">
        <v>2013</v>
      </c>
      <c r="D14791" s="42" t="s">
        <v>8639</v>
      </c>
      <c r="E14791" t="b">
        <v>0</v>
      </c>
      <c r="F14791" s="42" t="s">
        <v>9181</v>
      </c>
    </row>
    <row r="14792" spans="1:6" x14ac:dyDescent="0.2">
      <c r="A14792" s="42" t="s">
        <v>3653</v>
      </c>
      <c r="B14792" s="42" t="s">
        <v>8464</v>
      </c>
      <c r="C14792">
        <v>2014</v>
      </c>
      <c r="D14792" s="42" t="s">
        <v>8995</v>
      </c>
      <c r="E14792" t="b">
        <v>0</v>
      </c>
      <c r="F14792" s="42" t="s">
        <v>9181</v>
      </c>
    </row>
    <row r="14793" spans="1:6" x14ac:dyDescent="0.2">
      <c r="A14793" s="42" t="s">
        <v>3653</v>
      </c>
      <c r="B14793" s="42" t="s">
        <v>8464</v>
      </c>
      <c r="C14793">
        <v>2015</v>
      </c>
      <c r="D14793" s="42" t="s">
        <v>8649</v>
      </c>
      <c r="E14793" t="b">
        <v>0</v>
      </c>
      <c r="F14793" s="42" t="s">
        <v>9181</v>
      </c>
    </row>
    <row r="14794" spans="1:6" x14ac:dyDescent="0.2">
      <c r="A14794" s="42" t="s">
        <v>3653</v>
      </c>
      <c r="B14794" s="42" t="s">
        <v>8464</v>
      </c>
      <c r="C14794">
        <v>2016</v>
      </c>
      <c r="D14794" s="42" t="s">
        <v>8956</v>
      </c>
      <c r="E14794" t="b">
        <v>0</v>
      </c>
      <c r="F14794" s="42" t="s">
        <v>9181</v>
      </c>
    </row>
    <row r="14795" spans="1:6" x14ac:dyDescent="0.2">
      <c r="A14795" s="42" t="s">
        <v>3653</v>
      </c>
      <c r="B14795" s="42" t="s">
        <v>8464</v>
      </c>
      <c r="C14795">
        <v>2017</v>
      </c>
      <c r="D14795" s="42" t="s">
        <v>8631</v>
      </c>
      <c r="E14795" t="b">
        <v>0</v>
      </c>
      <c r="F14795" s="42" t="s">
        <v>9181</v>
      </c>
    </row>
    <row r="14796" spans="1:6" x14ac:dyDescent="0.2">
      <c r="A14796" s="42" t="s">
        <v>3653</v>
      </c>
      <c r="B14796" s="42" t="s">
        <v>8464</v>
      </c>
      <c r="C14796">
        <v>2018</v>
      </c>
      <c r="D14796" s="42" t="s">
        <v>8613</v>
      </c>
      <c r="E14796" t="b">
        <v>0</v>
      </c>
      <c r="F14796" s="42" t="s">
        <v>9181</v>
      </c>
    </row>
    <row r="14797" spans="1:6" x14ac:dyDescent="0.2">
      <c r="A14797" s="42" t="s">
        <v>3653</v>
      </c>
      <c r="B14797" s="42" t="s">
        <v>8464</v>
      </c>
      <c r="C14797">
        <v>2019</v>
      </c>
      <c r="D14797" s="42" t="s">
        <v>9191</v>
      </c>
      <c r="E14797" t="b">
        <v>0</v>
      </c>
      <c r="F14797" s="42" t="s">
        <v>9181</v>
      </c>
    </row>
    <row r="14798" spans="1:6" x14ac:dyDescent="0.2">
      <c r="A14798" s="42" t="s">
        <v>3654</v>
      </c>
      <c r="B14798" s="42" t="s">
        <v>8454</v>
      </c>
      <c r="C14798">
        <v>2013</v>
      </c>
      <c r="D14798" s="42" t="s">
        <v>9468</v>
      </c>
      <c r="E14798" t="b">
        <v>0</v>
      </c>
      <c r="F14798" s="42" t="s">
        <v>10862</v>
      </c>
    </row>
    <row r="14799" spans="1:6" x14ac:dyDescent="0.2">
      <c r="A14799" s="42" t="s">
        <v>3654</v>
      </c>
      <c r="B14799" s="42" t="s">
        <v>8454</v>
      </c>
      <c r="C14799">
        <v>2014</v>
      </c>
      <c r="D14799" s="42" t="s">
        <v>8752</v>
      </c>
      <c r="E14799" t="b">
        <v>0</v>
      </c>
      <c r="F14799" s="42" t="s">
        <v>10862</v>
      </c>
    </row>
    <row r="14800" spans="1:6" x14ac:dyDescent="0.2">
      <c r="A14800" s="42" t="s">
        <v>3654</v>
      </c>
      <c r="B14800" s="42" t="s">
        <v>8454</v>
      </c>
      <c r="C14800">
        <v>2015</v>
      </c>
      <c r="D14800" s="42" t="s">
        <v>9222</v>
      </c>
      <c r="E14800" t="b">
        <v>0</v>
      </c>
      <c r="F14800" s="42" t="s">
        <v>10862</v>
      </c>
    </row>
    <row r="14801" spans="1:6" x14ac:dyDescent="0.2">
      <c r="A14801" s="42" t="s">
        <v>3654</v>
      </c>
      <c r="B14801" s="42" t="s">
        <v>8454</v>
      </c>
      <c r="C14801">
        <v>2016</v>
      </c>
      <c r="D14801" s="42" t="s">
        <v>9514</v>
      </c>
      <c r="E14801" t="b">
        <v>0</v>
      </c>
      <c r="F14801" s="42" t="s">
        <v>10862</v>
      </c>
    </row>
    <row r="14802" spans="1:6" x14ac:dyDescent="0.2">
      <c r="A14802" s="42" t="s">
        <v>3654</v>
      </c>
      <c r="B14802" s="42" t="s">
        <v>8454</v>
      </c>
      <c r="C14802">
        <v>2017</v>
      </c>
      <c r="D14802" s="42" t="s">
        <v>8985</v>
      </c>
      <c r="E14802" t="b">
        <v>0</v>
      </c>
      <c r="F14802" s="42" t="s">
        <v>10862</v>
      </c>
    </row>
    <row r="14803" spans="1:6" x14ac:dyDescent="0.2">
      <c r="A14803" s="42" t="s">
        <v>3654</v>
      </c>
      <c r="B14803" s="42" t="s">
        <v>8454</v>
      </c>
      <c r="C14803">
        <v>2018</v>
      </c>
      <c r="D14803" s="42" t="s">
        <v>8456</v>
      </c>
      <c r="E14803" t="b">
        <v>0</v>
      </c>
      <c r="F14803" s="42" t="s">
        <v>10862</v>
      </c>
    </row>
    <row r="14804" spans="1:6" x14ac:dyDescent="0.2">
      <c r="A14804" s="42" t="s">
        <v>3654</v>
      </c>
      <c r="B14804" s="42" t="s">
        <v>8454</v>
      </c>
      <c r="C14804">
        <v>2019</v>
      </c>
      <c r="D14804" s="42" t="s">
        <v>10079</v>
      </c>
      <c r="E14804" t="b">
        <v>0</v>
      </c>
      <c r="F14804" s="42" t="s">
        <v>10862</v>
      </c>
    </row>
    <row r="14805" spans="1:6" x14ac:dyDescent="0.2">
      <c r="A14805" s="42" t="s">
        <v>3654</v>
      </c>
      <c r="B14805" s="42" t="s">
        <v>8462</v>
      </c>
      <c r="C14805">
        <v>2013</v>
      </c>
      <c r="D14805" s="42" t="s">
        <v>9468</v>
      </c>
      <c r="E14805" t="b">
        <v>0</v>
      </c>
      <c r="F14805" s="42" t="s">
        <v>10862</v>
      </c>
    </row>
    <row r="14806" spans="1:6" x14ac:dyDescent="0.2">
      <c r="A14806" s="42" t="s">
        <v>3654</v>
      </c>
      <c r="B14806" s="42" t="s">
        <v>8462</v>
      </c>
      <c r="C14806">
        <v>2014</v>
      </c>
      <c r="D14806" s="42" t="s">
        <v>8752</v>
      </c>
      <c r="E14806" t="b">
        <v>0</v>
      </c>
      <c r="F14806" s="42" t="s">
        <v>10862</v>
      </c>
    </row>
    <row r="14807" spans="1:6" x14ac:dyDescent="0.2">
      <c r="A14807" s="42" t="s">
        <v>3654</v>
      </c>
      <c r="B14807" s="42" t="s">
        <v>8462</v>
      </c>
      <c r="C14807">
        <v>2015</v>
      </c>
      <c r="D14807" s="42" t="s">
        <v>9196</v>
      </c>
      <c r="E14807" t="b">
        <v>0</v>
      </c>
      <c r="F14807" s="42" t="s">
        <v>10862</v>
      </c>
    </row>
    <row r="14808" spans="1:6" x14ac:dyDescent="0.2">
      <c r="A14808" s="42" t="s">
        <v>3654</v>
      </c>
      <c r="B14808" s="42" t="s">
        <v>8462</v>
      </c>
      <c r="C14808">
        <v>2016</v>
      </c>
      <c r="D14808" s="42" t="s">
        <v>9514</v>
      </c>
      <c r="E14808" t="b">
        <v>0</v>
      </c>
      <c r="F14808" s="42" t="s">
        <v>10862</v>
      </c>
    </row>
    <row r="14809" spans="1:6" x14ac:dyDescent="0.2">
      <c r="A14809" s="42" t="s">
        <v>3654</v>
      </c>
      <c r="B14809" s="42" t="s">
        <v>8462</v>
      </c>
      <c r="C14809">
        <v>2017</v>
      </c>
      <c r="D14809" s="42" t="s">
        <v>9312</v>
      </c>
      <c r="E14809" t="b">
        <v>0</v>
      </c>
      <c r="F14809" s="42" t="s">
        <v>10862</v>
      </c>
    </row>
    <row r="14810" spans="1:6" x14ac:dyDescent="0.2">
      <c r="A14810" s="42" t="s">
        <v>3654</v>
      </c>
      <c r="B14810" s="42" t="s">
        <v>8462</v>
      </c>
      <c r="C14810">
        <v>2018</v>
      </c>
      <c r="D14810" s="42" t="s">
        <v>8625</v>
      </c>
      <c r="E14810" t="b">
        <v>0</v>
      </c>
      <c r="F14810" s="42" t="s">
        <v>10862</v>
      </c>
    </row>
    <row r="14811" spans="1:6" x14ac:dyDescent="0.2">
      <c r="A14811" s="42" t="s">
        <v>3654</v>
      </c>
      <c r="B14811" s="42" t="s">
        <v>8462</v>
      </c>
      <c r="C14811">
        <v>2019</v>
      </c>
      <c r="D14811" s="42" t="s">
        <v>9342</v>
      </c>
      <c r="E14811" t="b">
        <v>0</v>
      </c>
      <c r="F14811" s="42" t="s">
        <v>10862</v>
      </c>
    </row>
    <row r="14812" spans="1:6" x14ac:dyDescent="0.2">
      <c r="A14812" s="42" t="s">
        <v>3654</v>
      </c>
      <c r="B14812" s="42" t="s">
        <v>8464</v>
      </c>
      <c r="C14812">
        <v>2013</v>
      </c>
      <c r="D14812" s="42" t="s">
        <v>8482</v>
      </c>
      <c r="E14812" t="b">
        <v>0</v>
      </c>
      <c r="F14812" s="42" t="s">
        <v>10862</v>
      </c>
    </row>
    <row r="14813" spans="1:6" x14ac:dyDescent="0.2">
      <c r="A14813" s="42" t="s">
        <v>3654</v>
      </c>
      <c r="B14813" s="42" t="s">
        <v>8464</v>
      </c>
      <c r="C14813">
        <v>2014</v>
      </c>
      <c r="D14813" s="42" t="s">
        <v>8496</v>
      </c>
      <c r="E14813" t="b">
        <v>0</v>
      </c>
      <c r="F14813" s="42" t="s">
        <v>10862</v>
      </c>
    </row>
    <row r="14814" spans="1:6" x14ac:dyDescent="0.2">
      <c r="A14814" s="42" t="s">
        <v>3654</v>
      </c>
      <c r="B14814" s="42" t="s">
        <v>8464</v>
      </c>
      <c r="C14814">
        <v>2015</v>
      </c>
      <c r="D14814" s="42" t="s">
        <v>8496</v>
      </c>
      <c r="E14814" t="b">
        <v>0</v>
      </c>
      <c r="F14814" s="42" t="s">
        <v>10862</v>
      </c>
    </row>
    <row r="14815" spans="1:6" x14ac:dyDescent="0.2">
      <c r="A14815" s="42" t="s">
        <v>3654</v>
      </c>
      <c r="B14815" s="42" t="s">
        <v>8464</v>
      </c>
      <c r="C14815">
        <v>2016</v>
      </c>
      <c r="D14815" s="42" t="s">
        <v>8829</v>
      </c>
      <c r="E14815" t="b">
        <v>0</v>
      </c>
      <c r="F14815" s="42" t="s">
        <v>10862</v>
      </c>
    </row>
    <row r="14816" spans="1:6" x14ac:dyDescent="0.2">
      <c r="A14816" s="42" t="s">
        <v>3654</v>
      </c>
      <c r="B14816" s="42" t="s">
        <v>8464</v>
      </c>
      <c r="C14816">
        <v>2017</v>
      </c>
      <c r="D14816" s="42" t="s">
        <v>8691</v>
      </c>
      <c r="E14816" t="b">
        <v>0</v>
      </c>
      <c r="F14816" s="42" t="s">
        <v>10862</v>
      </c>
    </row>
    <row r="14817" spans="1:6" x14ac:dyDescent="0.2">
      <c r="A14817" s="42" t="s">
        <v>3654</v>
      </c>
      <c r="B14817" s="42" t="s">
        <v>8464</v>
      </c>
      <c r="C14817">
        <v>2018</v>
      </c>
      <c r="D14817" s="42" t="s">
        <v>9007</v>
      </c>
      <c r="E14817" t="b">
        <v>0</v>
      </c>
      <c r="F14817" s="42" t="s">
        <v>10862</v>
      </c>
    </row>
    <row r="14818" spans="1:6" x14ac:dyDescent="0.2">
      <c r="A14818" s="42" t="s">
        <v>3654</v>
      </c>
      <c r="B14818" s="42" t="s">
        <v>8464</v>
      </c>
      <c r="C14818">
        <v>2019</v>
      </c>
      <c r="D14818" s="42" t="s">
        <v>8586</v>
      </c>
      <c r="E14818" t="b">
        <v>0</v>
      </c>
      <c r="F14818" s="42" t="s">
        <v>10862</v>
      </c>
    </row>
    <row r="14819" spans="1:6" x14ac:dyDescent="0.2">
      <c r="A14819" s="42" t="s">
        <v>680</v>
      </c>
      <c r="B14819" s="42" t="s">
        <v>8454</v>
      </c>
      <c r="C14819">
        <v>2013</v>
      </c>
      <c r="D14819" s="42" t="s">
        <v>8585</v>
      </c>
      <c r="E14819" t="b">
        <v>0</v>
      </c>
      <c r="F14819" s="42" t="s">
        <v>9475</v>
      </c>
    </row>
    <row r="14820" spans="1:6" x14ac:dyDescent="0.2">
      <c r="A14820" s="42" t="s">
        <v>680</v>
      </c>
      <c r="B14820" s="42" t="s">
        <v>8454</v>
      </c>
      <c r="C14820">
        <v>2014</v>
      </c>
      <c r="D14820" s="42" t="s">
        <v>8559</v>
      </c>
      <c r="E14820" t="b">
        <v>0</v>
      </c>
      <c r="F14820" s="42" t="s">
        <v>9475</v>
      </c>
    </row>
    <row r="14821" spans="1:6" x14ac:dyDescent="0.2">
      <c r="A14821" s="42" t="s">
        <v>680</v>
      </c>
      <c r="B14821" s="42" t="s">
        <v>8454</v>
      </c>
      <c r="C14821">
        <v>2015</v>
      </c>
      <c r="D14821" s="42" t="s">
        <v>8715</v>
      </c>
      <c r="E14821" t="b">
        <v>0</v>
      </c>
      <c r="F14821" s="42" t="s">
        <v>9475</v>
      </c>
    </row>
    <row r="14822" spans="1:6" x14ac:dyDescent="0.2">
      <c r="A14822" s="42" t="s">
        <v>680</v>
      </c>
      <c r="B14822" s="42" t="s">
        <v>8454</v>
      </c>
      <c r="C14822">
        <v>2016</v>
      </c>
      <c r="D14822" s="42" t="s">
        <v>8990</v>
      </c>
      <c r="E14822" t="b">
        <v>0</v>
      </c>
      <c r="F14822" s="42" t="s">
        <v>9475</v>
      </c>
    </row>
    <row r="14823" spans="1:6" x14ac:dyDescent="0.2">
      <c r="A14823" s="42" t="s">
        <v>680</v>
      </c>
      <c r="B14823" s="42" t="s">
        <v>8454</v>
      </c>
      <c r="C14823">
        <v>2017</v>
      </c>
      <c r="D14823" s="42" t="s">
        <v>8510</v>
      </c>
      <c r="E14823" t="b">
        <v>0</v>
      </c>
      <c r="F14823" s="42" t="s">
        <v>9475</v>
      </c>
    </row>
    <row r="14824" spans="1:6" x14ac:dyDescent="0.2">
      <c r="A14824" s="42" t="s">
        <v>680</v>
      </c>
      <c r="B14824" s="42" t="s">
        <v>8454</v>
      </c>
      <c r="C14824">
        <v>2018</v>
      </c>
      <c r="D14824" s="42" t="s">
        <v>9223</v>
      </c>
      <c r="E14824" t="b">
        <v>0</v>
      </c>
      <c r="F14824" s="42" t="s">
        <v>9475</v>
      </c>
    </row>
    <row r="14825" spans="1:6" x14ac:dyDescent="0.2">
      <c r="A14825" s="42" t="s">
        <v>680</v>
      </c>
      <c r="B14825" s="42" t="s">
        <v>8454</v>
      </c>
      <c r="C14825">
        <v>2019</v>
      </c>
      <c r="D14825" s="42" t="s">
        <v>8709</v>
      </c>
      <c r="E14825" t="b">
        <v>0</v>
      </c>
      <c r="F14825" s="42" t="s">
        <v>9475</v>
      </c>
    </row>
    <row r="14826" spans="1:6" x14ac:dyDescent="0.2">
      <c r="A14826" s="42" t="s">
        <v>680</v>
      </c>
      <c r="B14826" s="42" t="s">
        <v>8462</v>
      </c>
      <c r="C14826">
        <v>2013</v>
      </c>
      <c r="D14826" s="42" t="s">
        <v>9185</v>
      </c>
      <c r="E14826" t="b">
        <v>0</v>
      </c>
      <c r="F14826" s="42" t="s">
        <v>9475</v>
      </c>
    </row>
    <row r="14827" spans="1:6" x14ac:dyDescent="0.2">
      <c r="A14827" s="42" t="s">
        <v>680</v>
      </c>
      <c r="B14827" s="42" t="s">
        <v>8462</v>
      </c>
      <c r="C14827">
        <v>2014</v>
      </c>
      <c r="D14827" s="42" t="s">
        <v>8560</v>
      </c>
      <c r="E14827" t="b">
        <v>0</v>
      </c>
      <c r="F14827" s="42" t="s">
        <v>9475</v>
      </c>
    </row>
    <row r="14828" spans="1:6" x14ac:dyDescent="0.2">
      <c r="A14828" s="42" t="s">
        <v>680</v>
      </c>
      <c r="B14828" s="42" t="s">
        <v>8462</v>
      </c>
      <c r="C14828">
        <v>2015</v>
      </c>
      <c r="D14828" s="42" t="s">
        <v>8594</v>
      </c>
      <c r="E14828" t="b">
        <v>0</v>
      </c>
      <c r="F14828" s="42" t="s">
        <v>9475</v>
      </c>
    </row>
    <row r="14829" spans="1:6" x14ac:dyDescent="0.2">
      <c r="A14829" s="42" t="s">
        <v>680</v>
      </c>
      <c r="B14829" s="42" t="s">
        <v>8462</v>
      </c>
      <c r="C14829">
        <v>2016</v>
      </c>
      <c r="D14829" s="42" t="s">
        <v>8592</v>
      </c>
      <c r="E14829" t="b">
        <v>0</v>
      </c>
      <c r="F14829" s="42" t="s">
        <v>9475</v>
      </c>
    </row>
    <row r="14830" spans="1:6" x14ac:dyDescent="0.2">
      <c r="A14830" s="42" t="s">
        <v>680</v>
      </c>
      <c r="B14830" s="42" t="s">
        <v>8462</v>
      </c>
      <c r="C14830">
        <v>2017</v>
      </c>
      <c r="D14830" s="42" t="s">
        <v>8723</v>
      </c>
      <c r="E14830" t="b">
        <v>0</v>
      </c>
      <c r="F14830" s="42" t="s">
        <v>9475</v>
      </c>
    </row>
    <row r="14831" spans="1:6" x14ac:dyDescent="0.2">
      <c r="A14831" s="42" t="s">
        <v>680</v>
      </c>
      <c r="B14831" s="42" t="s">
        <v>8462</v>
      </c>
      <c r="C14831">
        <v>2018</v>
      </c>
      <c r="D14831" s="42" t="s">
        <v>8632</v>
      </c>
      <c r="E14831" t="b">
        <v>0</v>
      </c>
      <c r="F14831" s="42" t="s">
        <v>9475</v>
      </c>
    </row>
    <row r="14832" spans="1:6" x14ac:dyDescent="0.2">
      <c r="A14832" s="42" t="s">
        <v>680</v>
      </c>
      <c r="B14832" s="42" t="s">
        <v>8462</v>
      </c>
      <c r="C14832">
        <v>2019</v>
      </c>
      <c r="D14832" s="42" t="s">
        <v>8502</v>
      </c>
      <c r="E14832" t="b">
        <v>0</v>
      </c>
      <c r="F14832" s="42" t="s">
        <v>9475</v>
      </c>
    </row>
    <row r="14833" spans="1:6" x14ac:dyDescent="0.2">
      <c r="A14833" s="42" t="s">
        <v>680</v>
      </c>
      <c r="B14833" s="42" t="s">
        <v>8464</v>
      </c>
      <c r="C14833">
        <v>2013</v>
      </c>
      <c r="D14833" s="42" t="s">
        <v>9135</v>
      </c>
      <c r="E14833" t="b">
        <v>0</v>
      </c>
      <c r="F14833" s="42" t="s">
        <v>9475</v>
      </c>
    </row>
    <row r="14834" spans="1:6" x14ac:dyDescent="0.2">
      <c r="A14834" s="42" t="s">
        <v>680</v>
      </c>
      <c r="B14834" s="42" t="s">
        <v>8464</v>
      </c>
      <c r="C14834">
        <v>2014</v>
      </c>
      <c r="D14834" s="42" t="s">
        <v>8594</v>
      </c>
      <c r="E14834" t="b">
        <v>0</v>
      </c>
      <c r="F14834" s="42" t="s">
        <v>9475</v>
      </c>
    </row>
    <row r="14835" spans="1:6" x14ac:dyDescent="0.2">
      <c r="A14835" s="42" t="s">
        <v>680</v>
      </c>
      <c r="B14835" s="42" t="s">
        <v>8464</v>
      </c>
      <c r="C14835">
        <v>2015</v>
      </c>
      <c r="D14835" s="42" t="s">
        <v>9125</v>
      </c>
      <c r="E14835" t="b">
        <v>0</v>
      </c>
      <c r="F14835" s="42" t="s">
        <v>9475</v>
      </c>
    </row>
    <row r="14836" spans="1:6" x14ac:dyDescent="0.2">
      <c r="A14836" s="42" t="s">
        <v>680</v>
      </c>
      <c r="B14836" s="42" t="s">
        <v>8464</v>
      </c>
      <c r="C14836">
        <v>2016</v>
      </c>
      <c r="D14836" s="42" t="s">
        <v>8552</v>
      </c>
      <c r="E14836" t="b">
        <v>0</v>
      </c>
      <c r="F14836" s="42" t="s">
        <v>9475</v>
      </c>
    </row>
    <row r="14837" spans="1:6" x14ac:dyDescent="0.2">
      <c r="A14837" s="42" t="s">
        <v>680</v>
      </c>
      <c r="B14837" s="42" t="s">
        <v>8464</v>
      </c>
      <c r="C14837">
        <v>2017</v>
      </c>
      <c r="D14837" s="42" t="s">
        <v>8527</v>
      </c>
      <c r="E14837" t="b">
        <v>0</v>
      </c>
      <c r="F14837" s="42" t="s">
        <v>9475</v>
      </c>
    </row>
    <row r="14838" spans="1:6" x14ac:dyDescent="0.2">
      <c r="A14838" s="42" t="s">
        <v>680</v>
      </c>
      <c r="B14838" s="42" t="s">
        <v>8464</v>
      </c>
      <c r="C14838">
        <v>2018</v>
      </c>
      <c r="D14838" s="42" t="s">
        <v>9169</v>
      </c>
      <c r="E14838" t="b">
        <v>0</v>
      </c>
      <c r="F14838" s="42" t="s">
        <v>9475</v>
      </c>
    </row>
    <row r="14839" spans="1:6" x14ac:dyDescent="0.2">
      <c r="A14839" s="42" t="s">
        <v>680</v>
      </c>
      <c r="B14839" s="42" t="s">
        <v>8464</v>
      </c>
      <c r="C14839">
        <v>2019</v>
      </c>
      <c r="D14839" s="42" t="s">
        <v>8996</v>
      </c>
      <c r="E14839" t="b">
        <v>0</v>
      </c>
      <c r="F14839" s="42" t="s">
        <v>9475</v>
      </c>
    </row>
    <row r="14840" spans="1:6" x14ac:dyDescent="0.2">
      <c r="A14840" s="42" t="s">
        <v>683</v>
      </c>
      <c r="B14840" s="42" t="s">
        <v>8454</v>
      </c>
      <c r="C14840">
        <v>2014</v>
      </c>
      <c r="D14840" s="42" t="s">
        <v>8702</v>
      </c>
      <c r="E14840" t="b">
        <v>0</v>
      </c>
      <c r="F14840" s="42" t="s">
        <v>9483</v>
      </c>
    </row>
    <row r="14841" spans="1:6" x14ac:dyDescent="0.2">
      <c r="A14841" s="42" t="s">
        <v>683</v>
      </c>
      <c r="B14841" s="42" t="s">
        <v>8454</v>
      </c>
      <c r="C14841">
        <v>2015</v>
      </c>
      <c r="D14841" s="42" t="s">
        <v>9484</v>
      </c>
      <c r="E14841" t="b">
        <v>0</v>
      </c>
      <c r="F14841" s="42" t="s">
        <v>9483</v>
      </c>
    </row>
    <row r="14842" spans="1:6" x14ac:dyDescent="0.2">
      <c r="A14842" s="42" t="s">
        <v>683</v>
      </c>
      <c r="B14842" s="42" t="s">
        <v>8454</v>
      </c>
      <c r="C14842">
        <v>2016</v>
      </c>
      <c r="D14842" s="42" t="s">
        <v>9423</v>
      </c>
      <c r="E14842" t="b">
        <v>0</v>
      </c>
      <c r="F14842" s="42" t="s">
        <v>9483</v>
      </c>
    </row>
    <row r="14843" spans="1:6" x14ac:dyDescent="0.2">
      <c r="A14843" s="42" t="s">
        <v>683</v>
      </c>
      <c r="B14843" s="42" t="s">
        <v>8454</v>
      </c>
      <c r="C14843">
        <v>2017</v>
      </c>
      <c r="D14843" s="42" t="s">
        <v>9485</v>
      </c>
      <c r="E14843" t="b">
        <v>0</v>
      </c>
      <c r="F14843" s="42" t="s">
        <v>9483</v>
      </c>
    </row>
    <row r="14844" spans="1:6" x14ac:dyDescent="0.2">
      <c r="A14844" s="42" t="s">
        <v>683</v>
      </c>
      <c r="B14844" s="42" t="s">
        <v>8454</v>
      </c>
      <c r="C14844">
        <v>2018</v>
      </c>
      <c r="D14844" s="42" t="s">
        <v>9486</v>
      </c>
      <c r="E14844" t="b">
        <v>0</v>
      </c>
      <c r="F14844" s="42" t="s">
        <v>9483</v>
      </c>
    </row>
    <row r="14845" spans="1:6" x14ac:dyDescent="0.2">
      <c r="A14845" s="42" t="s">
        <v>683</v>
      </c>
      <c r="B14845" s="42" t="s">
        <v>8454</v>
      </c>
      <c r="C14845">
        <v>2019</v>
      </c>
      <c r="D14845" s="42" t="s">
        <v>9342</v>
      </c>
      <c r="E14845" t="b">
        <v>0</v>
      </c>
      <c r="F14845" s="42" t="s">
        <v>9483</v>
      </c>
    </row>
    <row r="14846" spans="1:6" x14ac:dyDescent="0.2">
      <c r="A14846" s="42" t="s">
        <v>683</v>
      </c>
      <c r="B14846" s="42" t="s">
        <v>8454</v>
      </c>
      <c r="C14846">
        <v>2020</v>
      </c>
      <c r="D14846" s="42" t="s">
        <v>9243</v>
      </c>
      <c r="E14846" t="b">
        <v>0</v>
      </c>
      <c r="F14846" s="42" t="s">
        <v>9483</v>
      </c>
    </row>
    <row r="14847" spans="1:6" x14ac:dyDescent="0.2">
      <c r="A14847" s="42" t="s">
        <v>683</v>
      </c>
      <c r="B14847" s="42" t="s">
        <v>8462</v>
      </c>
      <c r="C14847">
        <v>2014</v>
      </c>
      <c r="D14847" s="42" t="s">
        <v>9083</v>
      </c>
      <c r="E14847" t="b">
        <v>0</v>
      </c>
      <c r="F14847" s="42" t="s">
        <v>9483</v>
      </c>
    </row>
    <row r="14848" spans="1:6" x14ac:dyDescent="0.2">
      <c r="A14848" s="42" t="s">
        <v>683</v>
      </c>
      <c r="B14848" s="42" t="s">
        <v>8462</v>
      </c>
      <c r="C14848">
        <v>2015</v>
      </c>
      <c r="D14848" s="42" t="s">
        <v>9487</v>
      </c>
      <c r="E14848" t="b">
        <v>0</v>
      </c>
      <c r="F14848" s="42" t="s">
        <v>9483</v>
      </c>
    </row>
    <row r="14849" spans="1:6" x14ac:dyDescent="0.2">
      <c r="A14849" s="42" t="s">
        <v>683</v>
      </c>
      <c r="B14849" s="42" t="s">
        <v>8462</v>
      </c>
      <c r="C14849">
        <v>2016</v>
      </c>
      <c r="D14849" s="42" t="s">
        <v>8659</v>
      </c>
      <c r="E14849" t="b">
        <v>0</v>
      </c>
      <c r="F14849" s="42" t="s">
        <v>9483</v>
      </c>
    </row>
    <row r="14850" spans="1:6" x14ac:dyDescent="0.2">
      <c r="A14850" s="42" t="s">
        <v>683</v>
      </c>
      <c r="B14850" s="42" t="s">
        <v>8462</v>
      </c>
      <c r="C14850">
        <v>2017</v>
      </c>
      <c r="D14850" s="42" t="s">
        <v>9382</v>
      </c>
      <c r="E14850" t="b">
        <v>0</v>
      </c>
      <c r="F14850" s="42" t="s">
        <v>9483</v>
      </c>
    </row>
    <row r="14851" spans="1:6" x14ac:dyDescent="0.2">
      <c r="A14851" s="42" t="s">
        <v>683</v>
      </c>
      <c r="B14851" s="42" t="s">
        <v>8462</v>
      </c>
      <c r="C14851">
        <v>2018</v>
      </c>
      <c r="D14851" s="42" t="s">
        <v>9247</v>
      </c>
      <c r="E14851" t="b">
        <v>0</v>
      </c>
      <c r="F14851" s="42" t="s">
        <v>9483</v>
      </c>
    </row>
    <row r="14852" spans="1:6" x14ac:dyDescent="0.2">
      <c r="A14852" s="42" t="s">
        <v>683</v>
      </c>
      <c r="B14852" s="42" t="s">
        <v>8462</v>
      </c>
      <c r="C14852">
        <v>2019</v>
      </c>
      <c r="D14852" s="42" t="s">
        <v>9306</v>
      </c>
      <c r="E14852" t="b">
        <v>0</v>
      </c>
      <c r="F14852" s="42" t="s">
        <v>9483</v>
      </c>
    </row>
    <row r="14853" spans="1:6" x14ac:dyDescent="0.2">
      <c r="A14853" s="42" t="s">
        <v>683</v>
      </c>
      <c r="B14853" s="42" t="s">
        <v>8462</v>
      </c>
      <c r="C14853">
        <v>2020</v>
      </c>
      <c r="D14853" s="42" t="s">
        <v>9228</v>
      </c>
      <c r="E14853" t="b">
        <v>0</v>
      </c>
      <c r="F14853" s="42" t="s">
        <v>9483</v>
      </c>
    </row>
    <row r="14854" spans="1:6" x14ac:dyDescent="0.2">
      <c r="A14854" s="42" t="s">
        <v>683</v>
      </c>
      <c r="B14854" s="42" t="s">
        <v>8464</v>
      </c>
      <c r="C14854">
        <v>2014</v>
      </c>
      <c r="D14854" s="42" t="s">
        <v>9470</v>
      </c>
      <c r="E14854" t="b">
        <v>0</v>
      </c>
      <c r="F14854" s="42" t="s">
        <v>9483</v>
      </c>
    </row>
    <row r="14855" spans="1:6" x14ac:dyDescent="0.2">
      <c r="A14855" s="42" t="s">
        <v>683</v>
      </c>
      <c r="B14855" s="42" t="s">
        <v>8464</v>
      </c>
      <c r="C14855">
        <v>2015</v>
      </c>
      <c r="D14855" s="42" t="s">
        <v>8669</v>
      </c>
      <c r="E14855" t="b">
        <v>0</v>
      </c>
      <c r="F14855" s="42" t="s">
        <v>9483</v>
      </c>
    </row>
    <row r="14856" spans="1:6" x14ac:dyDescent="0.2">
      <c r="A14856" s="42" t="s">
        <v>683</v>
      </c>
      <c r="B14856" s="42" t="s">
        <v>8464</v>
      </c>
      <c r="C14856">
        <v>2016</v>
      </c>
      <c r="D14856" s="42" t="s">
        <v>8631</v>
      </c>
      <c r="E14856" t="b">
        <v>0</v>
      </c>
      <c r="F14856" s="42" t="s">
        <v>9483</v>
      </c>
    </row>
    <row r="14857" spans="1:6" x14ac:dyDescent="0.2">
      <c r="A14857" s="42" t="s">
        <v>683</v>
      </c>
      <c r="B14857" s="42" t="s">
        <v>8464</v>
      </c>
      <c r="C14857">
        <v>2017</v>
      </c>
      <c r="D14857" s="42" t="s">
        <v>8765</v>
      </c>
      <c r="E14857" t="b">
        <v>0</v>
      </c>
      <c r="F14857" s="42" t="s">
        <v>9483</v>
      </c>
    </row>
    <row r="14858" spans="1:6" x14ac:dyDescent="0.2">
      <c r="A14858" s="42" t="s">
        <v>683</v>
      </c>
      <c r="B14858" s="42" t="s">
        <v>8464</v>
      </c>
      <c r="C14858">
        <v>2018</v>
      </c>
      <c r="D14858" s="42" t="s">
        <v>8697</v>
      </c>
      <c r="E14858" t="b">
        <v>0</v>
      </c>
      <c r="F14858" s="42" t="s">
        <v>9483</v>
      </c>
    </row>
    <row r="14859" spans="1:6" x14ac:dyDescent="0.2">
      <c r="A14859" s="42" t="s">
        <v>683</v>
      </c>
      <c r="B14859" s="42" t="s">
        <v>8464</v>
      </c>
      <c r="C14859">
        <v>2019</v>
      </c>
      <c r="D14859" s="42" t="s">
        <v>9298</v>
      </c>
      <c r="E14859" t="b">
        <v>0</v>
      </c>
      <c r="F14859" s="42" t="s">
        <v>9483</v>
      </c>
    </row>
    <row r="14860" spans="1:6" x14ac:dyDescent="0.2">
      <c r="A14860" s="42" t="s">
        <v>683</v>
      </c>
      <c r="B14860" s="42" t="s">
        <v>8464</v>
      </c>
      <c r="C14860">
        <v>2020</v>
      </c>
      <c r="D14860" s="42" t="s">
        <v>8546</v>
      </c>
      <c r="E14860" t="b">
        <v>0</v>
      </c>
      <c r="F14860" s="42" t="s">
        <v>9483</v>
      </c>
    </row>
    <row r="14861" spans="1:6" x14ac:dyDescent="0.2">
      <c r="A14861" s="42" t="s">
        <v>3658</v>
      </c>
      <c r="B14861" s="42" t="s">
        <v>8454</v>
      </c>
      <c r="C14861">
        <v>2013</v>
      </c>
      <c r="D14861" s="42" t="s">
        <v>9038</v>
      </c>
      <c r="E14861" t="b">
        <v>0</v>
      </c>
      <c r="F14861" s="42" t="s">
        <v>10863</v>
      </c>
    </row>
    <row r="14862" spans="1:6" x14ac:dyDescent="0.2">
      <c r="A14862" s="42" t="s">
        <v>3658</v>
      </c>
      <c r="B14862" s="42" t="s">
        <v>8454</v>
      </c>
      <c r="C14862">
        <v>2014</v>
      </c>
      <c r="D14862" s="42" t="s">
        <v>10281</v>
      </c>
      <c r="E14862" t="b">
        <v>0</v>
      </c>
      <c r="F14862" s="42" t="s">
        <v>10863</v>
      </c>
    </row>
    <row r="14863" spans="1:6" x14ac:dyDescent="0.2">
      <c r="A14863" s="42" t="s">
        <v>3658</v>
      </c>
      <c r="B14863" s="42" t="s">
        <v>8454</v>
      </c>
      <c r="C14863">
        <v>2015</v>
      </c>
      <c r="D14863" s="42" t="s">
        <v>8704</v>
      </c>
      <c r="E14863" t="b">
        <v>0</v>
      </c>
      <c r="F14863" s="42" t="s">
        <v>10863</v>
      </c>
    </row>
    <row r="14864" spans="1:6" x14ac:dyDescent="0.2">
      <c r="A14864" s="42" t="s">
        <v>3658</v>
      </c>
      <c r="B14864" s="42" t="s">
        <v>8454</v>
      </c>
      <c r="C14864">
        <v>2016</v>
      </c>
      <c r="D14864" s="42" t="s">
        <v>9295</v>
      </c>
      <c r="E14864" t="b">
        <v>0</v>
      </c>
      <c r="F14864" s="42" t="s">
        <v>10863</v>
      </c>
    </row>
    <row r="14865" spans="1:6" x14ac:dyDescent="0.2">
      <c r="A14865" s="42" t="s">
        <v>3658</v>
      </c>
      <c r="B14865" s="42" t="s">
        <v>8454</v>
      </c>
      <c r="C14865">
        <v>2017</v>
      </c>
      <c r="D14865" s="42" t="s">
        <v>9391</v>
      </c>
      <c r="E14865" t="b">
        <v>0</v>
      </c>
      <c r="F14865" s="42" t="s">
        <v>10863</v>
      </c>
    </row>
    <row r="14866" spans="1:6" x14ac:dyDescent="0.2">
      <c r="A14866" s="42" t="s">
        <v>3658</v>
      </c>
      <c r="B14866" s="42" t="s">
        <v>8454</v>
      </c>
      <c r="C14866">
        <v>2018</v>
      </c>
      <c r="D14866" s="42" t="s">
        <v>9333</v>
      </c>
      <c r="E14866" t="b">
        <v>0</v>
      </c>
      <c r="F14866" s="42" t="s">
        <v>10863</v>
      </c>
    </row>
    <row r="14867" spans="1:6" x14ac:dyDescent="0.2">
      <c r="A14867" s="42" t="s">
        <v>3658</v>
      </c>
      <c r="B14867" s="42" t="s">
        <v>8454</v>
      </c>
      <c r="C14867">
        <v>2019</v>
      </c>
      <c r="D14867" s="42" t="s">
        <v>9630</v>
      </c>
      <c r="E14867" t="b">
        <v>0</v>
      </c>
      <c r="F14867" s="42" t="s">
        <v>10863</v>
      </c>
    </row>
    <row r="14868" spans="1:6" x14ac:dyDescent="0.2">
      <c r="A14868" s="42" t="s">
        <v>3658</v>
      </c>
      <c r="B14868" s="42" t="s">
        <v>8462</v>
      </c>
      <c r="C14868">
        <v>2013</v>
      </c>
      <c r="D14868" s="42" t="s">
        <v>9097</v>
      </c>
      <c r="E14868" t="b">
        <v>0</v>
      </c>
      <c r="F14868" s="42" t="s">
        <v>10863</v>
      </c>
    </row>
    <row r="14869" spans="1:6" x14ac:dyDescent="0.2">
      <c r="A14869" s="42" t="s">
        <v>3658</v>
      </c>
      <c r="B14869" s="42" t="s">
        <v>8462</v>
      </c>
      <c r="C14869">
        <v>2014</v>
      </c>
      <c r="D14869" s="42" t="s">
        <v>9860</v>
      </c>
      <c r="E14869" t="b">
        <v>0</v>
      </c>
      <c r="F14869" s="42" t="s">
        <v>10863</v>
      </c>
    </row>
    <row r="14870" spans="1:6" x14ac:dyDescent="0.2">
      <c r="A14870" s="42" t="s">
        <v>3658</v>
      </c>
      <c r="B14870" s="42" t="s">
        <v>8462</v>
      </c>
      <c r="C14870">
        <v>2015</v>
      </c>
      <c r="D14870" s="42" t="s">
        <v>8502</v>
      </c>
      <c r="E14870" t="b">
        <v>0</v>
      </c>
      <c r="F14870" s="42" t="s">
        <v>10863</v>
      </c>
    </row>
    <row r="14871" spans="1:6" x14ac:dyDescent="0.2">
      <c r="A14871" s="42" t="s">
        <v>3658</v>
      </c>
      <c r="B14871" s="42" t="s">
        <v>8462</v>
      </c>
      <c r="C14871">
        <v>2016</v>
      </c>
      <c r="D14871" s="42" t="s">
        <v>9486</v>
      </c>
      <c r="E14871" t="b">
        <v>0</v>
      </c>
      <c r="F14871" s="42" t="s">
        <v>10863</v>
      </c>
    </row>
    <row r="14872" spans="1:6" x14ac:dyDescent="0.2">
      <c r="A14872" s="42" t="s">
        <v>3658</v>
      </c>
      <c r="B14872" s="42" t="s">
        <v>8462</v>
      </c>
      <c r="C14872">
        <v>2017</v>
      </c>
      <c r="D14872" s="42" t="s">
        <v>10053</v>
      </c>
      <c r="E14872" t="b">
        <v>0</v>
      </c>
      <c r="F14872" s="42" t="s">
        <v>10863</v>
      </c>
    </row>
    <row r="14873" spans="1:6" x14ac:dyDescent="0.2">
      <c r="A14873" s="42" t="s">
        <v>3658</v>
      </c>
      <c r="B14873" s="42" t="s">
        <v>8462</v>
      </c>
      <c r="C14873">
        <v>2018</v>
      </c>
      <c r="D14873" s="42" t="s">
        <v>9549</v>
      </c>
      <c r="E14873" t="b">
        <v>0</v>
      </c>
      <c r="F14873" s="42" t="s">
        <v>10863</v>
      </c>
    </row>
    <row r="14874" spans="1:6" x14ac:dyDescent="0.2">
      <c r="A14874" s="42" t="s">
        <v>3658</v>
      </c>
      <c r="B14874" s="42" t="s">
        <v>8462</v>
      </c>
      <c r="C14874">
        <v>2019</v>
      </c>
      <c r="D14874" s="42" t="s">
        <v>9614</v>
      </c>
      <c r="E14874" t="b">
        <v>0</v>
      </c>
      <c r="F14874" s="42" t="s">
        <v>10863</v>
      </c>
    </row>
    <row r="14875" spans="1:6" x14ac:dyDescent="0.2">
      <c r="A14875" s="42" t="s">
        <v>3658</v>
      </c>
      <c r="B14875" s="42" t="s">
        <v>8464</v>
      </c>
      <c r="C14875">
        <v>2013</v>
      </c>
      <c r="D14875" s="42" t="s">
        <v>9165</v>
      </c>
      <c r="E14875" t="b">
        <v>0</v>
      </c>
      <c r="F14875" s="42" t="s">
        <v>10863</v>
      </c>
    </row>
    <row r="14876" spans="1:6" x14ac:dyDescent="0.2">
      <c r="A14876" s="42" t="s">
        <v>3658</v>
      </c>
      <c r="B14876" s="42" t="s">
        <v>8464</v>
      </c>
      <c r="C14876">
        <v>2014</v>
      </c>
      <c r="D14876" s="42" t="s">
        <v>8817</v>
      </c>
      <c r="E14876" t="b">
        <v>0</v>
      </c>
      <c r="F14876" s="42" t="s">
        <v>10863</v>
      </c>
    </row>
    <row r="14877" spans="1:6" x14ac:dyDescent="0.2">
      <c r="A14877" s="42" t="s">
        <v>3658</v>
      </c>
      <c r="B14877" s="42" t="s">
        <v>8464</v>
      </c>
      <c r="C14877">
        <v>2015</v>
      </c>
      <c r="D14877" s="42" t="s">
        <v>8465</v>
      </c>
      <c r="E14877" t="b">
        <v>0</v>
      </c>
      <c r="F14877" s="42" t="s">
        <v>10863</v>
      </c>
    </row>
    <row r="14878" spans="1:6" x14ac:dyDescent="0.2">
      <c r="A14878" s="42" t="s">
        <v>3658</v>
      </c>
      <c r="B14878" s="42" t="s">
        <v>8464</v>
      </c>
      <c r="C14878">
        <v>2016</v>
      </c>
      <c r="D14878" s="42" t="s">
        <v>8648</v>
      </c>
      <c r="E14878" t="b">
        <v>0</v>
      </c>
      <c r="F14878" s="42" t="s">
        <v>10863</v>
      </c>
    </row>
    <row r="14879" spans="1:6" x14ac:dyDescent="0.2">
      <c r="A14879" s="42" t="s">
        <v>3658</v>
      </c>
      <c r="B14879" s="42" t="s">
        <v>8464</v>
      </c>
      <c r="C14879">
        <v>2017</v>
      </c>
      <c r="D14879" s="42" t="s">
        <v>8995</v>
      </c>
      <c r="E14879" t="b">
        <v>0</v>
      </c>
      <c r="F14879" s="42" t="s">
        <v>10863</v>
      </c>
    </row>
    <row r="14880" spans="1:6" x14ac:dyDescent="0.2">
      <c r="A14880" s="42" t="s">
        <v>3658</v>
      </c>
      <c r="B14880" s="42" t="s">
        <v>8464</v>
      </c>
      <c r="C14880">
        <v>2018</v>
      </c>
      <c r="D14880" s="42" t="s">
        <v>8585</v>
      </c>
      <c r="E14880" t="b">
        <v>0</v>
      </c>
      <c r="F14880" s="42" t="s">
        <v>10863</v>
      </c>
    </row>
    <row r="14881" spans="1:6" x14ac:dyDescent="0.2">
      <c r="A14881" s="42" t="s">
        <v>3658</v>
      </c>
      <c r="B14881" s="42" t="s">
        <v>8464</v>
      </c>
      <c r="C14881">
        <v>2019</v>
      </c>
      <c r="D14881" s="42" t="s">
        <v>8649</v>
      </c>
      <c r="E14881" t="b">
        <v>0</v>
      </c>
      <c r="F14881" s="42" t="s">
        <v>10863</v>
      </c>
    </row>
    <row r="14882" spans="1:6" x14ac:dyDescent="0.2">
      <c r="A14882" s="42" t="s">
        <v>3659</v>
      </c>
      <c r="B14882" s="42" t="s">
        <v>8454</v>
      </c>
      <c r="C14882">
        <v>2015</v>
      </c>
      <c r="D14882" s="42" t="s">
        <v>9010</v>
      </c>
      <c r="E14882" t="b">
        <v>0</v>
      </c>
      <c r="F14882" s="42" t="s">
        <v>10864</v>
      </c>
    </row>
    <row r="14883" spans="1:6" x14ac:dyDescent="0.2">
      <c r="A14883" s="42" t="s">
        <v>3659</v>
      </c>
      <c r="B14883" s="42" t="s">
        <v>8454</v>
      </c>
      <c r="C14883">
        <v>2016</v>
      </c>
      <c r="D14883" s="42" t="s">
        <v>8496</v>
      </c>
      <c r="E14883" t="b">
        <v>0</v>
      </c>
      <c r="F14883" s="42" t="s">
        <v>10864</v>
      </c>
    </row>
    <row r="14884" spans="1:6" x14ac:dyDescent="0.2">
      <c r="A14884" s="42" t="s">
        <v>3659</v>
      </c>
      <c r="B14884" s="42" t="s">
        <v>8454</v>
      </c>
      <c r="C14884">
        <v>2017</v>
      </c>
      <c r="D14884" s="42" t="s">
        <v>9318</v>
      </c>
      <c r="E14884" t="b">
        <v>0</v>
      </c>
      <c r="F14884" s="42" t="s">
        <v>10864</v>
      </c>
    </row>
    <row r="14885" spans="1:6" x14ac:dyDescent="0.2">
      <c r="A14885" s="42" t="s">
        <v>3659</v>
      </c>
      <c r="B14885" s="42" t="s">
        <v>8454</v>
      </c>
      <c r="C14885">
        <v>2018</v>
      </c>
      <c r="D14885" s="42" t="s">
        <v>10865</v>
      </c>
      <c r="E14885" t="b">
        <v>0</v>
      </c>
      <c r="F14885" s="42" t="s">
        <v>10864</v>
      </c>
    </row>
    <row r="14886" spans="1:6" x14ac:dyDescent="0.2">
      <c r="A14886" s="42" t="s">
        <v>3659</v>
      </c>
      <c r="B14886" s="42" t="s">
        <v>8454</v>
      </c>
      <c r="C14886">
        <v>2019</v>
      </c>
      <c r="D14886" s="42" t="s">
        <v>10866</v>
      </c>
      <c r="E14886" t="b">
        <v>0</v>
      </c>
      <c r="F14886" s="42" t="s">
        <v>10864</v>
      </c>
    </row>
    <row r="14887" spans="1:6" x14ac:dyDescent="0.2">
      <c r="A14887" s="42" t="s">
        <v>3659</v>
      </c>
      <c r="B14887" s="42" t="s">
        <v>8462</v>
      </c>
      <c r="C14887">
        <v>2015</v>
      </c>
      <c r="D14887" s="42" t="s">
        <v>9010</v>
      </c>
      <c r="E14887" t="b">
        <v>0</v>
      </c>
      <c r="F14887" s="42" t="s">
        <v>10864</v>
      </c>
    </row>
    <row r="14888" spans="1:6" x14ac:dyDescent="0.2">
      <c r="A14888" s="42" t="s">
        <v>3659</v>
      </c>
      <c r="B14888" s="42" t="s">
        <v>8462</v>
      </c>
      <c r="C14888">
        <v>2016</v>
      </c>
      <c r="D14888" s="42" t="s">
        <v>8496</v>
      </c>
      <c r="E14888" t="b">
        <v>0</v>
      </c>
      <c r="F14888" s="42" t="s">
        <v>10864</v>
      </c>
    </row>
    <row r="14889" spans="1:6" x14ac:dyDescent="0.2">
      <c r="A14889" s="42" t="s">
        <v>3659</v>
      </c>
      <c r="B14889" s="42" t="s">
        <v>8462</v>
      </c>
      <c r="C14889">
        <v>2017</v>
      </c>
      <c r="D14889" s="42" t="s">
        <v>9318</v>
      </c>
      <c r="E14889" t="b">
        <v>0</v>
      </c>
      <c r="F14889" s="42" t="s">
        <v>10864</v>
      </c>
    </row>
    <row r="14890" spans="1:6" x14ac:dyDescent="0.2">
      <c r="A14890" s="42" t="s">
        <v>3659</v>
      </c>
      <c r="B14890" s="42" t="s">
        <v>8462</v>
      </c>
      <c r="C14890">
        <v>2018</v>
      </c>
      <c r="D14890" s="42" t="s">
        <v>10865</v>
      </c>
      <c r="E14890" t="b">
        <v>0</v>
      </c>
      <c r="F14890" s="42" t="s">
        <v>10864</v>
      </c>
    </row>
    <row r="14891" spans="1:6" x14ac:dyDescent="0.2">
      <c r="A14891" s="42" t="s">
        <v>3659</v>
      </c>
      <c r="B14891" s="42" t="s">
        <v>8462</v>
      </c>
      <c r="C14891">
        <v>2019</v>
      </c>
      <c r="D14891" s="42" t="s">
        <v>10866</v>
      </c>
      <c r="E14891" t="b">
        <v>0</v>
      </c>
      <c r="F14891" s="42" t="s">
        <v>10864</v>
      </c>
    </row>
    <row r="14892" spans="1:6" x14ac:dyDescent="0.2">
      <c r="A14892" s="42" t="s">
        <v>3659</v>
      </c>
      <c r="B14892" s="42" t="s">
        <v>8464</v>
      </c>
      <c r="C14892">
        <v>2015</v>
      </c>
      <c r="D14892" s="42" t="s">
        <v>8482</v>
      </c>
      <c r="E14892" t="b">
        <v>0</v>
      </c>
      <c r="F14892" s="42" t="s">
        <v>10864</v>
      </c>
    </row>
    <row r="14893" spans="1:6" x14ac:dyDescent="0.2">
      <c r="A14893" s="42" t="s">
        <v>3659</v>
      </c>
      <c r="B14893" s="42" t="s">
        <v>8464</v>
      </c>
      <c r="C14893">
        <v>2016</v>
      </c>
      <c r="D14893" s="42" t="s">
        <v>8482</v>
      </c>
      <c r="E14893" t="b">
        <v>0</v>
      </c>
      <c r="F14893" s="42" t="s">
        <v>10864</v>
      </c>
    </row>
    <row r="14894" spans="1:6" x14ac:dyDescent="0.2">
      <c r="A14894" s="42" t="s">
        <v>3659</v>
      </c>
      <c r="B14894" s="42" t="s">
        <v>8464</v>
      </c>
      <c r="C14894">
        <v>2017</v>
      </c>
      <c r="D14894" s="42" t="s">
        <v>8676</v>
      </c>
      <c r="E14894" t="b">
        <v>0</v>
      </c>
      <c r="F14894" s="42" t="s">
        <v>10864</v>
      </c>
    </row>
    <row r="14895" spans="1:6" x14ac:dyDescent="0.2">
      <c r="A14895" s="42" t="s">
        <v>3659</v>
      </c>
      <c r="B14895" s="42" t="s">
        <v>8464</v>
      </c>
      <c r="C14895">
        <v>2018</v>
      </c>
      <c r="D14895" s="42" t="s">
        <v>9094</v>
      </c>
      <c r="E14895" t="b">
        <v>0</v>
      </c>
      <c r="F14895" s="42" t="s">
        <v>10864</v>
      </c>
    </row>
    <row r="14896" spans="1:6" x14ac:dyDescent="0.2">
      <c r="A14896" s="42" t="s">
        <v>3659</v>
      </c>
      <c r="B14896" s="42" t="s">
        <v>8464</v>
      </c>
      <c r="C14896">
        <v>2019</v>
      </c>
      <c r="D14896" s="42" t="s">
        <v>9094</v>
      </c>
      <c r="E14896" t="b">
        <v>0</v>
      </c>
      <c r="F14896" s="42" t="s">
        <v>10864</v>
      </c>
    </row>
    <row r="14897" spans="1:6" x14ac:dyDescent="0.2">
      <c r="A14897" s="42" t="s">
        <v>3660</v>
      </c>
      <c r="B14897" s="42" t="s">
        <v>8454</v>
      </c>
      <c r="C14897">
        <v>2013</v>
      </c>
      <c r="D14897" s="42" t="s">
        <v>9089</v>
      </c>
      <c r="E14897" t="b">
        <v>0</v>
      </c>
      <c r="F14897" s="42" t="s">
        <v>10867</v>
      </c>
    </row>
    <row r="14898" spans="1:6" x14ac:dyDescent="0.2">
      <c r="A14898" s="42" t="s">
        <v>3660</v>
      </c>
      <c r="B14898" s="42" t="s">
        <v>8454</v>
      </c>
      <c r="C14898">
        <v>2014</v>
      </c>
      <c r="D14898" s="42" t="s">
        <v>10356</v>
      </c>
      <c r="E14898" t="b">
        <v>0</v>
      </c>
      <c r="F14898" s="42" t="s">
        <v>10867</v>
      </c>
    </row>
    <row r="14899" spans="1:6" x14ac:dyDescent="0.2">
      <c r="A14899" s="42" t="s">
        <v>3660</v>
      </c>
      <c r="B14899" s="42" t="s">
        <v>8454</v>
      </c>
      <c r="C14899">
        <v>2015</v>
      </c>
      <c r="D14899" s="42" t="s">
        <v>9341</v>
      </c>
      <c r="E14899" t="b">
        <v>0</v>
      </c>
      <c r="F14899" s="42" t="s">
        <v>10867</v>
      </c>
    </row>
    <row r="14900" spans="1:6" x14ac:dyDescent="0.2">
      <c r="A14900" s="42" t="s">
        <v>3660</v>
      </c>
      <c r="B14900" s="42" t="s">
        <v>8454</v>
      </c>
      <c r="C14900">
        <v>2016</v>
      </c>
      <c r="D14900" s="42" t="s">
        <v>9082</v>
      </c>
      <c r="E14900" t="b">
        <v>0</v>
      </c>
      <c r="F14900" s="42" t="s">
        <v>10867</v>
      </c>
    </row>
    <row r="14901" spans="1:6" x14ac:dyDescent="0.2">
      <c r="A14901" s="42" t="s">
        <v>3660</v>
      </c>
      <c r="B14901" s="42" t="s">
        <v>8454</v>
      </c>
      <c r="C14901">
        <v>2017</v>
      </c>
      <c r="D14901" s="42" t="s">
        <v>8463</v>
      </c>
      <c r="E14901" t="b">
        <v>0</v>
      </c>
      <c r="F14901" s="42" t="s">
        <v>10867</v>
      </c>
    </row>
    <row r="14902" spans="1:6" x14ac:dyDescent="0.2">
      <c r="A14902" s="42" t="s">
        <v>3660</v>
      </c>
      <c r="B14902" s="42" t="s">
        <v>8454</v>
      </c>
      <c r="C14902">
        <v>2018</v>
      </c>
      <c r="D14902" s="42" t="s">
        <v>9630</v>
      </c>
      <c r="E14902" t="b">
        <v>0</v>
      </c>
      <c r="F14902" s="42" t="s">
        <v>10867</v>
      </c>
    </row>
    <row r="14903" spans="1:6" x14ac:dyDescent="0.2">
      <c r="A14903" s="42" t="s">
        <v>3660</v>
      </c>
      <c r="B14903" s="42" t="s">
        <v>8454</v>
      </c>
      <c r="C14903">
        <v>2019</v>
      </c>
      <c r="D14903" s="42" t="s">
        <v>9247</v>
      </c>
      <c r="E14903" t="b">
        <v>0</v>
      </c>
      <c r="F14903" s="42" t="s">
        <v>10867</v>
      </c>
    </row>
    <row r="14904" spans="1:6" x14ac:dyDescent="0.2">
      <c r="A14904" s="42" t="s">
        <v>3660</v>
      </c>
      <c r="B14904" s="42" t="s">
        <v>8462</v>
      </c>
      <c r="C14904">
        <v>2013</v>
      </c>
      <c r="D14904" s="42" t="s">
        <v>8772</v>
      </c>
      <c r="E14904" t="b">
        <v>0</v>
      </c>
      <c r="F14904" s="42" t="s">
        <v>10867</v>
      </c>
    </row>
    <row r="14905" spans="1:6" x14ac:dyDescent="0.2">
      <c r="A14905" s="42" t="s">
        <v>3660</v>
      </c>
      <c r="B14905" s="42" t="s">
        <v>8462</v>
      </c>
      <c r="C14905">
        <v>2014</v>
      </c>
      <c r="D14905" s="42" t="s">
        <v>9320</v>
      </c>
      <c r="E14905" t="b">
        <v>0</v>
      </c>
      <c r="F14905" s="42" t="s">
        <v>10867</v>
      </c>
    </row>
    <row r="14906" spans="1:6" x14ac:dyDescent="0.2">
      <c r="A14906" s="42" t="s">
        <v>3660</v>
      </c>
      <c r="B14906" s="42" t="s">
        <v>8462</v>
      </c>
      <c r="C14906">
        <v>2015</v>
      </c>
      <c r="D14906" s="42" t="s">
        <v>9041</v>
      </c>
      <c r="E14906" t="b">
        <v>0</v>
      </c>
      <c r="F14906" s="42" t="s">
        <v>10867</v>
      </c>
    </row>
    <row r="14907" spans="1:6" x14ac:dyDescent="0.2">
      <c r="A14907" s="42" t="s">
        <v>3660</v>
      </c>
      <c r="B14907" s="42" t="s">
        <v>8462</v>
      </c>
      <c r="C14907">
        <v>2016</v>
      </c>
      <c r="D14907" s="42" t="s">
        <v>9267</v>
      </c>
      <c r="E14907" t="b">
        <v>0</v>
      </c>
      <c r="F14907" s="42" t="s">
        <v>10867</v>
      </c>
    </row>
    <row r="14908" spans="1:6" x14ac:dyDescent="0.2">
      <c r="A14908" s="42" t="s">
        <v>3660</v>
      </c>
      <c r="B14908" s="42" t="s">
        <v>8462</v>
      </c>
      <c r="C14908">
        <v>2017</v>
      </c>
      <c r="D14908" s="42" t="s">
        <v>9491</v>
      </c>
      <c r="E14908" t="b">
        <v>0</v>
      </c>
      <c r="F14908" s="42" t="s">
        <v>10867</v>
      </c>
    </row>
    <row r="14909" spans="1:6" x14ac:dyDescent="0.2">
      <c r="A14909" s="42" t="s">
        <v>3660</v>
      </c>
      <c r="B14909" s="42" t="s">
        <v>8462</v>
      </c>
      <c r="C14909">
        <v>2018</v>
      </c>
      <c r="D14909" s="42" t="s">
        <v>10079</v>
      </c>
      <c r="E14909" t="b">
        <v>0</v>
      </c>
      <c r="F14909" s="42" t="s">
        <v>10867</v>
      </c>
    </row>
    <row r="14910" spans="1:6" x14ac:dyDescent="0.2">
      <c r="A14910" s="42" t="s">
        <v>3660</v>
      </c>
      <c r="B14910" s="42" t="s">
        <v>8462</v>
      </c>
      <c r="C14910">
        <v>2019</v>
      </c>
      <c r="D14910" s="42" t="s">
        <v>9428</v>
      </c>
      <c r="E14910" t="b">
        <v>0</v>
      </c>
      <c r="F14910" s="42" t="s">
        <v>10867</v>
      </c>
    </row>
    <row r="14911" spans="1:6" x14ac:dyDescent="0.2">
      <c r="A14911" s="42" t="s">
        <v>3660</v>
      </c>
      <c r="B14911" s="42" t="s">
        <v>8464</v>
      </c>
      <c r="C14911">
        <v>2013</v>
      </c>
      <c r="D14911" s="42" t="s">
        <v>8714</v>
      </c>
      <c r="E14911" t="b">
        <v>0</v>
      </c>
      <c r="F14911" s="42" t="s">
        <v>10867</v>
      </c>
    </row>
    <row r="14912" spans="1:6" x14ac:dyDescent="0.2">
      <c r="A14912" s="42" t="s">
        <v>3660</v>
      </c>
      <c r="B14912" s="42" t="s">
        <v>8464</v>
      </c>
      <c r="C14912">
        <v>2014</v>
      </c>
      <c r="D14912" s="42" t="s">
        <v>8465</v>
      </c>
      <c r="E14912" t="b">
        <v>0</v>
      </c>
      <c r="F14912" s="42" t="s">
        <v>10867</v>
      </c>
    </row>
    <row r="14913" spans="1:6" x14ac:dyDescent="0.2">
      <c r="A14913" s="42" t="s">
        <v>3660</v>
      </c>
      <c r="B14913" s="42" t="s">
        <v>8464</v>
      </c>
      <c r="C14913">
        <v>2015</v>
      </c>
      <c r="D14913" s="42" t="s">
        <v>8648</v>
      </c>
      <c r="E14913" t="b">
        <v>0</v>
      </c>
      <c r="F14913" s="42" t="s">
        <v>10867</v>
      </c>
    </row>
    <row r="14914" spans="1:6" x14ac:dyDescent="0.2">
      <c r="A14914" s="42" t="s">
        <v>3660</v>
      </c>
      <c r="B14914" s="42" t="s">
        <v>8464</v>
      </c>
      <c r="C14914">
        <v>2016</v>
      </c>
      <c r="D14914" s="42" t="s">
        <v>8592</v>
      </c>
      <c r="E14914" t="b">
        <v>0</v>
      </c>
      <c r="F14914" s="42" t="s">
        <v>10867</v>
      </c>
    </row>
    <row r="14915" spans="1:6" x14ac:dyDescent="0.2">
      <c r="A14915" s="42" t="s">
        <v>3660</v>
      </c>
      <c r="B14915" s="42" t="s">
        <v>8464</v>
      </c>
      <c r="C14915">
        <v>2017</v>
      </c>
      <c r="D14915" s="42" t="s">
        <v>8988</v>
      </c>
      <c r="E14915" t="b">
        <v>0</v>
      </c>
      <c r="F14915" s="42" t="s">
        <v>10867</v>
      </c>
    </row>
    <row r="14916" spans="1:6" x14ac:dyDescent="0.2">
      <c r="A14916" s="42" t="s">
        <v>3660</v>
      </c>
      <c r="B14916" s="42" t="s">
        <v>8464</v>
      </c>
      <c r="C14916">
        <v>2018</v>
      </c>
      <c r="D14916" s="42" t="s">
        <v>9327</v>
      </c>
      <c r="E14916" t="b">
        <v>0</v>
      </c>
      <c r="F14916" s="42" t="s">
        <v>10867</v>
      </c>
    </row>
    <row r="14917" spans="1:6" x14ac:dyDescent="0.2">
      <c r="A14917" s="42" t="s">
        <v>3660</v>
      </c>
      <c r="B14917" s="42" t="s">
        <v>8464</v>
      </c>
      <c r="C14917">
        <v>2019</v>
      </c>
      <c r="D14917" s="42" t="s">
        <v>9134</v>
      </c>
      <c r="E14917" t="b">
        <v>0</v>
      </c>
      <c r="F14917" s="42" t="s">
        <v>10867</v>
      </c>
    </row>
    <row r="14918" spans="1:6" x14ac:dyDescent="0.2">
      <c r="A14918" s="42" t="s">
        <v>3661</v>
      </c>
      <c r="B14918" s="42" t="s">
        <v>8454</v>
      </c>
      <c r="C14918">
        <v>2013</v>
      </c>
      <c r="D14918" s="42" t="s">
        <v>8719</v>
      </c>
      <c r="E14918" t="b">
        <v>0</v>
      </c>
      <c r="F14918" s="42" t="s">
        <v>10868</v>
      </c>
    </row>
    <row r="14919" spans="1:6" x14ac:dyDescent="0.2">
      <c r="A14919" s="42" t="s">
        <v>3661</v>
      </c>
      <c r="B14919" s="42" t="s">
        <v>8454</v>
      </c>
      <c r="C14919">
        <v>2014</v>
      </c>
      <c r="D14919" s="42" t="s">
        <v>8547</v>
      </c>
      <c r="E14919" t="b">
        <v>0</v>
      </c>
      <c r="F14919" s="42" t="s">
        <v>10868</v>
      </c>
    </row>
    <row r="14920" spans="1:6" x14ac:dyDescent="0.2">
      <c r="A14920" s="42" t="s">
        <v>3661</v>
      </c>
      <c r="B14920" s="42" t="s">
        <v>8454</v>
      </c>
      <c r="C14920">
        <v>2015</v>
      </c>
      <c r="D14920" s="42" t="s">
        <v>8460</v>
      </c>
      <c r="E14920" t="b">
        <v>0</v>
      </c>
      <c r="F14920" s="42" t="s">
        <v>10868</v>
      </c>
    </row>
    <row r="14921" spans="1:6" x14ac:dyDescent="0.2">
      <c r="A14921" s="42" t="s">
        <v>3661</v>
      </c>
      <c r="B14921" s="42" t="s">
        <v>8454</v>
      </c>
      <c r="C14921">
        <v>2016</v>
      </c>
      <c r="D14921" s="42" t="s">
        <v>8845</v>
      </c>
      <c r="E14921" t="b">
        <v>0</v>
      </c>
      <c r="F14921" s="42" t="s">
        <v>10868</v>
      </c>
    </row>
    <row r="14922" spans="1:6" x14ac:dyDescent="0.2">
      <c r="A14922" s="42" t="s">
        <v>3661</v>
      </c>
      <c r="B14922" s="42" t="s">
        <v>8454</v>
      </c>
      <c r="C14922">
        <v>2017</v>
      </c>
      <c r="D14922" s="42" t="s">
        <v>8594</v>
      </c>
      <c r="E14922" t="b">
        <v>0</v>
      </c>
      <c r="F14922" s="42" t="s">
        <v>10868</v>
      </c>
    </row>
    <row r="14923" spans="1:6" x14ac:dyDescent="0.2">
      <c r="A14923" s="42" t="s">
        <v>3661</v>
      </c>
      <c r="B14923" s="42" t="s">
        <v>8454</v>
      </c>
      <c r="C14923">
        <v>2018</v>
      </c>
      <c r="D14923" s="42" t="s">
        <v>9034</v>
      </c>
      <c r="E14923" t="b">
        <v>0</v>
      </c>
      <c r="F14923" s="42" t="s">
        <v>10868</v>
      </c>
    </row>
    <row r="14924" spans="1:6" x14ac:dyDescent="0.2">
      <c r="A14924" s="42" t="s">
        <v>3661</v>
      </c>
      <c r="B14924" s="42" t="s">
        <v>8454</v>
      </c>
      <c r="C14924">
        <v>2019</v>
      </c>
      <c r="D14924" s="42" t="s">
        <v>9081</v>
      </c>
      <c r="E14924" t="b">
        <v>0</v>
      </c>
      <c r="F14924" s="42" t="s">
        <v>10868</v>
      </c>
    </row>
    <row r="14925" spans="1:6" x14ac:dyDescent="0.2">
      <c r="A14925" s="42" t="s">
        <v>3661</v>
      </c>
      <c r="B14925" s="42" t="s">
        <v>8462</v>
      </c>
      <c r="C14925">
        <v>2013</v>
      </c>
      <c r="D14925" s="42" t="s">
        <v>8558</v>
      </c>
      <c r="E14925" t="b">
        <v>0</v>
      </c>
      <c r="F14925" s="42" t="s">
        <v>10868</v>
      </c>
    </row>
    <row r="14926" spans="1:6" x14ac:dyDescent="0.2">
      <c r="A14926" s="42" t="s">
        <v>3661</v>
      </c>
      <c r="B14926" s="42" t="s">
        <v>8462</v>
      </c>
      <c r="C14926">
        <v>2014</v>
      </c>
      <c r="D14926" s="42" t="s">
        <v>8553</v>
      </c>
      <c r="E14926" t="b">
        <v>0</v>
      </c>
      <c r="F14926" s="42" t="s">
        <v>10868</v>
      </c>
    </row>
    <row r="14927" spans="1:6" x14ac:dyDescent="0.2">
      <c r="A14927" s="42" t="s">
        <v>3661</v>
      </c>
      <c r="B14927" s="42" t="s">
        <v>8462</v>
      </c>
      <c r="C14927">
        <v>2015</v>
      </c>
      <c r="D14927" s="42" t="s">
        <v>8512</v>
      </c>
      <c r="E14927" t="b">
        <v>0</v>
      </c>
      <c r="F14927" s="42" t="s">
        <v>10868</v>
      </c>
    </row>
    <row r="14928" spans="1:6" x14ac:dyDescent="0.2">
      <c r="A14928" s="42" t="s">
        <v>3661</v>
      </c>
      <c r="B14928" s="42" t="s">
        <v>8462</v>
      </c>
      <c r="C14928">
        <v>2016</v>
      </c>
      <c r="D14928" s="42" t="s">
        <v>8636</v>
      </c>
      <c r="E14928" t="b">
        <v>0</v>
      </c>
      <c r="F14928" s="42" t="s">
        <v>10868</v>
      </c>
    </row>
    <row r="14929" spans="1:6" x14ac:dyDescent="0.2">
      <c r="A14929" s="42" t="s">
        <v>3661</v>
      </c>
      <c r="B14929" s="42" t="s">
        <v>8462</v>
      </c>
      <c r="C14929">
        <v>2017</v>
      </c>
      <c r="D14929" s="42" t="s">
        <v>8595</v>
      </c>
      <c r="E14929" t="b">
        <v>0</v>
      </c>
      <c r="F14929" s="42" t="s">
        <v>10868</v>
      </c>
    </row>
    <row r="14930" spans="1:6" x14ac:dyDescent="0.2">
      <c r="A14930" s="42" t="s">
        <v>3661</v>
      </c>
      <c r="B14930" s="42" t="s">
        <v>8462</v>
      </c>
      <c r="C14930">
        <v>2018</v>
      </c>
      <c r="D14930" s="42" t="s">
        <v>9444</v>
      </c>
      <c r="E14930" t="b">
        <v>0</v>
      </c>
      <c r="F14930" s="42" t="s">
        <v>10868</v>
      </c>
    </row>
    <row r="14931" spans="1:6" x14ac:dyDescent="0.2">
      <c r="A14931" s="42" t="s">
        <v>3661</v>
      </c>
      <c r="B14931" s="42" t="s">
        <v>8462</v>
      </c>
      <c r="C14931">
        <v>2019</v>
      </c>
      <c r="D14931" s="42" t="s">
        <v>8539</v>
      </c>
      <c r="E14931" t="b">
        <v>0</v>
      </c>
      <c r="F14931" s="42" t="s">
        <v>10868</v>
      </c>
    </row>
    <row r="14932" spans="1:6" x14ac:dyDescent="0.2">
      <c r="A14932" s="42" t="s">
        <v>3661</v>
      </c>
      <c r="B14932" s="42" t="s">
        <v>8464</v>
      </c>
      <c r="C14932">
        <v>2013</v>
      </c>
      <c r="D14932" s="42" t="s">
        <v>9016</v>
      </c>
      <c r="E14932" t="b">
        <v>0</v>
      </c>
      <c r="F14932" s="42" t="s">
        <v>10868</v>
      </c>
    </row>
    <row r="14933" spans="1:6" x14ac:dyDescent="0.2">
      <c r="A14933" s="42" t="s">
        <v>3661</v>
      </c>
      <c r="B14933" s="42" t="s">
        <v>8464</v>
      </c>
      <c r="C14933">
        <v>2014</v>
      </c>
      <c r="D14933" s="42" t="s">
        <v>9016</v>
      </c>
      <c r="E14933" t="b">
        <v>0</v>
      </c>
      <c r="F14933" s="42" t="s">
        <v>10868</v>
      </c>
    </row>
    <row r="14934" spans="1:6" x14ac:dyDescent="0.2">
      <c r="A14934" s="42" t="s">
        <v>3661</v>
      </c>
      <c r="B14934" s="42" t="s">
        <v>8464</v>
      </c>
      <c r="C14934">
        <v>2015</v>
      </c>
      <c r="D14934" s="42" t="s">
        <v>9016</v>
      </c>
      <c r="E14934" t="b">
        <v>0</v>
      </c>
      <c r="F14934" s="42" t="s">
        <v>10868</v>
      </c>
    </row>
    <row r="14935" spans="1:6" x14ac:dyDescent="0.2">
      <c r="A14935" s="42" t="s">
        <v>3661</v>
      </c>
      <c r="B14935" s="42" t="s">
        <v>8464</v>
      </c>
      <c r="C14935">
        <v>2016</v>
      </c>
      <c r="D14935" s="42" t="s">
        <v>9016</v>
      </c>
      <c r="E14935" t="b">
        <v>0</v>
      </c>
      <c r="F14935" s="42" t="s">
        <v>10868</v>
      </c>
    </row>
    <row r="14936" spans="1:6" x14ac:dyDescent="0.2">
      <c r="A14936" s="42" t="s">
        <v>3661</v>
      </c>
      <c r="B14936" s="42" t="s">
        <v>8464</v>
      </c>
      <c r="C14936">
        <v>2017</v>
      </c>
      <c r="D14936" s="42" t="s">
        <v>9016</v>
      </c>
      <c r="E14936" t="b">
        <v>0</v>
      </c>
      <c r="F14936" s="42" t="s">
        <v>10868</v>
      </c>
    </row>
    <row r="14937" spans="1:6" x14ac:dyDescent="0.2">
      <c r="A14937" s="42" t="s">
        <v>3661</v>
      </c>
      <c r="B14937" s="42" t="s">
        <v>8464</v>
      </c>
      <c r="C14937">
        <v>2018</v>
      </c>
      <c r="D14937" s="42" t="s">
        <v>9016</v>
      </c>
      <c r="E14937" t="b">
        <v>0</v>
      </c>
      <c r="F14937" s="42" t="s">
        <v>10868</v>
      </c>
    </row>
    <row r="14938" spans="1:6" x14ac:dyDescent="0.2">
      <c r="A14938" s="42" t="s">
        <v>3661</v>
      </c>
      <c r="B14938" s="42" t="s">
        <v>8464</v>
      </c>
      <c r="C14938">
        <v>2019</v>
      </c>
      <c r="D14938" s="42" t="s">
        <v>9016</v>
      </c>
      <c r="E14938" t="b">
        <v>0</v>
      </c>
      <c r="F14938" s="42" t="s">
        <v>10868</v>
      </c>
    </row>
    <row r="14939" spans="1:6" x14ac:dyDescent="0.2">
      <c r="A14939" s="42" t="s">
        <v>3662</v>
      </c>
      <c r="B14939" s="42" t="s">
        <v>8454</v>
      </c>
      <c r="C14939">
        <v>2013</v>
      </c>
      <c r="D14939" s="42" t="s">
        <v>8558</v>
      </c>
      <c r="E14939" t="b">
        <v>0</v>
      </c>
      <c r="F14939" s="42" t="s">
        <v>10869</v>
      </c>
    </row>
    <row r="14940" spans="1:6" x14ac:dyDescent="0.2">
      <c r="A14940" s="42" t="s">
        <v>3662</v>
      </c>
      <c r="B14940" s="42" t="s">
        <v>8454</v>
      </c>
      <c r="C14940">
        <v>2014</v>
      </c>
      <c r="D14940" s="42" t="s">
        <v>9473</v>
      </c>
      <c r="E14940" t="b">
        <v>0</v>
      </c>
      <c r="F14940" s="42" t="s">
        <v>10869</v>
      </c>
    </row>
    <row r="14941" spans="1:6" x14ac:dyDescent="0.2">
      <c r="A14941" s="42" t="s">
        <v>3662</v>
      </c>
      <c r="B14941" s="42" t="s">
        <v>8454</v>
      </c>
      <c r="C14941">
        <v>2015</v>
      </c>
      <c r="D14941" s="42" t="s">
        <v>8544</v>
      </c>
      <c r="E14941" t="b">
        <v>0</v>
      </c>
      <c r="F14941" s="42" t="s">
        <v>10869</v>
      </c>
    </row>
    <row r="14942" spans="1:6" x14ac:dyDescent="0.2">
      <c r="A14942" s="42" t="s">
        <v>3662</v>
      </c>
      <c r="B14942" s="42" t="s">
        <v>8454</v>
      </c>
      <c r="C14942">
        <v>2016</v>
      </c>
      <c r="D14942" s="42" t="s">
        <v>8708</v>
      </c>
      <c r="E14942" t="b">
        <v>0</v>
      </c>
      <c r="F14942" s="42" t="s">
        <v>10869</v>
      </c>
    </row>
    <row r="14943" spans="1:6" x14ac:dyDescent="0.2">
      <c r="A14943" s="42" t="s">
        <v>3662</v>
      </c>
      <c r="B14943" s="42" t="s">
        <v>8454</v>
      </c>
      <c r="C14943">
        <v>2017</v>
      </c>
      <c r="D14943" s="42" t="s">
        <v>8625</v>
      </c>
      <c r="E14943" t="b">
        <v>0</v>
      </c>
      <c r="F14943" s="42" t="s">
        <v>10869</v>
      </c>
    </row>
    <row r="14944" spans="1:6" x14ac:dyDescent="0.2">
      <c r="A14944" s="42" t="s">
        <v>3662</v>
      </c>
      <c r="B14944" s="42" t="s">
        <v>8454</v>
      </c>
      <c r="C14944">
        <v>2018</v>
      </c>
      <c r="D14944" s="42" t="s">
        <v>9499</v>
      </c>
      <c r="E14944" t="b">
        <v>0</v>
      </c>
      <c r="F14944" s="42" t="s">
        <v>10869</v>
      </c>
    </row>
    <row r="14945" spans="1:6" x14ac:dyDescent="0.2">
      <c r="A14945" s="42" t="s">
        <v>3662</v>
      </c>
      <c r="B14945" s="42" t="s">
        <v>8454</v>
      </c>
      <c r="C14945">
        <v>2019</v>
      </c>
      <c r="D14945" s="42" t="s">
        <v>9147</v>
      </c>
      <c r="E14945" t="b">
        <v>0</v>
      </c>
      <c r="F14945" s="42" t="s">
        <v>10869</v>
      </c>
    </row>
    <row r="14946" spans="1:6" x14ac:dyDescent="0.2">
      <c r="A14946" s="42" t="s">
        <v>3662</v>
      </c>
      <c r="B14946" s="42" t="s">
        <v>8462</v>
      </c>
      <c r="C14946">
        <v>2013</v>
      </c>
      <c r="D14946" s="42" t="s">
        <v>9234</v>
      </c>
      <c r="E14946" t="b">
        <v>0</v>
      </c>
      <c r="F14946" s="42" t="s">
        <v>10869</v>
      </c>
    </row>
    <row r="14947" spans="1:6" x14ac:dyDescent="0.2">
      <c r="A14947" s="42" t="s">
        <v>3662</v>
      </c>
      <c r="B14947" s="42" t="s">
        <v>8462</v>
      </c>
      <c r="C14947">
        <v>2014</v>
      </c>
      <c r="D14947" s="42" t="s">
        <v>8547</v>
      </c>
      <c r="E14947" t="b">
        <v>0</v>
      </c>
      <c r="F14947" s="42" t="s">
        <v>10869</v>
      </c>
    </row>
    <row r="14948" spans="1:6" x14ac:dyDescent="0.2">
      <c r="A14948" s="42" t="s">
        <v>3662</v>
      </c>
      <c r="B14948" s="42" t="s">
        <v>8462</v>
      </c>
      <c r="C14948">
        <v>2015</v>
      </c>
      <c r="D14948" s="42" t="s">
        <v>9514</v>
      </c>
      <c r="E14948" t="b">
        <v>0</v>
      </c>
      <c r="F14948" s="42" t="s">
        <v>10869</v>
      </c>
    </row>
    <row r="14949" spans="1:6" x14ac:dyDescent="0.2">
      <c r="A14949" s="42" t="s">
        <v>3662</v>
      </c>
      <c r="B14949" s="42" t="s">
        <v>8462</v>
      </c>
      <c r="C14949">
        <v>2016</v>
      </c>
      <c r="D14949" s="42" t="s">
        <v>9348</v>
      </c>
      <c r="E14949" t="b">
        <v>0</v>
      </c>
      <c r="F14949" s="42" t="s">
        <v>10869</v>
      </c>
    </row>
    <row r="14950" spans="1:6" x14ac:dyDescent="0.2">
      <c r="A14950" s="42" t="s">
        <v>3662</v>
      </c>
      <c r="B14950" s="42" t="s">
        <v>8462</v>
      </c>
      <c r="C14950">
        <v>2017</v>
      </c>
      <c r="D14950" s="42" t="s">
        <v>8455</v>
      </c>
      <c r="E14950" t="b">
        <v>0</v>
      </c>
      <c r="F14950" s="42" t="s">
        <v>10869</v>
      </c>
    </row>
    <row r="14951" spans="1:6" x14ac:dyDescent="0.2">
      <c r="A14951" s="42" t="s">
        <v>3662</v>
      </c>
      <c r="B14951" s="42" t="s">
        <v>8462</v>
      </c>
      <c r="C14951">
        <v>2018</v>
      </c>
      <c r="D14951" s="42" t="s">
        <v>9316</v>
      </c>
      <c r="E14951" t="b">
        <v>0</v>
      </c>
      <c r="F14951" s="42" t="s">
        <v>10869</v>
      </c>
    </row>
    <row r="14952" spans="1:6" x14ac:dyDescent="0.2">
      <c r="A14952" s="42" t="s">
        <v>3662</v>
      </c>
      <c r="B14952" s="42" t="s">
        <v>8462</v>
      </c>
      <c r="C14952">
        <v>2019</v>
      </c>
      <c r="D14952" s="42" t="s">
        <v>9749</v>
      </c>
      <c r="E14952" t="b">
        <v>0</v>
      </c>
      <c r="F14952" s="42" t="s">
        <v>10869</v>
      </c>
    </row>
    <row r="14953" spans="1:6" x14ac:dyDescent="0.2">
      <c r="A14953" s="42" t="s">
        <v>3662</v>
      </c>
      <c r="B14953" s="42" t="s">
        <v>8464</v>
      </c>
      <c r="C14953">
        <v>2013</v>
      </c>
      <c r="D14953" s="42" t="s">
        <v>8939</v>
      </c>
      <c r="E14953" t="b">
        <v>0</v>
      </c>
      <c r="F14953" s="42" t="s">
        <v>10869</v>
      </c>
    </row>
    <row r="14954" spans="1:6" x14ac:dyDescent="0.2">
      <c r="A14954" s="42" t="s">
        <v>3662</v>
      </c>
      <c r="B14954" s="42" t="s">
        <v>8464</v>
      </c>
      <c r="C14954">
        <v>2014</v>
      </c>
      <c r="D14954" s="42" t="s">
        <v>8827</v>
      </c>
      <c r="E14954" t="b">
        <v>0</v>
      </c>
      <c r="F14954" s="42" t="s">
        <v>10869</v>
      </c>
    </row>
    <row r="14955" spans="1:6" x14ac:dyDescent="0.2">
      <c r="A14955" s="42" t="s">
        <v>3662</v>
      </c>
      <c r="B14955" s="42" t="s">
        <v>8464</v>
      </c>
      <c r="C14955">
        <v>2015</v>
      </c>
      <c r="D14955" s="42" t="s">
        <v>8828</v>
      </c>
      <c r="E14955" t="b">
        <v>0</v>
      </c>
      <c r="F14955" s="42" t="s">
        <v>10869</v>
      </c>
    </row>
    <row r="14956" spans="1:6" x14ac:dyDescent="0.2">
      <c r="A14956" s="42" t="s">
        <v>3662</v>
      </c>
      <c r="B14956" s="42" t="s">
        <v>8464</v>
      </c>
      <c r="C14956">
        <v>2016</v>
      </c>
      <c r="D14956" s="42" t="s">
        <v>9007</v>
      </c>
      <c r="E14956" t="b">
        <v>0</v>
      </c>
      <c r="F14956" s="42" t="s">
        <v>10869</v>
      </c>
    </row>
    <row r="14957" spans="1:6" x14ac:dyDescent="0.2">
      <c r="A14957" s="42" t="s">
        <v>3662</v>
      </c>
      <c r="B14957" s="42" t="s">
        <v>8464</v>
      </c>
      <c r="C14957">
        <v>2017</v>
      </c>
      <c r="D14957" s="42" t="s">
        <v>8586</v>
      </c>
      <c r="E14957" t="b">
        <v>0</v>
      </c>
      <c r="F14957" s="42" t="s">
        <v>10869</v>
      </c>
    </row>
    <row r="14958" spans="1:6" x14ac:dyDescent="0.2">
      <c r="A14958" s="42" t="s">
        <v>3662</v>
      </c>
      <c r="B14958" s="42" t="s">
        <v>8464</v>
      </c>
      <c r="C14958">
        <v>2018</v>
      </c>
      <c r="D14958" s="42" t="s">
        <v>9126</v>
      </c>
      <c r="E14958" t="b">
        <v>0</v>
      </c>
      <c r="F14958" s="42" t="s">
        <v>10869</v>
      </c>
    </row>
    <row r="14959" spans="1:6" x14ac:dyDescent="0.2">
      <c r="A14959" s="42" t="s">
        <v>3662</v>
      </c>
      <c r="B14959" s="42" t="s">
        <v>8464</v>
      </c>
      <c r="C14959">
        <v>2019</v>
      </c>
      <c r="D14959" s="42" t="s">
        <v>8588</v>
      </c>
      <c r="E14959" t="b">
        <v>0</v>
      </c>
      <c r="F14959" s="42" t="s">
        <v>10869</v>
      </c>
    </row>
    <row r="14960" spans="1:6" x14ac:dyDescent="0.2">
      <c r="A14960" s="42" t="s">
        <v>613</v>
      </c>
      <c r="B14960" s="42" t="s">
        <v>8454</v>
      </c>
      <c r="C14960">
        <v>2013</v>
      </c>
      <c r="D14960" s="42" t="s">
        <v>9238</v>
      </c>
      <c r="E14960" t="b">
        <v>0</v>
      </c>
      <c r="F14960" s="42" t="s">
        <v>9239</v>
      </c>
    </row>
    <row r="14961" spans="1:6" x14ac:dyDescent="0.2">
      <c r="A14961" s="42" t="s">
        <v>613</v>
      </c>
      <c r="B14961" s="42" t="s">
        <v>8454</v>
      </c>
      <c r="C14961">
        <v>2014</v>
      </c>
      <c r="D14961" s="42" t="s">
        <v>9240</v>
      </c>
      <c r="E14961" t="b">
        <v>0</v>
      </c>
      <c r="F14961" s="42" t="s">
        <v>9239</v>
      </c>
    </row>
    <row r="14962" spans="1:6" x14ac:dyDescent="0.2">
      <c r="A14962" s="42" t="s">
        <v>613</v>
      </c>
      <c r="B14962" s="42" t="s">
        <v>8454</v>
      </c>
      <c r="C14962">
        <v>2015</v>
      </c>
      <c r="D14962" s="42" t="s">
        <v>9140</v>
      </c>
      <c r="E14962" t="b">
        <v>0</v>
      </c>
      <c r="F14962" s="42" t="s">
        <v>9239</v>
      </c>
    </row>
    <row r="14963" spans="1:6" x14ac:dyDescent="0.2">
      <c r="A14963" s="42" t="s">
        <v>613</v>
      </c>
      <c r="B14963" s="42" t="s">
        <v>8454</v>
      </c>
      <c r="C14963">
        <v>2016</v>
      </c>
      <c r="D14963" s="42" t="s">
        <v>8543</v>
      </c>
      <c r="E14963" t="b">
        <v>0</v>
      </c>
      <c r="F14963" s="42" t="s">
        <v>9239</v>
      </c>
    </row>
    <row r="14964" spans="1:6" x14ac:dyDescent="0.2">
      <c r="A14964" s="42" t="s">
        <v>613</v>
      </c>
      <c r="B14964" s="42" t="s">
        <v>8454</v>
      </c>
      <c r="C14964">
        <v>2017</v>
      </c>
      <c r="D14964" s="42" t="s">
        <v>9241</v>
      </c>
      <c r="E14964" t="b">
        <v>0</v>
      </c>
      <c r="F14964" s="42" t="s">
        <v>9239</v>
      </c>
    </row>
    <row r="14965" spans="1:6" x14ac:dyDescent="0.2">
      <c r="A14965" s="42" t="s">
        <v>613</v>
      </c>
      <c r="B14965" s="42" t="s">
        <v>8454</v>
      </c>
      <c r="C14965">
        <v>2018</v>
      </c>
      <c r="D14965" s="42" t="s">
        <v>9242</v>
      </c>
      <c r="E14965" t="b">
        <v>0</v>
      </c>
      <c r="F14965" s="42" t="s">
        <v>9239</v>
      </c>
    </row>
    <row r="14966" spans="1:6" x14ac:dyDescent="0.2">
      <c r="A14966" s="42" t="s">
        <v>613</v>
      </c>
      <c r="B14966" s="42" t="s">
        <v>8454</v>
      </c>
      <c r="C14966">
        <v>2019</v>
      </c>
      <c r="D14966" s="42" t="s">
        <v>9243</v>
      </c>
      <c r="E14966" t="b">
        <v>0</v>
      </c>
      <c r="F14966" s="42" t="s">
        <v>9239</v>
      </c>
    </row>
    <row r="14967" spans="1:6" x14ac:dyDescent="0.2">
      <c r="A14967" s="42" t="s">
        <v>613</v>
      </c>
      <c r="B14967" s="42" t="s">
        <v>8462</v>
      </c>
      <c r="C14967">
        <v>2013</v>
      </c>
      <c r="D14967" s="42" t="s">
        <v>9244</v>
      </c>
      <c r="E14967" t="b">
        <v>0</v>
      </c>
      <c r="F14967" s="42" t="s">
        <v>9239</v>
      </c>
    </row>
    <row r="14968" spans="1:6" x14ac:dyDescent="0.2">
      <c r="A14968" s="42" t="s">
        <v>613</v>
      </c>
      <c r="B14968" s="42" t="s">
        <v>8462</v>
      </c>
      <c r="C14968">
        <v>2014</v>
      </c>
      <c r="D14968" s="42" t="s">
        <v>9245</v>
      </c>
      <c r="E14968" t="b">
        <v>0</v>
      </c>
      <c r="F14968" s="42" t="s">
        <v>9239</v>
      </c>
    </row>
    <row r="14969" spans="1:6" x14ac:dyDescent="0.2">
      <c r="A14969" s="42" t="s">
        <v>613</v>
      </c>
      <c r="B14969" s="42" t="s">
        <v>8462</v>
      </c>
      <c r="C14969">
        <v>2015</v>
      </c>
      <c r="D14969" s="42" t="s">
        <v>9238</v>
      </c>
      <c r="E14969" t="b">
        <v>0</v>
      </c>
      <c r="F14969" s="42" t="s">
        <v>9239</v>
      </c>
    </row>
    <row r="14970" spans="1:6" x14ac:dyDescent="0.2">
      <c r="A14970" s="42" t="s">
        <v>613</v>
      </c>
      <c r="B14970" s="42" t="s">
        <v>8462</v>
      </c>
      <c r="C14970">
        <v>2016</v>
      </c>
      <c r="D14970" s="42" t="s">
        <v>9246</v>
      </c>
      <c r="E14970" t="b">
        <v>0</v>
      </c>
      <c r="F14970" s="42" t="s">
        <v>9239</v>
      </c>
    </row>
    <row r="14971" spans="1:6" x14ac:dyDescent="0.2">
      <c r="A14971" s="42" t="s">
        <v>613</v>
      </c>
      <c r="B14971" s="42" t="s">
        <v>8462</v>
      </c>
      <c r="C14971">
        <v>2017</v>
      </c>
      <c r="D14971" s="42" t="s">
        <v>9247</v>
      </c>
      <c r="E14971" t="b">
        <v>0</v>
      </c>
      <c r="F14971" s="42" t="s">
        <v>9239</v>
      </c>
    </row>
    <row r="14972" spans="1:6" x14ac:dyDescent="0.2">
      <c r="A14972" s="42" t="s">
        <v>613</v>
      </c>
      <c r="B14972" s="42" t="s">
        <v>8462</v>
      </c>
      <c r="C14972">
        <v>2018</v>
      </c>
      <c r="D14972" s="42" t="s">
        <v>9248</v>
      </c>
      <c r="E14972" t="b">
        <v>0</v>
      </c>
      <c r="F14972" s="42" t="s">
        <v>9239</v>
      </c>
    </row>
    <row r="14973" spans="1:6" x14ac:dyDescent="0.2">
      <c r="A14973" s="42" t="s">
        <v>613</v>
      </c>
      <c r="B14973" s="42" t="s">
        <v>8462</v>
      </c>
      <c r="C14973">
        <v>2019</v>
      </c>
      <c r="D14973" s="42" t="s">
        <v>9249</v>
      </c>
      <c r="E14973" t="b">
        <v>0</v>
      </c>
      <c r="F14973" s="42" t="s">
        <v>9239</v>
      </c>
    </row>
    <row r="14974" spans="1:6" x14ac:dyDescent="0.2">
      <c r="A14974" s="42" t="s">
        <v>613</v>
      </c>
      <c r="B14974" s="42" t="s">
        <v>8464</v>
      </c>
      <c r="C14974">
        <v>2013</v>
      </c>
      <c r="D14974" s="42" t="s">
        <v>9250</v>
      </c>
      <c r="E14974" t="b">
        <v>0</v>
      </c>
      <c r="F14974" s="42" t="s">
        <v>9239</v>
      </c>
    </row>
    <row r="14975" spans="1:6" x14ac:dyDescent="0.2">
      <c r="A14975" s="42" t="s">
        <v>613</v>
      </c>
      <c r="B14975" s="42" t="s">
        <v>8464</v>
      </c>
      <c r="C14975">
        <v>2014</v>
      </c>
      <c r="D14975" s="42" t="s">
        <v>9251</v>
      </c>
      <c r="E14975" t="b">
        <v>0</v>
      </c>
      <c r="F14975" s="42" t="s">
        <v>9239</v>
      </c>
    </row>
    <row r="14976" spans="1:6" x14ac:dyDescent="0.2">
      <c r="A14976" s="42" t="s">
        <v>613</v>
      </c>
      <c r="B14976" s="42" t="s">
        <v>8464</v>
      </c>
      <c r="C14976">
        <v>2015</v>
      </c>
      <c r="D14976" s="42" t="s">
        <v>9132</v>
      </c>
      <c r="E14976" t="b">
        <v>0</v>
      </c>
      <c r="F14976" s="42" t="s">
        <v>9239</v>
      </c>
    </row>
    <row r="14977" spans="1:6" x14ac:dyDescent="0.2">
      <c r="A14977" s="42" t="s">
        <v>613</v>
      </c>
      <c r="B14977" s="42" t="s">
        <v>8464</v>
      </c>
      <c r="C14977">
        <v>2016</v>
      </c>
      <c r="D14977" s="42" t="s">
        <v>8522</v>
      </c>
      <c r="E14977" t="b">
        <v>0</v>
      </c>
      <c r="F14977" s="42" t="s">
        <v>9239</v>
      </c>
    </row>
    <row r="14978" spans="1:6" x14ac:dyDescent="0.2">
      <c r="A14978" s="42" t="s">
        <v>613</v>
      </c>
      <c r="B14978" s="42" t="s">
        <v>8464</v>
      </c>
      <c r="C14978">
        <v>2017</v>
      </c>
      <c r="D14978" s="42" t="s">
        <v>8709</v>
      </c>
      <c r="E14978" t="b">
        <v>0</v>
      </c>
      <c r="F14978" s="42" t="s">
        <v>9239</v>
      </c>
    </row>
    <row r="14979" spans="1:6" x14ac:dyDescent="0.2">
      <c r="A14979" s="42" t="s">
        <v>613</v>
      </c>
      <c r="B14979" s="42" t="s">
        <v>8464</v>
      </c>
      <c r="C14979">
        <v>2018</v>
      </c>
      <c r="D14979" s="42" t="s">
        <v>8540</v>
      </c>
      <c r="E14979" t="b">
        <v>0</v>
      </c>
      <c r="F14979" s="42" t="s">
        <v>9239</v>
      </c>
    </row>
    <row r="14980" spans="1:6" x14ac:dyDescent="0.2">
      <c r="A14980" s="42" t="s">
        <v>613</v>
      </c>
      <c r="B14980" s="42" t="s">
        <v>8464</v>
      </c>
      <c r="C14980">
        <v>2019</v>
      </c>
      <c r="D14980" s="42" t="s">
        <v>9252</v>
      </c>
      <c r="E14980" t="b">
        <v>0</v>
      </c>
      <c r="F14980" s="42" t="s">
        <v>9239</v>
      </c>
    </row>
    <row r="14981" spans="1:6" x14ac:dyDescent="0.2">
      <c r="A14981" s="42" t="s">
        <v>3664</v>
      </c>
      <c r="B14981" s="42" t="s">
        <v>8454</v>
      </c>
      <c r="C14981">
        <v>2013</v>
      </c>
      <c r="D14981" s="42" t="s">
        <v>10536</v>
      </c>
      <c r="E14981" t="b">
        <v>0</v>
      </c>
      <c r="F14981" s="42" t="s">
        <v>10870</v>
      </c>
    </row>
    <row r="14982" spans="1:6" x14ac:dyDescent="0.2">
      <c r="A14982" s="42" t="s">
        <v>3664</v>
      </c>
      <c r="B14982" s="42" t="s">
        <v>8454</v>
      </c>
      <c r="C14982">
        <v>2014</v>
      </c>
      <c r="D14982" s="42" t="s">
        <v>9190</v>
      </c>
      <c r="E14982" t="b">
        <v>0</v>
      </c>
      <c r="F14982" s="42" t="s">
        <v>10870</v>
      </c>
    </row>
    <row r="14983" spans="1:6" x14ac:dyDescent="0.2">
      <c r="A14983" s="42" t="s">
        <v>3664</v>
      </c>
      <c r="B14983" s="42" t="s">
        <v>8454</v>
      </c>
      <c r="C14983">
        <v>2015</v>
      </c>
      <c r="D14983" s="42" t="s">
        <v>8647</v>
      </c>
      <c r="E14983" t="b">
        <v>0</v>
      </c>
      <c r="F14983" s="42" t="s">
        <v>10870</v>
      </c>
    </row>
    <row r="14984" spans="1:6" x14ac:dyDescent="0.2">
      <c r="A14984" s="42" t="s">
        <v>3664</v>
      </c>
      <c r="B14984" s="42" t="s">
        <v>8454</v>
      </c>
      <c r="C14984">
        <v>2016</v>
      </c>
      <c r="D14984" s="42" t="s">
        <v>9035</v>
      </c>
      <c r="E14984" t="b">
        <v>0</v>
      </c>
      <c r="F14984" s="42" t="s">
        <v>10870</v>
      </c>
    </row>
    <row r="14985" spans="1:6" x14ac:dyDescent="0.2">
      <c r="A14985" s="42" t="s">
        <v>3664</v>
      </c>
      <c r="B14985" s="42" t="s">
        <v>8454</v>
      </c>
      <c r="C14985">
        <v>2017</v>
      </c>
      <c r="D14985" s="42" t="s">
        <v>8461</v>
      </c>
      <c r="E14985" t="b">
        <v>0</v>
      </c>
      <c r="F14985" s="42" t="s">
        <v>10870</v>
      </c>
    </row>
    <row r="14986" spans="1:6" x14ac:dyDescent="0.2">
      <c r="A14986" s="42" t="s">
        <v>3664</v>
      </c>
      <c r="B14986" s="42" t="s">
        <v>8454</v>
      </c>
      <c r="C14986">
        <v>2018</v>
      </c>
      <c r="D14986" s="42" t="s">
        <v>9346</v>
      </c>
      <c r="E14986" t="b">
        <v>0</v>
      </c>
      <c r="F14986" s="42" t="s">
        <v>10870</v>
      </c>
    </row>
    <row r="14987" spans="1:6" x14ac:dyDescent="0.2">
      <c r="A14987" s="42" t="s">
        <v>3664</v>
      </c>
      <c r="B14987" s="42" t="s">
        <v>8454</v>
      </c>
      <c r="C14987">
        <v>2019</v>
      </c>
      <c r="D14987" s="42" t="s">
        <v>10783</v>
      </c>
      <c r="E14987" t="b">
        <v>0</v>
      </c>
      <c r="F14987" s="42" t="s">
        <v>10870</v>
      </c>
    </row>
    <row r="14988" spans="1:6" x14ac:dyDescent="0.2">
      <c r="A14988" s="42" t="s">
        <v>3664</v>
      </c>
      <c r="B14988" s="42" t="s">
        <v>8462</v>
      </c>
      <c r="C14988">
        <v>2013</v>
      </c>
      <c r="D14988" s="42" t="s">
        <v>9491</v>
      </c>
      <c r="E14988" t="b">
        <v>0</v>
      </c>
      <c r="F14988" s="42" t="s">
        <v>10870</v>
      </c>
    </row>
    <row r="14989" spans="1:6" x14ac:dyDescent="0.2">
      <c r="A14989" s="42" t="s">
        <v>3664</v>
      </c>
      <c r="B14989" s="42" t="s">
        <v>8462</v>
      </c>
      <c r="C14989">
        <v>2014</v>
      </c>
      <c r="D14989" s="42" t="s">
        <v>9142</v>
      </c>
      <c r="E14989" t="b">
        <v>0</v>
      </c>
      <c r="F14989" s="42" t="s">
        <v>10870</v>
      </c>
    </row>
    <row r="14990" spans="1:6" x14ac:dyDescent="0.2">
      <c r="A14990" s="42" t="s">
        <v>3664</v>
      </c>
      <c r="B14990" s="42" t="s">
        <v>8462</v>
      </c>
      <c r="C14990">
        <v>2015</v>
      </c>
      <c r="D14990" s="42" t="s">
        <v>8670</v>
      </c>
      <c r="E14990" t="b">
        <v>0</v>
      </c>
      <c r="F14990" s="42" t="s">
        <v>10870</v>
      </c>
    </row>
    <row r="14991" spans="1:6" x14ac:dyDescent="0.2">
      <c r="A14991" s="42" t="s">
        <v>3664</v>
      </c>
      <c r="B14991" s="42" t="s">
        <v>8462</v>
      </c>
      <c r="C14991">
        <v>2016</v>
      </c>
      <c r="D14991" s="42" t="s">
        <v>9353</v>
      </c>
      <c r="E14991" t="b">
        <v>0</v>
      </c>
      <c r="F14991" s="42" t="s">
        <v>10870</v>
      </c>
    </row>
    <row r="14992" spans="1:6" x14ac:dyDescent="0.2">
      <c r="A14992" s="42" t="s">
        <v>3664</v>
      </c>
      <c r="B14992" s="42" t="s">
        <v>8462</v>
      </c>
      <c r="C14992">
        <v>2017</v>
      </c>
      <c r="D14992" s="42" t="s">
        <v>10536</v>
      </c>
      <c r="E14992" t="b">
        <v>0</v>
      </c>
      <c r="F14992" s="42" t="s">
        <v>10870</v>
      </c>
    </row>
    <row r="14993" spans="1:6" x14ac:dyDescent="0.2">
      <c r="A14993" s="42" t="s">
        <v>3664</v>
      </c>
      <c r="B14993" s="42" t="s">
        <v>8462</v>
      </c>
      <c r="C14993">
        <v>2018</v>
      </c>
      <c r="D14993" s="42" t="s">
        <v>10111</v>
      </c>
      <c r="E14993" t="b">
        <v>0</v>
      </c>
      <c r="F14993" s="42" t="s">
        <v>10870</v>
      </c>
    </row>
    <row r="14994" spans="1:6" x14ac:dyDescent="0.2">
      <c r="A14994" s="42" t="s">
        <v>3664</v>
      </c>
      <c r="B14994" s="42" t="s">
        <v>8462</v>
      </c>
      <c r="C14994">
        <v>2019</v>
      </c>
      <c r="D14994" s="42" t="s">
        <v>8842</v>
      </c>
      <c r="E14994" t="b">
        <v>0</v>
      </c>
      <c r="F14994" s="42" t="s">
        <v>10870</v>
      </c>
    </row>
    <row r="14995" spans="1:6" x14ac:dyDescent="0.2">
      <c r="A14995" s="42" t="s">
        <v>3664</v>
      </c>
      <c r="B14995" s="42" t="s">
        <v>8464</v>
      </c>
      <c r="C14995">
        <v>2013</v>
      </c>
      <c r="D14995" s="42" t="s">
        <v>9162</v>
      </c>
      <c r="E14995" t="b">
        <v>0</v>
      </c>
      <c r="F14995" s="42" t="s">
        <v>10870</v>
      </c>
    </row>
    <row r="14996" spans="1:6" x14ac:dyDescent="0.2">
      <c r="A14996" s="42" t="s">
        <v>3664</v>
      </c>
      <c r="B14996" s="42" t="s">
        <v>8464</v>
      </c>
      <c r="C14996">
        <v>2014</v>
      </c>
      <c r="D14996" s="42" t="s">
        <v>9357</v>
      </c>
      <c r="E14996" t="b">
        <v>0</v>
      </c>
      <c r="F14996" s="42" t="s">
        <v>10870</v>
      </c>
    </row>
    <row r="14997" spans="1:6" x14ac:dyDescent="0.2">
      <c r="A14997" s="42" t="s">
        <v>3664</v>
      </c>
      <c r="B14997" s="42" t="s">
        <v>8464</v>
      </c>
      <c r="C14997">
        <v>2015</v>
      </c>
      <c r="D14997" s="42" t="s">
        <v>8515</v>
      </c>
      <c r="E14997" t="b">
        <v>0</v>
      </c>
      <c r="F14997" s="42" t="s">
        <v>10870</v>
      </c>
    </row>
    <row r="14998" spans="1:6" x14ac:dyDescent="0.2">
      <c r="A14998" s="42" t="s">
        <v>3664</v>
      </c>
      <c r="B14998" s="42" t="s">
        <v>8464</v>
      </c>
      <c r="C14998">
        <v>2016</v>
      </c>
      <c r="D14998" s="42" t="s">
        <v>8511</v>
      </c>
      <c r="E14998" t="b">
        <v>0</v>
      </c>
      <c r="F14998" s="42" t="s">
        <v>10870</v>
      </c>
    </row>
    <row r="14999" spans="1:6" x14ac:dyDescent="0.2">
      <c r="A14999" s="42" t="s">
        <v>3664</v>
      </c>
      <c r="B14999" s="42" t="s">
        <v>8464</v>
      </c>
      <c r="C14999">
        <v>2017</v>
      </c>
      <c r="D14999" s="42" t="s">
        <v>8671</v>
      </c>
      <c r="E14999" t="b">
        <v>0</v>
      </c>
      <c r="F14999" s="42" t="s">
        <v>10870</v>
      </c>
    </row>
    <row r="15000" spans="1:6" x14ac:dyDescent="0.2">
      <c r="A15000" s="42" t="s">
        <v>3664</v>
      </c>
      <c r="B15000" s="42" t="s">
        <v>8464</v>
      </c>
      <c r="C15000">
        <v>2018</v>
      </c>
      <c r="D15000" s="42" t="s">
        <v>8759</v>
      </c>
      <c r="E15000" t="b">
        <v>0</v>
      </c>
      <c r="F15000" s="42" t="s">
        <v>10870</v>
      </c>
    </row>
    <row r="15001" spans="1:6" x14ac:dyDescent="0.2">
      <c r="A15001" s="42" t="s">
        <v>3664</v>
      </c>
      <c r="B15001" s="42" t="s">
        <v>8464</v>
      </c>
      <c r="C15001">
        <v>2019</v>
      </c>
      <c r="D15001" s="42" t="s">
        <v>9132</v>
      </c>
      <c r="E15001" t="b">
        <v>0</v>
      </c>
      <c r="F15001" s="42" t="s">
        <v>10870</v>
      </c>
    </row>
    <row r="15002" spans="1:6" x14ac:dyDescent="0.2">
      <c r="A15002" s="42" t="s">
        <v>3665</v>
      </c>
      <c r="B15002" s="42" t="s">
        <v>8454</v>
      </c>
      <c r="C15002">
        <v>2013</v>
      </c>
      <c r="D15002" s="42" t="s">
        <v>8961</v>
      </c>
      <c r="E15002" t="b">
        <v>0</v>
      </c>
      <c r="F15002" s="42" t="s">
        <v>10871</v>
      </c>
    </row>
    <row r="15003" spans="1:6" x14ac:dyDescent="0.2">
      <c r="A15003" s="42" t="s">
        <v>3665</v>
      </c>
      <c r="B15003" s="42" t="s">
        <v>8454</v>
      </c>
      <c r="C15003">
        <v>2014</v>
      </c>
      <c r="D15003" s="42" t="s">
        <v>9427</v>
      </c>
      <c r="E15003" t="b">
        <v>0</v>
      </c>
      <c r="F15003" s="42" t="s">
        <v>10871</v>
      </c>
    </row>
    <row r="15004" spans="1:6" x14ac:dyDescent="0.2">
      <c r="A15004" s="42" t="s">
        <v>3665</v>
      </c>
      <c r="B15004" s="42" t="s">
        <v>8454</v>
      </c>
      <c r="C15004">
        <v>2015</v>
      </c>
      <c r="D15004" s="42" t="s">
        <v>8696</v>
      </c>
      <c r="E15004" t="b">
        <v>0</v>
      </c>
      <c r="F15004" s="42" t="s">
        <v>10871</v>
      </c>
    </row>
    <row r="15005" spans="1:6" x14ac:dyDescent="0.2">
      <c r="A15005" s="42" t="s">
        <v>3665</v>
      </c>
      <c r="B15005" s="42" t="s">
        <v>8454</v>
      </c>
      <c r="C15005">
        <v>2016</v>
      </c>
      <c r="D15005" s="42" t="s">
        <v>9171</v>
      </c>
      <c r="E15005" t="b">
        <v>0</v>
      </c>
      <c r="F15005" s="42" t="s">
        <v>10871</v>
      </c>
    </row>
    <row r="15006" spans="1:6" x14ac:dyDescent="0.2">
      <c r="A15006" s="42" t="s">
        <v>3665</v>
      </c>
      <c r="B15006" s="42" t="s">
        <v>8454</v>
      </c>
      <c r="C15006">
        <v>2017</v>
      </c>
      <c r="D15006" s="42" t="s">
        <v>9087</v>
      </c>
      <c r="E15006" t="b">
        <v>0</v>
      </c>
      <c r="F15006" s="42" t="s">
        <v>10871</v>
      </c>
    </row>
    <row r="15007" spans="1:6" x14ac:dyDescent="0.2">
      <c r="A15007" s="42" t="s">
        <v>3665</v>
      </c>
      <c r="B15007" s="42" t="s">
        <v>8454</v>
      </c>
      <c r="C15007">
        <v>2018</v>
      </c>
      <c r="D15007" s="42" t="s">
        <v>9152</v>
      </c>
      <c r="E15007" t="b">
        <v>0</v>
      </c>
      <c r="F15007" s="42" t="s">
        <v>10871</v>
      </c>
    </row>
    <row r="15008" spans="1:6" x14ac:dyDescent="0.2">
      <c r="A15008" s="42" t="s">
        <v>3665</v>
      </c>
      <c r="B15008" s="42" t="s">
        <v>8454</v>
      </c>
      <c r="C15008">
        <v>2019</v>
      </c>
      <c r="D15008" s="42" t="s">
        <v>8459</v>
      </c>
      <c r="E15008" t="b">
        <v>0</v>
      </c>
      <c r="F15008" s="42" t="s">
        <v>10871</v>
      </c>
    </row>
    <row r="15009" spans="1:6" x14ac:dyDescent="0.2">
      <c r="A15009" s="42" t="s">
        <v>3665</v>
      </c>
      <c r="B15009" s="42" t="s">
        <v>8462</v>
      </c>
      <c r="C15009">
        <v>2013</v>
      </c>
      <c r="D15009" s="42" t="s">
        <v>8722</v>
      </c>
      <c r="E15009" t="b">
        <v>0</v>
      </c>
      <c r="F15009" s="42" t="s">
        <v>10871</v>
      </c>
    </row>
    <row r="15010" spans="1:6" x14ac:dyDescent="0.2">
      <c r="A15010" s="42" t="s">
        <v>3665</v>
      </c>
      <c r="B15010" s="42" t="s">
        <v>8462</v>
      </c>
      <c r="C15010">
        <v>2014</v>
      </c>
      <c r="D15010" s="42" t="s">
        <v>9463</v>
      </c>
      <c r="E15010" t="b">
        <v>0</v>
      </c>
      <c r="F15010" s="42" t="s">
        <v>10871</v>
      </c>
    </row>
    <row r="15011" spans="1:6" x14ac:dyDescent="0.2">
      <c r="A15011" s="42" t="s">
        <v>3665</v>
      </c>
      <c r="B15011" s="42" t="s">
        <v>8462</v>
      </c>
      <c r="C15011">
        <v>2015</v>
      </c>
      <c r="D15011" s="42" t="s">
        <v>8752</v>
      </c>
      <c r="E15011" t="b">
        <v>0</v>
      </c>
      <c r="F15011" s="42" t="s">
        <v>10871</v>
      </c>
    </row>
    <row r="15012" spans="1:6" x14ac:dyDescent="0.2">
      <c r="A15012" s="42" t="s">
        <v>3665</v>
      </c>
      <c r="B15012" s="42" t="s">
        <v>8462</v>
      </c>
      <c r="C15012">
        <v>2016</v>
      </c>
      <c r="D15012" s="42" t="s">
        <v>9171</v>
      </c>
      <c r="E15012" t="b">
        <v>0</v>
      </c>
      <c r="F15012" s="42" t="s">
        <v>10871</v>
      </c>
    </row>
    <row r="15013" spans="1:6" x14ac:dyDescent="0.2">
      <c r="A15013" s="42" t="s">
        <v>3665</v>
      </c>
      <c r="B15013" s="42" t="s">
        <v>8462</v>
      </c>
      <c r="C15013">
        <v>2017</v>
      </c>
      <c r="D15013" s="42" t="s">
        <v>9087</v>
      </c>
      <c r="E15013" t="b">
        <v>0</v>
      </c>
      <c r="F15013" s="42" t="s">
        <v>10871</v>
      </c>
    </row>
    <row r="15014" spans="1:6" x14ac:dyDescent="0.2">
      <c r="A15014" s="42" t="s">
        <v>3665</v>
      </c>
      <c r="B15014" s="42" t="s">
        <v>8462</v>
      </c>
      <c r="C15014">
        <v>2018</v>
      </c>
      <c r="D15014" s="42" t="s">
        <v>9152</v>
      </c>
      <c r="E15014" t="b">
        <v>0</v>
      </c>
      <c r="F15014" s="42" t="s">
        <v>10871</v>
      </c>
    </row>
    <row r="15015" spans="1:6" x14ac:dyDescent="0.2">
      <c r="A15015" s="42" t="s">
        <v>3665</v>
      </c>
      <c r="B15015" s="42" t="s">
        <v>8462</v>
      </c>
      <c r="C15015">
        <v>2019</v>
      </c>
      <c r="D15015" s="42" t="s">
        <v>8459</v>
      </c>
      <c r="E15015" t="b">
        <v>0</v>
      </c>
      <c r="F15015" s="42" t="s">
        <v>10871</v>
      </c>
    </row>
    <row r="15016" spans="1:6" x14ac:dyDescent="0.2">
      <c r="A15016" s="42" t="s">
        <v>3665</v>
      </c>
      <c r="B15016" s="42" t="s">
        <v>8464</v>
      </c>
      <c r="C15016">
        <v>2013</v>
      </c>
      <c r="D15016" s="42" t="s">
        <v>8466</v>
      </c>
      <c r="E15016" t="b">
        <v>0</v>
      </c>
      <c r="F15016" s="42" t="s">
        <v>10871</v>
      </c>
    </row>
    <row r="15017" spans="1:6" x14ac:dyDescent="0.2">
      <c r="A15017" s="42" t="s">
        <v>3665</v>
      </c>
      <c r="B15017" s="42" t="s">
        <v>8464</v>
      </c>
      <c r="C15017">
        <v>2014</v>
      </c>
      <c r="D15017" s="42" t="s">
        <v>8687</v>
      </c>
      <c r="E15017" t="b">
        <v>0</v>
      </c>
      <c r="F15017" s="42" t="s">
        <v>10871</v>
      </c>
    </row>
    <row r="15018" spans="1:6" x14ac:dyDescent="0.2">
      <c r="A15018" s="42" t="s">
        <v>3665</v>
      </c>
      <c r="B15018" s="42" t="s">
        <v>8464</v>
      </c>
      <c r="C15018">
        <v>2015</v>
      </c>
      <c r="D15018" s="42" t="s">
        <v>8714</v>
      </c>
      <c r="E15018" t="b">
        <v>0</v>
      </c>
      <c r="F15018" s="42" t="s">
        <v>10871</v>
      </c>
    </row>
    <row r="15019" spans="1:6" x14ac:dyDescent="0.2">
      <c r="A15019" s="42" t="s">
        <v>3665</v>
      </c>
      <c r="B15019" s="42" t="s">
        <v>8464</v>
      </c>
      <c r="C15019">
        <v>2016</v>
      </c>
      <c r="D15019" s="42" t="s">
        <v>8597</v>
      </c>
      <c r="E15019" t="b">
        <v>0</v>
      </c>
      <c r="F15019" s="42" t="s">
        <v>10871</v>
      </c>
    </row>
    <row r="15020" spans="1:6" x14ac:dyDescent="0.2">
      <c r="A15020" s="42" t="s">
        <v>3665</v>
      </c>
      <c r="B15020" s="42" t="s">
        <v>8464</v>
      </c>
      <c r="C15020">
        <v>2017</v>
      </c>
      <c r="D15020" s="42" t="s">
        <v>8598</v>
      </c>
      <c r="E15020" t="b">
        <v>0</v>
      </c>
      <c r="F15020" s="42" t="s">
        <v>10871</v>
      </c>
    </row>
    <row r="15021" spans="1:6" x14ac:dyDescent="0.2">
      <c r="A15021" s="42" t="s">
        <v>3665</v>
      </c>
      <c r="B15021" s="42" t="s">
        <v>8464</v>
      </c>
      <c r="C15021">
        <v>2018</v>
      </c>
      <c r="D15021" s="42" t="s">
        <v>8482</v>
      </c>
      <c r="E15021" t="b">
        <v>0</v>
      </c>
      <c r="F15021" s="42" t="s">
        <v>10871</v>
      </c>
    </row>
    <row r="15022" spans="1:6" x14ac:dyDescent="0.2">
      <c r="A15022" s="42" t="s">
        <v>3665</v>
      </c>
      <c r="B15022" s="42" t="s">
        <v>8464</v>
      </c>
      <c r="C15022">
        <v>2019</v>
      </c>
      <c r="D15022" s="42" t="s">
        <v>9013</v>
      </c>
      <c r="E15022" t="b">
        <v>0</v>
      </c>
      <c r="F15022" s="42" t="s">
        <v>10871</v>
      </c>
    </row>
    <row r="15023" spans="1:6" x14ac:dyDescent="0.2">
      <c r="A15023" s="42" t="s">
        <v>2024</v>
      </c>
      <c r="B15023" s="42" t="s">
        <v>8454</v>
      </c>
      <c r="C15023">
        <v>2013</v>
      </c>
      <c r="D15023" s="42" t="s">
        <v>9309</v>
      </c>
      <c r="E15023" t="b">
        <v>0</v>
      </c>
      <c r="F15023" s="42" t="s">
        <v>10266</v>
      </c>
    </row>
    <row r="15024" spans="1:6" x14ac:dyDescent="0.2">
      <c r="A15024" s="42" t="s">
        <v>2024</v>
      </c>
      <c r="B15024" s="42" t="s">
        <v>8454</v>
      </c>
      <c r="C15024">
        <v>2014</v>
      </c>
      <c r="D15024" s="42" t="s">
        <v>9240</v>
      </c>
      <c r="E15024" t="b">
        <v>0</v>
      </c>
      <c r="F15024" s="42" t="s">
        <v>10266</v>
      </c>
    </row>
    <row r="15025" spans="1:6" x14ac:dyDescent="0.2">
      <c r="A15025" s="42" t="s">
        <v>2024</v>
      </c>
      <c r="B15025" s="42" t="s">
        <v>8454</v>
      </c>
      <c r="C15025">
        <v>2015</v>
      </c>
      <c r="D15025" s="42" t="s">
        <v>8763</v>
      </c>
      <c r="E15025" t="b">
        <v>0</v>
      </c>
      <c r="F15025" s="42" t="s">
        <v>10266</v>
      </c>
    </row>
    <row r="15026" spans="1:6" x14ac:dyDescent="0.2">
      <c r="A15026" s="42" t="s">
        <v>2024</v>
      </c>
      <c r="B15026" s="42" t="s">
        <v>8454</v>
      </c>
      <c r="C15026">
        <v>2016</v>
      </c>
      <c r="D15026" s="42" t="s">
        <v>9383</v>
      </c>
      <c r="E15026" t="b">
        <v>0</v>
      </c>
      <c r="F15026" s="42" t="s">
        <v>10266</v>
      </c>
    </row>
    <row r="15027" spans="1:6" x14ac:dyDescent="0.2">
      <c r="A15027" s="42" t="s">
        <v>2024</v>
      </c>
      <c r="B15027" s="42" t="s">
        <v>8454</v>
      </c>
      <c r="C15027">
        <v>2017</v>
      </c>
      <c r="D15027" s="42" t="s">
        <v>9335</v>
      </c>
      <c r="E15027" t="b">
        <v>0</v>
      </c>
      <c r="F15027" s="42" t="s">
        <v>10266</v>
      </c>
    </row>
    <row r="15028" spans="1:6" x14ac:dyDescent="0.2">
      <c r="A15028" s="42" t="s">
        <v>2024</v>
      </c>
      <c r="B15028" s="42" t="s">
        <v>8454</v>
      </c>
      <c r="C15028">
        <v>2018</v>
      </c>
      <c r="D15028" s="42" t="s">
        <v>8912</v>
      </c>
      <c r="E15028" t="b">
        <v>0</v>
      </c>
      <c r="F15028" s="42" t="s">
        <v>10266</v>
      </c>
    </row>
    <row r="15029" spans="1:6" x14ac:dyDescent="0.2">
      <c r="A15029" s="42" t="s">
        <v>2024</v>
      </c>
      <c r="B15029" s="42" t="s">
        <v>8454</v>
      </c>
      <c r="C15029">
        <v>2019</v>
      </c>
      <c r="D15029" s="42" t="s">
        <v>10267</v>
      </c>
      <c r="E15029" t="b">
        <v>0</v>
      </c>
      <c r="F15029" s="42" t="s">
        <v>10266</v>
      </c>
    </row>
    <row r="15030" spans="1:6" x14ac:dyDescent="0.2">
      <c r="A15030" s="42" t="s">
        <v>2024</v>
      </c>
      <c r="B15030" s="42" t="s">
        <v>8462</v>
      </c>
      <c r="C15030">
        <v>2013</v>
      </c>
      <c r="D15030" s="42" t="s">
        <v>8768</v>
      </c>
      <c r="E15030" t="b">
        <v>0</v>
      </c>
      <c r="F15030" s="42" t="s">
        <v>10266</v>
      </c>
    </row>
    <row r="15031" spans="1:6" x14ac:dyDescent="0.2">
      <c r="A15031" s="42" t="s">
        <v>2024</v>
      </c>
      <c r="B15031" s="42" t="s">
        <v>8462</v>
      </c>
      <c r="C15031">
        <v>2014</v>
      </c>
      <c r="D15031" s="42" t="s">
        <v>9325</v>
      </c>
      <c r="E15031" t="b">
        <v>0</v>
      </c>
      <c r="F15031" s="42" t="s">
        <v>10266</v>
      </c>
    </row>
    <row r="15032" spans="1:6" x14ac:dyDescent="0.2">
      <c r="A15032" s="42" t="s">
        <v>2024</v>
      </c>
      <c r="B15032" s="42" t="s">
        <v>8462</v>
      </c>
      <c r="C15032">
        <v>2015</v>
      </c>
      <c r="D15032" s="42" t="s">
        <v>9149</v>
      </c>
      <c r="E15032" t="b">
        <v>0</v>
      </c>
      <c r="F15032" s="42" t="s">
        <v>10266</v>
      </c>
    </row>
    <row r="15033" spans="1:6" x14ac:dyDescent="0.2">
      <c r="A15033" s="42" t="s">
        <v>2024</v>
      </c>
      <c r="B15033" s="42" t="s">
        <v>8462</v>
      </c>
      <c r="C15033">
        <v>2016</v>
      </c>
      <c r="D15033" s="42" t="s">
        <v>9335</v>
      </c>
      <c r="E15033" t="b">
        <v>0</v>
      </c>
      <c r="F15033" s="42" t="s">
        <v>10266</v>
      </c>
    </row>
    <row r="15034" spans="1:6" x14ac:dyDescent="0.2">
      <c r="A15034" s="42" t="s">
        <v>2024</v>
      </c>
      <c r="B15034" s="42" t="s">
        <v>8462</v>
      </c>
      <c r="C15034">
        <v>2017</v>
      </c>
      <c r="D15034" s="42" t="s">
        <v>10268</v>
      </c>
      <c r="E15034" t="b">
        <v>0</v>
      </c>
      <c r="F15034" s="42" t="s">
        <v>10266</v>
      </c>
    </row>
    <row r="15035" spans="1:6" x14ac:dyDescent="0.2">
      <c r="A15035" s="42" t="s">
        <v>2024</v>
      </c>
      <c r="B15035" s="42" t="s">
        <v>8462</v>
      </c>
      <c r="C15035">
        <v>2018</v>
      </c>
      <c r="D15035" s="42" t="s">
        <v>10269</v>
      </c>
      <c r="E15035" t="b">
        <v>0</v>
      </c>
      <c r="F15035" s="42" t="s">
        <v>10266</v>
      </c>
    </row>
    <row r="15036" spans="1:6" x14ac:dyDescent="0.2">
      <c r="A15036" s="42" t="s">
        <v>2024</v>
      </c>
      <c r="B15036" s="42" t="s">
        <v>8462</v>
      </c>
      <c r="C15036">
        <v>2019</v>
      </c>
      <c r="D15036" s="42" t="s">
        <v>9752</v>
      </c>
      <c r="E15036" t="b">
        <v>0</v>
      </c>
      <c r="F15036" s="42" t="s">
        <v>10266</v>
      </c>
    </row>
    <row r="15037" spans="1:6" x14ac:dyDescent="0.2">
      <c r="A15037" s="42" t="s">
        <v>2024</v>
      </c>
      <c r="B15037" s="42" t="s">
        <v>8464</v>
      </c>
      <c r="C15037">
        <v>2013</v>
      </c>
      <c r="D15037" s="42" t="s">
        <v>9143</v>
      </c>
      <c r="E15037" t="b">
        <v>0</v>
      </c>
      <c r="F15037" s="42" t="s">
        <v>10266</v>
      </c>
    </row>
    <row r="15038" spans="1:6" x14ac:dyDescent="0.2">
      <c r="A15038" s="42" t="s">
        <v>2024</v>
      </c>
      <c r="B15038" s="42" t="s">
        <v>8464</v>
      </c>
      <c r="C15038">
        <v>2014</v>
      </c>
      <c r="D15038" s="42" t="s">
        <v>8586</v>
      </c>
      <c r="E15038" t="b">
        <v>0</v>
      </c>
      <c r="F15038" s="42" t="s">
        <v>10266</v>
      </c>
    </row>
    <row r="15039" spans="1:6" x14ac:dyDescent="0.2">
      <c r="A15039" s="42" t="s">
        <v>2024</v>
      </c>
      <c r="B15039" s="42" t="s">
        <v>8464</v>
      </c>
      <c r="C15039">
        <v>2015</v>
      </c>
      <c r="D15039" s="42" t="s">
        <v>9162</v>
      </c>
      <c r="E15039" t="b">
        <v>0</v>
      </c>
      <c r="F15039" s="42" t="s">
        <v>10266</v>
      </c>
    </row>
    <row r="15040" spans="1:6" x14ac:dyDescent="0.2">
      <c r="A15040" s="42" t="s">
        <v>2024</v>
      </c>
      <c r="B15040" s="42" t="s">
        <v>8464</v>
      </c>
      <c r="C15040">
        <v>2016</v>
      </c>
      <c r="D15040" s="42" t="s">
        <v>8698</v>
      </c>
      <c r="E15040" t="b">
        <v>0</v>
      </c>
      <c r="F15040" s="42" t="s">
        <v>10266</v>
      </c>
    </row>
    <row r="15041" spans="1:6" x14ac:dyDescent="0.2">
      <c r="A15041" s="42" t="s">
        <v>2024</v>
      </c>
      <c r="B15041" s="42" t="s">
        <v>8464</v>
      </c>
      <c r="C15041">
        <v>2017</v>
      </c>
      <c r="D15041" s="42" t="s">
        <v>9180</v>
      </c>
      <c r="E15041" t="b">
        <v>0</v>
      </c>
      <c r="F15041" s="42" t="s">
        <v>10266</v>
      </c>
    </row>
    <row r="15042" spans="1:6" x14ac:dyDescent="0.2">
      <c r="A15042" s="42" t="s">
        <v>2024</v>
      </c>
      <c r="B15042" s="42" t="s">
        <v>8464</v>
      </c>
      <c r="C15042">
        <v>2018</v>
      </c>
      <c r="D15042" s="42" t="s">
        <v>8585</v>
      </c>
      <c r="E15042" t="b">
        <v>0</v>
      </c>
      <c r="F15042" s="42" t="s">
        <v>10266</v>
      </c>
    </row>
    <row r="15043" spans="1:6" x14ac:dyDescent="0.2">
      <c r="A15043" s="42" t="s">
        <v>2024</v>
      </c>
      <c r="B15043" s="42" t="s">
        <v>8464</v>
      </c>
      <c r="C15043">
        <v>2019</v>
      </c>
      <c r="D15043" s="42" t="s">
        <v>9229</v>
      </c>
      <c r="E15043" t="b">
        <v>0</v>
      </c>
      <c r="F15043" s="42" t="s">
        <v>10266</v>
      </c>
    </row>
    <row r="15044" spans="1:6" x14ac:dyDescent="0.2">
      <c r="A15044" s="42" t="s">
        <v>3666</v>
      </c>
      <c r="B15044" s="42" t="s">
        <v>8454</v>
      </c>
      <c r="C15044">
        <v>2013</v>
      </c>
      <c r="D15044" s="42" t="s">
        <v>8845</v>
      </c>
      <c r="E15044" t="b">
        <v>0</v>
      </c>
      <c r="F15044" s="42" t="s">
        <v>10872</v>
      </c>
    </row>
    <row r="15045" spans="1:6" x14ac:dyDescent="0.2">
      <c r="A15045" s="42" t="s">
        <v>3666</v>
      </c>
      <c r="B15045" s="42" t="s">
        <v>8454</v>
      </c>
      <c r="C15045">
        <v>2014</v>
      </c>
      <c r="D15045" s="42" t="s">
        <v>9281</v>
      </c>
      <c r="E15045" t="b">
        <v>0</v>
      </c>
      <c r="F15045" s="42" t="s">
        <v>10872</v>
      </c>
    </row>
    <row r="15046" spans="1:6" x14ac:dyDescent="0.2">
      <c r="A15046" s="42" t="s">
        <v>3666</v>
      </c>
      <c r="B15046" s="42" t="s">
        <v>8454</v>
      </c>
      <c r="C15046">
        <v>2015</v>
      </c>
      <c r="D15046" s="42" t="s">
        <v>8763</v>
      </c>
      <c r="E15046" t="b">
        <v>0</v>
      </c>
      <c r="F15046" s="42" t="s">
        <v>10872</v>
      </c>
    </row>
    <row r="15047" spans="1:6" x14ac:dyDescent="0.2">
      <c r="A15047" s="42" t="s">
        <v>3666</v>
      </c>
      <c r="B15047" s="42" t="s">
        <v>8454</v>
      </c>
      <c r="C15047">
        <v>2016</v>
      </c>
      <c r="D15047" s="42" t="s">
        <v>8841</v>
      </c>
      <c r="E15047" t="b">
        <v>0</v>
      </c>
      <c r="F15047" s="42" t="s">
        <v>10872</v>
      </c>
    </row>
    <row r="15048" spans="1:6" x14ac:dyDescent="0.2">
      <c r="A15048" s="42" t="s">
        <v>3666</v>
      </c>
      <c r="B15048" s="42" t="s">
        <v>8454</v>
      </c>
      <c r="C15048">
        <v>2017</v>
      </c>
      <c r="D15048" s="42" t="s">
        <v>9347</v>
      </c>
      <c r="E15048" t="b">
        <v>0</v>
      </c>
      <c r="F15048" s="42" t="s">
        <v>10872</v>
      </c>
    </row>
    <row r="15049" spans="1:6" x14ac:dyDescent="0.2">
      <c r="A15049" s="42" t="s">
        <v>3666</v>
      </c>
      <c r="B15049" s="42" t="s">
        <v>8454</v>
      </c>
      <c r="C15049">
        <v>2018</v>
      </c>
      <c r="D15049" s="42" t="s">
        <v>10488</v>
      </c>
      <c r="E15049" t="b">
        <v>0</v>
      </c>
      <c r="F15049" s="42" t="s">
        <v>10872</v>
      </c>
    </row>
    <row r="15050" spans="1:6" x14ac:dyDescent="0.2">
      <c r="A15050" s="42" t="s">
        <v>3666</v>
      </c>
      <c r="B15050" s="42" t="s">
        <v>8454</v>
      </c>
      <c r="C15050">
        <v>2019</v>
      </c>
      <c r="D15050" s="42" t="s">
        <v>10762</v>
      </c>
      <c r="E15050" t="b">
        <v>0</v>
      </c>
      <c r="F15050" s="42" t="s">
        <v>10872</v>
      </c>
    </row>
    <row r="15051" spans="1:6" x14ac:dyDescent="0.2">
      <c r="A15051" s="42" t="s">
        <v>3666</v>
      </c>
      <c r="B15051" s="42" t="s">
        <v>8462</v>
      </c>
      <c r="C15051">
        <v>2013</v>
      </c>
      <c r="D15051" s="42" t="s">
        <v>8749</v>
      </c>
      <c r="E15051" t="b">
        <v>0</v>
      </c>
      <c r="F15051" s="42" t="s">
        <v>10872</v>
      </c>
    </row>
    <row r="15052" spans="1:6" x14ac:dyDescent="0.2">
      <c r="A15052" s="42" t="s">
        <v>3666</v>
      </c>
      <c r="B15052" s="42" t="s">
        <v>8462</v>
      </c>
      <c r="C15052">
        <v>2014</v>
      </c>
      <c r="D15052" s="42" t="s">
        <v>10826</v>
      </c>
      <c r="E15052" t="b">
        <v>0</v>
      </c>
      <c r="F15052" s="42" t="s">
        <v>10872</v>
      </c>
    </row>
    <row r="15053" spans="1:6" x14ac:dyDescent="0.2">
      <c r="A15053" s="42" t="s">
        <v>3666</v>
      </c>
      <c r="B15053" s="42" t="s">
        <v>8462</v>
      </c>
      <c r="C15053">
        <v>2015</v>
      </c>
      <c r="D15053" s="42" t="s">
        <v>9246</v>
      </c>
      <c r="E15053" t="b">
        <v>0</v>
      </c>
      <c r="F15053" s="42" t="s">
        <v>10872</v>
      </c>
    </row>
    <row r="15054" spans="1:6" x14ac:dyDescent="0.2">
      <c r="A15054" s="42" t="s">
        <v>3666</v>
      </c>
      <c r="B15054" s="42" t="s">
        <v>8462</v>
      </c>
      <c r="C15054">
        <v>2016</v>
      </c>
      <c r="D15054" s="42" t="s">
        <v>8840</v>
      </c>
      <c r="E15054" t="b">
        <v>0</v>
      </c>
      <c r="F15054" s="42" t="s">
        <v>10872</v>
      </c>
    </row>
    <row r="15055" spans="1:6" x14ac:dyDescent="0.2">
      <c r="A15055" s="42" t="s">
        <v>3666</v>
      </c>
      <c r="B15055" s="42" t="s">
        <v>8462</v>
      </c>
      <c r="C15055">
        <v>2017</v>
      </c>
      <c r="D15055" s="42" t="s">
        <v>10079</v>
      </c>
      <c r="E15055" t="b">
        <v>0</v>
      </c>
      <c r="F15055" s="42" t="s">
        <v>10872</v>
      </c>
    </row>
    <row r="15056" spans="1:6" x14ac:dyDescent="0.2">
      <c r="A15056" s="42" t="s">
        <v>3666</v>
      </c>
      <c r="B15056" s="42" t="s">
        <v>8462</v>
      </c>
      <c r="C15056">
        <v>2018</v>
      </c>
      <c r="D15056" s="42" t="s">
        <v>9690</v>
      </c>
      <c r="E15056" t="b">
        <v>0</v>
      </c>
      <c r="F15056" s="42" t="s">
        <v>10872</v>
      </c>
    </row>
    <row r="15057" spans="1:6" x14ac:dyDescent="0.2">
      <c r="A15057" s="42" t="s">
        <v>3666</v>
      </c>
      <c r="B15057" s="42" t="s">
        <v>8462</v>
      </c>
      <c r="C15057">
        <v>2019</v>
      </c>
      <c r="D15057" s="42" t="s">
        <v>10873</v>
      </c>
      <c r="E15057" t="b">
        <v>0</v>
      </c>
      <c r="F15057" s="42" t="s">
        <v>10872</v>
      </c>
    </row>
    <row r="15058" spans="1:6" x14ac:dyDescent="0.2">
      <c r="A15058" s="42" t="s">
        <v>3666</v>
      </c>
      <c r="B15058" s="42" t="s">
        <v>8464</v>
      </c>
      <c r="C15058">
        <v>2013</v>
      </c>
      <c r="D15058" s="42" t="s">
        <v>8598</v>
      </c>
      <c r="E15058" t="b">
        <v>0</v>
      </c>
      <c r="F15058" s="42" t="s">
        <v>10872</v>
      </c>
    </row>
    <row r="15059" spans="1:6" x14ac:dyDescent="0.2">
      <c r="A15059" s="42" t="s">
        <v>3666</v>
      </c>
      <c r="B15059" s="42" t="s">
        <v>8464</v>
      </c>
      <c r="C15059">
        <v>2014</v>
      </c>
      <c r="D15059" s="42" t="s">
        <v>8598</v>
      </c>
      <c r="E15059" t="b">
        <v>0</v>
      </c>
      <c r="F15059" s="42" t="s">
        <v>10872</v>
      </c>
    </row>
    <row r="15060" spans="1:6" x14ac:dyDescent="0.2">
      <c r="A15060" s="42" t="s">
        <v>3666</v>
      </c>
      <c r="B15060" s="42" t="s">
        <v>8464</v>
      </c>
      <c r="C15060">
        <v>2015</v>
      </c>
      <c r="D15060" s="42" t="s">
        <v>8598</v>
      </c>
      <c r="E15060" t="b">
        <v>0</v>
      </c>
      <c r="F15060" s="42" t="s">
        <v>10872</v>
      </c>
    </row>
    <row r="15061" spans="1:6" x14ac:dyDescent="0.2">
      <c r="A15061" s="42" t="s">
        <v>3666</v>
      </c>
      <c r="B15061" s="42" t="s">
        <v>8464</v>
      </c>
      <c r="C15061">
        <v>2016</v>
      </c>
      <c r="D15061" s="42" t="s">
        <v>8598</v>
      </c>
      <c r="E15061" t="b">
        <v>0</v>
      </c>
      <c r="F15061" s="42" t="s">
        <v>10872</v>
      </c>
    </row>
    <row r="15062" spans="1:6" x14ac:dyDescent="0.2">
      <c r="A15062" s="42" t="s">
        <v>3666</v>
      </c>
      <c r="B15062" s="42" t="s">
        <v>8464</v>
      </c>
      <c r="C15062">
        <v>2017</v>
      </c>
      <c r="D15062" s="42" t="s">
        <v>8598</v>
      </c>
      <c r="E15062" t="b">
        <v>0</v>
      </c>
      <c r="F15062" s="42" t="s">
        <v>10872</v>
      </c>
    </row>
    <row r="15063" spans="1:6" x14ac:dyDescent="0.2">
      <c r="A15063" s="42" t="s">
        <v>3666</v>
      </c>
      <c r="B15063" s="42" t="s">
        <v>8464</v>
      </c>
      <c r="C15063">
        <v>2018</v>
      </c>
      <c r="D15063" s="42" t="s">
        <v>8828</v>
      </c>
      <c r="E15063" t="b">
        <v>0</v>
      </c>
      <c r="F15063" s="42" t="s">
        <v>10872</v>
      </c>
    </row>
    <row r="15064" spans="1:6" x14ac:dyDescent="0.2">
      <c r="A15064" s="42" t="s">
        <v>3666</v>
      </c>
      <c r="B15064" s="42" t="s">
        <v>8464</v>
      </c>
      <c r="C15064">
        <v>2019</v>
      </c>
      <c r="D15064" s="42" t="s">
        <v>9256</v>
      </c>
      <c r="E15064" t="b">
        <v>0</v>
      </c>
      <c r="F15064" s="42" t="s">
        <v>10872</v>
      </c>
    </row>
    <row r="15065" spans="1:6" x14ac:dyDescent="0.2">
      <c r="A15065" s="42" t="s">
        <v>3668</v>
      </c>
      <c r="B15065" s="42" t="s">
        <v>8454</v>
      </c>
      <c r="C15065">
        <v>2013</v>
      </c>
      <c r="D15065" s="42" t="s">
        <v>8493</v>
      </c>
      <c r="E15065" t="b">
        <v>0</v>
      </c>
      <c r="F15065" s="42" t="s">
        <v>9181</v>
      </c>
    </row>
    <row r="15066" spans="1:6" x14ac:dyDescent="0.2">
      <c r="A15066" s="42" t="s">
        <v>3668</v>
      </c>
      <c r="B15066" s="42" t="s">
        <v>8454</v>
      </c>
      <c r="C15066">
        <v>2014</v>
      </c>
      <c r="D15066" s="42" t="s">
        <v>9182</v>
      </c>
      <c r="E15066" t="b">
        <v>0</v>
      </c>
      <c r="F15066" s="42" t="s">
        <v>9181</v>
      </c>
    </row>
    <row r="15067" spans="1:6" x14ac:dyDescent="0.2">
      <c r="A15067" s="42" t="s">
        <v>3668</v>
      </c>
      <c r="B15067" s="42" t="s">
        <v>8454</v>
      </c>
      <c r="C15067">
        <v>2015</v>
      </c>
      <c r="D15067" s="42" t="s">
        <v>9183</v>
      </c>
      <c r="E15067" t="b">
        <v>0</v>
      </c>
      <c r="F15067" s="42" t="s">
        <v>9181</v>
      </c>
    </row>
    <row r="15068" spans="1:6" x14ac:dyDescent="0.2">
      <c r="A15068" s="42" t="s">
        <v>3668</v>
      </c>
      <c r="B15068" s="42" t="s">
        <v>8454</v>
      </c>
      <c r="C15068">
        <v>2016</v>
      </c>
      <c r="D15068" s="42" t="s">
        <v>9184</v>
      </c>
      <c r="E15068" t="b">
        <v>0</v>
      </c>
      <c r="F15068" s="42" t="s">
        <v>9181</v>
      </c>
    </row>
    <row r="15069" spans="1:6" x14ac:dyDescent="0.2">
      <c r="A15069" s="42" t="s">
        <v>3668</v>
      </c>
      <c r="B15069" s="42" t="s">
        <v>8454</v>
      </c>
      <c r="C15069">
        <v>2017</v>
      </c>
      <c r="D15069" s="42" t="s">
        <v>9185</v>
      </c>
      <c r="E15069" t="b">
        <v>0</v>
      </c>
      <c r="F15069" s="42" t="s">
        <v>9181</v>
      </c>
    </row>
    <row r="15070" spans="1:6" x14ac:dyDescent="0.2">
      <c r="A15070" s="42" t="s">
        <v>3668</v>
      </c>
      <c r="B15070" s="42" t="s">
        <v>8454</v>
      </c>
      <c r="C15070">
        <v>2018</v>
      </c>
      <c r="D15070" s="42" t="s">
        <v>9186</v>
      </c>
      <c r="E15070" t="b">
        <v>0</v>
      </c>
      <c r="F15070" s="42" t="s">
        <v>9181</v>
      </c>
    </row>
    <row r="15071" spans="1:6" x14ac:dyDescent="0.2">
      <c r="A15071" s="42" t="s">
        <v>3668</v>
      </c>
      <c r="B15071" s="42" t="s">
        <v>8454</v>
      </c>
      <c r="C15071">
        <v>2019</v>
      </c>
      <c r="D15071" s="42" t="s">
        <v>9187</v>
      </c>
      <c r="E15071" t="b">
        <v>0</v>
      </c>
      <c r="F15071" s="42" t="s">
        <v>9181</v>
      </c>
    </row>
    <row r="15072" spans="1:6" x14ac:dyDescent="0.2">
      <c r="A15072" s="42" t="s">
        <v>3668</v>
      </c>
      <c r="B15072" s="42" t="s">
        <v>8462</v>
      </c>
      <c r="C15072">
        <v>2013</v>
      </c>
      <c r="D15072" s="42" t="s">
        <v>9188</v>
      </c>
      <c r="E15072" t="b">
        <v>0</v>
      </c>
      <c r="F15072" s="42" t="s">
        <v>9181</v>
      </c>
    </row>
    <row r="15073" spans="1:6" x14ac:dyDescent="0.2">
      <c r="A15073" s="42" t="s">
        <v>3668</v>
      </c>
      <c r="B15073" s="42" t="s">
        <v>8462</v>
      </c>
      <c r="C15073">
        <v>2014</v>
      </c>
      <c r="D15073" s="42" t="s">
        <v>8494</v>
      </c>
      <c r="E15073" t="b">
        <v>0</v>
      </c>
      <c r="F15073" s="42" t="s">
        <v>9181</v>
      </c>
    </row>
    <row r="15074" spans="1:6" x14ac:dyDescent="0.2">
      <c r="A15074" s="42" t="s">
        <v>3668</v>
      </c>
      <c r="B15074" s="42" t="s">
        <v>8462</v>
      </c>
      <c r="C15074">
        <v>2015</v>
      </c>
      <c r="D15074" s="42" t="s">
        <v>9189</v>
      </c>
      <c r="E15074" t="b">
        <v>0</v>
      </c>
      <c r="F15074" s="42" t="s">
        <v>9181</v>
      </c>
    </row>
    <row r="15075" spans="1:6" x14ac:dyDescent="0.2">
      <c r="A15075" s="42" t="s">
        <v>3668</v>
      </c>
      <c r="B15075" s="42" t="s">
        <v>8462</v>
      </c>
      <c r="C15075">
        <v>2016</v>
      </c>
      <c r="D15075" s="42" t="s">
        <v>9190</v>
      </c>
      <c r="E15075" t="b">
        <v>0</v>
      </c>
      <c r="F15075" s="42" t="s">
        <v>9181</v>
      </c>
    </row>
    <row r="15076" spans="1:6" x14ac:dyDescent="0.2">
      <c r="A15076" s="42" t="s">
        <v>3668</v>
      </c>
      <c r="B15076" s="42" t="s">
        <v>8462</v>
      </c>
      <c r="C15076">
        <v>2017</v>
      </c>
      <c r="D15076" s="42" t="s">
        <v>8990</v>
      </c>
      <c r="E15076" t="b">
        <v>0</v>
      </c>
      <c r="F15076" s="42" t="s">
        <v>9181</v>
      </c>
    </row>
    <row r="15077" spans="1:6" x14ac:dyDescent="0.2">
      <c r="A15077" s="42" t="s">
        <v>3668</v>
      </c>
      <c r="B15077" s="42" t="s">
        <v>8462</v>
      </c>
      <c r="C15077">
        <v>2018</v>
      </c>
      <c r="D15077" s="42" t="s">
        <v>9186</v>
      </c>
      <c r="E15077" t="b">
        <v>0</v>
      </c>
      <c r="F15077" s="42" t="s">
        <v>9181</v>
      </c>
    </row>
    <row r="15078" spans="1:6" x14ac:dyDescent="0.2">
      <c r="A15078" s="42" t="s">
        <v>3668</v>
      </c>
      <c r="B15078" s="42" t="s">
        <v>8462</v>
      </c>
      <c r="C15078">
        <v>2019</v>
      </c>
      <c r="D15078" s="42" t="s">
        <v>8540</v>
      </c>
      <c r="E15078" t="b">
        <v>0</v>
      </c>
      <c r="F15078" s="42" t="s">
        <v>9181</v>
      </c>
    </row>
    <row r="15079" spans="1:6" x14ac:dyDescent="0.2">
      <c r="A15079" s="42" t="s">
        <v>3668</v>
      </c>
      <c r="B15079" s="42" t="s">
        <v>8464</v>
      </c>
      <c r="C15079">
        <v>2013</v>
      </c>
      <c r="D15079" s="42" t="s">
        <v>8639</v>
      </c>
      <c r="E15079" t="b">
        <v>0</v>
      </c>
      <c r="F15079" s="42" t="s">
        <v>9181</v>
      </c>
    </row>
    <row r="15080" spans="1:6" x14ac:dyDescent="0.2">
      <c r="A15080" s="42" t="s">
        <v>3668</v>
      </c>
      <c r="B15080" s="42" t="s">
        <v>8464</v>
      </c>
      <c r="C15080">
        <v>2014</v>
      </c>
      <c r="D15080" s="42" t="s">
        <v>8995</v>
      </c>
      <c r="E15080" t="b">
        <v>0</v>
      </c>
      <c r="F15080" s="42" t="s">
        <v>9181</v>
      </c>
    </row>
    <row r="15081" spans="1:6" x14ac:dyDescent="0.2">
      <c r="A15081" s="42" t="s">
        <v>3668</v>
      </c>
      <c r="B15081" s="42" t="s">
        <v>8464</v>
      </c>
      <c r="C15081">
        <v>2015</v>
      </c>
      <c r="D15081" s="42" t="s">
        <v>8649</v>
      </c>
      <c r="E15081" t="b">
        <v>0</v>
      </c>
      <c r="F15081" s="42" t="s">
        <v>9181</v>
      </c>
    </row>
    <row r="15082" spans="1:6" x14ac:dyDescent="0.2">
      <c r="A15082" s="42" t="s">
        <v>3668</v>
      </c>
      <c r="B15082" s="42" t="s">
        <v>8464</v>
      </c>
      <c r="C15082">
        <v>2016</v>
      </c>
      <c r="D15082" s="42" t="s">
        <v>8956</v>
      </c>
      <c r="E15082" t="b">
        <v>0</v>
      </c>
      <c r="F15082" s="42" t="s">
        <v>9181</v>
      </c>
    </row>
    <row r="15083" spans="1:6" x14ac:dyDescent="0.2">
      <c r="A15083" s="42" t="s">
        <v>3668</v>
      </c>
      <c r="B15083" s="42" t="s">
        <v>8464</v>
      </c>
      <c r="C15083">
        <v>2017</v>
      </c>
      <c r="D15083" s="42" t="s">
        <v>8631</v>
      </c>
      <c r="E15083" t="b">
        <v>0</v>
      </c>
      <c r="F15083" s="42" t="s">
        <v>9181</v>
      </c>
    </row>
    <row r="15084" spans="1:6" x14ac:dyDescent="0.2">
      <c r="A15084" s="42" t="s">
        <v>3668</v>
      </c>
      <c r="B15084" s="42" t="s">
        <v>8464</v>
      </c>
      <c r="C15084">
        <v>2018</v>
      </c>
      <c r="D15084" s="42" t="s">
        <v>8613</v>
      </c>
      <c r="E15084" t="b">
        <v>0</v>
      </c>
      <c r="F15084" s="42" t="s">
        <v>9181</v>
      </c>
    </row>
    <row r="15085" spans="1:6" x14ac:dyDescent="0.2">
      <c r="A15085" s="42" t="s">
        <v>3668</v>
      </c>
      <c r="B15085" s="42" t="s">
        <v>8464</v>
      </c>
      <c r="C15085">
        <v>2019</v>
      </c>
      <c r="D15085" s="42" t="s">
        <v>9191</v>
      </c>
      <c r="E15085" t="b">
        <v>0</v>
      </c>
      <c r="F15085" s="42" t="s">
        <v>9181</v>
      </c>
    </row>
    <row r="15086" spans="1:6" x14ac:dyDescent="0.2">
      <c r="A15086" s="42" t="s">
        <v>3670</v>
      </c>
      <c r="B15086" s="42" t="s">
        <v>8454</v>
      </c>
      <c r="C15086">
        <v>2013</v>
      </c>
      <c r="D15086" s="42" t="s">
        <v>8493</v>
      </c>
      <c r="E15086" t="b">
        <v>0</v>
      </c>
      <c r="F15086" s="42" t="s">
        <v>9181</v>
      </c>
    </row>
    <row r="15087" spans="1:6" x14ac:dyDescent="0.2">
      <c r="A15087" s="42" t="s">
        <v>3670</v>
      </c>
      <c r="B15087" s="42" t="s">
        <v>8454</v>
      </c>
      <c r="C15087">
        <v>2014</v>
      </c>
      <c r="D15087" s="42" t="s">
        <v>9182</v>
      </c>
      <c r="E15087" t="b">
        <v>0</v>
      </c>
      <c r="F15087" s="42" t="s">
        <v>9181</v>
      </c>
    </row>
    <row r="15088" spans="1:6" x14ac:dyDescent="0.2">
      <c r="A15088" s="42" t="s">
        <v>3670</v>
      </c>
      <c r="B15088" s="42" t="s">
        <v>8454</v>
      </c>
      <c r="C15088">
        <v>2015</v>
      </c>
      <c r="D15088" s="42" t="s">
        <v>9183</v>
      </c>
      <c r="E15088" t="b">
        <v>0</v>
      </c>
      <c r="F15088" s="42" t="s">
        <v>9181</v>
      </c>
    </row>
    <row r="15089" spans="1:6" x14ac:dyDescent="0.2">
      <c r="A15089" s="42" t="s">
        <v>3670</v>
      </c>
      <c r="B15089" s="42" t="s">
        <v>8454</v>
      </c>
      <c r="C15089">
        <v>2016</v>
      </c>
      <c r="D15089" s="42" t="s">
        <v>9184</v>
      </c>
      <c r="E15089" t="b">
        <v>0</v>
      </c>
      <c r="F15089" s="42" t="s">
        <v>9181</v>
      </c>
    </row>
    <row r="15090" spans="1:6" x14ac:dyDescent="0.2">
      <c r="A15090" s="42" t="s">
        <v>3670</v>
      </c>
      <c r="B15090" s="42" t="s">
        <v>8454</v>
      </c>
      <c r="C15090">
        <v>2017</v>
      </c>
      <c r="D15090" s="42" t="s">
        <v>9185</v>
      </c>
      <c r="E15090" t="b">
        <v>0</v>
      </c>
      <c r="F15090" s="42" t="s">
        <v>9181</v>
      </c>
    </row>
    <row r="15091" spans="1:6" x14ac:dyDescent="0.2">
      <c r="A15091" s="42" t="s">
        <v>3670</v>
      </c>
      <c r="B15091" s="42" t="s">
        <v>8454</v>
      </c>
      <c r="C15091">
        <v>2018</v>
      </c>
      <c r="D15091" s="42" t="s">
        <v>9186</v>
      </c>
      <c r="E15091" t="b">
        <v>0</v>
      </c>
      <c r="F15091" s="42" t="s">
        <v>9181</v>
      </c>
    </row>
    <row r="15092" spans="1:6" x14ac:dyDescent="0.2">
      <c r="A15092" s="42" t="s">
        <v>3670</v>
      </c>
      <c r="B15092" s="42" t="s">
        <v>8454</v>
      </c>
      <c r="C15092">
        <v>2019</v>
      </c>
      <c r="D15092" s="42" t="s">
        <v>9187</v>
      </c>
      <c r="E15092" t="b">
        <v>0</v>
      </c>
      <c r="F15092" s="42" t="s">
        <v>9181</v>
      </c>
    </row>
    <row r="15093" spans="1:6" x14ac:dyDescent="0.2">
      <c r="A15093" s="42" t="s">
        <v>3670</v>
      </c>
      <c r="B15093" s="42" t="s">
        <v>8462</v>
      </c>
      <c r="C15093">
        <v>2013</v>
      </c>
      <c r="D15093" s="42" t="s">
        <v>9188</v>
      </c>
      <c r="E15093" t="b">
        <v>0</v>
      </c>
      <c r="F15093" s="42" t="s">
        <v>9181</v>
      </c>
    </row>
    <row r="15094" spans="1:6" x14ac:dyDescent="0.2">
      <c r="A15094" s="42" t="s">
        <v>3670</v>
      </c>
      <c r="B15094" s="42" t="s">
        <v>8462</v>
      </c>
      <c r="C15094">
        <v>2014</v>
      </c>
      <c r="D15094" s="42" t="s">
        <v>8494</v>
      </c>
      <c r="E15094" t="b">
        <v>0</v>
      </c>
      <c r="F15094" s="42" t="s">
        <v>9181</v>
      </c>
    </row>
    <row r="15095" spans="1:6" x14ac:dyDescent="0.2">
      <c r="A15095" s="42" t="s">
        <v>3670</v>
      </c>
      <c r="B15095" s="42" t="s">
        <v>8462</v>
      </c>
      <c r="C15095">
        <v>2015</v>
      </c>
      <c r="D15095" s="42" t="s">
        <v>9189</v>
      </c>
      <c r="E15095" t="b">
        <v>0</v>
      </c>
      <c r="F15095" s="42" t="s">
        <v>9181</v>
      </c>
    </row>
    <row r="15096" spans="1:6" x14ac:dyDescent="0.2">
      <c r="A15096" s="42" t="s">
        <v>3670</v>
      </c>
      <c r="B15096" s="42" t="s">
        <v>8462</v>
      </c>
      <c r="C15096">
        <v>2016</v>
      </c>
      <c r="D15096" s="42" t="s">
        <v>9190</v>
      </c>
      <c r="E15096" t="b">
        <v>0</v>
      </c>
      <c r="F15096" s="42" t="s">
        <v>9181</v>
      </c>
    </row>
    <row r="15097" spans="1:6" x14ac:dyDescent="0.2">
      <c r="A15097" s="42" t="s">
        <v>3670</v>
      </c>
      <c r="B15097" s="42" t="s">
        <v>8462</v>
      </c>
      <c r="C15097">
        <v>2017</v>
      </c>
      <c r="D15097" s="42" t="s">
        <v>8990</v>
      </c>
      <c r="E15097" t="b">
        <v>0</v>
      </c>
      <c r="F15097" s="42" t="s">
        <v>9181</v>
      </c>
    </row>
    <row r="15098" spans="1:6" x14ac:dyDescent="0.2">
      <c r="A15098" s="42" t="s">
        <v>3670</v>
      </c>
      <c r="B15098" s="42" t="s">
        <v>8462</v>
      </c>
      <c r="C15098">
        <v>2018</v>
      </c>
      <c r="D15098" s="42" t="s">
        <v>9186</v>
      </c>
      <c r="E15098" t="b">
        <v>0</v>
      </c>
      <c r="F15098" s="42" t="s">
        <v>9181</v>
      </c>
    </row>
    <row r="15099" spans="1:6" x14ac:dyDescent="0.2">
      <c r="A15099" s="42" t="s">
        <v>3670</v>
      </c>
      <c r="B15099" s="42" t="s">
        <v>8462</v>
      </c>
      <c r="C15099">
        <v>2019</v>
      </c>
      <c r="D15099" s="42" t="s">
        <v>8540</v>
      </c>
      <c r="E15099" t="b">
        <v>0</v>
      </c>
      <c r="F15099" s="42" t="s">
        <v>9181</v>
      </c>
    </row>
    <row r="15100" spans="1:6" x14ac:dyDescent="0.2">
      <c r="A15100" s="42" t="s">
        <v>3670</v>
      </c>
      <c r="B15100" s="42" t="s">
        <v>8464</v>
      </c>
      <c r="C15100">
        <v>2013</v>
      </c>
      <c r="D15100" s="42" t="s">
        <v>8639</v>
      </c>
      <c r="E15100" t="b">
        <v>0</v>
      </c>
      <c r="F15100" s="42" t="s">
        <v>9181</v>
      </c>
    </row>
    <row r="15101" spans="1:6" x14ac:dyDescent="0.2">
      <c r="A15101" s="42" t="s">
        <v>3670</v>
      </c>
      <c r="B15101" s="42" t="s">
        <v>8464</v>
      </c>
      <c r="C15101">
        <v>2014</v>
      </c>
      <c r="D15101" s="42" t="s">
        <v>8995</v>
      </c>
      <c r="E15101" t="b">
        <v>0</v>
      </c>
      <c r="F15101" s="42" t="s">
        <v>9181</v>
      </c>
    </row>
    <row r="15102" spans="1:6" x14ac:dyDescent="0.2">
      <c r="A15102" s="42" t="s">
        <v>3670</v>
      </c>
      <c r="B15102" s="42" t="s">
        <v>8464</v>
      </c>
      <c r="C15102">
        <v>2015</v>
      </c>
      <c r="D15102" s="42" t="s">
        <v>8649</v>
      </c>
      <c r="E15102" t="b">
        <v>0</v>
      </c>
      <c r="F15102" s="42" t="s">
        <v>9181</v>
      </c>
    </row>
    <row r="15103" spans="1:6" x14ac:dyDescent="0.2">
      <c r="A15103" s="42" t="s">
        <v>3670</v>
      </c>
      <c r="B15103" s="42" t="s">
        <v>8464</v>
      </c>
      <c r="C15103">
        <v>2016</v>
      </c>
      <c r="D15103" s="42" t="s">
        <v>8956</v>
      </c>
      <c r="E15103" t="b">
        <v>0</v>
      </c>
      <c r="F15103" s="42" t="s">
        <v>9181</v>
      </c>
    </row>
    <row r="15104" spans="1:6" x14ac:dyDescent="0.2">
      <c r="A15104" s="42" t="s">
        <v>3670</v>
      </c>
      <c r="B15104" s="42" t="s">
        <v>8464</v>
      </c>
      <c r="C15104">
        <v>2017</v>
      </c>
      <c r="D15104" s="42" t="s">
        <v>8631</v>
      </c>
      <c r="E15104" t="b">
        <v>0</v>
      </c>
      <c r="F15104" s="42" t="s">
        <v>9181</v>
      </c>
    </row>
    <row r="15105" spans="1:6" x14ac:dyDescent="0.2">
      <c r="A15105" s="42" t="s">
        <v>3670</v>
      </c>
      <c r="B15105" s="42" t="s">
        <v>8464</v>
      </c>
      <c r="C15105">
        <v>2018</v>
      </c>
      <c r="D15105" s="42" t="s">
        <v>8613</v>
      </c>
      <c r="E15105" t="b">
        <v>0</v>
      </c>
      <c r="F15105" s="42" t="s">
        <v>9181</v>
      </c>
    </row>
    <row r="15106" spans="1:6" x14ac:dyDescent="0.2">
      <c r="A15106" s="42" t="s">
        <v>3670</v>
      </c>
      <c r="B15106" s="42" t="s">
        <v>8464</v>
      </c>
      <c r="C15106">
        <v>2019</v>
      </c>
      <c r="D15106" s="42" t="s">
        <v>9191</v>
      </c>
      <c r="E15106" t="b">
        <v>0</v>
      </c>
      <c r="F15106" s="42" t="s">
        <v>9181</v>
      </c>
    </row>
    <row r="15107" spans="1:6" x14ac:dyDescent="0.2">
      <c r="A15107" s="42" t="s">
        <v>3671</v>
      </c>
      <c r="B15107" s="42" t="s">
        <v>8454</v>
      </c>
      <c r="C15107">
        <v>2013</v>
      </c>
      <c r="D15107" s="42" t="s">
        <v>8493</v>
      </c>
      <c r="E15107" t="b">
        <v>0</v>
      </c>
      <c r="F15107" s="42" t="s">
        <v>9181</v>
      </c>
    </row>
    <row r="15108" spans="1:6" x14ac:dyDescent="0.2">
      <c r="A15108" s="42" t="s">
        <v>3671</v>
      </c>
      <c r="B15108" s="42" t="s">
        <v>8454</v>
      </c>
      <c r="C15108">
        <v>2014</v>
      </c>
      <c r="D15108" s="42" t="s">
        <v>9182</v>
      </c>
      <c r="E15108" t="b">
        <v>0</v>
      </c>
      <c r="F15108" s="42" t="s">
        <v>9181</v>
      </c>
    </row>
    <row r="15109" spans="1:6" x14ac:dyDescent="0.2">
      <c r="A15109" s="42" t="s">
        <v>3671</v>
      </c>
      <c r="B15109" s="42" t="s">
        <v>8454</v>
      </c>
      <c r="C15109">
        <v>2015</v>
      </c>
      <c r="D15109" s="42" t="s">
        <v>9183</v>
      </c>
      <c r="E15109" t="b">
        <v>0</v>
      </c>
      <c r="F15109" s="42" t="s">
        <v>9181</v>
      </c>
    </row>
    <row r="15110" spans="1:6" x14ac:dyDescent="0.2">
      <c r="A15110" s="42" t="s">
        <v>3671</v>
      </c>
      <c r="B15110" s="42" t="s">
        <v>8454</v>
      </c>
      <c r="C15110">
        <v>2016</v>
      </c>
      <c r="D15110" s="42" t="s">
        <v>9184</v>
      </c>
      <c r="E15110" t="b">
        <v>0</v>
      </c>
      <c r="F15110" s="42" t="s">
        <v>9181</v>
      </c>
    </row>
    <row r="15111" spans="1:6" x14ac:dyDescent="0.2">
      <c r="A15111" s="42" t="s">
        <v>3671</v>
      </c>
      <c r="B15111" s="42" t="s">
        <v>8454</v>
      </c>
      <c r="C15111">
        <v>2017</v>
      </c>
      <c r="D15111" s="42" t="s">
        <v>9185</v>
      </c>
      <c r="E15111" t="b">
        <v>0</v>
      </c>
      <c r="F15111" s="42" t="s">
        <v>9181</v>
      </c>
    </row>
    <row r="15112" spans="1:6" x14ac:dyDescent="0.2">
      <c r="A15112" s="42" t="s">
        <v>3671</v>
      </c>
      <c r="B15112" s="42" t="s">
        <v>8454</v>
      </c>
      <c r="C15112">
        <v>2018</v>
      </c>
      <c r="D15112" s="42" t="s">
        <v>9186</v>
      </c>
      <c r="E15112" t="b">
        <v>0</v>
      </c>
      <c r="F15112" s="42" t="s">
        <v>9181</v>
      </c>
    </row>
    <row r="15113" spans="1:6" x14ac:dyDescent="0.2">
      <c r="A15113" s="42" t="s">
        <v>3671</v>
      </c>
      <c r="B15113" s="42" t="s">
        <v>8454</v>
      </c>
      <c r="C15113">
        <v>2019</v>
      </c>
      <c r="D15113" s="42" t="s">
        <v>9187</v>
      </c>
      <c r="E15113" t="b">
        <v>0</v>
      </c>
      <c r="F15113" s="42" t="s">
        <v>9181</v>
      </c>
    </row>
    <row r="15114" spans="1:6" x14ac:dyDescent="0.2">
      <c r="A15114" s="42" t="s">
        <v>3671</v>
      </c>
      <c r="B15114" s="42" t="s">
        <v>8462</v>
      </c>
      <c r="C15114">
        <v>2013</v>
      </c>
      <c r="D15114" s="42" t="s">
        <v>9188</v>
      </c>
      <c r="E15114" t="b">
        <v>0</v>
      </c>
      <c r="F15114" s="42" t="s">
        <v>9181</v>
      </c>
    </row>
    <row r="15115" spans="1:6" x14ac:dyDescent="0.2">
      <c r="A15115" s="42" t="s">
        <v>3671</v>
      </c>
      <c r="B15115" s="42" t="s">
        <v>8462</v>
      </c>
      <c r="C15115">
        <v>2014</v>
      </c>
      <c r="D15115" s="42" t="s">
        <v>8494</v>
      </c>
      <c r="E15115" t="b">
        <v>0</v>
      </c>
      <c r="F15115" s="42" t="s">
        <v>9181</v>
      </c>
    </row>
    <row r="15116" spans="1:6" x14ac:dyDescent="0.2">
      <c r="A15116" s="42" t="s">
        <v>3671</v>
      </c>
      <c r="B15116" s="42" t="s">
        <v>8462</v>
      </c>
      <c r="C15116">
        <v>2015</v>
      </c>
      <c r="D15116" s="42" t="s">
        <v>9189</v>
      </c>
      <c r="E15116" t="b">
        <v>0</v>
      </c>
      <c r="F15116" s="42" t="s">
        <v>9181</v>
      </c>
    </row>
    <row r="15117" spans="1:6" x14ac:dyDescent="0.2">
      <c r="A15117" s="42" t="s">
        <v>3671</v>
      </c>
      <c r="B15117" s="42" t="s">
        <v>8462</v>
      </c>
      <c r="C15117">
        <v>2016</v>
      </c>
      <c r="D15117" s="42" t="s">
        <v>9190</v>
      </c>
      <c r="E15117" t="b">
        <v>0</v>
      </c>
      <c r="F15117" s="42" t="s">
        <v>9181</v>
      </c>
    </row>
    <row r="15118" spans="1:6" x14ac:dyDescent="0.2">
      <c r="A15118" s="42" t="s">
        <v>3671</v>
      </c>
      <c r="B15118" s="42" t="s">
        <v>8462</v>
      </c>
      <c r="C15118">
        <v>2017</v>
      </c>
      <c r="D15118" s="42" t="s">
        <v>8990</v>
      </c>
      <c r="E15118" t="b">
        <v>0</v>
      </c>
      <c r="F15118" s="42" t="s">
        <v>9181</v>
      </c>
    </row>
    <row r="15119" spans="1:6" x14ac:dyDescent="0.2">
      <c r="A15119" s="42" t="s">
        <v>3671</v>
      </c>
      <c r="B15119" s="42" t="s">
        <v>8462</v>
      </c>
      <c r="C15119">
        <v>2018</v>
      </c>
      <c r="D15119" s="42" t="s">
        <v>9186</v>
      </c>
      <c r="E15119" t="b">
        <v>0</v>
      </c>
      <c r="F15119" s="42" t="s">
        <v>9181</v>
      </c>
    </row>
    <row r="15120" spans="1:6" x14ac:dyDescent="0.2">
      <c r="A15120" s="42" t="s">
        <v>3671</v>
      </c>
      <c r="B15120" s="42" t="s">
        <v>8462</v>
      </c>
      <c r="C15120">
        <v>2019</v>
      </c>
      <c r="D15120" s="42" t="s">
        <v>8540</v>
      </c>
      <c r="E15120" t="b">
        <v>0</v>
      </c>
      <c r="F15120" s="42" t="s">
        <v>9181</v>
      </c>
    </row>
    <row r="15121" spans="1:6" x14ac:dyDescent="0.2">
      <c r="A15121" s="42" t="s">
        <v>3671</v>
      </c>
      <c r="B15121" s="42" t="s">
        <v>8464</v>
      </c>
      <c r="C15121">
        <v>2013</v>
      </c>
      <c r="D15121" s="42" t="s">
        <v>8639</v>
      </c>
      <c r="E15121" t="b">
        <v>0</v>
      </c>
      <c r="F15121" s="42" t="s">
        <v>9181</v>
      </c>
    </row>
    <row r="15122" spans="1:6" x14ac:dyDescent="0.2">
      <c r="A15122" s="42" t="s">
        <v>3671</v>
      </c>
      <c r="B15122" s="42" t="s">
        <v>8464</v>
      </c>
      <c r="C15122">
        <v>2014</v>
      </c>
      <c r="D15122" s="42" t="s">
        <v>8995</v>
      </c>
      <c r="E15122" t="b">
        <v>0</v>
      </c>
      <c r="F15122" s="42" t="s">
        <v>9181</v>
      </c>
    </row>
    <row r="15123" spans="1:6" x14ac:dyDescent="0.2">
      <c r="A15123" s="42" t="s">
        <v>3671</v>
      </c>
      <c r="B15123" s="42" t="s">
        <v>8464</v>
      </c>
      <c r="C15123">
        <v>2015</v>
      </c>
      <c r="D15123" s="42" t="s">
        <v>8649</v>
      </c>
      <c r="E15123" t="b">
        <v>0</v>
      </c>
      <c r="F15123" s="42" t="s">
        <v>9181</v>
      </c>
    </row>
    <row r="15124" spans="1:6" x14ac:dyDescent="0.2">
      <c r="A15124" s="42" t="s">
        <v>3671</v>
      </c>
      <c r="B15124" s="42" t="s">
        <v>8464</v>
      </c>
      <c r="C15124">
        <v>2016</v>
      </c>
      <c r="D15124" s="42" t="s">
        <v>8956</v>
      </c>
      <c r="E15124" t="b">
        <v>0</v>
      </c>
      <c r="F15124" s="42" t="s">
        <v>9181</v>
      </c>
    </row>
    <row r="15125" spans="1:6" x14ac:dyDescent="0.2">
      <c r="A15125" s="42" t="s">
        <v>3671</v>
      </c>
      <c r="B15125" s="42" t="s">
        <v>8464</v>
      </c>
      <c r="C15125">
        <v>2017</v>
      </c>
      <c r="D15125" s="42" t="s">
        <v>8631</v>
      </c>
      <c r="E15125" t="b">
        <v>0</v>
      </c>
      <c r="F15125" s="42" t="s">
        <v>9181</v>
      </c>
    </row>
    <row r="15126" spans="1:6" x14ac:dyDescent="0.2">
      <c r="A15126" s="42" t="s">
        <v>3671</v>
      </c>
      <c r="B15126" s="42" t="s">
        <v>8464</v>
      </c>
      <c r="C15126">
        <v>2018</v>
      </c>
      <c r="D15126" s="42" t="s">
        <v>8613</v>
      </c>
      <c r="E15126" t="b">
        <v>0</v>
      </c>
      <c r="F15126" s="42" t="s">
        <v>9181</v>
      </c>
    </row>
    <row r="15127" spans="1:6" x14ac:dyDescent="0.2">
      <c r="A15127" s="42" t="s">
        <v>3671</v>
      </c>
      <c r="B15127" s="42" t="s">
        <v>8464</v>
      </c>
      <c r="C15127">
        <v>2019</v>
      </c>
      <c r="D15127" s="42" t="s">
        <v>9191</v>
      </c>
      <c r="E15127" t="b">
        <v>0</v>
      </c>
      <c r="F15127" s="42" t="s">
        <v>9181</v>
      </c>
    </row>
    <row r="15128" spans="1:6" x14ac:dyDescent="0.2">
      <c r="A15128" s="42" t="s">
        <v>2935</v>
      </c>
      <c r="B15128" s="42" t="s">
        <v>8454</v>
      </c>
      <c r="C15128">
        <v>2016</v>
      </c>
      <c r="D15128" s="42" t="s">
        <v>8496</v>
      </c>
      <c r="E15128" t="b">
        <v>0</v>
      </c>
      <c r="F15128" s="42" t="s">
        <v>10497</v>
      </c>
    </row>
    <row r="15129" spans="1:6" x14ac:dyDescent="0.2">
      <c r="A15129" s="42" t="s">
        <v>2935</v>
      </c>
      <c r="B15129" s="42" t="s">
        <v>8454</v>
      </c>
      <c r="C15129">
        <v>2017</v>
      </c>
      <c r="D15129" s="42" t="s">
        <v>8496</v>
      </c>
      <c r="E15129" t="b">
        <v>0</v>
      </c>
      <c r="F15129" s="42" t="s">
        <v>10497</v>
      </c>
    </row>
    <row r="15130" spans="1:6" x14ac:dyDescent="0.2">
      <c r="A15130" s="42" t="s">
        <v>2935</v>
      </c>
      <c r="B15130" s="42" t="s">
        <v>8454</v>
      </c>
      <c r="C15130">
        <v>2018</v>
      </c>
      <c r="D15130" s="42" t="s">
        <v>8677</v>
      </c>
      <c r="E15130" t="b">
        <v>0</v>
      </c>
      <c r="F15130" s="42" t="s">
        <v>10497</v>
      </c>
    </row>
    <row r="15131" spans="1:6" x14ac:dyDescent="0.2">
      <c r="A15131" s="42" t="s">
        <v>2935</v>
      </c>
      <c r="B15131" s="42" t="s">
        <v>8454</v>
      </c>
      <c r="C15131">
        <v>2019</v>
      </c>
      <c r="D15131" s="42" t="s">
        <v>8496</v>
      </c>
      <c r="E15131" t="b">
        <v>0</v>
      </c>
      <c r="F15131" s="42" t="s">
        <v>10497</v>
      </c>
    </row>
    <row r="15132" spans="1:6" x14ac:dyDescent="0.2">
      <c r="A15132" s="42" t="s">
        <v>2935</v>
      </c>
      <c r="B15132" s="42" t="s">
        <v>8462</v>
      </c>
      <c r="C15132">
        <v>2016</v>
      </c>
      <c r="D15132" s="42" t="s">
        <v>8496</v>
      </c>
      <c r="E15132" t="b">
        <v>0</v>
      </c>
      <c r="F15132" s="42" t="s">
        <v>10497</v>
      </c>
    </row>
    <row r="15133" spans="1:6" x14ac:dyDescent="0.2">
      <c r="A15133" s="42" t="s">
        <v>2935</v>
      </c>
      <c r="B15133" s="42" t="s">
        <v>8462</v>
      </c>
      <c r="C15133">
        <v>2017</v>
      </c>
      <c r="D15133" s="42" t="s">
        <v>8496</v>
      </c>
      <c r="E15133" t="b">
        <v>0</v>
      </c>
      <c r="F15133" s="42" t="s">
        <v>10497</v>
      </c>
    </row>
    <row r="15134" spans="1:6" x14ac:dyDescent="0.2">
      <c r="A15134" s="42" t="s">
        <v>2935</v>
      </c>
      <c r="B15134" s="42" t="s">
        <v>8462</v>
      </c>
      <c r="C15134">
        <v>2018</v>
      </c>
      <c r="D15134" s="42" t="s">
        <v>8677</v>
      </c>
      <c r="E15134" t="b">
        <v>0</v>
      </c>
      <c r="F15134" s="42" t="s">
        <v>10497</v>
      </c>
    </row>
    <row r="15135" spans="1:6" x14ac:dyDescent="0.2">
      <c r="A15135" s="42" t="s">
        <v>2935</v>
      </c>
      <c r="B15135" s="42" t="s">
        <v>8462</v>
      </c>
      <c r="C15135">
        <v>2019</v>
      </c>
      <c r="D15135" s="42" t="s">
        <v>8496</v>
      </c>
      <c r="E15135" t="b">
        <v>0</v>
      </c>
      <c r="F15135" s="42" t="s">
        <v>10497</v>
      </c>
    </row>
    <row r="15136" spans="1:6" x14ac:dyDescent="0.2">
      <c r="A15136" s="42" t="s">
        <v>2935</v>
      </c>
      <c r="B15136" s="42" t="s">
        <v>8464</v>
      </c>
      <c r="C15136">
        <v>2016</v>
      </c>
      <c r="D15136" s="42" t="s">
        <v>8496</v>
      </c>
      <c r="E15136" t="b">
        <v>0</v>
      </c>
      <c r="F15136" s="42" t="s">
        <v>10497</v>
      </c>
    </row>
    <row r="15137" spans="1:6" x14ac:dyDescent="0.2">
      <c r="A15137" s="42" t="s">
        <v>2935</v>
      </c>
      <c r="B15137" s="42" t="s">
        <v>8464</v>
      </c>
      <c r="C15137">
        <v>2017</v>
      </c>
      <c r="D15137" s="42" t="s">
        <v>8496</v>
      </c>
      <c r="E15137" t="b">
        <v>0</v>
      </c>
      <c r="F15137" s="42" t="s">
        <v>10497</v>
      </c>
    </row>
    <row r="15138" spans="1:6" x14ac:dyDescent="0.2">
      <c r="A15138" s="42" t="s">
        <v>2935</v>
      </c>
      <c r="B15138" s="42" t="s">
        <v>8464</v>
      </c>
      <c r="C15138">
        <v>2018</v>
      </c>
      <c r="D15138" s="42" t="s">
        <v>8496</v>
      </c>
      <c r="E15138" t="b">
        <v>0</v>
      </c>
      <c r="F15138" s="42" t="s">
        <v>10497</v>
      </c>
    </row>
    <row r="15139" spans="1:6" x14ac:dyDescent="0.2">
      <c r="A15139" s="42" t="s">
        <v>2935</v>
      </c>
      <c r="B15139" s="42" t="s">
        <v>8464</v>
      </c>
      <c r="C15139">
        <v>2019</v>
      </c>
      <c r="D15139" s="42" t="s">
        <v>8482</v>
      </c>
      <c r="E15139" t="b">
        <v>0</v>
      </c>
      <c r="F15139" s="42" t="s">
        <v>10497</v>
      </c>
    </row>
    <row r="15140" spans="1:6" x14ac:dyDescent="0.2">
      <c r="A15140" s="42" t="s">
        <v>3675</v>
      </c>
      <c r="B15140" s="42" t="s">
        <v>8454</v>
      </c>
      <c r="C15140">
        <v>2016</v>
      </c>
      <c r="D15140" s="42" t="s">
        <v>8496</v>
      </c>
      <c r="E15140" t="b">
        <v>0</v>
      </c>
      <c r="F15140" s="42" t="s">
        <v>10497</v>
      </c>
    </row>
    <row r="15141" spans="1:6" x14ac:dyDescent="0.2">
      <c r="A15141" s="42" t="s">
        <v>3675</v>
      </c>
      <c r="B15141" s="42" t="s">
        <v>8454</v>
      </c>
      <c r="C15141">
        <v>2017</v>
      </c>
      <c r="D15141" s="42" t="s">
        <v>8496</v>
      </c>
      <c r="E15141" t="b">
        <v>0</v>
      </c>
      <c r="F15141" s="42" t="s">
        <v>10497</v>
      </c>
    </row>
    <row r="15142" spans="1:6" x14ac:dyDescent="0.2">
      <c r="A15142" s="42" t="s">
        <v>3675</v>
      </c>
      <c r="B15142" s="42" t="s">
        <v>8454</v>
      </c>
      <c r="C15142">
        <v>2018</v>
      </c>
      <c r="D15142" s="42" t="s">
        <v>8677</v>
      </c>
      <c r="E15142" t="b">
        <v>0</v>
      </c>
      <c r="F15142" s="42" t="s">
        <v>10497</v>
      </c>
    </row>
    <row r="15143" spans="1:6" x14ac:dyDescent="0.2">
      <c r="A15143" s="42" t="s">
        <v>3675</v>
      </c>
      <c r="B15143" s="42" t="s">
        <v>8454</v>
      </c>
      <c r="C15143">
        <v>2019</v>
      </c>
      <c r="D15143" s="42" t="s">
        <v>8496</v>
      </c>
      <c r="E15143" t="b">
        <v>0</v>
      </c>
      <c r="F15143" s="42" t="s">
        <v>10497</v>
      </c>
    </row>
    <row r="15144" spans="1:6" x14ac:dyDescent="0.2">
      <c r="A15144" s="42" t="s">
        <v>3675</v>
      </c>
      <c r="B15144" s="42" t="s">
        <v>8462</v>
      </c>
      <c r="C15144">
        <v>2016</v>
      </c>
      <c r="D15144" s="42" t="s">
        <v>8496</v>
      </c>
      <c r="E15144" t="b">
        <v>0</v>
      </c>
      <c r="F15144" s="42" t="s">
        <v>10497</v>
      </c>
    </row>
    <row r="15145" spans="1:6" x14ac:dyDescent="0.2">
      <c r="A15145" s="42" t="s">
        <v>3675</v>
      </c>
      <c r="B15145" s="42" t="s">
        <v>8462</v>
      </c>
      <c r="C15145">
        <v>2017</v>
      </c>
      <c r="D15145" s="42" t="s">
        <v>8496</v>
      </c>
      <c r="E15145" t="b">
        <v>0</v>
      </c>
      <c r="F15145" s="42" t="s">
        <v>10497</v>
      </c>
    </row>
    <row r="15146" spans="1:6" x14ac:dyDescent="0.2">
      <c r="A15146" s="42" t="s">
        <v>3675</v>
      </c>
      <c r="B15146" s="42" t="s">
        <v>8462</v>
      </c>
      <c r="C15146">
        <v>2018</v>
      </c>
      <c r="D15146" s="42" t="s">
        <v>8677</v>
      </c>
      <c r="E15146" t="b">
        <v>0</v>
      </c>
      <c r="F15146" s="42" t="s">
        <v>10497</v>
      </c>
    </row>
    <row r="15147" spans="1:6" x14ac:dyDescent="0.2">
      <c r="A15147" s="42" t="s">
        <v>3675</v>
      </c>
      <c r="B15147" s="42" t="s">
        <v>8462</v>
      </c>
      <c r="C15147">
        <v>2019</v>
      </c>
      <c r="D15147" s="42" t="s">
        <v>8496</v>
      </c>
      <c r="E15147" t="b">
        <v>0</v>
      </c>
      <c r="F15147" s="42" t="s">
        <v>10497</v>
      </c>
    </row>
    <row r="15148" spans="1:6" x14ac:dyDescent="0.2">
      <c r="A15148" s="42" t="s">
        <v>3675</v>
      </c>
      <c r="B15148" s="42" t="s">
        <v>8464</v>
      </c>
      <c r="C15148">
        <v>2016</v>
      </c>
      <c r="D15148" s="42" t="s">
        <v>8496</v>
      </c>
      <c r="E15148" t="b">
        <v>0</v>
      </c>
      <c r="F15148" s="42" t="s">
        <v>10497</v>
      </c>
    </row>
    <row r="15149" spans="1:6" x14ac:dyDescent="0.2">
      <c r="A15149" s="42" t="s">
        <v>3675</v>
      </c>
      <c r="B15149" s="42" t="s">
        <v>8464</v>
      </c>
      <c r="C15149">
        <v>2017</v>
      </c>
      <c r="D15149" s="42" t="s">
        <v>8496</v>
      </c>
      <c r="E15149" t="b">
        <v>0</v>
      </c>
      <c r="F15149" s="42" t="s">
        <v>10497</v>
      </c>
    </row>
    <row r="15150" spans="1:6" x14ac:dyDescent="0.2">
      <c r="A15150" s="42" t="s">
        <v>3675</v>
      </c>
      <c r="B15150" s="42" t="s">
        <v>8464</v>
      </c>
      <c r="C15150">
        <v>2018</v>
      </c>
      <c r="D15150" s="42" t="s">
        <v>8496</v>
      </c>
      <c r="E15150" t="b">
        <v>0</v>
      </c>
      <c r="F15150" s="42" t="s">
        <v>10497</v>
      </c>
    </row>
    <row r="15151" spans="1:6" x14ac:dyDescent="0.2">
      <c r="A15151" s="42" t="s">
        <v>3675</v>
      </c>
      <c r="B15151" s="42" t="s">
        <v>8464</v>
      </c>
      <c r="C15151">
        <v>2019</v>
      </c>
      <c r="D15151" s="42" t="s">
        <v>8482</v>
      </c>
      <c r="E15151" t="b">
        <v>0</v>
      </c>
      <c r="F15151" s="42" t="s">
        <v>10497</v>
      </c>
    </row>
    <row r="15152" spans="1:6" x14ac:dyDescent="0.2">
      <c r="A15152" s="42" t="s">
        <v>2022</v>
      </c>
      <c r="B15152" s="42" t="s">
        <v>8454</v>
      </c>
      <c r="C15152">
        <v>2013</v>
      </c>
      <c r="D15152" s="42" t="s">
        <v>8978</v>
      </c>
      <c r="E15152" t="b">
        <v>0</v>
      </c>
      <c r="F15152" s="42" t="s">
        <v>10262</v>
      </c>
    </row>
    <row r="15153" spans="1:6" x14ac:dyDescent="0.2">
      <c r="A15153" s="42" t="s">
        <v>2022</v>
      </c>
      <c r="B15153" s="42" t="s">
        <v>8454</v>
      </c>
      <c r="C15153">
        <v>2014</v>
      </c>
      <c r="D15153" s="42" t="s">
        <v>8971</v>
      </c>
      <c r="E15153" t="b">
        <v>0</v>
      </c>
      <c r="F15153" s="42" t="s">
        <v>10262</v>
      </c>
    </row>
    <row r="15154" spans="1:6" x14ac:dyDescent="0.2">
      <c r="A15154" s="42" t="s">
        <v>2022</v>
      </c>
      <c r="B15154" s="42" t="s">
        <v>8454</v>
      </c>
      <c r="C15154">
        <v>2015</v>
      </c>
      <c r="D15154" s="42" t="s">
        <v>9093</v>
      </c>
      <c r="E15154" t="b">
        <v>0</v>
      </c>
      <c r="F15154" s="42" t="s">
        <v>10262</v>
      </c>
    </row>
    <row r="15155" spans="1:6" x14ac:dyDescent="0.2">
      <c r="A15155" s="42" t="s">
        <v>2022</v>
      </c>
      <c r="B15155" s="42" t="s">
        <v>8454</v>
      </c>
      <c r="C15155">
        <v>2016</v>
      </c>
      <c r="D15155" s="42" t="s">
        <v>8596</v>
      </c>
      <c r="E15155" t="b">
        <v>0</v>
      </c>
      <c r="F15155" s="42" t="s">
        <v>10262</v>
      </c>
    </row>
    <row r="15156" spans="1:6" x14ac:dyDescent="0.2">
      <c r="A15156" s="42" t="s">
        <v>2022</v>
      </c>
      <c r="B15156" s="42" t="s">
        <v>8454</v>
      </c>
      <c r="C15156">
        <v>2017</v>
      </c>
      <c r="D15156" s="42" t="s">
        <v>8596</v>
      </c>
      <c r="E15156" t="b">
        <v>0</v>
      </c>
      <c r="F15156" s="42" t="s">
        <v>10262</v>
      </c>
    </row>
    <row r="15157" spans="1:6" x14ac:dyDescent="0.2">
      <c r="A15157" s="42" t="s">
        <v>2022</v>
      </c>
      <c r="B15157" s="42" t="s">
        <v>8454</v>
      </c>
      <c r="C15157">
        <v>2018</v>
      </c>
      <c r="D15157" s="42" t="s">
        <v>8829</v>
      </c>
      <c r="E15157" t="b">
        <v>0</v>
      </c>
      <c r="F15157" s="42" t="s">
        <v>10262</v>
      </c>
    </row>
    <row r="15158" spans="1:6" x14ac:dyDescent="0.2">
      <c r="A15158" s="42" t="s">
        <v>2022</v>
      </c>
      <c r="B15158" s="42" t="s">
        <v>8454</v>
      </c>
      <c r="C15158">
        <v>2019</v>
      </c>
      <c r="D15158" s="42" t="s">
        <v>8940</v>
      </c>
      <c r="E15158" t="b">
        <v>0</v>
      </c>
      <c r="F15158" s="42" t="s">
        <v>10262</v>
      </c>
    </row>
    <row r="15159" spans="1:6" x14ac:dyDescent="0.2">
      <c r="A15159" s="42" t="s">
        <v>2022</v>
      </c>
      <c r="B15159" s="42" t="s">
        <v>8462</v>
      </c>
      <c r="C15159">
        <v>2013</v>
      </c>
      <c r="D15159" s="42" t="s">
        <v>8978</v>
      </c>
      <c r="E15159" t="b">
        <v>0</v>
      </c>
      <c r="F15159" s="42" t="s">
        <v>10262</v>
      </c>
    </row>
    <row r="15160" spans="1:6" x14ac:dyDescent="0.2">
      <c r="A15160" s="42" t="s">
        <v>2022</v>
      </c>
      <c r="B15160" s="42" t="s">
        <v>8462</v>
      </c>
      <c r="C15160">
        <v>2014</v>
      </c>
      <c r="D15160" s="42" t="s">
        <v>8971</v>
      </c>
      <c r="E15160" t="b">
        <v>0</v>
      </c>
      <c r="F15160" s="42" t="s">
        <v>10262</v>
      </c>
    </row>
    <row r="15161" spans="1:6" x14ac:dyDescent="0.2">
      <c r="A15161" s="42" t="s">
        <v>2022</v>
      </c>
      <c r="B15161" s="42" t="s">
        <v>8462</v>
      </c>
      <c r="C15161">
        <v>2015</v>
      </c>
      <c r="D15161" s="42" t="s">
        <v>9093</v>
      </c>
      <c r="E15161" t="b">
        <v>0</v>
      </c>
      <c r="F15161" s="42" t="s">
        <v>10262</v>
      </c>
    </row>
    <row r="15162" spans="1:6" x14ac:dyDescent="0.2">
      <c r="A15162" s="42" t="s">
        <v>2022</v>
      </c>
      <c r="B15162" s="42" t="s">
        <v>8462</v>
      </c>
      <c r="C15162">
        <v>2016</v>
      </c>
      <c r="D15162" s="42" t="s">
        <v>8596</v>
      </c>
      <c r="E15162" t="b">
        <v>0</v>
      </c>
      <c r="F15162" s="42" t="s">
        <v>10262</v>
      </c>
    </row>
    <row r="15163" spans="1:6" x14ac:dyDescent="0.2">
      <c r="A15163" s="42" t="s">
        <v>2022</v>
      </c>
      <c r="B15163" s="42" t="s">
        <v>8462</v>
      </c>
      <c r="C15163">
        <v>2017</v>
      </c>
      <c r="D15163" s="42" t="s">
        <v>8596</v>
      </c>
      <c r="E15163" t="b">
        <v>0</v>
      </c>
      <c r="F15163" s="42" t="s">
        <v>10262</v>
      </c>
    </row>
    <row r="15164" spans="1:6" x14ac:dyDescent="0.2">
      <c r="A15164" s="42" t="s">
        <v>2022</v>
      </c>
      <c r="B15164" s="42" t="s">
        <v>8462</v>
      </c>
      <c r="C15164">
        <v>2018</v>
      </c>
      <c r="D15164" s="42" t="s">
        <v>8829</v>
      </c>
      <c r="E15164" t="b">
        <v>0</v>
      </c>
      <c r="F15164" s="42" t="s">
        <v>10262</v>
      </c>
    </row>
    <row r="15165" spans="1:6" x14ac:dyDescent="0.2">
      <c r="A15165" s="42" t="s">
        <v>2022</v>
      </c>
      <c r="B15165" s="42" t="s">
        <v>8462</v>
      </c>
      <c r="C15165">
        <v>2019</v>
      </c>
      <c r="D15165" s="42" t="s">
        <v>8940</v>
      </c>
      <c r="E15165" t="b">
        <v>0</v>
      </c>
      <c r="F15165" s="42" t="s">
        <v>10262</v>
      </c>
    </row>
    <row r="15166" spans="1:6" x14ac:dyDescent="0.2">
      <c r="A15166" s="42" t="s">
        <v>2022</v>
      </c>
      <c r="B15166" s="42" t="s">
        <v>8464</v>
      </c>
      <c r="C15166">
        <v>2013</v>
      </c>
      <c r="D15166" s="42" t="s">
        <v>9015</v>
      </c>
      <c r="E15166" t="b">
        <v>0</v>
      </c>
      <c r="F15166" s="42" t="s">
        <v>10262</v>
      </c>
    </row>
    <row r="15167" spans="1:6" x14ac:dyDescent="0.2">
      <c r="A15167" s="42" t="s">
        <v>2022</v>
      </c>
      <c r="B15167" s="42" t="s">
        <v>8464</v>
      </c>
      <c r="C15167">
        <v>2014</v>
      </c>
      <c r="D15167" s="42" t="s">
        <v>9013</v>
      </c>
      <c r="E15167" t="b">
        <v>0</v>
      </c>
      <c r="F15167" s="42" t="s">
        <v>10262</v>
      </c>
    </row>
    <row r="15168" spans="1:6" x14ac:dyDescent="0.2">
      <c r="A15168" s="42" t="s">
        <v>2022</v>
      </c>
      <c r="B15168" s="42" t="s">
        <v>8464</v>
      </c>
      <c r="C15168">
        <v>2015</v>
      </c>
      <c r="D15168" s="42" t="s">
        <v>8983</v>
      </c>
      <c r="E15168" t="b">
        <v>0</v>
      </c>
      <c r="F15168" s="42" t="s">
        <v>10262</v>
      </c>
    </row>
    <row r="15169" spans="1:6" x14ac:dyDescent="0.2">
      <c r="A15169" s="42" t="s">
        <v>2022</v>
      </c>
      <c r="B15169" s="42" t="s">
        <v>8464</v>
      </c>
      <c r="C15169">
        <v>2016</v>
      </c>
      <c r="D15169" s="42" t="s">
        <v>8727</v>
      </c>
      <c r="E15169" t="b">
        <v>0</v>
      </c>
      <c r="F15169" s="42" t="s">
        <v>10262</v>
      </c>
    </row>
    <row r="15170" spans="1:6" x14ac:dyDescent="0.2">
      <c r="A15170" s="42" t="s">
        <v>2022</v>
      </c>
      <c r="B15170" s="42" t="s">
        <v>8464</v>
      </c>
      <c r="C15170">
        <v>2017</v>
      </c>
      <c r="D15170" s="42" t="s">
        <v>8727</v>
      </c>
      <c r="E15170" t="b">
        <v>0</v>
      </c>
      <c r="F15170" s="42" t="s">
        <v>10262</v>
      </c>
    </row>
    <row r="15171" spans="1:6" x14ac:dyDescent="0.2">
      <c r="A15171" s="42" t="s">
        <v>2022</v>
      </c>
      <c r="B15171" s="42" t="s">
        <v>8464</v>
      </c>
      <c r="C15171">
        <v>2018</v>
      </c>
      <c r="D15171" s="42" t="s">
        <v>8727</v>
      </c>
      <c r="E15171" t="b">
        <v>0</v>
      </c>
      <c r="F15171" s="42" t="s">
        <v>10262</v>
      </c>
    </row>
    <row r="15172" spans="1:6" x14ac:dyDescent="0.2">
      <c r="A15172" s="42" t="s">
        <v>2022</v>
      </c>
      <c r="B15172" s="42" t="s">
        <v>8464</v>
      </c>
      <c r="C15172">
        <v>2019</v>
      </c>
      <c r="D15172" s="42" t="s">
        <v>8482</v>
      </c>
      <c r="E15172" t="b">
        <v>0</v>
      </c>
      <c r="F15172" s="42" t="s">
        <v>10262</v>
      </c>
    </row>
    <row r="15173" spans="1:6" x14ac:dyDescent="0.2">
      <c r="A15173" s="42" t="s">
        <v>690</v>
      </c>
      <c r="B15173" s="42" t="s">
        <v>8454</v>
      </c>
      <c r="C15173">
        <v>2013</v>
      </c>
      <c r="D15173" s="42" t="s">
        <v>9501</v>
      </c>
      <c r="E15173" t="b">
        <v>0</v>
      </c>
      <c r="F15173" s="42" t="s">
        <v>9502</v>
      </c>
    </row>
    <row r="15174" spans="1:6" x14ac:dyDescent="0.2">
      <c r="A15174" s="42" t="s">
        <v>690</v>
      </c>
      <c r="B15174" s="42" t="s">
        <v>8454</v>
      </c>
      <c r="C15174">
        <v>2014</v>
      </c>
      <c r="D15174" s="42" t="s">
        <v>9503</v>
      </c>
      <c r="E15174" t="b">
        <v>0</v>
      </c>
      <c r="F15174" s="42" t="s">
        <v>9502</v>
      </c>
    </row>
    <row r="15175" spans="1:6" x14ac:dyDescent="0.2">
      <c r="A15175" s="42" t="s">
        <v>690</v>
      </c>
      <c r="B15175" s="42" t="s">
        <v>8454</v>
      </c>
      <c r="C15175">
        <v>2015</v>
      </c>
      <c r="D15175" s="42" t="s">
        <v>9504</v>
      </c>
      <c r="E15175" t="b">
        <v>0</v>
      </c>
      <c r="F15175" s="42" t="s">
        <v>9502</v>
      </c>
    </row>
    <row r="15176" spans="1:6" x14ac:dyDescent="0.2">
      <c r="A15176" s="42" t="s">
        <v>690</v>
      </c>
      <c r="B15176" s="42" t="s">
        <v>8454</v>
      </c>
      <c r="C15176">
        <v>2016</v>
      </c>
      <c r="D15176" s="42" t="s">
        <v>9505</v>
      </c>
      <c r="E15176" t="b">
        <v>0</v>
      </c>
      <c r="F15176" s="42" t="s">
        <v>9502</v>
      </c>
    </row>
    <row r="15177" spans="1:6" x14ac:dyDescent="0.2">
      <c r="A15177" s="42" t="s">
        <v>690</v>
      </c>
      <c r="B15177" s="42" t="s">
        <v>8454</v>
      </c>
      <c r="C15177">
        <v>2017</v>
      </c>
      <c r="D15177" s="42" t="s">
        <v>9383</v>
      </c>
      <c r="E15177" t="b">
        <v>0</v>
      </c>
      <c r="F15177" s="42" t="s">
        <v>9502</v>
      </c>
    </row>
    <row r="15178" spans="1:6" x14ac:dyDescent="0.2">
      <c r="A15178" s="42" t="s">
        <v>690</v>
      </c>
      <c r="B15178" s="42" t="s">
        <v>8454</v>
      </c>
      <c r="C15178">
        <v>2018</v>
      </c>
      <c r="D15178" s="42" t="s">
        <v>9506</v>
      </c>
      <c r="E15178" t="b">
        <v>0</v>
      </c>
      <c r="F15178" s="42" t="s">
        <v>9502</v>
      </c>
    </row>
    <row r="15179" spans="1:6" x14ac:dyDescent="0.2">
      <c r="A15179" s="42" t="s">
        <v>690</v>
      </c>
      <c r="B15179" s="42" t="s">
        <v>8454</v>
      </c>
      <c r="C15179">
        <v>2019</v>
      </c>
      <c r="D15179" s="42" t="s">
        <v>9507</v>
      </c>
      <c r="E15179" t="b">
        <v>0</v>
      </c>
      <c r="F15179" s="42" t="s">
        <v>9502</v>
      </c>
    </row>
    <row r="15180" spans="1:6" x14ac:dyDescent="0.2">
      <c r="A15180" s="42" t="s">
        <v>690</v>
      </c>
      <c r="B15180" s="42" t="s">
        <v>8462</v>
      </c>
      <c r="C15180">
        <v>2013</v>
      </c>
      <c r="D15180" s="42" t="s">
        <v>9508</v>
      </c>
      <c r="E15180" t="b">
        <v>0</v>
      </c>
      <c r="F15180" s="42" t="s">
        <v>9502</v>
      </c>
    </row>
    <row r="15181" spans="1:6" x14ac:dyDescent="0.2">
      <c r="A15181" s="42" t="s">
        <v>690</v>
      </c>
      <c r="B15181" s="42" t="s">
        <v>8462</v>
      </c>
      <c r="C15181">
        <v>2014</v>
      </c>
      <c r="D15181" s="42" t="s">
        <v>9509</v>
      </c>
      <c r="E15181" t="b">
        <v>0</v>
      </c>
      <c r="F15181" s="42" t="s">
        <v>9502</v>
      </c>
    </row>
    <row r="15182" spans="1:6" x14ac:dyDescent="0.2">
      <c r="A15182" s="42" t="s">
        <v>690</v>
      </c>
      <c r="B15182" s="42" t="s">
        <v>8462</v>
      </c>
      <c r="C15182">
        <v>2015</v>
      </c>
      <c r="D15182" s="42" t="s">
        <v>9495</v>
      </c>
      <c r="E15182" t="b">
        <v>0</v>
      </c>
      <c r="F15182" s="42" t="s">
        <v>9502</v>
      </c>
    </row>
    <row r="15183" spans="1:6" x14ac:dyDescent="0.2">
      <c r="A15183" s="42" t="s">
        <v>690</v>
      </c>
      <c r="B15183" s="42" t="s">
        <v>8462</v>
      </c>
      <c r="C15183">
        <v>2016</v>
      </c>
      <c r="D15183" s="42" t="s">
        <v>9510</v>
      </c>
      <c r="E15183" t="b">
        <v>0</v>
      </c>
      <c r="F15183" s="42" t="s">
        <v>9502</v>
      </c>
    </row>
    <row r="15184" spans="1:6" x14ac:dyDescent="0.2">
      <c r="A15184" s="42" t="s">
        <v>690</v>
      </c>
      <c r="B15184" s="42" t="s">
        <v>8462</v>
      </c>
      <c r="C15184">
        <v>2017</v>
      </c>
      <c r="D15184" s="42" t="s">
        <v>9264</v>
      </c>
      <c r="E15184" t="b">
        <v>0</v>
      </c>
      <c r="F15184" s="42" t="s">
        <v>9502</v>
      </c>
    </row>
    <row r="15185" spans="1:6" x14ac:dyDescent="0.2">
      <c r="A15185" s="42" t="s">
        <v>690</v>
      </c>
      <c r="B15185" s="42" t="s">
        <v>8462</v>
      </c>
      <c r="C15185">
        <v>2018</v>
      </c>
      <c r="D15185" s="42" t="s">
        <v>8577</v>
      </c>
      <c r="E15185" t="b">
        <v>0</v>
      </c>
      <c r="F15185" s="42" t="s">
        <v>9502</v>
      </c>
    </row>
    <row r="15186" spans="1:6" x14ac:dyDescent="0.2">
      <c r="A15186" s="42" t="s">
        <v>690</v>
      </c>
      <c r="B15186" s="42" t="s">
        <v>8462</v>
      </c>
      <c r="C15186">
        <v>2019</v>
      </c>
      <c r="D15186" s="42" t="s">
        <v>9511</v>
      </c>
      <c r="E15186" t="b">
        <v>0</v>
      </c>
      <c r="F15186" s="42" t="s">
        <v>9502</v>
      </c>
    </row>
    <row r="15187" spans="1:6" x14ac:dyDescent="0.2">
      <c r="A15187" s="42" t="s">
        <v>690</v>
      </c>
      <c r="B15187" s="42" t="s">
        <v>8464</v>
      </c>
      <c r="C15187">
        <v>2013</v>
      </c>
      <c r="D15187" s="42" t="s">
        <v>8521</v>
      </c>
      <c r="E15187" t="b">
        <v>0</v>
      </c>
      <c r="F15187" s="42" t="s">
        <v>9502</v>
      </c>
    </row>
    <row r="15188" spans="1:6" x14ac:dyDescent="0.2">
      <c r="A15188" s="42" t="s">
        <v>690</v>
      </c>
      <c r="B15188" s="42" t="s">
        <v>8464</v>
      </c>
      <c r="C15188">
        <v>2014</v>
      </c>
      <c r="D15188" s="42" t="s">
        <v>8765</v>
      </c>
      <c r="E15188" t="b">
        <v>0</v>
      </c>
      <c r="F15188" s="42" t="s">
        <v>9502</v>
      </c>
    </row>
    <row r="15189" spans="1:6" x14ac:dyDescent="0.2">
      <c r="A15189" s="42" t="s">
        <v>690</v>
      </c>
      <c r="B15189" s="42" t="s">
        <v>8464</v>
      </c>
      <c r="C15189">
        <v>2015</v>
      </c>
      <c r="D15189" s="42" t="s">
        <v>9250</v>
      </c>
      <c r="E15189" t="b">
        <v>0</v>
      </c>
      <c r="F15189" s="42" t="s">
        <v>9502</v>
      </c>
    </row>
    <row r="15190" spans="1:6" x14ac:dyDescent="0.2">
      <c r="A15190" s="42" t="s">
        <v>690</v>
      </c>
      <c r="B15190" s="42" t="s">
        <v>8464</v>
      </c>
      <c r="C15190">
        <v>2016</v>
      </c>
      <c r="D15190" s="42" t="s">
        <v>8546</v>
      </c>
      <c r="E15190" t="b">
        <v>0</v>
      </c>
      <c r="F15190" s="42" t="s">
        <v>9502</v>
      </c>
    </row>
    <row r="15191" spans="1:6" x14ac:dyDescent="0.2">
      <c r="A15191" s="42" t="s">
        <v>690</v>
      </c>
      <c r="B15191" s="42" t="s">
        <v>8464</v>
      </c>
      <c r="C15191">
        <v>2017</v>
      </c>
      <c r="D15191" s="42" t="s">
        <v>8550</v>
      </c>
      <c r="E15191" t="b">
        <v>0</v>
      </c>
      <c r="F15191" s="42" t="s">
        <v>9502</v>
      </c>
    </row>
    <row r="15192" spans="1:6" x14ac:dyDescent="0.2">
      <c r="A15192" s="42" t="s">
        <v>690</v>
      </c>
      <c r="B15192" s="42" t="s">
        <v>8464</v>
      </c>
      <c r="C15192">
        <v>2018</v>
      </c>
      <c r="D15192" s="42" t="s">
        <v>9512</v>
      </c>
      <c r="E15192" t="b">
        <v>0</v>
      </c>
      <c r="F15192" s="42" t="s">
        <v>9502</v>
      </c>
    </row>
    <row r="15193" spans="1:6" x14ac:dyDescent="0.2">
      <c r="A15193" s="42" t="s">
        <v>690</v>
      </c>
      <c r="B15193" s="42" t="s">
        <v>8464</v>
      </c>
      <c r="C15193">
        <v>2019</v>
      </c>
      <c r="D15193" s="42" t="s">
        <v>9138</v>
      </c>
      <c r="E15193" t="b">
        <v>0</v>
      </c>
      <c r="F15193" s="42" t="s">
        <v>9502</v>
      </c>
    </row>
    <row r="15194" spans="1:6" x14ac:dyDescent="0.2">
      <c r="A15194" s="42" t="s">
        <v>3686</v>
      </c>
      <c r="B15194" s="42" t="s">
        <v>8454</v>
      </c>
      <c r="C15194">
        <v>2013</v>
      </c>
      <c r="D15194" s="42" t="s">
        <v>8709</v>
      </c>
      <c r="E15194" t="b">
        <v>0</v>
      </c>
      <c r="F15194" s="42" t="s">
        <v>10874</v>
      </c>
    </row>
    <row r="15195" spans="1:6" x14ac:dyDescent="0.2">
      <c r="A15195" s="42" t="s">
        <v>3686</v>
      </c>
      <c r="B15195" s="42" t="s">
        <v>8454</v>
      </c>
      <c r="C15195">
        <v>2014</v>
      </c>
      <c r="D15195" s="42" t="s">
        <v>9205</v>
      </c>
      <c r="E15195" t="b">
        <v>0</v>
      </c>
      <c r="F15195" s="42" t="s">
        <v>10874</v>
      </c>
    </row>
    <row r="15196" spans="1:6" x14ac:dyDescent="0.2">
      <c r="A15196" s="42" t="s">
        <v>3686</v>
      </c>
      <c r="B15196" s="42" t="s">
        <v>8454</v>
      </c>
      <c r="C15196">
        <v>2015</v>
      </c>
      <c r="D15196" s="42" t="s">
        <v>8710</v>
      </c>
      <c r="E15196" t="b">
        <v>0</v>
      </c>
      <c r="F15196" s="42" t="s">
        <v>10874</v>
      </c>
    </row>
    <row r="15197" spans="1:6" x14ac:dyDescent="0.2">
      <c r="A15197" s="42" t="s">
        <v>3686</v>
      </c>
      <c r="B15197" s="42" t="s">
        <v>8454</v>
      </c>
      <c r="C15197">
        <v>2016</v>
      </c>
      <c r="D15197" s="42" t="s">
        <v>8518</v>
      </c>
      <c r="E15197" t="b">
        <v>0</v>
      </c>
      <c r="F15197" s="42" t="s">
        <v>10874</v>
      </c>
    </row>
    <row r="15198" spans="1:6" x14ac:dyDescent="0.2">
      <c r="A15198" s="42" t="s">
        <v>3686</v>
      </c>
      <c r="B15198" s="42" t="s">
        <v>8454</v>
      </c>
      <c r="C15198">
        <v>2017</v>
      </c>
      <c r="D15198" s="42" t="s">
        <v>8526</v>
      </c>
      <c r="E15198" t="b">
        <v>0</v>
      </c>
      <c r="F15198" s="42" t="s">
        <v>10874</v>
      </c>
    </row>
    <row r="15199" spans="1:6" x14ac:dyDescent="0.2">
      <c r="A15199" s="42" t="s">
        <v>3686</v>
      </c>
      <c r="B15199" s="42" t="s">
        <v>8454</v>
      </c>
      <c r="C15199">
        <v>2018</v>
      </c>
      <c r="D15199" s="42" t="s">
        <v>8613</v>
      </c>
      <c r="E15199" t="b">
        <v>0</v>
      </c>
      <c r="F15199" s="42" t="s">
        <v>10874</v>
      </c>
    </row>
    <row r="15200" spans="1:6" x14ac:dyDescent="0.2">
      <c r="A15200" s="42" t="s">
        <v>3686</v>
      </c>
      <c r="B15200" s="42" t="s">
        <v>8454</v>
      </c>
      <c r="C15200">
        <v>2019</v>
      </c>
      <c r="D15200" s="42" t="s">
        <v>8930</v>
      </c>
      <c r="E15200" t="b">
        <v>0</v>
      </c>
      <c r="F15200" s="42" t="s">
        <v>10874</v>
      </c>
    </row>
    <row r="15201" spans="1:6" x14ac:dyDescent="0.2">
      <c r="A15201" s="42" t="s">
        <v>3686</v>
      </c>
      <c r="B15201" s="42" t="s">
        <v>8462</v>
      </c>
      <c r="C15201">
        <v>2013</v>
      </c>
      <c r="D15201" s="42" t="s">
        <v>8753</v>
      </c>
      <c r="E15201" t="b">
        <v>0</v>
      </c>
      <c r="F15201" s="42" t="s">
        <v>10874</v>
      </c>
    </row>
    <row r="15202" spans="1:6" x14ac:dyDescent="0.2">
      <c r="A15202" s="42" t="s">
        <v>3686</v>
      </c>
      <c r="B15202" s="42" t="s">
        <v>8462</v>
      </c>
      <c r="C15202">
        <v>2014</v>
      </c>
      <c r="D15202" s="42" t="s">
        <v>9160</v>
      </c>
      <c r="E15202" t="b">
        <v>0</v>
      </c>
      <c r="F15202" s="42" t="s">
        <v>10874</v>
      </c>
    </row>
    <row r="15203" spans="1:6" x14ac:dyDescent="0.2">
      <c r="A15203" s="42" t="s">
        <v>3686</v>
      </c>
      <c r="B15203" s="42" t="s">
        <v>8462</v>
      </c>
      <c r="C15203">
        <v>2015</v>
      </c>
      <c r="D15203" s="42" t="s">
        <v>8539</v>
      </c>
      <c r="E15203" t="b">
        <v>0</v>
      </c>
      <c r="F15203" s="42" t="s">
        <v>10874</v>
      </c>
    </row>
    <row r="15204" spans="1:6" x14ac:dyDescent="0.2">
      <c r="A15204" s="42" t="s">
        <v>3686</v>
      </c>
      <c r="B15204" s="42" t="s">
        <v>8462</v>
      </c>
      <c r="C15204">
        <v>2016</v>
      </c>
      <c r="D15204" s="42" t="s">
        <v>10484</v>
      </c>
      <c r="E15204" t="b">
        <v>0</v>
      </c>
      <c r="F15204" s="42" t="s">
        <v>10874</v>
      </c>
    </row>
    <row r="15205" spans="1:6" x14ac:dyDescent="0.2">
      <c r="A15205" s="42" t="s">
        <v>3686</v>
      </c>
      <c r="B15205" s="42" t="s">
        <v>8462</v>
      </c>
      <c r="C15205">
        <v>2017</v>
      </c>
      <c r="D15205" s="42" t="s">
        <v>9238</v>
      </c>
      <c r="E15205" t="b">
        <v>0</v>
      </c>
      <c r="F15205" s="42" t="s">
        <v>10874</v>
      </c>
    </row>
    <row r="15206" spans="1:6" x14ac:dyDescent="0.2">
      <c r="A15206" s="42" t="s">
        <v>3686</v>
      </c>
      <c r="B15206" s="42" t="s">
        <v>8462</v>
      </c>
      <c r="C15206">
        <v>2018</v>
      </c>
      <c r="D15206" s="42" t="s">
        <v>8613</v>
      </c>
      <c r="E15206" t="b">
        <v>0</v>
      </c>
      <c r="F15206" s="42" t="s">
        <v>10874</v>
      </c>
    </row>
    <row r="15207" spans="1:6" x14ac:dyDescent="0.2">
      <c r="A15207" s="42" t="s">
        <v>3686</v>
      </c>
      <c r="B15207" s="42" t="s">
        <v>8462</v>
      </c>
      <c r="C15207">
        <v>2019</v>
      </c>
      <c r="D15207" s="42" t="s">
        <v>9428</v>
      </c>
      <c r="E15207" t="b">
        <v>0</v>
      </c>
      <c r="F15207" s="42" t="s">
        <v>10874</v>
      </c>
    </row>
    <row r="15208" spans="1:6" x14ac:dyDescent="0.2">
      <c r="A15208" s="42" t="s">
        <v>3686</v>
      </c>
      <c r="B15208" s="42" t="s">
        <v>8464</v>
      </c>
      <c r="C15208">
        <v>2013</v>
      </c>
      <c r="D15208" s="42" t="s">
        <v>8972</v>
      </c>
      <c r="E15208" t="b">
        <v>0</v>
      </c>
      <c r="F15208" s="42" t="s">
        <v>10874</v>
      </c>
    </row>
    <row r="15209" spans="1:6" x14ac:dyDescent="0.2">
      <c r="A15209" s="42" t="s">
        <v>3686</v>
      </c>
      <c r="B15209" s="42" t="s">
        <v>8464</v>
      </c>
      <c r="C15209">
        <v>2014</v>
      </c>
      <c r="D15209" s="42" t="s">
        <v>9122</v>
      </c>
      <c r="E15209" t="b">
        <v>0</v>
      </c>
      <c r="F15209" s="42" t="s">
        <v>10874</v>
      </c>
    </row>
    <row r="15210" spans="1:6" x14ac:dyDescent="0.2">
      <c r="A15210" s="42" t="s">
        <v>3686</v>
      </c>
      <c r="B15210" s="42" t="s">
        <v>8464</v>
      </c>
      <c r="C15210">
        <v>2015</v>
      </c>
      <c r="D15210" s="42" t="s">
        <v>8600</v>
      </c>
      <c r="E15210" t="b">
        <v>0</v>
      </c>
      <c r="F15210" s="42" t="s">
        <v>10874</v>
      </c>
    </row>
    <row r="15211" spans="1:6" x14ac:dyDescent="0.2">
      <c r="A15211" s="42" t="s">
        <v>3686</v>
      </c>
      <c r="B15211" s="42" t="s">
        <v>8464</v>
      </c>
      <c r="C15211">
        <v>2016</v>
      </c>
      <c r="D15211" s="42" t="s">
        <v>8694</v>
      </c>
      <c r="E15211" t="b">
        <v>0</v>
      </c>
      <c r="F15211" s="42" t="s">
        <v>10874</v>
      </c>
    </row>
    <row r="15212" spans="1:6" x14ac:dyDescent="0.2">
      <c r="A15212" s="42" t="s">
        <v>3686</v>
      </c>
      <c r="B15212" s="42" t="s">
        <v>8464</v>
      </c>
      <c r="C15212">
        <v>2017</v>
      </c>
      <c r="D15212" s="42" t="s">
        <v>8586</v>
      </c>
      <c r="E15212" t="b">
        <v>0</v>
      </c>
      <c r="F15212" s="42" t="s">
        <v>10874</v>
      </c>
    </row>
    <row r="15213" spans="1:6" x14ac:dyDescent="0.2">
      <c r="A15213" s="42" t="s">
        <v>3686</v>
      </c>
      <c r="B15213" s="42" t="s">
        <v>8464</v>
      </c>
      <c r="C15213">
        <v>2018</v>
      </c>
      <c r="D15213" s="42" t="s">
        <v>9172</v>
      </c>
      <c r="E15213" t="b">
        <v>0</v>
      </c>
      <c r="F15213" s="42" t="s">
        <v>10874</v>
      </c>
    </row>
    <row r="15214" spans="1:6" x14ac:dyDescent="0.2">
      <c r="A15214" s="42" t="s">
        <v>3686</v>
      </c>
      <c r="B15214" s="42" t="s">
        <v>8464</v>
      </c>
      <c r="C15214">
        <v>2019</v>
      </c>
      <c r="D15214" s="42" t="s">
        <v>9129</v>
      </c>
      <c r="E15214" t="b">
        <v>0</v>
      </c>
      <c r="F15214" s="42" t="s">
        <v>10874</v>
      </c>
    </row>
    <row r="15215" spans="1:6" x14ac:dyDescent="0.2">
      <c r="A15215" s="42" t="s">
        <v>692</v>
      </c>
      <c r="B15215" s="42" t="s">
        <v>8454</v>
      </c>
      <c r="C15215">
        <v>2013</v>
      </c>
      <c r="D15215" s="42" t="s">
        <v>8759</v>
      </c>
      <c r="E15215" t="b">
        <v>0</v>
      </c>
      <c r="F15215" s="42" t="s">
        <v>9513</v>
      </c>
    </row>
    <row r="15216" spans="1:6" x14ac:dyDescent="0.2">
      <c r="A15216" s="42" t="s">
        <v>692</v>
      </c>
      <c r="B15216" s="42" t="s">
        <v>8454</v>
      </c>
      <c r="C15216">
        <v>2014</v>
      </c>
      <c r="D15216" s="42" t="s">
        <v>9312</v>
      </c>
      <c r="E15216" t="b">
        <v>0</v>
      </c>
      <c r="F15216" s="42" t="s">
        <v>9513</v>
      </c>
    </row>
    <row r="15217" spans="1:6" x14ac:dyDescent="0.2">
      <c r="A15217" s="42" t="s">
        <v>692</v>
      </c>
      <c r="B15217" s="42" t="s">
        <v>8454</v>
      </c>
      <c r="C15217">
        <v>2015</v>
      </c>
      <c r="D15217" s="42" t="s">
        <v>9224</v>
      </c>
      <c r="E15217" t="b">
        <v>0</v>
      </c>
      <c r="F15217" s="42" t="s">
        <v>9513</v>
      </c>
    </row>
    <row r="15218" spans="1:6" x14ac:dyDescent="0.2">
      <c r="A15218" s="42" t="s">
        <v>692</v>
      </c>
      <c r="B15218" s="42" t="s">
        <v>8454</v>
      </c>
      <c r="C15218">
        <v>2016</v>
      </c>
      <c r="D15218" s="42" t="s">
        <v>8761</v>
      </c>
      <c r="E15218" t="b">
        <v>0</v>
      </c>
      <c r="F15218" s="42" t="s">
        <v>9513</v>
      </c>
    </row>
    <row r="15219" spans="1:6" x14ac:dyDescent="0.2">
      <c r="A15219" s="42" t="s">
        <v>692</v>
      </c>
      <c r="B15219" s="42" t="s">
        <v>8454</v>
      </c>
      <c r="C15219">
        <v>2018</v>
      </c>
      <c r="D15219" s="42" t="s">
        <v>9250</v>
      </c>
      <c r="E15219" t="b">
        <v>0</v>
      </c>
      <c r="F15219" s="42" t="s">
        <v>9513</v>
      </c>
    </row>
    <row r="15220" spans="1:6" x14ac:dyDescent="0.2">
      <c r="A15220" s="42" t="s">
        <v>692</v>
      </c>
      <c r="B15220" s="42" t="s">
        <v>8454</v>
      </c>
      <c r="C15220">
        <v>2019</v>
      </c>
      <c r="D15220" s="42" t="s">
        <v>8508</v>
      </c>
      <c r="E15220" t="b">
        <v>0</v>
      </c>
      <c r="F15220" s="42" t="s">
        <v>9513</v>
      </c>
    </row>
    <row r="15221" spans="1:6" x14ac:dyDescent="0.2">
      <c r="A15221" s="42" t="s">
        <v>692</v>
      </c>
      <c r="B15221" s="42" t="s">
        <v>8454</v>
      </c>
      <c r="C15221">
        <v>2020</v>
      </c>
      <c r="D15221" s="42" t="s">
        <v>8557</v>
      </c>
      <c r="E15221" t="b">
        <v>0</v>
      </c>
      <c r="F15221" s="42" t="s">
        <v>9513</v>
      </c>
    </row>
    <row r="15222" spans="1:6" x14ac:dyDescent="0.2">
      <c r="A15222" s="42" t="s">
        <v>692</v>
      </c>
      <c r="B15222" s="42" t="s">
        <v>8462</v>
      </c>
      <c r="C15222">
        <v>2013</v>
      </c>
      <c r="D15222" s="42" t="s">
        <v>9514</v>
      </c>
      <c r="E15222" t="b">
        <v>0</v>
      </c>
      <c r="F15222" s="42" t="s">
        <v>9513</v>
      </c>
    </row>
    <row r="15223" spans="1:6" x14ac:dyDescent="0.2">
      <c r="A15223" s="42" t="s">
        <v>692</v>
      </c>
      <c r="B15223" s="42" t="s">
        <v>8462</v>
      </c>
      <c r="C15223">
        <v>2014</v>
      </c>
      <c r="D15223" s="42" t="s">
        <v>8613</v>
      </c>
      <c r="E15223" t="b">
        <v>0</v>
      </c>
      <c r="F15223" s="42" t="s">
        <v>9513</v>
      </c>
    </row>
    <row r="15224" spans="1:6" x14ac:dyDescent="0.2">
      <c r="A15224" s="42" t="s">
        <v>692</v>
      </c>
      <c r="B15224" s="42" t="s">
        <v>8462</v>
      </c>
      <c r="C15224">
        <v>2015</v>
      </c>
      <c r="D15224" s="42" t="s">
        <v>8760</v>
      </c>
      <c r="E15224" t="b">
        <v>0</v>
      </c>
      <c r="F15224" s="42" t="s">
        <v>9513</v>
      </c>
    </row>
    <row r="15225" spans="1:6" x14ac:dyDescent="0.2">
      <c r="A15225" s="42" t="s">
        <v>692</v>
      </c>
      <c r="B15225" s="42" t="s">
        <v>8462</v>
      </c>
      <c r="C15225">
        <v>2016</v>
      </c>
      <c r="D15225" s="42" t="s">
        <v>9515</v>
      </c>
      <c r="E15225" t="b">
        <v>0</v>
      </c>
      <c r="F15225" s="42" t="s">
        <v>9513</v>
      </c>
    </row>
    <row r="15226" spans="1:6" x14ac:dyDescent="0.2">
      <c r="A15226" s="42" t="s">
        <v>692</v>
      </c>
      <c r="B15226" s="42" t="s">
        <v>8462</v>
      </c>
      <c r="C15226">
        <v>2018</v>
      </c>
      <c r="D15226" s="42" t="s">
        <v>8460</v>
      </c>
      <c r="E15226" t="b">
        <v>0</v>
      </c>
      <c r="F15226" s="42" t="s">
        <v>9513</v>
      </c>
    </row>
    <row r="15227" spans="1:6" x14ac:dyDescent="0.2">
      <c r="A15227" s="42" t="s">
        <v>692</v>
      </c>
      <c r="B15227" s="42" t="s">
        <v>8462</v>
      </c>
      <c r="C15227">
        <v>2019</v>
      </c>
      <c r="D15227" s="42" t="s">
        <v>9348</v>
      </c>
      <c r="E15227" t="b">
        <v>0</v>
      </c>
      <c r="F15227" s="42" t="s">
        <v>9513</v>
      </c>
    </row>
    <row r="15228" spans="1:6" x14ac:dyDescent="0.2">
      <c r="A15228" s="42" t="s">
        <v>692</v>
      </c>
      <c r="B15228" s="42" t="s">
        <v>8462</v>
      </c>
      <c r="C15228">
        <v>2020</v>
      </c>
      <c r="D15228" s="42" t="s">
        <v>9161</v>
      </c>
      <c r="E15228" t="b">
        <v>0</v>
      </c>
      <c r="F15228" s="42" t="s">
        <v>9513</v>
      </c>
    </row>
    <row r="15229" spans="1:6" x14ac:dyDescent="0.2">
      <c r="A15229" s="42" t="s">
        <v>692</v>
      </c>
      <c r="B15229" s="42" t="s">
        <v>8464</v>
      </c>
      <c r="C15229">
        <v>2013</v>
      </c>
      <c r="D15229" s="42" t="s">
        <v>9165</v>
      </c>
      <c r="E15229" t="b">
        <v>0</v>
      </c>
      <c r="F15229" s="42" t="s">
        <v>9513</v>
      </c>
    </row>
    <row r="15230" spans="1:6" x14ac:dyDescent="0.2">
      <c r="A15230" s="42" t="s">
        <v>692</v>
      </c>
      <c r="B15230" s="42" t="s">
        <v>8464</v>
      </c>
      <c r="C15230">
        <v>2014</v>
      </c>
      <c r="D15230" s="42" t="s">
        <v>9135</v>
      </c>
      <c r="E15230" t="b">
        <v>0</v>
      </c>
      <c r="F15230" s="42" t="s">
        <v>9513</v>
      </c>
    </row>
    <row r="15231" spans="1:6" x14ac:dyDescent="0.2">
      <c r="A15231" s="42" t="s">
        <v>692</v>
      </c>
      <c r="B15231" s="42" t="s">
        <v>8464</v>
      </c>
      <c r="C15231">
        <v>2015</v>
      </c>
      <c r="D15231" s="42" t="s">
        <v>9127</v>
      </c>
      <c r="E15231" t="b">
        <v>0</v>
      </c>
      <c r="F15231" s="42" t="s">
        <v>9513</v>
      </c>
    </row>
    <row r="15232" spans="1:6" x14ac:dyDescent="0.2">
      <c r="A15232" s="42" t="s">
        <v>692</v>
      </c>
      <c r="B15232" s="42" t="s">
        <v>8464</v>
      </c>
      <c r="C15232">
        <v>2016</v>
      </c>
      <c r="D15232" s="42" t="s">
        <v>8996</v>
      </c>
      <c r="E15232" t="b">
        <v>0</v>
      </c>
      <c r="F15232" s="42" t="s">
        <v>9513</v>
      </c>
    </row>
    <row r="15233" spans="1:6" x14ac:dyDescent="0.2">
      <c r="A15233" s="42" t="s">
        <v>692</v>
      </c>
      <c r="B15233" s="42" t="s">
        <v>8464</v>
      </c>
      <c r="C15233">
        <v>2018</v>
      </c>
      <c r="D15233" s="42" t="s">
        <v>8992</v>
      </c>
      <c r="E15233" t="b">
        <v>0</v>
      </c>
      <c r="F15233" s="42" t="s">
        <v>9513</v>
      </c>
    </row>
    <row r="15234" spans="1:6" x14ac:dyDescent="0.2">
      <c r="A15234" s="42" t="s">
        <v>692</v>
      </c>
      <c r="B15234" s="42" t="s">
        <v>8464</v>
      </c>
      <c r="C15234">
        <v>2019</v>
      </c>
      <c r="D15234" s="42" t="s">
        <v>9089</v>
      </c>
      <c r="E15234" t="b">
        <v>0</v>
      </c>
      <c r="F15234" s="42" t="s">
        <v>9513</v>
      </c>
    </row>
    <row r="15235" spans="1:6" x14ac:dyDescent="0.2">
      <c r="A15235" s="42" t="s">
        <v>692</v>
      </c>
      <c r="B15235" s="42" t="s">
        <v>8464</v>
      </c>
      <c r="C15235">
        <v>2020</v>
      </c>
      <c r="D15235" s="42" t="s">
        <v>8556</v>
      </c>
      <c r="E15235" t="b">
        <v>0</v>
      </c>
      <c r="F15235" s="42" t="s">
        <v>9513</v>
      </c>
    </row>
    <row r="15236" spans="1:6" x14ac:dyDescent="0.2">
      <c r="A15236" s="42" t="s">
        <v>3687</v>
      </c>
      <c r="B15236" s="42" t="s">
        <v>8454</v>
      </c>
      <c r="C15236">
        <v>2013</v>
      </c>
      <c r="D15236" s="42" t="s">
        <v>9151</v>
      </c>
      <c r="E15236" t="b">
        <v>0</v>
      </c>
      <c r="F15236" s="42" t="s">
        <v>10875</v>
      </c>
    </row>
    <row r="15237" spans="1:6" x14ac:dyDescent="0.2">
      <c r="A15237" s="42" t="s">
        <v>3687</v>
      </c>
      <c r="B15237" s="42" t="s">
        <v>8454</v>
      </c>
      <c r="C15237">
        <v>2014</v>
      </c>
      <c r="D15237" s="42" t="s">
        <v>8784</v>
      </c>
      <c r="E15237" t="b">
        <v>0</v>
      </c>
      <c r="F15237" s="42" t="s">
        <v>10875</v>
      </c>
    </row>
    <row r="15238" spans="1:6" x14ac:dyDescent="0.2">
      <c r="A15238" s="42" t="s">
        <v>3687</v>
      </c>
      <c r="B15238" s="42" t="s">
        <v>8454</v>
      </c>
      <c r="C15238">
        <v>2015</v>
      </c>
      <c r="D15238" s="42" t="s">
        <v>8630</v>
      </c>
      <c r="E15238" t="b">
        <v>0</v>
      </c>
      <c r="F15238" s="42" t="s">
        <v>10875</v>
      </c>
    </row>
    <row r="15239" spans="1:6" x14ac:dyDescent="0.2">
      <c r="A15239" s="42" t="s">
        <v>3687</v>
      </c>
      <c r="B15239" s="42" t="s">
        <v>8454</v>
      </c>
      <c r="C15239">
        <v>2016</v>
      </c>
      <c r="D15239" s="42" t="s">
        <v>8509</v>
      </c>
      <c r="E15239" t="b">
        <v>0</v>
      </c>
      <c r="F15239" s="42" t="s">
        <v>10875</v>
      </c>
    </row>
    <row r="15240" spans="1:6" x14ac:dyDescent="0.2">
      <c r="A15240" s="42" t="s">
        <v>3687</v>
      </c>
      <c r="B15240" s="42" t="s">
        <v>8454</v>
      </c>
      <c r="C15240">
        <v>2017</v>
      </c>
      <c r="D15240" s="42" t="s">
        <v>10860</v>
      </c>
      <c r="E15240" t="b">
        <v>0</v>
      </c>
      <c r="F15240" s="42" t="s">
        <v>10875</v>
      </c>
    </row>
    <row r="15241" spans="1:6" x14ac:dyDescent="0.2">
      <c r="A15241" s="42" t="s">
        <v>3687</v>
      </c>
      <c r="B15241" s="42" t="s">
        <v>8454</v>
      </c>
      <c r="C15241">
        <v>2018</v>
      </c>
      <c r="D15241" s="42" t="s">
        <v>10488</v>
      </c>
      <c r="E15241" t="b">
        <v>0</v>
      </c>
      <c r="F15241" s="42" t="s">
        <v>10875</v>
      </c>
    </row>
    <row r="15242" spans="1:6" x14ac:dyDescent="0.2">
      <c r="A15242" s="42" t="s">
        <v>3687</v>
      </c>
      <c r="B15242" s="42" t="s">
        <v>8454</v>
      </c>
      <c r="C15242">
        <v>2019</v>
      </c>
      <c r="D15242" s="42" t="s">
        <v>8776</v>
      </c>
      <c r="E15242" t="b">
        <v>0</v>
      </c>
      <c r="F15242" s="42" t="s">
        <v>10875</v>
      </c>
    </row>
    <row r="15243" spans="1:6" x14ac:dyDescent="0.2">
      <c r="A15243" s="42" t="s">
        <v>3687</v>
      </c>
      <c r="B15243" s="42" t="s">
        <v>8462</v>
      </c>
      <c r="C15243">
        <v>2013</v>
      </c>
      <c r="D15243" s="42" t="s">
        <v>10086</v>
      </c>
      <c r="E15243" t="b">
        <v>0</v>
      </c>
      <c r="F15243" s="42" t="s">
        <v>10875</v>
      </c>
    </row>
    <row r="15244" spans="1:6" x14ac:dyDescent="0.2">
      <c r="A15244" s="42" t="s">
        <v>3687</v>
      </c>
      <c r="B15244" s="42" t="s">
        <v>8462</v>
      </c>
      <c r="C15244">
        <v>2014</v>
      </c>
      <c r="D15244" s="42" t="s">
        <v>9864</v>
      </c>
      <c r="E15244" t="b">
        <v>0</v>
      </c>
      <c r="F15244" s="42" t="s">
        <v>10875</v>
      </c>
    </row>
    <row r="15245" spans="1:6" x14ac:dyDescent="0.2">
      <c r="A15245" s="42" t="s">
        <v>3687</v>
      </c>
      <c r="B15245" s="42" t="s">
        <v>8462</v>
      </c>
      <c r="C15245">
        <v>2015</v>
      </c>
      <c r="D15245" s="42" t="s">
        <v>10821</v>
      </c>
      <c r="E15245" t="b">
        <v>0</v>
      </c>
      <c r="F15245" s="42" t="s">
        <v>10875</v>
      </c>
    </row>
    <row r="15246" spans="1:6" x14ac:dyDescent="0.2">
      <c r="A15246" s="42" t="s">
        <v>3687</v>
      </c>
      <c r="B15246" s="42" t="s">
        <v>8462</v>
      </c>
      <c r="C15246">
        <v>2016</v>
      </c>
      <c r="D15246" s="42" t="s">
        <v>9144</v>
      </c>
      <c r="E15246" t="b">
        <v>0</v>
      </c>
      <c r="F15246" s="42" t="s">
        <v>10875</v>
      </c>
    </row>
    <row r="15247" spans="1:6" x14ac:dyDescent="0.2">
      <c r="A15247" s="42" t="s">
        <v>3687</v>
      </c>
      <c r="B15247" s="42" t="s">
        <v>8462</v>
      </c>
      <c r="C15247">
        <v>2017</v>
      </c>
      <c r="D15247" s="42" t="s">
        <v>10876</v>
      </c>
      <c r="E15247" t="b">
        <v>0</v>
      </c>
      <c r="F15247" s="42" t="s">
        <v>10875</v>
      </c>
    </row>
    <row r="15248" spans="1:6" x14ac:dyDescent="0.2">
      <c r="A15248" s="42" t="s">
        <v>3687</v>
      </c>
      <c r="B15248" s="42" t="s">
        <v>8462</v>
      </c>
      <c r="C15248">
        <v>2018</v>
      </c>
      <c r="D15248" s="42" t="s">
        <v>10877</v>
      </c>
      <c r="E15248" t="b">
        <v>0</v>
      </c>
      <c r="F15248" s="42" t="s">
        <v>10875</v>
      </c>
    </row>
    <row r="15249" spans="1:6" x14ac:dyDescent="0.2">
      <c r="A15249" s="42" t="s">
        <v>3687</v>
      </c>
      <c r="B15249" s="42" t="s">
        <v>8462</v>
      </c>
      <c r="C15249">
        <v>2019</v>
      </c>
      <c r="D15249" s="42" t="s">
        <v>8776</v>
      </c>
      <c r="E15249" t="b">
        <v>0</v>
      </c>
      <c r="F15249" s="42" t="s">
        <v>10875</v>
      </c>
    </row>
    <row r="15250" spans="1:6" x14ac:dyDescent="0.2">
      <c r="A15250" s="42" t="s">
        <v>3687</v>
      </c>
      <c r="B15250" s="42" t="s">
        <v>8464</v>
      </c>
      <c r="C15250">
        <v>2013</v>
      </c>
      <c r="D15250" s="42" t="s">
        <v>9171</v>
      </c>
      <c r="E15250" t="b">
        <v>0</v>
      </c>
      <c r="F15250" s="42" t="s">
        <v>10875</v>
      </c>
    </row>
    <row r="15251" spans="1:6" x14ac:dyDescent="0.2">
      <c r="A15251" s="42" t="s">
        <v>3687</v>
      </c>
      <c r="B15251" s="42" t="s">
        <v>8464</v>
      </c>
      <c r="C15251">
        <v>2014</v>
      </c>
      <c r="D15251" s="42" t="s">
        <v>9271</v>
      </c>
      <c r="E15251" t="b">
        <v>0</v>
      </c>
      <c r="F15251" s="42" t="s">
        <v>10875</v>
      </c>
    </row>
    <row r="15252" spans="1:6" x14ac:dyDescent="0.2">
      <c r="A15252" s="42" t="s">
        <v>3687</v>
      </c>
      <c r="B15252" s="42" t="s">
        <v>8464</v>
      </c>
      <c r="C15252">
        <v>2015</v>
      </c>
      <c r="D15252" s="42" t="s">
        <v>9161</v>
      </c>
      <c r="E15252" t="b">
        <v>0</v>
      </c>
      <c r="F15252" s="42" t="s">
        <v>10875</v>
      </c>
    </row>
    <row r="15253" spans="1:6" x14ac:dyDescent="0.2">
      <c r="A15253" s="42" t="s">
        <v>3687</v>
      </c>
      <c r="B15253" s="42" t="s">
        <v>8464</v>
      </c>
      <c r="C15253">
        <v>2016</v>
      </c>
      <c r="D15253" s="42" t="s">
        <v>8511</v>
      </c>
      <c r="E15253" t="b">
        <v>0</v>
      </c>
      <c r="F15253" s="42" t="s">
        <v>10875</v>
      </c>
    </row>
    <row r="15254" spans="1:6" x14ac:dyDescent="0.2">
      <c r="A15254" s="42" t="s">
        <v>3687</v>
      </c>
      <c r="B15254" s="42" t="s">
        <v>8464</v>
      </c>
      <c r="C15254">
        <v>2017</v>
      </c>
      <c r="D15254" s="42" t="s">
        <v>8549</v>
      </c>
      <c r="E15254" t="b">
        <v>0</v>
      </c>
      <c r="F15254" s="42" t="s">
        <v>10875</v>
      </c>
    </row>
    <row r="15255" spans="1:6" x14ac:dyDescent="0.2">
      <c r="A15255" s="42" t="s">
        <v>3687</v>
      </c>
      <c r="B15255" s="42" t="s">
        <v>8464</v>
      </c>
      <c r="C15255">
        <v>2018</v>
      </c>
      <c r="D15255" s="42" t="s">
        <v>8502</v>
      </c>
      <c r="E15255" t="b">
        <v>0</v>
      </c>
      <c r="F15255" s="42" t="s">
        <v>10875</v>
      </c>
    </row>
    <row r="15256" spans="1:6" x14ac:dyDescent="0.2">
      <c r="A15256" s="42" t="s">
        <v>3687</v>
      </c>
      <c r="B15256" s="42" t="s">
        <v>8464</v>
      </c>
      <c r="C15256">
        <v>2019</v>
      </c>
      <c r="D15256" s="42" t="s">
        <v>8540</v>
      </c>
      <c r="E15256" t="b">
        <v>0</v>
      </c>
      <c r="F15256" s="42" t="s">
        <v>10875</v>
      </c>
    </row>
    <row r="15257" spans="1:6" x14ac:dyDescent="0.2">
      <c r="A15257" s="42" t="s">
        <v>2023</v>
      </c>
      <c r="B15257" s="42" t="s">
        <v>8454</v>
      </c>
      <c r="C15257">
        <v>2013</v>
      </c>
      <c r="D15257" s="42" t="s">
        <v>9294</v>
      </c>
      <c r="E15257" t="b">
        <v>0</v>
      </c>
      <c r="F15257" s="42" t="s">
        <v>10263</v>
      </c>
    </row>
    <row r="15258" spans="1:6" x14ac:dyDescent="0.2">
      <c r="A15258" s="42" t="s">
        <v>2023</v>
      </c>
      <c r="B15258" s="42" t="s">
        <v>8454</v>
      </c>
      <c r="C15258">
        <v>2014</v>
      </c>
      <c r="D15258" s="42" t="s">
        <v>9312</v>
      </c>
      <c r="E15258" t="b">
        <v>0</v>
      </c>
      <c r="F15258" s="42" t="s">
        <v>10263</v>
      </c>
    </row>
    <row r="15259" spans="1:6" x14ac:dyDescent="0.2">
      <c r="A15259" s="42" t="s">
        <v>2023</v>
      </c>
      <c r="B15259" s="42" t="s">
        <v>8454</v>
      </c>
      <c r="C15259">
        <v>2015</v>
      </c>
      <c r="D15259" s="42" t="s">
        <v>8505</v>
      </c>
      <c r="E15259" t="b">
        <v>0</v>
      </c>
      <c r="F15259" s="42" t="s">
        <v>10263</v>
      </c>
    </row>
    <row r="15260" spans="1:6" x14ac:dyDescent="0.2">
      <c r="A15260" s="42" t="s">
        <v>2023</v>
      </c>
      <c r="B15260" s="42" t="s">
        <v>8454</v>
      </c>
      <c r="C15260">
        <v>2016</v>
      </c>
      <c r="D15260" s="42" t="s">
        <v>9189</v>
      </c>
      <c r="E15260" t="b">
        <v>0</v>
      </c>
      <c r="F15260" s="42" t="s">
        <v>10263</v>
      </c>
    </row>
    <row r="15261" spans="1:6" x14ac:dyDescent="0.2">
      <c r="A15261" s="42" t="s">
        <v>2023</v>
      </c>
      <c r="B15261" s="42" t="s">
        <v>8454</v>
      </c>
      <c r="C15261">
        <v>2017</v>
      </c>
      <c r="D15261" s="42" t="s">
        <v>9030</v>
      </c>
      <c r="E15261" t="b">
        <v>0</v>
      </c>
      <c r="F15261" s="42" t="s">
        <v>10263</v>
      </c>
    </row>
    <row r="15262" spans="1:6" x14ac:dyDescent="0.2">
      <c r="A15262" s="42" t="s">
        <v>2023</v>
      </c>
      <c r="B15262" s="42" t="s">
        <v>8454</v>
      </c>
      <c r="C15262">
        <v>2018</v>
      </c>
      <c r="D15262" s="42" t="s">
        <v>8456</v>
      </c>
      <c r="E15262" t="b">
        <v>0</v>
      </c>
      <c r="F15262" s="42" t="s">
        <v>10263</v>
      </c>
    </row>
    <row r="15263" spans="1:6" x14ac:dyDescent="0.2">
      <c r="A15263" s="42" t="s">
        <v>2023</v>
      </c>
      <c r="B15263" s="42" t="s">
        <v>8454</v>
      </c>
      <c r="C15263">
        <v>2019</v>
      </c>
      <c r="D15263" s="42" t="s">
        <v>8838</v>
      </c>
      <c r="E15263" t="b">
        <v>0</v>
      </c>
      <c r="F15263" s="42" t="s">
        <v>10263</v>
      </c>
    </row>
    <row r="15264" spans="1:6" x14ac:dyDescent="0.2">
      <c r="A15264" s="42" t="s">
        <v>2023</v>
      </c>
      <c r="B15264" s="42" t="s">
        <v>8462</v>
      </c>
      <c r="C15264">
        <v>2013</v>
      </c>
      <c r="D15264" s="42" t="s">
        <v>8493</v>
      </c>
      <c r="E15264" t="b">
        <v>0</v>
      </c>
      <c r="F15264" s="42" t="s">
        <v>10263</v>
      </c>
    </row>
    <row r="15265" spans="1:6" x14ac:dyDescent="0.2">
      <c r="A15265" s="42" t="s">
        <v>2023</v>
      </c>
      <c r="B15265" s="42" t="s">
        <v>8462</v>
      </c>
      <c r="C15265">
        <v>2014</v>
      </c>
      <c r="D15265" s="42" t="s">
        <v>9312</v>
      </c>
      <c r="E15265" t="b">
        <v>0</v>
      </c>
      <c r="F15265" s="42" t="s">
        <v>10263</v>
      </c>
    </row>
    <row r="15266" spans="1:6" x14ac:dyDescent="0.2">
      <c r="A15266" s="42" t="s">
        <v>2023</v>
      </c>
      <c r="B15266" s="42" t="s">
        <v>8462</v>
      </c>
      <c r="C15266">
        <v>2015</v>
      </c>
      <c r="D15266" s="42" t="s">
        <v>9238</v>
      </c>
      <c r="E15266" t="b">
        <v>0</v>
      </c>
      <c r="F15266" s="42" t="s">
        <v>10263</v>
      </c>
    </row>
    <row r="15267" spans="1:6" x14ac:dyDescent="0.2">
      <c r="A15267" s="42" t="s">
        <v>2023</v>
      </c>
      <c r="B15267" s="42" t="s">
        <v>8462</v>
      </c>
      <c r="C15267">
        <v>2016</v>
      </c>
      <c r="D15267" s="42" t="s">
        <v>9134</v>
      </c>
      <c r="E15267" t="b">
        <v>0</v>
      </c>
      <c r="F15267" s="42" t="s">
        <v>10263</v>
      </c>
    </row>
    <row r="15268" spans="1:6" x14ac:dyDescent="0.2">
      <c r="A15268" s="42" t="s">
        <v>2023</v>
      </c>
      <c r="B15268" s="42" t="s">
        <v>8462</v>
      </c>
      <c r="C15268">
        <v>2017</v>
      </c>
      <c r="D15268" s="42" t="s">
        <v>10264</v>
      </c>
      <c r="E15268" t="b">
        <v>0</v>
      </c>
      <c r="F15268" s="42" t="s">
        <v>10263</v>
      </c>
    </row>
    <row r="15269" spans="1:6" x14ac:dyDescent="0.2">
      <c r="A15269" s="42" t="s">
        <v>2023</v>
      </c>
      <c r="B15269" s="42" t="s">
        <v>8462</v>
      </c>
      <c r="C15269">
        <v>2018</v>
      </c>
      <c r="D15269" s="42" t="s">
        <v>8456</v>
      </c>
      <c r="E15269" t="b">
        <v>0</v>
      </c>
      <c r="F15269" s="42" t="s">
        <v>10263</v>
      </c>
    </row>
    <row r="15270" spans="1:6" x14ac:dyDescent="0.2">
      <c r="A15270" s="42" t="s">
        <v>2023</v>
      </c>
      <c r="B15270" s="42" t="s">
        <v>8462</v>
      </c>
      <c r="C15270">
        <v>2019</v>
      </c>
      <c r="D15270" s="42" t="s">
        <v>8642</v>
      </c>
      <c r="E15270" t="b">
        <v>0</v>
      </c>
      <c r="F15270" s="42" t="s">
        <v>10263</v>
      </c>
    </row>
    <row r="15271" spans="1:6" x14ac:dyDescent="0.2">
      <c r="A15271" s="42" t="s">
        <v>2023</v>
      </c>
      <c r="B15271" s="42" t="s">
        <v>8464</v>
      </c>
      <c r="C15271">
        <v>2013</v>
      </c>
      <c r="D15271" s="42" t="s">
        <v>9350</v>
      </c>
      <c r="E15271" t="b">
        <v>0</v>
      </c>
      <c r="F15271" s="42" t="s">
        <v>10263</v>
      </c>
    </row>
    <row r="15272" spans="1:6" x14ac:dyDescent="0.2">
      <c r="A15272" s="42" t="s">
        <v>2023</v>
      </c>
      <c r="B15272" s="42" t="s">
        <v>8464</v>
      </c>
      <c r="C15272">
        <v>2014</v>
      </c>
      <c r="D15272" s="42" t="s">
        <v>9095</v>
      </c>
      <c r="E15272" t="b">
        <v>0</v>
      </c>
      <c r="F15272" s="42" t="s">
        <v>10263</v>
      </c>
    </row>
    <row r="15273" spans="1:6" x14ac:dyDescent="0.2">
      <c r="A15273" s="42" t="s">
        <v>2023</v>
      </c>
      <c r="B15273" s="42" t="s">
        <v>8464</v>
      </c>
      <c r="C15273">
        <v>2015</v>
      </c>
      <c r="D15273" s="42" t="s">
        <v>10265</v>
      </c>
      <c r="E15273" t="b">
        <v>0</v>
      </c>
      <c r="F15273" s="42" t="s">
        <v>10263</v>
      </c>
    </row>
    <row r="15274" spans="1:6" x14ac:dyDescent="0.2">
      <c r="A15274" s="42" t="s">
        <v>2023</v>
      </c>
      <c r="B15274" s="42" t="s">
        <v>8464</v>
      </c>
      <c r="C15274">
        <v>2016</v>
      </c>
      <c r="D15274" s="42" t="s">
        <v>9361</v>
      </c>
      <c r="E15274" t="b">
        <v>0</v>
      </c>
      <c r="F15274" s="42" t="s">
        <v>10263</v>
      </c>
    </row>
    <row r="15275" spans="1:6" x14ac:dyDescent="0.2">
      <c r="A15275" s="42" t="s">
        <v>2023</v>
      </c>
      <c r="B15275" s="42" t="s">
        <v>8464</v>
      </c>
      <c r="C15275">
        <v>2017</v>
      </c>
      <c r="D15275" s="42" t="s">
        <v>8647</v>
      </c>
      <c r="E15275" t="b">
        <v>0</v>
      </c>
      <c r="F15275" s="42" t="s">
        <v>10263</v>
      </c>
    </row>
    <row r="15276" spans="1:6" x14ac:dyDescent="0.2">
      <c r="A15276" s="42" t="s">
        <v>2023</v>
      </c>
      <c r="B15276" s="42" t="s">
        <v>8464</v>
      </c>
      <c r="C15276">
        <v>2018</v>
      </c>
      <c r="D15276" s="42" t="s">
        <v>8613</v>
      </c>
      <c r="E15276" t="b">
        <v>0</v>
      </c>
      <c r="F15276" s="42" t="s">
        <v>10263</v>
      </c>
    </row>
    <row r="15277" spans="1:6" x14ac:dyDescent="0.2">
      <c r="A15277" s="42" t="s">
        <v>2023</v>
      </c>
      <c r="B15277" s="42" t="s">
        <v>8464</v>
      </c>
      <c r="C15277">
        <v>2019</v>
      </c>
      <c r="D15277" s="42" t="s">
        <v>8609</v>
      </c>
      <c r="E15277" t="b">
        <v>0</v>
      </c>
      <c r="F15277" s="42" t="s">
        <v>10263</v>
      </c>
    </row>
    <row r="15278" spans="1:6" x14ac:dyDescent="0.2">
      <c r="A15278" s="42" t="s">
        <v>3691</v>
      </c>
      <c r="B15278" s="42" t="s">
        <v>8454</v>
      </c>
      <c r="C15278">
        <v>2013</v>
      </c>
      <c r="D15278" s="42" t="s">
        <v>10878</v>
      </c>
      <c r="E15278" t="b">
        <v>0</v>
      </c>
      <c r="F15278" s="42" t="s">
        <v>10879</v>
      </c>
    </row>
    <row r="15279" spans="1:6" x14ac:dyDescent="0.2">
      <c r="A15279" s="42" t="s">
        <v>3691</v>
      </c>
      <c r="B15279" s="42" t="s">
        <v>8454</v>
      </c>
      <c r="C15279">
        <v>2014</v>
      </c>
      <c r="D15279" s="42" t="s">
        <v>10880</v>
      </c>
      <c r="E15279" t="b">
        <v>0</v>
      </c>
      <c r="F15279" s="42" t="s">
        <v>10879</v>
      </c>
    </row>
    <row r="15280" spans="1:6" x14ac:dyDescent="0.2">
      <c r="A15280" s="42" t="s">
        <v>3691</v>
      </c>
      <c r="B15280" s="42" t="s">
        <v>8454</v>
      </c>
      <c r="C15280">
        <v>2015</v>
      </c>
      <c r="D15280" s="42" t="s">
        <v>10881</v>
      </c>
      <c r="E15280" t="b">
        <v>0</v>
      </c>
      <c r="F15280" s="42" t="s">
        <v>10879</v>
      </c>
    </row>
    <row r="15281" spans="1:6" x14ac:dyDescent="0.2">
      <c r="A15281" s="42" t="s">
        <v>3691</v>
      </c>
      <c r="B15281" s="42" t="s">
        <v>8454</v>
      </c>
      <c r="C15281">
        <v>2016</v>
      </c>
      <c r="D15281" s="42" t="s">
        <v>10882</v>
      </c>
      <c r="E15281" t="b">
        <v>0</v>
      </c>
      <c r="F15281" s="42" t="s">
        <v>10879</v>
      </c>
    </row>
    <row r="15282" spans="1:6" x14ac:dyDescent="0.2">
      <c r="A15282" s="42" t="s">
        <v>3691</v>
      </c>
      <c r="B15282" s="42" t="s">
        <v>8454</v>
      </c>
      <c r="C15282">
        <v>2017</v>
      </c>
      <c r="D15282" s="42" t="s">
        <v>9168</v>
      </c>
      <c r="E15282" t="b">
        <v>0</v>
      </c>
      <c r="F15282" s="42" t="s">
        <v>10879</v>
      </c>
    </row>
    <row r="15283" spans="1:6" x14ac:dyDescent="0.2">
      <c r="A15283" s="42" t="s">
        <v>3691</v>
      </c>
      <c r="B15283" s="42" t="s">
        <v>8454</v>
      </c>
      <c r="C15283">
        <v>2018</v>
      </c>
      <c r="D15283" s="42" t="s">
        <v>10883</v>
      </c>
      <c r="E15283" t="b">
        <v>0</v>
      </c>
      <c r="F15283" s="42" t="s">
        <v>10879</v>
      </c>
    </row>
    <row r="15284" spans="1:6" x14ac:dyDescent="0.2">
      <c r="A15284" s="42" t="s">
        <v>3691</v>
      </c>
      <c r="B15284" s="42" t="s">
        <v>8454</v>
      </c>
      <c r="C15284">
        <v>2019</v>
      </c>
      <c r="D15284" s="42" t="s">
        <v>8637</v>
      </c>
      <c r="E15284" t="b">
        <v>0</v>
      </c>
      <c r="F15284" s="42" t="s">
        <v>10879</v>
      </c>
    </row>
    <row r="15285" spans="1:6" x14ac:dyDescent="0.2">
      <c r="A15285" s="42" t="s">
        <v>3691</v>
      </c>
      <c r="B15285" s="42" t="s">
        <v>8462</v>
      </c>
      <c r="C15285">
        <v>2013</v>
      </c>
      <c r="D15285" s="42" t="s">
        <v>10878</v>
      </c>
      <c r="E15285" t="b">
        <v>0</v>
      </c>
      <c r="F15285" s="42" t="s">
        <v>10879</v>
      </c>
    </row>
    <row r="15286" spans="1:6" x14ac:dyDescent="0.2">
      <c r="A15286" s="42" t="s">
        <v>3691</v>
      </c>
      <c r="B15286" s="42" t="s">
        <v>8462</v>
      </c>
      <c r="C15286">
        <v>2014</v>
      </c>
      <c r="D15286" s="42" t="s">
        <v>10880</v>
      </c>
      <c r="E15286" t="b">
        <v>0</v>
      </c>
      <c r="F15286" s="42" t="s">
        <v>10879</v>
      </c>
    </row>
    <row r="15287" spans="1:6" x14ac:dyDescent="0.2">
      <c r="A15287" s="42" t="s">
        <v>3691</v>
      </c>
      <c r="B15287" s="42" t="s">
        <v>8462</v>
      </c>
      <c r="C15287">
        <v>2015</v>
      </c>
      <c r="D15287" s="42" t="s">
        <v>10881</v>
      </c>
      <c r="E15287" t="b">
        <v>0</v>
      </c>
      <c r="F15287" s="42" t="s">
        <v>10879</v>
      </c>
    </row>
    <row r="15288" spans="1:6" x14ac:dyDescent="0.2">
      <c r="A15288" s="42" t="s">
        <v>3691</v>
      </c>
      <c r="B15288" s="42" t="s">
        <v>8462</v>
      </c>
      <c r="C15288">
        <v>2016</v>
      </c>
      <c r="D15288" s="42" t="s">
        <v>10882</v>
      </c>
      <c r="E15288" t="b">
        <v>0</v>
      </c>
      <c r="F15288" s="42" t="s">
        <v>10879</v>
      </c>
    </row>
    <row r="15289" spans="1:6" x14ac:dyDescent="0.2">
      <c r="A15289" s="42" t="s">
        <v>3691</v>
      </c>
      <c r="B15289" s="42" t="s">
        <v>8462</v>
      </c>
      <c r="C15289">
        <v>2017</v>
      </c>
      <c r="D15289" s="42" t="s">
        <v>9126</v>
      </c>
      <c r="E15289" t="b">
        <v>0</v>
      </c>
      <c r="F15289" s="42" t="s">
        <v>10879</v>
      </c>
    </row>
    <row r="15290" spans="1:6" x14ac:dyDescent="0.2">
      <c r="A15290" s="42" t="s">
        <v>3691</v>
      </c>
      <c r="B15290" s="42" t="s">
        <v>8462</v>
      </c>
      <c r="C15290">
        <v>2018</v>
      </c>
      <c r="D15290" s="42" t="s">
        <v>10073</v>
      </c>
      <c r="E15290" t="b">
        <v>0</v>
      </c>
      <c r="F15290" s="42" t="s">
        <v>10879</v>
      </c>
    </row>
    <row r="15291" spans="1:6" x14ac:dyDescent="0.2">
      <c r="A15291" s="42" t="s">
        <v>3691</v>
      </c>
      <c r="B15291" s="42" t="s">
        <v>8462</v>
      </c>
      <c r="C15291">
        <v>2019</v>
      </c>
      <c r="D15291" s="42" t="s">
        <v>9749</v>
      </c>
      <c r="E15291" t="b">
        <v>0</v>
      </c>
      <c r="F15291" s="42" t="s">
        <v>10879</v>
      </c>
    </row>
    <row r="15292" spans="1:6" x14ac:dyDescent="0.2">
      <c r="A15292" s="42" t="s">
        <v>3691</v>
      </c>
      <c r="B15292" s="42" t="s">
        <v>8464</v>
      </c>
      <c r="C15292">
        <v>2013</v>
      </c>
      <c r="D15292" s="42" t="s">
        <v>8496</v>
      </c>
      <c r="E15292" t="b">
        <v>0</v>
      </c>
      <c r="F15292" s="42" t="s">
        <v>10879</v>
      </c>
    </row>
    <row r="15293" spans="1:6" x14ac:dyDescent="0.2">
      <c r="A15293" s="42" t="s">
        <v>3691</v>
      </c>
      <c r="B15293" s="42" t="s">
        <v>8464</v>
      </c>
      <c r="C15293">
        <v>2014</v>
      </c>
      <c r="D15293" s="42" t="s">
        <v>8496</v>
      </c>
      <c r="E15293" t="b">
        <v>0</v>
      </c>
      <c r="F15293" s="42" t="s">
        <v>10879</v>
      </c>
    </row>
    <row r="15294" spans="1:6" x14ac:dyDescent="0.2">
      <c r="A15294" s="42" t="s">
        <v>3691</v>
      </c>
      <c r="B15294" s="42" t="s">
        <v>8464</v>
      </c>
      <c r="C15294">
        <v>2015</v>
      </c>
      <c r="D15294" s="42" t="s">
        <v>8496</v>
      </c>
      <c r="E15294" t="b">
        <v>0</v>
      </c>
      <c r="F15294" s="42" t="s">
        <v>10879</v>
      </c>
    </row>
    <row r="15295" spans="1:6" x14ac:dyDescent="0.2">
      <c r="A15295" s="42" t="s">
        <v>3691</v>
      </c>
      <c r="B15295" s="42" t="s">
        <v>8464</v>
      </c>
      <c r="C15295">
        <v>2016</v>
      </c>
      <c r="D15295" s="42" t="s">
        <v>8496</v>
      </c>
      <c r="E15295" t="b">
        <v>0</v>
      </c>
      <c r="F15295" s="42" t="s">
        <v>10879</v>
      </c>
    </row>
    <row r="15296" spans="1:6" x14ac:dyDescent="0.2">
      <c r="A15296" s="42" t="s">
        <v>3691</v>
      </c>
      <c r="B15296" s="42" t="s">
        <v>8464</v>
      </c>
      <c r="C15296">
        <v>2017</v>
      </c>
      <c r="D15296" s="42" t="s">
        <v>8496</v>
      </c>
      <c r="E15296" t="b">
        <v>0</v>
      </c>
      <c r="F15296" s="42" t="s">
        <v>10879</v>
      </c>
    </row>
    <row r="15297" spans="1:6" x14ac:dyDescent="0.2">
      <c r="A15297" s="42" t="s">
        <v>3691</v>
      </c>
      <c r="B15297" s="42" t="s">
        <v>8464</v>
      </c>
      <c r="C15297">
        <v>2018</v>
      </c>
      <c r="D15297" s="42" t="s">
        <v>8496</v>
      </c>
      <c r="E15297" t="b">
        <v>0</v>
      </c>
      <c r="F15297" s="42" t="s">
        <v>10879</v>
      </c>
    </row>
    <row r="15298" spans="1:6" x14ac:dyDescent="0.2">
      <c r="A15298" s="42" t="s">
        <v>3691</v>
      </c>
      <c r="B15298" s="42" t="s">
        <v>8464</v>
      </c>
      <c r="C15298">
        <v>2019</v>
      </c>
      <c r="D15298" s="42" t="s">
        <v>8496</v>
      </c>
      <c r="E15298" t="b">
        <v>0</v>
      </c>
      <c r="F15298" s="42" t="s">
        <v>10879</v>
      </c>
    </row>
    <row r="15299" spans="1:6" x14ac:dyDescent="0.2">
      <c r="A15299" s="42" t="s">
        <v>3692</v>
      </c>
      <c r="B15299" s="42" t="s">
        <v>8454</v>
      </c>
      <c r="C15299">
        <v>2013</v>
      </c>
      <c r="D15299" s="42" t="s">
        <v>8493</v>
      </c>
      <c r="E15299" t="b">
        <v>0</v>
      </c>
      <c r="F15299" s="42" t="s">
        <v>9181</v>
      </c>
    </row>
    <row r="15300" spans="1:6" x14ac:dyDescent="0.2">
      <c r="A15300" s="42" t="s">
        <v>3692</v>
      </c>
      <c r="B15300" s="42" t="s">
        <v>8454</v>
      </c>
      <c r="C15300">
        <v>2014</v>
      </c>
      <c r="D15300" s="42" t="s">
        <v>9182</v>
      </c>
      <c r="E15300" t="b">
        <v>0</v>
      </c>
      <c r="F15300" s="42" t="s">
        <v>9181</v>
      </c>
    </row>
    <row r="15301" spans="1:6" x14ac:dyDescent="0.2">
      <c r="A15301" s="42" t="s">
        <v>3692</v>
      </c>
      <c r="B15301" s="42" t="s">
        <v>8454</v>
      </c>
      <c r="C15301">
        <v>2015</v>
      </c>
      <c r="D15301" s="42" t="s">
        <v>9183</v>
      </c>
      <c r="E15301" t="b">
        <v>0</v>
      </c>
      <c r="F15301" s="42" t="s">
        <v>9181</v>
      </c>
    </row>
    <row r="15302" spans="1:6" x14ac:dyDescent="0.2">
      <c r="A15302" s="42" t="s">
        <v>3692</v>
      </c>
      <c r="B15302" s="42" t="s">
        <v>8454</v>
      </c>
      <c r="C15302">
        <v>2016</v>
      </c>
      <c r="D15302" s="42" t="s">
        <v>9184</v>
      </c>
      <c r="E15302" t="b">
        <v>0</v>
      </c>
      <c r="F15302" s="42" t="s">
        <v>9181</v>
      </c>
    </row>
    <row r="15303" spans="1:6" x14ac:dyDescent="0.2">
      <c r="A15303" s="42" t="s">
        <v>3692</v>
      </c>
      <c r="B15303" s="42" t="s">
        <v>8454</v>
      </c>
      <c r="C15303">
        <v>2017</v>
      </c>
      <c r="D15303" s="42" t="s">
        <v>9185</v>
      </c>
      <c r="E15303" t="b">
        <v>0</v>
      </c>
      <c r="F15303" s="42" t="s">
        <v>9181</v>
      </c>
    </row>
    <row r="15304" spans="1:6" x14ac:dyDescent="0.2">
      <c r="A15304" s="42" t="s">
        <v>3692</v>
      </c>
      <c r="B15304" s="42" t="s">
        <v>8454</v>
      </c>
      <c r="C15304">
        <v>2018</v>
      </c>
      <c r="D15304" s="42" t="s">
        <v>9186</v>
      </c>
      <c r="E15304" t="b">
        <v>0</v>
      </c>
      <c r="F15304" s="42" t="s">
        <v>9181</v>
      </c>
    </row>
    <row r="15305" spans="1:6" x14ac:dyDescent="0.2">
      <c r="A15305" s="42" t="s">
        <v>3692</v>
      </c>
      <c r="B15305" s="42" t="s">
        <v>8454</v>
      </c>
      <c r="C15305">
        <v>2019</v>
      </c>
      <c r="D15305" s="42" t="s">
        <v>9187</v>
      </c>
      <c r="E15305" t="b">
        <v>0</v>
      </c>
      <c r="F15305" s="42" t="s">
        <v>9181</v>
      </c>
    </row>
    <row r="15306" spans="1:6" x14ac:dyDescent="0.2">
      <c r="A15306" s="42" t="s">
        <v>3692</v>
      </c>
      <c r="B15306" s="42" t="s">
        <v>8462</v>
      </c>
      <c r="C15306">
        <v>2013</v>
      </c>
      <c r="D15306" s="42" t="s">
        <v>9188</v>
      </c>
      <c r="E15306" t="b">
        <v>0</v>
      </c>
      <c r="F15306" s="42" t="s">
        <v>9181</v>
      </c>
    </row>
    <row r="15307" spans="1:6" x14ac:dyDescent="0.2">
      <c r="A15307" s="42" t="s">
        <v>3692</v>
      </c>
      <c r="B15307" s="42" t="s">
        <v>8462</v>
      </c>
      <c r="C15307">
        <v>2014</v>
      </c>
      <c r="D15307" s="42" t="s">
        <v>8494</v>
      </c>
      <c r="E15307" t="b">
        <v>0</v>
      </c>
      <c r="F15307" s="42" t="s">
        <v>9181</v>
      </c>
    </row>
    <row r="15308" spans="1:6" x14ac:dyDescent="0.2">
      <c r="A15308" s="42" t="s">
        <v>3692</v>
      </c>
      <c r="B15308" s="42" t="s">
        <v>8462</v>
      </c>
      <c r="C15308">
        <v>2015</v>
      </c>
      <c r="D15308" s="42" t="s">
        <v>9189</v>
      </c>
      <c r="E15308" t="b">
        <v>0</v>
      </c>
      <c r="F15308" s="42" t="s">
        <v>9181</v>
      </c>
    </row>
    <row r="15309" spans="1:6" x14ac:dyDescent="0.2">
      <c r="A15309" s="42" t="s">
        <v>3692</v>
      </c>
      <c r="B15309" s="42" t="s">
        <v>8462</v>
      </c>
      <c r="C15309">
        <v>2016</v>
      </c>
      <c r="D15309" s="42" t="s">
        <v>9190</v>
      </c>
      <c r="E15309" t="b">
        <v>0</v>
      </c>
      <c r="F15309" s="42" t="s">
        <v>9181</v>
      </c>
    </row>
    <row r="15310" spans="1:6" x14ac:dyDescent="0.2">
      <c r="A15310" s="42" t="s">
        <v>3692</v>
      </c>
      <c r="B15310" s="42" t="s">
        <v>8462</v>
      </c>
      <c r="C15310">
        <v>2017</v>
      </c>
      <c r="D15310" s="42" t="s">
        <v>8990</v>
      </c>
      <c r="E15310" t="b">
        <v>0</v>
      </c>
      <c r="F15310" s="42" t="s">
        <v>9181</v>
      </c>
    </row>
    <row r="15311" spans="1:6" x14ac:dyDescent="0.2">
      <c r="A15311" s="42" t="s">
        <v>3692</v>
      </c>
      <c r="B15311" s="42" t="s">
        <v>8462</v>
      </c>
      <c r="C15311">
        <v>2018</v>
      </c>
      <c r="D15311" s="42" t="s">
        <v>9186</v>
      </c>
      <c r="E15311" t="b">
        <v>0</v>
      </c>
      <c r="F15311" s="42" t="s">
        <v>9181</v>
      </c>
    </row>
    <row r="15312" spans="1:6" x14ac:dyDescent="0.2">
      <c r="A15312" s="42" t="s">
        <v>3692</v>
      </c>
      <c r="B15312" s="42" t="s">
        <v>8462</v>
      </c>
      <c r="C15312">
        <v>2019</v>
      </c>
      <c r="D15312" s="42" t="s">
        <v>8540</v>
      </c>
      <c r="E15312" t="b">
        <v>0</v>
      </c>
      <c r="F15312" s="42" t="s">
        <v>9181</v>
      </c>
    </row>
    <row r="15313" spans="1:6" x14ac:dyDescent="0.2">
      <c r="A15313" s="42" t="s">
        <v>3692</v>
      </c>
      <c r="B15313" s="42" t="s">
        <v>8464</v>
      </c>
      <c r="C15313">
        <v>2013</v>
      </c>
      <c r="D15313" s="42" t="s">
        <v>8639</v>
      </c>
      <c r="E15313" t="b">
        <v>0</v>
      </c>
      <c r="F15313" s="42" t="s">
        <v>9181</v>
      </c>
    </row>
    <row r="15314" spans="1:6" x14ac:dyDescent="0.2">
      <c r="A15314" s="42" t="s">
        <v>3692</v>
      </c>
      <c r="B15314" s="42" t="s">
        <v>8464</v>
      </c>
      <c r="C15314">
        <v>2014</v>
      </c>
      <c r="D15314" s="42" t="s">
        <v>8995</v>
      </c>
      <c r="E15314" t="b">
        <v>0</v>
      </c>
      <c r="F15314" s="42" t="s">
        <v>9181</v>
      </c>
    </row>
    <row r="15315" spans="1:6" x14ac:dyDescent="0.2">
      <c r="A15315" s="42" t="s">
        <v>3692</v>
      </c>
      <c r="B15315" s="42" t="s">
        <v>8464</v>
      </c>
      <c r="C15315">
        <v>2015</v>
      </c>
      <c r="D15315" s="42" t="s">
        <v>8649</v>
      </c>
      <c r="E15315" t="b">
        <v>0</v>
      </c>
      <c r="F15315" s="42" t="s">
        <v>9181</v>
      </c>
    </row>
    <row r="15316" spans="1:6" x14ac:dyDescent="0.2">
      <c r="A15316" s="42" t="s">
        <v>3692</v>
      </c>
      <c r="B15316" s="42" t="s">
        <v>8464</v>
      </c>
      <c r="C15316">
        <v>2016</v>
      </c>
      <c r="D15316" s="42" t="s">
        <v>8956</v>
      </c>
      <c r="E15316" t="b">
        <v>0</v>
      </c>
      <c r="F15316" s="42" t="s">
        <v>9181</v>
      </c>
    </row>
    <row r="15317" spans="1:6" x14ac:dyDescent="0.2">
      <c r="A15317" s="42" t="s">
        <v>3692</v>
      </c>
      <c r="B15317" s="42" t="s">
        <v>8464</v>
      </c>
      <c r="C15317">
        <v>2017</v>
      </c>
      <c r="D15317" s="42" t="s">
        <v>8631</v>
      </c>
      <c r="E15317" t="b">
        <v>0</v>
      </c>
      <c r="F15317" s="42" t="s">
        <v>9181</v>
      </c>
    </row>
    <row r="15318" spans="1:6" x14ac:dyDescent="0.2">
      <c r="A15318" s="42" t="s">
        <v>3692</v>
      </c>
      <c r="B15318" s="42" t="s">
        <v>8464</v>
      </c>
      <c r="C15318">
        <v>2018</v>
      </c>
      <c r="D15318" s="42" t="s">
        <v>8613</v>
      </c>
      <c r="E15318" t="b">
        <v>0</v>
      </c>
      <c r="F15318" s="42" t="s">
        <v>9181</v>
      </c>
    </row>
    <row r="15319" spans="1:6" x14ac:dyDescent="0.2">
      <c r="A15319" s="42" t="s">
        <v>3692</v>
      </c>
      <c r="B15319" s="42" t="s">
        <v>8464</v>
      </c>
      <c r="C15319">
        <v>2019</v>
      </c>
      <c r="D15319" s="42" t="s">
        <v>9191</v>
      </c>
      <c r="E15319" t="b">
        <v>0</v>
      </c>
      <c r="F15319" s="42" t="s">
        <v>9181</v>
      </c>
    </row>
    <row r="15320" spans="1:6" x14ac:dyDescent="0.2">
      <c r="A15320" s="42" t="s">
        <v>3693</v>
      </c>
      <c r="B15320" s="42" t="s">
        <v>8454</v>
      </c>
      <c r="C15320">
        <v>2013</v>
      </c>
      <c r="D15320" s="42" t="s">
        <v>8685</v>
      </c>
      <c r="E15320" t="b">
        <v>0</v>
      </c>
      <c r="F15320" s="42" t="s">
        <v>10884</v>
      </c>
    </row>
    <row r="15321" spans="1:6" x14ac:dyDescent="0.2">
      <c r="A15321" s="42" t="s">
        <v>3693</v>
      </c>
      <c r="B15321" s="42" t="s">
        <v>8454</v>
      </c>
      <c r="C15321">
        <v>2014</v>
      </c>
      <c r="D15321" s="42" t="s">
        <v>8999</v>
      </c>
      <c r="E15321" t="b">
        <v>0</v>
      </c>
      <c r="F15321" s="42" t="s">
        <v>10884</v>
      </c>
    </row>
    <row r="15322" spans="1:6" x14ac:dyDescent="0.2">
      <c r="A15322" s="42" t="s">
        <v>3693</v>
      </c>
      <c r="B15322" s="42" t="s">
        <v>8454</v>
      </c>
      <c r="C15322">
        <v>2015</v>
      </c>
      <c r="D15322" s="42" t="s">
        <v>9183</v>
      </c>
      <c r="E15322" t="b">
        <v>0</v>
      </c>
      <c r="F15322" s="42" t="s">
        <v>10884</v>
      </c>
    </row>
    <row r="15323" spans="1:6" x14ac:dyDescent="0.2">
      <c r="A15323" s="42" t="s">
        <v>3693</v>
      </c>
      <c r="B15323" s="42" t="s">
        <v>8454</v>
      </c>
      <c r="C15323">
        <v>2016</v>
      </c>
      <c r="D15323" s="42" t="s">
        <v>8767</v>
      </c>
      <c r="E15323" t="b">
        <v>0</v>
      </c>
      <c r="F15323" s="42" t="s">
        <v>10884</v>
      </c>
    </row>
    <row r="15324" spans="1:6" x14ac:dyDescent="0.2">
      <c r="A15324" s="42" t="s">
        <v>3693</v>
      </c>
      <c r="B15324" s="42" t="s">
        <v>8454</v>
      </c>
      <c r="C15324">
        <v>2017</v>
      </c>
      <c r="D15324" s="42" t="s">
        <v>9090</v>
      </c>
      <c r="E15324" t="b">
        <v>0</v>
      </c>
      <c r="F15324" s="42" t="s">
        <v>10884</v>
      </c>
    </row>
    <row r="15325" spans="1:6" x14ac:dyDescent="0.2">
      <c r="A15325" s="42" t="s">
        <v>3693</v>
      </c>
      <c r="B15325" s="42" t="s">
        <v>8454</v>
      </c>
      <c r="C15325">
        <v>2018</v>
      </c>
      <c r="D15325" s="42" t="s">
        <v>8956</v>
      </c>
      <c r="E15325" t="b">
        <v>0</v>
      </c>
      <c r="F15325" s="42" t="s">
        <v>10884</v>
      </c>
    </row>
    <row r="15326" spans="1:6" x14ac:dyDescent="0.2">
      <c r="A15326" s="42" t="s">
        <v>3693</v>
      </c>
      <c r="B15326" s="42" t="s">
        <v>8454</v>
      </c>
      <c r="C15326">
        <v>2019</v>
      </c>
      <c r="D15326" s="42" t="s">
        <v>10885</v>
      </c>
      <c r="E15326" t="b">
        <v>0</v>
      </c>
      <c r="F15326" s="42" t="s">
        <v>10884</v>
      </c>
    </row>
    <row r="15327" spans="1:6" x14ac:dyDescent="0.2">
      <c r="A15327" s="42" t="s">
        <v>3693</v>
      </c>
      <c r="B15327" s="42" t="s">
        <v>8462</v>
      </c>
      <c r="C15327">
        <v>2013</v>
      </c>
      <c r="D15327" s="42" t="s">
        <v>8685</v>
      </c>
      <c r="E15327" t="b">
        <v>0</v>
      </c>
      <c r="F15327" s="42" t="s">
        <v>10884</v>
      </c>
    </row>
    <row r="15328" spans="1:6" x14ac:dyDescent="0.2">
      <c r="A15328" s="42" t="s">
        <v>3693</v>
      </c>
      <c r="B15328" s="42" t="s">
        <v>8462</v>
      </c>
      <c r="C15328">
        <v>2014</v>
      </c>
      <c r="D15328" s="42" t="s">
        <v>9047</v>
      </c>
      <c r="E15328" t="b">
        <v>0</v>
      </c>
      <c r="F15328" s="42" t="s">
        <v>10884</v>
      </c>
    </row>
    <row r="15329" spans="1:6" x14ac:dyDescent="0.2">
      <c r="A15329" s="42" t="s">
        <v>3693</v>
      </c>
      <c r="B15329" s="42" t="s">
        <v>8462</v>
      </c>
      <c r="C15329">
        <v>2015</v>
      </c>
      <c r="D15329" s="42" t="s">
        <v>8709</v>
      </c>
      <c r="E15329" t="b">
        <v>0</v>
      </c>
      <c r="F15329" s="42" t="s">
        <v>10884</v>
      </c>
    </row>
    <row r="15330" spans="1:6" x14ac:dyDescent="0.2">
      <c r="A15330" s="42" t="s">
        <v>3693</v>
      </c>
      <c r="B15330" s="42" t="s">
        <v>8462</v>
      </c>
      <c r="C15330">
        <v>2016</v>
      </c>
      <c r="D15330" s="42" t="s">
        <v>9240</v>
      </c>
      <c r="E15330" t="b">
        <v>0</v>
      </c>
      <c r="F15330" s="42" t="s">
        <v>10884</v>
      </c>
    </row>
    <row r="15331" spans="1:6" x14ac:dyDescent="0.2">
      <c r="A15331" s="42" t="s">
        <v>3693</v>
      </c>
      <c r="B15331" s="42" t="s">
        <v>8462</v>
      </c>
      <c r="C15331">
        <v>2017</v>
      </c>
      <c r="D15331" s="42" t="s">
        <v>9092</v>
      </c>
      <c r="E15331" t="b">
        <v>0</v>
      </c>
      <c r="F15331" s="42" t="s">
        <v>10884</v>
      </c>
    </row>
    <row r="15332" spans="1:6" x14ac:dyDescent="0.2">
      <c r="A15332" s="42" t="s">
        <v>3693</v>
      </c>
      <c r="B15332" s="42" t="s">
        <v>8462</v>
      </c>
      <c r="C15332">
        <v>2018</v>
      </c>
      <c r="D15332" s="42" t="s">
        <v>8548</v>
      </c>
      <c r="E15332" t="b">
        <v>0</v>
      </c>
      <c r="F15332" s="42" t="s">
        <v>10884</v>
      </c>
    </row>
    <row r="15333" spans="1:6" x14ac:dyDescent="0.2">
      <c r="A15333" s="42" t="s">
        <v>3693</v>
      </c>
      <c r="B15333" s="42" t="s">
        <v>8462</v>
      </c>
      <c r="C15333">
        <v>2019</v>
      </c>
      <c r="D15333" s="42" t="s">
        <v>10886</v>
      </c>
      <c r="E15333" t="b">
        <v>0</v>
      </c>
      <c r="F15333" s="42" t="s">
        <v>10884</v>
      </c>
    </row>
    <row r="15334" spans="1:6" x14ac:dyDescent="0.2">
      <c r="A15334" s="42" t="s">
        <v>3693</v>
      </c>
      <c r="B15334" s="42" t="s">
        <v>8464</v>
      </c>
      <c r="C15334">
        <v>2013</v>
      </c>
      <c r="D15334" s="42" t="s">
        <v>9084</v>
      </c>
      <c r="E15334" t="b">
        <v>0</v>
      </c>
      <c r="F15334" s="42" t="s">
        <v>10884</v>
      </c>
    </row>
    <row r="15335" spans="1:6" x14ac:dyDescent="0.2">
      <c r="A15335" s="42" t="s">
        <v>3693</v>
      </c>
      <c r="B15335" s="42" t="s">
        <v>8464</v>
      </c>
      <c r="C15335">
        <v>2014</v>
      </c>
      <c r="D15335" s="42" t="s">
        <v>9084</v>
      </c>
      <c r="E15335" t="b">
        <v>0</v>
      </c>
      <c r="F15335" s="42" t="s">
        <v>10884</v>
      </c>
    </row>
    <row r="15336" spans="1:6" x14ac:dyDescent="0.2">
      <c r="A15336" s="42" t="s">
        <v>3693</v>
      </c>
      <c r="B15336" s="42" t="s">
        <v>8464</v>
      </c>
      <c r="C15336">
        <v>2015</v>
      </c>
      <c r="D15336" s="42" t="s">
        <v>8460</v>
      </c>
      <c r="E15336" t="b">
        <v>0</v>
      </c>
      <c r="F15336" s="42" t="s">
        <v>10884</v>
      </c>
    </row>
    <row r="15337" spans="1:6" x14ac:dyDescent="0.2">
      <c r="A15337" s="42" t="s">
        <v>3693</v>
      </c>
      <c r="B15337" s="42" t="s">
        <v>8464</v>
      </c>
      <c r="C15337">
        <v>2016</v>
      </c>
      <c r="D15337" s="42" t="s">
        <v>8460</v>
      </c>
      <c r="E15337" t="b">
        <v>0</v>
      </c>
      <c r="F15337" s="42" t="s">
        <v>10884</v>
      </c>
    </row>
    <row r="15338" spans="1:6" x14ac:dyDescent="0.2">
      <c r="A15338" s="42" t="s">
        <v>3693</v>
      </c>
      <c r="B15338" s="42" t="s">
        <v>8464</v>
      </c>
      <c r="C15338">
        <v>2017</v>
      </c>
      <c r="D15338" s="42" t="s">
        <v>8546</v>
      </c>
      <c r="E15338" t="b">
        <v>0</v>
      </c>
      <c r="F15338" s="42" t="s">
        <v>10884</v>
      </c>
    </row>
    <row r="15339" spans="1:6" x14ac:dyDescent="0.2">
      <c r="A15339" s="42" t="s">
        <v>3693</v>
      </c>
      <c r="B15339" s="42" t="s">
        <v>8464</v>
      </c>
      <c r="C15339">
        <v>2018</v>
      </c>
      <c r="D15339" s="42" t="s">
        <v>8460</v>
      </c>
      <c r="E15339" t="b">
        <v>0</v>
      </c>
      <c r="F15339" s="42" t="s">
        <v>10884</v>
      </c>
    </row>
    <row r="15340" spans="1:6" x14ac:dyDescent="0.2">
      <c r="A15340" s="42" t="s">
        <v>3693</v>
      </c>
      <c r="B15340" s="42" t="s">
        <v>8464</v>
      </c>
      <c r="C15340">
        <v>2019</v>
      </c>
      <c r="D15340" s="42" t="s">
        <v>9398</v>
      </c>
      <c r="E15340" t="b">
        <v>0</v>
      </c>
      <c r="F15340" s="42" t="s">
        <v>10884</v>
      </c>
    </row>
    <row r="15341" spans="1:6" x14ac:dyDescent="0.2">
      <c r="A15341" s="42" t="s">
        <v>3694</v>
      </c>
      <c r="B15341" s="42" t="s">
        <v>8454</v>
      </c>
      <c r="C15341">
        <v>2013</v>
      </c>
      <c r="D15341" s="42" t="s">
        <v>8983</v>
      </c>
      <c r="E15341" t="b">
        <v>0</v>
      </c>
      <c r="F15341" s="42" t="s">
        <v>10887</v>
      </c>
    </row>
    <row r="15342" spans="1:6" x14ac:dyDescent="0.2">
      <c r="A15342" s="42" t="s">
        <v>3694</v>
      </c>
      <c r="B15342" s="42" t="s">
        <v>8454</v>
      </c>
      <c r="C15342">
        <v>2014</v>
      </c>
      <c r="D15342" s="42" t="s">
        <v>9180</v>
      </c>
      <c r="E15342" t="b">
        <v>0</v>
      </c>
      <c r="F15342" s="42" t="s">
        <v>10887</v>
      </c>
    </row>
    <row r="15343" spans="1:6" x14ac:dyDescent="0.2">
      <c r="A15343" s="42" t="s">
        <v>3694</v>
      </c>
      <c r="B15343" s="42" t="s">
        <v>8454</v>
      </c>
      <c r="C15343">
        <v>2015</v>
      </c>
      <c r="D15343" s="42" t="s">
        <v>8990</v>
      </c>
      <c r="E15343" t="b">
        <v>0</v>
      </c>
      <c r="F15343" s="42" t="s">
        <v>10887</v>
      </c>
    </row>
    <row r="15344" spans="1:6" x14ac:dyDescent="0.2">
      <c r="A15344" s="42" t="s">
        <v>3694</v>
      </c>
      <c r="B15344" s="42" t="s">
        <v>8454</v>
      </c>
      <c r="C15344">
        <v>2016</v>
      </c>
      <c r="D15344" s="42" t="s">
        <v>9348</v>
      </c>
      <c r="E15344" t="b">
        <v>0</v>
      </c>
      <c r="F15344" s="42" t="s">
        <v>10887</v>
      </c>
    </row>
    <row r="15345" spans="1:6" x14ac:dyDescent="0.2">
      <c r="A15345" s="42" t="s">
        <v>3694</v>
      </c>
      <c r="B15345" s="42" t="s">
        <v>8454</v>
      </c>
      <c r="C15345">
        <v>2017</v>
      </c>
      <c r="D15345" s="42" t="s">
        <v>10419</v>
      </c>
      <c r="E15345" t="b">
        <v>0</v>
      </c>
      <c r="F15345" s="42" t="s">
        <v>10887</v>
      </c>
    </row>
    <row r="15346" spans="1:6" x14ac:dyDescent="0.2">
      <c r="A15346" s="42" t="s">
        <v>3694</v>
      </c>
      <c r="B15346" s="42" t="s">
        <v>8454</v>
      </c>
      <c r="C15346">
        <v>2018</v>
      </c>
      <c r="D15346" s="42" t="s">
        <v>9091</v>
      </c>
      <c r="E15346" t="b">
        <v>0</v>
      </c>
      <c r="F15346" s="42" t="s">
        <v>10887</v>
      </c>
    </row>
    <row r="15347" spans="1:6" x14ac:dyDescent="0.2">
      <c r="A15347" s="42" t="s">
        <v>3694</v>
      </c>
      <c r="B15347" s="42" t="s">
        <v>8454</v>
      </c>
      <c r="C15347">
        <v>2019</v>
      </c>
      <c r="D15347" s="42" t="s">
        <v>8832</v>
      </c>
      <c r="E15347" t="b">
        <v>0</v>
      </c>
      <c r="F15347" s="42" t="s">
        <v>10887</v>
      </c>
    </row>
    <row r="15348" spans="1:6" x14ac:dyDescent="0.2">
      <c r="A15348" s="42" t="s">
        <v>3694</v>
      </c>
      <c r="B15348" s="42" t="s">
        <v>8462</v>
      </c>
      <c r="C15348">
        <v>2013</v>
      </c>
      <c r="D15348" s="42" t="s">
        <v>8983</v>
      </c>
      <c r="E15348" t="b">
        <v>0</v>
      </c>
      <c r="F15348" s="42" t="s">
        <v>10887</v>
      </c>
    </row>
    <row r="15349" spans="1:6" x14ac:dyDescent="0.2">
      <c r="A15349" s="42" t="s">
        <v>3694</v>
      </c>
      <c r="B15349" s="42" t="s">
        <v>8462</v>
      </c>
      <c r="C15349">
        <v>2014</v>
      </c>
      <c r="D15349" s="42" t="s">
        <v>8995</v>
      </c>
      <c r="E15349" t="b">
        <v>0</v>
      </c>
      <c r="F15349" s="42" t="s">
        <v>10887</v>
      </c>
    </row>
    <row r="15350" spans="1:6" x14ac:dyDescent="0.2">
      <c r="A15350" s="42" t="s">
        <v>3694</v>
      </c>
      <c r="B15350" s="42" t="s">
        <v>8462</v>
      </c>
      <c r="C15350">
        <v>2015</v>
      </c>
      <c r="D15350" s="42" t="s">
        <v>8592</v>
      </c>
      <c r="E15350" t="b">
        <v>0</v>
      </c>
      <c r="F15350" s="42" t="s">
        <v>10887</v>
      </c>
    </row>
    <row r="15351" spans="1:6" x14ac:dyDescent="0.2">
      <c r="A15351" s="42" t="s">
        <v>3694</v>
      </c>
      <c r="B15351" s="42" t="s">
        <v>8462</v>
      </c>
      <c r="C15351">
        <v>2016</v>
      </c>
      <c r="D15351" s="42" t="s">
        <v>9174</v>
      </c>
      <c r="E15351" t="b">
        <v>0</v>
      </c>
      <c r="F15351" s="42" t="s">
        <v>10887</v>
      </c>
    </row>
    <row r="15352" spans="1:6" x14ac:dyDescent="0.2">
      <c r="A15352" s="42" t="s">
        <v>3694</v>
      </c>
      <c r="B15352" s="42" t="s">
        <v>8462</v>
      </c>
      <c r="C15352">
        <v>2017</v>
      </c>
      <c r="D15352" s="42" t="s">
        <v>10287</v>
      </c>
      <c r="E15352" t="b">
        <v>0</v>
      </c>
      <c r="F15352" s="42" t="s">
        <v>10887</v>
      </c>
    </row>
    <row r="15353" spans="1:6" x14ac:dyDescent="0.2">
      <c r="A15353" s="42" t="s">
        <v>3694</v>
      </c>
      <c r="B15353" s="42" t="s">
        <v>8462</v>
      </c>
      <c r="C15353">
        <v>2018</v>
      </c>
      <c r="D15353" s="42" t="s">
        <v>8614</v>
      </c>
      <c r="E15353" t="b">
        <v>0</v>
      </c>
      <c r="F15353" s="42" t="s">
        <v>10887</v>
      </c>
    </row>
    <row r="15354" spans="1:6" x14ac:dyDescent="0.2">
      <c r="A15354" s="42" t="s">
        <v>3694</v>
      </c>
      <c r="B15354" s="42" t="s">
        <v>8462</v>
      </c>
      <c r="C15354">
        <v>2019</v>
      </c>
      <c r="D15354" s="42" t="s">
        <v>8500</v>
      </c>
      <c r="E15354" t="b">
        <v>0</v>
      </c>
      <c r="F15354" s="42" t="s">
        <v>10887</v>
      </c>
    </row>
    <row r="15355" spans="1:6" x14ac:dyDescent="0.2">
      <c r="A15355" s="42" t="s">
        <v>3694</v>
      </c>
      <c r="B15355" s="42" t="s">
        <v>8464</v>
      </c>
      <c r="C15355">
        <v>2013</v>
      </c>
      <c r="D15355" s="42" t="s">
        <v>8675</v>
      </c>
      <c r="E15355" t="b">
        <v>0</v>
      </c>
      <c r="F15355" s="42" t="s">
        <v>10887</v>
      </c>
    </row>
    <row r="15356" spans="1:6" x14ac:dyDescent="0.2">
      <c r="A15356" s="42" t="s">
        <v>3694</v>
      </c>
      <c r="B15356" s="42" t="s">
        <v>8464</v>
      </c>
      <c r="C15356">
        <v>2014</v>
      </c>
      <c r="D15356" s="42" t="s">
        <v>8982</v>
      </c>
      <c r="E15356" t="b">
        <v>0</v>
      </c>
      <c r="F15356" s="42" t="s">
        <v>10887</v>
      </c>
    </row>
    <row r="15357" spans="1:6" x14ac:dyDescent="0.2">
      <c r="A15357" s="42" t="s">
        <v>3694</v>
      </c>
      <c r="B15357" s="42" t="s">
        <v>8464</v>
      </c>
      <c r="C15357">
        <v>2015</v>
      </c>
      <c r="D15357" s="42" t="s">
        <v>8980</v>
      </c>
      <c r="E15357" t="b">
        <v>0</v>
      </c>
      <c r="F15357" s="42" t="s">
        <v>10887</v>
      </c>
    </row>
    <row r="15358" spans="1:6" x14ac:dyDescent="0.2">
      <c r="A15358" s="42" t="s">
        <v>3694</v>
      </c>
      <c r="B15358" s="42" t="s">
        <v>8464</v>
      </c>
      <c r="C15358">
        <v>2016</v>
      </c>
      <c r="D15358" s="42" t="s">
        <v>8638</v>
      </c>
      <c r="E15358" t="b">
        <v>0</v>
      </c>
      <c r="F15358" s="42" t="s">
        <v>10887</v>
      </c>
    </row>
    <row r="15359" spans="1:6" x14ac:dyDescent="0.2">
      <c r="A15359" s="42" t="s">
        <v>3694</v>
      </c>
      <c r="B15359" s="42" t="s">
        <v>8464</v>
      </c>
      <c r="C15359">
        <v>2017</v>
      </c>
      <c r="D15359" s="42" t="s">
        <v>8687</v>
      </c>
      <c r="E15359" t="b">
        <v>0</v>
      </c>
      <c r="F15359" s="42" t="s">
        <v>10887</v>
      </c>
    </row>
    <row r="15360" spans="1:6" x14ac:dyDescent="0.2">
      <c r="A15360" s="42" t="s">
        <v>3694</v>
      </c>
      <c r="B15360" s="42" t="s">
        <v>8464</v>
      </c>
      <c r="C15360">
        <v>2018</v>
      </c>
      <c r="D15360" s="42" t="s">
        <v>8997</v>
      </c>
      <c r="E15360" t="b">
        <v>0</v>
      </c>
      <c r="F15360" s="42" t="s">
        <v>10887</v>
      </c>
    </row>
    <row r="15361" spans="1:6" x14ac:dyDescent="0.2">
      <c r="A15361" s="42" t="s">
        <v>3694</v>
      </c>
      <c r="B15361" s="42" t="s">
        <v>8464</v>
      </c>
      <c r="C15361">
        <v>2019</v>
      </c>
      <c r="D15361" s="42" t="s">
        <v>8465</v>
      </c>
      <c r="E15361" t="b">
        <v>0</v>
      </c>
      <c r="F15361" s="42" t="s">
        <v>10887</v>
      </c>
    </row>
    <row r="15362" spans="1:6" x14ac:dyDescent="0.2">
      <c r="A15362" s="42" t="s">
        <v>696</v>
      </c>
      <c r="B15362" s="42" t="s">
        <v>8454</v>
      </c>
      <c r="C15362">
        <v>2014</v>
      </c>
      <c r="D15362" s="42" t="s">
        <v>9149</v>
      </c>
      <c r="E15362" t="b">
        <v>0</v>
      </c>
      <c r="F15362" s="42" t="s">
        <v>9516</v>
      </c>
    </row>
    <row r="15363" spans="1:6" x14ac:dyDescent="0.2">
      <c r="A15363" s="42" t="s">
        <v>696</v>
      </c>
      <c r="B15363" s="42" t="s">
        <v>8454</v>
      </c>
      <c r="C15363">
        <v>2015</v>
      </c>
      <c r="D15363" s="42" t="s">
        <v>9517</v>
      </c>
      <c r="E15363" t="b">
        <v>0</v>
      </c>
      <c r="F15363" s="42" t="s">
        <v>9516</v>
      </c>
    </row>
    <row r="15364" spans="1:6" x14ac:dyDescent="0.2">
      <c r="A15364" s="42" t="s">
        <v>696</v>
      </c>
      <c r="B15364" s="42" t="s">
        <v>8454</v>
      </c>
      <c r="C15364">
        <v>2016</v>
      </c>
      <c r="D15364" s="42" t="s">
        <v>8637</v>
      </c>
      <c r="E15364" t="b">
        <v>0</v>
      </c>
      <c r="F15364" s="42" t="s">
        <v>9516</v>
      </c>
    </row>
    <row r="15365" spans="1:6" x14ac:dyDescent="0.2">
      <c r="A15365" s="42" t="s">
        <v>696</v>
      </c>
      <c r="B15365" s="42" t="s">
        <v>8454</v>
      </c>
      <c r="C15365">
        <v>2017</v>
      </c>
      <c r="D15365" s="42" t="s">
        <v>8494</v>
      </c>
      <c r="E15365" t="b">
        <v>0</v>
      </c>
      <c r="F15365" s="42" t="s">
        <v>9516</v>
      </c>
    </row>
    <row r="15366" spans="1:6" x14ac:dyDescent="0.2">
      <c r="A15366" s="42" t="s">
        <v>696</v>
      </c>
      <c r="B15366" s="42" t="s">
        <v>8454</v>
      </c>
      <c r="C15366">
        <v>2018</v>
      </c>
      <c r="D15366" s="42" t="s">
        <v>9201</v>
      </c>
      <c r="E15366" t="b">
        <v>0</v>
      </c>
      <c r="F15366" s="42" t="s">
        <v>9516</v>
      </c>
    </row>
    <row r="15367" spans="1:6" x14ac:dyDescent="0.2">
      <c r="A15367" s="42" t="s">
        <v>696</v>
      </c>
      <c r="B15367" s="42" t="s">
        <v>8454</v>
      </c>
      <c r="C15367">
        <v>2019</v>
      </c>
      <c r="D15367" s="42" t="s">
        <v>8695</v>
      </c>
      <c r="E15367" t="b">
        <v>0</v>
      </c>
      <c r="F15367" s="42" t="s">
        <v>9516</v>
      </c>
    </row>
    <row r="15368" spans="1:6" x14ac:dyDescent="0.2">
      <c r="A15368" s="42" t="s">
        <v>696</v>
      </c>
      <c r="B15368" s="42" t="s">
        <v>8454</v>
      </c>
      <c r="C15368">
        <v>2020</v>
      </c>
      <c r="D15368" s="42" t="s">
        <v>9518</v>
      </c>
      <c r="E15368" t="b">
        <v>0</v>
      </c>
      <c r="F15368" s="42" t="s">
        <v>9516</v>
      </c>
    </row>
    <row r="15369" spans="1:6" x14ac:dyDescent="0.2">
      <c r="A15369" s="42" t="s">
        <v>696</v>
      </c>
      <c r="B15369" s="42" t="s">
        <v>8462</v>
      </c>
      <c r="C15369">
        <v>2014</v>
      </c>
      <c r="D15369" s="42" t="s">
        <v>9034</v>
      </c>
      <c r="E15369" t="b">
        <v>0</v>
      </c>
      <c r="F15369" s="42" t="s">
        <v>9516</v>
      </c>
    </row>
    <row r="15370" spans="1:6" x14ac:dyDescent="0.2">
      <c r="A15370" s="42" t="s">
        <v>696</v>
      </c>
      <c r="B15370" s="42" t="s">
        <v>8462</v>
      </c>
      <c r="C15370">
        <v>2015</v>
      </c>
      <c r="D15370" s="42" t="s">
        <v>9519</v>
      </c>
      <c r="E15370" t="b">
        <v>0</v>
      </c>
      <c r="F15370" s="42" t="s">
        <v>9516</v>
      </c>
    </row>
    <row r="15371" spans="1:6" x14ac:dyDescent="0.2">
      <c r="A15371" s="42" t="s">
        <v>696</v>
      </c>
      <c r="B15371" s="42" t="s">
        <v>8462</v>
      </c>
      <c r="C15371">
        <v>2016</v>
      </c>
      <c r="D15371" s="42" t="s">
        <v>8640</v>
      </c>
      <c r="E15371" t="b">
        <v>0</v>
      </c>
      <c r="F15371" s="42" t="s">
        <v>9516</v>
      </c>
    </row>
    <row r="15372" spans="1:6" x14ac:dyDescent="0.2">
      <c r="A15372" s="42" t="s">
        <v>696</v>
      </c>
      <c r="B15372" s="42" t="s">
        <v>8462</v>
      </c>
      <c r="C15372">
        <v>2017</v>
      </c>
      <c r="D15372" s="42" t="s">
        <v>8505</v>
      </c>
      <c r="E15372" t="b">
        <v>0</v>
      </c>
      <c r="F15372" s="42" t="s">
        <v>9516</v>
      </c>
    </row>
    <row r="15373" spans="1:6" x14ac:dyDescent="0.2">
      <c r="A15373" s="42" t="s">
        <v>696</v>
      </c>
      <c r="B15373" s="42" t="s">
        <v>8462</v>
      </c>
      <c r="C15373">
        <v>2018</v>
      </c>
      <c r="D15373" s="42" t="s">
        <v>9204</v>
      </c>
      <c r="E15373" t="b">
        <v>0</v>
      </c>
      <c r="F15373" s="42" t="s">
        <v>9516</v>
      </c>
    </row>
    <row r="15374" spans="1:6" x14ac:dyDescent="0.2">
      <c r="A15374" s="42" t="s">
        <v>696</v>
      </c>
      <c r="B15374" s="42" t="s">
        <v>8462</v>
      </c>
      <c r="C15374">
        <v>2019</v>
      </c>
      <c r="D15374" s="42" t="s">
        <v>9001</v>
      </c>
      <c r="E15374" t="b">
        <v>0</v>
      </c>
      <c r="F15374" s="42" t="s">
        <v>9516</v>
      </c>
    </row>
    <row r="15375" spans="1:6" x14ac:dyDescent="0.2">
      <c r="A15375" s="42" t="s">
        <v>696</v>
      </c>
      <c r="B15375" s="42" t="s">
        <v>8462</v>
      </c>
      <c r="C15375">
        <v>2020</v>
      </c>
      <c r="D15375" s="42" t="s">
        <v>9520</v>
      </c>
      <c r="E15375" t="b">
        <v>0</v>
      </c>
      <c r="F15375" s="42" t="s">
        <v>9516</v>
      </c>
    </row>
    <row r="15376" spans="1:6" x14ac:dyDescent="0.2">
      <c r="A15376" s="42" t="s">
        <v>696</v>
      </c>
      <c r="B15376" s="42" t="s">
        <v>8464</v>
      </c>
      <c r="C15376">
        <v>2014</v>
      </c>
      <c r="D15376" s="42" t="s">
        <v>9033</v>
      </c>
      <c r="E15376" t="b">
        <v>0</v>
      </c>
      <c r="F15376" s="42" t="s">
        <v>9516</v>
      </c>
    </row>
    <row r="15377" spans="1:6" x14ac:dyDescent="0.2">
      <c r="A15377" s="42" t="s">
        <v>696</v>
      </c>
      <c r="B15377" s="42" t="s">
        <v>8464</v>
      </c>
      <c r="C15377">
        <v>2015</v>
      </c>
      <c r="D15377" s="42" t="s">
        <v>8513</v>
      </c>
      <c r="E15377" t="b">
        <v>0</v>
      </c>
      <c r="F15377" s="42" t="s">
        <v>9516</v>
      </c>
    </row>
    <row r="15378" spans="1:6" x14ac:dyDescent="0.2">
      <c r="A15378" s="42" t="s">
        <v>696</v>
      </c>
      <c r="B15378" s="42" t="s">
        <v>8464</v>
      </c>
      <c r="C15378">
        <v>2016</v>
      </c>
      <c r="D15378" s="42" t="s">
        <v>9300</v>
      </c>
      <c r="E15378" t="b">
        <v>0</v>
      </c>
      <c r="F15378" s="42" t="s">
        <v>9516</v>
      </c>
    </row>
    <row r="15379" spans="1:6" x14ac:dyDescent="0.2">
      <c r="A15379" s="42" t="s">
        <v>696</v>
      </c>
      <c r="B15379" s="42" t="s">
        <v>8464</v>
      </c>
      <c r="C15379">
        <v>2017</v>
      </c>
      <c r="D15379" s="42" t="s">
        <v>8467</v>
      </c>
      <c r="E15379" t="b">
        <v>0</v>
      </c>
      <c r="F15379" s="42" t="s">
        <v>9516</v>
      </c>
    </row>
    <row r="15380" spans="1:6" x14ac:dyDescent="0.2">
      <c r="A15380" s="42" t="s">
        <v>696</v>
      </c>
      <c r="B15380" s="42" t="s">
        <v>8464</v>
      </c>
      <c r="C15380">
        <v>2018</v>
      </c>
      <c r="D15380" s="42" t="s">
        <v>9357</v>
      </c>
      <c r="E15380" t="b">
        <v>0</v>
      </c>
      <c r="F15380" s="42" t="s">
        <v>9516</v>
      </c>
    </row>
    <row r="15381" spans="1:6" x14ac:dyDescent="0.2">
      <c r="A15381" s="42" t="s">
        <v>696</v>
      </c>
      <c r="B15381" s="42" t="s">
        <v>8464</v>
      </c>
      <c r="C15381">
        <v>2019</v>
      </c>
      <c r="D15381" s="42" t="s">
        <v>8723</v>
      </c>
      <c r="E15381" t="b">
        <v>0</v>
      </c>
      <c r="F15381" s="42" t="s">
        <v>9516</v>
      </c>
    </row>
    <row r="15382" spans="1:6" x14ac:dyDescent="0.2">
      <c r="A15382" s="42" t="s">
        <v>696</v>
      </c>
      <c r="B15382" s="42" t="s">
        <v>8464</v>
      </c>
      <c r="C15382">
        <v>2020</v>
      </c>
      <c r="D15382" s="42" t="s">
        <v>8988</v>
      </c>
      <c r="E15382" t="b">
        <v>0</v>
      </c>
      <c r="F15382" s="42" t="s">
        <v>9516</v>
      </c>
    </row>
    <row r="15383" spans="1:6" x14ac:dyDescent="0.2">
      <c r="A15383" s="42" t="s">
        <v>3696</v>
      </c>
      <c r="B15383" s="42" t="s">
        <v>8454</v>
      </c>
      <c r="C15383">
        <v>2013</v>
      </c>
      <c r="D15383" s="42" t="s">
        <v>8665</v>
      </c>
      <c r="E15383" t="b">
        <v>0</v>
      </c>
      <c r="F15383" s="42" t="s">
        <v>10888</v>
      </c>
    </row>
    <row r="15384" spans="1:6" x14ac:dyDescent="0.2">
      <c r="A15384" s="42" t="s">
        <v>3696</v>
      </c>
      <c r="B15384" s="42" t="s">
        <v>8454</v>
      </c>
      <c r="C15384">
        <v>2014</v>
      </c>
      <c r="D15384" s="42" t="s">
        <v>8841</v>
      </c>
      <c r="E15384" t="b">
        <v>0</v>
      </c>
      <c r="F15384" s="42" t="s">
        <v>10888</v>
      </c>
    </row>
    <row r="15385" spans="1:6" x14ac:dyDescent="0.2">
      <c r="A15385" s="42" t="s">
        <v>3696</v>
      </c>
      <c r="B15385" s="42" t="s">
        <v>8454</v>
      </c>
      <c r="C15385">
        <v>2015</v>
      </c>
      <c r="D15385" s="42" t="s">
        <v>9264</v>
      </c>
      <c r="E15385" t="b">
        <v>0</v>
      </c>
      <c r="F15385" s="42" t="s">
        <v>10888</v>
      </c>
    </row>
    <row r="15386" spans="1:6" x14ac:dyDescent="0.2">
      <c r="A15386" s="42" t="s">
        <v>3696</v>
      </c>
      <c r="B15386" s="42" t="s">
        <v>8454</v>
      </c>
      <c r="C15386">
        <v>2016</v>
      </c>
      <c r="D15386" s="42" t="s">
        <v>10357</v>
      </c>
      <c r="E15386" t="b">
        <v>0</v>
      </c>
      <c r="F15386" s="42" t="s">
        <v>10888</v>
      </c>
    </row>
    <row r="15387" spans="1:6" x14ac:dyDescent="0.2">
      <c r="A15387" s="42" t="s">
        <v>3696</v>
      </c>
      <c r="B15387" s="42" t="s">
        <v>8454</v>
      </c>
      <c r="C15387">
        <v>2017</v>
      </c>
      <c r="D15387" s="42" t="s">
        <v>8596</v>
      </c>
      <c r="E15387" t="b">
        <v>0</v>
      </c>
      <c r="F15387" s="42" t="s">
        <v>10888</v>
      </c>
    </row>
    <row r="15388" spans="1:6" x14ac:dyDescent="0.2">
      <c r="A15388" s="42" t="s">
        <v>3696</v>
      </c>
      <c r="B15388" s="42" t="s">
        <v>8454</v>
      </c>
      <c r="C15388">
        <v>2018</v>
      </c>
      <c r="D15388" s="42" t="s">
        <v>10632</v>
      </c>
      <c r="E15388" t="b">
        <v>0</v>
      </c>
      <c r="F15388" s="42" t="s">
        <v>10888</v>
      </c>
    </row>
    <row r="15389" spans="1:6" x14ac:dyDescent="0.2">
      <c r="A15389" s="42" t="s">
        <v>3696</v>
      </c>
      <c r="B15389" s="42" t="s">
        <v>8454</v>
      </c>
      <c r="C15389">
        <v>2019</v>
      </c>
      <c r="D15389" s="42" t="s">
        <v>10889</v>
      </c>
      <c r="E15389" t="b">
        <v>0</v>
      </c>
      <c r="F15389" s="42" t="s">
        <v>10888</v>
      </c>
    </row>
    <row r="15390" spans="1:6" x14ac:dyDescent="0.2">
      <c r="A15390" s="42" t="s">
        <v>3696</v>
      </c>
      <c r="B15390" s="42" t="s">
        <v>8462</v>
      </c>
      <c r="C15390">
        <v>2013</v>
      </c>
      <c r="D15390" s="42" t="s">
        <v>8801</v>
      </c>
      <c r="E15390" t="b">
        <v>0</v>
      </c>
      <c r="F15390" s="42" t="s">
        <v>10888</v>
      </c>
    </row>
    <row r="15391" spans="1:6" x14ac:dyDescent="0.2">
      <c r="A15391" s="42" t="s">
        <v>3696</v>
      </c>
      <c r="B15391" s="42" t="s">
        <v>8462</v>
      </c>
      <c r="C15391">
        <v>2014</v>
      </c>
      <c r="D15391" s="42" t="s">
        <v>9517</v>
      </c>
      <c r="E15391" t="b">
        <v>0</v>
      </c>
      <c r="F15391" s="42" t="s">
        <v>10888</v>
      </c>
    </row>
    <row r="15392" spans="1:6" x14ac:dyDescent="0.2">
      <c r="A15392" s="42" t="s">
        <v>3696</v>
      </c>
      <c r="B15392" s="42" t="s">
        <v>8462</v>
      </c>
      <c r="C15392">
        <v>2015</v>
      </c>
      <c r="D15392" s="42" t="s">
        <v>10224</v>
      </c>
      <c r="E15392" t="b">
        <v>0</v>
      </c>
      <c r="F15392" s="42" t="s">
        <v>10888</v>
      </c>
    </row>
    <row r="15393" spans="1:6" x14ac:dyDescent="0.2">
      <c r="A15393" s="42" t="s">
        <v>3696</v>
      </c>
      <c r="B15393" s="42" t="s">
        <v>8462</v>
      </c>
      <c r="C15393">
        <v>2016</v>
      </c>
      <c r="D15393" s="42" t="s">
        <v>9511</v>
      </c>
      <c r="E15393" t="b">
        <v>0</v>
      </c>
      <c r="F15393" s="42" t="s">
        <v>10888</v>
      </c>
    </row>
    <row r="15394" spans="1:6" x14ac:dyDescent="0.2">
      <c r="A15394" s="42" t="s">
        <v>3696</v>
      </c>
      <c r="B15394" s="42" t="s">
        <v>8462</v>
      </c>
      <c r="C15394">
        <v>2017</v>
      </c>
      <c r="D15394" s="42" t="s">
        <v>8596</v>
      </c>
      <c r="E15394" t="b">
        <v>0</v>
      </c>
      <c r="F15394" s="42" t="s">
        <v>10888</v>
      </c>
    </row>
    <row r="15395" spans="1:6" x14ac:dyDescent="0.2">
      <c r="A15395" s="42" t="s">
        <v>3696</v>
      </c>
      <c r="B15395" s="42" t="s">
        <v>8462</v>
      </c>
      <c r="C15395">
        <v>2018</v>
      </c>
      <c r="D15395" s="42" t="s">
        <v>9336</v>
      </c>
      <c r="E15395" t="b">
        <v>0</v>
      </c>
      <c r="F15395" s="42" t="s">
        <v>10888</v>
      </c>
    </row>
    <row r="15396" spans="1:6" x14ac:dyDescent="0.2">
      <c r="A15396" s="42" t="s">
        <v>3696</v>
      </c>
      <c r="B15396" s="42" t="s">
        <v>8462</v>
      </c>
      <c r="C15396">
        <v>2019</v>
      </c>
      <c r="D15396" s="42" t="s">
        <v>9972</v>
      </c>
      <c r="E15396" t="b">
        <v>0</v>
      </c>
      <c r="F15396" s="42" t="s">
        <v>10888</v>
      </c>
    </row>
    <row r="15397" spans="1:6" x14ac:dyDescent="0.2">
      <c r="A15397" s="42" t="s">
        <v>3696</v>
      </c>
      <c r="B15397" s="42" t="s">
        <v>8464</v>
      </c>
      <c r="C15397">
        <v>2013</v>
      </c>
      <c r="D15397" s="42" t="s">
        <v>8496</v>
      </c>
      <c r="E15397" t="b">
        <v>0</v>
      </c>
      <c r="F15397" s="42" t="s">
        <v>10888</v>
      </c>
    </row>
    <row r="15398" spans="1:6" x14ac:dyDescent="0.2">
      <c r="A15398" s="42" t="s">
        <v>3696</v>
      </c>
      <c r="B15398" s="42" t="s">
        <v>8464</v>
      </c>
      <c r="C15398">
        <v>2014</v>
      </c>
      <c r="D15398" s="42" t="s">
        <v>8496</v>
      </c>
      <c r="E15398" t="b">
        <v>0</v>
      </c>
      <c r="F15398" s="42" t="s">
        <v>10888</v>
      </c>
    </row>
    <row r="15399" spans="1:6" x14ac:dyDescent="0.2">
      <c r="A15399" s="42" t="s">
        <v>3696</v>
      </c>
      <c r="B15399" s="42" t="s">
        <v>8464</v>
      </c>
      <c r="C15399">
        <v>2015</v>
      </c>
      <c r="D15399" s="42" t="s">
        <v>8496</v>
      </c>
      <c r="E15399" t="b">
        <v>0</v>
      </c>
      <c r="F15399" s="42" t="s">
        <v>10888</v>
      </c>
    </row>
    <row r="15400" spans="1:6" x14ac:dyDescent="0.2">
      <c r="A15400" s="42" t="s">
        <v>3696</v>
      </c>
      <c r="B15400" s="42" t="s">
        <v>8464</v>
      </c>
      <c r="C15400">
        <v>2016</v>
      </c>
      <c r="D15400" s="42" t="s">
        <v>8496</v>
      </c>
      <c r="E15400" t="b">
        <v>0</v>
      </c>
      <c r="F15400" s="42" t="s">
        <v>10888</v>
      </c>
    </row>
    <row r="15401" spans="1:6" x14ac:dyDescent="0.2">
      <c r="A15401" s="42" t="s">
        <v>3696</v>
      </c>
      <c r="B15401" s="42" t="s">
        <v>8464</v>
      </c>
      <c r="C15401">
        <v>2017</v>
      </c>
      <c r="D15401" s="42" t="s">
        <v>8496</v>
      </c>
      <c r="E15401" t="b">
        <v>0</v>
      </c>
      <c r="F15401" s="42" t="s">
        <v>10888</v>
      </c>
    </row>
    <row r="15402" spans="1:6" x14ac:dyDescent="0.2">
      <c r="A15402" s="42" t="s">
        <v>3696</v>
      </c>
      <c r="B15402" s="42" t="s">
        <v>8464</v>
      </c>
      <c r="C15402">
        <v>2018</v>
      </c>
      <c r="D15402" s="42" t="s">
        <v>8496</v>
      </c>
      <c r="E15402" t="b">
        <v>0</v>
      </c>
      <c r="F15402" s="42" t="s">
        <v>10888</v>
      </c>
    </row>
    <row r="15403" spans="1:6" x14ac:dyDescent="0.2">
      <c r="A15403" s="42" t="s">
        <v>3696</v>
      </c>
      <c r="B15403" s="42" t="s">
        <v>8464</v>
      </c>
      <c r="C15403">
        <v>2019</v>
      </c>
      <c r="D15403" s="42" t="s">
        <v>8496</v>
      </c>
      <c r="E15403" t="b">
        <v>0</v>
      </c>
      <c r="F15403" s="42" t="s">
        <v>10888</v>
      </c>
    </row>
    <row r="15404" spans="1:6" x14ac:dyDescent="0.2">
      <c r="A15404" s="42" t="s">
        <v>61</v>
      </c>
      <c r="B15404" s="42" t="s">
        <v>8454</v>
      </c>
      <c r="C15404">
        <v>2013</v>
      </c>
      <c r="D15404" s="42" t="s">
        <v>10484</v>
      </c>
      <c r="E15404" t="b">
        <v>0</v>
      </c>
      <c r="F15404" s="42" t="s">
        <v>10485</v>
      </c>
    </row>
    <row r="15405" spans="1:6" x14ac:dyDescent="0.2">
      <c r="A15405" s="42" t="s">
        <v>61</v>
      </c>
      <c r="B15405" s="42" t="s">
        <v>8454</v>
      </c>
      <c r="C15405">
        <v>2014</v>
      </c>
      <c r="D15405" s="42" t="s">
        <v>10486</v>
      </c>
      <c r="E15405" t="b">
        <v>0</v>
      </c>
      <c r="F15405" s="42" t="s">
        <v>10485</v>
      </c>
    </row>
    <row r="15406" spans="1:6" x14ac:dyDescent="0.2">
      <c r="A15406" s="42" t="s">
        <v>61</v>
      </c>
      <c r="B15406" s="42" t="s">
        <v>8454</v>
      </c>
      <c r="C15406">
        <v>2015</v>
      </c>
      <c r="D15406" s="42" t="s">
        <v>9326</v>
      </c>
      <c r="E15406" t="b">
        <v>0</v>
      </c>
      <c r="F15406" s="42" t="s">
        <v>10485</v>
      </c>
    </row>
    <row r="15407" spans="1:6" x14ac:dyDescent="0.2">
      <c r="A15407" s="42" t="s">
        <v>61</v>
      </c>
      <c r="B15407" s="42" t="s">
        <v>8454</v>
      </c>
      <c r="C15407">
        <v>2016</v>
      </c>
      <c r="D15407" s="42" t="s">
        <v>10487</v>
      </c>
      <c r="E15407" t="b">
        <v>0</v>
      </c>
      <c r="F15407" s="42" t="s">
        <v>10485</v>
      </c>
    </row>
    <row r="15408" spans="1:6" x14ac:dyDescent="0.2">
      <c r="A15408" s="42" t="s">
        <v>61</v>
      </c>
      <c r="B15408" s="42" t="s">
        <v>8454</v>
      </c>
      <c r="C15408">
        <v>2017</v>
      </c>
      <c r="D15408" s="42" t="s">
        <v>8711</v>
      </c>
      <c r="E15408" t="b">
        <v>0</v>
      </c>
      <c r="F15408" s="42" t="s">
        <v>10485</v>
      </c>
    </row>
    <row r="15409" spans="1:6" x14ac:dyDescent="0.2">
      <c r="A15409" s="42" t="s">
        <v>61</v>
      </c>
      <c r="B15409" s="42" t="s">
        <v>8454</v>
      </c>
      <c r="C15409">
        <v>2018</v>
      </c>
      <c r="D15409" s="42" t="s">
        <v>9240</v>
      </c>
      <c r="E15409" t="b">
        <v>0</v>
      </c>
      <c r="F15409" s="42" t="s">
        <v>10485</v>
      </c>
    </row>
    <row r="15410" spans="1:6" x14ac:dyDescent="0.2">
      <c r="A15410" s="42" t="s">
        <v>61</v>
      </c>
      <c r="B15410" s="42" t="s">
        <v>8454</v>
      </c>
      <c r="C15410">
        <v>2019</v>
      </c>
      <c r="D15410" s="42" t="s">
        <v>10128</v>
      </c>
      <c r="E15410" t="b">
        <v>0</v>
      </c>
      <c r="F15410" s="42" t="s">
        <v>10485</v>
      </c>
    </row>
    <row r="15411" spans="1:6" x14ac:dyDescent="0.2">
      <c r="A15411" s="42" t="s">
        <v>61</v>
      </c>
      <c r="B15411" s="42" t="s">
        <v>8462</v>
      </c>
      <c r="C15411">
        <v>2013</v>
      </c>
      <c r="D15411" s="42" t="s">
        <v>9258</v>
      </c>
      <c r="E15411" t="b">
        <v>0</v>
      </c>
      <c r="F15411" s="42" t="s">
        <v>10485</v>
      </c>
    </row>
    <row r="15412" spans="1:6" x14ac:dyDescent="0.2">
      <c r="A15412" s="42" t="s">
        <v>61</v>
      </c>
      <c r="B15412" s="42" t="s">
        <v>8462</v>
      </c>
      <c r="C15412">
        <v>2014</v>
      </c>
      <c r="D15412" s="42" t="s">
        <v>9381</v>
      </c>
      <c r="E15412" t="b">
        <v>0</v>
      </c>
      <c r="F15412" s="42" t="s">
        <v>10485</v>
      </c>
    </row>
    <row r="15413" spans="1:6" x14ac:dyDescent="0.2">
      <c r="A15413" s="42" t="s">
        <v>61</v>
      </c>
      <c r="B15413" s="42" t="s">
        <v>8462</v>
      </c>
      <c r="C15413">
        <v>2015</v>
      </c>
      <c r="D15413" s="42" t="s">
        <v>9634</v>
      </c>
      <c r="E15413" t="b">
        <v>0</v>
      </c>
      <c r="F15413" s="42" t="s">
        <v>10485</v>
      </c>
    </row>
    <row r="15414" spans="1:6" x14ac:dyDescent="0.2">
      <c r="A15414" s="42" t="s">
        <v>61</v>
      </c>
      <c r="B15414" s="42" t="s">
        <v>8462</v>
      </c>
      <c r="C15414">
        <v>2016</v>
      </c>
      <c r="D15414" s="42" t="s">
        <v>9355</v>
      </c>
      <c r="E15414" t="b">
        <v>0</v>
      </c>
      <c r="F15414" s="42" t="s">
        <v>10485</v>
      </c>
    </row>
    <row r="15415" spans="1:6" x14ac:dyDescent="0.2">
      <c r="A15415" s="42" t="s">
        <v>61</v>
      </c>
      <c r="B15415" s="42" t="s">
        <v>8462</v>
      </c>
      <c r="C15415">
        <v>2017</v>
      </c>
      <c r="D15415" s="42" t="s">
        <v>9381</v>
      </c>
      <c r="E15415" t="b">
        <v>0</v>
      </c>
      <c r="F15415" s="42" t="s">
        <v>10485</v>
      </c>
    </row>
    <row r="15416" spans="1:6" x14ac:dyDescent="0.2">
      <c r="A15416" s="42" t="s">
        <v>61</v>
      </c>
      <c r="B15416" s="42" t="s">
        <v>8462</v>
      </c>
      <c r="C15416">
        <v>2018</v>
      </c>
      <c r="D15416" s="42" t="s">
        <v>9279</v>
      </c>
      <c r="E15416" t="b">
        <v>0</v>
      </c>
      <c r="F15416" s="42" t="s">
        <v>10485</v>
      </c>
    </row>
    <row r="15417" spans="1:6" x14ac:dyDescent="0.2">
      <c r="A15417" s="42" t="s">
        <v>61</v>
      </c>
      <c r="B15417" s="42" t="s">
        <v>8462</v>
      </c>
      <c r="C15417">
        <v>2019</v>
      </c>
      <c r="D15417" s="42" t="s">
        <v>9197</v>
      </c>
      <c r="E15417" t="b">
        <v>0</v>
      </c>
      <c r="F15417" s="42" t="s">
        <v>10485</v>
      </c>
    </row>
    <row r="15418" spans="1:6" x14ac:dyDescent="0.2">
      <c r="A15418" s="42" t="s">
        <v>61</v>
      </c>
      <c r="B15418" s="42" t="s">
        <v>8464</v>
      </c>
      <c r="C15418">
        <v>2013</v>
      </c>
      <c r="D15418" s="42" t="s">
        <v>8594</v>
      </c>
      <c r="E15418" t="b">
        <v>0</v>
      </c>
      <c r="F15418" s="42" t="s">
        <v>10485</v>
      </c>
    </row>
    <row r="15419" spans="1:6" x14ac:dyDescent="0.2">
      <c r="A15419" s="42" t="s">
        <v>61</v>
      </c>
      <c r="B15419" s="42" t="s">
        <v>8464</v>
      </c>
      <c r="C15419">
        <v>2014</v>
      </c>
      <c r="D15419" s="42" t="s">
        <v>8824</v>
      </c>
      <c r="E15419" t="b">
        <v>0</v>
      </c>
      <c r="F15419" s="42" t="s">
        <v>10485</v>
      </c>
    </row>
    <row r="15420" spans="1:6" x14ac:dyDescent="0.2">
      <c r="A15420" s="42" t="s">
        <v>61</v>
      </c>
      <c r="B15420" s="42" t="s">
        <v>8464</v>
      </c>
      <c r="C15420">
        <v>2015</v>
      </c>
      <c r="D15420" s="42" t="s">
        <v>9051</v>
      </c>
      <c r="E15420" t="b">
        <v>0</v>
      </c>
      <c r="F15420" s="42" t="s">
        <v>10485</v>
      </c>
    </row>
    <row r="15421" spans="1:6" x14ac:dyDescent="0.2">
      <c r="A15421" s="42" t="s">
        <v>61</v>
      </c>
      <c r="B15421" s="42" t="s">
        <v>8464</v>
      </c>
      <c r="C15421">
        <v>2016</v>
      </c>
      <c r="D15421" s="42" t="s">
        <v>9158</v>
      </c>
      <c r="E15421" t="b">
        <v>0</v>
      </c>
      <c r="F15421" s="42" t="s">
        <v>10485</v>
      </c>
    </row>
    <row r="15422" spans="1:6" x14ac:dyDescent="0.2">
      <c r="A15422" s="42" t="s">
        <v>61</v>
      </c>
      <c r="B15422" s="42" t="s">
        <v>8464</v>
      </c>
      <c r="C15422">
        <v>2017</v>
      </c>
      <c r="D15422" s="42" t="s">
        <v>8995</v>
      </c>
      <c r="E15422" t="b">
        <v>0</v>
      </c>
      <c r="F15422" s="42" t="s">
        <v>10485</v>
      </c>
    </row>
    <row r="15423" spans="1:6" x14ac:dyDescent="0.2">
      <c r="A15423" s="42" t="s">
        <v>61</v>
      </c>
      <c r="B15423" s="42" t="s">
        <v>8464</v>
      </c>
      <c r="C15423">
        <v>2018</v>
      </c>
      <c r="D15423" s="42" t="s">
        <v>8592</v>
      </c>
      <c r="E15423" t="b">
        <v>0</v>
      </c>
      <c r="F15423" s="42" t="s">
        <v>10485</v>
      </c>
    </row>
    <row r="15424" spans="1:6" x14ac:dyDescent="0.2">
      <c r="A15424" s="42" t="s">
        <v>61</v>
      </c>
      <c r="B15424" s="42" t="s">
        <v>8464</v>
      </c>
      <c r="C15424">
        <v>2019</v>
      </c>
      <c r="D15424" s="42" t="s">
        <v>8513</v>
      </c>
      <c r="E15424" t="b">
        <v>0</v>
      </c>
      <c r="F15424" s="42" t="s">
        <v>10485</v>
      </c>
    </row>
    <row r="15425" spans="1:6" x14ac:dyDescent="0.2">
      <c r="A15425" s="42" t="s">
        <v>3698</v>
      </c>
      <c r="B15425" s="42" t="s">
        <v>8454</v>
      </c>
      <c r="C15425">
        <v>2013</v>
      </c>
      <c r="D15425" s="42" t="s">
        <v>9010</v>
      </c>
      <c r="E15425" t="b">
        <v>0</v>
      </c>
      <c r="F15425" s="42" t="s">
        <v>10890</v>
      </c>
    </row>
    <row r="15426" spans="1:6" x14ac:dyDescent="0.2">
      <c r="A15426" s="42" t="s">
        <v>3698</v>
      </c>
      <c r="B15426" s="42" t="s">
        <v>8454</v>
      </c>
      <c r="C15426">
        <v>2014</v>
      </c>
      <c r="D15426" s="42" t="s">
        <v>9040</v>
      </c>
      <c r="E15426" t="b">
        <v>0</v>
      </c>
      <c r="F15426" s="42" t="s">
        <v>10890</v>
      </c>
    </row>
    <row r="15427" spans="1:6" x14ac:dyDescent="0.2">
      <c r="A15427" s="42" t="s">
        <v>3698</v>
      </c>
      <c r="B15427" s="42" t="s">
        <v>8454</v>
      </c>
      <c r="C15427">
        <v>2015</v>
      </c>
      <c r="D15427" s="42" t="s">
        <v>8995</v>
      </c>
      <c r="E15427" t="b">
        <v>0</v>
      </c>
      <c r="F15427" s="42" t="s">
        <v>10890</v>
      </c>
    </row>
    <row r="15428" spans="1:6" x14ac:dyDescent="0.2">
      <c r="A15428" s="42" t="s">
        <v>3698</v>
      </c>
      <c r="B15428" s="42" t="s">
        <v>8454</v>
      </c>
      <c r="C15428">
        <v>2016</v>
      </c>
      <c r="D15428" s="42" t="s">
        <v>9162</v>
      </c>
      <c r="E15428" t="b">
        <v>0</v>
      </c>
      <c r="F15428" s="42" t="s">
        <v>10890</v>
      </c>
    </row>
    <row r="15429" spans="1:6" x14ac:dyDescent="0.2">
      <c r="A15429" s="42" t="s">
        <v>3698</v>
      </c>
      <c r="B15429" s="42" t="s">
        <v>8454</v>
      </c>
      <c r="C15429">
        <v>2017</v>
      </c>
      <c r="D15429" s="42" t="s">
        <v>9329</v>
      </c>
      <c r="E15429" t="b">
        <v>0</v>
      </c>
      <c r="F15429" s="42" t="s">
        <v>10890</v>
      </c>
    </row>
    <row r="15430" spans="1:6" x14ac:dyDescent="0.2">
      <c r="A15430" s="42" t="s">
        <v>3698</v>
      </c>
      <c r="B15430" s="42" t="s">
        <v>8454</v>
      </c>
      <c r="C15430">
        <v>2018</v>
      </c>
      <c r="D15430" s="42" t="s">
        <v>9165</v>
      </c>
      <c r="E15430" t="b">
        <v>0</v>
      </c>
      <c r="F15430" s="42" t="s">
        <v>10890</v>
      </c>
    </row>
    <row r="15431" spans="1:6" x14ac:dyDescent="0.2">
      <c r="A15431" s="42" t="s">
        <v>3698</v>
      </c>
      <c r="B15431" s="42" t="s">
        <v>8454</v>
      </c>
      <c r="C15431">
        <v>2019</v>
      </c>
      <c r="D15431" s="42" t="s">
        <v>8725</v>
      </c>
      <c r="E15431" t="b">
        <v>0</v>
      </c>
      <c r="F15431" s="42" t="s">
        <v>10890</v>
      </c>
    </row>
    <row r="15432" spans="1:6" x14ac:dyDescent="0.2">
      <c r="A15432" s="42" t="s">
        <v>3698</v>
      </c>
      <c r="B15432" s="42" t="s">
        <v>8462</v>
      </c>
      <c r="C15432">
        <v>2013</v>
      </c>
      <c r="D15432" s="42" t="s">
        <v>9010</v>
      </c>
      <c r="E15432" t="b">
        <v>0</v>
      </c>
      <c r="F15432" s="42" t="s">
        <v>10890</v>
      </c>
    </row>
    <row r="15433" spans="1:6" x14ac:dyDescent="0.2">
      <c r="A15433" s="42" t="s">
        <v>3698</v>
      </c>
      <c r="B15433" s="42" t="s">
        <v>8462</v>
      </c>
      <c r="C15433">
        <v>2014</v>
      </c>
      <c r="D15433" s="42" t="s">
        <v>8819</v>
      </c>
      <c r="E15433" t="b">
        <v>0</v>
      </c>
      <c r="F15433" s="42" t="s">
        <v>10890</v>
      </c>
    </row>
    <row r="15434" spans="1:6" x14ac:dyDescent="0.2">
      <c r="A15434" s="42" t="s">
        <v>3698</v>
      </c>
      <c r="B15434" s="42" t="s">
        <v>8462</v>
      </c>
      <c r="C15434">
        <v>2015</v>
      </c>
      <c r="D15434" s="42" t="s">
        <v>8995</v>
      </c>
      <c r="E15434" t="b">
        <v>0</v>
      </c>
      <c r="F15434" s="42" t="s">
        <v>10890</v>
      </c>
    </row>
    <row r="15435" spans="1:6" x14ac:dyDescent="0.2">
      <c r="A15435" s="42" t="s">
        <v>3698</v>
      </c>
      <c r="B15435" s="42" t="s">
        <v>8462</v>
      </c>
      <c r="C15435">
        <v>2016</v>
      </c>
      <c r="D15435" s="42" t="s">
        <v>8649</v>
      </c>
      <c r="E15435" t="b">
        <v>0</v>
      </c>
      <c r="F15435" s="42" t="s">
        <v>10890</v>
      </c>
    </row>
    <row r="15436" spans="1:6" x14ac:dyDescent="0.2">
      <c r="A15436" s="42" t="s">
        <v>3698</v>
      </c>
      <c r="B15436" s="42" t="s">
        <v>8462</v>
      </c>
      <c r="C15436">
        <v>2017</v>
      </c>
      <c r="D15436" s="42" t="s">
        <v>9012</v>
      </c>
      <c r="E15436" t="b">
        <v>0</v>
      </c>
      <c r="F15436" s="42" t="s">
        <v>10890</v>
      </c>
    </row>
    <row r="15437" spans="1:6" x14ac:dyDescent="0.2">
      <c r="A15437" s="42" t="s">
        <v>3698</v>
      </c>
      <c r="B15437" s="42" t="s">
        <v>8462</v>
      </c>
      <c r="C15437">
        <v>2018</v>
      </c>
      <c r="D15437" s="42" t="s">
        <v>8591</v>
      </c>
      <c r="E15437" t="b">
        <v>0</v>
      </c>
      <c r="F15437" s="42" t="s">
        <v>10890</v>
      </c>
    </row>
    <row r="15438" spans="1:6" x14ac:dyDescent="0.2">
      <c r="A15438" s="42" t="s">
        <v>3698</v>
      </c>
      <c r="B15438" s="42" t="s">
        <v>8462</v>
      </c>
      <c r="C15438">
        <v>2019</v>
      </c>
      <c r="D15438" s="42" t="s">
        <v>8639</v>
      </c>
      <c r="E15438" t="b">
        <v>0</v>
      </c>
      <c r="F15438" s="42" t="s">
        <v>10890</v>
      </c>
    </row>
    <row r="15439" spans="1:6" x14ac:dyDescent="0.2">
      <c r="A15439" s="42" t="s">
        <v>3698</v>
      </c>
      <c r="B15439" s="42" t="s">
        <v>8464</v>
      </c>
      <c r="C15439">
        <v>2013</v>
      </c>
      <c r="D15439" s="42" t="s">
        <v>9038</v>
      </c>
      <c r="E15439" t="b">
        <v>0</v>
      </c>
      <c r="F15439" s="42" t="s">
        <v>10890</v>
      </c>
    </row>
    <row r="15440" spans="1:6" x14ac:dyDescent="0.2">
      <c r="A15440" s="42" t="s">
        <v>3698</v>
      </c>
      <c r="B15440" s="42" t="s">
        <v>8464</v>
      </c>
      <c r="C15440">
        <v>2014</v>
      </c>
      <c r="D15440" s="42" t="s">
        <v>8703</v>
      </c>
      <c r="E15440" t="b">
        <v>0</v>
      </c>
      <c r="F15440" s="42" t="s">
        <v>10890</v>
      </c>
    </row>
    <row r="15441" spans="1:6" x14ac:dyDescent="0.2">
      <c r="A15441" s="42" t="s">
        <v>3698</v>
      </c>
      <c r="B15441" s="42" t="s">
        <v>8464</v>
      </c>
      <c r="C15441">
        <v>2015</v>
      </c>
      <c r="D15441" s="42" t="s">
        <v>9315</v>
      </c>
      <c r="E15441" t="b">
        <v>0</v>
      </c>
      <c r="F15441" s="42" t="s">
        <v>10890</v>
      </c>
    </row>
    <row r="15442" spans="1:6" x14ac:dyDescent="0.2">
      <c r="A15442" s="42" t="s">
        <v>3698</v>
      </c>
      <c r="B15442" s="42" t="s">
        <v>8464</v>
      </c>
      <c r="C15442">
        <v>2016</v>
      </c>
      <c r="D15442" s="42" t="s">
        <v>8766</v>
      </c>
      <c r="E15442" t="b">
        <v>0</v>
      </c>
      <c r="F15442" s="42" t="s">
        <v>10890</v>
      </c>
    </row>
    <row r="15443" spans="1:6" x14ac:dyDescent="0.2">
      <c r="A15443" s="42" t="s">
        <v>3698</v>
      </c>
      <c r="B15443" s="42" t="s">
        <v>8464</v>
      </c>
      <c r="C15443">
        <v>2017</v>
      </c>
      <c r="D15443" s="42" t="s">
        <v>9267</v>
      </c>
      <c r="E15443" t="b">
        <v>0</v>
      </c>
      <c r="F15443" s="42" t="s">
        <v>10890</v>
      </c>
    </row>
    <row r="15444" spans="1:6" x14ac:dyDescent="0.2">
      <c r="A15444" s="42" t="s">
        <v>3698</v>
      </c>
      <c r="B15444" s="42" t="s">
        <v>8464</v>
      </c>
      <c r="C15444">
        <v>2018</v>
      </c>
      <c r="D15444" s="42" t="s">
        <v>9267</v>
      </c>
      <c r="E15444" t="b">
        <v>0</v>
      </c>
      <c r="F15444" s="42" t="s">
        <v>10890</v>
      </c>
    </row>
    <row r="15445" spans="1:6" x14ac:dyDescent="0.2">
      <c r="A15445" s="42" t="s">
        <v>3698</v>
      </c>
      <c r="B15445" s="42" t="s">
        <v>8464</v>
      </c>
      <c r="C15445">
        <v>2019</v>
      </c>
      <c r="D15445" s="42" t="s">
        <v>9267</v>
      </c>
      <c r="E15445" t="b">
        <v>0</v>
      </c>
      <c r="F15445" s="42" t="s">
        <v>10890</v>
      </c>
    </row>
    <row r="15446" spans="1:6" x14ac:dyDescent="0.2">
      <c r="A15446" s="42" t="s">
        <v>3699</v>
      </c>
      <c r="B15446" s="42" t="s">
        <v>8454</v>
      </c>
      <c r="C15446">
        <v>2013</v>
      </c>
      <c r="D15446" s="42" t="s">
        <v>8965</v>
      </c>
      <c r="E15446" t="b">
        <v>0</v>
      </c>
      <c r="F15446" s="42" t="s">
        <v>10891</v>
      </c>
    </row>
    <row r="15447" spans="1:6" x14ac:dyDescent="0.2">
      <c r="A15447" s="42" t="s">
        <v>3699</v>
      </c>
      <c r="B15447" s="42" t="s">
        <v>8454</v>
      </c>
      <c r="C15447">
        <v>2014</v>
      </c>
      <c r="D15447" s="42" t="s">
        <v>10816</v>
      </c>
      <c r="E15447" t="b">
        <v>0</v>
      </c>
      <c r="F15447" s="42" t="s">
        <v>10891</v>
      </c>
    </row>
    <row r="15448" spans="1:6" x14ac:dyDescent="0.2">
      <c r="A15448" s="42" t="s">
        <v>3699</v>
      </c>
      <c r="B15448" s="42" t="s">
        <v>8454</v>
      </c>
      <c r="C15448">
        <v>2015</v>
      </c>
      <c r="D15448" s="42" t="s">
        <v>10257</v>
      </c>
      <c r="E15448" t="b">
        <v>0</v>
      </c>
      <c r="F15448" s="42" t="s">
        <v>10891</v>
      </c>
    </row>
    <row r="15449" spans="1:6" x14ac:dyDescent="0.2">
      <c r="A15449" s="42" t="s">
        <v>3699</v>
      </c>
      <c r="B15449" s="42" t="s">
        <v>8454</v>
      </c>
      <c r="C15449">
        <v>2016</v>
      </c>
      <c r="D15449" s="42" t="s">
        <v>8607</v>
      </c>
      <c r="E15449" t="b">
        <v>0</v>
      </c>
      <c r="F15449" s="42" t="s">
        <v>10891</v>
      </c>
    </row>
    <row r="15450" spans="1:6" x14ac:dyDescent="0.2">
      <c r="A15450" s="42" t="s">
        <v>3699</v>
      </c>
      <c r="B15450" s="42" t="s">
        <v>8454</v>
      </c>
      <c r="C15450">
        <v>2017</v>
      </c>
      <c r="D15450" s="42" t="s">
        <v>8722</v>
      </c>
      <c r="E15450" t="b">
        <v>0</v>
      </c>
      <c r="F15450" s="42" t="s">
        <v>10891</v>
      </c>
    </row>
    <row r="15451" spans="1:6" x14ac:dyDescent="0.2">
      <c r="A15451" s="42" t="s">
        <v>3699</v>
      </c>
      <c r="B15451" s="42" t="s">
        <v>8454</v>
      </c>
      <c r="C15451">
        <v>2018</v>
      </c>
      <c r="D15451" s="42" t="s">
        <v>9193</v>
      </c>
      <c r="E15451" t="b">
        <v>0</v>
      </c>
      <c r="F15451" s="42" t="s">
        <v>10891</v>
      </c>
    </row>
    <row r="15452" spans="1:6" x14ac:dyDescent="0.2">
      <c r="A15452" s="42" t="s">
        <v>3699</v>
      </c>
      <c r="B15452" s="42" t="s">
        <v>8454</v>
      </c>
      <c r="C15452">
        <v>2019</v>
      </c>
      <c r="D15452" s="42" t="s">
        <v>9484</v>
      </c>
      <c r="E15452" t="b">
        <v>0</v>
      </c>
      <c r="F15452" s="42" t="s">
        <v>10891</v>
      </c>
    </row>
    <row r="15453" spans="1:6" x14ac:dyDescent="0.2">
      <c r="A15453" s="42" t="s">
        <v>3699</v>
      </c>
      <c r="B15453" s="42" t="s">
        <v>8462</v>
      </c>
      <c r="C15453">
        <v>2013</v>
      </c>
      <c r="D15453" s="42" t="s">
        <v>9812</v>
      </c>
      <c r="E15453" t="b">
        <v>0</v>
      </c>
      <c r="F15453" s="42" t="s">
        <v>10891</v>
      </c>
    </row>
    <row r="15454" spans="1:6" x14ac:dyDescent="0.2">
      <c r="A15454" s="42" t="s">
        <v>3699</v>
      </c>
      <c r="B15454" s="42" t="s">
        <v>8462</v>
      </c>
      <c r="C15454">
        <v>2014</v>
      </c>
      <c r="D15454" s="42" t="s">
        <v>10267</v>
      </c>
      <c r="E15454" t="b">
        <v>0</v>
      </c>
      <c r="F15454" s="42" t="s">
        <v>10891</v>
      </c>
    </row>
    <row r="15455" spans="1:6" x14ac:dyDescent="0.2">
      <c r="A15455" s="42" t="s">
        <v>3699</v>
      </c>
      <c r="B15455" s="42" t="s">
        <v>8462</v>
      </c>
      <c r="C15455">
        <v>2015</v>
      </c>
      <c r="D15455" s="42" t="s">
        <v>10085</v>
      </c>
      <c r="E15455" t="b">
        <v>0</v>
      </c>
      <c r="F15455" s="42" t="s">
        <v>10891</v>
      </c>
    </row>
    <row r="15456" spans="1:6" x14ac:dyDescent="0.2">
      <c r="A15456" s="42" t="s">
        <v>3699</v>
      </c>
      <c r="B15456" s="42" t="s">
        <v>8462</v>
      </c>
      <c r="C15456">
        <v>2016</v>
      </c>
      <c r="D15456" s="42" t="s">
        <v>8687</v>
      </c>
      <c r="E15456" t="b">
        <v>0</v>
      </c>
      <c r="F15456" s="42" t="s">
        <v>10891</v>
      </c>
    </row>
    <row r="15457" spans="1:6" x14ac:dyDescent="0.2">
      <c r="A15457" s="42" t="s">
        <v>3699</v>
      </c>
      <c r="B15457" s="42" t="s">
        <v>8462</v>
      </c>
      <c r="C15457">
        <v>2017</v>
      </c>
      <c r="D15457" s="42" t="s">
        <v>8608</v>
      </c>
      <c r="E15457" t="b">
        <v>0</v>
      </c>
      <c r="F15457" s="42" t="s">
        <v>10891</v>
      </c>
    </row>
    <row r="15458" spans="1:6" x14ac:dyDescent="0.2">
      <c r="A15458" s="42" t="s">
        <v>3699</v>
      </c>
      <c r="B15458" s="42" t="s">
        <v>8462</v>
      </c>
      <c r="C15458">
        <v>2018</v>
      </c>
      <c r="D15458" s="42" t="s">
        <v>8631</v>
      </c>
      <c r="E15458" t="b">
        <v>0</v>
      </c>
      <c r="F15458" s="42" t="s">
        <v>10891</v>
      </c>
    </row>
    <row r="15459" spans="1:6" x14ac:dyDescent="0.2">
      <c r="A15459" s="42" t="s">
        <v>3699</v>
      </c>
      <c r="B15459" s="42" t="s">
        <v>8462</v>
      </c>
      <c r="C15459">
        <v>2019</v>
      </c>
      <c r="D15459" s="42" t="s">
        <v>9484</v>
      </c>
      <c r="E15459" t="b">
        <v>0</v>
      </c>
      <c r="F15459" s="42" t="s">
        <v>10891</v>
      </c>
    </row>
    <row r="15460" spans="1:6" x14ac:dyDescent="0.2">
      <c r="A15460" s="42" t="s">
        <v>3699</v>
      </c>
      <c r="B15460" s="42" t="s">
        <v>8464</v>
      </c>
      <c r="C15460">
        <v>2013</v>
      </c>
      <c r="D15460" s="42" t="s">
        <v>8687</v>
      </c>
      <c r="E15460" t="b">
        <v>0</v>
      </c>
      <c r="F15460" s="42" t="s">
        <v>10891</v>
      </c>
    </row>
    <row r="15461" spans="1:6" x14ac:dyDescent="0.2">
      <c r="A15461" s="42" t="s">
        <v>3699</v>
      </c>
      <c r="B15461" s="42" t="s">
        <v>8464</v>
      </c>
      <c r="C15461">
        <v>2014</v>
      </c>
      <c r="D15461" s="42" t="s">
        <v>9046</v>
      </c>
      <c r="E15461" t="b">
        <v>0</v>
      </c>
      <c r="F15461" s="42" t="s">
        <v>10891</v>
      </c>
    </row>
    <row r="15462" spans="1:6" x14ac:dyDescent="0.2">
      <c r="A15462" s="42" t="s">
        <v>3699</v>
      </c>
      <c r="B15462" s="42" t="s">
        <v>8464</v>
      </c>
      <c r="C15462">
        <v>2015</v>
      </c>
      <c r="D15462" s="42" t="s">
        <v>8649</v>
      </c>
      <c r="E15462" t="b">
        <v>0</v>
      </c>
      <c r="F15462" s="42" t="s">
        <v>10891</v>
      </c>
    </row>
    <row r="15463" spans="1:6" x14ac:dyDescent="0.2">
      <c r="A15463" s="42" t="s">
        <v>3699</v>
      </c>
      <c r="B15463" s="42" t="s">
        <v>8464</v>
      </c>
      <c r="C15463">
        <v>2016</v>
      </c>
      <c r="D15463" s="42" t="s">
        <v>8467</v>
      </c>
      <c r="E15463" t="b">
        <v>0</v>
      </c>
      <c r="F15463" s="42" t="s">
        <v>10891</v>
      </c>
    </row>
    <row r="15464" spans="1:6" x14ac:dyDescent="0.2">
      <c r="A15464" s="42" t="s">
        <v>3699</v>
      </c>
      <c r="B15464" s="42" t="s">
        <v>8464</v>
      </c>
      <c r="C15464">
        <v>2017</v>
      </c>
      <c r="D15464" s="42" t="s">
        <v>8467</v>
      </c>
      <c r="E15464" t="b">
        <v>0</v>
      </c>
      <c r="F15464" s="42" t="s">
        <v>10891</v>
      </c>
    </row>
    <row r="15465" spans="1:6" x14ac:dyDescent="0.2">
      <c r="A15465" s="42" t="s">
        <v>3699</v>
      </c>
      <c r="B15465" s="42" t="s">
        <v>8464</v>
      </c>
      <c r="C15465">
        <v>2018</v>
      </c>
      <c r="D15465" s="42" t="s">
        <v>8467</v>
      </c>
      <c r="E15465" t="b">
        <v>0</v>
      </c>
      <c r="F15465" s="42" t="s">
        <v>10891</v>
      </c>
    </row>
    <row r="15466" spans="1:6" x14ac:dyDescent="0.2">
      <c r="A15466" s="42" t="s">
        <v>3699</v>
      </c>
      <c r="B15466" s="42" t="s">
        <v>8464</v>
      </c>
      <c r="C15466">
        <v>2019</v>
      </c>
      <c r="D15466" s="42" t="s">
        <v>8467</v>
      </c>
      <c r="E15466" t="b">
        <v>0</v>
      </c>
      <c r="F15466" s="42" t="s">
        <v>10891</v>
      </c>
    </row>
    <row r="15467" spans="1:6" x14ac:dyDescent="0.2">
      <c r="A15467" s="42" t="s">
        <v>3700</v>
      </c>
      <c r="B15467" s="42" t="s">
        <v>8454</v>
      </c>
      <c r="C15467">
        <v>2013</v>
      </c>
      <c r="D15467" s="42" t="s">
        <v>8992</v>
      </c>
      <c r="E15467" t="b">
        <v>0</v>
      </c>
      <c r="F15467" s="42" t="s">
        <v>10892</v>
      </c>
    </row>
    <row r="15468" spans="1:6" x14ac:dyDescent="0.2">
      <c r="A15468" s="42" t="s">
        <v>3700</v>
      </c>
      <c r="B15468" s="42" t="s">
        <v>8454</v>
      </c>
      <c r="C15468">
        <v>2014</v>
      </c>
      <c r="D15468" s="42" t="s">
        <v>9170</v>
      </c>
      <c r="E15468" t="b">
        <v>0</v>
      </c>
      <c r="F15468" s="42" t="s">
        <v>10892</v>
      </c>
    </row>
    <row r="15469" spans="1:6" x14ac:dyDescent="0.2">
      <c r="A15469" s="42" t="s">
        <v>3700</v>
      </c>
      <c r="B15469" s="42" t="s">
        <v>8454</v>
      </c>
      <c r="C15469">
        <v>2015</v>
      </c>
      <c r="D15469" s="42" t="s">
        <v>9405</v>
      </c>
      <c r="E15469" t="b">
        <v>0</v>
      </c>
      <c r="F15469" s="42" t="s">
        <v>10892</v>
      </c>
    </row>
    <row r="15470" spans="1:6" x14ac:dyDescent="0.2">
      <c r="A15470" s="42" t="s">
        <v>3700</v>
      </c>
      <c r="B15470" s="42" t="s">
        <v>8454</v>
      </c>
      <c r="C15470">
        <v>2016</v>
      </c>
      <c r="D15470" s="42" t="s">
        <v>9094</v>
      </c>
      <c r="E15470" t="b">
        <v>0</v>
      </c>
      <c r="F15470" s="42" t="s">
        <v>10892</v>
      </c>
    </row>
    <row r="15471" spans="1:6" x14ac:dyDescent="0.2">
      <c r="A15471" s="42" t="s">
        <v>3700</v>
      </c>
      <c r="B15471" s="42" t="s">
        <v>8454</v>
      </c>
      <c r="C15471">
        <v>2017</v>
      </c>
      <c r="D15471" s="42" t="s">
        <v>9675</v>
      </c>
      <c r="E15471" t="b">
        <v>0</v>
      </c>
      <c r="F15471" s="42" t="s">
        <v>10892</v>
      </c>
    </row>
    <row r="15472" spans="1:6" x14ac:dyDescent="0.2">
      <c r="A15472" s="42" t="s">
        <v>3700</v>
      </c>
      <c r="B15472" s="42" t="s">
        <v>8454</v>
      </c>
      <c r="C15472">
        <v>2018</v>
      </c>
      <c r="D15472" s="42" t="s">
        <v>8520</v>
      </c>
      <c r="E15472" t="b">
        <v>0</v>
      </c>
      <c r="F15472" s="42" t="s">
        <v>10892</v>
      </c>
    </row>
    <row r="15473" spans="1:6" x14ac:dyDescent="0.2">
      <c r="A15473" s="42" t="s">
        <v>3700</v>
      </c>
      <c r="B15473" s="42" t="s">
        <v>8454</v>
      </c>
      <c r="C15473">
        <v>2019</v>
      </c>
      <c r="D15473" s="42" t="s">
        <v>9191</v>
      </c>
      <c r="E15473" t="b">
        <v>0</v>
      </c>
      <c r="F15473" s="42" t="s">
        <v>10892</v>
      </c>
    </row>
    <row r="15474" spans="1:6" x14ac:dyDescent="0.2">
      <c r="A15474" s="42" t="s">
        <v>3700</v>
      </c>
      <c r="B15474" s="42" t="s">
        <v>8462</v>
      </c>
      <c r="C15474">
        <v>2013</v>
      </c>
      <c r="D15474" s="42" t="s">
        <v>8992</v>
      </c>
      <c r="E15474" t="b">
        <v>0</v>
      </c>
      <c r="F15474" s="42" t="s">
        <v>10892</v>
      </c>
    </row>
    <row r="15475" spans="1:6" x14ac:dyDescent="0.2">
      <c r="A15475" s="42" t="s">
        <v>3700</v>
      </c>
      <c r="B15475" s="42" t="s">
        <v>8462</v>
      </c>
      <c r="C15475">
        <v>2014</v>
      </c>
      <c r="D15475" s="42" t="s">
        <v>8559</v>
      </c>
      <c r="E15475" t="b">
        <v>0</v>
      </c>
      <c r="F15475" s="42" t="s">
        <v>10892</v>
      </c>
    </row>
    <row r="15476" spans="1:6" x14ac:dyDescent="0.2">
      <c r="A15476" s="42" t="s">
        <v>3700</v>
      </c>
      <c r="B15476" s="42" t="s">
        <v>8462</v>
      </c>
      <c r="C15476">
        <v>2015</v>
      </c>
      <c r="D15476" s="42" t="s">
        <v>9205</v>
      </c>
      <c r="E15476" t="b">
        <v>0</v>
      </c>
      <c r="F15476" s="42" t="s">
        <v>10892</v>
      </c>
    </row>
    <row r="15477" spans="1:6" x14ac:dyDescent="0.2">
      <c r="A15477" s="42" t="s">
        <v>3700</v>
      </c>
      <c r="B15477" s="42" t="s">
        <v>8462</v>
      </c>
      <c r="C15477">
        <v>2016</v>
      </c>
      <c r="D15477" s="42" t="s">
        <v>9322</v>
      </c>
      <c r="E15477" t="b">
        <v>0</v>
      </c>
      <c r="F15477" s="42" t="s">
        <v>10892</v>
      </c>
    </row>
    <row r="15478" spans="1:6" x14ac:dyDescent="0.2">
      <c r="A15478" s="42" t="s">
        <v>3700</v>
      </c>
      <c r="B15478" s="42" t="s">
        <v>8462</v>
      </c>
      <c r="C15478">
        <v>2017</v>
      </c>
      <c r="D15478" s="42" t="s">
        <v>9675</v>
      </c>
      <c r="E15478" t="b">
        <v>0</v>
      </c>
      <c r="F15478" s="42" t="s">
        <v>10892</v>
      </c>
    </row>
    <row r="15479" spans="1:6" x14ac:dyDescent="0.2">
      <c r="A15479" s="42" t="s">
        <v>3700</v>
      </c>
      <c r="B15479" s="42" t="s">
        <v>8462</v>
      </c>
      <c r="C15479">
        <v>2018</v>
      </c>
      <c r="D15479" s="42" t="s">
        <v>9321</v>
      </c>
      <c r="E15479" t="b">
        <v>0</v>
      </c>
      <c r="F15479" s="42" t="s">
        <v>10892</v>
      </c>
    </row>
    <row r="15480" spans="1:6" x14ac:dyDescent="0.2">
      <c r="A15480" s="42" t="s">
        <v>3700</v>
      </c>
      <c r="B15480" s="42" t="s">
        <v>8462</v>
      </c>
      <c r="C15480">
        <v>2019</v>
      </c>
      <c r="D15480" s="42" t="s">
        <v>8697</v>
      </c>
      <c r="E15480" t="b">
        <v>0</v>
      </c>
      <c r="F15480" s="42" t="s">
        <v>10892</v>
      </c>
    </row>
    <row r="15481" spans="1:6" x14ac:dyDescent="0.2">
      <c r="A15481" s="42" t="s">
        <v>3700</v>
      </c>
      <c r="B15481" s="42" t="s">
        <v>8464</v>
      </c>
      <c r="C15481">
        <v>2013</v>
      </c>
      <c r="D15481" s="42" t="s">
        <v>4381</v>
      </c>
      <c r="E15481" t="b">
        <v>0</v>
      </c>
      <c r="F15481" s="42" t="s">
        <v>10892</v>
      </c>
    </row>
    <row r="15482" spans="1:6" x14ac:dyDescent="0.2">
      <c r="A15482" s="42" t="s">
        <v>3700</v>
      </c>
      <c r="B15482" s="42" t="s">
        <v>8464</v>
      </c>
      <c r="C15482">
        <v>2014</v>
      </c>
      <c r="D15482" s="42" t="s">
        <v>4381</v>
      </c>
      <c r="E15482" t="b">
        <v>0</v>
      </c>
      <c r="F15482" s="42" t="s">
        <v>10892</v>
      </c>
    </row>
    <row r="15483" spans="1:6" x14ac:dyDescent="0.2">
      <c r="A15483" s="42" t="s">
        <v>3700</v>
      </c>
      <c r="B15483" s="42" t="s">
        <v>8464</v>
      </c>
      <c r="C15483">
        <v>2015</v>
      </c>
      <c r="D15483" s="42" t="s">
        <v>9122</v>
      </c>
      <c r="E15483" t="b">
        <v>0</v>
      </c>
      <c r="F15483" s="42" t="s">
        <v>10892</v>
      </c>
    </row>
    <row r="15484" spans="1:6" x14ac:dyDescent="0.2">
      <c r="A15484" s="42" t="s">
        <v>3700</v>
      </c>
      <c r="B15484" s="42" t="s">
        <v>8464</v>
      </c>
      <c r="C15484">
        <v>2016</v>
      </c>
      <c r="D15484" s="42" t="s">
        <v>8969</v>
      </c>
      <c r="E15484" t="b">
        <v>0</v>
      </c>
      <c r="F15484" s="42" t="s">
        <v>10892</v>
      </c>
    </row>
    <row r="15485" spans="1:6" x14ac:dyDescent="0.2">
      <c r="A15485" s="42" t="s">
        <v>3700</v>
      </c>
      <c r="B15485" s="42" t="s">
        <v>8464</v>
      </c>
      <c r="C15485">
        <v>2017</v>
      </c>
      <c r="D15485" s="42" t="s">
        <v>8600</v>
      </c>
      <c r="E15485" t="b">
        <v>0</v>
      </c>
      <c r="F15485" s="42" t="s">
        <v>10892</v>
      </c>
    </row>
    <row r="15486" spans="1:6" x14ac:dyDescent="0.2">
      <c r="A15486" s="42" t="s">
        <v>3700</v>
      </c>
      <c r="B15486" s="42" t="s">
        <v>8464</v>
      </c>
      <c r="C15486">
        <v>2018</v>
      </c>
      <c r="D15486" s="42" t="s">
        <v>9256</v>
      </c>
      <c r="E15486" t="b">
        <v>0</v>
      </c>
      <c r="F15486" s="42" t="s">
        <v>10892</v>
      </c>
    </row>
    <row r="15487" spans="1:6" x14ac:dyDescent="0.2">
      <c r="A15487" s="42" t="s">
        <v>3700</v>
      </c>
      <c r="B15487" s="42" t="s">
        <v>8464</v>
      </c>
      <c r="C15487">
        <v>2019</v>
      </c>
      <c r="D15487" s="42" t="s">
        <v>8638</v>
      </c>
      <c r="E15487" t="b">
        <v>0</v>
      </c>
      <c r="F15487" s="42" t="s">
        <v>10892</v>
      </c>
    </row>
    <row r="15488" spans="1:6" x14ac:dyDescent="0.2">
      <c r="A15488" s="42" t="s">
        <v>2952</v>
      </c>
      <c r="B15488" s="42" t="s">
        <v>8454</v>
      </c>
      <c r="C15488">
        <v>2013</v>
      </c>
      <c r="D15488" s="42" t="s">
        <v>9519</v>
      </c>
      <c r="E15488" t="b">
        <v>0</v>
      </c>
      <c r="F15488" s="42" t="s">
        <v>10893</v>
      </c>
    </row>
    <row r="15489" spans="1:6" x14ac:dyDescent="0.2">
      <c r="A15489" s="42" t="s">
        <v>2952</v>
      </c>
      <c r="B15489" s="42" t="s">
        <v>8454</v>
      </c>
      <c r="C15489">
        <v>2014</v>
      </c>
      <c r="D15489" s="42" t="s">
        <v>9353</v>
      </c>
      <c r="E15489" t="b">
        <v>0</v>
      </c>
      <c r="F15489" s="42" t="s">
        <v>10893</v>
      </c>
    </row>
    <row r="15490" spans="1:6" x14ac:dyDescent="0.2">
      <c r="A15490" s="42" t="s">
        <v>2952</v>
      </c>
      <c r="B15490" s="42" t="s">
        <v>8454</v>
      </c>
      <c r="C15490">
        <v>2015</v>
      </c>
      <c r="D15490" s="42" t="s">
        <v>9308</v>
      </c>
      <c r="E15490" t="b">
        <v>0</v>
      </c>
      <c r="F15490" s="42" t="s">
        <v>10893</v>
      </c>
    </row>
    <row r="15491" spans="1:6" x14ac:dyDescent="0.2">
      <c r="A15491" s="42" t="s">
        <v>2952</v>
      </c>
      <c r="B15491" s="42" t="s">
        <v>8454</v>
      </c>
      <c r="C15491">
        <v>2016</v>
      </c>
      <c r="D15491" s="42" t="s">
        <v>10894</v>
      </c>
      <c r="E15491" t="b">
        <v>0</v>
      </c>
      <c r="F15491" s="42" t="s">
        <v>10893</v>
      </c>
    </row>
    <row r="15492" spans="1:6" x14ac:dyDescent="0.2">
      <c r="A15492" s="42" t="s">
        <v>2952</v>
      </c>
      <c r="B15492" s="42" t="s">
        <v>8454</v>
      </c>
      <c r="C15492">
        <v>2017</v>
      </c>
      <c r="D15492" s="42" t="s">
        <v>9468</v>
      </c>
      <c r="E15492" t="b">
        <v>0</v>
      </c>
      <c r="F15492" s="42" t="s">
        <v>10893</v>
      </c>
    </row>
    <row r="15493" spans="1:6" x14ac:dyDescent="0.2">
      <c r="A15493" s="42" t="s">
        <v>2952</v>
      </c>
      <c r="B15493" s="42" t="s">
        <v>8454</v>
      </c>
      <c r="C15493">
        <v>2018</v>
      </c>
      <c r="D15493" s="42" t="s">
        <v>10118</v>
      </c>
      <c r="E15493" t="b">
        <v>0</v>
      </c>
      <c r="F15493" s="42" t="s">
        <v>10893</v>
      </c>
    </row>
    <row r="15494" spans="1:6" x14ac:dyDescent="0.2">
      <c r="A15494" s="42" t="s">
        <v>2952</v>
      </c>
      <c r="B15494" s="42" t="s">
        <v>8454</v>
      </c>
      <c r="C15494">
        <v>2019</v>
      </c>
      <c r="D15494" s="42" t="s">
        <v>9035</v>
      </c>
      <c r="E15494" t="b">
        <v>0</v>
      </c>
      <c r="F15494" s="42" t="s">
        <v>10893</v>
      </c>
    </row>
    <row r="15495" spans="1:6" x14ac:dyDescent="0.2">
      <c r="A15495" s="42" t="s">
        <v>2952</v>
      </c>
      <c r="B15495" s="42" t="s">
        <v>8462</v>
      </c>
      <c r="C15495">
        <v>2013</v>
      </c>
      <c r="D15495" s="42" t="s">
        <v>8509</v>
      </c>
      <c r="E15495" t="b">
        <v>0</v>
      </c>
      <c r="F15495" s="42" t="s">
        <v>10893</v>
      </c>
    </row>
    <row r="15496" spans="1:6" x14ac:dyDescent="0.2">
      <c r="A15496" s="42" t="s">
        <v>2952</v>
      </c>
      <c r="B15496" s="42" t="s">
        <v>8462</v>
      </c>
      <c r="C15496">
        <v>2014</v>
      </c>
      <c r="D15496" s="42" t="s">
        <v>9201</v>
      </c>
      <c r="E15496" t="b">
        <v>0</v>
      </c>
      <c r="F15496" s="42" t="s">
        <v>10893</v>
      </c>
    </row>
    <row r="15497" spans="1:6" x14ac:dyDescent="0.2">
      <c r="A15497" s="42" t="s">
        <v>2952</v>
      </c>
      <c r="B15497" s="42" t="s">
        <v>8462</v>
      </c>
      <c r="C15497">
        <v>2015</v>
      </c>
      <c r="D15497" s="42" t="s">
        <v>9202</v>
      </c>
      <c r="E15497" t="b">
        <v>0</v>
      </c>
      <c r="F15497" s="42" t="s">
        <v>10893</v>
      </c>
    </row>
    <row r="15498" spans="1:6" x14ac:dyDescent="0.2">
      <c r="A15498" s="42" t="s">
        <v>2952</v>
      </c>
      <c r="B15498" s="42" t="s">
        <v>8462</v>
      </c>
      <c r="C15498">
        <v>2016</v>
      </c>
      <c r="D15498" s="42" t="s">
        <v>10343</v>
      </c>
      <c r="E15498" t="b">
        <v>0</v>
      </c>
      <c r="F15498" s="42" t="s">
        <v>10893</v>
      </c>
    </row>
    <row r="15499" spans="1:6" x14ac:dyDescent="0.2">
      <c r="A15499" s="42" t="s">
        <v>2952</v>
      </c>
      <c r="B15499" s="42" t="s">
        <v>8462</v>
      </c>
      <c r="C15499">
        <v>2017</v>
      </c>
      <c r="D15499" s="42" t="s">
        <v>8555</v>
      </c>
      <c r="E15499" t="b">
        <v>0</v>
      </c>
      <c r="F15499" s="42" t="s">
        <v>10893</v>
      </c>
    </row>
    <row r="15500" spans="1:6" x14ac:dyDescent="0.2">
      <c r="A15500" s="42" t="s">
        <v>2952</v>
      </c>
      <c r="B15500" s="42" t="s">
        <v>8462</v>
      </c>
      <c r="C15500">
        <v>2018</v>
      </c>
      <c r="D15500" s="42" t="s">
        <v>10118</v>
      </c>
      <c r="E15500" t="b">
        <v>0</v>
      </c>
      <c r="F15500" s="42" t="s">
        <v>10893</v>
      </c>
    </row>
    <row r="15501" spans="1:6" x14ac:dyDescent="0.2">
      <c r="A15501" s="42" t="s">
        <v>2952</v>
      </c>
      <c r="B15501" s="42" t="s">
        <v>8462</v>
      </c>
      <c r="C15501">
        <v>2019</v>
      </c>
      <c r="D15501" s="42" t="s">
        <v>9200</v>
      </c>
      <c r="E15501" t="b">
        <v>0</v>
      </c>
      <c r="F15501" s="42" t="s">
        <v>10893</v>
      </c>
    </row>
    <row r="15502" spans="1:6" x14ac:dyDescent="0.2">
      <c r="A15502" s="42" t="s">
        <v>2952</v>
      </c>
      <c r="B15502" s="42" t="s">
        <v>8464</v>
      </c>
      <c r="C15502">
        <v>2013</v>
      </c>
      <c r="D15502" s="42" t="s">
        <v>9028</v>
      </c>
      <c r="E15502" t="b">
        <v>0</v>
      </c>
      <c r="F15502" s="42" t="s">
        <v>10893</v>
      </c>
    </row>
    <row r="15503" spans="1:6" x14ac:dyDescent="0.2">
      <c r="A15503" s="42" t="s">
        <v>2952</v>
      </c>
      <c r="B15503" s="42" t="s">
        <v>8464</v>
      </c>
      <c r="C15503">
        <v>2014</v>
      </c>
      <c r="D15503" s="42" t="s">
        <v>8600</v>
      </c>
      <c r="E15503" t="b">
        <v>0</v>
      </c>
      <c r="F15503" s="42" t="s">
        <v>10893</v>
      </c>
    </row>
    <row r="15504" spans="1:6" x14ac:dyDescent="0.2">
      <c r="A15504" s="42" t="s">
        <v>2952</v>
      </c>
      <c r="B15504" s="42" t="s">
        <v>8464</v>
      </c>
      <c r="C15504">
        <v>2015</v>
      </c>
      <c r="D15504" s="42" t="s">
        <v>8714</v>
      </c>
      <c r="E15504" t="b">
        <v>0</v>
      </c>
      <c r="F15504" s="42" t="s">
        <v>10893</v>
      </c>
    </row>
    <row r="15505" spans="1:6" x14ac:dyDescent="0.2">
      <c r="A15505" s="42" t="s">
        <v>2952</v>
      </c>
      <c r="B15505" s="42" t="s">
        <v>8464</v>
      </c>
      <c r="C15505">
        <v>2016</v>
      </c>
      <c r="D15505" s="42" t="s">
        <v>8466</v>
      </c>
      <c r="E15505" t="b">
        <v>0</v>
      </c>
      <c r="F15505" s="42" t="s">
        <v>10893</v>
      </c>
    </row>
    <row r="15506" spans="1:6" x14ac:dyDescent="0.2">
      <c r="A15506" s="42" t="s">
        <v>2952</v>
      </c>
      <c r="B15506" s="42" t="s">
        <v>8464</v>
      </c>
      <c r="C15506">
        <v>2017</v>
      </c>
      <c r="D15506" s="42" t="s">
        <v>9170</v>
      </c>
      <c r="E15506" t="b">
        <v>0</v>
      </c>
      <c r="F15506" s="42" t="s">
        <v>10893</v>
      </c>
    </row>
    <row r="15507" spans="1:6" x14ac:dyDescent="0.2">
      <c r="A15507" s="42" t="s">
        <v>2952</v>
      </c>
      <c r="B15507" s="42" t="s">
        <v>8464</v>
      </c>
      <c r="C15507">
        <v>2018</v>
      </c>
      <c r="D15507" s="42" t="s">
        <v>8557</v>
      </c>
      <c r="E15507" t="b">
        <v>0</v>
      </c>
      <c r="F15507" s="42" t="s">
        <v>10893</v>
      </c>
    </row>
    <row r="15508" spans="1:6" x14ac:dyDescent="0.2">
      <c r="A15508" s="42" t="s">
        <v>2952</v>
      </c>
      <c r="B15508" s="42" t="s">
        <v>8464</v>
      </c>
      <c r="C15508">
        <v>2019</v>
      </c>
      <c r="D15508" s="42" t="s">
        <v>9292</v>
      </c>
      <c r="E15508" t="b">
        <v>0</v>
      </c>
      <c r="F15508" s="42" t="s">
        <v>10893</v>
      </c>
    </row>
    <row r="15509" spans="1:6" x14ac:dyDescent="0.2">
      <c r="A15509" s="42" t="s">
        <v>3701</v>
      </c>
      <c r="B15509" s="42" t="s">
        <v>8454</v>
      </c>
      <c r="C15509">
        <v>2013</v>
      </c>
      <c r="D15509" s="42" t="s">
        <v>8819</v>
      </c>
      <c r="E15509" t="b">
        <v>0</v>
      </c>
      <c r="F15509" s="42" t="s">
        <v>10895</v>
      </c>
    </row>
    <row r="15510" spans="1:6" x14ac:dyDescent="0.2">
      <c r="A15510" s="42" t="s">
        <v>3701</v>
      </c>
      <c r="B15510" s="42" t="s">
        <v>8454</v>
      </c>
      <c r="C15510">
        <v>2014</v>
      </c>
      <c r="D15510" s="42" t="s">
        <v>9047</v>
      </c>
      <c r="E15510" t="b">
        <v>0</v>
      </c>
      <c r="F15510" s="42" t="s">
        <v>10895</v>
      </c>
    </row>
    <row r="15511" spans="1:6" x14ac:dyDescent="0.2">
      <c r="A15511" s="42" t="s">
        <v>3701</v>
      </c>
      <c r="B15511" s="42" t="s">
        <v>8454</v>
      </c>
      <c r="C15511">
        <v>2015</v>
      </c>
      <c r="D15511" s="42" t="s">
        <v>8712</v>
      </c>
      <c r="E15511" t="b">
        <v>0</v>
      </c>
      <c r="F15511" s="42" t="s">
        <v>10895</v>
      </c>
    </row>
    <row r="15512" spans="1:6" x14ac:dyDescent="0.2">
      <c r="A15512" s="42" t="s">
        <v>3701</v>
      </c>
      <c r="B15512" s="42" t="s">
        <v>8454</v>
      </c>
      <c r="C15512">
        <v>2016</v>
      </c>
      <c r="D15512" s="42" t="s">
        <v>8969</v>
      </c>
      <c r="E15512" t="b">
        <v>0</v>
      </c>
      <c r="F15512" s="42" t="s">
        <v>10895</v>
      </c>
    </row>
    <row r="15513" spans="1:6" x14ac:dyDescent="0.2">
      <c r="A15513" s="42" t="s">
        <v>3701</v>
      </c>
      <c r="B15513" s="42" t="s">
        <v>8454</v>
      </c>
      <c r="C15513">
        <v>2017</v>
      </c>
      <c r="D15513" s="42" t="s">
        <v>8694</v>
      </c>
      <c r="E15513" t="b">
        <v>0</v>
      </c>
      <c r="F15513" s="42" t="s">
        <v>10895</v>
      </c>
    </row>
    <row r="15514" spans="1:6" x14ac:dyDescent="0.2">
      <c r="A15514" s="42" t="s">
        <v>3701</v>
      </c>
      <c r="B15514" s="42" t="s">
        <v>8454</v>
      </c>
      <c r="C15514">
        <v>2018</v>
      </c>
      <c r="D15514" s="42" t="s">
        <v>9045</v>
      </c>
      <c r="E15514" t="b">
        <v>0</v>
      </c>
      <c r="F15514" s="42" t="s">
        <v>10895</v>
      </c>
    </row>
    <row r="15515" spans="1:6" x14ac:dyDescent="0.2">
      <c r="A15515" s="42" t="s">
        <v>3701</v>
      </c>
      <c r="B15515" s="42" t="s">
        <v>8454</v>
      </c>
      <c r="C15515">
        <v>2019</v>
      </c>
      <c r="D15515" s="42" t="s">
        <v>8684</v>
      </c>
      <c r="E15515" t="b">
        <v>0</v>
      </c>
      <c r="F15515" s="42" t="s">
        <v>10895</v>
      </c>
    </row>
    <row r="15516" spans="1:6" x14ac:dyDescent="0.2">
      <c r="A15516" s="42" t="s">
        <v>3701</v>
      </c>
      <c r="B15516" s="42" t="s">
        <v>8462</v>
      </c>
      <c r="C15516">
        <v>2013</v>
      </c>
      <c r="D15516" s="42" t="s">
        <v>8819</v>
      </c>
      <c r="E15516" t="b">
        <v>0</v>
      </c>
      <c r="F15516" s="42" t="s">
        <v>10895</v>
      </c>
    </row>
    <row r="15517" spans="1:6" x14ac:dyDescent="0.2">
      <c r="A15517" s="42" t="s">
        <v>3701</v>
      </c>
      <c r="B15517" s="42" t="s">
        <v>8462</v>
      </c>
      <c r="C15517">
        <v>2014</v>
      </c>
      <c r="D15517" s="42" t="s">
        <v>8720</v>
      </c>
      <c r="E15517" t="b">
        <v>0</v>
      </c>
      <c r="F15517" s="42" t="s">
        <v>10895</v>
      </c>
    </row>
    <row r="15518" spans="1:6" x14ac:dyDescent="0.2">
      <c r="A15518" s="42" t="s">
        <v>3701</v>
      </c>
      <c r="B15518" s="42" t="s">
        <v>8462</v>
      </c>
      <c r="C15518">
        <v>2015</v>
      </c>
      <c r="D15518" s="42" t="s">
        <v>8712</v>
      </c>
      <c r="E15518" t="b">
        <v>0</v>
      </c>
      <c r="F15518" s="42" t="s">
        <v>10895</v>
      </c>
    </row>
    <row r="15519" spans="1:6" x14ac:dyDescent="0.2">
      <c r="A15519" s="42" t="s">
        <v>3701</v>
      </c>
      <c r="B15519" s="42" t="s">
        <v>8462</v>
      </c>
      <c r="C15519">
        <v>2016</v>
      </c>
      <c r="D15519" s="42" t="s">
        <v>8969</v>
      </c>
      <c r="E15519" t="b">
        <v>0</v>
      </c>
      <c r="F15519" s="42" t="s">
        <v>10895</v>
      </c>
    </row>
    <row r="15520" spans="1:6" x14ac:dyDescent="0.2">
      <c r="A15520" s="42" t="s">
        <v>3701</v>
      </c>
      <c r="B15520" s="42" t="s">
        <v>8462</v>
      </c>
      <c r="C15520">
        <v>2017</v>
      </c>
      <c r="D15520" s="42" t="s">
        <v>8694</v>
      </c>
      <c r="E15520" t="b">
        <v>0</v>
      </c>
      <c r="F15520" s="42" t="s">
        <v>10895</v>
      </c>
    </row>
    <row r="15521" spans="1:6" x14ac:dyDescent="0.2">
      <c r="A15521" s="42" t="s">
        <v>3701</v>
      </c>
      <c r="B15521" s="42" t="s">
        <v>8462</v>
      </c>
      <c r="C15521">
        <v>2018</v>
      </c>
      <c r="D15521" s="42" t="s">
        <v>9045</v>
      </c>
      <c r="E15521" t="b">
        <v>0</v>
      </c>
      <c r="F15521" s="42" t="s">
        <v>10895</v>
      </c>
    </row>
    <row r="15522" spans="1:6" x14ac:dyDescent="0.2">
      <c r="A15522" s="42" t="s">
        <v>3701</v>
      </c>
      <c r="B15522" s="42" t="s">
        <v>8462</v>
      </c>
      <c r="C15522">
        <v>2019</v>
      </c>
      <c r="D15522" s="42" t="s">
        <v>8684</v>
      </c>
      <c r="E15522" t="b">
        <v>0</v>
      </c>
      <c r="F15522" s="42" t="s">
        <v>10895</v>
      </c>
    </row>
    <row r="15523" spans="1:6" x14ac:dyDescent="0.2">
      <c r="A15523" s="42" t="s">
        <v>3701</v>
      </c>
      <c r="B15523" s="42" t="s">
        <v>8464</v>
      </c>
      <c r="C15523">
        <v>2013</v>
      </c>
      <c r="D15523" s="42" t="s">
        <v>9092</v>
      </c>
      <c r="E15523" t="b">
        <v>0</v>
      </c>
      <c r="F15523" s="42" t="s">
        <v>10895</v>
      </c>
    </row>
    <row r="15524" spans="1:6" x14ac:dyDescent="0.2">
      <c r="A15524" s="42" t="s">
        <v>3701</v>
      </c>
      <c r="B15524" s="42" t="s">
        <v>8464</v>
      </c>
      <c r="C15524">
        <v>2014</v>
      </c>
      <c r="D15524" s="42" t="s">
        <v>9130</v>
      </c>
      <c r="E15524" t="b">
        <v>0</v>
      </c>
      <c r="F15524" s="42" t="s">
        <v>10895</v>
      </c>
    </row>
    <row r="15525" spans="1:6" x14ac:dyDescent="0.2">
      <c r="A15525" s="42" t="s">
        <v>3701</v>
      </c>
      <c r="B15525" s="42" t="s">
        <v>8464</v>
      </c>
      <c r="C15525">
        <v>2015</v>
      </c>
      <c r="D15525" s="42" t="s">
        <v>8639</v>
      </c>
      <c r="E15525" t="b">
        <v>0</v>
      </c>
      <c r="F15525" s="42" t="s">
        <v>10895</v>
      </c>
    </row>
    <row r="15526" spans="1:6" x14ac:dyDescent="0.2">
      <c r="A15526" s="42" t="s">
        <v>3701</v>
      </c>
      <c r="B15526" s="42" t="s">
        <v>8464</v>
      </c>
      <c r="C15526">
        <v>2016</v>
      </c>
      <c r="D15526" s="42" t="s">
        <v>8465</v>
      </c>
      <c r="E15526" t="b">
        <v>0</v>
      </c>
      <c r="F15526" s="42" t="s">
        <v>10895</v>
      </c>
    </row>
    <row r="15527" spans="1:6" x14ac:dyDescent="0.2">
      <c r="A15527" s="42" t="s">
        <v>3701</v>
      </c>
      <c r="B15527" s="42" t="s">
        <v>8464</v>
      </c>
      <c r="C15527">
        <v>2017</v>
      </c>
      <c r="D15527" s="42" t="s">
        <v>9046</v>
      </c>
      <c r="E15527" t="b">
        <v>0</v>
      </c>
      <c r="F15527" s="42" t="s">
        <v>10895</v>
      </c>
    </row>
    <row r="15528" spans="1:6" x14ac:dyDescent="0.2">
      <c r="A15528" s="42" t="s">
        <v>3701</v>
      </c>
      <c r="B15528" s="42" t="s">
        <v>8464</v>
      </c>
      <c r="C15528">
        <v>2018</v>
      </c>
      <c r="D15528" s="42" t="s">
        <v>8826</v>
      </c>
      <c r="E15528" t="b">
        <v>0</v>
      </c>
      <c r="F15528" s="42" t="s">
        <v>10895</v>
      </c>
    </row>
    <row r="15529" spans="1:6" x14ac:dyDescent="0.2">
      <c r="A15529" s="42" t="s">
        <v>3701</v>
      </c>
      <c r="B15529" s="42" t="s">
        <v>8464</v>
      </c>
      <c r="C15529">
        <v>2019</v>
      </c>
      <c r="D15529" s="42" t="s">
        <v>9283</v>
      </c>
      <c r="E15529" t="b">
        <v>0</v>
      </c>
      <c r="F15529" s="42" t="s">
        <v>10895</v>
      </c>
    </row>
    <row r="15530" spans="1:6" x14ac:dyDescent="0.2">
      <c r="A15530" s="42" t="s">
        <v>3702</v>
      </c>
      <c r="B15530" s="42" t="s">
        <v>8454</v>
      </c>
      <c r="C15530">
        <v>2013</v>
      </c>
      <c r="D15530" s="42" t="s">
        <v>9876</v>
      </c>
      <c r="E15530" t="b">
        <v>0</v>
      </c>
      <c r="F15530" s="42" t="s">
        <v>10896</v>
      </c>
    </row>
    <row r="15531" spans="1:6" x14ac:dyDescent="0.2">
      <c r="A15531" s="42" t="s">
        <v>3702</v>
      </c>
      <c r="B15531" s="42" t="s">
        <v>8454</v>
      </c>
      <c r="C15531">
        <v>2014</v>
      </c>
      <c r="D15531" s="42" t="s">
        <v>8746</v>
      </c>
      <c r="E15531" t="b">
        <v>0</v>
      </c>
      <c r="F15531" s="42" t="s">
        <v>10896</v>
      </c>
    </row>
    <row r="15532" spans="1:6" x14ac:dyDescent="0.2">
      <c r="A15532" s="42" t="s">
        <v>3702</v>
      </c>
      <c r="B15532" s="42" t="s">
        <v>8454</v>
      </c>
      <c r="C15532">
        <v>2015</v>
      </c>
      <c r="D15532" s="42" t="s">
        <v>10897</v>
      </c>
      <c r="E15532" t="b">
        <v>0</v>
      </c>
      <c r="F15532" s="42" t="s">
        <v>10896</v>
      </c>
    </row>
    <row r="15533" spans="1:6" x14ac:dyDescent="0.2">
      <c r="A15533" s="42" t="s">
        <v>3702</v>
      </c>
      <c r="B15533" s="42" t="s">
        <v>8454</v>
      </c>
      <c r="C15533">
        <v>2016</v>
      </c>
      <c r="D15533" s="42" t="s">
        <v>9461</v>
      </c>
      <c r="E15533" t="b">
        <v>0</v>
      </c>
      <c r="F15533" s="42" t="s">
        <v>10896</v>
      </c>
    </row>
    <row r="15534" spans="1:6" x14ac:dyDescent="0.2">
      <c r="A15534" s="42" t="s">
        <v>3702</v>
      </c>
      <c r="B15534" s="42" t="s">
        <v>8454</v>
      </c>
      <c r="C15534">
        <v>2017</v>
      </c>
      <c r="D15534" s="42" t="s">
        <v>10782</v>
      </c>
      <c r="E15534" t="b">
        <v>0</v>
      </c>
      <c r="F15534" s="42" t="s">
        <v>10896</v>
      </c>
    </row>
    <row r="15535" spans="1:6" x14ac:dyDescent="0.2">
      <c r="A15535" s="42" t="s">
        <v>3702</v>
      </c>
      <c r="B15535" s="42" t="s">
        <v>8454</v>
      </c>
      <c r="C15535">
        <v>2018</v>
      </c>
      <c r="D15535" s="42" t="s">
        <v>10898</v>
      </c>
      <c r="E15535" t="b">
        <v>0</v>
      </c>
      <c r="F15535" s="42" t="s">
        <v>10896</v>
      </c>
    </row>
    <row r="15536" spans="1:6" x14ac:dyDescent="0.2">
      <c r="A15536" s="42" t="s">
        <v>3702</v>
      </c>
      <c r="B15536" s="42" t="s">
        <v>8454</v>
      </c>
      <c r="C15536">
        <v>2019</v>
      </c>
      <c r="D15536" s="42" t="s">
        <v>9642</v>
      </c>
      <c r="E15536" t="b">
        <v>0</v>
      </c>
      <c r="F15536" s="42" t="s">
        <v>10896</v>
      </c>
    </row>
    <row r="15537" spans="1:6" x14ac:dyDescent="0.2">
      <c r="A15537" s="42" t="s">
        <v>3702</v>
      </c>
      <c r="B15537" s="42" t="s">
        <v>8462</v>
      </c>
      <c r="C15537">
        <v>2013</v>
      </c>
      <c r="D15537" s="42" t="s">
        <v>9729</v>
      </c>
      <c r="E15537" t="b">
        <v>0</v>
      </c>
      <c r="F15537" s="42" t="s">
        <v>10896</v>
      </c>
    </row>
    <row r="15538" spans="1:6" x14ac:dyDescent="0.2">
      <c r="A15538" s="42" t="s">
        <v>3702</v>
      </c>
      <c r="B15538" s="42" t="s">
        <v>8462</v>
      </c>
      <c r="C15538">
        <v>2014</v>
      </c>
      <c r="D15538" s="42" t="s">
        <v>9954</v>
      </c>
      <c r="E15538" t="b">
        <v>0</v>
      </c>
      <c r="F15538" s="42" t="s">
        <v>10896</v>
      </c>
    </row>
    <row r="15539" spans="1:6" x14ac:dyDescent="0.2">
      <c r="A15539" s="42" t="s">
        <v>3702</v>
      </c>
      <c r="B15539" s="42" t="s">
        <v>8462</v>
      </c>
      <c r="C15539">
        <v>2015</v>
      </c>
      <c r="D15539" s="42" t="s">
        <v>9913</v>
      </c>
      <c r="E15539" t="b">
        <v>0</v>
      </c>
      <c r="F15539" s="42" t="s">
        <v>10896</v>
      </c>
    </row>
    <row r="15540" spans="1:6" x14ac:dyDescent="0.2">
      <c r="A15540" s="42" t="s">
        <v>3702</v>
      </c>
      <c r="B15540" s="42" t="s">
        <v>8462</v>
      </c>
      <c r="C15540">
        <v>2016</v>
      </c>
      <c r="D15540" s="42" t="s">
        <v>8790</v>
      </c>
      <c r="E15540" t="b">
        <v>0</v>
      </c>
      <c r="F15540" s="42" t="s">
        <v>10896</v>
      </c>
    </row>
    <row r="15541" spans="1:6" x14ac:dyDescent="0.2">
      <c r="A15541" s="42" t="s">
        <v>3702</v>
      </c>
      <c r="B15541" s="42" t="s">
        <v>8462</v>
      </c>
      <c r="C15541">
        <v>2017</v>
      </c>
      <c r="D15541" s="42" t="s">
        <v>9382</v>
      </c>
      <c r="E15541" t="b">
        <v>0</v>
      </c>
      <c r="F15541" s="42" t="s">
        <v>10896</v>
      </c>
    </row>
    <row r="15542" spans="1:6" x14ac:dyDescent="0.2">
      <c r="A15542" s="42" t="s">
        <v>3702</v>
      </c>
      <c r="B15542" s="42" t="s">
        <v>8462</v>
      </c>
      <c r="C15542">
        <v>2018</v>
      </c>
      <c r="D15542" s="42" t="s">
        <v>10898</v>
      </c>
      <c r="E15542" t="b">
        <v>0</v>
      </c>
      <c r="F15542" s="42" t="s">
        <v>10896</v>
      </c>
    </row>
    <row r="15543" spans="1:6" x14ac:dyDescent="0.2">
      <c r="A15543" s="42" t="s">
        <v>3702</v>
      </c>
      <c r="B15543" s="42" t="s">
        <v>8462</v>
      </c>
      <c r="C15543">
        <v>2019</v>
      </c>
      <c r="D15543" s="42" t="s">
        <v>10899</v>
      </c>
      <c r="E15543" t="b">
        <v>0</v>
      </c>
      <c r="F15543" s="42" t="s">
        <v>10896</v>
      </c>
    </row>
    <row r="15544" spans="1:6" x14ac:dyDescent="0.2">
      <c r="A15544" s="42" t="s">
        <v>3702</v>
      </c>
      <c r="B15544" s="42" t="s">
        <v>8464</v>
      </c>
      <c r="C15544">
        <v>2013</v>
      </c>
      <c r="D15544" s="42" t="s">
        <v>8613</v>
      </c>
      <c r="E15544" t="b">
        <v>0</v>
      </c>
      <c r="F15544" s="42" t="s">
        <v>10896</v>
      </c>
    </row>
    <row r="15545" spans="1:6" x14ac:dyDescent="0.2">
      <c r="A15545" s="42" t="s">
        <v>3702</v>
      </c>
      <c r="B15545" s="42" t="s">
        <v>8464</v>
      </c>
      <c r="C15545">
        <v>2014</v>
      </c>
      <c r="D15545" s="42" t="s">
        <v>9036</v>
      </c>
      <c r="E15545" t="b">
        <v>0</v>
      </c>
      <c r="F15545" s="42" t="s">
        <v>10896</v>
      </c>
    </row>
    <row r="15546" spans="1:6" x14ac:dyDescent="0.2">
      <c r="A15546" s="42" t="s">
        <v>3702</v>
      </c>
      <c r="B15546" s="42" t="s">
        <v>8464</v>
      </c>
      <c r="C15546">
        <v>2015</v>
      </c>
      <c r="D15546" s="42" t="s">
        <v>8844</v>
      </c>
      <c r="E15546" t="b">
        <v>0</v>
      </c>
      <c r="F15546" s="42" t="s">
        <v>10896</v>
      </c>
    </row>
    <row r="15547" spans="1:6" x14ac:dyDescent="0.2">
      <c r="A15547" s="42" t="s">
        <v>3702</v>
      </c>
      <c r="B15547" s="42" t="s">
        <v>8464</v>
      </c>
      <c r="C15547">
        <v>2016</v>
      </c>
      <c r="D15547" s="42" t="s">
        <v>9091</v>
      </c>
      <c r="E15547" t="b">
        <v>0</v>
      </c>
      <c r="F15547" s="42" t="s">
        <v>10896</v>
      </c>
    </row>
    <row r="15548" spans="1:6" x14ac:dyDescent="0.2">
      <c r="A15548" s="42" t="s">
        <v>3702</v>
      </c>
      <c r="B15548" s="42" t="s">
        <v>8464</v>
      </c>
      <c r="C15548">
        <v>2017</v>
      </c>
      <c r="D15548" s="42" t="s">
        <v>9244</v>
      </c>
      <c r="E15548" t="b">
        <v>0</v>
      </c>
      <c r="F15548" s="42" t="s">
        <v>10896</v>
      </c>
    </row>
    <row r="15549" spans="1:6" x14ac:dyDescent="0.2">
      <c r="A15549" s="42" t="s">
        <v>3702</v>
      </c>
      <c r="B15549" s="42" t="s">
        <v>8464</v>
      </c>
      <c r="C15549">
        <v>2018</v>
      </c>
      <c r="D15549" s="42" t="s">
        <v>9619</v>
      </c>
      <c r="E15549" t="b">
        <v>0</v>
      </c>
      <c r="F15549" s="42" t="s">
        <v>10896</v>
      </c>
    </row>
    <row r="15550" spans="1:6" x14ac:dyDescent="0.2">
      <c r="A15550" s="42" t="s">
        <v>3702</v>
      </c>
      <c r="B15550" s="42" t="s">
        <v>8464</v>
      </c>
      <c r="C15550">
        <v>2019</v>
      </c>
      <c r="D15550" s="42" t="s">
        <v>8800</v>
      </c>
      <c r="E15550" t="b">
        <v>0</v>
      </c>
      <c r="F15550" s="42" t="s">
        <v>10896</v>
      </c>
    </row>
    <row r="15551" spans="1:6" x14ac:dyDescent="0.2">
      <c r="A15551" s="42" t="s">
        <v>3705</v>
      </c>
      <c r="B15551" s="42" t="s">
        <v>8454</v>
      </c>
      <c r="C15551">
        <v>2013</v>
      </c>
      <c r="D15551" s="42" t="s">
        <v>8493</v>
      </c>
      <c r="E15551" t="b">
        <v>0</v>
      </c>
      <c r="F15551" s="42" t="s">
        <v>9181</v>
      </c>
    </row>
    <row r="15552" spans="1:6" x14ac:dyDescent="0.2">
      <c r="A15552" s="42" t="s">
        <v>3705</v>
      </c>
      <c r="B15552" s="42" t="s">
        <v>8454</v>
      </c>
      <c r="C15552">
        <v>2014</v>
      </c>
      <c r="D15552" s="42" t="s">
        <v>9182</v>
      </c>
      <c r="E15552" t="b">
        <v>0</v>
      </c>
      <c r="F15552" s="42" t="s">
        <v>9181</v>
      </c>
    </row>
    <row r="15553" spans="1:6" x14ac:dyDescent="0.2">
      <c r="A15553" s="42" t="s">
        <v>3705</v>
      </c>
      <c r="B15553" s="42" t="s">
        <v>8454</v>
      </c>
      <c r="C15553">
        <v>2015</v>
      </c>
      <c r="D15553" s="42" t="s">
        <v>9183</v>
      </c>
      <c r="E15553" t="b">
        <v>0</v>
      </c>
      <c r="F15553" s="42" t="s">
        <v>9181</v>
      </c>
    </row>
    <row r="15554" spans="1:6" x14ac:dyDescent="0.2">
      <c r="A15554" s="42" t="s">
        <v>3705</v>
      </c>
      <c r="B15554" s="42" t="s">
        <v>8454</v>
      </c>
      <c r="C15554">
        <v>2016</v>
      </c>
      <c r="D15554" s="42" t="s">
        <v>9184</v>
      </c>
      <c r="E15554" t="b">
        <v>0</v>
      </c>
      <c r="F15554" s="42" t="s">
        <v>9181</v>
      </c>
    </row>
    <row r="15555" spans="1:6" x14ac:dyDescent="0.2">
      <c r="A15555" s="42" t="s">
        <v>3705</v>
      </c>
      <c r="B15555" s="42" t="s">
        <v>8454</v>
      </c>
      <c r="C15555">
        <v>2017</v>
      </c>
      <c r="D15555" s="42" t="s">
        <v>9185</v>
      </c>
      <c r="E15555" t="b">
        <v>0</v>
      </c>
      <c r="F15555" s="42" t="s">
        <v>9181</v>
      </c>
    </row>
    <row r="15556" spans="1:6" x14ac:dyDescent="0.2">
      <c r="A15556" s="42" t="s">
        <v>3705</v>
      </c>
      <c r="B15556" s="42" t="s">
        <v>8454</v>
      </c>
      <c r="C15556">
        <v>2018</v>
      </c>
      <c r="D15556" s="42" t="s">
        <v>9186</v>
      </c>
      <c r="E15556" t="b">
        <v>0</v>
      </c>
      <c r="F15556" s="42" t="s">
        <v>9181</v>
      </c>
    </row>
    <row r="15557" spans="1:6" x14ac:dyDescent="0.2">
      <c r="A15557" s="42" t="s">
        <v>3705</v>
      </c>
      <c r="B15557" s="42" t="s">
        <v>8454</v>
      </c>
      <c r="C15557">
        <v>2019</v>
      </c>
      <c r="D15557" s="42" t="s">
        <v>9187</v>
      </c>
      <c r="E15557" t="b">
        <v>0</v>
      </c>
      <c r="F15557" s="42" t="s">
        <v>9181</v>
      </c>
    </row>
    <row r="15558" spans="1:6" x14ac:dyDescent="0.2">
      <c r="A15558" s="42" t="s">
        <v>3705</v>
      </c>
      <c r="B15558" s="42" t="s">
        <v>8462</v>
      </c>
      <c r="C15558">
        <v>2013</v>
      </c>
      <c r="D15558" s="42" t="s">
        <v>9188</v>
      </c>
      <c r="E15558" t="b">
        <v>0</v>
      </c>
      <c r="F15558" s="42" t="s">
        <v>9181</v>
      </c>
    </row>
    <row r="15559" spans="1:6" x14ac:dyDescent="0.2">
      <c r="A15559" s="42" t="s">
        <v>3705</v>
      </c>
      <c r="B15559" s="42" t="s">
        <v>8462</v>
      </c>
      <c r="C15559">
        <v>2014</v>
      </c>
      <c r="D15559" s="42" t="s">
        <v>8494</v>
      </c>
      <c r="E15559" t="b">
        <v>0</v>
      </c>
      <c r="F15559" s="42" t="s">
        <v>9181</v>
      </c>
    </row>
    <row r="15560" spans="1:6" x14ac:dyDescent="0.2">
      <c r="A15560" s="42" t="s">
        <v>3705</v>
      </c>
      <c r="B15560" s="42" t="s">
        <v>8462</v>
      </c>
      <c r="C15560">
        <v>2015</v>
      </c>
      <c r="D15560" s="42" t="s">
        <v>9189</v>
      </c>
      <c r="E15560" t="b">
        <v>0</v>
      </c>
      <c r="F15560" s="42" t="s">
        <v>9181</v>
      </c>
    </row>
    <row r="15561" spans="1:6" x14ac:dyDescent="0.2">
      <c r="A15561" s="42" t="s">
        <v>3705</v>
      </c>
      <c r="B15561" s="42" t="s">
        <v>8462</v>
      </c>
      <c r="C15561">
        <v>2016</v>
      </c>
      <c r="D15561" s="42" t="s">
        <v>9190</v>
      </c>
      <c r="E15561" t="b">
        <v>0</v>
      </c>
      <c r="F15561" s="42" t="s">
        <v>9181</v>
      </c>
    </row>
    <row r="15562" spans="1:6" x14ac:dyDescent="0.2">
      <c r="A15562" s="42" t="s">
        <v>3705</v>
      </c>
      <c r="B15562" s="42" t="s">
        <v>8462</v>
      </c>
      <c r="C15562">
        <v>2017</v>
      </c>
      <c r="D15562" s="42" t="s">
        <v>8990</v>
      </c>
      <c r="E15562" t="b">
        <v>0</v>
      </c>
      <c r="F15562" s="42" t="s">
        <v>9181</v>
      </c>
    </row>
    <row r="15563" spans="1:6" x14ac:dyDescent="0.2">
      <c r="A15563" s="42" t="s">
        <v>3705</v>
      </c>
      <c r="B15563" s="42" t="s">
        <v>8462</v>
      </c>
      <c r="C15563">
        <v>2018</v>
      </c>
      <c r="D15563" s="42" t="s">
        <v>9186</v>
      </c>
      <c r="E15563" t="b">
        <v>0</v>
      </c>
      <c r="F15563" s="42" t="s">
        <v>9181</v>
      </c>
    </row>
    <row r="15564" spans="1:6" x14ac:dyDescent="0.2">
      <c r="A15564" s="42" t="s">
        <v>3705</v>
      </c>
      <c r="B15564" s="42" t="s">
        <v>8462</v>
      </c>
      <c r="C15564">
        <v>2019</v>
      </c>
      <c r="D15564" s="42" t="s">
        <v>8540</v>
      </c>
      <c r="E15564" t="b">
        <v>0</v>
      </c>
      <c r="F15564" s="42" t="s">
        <v>9181</v>
      </c>
    </row>
    <row r="15565" spans="1:6" x14ac:dyDescent="0.2">
      <c r="A15565" s="42" t="s">
        <v>3705</v>
      </c>
      <c r="B15565" s="42" t="s">
        <v>8464</v>
      </c>
      <c r="C15565">
        <v>2013</v>
      </c>
      <c r="D15565" s="42" t="s">
        <v>8639</v>
      </c>
      <c r="E15565" t="b">
        <v>0</v>
      </c>
      <c r="F15565" s="42" t="s">
        <v>9181</v>
      </c>
    </row>
    <row r="15566" spans="1:6" x14ac:dyDescent="0.2">
      <c r="A15566" s="42" t="s">
        <v>3705</v>
      </c>
      <c r="B15566" s="42" t="s">
        <v>8464</v>
      </c>
      <c r="C15566">
        <v>2014</v>
      </c>
      <c r="D15566" s="42" t="s">
        <v>8995</v>
      </c>
      <c r="E15566" t="b">
        <v>0</v>
      </c>
      <c r="F15566" s="42" t="s">
        <v>9181</v>
      </c>
    </row>
    <row r="15567" spans="1:6" x14ac:dyDescent="0.2">
      <c r="A15567" s="42" t="s">
        <v>3705</v>
      </c>
      <c r="B15567" s="42" t="s">
        <v>8464</v>
      </c>
      <c r="C15567">
        <v>2015</v>
      </c>
      <c r="D15567" s="42" t="s">
        <v>8649</v>
      </c>
      <c r="E15567" t="b">
        <v>0</v>
      </c>
      <c r="F15567" s="42" t="s">
        <v>9181</v>
      </c>
    </row>
    <row r="15568" spans="1:6" x14ac:dyDescent="0.2">
      <c r="A15568" s="42" t="s">
        <v>3705</v>
      </c>
      <c r="B15568" s="42" t="s">
        <v>8464</v>
      </c>
      <c r="C15568">
        <v>2016</v>
      </c>
      <c r="D15568" s="42" t="s">
        <v>8956</v>
      </c>
      <c r="E15568" t="b">
        <v>0</v>
      </c>
      <c r="F15568" s="42" t="s">
        <v>9181</v>
      </c>
    </row>
    <row r="15569" spans="1:6" x14ac:dyDescent="0.2">
      <c r="A15569" s="42" t="s">
        <v>3705</v>
      </c>
      <c r="B15569" s="42" t="s">
        <v>8464</v>
      </c>
      <c r="C15569">
        <v>2017</v>
      </c>
      <c r="D15569" s="42" t="s">
        <v>8631</v>
      </c>
      <c r="E15569" t="b">
        <v>0</v>
      </c>
      <c r="F15569" s="42" t="s">
        <v>9181</v>
      </c>
    </row>
    <row r="15570" spans="1:6" x14ac:dyDescent="0.2">
      <c r="A15570" s="42" t="s">
        <v>3705</v>
      </c>
      <c r="B15570" s="42" t="s">
        <v>8464</v>
      </c>
      <c r="C15570">
        <v>2018</v>
      </c>
      <c r="D15570" s="42" t="s">
        <v>8613</v>
      </c>
      <c r="E15570" t="b">
        <v>0</v>
      </c>
      <c r="F15570" s="42" t="s">
        <v>9181</v>
      </c>
    </row>
    <row r="15571" spans="1:6" x14ac:dyDescent="0.2">
      <c r="A15571" s="42" t="s">
        <v>3705</v>
      </c>
      <c r="B15571" s="42" t="s">
        <v>8464</v>
      </c>
      <c r="C15571">
        <v>2019</v>
      </c>
      <c r="D15571" s="42" t="s">
        <v>9191</v>
      </c>
      <c r="E15571" t="b">
        <v>0</v>
      </c>
      <c r="F15571" s="42" t="s">
        <v>9181</v>
      </c>
    </row>
    <row r="15572" spans="1:6" x14ac:dyDescent="0.2">
      <c r="A15572" s="42" t="s">
        <v>9121</v>
      </c>
      <c r="B15572" s="42" t="s">
        <v>8454</v>
      </c>
      <c r="C15572">
        <v>2013</v>
      </c>
      <c r="D15572" s="42" t="s">
        <v>9122</v>
      </c>
      <c r="E15572" t="b">
        <v>0</v>
      </c>
      <c r="F15572" s="42" t="s">
        <v>9123</v>
      </c>
    </row>
    <row r="15573" spans="1:6" x14ac:dyDescent="0.2">
      <c r="A15573" s="42" t="s">
        <v>9121</v>
      </c>
      <c r="B15573" s="42" t="s">
        <v>8454</v>
      </c>
      <c r="C15573">
        <v>2014</v>
      </c>
      <c r="D15573" s="42" t="s">
        <v>8993</v>
      </c>
      <c r="E15573" t="b">
        <v>0</v>
      </c>
      <c r="F15573" s="42" t="s">
        <v>9123</v>
      </c>
    </row>
    <row r="15574" spans="1:6" x14ac:dyDescent="0.2">
      <c r="A15574" s="42" t="s">
        <v>9121</v>
      </c>
      <c r="B15574" s="42" t="s">
        <v>8454</v>
      </c>
      <c r="C15574">
        <v>2015</v>
      </c>
      <c r="D15574" s="42" t="s">
        <v>8932</v>
      </c>
      <c r="E15574" t="b">
        <v>0</v>
      </c>
      <c r="F15574" s="42" t="s">
        <v>9123</v>
      </c>
    </row>
    <row r="15575" spans="1:6" x14ac:dyDescent="0.2">
      <c r="A15575" s="42" t="s">
        <v>9121</v>
      </c>
      <c r="B15575" s="42" t="s">
        <v>8454</v>
      </c>
      <c r="C15575">
        <v>2016</v>
      </c>
      <c r="D15575" s="42" t="s">
        <v>9124</v>
      </c>
      <c r="E15575" t="b">
        <v>0</v>
      </c>
      <c r="F15575" s="42" t="s">
        <v>9123</v>
      </c>
    </row>
    <row r="15576" spans="1:6" x14ac:dyDescent="0.2">
      <c r="A15576" s="42" t="s">
        <v>9121</v>
      </c>
      <c r="B15576" s="42" t="s">
        <v>8454</v>
      </c>
      <c r="C15576">
        <v>2017</v>
      </c>
      <c r="D15576" s="42" t="s">
        <v>9125</v>
      </c>
      <c r="E15576" t="b">
        <v>0</v>
      </c>
      <c r="F15576" s="42" t="s">
        <v>9123</v>
      </c>
    </row>
    <row r="15577" spans="1:6" x14ac:dyDescent="0.2">
      <c r="A15577" s="42" t="s">
        <v>9121</v>
      </c>
      <c r="B15577" s="42" t="s">
        <v>8454</v>
      </c>
      <c r="C15577">
        <v>2018</v>
      </c>
      <c r="D15577" s="42" t="s">
        <v>8725</v>
      </c>
      <c r="E15577" t="b">
        <v>0</v>
      </c>
      <c r="F15577" s="42" t="s">
        <v>9123</v>
      </c>
    </row>
    <row r="15578" spans="1:6" x14ac:dyDescent="0.2">
      <c r="A15578" s="42" t="s">
        <v>9121</v>
      </c>
      <c r="B15578" s="42" t="s">
        <v>8454</v>
      </c>
      <c r="C15578">
        <v>2019</v>
      </c>
      <c r="D15578" s="42" t="s">
        <v>9126</v>
      </c>
      <c r="E15578" t="b">
        <v>0</v>
      </c>
      <c r="F15578" s="42" t="s">
        <v>9123</v>
      </c>
    </row>
    <row r="15579" spans="1:6" x14ac:dyDescent="0.2">
      <c r="A15579" s="42" t="s">
        <v>9121</v>
      </c>
      <c r="B15579" s="42" t="s">
        <v>8462</v>
      </c>
      <c r="C15579">
        <v>2013</v>
      </c>
      <c r="D15579" s="42" t="s">
        <v>9122</v>
      </c>
      <c r="E15579" t="b">
        <v>0</v>
      </c>
      <c r="F15579" s="42" t="s">
        <v>9123</v>
      </c>
    </row>
    <row r="15580" spans="1:6" x14ac:dyDescent="0.2">
      <c r="A15580" s="42" t="s">
        <v>9121</v>
      </c>
      <c r="B15580" s="42" t="s">
        <v>8462</v>
      </c>
      <c r="C15580">
        <v>2014</v>
      </c>
      <c r="D15580" s="42" t="s">
        <v>8974</v>
      </c>
      <c r="E15580" t="b">
        <v>0</v>
      </c>
      <c r="F15580" s="42" t="s">
        <v>9123</v>
      </c>
    </row>
    <row r="15581" spans="1:6" x14ac:dyDescent="0.2">
      <c r="A15581" s="42" t="s">
        <v>9121</v>
      </c>
      <c r="B15581" s="42" t="s">
        <v>8462</v>
      </c>
      <c r="C15581">
        <v>2015</v>
      </c>
      <c r="D15581" s="42" t="s">
        <v>9090</v>
      </c>
      <c r="E15581" t="b">
        <v>0</v>
      </c>
      <c r="F15581" s="42" t="s">
        <v>9123</v>
      </c>
    </row>
    <row r="15582" spans="1:6" x14ac:dyDescent="0.2">
      <c r="A15582" s="42" t="s">
        <v>9121</v>
      </c>
      <c r="B15582" s="42" t="s">
        <v>8462</v>
      </c>
      <c r="C15582">
        <v>2016</v>
      </c>
      <c r="D15582" s="42" t="s">
        <v>8687</v>
      </c>
      <c r="E15582" t="b">
        <v>0</v>
      </c>
      <c r="F15582" s="42" t="s">
        <v>9123</v>
      </c>
    </row>
    <row r="15583" spans="1:6" x14ac:dyDescent="0.2">
      <c r="A15583" s="42" t="s">
        <v>9121</v>
      </c>
      <c r="B15583" s="42" t="s">
        <v>8462</v>
      </c>
      <c r="C15583">
        <v>2017</v>
      </c>
      <c r="D15583" s="42" t="s">
        <v>8715</v>
      </c>
      <c r="E15583" t="b">
        <v>0</v>
      </c>
      <c r="F15583" s="42" t="s">
        <v>9123</v>
      </c>
    </row>
    <row r="15584" spans="1:6" x14ac:dyDescent="0.2">
      <c r="A15584" s="42" t="s">
        <v>9121</v>
      </c>
      <c r="B15584" s="42" t="s">
        <v>8462</v>
      </c>
      <c r="C15584">
        <v>2018</v>
      </c>
      <c r="D15584" s="42" t="s">
        <v>8725</v>
      </c>
      <c r="E15584" t="b">
        <v>0</v>
      </c>
      <c r="F15584" s="42" t="s">
        <v>9123</v>
      </c>
    </row>
    <row r="15585" spans="1:6" x14ac:dyDescent="0.2">
      <c r="A15585" s="42" t="s">
        <v>9121</v>
      </c>
      <c r="B15585" s="42" t="s">
        <v>8462</v>
      </c>
      <c r="C15585">
        <v>2019</v>
      </c>
      <c r="D15585" s="42" t="s">
        <v>9126</v>
      </c>
      <c r="E15585" t="b">
        <v>0</v>
      </c>
      <c r="F15585" s="42" t="s">
        <v>9123</v>
      </c>
    </row>
    <row r="15586" spans="1:6" x14ac:dyDescent="0.2">
      <c r="A15586" s="42" t="s">
        <v>9121</v>
      </c>
      <c r="B15586" s="42" t="s">
        <v>8464</v>
      </c>
      <c r="C15586">
        <v>2013</v>
      </c>
      <c r="D15586" s="42" t="s">
        <v>8650</v>
      </c>
      <c r="E15586" t="b">
        <v>0</v>
      </c>
      <c r="F15586" s="42" t="s">
        <v>9123</v>
      </c>
    </row>
    <row r="15587" spans="1:6" x14ac:dyDescent="0.2">
      <c r="A15587" s="42" t="s">
        <v>9121</v>
      </c>
      <c r="B15587" s="42" t="s">
        <v>8464</v>
      </c>
      <c r="C15587">
        <v>2014</v>
      </c>
      <c r="D15587" s="42" t="s">
        <v>8596</v>
      </c>
      <c r="E15587" t="b">
        <v>0</v>
      </c>
      <c r="F15587" s="42" t="s">
        <v>9123</v>
      </c>
    </row>
    <row r="15588" spans="1:6" x14ac:dyDescent="0.2">
      <c r="A15588" s="42" t="s">
        <v>9121</v>
      </c>
      <c r="B15588" s="42" t="s">
        <v>8464</v>
      </c>
      <c r="C15588">
        <v>2015</v>
      </c>
      <c r="D15588" s="42" t="s">
        <v>8596</v>
      </c>
      <c r="E15588" t="b">
        <v>0</v>
      </c>
      <c r="F15588" s="42" t="s">
        <v>9123</v>
      </c>
    </row>
    <row r="15589" spans="1:6" x14ac:dyDescent="0.2">
      <c r="A15589" s="42" t="s">
        <v>9121</v>
      </c>
      <c r="B15589" s="42" t="s">
        <v>8464</v>
      </c>
      <c r="C15589">
        <v>2016</v>
      </c>
      <c r="D15589" s="42" t="s">
        <v>8596</v>
      </c>
      <c r="E15589" t="b">
        <v>0</v>
      </c>
      <c r="F15589" s="42" t="s">
        <v>9123</v>
      </c>
    </row>
    <row r="15590" spans="1:6" x14ac:dyDescent="0.2">
      <c r="A15590" s="42" t="s">
        <v>9121</v>
      </c>
      <c r="B15590" s="42" t="s">
        <v>8464</v>
      </c>
      <c r="C15590">
        <v>2017</v>
      </c>
      <c r="D15590" s="42" t="s">
        <v>4381</v>
      </c>
      <c r="E15590" t="b">
        <v>0</v>
      </c>
      <c r="F15590" s="42" t="s">
        <v>9123</v>
      </c>
    </row>
    <row r="15591" spans="1:6" x14ac:dyDescent="0.2">
      <c r="A15591" s="42" t="s">
        <v>9121</v>
      </c>
      <c r="B15591" s="42" t="s">
        <v>8464</v>
      </c>
      <c r="C15591">
        <v>2018</v>
      </c>
      <c r="D15591" s="42" t="s">
        <v>4381</v>
      </c>
      <c r="E15591" t="b">
        <v>0</v>
      </c>
      <c r="F15591" s="42" t="s">
        <v>9123</v>
      </c>
    </row>
    <row r="15592" spans="1:6" x14ac:dyDescent="0.2">
      <c r="A15592" s="42" t="s">
        <v>9121</v>
      </c>
      <c r="B15592" s="42" t="s">
        <v>8464</v>
      </c>
      <c r="C15592">
        <v>2019</v>
      </c>
      <c r="D15592" s="42" t="s">
        <v>4381</v>
      </c>
      <c r="E15592" t="b">
        <v>0</v>
      </c>
      <c r="F15592" s="42" t="s">
        <v>9123</v>
      </c>
    </row>
    <row r="15593" spans="1:6" x14ac:dyDescent="0.2">
      <c r="A15593" s="42" t="s">
        <v>54</v>
      </c>
      <c r="B15593" s="42" t="s">
        <v>8454</v>
      </c>
      <c r="C15593">
        <v>2013</v>
      </c>
      <c r="D15593" s="42" t="s">
        <v>8526</v>
      </c>
      <c r="E15593" t="b">
        <v>0</v>
      </c>
      <c r="F15593" s="42" t="s">
        <v>10251</v>
      </c>
    </row>
    <row r="15594" spans="1:6" x14ac:dyDescent="0.2">
      <c r="A15594" s="42" t="s">
        <v>54</v>
      </c>
      <c r="B15594" s="42" t="s">
        <v>8454</v>
      </c>
      <c r="C15594">
        <v>2014</v>
      </c>
      <c r="D15594" s="42" t="s">
        <v>10252</v>
      </c>
      <c r="E15594" t="b">
        <v>0</v>
      </c>
      <c r="F15594" s="42" t="s">
        <v>10251</v>
      </c>
    </row>
    <row r="15595" spans="1:6" x14ac:dyDescent="0.2">
      <c r="A15595" s="42" t="s">
        <v>54</v>
      </c>
      <c r="B15595" s="42" t="s">
        <v>8454</v>
      </c>
      <c r="C15595">
        <v>2015</v>
      </c>
      <c r="D15595" s="42" t="s">
        <v>10253</v>
      </c>
      <c r="E15595" t="b">
        <v>0</v>
      </c>
      <c r="F15595" s="42" t="s">
        <v>10251</v>
      </c>
    </row>
    <row r="15596" spans="1:6" x14ac:dyDescent="0.2">
      <c r="A15596" s="42" t="s">
        <v>54</v>
      </c>
      <c r="B15596" s="42" t="s">
        <v>8454</v>
      </c>
      <c r="C15596">
        <v>2016</v>
      </c>
      <c r="D15596" s="42" t="s">
        <v>10254</v>
      </c>
      <c r="E15596" t="b">
        <v>0</v>
      </c>
      <c r="F15596" s="42" t="s">
        <v>10251</v>
      </c>
    </row>
    <row r="15597" spans="1:6" x14ac:dyDescent="0.2">
      <c r="A15597" s="42" t="s">
        <v>54</v>
      </c>
      <c r="B15597" s="42" t="s">
        <v>8454</v>
      </c>
      <c r="C15597">
        <v>2017</v>
      </c>
      <c r="D15597" s="42" t="s">
        <v>10255</v>
      </c>
      <c r="E15597" t="b">
        <v>0</v>
      </c>
      <c r="F15597" s="42" t="s">
        <v>10251</v>
      </c>
    </row>
    <row r="15598" spans="1:6" x14ac:dyDescent="0.2">
      <c r="A15598" s="42" t="s">
        <v>54</v>
      </c>
      <c r="B15598" s="42" t="s">
        <v>8454</v>
      </c>
      <c r="C15598">
        <v>2018</v>
      </c>
      <c r="D15598" s="42" t="s">
        <v>10161</v>
      </c>
      <c r="E15598" t="b">
        <v>0</v>
      </c>
      <c r="F15598" s="42" t="s">
        <v>10251</v>
      </c>
    </row>
    <row r="15599" spans="1:6" x14ac:dyDescent="0.2">
      <c r="A15599" s="42" t="s">
        <v>54</v>
      </c>
      <c r="B15599" s="42" t="s">
        <v>8454</v>
      </c>
      <c r="C15599">
        <v>2019</v>
      </c>
      <c r="D15599" s="42" t="s">
        <v>10256</v>
      </c>
      <c r="E15599" t="b">
        <v>0</v>
      </c>
      <c r="F15599" s="42" t="s">
        <v>10251</v>
      </c>
    </row>
    <row r="15600" spans="1:6" x14ac:dyDescent="0.2">
      <c r="A15600" s="42" t="s">
        <v>54</v>
      </c>
      <c r="B15600" s="42" t="s">
        <v>8462</v>
      </c>
      <c r="C15600">
        <v>2013</v>
      </c>
      <c r="D15600" s="42" t="s">
        <v>9179</v>
      </c>
      <c r="E15600" t="b">
        <v>0</v>
      </c>
      <c r="F15600" s="42" t="s">
        <v>10251</v>
      </c>
    </row>
    <row r="15601" spans="1:6" x14ac:dyDescent="0.2">
      <c r="A15601" s="42" t="s">
        <v>54</v>
      </c>
      <c r="B15601" s="42" t="s">
        <v>8462</v>
      </c>
      <c r="C15601">
        <v>2014</v>
      </c>
      <c r="D15601" s="42" t="s">
        <v>9631</v>
      </c>
      <c r="E15601" t="b">
        <v>0</v>
      </c>
      <c r="F15601" s="42" t="s">
        <v>10251</v>
      </c>
    </row>
    <row r="15602" spans="1:6" x14ac:dyDescent="0.2">
      <c r="A15602" s="42" t="s">
        <v>54</v>
      </c>
      <c r="B15602" s="42" t="s">
        <v>8462</v>
      </c>
      <c r="C15602">
        <v>2015</v>
      </c>
      <c r="D15602" s="42" t="s">
        <v>8802</v>
      </c>
      <c r="E15602" t="b">
        <v>0</v>
      </c>
      <c r="F15602" s="42" t="s">
        <v>10251</v>
      </c>
    </row>
    <row r="15603" spans="1:6" x14ac:dyDescent="0.2">
      <c r="A15603" s="42" t="s">
        <v>54</v>
      </c>
      <c r="B15603" s="42" t="s">
        <v>8462</v>
      </c>
      <c r="C15603">
        <v>2016</v>
      </c>
      <c r="D15603" s="42" t="s">
        <v>9304</v>
      </c>
      <c r="E15603" t="b">
        <v>0</v>
      </c>
      <c r="F15603" s="42" t="s">
        <v>10251</v>
      </c>
    </row>
    <row r="15604" spans="1:6" x14ac:dyDescent="0.2">
      <c r="A15604" s="42" t="s">
        <v>54</v>
      </c>
      <c r="B15604" s="42" t="s">
        <v>8462</v>
      </c>
      <c r="C15604">
        <v>2017</v>
      </c>
      <c r="D15604" s="42" t="s">
        <v>10257</v>
      </c>
      <c r="E15604" t="b">
        <v>0</v>
      </c>
      <c r="F15604" s="42" t="s">
        <v>10251</v>
      </c>
    </row>
    <row r="15605" spans="1:6" x14ac:dyDescent="0.2">
      <c r="A15605" s="42" t="s">
        <v>54</v>
      </c>
      <c r="B15605" s="42" t="s">
        <v>8462</v>
      </c>
      <c r="C15605">
        <v>2018</v>
      </c>
      <c r="D15605" s="42" t="s">
        <v>10258</v>
      </c>
      <c r="E15605" t="b">
        <v>0</v>
      </c>
      <c r="F15605" s="42" t="s">
        <v>10251</v>
      </c>
    </row>
    <row r="15606" spans="1:6" x14ac:dyDescent="0.2">
      <c r="A15606" s="42" t="s">
        <v>54</v>
      </c>
      <c r="B15606" s="42" t="s">
        <v>8462</v>
      </c>
      <c r="C15606">
        <v>2019</v>
      </c>
      <c r="D15606" s="42" t="s">
        <v>10259</v>
      </c>
      <c r="E15606" t="b">
        <v>0</v>
      </c>
      <c r="F15606" s="42" t="s">
        <v>10251</v>
      </c>
    </row>
    <row r="15607" spans="1:6" x14ac:dyDescent="0.2">
      <c r="A15607" s="42" t="s">
        <v>54</v>
      </c>
      <c r="B15607" s="42" t="s">
        <v>8464</v>
      </c>
      <c r="C15607">
        <v>2013</v>
      </c>
      <c r="D15607" s="42" t="s">
        <v>8720</v>
      </c>
      <c r="E15607" t="b">
        <v>0</v>
      </c>
      <c r="F15607" s="42" t="s">
        <v>10251</v>
      </c>
    </row>
    <row r="15608" spans="1:6" x14ac:dyDescent="0.2">
      <c r="A15608" s="42" t="s">
        <v>54</v>
      </c>
      <c r="B15608" s="42" t="s">
        <v>8464</v>
      </c>
      <c r="C15608">
        <v>2014</v>
      </c>
      <c r="D15608" s="42" t="s">
        <v>8560</v>
      </c>
      <c r="E15608" t="b">
        <v>0</v>
      </c>
      <c r="F15608" s="42" t="s">
        <v>10251</v>
      </c>
    </row>
    <row r="15609" spans="1:6" x14ac:dyDescent="0.2">
      <c r="A15609" s="42" t="s">
        <v>54</v>
      </c>
      <c r="B15609" s="42" t="s">
        <v>8464</v>
      </c>
      <c r="C15609">
        <v>2015</v>
      </c>
      <c r="D15609" s="42" t="s">
        <v>8557</v>
      </c>
      <c r="E15609" t="b">
        <v>0</v>
      </c>
      <c r="F15609" s="42" t="s">
        <v>10251</v>
      </c>
    </row>
    <row r="15610" spans="1:6" x14ac:dyDescent="0.2">
      <c r="A15610" s="42" t="s">
        <v>54</v>
      </c>
      <c r="B15610" s="42" t="s">
        <v>8464</v>
      </c>
      <c r="C15610">
        <v>2016</v>
      </c>
      <c r="D15610" s="42" t="s">
        <v>9033</v>
      </c>
      <c r="E15610" t="b">
        <v>0</v>
      </c>
      <c r="F15610" s="42" t="s">
        <v>10251</v>
      </c>
    </row>
    <row r="15611" spans="1:6" x14ac:dyDescent="0.2">
      <c r="A15611" s="42" t="s">
        <v>54</v>
      </c>
      <c r="B15611" s="42" t="s">
        <v>8464</v>
      </c>
      <c r="C15611">
        <v>2017</v>
      </c>
      <c r="D15611" s="42" t="s">
        <v>8988</v>
      </c>
      <c r="E15611" t="b">
        <v>0</v>
      </c>
      <c r="F15611" s="42" t="s">
        <v>10251</v>
      </c>
    </row>
    <row r="15612" spans="1:6" x14ac:dyDescent="0.2">
      <c r="A15612" s="42" t="s">
        <v>54</v>
      </c>
      <c r="B15612" s="42" t="s">
        <v>8464</v>
      </c>
      <c r="C15612">
        <v>2018</v>
      </c>
      <c r="D15612" s="42" t="s">
        <v>8550</v>
      </c>
      <c r="E15612" t="b">
        <v>0</v>
      </c>
      <c r="F15612" s="42" t="s">
        <v>10251</v>
      </c>
    </row>
    <row r="15613" spans="1:6" x14ac:dyDescent="0.2">
      <c r="A15613" s="42" t="s">
        <v>54</v>
      </c>
      <c r="B15613" s="42" t="s">
        <v>8464</v>
      </c>
      <c r="C15613">
        <v>2019</v>
      </c>
      <c r="D15613" s="42" t="s">
        <v>9044</v>
      </c>
      <c r="E15613" t="b">
        <v>0</v>
      </c>
      <c r="F15613" s="42" t="s">
        <v>10251</v>
      </c>
    </row>
    <row r="15614" spans="1:6" x14ac:dyDescent="0.2">
      <c r="A15614" s="42" t="s">
        <v>3409</v>
      </c>
      <c r="B15614" s="42" t="s">
        <v>8454</v>
      </c>
      <c r="C15614">
        <v>2013</v>
      </c>
      <c r="D15614" s="42" t="s">
        <v>10286</v>
      </c>
      <c r="E15614" t="b">
        <v>0</v>
      </c>
      <c r="F15614" s="42" t="s">
        <v>10657</v>
      </c>
    </row>
    <row r="15615" spans="1:6" x14ac:dyDescent="0.2">
      <c r="A15615" s="42" t="s">
        <v>3409</v>
      </c>
      <c r="B15615" s="42" t="s">
        <v>8454</v>
      </c>
      <c r="C15615">
        <v>2014</v>
      </c>
      <c r="D15615" s="42" t="s">
        <v>10053</v>
      </c>
      <c r="E15615" t="b">
        <v>0</v>
      </c>
      <c r="F15615" s="42" t="s">
        <v>10657</v>
      </c>
    </row>
    <row r="15616" spans="1:6" x14ac:dyDescent="0.2">
      <c r="A15616" s="42" t="s">
        <v>3409</v>
      </c>
      <c r="B15616" s="42" t="s">
        <v>8454</v>
      </c>
      <c r="C15616">
        <v>2015</v>
      </c>
      <c r="D15616" s="42" t="s">
        <v>9295</v>
      </c>
      <c r="E15616" t="b">
        <v>0</v>
      </c>
      <c r="F15616" s="42" t="s">
        <v>10657</v>
      </c>
    </row>
    <row r="15617" spans="1:6" x14ac:dyDescent="0.2">
      <c r="A15617" s="42" t="s">
        <v>3409</v>
      </c>
      <c r="B15617" s="42" t="s">
        <v>8454</v>
      </c>
      <c r="C15617">
        <v>2016</v>
      </c>
      <c r="D15617" s="42" t="s">
        <v>9423</v>
      </c>
      <c r="E15617" t="b">
        <v>0</v>
      </c>
      <c r="F15617" s="42" t="s">
        <v>10657</v>
      </c>
    </row>
    <row r="15618" spans="1:6" x14ac:dyDescent="0.2">
      <c r="A15618" s="42" t="s">
        <v>3409</v>
      </c>
      <c r="B15618" s="42" t="s">
        <v>8454</v>
      </c>
      <c r="C15618">
        <v>2017</v>
      </c>
      <c r="D15618" s="42" t="s">
        <v>10103</v>
      </c>
      <c r="E15618" t="b">
        <v>0</v>
      </c>
      <c r="F15618" s="42" t="s">
        <v>10657</v>
      </c>
    </row>
    <row r="15619" spans="1:6" x14ac:dyDescent="0.2">
      <c r="A15619" s="42" t="s">
        <v>3409</v>
      </c>
      <c r="B15619" s="42" t="s">
        <v>8454</v>
      </c>
      <c r="C15619">
        <v>2018</v>
      </c>
      <c r="D15619" s="42" t="s">
        <v>9688</v>
      </c>
      <c r="E15619" t="b">
        <v>0</v>
      </c>
      <c r="F15619" s="42" t="s">
        <v>10657</v>
      </c>
    </row>
    <row r="15620" spans="1:6" x14ac:dyDescent="0.2">
      <c r="A15620" s="42" t="s">
        <v>3409</v>
      </c>
      <c r="B15620" s="42" t="s">
        <v>8454</v>
      </c>
      <c r="C15620">
        <v>2019</v>
      </c>
      <c r="D15620" s="42" t="s">
        <v>10644</v>
      </c>
      <c r="E15620" t="b">
        <v>0</v>
      </c>
      <c r="F15620" s="42" t="s">
        <v>10657</v>
      </c>
    </row>
    <row r="15621" spans="1:6" x14ac:dyDescent="0.2">
      <c r="A15621" s="42" t="s">
        <v>3409</v>
      </c>
      <c r="B15621" s="42" t="s">
        <v>8462</v>
      </c>
      <c r="C15621">
        <v>2013</v>
      </c>
      <c r="D15621" s="42" t="s">
        <v>8500</v>
      </c>
      <c r="E15621" t="b">
        <v>0</v>
      </c>
      <c r="F15621" s="42" t="s">
        <v>10657</v>
      </c>
    </row>
    <row r="15622" spans="1:6" x14ac:dyDescent="0.2">
      <c r="A15622" s="42" t="s">
        <v>3409</v>
      </c>
      <c r="B15622" s="42" t="s">
        <v>8462</v>
      </c>
      <c r="C15622">
        <v>2014</v>
      </c>
      <c r="D15622" s="42" t="s">
        <v>8642</v>
      </c>
      <c r="E15622" t="b">
        <v>0</v>
      </c>
      <c r="F15622" s="42" t="s">
        <v>10657</v>
      </c>
    </row>
    <row r="15623" spans="1:6" x14ac:dyDescent="0.2">
      <c r="A15623" s="42" t="s">
        <v>3409</v>
      </c>
      <c r="B15623" s="42" t="s">
        <v>8462</v>
      </c>
      <c r="C15623">
        <v>2015</v>
      </c>
      <c r="D15623" s="42" t="s">
        <v>9486</v>
      </c>
      <c r="E15623" t="b">
        <v>0</v>
      </c>
      <c r="F15623" s="42" t="s">
        <v>10657</v>
      </c>
    </row>
    <row r="15624" spans="1:6" x14ac:dyDescent="0.2">
      <c r="A15624" s="42" t="s">
        <v>3409</v>
      </c>
      <c r="B15624" s="42" t="s">
        <v>8462</v>
      </c>
      <c r="C15624">
        <v>2016</v>
      </c>
      <c r="D15624" s="42" t="s">
        <v>9247</v>
      </c>
      <c r="E15624" t="b">
        <v>0</v>
      </c>
      <c r="F15624" s="42" t="s">
        <v>10657</v>
      </c>
    </row>
    <row r="15625" spans="1:6" x14ac:dyDescent="0.2">
      <c r="A15625" s="42" t="s">
        <v>3409</v>
      </c>
      <c r="B15625" s="42" t="s">
        <v>8462</v>
      </c>
      <c r="C15625">
        <v>2017</v>
      </c>
      <c r="D15625" s="42" t="s">
        <v>9661</v>
      </c>
      <c r="E15625" t="b">
        <v>0</v>
      </c>
      <c r="F15625" s="42" t="s">
        <v>10657</v>
      </c>
    </row>
    <row r="15626" spans="1:6" x14ac:dyDescent="0.2">
      <c r="A15626" s="42" t="s">
        <v>3409</v>
      </c>
      <c r="B15626" s="42" t="s">
        <v>8462</v>
      </c>
      <c r="C15626">
        <v>2018</v>
      </c>
      <c r="D15626" s="42" t="s">
        <v>9869</v>
      </c>
      <c r="E15626" t="b">
        <v>0</v>
      </c>
      <c r="F15626" s="42" t="s">
        <v>10657</v>
      </c>
    </row>
    <row r="15627" spans="1:6" x14ac:dyDescent="0.2">
      <c r="A15627" s="42" t="s">
        <v>3409</v>
      </c>
      <c r="B15627" s="42" t="s">
        <v>8462</v>
      </c>
      <c r="C15627">
        <v>2019</v>
      </c>
      <c r="D15627" s="42" t="s">
        <v>10658</v>
      </c>
      <c r="E15627" t="b">
        <v>0</v>
      </c>
      <c r="F15627" s="42" t="s">
        <v>10657</v>
      </c>
    </row>
    <row r="15628" spans="1:6" x14ac:dyDescent="0.2">
      <c r="A15628" s="42" t="s">
        <v>3409</v>
      </c>
      <c r="B15628" s="42" t="s">
        <v>8464</v>
      </c>
      <c r="C15628">
        <v>2013</v>
      </c>
      <c r="D15628" s="42" t="s">
        <v>9954</v>
      </c>
      <c r="E15628" t="b">
        <v>0</v>
      </c>
      <c r="F15628" s="42" t="s">
        <v>10657</v>
      </c>
    </row>
    <row r="15629" spans="1:6" x14ac:dyDescent="0.2">
      <c r="A15629" s="42" t="s">
        <v>3409</v>
      </c>
      <c r="B15629" s="42" t="s">
        <v>8464</v>
      </c>
      <c r="C15629">
        <v>2014</v>
      </c>
      <c r="D15629" s="42" t="s">
        <v>9127</v>
      </c>
      <c r="E15629" t="b">
        <v>0</v>
      </c>
      <c r="F15629" s="42" t="s">
        <v>10657</v>
      </c>
    </row>
    <row r="15630" spans="1:6" x14ac:dyDescent="0.2">
      <c r="A15630" s="42" t="s">
        <v>3409</v>
      </c>
      <c r="B15630" s="42" t="s">
        <v>8464</v>
      </c>
      <c r="C15630">
        <v>2015</v>
      </c>
      <c r="D15630" s="42" t="s">
        <v>9389</v>
      </c>
      <c r="E15630" t="b">
        <v>0</v>
      </c>
      <c r="F15630" s="42" t="s">
        <v>10657</v>
      </c>
    </row>
    <row r="15631" spans="1:6" x14ac:dyDescent="0.2">
      <c r="A15631" s="42" t="s">
        <v>3409</v>
      </c>
      <c r="B15631" s="42" t="s">
        <v>8464</v>
      </c>
      <c r="C15631">
        <v>2016</v>
      </c>
      <c r="D15631" s="42" t="s">
        <v>9161</v>
      </c>
      <c r="E15631" t="b">
        <v>0</v>
      </c>
      <c r="F15631" s="42" t="s">
        <v>10657</v>
      </c>
    </row>
    <row r="15632" spans="1:6" x14ac:dyDescent="0.2">
      <c r="A15632" s="42" t="s">
        <v>3409</v>
      </c>
      <c r="B15632" s="42" t="s">
        <v>8464</v>
      </c>
      <c r="C15632">
        <v>2017</v>
      </c>
      <c r="D15632" s="42" t="s">
        <v>10659</v>
      </c>
      <c r="E15632" t="b">
        <v>0</v>
      </c>
      <c r="F15632" s="42" t="s">
        <v>10657</v>
      </c>
    </row>
    <row r="15633" spans="1:6" x14ac:dyDescent="0.2">
      <c r="A15633" s="42" t="s">
        <v>3409</v>
      </c>
      <c r="B15633" s="42" t="s">
        <v>8464</v>
      </c>
      <c r="C15633">
        <v>2018</v>
      </c>
      <c r="D15633" s="42" t="s">
        <v>9101</v>
      </c>
      <c r="E15633" t="b">
        <v>0</v>
      </c>
      <c r="F15633" s="42" t="s">
        <v>10657</v>
      </c>
    </row>
    <row r="15634" spans="1:6" x14ac:dyDescent="0.2">
      <c r="A15634" s="42" t="s">
        <v>3409</v>
      </c>
      <c r="B15634" s="42" t="s">
        <v>8464</v>
      </c>
      <c r="C15634">
        <v>2019</v>
      </c>
      <c r="D15634" s="42" t="s">
        <v>8609</v>
      </c>
      <c r="E15634" t="b">
        <v>0</v>
      </c>
      <c r="F15634" s="42" t="s">
        <v>10657</v>
      </c>
    </row>
    <row r="15635" spans="1:6" x14ac:dyDescent="0.2">
      <c r="A15635" s="42" t="s">
        <v>53</v>
      </c>
      <c r="B15635" s="42" t="s">
        <v>8454</v>
      </c>
      <c r="C15635">
        <v>2013</v>
      </c>
      <c r="D15635" s="42" t="s">
        <v>8658</v>
      </c>
      <c r="E15635" t="b">
        <v>0</v>
      </c>
      <c r="F15635" s="42" t="s">
        <v>10221</v>
      </c>
    </row>
    <row r="15636" spans="1:6" x14ac:dyDescent="0.2">
      <c r="A15636" s="42" t="s">
        <v>53</v>
      </c>
      <c r="B15636" s="42" t="s">
        <v>8454</v>
      </c>
      <c r="C15636">
        <v>2014</v>
      </c>
      <c r="D15636" s="42" t="s">
        <v>10079</v>
      </c>
      <c r="E15636" t="b">
        <v>0</v>
      </c>
      <c r="F15636" s="42" t="s">
        <v>10221</v>
      </c>
    </row>
    <row r="15637" spans="1:6" x14ac:dyDescent="0.2">
      <c r="A15637" s="42" t="s">
        <v>53</v>
      </c>
      <c r="B15637" s="42" t="s">
        <v>8454</v>
      </c>
      <c r="C15637">
        <v>2015</v>
      </c>
      <c r="D15637" s="42" t="s">
        <v>9517</v>
      </c>
      <c r="E15637" t="b">
        <v>0</v>
      </c>
      <c r="F15637" s="42" t="s">
        <v>10221</v>
      </c>
    </row>
    <row r="15638" spans="1:6" x14ac:dyDescent="0.2">
      <c r="A15638" s="42" t="s">
        <v>53</v>
      </c>
      <c r="B15638" s="42" t="s">
        <v>8454</v>
      </c>
      <c r="C15638">
        <v>2016</v>
      </c>
      <c r="D15638" s="42" t="s">
        <v>10222</v>
      </c>
      <c r="E15638" t="b">
        <v>0</v>
      </c>
      <c r="F15638" s="42" t="s">
        <v>10221</v>
      </c>
    </row>
    <row r="15639" spans="1:6" x14ac:dyDescent="0.2">
      <c r="A15639" s="42" t="s">
        <v>53</v>
      </c>
      <c r="B15639" s="42" t="s">
        <v>8454</v>
      </c>
      <c r="C15639">
        <v>2017</v>
      </c>
      <c r="D15639" s="42" t="s">
        <v>9037</v>
      </c>
      <c r="E15639" t="b">
        <v>0</v>
      </c>
      <c r="F15639" s="42" t="s">
        <v>10221</v>
      </c>
    </row>
    <row r="15640" spans="1:6" x14ac:dyDescent="0.2">
      <c r="A15640" s="42" t="s">
        <v>53</v>
      </c>
      <c r="B15640" s="42" t="s">
        <v>8454</v>
      </c>
      <c r="C15640">
        <v>2018</v>
      </c>
      <c r="D15640" s="42" t="s">
        <v>9379</v>
      </c>
      <c r="E15640" t="b">
        <v>0</v>
      </c>
      <c r="F15640" s="42" t="s">
        <v>10221</v>
      </c>
    </row>
    <row r="15641" spans="1:6" x14ac:dyDescent="0.2">
      <c r="A15641" s="42" t="s">
        <v>53</v>
      </c>
      <c r="B15641" s="42" t="s">
        <v>8454</v>
      </c>
      <c r="C15641">
        <v>2019</v>
      </c>
      <c r="D15641" s="42" t="s">
        <v>10223</v>
      </c>
      <c r="E15641" t="b">
        <v>0</v>
      </c>
      <c r="F15641" s="42" t="s">
        <v>10221</v>
      </c>
    </row>
    <row r="15642" spans="1:6" x14ac:dyDescent="0.2">
      <c r="A15642" s="42" t="s">
        <v>53</v>
      </c>
      <c r="B15642" s="42" t="s">
        <v>8462</v>
      </c>
      <c r="C15642">
        <v>2013</v>
      </c>
      <c r="D15642" s="42" t="s">
        <v>9034</v>
      </c>
      <c r="E15642" t="b">
        <v>0</v>
      </c>
      <c r="F15642" s="42" t="s">
        <v>10221</v>
      </c>
    </row>
    <row r="15643" spans="1:6" x14ac:dyDescent="0.2">
      <c r="A15643" s="42" t="s">
        <v>53</v>
      </c>
      <c r="B15643" s="42" t="s">
        <v>8462</v>
      </c>
      <c r="C15643">
        <v>2014</v>
      </c>
      <c r="D15643" s="42" t="s">
        <v>9342</v>
      </c>
      <c r="E15643" t="b">
        <v>0</v>
      </c>
      <c r="F15643" s="42" t="s">
        <v>10221</v>
      </c>
    </row>
    <row r="15644" spans="1:6" x14ac:dyDescent="0.2">
      <c r="A15644" s="42" t="s">
        <v>53</v>
      </c>
      <c r="B15644" s="42" t="s">
        <v>8462</v>
      </c>
      <c r="C15644">
        <v>2015</v>
      </c>
      <c r="D15644" s="42" t="s">
        <v>9519</v>
      </c>
      <c r="E15644" t="b">
        <v>0</v>
      </c>
      <c r="F15644" s="42" t="s">
        <v>10221</v>
      </c>
    </row>
    <row r="15645" spans="1:6" x14ac:dyDescent="0.2">
      <c r="A15645" s="42" t="s">
        <v>53</v>
      </c>
      <c r="B15645" s="42" t="s">
        <v>8462</v>
      </c>
      <c r="C15645">
        <v>2016</v>
      </c>
      <c r="D15645" s="42" t="s">
        <v>10224</v>
      </c>
      <c r="E15645" t="b">
        <v>0</v>
      </c>
      <c r="F15645" s="42" t="s">
        <v>10221</v>
      </c>
    </row>
    <row r="15646" spans="1:6" x14ac:dyDescent="0.2">
      <c r="A15646" s="42" t="s">
        <v>53</v>
      </c>
      <c r="B15646" s="42" t="s">
        <v>8462</v>
      </c>
      <c r="C15646">
        <v>2017</v>
      </c>
      <c r="D15646" s="42" t="s">
        <v>9308</v>
      </c>
      <c r="E15646" t="b">
        <v>0</v>
      </c>
      <c r="F15646" s="42" t="s">
        <v>10221</v>
      </c>
    </row>
    <row r="15647" spans="1:6" x14ac:dyDescent="0.2">
      <c r="A15647" s="42" t="s">
        <v>53</v>
      </c>
      <c r="B15647" s="42" t="s">
        <v>8462</v>
      </c>
      <c r="C15647">
        <v>2018</v>
      </c>
      <c r="D15647" s="42" t="s">
        <v>9613</v>
      </c>
      <c r="E15647" t="b">
        <v>0</v>
      </c>
      <c r="F15647" s="42" t="s">
        <v>10221</v>
      </c>
    </row>
    <row r="15648" spans="1:6" x14ac:dyDescent="0.2">
      <c r="A15648" s="42" t="s">
        <v>53</v>
      </c>
      <c r="B15648" s="42" t="s">
        <v>8462</v>
      </c>
      <c r="C15648">
        <v>2019</v>
      </c>
      <c r="D15648" s="42" t="s">
        <v>10225</v>
      </c>
      <c r="E15648" t="b">
        <v>0</v>
      </c>
      <c r="F15648" s="42" t="s">
        <v>10221</v>
      </c>
    </row>
    <row r="15649" spans="1:6" x14ac:dyDescent="0.2">
      <c r="A15649" s="42" t="s">
        <v>53</v>
      </c>
      <c r="B15649" s="42" t="s">
        <v>8464</v>
      </c>
      <c r="C15649">
        <v>2013</v>
      </c>
      <c r="D15649" s="42" t="s">
        <v>8712</v>
      </c>
      <c r="E15649" t="b">
        <v>0</v>
      </c>
      <c r="F15649" s="42" t="s">
        <v>10221</v>
      </c>
    </row>
    <row r="15650" spans="1:6" x14ac:dyDescent="0.2">
      <c r="A15650" s="42" t="s">
        <v>53</v>
      </c>
      <c r="B15650" s="42" t="s">
        <v>8464</v>
      </c>
      <c r="C15650">
        <v>2014</v>
      </c>
      <c r="D15650" s="42" t="s">
        <v>8607</v>
      </c>
      <c r="E15650" t="b">
        <v>0</v>
      </c>
      <c r="F15650" s="42" t="s">
        <v>10221</v>
      </c>
    </row>
    <row r="15651" spans="1:6" x14ac:dyDescent="0.2">
      <c r="A15651" s="42" t="s">
        <v>53</v>
      </c>
      <c r="B15651" s="42" t="s">
        <v>8464</v>
      </c>
      <c r="C15651">
        <v>2015</v>
      </c>
      <c r="D15651" s="42" t="s">
        <v>8970</v>
      </c>
      <c r="E15651" t="b">
        <v>0</v>
      </c>
      <c r="F15651" s="42" t="s">
        <v>10221</v>
      </c>
    </row>
    <row r="15652" spans="1:6" x14ac:dyDescent="0.2">
      <c r="A15652" s="42" t="s">
        <v>53</v>
      </c>
      <c r="B15652" s="42" t="s">
        <v>8464</v>
      </c>
      <c r="C15652">
        <v>2016</v>
      </c>
      <c r="D15652" s="42" t="s">
        <v>9152</v>
      </c>
      <c r="E15652" t="b">
        <v>0</v>
      </c>
      <c r="F15652" s="42" t="s">
        <v>10221</v>
      </c>
    </row>
    <row r="15653" spans="1:6" x14ac:dyDescent="0.2">
      <c r="A15653" s="42" t="s">
        <v>53</v>
      </c>
      <c r="B15653" s="42" t="s">
        <v>8464</v>
      </c>
      <c r="C15653">
        <v>2017</v>
      </c>
      <c r="D15653" s="42" t="s">
        <v>8608</v>
      </c>
      <c r="E15653" t="b">
        <v>0</v>
      </c>
      <c r="F15653" s="42" t="s">
        <v>10221</v>
      </c>
    </row>
    <row r="15654" spans="1:6" x14ac:dyDescent="0.2">
      <c r="A15654" s="42" t="s">
        <v>53</v>
      </c>
      <c r="B15654" s="42" t="s">
        <v>8464</v>
      </c>
      <c r="C15654">
        <v>2018</v>
      </c>
      <c r="D15654" s="42" t="s">
        <v>9051</v>
      </c>
      <c r="E15654" t="b">
        <v>0</v>
      </c>
      <c r="F15654" s="42" t="s">
        <v>10221</v>
      </c>
    </row>
    <row r="15655" spans="1:6" x14ac:dyDescent="0.2">
      <c r="A15655" s="42" t="s">
        <v>53</v>
      </c>
      <c r="B15655" s="42" t="s">
        <v>8464</v>
      </c>
      <c r="C15655">
        <v>2019</v>
      </c>
      <c r="D15655" s="42" t="s">
        <v>8592</v>
      </c>
      <c r="E15655" t="b">
        <v>0</v>
      </c>
      <c r="F15655" s="42" t="s">
        <v>10221</v>
      </c>
    </row>
    <row r="15656" spans="1:6" x14ac:dyDescent="0.2">
      <c r="A15656" s="42" t="s">
        <v>52</v>
      </c>
      <c r="B15656" s="42" t="s">
        <v>8454</v>
      </c>
      <c r="C15656">
        <v>2013</v>
      </c>
      <c r="D15656" s="42" t="s">
        <v>10601</v>
      </c>
      <c r="E15656" t="b">
        <v>1</v>
      </c>
      <c r="F15656" s="42" t="s">
        <v>205</v>
      </c>
    </row>
    <row r="15657" spans="1:6" x14ac:dyDescent="0.2">
      <c r="A15657" s="42" t="s">
        <v>52</v>
      </c>
      <c r="B15657" s="42" t="s">
        <v>8454</v>
      </c>
      <c r="C15657">
        <v>2014</v>
      </c>
      <c r="D15657" s="42" t="s">
        <v>10602</v>
      </c>
      <c r="E15657" t="b">
        <v>1</v>
      </c>
      <c r="F15657" s="42" t="s">
        <v>205</v>
      </c>
    </row>
    <row r="15658" spans="1:6" x14ac:dyDescent="0.2">
      <c r="A15658" s="42" t="s">
        <v>52</v>
      </c>
      <c r="B15658" s="42" t="s">
        <v>8454</v>
      </c>
      <c r="C15658">
        <v>2015</v>
      </c>
      <c r="D15658" s="42" t="s">
        <v>10603</v>
      </c>
      <c r="E15658" t="b">
        <v>1</v>
      </c>
      <c r="F15658" s="42" t="s">
        <v>205</v>
      </c>
    </row>
    <row r="15659" spans="1:6" x14ac:dyDescent="0.2">
      <c r="A15659" s="42" t="s">
        <v>52</v>
      </c>
      <c r="B15659" s="42" t="s">
        <v>8454</v>
      </c>
      <c r="C15659">
        <v>2016</v>
      </c>
      <c r="D15659" s="42" t="s">
        <v>10604</v>
      </c>
      <c r="E15659" t="b">
        <v>1</v>
      </c>
      <c r="F15659" s="42" t="s">
        <v>205</v>
      </c>
    </row>
    <row r="15660" spans="1:6" x14ac:dyDescent="0.2">
      <c r="A15660" s="42" t="s">
        <v>52</v>
      </c>
      <c r="B15660" s="42" t="s">
        <v>8454</v>
      </c>
      <c r="C15660">
        <v>2017</v>
      </c>
      <c r="D15660" s="42" t="s">
        <v>10605</v>
      </c>
      <c r="E15660" t="b">
        <v>1</v>
      </c>
      <c r="F15660" s="42" t="s">
        <v>205</v>
      </c>
    </row>
    <row r="15661" spans="1:6" x14ac:dyDescent="0.2">
      <c r="A15661" s="42" t="s">
        <v>52</v>
      </c>
      <c r="B15661" s="42" t="s">
        <v>8454</v>
      </c>
      <c r="C15661">
        <v>2018</v>
      </c>
      <c r="D15661" s="42" t="s">
        <v>10606</v>
      </c>
      <c r="E15661" t="b">
        <v>1</v>
      </c>
      <c r="F15661" s="42" t="s">
        <v>205</v>
      </c>
    </row>
    <row r="15662" spans="1:6" x14ac:dyDescent="0.2">
      <c r="A15662" s="42" t="s">
        <v>52</v>
      </c>
      <c r="B15662" s="42" t="s">
        <v>8454</v>
      </c>
      <c r="C15662">
        <v>2019</v>
      </c>
      <c r="D15662" s="42" t="s">
        <v>10607</v>
      </c>
      <c r="E15662" t="b">
        <v>1</v>
      </c>
      <c r="F15662" s="42" t="s">
        <v>205</v>
      </c>
    </row>
    <row r="15663" spans="1:6" x14ac:dyDescent="0.2">
      <c r="A15663" s="42" t="s">
        <v>52</v>
      </c>
      <c r="B15663" s="42" t="s">
        <v>8462</v>
      </c>
      <c r="C15663">
        <v>2013</v>
      </c>
      <c r="D15663" s="42" t="s">
        <v>9276</v>
      </c>
      <c r="E15663" t="b">
        <v>1</v>
      </c>
      <c r="F15663" s="42" t="s">
        <v>205</v>
      </c>
    </row>
    <row r="15664" spans="1:6" x14ac:dyDescent="0.2">
      <c r="A15664" s="42" t="s">
        <v>52</v>
      </c>
      <c r="B15664" s="42" t="s">
        <v>8462</v>
      </c>
      <c r="C15664">
        <v>2014</v>
      </c>
      <c r="D15664" s="42" t="s">
        <v>10608</v>
      </c>
      <c r="E15664" t="b">
        <v>1</v>
      </c>
      <c r="F15664" s="42" t="s">
        <v>205</v>
      </c>
    </row>
    <row r="15665" spans="1:6" x14ac:dyDescent="0.2">
      <c r="A15665" s="42" t="s">
        <v>52</v>
      </c>
      <c r="B15665" s="42" t="s">
        <v>8462</v>
      </c>
      <c r="C15665">
        <v>2015</v>
      </c>
      <c r="D15665" s="42" t="s">
        <v>10609</v>
      </c>
      <c r="E15665" t="b">
        <v>1</v>
      </c>
      <c r="F15665" s="42" t="s">
        <v>205</v>
      </c>
    </row>
    <row r="15666" spans="1:6" x14ac:dyDescent="0.2">
      <c r="A15666" s="42" t="s">
        <v>52</v>
      </c>
      <c r="B15666" s="42" t="s">
        <v>8462</v>
      </c>
      <c r="C15666">
        <v>2016</v>
      </c>
      <c r="D15666" s="42" t="s">
        <v>9563</v>
      </c>
      <c r="E15666" t="b">
        <v>1</v>
      </c>
      <c r="F15666" s="42" t="s">
        <v>205</v>
      </c>
    </row>
    <row r="15667" spans="1:6" x14ac:dyDescent="0.2">
      <c r="A15667" s="42" t="s">
        <v>52</v>
      </c>
      <c r="B15667" s="42" t="s">
        <v>8462</v>
      </c>
      <c r="C15667">
        <v>2017</v>
      </c>
      <c r="D15667" s="42" t="s">
        <v>9454</v>
      </c>
      <c r="E15667" t="b">
        <v>1</v>
      </c>
      <c r="F15667" s="42" t="s">
        <v>205</v>
      </c>
    </row>
    <row r="15668" spans="1:6" x14ac:dyDescent="0.2">
      <c r="A15668" s="42" t="s">
        <v>52</v>
      </c>
      <c r="B15668" s="42" t="s">
        <v>8462</v>
      </c>
      <c r="C15668">
        <v>2018</v>
      </c>
      <c r="D15668" s="42" t="s">
        <v>10610</v>
      </c>
      <c r="E15668" t="b">
        <v>1</v>
      </c>
      <c r="F15668" s="42" t="s">
        <v>205</v>
      </c>
    </row>
    <row r="15669" spans="1:6" x14ac:dyDescent="0.2">
      <c r="A15669" s="42" t="s">
        <v>52</v>
      </c>
      <c r="B15669" s="42" t="s">
        <v>8462</v>
      </c>
      <c r="C15669">
        <v>2019</v>
      </c>
      <c r="D15669" s="42" t="s">
        <v>10611</v>
      </c>
      <c r="E15669" t="b">
        <v>1</v>
      </c>
      <c r="F15669" s="42" t="s">
        <v>205</v>
      </c>
    </row>
    <row r="15670" spans="1:6" x14ac:dyDescent="0.2">
      <c r="A15670" s="42" t="s">
        <v>52</v>
      </c>
      <c r="B15670" s="42" t="s">
        <v>8464</v>
      </c>
      <c r="C15670">
        <v>2013</v>
      </c>
      <c r="D15670" s="42" t="s">
        <v>8496</v>
      </c>
      <c r="E15670" t="b">
        <v>1</v>
      </c>
      <c r="F15670" s="42" t="s">
        <v>205</v>
      </c>
    </row>
    <row r="15671" spans="1:6" x14ac:dyDescent="0.2">
      <c r="A15671" s="42" t="s">
        <v>52</v>
      </c>
      <c r="B15671" s="42" t="s">
        <v>8464</v>
      </c>
      <c r="C15671">
        <v>2014</v>
      </c>
      <c r="D15671" s="42" t="s">
        <v>8496</v>
      </c>
      <c r="E15671" t="b">
        <v>1</v>
      </c>
      <c r="F15671" s="42" t="s">
        <v>205</v>
      </c>
    </row>
    <row r="15672" spans="1:6" x14ac:dyDescent="0.2">
      <c r="A15672" s="42" t="s">
        <v>52</v>
      </c>
      <c r="B15672" s="42" t="s">
        <v>8464</v>
      </c>
      <c r="C15672">
        <v>2015</v>
      </c>
      <c r="D15672" s="42" t="s">
        <v>8496</v>
      </c>
      <c r="E15672" t="b">
        <v>1</v>
      </c>
      <c r="F15672" s="42" t="s">
        <v>205</v>
      </c>
    </row>
    <row r="15673" spans="1:6" x14ac:dyDescent="0.2">
      <c r="A15673" s="42" t="s">
        <v>52</v>
      </c>
      <c r="B15673" s="42" t="s">
        <v>8464</v>
      </c>
      <c r="C15673">
        <v>2016</v>
      </c>
      <c r="D15673" s="42" t="s">
        <v>8496</v>
      </c>
      <c r="E15673" t="b">
        <v>1</v>
      </c>
      <c r="F15673" s="42" t="s">
        <v>205</v>
      </c>
    </row>
    <row r="15674" spans="1:6" x14ac:dyDescent="0.2">
      <c r="A15674" s="42" t="s">
        <v>52</v>
      </c>
      <c r="B15674" s="42" t="s">
        <v>8464</v>
      </c>
      <c r="C15674">
        <v>2017</v>
      </c>
      <c r="D15674" s="42" t="s">
        <v>8496</v>
      </c>
      <c r="E15674" t="b">
        <v>1</v>
      </c>
      <c r="F15674" s="42" t="s">
        <v>205</v>
      </c>
    </row>
    <row r="15675" spans="1:6" x14ac:dyDescent="0.2">
      <c r="A15675" s="42" t="s">
        <v>52</v>
      </c>
      <c r="B15675" s="42" t="s">
        <v>8464</v>
      </c>
      <c r="C15675">
        <v>2018</v>
      </c>
      <c r="D15675" s="42" t="s">
        <v>8496</v>
      </c>
      <c r="E15675" t="b">
        <v>1</v>
      </c>
      <c r="F15675" s="42" t="s">
        <v>205</v>
      </c>
    </row>
    <row r="15676" spans="1:6" x14ac:dyDescent="0.2">
      <c r="A15676" s="42" t="s">
        <v>52</v>
      </c>
      <c r="B15676" s="42" t="s">
        <v>8464</v>
      </c>
      <c r="C15676">
        <v>2019</v>
      </c>
      <c r="D15676" s="42" t="s">
        <v>8496</v>
      </c>
      <c r="E15676" t="b">
        <v>1</v>
      </c>
      <c r="F15676" s="42" t="s">
        <v>205</v>
      </c>
    </row>
    <row r="15677" spans="1:6" x14ac:dyDescent="0.2">
      <c r="A15677" s="42" t="s">
        <v>3662</v>
      </c>
      <c r="B15677" s="42" t="s">
        <v>8454</v>
      </c>
      <c r="C15677">
        <v>2013</v>
      </c>
      <c r="D15677" s="42" t="s">
        <v>8558</v>
      </c>
      <c r="E15677" t="b">
        <v>0</v>
      </c>
      <c r="F15677" s="42" t="s">
        <v>10869</v>
      </c>
    </row>
    <row r="15678" spans="1:6" x14ac:dyDescent="0.2">
      <c r="A15678" s="42" t="s">
        <v>3662</v>
      </c>
      <c r="B15678" s="42" t="s">
        <v>8454</v>
      </c>
      <c r="C15678">
        <v>2014</v>
      </c>
      <c r="D15678" s="42" t="s">
        <v>9473</v>
      </c>
      <c r="E15678" t="b">
        <v>0</v>
      </c>
      <c r="F15678" s="42" t="s">
        <v>10869</v>
      </c>
    </row>
    <row r="15679" spans="1:6" x14ac:dyDescent="0.2">
      <c r="A15679" s="42" t="s">
        <v>3662</v>
      </c>
      <c r="B15679" s="42" t="s">
        <v>8454</v>
      </c>
      <c r="C15679">
        <v>2015</v>
      </c>
      <c r="D15679" s="42" t="s">
        <v>8544</v>
      </c>
      <c r="E15679" t="b">
        <v>0</v>
      </c>
      <c r="F15679" s="42" t="s">
        <v>10869</v>
      </c>
    </row>
    <row r="15680" spans="1:6" x14ac:dyDescent="0.2">
      <c r="A15680" s="42" t="s">
        <v>3662</v>
      </c>
      <c r="B15680" s="42" t="s">
        <v>8454</v>
      </c>
      <c r="C15680">
        <v>2016</v>
      </c>
      <c r="D15680" s="42" t="s">
        <v>8708</v>
      </c>
      <c r="E15680" t="b">
        <v>0</v>
      </c>
      <c r="F15680" s="42" t="s">
        <v>10869</v>
      </c>
    </row>
    <row r="15681" spans="1:6" x14ac:dyDescent="0.2">
      <c r="A15681" s="42" t="s">
        <v>3662</v>
      </c>
      <c r="B15681" s="42" t="s">
        <v>8454</v>
      </c>
      <c r="C15681">
        <v>2017</v>
      </c>
      <c r="D15681" s="42" t="s">
        <v>8625</v>
      </c>
      <c r="E15681" t="b">
        <v>0</v>
      </c>
      <c r="F15681" s="42" t="s">
        <v>10869</v>
      </c>
    </row>
    <row r="15682" spans="1:6" x14ac:dyDescent="0.2">
      <c r="A15682" s="42" t="s">
        <v>3662</v>
      </c>
      <c r="B15682" s="42" t="s">
        <v>8454</v>
      </c>
      <c r="C15682">
        <v>2018</v>
      </c>
      <c r="D15682" s="42" t="s">
        <v>9499</v>
      </c>
      <c r="E15682" t="b">
        <v>0</v>
      </c>
      <c r="F15682" s="42" t="s">
        <v>10869</v>
      </c>
    </row>
    <row r="15683" spans="1:6" x14ac:dyDescent="0.2">
      <c r="A15683" s="42" t="s">
        <v>3662</v>
      </c>
      <c r="B15683" s="42" t="s">
        <v>8454</v>
      </c>
      <c r="C15683">
        <v>2019</v>
      </c>
      <c r="D15683" s="42" t="s">
        <v>9147</v>
      </c>
      <c r="E15683" t="b">
        <v>0</v>
      </c>
      <c r="F15683" s="42" t="s">
        <v>10869</v>
      </c>
    </row>
    <row r="15684" spans="1:6" x14ac:dyDescent="0.2">
      <c r="A15684" s="42" t="s">
        <v>3662</v>
      </c>
      <c r="B15684" s="42" t="s">
        <v>8462</v>
      </c>
      <c r="C15684">
        <v>2013</v>
      </c>
      <c r="D15684" s="42" t="s">
        <v>9234</v>
      </c>
      <c r="E15684" t="b">
        <v>0</v>
      </c>
      <c r="F15684" s="42" t="s">
        <v>10869</v>
      </c>
    </row>
    <row r="15685" spans="1:6" x14ac:dyDescent="0.2">
      <c r="A15685" s="42" t="s">
        <v>3662</v>
      </c>
      <c r="B15685" s="42" t="s">
        <v>8462</v>
      </c>
      <c r="C15685">
        <v>2014</v>
      </c>
      <c r="D15685" s="42" t="s">
        <v>8547</v>
      </c>
      <c r="E15685" t="b">
        <v>0</v>
      </c>
      <c r="F15685" s="42" t="s">
        <v>10869</v>
      </c>
    </row>
    <row r="15686" spans="1:6" x14ac:dyDescent="0.2">
      <c r="A15686" s="42" t="s">
        <v>3662</v>
      </c>
      <c r="B15686" s="42" t="s">
        <v>8462</v>
      </c>
      <c r="C15686">
        <v>2015</v>
      </c>
      <c r="D15686" s="42" t="s">
        <v>9514</v>
      </c>
      <c r="E15686" t="b">
        <v>0</v>
      </c>
      <c r="F15686" s="42" t="s">
        <v>10869</v>
      </c>
    </row>
    <row r="15687" spans="1:6" x14ac:dyDescent="0.2">
      <c r="A15687" s="42" t="s">
        <v>3662</v>
      </c>
      <c r="B15687" s="42" t="s">
        <v>8462</v>
      </c>
      <c r="C15687">
        <v>2016</v>
      </c>
      <c r="D15687" s="42" t="s">
        <v>9348</v>
      </c>
      <c r="E15687" t="b">
        <v>0</v>
      </c>
      <c r="F15687" s="42" t="s">
        <v>10869</v>
      </c>
    </row>
    <row r="15688" spans="1:6" x14ac:dyDescent="0.2">
      <c r="A15688" s="42" t="s">
        <v>3662</v>
      </c>
      <c r="B15688" s="42" t="s">
        <v>8462</v>
      </c>
      <c r="C15688">
        <v>2017</v>
      </c>
      <c r="D15688" s="42" t="s">
        <v>8455</v>
      </c>
      <c r="E15688" t="b">
        <v>0</v>
      </c>
      <c r="F15688" s="42" t="s">
        <v>10869</v>
      </c>
    </row>
    <row r="15689" spans="1:6" x14ac:dyDescent="0.2">
      <c r="A15689" s="42" t="s">
        <v>3662</v>
      </c>
      <c r="B15689" s="42" t="s">
        <v>8462</v>
      </c>
      <c r="C15689">
        <v>2018</v>
      </c>
      <c r="D15689" s="42" t="s">
        <v>9316</v>
      </c>
      <c r="E15689" t="b">
        <v>0</v>
      </c>
      <c r="F15689" s="42" t="s">
        <v>10869</v>
      </c>
    </row>
    <row r="15690" spans="1:6" x14ac:dyDescent="0.2">
      <c r="A15690" s="42" t="s">
        <v>3662</v>
      </c>
      <c r="B15690" s="42" t="s">
        <v>8462</v>
      </c>
      <c r="C15690">
        <v>2019</v>
      </c>
      <c r="D15690" s="42" t="s">
        <v>9749</v>
      </c>
      <c r="E15690" t="b">
        <v>0</v>
      </c>
      <c r="F15690" s="42" t="s">
        <v>10869</v>
      </c>
    </row>
    <row r="15691" spans="1:6" x14ac:dyDescent="0.2">
      <c r="A15691" s="42" t="s">
        <v>3662</v>
      </c>
      <c r="B15691" s="42" t="s">
        <v>8464</v>
      </c>
      <c r="C15691">
        <v>2013</v>
      </c>
      <c r="D15691" s="42" t="s">
        <v>8939</v>
      </c>
      <c r="E15691" t="b">
        <v>0</v>
      </c>
      <c r="F15691" s="42" t="s">
        <v>10869</v>
      </c>
    </row>
    <row r="15692" spans="1:6" x14ac:dyDescent="0.2">
      <c r="A15692" s="42" t="s">
        <v>3662</v>
      </c>
      <c r="B15692" s="42" t="s">
        <v>8464</v>
      </c>
      <c r="C15692">
        <v>2014</v>
      </c>
      <c r="D15692" s="42" t="s">
        <v>8827</v>
      </c>
      <c r="E15692" t="b">
        <v>0</v>
      </c>
      <c r="F15692" s="42" t="s">
        <v>10869</v>
      </c>
    </row>
    <row r="15693" spans="1:6" x14ac:dyDescent="0.2">
      <c r="A15693" s="42" t="s">
        <v>3662</v>
      </c>
      <c r="B15693" s="42" t="s">
        <v>8464</v>
      </c>
      <c r="C15693">
        <v>2015</v>
      </c>
      <c r="D15693" s="42" t="s">
        <v>8828</v>
      </c>
      <c r="E15693" t="b">
        <v>0</v>
      </c>
      <c r="F15693" s="42" t="s">
        <v>10869</v>
      </c>
    </row>
    <row r="15694" spans="1:6" x14ac:dyDescent="0.2">
      <c r="A15694" s="42" t="s">
        <v>3662</v>
      </c>
      <c r="B15694" s="42" t="s">
        <v>8464</v>
      </c>
      <c r="C15694">
        <v>2016</v>
      </c>
      <c r="D15694" s="42" t="s">
        <v>9007</v>
      </c>
      <c r="E15694" t="b">
        <v>0</v>
      </c>
      <c r="F15694" s="42" t="s">
        <v>10869</v>
      </c>
    </row>
    <row r="15695" spans="1:6" x14ac:dyDescent="0.2">
      <c r="A15695" s="42" t="s">
        <v>3662</v>
      </c>
      <c r="B15695" s="42" t="s">
        <v>8464</v>
      </c>
      <c r="C15695">
        <v>2017</v>
      </c>
      <c r="D15695" s="42" t="s">
        <v>8586</v>
      </c>
      <c r="E15695" t="b">
        <v>0</v>
      </c>
      <c r="F15695" s="42" t="s">
        <v>10869</v>
      </c>
    </row>
    <row r="15696" spans="1:6" x14ac:dyDescent="0.2">
      <c r="A15696" s="42" t="s">
        <v>3662</v>
      </c>
      <c r="B15696" s="42" t="s">
        <v>8464</v>
      </c>
      <c r="C15696">
        <v>2018</v>
      </c>
      <c r="D15696" s="42" t="s">
        <v>9126</v>
      </c>
      <c r="E15696" t="b">
        <v>0</v>
      </c>
      <c r="F15696" s="42" t="s">
        <v>10869</v>
      </c>
    </row>
    <row r="15697" spans="1:6" x14ac:dyDescent="0.2">
      <c r="A15697" s="42" t="s">
        <v>3662</v>
      </c>
      <c r="B15697" s="42" t="s">
        <v>8464</v>
      </c>
      <c r="C15697">
        <v>2019</v>
      </c>
      <c r="D15697" s="42" t="s">
        <v>8588</v>
      </c>
      <c r="E15697" t="b">
        <v>0</v>
      </c>
      <c r="F15697" s="42" t="s">
        <v>10869</v>
      </c>
    </row>
    <row r="15698" spans="1:6" x14ac:dyDescent="0.2">
      <c r="A15698" s="42" t="s">
        <v>3532</v>
      </c>
      <c r="B15698" s="42" t="s">
        <v>8454</v>
      </c>
      <c r="C15698">
        <v>2014</v>
      </c>
      <c r="D15698" s="42" t="s">
        <v>8999</v>
      </c>
      <c r="E15698" t="b">
        <v>0</v>
      </c>
      <c r="F15698" s="42" t="s">
        <v>10755</v>
      </c>
    </row>
    <row r="15699" spans="1:6" x14ac:dyDescent="0.2">
      <c r="A15699" s="42" t="s">
        <v>3532</v>
      </c>
      <c r="B15699" s="42" t="s">
        <v>8454</v>
      </c>
      <c r="C15699">
        <v>2015</v>
      </c>
      <c r="D15699" s="42" t="s">
        <v>8558</v>
      </c>
      <c r="E15699" t="b">
        <v>0</v>
      </c>
      <c r="F15699" s="42" t="s">
        <v>10755</v>
      </c>
    </row>
    <row r="15700" spans="1:6" x14ac:dyDescent="0.2">
      <c r="A15700" s="42" t="s">
        <v>3532</v>
      </c>
      <c r="B15700" s="42" t="s">
        <v>8454</v>
      </c>
      <c r="C15700">
        <v>2016</v>
      </c>
      <c r="D15700" s="42" t="s">
        <v>9350</v>
      </c>
      <c r="E15700" t="b">
        <v>0</v>
      </c>
      <c r="F15700" s="42" t="s">
        <v>10755</v>
      </c>
    </row>
    <row r="15701" spans="1:6" x14ac:dyDescent="0.2">
      <c r="A15701" s="42" t="s">
        <v>3532</v>
      </c>
      <c r="B15701" s="42" t="s">
        <v>8454</v>
      </c>
      <c r="C15701">
        <v>2017</v>
      </c>
      <c r="D15701" s="42" t="s">
        <v>8723</v>
      </c>
      <c r="E15701" t="b">
        <v>0</v>
      </c>
      <c r="F15701" s="42" t="s">
        <v>10755</v>
      </c>
    </row>
    <row r="15702" spans="1:6" x14ac:dyDescent="0.2">
      <c r="A15702" s="42" t="s">
        <v>3532</v>
      </c>
      <c r="B15702" s="42" t="s">
        <v>8454</v>
      </c>
      <c r="C15702">
        <v>2018</v>
      </c>
      <c r="D15702" s="42" t="s">
        <v>8994</v>
      </c>
      <c r="E15702" t="b">
        <v>0</v>
      </c>
      <c r="F15702" s="42" t="s">
        <v>10755</v>
      </c>
    </row>
    <row r="15703" spans="1:6" x14ac:dyDescent="0.2">
      <c r="A15703" s="42" t="s">
        <v>3532</v>
      </c>
      <c r="B15703" s="42" t="s">
        <v>8454</v>
      </c>
      <c r="C15703">
        <v>2019</v>
      </c>
      <c r="D15703" s="42" t="s">
        <v>8497</v>
      </c>
      <c r="E15703" t="b">
        <v>0</v>
      </c>
      <c r="F15703" s="42" t="s">
        <v>10755</v>
      </c>
    </row>
    <row r="15704" spans="1:6" x14ac:dyDescent="0.2">
      <c r="A15704" s="42" t="s">
        <v>3532</v>
      </c>
      <c r="B15704" s="42" t="s">
        <v>8454</v>
      </c>
      <c r="C15704">
        <v>2020</v>
      </c>
      <c r="D15704" s="42" t="s">
        <v>9207</v>
      </c>
      <c r="E15704" t="b">
        <v>0</v>
      </c>
      <c r="F15704" s="42" t="s">
        <v>10755</v>
      </c>
    </row>
    <row r="15705" spans="1:6" x14ac:dyDescent="0.2">
      <c r="A15705" s="42" t="s">
        <v>3532</v>
      </c>
      <c r="B15705" s="42" t="s">
        <v>8462</v>
      </c>
      <c r="C15705">
        <v>2014</v>
      </c>
      <c r="D15705" s="42" t="s">
        <v>9291</v>
      </c>
      <c r="E15705" t="b">
        <v>0</v>
      </c>
      <c r="F15705" s="42" t="s">
        <v>10755</v>
      </c>
    </row>
    <row r="15706" spans="1:6" x14ac:dyDescent="0.2">
      <c r="A15706" s="42" t="s">
        <v>3532</v>
      </c>
      <c r="B15706" s="42" t="s">
        <v>8462</v>
      </c>
      <c r="C15706">
        <v>2015</v>
      </c>
      <c r="D15706" s="42" t="s">
        <v>8557</v>
      </c>
      <c r="E15706" t="b">
        <v>0</v>
      </c>
      <c r="F15706" s="42" t="s">
        <v>10755</v>
      </c>
    </row>
    <row r="15707" spans="1:6" x14ac:dyDescent="0.2">
      <c r="A15707" s="42" t="s">
        <v>3532</v>
      </c>
      <c r="B15707" s="42" t="s">
        <v>8462</v>
      </c>
      <c r="C15707">
        <v>2016</v>
      </c>
      <c r="D15707" s="42" t="s">
        <v>10377</v>
      </c>
      <c r="E15707" t="b">
        <v>0</v>
      </c>
      <c r="F15707" s="42" t="s">
        <v>10755</v>
      </c>
    </row>
    <row r="15708" spans="1:6" x14ac:dyDescent="0.2">
      <c r="A15708" s="42" t="s">
        <v>3532</v>
      </c>
      <c r="B15708" s="42" t="s">
        <v>8462</v>
      </c>
      <c r="C15708">
        <v>2017</v>
      </c>
      <c r="D15708" s="42" t="s">
        <v>9357</v>
      </c>
      <c r="E15708" t="b">
        <v>0</v>
      </c>
      <c r="F15708" s="42" t="s">
        <v>10755</v>
      </c>
    </row>
    <row r="15709" spans="1:6" x14ac:dyDescent="0.2">
      <c r="A15709" s="42" t="s">
        <v>3532</v>
      </c>
      <c r="B15709" s="42" t="s">
        <v>8462</v>
      </c>
      <c r="C15709">
        <v>2018</v>
      </c>
      <c r="D15709" s="42" t="s">
        <v>9350</v>
      </c>
      <c r="E15709" t="b">
        <v>0</v>
      </c>
      <c r="F15709" s="42" t="s">
        <v>10755</v>
      </c>
    </row>
    <row r="15710" spans="1:6" x14ac:dyDescent="0.2">
      <c r="A15710" s="42" t="s">
        <v>3532</v>
      </c>
      <c r="B15710" s="42" t="s">
        <v>8462</v>
      </c>
      <c r="C15710">
        <v>2019</v>
      </c>
      <c r="D15710" s="42" t="s">
        <v>8456</v>
      </c>
      <c r="E15710" t="b">
        <v>0</v>
      </c>
      <c r="F15710" s="42" t="s">
        <v>10755</v>
      </c>
    </row>
    <row r="15711" spans="1:6" x14ac:dyDescent="0.2">
      <c r="A15711" s="42" t="s">
        <v>3532</v>
      </c>
      <c r="B15711" s="42" t="s">
        <v>8462</v>
      </c>
      <c r="C15711">
        <v>2020</v>
      </c>
      <c r="D15711" s="42" t="s">
        <v>9357</v>
      </c>
      <c r="E15711" t="b">
        <v>0</v>
      </c>
      <c r="F15711" s="42" t="s">
        <v>10755</v>
      </c>
    </row>
    <row r="15712" spans="1:6" x14ac:dyDescent="0.2">
      <c r="A15712" s="42" t="s">
        <v>3532</v>
      </c>
      <c r="B15712" s="42" t="s">
        <v>8464</v>
      </c>
      <c r="C15712">
        <v>2014</v>
      </c>
      <c r="D15712" s="42" t="s">
        <v>9012</v>
      </c>
      <c r="E15712" t="b">
        <v>0</v>
      </c>
      <c r="F15712" s="42" t="s">
        <v>10755</v>
      </c>
    </row>
    <row r="15713" spans="1:6" x14ac:dyDescent="0.2">
      <c r="A15713" s="42" t="s">
        <v>3532</v>
      </c>
      <c r="B15713" s="42" t="s">
        <v>8464</v>
      </c>
      <c r="C15713">
        <v>2015</v>
      </c>
      <c r="D15713" s="42" t="s">
        <v>8601</v>
      </c>
      <c r="E15713" t="b">
        <v>0</v>
      </c>
      <c r="F15713" s="42" t="s">
        <v>10755</v>
      </c>
    </row>
    <row r="15714" spans="1:6" x14ac:dyDescent="0.2">
      <c r="A15714" s="42" t="s">
        <v>3532</v>
      </c>
      <c r="B15714" s="42" t="s">
        <v>8464</v>
      </c>
      <c r="C15714">
        <v>2016</v>
      </c>
      <c r="D15714" s="42" t="s">
        <v>8974</v>
      </c>
      <c r="E15714" t="b">
        <v>0</v>
      </c>
      <c r="F15714" s="42" t="s">
        <v>10755</v>
      </c>
    </row>
    <row r="15715" spans="1:6" x14ac:dyDescent="0.2">
      <c r="A15715" s="42" t="s">
        <v>3532</v>
      </c>
      <c r="B15715" s="42" t="s">
        <v>8464</v>
      </c>
      <c r="C15715">
        <v>2017</v>
      </c>
      <c r="D15715" s="42" t="s">
        <v>9330</v>
      </c>
      <c r="E15715" t="b">
        <v>0</v>
      </c>
      <c r="F15715" s="42" t="s">
        <v>10755</v>
      </c>
    </row>
    <row r="15716" spans="1:6" x14ac:dyDescent="0.2">
      <c r="A15716" s="42" t="s">
        <v>3532</v>
      </c>
      <c r="B15716" s="42" t="s">
        <v>8464</v>
      </c>
      <c r="C15716">
        <v>2018</v>
      </c>
      <c r="D15716" s="42" t="s">
        <v>4381</v>
      </c>
      <c r="E15716" t="b">
        <v>0</v>
      </c>
      <c r="F15716" s="42" t="s">
        <v>10755</v>
      </c>
    </row>
    <row r="15717" spans="1:6" x14ac:dyDescent="0.2">
      <c r="A15717" s="42" t="s">
        <v>3532</v>
      </c>
      <c r="B15717" s="42" t="s">
        <v>8464</v>
      </c>
      <c r="C15717">
        <v>2019</v>
      </c>
      <c r="D15717" s="42" t="s">
        <v>8972</v>
      </c>
      <c r="E15717" t="b">
        <v>0</v>
      </c>
      <c r="F15717" s="42" t="s">
        <v>10755</v>
      </c>
    </row>
    <row r="15718" spans="1:6" x14ac:dyDescent="0.2">
      <c r="A15718" s="42" t="s">
        <v>3532</v>
      </c>
      <c r="B15718" s="42" t="s">
        <v>8464</v>
      </c>
      <c r="C15718">
        <v>2020</v>
      </c>
      <c r="D15718" s="42" t="s">
        <v>9122</v>
      </c>
      <c r="E15718" t="b">
        <v>0</v>
      </c>
      <c r="F15718" s="42" t="s">
        <v>10755</v>
      </c>
    </row>
    <row r="15719" spans="1:6" x14ac:dyDescent="0.2">
      <c r="A15719" s="42" t="s">
        <v>111</v>
      </c>
      <c r="B15719" s="42" t="s">
        <v>8454</v>
      </c>
      <c r="C15719">
        <v>2013</v>
      </c>
      <c r="D15719" s="42" t="s">
        <v>9108</v>
      </c>
      <c r="E15719" t="b">
        <v>0</v>
      </c>
      <c r="F15719" s="42" t="s">
        <v>9109</v>
      </c>
    </row>
    <row r="15720" spans="1:6" x14ac:dyDescent="0.2">
      <c r="A15720" s="42" t="s">
        <v>111</v>
      </c>
      <c r="B15720" s="42" t="s">
        <v>8454</v>
      </c>
      <c r="C15720">
        <v>2014</v>
      </c>
      <c r="D15720" s="42" t="s">
        <v>9110</v>
      </c>
      <c r="E15720" t="b">
        <v>0</v>
      </c>
      <c r="F15720" s="42" t="s">
        <v>9109</v>
      </c>
    </row>
    <row r="15721" spans="1:6" x14ac:dyDescent="0.2">
      <c r="A15721" s="42" t="s">
        <v>111</v>
      </c>
      <c r="B15721" s="42" t="s">
        <v>8454</v>
      </c>
      <c r="C15721">
        <v>2015</v>
      </c>
      <c r="D15721" s="42" t="s">
        <v>9111</v>
      </c>
      <c r="E15721" t="b">
        <v>0</v>
      </c>
      <c r="F15721" s="42" t="s">
        <v>9109</v>
      </c>
    </row>
    <row r="15722" spans="1:6" x14ac:dyDescent="0.2">
      <c r="A15722" s="42" t="s">
        <v>111</v>
      </c>
      <c r="B15722" s="42" t="s">
        <v>8454</v>
      </c>
      <c r="C15722">
        <v>2016</v>
      </c>
      <c r="D15722" s="42" t="s">
        <v>8616</v>
      </c>
      <c r="E15722" t="b">
        <v>0</v>
      </c>
      <c r="F15722" s="42" t="s">
        <v>9109</v>
      </c>
    </row>
    <row r="15723" spans="1:6" x14ac:dyDescent="0.2">
      <c r="A15723" s="42" t="s">
        <v>111</v>
      </c>
      <c r="B15723" s="42" t="s">
        <v>8454</v>
      </c>
      <c r="C15723">
        <v>2017</v>
      </c>
      <c r="D15723" s="42" t="s">
        <v>9112</v>
      </c>
      <c r="E15723" t="b">
        <v>0</v>
      </c>
      <c r="F15723" s="42" t="s">
        <v>9109</v>
      </c>
    </row>
    <row r="15724" spans="1:6" x14ac:dyDescent="0.2">
      <c r="A15724" s="42" t="s">
        <v>111</v>
      </c>
      <c r="B15724" s="42" t="s">
        <v>8454</v>
      </c>
      <c r="C15724">
        <v>2018</v>
      </c>
      <c r="D15724" s="42" t="s">
        <v>9113</v>
      </c>
      <c r="E15724" t="b">
        <v>0</v>
      </c>
      <c r="F15724" s="42" t="s">
        <v>9109</v>
      </c>
    </row>
    <row r="15725" spans="1:6" x14ac:dyDescent="0.2">
      <c r="A15725" s="42" t="s">
        <v>111</v>
      </c>
      <c r="B15725" s="42" t="s">
        <v>8454</v>
      </c>
      <c r="C15725">
        <v>2019</v>
      </c>
      <c r="D15725" s="42" t="s">
        <v>8497</v>
      </c>
      <c r="E15725" t="b">
        <v>0</v>
      </c>
      <c r="F15725" s="42" t="s">
        <v>9109</v>
      </c>
    </row>
    <row r="15726" spans="1:6" x14ac:dyDescent="0.2">
      <c r="A15726" s="42" t="s">
        <v>111</v>
      </c>
      <c r="B15726" s="42" t="s">
        <v>8462</v>
      </c>
      <c r="C15726">
        <v>2013</v>
      </c>
      <c r="D15726" s="42" t="s">
        <v>9108</v>
      </c>
      <c r="E15726" t="b">
        <v>0</v>
      </c>
      <c r="F15726" s="42" t="s">
        <v>9109</v>
      </c>
    </row>
    <row r="15727" spans="1:6" x14ac:dyDescent="0.2">
      <c r="A15727" s="42" t="s">
        <v>111</v>
      </c>
      <c r="B15727" s="42" t="s">
        <v>8462</v>
      </c>
      <c r="C15727">
        <v>2014</v>
      </c>
      <c r="D15727" s="42" t="s">
        <v>9114</v>
      </c>
      <c r="E15727" t="b">
        <v>0</v>
      </c>
      <c r="F15727" s="42" t="s">
        <v>9109</v>
      </c>
    </row>
    <row r="15728" spans="1:6" x14ac:dyDescent="0.2">
      <c r="A15728" s="42" t="s">
        <v>111</v>
      </c>
      <c r="B15728" s="42" t="s">
        <v>8462</v>
      </c>
      <c r="C15728">
        <v>2015</v>
      </c>
      <c r="D15728" s="42" t="s">
        <v>9115</v>
      </c>
      <c r="E15728" t="b">
        <v>0</v>
      </c>
      <c r="F15728" s="42" t="s">
        <v>9109</v>
      </c>
    </row>
    <row r="15729" spans="1:6" x14ac:dyDescent="0.2">
      <c r="A15729" s="42" t="s">
        <v>111</v>
      </c>
      <c r="B15729" s="42" t="s">
        <v>8462</v>
      </c>
      <c r="C15729">
        <v>2016</v>
      </c>
      <c r="D15729" s="42" t="s">
        <v>9116</v>
      </c>
      <c r="E15729" t="b">
        <v>0</v>
      </c>
      <c r="F15729" s="42" t="s">
        <v>9109</v>
      </c>
    </row>
    <row r="15730" spans="1:6" x14ac:dyDescent="0.2">
      <c r="A15730" s="42" t="s">
        <v>111</v>
      </c>
      <c r="B15730" s="42" t="s">
        <v>8462</v>
      </c>
      <c r="C15730">
        <v>2017</v>
      </c>
      <c r="D15730" s="42" t="s">
        <v>9091</v>
      </c>
      <c r="E15730" t="b">
        <v>0</v>
      </c>
      <c r="F15730" s="42" t="s">
        <v>9109</v>
      </c>
    </row>
    <row r="15731" spans="1:6" x14ac:dyDescent="0.2">
      <c r="A15731" s="42" t="s">
        <v>111</v>
      </c>
      <c r="B15731" s="42" t="s">
        <v>8462</v>
      </c>
      <c r="C15731">
        <v>2018</v>
      </c>
      <c r="D15731" s="42" t="s">
        <v>9097</v>
      </c>
      <c r="E15731" t="b">
        <v>0</v>
      </c>
      <c r="F15731" s="42" t="s">
        <v>9109</v>
      </c>
    </row>
    <row r="15732" spans="1:6" x14ac:dyDescent="0.2">
      <c r="A15732" s="42" t="s">
        <v>111</v>
      </c>
      <c r="B15732" s="42" t="s">
        <v>8462</v>
      </c>
      <c r="C15732">
        <v>2019</v>
      </c>
      <c r="D15732" s="42" t="s">
        <v>8497</v>
      </c>
      <c r="E15732" t="b">
        <v>0</v>
      </c>
      <c r="F15732" s="42" t="s">
        <v>9109</v>
      </c>
    </row>
    <row r="15733" spans="1:6" x14ac:dyDescent="0.2">
      <c r="A15733" s="42" t="s">
        <v>111</v>
      </c>
      <c r="B15733" s="42" t="s">
        <v>8464</v>
      </c>
      <c r="C15733">
        <v>2013</v>
      </c>
      <c r="D15733" s="42" t="s">
        <v>8496</v>
      </c>
      <c r="E15733" t="b">
        <v>0</v>
      </c>
      <c r="F15733" s="42" t="s">
        <v>9109</v>
      </c>
    </row>
    <row r="15734" spans="1:6" x14ac:dyDescent="0.2">
      <c r="A15734" s="42" t="s">
        <v>111</v>
      </c>
      <c r="B15734" s="42" t="s">
        <v>8464</v>
      </c>
      <c r="C15734">
        <v>2014</v>
      </c>
      <c r="D15734" s="42" t="s">
        <v>8650</v>
      </c>
      <c r="E15734" t="b">
        <v>0</v>
      </c>
      <c r="F15734" s="42" t="s">
        <v>9109</v>
      </c>
    </row>
    <row r="15735" spans="1:6" x14ac:dyDescent="0.2">
      <c r="A15735" s="42" t="s">
        <v>111</v>
      </c>
      <c r="B15735" s="42" t="s">
        <v>8464</v>
      </c>
      <c r="C15735">
        <v>2015</v>
      </c>
      <c r="D15735" s="42" t="s">
        <v>8980</v>
      </c>
      <c r="E15735" t="b">
        <v>0</v>
      </c>
      <c r="F15735" s="42" t="s">
        <v>9109</v>
      </c>
    </row>
    <row r="15736" spans="1:6" x14ac:dyDescent="0.2">
      <c r="A15736" s="42" t="s">
        <v>111</v>
      </c>
      <c r="B15736" s="42" t="s">
        <v>8464</v>
      </c>
      <c r="C15736">
        <v>2016</v>
      </c>
      <c r="D15736" s="42" t="s">
        <v>8980</v>
      </c>
      <c r="E15736" t="b">
        <v>0</v>
      </c>
      <c r="F15736" s="42" t="s">
        <v>9109</v>
      </c>
    </row>
    <row r="15737" spans="1:6" x14ac:dyDescent="0.2">
      <c r="A15737" s="42" t="s">
        <v>111</v>
      </c>
      <c r="B15737" s="42" t="s">
        <v>8464</v>
      </c>
      <c r="C15737">
        <v>2017</v>
      </c>
      <c r="D15737" s="42" t="s">
        <v>8980</v>
      </c>
      <c r="E15737" t="b">
        <v>0</v>
      </c>
      <c r="F15737" s="42" t="s">
        <v>9109</v>
      </c>
    </row>
    <row r="15738" spans="1:6" x14ac:dyDescent="0.2">
      <c r="A15738" s="42" t="s">
        <v>111</v>
      </c>
      <c r="B15738" s="42" t="s">
        <v>8464</v>
      </c>
      <c r="C15738">
        <v>2018</v>
      </c>
      <c r="D15738" s="42" t="s">
        <v>8980</v>
      </c>
      <c r="E15738" t="b">
        <v>0</v>
      </c>
      <c r="F15738" s="42" t="s">
        <v>9109</v>
      </c>
    </row>
    <row r="15739" spans="1:6" x14ac:dyDescent="0.2">
      <c r="A15739" s="42" t="s">
        <v>111</v>
      </c>
      <c r="B15739" s="42" t="s">
        <v>8464</v>
      </c>
      <c r="C15739">
        <v>2019</v>
      </c>
      <c r="D15739" s="42" t="s">
        <v>8980</v>
      </c>
      <c r="E15739" t="b">
        <v>0</v>
      </c>
      <c r="F15739" s="42" t="s">
        <v>9109</v>
      </c>
    </row>
    <row r="15740" spans="1:6" x14ac:dyDescent="0.2">
      <c r="A15740" s="42" t="s">
        <v>9121</v>
      </c>
      <c r="B15740" s="42" t="s">
        <v>8454</v>
      </c>
      <c r="C15740">
        <v>2013</v>
      </c>
      <c r="D15740" s="42" t="s">
        <v>9122</v>
      </c>
      <c r="E15740" t="b">
        <v>0</v>
      </c>
      <c r="F15740" s="42" t="s">
        <v>9123</v>
      </c>
    </row>
    <row r="15741" spans="1:6" x14ac:dyDescent="0.2">
      <c r="A15741" s="42" t="s">
        <v>9121</v>
      </c>
      <c r="B15741" s="42" t="s">
        <v>8454</v>
      </c>
      <c r="C15741">
        <v>2014</v>
      </c>
      <c r="D15741" s="42" t="s">
        <v>8993</v>
      </c>
      <c r="E15741" t="b">
        <v>0</v>
      </c>
      <c r="F15741" s="42" t="s">
        <v>9123</v>
      </c>
    </row>
    <row r="15742" spans="1:6" x14ac:dyDescent="0.2">
      <c r="A15742" s="42" t="s">
        <v>9121</v>
      </c>
      <c r="B15742" s="42" t="s">
        <v>8454</v>
      </c>
      <c r="C15742">
        <v>2015</v>
      </c>
      <c r="D15742" s="42" t="s">
        <v>8932</v>
      </c>
      <c r="E15742" t="b">
        <v>0</v>
      </c>
      <c r="F15742" s="42" t="s">
        <v>9123</v>
      </c>
    </row>
    <row r="15743" spans="1:6" x14ac:dyDescent="0.2">
      <c r="A15743" s="42" t="s">
        <v>9121</v>
      </c>
      <c r="B15743" s="42" t="s">
        <v>8454</v>
      </c>
      <c r="C15743">
        <v>2016</v>
      </c>
      <c r="D15743" s="42" t="s">
        <v>9124</v>
      </c>
      <c r="E15743" t="b">
        <v>0</v>
      </c>
      <c r="F15743" s="42" t="s">
        <v>9123</v>
      </c>
    </row>
    <row r="15744" spans="1:6" x14ac:dyDescent="0.2">
      <c r="A15744" s="42" t="s">
        <v>9121</v>
      </c>
      <c r="B15744" s="42" t="s">
        <v>8454</v>
      </c>
      <c r="C15744">
        <v>2017</v>
      </c>
      <c r="D15744" s="42" t="s">
        <v>9125</v>
      </c>
      <c r="E15744" t="b">
        <v>0</v>
      </c>
      <c r="F15744" s="42" t="s">
        <v>9123</v>
      </c>
    </row>
    <row r="15745" spans="1:6" x14ac:dyDescent="0.2">
      <c r="A15745" s="42" t="s">
        <v>9121</v>
      </c>
      <c r="B15745" s="42" t="s">
        <v>8454</v>
      </c>
      <c r="C15745">
        <v>2018</v>
      </c>
      <c r="D15745" s="42" t="s">
        <v>8725</v>
      </c>
      <c r="E15745" t="b">
        <v>0</v>
      </c>
      <c r="F15745" s="42" t="s">
        <v>9123</v>
      </c>
    </row>
    <row r="15746" spans="1:6" x14ac:dyDescent="0.2">
      <c r="A15746" s="42" t="s">
        <v>9121</v>
      </c>
      <c r="B15746" s="42" t="s">
        <v>8454</v>
      </c>
      <c r="C15746">
        <v>2019</v>
      </c>
      <c r="D15746" s="42" t="s">
        <v>9126</v>
      </c>
      <c r="E15746" t="b">
        <v>0</v>
      </c>
      <c r="F15746" s="42" t="s">
        <v>9123</v>
      </c>
    </row>
    <row r="15747" spans="1:6" x14ac:dyDescent="0.2">
      <c r="A15747" s="42" t="s">
        <v>9121</v>
      </c>
      <c r="B15747" s="42" t="s">
        <v>8462</v>
      </c>
      <c r="C15747">
        <v>2013</v>
      </c>
      <c r="D15747" s="42" t="s">
        <v>9122</v>
      </c>
      <c r="E15747" t="b">
        <v>0</v>
      </c>
      <c r="F15747" s="42" t="s">
        <v>9123</v>
      </c>
    </row>
    <row r="15748" spans="1:6" x14ac:dyDescent="0.2">
      <c r="A15748" s="42" t="s">
        <v>9121</v>
      </c>
      <c r="B15748" s="42" t="s">
        <v>8462</v>
      </c>
      <c r="C15748">
        <v>2014</v>
      </c>
      <c r="D15748" s="42" t="s">
        <v>8974</v>
      </c>
      <c r="E15748" t="b">
        <v>0</v>
      </c>
      <c r="F15748" s="42" t="s">
        <v>9123</v>
      </c>
    </row>
    <row r="15749" spans="1:6" x14ac:dyDescent="0.2">
      <c r="A15749" s="42" t="s">
        <v>9121</v>
      </c>
      <c r="B15749" s="42" t="s">
        <v>8462</v>
      </c>
      <c r="C15749">
        <v>2015</v>
      </c>
      <c r="D15749" s="42" t="s">
        <v>9090</v>
      </c>
      <c r="E15749" t="b">
        <v>0</v>
      </c>
      <c r="F15749" s="42" t="s">
        <v>9123</v>
      </c>
    </row>
    <row r="15750" spans="1:6" x14ac:dyDescent="0.2">
      <c r="A15750" s="42" t="s">
        <v>9121</v>
      </c>
      <c r="B15750" s="42" t="s">
        <v>8462</v>
      </c>
      <c r="C15750">
        <v>2016</v>
      </c>
      <c r="D15750" s="42" t="s">
        <v>8687</v>
      </c>
      <c r="E15750" t="b">
        <v>0</v>
      </c>
      <c r="F15750" s="42" t="s">
        <v>9123</v>
      </c>
    </row>
    <row r="15751" spans="1:6" x14ac:dyDescent="0.2">
      <c r="A15751" s="42" t="s">
        <v>9121</v>
      </c>
      <c r="B15751" s="42" t="s">
        <v>8462</v>
      </c>
      <c r="C15751">
        <v>2017</v>
      </c>
      <c r="D15751" s="42" t="s">
        <v>8715</v>
      </c>
      <c r="E15751" t="b">
        <v>0</v>
      </c>
      <c r="F15751" s="42" t="s">
        <v>9123</v>
      </c>
    </row>
    <row r="15752" spans="1:6" x14ac:dyDescent="0.2">
      <c r="A15752" s="42" t="s">
        <v>9121</v>
      </c>
      <c r="B15752" s="42" t="s">
        <v>8462</v>
      </c>
      <c r="C15752">
        <v>2018</v>
      </c>
      <c r="D15752" s="42" t="s">
        <v>8725</v>
      </c>
      <c r="E15752" t="b">
        <v>0</v>
      </c>
      <c r="F15752" s="42" t="s">
        <v>9123</v>
      </c>
    </row>
    <row r="15753" spans="1:6" x14ac:dyDescent="0.2">
      <c r="A15753" s="42" t="s">
        <v>9121</v>
      </c>
      <c r="B15753" s="42" t="s">
        <v>8462</v>
      </c>
      <c r="C15753">
        <v>2019</v>
      </c>
      <c r="D15753" s="42" t="s">
        <v>9126</v>
      </c>
      <c r="E15753" t="b">
        <v>0</v>
      </c>
      <c r="F15753" s="42" t="s">
        <v>9123</v>
      </c>
    </row>
    <row r="15754" spans="1:6" x14ac:dyDescent="0.2">
      <c r="A15754" s="42" t="s">
        <v>9121</v>
      </c>
      <c r="B15754" s="42" t="s">
        <v>8464</v>
      </c>
      <c r="C15754">
        <v>2013</v>
      </c>
      <c r="D15754" s="42" t="s">
        <v>8650</v>
      </c>
      <c r="E15754" t="b">
        <v>0</v>
      </c>
      <c r="F15754" s="42" t="s">
        <v>9123</v>
      </c>
    </row>
    <row r="15755" spans="1:6" x14ac:dyDescent="0.2">
      <c r="A15755" s="42" t="s">
        <v>9121</v>
      </c>
      <c r="B15755" s="42" t="s">
        <v>8464</v>
      </c>
      <c r="C15755">
        <v>2014</v>
      </c>
      <c r="D15755" s="42" t="s">
        <v>8596</v>
      </c>
      <c r="E15755" t="b">
        <v>0</v>
      </c>
      <c r="F15755" s="42" t="s">
        <v>9123</v>
      </c>
    </row>
    <row r="15756" spans="1:6" x14ac:dyDescent="0.2">
      <c r="A15756" s="42" t="s">
        <v>9121</v>
      </c>
      <c r="B15756" s="42" t="s">
        <v>8464</v>
      </c>
      <c r="C15756">
        <v>2015</v>
      </c>
      <c r="D15756" s="42" t="s">
        <v>8596</v>
      </c>
      <c r="E15756" t="b">
        <v>0</v>
      </c>
      <c r="F15756" s="42" t="s">
        <v>9123</v>
      </c>
    </row>
    <row r="15757" spans="1:6" x14ac:dyDescent="0.2">
      <c r="A15757" s="42" t="s">
        <v>9121</v>
      </c>
      <c r="B15757" s="42" t="s">
        <v>8464</v>
      </c>
      <c r="C15757">
        <v>2016</v>
      </c>
      <c r="D15757" s="42" t="s">
        <v>8596</v>
      </c>
      <c r="E15757" t="b">
        <v>0</v>
      </c>
      <c r="F15757" s="42" t="s">
        <v>9123</v>
      </c>
    </row>
    <row r="15758" spans="1:6" x14ac:dyDescent="0.2">
      <c r="A15758" s="42" t="s">
        <v>9121</v>
      </c>
      <c r="B15758" s="42" t="s">
        <v>8464</v>
      </c>
      <c r="C15758">
        <v>2017</v>
      </c>
      <c r="D15758" s="42" t="s">
        <v>4381</v>
      </c>
      <c r="E15758" t="b">
        <v>0</v>
      </c>
      <c r="F15758" s="42" t="s">
        <v>9123</v>
      </c>
    </row>
    <row r="15759" spans="1:6" x14ac:dyDescent="0.2">
      <c r="A15759" s="42" t="s">
        <v>9121</v>
      </c>
      <c r="B15759" s="42" t="s">
        <v>8464</v>
      </c>
      <c r="C15759">
        <v>2018</v>
      </c>
      <c r="D15759" s="42" t="s">
        <v>4381</v>
      </c>
      <c r="E15759" t="b">
        <v>0</v>
      </c>
      <c r="F15759" s="42" t="s">
        <v>9123</v>
      </c>
    </row>
    <row r="15760" spans="1:6" x14ac:dyDescent="0.2">
      <c r="A15760" s="42" t="s">
        <v>9121</v>
      </c>
      <c r="B15760" s="42" t="s">
        <v>8464</v>
      </c>
      <c r="C15760">
        <v>2019</v>
      </c>
      <c r="D15760" s="42" t="s">
        <v>4381</v>
      </c>
      <c r="E15760" t="b">
        <v>0</v>
      </c>
      <c r="F15760" s="42" t="s">
        <v>9123</v>
      </c>
    </row>
    <row r="15761" spans="1:6" x14ac:dyDescent="0.2">
      <c r="A15761" s="42" t="s">
        <v>9121</v>
      </c>
      <c r="B15761" s="42" t="s">
        <v>8454</v>
      </c>
      <c r="C15761">
        <v>2013</v>
      </c>
      <c r="D15761" s="42" t="s">
        <v>9122</v>
      </c>
      <c r="E15761" t="b">
        <v>0</v>
      </c>
      <c r="F15761" s="42" t="s">
        <v>9123</v>
      </c>
    </row>
    <row r="15762" spans="1:6" x14ac:dyDescent="0.2">
      <c r="A15762" s="42" t="s">
        <v>9121</v>
      </c>
      <c r="B15762" s="42" t="s">
        <v>8454</v>
      </c>
      <c r="C15762">
        <v>2014</v>
      </c>
      <c r="D15762" s="42" t="s">
        <v>8993</v>
      </c>
      <c r="E15762" t="b">
        <v>0</v>
      </c>
      <c r="F15762" s="42" t="s">
        <v>9123</v>
      </c>
    </row>
    <row r="15763" spans="1:6" x14ac:dyDescent="0.2">
      <c r="A15763" s="42" t="s">
        <v>9121</v>
      </c>
      <c r="B15763" s="42" t="s">
        <v>8454</v>
      </c>
      <c r="C15763">
        <v>2015</v>
      </c>
      <c r="D15763" s="42" t="s">
        <v>8932</v>
      </c>
      <c r="E15763" t="b">
        <v>0</v>
      </c>
      <c r="F15763" s="42" t="s">
        <v>9123</v>
      </c>
    </row>
    <row r="15764" spans="1:6" x14ac:dyDescent="0.2">
      <c r="A15764" s="42" t="s">
        <v>9121</v>
      </c>
      <c r="B15764" s="42" t="s">
        <v>8454</v>
      </c>
      <c r="C15764">
        <v>2016</v>
      </c>
      <c r="D15764" s="42" t="s">
        <v>9124</v>
      </c>
      <c r="E15764" t="b">
        <v>0</v>
      </c>
      <c r="F15764" s="42" t="s">
        <v>9123</v>
      </c>
    </row>
    <row r="15765" spans="1:6" x14ac:dyDescent="0.2">
      <c r="A15765" s="42" t="s">
        <v>9121</v>
      </c>
      <c r="B15765" s="42" t="s">
        <v>8454</v>
      </c>
      <c r="C15765">
        <v>2017</v>
      </c>
      <c r="D15765" s="42" t="s">
        <v>9125</v>
      </c>
      <c r="E15765" t="b">
        <v>0</v>
      </c>
      <c r="F15765" s="42" t="s">
        <v>9123</v>
      </c>
    </row>
    <row r="15766" spans="1:6" x14ac:dyDescent="0.2">
      <c r="A15766" s="42" t="s">
        <v>9121</v>
      </c>
      <c r="B15766" s="42" t="s">
        <v>8454</v>
      </c>
      <c r="C15766">
        <v>2018</v>
      </c>
      <c r="D15766" s="42" t="s">
        <v>8725</v>
      </c>
      <c r="E15766" t="b">
        <v>0</v>
      </c>
      <c r="F15766" s="42" t="s">
        <v>9123</v>
      </c>
    </row>
    <row r="15767" spans="1:6" x14ac:dyDescent="0.2">
      <c r="A15767" s="42" t="s">
        <v>9121</v>
      </c>
      <c r="B15767" s="42" t="s">
        <v>8454</v>
      </c>
      <c r="C15767">
        <v>2019</v>
      </c>
      <c r="D15767" s="42" t="s">
        <v>9126</v>
      </c>
      <c r="E15767" t="b">
        <v>0</v>
      </c>
      <c r="F15767" s="42" t="s">
        <v>9123</v>
      </c>
    </row>
    <row r="15768" spans="1:6" x14ac:dyDescent="0.2">
      <c r="A15768" s="42" t="s">
        <v>9121</v>
      </c>
      <c r="B15768" s="42" t="s">
        <v>8462</v>
      </c>
      <c r="C15768">
        <v>2013</v>
      </c>
      <c r="D15768" s="42" t="s">
        <v>9122</v>
      </c>
      <c r="E15768" t="b">
        <v>0</v>
      </c>
      <c r="F15768" s="42" t="s">
        <v>9123</v>
      </c>
    </row>
    <row r="15769" spans="1:6" x14ac:dyDescent="0.2">
      <c r="A15769" s="42" t="s">
        <v>9121</v>
      </c>
      <c r="B15769" s="42" t="s">
        <v>8462</v>
      </c>
      <c r="C15769">
        <v>2014</v>
      </c>
      <c r="D15769" s="42" t="s">
        <v>8974</v>
      </c>
      <c r="E15769" t="b">
        <v>0</v>
      </c>
      <c r="F15769" s="42" t="s">
        <v>9123</v>
      </c>
    </row>
    <row r="15770" spans="1:6" x14ac:dyDescent="0.2">
      <c r="A15770" s="42" t="s">
        <v>9121</v>
      </c>
      <c r="B15770" s="42" t="s">
        <v>8462</v>
      </c>
      <c r="C15770">
        <v>2015</v>
      </c>
      <c r="D15770" s="42" t="s">
        <v>9090</v>
      </c>
      <c r="E15770" t="b">
        <v>0</v>
      </c>
      <c r="F15770" s="42" t="s">
        <v>9123</v>
      </c>
    </row>
    <row r="15771" spans="1:6" x14ac:dyDescent="0.2">
      <c r="A15771" s="42" t="s">
        <v>9121</v>
      </c>
      <c r="B15771" s="42" t="s">
        <v>8462</v>
      </c>
      <c r="C15771">
        <v>2016</v>
      </c>
      <c r="D15771" s="42" t="s">
        <v>8687</v>
      </c>
      <c r="E15771" t="b">
        <v>0</v>
      </c>
      <c r="F15771" s="42" t="s">
        <v>9123</v>
      </c>
    </row>
    <row r="15772" spans="1:6" x14ac:dyDescent="0.2">
      <c r="A15772" s="42" t="s">
        <v>9121</v>
      </c>
      <c r="B15772" s="42" t="s">
        <v>8462</v>
      </c>
      <c r="C15772">
        <v>2017</v>
      </c>
      <c r="D15772" s="42" t="s">
        <v>8715</v>
      </c>
      <c r="E15772" t="b">
        <v>0</v>
      </c>
      <c r="F15772" s="42" t="s">
        <v>9123</v>
      </c>
    </row>
    <row r="15773" spans="1:6" x14ac:dyDescent="0.2">
      <c r="A15773" s="42" t="s">
        <v>9121</v>
      </c>
      <c r="B15773" s="42" t="s">
        <v>8462</v>
      </c>
      <c r="C15773">
        <v>2018</v>
      </c>
      <c r="D15773" s="42" t="s">
        <v>8725</v>
      </c>
      <c r="E15773" t="b">
        <v>0</v>
      </c>
      <c r="F15773" s="42" t="s">
        <v>9123</v>
      </c>
    </row>
    <row r="15774" spans="1:6" x14ac:dyDescent="0.2">
      <c r="A15774" s="42" t="s">
        <v>9121</v>
      </c>
      <c r="B15774" s="42" t="s">
        <v>8462</v>
      </c>
      <c r="C15774">
        <v>2019</v>
      </c>
      <c r="D15774" s="42" t="s">
        <v>9126</v>
      </c>
      <c r="E15774" t="b">
        <v>0</v>
      </c>
      <c r="F15774" s="42" t="s">
        <v>9123</v>
      </c>
    </row>
    <row r="15775" spans="1:6" x14ac:dyDescent="0.2">
      <c r="A15775" s="42" t="s">
        <v>9121</v>
      </c>
      <c r="B15775" s="42" t="s">
        <v>8464</v>
      </c>
      <c r="C15775">
        <v>2013</v>
      </c>
      <c r="D15775" s="42" t="s">
        <v>8650</v>
      </c>
      <c r="E15775" t="b">
        <v>0</v>
      </c>
      <c r="F15775" s="42" t="s">
        <v>9123</v>
      </c>
    </row>
    <row r="15776" spans="1:6" x14ac:dyDescent="0.2">
      <c r="A15776" s="42" t="s">
        <v>9121</v>
      </c>
      <c r="B15776" s="42" t="s">
        <v>8464</v>
      </c>
      <c r="C15776">
        <v>2014</v>
      </c>
      <c r="D15776" s="42" t="s">
        <v>8596</v>
      </c>
      <c r="E15776" t="b">
        <v>0</v>
      </c>
      <c r="F15776" s="42" t="s">
        <v>9123</v>
      </c>
    </row>
    <row r="15777" spans="1:6" x14ac:dyDescent="0.2">
      <c r="A15777" s="42" t="s">
        <v>9121</v>
      </c>
      <c r="B15777" s="42" t="s">
        <v>8464</v>
      </c>
      <c r="C15777">
        <v>2015</v>
      </c>
      <c r="D15777" s="42" t="s">
        <v>8596</v>
      </c>
      <c r="E15777" t="b">
        <v>0</v>
      </c>
      <c r="F15777" s="42" t="s">
        <v>9123</v>
      </c>
    </row>
    <row r="15778" spans="1:6" x14ac:dyDescent="0.2">
      <c r="A15778" s="42" t="s">
        <v>9121</v>
      </c>
      <c r="B15778" s="42" t="s">
        <v>8464</v>
      </c>
      <c r="C15778">
        <v>2016</v>
      </c>
      <c r="D15778" s="42" t="s">
        <v>8596</v>
      </c>
      <c r="E15778" t="b">
        <v>0</v>
      </c>
      <c r="F15778" s="42" t="s">
        <v>9123</v>
      </c>
    </row>
    <row r="15779" spans="1:6" x14ac:dyDescent="0.2">
      <c r="A15779" s="42" t="s">
        <v>9121</v>
      </c>
      <c r="B15779" s="42" t="s">
        <v>8464</v>
      </c>
      <c r="C15779">
        <v>2017</v>
      </c>
      <c r="D15779" s="42" t="s">
        <v>4381</v>
      </c>
      <c r="E15779" t="b">
        <v>0</v>
      </c>
      <c r="F15779" s="42" t="s">
        <v>9123</v>
      </c>
    </row>
    <row r="15780" spans="1:6" x14ac:dyDescent="0.2">
      <c r="A15780" s="42" t="s">
        <v>9121</v>
      </c>
      <c r="B15780" s="42" t="s">
        <v>8464</v>
      </c>
      <c r="C15780">
        <v>2018</v>
      </c>
      <c r="D15780" s="42" t="s">
        <v>4381</v>
      </c>
      <c r="E15780" t="b">
        <v>0</v>
      </c>
      <c r="F15780" s="42" t="s">
        <v>9123</v>
      </c>
    </row>
    <row r="15781" spans="1:6" x14ac:dyDescent="0.2">
      <c r="A15781" s="42" t="s">
        <v>9121</v>
      </c>
      <c r="B15781" s="42" t="s">
        <v>8464</v>
      </c>
      <c r="C15781">
        <v>2019</v>
      </c>
      <c r="D15781" s="42" t="s">
        <v>4381</v>
      </c>
      <c r="E15781" t="b">
        <v>0</v>
      </c>
      <c r="F15781" s="42" t="s">
        <v>9123</v>
      </c>
    </row>
    <row r="15782" spans="1:6" x14ac:dyDescent="0.2">
      <c r="A15782" s="42" t="s">
        <v>639</v>
      </c>
      <c r="B15782" s="42" t="s">
        <v>8454</v>
      </c>
      <c r="C15782">
        <v>2013</v>
      </c>
      <c r="D15782" s="42" t="s">
        <v>9246</v>
      </c>
      <c r="E15782" t="b">
        <v>1</v>
      </c>
      <c r="F15782" s="42" t="s">
        <v>840</v>
      </c>
    </row>
    <row r="15783" spans="1:6" x14ac:dyDescent="0.2">
      <c r="A15783" s="42" t="s">
        <v>639</v>
      </c>
      <c r="B15783" s="42" t="s">
        <v>8454</v>
      </c>
      <c r="C15783">
        <v>2014</v>
      </c>
      <c r="D15783" s="42" t="s">
        <v>8534</v>
      </c>
      <c r="E15783" t="b">
        <v>1</v>
      </c>
      <c r="F15783" s="42" t="s">
        <v>840</v>
      </c>
    </row>
    <row r="15784" spans="1:6" x14ac:dyDescent="0.2">
      <c r="A15784" s="42" t="s">
        <v>639</v>
      </c>
      <c r="B15784" s="42" t="s">
        <v>8454</v>
      </c>
      <c r="C15784">
        <v>2015</v>
      </c>
      <c r="D15784" s="42" t="s">
        <v>9342</v>
      </c>
      <c r="E15784" t="b">
        <v>1</v>
      </c>
      <c r="F15784" s="42" t="s">
        <v>840</v>
      </c>
    </row>
    <row r="15785" spans="1:6" x14ac:dyDescent="0.2">
      <c r="A15785" s="42" t="s">
        <v>639</v>
      </c>
      <c r="B15785" s="42" t="s">
        <v>8454</v>
      </c>
      <c r="C15785">
        <v>2016</v>
      </c>
      <c r="D15785" s="42" t="s">
        <v>9343</v>
      </c>
      <c r="E15785" t="b">
        <v>1</v>
      </c>
      <c r="F15785" s="42" t="s">
        <v>840</v>
      </c>
    </row>
    <row r="15786" spans="1:6" x14ac:dyDescent="0.2">
      <c r="A15786" s="42" t="s">
        <v>639</v>
      </c>
      <c r="B15786" s="42" t="s">
        <v>8454</v>
      </c>
      <c r="C15786">
        <v>2017</v>
      </c>
      <c r="D15786" s="42" t="s">
        <v>9093</v>
      </c>
      <c r="E15786" t="b">
        <v>1</v>
      </c>
      <c r="F15786" s="42" t="s">
        <v>840</v>
      </c>
    </row>
    <row r="15787" spans="1:6" x14ac:dyDescent="0.2">
      <c r="A15787" s="42" t="s">
        <v>639</v>
      </c>
      <c r="B15787" s="42" t="s">
        <v>8454</v>
      </c>
      <c r="C15787">
        <v>2018</v>
      </c>
      <c r="D15787" s="42" t="s">
        <v>9264</v>
      </c>
      <c r="E15787" t="b">
        <v>1</v>
      </c>
      <c r="F15787" s="42" t="s">
        <v>840</v>
      </c>
    </row>
    <row r="15788" spans="1:6" x14ac:dyDescent="0.2">
      <c r="A15788" s="42" t="s">
        <v>639</v>
      </c>
      <c r="B15788" s="42" t="s">
        <v>8454</v>
      </c>
      <c r="C15788">
        <v>2019</v>
      </c>
      <c r="D15788" s="42" t="s">
        <v>9344</v>
      </c>
      <c r="E15788" t="b">
        <v>1</v>
      </c>
      <c r="F15788" s="42" t="s">
        <v>840</v>
      </c>
    </row>
    <row r="15789" spans="1:6" x14ac:dyDescent="0.2">
      <c r="A15789" s="42" t="s">
        <v>639</v>
      </c>
      <c r="B15789" s="42" t="s">
        <v>8462</v>
      </c>
      <c r="C15789">
        <v>2013</v>
      </c>
      <c r="D15789" s="42" t="s">
        <v>9116</v>
      </c>
      <c r="E15789" t="b">
        <v>1</v>
      </c>
      <c r="F15789" s="42" t="s">
        <v>840</v>
      </c>
    </row>
    <row r="15790" spans="1:6" x14ac:dyDescent="0.2">
      <c r="A15790" s="42" t="s">
        <v>639</v>
      </c>
      <c r="B15790" s="42" t="s">
        <v>8462</v>
      </c>
      <c r="C15790">
        <v>2014</v>
      </c>
      <c r="D15790" s="42" t="s">
        <v>9264</v>
      </c>
      <c r="E15790" t="b">
        <v>1</v>
      </c>
      <c r="F15790" s="42" t="s">
        <v>840</v>
      </c>
    </row>
    <row r="15791" spans="1:6" x14ac:dyDescent="0.2">
      <c r="A15791" s="42" t="s">
        <v>639</v>
      </c>
      <c r="B15791" s="42" t="s">
        <v>8462</v>
      </c>
      <c r="C15791">
        <v>2015</v>
      </c>
      <c r="D15791" s="42" t="s">
        <v>9345</v>
      </c>
      <c r="E15791" t="b">
        <v>1</v>
      </c>
      <c r="F15791" s="42" t="s">
        <v>840</v>
      </c>
    </row>
    <row r="15792" spans="1:6" x14ac:dyDescent="0.2">
      <c r="A15792" s="42" t="s">
        <v>639</v>
      </c>
      <c r="B15792" s="42" t="s">
        <v>8462</v>
      </c>
      <c r="C15792">
        <v>2016</v>
      </c>
      <c r="D15792" s="42" t="s">
        <v>9102</v>
      </c>
      <c r="E15792" t="b">
        <v>1</v>
      </c>
      <c r="F15792" s="42" t="s">
        <v>840</v>
      </c>
    </row>
    <row r="15793" spans="1:6" x14ac:dyDescent="0.2">
      <c r="A15793" s="42" t="s">
        <v>639</v>
      </c>
      <c r="B15793" s="42" t="s">
        <v>8462</v>
      </c>
      <c r="C15793">
        <v>2017</v>
      </c>
      <c r="D15793" s="42" t="s">
        <v>9330</v>
      </c>
      <c r="E15793" t="b">
        <v>1</v>
      </c>
      <c r="F15793" s="42" t="s">
        <v>840</v>
      </c>
    </row>
    <row r="15794" spans="1:6" x14ac:dyDescent="0.2">
      <c r="A15794" s="42" t="s">
        <v>639</v>
      </c>
      <c r="B15794" s="42" t="s">
        <v>8462</v>
      </c>
      <c r="C15794">
        <v>2018</v>
      </c>
      <c r="D15794" s="42" t="s">
        <v>9346</v>
      </c>
      <c r="E15794" t="b">
        <v>1</v>
      </c>
      <c r="F15794" s="42" t="s">
        <v>840</v>
      </c>
    </row>
    <row r="15795" spans="1:6" x14ac:dyDescent="0.2">
      <c r="A15795" s="42" t="s">
        <v>639</v>
      </c>
      <c r="B15795" s="42" t="s">
        <v>8462</v>
      </c>
      <c r="C15795">
        <v>2019</v>
      </c>
      <c r="D15795" s="42" t="s">
        <v>9347</v>
      </c>
      <c r="E15795" t="b">
        <v>1</v>
      </c>
      <c r="F15795" s="42" t="s">
        <v>840</v>
      </c>
    </row>
    <row r="15796" spans="1:6" x14ac:dyDescent="0.2">
      <c r="A15796" s="42" t="s">
        <v>639</v>
      </c>
      <c r="B15796" s="42" t="s">
        <v>8464</v>
      </c>
      <c r="C15796">
        <v>2013</v>
      </c>
      <c r="D15796" s="42" t="s">
        <v>9178</v>
      </c>
      <c r="E15796" t="b">
        <v>1</v>
      </c>
      <c r="F15796" s="42" t="s">
        <v>840</v>
      </c>
    </row>
    <row r="15797" spans="1:6" x14ac:dyDescent="0.2">
      <c r="A15797" s="42" t="s">
        <v>639</v>
      </c>
      <c r="B15797" s="42" t="s">
        <v>8464</v>
      </c>
      <c r="C15797">
        <v>2014</v>
      </c>
      <c r="D15797" s="42" t="s">
        <v>8759</v>
      </c>
      <c r="E15797" t="b">
        <v>1</v>
      </c>
      <c r="F15797" s="42" t="s">
        <v>840</v>
      </c>
    </row>
    <row r="15798" spans="1:6" x14ac:dyDescent="0.2">
      <c r="A15798" s="42" t="s">
        <v>639</v>
      </c>
      <c r="B15798" s="42" t="s">
        <v>8464</v>
      </c>
      <c r="C15798">
        <v>2015</v>
      </c>
      <c r="D15798" s="42" t="s">
        <v>8761</v>
      </c>
      <c r="E15798" t="b">
        <v>1</v>
      </c>
      <c r="F15798" s="42" t="s">
        <v>840</v>
      </c>
    </row>
    <row r="15799" spans="1:6" x14ac:dyDescent="0.2">
      <c r="A15799" s="42" t="s">
        <v>639</v>
      </c>
      <c r="B15799" s="42" t="s">
        <v>8464</v>
      </c>
      <c r="C15799">
        <v>2016</v>
      </c>
      <c r="D15799" s="42" t="s">
        <v>9348</v>
      </c>
      <c r="E15799" t="b">
        <v>1</v>
      </c>
      <c r="F15799" s="42" t="s">
        <v>840</v>
      </c>
    </row>
    <row r="15800" spans="1:6" x14ac:dyDescent="0.2">
      <c r="A15800" s="42" t="s">
        <v>639</v>
      </c>
      <c r="B15800" s="42" t="s">
        <v>8464</v>
      </c>
      <c r="C15800">
        <v>2017</v>
      </c>
      <c r="D15800" s="42" t="s">
        <v>9042</v>
      </c>
      <c r="E15800" t="b">
        <v>1</v>
      </c>
      <c r="F15800" s="42" t="s">
        <v>840</v>
      </c>
    </row>
    <row r="15801" spans="1:6" x14ac:dyDescent="0.2">
      <c r="A15801" s="42" t="s">
        <v>639</v>
      </c>
      <c r="B15801" s="42" t="s">
        <v>8464</v>
      </c>
      <c r="C15801">
        <v>2018</v>
      </c>
      <c r="D15801" s="42" t="s">
        <v>9082</v>
      </c>
      <c r="E15801" t="b">
        <v>1</v>
      </c>
      <c r="F15801" s="42" t="s">
        <v>840</v>
      </c>
    </row>
    <row r="15802" spans="1:6" x14ac:dyDescent="0.2">
      <c r="A15802" s="42" t="s">
        <v>639</v>
      </c>
      <c r="B15802" s="42" t="s">
        <v>8464</v>
      </c>
      <c r="C15802">
        <v>2019</v>
      </c>
      <c r="D15802" s="42" t="s">
        <v>8846</v>
      </c>
      <c r="E15802" t="b">
        <v>1</v>
      </c>
      <c r="F15802" s="42" t="s">
        <v>840</v>
      </c>
    </row>
    <row r="15803" spans="1:6" x14ac:dyDescent="0.2">
      <c r="A15803" s="42" t="s">
        <v>55</v>
      </c>
      <c r="B15803" s="42" t="s">
        <v>8454</v>
      </c>
      <c r="C15803">
        <v>2013</v>
      </c>
      <c r="D15803" s="42" t="s">
        <v>9089</v>
      </c>
      <c r="E15803" t="b">
        <v>0</v>
      </c>
      <c r="F15803" s="42" t="s">
        <v>9349</v>
      </c>
    </row>
    <row r="15804" spans="1:6" x14ac:dyDescent="0.2">
      <c r="A15804" s="42" t="s">
        <v>55</v>
      </c>
      <c r="B15804" s="42" t="s">
        <v>8454</v>
      </c>
      <c r="C15804">
        <v>2014</v>
      </c>
      <c r="D15804" s="42" t="s">
        <v>9205</v>
      </c>
      <c r="E15804" t="b">
        <v>0</v>
      </c>
      <c r="F15804" s="42" t="s">
        <v>9349</v>
      </c>
    </row>
    <row r="15805" spans="1:6" x14ac:dyDescent="0.2">
      <c r="A15805" s="42" t="s">
        <v>55</v>
      </c>
      <c r="B15805" s="42" t="s">
        <v>8454</v>
      </c>
      <c r="C15805">
        <v>2015</v>
      </c>
      <c r="D15805" s="42" t="s">
        <v>9296</v>
      </c>
      <c r="E15805" t="b">
        <v>0</v>
      </c>
      <c r="F15805" s="42" t="s">
        <v>9349</v>
      </c>
    </row>
    <row r="15806" spans="1:6" x14ac:dyDescent="0.2">
      <c r="A15806" s="42" t="s">
        <v>55</v>
      </c>
      <c r="B15806" s="42" t="s">
        <v>8454</v>
      </c>
      <c r="C15806">
        <v>2016</v>
      </c>
      <c r="D15806" s="42" t="s">
        <v>9158</v>
      </c>
      <c r="E15806" t="b">
        <v>0</v>
      </c>
      <c r="F15806" s="42" t="s">
        <v>9349</v>
      </c>
    </row>
    <row r="15807" spans="1:6" x14ac:dyDescent="0.2">
      <c r="A15807" s="42" t="s">
        <v>55</v>
      </c>
      <c r="B15807" s="42" t="s">
        <v>8454</v>
      </c>
      <c r="C15807">
        <v>2017</v>
      </c>
      <c r="D15807" s="42" t="s">
        <v>8652</v>
      </c>
      <c r="E15807" t="b">
        <v>0</v>
      </c>
      <c r="F15807" s="42" t="s">
        <v>9349</v>
      </c>
    </row>
    <row r="15808" spans="1:6" x14ac:dyDescent="0.2">
      <c r="A15808" s="42" t="s">
        <v>55</v>
      </c>
      <c r="B15808" s="42" t="s">
        <v>8454</v>
      </c>
      <c r="C15808">
        <v>2018</v>
      </c>
      <c r="D15808" s="42" t="s">
        <v>9158</v>
      </c>
      <c r="E15808" t="b">
        <v>0</v>
      </c>
      <c r="F15808" s="42" t="s">
        <v>9349</v>
      </c>
    </row>
    <row r="15809" spans="1:6" x14ac:dyDescent="0.2">
      <c r="A15809" s="42" t="s">
        <v>55</v>
      </c>
      <c r="B15809" s="42" t="s">
        <v>8454</v>
      </c>
      <c r="C15809">
        <v>2019</v>
      </c>
      <c r="D15809" s="42" t="s">
        <v>9350</v>
      </c>
      <c r="E15809" t="b">
        <v>0</v>
      </c>
      <c r="F15809" s="42" t="s">
        <v>9349</v>
      </c>
    </row>
    <row r="15810" spans="1:6" x14ac:dyDescent="0.2">
      <c r="A15810" s="42" t="s">
        <v>55</v>
      </c>
      <c r="B15810" s="42" t="s">
        <v>8462</v>
      </c>
      <c r="C15810">
        <v>2013</v>
      </c>
      <c r="D15810" s="42" t="s">
        <v>8556</v>
      </c>
      <c r="E15810" t="b">
        <v>0</v>
      </c>
      <c r="F15810" s="42" t="s">
        <v>9349</v>
      </c>
    </row>
    <row r="15811" spans="1:6" x14ac:dyDescent="0.2">
      <c r="A15811" s="42" t="s">
        <v>55</v>
      </c>
      <c r="B15811" s="42" t="s">
        <v>8462</v>
      </c>
      <c r="C15811">
        <v>2014</v>
      </c>
      <c r="D15811" s="42" t="s">
        <v>9170</v>
      </c>
      <c r="E15811" t="b">
        <v>0</v>
      </c>
      <c r="F15811" s="42" t="s">
        <v>9349</v>
      </c>
    </row>
    <row r="15812" spans="1:6" x14ac:dyDescent="0.2">
      <c r="A15812" s="42" t="s">
        <v>55</v>
      </c>
      <c r="B15812" s="42" t="s">
        <v>8462</v>
      </c>
      <c r="C15812">
        <v>2015</v>
      </c>
      <c r="D15812" s="42" t="s">
        <v>9185</v>
      </c>
      <c r="E15812" t="b">
        <v>0</v>
      </c>
      <c r="F15812" s="42" t="s">
        <v>9349</v>
      </c>
    </row>
    <row r="15813" spans="1:6" x14ac:dyDescent="0.2">
      <c r="A15813" s="42" t="s">
        <v>55</v>
      </c>
      <c r="B15813" s="42" t="s">
        <v>8462</v>
      </c>
      <c r="C15813">
        <v>2016</v>
      </c>
      <c r="D15813" s="42" t="s">
        <v>9351</v>
      </c>
      <c r="E15813" t="b">
        <v>0</v>
      </c>
      <c r="F15813" s="42" t="s">
        <v>9349</v>
      </c>
    </row>
    <row r="15814" spans="1:6" x14ac:dyDescent="0.2">
      <c r="A15814" s="42" t="s">
        <v>55</v>
      </c>
      <c r="B15814" s="42" t="s">
        <v>8462</v>
      </c>
      <c r="C15814">
        <v>2017</v>
      </c>
      <c r="D15814" s="42" t="s">
        <v>8652</v>
      </c>
      <c r="E15814" t="b">
        <v>0</v>
      </c>
      <c r="F15814" s="42" t="s">
        <v>9349</v>
      </c>
    </row>
    <row r="15815" spans="1:6" x14ac:dyDescent="0.2">
      <c r="A15815" s="42" t="s">
        <v>55</v>
      </c>
      <c r="B15815" s="42" t="s">
        <v>8462</v>
      </c>
      <c r="C15815">
        <v>2018</v>
      </c>
      <c r="D15815" s="42" t="s">
        <v>8466</v>
      </c>
      <c r="E15815" t="b">
        <v>0</v>
      </c>
      <c r="F15815" s="42" t="s">
        <v>9349</v>
      </c>
    </row>
    <row r="15816" spans="1:6" x14ac:dyDescent="0.2">
      <c r="A15816" s="42" t="s">
        <v>55</v>
      </c>
      <c r="B15816" s="42" t="s">
        <v>8462</v>
      </c>
      <c r="C15816">
        <v>2019</v>
      </c>
      <c r="D15816" s="42" t="s">
        <v>8986</v>
      </c>
      <c r="E15816" t="b">
        <v>0</v>
      </c>
      <c r="F15816" s="42" t="s">
        <v>9349</v>
      </c>
    </row>
    <row r="15817" spans="1:6" x14ac:dyDescent="0.2">
      <c r="A15817" s="42" t="s">
        <v>55</v>
      </c>
      <c r="B15817" s="42" t="s">
        <v>8464</v>
      </c>
      <c r="C15817">
        <v>2013</v>
      </c>
      <c r="D15817" s="42" t="s">
        <v>8997</v>
      </c>
      <c r="E15817" t="b">
        <v>0</v>
      </c>
      <c r="F15817" s="42" t="s">
        <v>9349</v>
      </c>
    </row>
    <row r="15818" spans="1:6" x14ac:dyDescent="0.2">
      <c r="A15818" s="42" t="s">
        <v>55</v>
      </c>
      <c r="B15818" s="42" t="s">
        <v>8464</v>
      </c>
      <c r="C15818">
        <v>2014</v>
      </c>
      <c r="D15818" s="42" t="s">
        <v>9152</v>
      </c>
      <c r="E15818" t="b">
        <v>0</v>
      </c>
      <c r="F15818" s="42" t="s">
        <v>9349</v>
      </c>
    </row>
    <row r="15819" spans="1:6" x14ac:dyDescent="0.2">
      <c r="A15819" s="42" t="s">
        <v>55</v>
      </c>
      <c r="B15819" s="42" t="s">
        <v>8464</v>
      </c>
      <c r="C15819">
        <v>2015</v>
      </c>
      <c r="D15819" s="42" t="s">
        <v>8826</v>
      </c>
      <c r="E15819" t="b">
        <v>0</v>
      </c>
      <c r="F15819" s="42" t="s">
        <v>9349</v>
      </c>
    </row>
    <row r="15820" spans="1:6" x14ac:dyDescent="0.2">
      <c r="A15820" s="42" t="s">
        <v>55</v>
      </c>
      <c r="B15820" s="42" t="s">
        <v>8464</v>
      </c>
      <c r="C15820">
        <v>2016</v>
      </c>
      <c r="D15820" s="42" t="s">
        <v>8648</v>
      </c>
      <c r="E15820" t="b">
        <v>0</v>
      </c>
      <c r="F15820" s="42" t="s">
        <v>9349</v>
      </c>
    </row>
    <row r="15821" spans="1:6" x14ac:dyDescent="0.2">
      <c r="A15821" s="42" t="s">
        <v>55</v>
      </c>
      <c r="B15821" s="42" t="s">
        <v>8464</v>
      </c>
      <c r="C15821">
        <v>2017</v>
      </c>
      <c r="D15821" s="42" t="s">
        <v>9051</v>
      </c>
      <c r="E15821" t="b">
        <v>0</v>
      </c>
      <c r="F15821" s="42" t="s">
        <v>9349</v>
      </c>
    </row>
    <row r="15822" spans="1:6" x14ac:dyDescent="0.2">
      <c r="A15822" s="42" t="s">
        <v>55</v>
      </c>
      <c r="B15822" s="42" t="s">
        <v>8464</v>
      </c>
      <c r="C15822">
        <v>2018</v>
      </c>
      <c r="D15822" s="42" t="s">
        <v>9180</v>
      </c>
      <c r="E15822" t="b">
        <v>0</v>
      </c>
      <c r="F15822" s="42" t="s">
        <v>9349</v>
      </c>
    </row>
    <row r="15823" spans="1:6" x14ac:dyDescent="0.2">
      <c r="A15823" s="42" t="s">
        <v>55</v>
      </c>
      <c r="B15823" s="42" t="s">
        <v>8464</v>
      </c>
      <c r="C15823">
        <v>2019</v>
      </c>
      <c r="D15823" s="42" t="s">
        <v>9170</v>
      </c>
      <c r="E15823" t="b">
        <v>0</v>
      </c>
      <c r="F15823" s="42" t="s">
        <v>9349</v>
      </c>
    </row>
    <row r="15824" spans="1:6" x14ac:dyDescent="0.2">
      <c r="A15824" s="42" t="s">
        <v>68</v>
      </c>
      <c r="B15824" s="42" t="s">
        <v>8454</v>
      </c>
      <c r="C15824">
        <v>2013</v>
      </c>
      <c r="D15824" s="42" t="s">
        <v>9030</v>
      </c>
      <c r="E15824" t="b">
        <v>0</v>
      </c>
      <c r="F15824" s="42" t="s">
        <v>9031</v>
      </c>
    </row>
    <row r="15825" spans="1:6" x14ac:dyDescent="0.2">
      <c r="A15825" s="42" t="s">
        <v>68</v>
      </c>
      <c r="B15825" s="42" t="s">
        <v>8454</v>
      </c>
      <c r="C15825">
        <v>2014</v>
      </c>
      <c r="D15825" s="42" t="s">
        <v>9032</v>
      </c>
      <c r="E15825" t="b">
        <v>0</v>
      </c>
      <c r="F15825" s="42" t="s">
        <v>9031</v>
      </c>
    </row>
    <row r="15826" spans="1:6" x14ac:dyDescent="0.2">
      <c r="A15826" s="42" t="s">
        <v>68</v>
      </c>
      <c r="B15826" s="42" t="s">
        <v>8454</v>
      </c>
      <c r="C15826">
        <v>2015</v>
      </c>
      <c r="D15826" s="42" t="s">
        <v>8614</v>
      </c>
      <c r="E15826" t="b">
        <v>0</v>
      </c>
      <c r="F15826" s="42" t="s">
        <v>9031</v>
      </c>
    </row>
    <row r="15827" spans="1:6" x14ac:dyDescent="0.2">
      <c r="A15827" s="42" t="s">
        <v>68</v>
      </c>
      <c r="B15827" s="42" t="s">
        <v>8454</v>
      </c>
      <c r="C15827">
        <v>2016</v>
      </c>
      <c r="D15827" s="42" t="s">
        <v>9033</v>
      </c>
      <c r="E15827" t="b">
        <v>0</v>
      </c>
      <c r="F15827" s="42" t="s">
        <v>9031</v>
      </c>
    </row>
    <row r="15828" spans="1:6" x14ac:dyDescent="0.2">
      <c r="A15828" s="42" t="s">
        <v>68</v>
      </c>
      <c r="B15828" s="42" t="s">
        <v>8454</v>
      </c>
      <c r="C15828">
        <v>2017</v>
      </c>
      <c r="D15828" s="42" t="s">
        <v>8500</v>
      </c>
      <c r="E15828" t="b">
        <v>0</v>
      </c>
      <c r="F15828" s="42" t="s">
        <v>9031</v>
      </c>
    </row>
    <row r="15829" spans="1:6" x14ac:dyDescent="0.2">
      <c r="A15829" s="42" t="s">
        <v>68</v>
      </c>
      <c r="B15829" s="42" t="s">
        <v>8454</v>
      </c>
      <c r="C15829">
        <v>2018</v>
      </c>
      <c r="D15829" s="42" t="s">
        <v>9034</v>
      </c>
      <c r="E15829" t="b">
        <v>0</v>
      </c>
      <c r="F15829" s="42" t="s">
        <v>9031</v>
      </c>
    </row>
    <row r="15830" spans="1:6" x14ac:dyDescent="0.2">
      <c r="A15830" s="42" t="s">
        <v>68</v>
      </c>
      <c r="B15830" s="42" t="s">
        <v>8454</v>
      </c>
      <c r="C15830">
        <v>2019</v>
      </c>
      <c r="D15830" s="42" t="s">
        <v>9035</v>
      </c>
      <c r="E15830" t="b">
        <v>0</v>
      </c>
      <c r="F15830" s="42" t="s">
        <v>9031</v>
      </c>
    </row>
    <row r="15831" spans="1:6" x14ac:dyDescent="0.2">
      <c r="A15831" s="42" t="s">
        <v>68</v>
      </c>
      <c r="B15831" s="42" t="s">
        <v>8462</v>
      </c>
      <c r="C15831">
        <v>2013</v>
      </c>
      <c r="D15831" s="42" t="s">
        <v>9030</v>
      </c>
      <c r="E15831" t="b">
        <v>0</v>
      </c>
      <c r="F15831" s="42" t="s">
        <v>9031</v>
      </c>
    </row>
    <row r="15832" spans="1:6" x14ac:dyDescent="0.2">
      <c r="A15832" s="42" t="s">
        <v>68</v>
      </c>
      <c r="B15832" s="42" t="s">
        <v>8462</v>
      </c>
      <c r="C15832">
        <v>2014</v>
      </c>
      <c r="D15832" s="42" t="s">
        <v>9032</v>
      </c>
      <c r="E15832" t="b">
        <v>0</v>
      </c>
      <c r="F15832" s="42" t="s">
        <v>9031</v>
      </c>
    </row>
    <row r="15833" spans="1:6" x14ac:dyDescent="0.2">
      <c r="A15833" s="42" t="s">
        <v>68</v>
      </c>
      <c r="B15833" s="42" t="s">
        <v>8462</v>
      </c>
      <c r="C15833">
        <v>2015</v>
      </c>
      <c r="D15833" s="42" t="s">
        <v>8614</v>
      </c>
      <c r="E15833" t="b">
        <v>0</v>
      </c>
      <c r="F15833" s="42" t="s">
        <v>9031</v>
      </c>
    </row>
    <row r="15834" spans="1:6" x14ac:dyDescent="0.2">
      <c r="A15834" s="42" t="s">
        <v>68</v>
      </c>
      <c r="B15834" s="42" t="s">
        <v>8462</v>
      </c>
      <c r="C15834">
        <v>2016</v>
      </c>
      <c r="D15834" s="42" t="s">
        <v>9033</v>
      </c>
      <c r="E15834" t="b">
        <v>0</v>
      </c>
      <c r="F15834" s="42" t="s">
        <v>9031</v>
      </c>
    </row>
    <row r="15835" spans="1:6" x14ac:dyDescent="0.2">
      <c r="A15835" s="42" t="s">
        <v>68</v>
      </c>
      <c r="B15835" s="42" t="s">
        <v>8462</v>
      </c>
      <c r="C15835">
        <v>2017</v>
      </c>
      <c r="D15835" s="42" t="s">
        <v>8500</v>
      </c>
      <c r="E15835" t="b">
        <v>0</v>
      </c>
      <c r="F15835" s="42" t="s">
        <v>9031</v>
      </c>
    </row>
    <row r="15836" spans="1:6" x14ac:dyDescent="0.2">
      <c r="A15836" s="42" t="s">
        <v>68</v>
      </c>
      <c r="B15836" s="42" t="s">
        <v>8462</v>
      </c>
      <c r="C15836">
        <v>2018</v>
      </c>
      <c r="D15836" s="42" t="s">
        <v>9034</v>
      </c>
      <c r="E15836" t="b">
        <v>0</v>
      </c>
      <c r="F15836" s="42" t="s">
        <v>9031</v>
      </c>
    </row>
    <row r="15837" spans="1:6" x14ac:dyDescent="0.2">
      <c r="A15837" s="42" t="s">
        <v>68</v>
      </c>
      <c r="B15837" s="42" t="s">
        <v>8462</v>
      </c>
      <c r="C15837">
        <v>2019</v>
      </c>
      <c r="D15837" s="42" t="s">
        <v>9035</v>
      </c>
      <c r="E15837" t="b">
        <v>0</v>
      </c>
      <c r="F15837" s="42" t="s">
        <v>9031</v>
      </c>
    </row>
    <row r="15838" spans="1:6" x14ac:dyDescent="0.2">
      <c r="A15838" s="42" t="s">
        <v>68</v>
      </c>
      <c r="B15838" s="42" t="s">
        <v>8464</v>
      </c>
      <c r="C15838">
        <v>2013</v>
      </c>
      <c r="D15838" s="42" t="s">
        <v>8697</v>
      </c>
      <c r="E15838" t="b">
        <v>0</v>
      </c>
      <c r="F15838" s="42" t="s">
        <v>9031</v>
      </c>
    </row>
    <row r="15839" spans="1:6" x14ac:dyDescent="0.2">
      <c r="A15839" s="42" t="s">
        <v>68</v>
      </c>
      <c r="B15839" s="42" t="s">
        <v>8464</v>
      </c>
      <c r="C15839">
        <v>2014</v>
      </c>
      <c r="D15839" s="42" t="s">
        <v>8632</v>
      </c>
      <c r="E15839" t="b">
        <v>0</v>
      </c>
      <c r="F15839" s="42" t="s">
        <v>9031</v>
      </c>
    </row>
    <row r="15840" spans="1:6" x14ac:dyDescent="0.2">
      <c r="A15840" s="42" t="s">
        <v>68</v>
      </c>
      <c r="B15840" s="42" t="s">
        <v>8464</v>
      </c>
      <c r="C15840">
        <v>2015</v>
      </c>
      <c r="D15840" s="42" t="s">
        <v>9036</v>
      </c>
      <c r="E15840" t="b">
        <v>0</v>
      </c>
      <c r="F15840" s="42" t="s">
        <v>9031</v>
      </c>
    </row>
    <row r="15841" spans="1:6" x14ac:dyDescent="0.2">
      <c r="A15841" s="42" t="s">
        <v>68</v>
      </c>
      <c r="B15841" s="42" t="s">
        <v>8464</v>
      </c>
      <c r="C15841">
        <v>2016</v>
      </c>
      <c r="D15841" s="42" t="s">
        <v>9037</v>
      </c>
      <c r="E15841" t="b">
        <v>0</v>
      </c>
      <c r="F15841" s="42" t="s">
        <v>9031</v>
      </c>
    </row>
    <row r="15842" spans="1:6" x14ac:dyDescent="0.2">
      <c r="A15842" s="42" t="s">
        <v>68</v>
      </c>
      <c r="B15842" s="42" t="s">
        <v>8464</v>
      </c>
      <c r="C15842">
        <v>2017</v>
      </c>
      <c r="D15842" s="42" t="s">
        <v>9038</v>
      </c>
      <c r="E15842" t="b">
        <v>0</v>
      </c>
      <c r="F15842" s="42" t="s">
        <v>9031</v>
      </c>
    </row>
    <row r="15843" spans="1:6" x14ac:dyDescent="0.2">
      <c r="A15843" s="42" t="s">
        <v>68</v>
      </c>
      <c r="B15843" s="42" t="s">
        <v>8464</v>
      </c>
      <c r="C15843">
        <v>2018</v>
      </c>
      <c r="D15843" s="42" t="s">
        <v>8753</v>
      </c>
      <c r="E15843" t="b">
        <v>0</v>
      </c>
      <c r="F15843" s="42" t="s">
        <v>9031</v>
      </c>
    </row>
    <row r="15844" spans="1:6" x14ac:dyDescent="0.2">
      <c r="A15844" s="42" t="s">
        <v>68</v>
      </c>
      <c r="B15844" s="42" t="s">
        <v>8464</v>
      </c>
      <c r="C15844">
        <v>2019</v>
      </c>
      <c r="D15844" s="42" t="s">
        <v>8756</v>
      </c>
      <c r="E15844" t="b">
        <v>0</v>
      </c>
      <c r="F15844" s="42" t="s">
        <v>9031</v>
      </c>
    </row>
    <row r="15845" spans="1:6" x14ac:dyDescent="0.2">
      <c r="A15845" s="42" t="s">
        <v>646</v>
      </c>
      <c r="B15845" s="42" t="s">
        <v>8454</v>
      </c>
      <c r="C15845">
        <v>2013</v>
      </c>
      <c r="D15845" s="42" t="s">
        <v>9044</v>
      </c>
      <c r="E15845" t="b">
        <v>0</v>
      </c>
      <c r="F15845" s="42" t="s">
        <v>9360</v>
      </c>
    </row>
    <row r="15846" spans="1:6" x14ac:dyDescent="0.2">
      <c r="A15846" s="42" t="s">
        <v>646</v>
      </c>
      <c r="B15846" s="42" t="s">
        <v>8454</v>
      </c>
      <c r="C15846">
        <v>2014</v>
      </c>
      <c r="D15846" s="42" t="s">
        <v>9038</v>
      </c>
      <c r="E15846" t="b">
        <v>0</v>
      </c>
      <c r="F15846" s="42" t="s">
        <v>9360</v>
      </c>
    </row>
    <row r="15847" spans="1:6" x14ac:dyDescent="0.2">
      <c r="A15847" s="42" t="s">
        <v>646</v>
      </c>
      <c r="B15847" s="42" t="s">
        <v>8454</v>
      </c>
      <c r="C15847">
        <v>2015</v>
      </c>
      <c r="D15847" s="42" t="s">
        <v>8609</v>
      </c>
      <c r="E15847" t="b">
        <v>0</v>
      </c>
      <c r="F15847" s="42" t="s">
        <v>9360</v>
      </c>
    </row>
    <row r="15848" spans="1:6" x14ac:dyDescent="0.2">
      <c r="A15848" s="42" t="s">
        <v>646</v>
      </c>
      <c r="B15848" s="42" t="s">
        <v>8454</v>
      </c>
      <c r="C15848">
        <v>2016</v>
      </c>
      <c r="D15848" s="42" t="s">
        <v>9163</v>
      </c>
      <c r="E15848" t="b">
        <v>0</v>
      </c>
      <c r="F15848" s="42" t="s">
        <v>9360</v>
      </c>
    </row>
    <row r="15849" spans="1:6" x14ac:dyDescent="0.2">
      <c r="A15849" s="42" t="s">
        <v>646</v>
      </c>
      <c r="B15849" s="42" t="s">
        <v>8454</v>
      </c>
      <c r="C15849">
        <v>2017</v>
      </c>
      <c r="D15849" s="42" t="s">
        <v>9084</v>
      </c>
      <c r="E15849" t="b">
        <v>0</v>
      </c>
      <c r="F15849" s="42" t="s">
        <v>9360</v>
      </c>
    </row>
    <row r="15850" spans="1:6" x14ac:dyDescent="0.2">
      <c r="A15850" s="42" t="s">
        <v>646</v>
      </c>
      <c r="B15850" s="42" t="s">
        <v>8454</v>
      </c>
      <c r="C15850">
        <v>2018</v>
      </c>
      <c r="D15850" s="42" t="s">
        <v>9361</v>
      </c>
      <c r="E15850" t="b">
        <v>0</v>
      </c>
      <c r="F15850" s="42" t="s">
        <v>9360</v>
      </c>
    </row>
    <row r="15851" spans="1:6" x14ac:dyDescent="0.2">
      <c r="A15851" s="42" t="s">
        <v>646</v>
      </c>
      <c r="B15851" s="42" t="s">
        <v>8454</v>
      </c>
      <c r="C15851">
        <v>2019</v>
      </c>
      <c r="D15851" s="42" t="s">
        <v>8766</v>
      </c>
      <c r="E15851" t="b">
        <v>0</v>
      </c>
      <c r="F15851" s="42" t="s">
        <v>9360</v>
      </c>
    </row>
    <row r="15852" spans="1:6" x14ac:dyDescent="0.2">
      <c r="A15852" s="42" t="s">
        <v>646</v>
      </c>
      <c r="B15852" s="42" t="s">
        <v>8462</v>
      </c>
      <c r="C15852">
        <v>2013</v>
      </c>
      <c r="D15852" s="42" t="s">
        <v>9362</v>
      </c>
      <c r="E15852" t="b">
        <v>0</v>
      </c>
      <c r="F15852" s="42" t="s">
        <v>9360</v>
      </c>
    </row>
    <row r="15853" spans="1:6" x14ac:dyDescent="0.2">
      <c r="A15853" s="42" t="s">
        <v>646</v>
      </c>
      <c r="B15853" s="42" t="s">
        <v>8462</v>
      </c>
      <c r="C15853">
        <v>2014</v>
      </c>
      <c r="D15853" s="42" t="s">
        <v>8700</v>
      </c>
      <c r="E15853" t="b">
        <v>0</v>
      </c>
      <c r="F15853" s="42" t="s">
        <v>9360</v>
      </c>
    </row>
    <row r="15854" spans="1:6" x14ac:dyDescent="0.2">
      <c r="A15854" s="42" t="s">
        <v>646</v>
      </c>
      <c r="B15854" s="42" t="s">
        <v>8462</v>
      </c>
      <c r="C15854">
        <v>2015</v>
      </c>
      <c r="D15854" s="42" t="s">
        <v>9236</v>
      </c>
      <c r="E15854" t="b">
        <v>0</v>
      </c>
      <c r="F15854" s="42" t="s">
        <v>9360</v>
      </c>
    </row>
    <row r="15855" spans="1:6" x14ac:dyDescent="0.2">
      <c r="A15855" s="42" t="s">
        <v>646</v>
      </c>
      <c r="B15855" s="42" t="s">
        <v>8462</v>
      </c>
      <c r="C15855">
        <v>2016</v>
      </c>
      <c r="D15855" s="42" t="s">
        <v>9191</v>
      </c>
      <c r="E15855" t="b">
        <v>0</v>
      </c>
      <c r="F15855" s="42" t="s">
        <v>9360</v>
      </c>
    </row>
    <row r="15856" spans="1:6" x14ac:dyDescent="0.2">
      <c r="A15856" s="42" t="s">
        <v>646</v>
      </c>
      <c r="B15856" s="42" t="s">
        <v>8462</v>
      </c>
      <c r="C15856">
        <v>2017</v>
      </c>
      <c r="D15856" s="42" t="s">
        <v>9314</v>
      </c>
      <c r="E15856" t="b">
        <v>0</v>
      </c>
      <c r="F15856" s="42" t="s">
        <v>9360</v>
      </c>
    </row>
    <row r="15857" spans="1:6" x14ac:dyDescent="0.2">
      <c r="A15857" s="42" t="s">
        <v>646</v>
      </c>
      <c r="B15857" s="42" t="s">
        <v>8462</v>
      </c>
      <c r="C15857">
        <v>2018</v>
      </c>
      <c r="D15857" s="42" t="s">
        <v>9193</v>
      </c>
      <c r="E15857" t="b">
        <v>0</v>
      </c>
      <c r="F15857" s="42" t="s">
        <v>9360</v>
      </c>
    </row>
    <row r="15858" spans="1:6" x14ac:dyDescent="0.2">
      <c r="A15858" s="42" t="s">
        <v>646</v>
      </c>
      <c r="B15858" s="42" t="s">
        <v>8462</v>
      </c>
      <c r="C15858">
        <v>2019</v>
      </c>
      <c r="D15858" s="42" t="s">
        <v>8634</v>
      </c>
      <c r="E15858" t="b">
        <v>0</v>
      </c>
      <c r="F15858" s="42" t="s">
        <v>9360</v>
      </c>
    </row>
    <row r="15859" spans="1:6" x14ac:dyDescent="0.2">
      <c r="A15859" s="42" t="s">
        <v>646</v>
      </c>
      <c r="B15859" s="42" t="s">
        <v>8464</v>
      </c>
      <c r="C15859">
        <v>2013</v>
      </c>
      <c r="D15859" s="42" t="s">
        <v>9126</v>
      </c>
      <c r="E15859" t="b">
        <v>0</v>
      </c>
      <c r="F15859" s="42" t="s">
        <v>9360</v>
      </c>
    </row>
    <row r="15860" spans="1:6" x14ac:dyDescent="0.2">
      <c r="A15860" s="42" t="s">
        <v>646</v>
      </c>
      <c r="B15860" s="42" t="s">
        <v>8464</v>
      </c>
      <c r="C15860">
        <v>2014</v>
      </c>
      <c r="D15860" s="42" t="s">
        <v>8997</v>
      </c>
      <c r="E15860" t="b">
        <v>0</v>
      </c>
      <c r="F15860" s="42" t="s">
        <v>9360</v>
      </c>
    </row>
    <row r="15861" spans="1:6" x14ac:dyDescent="0.2">
      <c r="A15861" s="42" t="s">
        <v>646</v>
      </c>
      <c r="B15861" s="42" t="s">
        <v>8464</v>
      </c>
      <c r="C15861">
        <v>2015</v>
      </c>
      <c r="D15861" s="42" t="s">
        <v>9152</v>
      </c>
      <c r="E15861" t="b">
        <v>0</v>
      </c>
      <c r="F15861" s="42" t="s">
        <v>9360</v>
      </c>
    </row>
    <row r="15862" spans="1:6" x14ac:dyDescent="0.2">
      <c r="A15862" s="42" t="s">
        <v>646</v>
      </c>
      <c r="B15862" s="42" t="s">
        <v>8464</v>
      </c>
      <c r="C15862">
        <v>2016</v>
      </c>
      <c r="D15862" s="42" t="s">
        <v>9167</v>
      </c>
      <c r="E15862" t="b">
        <v>0</v>
      </c>
      <c r="F15862" s="42" t="s">
        <v>9360</v>
      </c>
    </row>
    <row r="15863" spans="1:6" x14ac:dyDescent="0.2">
      <c r="A15863" s="42" t="s">
        <v>646</v>
      </c>
      <c r="B15863" s="42" t="s">
        <v>8464</v>
      </c>
      <c r="C15863">
        <v>2017</v>
      </c>
      <c r="D15863" s="42" t="s">
        <v>8557</v>
      </c>
      <c r="E15863" t="b">
        <v>0</v>
      </c>
      <c r="F15863" s="42" t="s">
        <v>9360</v>
      </c>
    </row>
    <row r="15864" spans="1:6" x14ac:dyDescent="0.2">
      <c r="A15864" s="42" t="s">
        <v>646</v>
      </c>
      <c r="B15864" s="42" t="s">
        <v>8464</v>
      </c>
      <c r="C15864">
        <v>2018</v>
      </c>
      <c r="D15864" s="42" t="s">
        <v>9055</v>
      </c>
      <c r="E15864" t="b">
        <v>0</v>
      </c>
      <c r="F15864" s="42" t="s">
        <v>9360</v>
      </c>
    </row>
    <row r="15865" spans="1:6" x14ac:dyDescent="0.2">
      <c r="A15865" s="42" t="s">
        <v>646</v>
      </c>
      <c r="B15865" s="42" t="s">
        <v>8464</v>
      </c>
      <c r="C15865">
        <v>2019</v>
      </c>
      <c r="D15865" s="42" t="s">
        <v>8467</v>
      </c>
      <c r="E15865" t="b">
        <v>0</v>
      </c>
      <c r="F15865" s="42" t="s">
        <v>9360</v>
      </c>
    </row>
    <row r="15866" spans="1:6" x14ac:dyDescent="0.2">
      <c r="A15866" s="42" t="s">
        <v>674</v>
      </c>
      <c r="B15866" s="42" t="s">
        <v>8454</v>
      </c>
      <c r="C15866">
        <v>2013</v>
      </c>
      <c r="D15866" s="42" t="s">
        <v>9449</v>
      </c>
      <c r="E15866" t="b">
        <v>0</v>
      </c>
      <c r="F15866" s="42" t="s">
        <v>9450</v>
      </c>
    </row>
    <row r="15867" spans="1:6" x14ac:dyDescent="0.2">
      <c r="A15867" s="42" t="s">
        <v>674</v>
      </c>
      <c r="B15867" s="42" t="s">
        <v>8454</v>
      </c>
      <c r="C15867">
        <v>2014</v>
      </c>
      <c r="D15867" s="42" t="s">
        <v>9105</v>
      </c>
      <c r="E15867" t="b">
        <v>0</v>
      </c>
      <c r="F15867" s="42" t="s">
        <v>9450</v>
      </c>
    </row>
    <row r="15868" spans="1:6" x14ac:dyDescent="0.2">
      <c r="A15868" s="42" t="s">
        <v>674</v>
      </c>
      <c r="B15868" s="42" t="s">
        <v>8454</v>
      </c>
      <c r="C15868">
        <v>2015</v>
      </c>
      <c r="D15868" s="42" t="s">
        <v>9451</v>
      </c>
      <c r="E15868" t="b">
        <v>0</v>
      </c>
      <c r="F15868" s="42" t="s">
        <v>9450</v>
      </c>
    </row>
    <row r="15869" spans="1:6" x14ac:dyDescent="0.2">
      <c r="A15869" s="42" t="s">
        <v>674</v>
      </c>
      <c r="B15869" s="42" t="s">
        <v>8454</v>
      </c>
      <c r="C15869">
        <v>2016</v>
      </c>
      <c r="D15869" s="42" t="s">
        <v>9452</v>
      </c>
      <c r="E15869" t="b">
        <v>0</v>
      </c>
      <c r="F15869" s="42" t="s">
        <v>9450</v>
      </c>
    </row>
    <row r="15870" spans="1:6" x14ac:dyDescent="0.2">
      <c r="A15870" s="42" t="s">
        <v>674</v>
      </c>
      <c r="B15870" s="42" t="s">
        <v>8454</v>
      </c>
      <c r="C15870">
        <v>2017</v>
      </c>
      <c r="D15870" s="42" t="s">
        <v>9453</v>
      </c>
      <c r="E15870" t="b">
        <v>0</v>
      </c>
      <c r="F15870" s="42" t="s">
        <v>9450</v>
      </c>
    </row>
    <row r="15871" spans="1:6" x14ac:dyDescent="0.2">
      <c r="A15871" s="42" t="s">
        <v>674</v>
      </c>
      <c r="B15871" s="42" t="s">
        <v>8454</v>
      </c>
      <c r="C15871">
        <v>2018</v>
      </c>
      <c r="D15871" s="42" t="s">
        <v>9454</v>
      </c>
      <c r="E15871" t="b">
        <v>0</v>
      </c>
      <c r="F15871" s="42" t="s">
        <v>9450</v>
      </c>
    </row>
    <row r="15872" spans="1:6" x14ac:dyDescent="0.2">
      <c r="A15872" s="42" t="s">
        <v>674</v>
      </c>
      <c r="B15872" s="42" t="s">
        <v>8454</v>
      </c>
      <c r="C15872">
        <v>2019</v>
      </c>
      <c r="D15872" s="42" t="s">
        <v>9455</v>
      </c>
      <c r="E15872" t="b">
        <v>0</v>
      </c>
      <c r="F15872" s="42" t="s">
        <v>9450</v>
      </c>
    </row>
    <row r="15873" spans="1:6" x14ac:dyDescent="0.2">
      <c r="A15873" s="42" t="s">
        <v>674</v>
      </c>
      <c r="B15873" s="42" t="s">
        <v>8462</v>
      </c>
      <c r="C15873">
        <v>2013</v>
      </c>
      <c r="D15873" s="42" t="s">
        <v>9456</v>
      </c>
      <c r="E15873" t="b">
        <v>0</v>
      </c>
      <c r="F15873" s="42" t="s">
        <v>9450</v>
      </c>
    </row>
    <row r="15874" spans="1:6" x14ac:dyDescent="0.2">
      <c r="A15874" s="42" t="s">
        <v>674</v>
      </c>
      <c r="B15874" s="42" t="s">
        <v>8462</v>
      </c>
      <c r="C15874">
        <v>2014</v>
      </c>
      <c r="D15874" s="42" t="s">
        <v>9457</v>
      </c>
      <c r="E15874" t="b">
        <v>0</v>
      </c>
      <c r="F15874" s="42" t="s">
        <v>9450</v>
      </c>
    </row>
    <row r="15875" spans="1:6" x14ac:dyDescent="0.2">
      <c r="A15875" s="42" t="s">
        <v>674</v>
      </c>
      <c r="B15875" s="42" t="s">
        <v>8462</v>
      </c>
      <c r="C15875">
        <v>2015</v>
      </c>
      <c r="D15875" s="42" t="s">
        <v>9458</v>
      </c>
      <c r="E15875" t="b">
        <v>0</v>
      </c>
      <c r="F15875" s="42" t="s">
        <v>9450</v>
      </c>
    </row>
    <row r="15876" spans="1:6" x14ac:dyDescent="0.2">
      <c r="A15876" s="42" t="s">
        <v>674</v>
      </c>
      <c r="B15876" s="42" t="s">
        <v>8462</v>
      </c>
      <c r="C15876">
        <v>2016</v>
      </c>
      <c r="D15876" s="42" t="s">
        <v>9459</v>
      </c>
      <c r="E15876" t="b">
        <v>0</v>
      </c>
      <c r="F15876" s="42" t="s">
        <v>9450</v>
      </c>
    </row>
    <row r="15877" spans="1:6" x14ac:dyDescent="0.2">
      <c r="A15877" s="42" t="s">
        <v>674</v>
      </c>
      <c r="B15877" s="42" t="s">
        <v>8462</v>
      </c>
      <c r="C15877">
        <v>2017</v>
      </c>
      <c r="D15877" s="42" t="s">
        <v>9460</v>
      </c>
      <c r="E15877" t="b">
        <v>0</v>
      </c>
      <c r="F15877" s="42" t="s">
        <v>9450</v>
      </c>
    </row>
    <row r="15878" spans="1:6" x14ac:dyDescent="0.2">
      <c r="A15878" s="42" t="s">
        <v>674</v>
      </c>
      <c r="B15878" s="42" t="s">
        <v>8462</v>
      </c>
      <c r="C15878">
        <v>2018</v>
      </c>
      <c r="D15878" s="42" t="s">
        <v>9461</v>
      </c>
      <c r="E15878" t="b">
        <v>0</v>
      </c>
      <c r="F15878" s="42" t="s">
        <v>9450</v>
      </c>
    </row>
    <row r="15879" spans="1:6" x14ac:dyDescent="0.2">
      <c r="A15879" s="42" t="s">
        <v>674</v>
      </c>
      <c r="B15879" s="42" t="s">
        <v>8462</v>
      </c>
      <c r="C15879">
        <v>2019</v>
      </c>
      <c r="D15879" s="42" t="s">
        <v>9462</v>
      </c>
      <c r="E15879" t="b">
        <v>0</v>
      </c>
      <c r="F15879" s="42" t="s">
        <v>9450</v>
      </c>
    </row>
    <row r="15880" spans="1:6" x14ac:dyDescent="0.2">
      <c r="A15880" s="42" t="s">
        <v>674</v>
      </c>
      <c r="B15880" s="42" t="s">
        <v>8464</v>
      </c>
      <c r="C15880">
        <v>2013</v>
      </c>
      <c r="D15880" s="42" t="s">
        <v>8467</v>
      </c>
      <c r="E15880" t="b">
        <v>0</v>
      </c>
      <c r="F15880" s="42" t="s">
        <v>9450</v>
      </c>
    </row>
    <row r="15881" spans="1:6" x14ac:dyDescent="0.2">
      <c r="A15881" s="42" t="s">
        <v>674</v>
      </c>
      <c r="B15881" s="42" t="s">
        <v>8464</v>
      </c>
      <c r="C15881">
        <v>2014</v>
      </c>
      <c r="D15881" s="42" t="s">
        <v>8631</v>
      </c>
      <c r="E15881" t="b">
        <v>0</v>
      </c>
      <c r="F15881" s="42" t="s">
        <v>9450</v>
      </c>
    </row>
    <row r="15882" spans="1:6" x14ac:dyDescent="0.2">
      <c r="A15882" s="42" t="s">
        <v>674</v>
      </c>
      <c r="B15882" s="42" t="s">
        <v>8464</v>
      </c>
      <c r="C15882">
        <v>2015</v>
      </c>
      <c r="D15882" s="42" t="s">
        <v>9463</v>
      </c>
      <c r="E15882" t="b">
        <v>0</v>
      </c>
      <c r="F15882" s="42" t="s">
        <v>9450</v>
      </c>
    </row>
    <row r="15883" spans="1:6" x14ac:dyDescent="0.2">
      <c r="A15883" s="42" t="s">
        <v>674</v>
      </c>
      <c r="B15883" s="42" t="s">
        <v>8464</v>
      </c>
      <c r="C15883">
        <v>2016</v>
      </c>
      <c r="D15883" s="42" t="s">
        <v>9035</v>
      </c>
      <c r="E15883" t="b">
        <v>0</v>
      </c>
      <c r="F15883" s="42" t="s">
        <v>9450</v>
      </c>
    </row>
    <row r="15884" spans="1:6" x14ac:dyDescent="0.2">
      <c r="A15884" s="42" t="s">
        <v>674</v>
      </c>
      <c r="B15884" s="42" t="s">
        <v>8464</v>
      </c>
      <c r="C15884">
        <v>2017</v>
      </c>
      <c r="D15884" s="42" t="s">
        <v>9044</v>
      </c>
      <c r="E15884" t="b">
        <v>0</v>
      </c>
      <c r="F15884" s="42" t="s">
        <v>9450</v>
      </c>
    </row>
    <row r="15885" spans="1:6" x14ac:dyDescent="0.2">
      <c r="A15885" s="42" t="s">
        <v>674</v>
      </c>
      <c r="B15885" s="42" t="s">
        <v>8464</v>
      </c>
      <c r="C15885">
        <v>2018</v>
      </c>
      <c r="D15885" s="42" t="s">
        <v>8766</v>
      </c>
      <c r="E15885" t="b">
        <v>0</v>
      </c>
      <c r="F15885" s="42" t="s">
        <v>9450</v>
      </c>
    </row>
    <row r="15886" spans="1:6" x14ac:dyDescent="0.2">
      <c r="A15886" s="42" t="s">
        <v>674</v>
      </c>
      <c r="B15886" s="42" t="s">
        <v>8464</v>
      </c>
      <c r="C15886">
        <v>2019</v>
      </c>
      <c r="D15886" s="42" t="s">
        <v>8920</v>
      </c>
      <c r="E15886" t="b">
        <v>0</v>
      </c>
      <c r="F15886" s="42" t="s">
        <v>9450</v>
      </c>
    </row>
    <row r="15887" spans="1:6" x14ac:dyDescent="0.2">
      <c r="A15887" s="42" t="s">
        <v>624</v>
      </c>
      <c r="B15887" s="42" t="s">
        <v>8454</v>
      </c>
      <c r="C15887">
        <v>2013</v>
      </c>
      <c r="D15887" s="42" t="s">
        <v>8696</v>
      </c>
      <c r="E15887" t="b">
        <v>0</v>
      </c>
      <c r="F15887" s="42" t="s">
        <v>9297</v>
      </c>
    </row>
    <row r="15888" spans="1:6" x14ac:dyDescent="0.2">
      <c r="A15888" s="42" t="s">
        <v>624</v>
      </c>
      <c r="B15888" s="42" t="s">
        <v>8454</v>
      </c>
      <c r="C15888">
        <v>2014</v>
      </c>
      <c r="D15888" s="42" t="s">
        <v>9083</v>
      </c>
      <c r="E15888" t="b">
        <v>0</v>
      </c>
      <c r="F15888" s="42" t="s">
        <v>9297</v>
      </c>
    </row>
    <row r="15889" spans="1:6" x14ac:dyDescent="0.2">
      <c r="A15889" s="42" t="s">
        <v>624</v>
      </c>
      <c r="B15889" s="42" t="s">
        <v>8454</v>
      </c>
      <c r="C15889">
        <v>2015</v>
      </c>
      <c r="D15889" s="42" t="s">
        <v>9110</v>
      </c>
      <c r="E15889" t="b">
        <v>0</v>
      </c>
      <c r="F15889" s="42" t="s">
        <v>9297</v>
      </c>
    </row>
    <row r="15890" spans="1:6" x14ac:dyDescent="0.2">
      <c r="A15890" s="42" t="s">
        <v>624</v>
      </c>
      <c r="B15890" s="42" t="s">
        <v>8454</v>
      </c>
      <c r="C15890">
        <v>2016</v>
      </c>
      <c r="D15890" s="42" t="s">
        <v>9298</v>
      </c>
      <c r="E15890" t="b">
        <v>0</v>
      </c>
      <c r="F15890" s="42" t="s">
        <v>9297</v>
      </c>
    </row>
    <row r="15891" spans="1:6" x14ac:dyDescent="0.2">
      <c r="A15891" s="42" t="s">
        <v>624</v>
      </c>
      <c r="B15891" s="42" t="s">
        <v>8454</v>
      </c>
      <c r="C15891">
        <v>2017</v>
      </c>
      <c r="D15891" s="42" t="s">
        <v>8765</v>
      </c>
      <c r="E15891" t="b">
        <v>0</v>
      </c>
      <c r="F15891" s="42" t="s">
        <v>9297</v>
      </c>
    </row>
    <row r="15892" spans="1:6" x14ac:dyDescent="0.2">
      <c r="A15892" s="42" t="s">
        <v>624</v>
      </c>
      <c r="B15892" s="42" t="s">
        <v>8454</v>
      </c>
      <c r="C15892">
        <v>2018</v>
      </c>
      <c r="D15892" s="42" t="s">
        <v>8749</v>
      </c>
      <c r="E15892" t="b">
        <v>0</v>
      </c>
      <c r="F15892" s="42" t="s">
        <v>9297</v>
      </c>
    </row>
    <row r="15893" spans="1:6" x14ac:dyDescent="0.2">
      <c r="A15893" s="42" t="s">
        <v>624</v>
      </c>
      <c r="B15893" s="42" t="s">
        <v>8454</v>
      </c>
      <c r="C15893">
        <v>2019</v>
      </c>
      <c r="D15893" s="42" t="s">
        <v>8625</v>
      </c>
      <c r="E15893" t="b">
        <v>0</v>
      </c>
      <c r="F15893" s="42" t="s">
        <v>9297</v>
      </c>
    </row>
    <row r="15894" spans="1:6" x14ac:dyDescent="0.2">
      <c r="A15894" s="42" t="s">
        <v>624</v>
      </c>
      <c r="B15894" s="42" t="s">
        <v>8462</v>
      </c>
      <c r="C15894">
        <v>2013</v>
      </c>
      <c r="D15894" s="42" t="s">
        <v>8555</v>
      </c>
      <c r="E15894" t="b">
        <v>0</v>
      </c>
      <c r="F15894" s="42" t="s">
        <v>9297</v>
      </c>
    </row>
    <row r="15895" spans="1:6" x14ac:dyDescent="0.2">
      <c r="A15895" s="42" t="s">
        <v>624</v>
      </c>
      <c r="B15895" s="42" t="s">
        <v>8462</v>
      </c>
      <c r="C15895">
        <v>2014</v>
      </c>
      <c r="D15895" s="42" t="s">
        <v>8755</v>
      </c>
      <c r="E15895" t="b">
        <v>0</v>
      </c>
      <c r="F15895" s="42" t="s">
        <v>9297</v>
      </c>
    </row>
    <row r="15896" spans="1:6" x14ac:dyDescent="0.2">
      <c r="A15896" s="42" t="s">
        <v>624</v>
      </c>
      <c r="B15896" s="42" t="s">
        <v>8462</v>
      </c>
      <c r="C15896">
        <v>2015</v>
      </c>
      <c r="D15896" s="42" t="s">
        <v>9294</v>
      </c>
      <c r="E15896" t="b">
        <v>0</v>
      </c>
      <c r="F15896" s="42" t="s">
        <v>9297</v>
      </c>
    </row>
    <row r="15897" spans="1:6" x14ac:dyDescent="0.2">
      <c r="A15897" s="42" t="s">
        <v>624</v>
      </c>
      <c r="B15897" s="42" t="s">
        <v>8462</v>
      </c>
      <c r="C15897">
        <v>2016</v>
      </c>
      <c r="D15897" s="42" t="s">
        <v>9146</v>
      </c>
      <c r="E15897" t="b">
        <v>0</v>
      </c>
      <c r="F15897" s="42" t="s">
        <v>9297</v>
      </c>
    </row>
    <row r="15898" spans="1:6" x14ac:dyDescent="0.2">
      <c r="A15898" s="42" t="s">
        <v>624</v>
      </c>
      <c r="B15898" s="42" t="s">
        <v>8462</v>
      </c>
      <c r="C15898">
        <v>2017</v>
      </c>
      <c r="D15898" s="42" t="s">
        <v>8765</v>
      </c>
      <c r="E15898" t="b">
        <v>0</v>
      </c>
      <c r="F15898" s="42" t="s">
        <v>9297</v>
      </c>
    </row>
    <row r="15899" spans="1:6" x14ac:dyDescent="0.2">
      <c r="A15899" s="42" t="s">
        <v>624</v>
      </c>
      <c r="B15899" s="42" t="s">
        <v>8462</v>
      </c>
      <c r="C15899">
        <v>2018</v>
      </c>
      <c r="D15899" s="42" t="s">
        <v>9299</v>
      </c>
      <c r="E15899" t="b">
        <v>0</v>
      </c>
      <c r="F15899" s="42" t="s">
        <v>9297</v>
      </c>
    </row>
    <row r="15900" spans="1:6" x14ac:dyDescent="0.2">
      <c r="A15900" s="42" t="s">
        <v>624</v>
      </c>
      <c r="B15900" s="42" t="s">
        <v>8462</v>
      </c>
      <c r="C15900">
        <v>2019</v>
      </c>
      <c r="D15900" s="42" t="s">
        <v>8455</v>
      </c>
      <c r="E15900" t="b">
        <v>0</v>
      </c>
      <c r="F15900" s="42" t="s">
        <v>9297</v>
      </c>
    </row>
    <row r="15901" spans="1:6" x14ac:dyDescent="0.2">
      <c r="A15901" s="42" t="s">
        <v>624</v>
      </c>
      <c r="B15901" s="42" t="s">
        <v>8464</v>
      </c>
      <c r="C15901">
        <v>2013</v>
      </c>
      <c r="D15901" s="42" t="s">
        <v>8592</v>
      </c>
      <c r="E15901" t="b">
        <v>0</v>
      </c>
      <c r="F15901" s="42" t="s">
        <v>9297</v>
      </c>
    </row>
    <row r="15902" spans="1:6" x14ac:dyDescent="0.2">
      <c r="A15902" s="42" t="s">
        <v>624</v>
      </c>
      <c r="B15902" s="42" t="s">
        <v>8464</v>
      </c>
      <c r="C15902">
        <v>2014</v>
      </c>
      <c r="D15902" s="42" t="s">
        <v>8557</v>
      </c>
      <c r="E15902" t="b">
        <v>0</v>
      </c>
      <c r="F15902" s="42" t="s">
        <v>9297</v>
      </c>
    </row>
    <row r="15903" spans="1:6" x14ac:dyDescent="0.2">
      <c r="A15903" s="42" t="s">
        <v>624</v>
      </c>
      <c r="B15903" s="42" t="s">
        <v>8464</v>
      </c>
      <c r="C15903">
        <v>2015</v>
      </c>
      <c r="D15903" s="42" t="s">
        <v>9033</v>
      </c>
      <c r="E15903" t="b">
        <v>0</v>
      </c>
      <c r="F15903" s="42" t="s">
        <v>9297</v>
      </c>
    </row>
    <row r="15904" spans="1:6" x14ac:dyDescent="0.2">
      <c r="A15904" s="42" t="s">
        <v>624</v>
      </c>
      <c r="B15904" s="42" t="s">
        <v>8464</v>
      </c>
      <c r="C15904">
        <v>2016</v>
      </c>
      <c r="D15904" s="42" t="s">
        <v>8556</v>
      </c>
      <c r="E15904" t="b">
        <v>0</v>
      </c>
      <c r="F15904" s="42" t="s">
        <v>9297</v>
      </c>
    </row>
    <row r="15905" spans="1:6" x14ac:dyDescent="0.2">
      <c r="A15905" s="42" t="s">
        <v>624</v>
      </c>
      <c r="B15905" s="42" t="s">
        <v>8464</v>
      </c>
      <c r="C15905">
        <v>2017</v>
      </c>
      <c r="D15905" s="42" t="s">
        <v>8513</v>
      </c>
      <c r="E15905" t="b">
        <v>0</v>
      </c>
      <c r="F15905" s="42" t="s">
        <v>9297</v>
      </c>
    </row>
    <row r="15906" spans="1:6" x14ac:dyDescent="0.2">
      <c r="A15906" s="42" t="s">
        <v>624</v>
      </c>
      <c r="B15906" s="42" t="s">
        <v>8464</v>
      </c>
      <c r="C15906">
        <v>2018</v>
      </c>
      <c r="D15906" s="42" t="s">
        <v>9089</v>
      </c>
      <c r="E15906" t="b">
        <v>0</v>
      </c>
      <c r="F15906" s="42" t="s">
        <v>9297</v>
      </c>
    </row>
    <row r="15907" spans="1:6" x14ac:dyDescent="0.2">
      <c r="A15907" s="42" t="s">
        <v>624</v>
      </c>
      <c r="B15907" s="42" t="s">
        <v>8464</v>
      </c>
      <c r="C15907">
        <v>2019</v>
      </c>
      <c r="D15907" s="42" t="s">
        <v>9300</v>
      </c>
      <c r="E15907" t="b">
        <v>0</v>
      </c>
      <c r="F15907" s="42" t="s">
        <v>9297</v>
      </c>
    </row>
    <row r="15908" spans="1:6" x14ac:dyDescent="0.2">
      <c r="A15908" s="42" t="s">
        <v>615</v>
      </c>
      <c r="B15908" s="42" t="s">
        <v>8454</v>
      </c>
      <c r="C15908">
        <v>2013</v>
      </c>
      <c r="D15908" s="42" t="s">
        <v>9146</v>
      </c>
      <c r="E15908" t="b">
        <v>0</v>
      </c>
      <c r="F15908" s="42" t="s">
        <v>9266</v>
      </c>
    </row>
    <row r="15909" spans="1:6" x14ac:dyDescent="0.2">
      <c r="A15909" s="42" t="s">
        <v>615</v>
      </c>
      <c r="B15909" s="42" t="s">
        <v>8454</v>
      </c>
      <c r="C15909">
        <v>2014</v>
      </c>
      <c r="D15909" s="42" t="s">
        <v>8707</v>
      </c>
      <c r="E15909" t="b">
        <v>0</v>
      </c>
      <c r="F15909" s="42" t="s">
        <v>9266</v>
      </c>
    </row>
    <row r="15910" spans="1:6" x14ac:dyDescent="0.2">
      <c r="A15910" s="42" t="s">
        <v>615</v>
      </c>
      <c r="B15910" s="42" t="s">
        <v>8454</v>
      </c>
      <c r="C15910">
        <v>2015</v>
      </c>
      <c r="D15910" s="42" t="s">
        <v>9267</v>
      </c>
      <c r="E15910" t="b">
        <v>0</v>
      </c>
      <c r="F15910" s="42" t="s">
        <v>9266</v>
      </c>
    </row>
    <row r="15911" spans="1:6" x14ac:dyDescent="0.2">
      <c r="A15911" s="42" t="s">
        <v>615</v>
      </c>
      <c r="B15911" s="42" t="s">
        <v>8454</v>
      </c>
      <c r="C15911">
        <v>2016</v>
      </c>
      <c r="D15911" s="42" t="s">
        <v>9084</v>
      </c>
      <c r="E15911" t="b">
        <v>0</v>
      </c>
      <c r="F15911" s="42" t="s">
        <v>9266</v>
      </c>
    </row>
    <row r="15912" spans="1:6" x14ac:dyDescent="0.2">
      <c r="A15912" s="42" t="s">
        <v>615</v>
      </c>
      <c r="B15912" s="42" t="s">
        <v>8454</v>
      </c>
      <c r="C15912">
        <v>2017</v>
      </c>
      <c r="D15912" s="42" t="s">
        <v>9245</v>
      </c>
      <c r="E15912" t="b">
        <v>0</v>
      </c>
      <c r="F15912" s="42" t="s">
        <v>9266</v>
      </c>
    </row>
    <row r="15913" spans="1:6" x14ac:dyDescent="0.2">
      <c r="A15913" s="42" t="s">
        <v>615</v>
      </c>
      <c r="B15913" s="42" t="s">
        <v>8454</v>
      </c>
      <c r="C15913">
        <v>2018</v>
      </c>
      <c r="D15913" s="42" t="s">
        <v>9268</v>
      </c>
      <c r="E15913" t="b">
        <v>0</v>
      </c>
      <c r="F15913" s="42" t="s">
        <v>9266</v>
      </c>
    </row>
    <row r="15914" spans="1:6" x14ac:dyDescent="0.2">
      <c r="A15914" s="42" t="s">
        <v>615</v>
      </c>
      <c r="B15914" s="42" t="s">
        <v>8454</v>
      </c>
      <c r="C15914">
        <v>2019</v>
      </c>
      <c r="D15914" s="42" t="s">
        <v>9269</v>
      </c>
      <c r="E15914" t="b">
        <v>0</v>
      </c>
      <c r="F15914" s="42" t="s">
        <v>9266</v>
      </c>
    </row>
    <row r="15915" spans="1:6" x14ac:dyDescent="0.2">
      <c r="A15915" s="42" t="s">
        <v>615</v>
      </c>
      <c r="B15915" s="42" t="s">
        <v>8462</v>
      </c>
      <c r="C15915">
        <v>2013</v>
      </c>
      <c r="D15915" s="42" t="s">
        <v>8460</v>
      </c>
      <c r="E15915" t="b">
        <v>0</v>
      </c>
      <c r="F15915" s="42" t="s">
        <v>9266</v>
      </c>
    </row>
    <row r="15916" spans="1:6" x14ac:dyDescent="0.2">
      <c r="A15916" s="42" t="s">
        <v>615</v>
      </c>
      <c r="B15916" s="42" t="s">
        <v>8462</v>
      </c>
      <c r="C15916">
        <v>2014</v>
      </c>
      <c r="D15916" s="42" t="s">
        <v>8755</v>
      </c>
      <c r="E15916" t="b">
        <v>0</v>
      </c>
      <c r="F15916" s="42" t="s">
        <v>9266</v>
      </c>
    </row>
    <row r="15917" spans="1:6" x14ac:dyDescent="0.2">
      <c r="A15917" s="42" t="s">
        <v>615</v>
      </c>
      <c r="B15917" s="42" t="s">
        <v>8462</v>
      </c>
      <c r="C15917">
        <v>2015</v>
      </c>
      <c r="D15917" s="42" t="s">
        <v>8756</v>
      </c>
      <c r="E15917" t="b">
        <v>0</v>
      </c>
      <c r="F15917" s="42" t="s">
        <v>9266</v>
      </c>
    </row>
    <row r="15918" spans="1:6" x14ac:dyDescent="0.2">
      <c r="A15918" s="42" t="s">
        <v>615</v>
      </c>
      <c r="B15918" s="42" t="s">
        <v>8462</v>
      </c>
      <c r="C15918">
        <v>2016</v>
      </c>
      <c r="D15918" s="42" t="s">
        <v>9036</v>
      </c>
      <c r="E15918" t="b">
        <v>0</v>
      </c>
      <c r="F15918" s="42" t="s">
        <v>9266</v>
      </c>
    </row>
    <row r="15919" spans="1:6" x14ac:dyDescent="0.2">
      <c r="A15919" s="42" t="s">
        <v>615</v>
      </c>
      <c r="B15919" s="42" t="s">
        <v>8462</v>
      </c>
      <c r="C15919">
        <v>2017</v>
      </c>
      <c r="D15919" s="42" t="s">
        <v>9194</v>
      </c>
      <c r="E15919" t="b">
        <v>0</v>
      </c>
      <c r="F15919" s="42" t="s">
        <v>9266</v>
      </c>
    </row>
    <row r="15920" spans="1:6" x14ac:dyDescent="0.2">
      <c r="A15920" s="42" t="s">
        <v>615</v>
      </c>
      <c r="B15920" s="42" t="s">
        <v>8462</v>
      </c>
      <c r="C15920">
        <v>2018</v>
      </c>
      <c r="D15920" s="42" t="s">
        <v>8758</v>
      </c>
      <c r="E15920" t="b">
        <v>0</v>
      </c>
      <c r="F15920" s="42" t="s">
        <v>9266</v>
      </c>
    </row>
    <row r="15921" spans="1:6" x14ac:dyDescent="0.2">
      <c r="A15921" s="42" t="s">
        <v>615</v>
      </c>
      <c r="B15921" s="42" t="s">
        <v>8462</v>
      </c>
      <c r="C15921">
        <v>2019</v>
      </c>
      <c r="D15921" s="42" t="s">
        <v>9270</v>
      </c>
      <c r="E15921" t="b">
        <v>0</v>
      </c>
      <c r="F15921" s="42" t="s">
        <v>9266</v>
      </c>
    </row>
    <row r="15922" spans="1:6" x14ac:dyDescent="0.2">
      <c r="A15922" s="42" t="s">
        <v>615</v>
      </c>
      <c r="B15922" s="42" t="s">
        <v>8464</v>
      </c>
      <c r="C15922">
        <v>2013</v>
      </c>
      <c r="D15922" s="42" t="s">
        <v>8969</v>
      </c>
      <c r="E15922" t="b">
        <v>0</v>
      </c>
      <c r="F15922" s="42" t="s">
        <v>9266</v>
      </c>
    </row>
    <row r="15923" spans="1:6" x14ac:dyDescent="0.2">
      <c r="A15923" s="42" t="s">
        <v>615</v>
      </c>
      <c r="B15923" s="42" t="s">
        <v>8464</v>
      </c>
      <c r="C15923">
        <v>2014</v>
      </c>
      <c r="D15923" s="42" t="s">
        <v>8694</v>
      </c>
      <c r="E15923" t="b">
        <v>0</v>
      </c>
      <c r="F15923" s="42" t="s">
        <v>9266</v>
      </c>
    </row>
    <row r="15924" spans="1:6" x14ac:dyDescent="0.2">
      <c r="A15924" s="42" t="s">
        <v>615</v>
      </c>
      <c r="B15924" s="42" t="s">
        <v>8464</v>
      </c>
      <c r="C15924">
        <v>2015</v>
      </c>
      <c r="D15924" s="42" t="s">
        <v>9171</v>
      </c>
      <c r="E15924" t="b">
        <v>0</v>
      </c>
      <c r="F15924" s="42" t="s">
        <v>9266</v>
      </c>
    </row>
    <row r="15925" spans="1:6" x14ac:dyDescent="0.2">
      <c r="A15925" s="42" t="s">
        <v>615</v>
      </c>
      <c r="B15925" s="42" t="s">
        <v>8464</v>
      </c>
      <c r="C15925">
        <v>2016</v>
      </c>
      <c r="D15925" s="42" t="s">
        <v>9271</v>
      </c>
      <c r="E15925" t="b">
        <v>0</v>
      </c>
      <c r="F15925" s="42" t="s">
        <v>9266</v>
      </c>
    </row>
    <row r="15926" spans="1:6" x14ac:dyDescent="0.2">
      <c r="A15926" s="42" t="s">
        <v>615</v>
      </c>
      <c r="B15926" s="42" t="s">
        <v>8464</v>
      </c>
      <c r="C15926">
        <v>2017</v>
      </c>
      <c r="D15926" s="42" t="s">
        <v>9127</v>
      </c>
      <c r="E15926" t="b">
        <v>0</v>
      </c>
      <c r="F15926" s="42" t="s">
        <v>9266</v>
      </c>
    </row>
    <row r="15927" spans="1:6" x14ac:dyDescent="0.2">
      <c r="A15927" s="42" t="s">
        <v>615</v>
      </c>
      <c r="B15927" s="42" t="s">
        <v>8464</v>
      </c>
      <c r="C15927">
        <v>2018</v>
      </c>
      <c r="D15927" s="42" t="s">
        <v>9205</v>
      </c>
      <c r="E15927" t="b">
        <v>0</v>
      </c>
      <c r="F15927" s="42" t="s">
        <v>9266</v>
      </c>
    </row>
    <row r="15928" spans="1:6" x14ac:dyDescent="0.2">
      <c r="A15928" s="42" t="s">
        <v>615</v>
      </c>
      <c r="B15928" s="42" t="s">
        <v>8464</v>
      </c>
      <c r="C15928">
        <v>2019</v>
      </c>
      <c r="D15928" s="42" t="s">
        <v>9207</v>
      </c>
      <c r="E15928" t="b">
        <v>0</v>
      </c>
      <c r="F15928" s="42" t="s">
        <v>9266</v>
      </c>
    </row>
    <row r="15929" spans="1:6" x14ac:dyDescent="0.2">
      <c r="A15929" s="42" t="s">
        <v>559</v>
      </c>
      <c r="B15929" s="42" t="s">
        <v>8454</v>
      </c>
      <c r="C15929">
        <v>2013</v>
      </c>
      <c r="D15929" s="42" t="s">
        <v>9044</v>
      </c>
      <c r="E15929" t="b">
        <v>1</v>
      </c>
      <c r="F15929" s="42" t="s">
        <v>578</v>
      </c>
    </row>
    <row r="15930" spans="1:6" x14ac:dyDescent="0.2">
      <c r="A15930" s="42" t="s">
        <v>559</v>
      </c>
      <c r="B15930" s="42" t="s">
        <v>8454</v>
      </c>
      <c r="C15930">
        <v>2014</v>
      </c>
      <c r="D15930" s="42" t="s">
        <v>9137</v>
      </c>
      <c r="E15930" t="b">
        <v>1</v>
      </c>
      <c r="F15930" s="42" t="s">
        <v>578</v>
      </c>
    </row>
    <row r="15931" spans="1:6" x14ac:dyDescent="0.2">
      <c r="A15931" s="42" t="s">
        <v>559</v>
      </c>
      <c r="B15931" s="42" t="s">
        <v>8454</v>
      </c>
      <c r="C15931">
        <v>2015</v>
      </c>
      <c r="D15931" s="42" t="s">
        <v>9138</v>
      </c>
      <c r="E15931" t="b">
        <v>1</v>
      </c>
      <c r="F15931" s="42" t="s">
        <v>578</v>
      </c>
    </row>
    <row r="15932" spans="1:6" x14ac:dyDescent="0.2">
      <c r="A15932" s="42" t="s">
        <v>559</v>
      </c>
      <c r="B15932" s="42" t="s">
        <v>8454</v>
      </c>
      <c r="C15932">
        <v>2016</v>
      </c>
      <c r="D15932" s="42" t="s">
        <v>8753</v>
      </c>
      <c r="E15932" t="b">
        <v>1</v>
      </c>
      <c r="F15932" s="42" t="s">
        <v>578</v>
      </c>
    </row>
    <row r="15933" spans="1:6" x14ac:dyDescent="0.2">
      <c r="A15933" s="42" t="s">
        <v>559</v>
      </c>
      <c r="B15933" s="42" t="s">
        <v>8454</v>
      </c>
      <c r="C15933">
        <v>2017</v>
      </c>
      <c r="D15933" s="42" t="s">
        <v>9139</v>
      </c>
      <c r="E15933" t="b">
        <v>1</v>
      </c>
      <c r="F15933" s="42" t="s">
        <v>578</v>
      </c>
    </row>
    <row r="15934" spans="1:6" x14ac:dyDescent="0.2">
      <c r="A15934" s="42" t="s">
        <v>559</v>
      </c>
      <c r="B15934" s="42" t="s">
        <v>8454</v>
      </c>
      <c r="C15934">
        <v>2018</v>
      </c>
      <c r="D15934" s="42" t="s">
        <v>8504</v>
      </c>
      <c r="E15934" t="b">
        <v>1</v>
      </c>
      <c r="F15934" s="42" t="s">
        <v>578</v>
      </c>
    </row>
    <row r="15935" spans="1:6" x14ac:dyDescent="0.2">
      <c r="A15935" s="42" t="s">
        <v>559</v>
      </c>
      <c r="B15935" s="42" t="s">
        <v>8454</v>
      </c>
      <c r="C15935">
        <v>2019</v>
      </c>
      <c r="D15935" s="42" t="s">
        <v>9140</v>
      </c>
      <c r="E15935" t="b">
        <v>1</v>
      </c>
      <c r="F15935" s="42" t="s">
        <v>578</v>
      </c>
    </row>
    <row r="15936" spans="1:6" x14ac:dyDescent="0.2">
      <c r="A15936" s="42" t="s">
        <v>559</v>
      </c>
      <c r="B15936" s="42" t="s">
        <v>8462</v>
      </c>
      <c r="C15936">
        <v>2013</v>
      </c>
      <c r="D15936" s="42" t="s">
        <v>8768</v>
      </c>
      <c r="E15936" t="b">
        <v>1</v>
      </c>
      <c r="F15936" s="42" t="s">
        <v>578</v>
      </c>
    </row>
    <row r="15937" spans="1:6" x14ac:dyDescent="0.2">
      <c r="A15937" s="42" t="s">
        <v>559</v>
      </c>
      <c r="B15937" s="42" t="s">
        <v>8462</v>
      </c>
      <c r="C15937">
        <v>2014</v>
      </c>
      <c r="D15937" s="42" t="s">
        <v>8704</v>
      </c>
      <c r="E15937" t="b">
        <v>1</v>
      </c>
      <c r="F15937" s="42" t="s">
        <v>578</v>
      </c>
    </row>
    <row r="15938" spans="1:6" x14ac:dyDescent="0.2">
      <c r="A15938" s="42" t="s">
        <v>559</v>
      </c>
      <c r="B15938" s="42" t="s">
        <v>8462</v>
      </c>
      <c r="C15938">
        <v>2015</v>
      </c>
      <c r="D15938" s="42" t="s">
        <v>9084</v>
      </c>
      <c r="E15938" t="b">
        <v>1</v>
      </c>
      <c r="F15938" s="42" t="s">
        <v>578</v>
      </c>
    </row>
    <row r="15939" spans="1:6" x14ac:dyDescent="0.2">
      <c r="A15939" s="42" t="s">
        <v>559</v>
      </c>
      <c r="B15939" s="42" t="s">
        <v>8462</v>
      </c>
      <c r="C15939">
        <v>2016</v>
      </c>
      <c r="D15939" s="42" t="s">
        <v>9134</v>
      </c>
      <c r="E15939" t="b">
        <v>1</v>
      </c>
      <c r="F15939" s="42" t="s">
        <v>578</v>
      </c>
    </row>
    <row r="15940" spans="1:6" x14ac:dyDescent="0.2">
      <c r="A15940" s="42" t="s">
        <v>559</v>
      </c>
      <c r="B15940" s="42" t="s">
        <v>8462</v>
      </c>
      <c r="C15940">
        <v>2017</v>
      </c>
      <c r="D15940" s="42" t="s">
        <v>9141</v>
      </c>
      <c r="E15940" t="b">
        <v>1</v>
      </c>
      <c r="F15940" s="42" t="s">
        <v>578</v>
      </c>
    </row>
    <row r="15941" spans="1:6" x14ac:dyDescent="0.2">
      <c r="A15941" s="42" t="s">
        <v>559</v>
      </c>
      <c r="B15941" s="42" t="s">
        <v>8462</v>
      </c>
      <c r="C15941">
        <v>2018</v>
      </c>
      <c r="D15941" s="42" t="s">
        <v>9142</v>
      </c>
      <c r="E15941" t="b">
        <v>1</v>
      </c>
      <c r="F15941" s="42" t="s">
        <v>578</v>
      </c>
    </row>
    <row r="15942" spans="1:6" x14ac:dyDescent="0.2">
      <c r="A15942" s="42" t="s">
        <v>559</v>
      </c>
      <c r="B15942" s="42" t="s">
        <v>8462</v>
      </c>
      <c r="C15942">
        <v>2019</v>
      </c>
      <c r="D15942" s="42" t="s">
        <v>8830</v>
      </c>
      <c r="E15942" t="b">
        <v>1</v>
      </c>
      <c r="F15942" s="42" t="s">
        <v>578</v>
      </c>
    </row>
    <row r="15943" spans="1:6" x14ac:dyDescent="0.2">
      <c r="A15943" s="42" t="s">
        <v>559</v>
      </c>
      <c r="B15943" s="42" t="s">
        <v>8464</v>
      </c>
      <c r="C15943">
        <v>2013</v>
      </c>
      <c r="D15943" s="42" t="s">
        <v>8937</v>
      </c>
      <c r="E15943" t="b">
        <v>1</v>
      </c>
      <c r="F15943" s="42" t="s">
        <v>578</v>
      </c>
    </row>
    <row r="15944" spans="1:6" x14ac:dyDescent="0.2">
      <c r="A15944" s="42" t="s">
        <v>559</v>
      </c>
      <c r="B15944" s="42" t="s">
        <v>8464</v>
      </c>
      <c r="C15944">
        <v>2014</v>
      </c>
      <c r="D15944" s="42" t="s">
        <v>9143</v>
      </c>
      <c r="E15944" t="b">
        <v>1</v>
      </c>
      <c r="F15944" s="42" t="s">
        <v>578</v>
      </c>
    </row>
    <row r="15945" spans="1:6" x14ac:dyDescent="0.2">
      <c r="A15945" s="42" t="s">
        <v>559</v>
      </c>
      <c r="B15945" s="42" t="s">
        <v>8464</v>
      </c>
      <c r="C15945">
        <v>2015</v>
      </c>
      <c r="D15945" s="42" t="s">
        <v>8823</v>
      </c>
      <c r="E15945" t="b">
        <v>1</v>
      </c>
      <c r="F15945" s="42" t="s">
        <v>578</v>
      </c>
    </row>
    <row r="15946" spans="1:6" x14ac:dyDescent="0.2">
      <c r="A15946" s="42" t="s">
        <v>559</v>
      </c>
      <c r="B15946" s="42" t="s">
        <v>8464</v>
      </c>
      <c r="C15946">
        <v>2016</v>
      </c>
      <c r="D15946" s="42" t="s">
        <v>8590</v>
      </c>
      <c r="E15946" t="b">
        <v>1</v>
      </c>
      <c r="F15946" s="42" t="s">
        <v>578</v>
      </c>
    </row>
    <row r="15947" spans="1:6" x14ac:dyDescent="0.2">
      <c r="A15947" s="42" t="s">
        <v>559</v>
      </c>
      <c r="B15947" s="42" t="s">
        <v>8464</v>
      </c>
      <c r="C15947">
        <v>2017</v>
      </c>
      <c r="D15947" s="42" t="s">
        <v>8938</v>
      </c>
      <c r="E15947" t="b">
        <v>1</v>
      </c>
      <c r="F15947" s="42" t="s">
        <v>578</v>
      </c>
    </row>
    <row r="15948" spans="1:6" x14ac:dyDescent="0.2">
      <c r="A15948" s="42" t="s">
        <v>559</v>
      </c>
      <c r="B15948" s="42" t="s">
        <v>8464</v>
      </c>
      <c r="C15948">
        <v>2018</v>
      </c>
      <c r="D15948" s="42" t="s">
        <v>9126</v>
      </c>
      <c r="E15948" t="b">
        <v>1</v>
      </c>
      <c r="F15948" s="42" t="s">
        <v>578</v>
      </c>
    </row>
    <row r="15949" spans="1:6" x14ac:dyDescent="0.2">
      <c r="A15949" s="42" t="s">
        <v>559</v>
      </c>
      <c r="B15949" s="42" t="s">
        <v>8464</v>
      </c>
      <c r="C15949">
        <v>2019</v>
      </c>
      <c r="D15949" s="42" t="s">
        <v>8817</v>
      </c>
      <c r="E15949" t="b">
        <v>1</v>
      </c>
      <c r="F15949" s="42" t="s">
        <v>578</v>
      </c>
    </row>
    <row r="15950" spans="1:6" x14ac:dyDescent="0.2">
      <c r="A15950" s="42" t="s">
        <v>9121</v>
      </c>
      <c r="B15950" s="42" t="s">
        <v>8454</v>
      </c>
      <c r="C15950">
        <v>2013</v>
      </c>
      <c r="D15950" s="42" t="s">
        <v>9122</v>
      </c>
      <c r="E15950" t="b">
        <v>0</v>
      </c>
      <c r="F15950" s="42" t="s">
        <v>9123</v>
      </c>
    </row>
    <row r="15951" spans="1:6" x14ac:dyDescent="0.2">
      <c r="A15951" s="42" t="s">
        <v>9121</v>
      </c>
      <c r="B15951" s="42" t="s">
        <v>8454</v>
      </c>
      <c r="C15951">
        <v>2014</v>
      </c>
      <c r="D15951" s="42" t="s">
        <v>8993</v>
      </c>
      <c r="E15951" t="b">
        <v>0</v>
      </c>
      <c r="F15951" s="42" t="s">
        <v>9123</v>
      </c>
    </row>
    <row r="15952" spans="1:6" x14ac:dyDescent="0.2">
      <c r="A15952" s="42" t="s">
        <v>9121</v>
      </c>
      <c r="B15952" s="42" t="s">
        <v>8454</v>
      </c>
      <c r="C15952">
        <v>2015</v>
      </c>
      <c r="D15952" s="42" t="s">
        <v>8932</v>
      </c>
      <c r="E15952" t="b">
        <v>0</v>
      </c>
      <c r="F15952" s="42" t="s">
        <v>9123</v>
      </c>
    </row>
    <row r="15953" spans="1:6" x14ac:dyDescent="0.2">
      <c r="A15953" s="42" t="s">
        <v>9121</v>
      </c>
      <c r="B15953" s="42" t="s">
        <v>8454</v>
      </c>
      <c r="C15953">
        <v>2016</v>
      </c>
      <c r="D15953" s="42" t="s">
        <v>9124</v>
      </c>
      <c r="E15953" t="b">
        <v>0</v>
      </c>
      <c r="F15953" s="42" t="s">
        <v>9123</v>
      </c>
    </row>
    <row r="15954" spans="1:6" x14ac:dyDescent="0.2">
      <c r="A15954" s="42" t="s">
        <v>9121</v>
      </c>
      <c r="B15954" s="42" t="s">
        <v>8454</v>
      </c>
      <c r="C15954">
        <v>2017</v>
      </c>
      <c r="D15954" s="42" t="s">
        <v>9125</v>
      </c>
      <c r="E15954" t="b">
        <v>0</v>
      </c>
      <c r="F15954" s="42" t="s">
        <v>9123</v>
      </c>
    </row>
    <row r="15955" spans="1:6" x14ac:dyDescent="0.2">
      <c r="A15955" s="42" t="s">
        <v>9121</v>
      </c>
      <c r="B15955" s="42" t="s">
        <v>8454</v>
      </c>
      <c r="C15955">
        <v>2018</v>
      </c>
      <c r="D15955" s="42" t="s">
        <v>8725</v>
      </c>
      <c r="E15955" t="b">
        <v>0</v>
      </c>
      <c r="F15955" s="42" t="s">
        <v>9123</v>
      </c>
    </row>
    <row r="15956" spans="1:6" x14ac:dyDescent="0.2">
      <c r="A15956" s="42" t="s">
        <v>9121</v>
      </c>
      <c r="B15956" s="42" t="s">
        <v>8454</v>
      </c>
      <c r="C15956">
        <v>2019</v>
      </c>
      <c r="D15956" s="42" t="s">
        <v>9126</v>
      </c>
      <c r="E15956" t="b">
        <v>0</v>
      </c>
      <c r="F15956" s="42" t="s">
        <v>9123</v>
      </c>
    </row>
    <row r="15957" spans="1:6" x14ac:dyDescent="0.2">
      <c r="A15957" s="42" t="s">
        <v>9121</v>
      </c>
      <c r="B15957" s="42" t="s">
        <v>8462</v>
      </c>
      <c r="C15957">
        <v>2013</v>
      </c>
      <c r="D15957" s="42" t="s">
        <v>9122</v>
      </c>
      <c r="E15957" t="b">
        <v>0</v>
      </c>
      <c r="F15957" s="42" t="s">
        <v>9123</v>
      </c>
    </row>
    <row r="15958" spans="1:6" x14ac:dyDescent="0.2">
      <c r="A15958" s="42" t="s">
        <v>9121</v>
      </c>
      <c r="B15958" s="42" t="s">
        <v>8462</v>
      </c>
      <c r="C15958">
        <v>2014</v>
      </c>
      <c r="D15958" s="42" t="s">
        <v>8974</v>
      </c>
      <c r="E15958" t="b">
        <v>0</v>
      </c>
      <c r="F15958" s="42" t="s">
        <v>9123</v>
      </c>
    </row>
    <row r="15959" spans="1:6" x14ac:dyDescent="0.2">
      <c r="A15959" s="42" t="s">
        <v>9121</v>
      </c>
      <c r="B15959" s="42" t="s">
        <v>8462</v>
      </c>
      <c r="C15959">
        <v>2015</v>
      </c>
      <c r="D15959" s="42" t="s">
        <v>9090</v>
      </c>
      <c r="E15959" t="b">
        <v>0</v>
      </c>
      <c r="F15959" s="42" t="s">
        <v>9123</v>
      </c>
    </row>
    <row r="15960" spans="1:6" x14ac:dyDescent="0.2">
      <c r="A15960" s="42" t="s">
        <v>9121</v>
      </c>
      <c r="B15960" s="42" t="s">
        <v>8462</v>
      </c>
      <c r="C15960">
        <v>2016</v>
      </c>
      <c r="D15960" s="42" t="s">
        <v>8687</v>
      </c>
      <c r="E15960" t="b">
        <v>0</v>
      </c>
      <c r="F15960" s="42" t="s">
        <v>9123</v>
      </c>
    </row>
    <row r="15961" spans="1:6" x14ac:dyDescent="0.2">
      <c r="A15961" s="42" t="s">
        <v>9121</v>
      </c>
      <c r="B15961" s="42" t="s">
        <v>8462</v>
      </c>
      <c r="C15961">
        <v>2017</v>
      </c>
      <c r="D15961" s="42" t="s">
        <v>8715</v>
      </c>
      <c r="E15961" t="b">
        <v>0</v>
      </c>
      <c r="F15961" s="42" t="s">
        <v>9123</v>
      </c>
    </row>
    <row r="15962" spans="1:6" x14ac:dyDescent="0.2">
      <c r="A15962" s="42" t="s">
        <v>9121</v>
      </c>
      <c r="B15962" s="42" t="s">
        <v>8462</v>
      </c>
      <c r="C15962">
        <v>2018</v>
      </c>
      <c r="D15962" s="42" t="s">
        <v>8725</v>
      </c>
      <c r="E15962" t="b">
        <v>0</v>
      </c>
      <c r="F15962" s="42" t="s">
        <v>9123</v>
      </c>
    </row>
    <row r="15963" spans="1:6" x14ac:dyDescent="0.2">
      <c r="A15963" s="42" t="s">
        <v>9121</v>
      </c>
      <c r="B15963" s="42" t="s">
        <v>8462</v>
      </c>
      <c r="C15963">
        <v>2019</v>
      </c>
      <c r="D15963" s="42" t="s">
        <v>9126</v>
      </c>
      <c r="E15963" t="b">
        <v>0</v>
      </c>
      <c r="F15963" s="42" t="s">
        <v>9123</v>
      </c>
    </row>
    <row r="15964" spans="1:6" x14ac:dyDescent="0.2">
      <c r="A15964" s="42" t="s">
        <v>9121</v>
      </c>
      <c r="B15964" s="42" t="s">
        <v>8464</v>
      </c>
      <c r="C15964">
        <v>2013</v>
      </c>
      <c r="D15964" s="42" t="s">
        <v>8650</v>
      </c>
      <c r="E15964" t="b">
        <v>0</v>
      </c>
      <c r="F15964" s="42" t="s">
        <v>9123</v>
      </c>
    </row>
    <row r="15965" spans="1:6" x14ac:dyDescent="0.2">
      <c r="A15965" s="42" t="s">
        <v>9121</v>
      </c>
      <c r="B15965" s="42" t="s">
        <v>8464</v>
      </c>
      <c r="C15965">
        <v>2014</v>
      </c>
      <c r="D15965" s="42" t="s">
        <v>8596</v>
      </c>
      <c r="E15965" t="b">
        <v>0</v>
      </c>
      <c r="F15965" s="42" t="s">
        <v>9123</v>
      </c>
    </row>
    <row r="15966" spans="1:6" x14ac:dyDescent="0.2">
      <c r="A15966" s="42" t="s">
        <v>9121</v>
      </c>
      <c r="B15966" s="42" t="s">
        <v>8464</v>
      </c>
      <c r="C15966">
        <v>2015</v>
      </c>
      <c r="D15966" s="42" t="s">
        <v>8596</v>
      </c>
      <c r="E15966" t="b">
        <v>0</v>
      </c>
      <c r="F15966" s="42" t="s">
        <v>9123</v>
      </c>
    </row>
    <row r="15967" spans="1:6" x14ac:dyDescent="0.2">
      <c r="A15967" s="42" t="s">
        <v>9121</v>
      </c>
      <c r="B15967" s="42" t="s">
        <v>8464</v>
      </c>
      <c r="C15967">
        <v>2016</v>
      </c>
      <c r="D15967" s="42" t="s">
        <v>8596</v>
      </c>
      <c r="E15967" t="b">
        <v>0</v>
      </c>
      <c r="F15967" s="42" t="s">
        <v>9123</v>
      </c>
    </row>
    <row r="15968" spans="1:6" x14ac:dyDescent="0.2">
      <c r="A15968" s="42" t="s">
        <v>9121</v>
      </c>
      <c r="B15968" s="42" t="s">
        <v>8464</v>
      </c>
      <c r="C15968">
        <v>2017</v>
      </c>
      <c r="D15968" s="42" t="s">
        <v>4381</v>
      </c>
      <c r="E15968" t="b">
        <v>0</v>
      </c>
      <c r="F15968" s="42" t="s">
        <v>9123</v>
      </c>
    </row>
    <row r="15969" spans="1:6" x14ac:dyDescent="0.2">
      <c r="A15969" s="42" t="s">
        <v>9121</v>
      </c>
      <c r="B15969" s="42" t="s">
        <v>8464</v>
      </c>
      <c r="C15969">
        <v>2018</v>
      </c>
      <c r="D15969" s="42" t="s">
        <v>4381</v>
      </c>
      <c r="E15969" t="b">
        <v>0</v>
      </c>
      <c r="F15969" s="42" t="s">
        <v>9123</v>
      </c>
    </row>
    <row r="15970" spans="1:6" x14ac:dyDescent="0.2">
      <c r="A15970" s="42" t="s">
        <v>9121</v>
      </c>
      <c r="B15970" s="42" t="s">
        <v>8464</v>
      </c>
      <c r="C15970">
        <v>2019</v>
      </c>
      <c r="D15970" s="42" t="s">
        <v>4381</v>
      </c>
      <c r="E15970" t="b">
        <v>0</v>
      </c>
      <c r="F15970" s="42" t="s">
        <v>9123</v>
      </c>
    </row>
    <row r="15971" spans="1:6" x14ac:dyDescent="0.2">
      <c r="A15971" s="42" t="s">
        <v>5298</v>
      </c>
      <c r="B15971" s="42" t="s">
        <v>8454</v>
      </c>
      <c r="C15971">
        <v>2013</v>
      </c>
      <c r="D15971" s="42" t="s">
        <v>8940</v>
      </c>
      <c r="E15971" t="b">
        <v>0</v>
      </c>
      <c r="F15971" s="42" t="s">
        <v>10900</v>
      </c>
    </row>
    <row r="15972" spans="1:6" x14ac:dyDescent="0.2">
      <c r="A15972" s="42" t="s">
        <v>5298</v>
      </c>
      <c r="B15972" s="42" t="s">
        <v>8454</v>
      </c>
      <c r="C15972">
        <v>2014</v>
      </c>
      <c r="D15972" s="42" t="s">
        <v>8586</v>
      </c>
      <c r="E15972" t="b">
        <v>0</v>
      </c>
      <c r="F15972" s="42" t="s">
        <v>10900</v>
      </c>
    </row>
    <row r="15973" spans="1:6" x14ac:dyDescent="0.2">
      <c r="A15973" s="42" t="s">
        <v>5298</v>
      </c>
      <c r="B15973" s="42" t="s">
        <v>8454</v>
      </c>
      <c r="C15973">
        <v>2015</v>
      </c>
      <c r="D15973" s="42" t="s">
        <v>10675</v>
      </c>
      <c r="E15973" t="b">
        <v>0</v>
      </c>
      <c r="F15973" s="42" t="s">
        <v>10900</v>
      </c>
    </row>
    <row r="15974" spans="1:6" x14ac:dyDescent="0.2">
      <c r="A15974" s="42" t="s">
        <v>5298</v>
      </c>
      <c r="B15974" s="42" t="s">
        <v>8454</v>
      </c>
      <c r="C15974">
        <v>2016</v>
      </c>
      <c r="D15974" s="42" t="s">
        <v>10882</v>
      </c>
      <c r="E15974" t="b">
        <v>0</v>
      </c>
      <c r="F15974" s="42" t="s">
        <v>10900</v>
      </c>
    </row>
    <row r="15975" spans="1:6" x14ac:dyDescent="0.2">
      <c r="A15975" s="42" t="s">
        <v>5298</v>
      </c>
      <c r="B15975" s="42" t="s">
        <v>8454</v>
      </c>
      <c r="C15975">
        <v>2017</v>
      </c>
      <c r="D15975" s="42" t="s">
        <v>8970</v>
      </c>
      <c r="E15975" t="b">
        <v>0</v>
      </c>
      <c r="F15975" s="42" t="s">
        <v>10900</v>
      </c>
    </row>
    <row r="15976" spans="1:6" x14ac:dyDescent="0.2">
      <c r="A15976" s="42" t="s">
        <v>5298</v>
      </c>
      <c r="B15976" s="42" t="s">
        <v>8454</v>
      </c>
      <c r="C15976">
        <v>2018</v>
      </c>
      <c r="D15976" s="42" t="s">
        <v>9122</v>
      </c>
      <c r="E15976" t="b">
        <v>0</v>
      </c>
      <c r="F15976" s="42" t="s">
        <v>10900</v>
      </c>
    </row>
    <row r="15977" spans="1:6" x14ac:dyDescent="0.2">
      <c r="A15977" s="42" t="s">
        <v>5298</v>
      </c>
      <c r="B15977" s="42" t="s">
        <v>8454</v>
      </c>
      <c r="C15977">
        <v>2019</v>
      </c>
      <c r="D15977" s="42" t="s">
        <v>8940</v>
      </c>
      <c r="E15977" t="b">
        <v>0</v>
      </c>
      <c r="F15977" s="42" t="s">
        <v>10900</v>
      </c>
    </row>
    <row r="15978" spans="1:6" x14ac:dyDescent="0.2">
      <c r="A15978" s="42" t="s">
        <v>5298</v>
      </c>
      <c r="B15978" s="42" t="s">
        <v>8462</v>
      </c>
      <c r="C15978">
        <v>2013</v>
      </c>
      <c r="D15978" s="42" t="s">
        <v>8940</v>
      </c>
      <c r="E15978" t="b">
        <v>0</v>
      </c>
      <c r="F15978" s="42" t="s">
        <v>10900</v>
      </c>
    </row>
    <row r="15979" spans="1:6" x14ac:dyDescent="0.2">
      <c r="A15979" s="42" t="s">
        <v>5298</v>
      </c>
      <c r="B15979" s="42" t="s">
        <v>8462</v>
      </c>
      <c r="C15979">
        <v>2014</v>
      </c>
      <c r="D15979" s="42" t="s">
        <v>8586</v>
      </c>
      <c r="E15979" t="b">
        <v>0</v>
      </c>
      <c r="F15979" s="42" t="s">
        <v>10900</v>
      </c>
    </row>
    <row r="15980" spans="1:6" x14ac:dyDescent="0.2">
      <c r="A15980" s="42" t="s">
        <v>5298</v>
      </c>
      <c r="B15980" s="42" t="s">
        <v>8462</v>
      </c>
      <c r="C15980">
        <v>2015</v>
      </c>
      <c r="D15980" s="42" t="s">
        <v>10675</v>
      </c>
      <c r="E15980" t="b">
        <v>0</v>
      </c>
      <c r="F15980" s="42" t="s">
        <v>10900</v>
      </c>
    </row>
    <row r="15981" spans="1:6" x14ac:dyDescent="0.2">
      <c r="A15981" s="42" t="s">
        <v>5298</v>
      </c>
      <c r="B15981" s="42" t="s">
        <v>8462</v>
      </c>
      <c r="C15981">
        <v>2016</v>
      </c>
      <c r="D15981" s="42" t="s">
        <v>10882</v>
      </c>
      <c r="E15981" t="b">
        <v>0</v>
      </c>
      <c r="F15981" s="42" t="s">
        <v>10900</v>
      </c>
    </row>
    <row r="15982" spans="1:6" x14ac:dyDescent="0.2">
      <c r="A15982" s="42" t="s">
        <v>5298</v>
      </c>
      <c r="B15982" s="42" t="s">
        <v>8462</v>
      </c>
      <c r="C15982">
        <v>2017</v>
      </c>
      <c r="D15982" s="42" t="s">
        <v>8970</v>
      </c>
      <c r="E15982" t="b">
        <v>0</v>
      </c>
      <c r="F15982" s="42" t="s">
        <v>10900</v>
      </c>
    </row>
    <row r="15983" spans="1:6" x14ac:dyDescent="0.2">
      <c r="A15983" s="42" t="s">
        <v>5298</v>
      </c>
      <c r="B15983" s="42" t="s">
        <v>8462</v>
      </c>
      <c r="C15983">
        <v>2018</v>
      </c>
      <c r="D15983" s="42" t="s">
        <v>9122</v>
      </c>
      <c r="E15983" t="b">
        <v>0</v>
      </c>
      <c r="F15983" s="42" t="s">
        <v>10900</v>
      </c>
    </row>
    <row r="15984" spans="1:6" x14ac:dyDescent="0.2">
      <c r="A15984" s="42" t="s">
        <v>5298</v>
      </c>
      <c r="B15984" s="42" t="s">
        <v>8462</v>
      </c>
      <c r="C15984">
        <v>2019</v>
      </c>
      <c r="D15984" s="42" t="s">
        <v>8940</v>
      </c>
      <c r="E15984" t="b">
        <v>0</v>
      </c>
      <c r="F15984" s="42" t="s">
        <v>10900</v>
      </c>
    </row>
    <row r="15985" spans="1:6" x14ac:dyDescent="0.2">
      <c r="A15985" s="42" t="s">
        <v>5298</v>
      </c>
      <c r="B15985" s="42" t="s">
        <v>8464</v>
      </c>
      <c r="C15985">
        <v>2013</v>
      </c>
      <c r="D15985" s="42" t="s">
        <v>8496</v>
      </c>
      <c r="E15985" t="b">
        <v>0</v>
      </c>
      <c r="F15985" s="42" t="s">
        <v>10900</v>
      </c>
    </row>
    <row r="15986" spans="1:6" x14ac:dyDescent="0.2">
      <c r="A15986" s="42" t="s">
        <v>5298</v>
      </c>
      <c r="B15986" s="42" t="s">
        <v>8464</v>
      </c>
      <c r="C15986">
        <v>2014</v>
      </c>
      <c r="D15986" s="42" t="s">
        <v>8496</v>
      </c>
      <c r="E15986" t="b">
        <v>0</v>
      </c>
      <c r="F15986" s="42" t="s">
        <v>10900</v>
      </c>
    </row>
    <row r="15987" spans="1:6" x14ac:dyDescent="0.2">
      <c r="A15987" s="42" t="s">
        <v>5298</v>
      </c>
      <c r="B15987" s="42" t="s">
        <v>8464</v>
      </c>
      <c r="C15987">
        <v>2015</v>
      </c>
      <c r="D15987" s="42" t="s">
        <v>8496</v>
      </c>
      <c r="E15987" t="b">
        <v>0</v>
      </c>
      <c r="F15987" s="42" t="s">
        <v>10900</v>
      </c>
    </row>
    <row r="15988" spans="1:6" x14ac:dyDescent="0.2">
      <c r="A15988" s="42" t="s">
        <v>5298</v>
      </c>
      <c r="B15988" s="42" t="s">
        <v>8464</v>
      </c>
      <c r="C15988">
        <v>2016</v>
      </c>
      <c r="D15988" s="42" t="s">
        <v>8496</v>
      </c>
      <c r="E15988" t="b">
        <v>0</v>
      </c>
      <c r="F15988" s="42" t="s">
        <v>10900</v>
      </c>
    </row>
    <row r="15989" spans="1:6" x14ac:dyDescent="0.2">
      <c r="A15989" s="42" t="s">
        <v>5298</v>
      </c>
      <c r="B15989" s="42" t="s">
        <v>8464</v>
      </c>
      <c r="C15989">
        <v>2017</v>
      </c>
      <c r="D15989" s="42" t="s">
        <v>9010</v>
      </c>
      <c r="E15989" t="b">
        <v>0</v>
      </c>
      <c r="F15989" s="42" t="s">
        <v>10900</v>
      </c>
    </row>
    <row r="15990" spans="1:6" x14ac:dyDescent="0.2">
      <c r="A15990" s="42" t="s">
        <v>5298</v>
      </c>
      <c r="B15990" s="42" t="s">
        <v>8464</v>
      </c>
      <c r="C15990">
        <v>2018</v>
      </c>
      <c r="D15990" s="42" t="s">
        <v>9015</v>
      </c>
      <c r="E15990" t="b">
        <v>0</v>
      </c>
      <c r="F15990" s="42" t="s">
        <v>10900</v>
      </c>
    </row>
    <row r="15991" spans="1:6" x14ac:dyDescent="0.2">
      <c r="A15991" s="42" t="s">
        <v>5298</v>
      </c>
      <c r="B15991" s="42" t="s">
        <v>8464</v>
      </c>
      <c r="C15991">
        <v>2019</v>
      </c>
      <c r="D15991" s="42" t="s">
        <v>9015</v>
      </c>
      <c r="E15991" t="b">
        <v>0</v>
      </c>
      <c r="F15991" s="42" t="s">
        <v>10900</v>
      </c>
    </row>
    <row r="15992" spans="1:6" x14ac:dyDescent="0.2">
      <c r="A15992" s="42" t="s">
        <v>5300</v>
      </c>
      <c r="B15992" s="42" t="s">
        <v>8454</v>
      </c>
      <c r="C15992">
        <v>2013</v>
      </c>
      <c r="D15992" s="42" t="s">
        <v>8700</v>
      </c>
      <c r="E15992" t="b">
        <v>0</v>
      </c>
      <c r="F15992" s="42" t="s">
        <v>8701</v>
      </c>
    </row>
    <row r="15993" spans="1:6" x14ac:dyDescent="0.2">
      <c r="A15993" s="42" t="s">
        <v>5300</v>
      </c>
      <c r="B15993" s="42" t="s">
        <v>8454</v>
      </c>
      <c r="C15993">
        <v>2014</v>
      </c>
      <c r="D15993" s="42" t="s">
        <v>8702</v>
      </c>
      <c r="E15993" t="b">
        <v>0</v>
      </c>
      <c r="F15993" s="42" t="s">
        <v>8701</v>
      </c>
    </row>
    <row r="15994" spans="1:6" x14ac:dyDescent="0.2">
      <c r="A15994" s="42" t="s">
        <v>5300</v>
      </c>
      <c r="B15994" s="42" t="s">
        <v>8454</v>
      </c>
      <c r="C15994">
        <v>2015</v>
      </c>
      <c r="D15994" s="42" t="s">
        <v>8703</v>
      </c>
      <c r="E15994" t="b">
        <v>0</v>
      </c>
      <c r="F15994" s="42" t="s">
        <v>8701</v>
      </c>
    </row>
    <row r="15995" spans="1:6" x14ac:dyDescent="0.2">
      <c r="A15995" s="42" t="s">
        <v>5300</v>
      </c>
      <c r="B15995" s="42" t="s">
        <v>8454</v>
      </c>
      <c r="C15995">
        <v>2016</v>
      </c>
      <c r="D15995" s="42" t="s">
        <v>8704</v>
      </c>
      <c r="E15995" t="b">
        <v>0</v>
      </c>
      <c r="F15995" s="42" t="s">
        <v>8701</v>
      </c>
    </row>
    <row r="15996" spans="1:6" x14ac:dyDescent="0.2">
      <c r="A15996" s="42" t="s">
        <v>5300</v>
      </c>
      <c r="B15996" s="42" t="s">
        <v>8454</v>
      </c>
      <c r="C15996">
        <v>2017</v>
      </c>
      <c r="D15996" s="42" t="s">
        <v>8636</v>
      </c>
      <c r="E15996" t="b">
        <v>0</v>
      </c>
      <c r="F15996" s="42" t="s">
        <v>8701</v>
      </c>
    </row>
    <row r="15997" spans="1:6" x14ac:dyDescent="0.2">
      <c r="A15997" s="42" t="s">
        <v>5300</v>
      </c>
      <c r="B15997" s="42" t="s">
        <v>8454</v>
      </c>
      <c r="C15997">
        <v>2018</v>
      </c>
      <c r="D15997" s="42" t="s">
        <v>8705</v>
      </c>
      <c r="E15997" t="b">
        <v>0</v>
      </c>
      <c r="F15997" s="42" t="s">
        <v>8701</v>
      </c>
    </row>
    <row r="15998" spans="1:6" x14ac:dyDescent="0.2">
      <c r="A15998" s="42" t="s">
        <v>5300</v>
      </c>
      <c r="B15998" s="42" t="s">
        <v>8454</v>
      </c>
      <c r="C15998">
        <v>2019</v>
      </c>
      <c r="D15998" s="42" t="s">
        <v>8706</v>
      </c>
      <c r="E15998" t="b">
        <v>0</v>
      </c>
      <c r="F15998" s="42" t="s">
        <v>8701</v>
      </c>
    </row>
    <row r="15999" spans="1:6" x14ac:dyDescent="0.2">
      <c r="A15999" s="42" t="s">
        <v>5300</v>
      </c>
      <c r="B15999" s="42" t="s">
        <v>8462</v>
      </c>
      <c r="C15999">
        <v>2013</v>
      </c>
      <c r="D15999" s="42" t="s">
        <v>8491</v>
      </c>
      <c r="E15999" t="b">
        <v>0</v>
      </c>
      <c r="F15999" s="42" t="s">
        <v>8701</v>
      </c>
    </row>
    <row r="16000" spans="1:6" x14ac:dyDescent="0.2">
      <c r="A16000" s="42" t="s">
        <v>5300</v>
      </c>
      <c r="B16000" s="42" t="s">
        <v>8462</v>
      </c>
      <c r="C16000">
        <v>2014</v>
      </c>
      <c r="D16000" s="42" t="s">
        <v>8707</v>
      </c>
      <c r="E16000" t="b">
        <v>0</v>
      </c>
      <c r="F16000" s="42" t="s">
        <v>8701</v>
      </c>
    </row>
    <row r="16001" spans="1:6" x14ac:dyDescent="0.2">
      <c r="A16001" s="42" t="s">
        <v>5300</v>
      </c>
      <c r="B16001" s="42" t="s">
        <v>8462</v>
      </c>
      <c r="C16001">
        <v>2015</v>
      </c>
      <c r="D16001" s="42" t="s">
        <v>8708</v>
      </c>
      <c r="E16001" t="b">
        <v>0</v>
      </c>
      <c r="F16001" s="42" t="s">
        <v>8701</v>
      </c>
    </row>
    <row r="16002" spans="1:6" x14ac:dyDescent="0.2">
      <c r="A16002" s="42" t="s">
        <v>5300</v>
      </c>
      <c r="B16002" s="42" t="s">
        <v>8462</v>
      </c>
      <c r="C16002">
        <v>2016</v>
      </c>
      <c r="D16002" s="42" t="s">
        <v>8709</v>
      </c>
      <c r="E16002" t="b">
        <v>0</v>
      </c>
      <c r="F16002" s="42" t="s">
        <v>8701</v>
      </c>
    </row>
    <row r="16003" spans="1:6" x14ac:dyDescent="0.2">
      <c r="A16003" s="42" t="s">
        <v>5300</v>
      </c>
      <c r="B16003" s="42" t="s">
        <v>8462</v>
      </c>
      <c r="C16003">
        <v>2017</v>
      </c>
      <c r="D16003" s="42" t="s">
        <v>8710</v>
      </c>
      <c r="E16003" t="b">
        <v>0</v>
      </c>
      <c r="F16003" s="42" t="s">
        <v>8701</v>
      </c>
    </row>
    <row r="16004" spans="1:6" x14ac:dyDescent="0.2">
      <c r="A16004" s="42" t="s">
        <v>5300</v>
      </c>
      <c r="B16004" s="42" t="s">
        <v>8462</v>
      </c>
      <c r="C16004">
        <v>2018</v>
      </c>
      <c r="D16004" s="42" t="s">
        <v>8711</v>
      </c>
      <c r="E16004" t="b">
        <v>0</v>
      </c>
      <c r="F16004" s="42" t="s">
        <v>8701</v>
      </c>
    </row>
    <row r="16005" spans="1:6" x14ac:dyDescent="0.2">
      <c r="A16005" s="42" t="s">
        <v>5300</v>
      </c>
      <c r="B16005" s="42" t="s">
        <v>8462</v>
      </c>
      <c r="C16005">
        <v>2019</v>
      </c>
      <c r="D16005" s="42" t="s">
        <v>8706</v>
      </c>
      <c r="E16005" t="b">
        <v>0</v>
      </c>
      <c r="F16005" s="42" t="s">
        <v>8701</v>
      </c>
    </row>
    <row r="16006" spans="1:6" x14ac:dyDescent="0.2">
      <c r="A16006" s="42" t="s">
        <v>5300</v>
      </c>
      <c r="B16006" s="42" t="s">
        <v>8464</v>
      </c>
      <c r="C16006">
        <v>2013</v>
      </c>
      <c r="D16006" s="42" t="s">
        <v>8712</v>
      </c>
      <c r="E16006" t="b">
        <v>0</v>
      </c>
      <c r="F16006" s="42" t="s">
        <v>8701</v>
      </c>
    </row>
    <row r="16007" spans="1:6" x14ac:dyDescent="0.2">
      <c r="A16007" s="42" t="s">
        <v>5300</v>
      </c>
      <c r="B16007" s="42" t="s">
        <v>8464</v>
      </c>
      <c r="C16007">
        <v>2014</v>
      </c>
      <c r="D16007" s="42" t="s">
        <v>8713</v>
      </c>
      <c r="E16007" t="b">
        <v>0</v>
      </c>
      <c r="F16007" s="42" t="s">
        <v>8701</v>
      </c>
    </row>
    <row r="16008" spans="1:6" x14ac:dyDescent="0.2">
      <c r="A16008" s="42" t="s">
        <v>5300</v>
      </c>
      <c r="B16008" s="42" t="s">
        <v>8464</v>
      </c>
      <c r="C16008">
        <v>2015</v>
      </c>
      <c r="D16008" s="42" t="s">
        <v>8607</v>
      </c>
      <c r="E16008" t="b">
        <v>0</v>
      </c>
      <c r="F16008" s="42" t="s">
        <v>8701</v>
      </c>
    </row>
    <row r="16009" spans="1:6" x14ac:dyDescent="0.2">
      <c r="A16009" s="42" t="s">
        <v>5300</v>
      </c>
      <c r="B16009" s="42" t="s">
        <v>8464</v>
      </c>
      <c r="C16009">
        <v>2016</v>
      </c>
      <c r="D16009" s="42" t="s">
        <v>8714</v>
      </c>
      <c r="E16009" t="b">
        <v>0</v>
      </c>
      <c r="F16009" s="42" t="s">
        <v>8701</v>
      </c>
    </row>
    <row r="16010" spans="1:6" x14ac:dyDescent="0.2">
      <c r="A16010" s="42" t="s">
        <v>5300</v>
      </c>
      <c r="B16010" s="42" t="s">
        <v>8464</v>
      </c>
      <c r="C16010">
        <v>2017</v>
      </c>
      <c r="D16010" s="42" t="s">
        <v>8715</v>
      </c>
      <c r="E16010" t="b">
        <v>0</v>
      </c>
      <c r="F16010" s="42" t="s">
        <v>8701</v>
      </c>
    </row>
    <row r="16011" spans="1:6" x14ac:dyDescent="0.2">
      <c r="A16011" s="42" t="s">
        <v>5300</v>
      </c>
      <c r="B16011" s="42" t="s">
        <v>8464</v>
      </c>
      <c r="C16011">
        <v>2018</v>
      </c>
      <c r="D16011" s="42" t="s">
        <v>8608</v>
      </c>
      <c r="E16011" t="b">
        <v>0</v>
      </c>
      <c r="F16011" s="42" t="s">
        <v>8701</v>
      </c>
    </row>
    <row r="16012" spans="1:6" x14ac:dyDescent="0.2">
      <c r="A16012" s="42" t="s">
        <v>5300</v>
      </c>
      <c r="B16012" s="42" t="s">
        <v>8464</v>
      </c>
      <c r="C16012">
        <v>2019</v>
      </c>
      <c r="D16012" s="42" t="s">
        <v>8560</v>
      </c>
      <c r="E16012" t="b">
        <v>0</v>
      </c>
      <c r="F16012" s="42" t="s">
        <v>8701</v>
      </c>
    </row>
    <row r="16013" spans="1:6" x14ac:dyDescent="0.2">
      <c r="A16013" s="42" t="s">
        <v>5302</v>
      </c>
      <c r="B16013" s="42" t="s">
        <v>8454</v>
      </c>
      <c r="C16013">
        <v>2013</v>
      </c>
      <c r="D16013" s="42" t="s">
        <v>8529</v>
      </c>
      <c r="E16013" t="b">
        <v>0</v>
      </c>
      <c r="F16013" s="42" t="s">
        <v>10901</v>
      </c>
    </row>
    <row r="16014" spans="1:6" x14ac:dyDescent="0.2">
      <c r="A16014" s="42" t="s">
        <v>5302</v>
      </c>
      <c r="B16014" s="42" t="s">
        <v>8454</v>
      </c>
      <c r="C16014">
        <v>2014</v>
      </c>
      <c r="D16014" s="42" t="s">
        <v>9495</v>
      </c>
      <c r="E16014" t="b">
        <v>0</v>
      </c>
      <c r="F16014" s="42" t="s">
        <v>10901</v>
      </c>
    </row>
    <row r="16015" spans="1:6" x14ac:dyDescent="0.2">
      <c r="A16015" s="42" t="s">
        <v>5302</v>
      </c>
      <c r="B16015" s="42" t="s">
        <v>8454</v>
      </c>
      <c r="C16015">
        <v>2015</v>
      </c>
      <c r="D16015" s="42" t="s">
        <v>9207</v>
      </c>
      <c r="E16015" t="b">
        <v>0</v>
      </c>
      <c r="F16015" s="42" t="s">
        <v>10901</v>
      </c>
    </row>
    <row r="16016" spans="1:6" x14ac:dyDescent="0.2">
      <c r="A16016" s="42" t="s">
        <v>5302</v>
      </c>
      <c r="B16016" s="42" t="s">
        <v>8454</v>
      </c>
      <c r="C16016">
        <v>2016</v>
      </c>
      <c r="D16016" s="42" t="s">
        <v>8550</v>
      </c>
      <c r="E16016" t="b">
        <v>0</v>
      </c>
      <c r="F16016" s="42" t="s">
        <v>10901</v>
      </c>
    </row>
    <row r="16017" spans="1:6" x14ac:dyDescent="0.2">
      <c r="A16017" s="42" t="s">
        <v>5302</v>
      </c>
      <c r="B16017" s="42" t="s">
        <v>8454</v>
      </c>
      <c r="C16017">
        <v>2017</v>
      </c>
      <c r="D16017" s="42" t="s">
        <v>9035</v>
      </c>
      <c r="E16017" t="b">
        <v>0</v>
      </c>
      <c r="F16017" s="42" t="s">
        <v>10901</v>
      </c>
    </row>
    <row r="16018" spans="1:6" x14ac:dyDescent="0.2">
      <c r="A16018" s="42" t="s">
        <v>5302</v>
      </c>
      <c r="B16018" s="42" t="s">
        <v>8454</v>
      </c>
      <c r="C16018">
        <v>2018</v>
      </c>
      <c r="D16018" s="42" t="s">
        <v>10813</v>
      </c>
      <c r="E16018" t="b">
        <v>0</v>
      </c>
      <c r="F16018" s="42" t="s">
        <v>10901</v>
      </c>
    </row>
    <row r="16019" spans="1:6" x14ac:dyDescent="0.2">
      <c r="A16019" s="42" t="s">
        <v>5302</v>
      </c>
      <c r="B16019" s="42" t="s">
        <v>8454</v>
      </c>
      <c r="C16019">
        <v>2019</v>
      </c>
      <c r="D16019" s="42" t="s">
        <v>9548</v>
      </c>
      <c r="E16019" t="b">
        <v>0</v>
      </c>
      <c r="F16019" s="42" t="s">
        <v>10901</v>
      </c>
    </row>
    <row r="16020" spans="1:6" x14ac:dyDescent="0.2">
      <c r="A16020" s="42" t="s">
        <v>5302</v>
      </c>
      <c r="B16020" s="42" t="s">
        <v>8462</v>
      </c>
      <c r="C16020">
        <v>2013</v>
      </c>
      <c r="D16020" s="42" t="s">
        <v>8987</v>
      </c>
      <c r="E16020" t="b">
        <v>0</v>
      </c>
      <c r="F16020" s="42" t="s">
        <v>10901</v>
      </c>
    </row>
    <row r="16021" spans="1:6" x14ac:dyDescent="0.2">
      <c r="A16021" s="42" t="s">
        <v>5302</v>
      </c>
      <c r="B16021" s="42" t="s">
        <v>8462</v>
      </c>
      <c r="C16021">
        <v>2014</v>
      </c>
      <c r="D16021" s="42" t="s">
        <v>9229</v>
      </c>
      <c r="E16021" t="b">
        <v>0</v>
      </c>
      <c r="F16021" s="42" t="s">
        <v>10901</v>
      </c>
    </row>
    <row r="16022" spans="1:6" x14ac:dyDescent="0.2">
      <c r="A16022" s="42" t="s">
        <v>5302</v>
      </c>
      <c r="B16022" s="42" t="s">
        <v>8462</v>
      </c>
      <c r="C16022">
        <v>2015</v>
      </c>
      <c r="D16022" s="42" t="s">
        <v>8771</v>
      </c>
      <c r="E16022" t="b">
        <v>0</v>
      </c>
      <c r="F16022" s="42" t="s">
        <v>10901</v>
      </c>
    </row>
    <row r="16023" spans="1:6" x14ac:dyDescent="0.2">
      <c r="A16023" s="42" t="s">
        <v>5302</v>
      </c>
      <c r="B16023" s="42" t="s">
        <v>8462</v>
      </c>
      <c r="C16023">
        <v>2016</v>
      </c>
      <c r="D16023" s="42" t="s">
        <v>8632</v>
      </c>
      <c r="E16023" t="b">
        <v>0</v>
      </c>
      <c r="F16023" s="42" t="s">
        <v>10901</v>
      </c>
    </row>
    <row r="16024" spans="1:6" x14ac:dyDescent="0.2">
      <c r="A16024" s="42" t="s">
        <v>5302</v>
      </c>
      <c r="B16024" s="42" t="s">
        <v>8462</v>
      </c>
      <c r="C16024">
        <v>2017</v>
      </c>
      <c r="D16024" s="42" t="s">
        <v>9043</v>
      </c>
      <c r="E16024" t="b">
        <v>0</v>
      </c>
      <c r="F16024" s="42" t="s">
        <v>10901</v>
      </c>
    </row>
    <row r="16025" spans="1:6" x14ac:dyDescent="0.2">
      <c r="A16025" s="42" t="s">
        <v>5302</v>
      </c>
      <c r="B16025" s="42" t="s">
        <v>8462</v>
      </c>
      <c r="C16025">
        <v>2018</v>
      </c>
      <c r="D16025" s="42" t="s">
        <v>10222</v>
      </c>
      <c r="E16025" t="b">
        <v>0</v>
      </c>
      <c r="F16025" s="42" t="s">
        <v>10901</v>
      </c>
    </row>
    <row r="16026" spans="1:6" x14ac:dyDescent="0.2">
      <c r="A16026" s="42" t="s">
        <v>5302</v>
      </c>
      <c r="B16026" s="42" t="s">
        <v>8462</v>
      </c>
      <c r="C16026">
        <v>2019</v>
      </c>
      <c r="D16026" s="42" t="s">
        <v>10902</v>
      </c>
      <c r="E16026" t="b">
        <v>0</v>
      </c>
      <c r="F16026" s="42" t="s">
        <v>10901</v>
      </c>
    </row>
    <row r="16027" spans="1:6" x14ac:dyDescent="0.2">
      <c r="A16027" s="42" t="s">
        <v>5302</v>
      </c>
      <c r="B16027" s="42" t="s">
        <v>8464</v>
      </c>
      <c r="C16027">
        <v>2013</v>
      </c>
      <c r="D16027" s="42" t="s">
        <v>8496</v>
      </c>
      <c r="E16027" t="b">
        <v>0</v>
      </c>
      <c r="F16027" s="42" t="s">
        <v>10901</v>
      </c>
    </row>
    <row r="16028" spans="1:6" x14ac:dyDescent="0.2">
      <c r="A16028" s="42" t="s">
        <v>5302</v>
      </c>
      <c r="B16028" s="42" t="s">
        <v>8464</v>
      </c>
      <c r="C16028">
        <v>2014</v>
      </c>
      <c r="D16028" s="42" t="s">
        <v>9013</v>
      </c>
      <c r="E16028" t="b">
        <v>0</v>
      </c>
      <c r="F16028" s="42" t="s">
        <v>10901</v>
      </c>
    </row>
    <row r="16029" spans="1:6" x14ac:dyDescent="0.2">
      <c r="A16029" s="42" t="s">
        <v>5302</v>
      </c>
      <c r="B16029" s="42" t="s">
        <v>8464</v>
      </c>
      <c r="C16029">
        <v>2015</v>
      </c>
      <c r="D16029" s="42" t="s">
        <v>8638</v>
      </c>
      <c r="E16029" t="b">
        <v>0</v>
      </c>
      <c r="F16029" s="42" t="s">
        <v>10901</v>
      </c>
    </row>
    <row r="16030" spans="1:6" x14ac:dyDescent="0.2">
      <c r="A16030" s="42" t="s">
        <v>5302</v>
      </c>
      <c r="B16030" s="42" t="s">
        <v>8464</v>
      </c>
      <c r="C16030">
        <v>2016</v>
      </c>
      <c r="D16030" s="42" t="s">
        <v>8687</v>
      </c>
      <c r="E16030" t="b">
        <v>0</v>
      </c>
      <c r="F16030" s="42" t="s">
        <v>10901</v>
      </c>
    </row>
    <row r="16031" spans="1:6" x14ac:dyDescent="0.2">
      <c r="A16031" s="42" t="s">
        <v>5302</v>
      </c>
      <c r="B16031" s="42" t="s">
        <v>8464</v>
      </c>
      <c r="C16031">
        <v>2017</v>
      </c>
      <c r="D16031" s="42" t="s">
        <v>8826</v>
      </c>
      <c r="E16031" t="b">
        <v>0</v>
      </c>
      <c r="F16031" s="42" t="s">
        <v>10901</v>
      </c>
    </row>
    <row r="16032" spans="1:6" x14ac:dyDescent="0.2">
      <c r="A16032" s="42" t="s">
        <v>5302</v>
      </c>
      <c r="B16032" s="42" t="s">
        <v>8464</v>
      </c>
      <c r="C16032">
        <v>2018</v>
      </c>
      <c r="D16032" s="42" t="s">
        <v>8513</v>
      </c>
      <c r="E16032" t="b">
        <v>0</v>
      </c>
      <c r="F16032" s="42" t="s">
        <v>10901</v>
      </c>
    </row>
    <row r="16033" spans="1:6" x14ac:dyDescent="0.2">
      <c r="A16033" s="42" t="s">
        <v>5302</v>
      </c>
      <c r="B16033" s="42" t="s">
        <v>8464</v>
      </c>
      <c r="C16033">
        <v>2019</v>
      </c>
      <c r="D16033" s="42" t="s">
        <v>8460</v>
      </c>
      <c r="E16033" t="b">
        <v>0</v>
      </c>
      <c r="F16033" s="42" t="s">
        <v>10901</v>
      </c>
    </row>
    <row r="16034" spans="1:6" x14ac:dyDescent="0.2">
      <c r="A16034" s="42" t="s">
        <v>5304</v>
      </c>
      <c r="B16034" s="42" t="s">
        <v>8454</v>
      </c>
      <c r="C16034">
        <v>2010</v>
      </c>
      <c r="D16034" s="42" t="s">
        <v>9085</v>
      </c>
      <c r="E16034" t="b">
        <v>0</v>
      </c>
      <c r="F16034" s="42" t="s">
        <v>10903</v>
      </c>
    </row>
    <row r="16035" spans="1:6" x14ac:dyDescent="0.2">
      <c r="A16035" s="42" t="s">
        <v>5304</v>
      </c>
      <c r="B16035" s="42" t="s">
        <v>8454</v>
      </c>
      <c r="C16035">
        <v>2011</v>
      </c>
      <c r="D16035" s="42" t="s">
        <v>10472</v>
      </c>
      <c r="E16035" t="b">
        <v>0</v>
      </c>
      <c r="F16035" s="42" t="s">
        <v>10903</v>
      </c>
    </row>
    <row r="16036" spans="1:6" x14ac:dyDescent="0.2">
      <c r="A16036" s="42" t="s">
        <v>5304</v>
      </c>
      <c r="B16036" s="42" t="s">
        <v>8454</v>
      </c>
      <c r="C16036">
        <v>2012</v>
      </c>
      <c r="D16036" s="42" t="s">
        <v>9810</v>
      </c>
      <c r="E16036" t="b">
        <v>0</v>
      </c>
      <c r="F16036" s="42" t="s">
        <v>10903</v>
      </c>
    </row>
    <row r="16037" spans="1:6" x14ac:dyDescent="0.2">
      <c r="A16037" s="42" t="s">
        <v>5304</v>
      </c>
      <c r="B16037" s="42" t="s">
        <v>8454</v>
      </c>
      <c r="C16037">
        <v>2013</v>
      </c>
      <c r="D16037" s="42" t="s">
        <v>10904</v>
      </c>
      <c r="E16037" t="b">
        <v>0</v>
      </c>
      <c r="F16037" s="42" t="s">
        <v>10903</v>
      </c>
    </row>
    <row r="16038" spans="1:6" x14ac:dyDescent="0.2">
      <c r="A16038" s="42" t="s">
        <v>5304</v>
      </c>
      <c r="B16038" s="42" t="s">
        <v>8454</v>
      </c>
      <c r="C16038">
        <v>2014</v>
      </c>
      <c r="D16038" s="42" t="s">
        <v>8499</v>
      </c>
      <c r="E16038" t="b">
        <v>0</v>
      </c>
      <c r="F16038" s="42" t="s">
        <v>10903</v>
      </c>
    </row>
    <row r="16039" spans="1:6" x14ac:dyDescent="0.2">
      <c r="A16039" s="42" t="s">
        <v>5304</v>
      </c>
      <c r="B16039" s="42" t="s">
        <v>8454</v>
      </c>
      <c r="C16039">
        <v>2015</v>
      </c>
      <c r="D16039" s="42" t="s">
        <v>10905</v>
      </c>
      <c r="E16039" t="b">
        <v>0</v>
      </c>
      <c r="F16039" s="42" t="s">
        <v>10903</v>
      </c>
    </row>
    <row r="16040" spans="1:6" x14ac:dyDescent="0.2">
      <c r="A16040" s="42" t="s">
        <v>5304</v>
      </c>
      <c r="B16040" s="42" t="s">
        <v>8454</v>
      </c>
      <c r="C16040">
        <v>2016</v>
      </c>
      <c r="D16040" s="42" t="s">
        <v>9682</v>
      </c>
      <c r="E16040" t="b">
        <v>0</v>
      </c>
      <c r="F16040" s="42" t="s">
        <v>10903</v>
      </c>
    </row>
    <row r="16041" spans="1:6" x14ac:dyDescent="0.2">
      <c r="A16041" s="42" t="s">
        <v>5304</v>
      </c>
      <c r="B16041" s="42" t="s">
        <v>8462</v>
      </c>
      <c r="C16041">
        <v>2010</v>
      </c>
      <c r="D16041" s="42" t="s">
        <v>9085</v>
      </c>
      <c r="E16041" t="b">
        <v>0</v>
      </c>
      <c r="F16041" s="42" t="s">
        <v>10903</v>
      </c>
    </row>
    <row r="16042" spans="1:6" x14ac:dyDescent="0.2">
      <c r="A16042" s="42" t="s">
        <v>5304</v>
      </c>
      <c r="B16042" s="42" t="s">
        <v>8462</v>
      </c>
      <c r="C16042">
        <v>2011</v>
      </c>
      <c r="D16042" s="42" t="s">
        <v>10472</v>
      </c>
      <c r="E16042" t="b">
        <v>0</v>
      </c>
      <c r="F16042" s="42" t="s">
        <v>10903</v>
      </c>
    </row>
    <row r="16043" spans="1:6" x14ac:dyDescent="0.2">
      <c r="A16043" s="42" t="s">
        <v>5304</v>
      </c>
      <c r="B16043" s="42" t="s">
        <v>8462</v>
      </c>
      <c r="C16043">
        <v>2012</v>
      </c>
      <c r="D16043" s="42" t="s">
        <v>9810</v>
      </c>
      <c r="E16043" t="b">
        <v>0</v>
      </c>
      <c r="F16043" s="42" t="s">
        <v>10903</v>
      </c>
    </row>
    <row r="16044" spans="1:6" x14ac:dyDescent="0.2">
      <c r="A16044" s="42" t="s">
        <v>5304</v>
      </c>
      <c r="B16044" s="42" t="s">
        <v>8462</v>
      </c>
      <c r="C16044">
        <v>2013</v>
      </c>
      <c r="D16044" s="42" t="s">
        <v>10904</v>
      </c>
      <c r="E16044" t="b">
        <v>0</v>
      </c>
      <c r="F16044" s="42" t="s">
        <v>10903</v>
      </c>
    </row>
    <row r="16045" spans="1:6" x14ac:dyDescent="0.2">
      <c r="A16045" s="42" t="s">
        <v>5304</v>
      </c>
      <c r="B16045" s="42" t="s">
        <v>8462</v>
      </c>
      <c r="C16045">
        <v>2014</v>
      </c>
      <c r="D16045" s="42" t="s">
        <v>8499</v>
      </c>
      <c r="E16045" t="b">
        <v>0</v>
      </c>
      <c r="F16045" s="42" t="s">
        <v>10903</v>
      </c>
    </row>
    <row r="16046" spans="1:6" x14ac:dyDescent="0.2">
      <c r="A16046" s="42" t="s">
        <v>5304</v>
      </c>
      <c r="B16046" s="42" t="s">
        <v>8462</v>
      </c>
      <c r="C16046">
        <v>2015</v>
      </c>
      <c r="D16046" s="42" t="s">
        <v>10905</v>
      </c>
      <c r="E16046" t="b">
        <v>0</v>
      </c>
      <c r="F16046" s="42" t="s">
        <v>10903</v>
      </c>
    </row>
    <row r="16047" spans="1:6" x14ac:dyDescent="0.2">
      <c r="A16047" s="42" t="s">
        <v>5304</v>
      </c>
      <c r="B16047" s="42" t="s">
        <v>8462</v>
      </c>
      <c r="C16047">
        <v>2016</v>
      </c>
      <c r="D16047" s="42" t="s">
        <v>9682</v>
      </c>
      <c r="E16047" t="b">
        <v>0</v>
      </c>
      <c r="F16047" s="42" t="s">
        <v>10903</v>
      </c>
    </row>
    <row r="16048" spans="1:6" x14ac:dyDescent="0.2">
      <c r="A16048" s="42" t="s">
        <v>5304</v>
      </c>
      <c r="B16048" s="42" t="s">
        <v>8464</v>
      </c>
      <c r="C16048">
        <v>2010</v>
      </c>
      <c r="D16048" s="42" t="s">
        <v>8638</v>
      </c>
      <c r="E16048" t="b">
        <v>0</v>
      </c>
      <c r="F16048" s="42" t="s">
        <v>10903</v>
      </c>
    </row>
    <row r="16049" spans="1:6" x14ac:dyDescent="0.2">
      <c r="A16049" s="42" t="s">
        <v>5304</v>
      </c>
      <c r="B16049" s="42" t="s">
        <v>8464</v>
      </c>
      <c r="C16049">
        <v>2011</v>
      </c>
      <c r="D16049" s="42" t="s">
        <v>8638</v>
      </c>
      <c r="E16049" t="b">
        <v>0</v>
      </c>
      <c r="F16049" s="42" t="s">
        <v>10903</v>
      </c>
    </row>
    <row r="16050" spans="1:6" x14ac:dyDescent="0.2">
      <c r="A16050" s="42" t="s">
        <v>5304</v>
      </c>
      <c r="B16050" s="42" t="s">
        <v>8464</v>
      </c>
      <c r="C16050">
        <v>2012</v>
      </c>
      <c r="D16050" s="42" t="s">
        <v>8638</v>
      </c>
      <c r="E16050" t="b">
        <v>0</v>
      </c>
      <c r="F16050" s="42" t="s">
        <v>10903</v>
      </c>
    </row>
    <row r="16051" spans="1:6" x14ac:dyDescent="0.2">
      <c r="A16051" s="42" t="s">
        <v>5304</v>
      </c>
      <c r="B16051" s="42" t="s">
        <v>8464</v>
      </c>
      <c r="C16051">
        <v>2013</v>
      </c>
      <c r="D16051" s="42" t="s">
        <v>8598</v>
      </c>
      <c r="E16051" t="b">
        <v>0</v>
      </c>
      <c r="F16051" s="42" t="s">
        <v>10903</v>
      </c>
    </row>
    <row r="16052" spans="1:6" x14ac:dyDescent="0.2">
      <c r="A16052" s="42" t="s">
        <v>5304</v>
      </c>
      <c r="B16052" s="42" t="s">
        <v>8464</v>
      </c>
      <c r="C16052">
        <v>2014</v>
      </c>
      <c r="D16052" s="42" t="s">
        <v>8598</v>
      </c>
      <c r="E16052" t="b">
        <v>0</v>
      </c>
      <c r="F16052" s="42" t="s">
        <v>10903</v>
      </c>
    </row>
    <row r="16053" spans="1:6" x14ac:dyDescent="0.2">
      <c r="A16053" s="42" t="s">
        <v>5304</v>
      </c>
      <c r="B16053" s="42" t="s">
        <v>8464</v>
      </c>
      <c r="C16053">
        <v>2015</v>
      </c>
      <c r="D16053" s="42" t="s">
        <v>8598</v>
      </c>
      <c r="E16053" t="b">
        <v>0</v>
      </c>
      <c r="F16053" s="42" t="s">
        <v>10903</v>
      </c>
    </row>
    <row r="16054" spans="1:6" x14ac:dyDescent="0.2">
      <c r="A16054" s="42" t="s">
        <v>5304</v>
      </c>
      <c r="B16054" s="42" t="s">
        <v>8464</v>
      </c>
      <c r="C16054">
        <v>2016</v>
      </c>
      <c r="D16054" s="42" t="s">
        <v>8971</v>
      </c>
      <c r="E16054" t="b">
        <v>0</v>
      </c>
      <c r="F16054" s="42" t="s">
        <v>10903</v>
      </c>
    </row>
    <row r="16055" spans="1:6" x14ac:dyDescent="0.2">
      <c r="A16055" s="42" t="s">
        <v>5306</v>
      </c>
      <c r="B16055" s="42" t="s">
        <v>8454</v>
      </c>
      <c r="C16055">
        <v>2014</v>
      </c>
      <c r="D16055" s="42" t="s">
        <v>8465</v>
      </c>
      <c r="E16055" t="b">
        <v>0</v>
      </c>
      <c r="F16055" s="42" t="s">
        <v>8718</v>
      </c>
    </row>
    <row r="16056" spans="1:6" x14ac:dyDescent="0.2">
      <c r="A16056" s="42" t="s">
        <v>5306</v>
      </c>
      <c r="B16056" s="42" t="s">
        <v>8454</v>
      </c>
      <c r="C16056">
        <v>2015</v>
      </c>
      <c r="D16056" s="42" t="s">
        <v>8719</v>
      </c>
      <c r="E16056" t="b">
        <v>0</v>
      </c>
      <c r="F16056" s="42" t="s">
        <v>8718</v>
      </c>
    </row>
    <row r="16057" spans="1:6" x14ac:dyDescent="0.2">
      <c r="A16057" s="42" t="s">
        <v>5306</v>
      </c>
      <c r="B16057" s="42" t="s">
        <v>8454</v>
      </c>
      <c r="C16057">
        <v>2016</v>
      </c>
      <c r="D16057" s="42" t="s">
        <v>8720</v>
      </c>
      <c r="E16057" t="b">
        <v>0</v>
      </c>
      <c r="F16057" s="42" t="s">
        <v>8718</v>
      </c>
    </row>
    <row r="16058" spans="1:6" x14ac:dyDescent="0.2">
      <c r="A16058" s="42" t="s">
        <v>5306</v>
      </c>
      <c r="B16058" s="42" t="s">
        <v>8454</v>
      </c>
      <c r="C16058">
        <v>2017</v>
      </c>
      <c r="D16058" s="42" t="s">
        <v>8721</v>
      </c>
      <c r="E16058" t="b">
        <v>0</v>
      </c>
      <c r="F16058" s="42" t="s">
        <v>8718</v>
      </c>
    </row>
    <row r="16059" spans="1:6" x14ac:dyDescent="0.2">
      <c r="A16059" s="42" t="s">
        <v>5306</v>
      </c>
      <c r="B16059" s="42" t="s">
        <v>8454</v>
      </c>
      <c r="C16059">
        <v>2018</v>
      </c>
      <c r="D16059" s="42" t="s">
        <v>8722</v>
      </c>
      <c r="E16059" t="b">
        <v>0</v>
      </c>
      <c r="F16059" s="42" t="s">
        <v>8718</v>
      </c>
    </row>
    <row r="16060" spans="1:6" x14ac:dyDescent="0.2">
      <c r="A16060" s="42" t="s">
        <v>5306</v>
      </c>
      <c r="B16060" s="42" t="s">
        <v>8454</v>
      </c>
      <c r="C16060">
        <v>2019</v>
      </c>
      <c r="D16060" s="42" t="s">
        <v>8723</v>
      </c>
      <c r="E16060" t="b">
        <v>0</v>
      </c>
      <c r="F16060" s="42" t="s">
        <v>8718</v>
      </c>
    </row>
    <row r="16061" spans="1:6" x14ac:dyDescent="0.2">
      <c r="A16061" s="42" t="s">
        <v>5306</v>
      </c>
      <c r="B16061" s="42" t="s">
        <v>8454</v>
      </c>
      <c r="C16061">
        <v>2020</v>
      </c>
      <c r="D16061" s="42" t="s">
        <v>8724</v>
      </c>
      <c r="E16061" t="b">
        <v>0</v>
      </c>
      <c r="F16061" s="42" t="s">
        <v>8718</v>
      </c>
    </row>
    <row r="16062" spans="1:6" x14ac:dyDescent="0.2">
      <c r="A16062" s="42" t="s">
        <v>5306</v>
      </c>
      <c r="B16062" s="42" t="s">
        <v>8462</v>
      </c>
      <c r="C16062">
        <v>2014</v>
      </c>
      <c r="D16062" s="42" t="s">
        <v>8725</v>
      </c>
      <c r="E16062" t="b">
        <v>0</v>
      </c>
      <c r="F16062" s="42" t="s">
        <v>8718</v>
      </c>
    </row>
    <row r="16063" spans="1:6" x14ac:dyDescent="0.2">
      <c r="A16063" s="42" t="s">
        <v>5306</v>
      </c>
      <c r="B16063" s="42" t="s">
        <v>8462</v>
      </c>
      <c r="C16063">
        <v>2015</v>
      </c>
      <c r="D16063" s="42" t="s">
        <v>8719</v>
      </c>
      <c r="E16063" t="b">
        <v>0</v>
      </c>
      <c r="F16063" s="42" t="s">
        <v>8718</v>
      </c>
    </row>
    <row r="16064" spans="1:6" x14ac:dyDescent="0.2">
      <c r="A16064" s="42" t="s">
        <v>5306</v>
      </c>
      <c r="B16064" s="42" t="s">
        <v>8462</v>
      </c>
      <c r="C16064">
        <v>2016</v>
      </c>
      <c r="D16064" s="42" t="s">
        <v>8720</v>
      </c>
      <c r="E16064" t="b">
        <v>0</v>
      </c>
      <c r="F16064" s="42" t="s">
        <v>8718</v>
      </c>
    </row>
    <row r="16065" spans="1:6" x14ac:dyDescent="0.2">
      <c r="A16065" s="42" t="s">
        <v>5306</v>
      </c>
      <c r="B16065" s="42" t="s">
        <v>8462</v>
      </c>
      <c r="C16065">
        <v>2017</v>
      </c>
      <c r="D16065" s="42" t="s">
        <v>8721</v>
      </c>
      <c r="E16065" t="b">
        <v>0</v>
      </c>
      <c r="F16065" s="42" t="s">
        <v>8718</v>
      </c>
    </row>
    <row r="16066" spans="1:6" x14ac:dyDescent="0.2">
      <c r="A16066" s="42" t="s">
        <v>5306</v>
      </c>
      <c r="B16066" s="42" t="s">
        <v>8462</v>
      </c>
      <c r="C16066">
        <v>2018</v>
      </c>
      <c r="D16066" s="42" t="s">
        <v>8722</v>
      </c>
      <c r="E16066" t="b">
        <v>0</v>
      </c>
      <c r="F16066" s="42" t="s">
        <v>8718</v>
      </c>
    </row>
    <row r="16067" spans="1:6" x14ac:dyDescent="0.2">
      <c r="A16067" s="42" t="s">
        <v>5306</v>
      </c>
      <c r="B16067" s="42" t="s">
        <v>8462</v>
      </c>
      <c r="C16067">
        <v>2019</v>
      </c>
      <c r="D16067" s="42" t="s">
        <v>8723</v>
      </c>
      <c r="E16067" t="b">
        <v>0</v>
      </c>
      <c r="F16067" s="42" t="s">
        <v>8718</v>
      </c>
    </row>
    <row r="16068" spans="1:6" x14ac:dyDescent="0.2">
      <c r="A16068" s="42" t="s">
        <v>5306</v>
      </c>
      <c r="B16068" s="42" t="s">
        <v>8462</v>
      </c>
      <c r="C16068">
        <v>2020</v>
      </c>
      <c r="D16068" s="42" t="s">
        <v>8482</v>
      </c>
      <c r="E16068" t="b">
        <v>0</v>
      </c>
      <c r="F16068" s="42" t="s">
        <v>8718</v>
      </c>
    </row>
    <row r="16069" spans="1:6" x14ac:dyDescent="0.2">
      <c r="A16069" s="42" t="s">
        <v>5306</v>
      </c>
      <c r="B16069" s="42" t="s">
        <v>8464</v>
      </c>
      <c r="C16069">
        <v>2014</v>
      </c>
      <c r="D16069" s="42" t="s">
        <v>8650</v>
      </c>
      <c r="E16069" t="b">
        <v>0</v>
      </c>
      <c r="F16069" s="42" t="s">
        <v>8718</v>
      </c>
    </row>
    <row r="16070" spans="1:6" x14ac:dyDescent="0.2">
      <c r="A16070" s="42" t="s">
        <v>5306</v>
      </c>
      <c r="B16070" s="42" t="s">
        <v>8464</v>
      </c>
      <c r="C16070">
        <v>2015</v>
      </c>
      <c r="D16070" s="42" t="s">
        <v>8726</v>
      </c>
      <c r="E16070" t="b">
        <v>0</v>
      </c>
      <c r="F16070" s="42" t="s">
        <v>8718</v>
      </c>
    </row>
    <row r="16071" spans="1:6" x14ac:dyDescent="0.2">
      <c r="A16071" s="42" t="s">
        <v>5306</v>
      </c>
      <c r="B16071" s="42" t="s">
        <v>8464</v>
      </c>
      <c r="C16071">
        <v>2016</v>
      </c>
      <c r="D16071" s="42" t="s">
        <v>8726</v>
      </c>
      <c r="E16071" t="b">
        <v>0</v>
      </c>
      <c r="F16071" s="42" t="s">
        <v>8718</v>
      </c>
    </row>
    <row r="16072" spans="1:6" x14ac:dyDescent="0.2">
      <c r="A16072" s="42" t="s">
        <v>5306</v>
      </c>
      <c r="B16072" s="42" t="s">
        <v>8464</v>
      </c>
      <c r="C16072">
        <v>2017</v>
      </c>
      <c r="D16072" s="42" t="s">
        <v>8727</v>
      </c>
      <c r="E16072" t="b">
        <v>0</v>
      </c>
      <c r="F16072" s="42" t="s">
        <v>8718</v>
      </c>
    </row>
    <row r="16073" spans="1:6" x14ac:dyDescent="0.2">
      <c r="A16073" s="42" t="s">
        <v>5306</v>
      </c>
      <c r="B16073" s="42" t="s">
        <v>8464</v>
      </c>
      <c r="C16073">
        <v>2018</v>
      </c>
      <c r="D16073" s="42" t="s">
        <v>8726</v>
      </c>
      <c r="E16073" t="b">
        <v>0</v>
      </c>
      <c r="F16073" s="42" t="s">
        <v>8718</v>
      </c>
    </row>
    <row r="16074" spans="1:6" x14ac:dyDescent="0.2">
      <c r="A16074" s="42" t="s">
        <v>5306</v>
      </c>
      <c r="B16074" s="42" t="s">
        <v>8464</v>
      </c>
      <c r="C16074">
        <v>2019</v>
      </c>
      <c r="D16074" s="42" t="s">
        <v>8598</v>
      </c>
      <c r="E16074" t="b">
        <v>0</v>
      </c>
      <c r="F16074" s="42" t="s">
        <v>8718</v>
      </c>
    </row>
    <row r="16075" spans="1:6" x14ac:dyDescent="0.2">
      <c r="A16075" s="42" t="s">
        <v>5306</v>
      </c>
      <c r="B16075" s="42" t="s">
        <v>8464</v>
      </c>
      <c r="C16075">
        <v>2020</v>
      </c>
      <c r="D16075" s="42" t="s">
        <v>8596</v>
      </c>
      <c r="E16075" t="b">
        <v>0</v>
      </c>
      <c r="F16075" s="42" t="s">
        <v>8718</v>
      </c>
    </row>
    <row r="16076" spans="1:6" x14ac:dyDescent="0.2">
      <c r="A16076" s="42" t="s">
        <v>5308</v>
      </c>
      <c r="B16076" s="42" t="s">
        <v>8454</v>
      </c>
      <c r="C16076">
        <v>2013</v>
      </c>
      <c r="D16076" s="42" t="s">
        <v>9206</v>
      </c>
      <c r="E16076" t="b">
        <v>0</v>
      </c>
      <c r="F16076" s="42" t="s">
        <v>10906</v>
      </c>
    </row>
    <row r="16077" spans="1:6" x14ac:dyDescent="0.2">
      <c r="A16077" s="42" t="s">
        <v>5308</v>
      </c>
      <c r="B16077" s="42" t="s">
        <v>8454</v>
      </c>
      <c r="C16077">
        <v>2014</v>
      </c>
      <c r="D16077" s="42" t="s">
        <v>9193</v>
      </c>
      <c r="E16077" t="b">
        <v>0</v>
      </c>
      <c r="F16077" s="42" t="s">
        <v>10906</v>
      </c>
    </row>
    <row r="16078" spans="1:6" x14ac:dyDescent="0.2">
      <c r="A16078" s="42" t="s">
        <v>5308</v>
      </c>
      <c r="B16078" s="42" t="s">
        <v>8454</v>
      </c>
      <c r="C16078">
        <v>2015</v>
      </c>
      <c r="D16078" s="42" t="s">
        <v>9001</v>
      </c>
      <c r="E16078" t="b">
        <v>0</v>
      </c>
      <c r="F16078" s="42" t="s">
        <v>10906</v>
      </c>
    </row>
    <row r="16079" spans="1:6" x14ac:dyDescent="0.2">
      <c r="A16079" s="42" t="s">
        <v>5308</v>
      </c>
      <c r="B16079" s="42" t="s">
        <v>8454</v>
      </c>
      <c r="C16079">
        <v>2016</v>
      </c>
      <c r="D16079" s="42" t="s">
        <v>10377</v>
      </c>
      <c r="E16079" t="b">
        <v>0</v>
      </c>
      <c r="F16079" s="42" t="s">
        <v>10906</v>
      </c>
    </row>
    <row r="16080" spans="1:6" x14ac:dyDescent="0.2">
      <c r="A16080" s="42" t="s">
        <v>5308</v>
      </c>
      <c r="B16080" s="42" t="s">
        <v>8454</v>
      </c>
      <c r="C16080">
        <v>2017</v>
      </c>
      <c r="D16080" s="42" t="s">
        <v>8672</v>
      </c>
      <c r="E16080" t="b">
        <v>0</v>
      </c>
      <c r="F16080" s="42" t="s">
        <v>10906</v>
      </c>
    </row>
    <row r="16081" spans="1:6" x14ac:dyDescent="0.2">
      <c r="A16081" s="42" t="s">
        <v>5308</v>
      </c>
      <c r="B16081" s="42" t="s">
        <v>8454</v>
      </c>
      <c r="C16081">
        <v>2018</v>
      </c>
      <c r="D16081" s="42" t="s">
        <v>9101</v>
      </c>
      <c r="E16081" t="b">
        <v>0</v>
      </c>
      <c r="F16081" s="42" t="s">
        <v>10906</v>
      </c>
    </row>
    <row r="16082" spans="1:6" x14ac:dyDescent="0.2">
      <c r="A16082" s="42" t="s">
        <v>5308</v>
      </c>
      <c r="B16082" s="42" t="s">
        <v>8454</v>
      </c>
      <c r="C16082">
        <v>2019</v>
      </c>
      <c r="D16082" s="42" t="s">
        <v>9006</v>
      </c>
      <c r="E16082" t="b">
        <v>0</v>
      </c>
      <c r="F16082" s="42" t="s">
        <v>10906</v>
      </c>
    </row>
    <row r="16083" spans="1:6" x14ac:dyDescent="0.2">
      <c r="A16083" s="42" t="s">
        <v>5308</v>
      </c>
      <c r="B16083" s="42" t="s">
        <v>8462</v>
      </c>
      <c r="C16083">
        <v>2013</v>
      </c>
      <c r="D16083" s="42" t="s">
        <v>8513</v>
      </c>
      <c r="E16083" t="b">
        <v>0</v>
      </c>
      <c r="F16083" s="42" t="s">
        <v>10906</v>
      </c>
    </row>
    <row r="16084" spans="1:6" x14ac:dyDescent="0.2">
      <c r="A16084" s="42" t="s">
        <v>5308</v>
      </c>
      <c r="B16084" s="42" t="s">
        <v>8462</v>
      </c>
      <c r="C16084">
        <v>2014</v>
      </c>
      <c r="D16084" s="42" t="s">
        <v>9193</v>
      </c>
      <c r="E16084" t="b">
        <v>0</v>
      </c>
      <c r="F16084" s="42" t="s">
        <v>10906</v>
      </c>
    </row>
    <row r="16085" spans="1:6" x14ac:dyDescent="0.2">
      <c r="A16085" s="42" t="s">
        <v>5308</v>
      </c>
      <c r="B16085" s="42" t="s">
        <v>8462</v>
      </c>
      <c r="C16085">
        <v>2015</v>
      </c>
      <c r="D16085" s="42" t="s">
        <v>8530</v>
      </c>
      <c r="E16085" t="b">
        <v>0</v>
      </c>
      <c r="F16085" s="42" t="s">
        <v>10906</v>
      </c>
    </row>
    <row r="16086" spans="1:6" x14ac:dyDescent="0.2">
      <c r="A16086" s="42" t="s">
        <v>5308</v>
      </c>
      <c r="B16086" s="42" t="s">
        <v>8462</v>
      </c>
      <c r="C16086">
        <v>2016</v>
      </c>
      <c r="D16086" s="42" t="s">
        <v>10377</v>
      </c>
      <c r="E16086" t="b">
        <v>0</v>
      </c>
      <c r="F16086" s="42" t="s">
        <v>10906</v>
      </c>
    </row>
    <row r="16087" spans="1:6" x14ac:dyDescent="0.2">
      <c r="A16087" s="42" t="s">
        <v>5308</v>
      </c>
      <c r="B16087" s="42" t="s">
        <v>8462</v>
      </c>
      <c r="C16087">
        <v>2017</v>
      </c>
      <c r="D16087" s="42" t="s">
        <v>8672</v>
      </c>
      <c r="E16087" t="b">
        <v>0</v>
      </c>
      <c r="F16087" s="42" t="s">
        <v>10906</v>
      </c>
    </row>
    <row r="16088" spans="1:6" x14ac:dyDescent="0.2">
      <c r="A16088" s="42" t="s">
        <v>5308</v>
      </c>
      <c r="B16088" s="42" t="s">
        <v>8462</v>
      </c>
      <c r="C16088">
        <v>2018</v>
      </c>
      <c r="D16088" s="42" t="s">
        <v>9101</v>
      </c>
      <c r="E16088" t="b">
        <v>0</v>
      </c>
      <c r="F16088" s="42" t="s">
        <v>10906</v>
      </c>
    </row>
    <row r="16089" spans="1:6" x14ac:dyDescent="0.2">
      <c r="A16089" s="42" t="s">
        <v>5308</v>
      </c>
      <c r="B16089" s="42" t="s">
        <v>8462</v>
      </c>
      <c r="C16089">
        <v>2019</v>
      </c>
      <c r="D16089" s="42" t="s">
        <v>9136</v>
      </c>
      <c r="E16089" t="b">
        <v>0</v>
      </c>
      <c r="F16089" s="42" t="s">
        <v>10906</v>
      </c>
    </row>
    <row r="16090" spans="1:6" x14ac:dyDescent="0.2">
      <c r="A16090" s="42" t="s">
        <v>5308</v>
      </c>
      <c r="B16090" s="42" t="s">
        <v>8464</v>
      </c>
      <c r="C16090">
        <v>2013</v>
      </c>
      <c r="D16090" s="42" t="s">
        <v>9171</v>
      </c>
      <c r="E16090" t="b">
        <v>0</v>
      </c>
      <c r="F16090" s="42" t="s">
        <v>10906</v>
      </c>
    </row>
    <row r="16091" spans="1:6" x14ac:dyDescent="0.2">
      <c r="A16091" s="42" t="s">
        <v>5308</v>
      </c>
      <c r="B16091" s="42" t="s">
        <v>8464</v>
      </c>
      <c r="C16091">
        <v>2014</v>
      </c>
      <c r="D16091" s="42" t="s">
        <v>9172</v>
      </c>
      <c r="E16091" t="b">
        <v>0</v>
      </c>
      <c r="F16091" s="42" t="s">
        <v>10906</v>
      </c>
    </row>
    <row r="16092" spans="1:6" x14ac:dyDescent="0.2">
      <c r="A16092" s="42" t="s">
        <v>5308</v>
      </c>
      <c r="B16092" s="42" t="s">
        <v>8464</v>
      </c>
      <c r="C16092">
        <v>2015</v>
      </c>
      <c r="D16092" s="42" t="s">
        <v>9168</v>
      </c>
      <c r="E16092" t="b">
        <v>0</v>
      </c>
      <c r="F16092" s="42" t="s">
        <v>10906</v>
      </c>
    </row>
    <row r="16093" spans="1:6" x14ac:dyDescent="0.2">
      <c r="A16093" s="42" t="s">
        <v>5308</v>
      </c>
      <c r="B16093" s="42" t="s">
        <v>8464</v>
      </c>
      <c r="C16093">
        <v>2016</v>
      </c>
      <c r="D16093" s="42" t="s">
        <v>9135</v>
      </c>
      <c r="E16093" t="b">
        <v>0</v>
      </c>
      <c r="F16093" s="42" t="s">
        <v>10906</v>
      </c>
    </row>
    <row r="16094" spans="1:6" x14ac:dyDescent="0.2">
      <c r="A16094" s="42" t="s">
        <v>5308</v>
      </c>
      <c r="B16094" s="42" t="s">
        <v>8464</v>
      </c>
      <c r="C16094">
        <v>2017</v>
      </c>
      <c r="D16094" s="42" t="s">
        <v>8594</v>
      </c>
      <c r="E16094" t="b">
        <v>0</v>
      </c>
      <c r="F16094" s="42" t="s">
        <v>10906</v>
      </c>
    </row>
    <row r="16095" spans="1:6" x14ac:dyDescent="0.2">
      <c r="A16095" s="42" t="s">
        <v>5308</v>
      </c>
      <c r="B16095" s="42" t="s">
        <v>8464</v>
      </c>
      <c r="C16095">
        <v>2018</v>
      </c>
      <c r="D16095" s="42" t="s">
        <v>9125</v>
      </c>
      <c r="E16095" t="b">
        <v>0</v>
      </c>
      <c r="F16095" s="42" t="s">
        <v>10906</v>
      </c>
    </row>
    <row r="16096" spans="1:6" x14ac:dyDescent="0.2">
      <c r="A16096" s="42" t="s">
        <v>5308</v>
      </c>
      <c r="B16096" s="42" t="s">
        <v>8464</v>
      </c>
      <c r="C16096">
        <v>2019</v>
      </c>
      <c r="D16096" s="42" t="s">
        <v>8552</v>
      </c>
      <c r="E16096" t="b">
        <v>0</v>
      </c>
      <c r="F16096" s="42" t="s">
        <v>10906</v>
      </c>
    </row>
    <row r="16097" spans="1:6" x14ac:dyDescent="0.2">
      <c r="A16097" s="42" t="s">
        <v>5310</v>
      </c>
      <c r="B16097" s="42" t="s">
        <v>8454</v>
      </c>
      <c r="C16097">
        <v>2013</v>
      </c>
      <c r="D16097" s="42" t="s">
        <v>9206</v>
      </c>
      <c r="E16097" t="b">
        <v>0</v>
      </c>
      <c r="F16097" s="42" t="s">
        <v>10906</v>
      </c>
    </row>
    <row r="16098" spans="1:6" x14ac:dyDescent="0.2">
      <c r="A16098" s="42" t="s">
        <v>5310</v>
      </c>
      <c r="B16098" s="42" t="s">
        <v>8454</v>
      </c>
      <c r="C16098">
        <v>2014</v>
      </c>
      <c r="D16098" s="42" t="s">
        <v>9193</v>
      </c>
      <c r="E16098" t="b">
        <v>0</v>
      </c>
      <c r="F16098" s="42" t="s">
        <v>10906</v>
      </c>
    </row>
    <row r="16099" spans="1:6" x14ac:dyDescent="0.2">
      <c r="A16099" s="42" t="s">
        <v>5310</v>
      </c>
      <c r="B16099" s="42" t="s">
        <v>8454</v>
      </c>
      <c r="C16099">
        <v>2015</v>
      </c>
      <c r="D16099" s="42" t="s">
        <v>9001</v>
      </c>
      <c r="E16099" t="b">
        <v>0</v>
      </c>
      <c r="F16099" s="42" t="s">
        <v>10906</v>
      </c>
    </row>
    <row r="16100" spans="1:6" x14ac:dyDescent="0.2">
      <c r="A16100" s="42" t="s">
        <v>5310</v>
      </c>
      <c r="B16100" s="42" t="s">
        <v>8454</v>
      </c>
      <c r="C16100">
        <v>2016</v>
      </c>
      <c r="D16100" s="42" t="s">
        <v>10377</v>
      </c>
      <c r="E16100" t="b">
        <v>0</v>
      </c>
      <c r="F16100" s="42" t="s">
        <v>10906</v>
      </c>
    </row>
    <row r="16101" spans="1:6" x14ac:dyDescent="0.2">
      <c r="A16101" s="42" t="s">
        <v>5310</v>
      </c>
      <c r="B16101" s="42" t="s">
        <v>8454</v>
      </c>
      <c r="C16101">
        <v>2017</v>
      </c>
      <c r="D16101" s="42" t="s">
        <v>8672</v>
      </c>
      <c r="E16101" t="b">
        <v>0</v>
      </c>
      <c r="F16101" s="42" t="s">
        <v>10906</v>
      </c>
    </row>
    <row r="16102" spans="1:6" x14ac:dyDescent="0.2">
      <c r="A16102" s="42" t="s">
        <v>5310</v>
      </c>
      <c r="B16102" s="42" t="s">
        <v>8454</v>
      </c>
      <c r="C16102">
        <v>2018</v>
      </c>
      <c r="D16102" s="42" t="s">
        <v>9101</v>
      </c>
      <c r="E16102" t="b">
        <v>0</v>
      </c>
      <c r="F16102" s="42" t="s">
        <v>10906</v>
      </c>
    </row>
    <row r="16103" spans="1:6" x14ac:dyDescent="0.2">
      <c r="A16103" s="42" t="s">
        <v>5310</v>
      </c>
      <c r="B16103" s="42" t="s">
        <v>8454</v>
      </c>
      <c r="C16103">
        <v>2019</v>
      </c>
      <c r="D16103" s="42" t="s">
        <v>9006</v>
      </c>
      <c r="E16103" t="b">
        <v>0</v>
      </c>
      <c r="F16103" s="42" t="s">
        <v>10906</v>
      </c>
    </row>
    <row r="16104" spans="1:6" x14ac:dyDescent="0.2">
      <c r="A16104" s="42" t="s">
        <v>5310</v>
      </c>
      <c r="B16104" s="42" t="s">
        <v>8462</v>
      </c>
      <c r="C16104">
        <v>2013</v>
      </c>
      <c r="D16104" s="42" t="s">
        <v>8513</v>
      </c>
      <c r="E16104" t="b">
        <v>0</v>
      </c>
      <c r="F16104" s="42" t="s">
        <v>10906</v>
      </c>
    </row>
    <row r="16105" spans="1:6" x14ac:dyDescent="0.2">
      <c r="A16105" s="42" t="s">
        <v>5310</v>
      </c>
      <c r="B16105" s="42" t="s">
        <v>8462</v>
      </c>
      <c r="C16105">
        <v>2014</v>
      </c>
      <c r="D16105" s="42" t="s">
        <v>9193</v>
      </c>
      <c r="E16105" t="b">
        <v>0</v>
      </c>
      <c r="F16105" s="42" t="s">
        <v>10906</v>
      </c>
    </row>
    <row r="16106" spans="1:6" x14ac:dyDescent="0.2">
      <c r="A16106" s="42" t="s">
        <v>5310</v>
      </c>
      <c r="B16106" s="42" t="s">
        <v>8462</v>
      </c>
      <c r="C16106">
        <v>2015</v>
      </c>
      <c r="D16106" s="42" t="s">
        <v>8530</v>
      </c>
      <c r="E16106" t="b">
        <v>0</v>
      </c>
      <c r="F16106" s="42" t="s">
        <v>10906</v>
      </c>
    </row>
    <row r="16107" spans="1:6" x14ac:dyDescent="0.2">
      <c r="A16107" s="42" t="s">
        <v>5310</v>
      </c>
      <c r="B16107" s="42" t="s">
        <v>8462</v>
      </c>
      <c r="C16107">
        <v>2016</v>
      </c>
      <c r="D16107" s="42" t="s">
        <v>10377</v>
      </c>
      <c r="E16107" t="b">
        <v>0</v>
      </c>
      <c r="F16107" s="42" t="s">
        <v>10906</v>
      </c>
    </row>
    <row r="16108" spans="1:6" x14ac:dyDescent="0.2">
      <c r="A16108" s="42" t="s">
        <v>5310</v>
      </c>
      <c r="B16108" s="42" t="s">
        <v>8462</v>
      </c>
      <c r="C16108">
        <v>2017</v>
      </c>
      <c r="D16108" s="42" t="s">
        <v>8672</v>
      </c>
      <c r="E16108" t="b">
        <v>0</v>
      </c>
      <c r="F16108" s="42" t="s">
        <v>10906</v>
      </c>
    </row>
    <row r="16109" spans="1:6" x14ac:dyDescent="0.2">
      <c r="A16109" s="42" t="s">
        <v>5310</v>
      </c>
      <c r="B16109" s="42" t="s">
        <v>8462</v>
      </c>
      <c r="C16109">
        <v>2018</v>
      </c>
      <c r="D16109" s="42" t="s">
        <v>9101</v>
      </c>
      <c r="E16109" t="b">
        <v>0</v>
      </c>
      <c r="F16109" s="42" t="s">
        <v>10906</v>
      </c>
    </row>
    <row r="16110" spans="1:6" x14ac:dyDescent="0.2">
      <c r="A16110" s="42" t="s">
        <v>5310</v>
      </c>
      <c r="B16110" s="42" t="s">
        <v>8462</v>
      </c>
      <c r="C16110">
        <v>2019</v>
      </c>
      <c r="D16110" s="42" t="s">
        <v>9136</v>
      </c>
      <c r="E16110" t="b">
        <v>0</v>
      </c>
      <c r="F16110" s="42" t="s">
        <v>10906</v>
      </c>
    </row>
    <row r="16111" spans="1:6" x14ac:dyDescent="0.2">
      <c r="A16111" s="42" t="s">
        <v>5310</v>
      </c>
      <c r="B16111" s="42" t="s">
        <v>8464</v>
      </c>
      <c r="C16111">
        <v>2013</v>
      </c>
      <c r="D16111" s="42" t="s">
        <v>9171</v>
      </c>
      <c r="E16111" t="b">
        <v>0</v>
      </c>
      <c r="F16111" s="42" t="s">
        <v>10906</v>
      </c>
    </row>
    <row r="16112" spans="1:6" x14ac:dyDescent="0.2">
      <c r="A16112" s="42" t="s">
        <v>5310</v>
      </c>
      <c r="B16112" s="42" t="s">
        <v>8464</v>
      </c>
      <c r="C16112">
        <v>2014</v>
      </c>
      <c r="D16112" s="42" t="s">
        <v>9172</v>
      </c>
      <c r="E16112" t="b">
        <v>0</v>
      </c>
      <c r="F16112" s="42" t="s">
        <v>10906</v>
      </c>
    </row>
    <row r="16113" spans="1:6" x14ac:dyDescent="0.2">
      <c r="A16113" s="42" t="s">
        <v>5310</v>
      </c>
      <c r="B16113" s="42" t="s">
        <v>8464</v>
      </c>
      <c r="C16113">
        <v>2015</v>
      </c>
      <c r="D16113" s="42" t="s">
        <v>9168</v>
      </c>
      <c r="E16113" t="b">
        <v>0</v>
      </c>
      <c r="F16113" s="42" t="s">
        <v>10906</v>
      </c>
    </row>
    <row r="16114" spans="1:6" x14ac:dyDescent="0.2">
      <c r="A16114" s="42" t="s">
        <v>5310</v>
      </c>
      <c r="B16114" s="42" t="s">
        <v>8464</v>
      </c>
      <c r="C16114">
        <v>2016</v>
      </c>
      <c r="D16114" s="42" t="s">
        <v>9135</v>
      </c>
      <c r="E16114" t="b">
        <v>0</v>
      </c>
      <c r="F16114" s="42" t="s">
        <v>10906</v>
      </c>
    </row>
    <row r="16115" spans="1:6" x14ac:dyDescent="0.2">
      <c r="A16115" s="42" t="s">
        <v>5310</v>
      </c>
      <c r="B16115" s="42" t="s">
        <v>8464</v>
      </c>
      <c r="C16115">
        <v>2017</v>
      </c>
      <c r="D16115" s="42" t="s">
        <v>8594</v>
      </c>
      <c r="E16115" t="b">
        <v>0</v>
      </c>
      <c r="F16115" s="42" t="s">
        <v>10906</v>
      </c>
    </row>
    <row r="16116" spans="1:6" x14ac:dyDescent="0.2">
      <c r="A16116" s="42" t="s">
        <v>5310</v>
      </c>
      <c r="B16116" s="42" t="s">
        <v>8464</v>
      </c>
      <c r="C16116">
        <v>2018</v>
      </c>
      <c r="D16116" s="42" t="s">
        <v>9125</v>
      </c>
      <c r="E16116" t="b">
        <v>0</v>
      </c>
      <c r="F16116" s="42" t="s">
        <v>10906</v>
      </c>
    </row>
    <row r="16117" spans="1:6" x14ac:dyDescent="0.2">
      <c r="A16117" s="42" t="s">
        <v>5310</v>
      </c>
      <c r="B16117" s="42" t="s">
        <v>8464</v>
      </c>
      <c r="C16117">
        <v>2019</v>
      </c>
      <c r="D16117" s="42" t="s">
        <v>8552</v>
      </c>
      <c r="E16117" t="b">
        <v>0</v>
      </c>
      <c r="F16117" s="42" t="s">
        <v>10906</v>
      </c>
    </row>
    <row r="16118" spans="1:6" x14ac:dyDescent="0.2">
      <c r="A16118" s="42" t="s">
        <v>5312</v>
      </c>
      <c r="B16118" s="42" t="s">
        <v>8454</v>
      </c>
      <c r="C16118">
        <v>2013</v>
      </c>
      <c r="D16118" s="42" t="s">
        <v>9148</v>
      </c>
      <c r="E16118" t="b">
        <v>0</v>
      </c>
      <c r="F16118" s="42" t="s">
        <v>10907</v>
      </c>
    </row>
    <row r="16119" spans="1:6" x14ac:dyDescent="0.2">
      <c r="A16119" s="42" t="s">
        <v>5312</v>
      </c>
      <c r="B16119" s="42" t="s">
        <v>8454</v>
      </c>
      <c r="C16119">
        <v>2014</v>
      </c>
      <c r="D16119" s="42" t="s">
        <v>8825</v>
      </c>
      <c r="E16119" t="b">
        <v>0</v>
      </c>
      <c r="F16119" s="42" t="s">
        <v>10907</v>
      </c>
    </row>
    <row r="16120" spans="1:6" x14ac:dyDescent="0.2">
      <c r="A16120" s="42" t="s">
        <v>5312</v>
      </c>
      <c r="B16120" s="42" t="s">
        <v>8454</v>
      </c>
      <c r="C16120">
        <v>2015</v>
      </c>
      <c r="D16120" s="42" t="s">
        <v>9090</v>
      </c>
      <c r="E16120" t="b">
        <v>0</v>
      </c>
      <c r="F16120" s="42" t="s">
        <v>10907</v>
      </c>
    </row>
    <row r="16121" spans="1:6" x14ac:dyDescent="0.2">
      <c r="A16121" s="42" t="s">
        <v>5312</v>
      </c>
      <c r="B16121" s="42" t="s">
        <v>8454</v>
      </c>
      <c r="C16121">
        <v>2016</v>
      </c>
      <c r="D16121" s="42" t="s">
        <v>8638</v>
      </c>
      <c r="E16121" t="b">
        <v>0</v>
      </c>
      <c r="F16121" s="42" t="s">
        <v>10907</v>
      </c>
    </row>
    <row r="16122" spans="1:6" x14ac:dyDescent="0.2">
      <c r="A16122" s="42" t="s">
        <v>5312</v>
      </c>
      <c r="B16122" s="42" t="s">
        <v>8454</v>
      </c>
      <c r="C16122">
        <v>2017</v>
      </c>
      <c r="D16122" s="42" t="s">
        <v>8998</v>
      </c>
      <c r="E16122" t="b">
        <v>0</v>
      </c>
      <c r="F16122" s="42" t="s">
        <v>10907</v>
      </c>
    </row>
    <row r="16123" spans="1:6" x14ac:dyDescent="0.2">
      <c r="A16123" s="42" t="s">
        <v>5312</v>
      </c>
      <c r="B16123" s="42" t="s">
        <v>8454</v>
      </c>
      <c r="C16123">
        <v>2018</v>
      </c>
      <c r="D16123" s="42" t="s">
        <v>9504</v>
      </c>
      <c r="E16123" t="b">
        <v>0</v>
      </c>
      <c r="F16123" s="42" t="s">
        <v>10907</v>
      </c>
    </row>
    <row r="16124" spans="1:6" x14ac:dyDescent="0.2">
      <c r="A16124" s="42" t="s">
        <v>5312</v>
      </c>
      <c r="B16124" s="42" t="s">
        <v>8454</v>
      </c>
      <c r="C16124">
        <v>2019</v>
      </c>
      <c r="D16124" s="42" t="s">
        <v>8594</v>
      </c>
      <c r="E16124" t="b">
        <v>0</v>
      </c>
      <c r="F16124" s="42" t="s">
        <v>10907</v>
      </c>
    </row>
    <row r="16125" spans="1:6" x14ac:dyDescent="0.2">
      <c r="A16125" s="42" t="s">
        <v>5312</v>
      </c>
      <c r="B16125" s="42" t="s">
        <v>8462</v>
      </c>
      <c r="C16125">
        <v>2013</v>
      </c>
      <c r="D16125" s="42" t="s">
        <v>9093</v>
      </c>
      <c r="E16125" t="b">
        <v>0</v>
      </c>
      <c r="F16125" s="42" t="s">
        <v>10907</v>
      </c>
    </row>
    <row r="16126" spans="1:6" x14ac:dyDescent="0.2">
      <c r="A16126" s="42" t="s">
        <v>5312</v>
      </c>
      <c r="B16126" s="42" t="s">
        <v>8462</v>
      </c>
      <c r="C16126">
        <v>2014</v>
      </c>
      <c r="D16126" s="42" t="s">
        <v>9165</v>
      </c>
      <c r="E16126" t="b">
        <v>0</v>
      </c>
      <c r="F16126" s="42" t="s">
        <v>10907</v>
      </c>
    </row>
    <row r="16127" spans="1:6" x14ac:dyDescent="0.2">
      <c r="A16127" s="42" t="s">
        <v>5312</v>
      </c>
      <c r="B16127" s="42" t="s">
        <v>8462</v>
      </c>
      <c r="C16127">
        <v>2015</v>
      </c>
      <c r="D16127" s="42" t="s">
        <v>9092</v>
      </c>
      <c r="E16127" t="b">
        <v>0</v>
      </c>
      <c r="F16127" s="42" t="s">
        <v>10907</v>
      </c>
    </row>
    <row r="16128" spans="1:6" x14ac:dyDescent="0.2">
      <c r="A16128" s="42" t="s">
        <v>5312</v>
      </c>
      <c r="B16128" s="42" t="s">
        <v>8462</v>
      </c>
      <c r="C16128">
        <v>2016</v>
      </c>
      <c r="D16128" s="42" t="s">
        <v>8638</v>
      </c>
      <c r="E16128" t="b">
        <v>0</v>
      </c>
      <c r="F16128" s="42" t="s">
        <v>10907</v>
      </c>
    </row>
    <row r="16129" spans="1:6" x14ac:dyDescent="0.2">
      <c r="A16129" s="42" t="s">
        <v>5312</v>
      </c>
      <c r="B16129" s="42" t="s">
        <v>8462</v>
      </c>
      <c r="C16129">
        <v>2017</v>
      </c>
      <c r="D16129" s="42" t="s">
        <v>9046</v>
      </c>
      <c r="E16129" t="b">
        <v>0</v>
      </c>
      <c r="F16129" s="42" t="s">
        <v>10907</v>
      </c>
    </row>
    <row r="16130" spans="1:6" x14ac:dyDescent="0.2">
      <c r="A16130" s="42" t="s">
        <v>5312</v>
      </c>
      <c r="B16130" s="42" t="s">
        <v>8462</v>
      </c>
      <c r="C16130">
        <v>2018</v>
      </c>
      <c r="D16130" s="42" t="s">
        <v>9504</v>
      </c>
      <c r="E16130" t="b">
        <v>0</v>
      </c>
      <c r="F16130" s="42" t="s">
        <v>10907</v>
      </c>
    </row>
    <row r="16131" spans="1:6" x14ac:dyDescent="0.2">
      <c r="A16131" s="42" t="s">
        <v>5312</v>
      </c>
      <c r="B16131" s="42" t="s">
        <v>8462</v>
      </c>
      <c r="C16131">
        <v>2019</v>
      </c>
      <c r="D16131" s="42" t="s">
        <v>8594</v>
      </c>
      <c r="E16131" t="b">
        <v>0</v>
      </c>
      <c r="F16131" s="42" t="s">
        <v>10907</v>
      </c>
    </row>
    <row r="16132" spans="1:6" x14ac:dyDescent="0.2">
      <c r="A16132" s="42" t="s">
        <v>5312</v>
      </c>
      <c r="B16132" s="42" t="s">
        <v>8464</v>
      </c>
      <c r="C16132">
        <v>2013</v>
      </c>
      <c r="D16132" s="42" t="s">
        <v>8596</v>
      </c>
      <c r="E16132" t="b">
        <v>0</v>
      </c>
      <c r="F16132" s="42" t="s">
        <v>10907</v>
      </c>
    </row>
    <row r="16133" spans="1:6" x14ac:dyDescent="0.2">
      <c r="A16133" s="42" t="s">
        <v>5312</v>
      </c>
      <c r="B16133" s="42" t="s">
        <v>8464</v>
      </c>
      <c r="C16133">
        <v>2014</v>
      </c>
      <c r="D16133" s="42" t="s">
        <v>9329</v>
      </c>
      <c r="E16133" t="b">
        <v>0</v>
      </c>
      <c r="F16133" s="42" t="s">
        <v>10907</v>
      </c>
    </row>
    <row r="16134" spans="1:6" x14ac:dyDescent="0.2">
      <c r="A16134" s="42" t="s">
        <v>5312</v>
      </c>
      <c r="B16134" s="42" t="s">
        <v>8464</v>
      </c>
      <c r="C16134">
        <v>2015</v>
      </c>
      <c r="D16134" s="42" t="s">
        <v>9329</v>
      </c>
      <c r="E16134" t="b">
        <v>0</v>
      </c>
      <c r="F16134" s="42" t="s">
        <v>10907</v>
      </c>
    </row>
    <row r="16135" spans="1:6" x14ac:dyDescent="0.2">
      <c r="A16135" s="42" t="s">
        <v>5312</v>
      </c>
      <c r="B16135" s="42" t="s">
        <v>8464</v>
      </c>
      <c r="C16135">
        <v>2016</v>
      </c>
      <c r="D16135" s="42" t="s">
        <v>8601</v>
      </c>
      <c r="E16135" t="b">
        <v>0</v>
      </c>
      <c r="F16135" s="42" t="s">
        <v>10907</v>
      </c>
    </row>
    <row r="16136" spans="1:6" x14ac:dyDescent="0.2">
      <c r="A16136" s="42" t="s">
        <v>5312</v>
      </c>
      <c r="B16136" s="42" t="s">
        <v>8464</v>
      </c>
      <c r="C16136">
        <v>2017</v>
      </c>
      <c r="D16136" s="42" t="s">
        <v>8980</v>
      </c>
      <c r="E16136" t="b">
        <v>0</v>
      </c>
      <c r="F16136" s="42" t="s">
        <v>10907</v>
      </c>
    </row>
    <row r="16137" spans="1:6" x14ac:dyDescent="0.2">
      <c r="A16137" s="42" t="s">
        <v>5312</v>
      </c>
      <c r="B16137" s="42" t="s">
        <v>8464</v>
      </c>
      <c r="C16137">
        <v>2018</v>
      </c>
      <c r="D16137" s="42" t="s">
        <v>9094</v>
      </c>
      <c r="E16137" t="b">
        <v>0</v>
      </c>
      <c r="F16137" s="42" t="s">
        <v>10907</v>
      </c>
    </row>
    <row r="16138" spans="1:6" x14ac:dyDescent="0.2">
      <c r="A16138" s="42" t="s">
        <v>5312</v>
      </c>
      <c r="B16138" s="42" t="s">
        <v>8464</v>
      </c>
      <c r="C16138">
        <v>2019</v>
      </c>
      <c r="D16138" s="42" t="s">
        <v>9094</v>
      </c>
      <c r="E16138" t="b">
        <v>0</v>
      </c>
      <c r="F16138" s="42" t="s">
        <v>10907</v>
      </c>
    </row>
    <row r="16139" spans="1:6" x14ac:dyDescent="0.2">
      <c r="A16139" s="42" t="s">
        <v>9121</v>
      </c>
      <c r="B16139" s="42" t="s">
        <v>8454</v>
      </c>
      <c r="C16139">
        <v>2013</v>
      </c>
      <c r="D16139" s="42" t="s">
        <v>9122</v>
      </c>
      <c r="E16139" t="b">
        <v>0</v>
      </c>
      <c r="F16139" s="42" t="s">
        <v>9123</v>
      </c>
    </row>
    <row r="16140" spans="1:6" x14ac:dyDescent="0.2">
      <c r="A16140" s="42" t="s">
        <v>9121</v>
      </c>
      <c r="B16140" s="42" t="s">
        <v>8454</v>
      </c>
      <c r="C16140">
        <v>2014</v>
      </c>
      <c r="D16140" s="42" t="s">
        <v>8993</v>
      </c>
      <c r="E16140" t="b">
        <v>0</v>
      </c>
      <c r="F16140" s="42" t="s">
        <v>9123</v>
      </c>
    </row>
    <row r="16141" spans="1:6" x14ac:dyDescent="0.2">
      <c r="A16141" s="42" t="s">
        <v>9121</v>
      </c>
      <c r="B16141" s="42" t="s">
        <v>8454</v>
      </c>
      <c r="C16141">
        <v>2015</v>
      </c>
      <c r="D16141" s="42" t="s">
        <v>8932</v>
      </c>
      <c r="E16141" t="b">
        <v>0</v>
      </c>
      <c r="F16141" s="42" t="s">
        <v>9123</v>
      </c>
    </row>
    <row r="16142" spans="1:6" x14ac:dyDescent="0.2">
      <c r="A16142" s="42" t="s">
        <v>9121</v>
      </c>
      <c r="B16142" s="42" t="s">
        <v>8454</v>
      </c>
      <c r="C16142">
        <v>2016</v>
      </c>
      <c r="D16142" s="42" t="s">
        <v>9124</v>
      </c>
      <c r="E16142" t="b">
        <v>0</v>
      </c>
      <c r="F16142" s="42" t="s">
        <v>9123</v>
      </c>
    </row>
    <row r="16143" spans="1:6" x14ac:dyDescent="0.2">
      <c r="A16143" s="42" t="s">
        <v>9121</v>
      </c>
      <c r="B16143" s="42" t="s">
        <v>8454</v>
      </c>
      <c r="C16143">
        <v>2017</v>
      </c>
      <c r="D16143" s="42" t="s">
        <v>9125</v>
      </c>
      <c r="E16143" t="b">
        <v>0</v>
      </c>
      <c r="F16143" s="42" t="s">
        <v>9123</v>
      </c>
    </row>
    <row r="16144" spans="1:6" x14ac:dyDescent="0.2">
      <c r="A16144" s="42" t="s">
        <v>9121</v>
      </c>
      <c r="B16144" s="42" t="s">
        <v>8454</v>
      </c>
      <c r="C16144">
        <v>2018</v>
      </c>
      <c r="D16144" s="42" t="s">
        <v>8725</v>
      </c>
      <c r="E16144" t="b">
        <v>0</v>
      </c>
      <c r="F16144" s="42" t="s">
        <v>9123</v>
      </c>
    </row>
    <row r="16145" spans="1:6" x14ac:dyDescent="0.2">
      <c r="A16145" s="42" t="s">
        <v>9121</v>
      </c>
      <c r="B16145" s="42" t="s">
        <v>8454</v>
      </c>
      <c r="C16145">
        <v>2019</v>
      </c>
      <c r="D16145" s="42" t="s">
        <v>9126</v>
      </c>
      <c r="E16145" t="b">
        <v>0</v>
      </c>
      <c r="F16145" s="42" t="s">
        <v>9123</v>
      </c>
    </row>
    <row r="16146" spans="1:6" x14ac:dyDescent="0.2">
      <c r="A16146" s="42" t="s">
        <v>9121</v>
      </c>
      <c r="B16146" s="42" t="s">
        <v>8462</v>
      </c>
      <c r="C16146">
        <v>2013</v>
      </c>
      <c r="D16146" s="42" t="s">
        <v>9122</v>
      </c>
      <c r="E16146" t="b">
        <v>0</v>
      </c>
      <c r="F16146" s="42" t="s">
        <v>9123</v>
      </c>
    </row>
    <row r="16147" spans="1:6" x14ac:dyDescent="0.2">
      <c r="A16147" s="42" t="s">
        <v>9121</v>
      </c>
      <c r="B16147" s="42" t="s">
        <v>8462</v>
      </c>
      <c r="C16147">
        <v>2014</v>
      </c>
      <c r="D16147" s="42" t="s">
        <v>8974</v>
      </c>
      <c r="E16147" t="b">
        <v>0</v>
      </c>
      <c r="F16147" s="42" t="s">
        <v>9123</v>
      </c>
    </row>
    <row r="16148" spans="1:6" x14ac:dyDescent="0.2">
      <c r="A16148" s="42" t="s">
        <v>9121</v>
      </c>
      <c r="B16148" s="42" t="s">
        <v>8462</v>
      </c>
      <c r="C16148">
        <v>2015</v>
      </c>
      <c r="D16148" s="42" t="s">
        <v>9090</v>
      </c>
      <c r="E16148" t="b">
        <v>0</v>
      </c>
      <c r="F16148" s="42" t="s">
        <v>9123</v>
      </c>
    </row>
    <row r="16149" spans="1:6" x14ac:dyDescent="0.2">
      <c r="A16149" s="42" t="s">
        <v>9121</v>
      </c>
      <c r="B16149" s="42" t="s">
        <v>8462</v>
      </c>
      <c r="C16149">
        <v>2016</v>
      </c>
      <c r="D16149" s="42" t="s">
        <v>8687</v>
      </c>
      <c r="E16149" t="b">
        <v>0</v>
      </c>
      <c r="F16149" s="42" t="s">
        <v>9123</v>
      </c>
    </row>
    <row r="16150" spans="1:6" x14ac:dyDescent="0.2">
      <c r="A16150" s="42" t="s">
        <v>9121</v>
      </c>
      <c r="B16150" s="42" t="s">
        <v>8462</v>
      </c>
      <c r="C16150">
        <v>2017</v>
      </c>
      <c r="D16150" s="42" t="s">
        <v>8715</v>
      </c>
      <c r="E16150" t="b">
        <v>0</v>
      </c>
      <c r="F16150" s="42" t="s">
        <v>9123</v>
      </c>
    </row>
    <row r="16151" spans="1:6" x14ac:dyDescent="0.2">
      <c r="A16151" s="42" t="s">
        <v>9121</v>
      </c>
      <c r="B16151" s="42" t="s">
        <v>8462</v>
      </c>
      <c r="C16151">
        <v>2018</v>
      </c>
      <c r="D16151" s="42" t="s">
        <v>8725</v>
      </c>
      <c r="E16151" t="b">
        <v>0</v>
      </c>
      <c r="F16151" s="42" t="s">
        <v>9123</v>
      </c>
    </row>
    <row r="16152" spans="1:6" x14ac:dyDescent="0.2">
      <c r="A16152" s="42" t="s">
        <v>9121</v>
      </c>
      <c r="B16152" s="42" t="s">
        <v>8462</v>
      </c>
      <c r="C16152">
        <v>2019</v>
      </c>
      <c r="D16152" s="42" t="s">
        <v>9126</v>
      </c>
      <c r="E16152" t="b">
        <v>0</v>
      </c>
      <c r="F16152" s="42" t="s">
        <v>9123</v>
      </c>
    </row>
    <row r="16153" spans="1:6" x14ac:dyDescent="0.2">
      <c r="A16153" s="42" t="s">
        <v>9121</v>
      </c>
      <c r="B16153" s="42" t="s">
        <v>8464</v>
      </c>
      <c r="C16153">
        <v>2013</v>
      </c>
      <c r="D16153" s="42" t="s">
        <v>8650</v>
      </c>
      <c r="E16153" t="b">
        <v>0</v>
      </c>
      <c r="F16153" s="42" t="s">
        <v>9123</v>
      </c>
    </row>
    <row r="16154" spans="1:6" x14ac:dyDescent="0.2">
      <c r="A16154" s="42" t="s">
        <v>9121</v>
      </c>
      <c r="B16154" s="42" t="s">
        <v>8464</v>
      </c>
      <c r="C16154">
        <v>2014</v>
      </c>
      <c r="D16154" s="42" t="s">
        <v>8596</v>
      </c>
      <c r="E16154" t="b">
        <v>0</v>
      </c>
      <c r="F16154" s="42" t="s">
        <v>9123</v>
      </c>
    </row>
    <row r="16155" spans="1:6" x14ac:dyDescent="0.2">
      <c r="A16155" s="42" t="s">
        <v>9121</v>
      </c>
      <c r="B16155" s="42" t="s">
        <v>8464</v>
      </c>
      <c r="C16155">
        <v>2015</v>
      </c>
      <c r="D16155" s="42" t="s">
        <v>8596</v>
      </c>
      <c r="E16155" t="b">
        <v>0</v>
      </c>
      <c r="F16155" s="42" t="s">
        <v>9123</v>
      </c>
    </row>
    <row r="16156" spans="1:6" x14ac:dyDescent="0.2">
      <c r="A16156" s="42" t="s">
        <v>9121</v>
      </c>
      <c r="B16156" s="42" t="s">
        <v>8464</v>
      </c>
      <c r="C16156">
        <v>2016</v>
      </c>
      <c r="D16156" s="42" t="s">
        <v>8596</v>
      </c>
      <c r="E16156" t="b">
        <v>0</v>
      </c>
      <c r="F16156" s="42" t="s">
        <v>9123</v>
      </c>
    </row>
    <row r="16157" spans="1:6" x14ac:dyDescent="0.2">
      <c r="A16157" s="42" t="s">
        <v>9121</v>
      </c>
      <c r="B16157" s="42" t="s">
        <v>8464</v>
      </c>
      <c r="C16157">
        <v>2017</v>
      </c>
      <c r="D16157" s="42" t="s">
        <v>4381</v>
      </c>
      <c r="E16157" t="b">
        <v>0</v>
      </c>
      <c r="F16157" s="42" t="s">
        <v>9123</v>
      </c>
    </row>
    <row r="16158" spans="1:6" x14ac:dyDescent="0.2">
      <c r="A16158" s="42" t="s">
        <v>9121</v>
      </c>
      <c r="B16158" s="42" t="s">
        <v>8464</v>
      </c>
      <c r="C16158">
        <v>2018</v>
      </c>
      <c r="D16158" s="42" t="s">
        <v>4381</v>
      </c>
      <c r="E16158" t="b">
        <v>0</v>
      </c>
      <c r="F16158" s="42" t="s">
        <v>9123</v>
      </c>
    </row>
    <row r="16159" spans="1:6" x14ac:dyDescent="0.2">
      <c r="A16159" s="42" t="s">
        <v>9121</v>
      </c>
      <c r="B16159" s="42" t="s">
        <v>8464</v>
      </c>
      <c r="C16159">
        <v>2019</v>
      </c>
      <c r="D16159" s="42" t="s">
        <v>4381</v>
      </c>
      <c r="E16159" t="b">
        <v>0</v>
      </c>
      <c r="F16159" s="42" t="s">
        <v>9123</v>
      </c>
    </row>
    <row r="16160" spans="1:6" x14ac:dyDescent="0.2">
      <c r="A16160" s="42" t="s">
        <v>5324</v>
      </c>
      <c r="B16160" s="42" t="s">
        <v>8454</v>
      </c>
      <c r="C16160">
        <v>2013</v>
      </c>
      <c r="D16160" s="42" t="s">
        <v>9206</v>
      </c>
      <c r="E16160" t="b">
        <v>0</v>
      </c>
      <c r="F16160" s="42" t="s">
        <v>10906</v>
      </c>
    </row>
    <row r="16161" spans="1:6" x14ac:dyDescent="0.2">
      <c r="A16161" s="42" t="s">
        <v>5324</v>
      </c>
      <c r="B16161" s="42" t="s">
        <v>8454</v>
      </c>
      <c r="C16161">
        <v>2014</v>
      </c>
      <c r="D16161" s="42" t="s">
        <v>9193</v>
      </c>
      <c r="E16161" t="b">
        <v>0</v>
      </c>
      <c r="F16161" s="42" t="s">
        <v>10906</v>
      </c>
    </row>
    <row r="16162" spans="1:6" x14ac:dyDescent="0.2">
      <c r="A16162" s="42" t="s">
        <v>5324</v>
      </c>
      <c r="B16162" s="42" t="s">
        <v>8454</v>
      </c>
      <c r="C16162">
        <v>2015</v>
      </c>
      <c r="D16162" s="42" t="s">
        <v>9001</v>
      </c>
      <c r="E16162" t="b">
        <v>0</v>
      </c>
      <c r="F16162" s="42" t="s">
        <v>10906</v>
      </c>
    </row>
    <row r="16163" spans="1:6" x14ac:dyDescent="0.2">
      <c r="A16163" s="42" t="s">
        <v>5324</v>
      </c>
      <c r="B16163" s="42" t="s">
        <v>8454</v>
      </c>
      <c r="C16163">
        <v>2016</v>
      </c>
      <c r="D16163" s="42" t="s">
        <v>10377</v>
      </c>
      <c r="E16163" t="b">
        <v>0</v>
      </c>
      <c r="F16163" s="42" t="s">
        <v>10906</v>
      </c>
    </row>
    <row r="16164" spans="1:6" x14ac:dyDescent="0.2">
      <c r="A16164" s="42" t="s">
        <v>5324</v>
      </c>
      <c r="B16164" s="42" t="s">
        <v>8454</v>
      </c>
      <c r="C16164">
        <v>2017</v>
      </c>
      <c r="D16164" s="42" t="s">
        <v>8672</v>
      </c>
      <c r="E16164" t="b">
        <v>0</v>
      </c>
      <c r="F16164" s="42" t="s">
        <v>10906</v>
      </c>
    </row>
    <row r="16165" spans="1:6" x14ac:dyDescent="0.2">
      <c r="A16165" s="42" t="s">
        <v>5324</v>
      </c>
      <c r="B16165" s="42" t="s">
        <v>8454</v>
      </c>
      <c r="C16165">
        <v>2018</v>
      </c>
      <c r="D16165" s="42" t="s">
        <v>9101</v>
      </c>
      <c r="E16165" t="b">
        <v>0</v>
      </c>
      <c r="F16165" s="42" t="s">
        <v>10906</v>
      </c>
    </row>
    <row r="16166" spans="1:6" x14ac:dyDescent="0.2">
      <c r="A16166" s="42" t="s">
        <v>5324</v>
      </c>
      <c r="B16166" s="42" t="s">
        <v>8454</v>
      </c>
      <c r="C16166">
        <v>2019</v>
      </c>
      <c r="D16166" s="42" t="s">
        <v>9006</v>
      </c>
      <c r="E16166" t="b">
        <v>0</v>
      </c>
      <c r="F16166" s="42" t="s">
        <v>10906</v>
      </c>
    </row>
    <row r="16167" spans="1:6" x14ac:dyDescent="0.2">
      <c r="A16167" s="42" t="s">
        <v>5324</v>
      </c>
      <c r="B16167" s="42" t="s">
        <v>8462</v>
      </c>
      <c r="C16167">
        <v>2013</v>
      </c>
      <c r="D16167" s="42" t="s">
        <v>8513</v>
      </c>
      <c r="E16167" t="b">
        <v>0</v>
      </c>
      <c r="F16167" s="42" t="s">
        <v>10906</v>
      </c>
    </row>
    <row r="16168" spans="1:6" x14ac:dyDescent="0.2">
      <c r="A16168" s="42" t="s">
        <v>5324</v>
      </c>
      <c r="B16168" s="42" t="s">
        <v>8462</v>
      </c>
      <c r="C16168">
        <v>2014</v>
      </c>
      <c r="D16168" s="42" t="s">
        <v>9193</v>
      </c>
      <c r="E16168" t="b">
        <v>0</v>
      </c>
      <c r="F16168" s="42" t="s">
        <v>10906</v>
      </c>
    </row>
    <row r="16169" spans="1:6" x14ac:dyDescent="0.2">
      <c r="A16169" s="42" t="s">
        <v>5324</v>
      </c>
      <c r="B16169" s="42" t="s">
        <v>8462</v>
      </c>
      <c r="C16169">
        <v>2015</v>
      </c>
      <c r="D16169" s="42" t="s">
        <v>8530</v>
      </c>
      <c r="E16169" t="b">
        <v>0</v>
      </c>
      <c r="F16169" s="42" t="s">
        <v>10906</v>
      </c>
    </row>
    <row r="16170" spans="1:6" x14ac:dyDescent="0.2">
      <c r="A16170" s="42" t="s">
        <v>5324</v>
      </c>
      <c r="B16170" s="42" t="s">
        <v>8462</v>
      </c>
      <c r="C16170">
        <v>2016</v>
      </c>
      <c r="D16170" s="42" t="s">
        <v>10377</v>
      </c>
      <c r="E16170" t="b">
        <v>0</v>
      </c>
      <c r="F16170" s="42" t="s">
        <v>10906</v>
      </c>
    </row>
    <row r="16171" spans="1:6" x14ac:dyDescent="0.2">
      <c r="A16171" s="42" t="s">
        <v>5324</v>
      </c>
      <c r="B16171" s="42" t="s">
        <v>8462</v>
      </c>
      <c r="C16171">
        <v>2017</v>
      </c>
      <c r="D16171" s="42" t="s">
        <v>8672</v>
      </c>
      <c r="E16171" t="b">
        <v>0</v>
      </c>
      <c r="F16171" s="42" t="s">
        <v>10906</v>
      </c>
    </row>
    <row r="16172" spans="1:6" x14ac:dyDescent="0.2">
      <c r="A16172" s="42" t="s">
        <v>5324</v>
      </c>
      <c r="B16172" s="42" t="s">
        <v>8462</v>
      </c>
      <c r="C16172">
        <v>2018</v>
      </c>
      <c r="D16172" s="42" t="s">
        <v>9101</v>
      </c>
      <c r="E16172" t="b">
        <v>0</v>
      </c>
      <c r="F16172" s="42" t="s">
        <v>10906</v>
      </c>
    </row>
    <row r="16173" spans="1:6" x14ac:dyDescent="0.2">
      <c r="A16173" s="42" t="s">
        <v>5324</v>
      </c>
      <c r="B16173" s="42" t="s">
        <v>8462</v>
      </c>
      <c r="C16173">
        <v>2019</v>
      </c>
      <c r="D16173" s="42" t="s">
        <v>9136</v>
      </c>
      <c r="E16173" t="b">
        <v>0</v>
      </c>
      <c r="F16173" s="42" t="s">
        <v>10906</v>
      </c>
    </row>
    <row r="16174" spans="1:6" x14ac:dyDescent="0.2">
      <c r="A16174" s="42" t="s">
        <v>5324</v>
      </c>
      <c r="B16174" s="42" t="s">
        <v>8464</v>
      </c>
      <c r="C16174">
        <v>2013</v>
      </c>
      <c r="D16174" s="42" t="s">
        <v>9171</v>
      </c>
      <c r="E16174" t="b">
        <v>0</v>
      </c>
      <c r="F16174" s="42" t="s">
        <v>10906</v>
      </c>
    </row>
    <row r="16175" spans="1:6" x14ac:dyDescent="0.2">
      <c r="A16175" s="42" t="s">
        <v>5324</v>
      </c>
      <c r="B16175" s="42" t="s">
        <v>8464</v>
      </c>
      <c r="C16175">
        <v>2014</v>
      </c>
      <c r="D16175" s="42" t="s">
        <v>9172</v>
      </c>
      <c r="E16175" t="b">
        <v>0</v>
      </c>
      <c r="F16175" s="42" t="s">
        <v>10906</v>
      </c>
    </row>
    <row r="16176" spans="1:6" x14ac:dyDescent="0.2">
      <c r="A16176" s="42" t="s">
        <v>5324</v>
      </c>
      <c r="B16176" s="42" t="s">
        <v>8464</v>
      </c>
      <c r="C16176">
        <v>2015</v>
      </c>
      <c r="D16176" s="42" t="s">
        <v>9168</v>
      </c>
      <c r="E16176" t="b">
        <v>0</v>
      </c>
      <c r="F16176" s="42" t="s">
        <v>10906</v>
      </c>
    </row>
    <row r="16177" spans="1:6" x14ac:dyDescent="0.2">
      <c r="A16177" s="42" t="s">
        <v>5324</v>
      </c>
      <c r="B16177" s="42" t="s">
        <v>8464</v>
      </c>
      <c r="C16177">
        <v>2016</v>
      </c>
      <c r="D16177" s="42" t="s">
        <v>9135</v>
      </c>
      <c r="E16177" t="b">
        <v>0</v>
      </c>
      <c r="F16177" s="42" t="s">
        <v>10906</v>
      </c>
    </row>
    <row r="16178" spans="1:6" x14ac:dyDescent="0.2">
      <c r="A16178" s="42" t="s">
        <v>5324</v>
      </c>
      <c r="B16178" s="42" t="s">
        <v>8464</v>
      </c>
      <c r="C16178">
        <v>2017</v>
      </c>
      <c r="D16178" s="42" t="s">
        <v>8594</v>
      </c>
      <c r="E16178" t="b">
        <v>0</v>
      </c>
      <c r="F16178" s="42" t="s">
        <v>10906</v>
      </c>
    </row>
    <row r="16179" spans="1:6" x14ac:dyDescent="0.2">
      <c r="A16179" s="42" t="s">
        <v>5324</v>
      </c>
      <c r="B16179" s="42" t="s">
        <v>8464</v>
      </c>
      <c r="C16179">
        <v>2018</v>
      </c>
      <c r="D16179" s="42" t="s">
        <v>9125</v>
      </c>
      <c r="E16179" t="b">
        <v>0</v>
      </c>
      <c r="F16179" s="42" t="s">
        <v>10906</v>
      </c>
    </row>
    <row r="16180" spans="1:6" x14ac:dyDescent="0.2">
      <c r="A16180" s="42" t="s">
        <v>5324</v>
      </c>
      <c r="B16180" s="42" t="s">
        <v>8464</v>
      </c>
      <c r="C16180">
        <v>2019</v>
      </c>
      <c r="D16180" s="42" t="s">
        <v>8552</v>
      </c>
      <c r="E16180" t="b">
        <v>0</v>
      </c>
      <c r="F16180" s="42" t="s">
        <v>10906</v>
      </c>
    </row>
    <row r="16181" spans="1:6" x14ac:dyDescent="0.2">
      <c r="A16181" s="42" t="s">
        <v>5328</v>
      </c>
      <c r="B16181" s="42" t="s">
        <v>8454</v>
      </c>
      <c r="C16181">
        <v>2016</v>
      </c>
      <c r="D16181" s="42" t="s">
        <v>8653</v>
      </c>
      <c r="E16181" t="b">
        <v>0</v>
      </c>
      <c r="F16181" s="42" t="s">
        <v>10908</v>
      </c>
    </row>
    <row r="16182" spans="1:6" x14ac:dyDescent="0.2">
      <c r="A16182" s="42" t="s">
        <v>5328</v>
      </c>
      <c r="B16182" s="42" t="s">
        <v>8454</v>
      </c>
      <c r="C16182">
        <v>2017</v>
      </c>
      <c r="D16182" s="42" t="s">
        <v>8727</v>
      </c>
      <c r="E16182" t="b">
        <v>0</v>
      </c>
      <c r="F16182" s="42" t="s">
        <v>10908</v>
      </c>
    </row>
    <row r="16183" spans="1:6" x14ac:dyDescent="0.2">
      <c r="A16183" s="42" t="s">
        <v>5328</v>
      </c>
      <c r="B16183" s="42" t="s">
        <v>8454</v>
      </c>
      <c r="C16183">
        <v>2018</v>
      </c>
      <c r="D16183" s="42" t="s">
        <v>8686</v>
      </c>
      <c r="E16183" t="b">
        <v>0</v>
      </c>
      <c r="F16183" s="42" t="s">
        <v>10908</v>
      </c>
    </row>
    <row r="16184" spans="1:6" x14ac:dyDescent="0.2">
      <c r="A16184" s="42" t="s">
        <v>5328</v>
      </c>
      <c r="B16184" s="42" t="s">
        <v>8454</v>
      </c>
      <c r="C16184">
        <v>2019</v>
      </c>
      <c r="D16184" s="42" t="s">
        <v>8682</v>
      </c>
      <c r="E16184" t="b">
        <v>0</v>
      </c>
      <c r="F16184" s="42" t="s">
        <v>10908</v>
      </c>
    </row>
    <row r="16185" spans="1:6" x14ac:dyDescent="0.2">
      <c r="A16185" s="42" t="s">
        <v>5328</v>
      </c>
      <c r="B16185" s="42" t="s">
        <v>8462</v>
      </c>
      <c r="C16185">
        <v>2016</v>
      </c>
      <c r="D16185" s="42" t="s">
        <v>8653</v>
      </c>
      <c r="E16185" t="b">
        <v>0</v>
      </c>
      <c r="F16185" s="42" t="s">
        <v>10908</v>
      </c>
    </row>
    <row r="16186" spans="1:6" x14ac:dyDescent="0.2">
      <c r="A16186" s="42" t="s">
        <v>5328</v>
      </c>
      <c r="B16186" s="42" t="s">
        <v>8462</v>
      </c>
      <c r="C16186">
        <v>2017</v>
      </c>
      <c r="D16186" s="42" t="s">
        <v>8727</v>
      </c>
      <c r="E16186" t="b">
        <v>0</v>
      </c>
      <c r="F16186" s="42" t="s">
        <v>10908</v>
      </c>
    </row>
    <row r="16187" spans="1:6" x14ac:dyDescent="0.2">
      <c r="A16187" s="42" t="s">
        <v>5328</v>
      </c>
      <c r="B16187" s="42" t="s">
        <v>8462</v>
      </c>
      <c r="C16187">
        <v>2018</v>
      </c>
      <c r="D16187" s="42" t="s">
        <v>8686</v>
      </c>
      <c r="E16187" t="b">
        <v>0</v>
      </c>
      <c r="F16187" s="42" t="s">
        <v>10908</v>
      </c>
    </row>
    <row r="16188" spans="1:6" x14ac:dyDescent="0.2">
      <c r="A16188" s="42" t="s">
        <v>5328</v>
      </c>
      <c r="B16188" s="42" t="s">
        <v>8462</v>
      </c>
      <c r="C16188">
        <v>2019</v>
      </c>
      <c r="D16188" s="42" t="s">
        <v>8682</v>
      </c>
      <c r="E16188" t="b">
        <v>0</v>
      </c>
      <c r="F16188" s="42" t="s">
        <v>10908</v>
      </c>
    </row>
    <row r="16189" spans="1:6" x14ac:dyDescent="0.2">
      <c r="A16189" s="42" t="s">
        <v>5328</v>
      </c>
      <c r="B16189" s="42" t="s">
        <v>8464</v>
      </c>
      <c r="C16189">
        <v>2016</v>
      </c>
      <c r="D16189" s="42" t="s">
        <v>8699</v>
      </c>
      <c r="E16189" t="b">
        <v>0</v>
      </c>
      <c r="F16189" s="42" t="s">
        <v>10908</v>
      </c>
    </row>
    <row r="16190" spans="1:6" x14ac:dyDescent="0.2">
      <c r="A16190" s="42" t="s">
        <v>5328</v>
      </c>
      <c r="B16190" s="42" t="s">
        <v>8464</v>
      </c>
      <c r="C16190">
        <v>2017</v>
      </c>
      <c r="D16190" s="42" t="s">
        <v>9029</v>
      </c>
      <c r="E16190" t="b">
        <v>0</v>
      </c>
      <c r="F16190" s="42" t="s">
        <v>10908</v>
      </c>
    </row>
    <row r="16191" spans="1:6" x14ac:dyDescent="0.2">
      <c r="A16191" s="42" t="s">
        <v>5328</v>
      </c>
      <c r="B16191" s="42" t="s">
        <v>8464</v>
      </c>
      <c r="C16191">
        <v>2018</v>
      </c>
      <c r="D16191" s="42" t="s">
        <v>8601</v>
      </c>
      <c r="E16191" t="b">
        <v>0</v>
      </c>
      <c r="F16191" s="42" t="s">
        <v>10908</v>
      </c>
    </row>
    <row r="16192" spans="1:6" x14ac:dyDescent="0.2">
      <c r="A16192" s="42" t="s">
        <v>5328</v>
      </c>
      <c r="B16192" s="42" t="s">
        <v>8464</v>
      </c>
      <c r="C16192">
        <v>2019</v>
      </c>
      <c r="D16192" s="42" t="s">
        <v>8699</v>
      </c>
      <c r="E16192" t="b">
        <v>0</v>
      </c>
      <c r="F16192" s="42" t="s">
        <v>10908</v>
      </c>
    </row>
    <row r="16193" spans="1:6" x14ac:dyDescent="0.2">
      <c r="A16193" s="42" t="s">
        <v>5330</v>
      </c>
      <c r="B16193" s="42" t="s">
        <v>8454</v>
      </c>
      <c r="C16193">
        <v>2013</v>
      </c>
      <c r="D16193" s="42" t="s">
        <v>8972</v>
      </c>
      <c r="E16193" t="b">
        <v>0</v>
      </c>
      <c r="F16193" s="42" t="s">
        <v>10909</v>
      </c>
    </row>
    <row r="16194" spans="1:6" x14ac:dyDescent="0.2">
      <c r="A16194" s="42" t="s">
        <v>5330</v>
      </c>
      <c r="B16194" s="42" t="s">
        <v>8454</v>
      </c>
      <c r="C16194">
        <v>2014</v>
      </c>
      <c r="D16194" s="42" t="s">
        <v>8940</v>
      </c>
      <c r="E16194" t="b">
        <v>0</v>
      </c>
      <c r="F16194" s="42" t="s">
        <v>10909</v>
      </c>
    </row>
    <row r="16195" spans="1:6" x14ac:dyDescent="0.2">
      <c r="A16195" s="42" t="s">
        <v>5330</v>
      </c>
      <c r="B16195" s="42" t="s">
        <v>8454</v>
      </c>
      <c r="C16195">
        <v>2015</v>
      </c>
      <c r="D16195" s="42" t="s">
        <v>8726</v>
      </c>
      <c r="E16195" t="b">
        <v>0</v>
      </c>
      <c r="F16195" s="42" t="s">
        <v>10909</v>
      </c>
    </row>
    <row r="16196" spans="1:6" x14ac:dyDescent="0.2">
      <c r="A16196" s="42" t="s">
        <v>5330</v>
      </c>
      <c r="B16196" s="42" t="s">
        <v>8454</v>
      </c>
      <c r="C16196">
        <v>2016</v>
      </c>
      <c r="D16196" s="42" t="s">
        <v>8590</v>
      </c>
      <c r="E16196" t="b">
        <v>0</v>
      </c>
      <c r="F16196" s="42" t="s">
        <v>10909</v>
      </c>
    </row>
    <row r="16197" spans="1:6" x14ac:dyDescent="0.2">
      <c r="A16197" s="42" t="s">
        <v>5330</v>
      </c>
      <c r="B16197" s="42" t="s">
        <v>8454</v>
      </c>
      <c r="C16197">
        <v>2017</v>
      </c>
      <c r="D16197" s="42" t="s">
        <v>8827</v>
      </c>
      <c r="E16197" t="b">
        <v>0</v>
      </c>
      <c r="F16197" s="42" t="s">
        <v>10909</v>
      </c>
    </row>
    <row r="16198" spans="1:6" x14ac:dyDescent="0.2">
      <c r="A16198" s="42" t="s">
        <v>5330</v>
      </c>
      <c r="B16198" s="42" t="s">
        <v>8454</v>
      </c>
      <c r="C16198">
        <v>2018</v>
      </c>
      <c r="D16198" s="42" t="s">
        <v>8936</v>
      </c>
      <c r="E16198" t="b">
        <v>0</v>
      </c>
      <c r="F16198" s="42" t="s">
        <v>10909</v>
      </c>
    </row>
    <row r="16199" spans="1:6" x14ac:dyDescent="0.2">
      <c r="A16199" s="42" t="s">
        <v>5330</v>
      </c>
      <c r="B16199" s="42" t="s">
        <v>8454</v>
      </c>
      <c r="C16199">
        <v>2019</v>
      </c>
      <c r="D16199" s="42" t="s">
        <v>9271</v>
      </c>
      <c r="E16199" t="b">
        <v>0</v>
      </c>
      <c r="F16199" s="42" t="s">
        <v>10909</v>
      </c>
    </row>
    <row r="16200" spans="1:6" x14ac:dyDescent="0.2">
      <c r="A16200" s="42" t="s">
        <v>5330</v>
      </c>
      <c r="B16200" s="42" t="s">
        <v>8462</v>
      </c>
      <c r="C16200">
        <v>2013</v>
      </c>
      <c r="D16200" s="42" t="s">
        <v>8972</v>
      </c>
      <c r="E16200" t="b">
        <v>0</v>
      </c>
      <c r="F16200" s="42" t="s">
        <v>10909</v>
      </c>
    </row>
    <row r="16201" spans="1:6" x14ac:dyDescent="0.2">
      <c r="A16201" s="42" t="s">
        <v>5330</v>
      </c>
      <c r="B16201" s="42" t="s">
        <v>8462</v>
      </c>
      <c r="C16201">
        <v>2014</v>
      </c>
      <c r="D16201" s="42" t="s">
        <v>8940</v>
      </c>
      <c r="E16201" t="b">
        <v>0</v>
      </c>
      <c r="F16201" s="42" t="s">
        <v>10909</v>
      </c>
    </row>
    <row r="16202" spans="1:6" x14ac:dyDescent="0.2">
      <c r="A16202" s="42" t="s">
        <v>5330</v>
      </c>
      <c r="B16202" s="42" t="s">
        <v>8462</v>
      </c>
      <c r="C16202">
        <v>2015</v>
      </c>
      <c r="D16202" s="42" t="s">
        <v>8726</v>
      </c>
      <c r="E16202" t="b">
        <v>0</v>
      </c>
      <c r="F16202" s="42" t="s">
        <v>10909</v>
      </c>
    </row>
    <row r="16203" spans="1:6" x14ac:dyDescent="0.2">
      <c r="A16203" s="42" t="s">
        <v>5330</v>
      </c>
      <c r="B16203" s="42" t="s">
        <v>8462</v>
      </c>
      <c r="C16203">
        <v>2016</v>
      </c>
      <c r="D16203" s="42" t="s">
        <v>8590</v>
      </c>
      <c r="E16203" t="b">
        <v>0</v>
      </c>
      <c r="F16203" s="42" t="s">
        <v>10909</v>
      </c>
    </row>
    <row r="16204" spans="1:6" x14ac:dyDescent="0.2">
      <c r="A16204" s="42" t="s">
        <v>5330</v>
      </c>
      <c r="B16204" s="42" t="s">
        <v>8462</v>
      </c>
      <c r="C16204">
        <v>2017</v>
      </c>
      <c r="D16204" s="42" t="s">
        <v>8827</v>
      </c>
      <c r="E16204" t="b">
        <v>0</v>
      </c>
      <c r="F16204" s="42" t="s">
        <v>10909</v>
      </c>
    </row>
    <row r="16205" spans="1:6" x14ac:dyDescent="0.2">
      <c r="A16205" s="42" t="s">
        <v>5330</v>
      </c>
      <c r="B16205" s="42" t="s">
        <v>8462</v>
      </c>
      <c r="C16205">
        <v>2018</v>
      </c>
      <c r="D16205" s="42" t="s">
        <v>8936</v>
      </c>
      <c r="E16205" t="b">
        <v>0</v>
      </c>
      <c r="F16205" s="42" t="s">
        <v>10909</v>
      </c>
    </row>
    <row r="16206" spans="1:6" x14ac:dyDescent="0.2">
      <c r="A16206" s="42" t="s">
        <v>5330</v>
      </c>
      <c r="B16206" s="42" t="s">
        <v>8462</v>
      </c>
      <c r="C16206">
        <v>2019</v>
      </c>
      <c r="D16206" s="42" t="s">
        <v>9271</v>
      </c>
      <c r="E16206" t="b">
        <v>0</v>
      </c>
      <c r="F16206" s="42" t="s">
        <v>10909</v>
      </c>
    </row>
    <row r="16207" spans="1:6" x14ac:dyDescent="0.2">
      <c r="A16207" s="42" t="s">
        <v>5330</v>
      </c>
      <c r="B16207" s="42" t="s">
        <v>8464</v>
      </c>
      <c r="C16207">
        <v>2013</v>
      </c>
      <c r="D16207" s="42" t="s">
        <v>9448</v>
      </c>
      <c r="E16207" t="b">
        <v>0</v>
      </c>
      <c r="F16207" s="42" t="s">
        <v>10909</v>
      </c>
    </row>
    <row r="16208" spans="1:6" x14ac:dyDescent="0.2">
      <c r="A16208" s="42" t="s">
        <v>5330</v>
      </c>
      <c r="B16208" s="42" t="s">
        <v>8464</v>
      </c>
      <c r="C16208">
        <v>2014</v>
      </c>
      <c r="D16208" s="42" t="s">
        <v>8936</v>
      </c>
      <c r="E16208" t="b">
        <v>0</v>
      </c>
      <c r="F16208" s="42" t="s">
        <v>10909</v>
      </c>
    </row>
    <row r="16209" spans="1:6" x14ac:dyDescent="0.2">
      <c r="A16209" s="42" t="s">
        <v>5330</v>
      </c>
      <c r="B16209" s="42" t="s">
        <v>8464</v>
      </c>
      <c r="C16209">
        <v>2015</v>
      </c>
      <c r="D16209" s="42" t="s">
        <v>8655</v>
      </c>
      <c r="E16209" t="b">
        <v>0</v>
      </c>
      <c r="F16209" s="42" t="s">
        <v>10909</v>
      </c>
    </row>
    <row r="16210" spans="1:6" x14ac:dyDescent="0.2">
      <c r="A16210" s="42" t="s">
        <v>5330</v>
      </c>
      <c r="B16210" s="42" t="s">
        <v>8464</v>
      </c>
      <c r="C16210">
        <v>2016</v>
      </c>
      <c r="D16210" s="42" t="s">
        <v>9093</v>
      </c>
      <c r="E16210" t="b">
        <v>0</v>
      </c>
      <c r="F16210" s="42" t="s">
        <v>10909</v>
      </c>
    </row>
    <row r="16211" spans="1:6" x14ac:dyDescent="0.2">
      <c r="A16211" s="42" t="s">
        <v>5330</v>
      </c>
      <c r="B16211" s="42" t="s">
        <v>8464</v>
      </c>
      <c r="C16211">
        <v>2017</v>
      </c>
      <c r="D16211" s="42" t="s">
        <v>4381</v>
      </c>
      <c r="E16211" t="b">
        <v>0</v>
      </c>
      <c r="F16211" s="42" t="s">
        <v>10909</v>
      </c>
    </row>
    <row r="16212" spans="1:6" x14ac:dyDescent="0.2">
      <c r="A16212" s="42" t="s">
        <v>5330</v>
      </c>
      <c r="B16212" s="42" t="s">
        <v>8464</v>
      </c>
      <c r="C16212">
        <v>2018</v>
      </c>
      <c r="D16212" s="42" t="s">
        <v>9094</v>
      </c>
      <c r="E16212" t="b">
        <v>0</v>
      </c>
      <c r="F16212" s="42" t="s">
        <v>10909</v>
      </c>
    </row>
    <row r="16213" spans="1:6" x14ac:dyDescent="0.2">
      <c r="A16213" s="42" t="s">
        <v>5330</v>
      </c>
      <c r="B16213" s="42" t="s">
        <v>8464</v>
      </c>
      <c r="C16213">
        <v>2019</v>
      </c>
      <c r="D16213" s="42" t="s">
        <v>8973</v>
      </c>
      <c r="E16213" t="b">
        <v>0</v>
      </c>
      <c r="F16213" s="42" t="s">
        <v>10909</v>
      </c>
    </row>
    <row r="16214" spans="1:6" x14ac:dyDescent="0.2">
      <c r="A16214" s="42" t="s">
        <v>5332</v>
      </c>
      <c r="B16214" s="42" t="s">
        <v>8454</v>
      </c>
      <c r="C16214">
        <v>2013</v>
      </c>
      <c r="D16214" s="42" t="s">
        <v>9206</v>
      </c>
      <c r="E16214" t="b">
        <v>0</v>
      </c>
      <c r="F16214" s="42" t="s">
        <v>10906</v>
      </c>
    </row>
    <row r="16215" spans="1:6" x14ac:dyDescent="0.2">
      <c r="A16215" s="42" t="s">
        <v>5332</v>
      </c>
      <c r="B16215" s="42" t="s">
        <v>8454</v>
      </c>
      <c r="C16215">
        <v>2014</v>
      </c>
      <c r="D16215" s="42" t="s">
        <v>9193</v>
      </c>
      <c r="E16215" t="b">
        <v>0</v>
      </c>
      <c r="F16215" s="42" t="s">
        <v>10906</v>
      </c>
    </row>
    <row r="16216" spans="1:6" x14ac:dyDescent="0.2">
      <c r="A16216" s="42" t="s">
        <v>5332</v>
      </c>
      <c r="B16216" s="42" t="s">
        <v>8454</v>
      </c>
      <c r="C16216">
        <v>2015</v>
      </c>
      <c r="D16216" s="42" t="s">
        <v>9001</v>
      </c>
      <c r="E16216" t="b">
        <v>0</v>
      </c>
      <c r="F16216" s="42" t="s">
        <v>10906</v>
      </c>
    </row>
    <row r="16217" spans="1:6" x14ac:dyDescent="0.2">
      <c r="A16217" s="42" t="s">
        <v>5332</v>
      </c>
      <c r="B16217" s="42" t="s">
        <v>8454</v>
      </c>
      <c r="C16217">
        <v>2016</v>
      </c>
      <c r="D16217" s="42" t="s">
        <v>10377</v>
      </c>
      <c r="E16217" t="b">
        <v>0</v>
      </c>
      <c r="F16217" s="42" t="s">
        <v>10906</v>
      </c>
    </row>
    <row r="16218" spans="1:6" x14ac:dyDescent="0.2">
      <c r="A16218" s="42" t="s">
        <v>5332</v>
      </c>
      <c r="B16218" s="42" t="s">
        <v>8454</v>
      </c>
      <c r="C16218">
        <v>2017</v>
      </c>
      <c r="D16218" s="42" t="s">
        <v>8672</v>
      </c>
      <c r="E16218" t="b">
        <v>0</v>
      </c>
      <c r="F16218" s="42" t="s">
        <v>10906</v>
      </c>
    </row>
    <row r="16219" spans="1:6" x14ac:dyDescent="0.2">
      <c r="A16219" s="42" t="s">
        <v>5332</v>
      </c>
      <c r="B16219" s="42" t="s">
        <v>8454</v>
      </c>
      <c r="C16219">
        <v>2018</v>
      </c>
      <c r="D16219" s="42" t="s">
        <v>9101</v>
      </c>
      <c r="E16219" t="b">
        <v>0</v>
      </c>
      <c r="F16219" s="42" t="s">
        <v>10906</v>
      </c>
    </row>
    <row r="16220" spans="1:6" x14ac:dyDescent="0.2">
      <c r="A16220" s="42" t="s">
        <v>5332</v>
      </c>
      <c r="B16220" s="42" t="s">
        <v>8454</v>
      </c>
      <c r="C16220">
        <v>2019</v>
      </c>
      <c r="D16220" s="42" t="s">
        <v>9006</v>
      </c>
      <c r="E16220" t="b">
        <v>0</v>
      </c>
      <c r="F16220" s="42" t="s">
        <v>10906</v>
      </c>
    </row>
    <row r="16221" spans="1:6" x14ac:dyDescent="0.2">
      <c r="A16221" s="42" t="s">
        <v>5332</v>
      </c>
      <c r="B16221" s="42" t="s">
        <v>8462</v>
      </c>
      <c r="C16221">
        <v>2013</v>
      </c>
      <c r="D16221" s="42" t="s">
        <v>8513</v>
      </c>
      <c r="E16221" t="b">
        <v>0</v>
      </c>
      <c r="F16221" s="42" t="s">
        <v>10906</v>
      </c>
    </row>
    <row r="16222" spans="1:6" x14ac:dyDescent="0.2">
      <c r="A16222" s="42" t="s">
        <v>5332</v>
      </c>
      <c r="B16222" s="42" t="s">
        <v>8462</v>
      </c>
      <c r="C16222">
        <v>2014</v>
      </c>
      <c r="D16222" s="42" t="s">
        <v>9193</v>
      </c>
      <c r="E16222" t="b">
        <v>0</v>
      </c>
      <c r="F16222" s="42" t="s">
        <v>10906</v>
      </c>
    </row>
    <row r="16223" spans="1:6" x14ac:dyDescent="0.2">
      <c r="A16223" s="42" t="s">
        <v>5332</v>
      </c>
      <c r="B16223" s="42" t="s">
        <v>8462</v>
      </c>
      <c r="C16223">
        <v>2015</v>
      </c>
      <c r="D16223" s="42" t="s">
        <v>8530</v>
      </c>
      <c r="E16223" t="b">
        <v>0</v>
      </c>
      <c r="F16223" s="42" t="s">
        <v>10906</v>
      </c>
    </row>
    <row r="16224" spans="1:6" x14ac:dyDescent="0.2">
      <c r="A16224" s="42" t="s">
        <v>5332</v>
      </c>
      <c r="B16224" s="42" t="s">
        <v>8462</v>
      </c>
      <c r="C16224">
        <v>2016</v>
      </c>
      <c r="D16224" s="42" t="s">
        <v>10377</v>
      </c>
      <c r="E16224" t="b">
        <v>0</v>
      </c>
      <c r="F16224" s="42" t="s">
        <v>10906</v>
      </c>
    </row>
    <row r="16225" spans="1:6" x14ac:dyDescent="0.2">
      <c r="A16225" s="42" t="s">
        <v>5332</v>
      </c>
      <c r="B16225" s="42" t="s">
        <v>8462</v>
      </c>
      <c r="C16225">
        <v>2017</v>
      </c>
      <c r="D16225" s="42" t="s">
        <v>8672</v>
      </c>
      <c r="E16225" t="b">
        <v>0</v>
      </c>
      <c r="F16225" s="42" t="s">
        <v>10906</v>
      </c>
    </row>
    <row r="16226" spans="1:6" x14ac:dyDescent="0.2">
      <c r="A16226" s="42" t="s">
        <v>5332</v>
      </c>
      <c r="B16226" s="42" t="s">
        <v>8462</v>
      </c>
      <c r="C16226">
        <v>2018</v>
      </c>
      <c r="D16226" s="42" t="s">
        <v>9101</v>
      </c>
      <c r="E16226" t="b">
        <v>0</v>
      </c>
      <c r="F16226" s="42" t="s">
        <v>10906</v>
      </c>
    </row>
    <row r="16227" spans="1:6" x14ac:dyDescent="0.2">
      <c r="A16227" s="42" t="s">
        <v>5332</v>
      </c>
      <c r="B16227" s="42" t="s">
        <v>8462</v>
      </c>
      <c r="C16227">
        <v>2019</v>
      </c>
      <c r="D16227" s="42" t="s">
        <v>9136</v>
      </c>
      <c r="E16227" t="b">
        <v>0</v>
      </c>
      <c r="F16227" s="42" t="s">
        <v>10906</v>
      </c>
    </row>
    <row r="16228" spans="1:6" x14ac:dyDescent="0.2">
      <c r="A16228" s="42" t="s">
        <v>5332</v>
      </c>
      <c r="B16228" s="42" t="s">
        <v>8464</v>
      </c>
      <c r="C16228">
        <v>2013</v>
      </c>
      <c r="D16228" s="42" t="s">
        <v>9171</v>
      </c>
      <c r="E16228" t="b">
        <v>0</v>
      </c>
      <c r="F16228" s="42" t="s">
        <v>10906</v>
      </c>
    </row>
    <row r="16229" spans="1:6" x14ac:dyDescent="0.2">
      <c r="A16229" s="42" t="s">
        <v>5332</v>
      </c>
      <c r="B16229" s="42" t="s">
        <v>8464</v>
      </c>
      <c r="C16229">
        <v>2014</v>
      </c>
      <c r="D16229" s="42" t="s">
        <v>9172</v>
      </c>
      <c r="E16229" t="b">
        <v>0</v>
      </c>
      <c r="F16229" s="42" t="s">
        <v>10906</v>
      </c>
    </row>
    <row r="16230" spans="1:6" x14ac:dyDescent="0.2">
      <c r="A16230" s="42" t="s">
        <v>5332</v>
      </c>
      <c r="B16230" s="42" t="s">
        <v>8464</v>
      </c>
      <c r="C16230">
        <v>2015</v>
      </c>
      <c r="D16230" s="42" t="s">
        <v>9168</v>
      </c>
      <c r="E16230" t="b">
        <v>0</v>
      </c>
      <c r="F16230" s="42" t="s">
        <v>10906</v>
      </c>
    </row>
    <row r="16231" spans="1:6" x14ac:dyDescent="0.2">
      <c r="A16231" s="42" t="s">
        <v>5332</v>
      </c>
      <c r="B16231" s="42" t="s">
        <v>8464</v>
      </c>
      <c r="C16231">
        <v>2016</v>
      </c>
      <c r="D16231" s="42" t="s">
        <v>9135</v>
      </c>
      <c r="E16231" t="b">
        <v>0</v>
      </c>
      <c r="F16231" s="42" t="s">
        <v>10906</v>
      </c>
    </row>
    <row r="16232" spans="1:6" x14ac:dyDescent="0.2">
      <c r="A16232" s="42" t="s">
        <v>5332</v>
      </c>
      <c r="B16232" s="42" t="s">
        <v>8464</v>
      </c>
      <c r="C16232">
        <v>2017</v>
      </c>
      <c r="D16232" s="42" t="s">
        <v>8594</v>
      </c>
      <c r="E16232" t="b">
        <v>0</v>
      </c>
      <c r="F16232" s="42" t="s">
        <v>10906</v>
      </c>
    </row>
    <row r="16233" spans="1:6" x14ac:dyDescent="0.2">
      <c r="A16233" s="42" t="s">
        <v>5332</v>
      </c>
      <c r="B16233" s="42" t="s">
        <v>8464</v>
      </c>
      <c r="C16233">
        <v>2018</v>
      </c>
      <c r="D16233" s="42" t="s">
        <v>9125</v>
      </c>
      <c r="E16233" t="b">
        <v>0</v>
      </c>
      <c r="F16233" s="42" t="s">
        <v>10906</v>
      </c>
    </row>
    <row r="16234" spans="1:6" x14ac:dyDescent="0.2">
      <c r="A16234" s="42" t="s">
        <v>5332</v>
      </c>
      <c r="B16234" s="42" t="s">
        <v>8464</v>
      </c>
      <c r="C16234">
        <v>2019</v>
      </c>
      <c r="D16234" s="42" t="s">
        <v>8552</v>
      </c>
      <c r="E16234" t="b">
        <v>0</v>
      </c>
      <c r="F16234" s="42" t="s">
        <v>10906</v>
      </c>
    </row>
    <row r="16235" spans="1:6" x14ac:dyDescent="0.2">
      <c r="A16235" s="42" t="s">
        <v>5334</v>
      </c>
      <c r="B16235" s="42" t="s">
        <v>8454</v>
      </c>
      <c r="C16235">
        <v>2013</v>
      </c>
      <c r="D16235" s="42" t="s">
        <v>8679</v>
      </c>
      <c r="E16235" t="b">
        <v>0</v>
      </c>
      <c r="F16235" s="42" t="s">
        <v>10910</v>
      </c>
    </row>
    <row r="16236" spans="1:6" x14ac:dyDescent="0.2">
      <c r="A16236" s="42" t="s">
        <v>5334</v>
      </c>
      <c r="B16236" s="42" t="s">
        <v>8454</v>
      </c>
      <c r="C16236">
        <v>2014</v>
      </c>
      <c r="D16236" s="42" t="s">
        <v>8680</v>
      </c>
      <c r="E16236" t="b">
        <v>0</v>
      </c>
      <c r="F16236" s="42" t="s">
        <v>10910</v>
      </c>
    </row>
    <row r="16237" spans="1:6" x14ac:dyDescent="0.2">
      <c r="A16237" s="42" t="s">
        <v>5334</v>
      </c>
      <c r="B16237" s="42" t="s">
        <v>8454</v>
      </c>
      <c r="C16237">
        <v>2015</v>
      </c>
      <c r="D16237" s="42" t="s">
        <v>8680</v>
      </c>
      <c r="E16237" t="b">
        <v>0</v>
      </c>
      <c r="F16237" s="42" t="s">
        <v>10910</v>
      </c>
    </row>
    <row r="16238" spans="1:6" x14ac:dyDescent="0.2">
      <c r="A16238" s="42" t="s">
        <v>5334</v>
      </c>
      <c r="B16238" s="42" t="s">
        <v>8454</v>
      </c>
      <c r="C16238">
        <v>2016</v>
      </c>
      <c r="D16238" s="42" t="s">
        <v>10004</v>
      </c>
      <c r="E16238" t="b">
        <v>0</v>
      </c>
      <c r="F16238" s="42" t="s">
        <v>10910</v>
      </c>
    </row>
    <row r="16239" spans="1:6" x14ac:dyDescent="0.2">
      <c r="A16239" s="42" t="s">
        <v>5334</v>
      </c>
      <c r="B16239" s="42" t="s">
        <v>8454</v>
      </c>
      <c r="C16239">
        <v>2017</v>
      </c>
      <c r="D16239" s="42" t="s">
        <v>8975</v>
      </c>
      <c r="E16239" t="b">
        <v>0</v>
      </c>
      <c r="F16239" s="42" t="s">
        <v>10910</v>
      </c>
    </row>
    <row r="16240" spans="1:6" x14ac:dyDescent="0.2">
      <c r="A16240" s="42" t="s">
        <v>5334</v>
      </c>
      <c r="B16240" s="42" t="s">
        <v>8454</v>
      </c>
      <c r="C16240">
        <v>2018</v>
      </c>
      <c r="D16240" s="42" t="s">
        <v>8975</v>
      </c>
      <c r="E16240" t="b">
        <v>0</v>
      </c>
      <c r="F16240" s="42" t="s">
        <v>10910</v>
      </c>
    </row>
    <row r="16241" spans="1:6" x14ac:dyDescent="0.2">
      <c r="A16241" s="42" t="s">
        <v>5334</v>
      </c>
      <c r="B16241" s="42" t="s">
        <v>8454</v>
      </c>
      <c r="C16241">
        <v>2019</v>
      </c>
      <c r="D16241" s="42" t="s">
        <v>10004</v>
      </c>
      <c r="E16241" t="b">
        <v>0</v>
      </c>
      <c r="F16241" s="42" t="s">
        <v>10910</v>
      </c>
    </row>
    <row r="16242" spans="1:6" x14ac:dyDescent="0.2">
      <c r="A16242" s="42" t="s">
        <v>5334</v>
      </c>
      <c r="B16242" s="42" t="s">
        <v>8462</v>
      </c>
      <c r="C16242">
        <v>2013</v>
      </c>
      <c r="D16242" s="42" t="s">
        <v>8679</v>
      </c>
      <c r="E16242" t="b">
        <v>0</v>
      </c>
      <c r="F16242" s="42" t="s">
        <v>10910</v>
      </c>
    </row>
    <row r="16243" spans="1:6" x14ac:dyDescent="0.2">
      <c r="A16243" s="42" t="s">
        <v>5334</v>
      </c>
      <c r="B16243" s="42" t="s">
        <v>8462</v>
      </c>
      <c r="C16243">
        <v>2014</v>
      </c>
      <c r="D16243" s="42" t="s">
        <v>8680</v>
      </c>
      <c r="E16243" t="b">
        <v>0</v>
      </c>
      <c r="F16243" s="42" t="s">
        <v>10910</v>
      </c>
    </row>
    <row r="16244" spans="1:6" x14ac:dyDescent="0.2">
      <c r="A16244" s="42" t="s">
        <v>5334</v>
      </c>
      <c r="B16244" s="42" t="s">
        <v>8462</v>
      </c>
      <c r="C16244">
        <v>2015</v>
      </c>
      <c r="D16244" s="42" t="s">
        <v>8680</v>
      </c>
      <c r="E16244" t="b">
        <v>0</v>
      </c>
      <c r="F16244" s="42" t="s">
        <v>10910</v>
      </c>
    </row>
    <row r="16245" spans="1:6" x14ac:dyDescent="0.2">
      <c r="A16245" s="42" t="s">
        <v>5334</v>
      </c>
      <c r="B16245" s="42" t="s">
        <v>8462</v>
      </c>
      <c r="C16245">
        <v>2016</v>
      </c>
      <c r="D16245" s="42" t="s">
        <v>10004</v>
      </c>
      <c r="E16245" t="b">
        <v>0</v>
      </c>
      <c r="F16245" s="42" t="s">
        <v>10910</v>
      </c>
    </row>
    <row r="16246" spans="1:6" x14ac:dyDescent="0.2">
      <c r="A16246" s="42" t="s">
        <v>5334</v>
      </c>
      <c r="B16246" s="42" t="s">
        <v>8462</v>
      </c>
      <c r="C16246">
        <v>2017</v>
      </c>
      <c r="D16246" s="42" t="s">
        <v>8975</v>
      </c>
      <c r="E16246" t="b">
        <v>0</v>
      </c>
      <c r="F16246" s="42" t="s">
        <v>10910</v>
      </c>
    </row>
    <row r="16247" spans="1:6" x14ac:dyDescent="0.2">
      <c r="A16247" s="42" t="s">
        <v>5334</v>
      </c>
      <c r="B16247" s="42" t="s">
        <v>8462</v>
      </c>
      <c r="C16247">
        <v>2018</v>
      </c>
      <c r="D16247" s="42" t="s">
        <v>8975</v>
      </c>
      <c r="E16247" t="b">
        <v>0</v>
      </c>
      <c r="F16247" s="42" t="s">
        <v>10910</v>
      </c>
    </row>
    <row r="16248" spans="1:6" x14ac:dyDescent="0.2">
      <c r="A16248" s="42" t="s">
        <v>5334</v>
      </c>
      <c r="B16248" s="42" t="s">
        <v>8462</v>
      </c>
      <c r="C16248">
        <v>2019</v>
      </c>
      <c r="D16248" s="42" t="s">
        <v>10004</v>
      </c>
      <c r="E16248" t="b">
        <v>0</v>
      </c>
      <c r="F16248" s="42" t="s">
        <v>10910</v>
      </c>
    </row>
    <row r="16249" spans="1:6" x14ac:dyDescent="0.2">
      <c r="A16249" s="42" t="s">
        <v>5334</v>
      </c>
      <c r="B16249" s="42" t="s">
        <v>8464</v>
      </c>
      <c r="C16249">
        <v>2013</v>
      </c>
      <c r="D16249" s="42" t="s">
        <v>8496</v>
      </c>
      <c r="E16249" t="b">
        <v>0</v>
      </c>
      <c r="F16249" s="42" t="s">
        <v>10910</v>
      </c>
    </row>
    <row r="16250" spans="1:6" x14ac:dyDescent="0.2">
      <c r="A16250" s="42" t="s">
        <v>5334</v>
      </c>
      <c r="B16250" s="42" t="s">
        <v>8464</v>
      </c>
      <c r="C16250">
        <v>2014</v>
      </c>
      <c r="D16250" s="42" t="s">
        <v>8496</v>
      </c>
      <c r="E16250" t="b">
        <v>0</v>
      </c>
      <c r="F16250" s="42" t="s">
        <v>10910</v>
      </c>
    </row>
    <row r="16251" spans="1:6" x14ac:dyDescent="0.2">
      <c r="A16251" s="42" t="s">
        <v>5334</v>
      </c>
      <c r="B16251" s="42" t="s">
        <v>8464</v>
      </c>
      <c r="C16251">
        <v>2015</v>
      </c>
      <c r="D16251" s="42" t="s">
        <v>8496</v>
      </c>
      <c r="E16251" t="b">
        <v>0</v>
      </c>
      <c r="F16251" s="42" t="s">
        <v>10910</v>
      </c>
    </row>
    <row r="16252" spans="1:6" x14ac:dyDescent="0.2">
      <c r="A16252" s="42" t="s">
        <v>5334</v>
      </c>
      <c r="B16252" s="42" t="s">
        <v>8464</v>
      </c>
      <c r="C16252">
        <v>2016</v>
      </c>
      <c r="D16252" s="42" t="s">
        <v>8496</v>
      </c>
      <c r="E16252" t="b">
        <v>0</v>
      </c>
      <c r="F16252" s="42" t="s">
        <v>10910</v>
      </c>
    </row>
    <row r="16253" spans="1:6" x14ac:dyDescent="0.2">
      <c r="A16253" s="42" t="s">
        <v>5334</v>
      </c>
      <c r="B16253" s="42" t="s">
        <v>8464</v>
      </c>
      <c r="C16253">
        <v>2017</v>
      </c>
      <c r="D16253" s="42" t="s">
        <v>8496</v>
      </c>
      <c r="E16253" t="b">
        <v>0</v>
      </c>
      <c r="F16253" s="42" t="s">
        <v>10910</v>
      </c>
    </row>
    <row r="16254" spans="1:6" x14ac:dyDescent="0.2">
      <c r="A16254" s="42" t="s">
        <v>5334</v>
      </c>
      <c r="B16254" s="42" t="s">
        <v>8464</v>
      </c>
      <c r="C16254">
        <v>2018</v>
      </c>
      <c r="D16254" s="42" t="s">
        <v>8496</v>
      </c>
      <c r="E16254" t="b">
        <v>0</v>
      </c>
      <c r="F16254" s="42" t="s">
        <v>10910</v>
      </c>
    </row>
    <row r="16255" spans="1:6" x14ac:dyDescent="0.2">
      <c r="A16255" s="42" t="s">
        <v>5334</v>
      </c>
      <c r="B16255" s="42" t="s">
        <v>8464</v>
      </c>
      <c r="C16255">
        <v>2019</v>
      </c>
      <c r="D16255" s="42" t="s">
        <v>8496</v>
      </c>
      <c r="E16255" t="b">
        <v>0</v>
      </c>
      <c r="F16255" s="42" t="s">
        <v>10910</v>
      </c>
    </row>
    <row r="16256" spans="1:6" x14ac:dyDescent="0.2">
      <c r="A16256" s="42" t="s">
        <v>5336</v>
      </c>
      <c r="B16256" s="42" t="s">
        <v>8454</v>
      </c>
      <c r="C16256">
        <v>2010</v>
      </c>
      <c r="D16256" s="42" t="s">
        <v>9085</v>
      </c>
      <c r="E16256" t="b">
        <v>0</v>
      </c>
      <c r="F16256" s="42" t="s">
        <v>10903</v>
      </c>
    </row>
    <row r="16257" spans="1:6" x14ac:dyDescent="0.2">
      <c r="A16257" s="42" t="s">
        <v>5336</v>
      </c>
      <c r="B16257" s="42" t="s">
        <v>8454</v>
      </c>
      <c r="C16257">
        <v>2011</v>
      </c>
      <c r="D16257" s="42" t="s">
        <v>10472</v>
      </c>
      <c r="E16257" t="b">
        <v>0</v>
      </c>
      <c r="F16257" s="42" t="s">
        <v>10903</v>
      </c>
    </row>
    <row r="16258" spans="1:6" x14ac:dyDescent="0.2">
      <c r="A16258" s="42" t="s">
        <v>5336</v>
      </c>
      <c r="B16258" s="42" t="s">
        <v>8454</v>
      </c>
      <c r="C16258">
        <v>2012</v>
      </c>
      <c r="D16258" s="42" t="s">
        <v>9810</v>
      </c>
      <c r="E16258" t="b">
        <v>0</v>
      </c>
      <c r="F16258" s="42" t="s">
        <v>10903</v>
      </c>
    </row>
    <row r="16259" spans="1:6" x14ac:dyDescent="0.2">
      <c r="A16259" s="42" t="s">
        <v>5336</v>
      </c>
      <c r="B16259" s="42" t="s">
        <v>8454</v>
      </c>
      <c r="C16259">
        <v>2013</v>
      </c>
      <c r="D16259" s="42" t="s">
        <v>10904</v>
      </c>
      <c r="E16259" t="b">
        <v>0</v>
      </c>
      <c r="F16259" s="42" t="s">
        <v>10903</v>
      </c>
    </row>
    <row r="16260" spans="1:6" x14ac:dyDescent="0.2">
      <c r="A16260" s="42" t="s">
        <v>5336</v>
      </c>
      <c r="B16260" s="42" t="s">
        <v>8454</v>
      </c>
      <c r="C16260">
        <v>2014</v>
      </c>
      <c r="D16260" s="42" t="s">
        <v>8499</v>
      </c>
      <c r="E16260" t="b">
        <v>0</v>
      </c>
      <c r="F16260" s="42" t="s">
        <v>10903</v>
      </c>
    </row>
    <row r="16261" spans="1:6" x14ac:dyDescent="0.2">
      <c r="A16261" s="42" t="s">
        <v>5336</v>
      </c>
      <c r="B16261" s="42" t="s">
        <v>8454</v>
      </c>
      <c r="C16261">
        <v>2015</v>
      </c>
      <c r="D16261" s="42" t="s">
        <v>10905</v>
      </c>
      <c r="E16261" t="b">
        <v>0</v>
      </c>
      <c r="F16261" s="42" t="s">
        <v>10903</v>
      </c>
    </row>
    <row r="16262" spans="1:6" x14ac:dyDescent="0.2">
      <c r="A16262" s="42" t="s">
        <v>5336</v>
      </c>
      <c r="B16262" s="42" t="s">
        <v>8454</v>
      </c>
      <c r="C16262">
        <v>2016</v>
      </c>
      <c r="D16262" s="42" t="s">
        <v>9682</v>
      </c>
      <c r="E16262" t="b">
        <v>0</v>
      </c>
      <c r="F16262" s="42" t="s">
        <v>10903</v>
      </c>
    </row>
    <row r="16263" spans="1:6" x14ac:dyDescent="0.2">
      <c r="A16263" s="42" t="s">
        <v>5336</v>
      </c>
      <c r="B16263" s="42" t="s">
        <v>8462</v>
      </c>
      <c r="C16263">
        <v>2010</v>
      </c>
      <c r="D16263" s="42" t="s">
        <v>9085</v>
      </c>
      <c r="E16263" t="b">
        <v>0</v>
      </c>
      <c r="F16263" s="42" t="s">
        <v>10903</v>
      </c>
    </row>
    <row r="16264" spans="1:6" x14ac:dyDescent="0.2">
      <c r="A16264" s="42" t="s">
        <v>5336</v>
      </c>
      <c r="B16264" s="42" t="s">
        <v>8462</v>
      </c>
      <c r="C16264">
        <v>2011</v>
      </c>
      <c r="D16264" s="42" t="s">
        <v>10472</v>
      </c>
      <c r="E16264" t="b">
        <v>0</v>
      </c>
      <c r="F16264" s="42" t="s">
        <v>10903</v>
      </c>
    </row>
    <row r="16265" spans="1:6" x14ac:dyDescent="0.2">
      <c r="A16265" s="42" t="s">
        <v>5336</v>
      </c>
      <c r="B16265" s="42" t="s">
        <v>8462</v>
      </c>
      <c r="C16265">
        <v>2012</v>
      </c>
      <c r="D16265" s="42" t="s">
        <v>9810</v>
      </c>
      <c r="E16265" t="b">
        <v>0</v>
      </c>
      <c r="F16265" s="42" t="s">
        <v>10903</v>
      </c>
    </row>
    <row r="16266" spans="1:6" x14ac:dyDescent="0.2">
      <c r="A16266" s="42" t="s">
        <v>5336</v>
      </c>
      <c r="B16266" s="42" t="s">
        <v>8462</v>
      </c>
      <c r="C16266">
        <v>2013</v>
      </c>
      <c r="D16266" s="42" t="s">
        <v>10904</v>
      </c>
      <c r="E16266" t="b">
        <v>0</v>
      </c>
      <c r="F16266" s="42" t="s">
        <v>10903</v>
      </c>
    </row>
    <row r="16267" spans="1:6" x14ac:dyDescent="0.2">
      <c r="A16267" s="42" t="s">
        <v>5336</v>
      </c>
      <c r="B16267" s="42" t="s">
        <v>8462</v>
      </c>
      <c r="C16267">
        <v>2014</v>
      </c>
      <c r="D16267" s="42" t="s">
        <v>8499</v>
      </c>
      <c r="E16267" t="b">
        <v>0</v>
      </c>
      <c r="F16267" s="42" t="s">
        <v>10903</v>
      </c>
    </row>
    <row r="16268" spans="1:6" x14ac:dyDescent="0.2">
      <c r="A16268" s="42" t="s">
        <v>5336</v>
      </c>
      <c r="B16268" s="42" t="s">
        <v>8462</v>
      </c>
      <c r="C16268">
        <v>2015</v>
      </c>
      <c r="D16268" s="42" t="s">
        <v>10905</v>
      </c>
      <c r="E16268" t="b">
        <v>0</v>
      </c>
      <c r="F16268" s="42" t="s">
        <v>10903</v>
      </c>
    </row>
    <row r="16269" spans="1:6" x14ac:dyDescent="0.2">
      <c r="A16269" s="42" t="s">
        <v>5336</v>
      </c>
      <c r="B16269" s="42" t="s">
        <v>8462</v>
      </c>
      <c r="C16269">
        <v>2016</v>
      </c>
      <c r="D16269" s="42" t="s">
        <v>9682</v>
      </c>
      <c r="E16269" t="b">
        <v>0</v>
      </c>
      <c r="F16269" s="42" t="s">
        <v>10903</v>
      </c>
    </row>
    <row r="16270" spans="1:6" x14ac:dyDescent="0.2">
      <c r="A16270" s="42" t="s">
        <v>5336</v>
      </c>
      <c r="B16270" s="42" t="s">
        <v>8464</v>
      </c>
      <c r="C16270">
        <v>2010</v>
      </c>
      <c r="D16270" s="42" t="s">
        <v>8638</v>
      </c>
      <c r="E16270" t="b">
        <v>0</v>
      </c>
      <c r="F16270" s="42" t="s">
        <v>10903</v>
      </c>
    </row>
    <row r="16271" spans="1:6" x14ac:dyDescent="0.2">
      <c r="A16271" s="42" t="s">
        <v>5336</v>
      </c>
      <c r="B16271" s="42" t="s">
        <v>8464</v>
      </c>
      <c r="C16271">
        <v>2011</v>
      </c>
      <c r="D16271" s="42" t="s">
        <v>8638</v>
      </c>
      <c r="E16271" t="b">
        <v>0</v>
      </c>
      <c r="F16271" s="42" t="s">
        <v>10903</v>
      </c>
    </row>
    <row r="16272" spans="1:6" x14ac:dyDescent="0.2">
      <c r="A16272" s="42" t="s">
        <v>5336</v>
      </c>
      <c r="B16272" s="42" t="s">
        <v>8464</v>
      </c>
      <c r="C16272">
        <v>2012</v>
      </c>
      <c r="D16272" s="42" t="s">
        <v>8638</v>
      </c>
      <c r="E16272" t="b">
        <v>0</v>
      </c>
      <c r="F16272" s="42" t="s">
        <v>10903</v>
      </c>
    </row>
    <row r="16273" spans="1:6" x14ac:dyDescent="0.2">
      <c r="A16273" s="42" t="s">
        <v>5336</v>
      </c>
      <c r="B16273" s="42" t="s">
        <v>8464</v>
      </c>
      <c r="C16273">
        <v>2013</v>
      </c>
      <c r="D16273" s="42" t="s">
        <v>8598</v>
      </c>
      <c r="E16273" t="b">
        <v>0</v>
      </c>
      <c r="F16273" s="42" t="s">
        <v>10903</v>
      </c>
    </row>
    <row r="16274" spans="1:6" x14ac:dyDescent="0.2">
      <c r="A16274" s="42" t="s">
        <v>5336</v>
      </c>
      <c r="B16274" s="42" t="s">
        <v>8464</v>
      </c>
      <c r="C16274">
        <v>2014</v>
      </c>
      <c r="D16274" s="42" t="s">
        <v>8598</v>
      </c>
      <c r="E16274" t="b">
        <v>0</v>
      </c>
      <c r="F16274" s="42" t="s">
        <v>10903</v>
      </c>
    </row>
    <row r="16275" spans="1:6" x14ac:dyDescent="0.2">
      <c r="A16275" s="42" t="s">
        <v>5336</v>
      </c>
      <c r="B16275" s="42" t="s">
        <v>8464</v>
      </c>
      <c r="C16275">
        <v>2015</v>
      </c>
      <c r="D16275" s="42" t="s">
        <v>8598</v>
      </c>
      <c r="E16275" t="b">
        <v>0</v>
      </c>
      <c r="F16275" s="42" t="s">
        <v>10903</v>
      </c>
    </row>
    <row r="16276" spans="1:6" x14ac:dyDescent="0.2">
      <c r="A16276" s="42" t="s">
        <v>5336</v>
      </c>
      <c r="B16276" s="42" t="s">
        <v>8464</v>
      </c>
      <c r="C16276">
        <v>2016</v>
      </c>
      <c r="D16276" s="42" t="s">
        <v>8971</v>
      </c>
      <c r="E16276" t="b">
        <v>0</v>
      </c>
      <c r="F16276" s="42" t="s">
        <v>10903</v>
      </c>
    </row>
    <row r="16277" spans="1:6" x14ac:dyDescent="0.2">
      <c r="A16277" s="42" t="s">
        <v>5338</v>
      </c>
      <c r="B16277" s="42" t="s">
        <v>8454</v>
      </c>
      <c r="C16277">
        <v>2013</v>
      </c>
      <c r="D16277" s="42" t="s">
        <v>9206</v>
      </c>
      <c r="E16277" t="b">
        <v>0</v>
      </c>
      <c r="F16277" s="42" t="s">
        <v>10906</v>
      </c>
    </row>
    <row r="16278" spans="1:6" x14ac:dyDescent="0.2">
      <c r="A16278" s="42" t="s">
        <v>5338</v>
      </c>
      <c r="B16278" s="42" t="s">
        <v>8454</v>
      </c>
      <c r="C16278">
        <v>2014</v>
      </c>
      <c r="D16278" s="42" t="s">
        <v>9193</v>
      </c>
      <c r="E16278" t="b">
        <v>0</v>
      </c>
      <c r="F16278" s="42" t="s">
        <v>10906</v>
      </c>
    </row>
    <row r="16279" spans="1:6" x14ac:dyDescent="0.2">
      <c r="A16279" s="42" t="s">
        <v>5338</v>
      </c>
      <c r="B16279" s="42" t="s">
        <v>8454</v>
      </c>
      <c r="C16279">
        <v>2015</v>
      </c>
      <c r="D16279" s="42" t="s">
        <v>9001</v>
      </c>
      <c r="E16279" t="b">
        <v>0</v>
      </c>
      <c r="F16279" s="42" t="s">
        <v>10906</v>
      </c>
    </row>
    <row r="16280" spans="1:6" x14ac:dyDescent="0.2">
      <c r="A16280" s="42" t="s">
        <v>5338</v>
      </c>
      <c r="B16280" s="42" t="s">
        <v>8454</v>
      </c>
      <c r="C16280">
        <v>2016</v>
      </c>
      <c r="D16280" s="42" t="s">
        <v>10377</v>
      </c>
      <c r="E16280" t="b">
        <v>0</v>
      </c>
      <c r="F16280" s="42" t="s">
        <v>10906</v>
      </c>
    </row>
    <row r="16281" spans="1:6" x14ac:dyDescent="0.2">
      <c r="A16281" s="42" t="s">
        <v>5338</v>
      </c>
      <c r="B16281" s="42" t="s">
        <v>8454</v>
      </c>
      <c r="C16281">
        <v>2017</v>
      </c>
      <c r="D16281" s="42" t="s">
        <v>8672</v>
      </c>
      <c r="E16281" t="b">
        <v>0</v>
      </c>
      <c r="F16281" s="42" t="s">
        <v>10906</v>
      </c>
    </row>
    <row r="16282" spans="1:6" x14ac:dyDescent="0.2">
      <c r="A16282" s="42" t="s">
        <v>5338</v>
      </c>
      <c r="B16282" s="42" t="s">
        <v>8454</v>
      </c>
      <c r="C16282">
        <v>2018</v>
      </c>
      <c r="D16282" s="42" t="s">
        <v>9101</v>
      </c>
      <c r="E16282" t="b">
        <v>0</v>
      </c>
      <c r="F16282" s="42" t="s">
        <v>10906</v>
      </c>
    </row>
    <row r="16283" spans="1:6" x14ac:dyDescent="0.2">
      <c r="A16283" s="42" t="s">
        <v>5338</v>
      </c>
      <c r="B16283" s="42" t="s">
        <v>8454</v>
      </c>
      <c r="C16283">
        <v>2019</v>
      </c>
      <c r="D16283" s="42" t="s">
        <v>9006</v>
      </c>
      <c r="E16283" t="b">
        <v>0</v>
      </c>
      <c r="F16283" s="42" t="s">
        <v>10906</v>
      </c>
    </row>
    <row r="16284" spans="1:6" x14ac:dyDescent="0.2">
      <c r="A16284" s="42" t="s">
        <v>5338</v>
      </c>
      <c r="B16284" s="42" t="s">
        <v>8462</v>
      </c>
      <c r="C16284">
        <v>2013</v>
      </c>
      <c r="D16284" s="42" t="s">
        <v>8513</v>
      </c>
      <c r="E16284" t="b">
        <v>0</v>
      </c>
      <c r="F16284" s="42" t="s">
        <v>10906</v>
      </c>
    </row>
    <row r="16285" spans="1:6" x14ac:dyDescent="0.2">
      <c r="A16285" s="42" t="s">
        <v>5338</v>
      </c>
      <c r="B16285" s="42" t="s">
        <v>8462</v>
      </c>
      <c r="C16285">
        <v>2014</v>
      </c>
      <c r="D16285" s="42" t="s">
        <v>9193</v>
      </c>
      <c r="E16285" t="b">
        <v>0</v>
      </c>
      <c r="F16285" s="42" t="s">
        <v>10906</v>
      </c>
    </row>
    <row r="16286" spans="1:6" x14ac:dyDescent="0.2">
      <c r="A16286" s="42" t="s">
        <v>5338</v>
      </c>
      <c r="B16286" s="42" t="s">
        <v>8462</v>
      </c>
      <c r="C16286">
        <v>2015</v>
      </c>
      <c r="D16286" s="42" t="s">
        <v>8530</v>
      </c>
      <c r="E16286" t="b">
        <v>0</v>
      </c>
      <c r="F16286" s="42" t="s">
        <v>10906</v>
      </c>
    </row>
    <row r="16287" spans="1:6" x14ac:dyDescent="0.2">
      <c r="A16287" s="42" t="s">
        <v>5338</v>
      </c>
      <c r="B16287" s="42" t="s">
        <v>8462</v>
      </c>
      <c r="C16287">
        <v>2016</v>
      </c>
      <c r="D16287" s="42" t="s">
        <v>10377</v>
      </c>
      <c r="E16287" t="b">
        <v>0</v>
      </c>
      <c r="F16287" s="42" t="s">
        <v>10906</v>
      </c>
    </row>
    <row r="16288" spans="1:6" x14ac:dyDescent="0.2">
      <c r="A16288" s="42" t="s">
        <v>5338</v>
      </c>
      <c r="B16288" s="42" t="s">
        <v>8462</v>
      </c>
      <c r="C16288">
        <v>2017</v>
      </c>
      <c r="D16288" s="42" t="s">
        <v>8672</v>
      </c>
      <c r="E16288" t="b">
        <v>0</v>
      </c>
      <c r="F16288" s="42" t="s">
        <v>10906</v>
      </c>
    </row>
    <row r="16289" spans="1:6" x14ac:dyDescent="0.2">
      <c r="A16289" s="42" t="s">
        <v>5338</v>
      </c>
      <c r="B16289" s="42" t="s">
        <v>8462</v>
      </c>
      <c r="C16289">
        <v>2018</v>
      </c>
      <c r="D16289" s="42" t="s">
        <v>9101</v>
      </c>
      <c r="E16289" t="b">
        <v>0</v>
      </c>
      <c r="F16289" s="42" t="s">
        <v>10906</v>
      </c>
    </row>
    <row r="16290" spans="1:6" x14ac:dyDescent="0.2">
      <c r="A16290" s="42" t="s">
        <v>5338</v>
      </c>
      <c r="B16290" s="42" t="s">
        <v>8462</v>
      </c>
      <c r="C16290">
        <v>2019</v>
      </c>
      <c r="D16290" s="42" t="s">
        <v>9136</v>
      </c>
      <c r="E16290" t="b">
        <v>0</v>
      </c>
      <c r="F16290" s="42" t="s">
        <v>10906</v>
      </c>
    </row>
    <row r="16291" spans="1:6" x14ac:dyDescent="0.2">
      <c r="A16291" s="42" t="s">
        <v>5338</v>
      </c>
      <c r="B16291" s="42" t="s">
        <v>8464</v>
      </c>
      <c r="C16291">
        <v>2013</v>
      </c>
      <c r="D16291" s="42" t="s">
        <v>9171</v>
      </c>
      <c r="E16291" t="b">
        <v>0</v>
      </c>
      <c r="F16291" s="42" t="s">
        <v>10906</v>
      </c>
    </row>
    <row r="16292" spans="1:6" x14ac:dyDescent="0.2">
      <c r="A16292" s="42" t="s">
        <v>5338</v>
      </c>
      <c r="B16292" s="42" t="s">
        <v>8464</v>
      </c>
      <c r="C16292">
        <v>2014</v>
      </c>
      <c r="D16292" s="42" t="s">
        <v>9172</v>
      </c>
      <c r="E16292" t="b">
        <v>0</v>
      </c>
      <c r="F16292" s="42" t="s">
        <v>10906</v>
      </c>
    </row>
    <row r="16293" spans="1:6" x14ac:dyDescent="0.2">
      <c r="A16293" s="42" t="s">
        <v>5338</v>
      </c>
      <c r="B16293" s="42" t="s">
        <v>8464</v>
      </c>
      <c r="C16293">
        <v>2015</v>
      </c>
      <c r="D16293" s="42" t="s">
        <v>9168</v>
      </c>
      <c r="E16293" t="b">
        <v>0</v>
      </c>
      <c r="F16293" s="42" t="s">
        <v>10906</v>
      </c>
    </row>
    <row r="16294" spans="1:6" x14ac:dyDescent="0.2">
      <c r="A16294" s="42" t="s">
        <v>5338</v>
      </c>
      <c r="B16294" s="42" t="s">
        <v>8464</v>
      </c>
      <c r="C16294">
        <v>2016</v>
      </c>
      <c r="D16294" s="42" t="s">
        <v>9135</v>
      </c>
      <c r="E16294" t="b">
        <v>0</v>
      </c>
      <c r="F16294" s="42" t="s">
        <v>10906</v>
      </c>
    </row>
    <row r="16295" spans="1:6" x14ac:dyDescent="0.2">
      <c r="A16295" s="42" t="s">
        <v>5338</v>
      </c>
      <c r="B16295" s="42" t="s">
        <v>8464</v>
      </c>
      <c r="C16295">
        <v>2017</v>
      </c>
      <c r="D16295" s="42" t="s">
        <v>8594</v>
      </c>
      <c r="E16295" t="b">
        <v>0</v>
      </c>
      <c r="F16295" s="42" t="s">
        <v>10906</v>
      </c>
    </row>
    <row r="16296" spans="1:6" x14ac:dyDescent="0.2">
      <c r="A16296" s="42" t="s">
        <v>5338</v>
      </c>
      <c r="B16296" s="42" t="s">
        <v>8464</v>
      </c>
      <c r="C16296">
        <v>2018</v>
      </c>
      <c r="D16296" s="42" t="s">
        <v>9125</v>
      </c>
      <c r="E16296" t="b">
        <v>0</v>
      </c>
      <c r="F16296" s="42" t="s">
        <v>10906</v>
      </c>
    </row>
    <row r="16297" spans="1:6" x14ac:dyDescent="0.2">
      <c r="A16297" s="42" t="s">
        <v>5338</v>
      </c>
      <c r="B16297" s="42" t="s">
        <v>8464</v>
      </c>
      <c r="C16297">
        <v>2019</v>
      </c>
      <c r="D16297" s="42" t="s">
        <v>8552</v>
      </c>
      <c r="E16297" t="b">
        <v>0</v>
      </c>
      <c r="F16297" s="42" t="s">
        <v>10906</v>
      </c>
    </row>
    <row r="16298" spans="1:6" x14ac:dyDescent="0.2">
      <c r="A16298" s="42" t="s">
        <v>5342</v>
      </c>
      <c r="B16298" s="42" t="s">
        <v>8454</v>
      </c>
      <c r="C16298">
        <v>2013</v>
      </c>
      <c r="D16298" s="42" t="s">
        <v>9206</v>
      </c>
      <c r="E16298" t="b">
        <v>0</v>
      </c>
      <c r="F16298" s="42" t="s">
        <v>10906</v>
      </c>
    </row>
    <row r="16299" spans="1:6" x14ac:dyDescent="0.2">
      <c r="A16299" s="42" t="s">
        <v>5342</v>
      </c>
      <c r="B16299" s="42" t="s">
        <v>8454</v>
      </c>
      <c r="C16299">
        <v>2014</v>
      </c>
      <c r="D16299" s="42" t="s">
        <v>9193</v>
      </c>
      <c r="E16299" t="b">
        <v>0</v>
      </c>
      <c r="F16299" s="42" t="s">
        <v>10906</v>
      </c>
    </row>
    <row r="16300" spans="1:6" x14ac:dyDescent="0.2">
      <c r="A16300" s="42" t="s">
        <v>5342</v>
      </c>
      <c r="B16300" s="42" t="s">
        <v>8454</v>
      </c>
      <c r="C16300">
        <v>2015</v>
      </c>
      <c r="D16300" s="42" t="s">
        <v>9001</v>
      </c>
      <c r="E16300" t="b">
        <v>0</v>
      </c>
      <c r="F16300" s="42" t="s">
        <v>10906</v>
      </c>
    </row>
    <row r="16301" spans="1:6" x14ac:dyDescent="0.2">
      <c r="A16301" s="42" t="s">
        <v>5342</v>
      </c>
      <c r="B16301" s="42" t="s">
        <v>8454</v>
      </c>
      <c r="C16301">
        <v>2016</v>
      </c>
      <c r="D16301" s="42" t="s">
        <v>10377</v>
      </c>
      <c r="E16301" t="b">
        <v>0</v>
      </c>
      <c r="F16301" s="42" t="s">
        <v>10906</v>
      </c>
    </row>
    <row r="16302" spans="1:6" x14ac:dyDescent="0.2">
      <c r="A16302" s="42" t="s">
        <v>5342</v>
      </c>
      <c r="B16302" s="42" t="s">
        <v>8454</v>
      </c>
      <c r="C16302">
        <v>2017</v>
      </c>
      <c r="D16302" s="42" t="s">
        <v>8672</v>
      </c>
      <c r="E16302" t="b">
        <v>0</v>
      </c>
      <c r="F16302" s="42" t="s">
        <v>10906</v>
      </c>
    </row>
    <row r="16303" spans="1:6" x14ac:dyDescent="0.2">
      <c r="A16303" s="42" t="s">
        <v>5342</v>
      </c>
      <c r="B16303" s="42" t="s">
        <v>8454</v>
      </c>
      <c r="C16303">
        <v>2018</v>
      </c>
      <c r="D16303" s="42" t="s">
        <v>9101</v>
      </c>
      <c r="E16303" t="b">
        <v>0</v>
      </c>
      <c r="F16303" s="42" t="s">
        <v>10906</v>
      </c>
    </row>
    <row r="16304" spans="1:6" x14ac:dyDescent="0.2">
      <c r="A16304" s="42" t="s">
        <v>5342</v>
      </c>
      <c r="B16304" s="42" t="s">
        <v>8454</v>
      </c>
      <c r="C16304">
        <v>2019</v>
      </c>
      <c r="D16304" s="42" t="s">
        <v>9006</v>
      </c>
      <c r="E16304" t="b">
        <v>0</v>
      </c>
      <c r="F16304" s="42" t="s">
        <v>10906</v>
      </c>
    </row>
    <row r="16305" spans="1:6" x14ac:dyDescent="0.2">
      <c r="A16305" s="42" t="s">
        <v>5342</v>
      </c>
      <c r="B16305" s="42" t="s">
        <v>8462</v>
      </c>
      <c r="C16305">
        <v>2013</v>
      </c>
      <c r="D16305" s="42" t="s">
        <v>8513</v>
      </c>
      <c r="E16305" t="b">
        <v>0</v>
      </c>
      <c r="F16305" s="42" t="s">
        <v>10906</v>
      </c>
    </row>
    <row r="16306" spans="1:6" x14ac:dyDescent="0.2">
      <c r="A16306" s="42" t="s">
        <v>5342</v>
      </c>
      <c r="B16306" s="42" t="s">
        <v>8462</v>
      </c>
      <c r="C16306">
        <v>2014</v>
      </c>
      <c r="D16306" s="42" t="s">
        <v>9193</v>
      </c>
      <c r="E16306" t="b">
        <v>0</v>
      </c>
      <c r="F16306" s="42" t="s">
        <v>10906</v>
      </c>
    </row>
    <row r="16307" spans="1:6" x14ac:dyDescent="0.2">
      <c r="A16307" s="42" t="s">
        <v>5342</v>
      </c>
      <c r="B16307" s="42" t="s">
        <v>8462</v>
      </c>
      <c r="C16307">
        <v>2015</v>
      </c>
      <c r="D16307" s="42" t="s">
        <v>8530</v>
      </c>
      <c r="E16307" t="b">
        <v>0</v>
      </c>
      <c r="F16307" s="42" t="s">
        <v>10906</v>
      </c>
    </row>
    <row r="16308" spans="1:6" x14ac:dyDescent="0.2">
      <c r="A16308" s="42" t="s">
        <v>5342</v>
      </c>
      <c r="B16308" s="42" t="s">
        <v>8462</v>
      </c>
      <c r="C16308">
        <v>2016</v>
      </c>
      <c r="D16308" s="42" t="s">
        <v>10377</v>
      </c>
      <c r="E16308" t="b">
        <v>0</v>
      </c>
      <c r="F16308" s="42" t="s">
        <v>10906</v>
      </c>
    </row>
    <row r="16309" spans="1:6" x14ac:dyDescent="0.2">
      <c r="A16309" s="42" t="s">
        <v>5342</v>
      </c>
      <c r="B16309" s="42" t="s">
        <v>8462</v>
      </c>
      <c r="C16309">
        <v>2017</v>
      </c>
      <c r="D16309" s="42" t="s">
        <v>8672</v>
      </c>
      <c r="E16309" t="b">
        <v>0</v>
      </c>
      <c r="F16309" s="42" t="s">
        <v>10906</v>
      </c>
    </row>
    <row r="16310" spans="1:6" x14ac:dyDescent="0.2">
      <c r="A16310" s="42" t="s">
        <v>5342</v>
      </c>
      <c r="B16310" s="42" t="s">
        <v>8462</v>
      </c>
      <c r="C16310">
        <v>2018</v>
      </c>
      <c r="D16310" s="42" t="s">
        <v>9101</v>
      </c>
      <c r="E16310" t="b">
        <v>0</v>
      </c>
      <c r="F16310" s="42" t="s">
        <v>10906</v>
      </c>
    </row>
    <row r="16311" spans="1:6" x14ac:dyDescent="0.2">
      <c r="A16311" s="42" t="s">
        <v>5342</v>
      </c>
      <c r="B16311" s="42" t="s">
        <v>8462</v>
      </c>
      <c r="C16311">
        <v>2019</v>
      </c>
      <c r="D16311" s="42" t="s">
        <v>9136</v>
      </c>
      <c r="E16311" t="b">
        <v>0</v>
      </c>
      <c r="F16311" s="42" t="s">
        <v>10906</v>
      </c>
    </row>
    <row r="16312" spans="1:6" x14ac:dyDescent="0.2">
      <c r="A16312" s="42" t="s">
        <v>5342</v>
      </c>
      <c r="B16312" s="42" t="s">
        <v>8464</v>
      </c>
      <c r="C16312">
        <v>2013</v>
      </c>
      <c r="D16312" s="42" t="s">
        <v>9171</v>
      </c>
      <c r="E16312" t="b">
        <v>0</v>
      </c>
      <c r="F16312" s="42" t="s">
        <v>10906</v>
      </c>
    </row>
    <row r="16313" spans="1:6" x14ac:dyDescent="0.2">
      <c r="A16313" s="42" t="s">
        <v>5342</v>
      </c>
      <c r="B16313" s="42" t="s">
        <v>8464</v>
      </c>
      <c r="C16313">
        <v>2014</v>
      </c>
      <c r="D16313" s="42" t="s">
        <v>9172</v>
      </c>
      <c r="E16313" t="b">
        <v>0</v>
      </c>
      <c r="F16313" s="42" t="s">
        <v>10906</v>
      </c>
    </row>
    <row r="16314" spans="1:6" x14ac:dyDescent="0.2">
      <c r="A16314" s="42" t="s">
        <v>5342</v>
      </c>
      <c r="B16314" s="42" t="s">
        <v>8464</v>
      </c>
      <c r="C16314">
        <v>2015</v>
      </c>
      <c r="D16314" s="42" t="s">
        <v>9168</v>
      </c>
      <c r="E16314" t="b">
        <v>0</v>
      </c>
      <c r="F16314" s="42" t="s">
        <v>10906</v>
      </c>
    </row>
    <row r="16315" spans="1:6" x14ac:dyDescent="0.2">
      <c r="A16315" s="42" t="s">
        <v>5342</v>
      </c>
      <c r="B16315" s="42" t="s">
        <v>8464</v>
      </c>
      <c r="C16315">
        <v>2016</v>
      </c>
      <c r="D16315" s="42" t="s">
        <v>9135</v>
      </c>
      <c r="E16315" t="b">
        <v>0</v>
      </c>
      <c r="F16315" s="42" t="s">
        <v>10906</v>
      </c>
    </row>
    <row r="16316" spans="1:6" x14ac:dyDescent="0.2">
      <c r="A16316" s="42" t="s">
        <v>5342</v>
      </c>
      <c r="B16316" s="42" t="s">
        <v>8464</v>
      </c>
      <c r="C16316">
        <v>2017</v>
      </c>
      <c r="D16316" s="42" t="s">
        <v>8594</v>
      </c>
      <c r="E16316" t="b">
        <v>0</v>
      </c>
      <c r="F16316" s="42" t="s">
        <v>10906</v>
      </c>
    </row>
    <row r="16317" spans="1:6" x14ac:dyDescent="0.2">
      <c r="A16317" s="42" t="s">
        <v>5342</v>
      </c>
      <c r="B16317" s="42" t="s">
        <v>8464</v>
      </c>
      <c r="C16317">
        <v>2018</v>
      </c>
      <c r="D16317" s="42" t="s">
        <v>9125</v>
      </c>
      <c r="E16317" t="b">
        <v>0</v>
      </c>
      <c r="F16317" s="42" t="s">
        <v>10906</v>
      </c>
    </row>
    <row r="16318" spans="1:6" x14ac:dyDescent="0.2">
      <c r="A16318" s="42" t="s">
        <v>5342</v>
      </c>
      <c r="B16318" s="42" t="s">
        <v>8464</v>
      </c>
      <c r="C16318">
        <v>2019</v>
      </c>
      <c r="D16318" s="42" t="s">
        <v>8552</v>
      </c>
      <c r="E16318" t="b">
        <v>0</v>
      </c>
      <c r="F16318" s="42" t="s">
        <v>10906</v>
      </c>
    </row>
    <row r="16319" spans="1:6" x14ac:dyDescent="0.2">
      <c r="A16319" s="42" t="s">
        <v>5344</v>
      </c>
      <c r="B16319" s="42" t="s">
        <v>8454</v>
      </c>
      <c r="C16319">
        <v>2013</v>
      </c>
      <c r="D16319" s="42" t="s">
        <v>8679</v>
      </c>
      <c r="E16319" t="b">
        <v>0</v>
      </c>
      <c r="F16319" s="42" t="s">
        <v>10911</v>
      </c>
    </row>
    <row r="16320" spans="1:6" x14ac:dyDescent="0.2">
      <c r="A16320" s="42" t="s">
        <v>5344</v>
      </c>
      <c r="B16320" s="42" t="s">
        <v>8454</v>
      </c>
      <c r="C16320">
        <v>2014</v>
      </c>
      <c r="D16320" s="42" t="s">
        <v>8679</v>
      </c>
      <c r="E16320" t="b">
        <v>0</v>
      </c>
      <c r="F16320" s="42" t="s">
        <v>10911</v>
      </c>
    </row>
    <row r="16321" spans="1:6" x14ac:dyDescent="0.2">
      <c r="A16321" s="42" t="s">
        <v>5344</v>
      </c>
      <c r="B16321" s="42" t="s">
        <v>8454</v>
      </c>
      <c r="C16321">
        <v>2015</v>
      </c>
      <c r="D16321" s="42" t="s">
        <v>8679</v>
      </c>
      <c r="E16321" t="b">
        <v>0</v>
      </c>
      <c r="F16321" s="42" t="s">
        <v>10911</v>
      </c>
    </row>
    <row r="16322" spans="1:6" x14ac:dyDescent="0.2">
      <c r="A16322" s="42" t="s">
        <v>5344</v>
      </c>
      <c r="B16322" s="42" t="s">
        <v>8454</v>
      </c>
      <c r="C16322">
        <v>2016</v>
      </c>
      <c r="D16322" s="42" t="s">
        <v>8975</v>
      </c>
      <c r="E16322" t="b">
        <v>0</v>
      </c>
      <c r="F16322" s="42" t="s">
        <v>10911</v>
      </c>
    </row>
    <row r="16323" spans="1:6" x14ac:dyDescent="0.2">
      <c r="A16323" s="42" t="s">
        <v>5344</v>
      </c>
      <c r="B16323" s="42" t="s">
        <v>8454</v>
      </c>
      <c r="C16323">
        <v>2017</v>
      </c>
      <c r="D16323" s="42" t="s">
        <v>10004</v>
      </c>
      <c r="E16323" t="b">
        <v>0</v>
      </c>
      <c r="F16323" s="42" t="s">
        <v>10911</v>
      </c>
    </row>
    <row r="16324" spans="1:6" x14ac:dyDescent="0.2">
      <c r="A16324" s="42" t="s">
        <v>5344</v>
      </c>
      <c r="B16324" s="42" t="s">
        <v>8454</v>
      </c>
      <c r="C16324">
        <v>2018</v>
      </c>
      <c r="D16324" s="42" t="s">
        <v>8975</v>
      </c>
      <c r="E16324" t="b">
        <v>0</v>
      </c>
      <c r="F16324" s="42" t="s">
        <v>10911</v>
      </c>
    </row>
    <row r="16325" spans="1:6" x14ac:dyDescent="0.2">
      <c r="A16325" s="42" t="s">
        <v>5344</v>
      </c>
      <c r="B16325" s="42" t="s">
        <v>8454</v>
      </c>
      <c r="C16325">
        <v>2019</v>
      </c>
      <c r="D16325" s="42" t="s">
        <v>8680</v>
      </c>
      <c r="E16325" t="b">
        <v>0</v>
      </c>
      <c r="F16325" s="42" t="s">
        <v>10911</v>
      </c>
    </row>
    <row r="16326" spans="1:6" x14ac:dyDescent="0.2">
      <c r="A16326" s="42" t="s">
        <v>5344</v>
      </c>
      <c r="B16326" s="42" t="s">
        <v>8462</v>
      </c>
      <c r="C16326">
        <v>2013</v>
      </c>
      <c r="D16326" s="42" t="s">
        <v>8679</v>
      </c>
      <c r="E16326" t="b">
        <v>0</v>
      </c>
      <c r="F16326" s="42" t="s">
        <v>10911</v>
      </c>
    </row>
    <row r="16327" spans="1:6" x14ac:dyDescent="0.2">
      <c r="A16327" s="42" t="s">
        <v>5344</v>
      </c>
      <c r="B16327" s="42" t="s">
        <v>8462</v>
      </c>
      <c r="C16327">
        <v>2014</v>
      </c>
      <c r="D16327" s="42" t="s">
        <v>8679</v>
      </c>
      <c r="E16327" t="b">
        <v>0</v>
      </c>
      <c r="F16327" s="42" t="s">
        <v>10911</v>
      </c>
    </row>
    <row r="16328" spans="1:6" x14ac:dyDescent="0.2">
      <c r="A16328" s="42" t="s">
        <v>5344</v>
      </c>
      <c r="B16328" s="42" t="s">
        <v>8462</v>
      </c>
      <c r="C16328">
        <v>2015</v>
      </c>
      <c r="D16328" s="42" t="s">
        <v>8679</v>
      </c>
      <c r="E16328" t="b">
        <v>0</v>
      </c>
      <c r="F16328" s="42" t="s">
        <v>10911</v>
      </c>
    </row>
    <row r="16329" spans="1:6" x14ac:dyDescent="0.2">
      <c r="A16329" s="42" t="s">
        <v>5344</v>
      </c>
      <c r="B16329" s="42" t="s">
        <v>8462</v>
      </c>
      <c r="C16329">
        <v>2016</v>
      </c>
      <c r="D16329" s="42" t="s">
        <v>8975</v>
      </c>
      <c r="E16329" t="b">
        <v>0</v>
      </c>
      <c r="F16329" s="42" t="s">
        <v>10911</v>
      </c>
    </row>
    <row r="16330" spans="1:6" x14ac:dyDescent="0.2">
      <c r="A16330" s="42" t="s">
        <v>5344</v>
      </c>
      <c r="B16330" s="42" t="s">
        <v>8462</v>
      </c>
      <c r="C16330">
        <v>2017</v>
      </c>
      <c r="D16330" s="42" t="s">
        <v>10004</v>
      </c>
      <c r="E16330" t="b">
        <v>0</v>
      </c>
      <c r="F16330" s="42" t="s">
        <v>10911</v>
      </c>
    </row>
    <row r="16331" spans="1:6" x14ac:dyDescent="0.2">
      <c r="A16331" s="42" t="s">
        <v>5344</v>
      </c>
      <c r="B16331" s="42" t="s">
        <v>8462</v>
      </c>
      <c r="C16331">
        <v>2018</v>
      </c>
      <c r="D16331" s="42" t="s">
        <v>8975</v>
      </c>
      <c r="E16331" t="b">
        <v>0</v>
      </c>
      <c r="F16331" s="42" t="s">
        <v>10911</v>
      </c>
    </row>
    <row r="16332" spans="1:6" x14ac:dyDescent="0.2">
      <c r="A16332" s="42" t="s">
        <v>5344</v>
      </c>
      <c r="B16332" s="42" t="s">
        <v>8462</v>
      </c>
      <c r="C16332">
        <v>2019</v>
      </c>
      <c r="D16332" s="42" t="s">
        <v>8680</v>
      </c>
      <c r="E16332" t="b">
        <v>0</v>
      </c>
      <c r="F16332" s="42" t="s">
        <v>10911</v>
      </c>
    </row>
    <row r="16333" spans="1:6" x14ac:dyDescent="0.2">
      <c r="A16333" s="42" t="s">
        <v>5344</v>
      </c>
      <c r="B16333" s="42" t="s">
        <v>8464</v>
      </c>
      <c r="C16333">
        <v>2013</v>
      </c>
      <c r="D16333" s="42" t="s">
        <v>8496</v>
      </c>
      <c r="E16333" t="b">
        <v>0</v>
      </c>
      <c r="F16333" s="42" t="s">
        <v>10911</v>
      </c>
    </row>
    <row r="16334" spans="1:6" x14ac:dyDescent="0.2">
      <c r="A16334" s="42" t="s">
        <v>5344</v>
      </c>
      <c r="B16334" s="42" t="s">
        <v>8464</v>
      </c>
      <c r="C16334">
        <v>2014</v>
      </c>
      <c r="D16334" s="42" t="s">
        <v>8496</v>
      </c>
      <c r="E16334" t="b">
        <v>0</v>
      </c>
      <c r="F16334" s="42" t="s">
        <v>10911</v>
      </c>
    </row>
    <row r="16335" spans="1:6" x14ac:dyDescent="0.2">
      <c r="A16335" s="42" t="s">
        <v>5344</v>
      </c>
      <c r="B16335" s="42" t="s">
        <v>8464</v>
      </c>
      <c r="C16335">
        <v>2015</v>
      </c>
      <c r="D16335" s="42" t="s">
        <v>8496</v>
      </c>
      <c r="E16335" t="b">
        <v>0</v>
      </c>
      <c r="F16335" s="42" t="s">
        <v>10911</v>
      </c>
    </row>
    <row r="16336" spans="1:6" x14ac:dyDescent="0.2">
      <c r="A16336" s="42" t="s">
        <v>5344</v>
      </c>
      <c r="B16336" s="42" t="s">
        <v>8464</v>
      </c>
      <c r="C16336">
        <v>2016</v>
      </c>
      <c r="D16336" s="42" t="s">
        <v>8496</v>
      </c>
      <c r="E16336" t="b">
        <v>0</v>
      </c>
      <c r="F16336" s="42" t="s">
        <v>10911</v>
      </c>
    </row>
    <row r="16337" spans="1:6" x14ac:dyDescent="0.2">
      <c r="A16337" s="42" t="s">
        <v>5344</v>
      </c>
      <c r="B16337" s="42" t="s">
        <v>8464</v>
      </c>
      <c r="C16337">
        <v>2017</v>
      </c>
      <c r="D16337" s="42" t="s">
        <v>8496</v>
      </c>
      <c r="E16337" t="b">
        <v>0</v>
      </c>
      <c r="F16337" s="42" t="s">
        <v>10911</v>
      </c>
    </row>
    <row r="16338" spans="1:6" x14ac:dyDescent="0.2">
      <c r="A16338" s="42" t="s">
        <v>5344</v>
      </c>
      <c r="B16338" s="42" t="s">
        <v>8464</v>
      </c>
      <c r="C16338">
        <v>2018</v>
      </c>
      <c r="D16338" s="42" t="s">
        <v>8496</v>
      </c>
      <c r="E16338" t="b">
        <v>0</v>
      </c>
      <c r="F16338" s="42" t="s">
        <v>10911</v>
      </c>
    </row>
    <row r="16339" spans="1:6" x14ac:dyDescent="0.2">
      <c r="A16339" s="42" t="s">
        <v>5344</v>
      </c>
      <c r="B16339" s="42" t="s">
        <v>8464</v>
      </c>
      <c r="C16339">
        <v>2019</v>
      </c>
      <c r="D16339" s="42" t="s">
        <v>8482</v>
      </c>
      <c r="E16339" t="b">
        <v>0</v>
      </c>
      <c r="F16339" s="42" t="s">
        <v>10911</v>
      </c>
    </row>
    <row r="16340" spans="1:6" x14ac:dyDescent="0.2">
      <c r="A16340" s="42" t="s">
        <v>5346</v>
      </c>
      <c r="B16340" s="42" t="s">
        <v>8454</v>
      </c>
      <c r="C16340">
        <v>2013</v>
      </c>
      <c r="D16340" s="42" t="s">
        <v>9119</v>
      </c>
      <c r="E16340" t="b">
        <v>0</v>
      </c>
      <c r="F16340" s="42" t="s">
        <v>10912</v>
      </c>
    </row>
    <row r="16341" spans="1:6" x14ac:dyDescent="0.2">
      <c r="A16341" s="42" t="s">
        <v>5346</v>
      </c>
      <c r="B16341" s="42" t="s">
        <v>8454</v>
      </c>
      <c r="C16341">
        <v>2014</v>
      </c>
      <c r="D16341" s="42" t="s">
        <v>10913</v>
      </c>
      <c r="E16341" t="b">
        <v>0</v>
      </c>
      <c r="F16341" s="42" t="s">
        <v>10912</v>
      </c>
    </row>
    <row r="16342" spans="1:6" x14ac:dyDescent="0.2">
      <c r="A16342" s="42" t="s">
        <v>5346</v>
      </c>
      <c r="B16342" s="42" t="s">
        <v>8454</v>
      </c>
      <c r="C16342">
        <v>2015</v>
      </c>
      <c r="D16342" s="42" t="s">
        <v>10391</v>
      </c>
      <c r="E16342" t="b">
        <v>0</v>
      </c>
      <c r="F16342" s="42" t="s">
        <v>10912</v>
      </c>
    </row>
    <row r="16343" spans="1:6" x14ac:dyDescent="0.2">
      <c r="A16343" s="42" t="s">
        <v>5346</v>
      </c>
      <c r="B16343" s="42" t="s">
        <v>8454</v>
      </c>
      <c r="C16343">
        <v>2016</v>
      </c>
      <c r="D16343" s="42" t="s">
        <v>10914</v>
      </c>
      <c r="E16343" t="b">
        <v>0</v>
      </c>
      <c r="F16343" s="42" t="s">
        <v>10912</v>
      </c>
    </row>
    <row r="16344" spans="1:6" x14ac:dyDescent="0.2">
      <c r="A16344" s="42" t="s">
        <v>5346</v>
      </c>
      <c r="B16344" s="42" t="s">
        <v>8454</v>
      </c>
      <c r="C16344">
        <v>2017</v>
      </c>
      <c r="D16344" s="42" t="s">
        <v>10915</v>
      </c>
      <c r="E16344" t="b">
        <v>0</v>
      </c>
      <c r="F16344" s="42" t="s">
        <v>10912</v>
      </c>
    </row>
    <row r="16345" spans="1:6" x14ac:dyDescent="0.2">
      <c r="A16345" s="42" t="s">
        <v>5346</v>
      </c>
      <c r="B16345" s="42" t="s">
        <v>8454</v>
      </c>
      <c r="C16345">
        <v>2018</v>
      </c>
      <c r="D16345" s="42" t="s">
        <v>10916</v>
      </c>
      <c r="E16345" t="b">
        <v>0</v>
      </c>
      <c r="F16345" s="42" t="s">
        <v>10912</v>
      </c>
    </row>
    <row r="16346" spans="1:6" x14ac:dyDescent="0.2">
      <c r="A16346" s="42" t="s">
        <v>5346</v>
      </c>
      <c r="B16346" s="42" t="s">
        <v>8454</v>
      </c>
      <c r="C16346">
        <v>2019</v>
      </c>
      <c r="D16346" s="42" t="s">
        <v>9342</v>
      </c>
      <c r="E16346" t="b">
        <v>0</v>
      </c>
      <c r="F16346" s="42" t="s">
        <v>10912</v>
      </c>
    </row>
    <row r="16347" spans="1:6" x14ac:dyDescent="0.2">
      <c r="A16347" s="42" t="s">
        <v>5346</v>
      </c>
      <c r="B16347" s="42" t="s">
        <v>8462</v>
      </c>
      <c r="C16347">
        <v>2013</v>
      </c>
      <c r="D16347" s="42" t="s">
        <v>9119</v>
      </c>
      <c r="E16347" t="b">
        <v>0</v>
      </c>
      <c r="F16347" s="42" t="s">
        <v>10912</v>
      </c>
    </row>
    <row r="16348" spans="1:6" x14ac:dyDescent="0.2">
      <c r="A16348" s="42" t="s">
        <v>5346</v>
      </c>
      <c r="B16348" s="42" t="s">
        <v>8462</v>
      </c>
      <c r="C16348">
        <v>2014</v>
      </c>
      <c r="D16348" s="42" t="s">
        <v>10913</v>
      </c>
      <c r="E16348" t="b">
        <v>0</v>
      </c>
      <c r="F16348" s="42" t="s">
        <v>10912</v>
      </c>
    </row>
    <row r="16349" spans="1:6" x14ac:dyDescent="0.2">
      <c r="A16349" s="42" t="s">
        <v>5346</v>
      </c>
      <c r="B16349" s="42" t="s">
        <v>8462</v>
      </c>
      <c r="C16349">
        <v>2015</v>
      </c>
      <c r="D16349" s="42" t="s">
        <v>10391</v>
      </c>
      <c r="E16349" t="b">
        <v>0</v>
      </c>
      <c r="F16349" s="42" t="s">
        <v>10912</v>
      </c>
    </row>
    <row r="16350" spans="1:6" x14ac:dyDescent="0.2">
      <c r="A16350" s="42" t="s">
        <v>5346</v>
      </c>
      <c r="B16350" s="42" t="s">
        <v>8462</v>
      </c>
      <c r="C16350">
        <v>2016</v>
      </c>
      <c r="D16350" s="42" t="s">
        <v>10914</v>
      </c>
      <c r="E16350" t="b">
        <v>0</v>
      </c>
      <c r="F16350" s="42" t="s">
        <v>10912</v>
      </c>
    </row>
    <row r="16351" spans="1:6" x14ac:dyDescent="0.2">
      <c r="A16351" s="42" t="s">
        <v>5346</v>
      </c>
      <c r="B16351" s="42" t="s">
        <v>8462</v>
      </c>
      <c r="C16351">
        <v>2017</v>
      </c>
      <c r="D16351" s="42" t="s">
        <v>10915</v>
      </c>
      <c r="E16351" t="b">
        <v>0</v>
      </c>
      <c r="F16351" s="42" t="s">
        <v>10912</v>
      </c>
    </row>
    <row r="16352" spans="1:6" x14ac:dyDescent="0.2">
      <c r="A16352" s="42" t="s">
        <v>5346</v>
      </c>
      <c r="B16352" s="42" t="s">
        <v>8462</v>
      </c>
      <c r="C16352">
        <v>2018</v>
      </c>
      <c r="D16352" s="42" t="s">
        <v>10916</v>
      </c>
      <c r="E16352" t="b">
        <v>0</v>
      </c>
      <c r="F16352" s="42" t="s">
        <v>10912</v>
      </c>
    </row>
    <row r="16353" spans="1:6" x14ac:dyDescent="0.2">
      <c r="A16353" s="42" t="s">
        <v>5346</v>
      </c>
      <c r="B16353" s="42" t="s">
        <v>8462</v>
      </c>
      <c r="C16353">
        <v>2019</v>
      </c>
      <c r="D16353" s="42" t="s">
        <v>9342</v>
      </c>
      <c r="E16353" t="b">
        <v>0</v>
      </c>
      <c r="F16353" s="42" t="s">
        <v>10912</v>
      </c>
    </row>
    <row r="16354" spans="1:6" x14ac:dyDescent="0.2">
      <c r="A16354" s="42" t="s">
        <v>5346</v>
      </c>
      <c r="B16354" s="42" t="s">
        <v>8464</v>
      </c>
      <c r="C16354">
        <v>2013</v>
      </c>
      <c r="D16354" s="42" t="s">
        <v>8496</v>
      </c>
      <c r="E16354" t="b">
        <v>0</v>
      </c>
      <c r="F16354" s="42" t="s">
        <v>10912</v>
      </c>
    </row>
    <row r="16355" spans="1:6" x14ac:dyDescent="0.2">
      <c r="A16355" s="42" t="s">
        <v>5346</v>
      </c>
      <c r="B16355" s="42" t="s">
        <v>8464</v>
      </c>
      <c r="C16355">
        <v>2014</v>
      </c>
      <c r="D16355" s="42" t="s">
        <v>8496</v>
      </c>
      <c r="E16355" t="b">
        <v>0</v>
      </c>
      <c r="F16355" s="42" t="s">
        <v>10912</v>
      </c>
    </row>
    <row r="16356" spans="1:6" x14ac:dyDescent="0.2">
      <c r="A16356" s="42" t="s">
        <v>5346</v>
      </c>
      <c r="B16356" s="42" t="s">
        <v>8464</v>
      </c>
      <c r="C16356">
        <v>2015</v>
      </c>
      <c r="D16356" s="42" t="s">
        <v>8496</v>
      </c>
      <c r="E16356" t="b">
        <v>0</v>
      </c>
      <c r="F16356" s="42" t="s">
        <v>10912</v>
      </c>
    </row>
    <row r="16357" spans="1:6" x14ac:dyDescent="0.2">
      <c r="A16357" s="42" t="s">
        <v>5346</v>
      </c>
      <c r="B16357" s="42" t="s">
        <v>8464</v>
      </c>
      <c r="C16357">
        <v>2016</v>
      </c>
      <c r="D16357" s="42" t="s">
        <v>8496</v>
      </c>
      <c r="E16357" t="b">
        <v>0</v>
      </c>
      <c r="F16357" s="42" t="s">
        <v>10912</v>
      </c>
    </row>
    <row r="16358" spans="1:6" x14ac:dyDescent="0.2">
      <c r="A16358" s="42" t="s">
        <v>5346</v>
      </c>
      <c r="B16358" s="42" t="s">
        <v>8464</v>
      </c>
      <c r="C16358">
        <v>2017</v>
      </c>
      <c r="D16358" s="42" t="s">
        <v>8496</v>
      </c>
      <c r="E16358" t="b">
        <v>0</v>
      </c>
      <c r="F16358" s="42" t="s">
        <v>10912</v>
      </c>
    </row>
    <row r="16359" spans="1:6" x14ac:dyDescent="0.2">
      <c r="A16359" s="42" t="s">
        <v>5346</v>
      </c>
      <c r="B16359" s="42" t="s">
        <v>8464</v>
      </c>
      <c r="C16359">
        <v>2018</v>
      </c>
      <c r="D16359" s="42" t="s">
        <v>8482</v>
      </c>
      <c r="E16359" t="b">
        <v>0</v>
      </c>
      <c r="F16359" s="42" t="s">
        <v>10912</v>
      </c>
    </row>
    <row r="16360" spans="1:6" x14ac:dyDescent="0.2">
      <c r="A16360" s="42" t="s">
        <v>5346</v>
      </c>
      <c r="B16360" s="42" t="s">
        <v>8464</v>
      </c>
      <c r="C16360">
        <v>2019</v>
      </c>
      <c r="D16360" s="42" t="s">
        <v>8482</v>
      </c>
      <c r="E16360" t="b">
        <v>0</v>
      </c>
      <c r="F16360" s="42" t="s">
        <v>10912</v>
      </c>
    </row>
    <row r="16361" spans="1:6" x14ac:dyDescent="0.2">
      <c r="A16361" s="42" t="s">
        <v>5348</v>
      </c>
      <c r="B16361" s="42" t="s">
        <v>8454</v>
      </c>
      <c r="C16361">
        <v>2013</v>
      </c>
      <c r="D16361" s="42" t="s">
        <v>10917</v>
      </c>
      <c r="E16361" t="b">
        <v>0</v>
      </c>
      <c r="F16361" s="42" t="s">
        <v>10918</v>
      </c>
    </row>
    <row r="16362" spans="1:6" x14ac:dyDescent="0.2">
      <c r="A16362" s="42" t="s">
        <v>5348</v>
      </c>
      <c r="B16362" s="42" t="s">
        <v>8454</v>
      </c>
      <c r="C16362">
        <v>2014</v>
      </c>
      <c r="D16362" s="42" t="s">
        <v>10919</v>
      </c>
      <c r="E16362" t="b">
        <v>0</v>
      </c>
      <c r="F16362" s="42" t="s">
        <v>10918</v>
      </c>
    </row>
    <row r="16363" spans="1:6" x14ac:dyDescent="0.2">
      <c r="A16363" s="42" t="s">
        <v>5348</v>
      </c>
      <c r="B16363" s="42" t="s">
        <v>8454</v>
      </c>
      <c r="C16363">
        <v>2015</v>
      </c>
      <c r="D16363" s="42" t="s">
        <v>10920</v>
      </c>
      <c r="E16363" t="b">
        <v>0</v>
      </c>
      <c r="F16363" s="42" t="s">
        <v>10918</v>
      </c>
    </row>
    <row r="16364" spans="1:6" x14ac:dyDescent="0.2">
      <c r="A16364" s="42" t="s">
        <v>5348</v>
      </c>
      <c r="B16364" s="42" t="s">
        <v>8454</v>
      </c>
      <c r="C16364">
        <v>2016</v>
      </c>
      <c r="D16364" s="42" t="s">
        <v>10921</v>
      </c>
      <c r="E16364" t="b">
        <v>0</v>
      </c>
      <c r="F16364" s="42" t="s">
        <v>10918</v>
      </c>
    </row>
    <row r="16365" spans="1:6" x14ac:dyDescent="0.2">
      <c r="A16365" s="42" t="s">
        <v>5348</v>
      </c>
      <c r="B16365" s="42" t="s">
        <v>8454</v>
      </c>
      <c r="C16365">
        <v>2017</v>
      </c>
      <c r="D16365" s="42" t="s">
        <v>10922</v>
      </c>
      <c r="E16365" t="b">
        <v>0</v>
      </c>
      <c r="F16365" s="42" t="s">
        <v>10918</v>
      </c>
    </row>
    <row r="16366" spans="1:6" x14ac:dyDescent="0.2">
      <c r="A16366" s="42" t="s">
        <v>5348</v>
      </c>
      <c r="B16366" s="42" t="s">
        <v>8454</v>
      </c>
      <c r="C16366">
        <v>2018</v>
      </c>
      <c r="D16366" s="42" t="s">
        <v>10923</v>
      </c>
      <c r="E16366" t="b">
        <v>0</v>
      </c>
      <c r="F16366" s="42" t="s">
        <v>10918</v>
      </c>
    </row>
    <row r="16367" spans="1:6" x14ac:dyDescent="0.2">
      <c r="A16367" s="42" t="s">
        <v>5348</v>
      </c>
      <c r="B16367" s="42" t="s">
        <v>8454</v>
      </c>
      <c r="C16367">
        <v>2019</v>
      </c>
      <c r="D16367" s="42" t="s">
        <v>10924</v>
      </c>
      <c r="E16367" t="b">
        <v>0</v>
      </c>
      <c r="F16367" s="42" t="s">
        <v>10918</v>
      </c>
    </row>
    <row r="16368" spans="1:6" x14ac:dyDescent="0.2">
      <c r="A16368" s="42" t="s">
        <v>5348</v>
      </c>
      <c r="B16368" s="42" t="s">
        <v>8462</v>
      </c>
      <c r="C16368">
        <v>2013</v>
      </c>
      <c r="D16368" s="42" t="s">
        <v>10917</v>
      </c>
      <c r="E16368" t="b">
        <v>0</v>
      </c>
      <c r="F16368" s="42" t="s">
        <v>10918</v>
      </c>
    </row>
    <row r="16369" spans="1:6" x14ac:dyDescent="0.2">
      <c r="A16369" s="42" t="s">
        <v>5348</v>
      </c>
      <c r="B16369" s="42" t="s">
        <v>8462</v>
      </c>
      <c r="C16369">
        <v>2014</v>
      </c>
      <c r="D16369" s="42" t="s">
        <v>10919</v>
      </c>
      <c r="E16369" t="b">
        <v>0</v>
      </c>
      <c r="F16369" s="42" t="s">
        <v>10918</v>
      </c>
    </row>
    <row r="16370" spans="1:6" x14ac:dyDescent="0.2">
      <c r="A16370" s="42" t="s">
        <v>5348</v>
      </c>
      <c r="B16370" s="42" t="s">
        <v>8462</v>
      </c>
      <c r="C16370">
        <v>2015</v>
      </c>
      <c r="D16370" s="42" t="s">
        <v>10920</v>
      </c>
      <c r="E16370" t="b">
        <v>0</v>
      </c>
      <c r="F16370" s="42" t="s">
        <v>10918</v>
      </c>
    </row>
    <row r="16371" spans="1:6" x14ac:dyDescent="0.2">
      <c r="A16371" s="42" t="s">
        <v>5348</v>
      </c>
      <c r="B16371" s="42" t="s">
        <v>8462</v>
      </c>
      <c r="C16371">
        <v>2016</v>
      </c>
      <c r="D16371" s="42" t="s">
        <v>10925</v>
      </c>
      <c r="E16371" t="b">
        <v>0</v>
      </c>
      <c r="F16371" s="42" t="s">
        <v>10918</v>
      </c>
    </row>
    <row r="16372" spans="1:6" x14ac:dyDescent="0.2">
      <c r="A16372" s="42" t="s">
        <v>5348</v>
      </c>
      <c r="B16372" s="42" t="s">
        <v>8462</v>
      </c>
      <c r="C16372">
        <v>2017</v>
      </c>
      <c r="D16372" s="42" t="s">
        <v>10926</v>
      </c>
      <c r="E16372" t="b">
        <v>0</v>
      </c>
      <c r="F16372" s="42" t="s">
        <v>10918</v>
      </c>
    </row>
    <row r="16373" spans="1:6" x14ac:dyDescent="0.2">
      <c r="A16373" s="42" t="s">
        <v>5348</v>
      </c>
      <c r="B16373" s="42" t="s">
        <v>8462</v>
      </c>
      <c r="C16373">
        <v>2018</v>
      </c>
      <c r="D16373" s="42" t="s">
        <v>10927</v>
      </c>
      <c r="E16373" t="b">
        <v>0</v>
      </c>
      <c r="F16373" s="42" t="s">
        <v>10918</v>
      </c>
    </row>
    <row r="16374" spans="1:6" x14ac:dyDescent="0.2">
      <c r="A16374" s="42" t="s">
        <v>5348</v>
      </c>
      <c r="B16374" s="42" t="s">
        <v>8462</v>
      </c>
      <c r="C16374">
        <v>2019</v>
      </c>
      <c r="D16374" s="42" t="s">
        <v>10928</v>
      </c>
      <c r="E16374" t="b">
        <v>0</v>
      </c>
      <c r="F16374" s="42" t="s">
        <v>10918</v>
      </c>
    </row>
    <row r="16375" spans="1:6" x14ac:dyDescent="0.2">
      <c r="A16375" s="42" t="s">
        <v>5348</v>
      </c>
      <c r="B16375" s="42" t="s">
        <v>8464</v>
      </c>
      <c r="C16375">
        <v>2013</v>
      </c>
      <c r="D16375" s="42" t="s">
        <v>8912</v>
      </c>
      <c r="E16375" t="b">
        <v>0</v>
      </c>
      <c r="F16375" s="42" t="s">
        <v>10918</v>
      </c>
    </row>
    <row r="16376" spans="1:6" x14ac:dyDescent="0.2">
      <c r="A16376" s="42" t="s">
        <v>5348</v>
      </c>
      <c r="B16376" s="42" t="s">
        <v>8464</v>
      </c>
      <c r="C16376">
        <v>2014</v>
      </c>
      <c r="D16376" s="42" t="s">
        <v>10207</v>
      </c>
      <c r="E16376" t="b">
        <v>0</v>
      </c>
      <c r="F16376" s="42" t="s">
        <v>10918</v>
      </c>
    </row>
    <row r="16377" spans="1:6" x14ac:dyDescent="0.2">
      <c r="A16377" s="42" t="s">
        <v>5348</v>
      </c>
      <c r="B16377" s="42" t="s">
        <v>8464</v>
      </c>
      <c r="C16377">
        <v>2015</v>
      </c>
      <c r="D16377" s="42" t="s">
        <v>9415</v>
      </c>
      <c r="E16377" t="b">
        <v>0</v>
      </c>
      <c r="F16377" s="42" t="s">
        <v>10918</v>
      </c>
    </row>
    <row r="16378" spans="1:6" x14ac:dyDescent="0.2">
      <c r="A16378" s="42" t="s">
        <v>5348</v>
      </c>
      <c r="B16378" s="42" t="s">
        <v>8464</v>
      </c>
      <c r="C16378">
        <v>2016</v>
      </c>
      <c r="D16378" s="42" t="s">
        <v>10929</v>
      </c>
      <c r="E16378" t="b">
        <v>0</v>
      </c>
      <c r="F16378" s="42" t="s">
        <v>10918</v>
      </c>
    </row>
    <row r="16379" spans="1:6" x14ac:dyDescent="0.2">
      <c r="A16379" s="42" t="s">
        <v>5348</v>
      </c>
      <c r="B16379" s="42" t="s">
        <v>8464</v>
      </c>
      <c r="C16379">
        <v>2017</v>
      </c>
      <c r="D16379" s="42" t="s">
        <v>10930</v>
      </c>
      <c r="E16379" t="b">
        <v>0</v>
      </c>
      <c r="F16379" s="42" t="s">
        <v>10918</v>
      </c>
    </row>
    <row r="16380" spans="1:6" x14ac:dyDescent="0.2">
      <c r="A16380" s="42" t="s">
        <v>5348</v>
      </c>
      <c r="B16380" s="42" t="s">
        <v>8464</v>
      </c>
      <c r="C16380">
        <v>2018</v>
      </c>
      <c r="D16380" s="42" t="s">
        <v>10931</v>
      </c>
      <c r="E16380" t="b">
        <v>0</v>
      </c>
      <c r="F16380" s="42" t="s">
        <v>10918</v>
      </c>
    </row>
    <row r="16381" spans="1:6" x14ac:dyDescent="0.2">
      <c r="A16381" s="42" t="s">
        <v>5348</v>
      </c>
      <c r="B16381" s="42" t="s">
        <v>8464</v>
      </c>
      <c r="C16381">
        <v>2019</v>
      </c>
      <c r="D16381" s="42" t="s">
        <v>10932</v>
      </c>
      <c r="E16381" t="b">
        <v>0</v>
      </c>
      <c r="F16381" s="42" t="s">
        <v>10918</v>
      </c>
    </row>
    <row r="16382" spans="1:6" x14ac:dyDescent="0.2">
      <c r="A16382" s="42" t="s">
        <v>5350</v>
      </c>
      <c r="B16382" s="42" t="s">
        <v>8454</v>
      </c>
      <c r="C16382">
        <v>2016</v>
      </c>
      <c r="D16382" s="42" t="s">
        <v>8653</v>
      </c>
      <c r="E16382" t="b">
        <v>0</v>
      </c>
      <c r="F16382" s="42" t="s">
        <v>10908</v>
      </c>
    </row>
    <row r="16383" spans="1:6" x14ac:dyDescent="0.2">
      <c r="A16383" s="42" t="s">
        <v>5350</v>
      </c>
      <c r="B16383" s="42" t="s">
        <v>8454</v>
      </c>
      <c r="C16383">
        <v>2017</v>
      </c>
      <c r="D16383" s="42" t="s">
        <v>8727</v>
      </c>
      <c r="E16383" t="b">
        <v>0</v>
      </c>
      <c r="F16383" s="42" t="s">
        <v>10908</v>
      </c>
    </row>
    <row r="16384" spans="1:6" x14ac:dyDescent="0.2">
      <c r="A16384" s="42" t="s">
        <v>5350</v>
      </c>
      <c r="B16384" s="42" t="s">
        <v>8454</v>
      </c>
      <c r="C16384">
        <v>2018</v>
      </c>
      <c r="D16384" s="42" t="s">
        <v>8686</v>
      </c>
      <c r="E16384" t="b">
        <v>0</v>
      </c>
      <c r="F16384" s="42" t="s">
        <v>10908</v>
      </c>
    </row>
    <row r="16385" spans="1:6" x14ac:dyDescent="0.2">
      <c r="A16385" s="42" t="s">
        <v>5350</v>
      </c>
      <c r="B16385" s="42" t="s">
        <v>8454</v>
      </c>
      <c r="C16385">
        <v>2019</v>
      </c>
      <c r="D16385" s="42" t="s">
        <v>8682</v>
      </c>
      <c r="E16385" t="b">
        <v>0</v>
      </c>
      <c r="F16385" s="42" t="s">
        <v>10908</v>
      </c>
    </row>
    <row r="16386" spans="1:6" x14ac:dyDescent="0.2">
      <c r="A16386" s="42" t="s">
        <v>5350</v>
      </c>
      <c r="B16386" s="42" t="s">
        <v>8462</v>
      </c>
      <c r="C16386">
        <v>2016</v>
      </c>
      <c r="D16386" s="42" t="s">
        <v>8653</v>
      </c>
      <c r="E16386" t="b">
        <v>0</v>
      </c>
      <c r="F16386" s="42" t="s">
        <v>10908</v>
      </c>
    </row>
    <row r="16387" spans="1:6" x14ac:dyDescent="0.2">
      <c r="A16387" s="42" t="s">
        <v>5350</v>
      </c>
      <c r="B16387" s="42" t="s">
        <v>8462</v>
      </c>
      <c r="C16387">
        <v>2017</v>
      </c>
      <c r="D16387" s="42" t="s">
        <v>8727</v>
      </c>
      <c r="E16387" t="b">
        <v>0</v>
      </c>
      <c r="F16387" s="42" t="s">
        <v>10908</v>
      </c>
    </row>
    <row r="16388" spans="1:6" x14ac:dyDescent="0.2">
      <c r="A16388" s="42" t="s">
        <v>5350</v>
      </c>
      <c r="B16388" s="42" t="s">
        <v>8462</v>
      </c>
      <c r="C16388">
        <v>2018</v>
      </c>
      <c r="D16388" s="42" t="s">
        <v>8686</v>
      </c>
      <c r="E16388" t="b">
        <v>0</v>
      </c>
      <c r="F16388" s="42" t="s">
        <v>10908</v>
      </c>
    </row>
    <row r="16389" spans="1:6" x14ac:dyDescent="0.2">
      <c r="A16389" s="42" t="s">
        <v>5350</v>
      </c>
      <c r="B16389" s="42" t="s">
        <v>8462</v>
      </c>
      <c r="C16389">
        <v>2019</v>
      </c>
      <c r="D16389" s="42" t="s">
        <v>8682</v>
      </c>
      <c r="E16389" t="b">
        <v>0</v>
      </c>
      <c r="F16389" s="42" t="s">
        <v>10908</v>
      </c>
    </row>
    <row r="16390" spans="1:6" x14ac:dyDescent="0.2">
      <c r="A16390" s="42" t="s">
        <v>5350</v>
      </c>
      <c r="B16390" s="42" t="s">
        <v>8464</v>
      </c>
      <c r="C16390">
        <v>2016</v>
      </c>
      <c r="D16390" s="42" t="s">
        <v>8699</v>
      </c>
      <c r="E16390" t="b">
        <v>0</v>
      </c>
      <c r="F16390" s="42" t="s">
        <v>10908</v>
      </c>
    </row>
    <row r="16391" spans="1:6" x14ac:dyDescent="0.2">
      <c r="A16391" s="42" t="s">
        <v>5350</v>
      </c>
      <c r="B16391" s="42" t="s">
        <v>8464</v>
      </c>
      <c r="C16391">
        <v>2017</v>
      </c>
      <c r="D16391" s="42" t="s">
        <v>9029</v>
      </c>
      <c r="E16391" t="b">
        <v>0</v>
      </c>
      <c r="F16391" s="42" t="s">
        <v>10908</v>
      </c>
    </row>
    <row r="16392" spans="1:6" x14ac:dyDescent="0.2">
      <c r="A16392" s="42" t="s">
        <v>5350</v>
      </c>
      <c r="B16392" s="42" t="s">
        <v>8464</v>
      </c>
      <c r="C16392">
        <v>2018</v>
      </c>
      <c r="D16392" s="42" t="s">
        <v>8601</v>
      </c>
      <c r="E16392" t="b">
        <v>0</v>
      </c>
      <c r="F16392" s="42" t="s">
        <v>10908</v>
      </c>
    </row>
    <row r="16393" spans="1:6" x14ac:dyDescent="0.2">
      <c r="A16393" s="42" t="s">
        <v>5350</v>
      </c>
      <c r="B16393" s="42" t="s">
        <v>8464</v>
      </c>
      <c r="C16393">
        <v>2019</v>
      </c>
      <c r="D16393" s="42" t="s">
        <v>8699</v>
      </c>
      <c r="E16393" t="b">
        <v>0</v>
      </c>
      <c r="F16393" s="42" t="s">
        <v>10908</v>
      </c>
    </row>
    <row r="16394" spans="1:6" x14ac:dyDescent="0.2">
      <c r="A16394" s="42" t="s">
        <v>5354</v>
      </c>
      <c r="B16394" s="42" t="s">
        <v>8454</v>
      </c>
      <c r="C16394">
        <v>2013</v>
      </c>
      <c r="D16394" s="42" t="s">
        <v>9206</v>
      </c>
      <c r="E16394" t="b">
        <v>0</v>
      </c>
      <c r="F16394" s="42" t="s">
        <v>10906</v>
      </c>
    </row>
    <row r="16395" spans="1:6" x14ac:dyDescent="0.2">
      <c r="A16395" s="42" t="s">
        <v>5354</v>
      </c>
      <c r="B16395" s="42" t="s">
        <v>8454</v>
      </c>
      <c r="C16395">
        <v>2014</v>
      </c>
      <c r="D16395" s="42" t="s">
        <v>9193</v>
      </c>
      <c r="E16395" t="b">
        <v>0</v>
      </c>
      <c r="F16395" s="42" t="s">
        <v>10906</v>
      </c>
    </row>
    <row r="16396" spans="1:6" x14ac:dyDescent="0.2">
      <c r="A16396" s="42" t="s">
        <v>5354</v>
      </c>
      <c r="B16396" s="42" t="s">
        <v>8454</v>
      </c>
      <c r="C16396">
        <v>2015</v>
      </c>
      <c r="D16396" s="42" t="s">
        <v>9001</v>
      </c>
      <c r="E16396" t="b">
        <v>0</v>
      </c>
      <c r="F16396" s="42" t="s">
        <v>10906</v>
      </c>
    </row>
    <row r="16397" spans="1:6" x14ac:dyDescent="0.2">
      <c r="A16397" s="42" t="s">
        <v>5354</v>
      </c>
      <c r="B16397" s="42" t="s">
        <v>8454</v>
      </c>
      <c r="C16397">
        <v>2016</v>
      </c>
      <c r="D16397" s="42" t="s">
        <v>10377</v>
      </c>
      <c r="E16397" t="b">
        <v>0</v>
      </c>
      <c r="F16397" s="42" t="s">
        <v>10906</v>
      </c>
    </row>
    <row r="16398" spans="1:6" x14ac:dyDescent="0.2">
      <c r="A16398" s="42" t="s">
        <v>5354</v>
      </c>
      <c r="B16398" s="42" t="s">
        <v>8454</v>
      </c>
      <c r="C16398">
        <v>2017</v>
      </c>
      <c r="D16398" s="42" t="s">
        <v>8672</v>
      </c>
      <c r="E16398" t="b">
        <v>0</v>
      </c>
      <c r="F16398" s="42" t="s">
        <v>10906</v>
      </c>
    </row>
    <row r="16399" spans="1:6" x14ac:dyDescent="0.2">
      <c r="A16399" s="42" t="s">
        <v>5354</v>
      </c>
      <c r="B16399" s="42" t="s">
        <v>8454</v>
      </c>
      <c r="C16399">
        <v>2018</v>
      </c>
      <c r="D16399" s="42" t="s">
        <v>9101</v>
      </c>
      <c r="E16399" t="b">
        <v>0</v>
      </c>
      <c r="F16399" s="42" t="s">
        <v>10906</v>
      </c>
    </row>
    <row r="16400" spans="1:6" x14ac:dyDescent="0.2">
      <c r="A16400" s="42" t="s">
        <v>5354</v>
      </c>
      <c r="B16400" s="42" t="s">
        <v>8454</v>
      </c>
      <c r="C16400">
        <v>2019</v>
      </c>
      <c r="D16400" s="42" t="s">
        <v>9006</v>
      </c>
      <c r="E16400" t="b">
        <v>0</v>
      </c>
      <c r="F16400" s="42" t="s">
        <v>10906</v>
      </c>
    </row>
    <row r="16401" spans="1:6" x14ac:dyDescent="0.2">
      <c r="A16401" s="42" t="s">
        <v>5354</v>
      </c>
      <c r="B16401" s="42" t="s">
        <v>8462</v>
      </c>
      <c r="C16401">
        <v>2013</v>
      </c>
      <c r="D16401" s="42" t="s">
        <v>8513</v>
      </c>
      <c r="E16401" t="b">
        <v>0</v>
      </c>
      <c r="F16401" s="42" t="s">
        <v>10906</v>
      </c>
    </row>
    <row r="16402" spans="1:6" x14ac:dyDescent="0.2">
      <c r="A16402" s="42" t="s">
        <v>5354</v>
      </c>
      <c r="B16402" s="42" t="s">
        <v>8462</v>
      </c>
      <c r="C16402">
        <v>2014</v>
      </c>
      <c r="D16402" s="42" t="s">
        <v>9193</v>
      </c>
      <c r="E16402" t="b">
        <v>0</v>
      </c>
      <c r="F16402" s="42" t="s">
        <v>10906</v>
      </c>
    </row>
    <row r="16403" spans="1:6" x14ac:dyDescent="0.2">
      <c r="A16403" s="42" t="s">
        <v>5354</v>
      </c>
      <c r="B16403" s="42" t="s">
        <v>8462</v>
      </c>
      <c r="C16403">
        <v>2015</v>
      </c>
      <c r="D16403" s="42" t="s">
        <v>8530</v>
      </c>
      <c r="E16403" t="b">
        <v>0</v>
      </c>
      <c r="F16403" s="42" t="s">
        <v>10906</v>
      </c>
    </row>
    <row r="16404" spans="1:6" x14ac:dyDescent="0.2">
      <c r="A16404" s="42" t="s">
        <v>5354</v>
      </c>
      <c r="B16404" s="42" t="s">
        <v>8462</v>
      </c>
      <c r="C16404">
        <v>2016</v>
      </c>
      <c r="D16404" s="42" t="s">
        <v>10377</v>
      </c>
      <c r="E16404" t="b">
        <v>0</v>
      </c>
      <c r="F16404" s="42" t="s">
        <v>10906</v>
      </c>
    </row>
    <row r="16405" spans="1:6" x14ac:dyDescent="0.2">
      <c r="A16405" s="42" t="s">
        <v>5354</v>
      </c>
      <c r="B16405" s="42" t="s">
        <v>8462</v>
      </c>
      <c r="C16405">
        <v>2017</v>
      </c>
      <c r="D16405" s="42" t="s">
        <v>8672</v>
      </c>
      <c r="E16405" t="b">
        <v>0</v>
      </c>
      <c r="F16405" s="42" t="s">
        <v>10906</v>
      </c>
    </row>
    <row r="16406" spans="1:6" x14ac:dyDescent="0.2">
      <c r="A16406" s="42" t="s">
        <v>5354</v>
      </c>
      <c r="B16406" s="42" t="s">
        <v>8462</v>
      </c>
      <c r="C16406">
        <v>2018</v>
      </c>
      <c r="D16406" s="42" t="s">
        <v>9101</v>
      </c>
      <c r="E16406" t="b">
        <v>0</v>
      </c>
      <c r="F16406" s="42" t="s">
        <v>10906</v>
      </c>
    </row>
    <row r="16407" spans="1:6" x14ac:dyDescent="0.2">
      <c r="A16407" s="42" t="s">
        <v>5354</v>
      </c>
      <c r="B16407" s="42" t="s">
        <v>8462</v>
      </c>
      <c r="C16407">
        <v>2019</v>
      </c>
      <c r="D16407" s="42" t="s">
        <v>9136</v>
      </c>
      <c r="E16407" t="b">
        <v>0</v>
      </c>
      <c r="F16407" s="42" t="s">
        <v>10906</v>
      </c>
    </row>
    <row r="16408" spans="1:6" x14ac:dyDescent="0.2">
      <c r="A16408" s="42" t="s">
        <v>5354</v>
      </c>
      <c r="B16408" s="42" t="s">
        <v>8464</v>
      </c>
      <c r="C16408">
        <v>2013</v>
      </c>
      <c r="D16408" s="42" t="s">
        <v>9171</v>
      </c>
      <c r="E16408" t="b">
        <v>0</v>
      </c>
      <c r="F16408" s="42" t="s">
        <v>10906</v>
      </c>
    </row>
    <row r="16409" spans="1:6" x14ac:dyDescent="0.2">
      <c r="A16409" s="42" t="s">
        <v>5354</v>
      </c>
      <c r="B16409" s="42" t="s">
        <v>8464</v>
      </c>
      <c r="C16409">
        <v>2014</v>
      </c>
      <c r="D16409" s="42" t="s">
        <v>9172</v>
      </c>
      <c r="E16409" t="b">
        <v>0</v>
      </c>
      <c r="F16409" s="42" t="s">
        <v>10906</v>
      </c>
    </row>
    <row r="16410" spans="1:6" x14ac:dyDescent="0.2">
      <c r="A16410" s="42" t="s">
        <v>5354</v>
      </c>
      <c r="B16410" s="42" t="s">
        <v>8464</v>
      </c>
      <c r="C16410">
        <v>2015</v>
      </c>
      <c r="D16410" s="42" t="s">
        <v>9168</v>
      </c>
      <c r="E16410" t="b">
        <v>0</v>
      </c>
      <c r="F16410" s="42" t="s">
        <v>10906</v>
      </c>
    </row>
    <row r="16411" spans="1:6" x14ac:dyDescent="0.2">
      <c r="A16411" s="42" t="s">
        <v>5354</v>
      </c>
      <c r="B16411" s="42" t="s">
        <v>8464</v>
      </c>
      <c r="C16411">
        <v>2016</v>
      </c>
      <c r="D16411" s="42" t="s">
        <v>9135</v>
      </c>
      <c r="E16411" t="b">
        <v>0</v>
      </c>
      <c r="F16411" s="42" t="s">
        <v>10906</v>
      </c>
    </row>
    <row r="16412" spans="1:6" x14ac:dyDescent="0.2">
      <c r="A16412" s="42" t="s">
        <v>5354</v>
      </c>
      <c r="B16412" s="42" t="s">
        <v>8464</v>
      </c>
      <c r="C16412">
        <v>2017</v>
      </c>
      <c r="D16412" s="42" t="s">
        <v>8594</v>
      </c>
      <c r="E16412" t="b">
        <v>0</v>
      </c>
      <c r="F16412" s="42" t="s">
        <v>10906</v>
      </c>
    </row>
    <row r="16413" spans="1:6" x14ac:dyDescent="0.2">
      <c r="A16413" s="42" t="s">
        <v>5354</v>
      </c>
      <c r="B16413" s="42" t="s">
        <v>8464</v>
      </c>
      <c r="C16413">
        <v>2018</v>
      </c>
      <c r="D16413" s="42" t="s">
        <v>9125</v>
      </c>
      <c r="E16413" t="b">
        <v>0</v>
      </c>
      <c r="F16413" s="42" t="s">
        <v>10906</v>
      </c>
    </row>
    <row r="16414" spans="1:6" x14ac:dyDescent="0.2">
      <c r="A16414" s="42" t="s">
        <v>5354</v>
      </c>
      <c r="B16414" s="42" t="s">
        <v>8464</v>
      </c>
      <c r="C16414">
        <v>2019</v>
      </c>
      <c r="D16414" s="42" t="s">
        <v>8552</v>
      </c>
      <c r="E16414" t="b">
        <v>0</v>
      </c>
      <c r="F16414" s="42" t="s">
        <v>10906</v>
      </c>
    </row>
    <row r="16415" spans="1:6" x14ac:dyDescent="0.2">
      <c r="A16415" s="42" t="s">
        <v>5358</v>
      </c>
      <c r="B16415" s="42" t="s">
        <v>8454</v>
      </c>
      <c r="C16415">
        <v>2014</v>
      </c>
      <c r="D16415" s="42" t="s">
        <v>8465</v>
      </c>
      <c r="E16415" t="b">
        <v>0</v>
      </c>
      <c r="F16415" s="42" t="s">
        <v>8718</v>
      </c>
    </row>
    <row r="16416" spans="1:6" x14ac:dyDescent="0.2">
      <c r="A16416" s="42" t="s">
        <v>5358</v>
      </c>
      <c r="B16416" s="42" t="s">
        <v>8454</v>
      </c>
      <c r="C16416">
        <v>2015</v>
      </c>
      <c r="D16416" s="42" t="s">
        <v>8719</v>
      </c>
      <c r="E16416" t="b">
        <v>0</v>
      </c>
      <c r="F16416" s="42" t="s">
        <v>8718</v>
      </c>
    </row>
    <row r="16417" spans="1:6" x14ac:dyDescent="0.2">
      <c r="A16417" s="42" t="s">
        <v>5358</v>
      </c>
      <c r="B16417" s="42" t="s">
        <v>8454</v>
      </c>
      <c r="C16417">
        <v>2016</v>
      </c>
      <c r="D16417" s="42" t="s">
        <v>8720</v>
      </c>
      <c r="E16417" t="b">
        <v>0</v>
      </c>
      <c r="F16417" s="42" t="s">
        <v>8718</v>
      </c>
    </row>
    <row r="16418" spans="1:6" x14ac:dyDescent="0.2">
      <c r="A16418" s="42" t="s">
        <v>5358</v>
      </c>
      <c r="B16418" s="42" t="s">
        <v>8454</v>
      </c>
      <c r="C16418">
        <v>2017</v>
      </c>
      <c r="D16418" s="42" t="s">
        <v>8721</v>
      </c>
      <c r="E16418" t="b">
        <v>0</v>
      </c>
      <c r="F16418" s="42" t="s">
        <v>8718</v>
      </c>
    </row>
    <row r="16419" spans="1:6" x14ac:dyDescent="0.2">
      <c r="A16419" s="42" t="s">
        <v>5358</v>
      </c>
      <c r="B16419" s="42" t="s">
        <v>8454</v>
      </c>
      <c r="C16419">
        <v>2018</v>
      </c>
      <c r="D16419" s="42" t="s">
        <v>8722</v>
      </c>
      <c r="E16419" t="b">
        <v>0</v>
      </c>
      <c r="F16419" s="42" t="s">
        <v>8718</v>
      </c>
    </row>
    <row r="16420" spans="1:6" x14ac:dyDescent="0.2">
      <c r="A16420" s="42" t="s">
        <v>5358</v>
      </c>
      <c r="B16420" s="42" t="s">
        <v>8454</v>
      </c>
      <c r="C16420">
        <v>2019</v>
      </c>
      <c r="D16420" s="42" t="s">
        <v>8723</v>
      </c>
      <c r="E16420" t="b">
        <v>0</v>
      </c>
      <c r="F16420" s="42" t="s">
        <v>8718</v>
      </c>
    </row>
    <row r="16421" spans="1:6" x14ac:dyDescent="0.2">
      <c r="A16421" s="42" t="s">
        <v>5358</v>
      </c>
      <c r="B16421" s="42" t="s">
        <v>8454</v>
      </c>
      <c r="C16421">
        <v>2020</v>
      </c>
      <c r="D16421" s="42" t="s">
        <v>8724</v>
      </c>
      <c r="E16421" t="b">
        <v>0</v>
      </c>
      <c r="F16421" s="42" t="s">
        <v>8718</v>
      </c>
    </row>
    <row r="16422" spans="1:6" x14ac:dyDescent="0.2">
      <c r="A16422" s="42" t="s">
        <v>5358</v>
      </c>
      <c r="B16422" s="42" t="s">
        <v>8462</v>
      </c>
      <c r="C16422">
        <v>2014</v>
      </c>
      <c r="D16422" s="42" t="s">
        <v>8725</v>
      </c>
      <c r="E16422" t="b">
        <v>0</v>
      </c>
      <c r="F16422" s="42" t="s">
        <v>8718</v>
      </c>
    </row>
    <row r="16423" spans="1:6" x14ac:dyDescent="0.2">
      <c r="A16423" s="42" t="s">
        <v>5358</v>
      </c>
      <c r="B16423" s="42" t="s">
        <v>8462</v>
      </c>
      <c r="C16423">
        <v>2015</v>
      </c>
      <c r="D16423" s="42" t="s">
        <v>8719</v>
      </c>
      <c r="E16423" t="b">
        <v>0</v>
      </c>
      <c r="F16423" s="42" t="s">
        <v>8718</v>
      </c>
    </row>
    <row r="16424" spans="1:6" x14ac:dyDescent="0.2">
      <c r="A16424" s="42" t="s">
        <v>5358</v>
      </c>
      <c r="B16424" s="42" t="s">
        <v>8462</v>
      </c>
      <c r="C16424">
        <v>2016</v>
      </c>
      <c r="D16424" s="42" t="s">
        <v>8720</v>
      </c>
      <c r="E16424" t="b">
        <v>0</v>
      </c>
      <c r="F16424" s="42" t="s">
        <v>8718</v>
      </c>
    </row>
    <row r="16425" spans="1:6" x14ac:dyDescent="0.2">
      <c r="A16425" s="42" t="s">
        <v>5358</v>
      </c>
      <c r="B16425" s="42" t="s">
        <v>8462</v>
      </c>
      <c r="C16425">
        <v>2017</v>
      </c>
      <c r="D16425" s="42" t="s">
        <v>8721</v>
      </c>
      <c r="E16425" t="b">
        <v>0</v>
      </c>
      <c r="F16425" s="42" t="s">
        <v>8718</v>
      </c>
    </row>
    <row r="16426" spans="1:6" x14ac:dyDescent="0.2">
      <c r="A16426" s="42" t="s">
        <v>5358</v>
      </c>
      <c r="B16426" s="42" t="s">
        <v>8462</v>
      </c>
      <c r="C16426">
        <v>2018</v>
      </c>
      <c r="D16426" s="42" t="s">
        <v>8722</v>
      </c>
      <c r="E16426" t="b">
        <v>0</v>
      </c>
      <c r="F16426" s="42" t="s">
        <v>8718</v>
      </c>
    </row>
    <row r="16427" spans="1:6" x14ac:dyDescent="0.2">
      <c r="A16427" s="42" t="s">
        <v>5358</v>
      </c>
      <c r="B16427" s="42" t="s">
        <v>8462</v>
      </c>
      <c r="C16427">
        <v>2019</v>
      </c>
      <c r="D16427" s="42" t="s">
        <v>8723</v>
      </c>
      <c r="E16427" t="b">
        <v>0</v>
      </c>
      <c r="F16427" s="42" t="s">
        <v>8718</v>
      </c>
    </row>
    <row r="16428" spans="1:6" x14ac:dyDescent="0.2">
      <c r="A16428" s="42" t="s">
        <v>5358</v>
      </c>
      <c r="B16428" s="42" t="s">
        <v>8462</v>
      </c>
      <c r="C16428">
        <v>2020</v>
      </c>
      <c r="D16428" s="42" t="s">
        <v>8482</v>
      </c>
      <c r="E16428" t="b">
        <v>0</v>
      </c>
      <c r="F16428" s="42" t="s">
        <v>8718</v>
      </c>
    </row>
    <row r="16429" spans="1:6" x14ac:dyDescent="0.2">
      <c r="A16429" s="42" t="s">
        <v>5358</v>
      </c>
      <c r="B16429" s="42" t="s">
        <v>8464</v>
      </c>
      <c r="C16429">
        <v>2014</v>
      </c>
      <c r="D16429" s="42" t="s">
        <v>8650</v>
      </c>
      <c r="E16429" t="b">
        <v>0</v>
      </c>
      <c r="F16429" s="42" t="s">
        <v>8718</v>
      </c>
    </row>
    <row r="16430" spans="1:6" x14ac:dyDescent="0.2">
      <c r="A16430" s="42" t="s">
        <v>5358</v>
      </c>
      <c r="B16430" s="42" t="s">
        <v>8464</v>
      </c>
      <c r="C16430">
        <v>2015</v>
      </c>
      <c r="D16430" s="42" t="s">
        <v>8726</v>
      </c>
      <c r="E16430" t="b">
        <v>0</v>
      </c>
      <c r="F16430" s="42" t="s">
        <v>8718</v>
      </c>
    </row>
    <row r="16431" spans="1:6" x14ac:dyDescent="0.2">
      <c r="A16431" s="42" t="s">
        <v>5358</v>
      </c>
      <c r="B16431" s="42" t="s">
        <v>8464</v>
      </c>
      <c r="C16431">
        <v>2016</v>
      </c>
      <c r="D16431" s="42" t="s">
        <v>8726</v>
      </c>
      <c r="E16431" t="b">
        <v>0</v>
      </c>
      <c r="F16431" s="42" t="s">
        <v>8718</v>
      </c>
    </row>
    <row r="16432" spans="1:6" x14ac:dyDescent="0.2">
      <c r="A16432" s="42" t="s">
        <v>5358</v>
      </c>
      <c r="B16432" s="42" t="s">
        <v>8464</v>
      </c>
      <c r="C16432">
        <v>2017</v>
      </c>
      <c r="D16432" s="42" t="s">
        <v>8727</v>
      </c>
      <c r="E16432" t="b">
        <v>0</v>
      </c>
      <c r="F16432" s="42" t="s">
        <v>8718</v>
      </c>
    </row>
    <row r="16433" spans="1:6" x14ac:dyDescent="0.2">
      <c r="A16433" s="42" t="s">
        <v>5358</v>
      </c>
      <c r="B16433" s="42" t="s">
        <v>8464</v>
      </c>
      <c r="C16433">
        <v>2018</v>
      </c>
      <c r="D16433" s="42" t="s">
        <v>8726</v>
      </c>
      <c r="E16433" t="b">
        <v>0</v>
      </c>
      <c r="F16433" s="42" t="s">
        <v>8718</v>
      </c>
    </row>
    <row r="16434" spans="1:6" x14ac:dyDescent="0.2">
      <c r="A16434" s="42" t="s">
        <v>5358</v>
      </c>
      <c r="B16434" s="42" t="s">
        <v>8464</v>
      </c>
      <c r="C16434">
        <v>2019</v>
      </c>
      <c r="D16434" s="42" t="s">
        <v>8598</v>
      </c>
      <c r="E16434" t="b">
        <v>0</v>
      </c>
      <c r="F16434" s="42" t="s">
        <v>8718</v>
      </c>
    </row>
    <row r="16435" spans="1:6" x14ac:dyDescent="0.2">
      <c r="A16435" s="42" t="s">
        <v>5358</v>
      </c>
      <c r="B16435" s="42" t="s">
        <v>8464</v>
      </c>
      <c r="C16435">
        <v>2020</v>
      </c>
      <c r="D16435" s="42" t="s">
        <v>8596</v>
      </c>
      <c r="E16435" t="b">
        <v>0</v>
      </c>
      <c r="F16435" s="42" t="s">
        <v>8718</v>
      </c>
    </row>
    <row r="16436" spans="1:6" x14ac:dyDescent="0.2">
      <c r="A16436" s="42" t="s">
        <v>5366</v>
      </c>
      <c r="B16436" s="42" t="s">
        <v>8454</v>
      </c>
      <c r="C16436">
        <v>2013</v>
      </c>
      <c r="D16436" s="42" t="s">
        <v>9206</v>
      </c>
      <c r="E16436" t="b">
        <v>0</v>
      </c>
      <c r="F16436" s="42" t="s">
        <v>10906</v>
      </c>
    </row>
    <row r="16437" spans="1:6" x14ac:dyDescent="0.2">
      <c r="A16437" s="42" t="s">
        <v>5366</v>
      </c>
      <c r="B16437" s="42" t="s">
        <v>8454</v>
      </c>
      <c r="C16437">
        <v>2014</v>
      </c>
      <c r="D16437" s="42" t="s">
        <v>9193</v>
      </c>
      <c r="E16437" t="b">
        <v>0</v>
      </c>
      <c r="F16437" s="42" t="s">
        <v>10906</v>
      </c>
    </row>
    <row r="16438" spans="1:6" x14ac:dyDescent="0.2">
      <c r="A16438" s="42" t="s">
        <v>5366</v>
      </c>
      <c r="B16438" s="42" t="s">
        <v>8454</v>
      </c>
      <c r="C16438">
        <v>2015</v>
      </c>
      <c r="D16438" s="42" t="s">
        <v>9001</v>
      </c>
      <c r="E16438" t="b">
        <v>0</v>
      </c>
      <c r="F16438" s="42" t="s">
        <v>10906</v>
      </c>
    </row>
    <row r="16439" spans="1:6" x14ac:dyDescent="0.2">
      <c r="A16439" s="42" t="s">
        <v>5366</v>
      </c>
      <c r="B16439" s="42" t="s">
        <v>8454</v>
      </c>
      <c r="C16439">
        <v>2016</v>
      </c>
      <c r="D16439" s="42" t="s">
        <v>10377</v>
      </c>
      <c r="E16439" t="b">
        <v>0</v>
      </c>
      <c r="F16439" s="42" t="s">
        <v>10906</v>
      </c>
    </row>
    <row r="16440" spans="1:6" x14ac:dyDescent="0.2">
      <c r="A16440" s="42" t="s">
        <v>5366</v>
      </c>
      <c r="B16440" s="42" t="s">
        <v>8454</v>
      </c>
      <c r="C16440">
        <v>2017</v>
      </c>
      <c r="D16440" s="42" t="s">
        <v>8672</v>
      </c>
      <c r="E16440" t="b">
        <v>0</v>
      </c>
      <c r="F16440" s="42" t="s">
        <v>10906</v>
      </c>
    </row>
    <row r="16441" spans="1:6" x14ac:dyDescent="0.2">
      <c r="A16441" s="42" t="s">
        <v>5366</v>
      </c>
      <c r="B16441" s="42" t="s">
        <v>8454</v>
      </c>
      <c r="C16441">
        <v>2018</v>
      </c>
      <c r="D16441" s="42" t="s">
        <v>9101</v>
      </c>
      <c r="E16441" t="b">
        <v>0</v>
      </c>
      <c r="F16441" s="42" t="s">
        <v>10906</v>
      </c>
    </row>
    <row r="16442" spans="1:6" x14ac:dyDescent="0.2">
      <c r="A16442" s="42" t="s">
        <v>5366</v>
      </c>
      <c r="B16442" s="42" t="s">
        <v>8454</v>
      </c>
      <c r="C16442">
        <v>2019</v>
      </c>
      <c r="D16442" s="42" t="s">
        <v>9006</v>
      </c>
      <c r="E16442" t="b">
        <v>0</v>
      </c>
      <c r="F16442" s="42" t="s">
        <v>10906</v>
      </c>
    </row>
    <row r="16443" spans="1:6" x14ac:dyDescent="0.2">
      <c r="A16443" s="42" t="s">
        <v>5366</v>
      </c>
      <c r="B16443" s="42" t="s">
        <v>8462</v>
      </c>
      <c r="C16443">
        <v>2013</v>
      </c>
      <c r="D16443" s="42" t="s">
        <v>8513</v>
      </c>
      <c r="E16443" t="b">
        <v>0</v>
      </c>
      <c r="F16443" s="42" t="s">
        <v>10906</v>
      </c>
    </row>
    <row r="16444" spans="1:6" x14ac:dyDescent="0.2">
      <c r="A16444" s="42" t="s">
        <v>5366</v>
      </c>
      <c r="B16444" s="42" t="s">
        <v>8462</v>
      </c>
      <c r="C16444">
        <v>2014</v>
      </c>
      <c r="D16444" s="42" t="s">
        <v>9193</v>
      </c>
      <c r="E16444" t="b">
        <v>0</v>
      </c>
      <c r="F16444" s="42" t="s">
        <v>10906</v>
      </c>
    </row>
    <row r="16445" spans="1:6" x14ac:dyDescent="0.2">
      <c r="A16445" s="42" t="s">
        <v>5366</v>
      </c>
      <c r="B16445" s="42" t="s">
        <v>8462</v>
      </c>
      <c r="C16445">
        <v>2015</v>
      </c>
      <c r="D16445" s="42" t="s">
        <v>8530</v>
      </c>
      <c r="E16445" t="b">
        <v>0</v>
      </c>
      <c r="F16445" s="42" t="s">
        <v>10906</v>
      </c>
    </row>
    <row r="16446" spans="1:6" x14ac:dyDescent="0.2">
      <c r="A16446" s="42" t="s">
        <v>5366</v>
      </c>
      <c r="B16446" s="42" t="s">
        <v>8462</v>
      </c>
      <c r="C16446">
        <v>2016</v>
      </c>
      <c r="D16446" s="42" t="s">
        <v>10377</v>
      </c>
      <c r="E16446" t="b">
        <v>0</v>
      </c>
      <c r="F16446" s="42" t="s">
        <v>10906</v>
      </c>
    </row>
    <row r="16447" spans="1:6" x14ac:dyDescent="0.2">
      <c r="A16447" s="42" t="s">
        <v>5366</v>
      </c>
      <c r="B16447" s="42" t="s">
        <v>8462</v>
      </c>
      <c r="C16447">
        <v>2017</v>
      </c>
      <c r="D16447" s="42" t="s">
        <v>8672</v>
      </c>
      <c r="E16447" t="b">
        <v>0</v>
      </c>
      <c r="F16447" s="42" t="s">
        <v>10906</v>
      </c>
    </row>
    <row r="16448" spans="1:6" x14ac:dyDescent="0.2">
      <c r="A16448" s="42" t="s">
        <v>5366</v>
      </c>
      <c r="B16448" s="42" t="s">
        <v>8462</v>
      </c>
      <c r="C16448">
        <v>2018</v>
      </c>
      <c r="D16448" s="42" t="s">
        <v>9101</v>
      </c>
      <c r="E16448" t="b">
        <v>0</v>
      </c>
      <c r="F16448" s="42" t="s">
        <v>10906</v>
      </c>
    </row>
    <row r="16449" spans="1:6" x14ac:dyDescent="0.2">
      <c r="A16449" s="42" t="s">
        <v>5366</v>
      </c>
      <c r="B16449" s="42" t="s">
        <v>8462</v>
      </c>
      <c r="C16449">
        <v>2019</v>
      </c>
      <c r="D16449" s="42" t="s">
        <v>9136</v>
      </c>
      <c r="E16449" t="b">
        <v>0</v>
      </c>
      <c r="F16449" s="42" t="s">
        <v>10906</v>
      </c>
    </row>
    <row r="16450" spans="1:6" x14ac:dyDescent="0.2">
      <c r="A16450" s="42" t="s">
        <v>5366</v>
      </c>
      <c r="B16450" s="42" t="s">
        <v>8464</v>
      </c>
      <c r="C16450">
        <v>2013</v>
      </c>
      <c r="D16450" s="42" t="s">
        <v>9171</v>
      </c>
      <c r="E16450" t="b">
        <v>0</v>
      </c>
      <c r="F16450" s="42" t="s">
        <v>10906</v>
      </c>
    </row>
    <row r="16451" spans="1:6" x14ac:dyDescent="0.2">
      <c r="A16451" s="42" t="s">
        <v>5366</v>
      </c>
      <c r="B16451" s="42" t="s">
        <v>8464</v>
      </c>
      <c r="C16451">
        <v>2014</v>
      </c>
      <c r="D16451" s="42" t="s">
        <v>9172</v>
      </c>
      <c r="E16451" t="b">
        <v>0</v>
      </c>
      <c r="F16451" s="42" t="s">
        <v>10906</v>
      </c>
    </row>
    <row r="16452" spans="1:6" x14ac:dyDescent="0.2">
      <c r="A16452" s="42" t="s">
        <v>5366</v>
      </c>
      <c r="B16452" s="42" t="s">
        <v>8464</v>
      </c>
      <c r="C16452">
        <v>2015</v>
      </c>
      <c r="D16452" s="42" t="s">
        <v>9168</v>
      </c>
      <c r="E16452" t="b">
        <v>0</v>
      </c>
      <c r="F16452" s="42" t="s">
        <v>10906</v>
      </c>
    </row>
    <row r="16453" spans="1:6" x14ac:dyDescent="0.2">
      <c r="A16453" s="42" t="s">
        <v>5366</v>
      </c>
      <c r="B16453" s="42" t="s">
        <v>8464</v>
      </c>
      <c r="C16453">
        <v>2016</v>
      </c>
      <c r="D16453" s="42" t="s">
        <v>9135</v>
      </c>
      <c r="E16453" t="b">
        <v>0</v>
      </c>
      <c r="F16453" s="42" t="s">
        <v>10906</v>
      </c>
    </row>
    <row r="16454" spans="1:6" x14ac:dyDescent="0.2">
      <c r="A16454" s="42" t="s">
        <v>5366</v>
      </c>
      <c r="B16454" s="42" t="s">
        <v>8464</v>
      </c>
      <c r="C16454">
        <v>2017</v>
      </c>
      <c r="D16454" s="42" t="s">
        <v>8594</v>
      </c>
      <c r="E16454" t="b">
        <v>0</v>
      </c>
      <c r="F16454" s="42" t="s">
        <v>10906</v>
      </c>
    </row>
    <row r="16455" spans="1:6" x14ac:dyDescent="0.2">
      <c r="A16455" s="42" t="s">
        <v>5366</v>
      </c>
      <c r="B16455" s="42" t="s">
        <v>8464</v>
      </c>
      <c r="C16455">
        <v>2018</v>
      </c>
      <c r="D16455" s="42" t="s">
        <v>9125</v>
      </c>
      <c r="E16455" t="b">
        <v>0</v>
      </c>
      <c r="F16455" s="42" t="s">
        <v>10906</v>
      </c>
    </row>
    <row r="16456" spans="1:6" x14ac:dyDescent="0.2">
      <c r="A16456" s="42" t="s">
        <v>5366</v>
      </c>
      <c r="B16456" s="42" t="s">
        <v>8464</v>
      </c>
      <c r="C16456">
        <v>2019</v>
      </c>
      <c r="D16456" s="42" t="s">
        <v>8552</v>
      </c>
      <c r="E16456" t="b">
        <v>0</v>
      </c>
      <c r="F16456" s="42" t="s">
        <v>10906</v>
      </c>
    </row>
    <row r="16457" spans="1:6" x14ac:dyDescent="0.2">
      <c r="A16457" s="42" t="s">
        <v>5368</v>
      </c>
      <c r="B16457" s="42" t="s">
        <v>8454</v>
      </c>
      <c r="C16457">
        <v>2010</v>
      </c>
      <c r="D16457" s="42" t="s">
        <v>8687</v>
      </c>
      <c r="E16457" t="b">
        <v>0</v>
      </c>
      <c r="F16457" s="42" t="s">
        <v>8688</v>
      </c>
    </row>
    <row r="16458" spans="1:6" x14ac:dyDescent="0.2">
      <c r="A16458" s="42" t="s">
        <v>5368</v>
      </c>
      <c r="B16458" s="42" t="s">
        <v>8454</v>
      </c>
      <c r="C16458">
        <v>2011</v>
      </c>
      <c r="D16458" s="42" t="s">
        <v>8689</v>
      </c>
      <c r="E16458" t="b">
        <v>0</v>
      </c>
      <c r="F16458" s="42" t="s">
        <v>8688</v>
      </c>
    </row>
    <row r="16459" spans="1:6" x14ac:dyDescent="0.2">
      <c r="A16459" s="42" t="s">
        <v>5368</v>
      </c>
      <c r="B16459" s="42" t="s">
        <v>8454</v>
      </c>
      <c r="C16459">
        <v>2012</v>
      </c>
      <c r="D16459" s="42" t="s">
        <v>8457</v>
      </c>
      <c r="E16459" t="b">
        <v>0</v>
      </c>
      <c r="F16459" s="42" t="s">
        <v>8688</v>
      </c>
    </row>
    <row r="16460" spans="1:6" x14ac:dyDescent="0.2">
      <c r="A16460" s="42" t="s">
        <v>5368</v>
      </c>
      <c r="B16460" s="42" t="s">
        <v>8454</v>
      </c>
      <c r="C16460">
        <v>2013</v>
      </c>
      <c r="D16460" s="42" t="s">
        <v>8690</v>
      </c>
      <c r="E16460" t="b">
        <v>0</v>
      </c>
      <c r="F16460" s="42" t="s">
        <v>8688</v>
      </c>
    </row>
    <row r="16461" spans="1:6" x14ac:dyDescent="0.2">
      <c r="A16461" s="42" t="s">
        <v>5368</v>
      </c>
      <c r="B16461" s="42" t="s">
        <v>8454</v>
      </c>
      <c r="C16461">
        <v>2014</v>
      </c>
      <c r="D16461" s="42" t="s">
        <v>8691</v>
      </c>
      <c r="E16461" t="b">
        <v>0</v>
      </c>
      <c r="F16461" s="42" t="s">
        <v>8688</v>
      </c>
    </row>
    <row r="16462" spans="1:6" x14ac:dyDescent="0.2">
      <c r="A16462" s="42" t="s">
        <v>5368</v>
      </c>
      <c r="B16462" s="42" t="s">
        <v>8454</v>
      </c>
      <c r="C16462">
        <v>2015</v>
      </c>
      <c r="D16462" s="42" t="s">
        <v>8692</v>
      </c>
      <c r="E16462" t="b">
        <v>0</v>
      </c>
      <c r="F16462" s="42" t="s">
        <v>8688</v>
      </c>
    </row>
    <row r="16463" spans="1:6" x14ac:dyDescent="0.2">
      <c r="A16463" s="42" t="s">
        <v>5368</v>
      </c>
      <c r="B16463" s="42" t="s">
        <v>8454</v>
      </c>
      <c r="C16463">
        <v>2016</v>
      </c>
      <c r="D16463" s="42" t="s">
        <v>8693</v>
      </c>
      <c r="E16463" t="b">
        <v>0</v>
      </c>
      <c r="F16463" s="42" t="s">
        <v>8688</v>
      </c>
    </row>
    <row r="16464" spans="1:6" x14ac:dyDescent="0.2">
      <c r="A16464" s="42" t="s">
        <v>5368</v>
      </c>
      <c r="B16464" s="42" t="s">
        <v>8462</v>
      </c>
      <c r="C16464">
        <v>2010</v>
      </c>
      <c r="D16464" s="42" t="s">
        <v>8687</v>
      </c>
      <c r="E16464" t="b">
        <v>0</v>
      </c>
      <c r="F16464" s="42" t="s">
        <v>8688</v>
      </c>
    </row>
    <row r="16465" spans="1:6" x14ac:dyDescent="0.2">
      <c r="A16465" s="42" t="s">
        <v>5368</v>
      </c>
      <c r="B16465" s="42" t="s">
        <v>8462</v>
      </c>
      <c r="C16465">
        <v>2011</v>
      </c>
      <c r="D16465" s="42" t="s">
        <v>8689</v>
      </c>
      <c r="E16465" t="b">
        <v>0</v>
      </c>
      <c r="F16465" s="42" t="s">
        <v>8688</v>
      </c>
    </row>
    <row r="16466" spans="1:6" x14ac:dyDescent="0.2">
      <c r="A16466" s="42" t="s">
        <v>5368</v>
      </c>
      <c r="B16466" s="42" t="s">
        <v>8462</v>
      </c>
      <c r="C16466">
        <v>2012</v>
      </c>
      <c r="D16466" s="42" t="s">
        <v>8457</v>
      </c>
      <c r="E16466" t="b">
        <v>0</v>
      </c>
      <c r="F16466" s="42" t="s">
        <v>8688</v>
      </c>
    </row>
    <row r="16467" spans="1:6" x14ac:dyDescent="0.2">
      <c r="A16467" s="42" t="s">
        <v>5368</v>
      </c>
      <c r="B16467" s="42" t="s">
        <v>8462</v>
      </c>
      <c r="C16467">
        <v>2013</v>
      </c>
      <c r="D16467" s="42" t="s">
        <v>8694</v>
      </c>
      <c r="E16467" t="b">
        <v>0</v>
      </c>
      <c r="F16467" s="42" t="s">
        <v>8688</v>
      </c>
    </row>
    <row r="16468" spans="1:6" x14ac:dyDescent="0.2">
      <c r="A16468" s="42" t="s">
        <v>5368</v>
      </c>
      <c r="B16468" s="42" t="s">
        <v>8462</v>
      </c>
      <c r="C16468">
        <v>2014</v>
      </c>
      <c r="D16468" s="42" t="s">
        <v>8691</v>
      </c>
      <c r="E16468" t="b">
        <v>0</v>
      </c>
      <c r="F16468" s="42" t="s">
        <v>8688</v>
      </c>
    </row>
    <row r="16469" spans="1:6" x14ac:dyDescent="0.2">
      <c r="A16469" s="42" t="s">
        <v>5368</v>
      </c>
      <c r="B16469" s="42" t="s">
        <v>8462</v>
      </c>
      <c r="C16469">
        <v>2015</v>
      </c>
      <c r="D16469" s="42" t="s">
        <v>8692</v>
      </c>
      <c r="E16469" t="b">
        <v>0</v>
      </c>
      <c r="F16469" s="42" t="s">
        <v>8688</v>
      </c>
    </row>
    <row r="16470" spans="1:6" x14ac:dyDescent="0.2">
      <c r="A16470" s="42" t="s">
        <v>5368</v>
      </c>
      <c r="B16470" s="42" t="s">
        <v>8462</v>
      </c>
      <c r="C16470">
        <v>2016</v>
      </c>
      <c r="D16470" s="42" t="s">
        <v>8693</v>
      </c>
      <c r="E16470" t="b">
        <v>0</v>
      </c>
      <c r="F16470" s="42" t="s">
        <v>8688</v>
      </c>
    </row>
    <row r="16471" spans="1:6" x14ac:dyDescent="0.2">
      <c r="A16471" s="42" t="s">
        <v>5368</v>
      </c>
      <c r="B16471" s="42" t="s">
        <v>8464</v>
      </c>
      <c r="C16471">
        <v>2010</v>
      </c>
      <c r="D16471" s="42" t="s">
        <v>8547</v>
      </c>
      <c r="E16471" t="b">
        <v>0</v>
      </c>
      <c r="F16471" s="42" t="s">
        <v>8688</v>
      </c>
    </row>
    <row r="16472" spans="1:6" x14ac:dyDescent="0.2">
      <c r="A16472" s="42" t="s">
        <v>5368</v>
      </c>
      <c r="B16472" s="42" t="s">
        <v>8464</v>
      </c>
      <c r="C16472">
        <v>2011</v>
      </c>
      <c r="D16472" s="42" t="s">
        <v>8695</v>
      </c>
      <c r="E16472" t="b">
        <v>0</v>
      </c>
      <c r="F16472" s="42" t="s">
        <v>8688</v>
      </c>
    </row>
    <row r="16473" spans="1:6" x14ac:dyDescent="0.2">
      <c r="A16473" s="42" t="s">
        <v>5368</v>
      </c>
      <c r="B16473" s="42" t="s">
        <v>8464</v>
      </c>
      <c r="C16473">
        <v>2012</v>
      </c>
      <c r="D16473" s="42" t="s">
        <v>8696</v>
      </c>
      <c r="E16473" t="b">
        <v>0</v>
      </c>
      <c r="F16473" s="42" t="s">
        <v>8688</v>
      </c>
    </row>
    <row r="16474" spans="1:6" x14ac:dyDescent="0.2">
      <c r="A16474" s="42" t="s">
        <v>5368</v>
      </c>
      <c r="B16474" s="42" t="s">
        <v>8464</v>
      </c>
      <c r="C16474">
        <v>2013</v>
      </c>
      <c r="D16474" s="42" t="s">
        <v>8697</v>
      </c>
      <c r="E16474" t="b">
        <v>0</v>
      </c>
      <c r="F16474" s="42" t="s">
        <v>8688</v>
      </c>
    </row>
    <row r="16475" spans="1:6" x14ac:dyDescent="0.2">
      <c r="A16475" s="42" t="s">
        <v>5368</v>
      </c>
      <c r="B16475" s="42" t="s">
        <v>8464</v>
      </c>
      <c r="C16475">
        <v>2014</v>
      </c>
      <c r="D16475" s="42" t="s">
        <v>8460</v>
      </c>
      <c r="E16475" t="b">
        <v>0</v>
      </c>
      <c r="F16475" s="42" t="s">
        <v>8688</v>
      </c>
    </row>
    <row r="16476" spans="1:6" x14ac:dyDescent="0.2">
      <c r="A16476" s="42" t="s">
        <v>5368</v>
      </c>
      <c r="B16476" s="42" t="s">
        <v>8464</v>
      </c>
      <c r="C16476">
        <v>2015</v>
      </c>
      <c r="D16476" s="42" t="s">
        <v>8698</v>
      </c>
      <c r="E16476" t="b">
        <v>0</v>
      </c>
      <c r="F16476" s="42" t="s">
        <v>8688</v>
      </c>
    </row>
    <row r="16477" spans="1:6" x14ac:dyDescent="0.2">
      <c r="A16477" s="42" t="s">
        <v>5368</v>
      </c>
      <c r="B16477" s="42" t="s">
        <v>8464</v>
      </c>
      <c r="C16477">
        <v>2016</v>
      </c>
      <c r="D16477" s="42" t="s">
        <v>8699</v>
      </c>
      <c r="E16477" t="b">
        <v>0</v>
      </c>
      <c r="F16477" s="42" t="s">
        <v>8688</v>
      </c>
    </row>
    <row r="16478" spans="1:6" x14ac:dyDescent="0.2">
      <c r="A16478" s="42" t="s">
        <v>5370</v>
      </c>
      <c r="B16478" s="42" t="s">
        <v>8454</v>
      </c>
      <c r="C16478">
        <v>2016</v>
      </c>
      <c r="D16478" s="42" t="s">
        <v>8653</v>
      </c>
      <c r="E16478" t="b">
        <v>0</v>
      </c>
      <c r="F16478" s="42" t="s">
        <v>10908</v>
      </c>
    </row>
    <row r="16479" spans="1:6" x14ac:dyDescent="0.2">
      <c r="A16479" s="42" t="s">
        <v>5370</v>
      </c>
      <c r="B16479" s="42" t="s">
        <v>8454</v>
      </c>
      <c r="C16479">
        <v>2017</v>
      </c>
      <c r="D16479" s="42" t="s">
        <v>8727</v>
      </c>
      <c r="E16479" t="b">
        <v>0</v>
      </c>
      <c r="F16479" s="42" t="s">
        <v>10908</v>
      </c>
    </row>
    <row r="16480" spans="1:6" x14ac:dyDescent="0.2">
      <c r="A16480" s="42" t="s">
        <v>5370</v>
      </c>
      <c r="B16480" s="42" t="s">
        <v>8454</v>
      </c>
      <c r="C16480">
        <v>2018</v>
      </c>
      <c r="D16480" s="42" t="s">
        <v>8686</v>
      </c>
      <c r="E16480" t="b">
        <v>0</v>
      </c>
      <c r="F16480" s="42" t="s">
        <v>10908</v>
      </c>
    </row>
    <row r="16481" spans="1:6" x14ac:dyDescent="0.2">
      <c r="A16481" s="42" t="s">
        <v>5370</v>
      </c>
      <c r="B16481" s="42" t="s">
        <v>8454</v>
      </c>
      <c r="C16481">
        <v>2019</v>
      </c>
      <c r="D16481" s="42" t="s">
        <v>8682</v>
      </c>
      <c r="E16481" t="b">
        <v>0</v>
      </c>
      <c r="F16481" s="42" t="s">
        <v>10908</v>
      </c>
    </row>
    <row r="16482" spans="1:6" x14ac:dyDescent="0.2">
      <c r="A16482" s="42" t="s">
        <v>5370</v>
      </c>
      <c r="B16482" s="42" t="s">
        <v>8462</v>
      </c>
      <c r="C16482">
        <v>2016</v>
      </c>
      <c r="D16482" s="42" t="s">
        <v>8653</v>
      </c>
      <c r="E16482" t="b">
        <v>0</v>
      </c>
      <c r="F16482" s="42" t="s">
        <v>10908</v>
      </c>
    </row>
    <row r="16483" spans="1:6" x14ac:dyDescent="0.2">
      <c r="A16483" s="42" t="s">
        <v>5370</v>
      </c>
      <c r="B16483" s="42" t="s">
        <v>8462</v>
      </c>
      <c r="C16483">
        <v>2017</v>
      </c>
      <c r="D16483" s="42" t="s">
        <v>8727</v>
      </c>
      <c r="E16483" t="b">
        <v>0</v>
      </c>
      <c r="F16483" s="42" t="s">
        <v>10908</v>
      </c>
    </row>
    <row r="16484" spans="1:6" x14ac:dyDescent="0.2">
      <c r="A16484" s="42" t="s">
        <v>5370</v>
      </c>
      <c r="B16484" s="42" t="s">
        <v>8462</v>
      </c>
      <c r="C16484">
        <v>2018</v>
      </c>
      <c r="D16484" s="42" t="s">
        <v>8686</v>
      </c>
      <c r="E16484" t="b">
        <v>0</v>
      </c>
      <c r="F16484" s="42" t="s">
        <v>10908</v>
      </c>
    </row>
    <row r="16485" spans="1:6" x14ac:dyDescent="0.2">
      <c r="A16485" s="42" t="s">
        <v>5370</v>
      </c>
      <c r="B16485" s="42" t="s">
        <v>8462</v>
      </c>
      <c r="C16485">
        <v>2019</v>
      </c>
      <c r="D16485" s="42" t="s">
        <v>8682</v>
      </c>
      <c r="E16485" t="b">
        <v>0</v>
      </c>
      <c r="F16485" s="42" t="s">
        <v>10908</v>
      </c>
    </row>
    <row r="16486" spans="1:6" x14ac:dyDescent="0.2">
      <c r="A16486" s="42" t="s">
        <v>5370</v>
      </c>
      <c r="B16486" s="42" t="s">
        <v>8464</v>
      </c>
      <c r="C16486">
        <v>2016</v>
      </c>
      <c r="D16486" s="42" t="s">
        <v>8699</v>
      </c>
      <c r="E16486" t="b">
        <v>0</v>
      </c>
      <c r="F16486" s="42" t="s">
        <v>10908</v>
      </c>
    </row>
    <row r="16487" spans="1:6" x14ac:dyDescent="0.2">
      <c r="A16487" s="42" t="s">
        <v>5370</v>
      </c>
      <c r="B16487" s="42" t="s">
        <v>8464</v>
      </c>
      <c r="C16487">
        <v>2017</v>
      </c>
      <c r="D16487" s="42" t="s">
        <v>9029</v>
      </c>
      <c r="E16487" t="b">
        <v>0</v>
      </c>
      <c r="F16487" s="42" t="s">
        <v>10908</v>
      </c>
    </row>
    <row r="16488" spans="1:6" x14ac:dyDescent="0.2">
      <c r="A16488" s="42" t="s">
        <v>5370</v>
      </c>
      <c r="B16488" s="42" t="s">
        <v>8464</v>
      </c>
      <c r="C16488">
        <v>2018</v>
      </c>
      <c r="D16488" s="42" t="s">
        <v>8601</v>
      </c>
      <c r="E16488" t="b">
        <v>0</v>
      </c>
      <c r="F16488" s="42" t="s">
        <v>10908</v>
      </c>
    </row>
    <row r="16489" spans="1:6" x14ac:dyDescent="0.2">
      <c r="A16489" s="42" t="s">
        <v>5370</v>
      </c>
      <c r="B16489" s="42" t="s">
        <v>8464</v>
      </c>
      <c r="C16489">
        <v>2019</v>
      </c>
      <c r="D16489" s="42" t="s">
        <v>8699</v>
      </c>
      <c r="E16489" t="b">
        <v>0</v>
      </c>
      <c r="F16489" s="42" t="s">
        <v>10908</v>
      </c>
    </row>
    <row r="16490" spans="1:6" x14ac:dyDescent="0.2">
      <c r="A16490" s="42" t="s">
        <v>5372</v>
      </c>
      <c r="B16490" s="42" t="s">
        <v>8454</v>
      </c>
      <c r="C16490">
        <v>2013</v>
      </c>
      <c r="D16490" s="42" t="s">
        <v>10933</v>
      </c>
      <c r="E16490" t="b">
        <v>0</v>
      </c>
      <c r="F16490" s="42" t="s">
        <v>10934</v>
      </c>
    </row>
    <row r="16491" spans="1:6" x14ac:dyDescent="0.2">
      <c r="A16491" s="42" t="s">
        <v>5372</v>
      </c>
      <c r="B16491" s="42" t="s">
        <v>8454</v>
      </c>
      <c r="C16491">
        <v>2014</v>
      </c>
      <c r="D16491" s="42" t="s">
        <v>9002</v>
      </c>
      <c r="E16491" t="b">
        <v>0</v>
      </c>
      <c r="F16491" s="42" t="s">
        <v>10934</v>
      </c>
    </row>
    <row r="16492" spans="1:6" x14ac:dyDescent="0.2">
      <c r="A16492" s="42" t="s">
        <v>5372</v>
      </c>
      <c r="B16492" s="42" t="s">
        <v>8454</v>
      </c>
      <c r="C16492">
        <v>2015</v>
      </c>
      <c r="D16492" s="42" t="s">
        <v>10935</v>
      </c>
      <c r="E16492" t="b">
        <v>0</v>
      </c>
      <c r="F16492" s="42" t="s">
        <v>10934</v>
      </c>
    </row>
    <row r="16493" spans="1:6" x14ac:dyDescent="0.2">
      <c r="A16493" s="42" t="s">
        <v>5372</v>
      </c>
      <c r="B16493" s="42" t="s">
        <v>8454</v>
      </c>
      <c r="C16493">
        <v>2016</v>
      </c>
      <c r="D16493" s="42" t="s">
        <v>10936</v>
      </c>
      <c r="E16493" t="b">
        <v>0</v>
      </c>
      <c r="F16493" s="42" t="s">
        <v>10934</v>
      </c>
    </row>
    <row r="16494" spans="1:6" x14ac:dyDescent="0.2">
      <c r="A16494" s="42" t="s">
        <v>5372</v>
      </c>
      <c r="B16494" s="42" t="s">
        <v>8454</v>
      </c>
      <c r="C16494">
        <v>2017</v>
      </c>
      <c r="D16494" s="42" t="s">
        <v>10937</v>
      </c>
      <c r="E16494" t="b">
        <v>0</v>
      </c>
      <c r="F16494" s="42" t="s">
        <v>10934</v>
      </c>
    </row>
    <row r="16495" spans="1:6" x14ac:dyDescent="0.2">
      <c r="A16495" s="42" t="s">
        <v>5372</v>
      </c>
      <c r="B16495" s="42" t="s">
        <v>8454</v>
      </c>
      <c r="C16495">
        <v>2018</v>
      </c>
      <c r="D16495" s="42" t="s">
        <v>10937</v>
      </c>
      <c r="E16495" t="b">
        <v>0</v>
      </c>
      <c r="F16495" s="42" t="s">
        <v>10934</v>
      </c>
    </row>
    <row r="16496" spans="1:6" x14ac:dyDescent="0.2">
      <c r="A16496" s="42" t="s">
        <v>5372</v>
      </c>
      <c r="B16496" s="42" t="s">
        <v>8454</v>
      </c>
      <c r="C16496">
        <v>2019</v>
      </c>
      <c r="D16496" s="42" t="s">
        <v>10938</v>
      </c>
      <c r="E16496" t="b">
        <v>0</v>
      </c>
      <c r="F16496" s="42" t="s">
        <v>10934</v>
      </c>
    </row>
    <row r="16497" spans="1:6" x14ac:dyDescent="0.2">
      <c r="A16497" s="42" t="s">
        <v>5372</v>
      </c>
      <c r="B16497" s="42" t="s">
        <v>8462</v>
      </c>
      <c r="C16497">
        <v>2013</v>
      </c>
      <c r="D16497" s="42" t="s">
        <v>10933</v>
      </c>
      <c r="E16497" t="b">
        <v>0</v>
      </c>
      <c r="F16497" s="42" t="s">
        <v>10934</v>
      </c>
    </row>
    <row r="16498" spans="1:6" x14ac:dyDescent="0.2">
      <c r="A16498" s="42" t="s">
        <v>5372</v>
      </c>
      <c r="B16498" s="42" t="s">
        <v>8462</v>
      </c>
      <c r="C16498">
        <v>2014</v>
      </c>
      <c r="D16498" s="42" t="s">
        <v>9002</v>
      </c>
      <c r="E16498" t="b">
        <v>0</v>
      </c>
      <c r="F16498" s="42" t="s">
        <v>10934</v>
      </c>
    </row>
    <row r="16499" spans="1:6" x14ac:dyDescent="0.2">
      <c r="A16499" s="42" t="s">
        <v>5372</v>
      </c>
      <c r="B16499" s="42" t="s">
        <v>8462</v>
      </c>
      <c r="C16499">
        <v>2015</v>
      </c>
      <c r="D16499" s="42" t="s">
        <v>10935</v>
      </c>
      <c r="E16499" t="b">
        <v>0</v>
      </c>
      <c r="F16499" s="42" t="s">
        <v>10934</v>
      </c>
    </row>
    <row r="16500" spans="1:6" x14ac:dyDescent="0.2">
      <c r="A16500" s="42" t="s">
        <v>5372</v>
      </c>
      <c r="B16500" s="42" t="s">
        <v>8462</v>
      </c>
      <c r="C16500">
        <v>2016</v>
      </c>
      <c r="D16500" s="42" t="s">
        <v>10936</v>
      </c>
      <c r="E16500" t="b">
        <v>0</v>
      </c>
      <c r="F16500" s="42" t="s">
        <v>10934</v>
      </c>
    </row>
    <row r="16501" spans="1:6" x14ac:dyDescent="0.2">
      <c r="A16501" s="42" t="s">
        <v>5372</v>
      </c>
      <c r="B16501" s="42" t="s">
        <v>8462</v>
      </c>
      <c r="C16501">
        <v>2017</v>
      </c>
      <c r="D16501" s="42" t="s">
        <v>10937</v>
      </c>
      <c r="E16501" t="b">
        <v>0</v>
      </c>
      <c r="F16501" s="42" t="s">
        <v>10934</v>
      </c>
    </row>
    <row r="16502" spans="1:6" x14ac:dyDescent="0.2">
      <c r="A16502" s="42" t="s">
        <v>5372</v>
      </c>
      <c r="B16502" s="42" t="s">
        <v>8462</v>
      </c>
      <c r="C16502">
        <v>2018</v>
      </c>
      <c r="D16502" s="42" t="s">
        <v>10937</v>
      </c>
      <c r="E16502" t="b">
        <v>0</v>
      </c>
      <c r="F16502" s="42" t="s">
        <v>10934</v>
      </c>
    </row>
    <row r="16503" spans="1:6" x14ac:dyDescent="0.2">
      <c r="A16503" s="42" t="s">
        <v>5372</v>
      </c>
      <c r="B16503" s="42" t="s">
        <v>8462</v>
      </c>
      <c r="C16503">
        <v>2019</v>
      </c>
      <c r="D16503" s="42" t="s">
        <v>10938</v>
      </c>
      <c r="E16503" t="b">
        <v>0</v>
      </c>
      <c r="F16503" s="42" t="s">
        <v>10934</v>
      </c>
    </row>
    <row r="16504" spans="1:6" x14ac:dyDescent="0.2">
      <c r="A16504" s="42" t="s">
        <v>5372</v>
      </c>
      <c r="B16504" s="42" t="s">
        <v>8464</v>
      </c>
      <c r="C16504">
        <v>2013</v>
      </c>
      <c r="D16504" s="42" t="s">
        <v>8496</v>
      </c>
      <c r="E16504" t="b">
        <v>0</v>
      </c>
      <c r="F16504" s="42" t="s">
        <v>10934</v>
      </c>
    </row>
    <row r="16505" spans="1:6" x14ac:dyDescent="0.2">
      <c r="A16505" s="42" t="s">
        <v>5372</v>
      </c>
      <c r="B16505" s="42" t="s">
        <v>8464</v>
      </c>
      <c r="C16505">
        <v>2014</v>
      </c>
      <c r="D16505" s="42" t="s">
        <v>8496</v>
      </c>
      <c r="E16505" t="b">
        <v>0</v>
      </c>
      <c r="F16505" s="42" t="s">
        <v>10934</v>
      </c>
    </row>
    <row r="16506" spans="1:6" x14ac:dyDescent="0.2">
      <c r="A16506" s="42" t="s">
        <v>5372</v>
      </c>
      <c r="B16506" s="42" t="s">
        <v>8464</v>
      </c>
      <c r="C16506">
        <v>2015</v>
      </c>
      <c r="D16506" s="42" t="s">
        <v>8496</v>
      </c>
      <c r="E16506" t="b">
        <v>0</v>
      </c>
      <c r="F16506" s="42" t="s">
        <v>10934</v>
      </c>
    </row>
    <row r="16507" spans="1:6" x14ac:dyDescent="0.2">
      <c r="A16507" s="42" t="s">
        <v>5372</v>
      </c>
      <c r="B16507" s="42" t="s">
        <v>8464</v>
      </c>
      <c r="C16507">
        <v>2016</v>
      </c>
      <c r="D16507" s="42" t="s">
        <v>8496</v>
      </c>
      <c r="E16507" t="b">
        <v>0</v>
      </c>
      <c r="F16507" s="42" t="s">
        <v>10934</v>
      </c>
    </row>
    <row r="16508" spans="1:6" x14ac:dyDescent="0.2">
      <c r="A16508" s="42" t="s">
        <v>5372</v>
      </c>
      <c r="B16508" s="42" t="s">
        <v>8464</v>
      </c>
      <c r="C16508">
        <v>2017</v>
      </c>
      <c r="D16508" s="42" t="s">
        <v>8496</v>
      </c>
      <c r="E16508" t="b">
        <v>0</v>
      </c>
      <c r="F16508" s="42" t="s">
        <v>10934</v>
      </c>
    </row>
    <row r="16509" spans="1:6" x14ac:dyDescent="0.2">
      <c r="A16509" s="42" t="s">
        <v>5372</v>
      </c>
      <c r="B16509" s="42" t="s">
        <v>8464</v>
      </c>
      <c r="C16509">
        <v>2018</v>
      </c>
      <c r="D16509" s="42" t="s">
        <v>8496</v>
      </c>
      <c r="E16509" t="b">
        <v>0</v>
      </c>
      <c r="F16509" s="42" t="s">
        <v>10934</v>
      </c>
    </row>
    <row r="16510" spans="1:6" x14ac:dyDescent="0.2">
      <c r="A16510" s="42" t="s">
        <v>5372</v>
      </c>
      <c r="B16510" s="42" t="s">
        <v>8464</v>
      </c>
      <c r="C16510">
        <v>2019</v>
      </c>
      <c r="D16510" s="42" t="s">
        <v>8496</v>
      </c>
      <c r="E16510" t="b">
        <v>0</v>
      </c>
      <c r="F16510" s="42" t="s">
        <v>10934</v>
      </c>
    </row>
    <row r="16511" spans="1:6" x14ac:dyDescent="0.2">
      <c r="A16511" s="42" t="s">
        <v>5374</v>
      </c>
      <c r="B16511" s="42" t="s">
        <v>8454</v>
      </c>
      <c r="C16511">
        <v>2013</v>
      </c>
      <c r="D16511" s="42" t="s">
        <v>9234</v>
      </c>
      <c r="E16511" t="b">
        <v>0</v>
      </c>
      <c r="F16511" s="42" t="s">
        <v>10939</v>
      </c>
    </row>
    <row r="16512" spans="1:6" x14ac:dyDescent="0.2">
      <c r="A16512" s="42" t="s">
        <v>5374</v>
      </c>
      <c r="B16512" s="42" t="s">
        <v>8454</v>
      </c>
      <c r="C16512">
        <v>2014</v>
      </c>
      <c r="D16512" s="42" t="s">
        <v>9033</v>
      </c>
      <c r="E16512" t="b">
        <v>0</v>
      </c>
      <c r="F16512" s="42" t="s">
        <v>10939</v>
      </c>
    </row>
    <row r="16513" spans="1:6" x14ac:dyDescent="0.2">
      <c r="A16513" s="42" t="s">
        <v>5374</v>
      </c>
      <c r="B16513" s="42" t="s">
        <v>8454</v>
      </c>
      <c r="C16513">
        <v>2015</v>
      </c>
      <c r="D16513" s="42" t="s">
        <v>9055</v>
      </c>
      <c r="E16513" t="b">
        <v>0</v>
      </c>
      <c r="F16513" s="42" t="s">
        <v>10939</v>
      </c>
    </row>
    <row r="16514" spans="1:6" x14ac:dyDescent="0.2">
      <c r="A16514" s="42" t="s">
        <v>5374</v>
      </c>
      <c r="B16514" s="42" t="s">
        <v>8454</v>
      </c>
      <c r="C16514">
        <v>2016</v>
      </c>
      <c r="D16514" s="42" t="s">
        <v>8986</v>
      </c>
      <c r="E16514" t="b">
        <v>0</v>
      </c>
      <c r="F16514" s="42" t="s">
        <v>10939</v>
      </c>
    </row>
    <row r="16515" spans="1:6" x14ac:dyDescent="0.2">
      <c r="A16515" s="42" t="s">
        <v>5374</v>
      </c>
      <c r="B16515" s="42" t="s">
        <v>8454</v>
      </c>
      <c r="C16515">
        <v>2017</v>
      </c>
      <c r="D16515" s="42" t="s">
        <v>8553</v>
      </c>
      <c r="E16515" t="b">
        <v>0</v>
      </c>
      <c r="F16515" s="42" t="s">
        <v>10939</v>
      </c>
    </row>
    <row r="16516" spans="1:6" x14ac:dyDescent="0.2">
      <c r="A16516" s="42" t="s">
        <v>5374</v>
      </c>
      <c r="B16516" s="42" t="s">
        <v>8454</v>
      </c>
      <c r="C16516">
        <v>2018</v>
      </c>
      <c r="D16516" s="42" t="s">
        <v>9146</v>
      </c>
      <c r="E16516" t="b">
        <v>0</v>
      </c>
      <c r="F16516" s="42" t="s">
        <v>10939</v>
      </c>
    </row>
    <row r="16517" spans="1:6" x14ac:dyDescent="0.2">
      <c r="A16517" s="42" t="s">
        <v>5374</v>
      </c>
      <c r="B16517" s="42" t="s">
        <v>8454</v>
      </c>
      <c r="C16517">
        <v>2019</v>
      </c>
      <c r="D16517" s="42" t="s">
        <v>9036</v>
      </c>
      <c r="E16517" t="b">
        <v>0</v>
      </c>
      <c r="F16517" s="42" t="s">
        <v>10939</v>
      </c>
    </row>
    <row r="16518" spans="1:6" x14ac:dyDescent="0.2">
      <c r="A16518" s="42" t="s">
        <v>5374</v>
      </c>
      <c r="B16518" s="42" t="s">
        <v>8462</v>
      </c>
      <c r="C16518">
        <v>2013</v>
      </c>
      <c r="D16518" s="42" t="s">
        <v>9255</v>
      </c>
      <c r="E16518" t="b">
        <v>0</v>
      </c>
      <c r="F16518" s="42" t="s">
        <v>10939</v>
      </c>
    </row>
    <row r="16519" spans="1:6" x14ac:dyDescent="0.2">
      <c r="A16519" s="42" t="s">
        <v>5374</v>
      </c>
      <c r="B16519" s="42" t="s">
        <v>8462</v>
      </c>
      <c r="C16519">
        <v>2014</v>
      </c>
      <c r="D16519" s="42" t="s">
        <v>8529</v>
      </c>
      <c r="E16519" t="b">
        <v>0</v>
      </c>
      <c r="F16519" s="42" t="s">
        <v>10939</v>
      </c>
    </row>
    <row r="16520" spans="1:6" x14ac:dyDescent="0.2">
      <c r="A16520" s="42" t="s">
        <v>5374</v>
      </c>
      <c r="B16520" s="42" t="s">
        <v>8462</v>
      </c>
      <c r="C16520">
        <v>2015</v>
      </c>
      <c r="D16520" s="42" t="s">
        <v>9162</v>
      </c>
      <c r="E16520" t="b">
        <v>0</v>
      </c>
      <c r="F16520" s="42" t="s">
        <v>10939</v>
      </c>
    </row>
    <row r="16521" spans="1:6" x14ac:dyDescent="0.2">
      <c r="A16521" s="42" t="s">
        <v>5374</v>
      </c>
      <c r="B16521" s="42" t="s">
        <v>8462</v>
      </c>
      <c r="C16521">
        <v>2016</v>
      </c>
      <c r="D16521" s="42" t="s">
        <v>9207</v>
      </c>
      <c r="E16521" t="b">
        <v>0</v>
      </c>
      <c r="F16521" s="42" t="s">
        <v>10939</v>
      </c>
    </row>
    <row r="16522" spans="1:6" x14ac:dyDescent="0.2">
      <c r="A16522" s="42" t="s">
        <v>5374</v>
      </c>
      <c r="B16522" s="42" t="s">
        <v>8462</v>
      </c>
      <c r="C16522">
        <v>2017</v>
      </c>
      <c r="D16522" s="42" t="s">
        <v>8553</v>
      </c>
      <c r="E16522" t="b">
        <v>0</v>
      </c>
      <c r="F16522" s="42" t="s">
        <v>10939</v>
      </c>
    </row>
    <row r="16523" spans="1:6" x14ac:dyDescent="0.2">
      <c r="A16523" s="42" t="s">
        <v>5374</v>
      </c>
      <c r="B16523" s="42" t="s">
        <v>8462</v>
      </c>
      <c r="C16523">
        <v>2018</v>
      </c>
      <c r="D16523" s="42" t="s">
        <v>8460</v>
      </c>
      <c r="E16523" t="b">
        <v>0</v>
      </c>
      <c r="F16523" s="42" t="s">
        <v>10939</v>
      </c>
    </row>
    <row r="16524" spans="1:6" x14ac:dyDescent="0.2">
      <c r="A16524" s="42" t="s">
        <v>5374</v>
      </c>
      <c r="B16524" s="42" t="s">
        <v>8462</v>
      </c>
      <c r="C16524">
        <v>2019</v>
      </c>
      <c r="D16524" s="42" t="s">
        <v>9251</v>
      </c>
      <c r="E16524" t="b">
        <v>0</v>
      </c>
      <c r="F16524" s="42" t="s">
        <v>10939</v>
      </c>
    </row>
    <row r="16525" spans="1:6" x14ac:dyDescent="0.2">
      <c r="A16525" s="42" t="s">
        <v>5374</v>
      </c>
      <c r="B16525" s="42" t="s">
        <v>8464</v>
      </c>
      <c r="C16525">
        <v>2013</v>
      </c>
      <c r="D16525" s="42" t="s">
        <v>8655</v>
      </c>
      <c r="E16525" t="b">
        <v>0</v>
      </c>
      <c r="F16525" s="42" t="s">
        <v>10939</v>
      </c>
    </row>
    <row r="16526" spans="1:6" x14ac:dyDescent="0.2">
      <c r="A16526" s="42" t="s">
        <v>5374</v>
      </c>
      <c r="B16526" s="42" t="s">
        <v>8464</v>
      </c>
      <c r="C16526">
        <v>2014</v>
      </c>
      <c r="D16526" s="42" t="s">
        <v>8972</v>
      </c>
      <c r="E16526" t="b">
        <v>0</v>
      </c>
      <c r="F16526" s="42" t="s">
        <v>10939</v>
      </c>
    </row>
    <row r="16527" spans="1:6" x14ac:dyDescent="0.2">
      <c r="A16527" s="42" t="s">
        <v>5374</v>
      </c>
      <c r="B16527" s="42" t="s">
        <v>8464</v>
      </c>
      <c r="C16527">
        <v>2015</v>
      </c>
      <c r="D16527" s="42" t="s">
        <v>8934</v>
      </c>
      <c r="E16527" t="b">
        <v>0</v>
      </c>
      <c r="F16527" s="42" t="s">
        <v>10939</v>
      </c>
    </row>
    <row r="16528" spans="1:6" x14ac:dyDescent="0.2">
      <c r="A16528" s="42" t="s">
        <v>5374</v>
      </c>
      <c r="B16528" s="42" t="s">
        <v>8464</v>
      </c>
      <c r="C16528">
        <v>2016</v>
      </c>
      <c r="D16528" s="42" t="s">
        <v>8655</v>
      </c>
      <c r="E16528" t="b">
        <v>0</v>
      </c>
      <c r="F16528" s="42" t="s">
        <v>10939</v>
      </c>
    </row>
    <row r="16529" spans="1:6" x14ac:dyDescent="0.2">
      <c r="A16529" s="42" t="s">
        <v>5374</v>
      </c>
      <c r="B16529" s="42" t="s">
        <v>8464</v>
      </c>
      <c r="C16529">
        <v>2017</v>
      </c>
      <c r="D16529" s="42" t="s">
        <v>8827</v>
      </c>
      <c r="E16529" t="b">
        <v>0</v>
      </c>
      <c r="F16529" s="42" t="s">
        <v>10939</v>
      </c>
    </row>
    <row r="16530" spans="1:6" x14ac:dyDescent="0.2">
      <c r="A16530" s="42" t="s">
        <v>5374</v>
      </c>
      <c r="B16530" s="42" t="s">
        <v>8464</v>
      </c>
      <c r="C16530">
        <v>2018</v>
      </c>
      <c r="D16530" s="42" t="s">
        <v>8600</v>
      </c>
      <c r="E16530" t="b">
        <v>0</v>
      </c>
      <c r="F16530" s="42" t="s">
        <v>10939</v>
      </c>
    </row>
    <row r="16531" spans="1:6" x14ac:dyDescent="0.2">
      <c r="A16531" s="42" t="s">
        <v>5374</v>
      </c>
      <c r="B16531" s="42" t="s">
        <v>8464</v>
      </c>
      <c r="C16531">
        <v>2019</v>
      </c>
      <c r="D16531" s="42" t="s">
        <v>9256</v>
      </c>
      <c r="E16531" t="b">
        <v>0</v>
      </c>
      <c r="F16531" s="42" t="s">
        <v>10939</v>
      </c>
    </row>
    <row r="16532" spans="1:6" x14ac:dyDescent="0.2">
      <c r="A16532" s="42" t="s">
        <v>5376</v>
      </c>
      <c r="B16532" s="42" t="s">
        <v>8454</v>
      </c>
      <c r="C16532">
        <v>2014</v>
      </c>
      <c r="D16532" s="42" t="s">
        <v>8482</v>
      </c>
      <c r="E16532" t="b">
        <v>0</v>
      </c>
      <c r="F16532" s="42" t="s">
        <v>10940</v>
      </c>
    </row>
    <row r="16533" spans="1:6" x14ac:dyDescent="0.2">
      <c r="A16533" s="42" t="s">
        <v>5376</v>
      </c>
      <c r="B16533" s="42" t="s">
        <v>8454</v>
      </c>
      <c r="C16533">
        <v>2015</v>
      </c>
      <c r="D16533" s="42" t="s">
        <v>9182</v>
      </c>
      <c r="E16533" t="b">
        <v>0</v>
      </c>
      <c r="F16533" s="42" t="s">
        <v>10940</v>
      </c>
    </row>
    <row r="16534" spans="1:6" x14ac:dyDescent="0.2">
      <c r="A16534" s="42" t="s">
        <v>5376</v>
      </c>
      <c r="B16534" s="42" t="s">
        <v>8454</v>
      </c>
      <c r="C16534">
        <v>2016</v>
      </c>
      <c r="D16534" s="42" t="s">
        <v>8838</v>
      </c>
      <c r="E16534" t="b">
        <v>0</v>
      </c>
      <c r="F16534" s="42" t="s">
        <v>10940</v>
      </c>
    </row>
    <row r="16535" spans="1:6" x14ac:dyDescent="0.2">
      <c r="A16535" s="42" t="s">
        <v>5376</v>
      </c>
      <c r="B16535" s="42" t="s">
        <v>8454</v>
      </c>
      <c r="C16535">
        <v>2017</v>
      </c>
      <c r="D16535" s="42" t="s">
        <v>8463</v>
      </c>
      <c r="E16535" t="b">
        <v>0</v>
      </c>
      <c r="F16535" s="42" t="s">
        <v>10940</v>
      </c>
    </row>
    <row r="16536" spans="1:6" x14ac:dyDescent="0.2">
      <c r="A16536" s="42" t="s">
        <v>5376</v>
      </c>
      <c r="B16536" s="42" t="s">
        <v>8454</v>
      </c>
      <c r="C16536">
        <v>2018</v>
      </c>
      <c r="D16536" s="42" t="s">
        <v>9007</v>
      </c>
      <c r="E16536" t="b">
        <v>0</v>
      </c>
      <c r="F16536" s="42" t="s">
        <v>10940</v>
      </c>
    </row>
    <row r="16537" spans="1:6" x14ac:dyDescent="0.2">
      <c r="A16537" s="42" t="s">
        <v>5376</v>
      </c>
      <c r="B16537" s="42" t="s">
        <v>8454</v>
      </c>
      <c r="C16537">
        <v>2019</v>
      </c>
      <c r="D16537" s="42" t="s">
        <v>9463</v>
      </c>
      <c r="E16537" t="b">
        <v>0</v>
      </c>
      <c r="F16537" s="42" t="s">
        <v>10940</v>
      </c>
    </row>
    <row r="16538" spans="1:6" x14ac:dyDescent="0.2">
      <c r="A16538" s="42" t="s">
        <v>5376</v>
      </c>
      <c r="B16538" s="42" t="s">
        <v>8462</v>
      </c>
      <c r="C16538">
        <v>2014</v>
      </c>
      <c r="D16538" s="42" t="s">
        <v>9308</v>
      </c>
      <c r="E16538" t="b">
        <v>0</v>
      </c>
      <c r="F16538" s="42" t="s">
        <v>10940</v>
      </c>
    </row>
    <row r="16539" spans="1:6" x14ac:dyDescent="0.2">
      <c r="A16539" s="42" t="s">
        <v>5376</v>
      </c>
      <c r="B16539" s="42" t="s">
        <v>8462</v>
      </c>
      <c r="C16539">
        <v>2015</v>
      </c>
      <c r="D16539" s="42" t="s">
        <v>9182</v>
      </c>
      <c r="E16539" t="b">
        <v>0</v>
      </c>
      <c r="F16539" s="42" t="s">
        <v>10940</v>
      </c>
    </row>
    <row r="16540" spans="1:6" x14ac:dyDescent="0.2">
      <c r="A16540" s="42" t="s">
        <v>5376</v>
      </c>
      <c r="B16540" s="42" t="s">
        <v>8462</v>
      </c>
      <c r="C16540">
        <v>2016</v>
      </c>
      <c r="D16540" s="42" t="s">
        <v>8838</v>
      </c>
      <c r="E16540" t="b">
        <v>0</v>
      </c>
      <c r="F16540" s="42" t="s">
        <v>10940</v>
      </c>
    </row>
    <row r="16541" spans="1:6" x14ac:dyDescent="0.2">
      <c r="A16541" s="42" t="s">
        <v>5376</v>
      </c>
      <c r="B16541" s="42" t="s">
        <v>8462</v>
      </c>
      <c r="C16541">
        <v>2017</v>
      </c>
      <c r="D16541" s="42" t="s">
        <v>8463</v>
      </c>
      <c r="E16541" t="b">
        <v>0</v>
      </c>
      <c r="F16541" s="42" t="s">
        <v>10940</v>
      </c>
    </row>
    <row r="16542" spans="1:6" x14ac:dyDescent="0.2">
      <c r="A16542" s="42" t="s">
        <v>5376</v>
      </c>
      <c r="B16542" s="42" t="s">
        <v>8462</v>
      </c>
      <c r="C16542">
        <v>2018</v>
      </c>
      <c r="D16542" s="42" t="s">
        <v>9007</v>
      </c>
      <c r="E16542" t="b">
        <v>0</v>
      </c>
      <c r="F16542" s="42" t="s">
        <v>10940</v>
      </c>
    </row>
    <row r="16543" spans="1:6" x14ac:dyDescent="0.2">
      <c r="A16543" s="42" t="s">
        <v>5376</v>
      </c>
      <c r="B16543" s="42" t="s">
        <v>8462</v>
      </c>
      <c r="C16543">
        <v>2019</v>
      </c>
      <c r="D16543" s="42" t="s">
        <v>9463</v>
      </c>
      <c r="E16543" t="b">
        <v>0</v>
      </c>
      <c r="F16543" s="42" t="s">
        <v>10940</v>
      </c>
    </row>
    <row r="16544" spans="1:6" x14ac:dyDescent="0.2">
      <c r="A16544" s="42" t="s">
        <v>5376</v>
      </c>
      <c r="B16544" s="42" t="s">
        <v>8464</v>
      </c>
      <c r="C16544">
        <v>2014</v>
      </c>
      <c r="D16544" s="42" t="s">
        <v>8482</v>
      </c>
      <c r="E16544" t="b">
        <v>0</v>
      </c>
      <c r="F16544" s="42" t="s">
        <v>10940</v>
      </c>
    </row>
    <row r="16545" spans="1:6" x14ac:dyDescent="0.2">
      <c r="A16545" s="42" t="s">
        <v>5376</v>
      </c>
      <c r="B16545" s="42" t="s">
        <v>8464</v>
      </c>
      <c r="C16545">
        <v>2015</v>
      </c>
      <c r="D16545" s="42" t="s">
        <v>10484</v>
      </c>
      <c r="E16545" t="b">
        <v>0</v>
      </c>
      <c r="F16545" s="42" t="s">
        <v>10940</v>
      </c>
    </row>
    <row r="16546" spans="1:6" x14ac:dyDescent="0.2">
      <c r="A16546" s="42" t="s">
        <v>5376</v>
      </c>
      <c r="B16546" s="42" t="s">
        <v>8464</v>
      </c>
      <c r="C16546">
        <v>2016</v>
      </c>
      <c r="D16546" s="42" t="s">
        <v>9170</v>
      </c>
      <c r="E16546" t="b">
        <v>0</v>
      </c>
      <c r="F16546" s="42" t="s">
        <v>10940</v>
      </c>
    </row>
    <row r="16547" spans="1:6" x14ac:dyDescent="0.2">
      <c r="A16547" s="42" t="s">
        <v>5376</v>
      </c>
      <c r="B16547" s="42" t="s">
        <v>8464</v>
      </c>
      <c r="C16547">
        <v>2017</v>
      </c>
      <c r="D16547" s="42" t="s">
        <v>8598</v>
      </c>
      <c r="E16547" t="b">
        <v>0</v>
      </c>
      <c r="F16547" s="42" t="s">
        <v>10940</v>
      </c>
    </row>
    <row r="16548" spans="1:6" x14ac:dyDescent="0.2">
      <c r="A16548" s="42" t="s">
        <v>5376</v>
      </c>
      <c r="B16548" s="42" t="s">
        <v>8464</v>
      </c>
      <c r="C16548">
        <v>2018</v>
      </c>
      <c r="D16548" s="42" t="s">
        <v>8482</v>
      </c>
      <c r="E16548" t="b">
        <v>0</v>
      </c>
      <c r="F16548" s="42" t="s">
        <v>10940</v>
      </c>
    </row>
    <row r="16549" spans="1:6" x14ac:dyDescent="0.2">
      <c r="A16549" s="42" t="s">
        <v>5376</v>
      </c>
      <c r="B16549" s="42" t="s">
        <v>8464</v>
      </c>
      <c r="C16549">
        <v>2019</v>
      </c>
      <c r="D16549" s="42" t="s">
        <v>8482</v>
      </c>
      <c r="E16549" t="b">
        <v>0</v>
      </c>
      <c r="F16549" s="42" t="s">
        <v>10940</v>
      </c>
    </row>
    <row r="16550" spans="1:6" x14ac:dyDescent="0.2">
      <c r="A16550" s="42" t="s">
        <v>5378</v>
      </c>
      <c r="B16550" s="42" t="s">
        <v>8454</v>
      </c>
      <c r="C16550">
        <v>2010</v>
      </c>
      <c r="D16550" s="42" t="s">
        <v>9085</v>
      </c>
      <c r="E16550" t="b">
        <v>0</v>
      </c>
      <c r="F16550" s="42" t="s">
        <v>10903</v>
      </c>
    </row>
    <row r="16551" spans="1:6" x14ac:dyDescent="0.2">
      <c r="A16551" s="42" t="s">
        <v>5378</v>
      </c>
      <c r="B16551" s="42" t="s">
        <v>8454</v>
      </c>
      <c r="C16551">
        <v>2011</v>
      </c>
      <c r="D16551" s="42" t="s">
        <v>10472</v>
      </c>
      <c r="E16551" t="b">
        <v>0</v>
      </c>
      <c r="F16551" s="42" t="s">
        <v>10903</v>
      </c>
    </row>
    <row r="16552" spans="1:6" x14ac:dyDescent="0.2">
      <c r="A16552" s="42" t="s">
        <v>5378</v>
      </c>
      <c r="B16552" s="42" t="s">
        <v>8454</v>
      </c>
      <c r="C16552">
        <v>2012</v>
      </c>
      <c r="D16552" s="42" t="s">
        <v>9810</v>
      </c>
      <c r="E16552" t="b">
        <v>0</v>
      </c>
      <c r="F16552" s="42" t="s">
        <v>10903</v>
      </c>
    </row>
    <row r="16553" spans="1:6" x14ac:dyDescent="0.2">
      <c r="A16553" s="42" t="s">
        <v>5378</v>
      </c>
      <c r="B16553" s="42" t="s">
        <v>8454</v>
      </c>
      <c r="C16553">
        <v>2013</v>
      </c>
      <c r="D16553" s="42" t="s">
        <v>10904</v>
      </c>
      <c r="E16553" t="b">
        <v>0</v>
      </c>
      <c r="F16553" s="42" t="s">
        <v>10903</v>
      </c>
    </row>
    <row r="16554" spans="1:6" x14ac:dyDescent="0.2">
      <c r="A16554" s="42" t="s">
        <v>5378</v>
      </c>
      <c r="B16554" s="42" t="s">
        <v>8454</v>
      </c>
      <c r="C16554">
        <v>2014</v>
      </c>
      <c r="D16554" s="42" t="s">
        <v>8499</v>
      </c>
      <c r="E16554" t="b">
        <v>0</v>
      </c>
      <c r="F16554" s="42" t="s">
        <v>10903</v>
      </c>
    </row>
    <row r="16555" spans="1:6" x14ac:dyDescent="0.2">
      <c r="A16555" s="42" t="s">
        <v>5378</v>
      </c>
      <c r="B16555" s="42" t="s">
        <v>8454</v>
      </c>
      <c r="C16555">
        <v>2015</v>
      </c>
      <c r="D16555" s="42" t="s">
        <v>10905</v>
      </c>
      <c r="E16555" t="b">
        <v>0</v>
      </c>
      <c r="F16555" s="42" t="s">
        <v>10903</v>
      </c>
    </row>
    <row r="16556" spans="1:6" x14ac:dyDescent="0.2">
      <c r="A16556" s="42" t="s">
        <v>5378</v>
      </c>
      <c r="B16556" s="42" t="s">
        <v>8454</v>
      </c>
      <c r="C16556">
        <v>2016</v>
      </c>
      <c r="D16556" s="42" t="s">
        <v>9682</v>
      </c>
      <c r="E16556" t="b">
        <v>0</v>
      </c>
      <c r="F16556" s="42" t="s">
        <v>10903</v>
      </c>
    </row>
    <row r="16557" spans="1:6" x14ac:dyDescent="0.2">
      <c r="A16557" s="42" t="s">
        <v>5378</v>
      </c>
      <c r="B16557" s="42" t="s">
        <v>8462</v>
      </c>
      <c r="C16557">
        <v>2010</v>
      </c>
      <c r="D16557" s="42" t="s">
        <v>9085</v>
      </c>
      <c r="E16557" t="b">
        <v>0</v>
      </c>
      <c r="F16557" s="42" t="s">
        <v>10903</v>
      </c>
    </row>
    <row r="16558" spans="1:6" x14ac:dyDescent="0.2">
      <c r="A16558" s="42" t="s">
        <v>5378</v>
      </c>
      <c r="B16558" s="42" t="s">
        <v>8462</v>
      </c>
      <c r="C16558">
        <v>2011</v>
      </c>
      <c r="D16558" s="42" t="s">
        <v>10472</v>
      </c>
      <c r="E16558" t="b">
        <v>0</v>
      </c>
      <c r="F16558" s="42" t="s">
        <v>10903</v>
      </c>
    </row>
    <row r="16559" spans="1:6" x14ac:dyDescent="0.2">
      <c r="A16559" s="42" t="s">
        <v>5378</v>
      </c>
      <c r="B16559" s="42" t="s">
        <v>8462</v>
      </c>
      <c r="C16559">
        <v>2012</v>
      </c>
      <c r="D16559" s="42" t="s">
        <v>9810</v>
      </c>
      <c r="E16559" t="b">
        <v>0</v>
      </c>
      <c r="F16559" s="42" t="s">
        <v>10903</v>
      </c>
    </row>
    <row r="16560" spans="1:6" x14ac:dyDescent="0.2">
      <c r="A16560" s="42" t="s">
        <v>5378</v>
      </c>
      <c r="B16560" s="42" t="s">
        <v>8462</v>
      </c>
      <c r="C16560">
        <v>2013</v>
      </c>
      <c r="D16560" s="42" t="s">
        <v>10904</v>
      </c>
      <c r="E16560" t="b">
        <v>0</v>
      </c>
      <c r="F16560" s="42" t="s">
        <v>10903</v>
      </c>
    </row>
    <row r="16561" spans="1:6" x14ac:dyDescent="0.2">
      <c r="A16561" s="42" t="s">
        <v>5378</v>
      </c>
      <c r="B16561" s="42" t="s">
        <v>8462</v>
      </c>
      <c r="C16561">
        <v>2014</v>
      </c>
      <c r="D16561" s="42" t="s">
        <v>8499</v>
      </c>
      <c r="E16561" t="b">
        <v>0</v>
      </c>
      <c r="F16561" s="42" t="s">
        <v>10903</v>
      </c>
    </row>
    <row r="16562" spans="1:6" x14ac:dyDescent="0.2">
      <c r="A16562" s="42" t="s">
        <v>5378</v>
      </c>
      <c r="B16562" s="42" t="s">
        <v>8462</v>
      </c>
      <c r="C16562">
        <v>2015</v>
      </c>
      <c r="D16562" s="42" t="s">
        <v>10905</v>
      </c>
      <c r="E16562" t="b">
        <v>0</v>
      </c>
      <c r="F16562" s="42" t="s">
        <v>10903</v>
      </c>
    </row>
    <row r="16563" spans="1:6" x14ac:dyDescent="0.2">
      <c r="A16563" s="42" t="s">
        <v>5378</v>
      </c>
      <c r="B16563" s="42" t="s">
        <v>8462</v>
      </c>
      <c r="C16563">
        <v>2016</v>
      </c>
      <c r="D16563" s="42" t="s">
        <v>9682</v>
      </c>
      <c r="E16563" t="b">
        <v>0</v>
      </c>
      <c r="F16563" s="42" t="s">
        <v>10903</v>
      </c>
    </row>
    <row r="16564" spans="1:6" x14ac:dyDescent="0.2">
      <c r="A16564" s="42" t="s">
        <v>5378</v>
      </c>
      <c r="B16564" s="42" t="s">
        <v>8464</v>
      </c>
      <c r="C16564">
        <v>2010</v>
      </c>
      <c r="D16564" s="42" t="s">
        <v>8638</v>
      </c>
      <c r="E16564" t="b">
        <v>0</v>
      </c>
      <c r="F16564" s="42" t="s">
        <v>10903</v>
      </c>
    </row>
    <row r="16565" spans="1:6" x14ac:dyDescent="0.2">
      <c r="A16565" s="42" t="s">
        <v>5378</v>
      </c>
      <c r="B16565" s="42" t="s">
        <v>8464</v>
      </c>
      <c r="C16565">
        <v>2011</v>
      </c>
      <c r="D16565" s="42" t="s">
        <v>8638</v>
      </c>
      <c r="E16565" t="b">
        <v>0</v>
      </c>
      <c r="F16565" s="42" t="s">
        <v>10903</v>
      </c>
    </row>
    <row r="16566" spans="1:6" x14ac:dyDescent="0.2">
      <c r="A16566" s="42" t="s">
        <v>5378</v>
      </c>
      <c r="B16566" s="42" t="s">
        <v>8464</v>
      </c>
      <c r="C16566">
        <v>2012</v>
      </c>
      <c r="D16566" s="42" t="s">
        <v>8638</v>
      </c>
      <c r="E16566" t="b">
        <v>0</v>
      </c>
      <c r="F16566" s="42" t="s">
        <v>10903</v>
      </c>
    </row>
    <row r="16567" spans="1:6" x14ac:dyDescent="0.2">
      <c r="A16567" s="42" t="s">
        <v>5378</v>
      </c>
      <c r="B16567" s="42" t="s">
        <v>8464</v>
      </c>
      <c r="C16567">
        <v>2013</v>
      </c>
      <c r="D16567" s="42" t="s">
        <v>8598</v>
      </c>
      <c r="E16567" t="b">
        <v>0</v>
      </c>
      <c r="F16567" s="42" t="s">
        <v>10903</v>
      </c>
    </row>
    <row r="16568" spans="1:6" x14ac:dyDescent="0.2">
      <c r="A16568" s="42" t="s">
        <v>5378</v>
      </c>
      <c r="B16568" s="42" t="s">
        <v>8464</v>
      </c>
      <c r="C16568">
        <v>2014</v>
      </c>
      <c r="D16568" s="42" t="s">
        <v>8598</v>
      </c>
      <c r="E16568" t="b">
        <v>0</v>
      </c>
      <c r="F16568" s="42" t="s">
        <v>10903</v>
      </c>
    </row>
    <row r="16569" spans="1:6" x14ac:dyDescent="0.2">
      <c r="A16569" s="42" t="s">
        <v>5378</v>
      </c>
      <c r="B16569" s="42" t="s">
        <v>8464</v>
      </c>
      <c r="C16569">
        <v>2015</v>
      </c>
      <c r="D16569" s="42" t="s">
        <v>8598</v>
      </c>
      <c r="E16569" t="b">
        <v>0</v>
      </c>
      <c r="F16569" s="42" t="s">
        <v>10903</v>
      </c>
    </row>
    <row r="16570" spans="1:6" x14ac:dyDescent="0.2">
      <c r="A16570" s="42" t="s">
        <v>5378</v>
      </c>
      <c r="B16570" s="42" t="s">
        <v>8464</v>
      </c>
      <c r="C16570">
        <v>2016</v>
      </c>
      <c r="D16570" s="42" t="s">
        <v>8971</v>
      </c>
      <c r="E16570" t="b">
        <v>0</v>
      </c>
      <c r="F16570" s="42" t="s">
        <v>10903</v>
      </c>
    </row>
    <row r="16571" spans="1:6" x14ac:dyDescent="0.2">
      <c r="A16571" s="42" t="s">
        <v>5380</v>
      </c>
      <c r="B16571" s="42" t="s">
        <v>8454</v>
      </c>
      <c r="C16571">
        <v>2014</v>
      </c>
      <c r="D16571" s="42" t="s">
        <v>8465</v>
      </c>
      <c r="E16571" t="b">
        <v>0</v>
      </c>
      <c r="F16571" s="42" t="s">
        <v>8718</v>
      </c>
    </row>
    <row r="16572" spans="1:6" x14ac:dyDescent="0.2">
      <c r="A16572" s="42" t="s">
        <v>5380</v>
      </c>
      <c r="B16572" s="42" t="s">
        <v>8454</v>
      </c>
      <c r="C16572">
        <v>2015</v>
      </c>
      <c r="D16572" s="42" t="s">
        <v>8719</v>
      </c>
      <c r="E16572" t="b">
        <v>0</v>
      </c>
      <c r="F16572" s="42" t="s">
        <v>8718</v>
      </c>
    </row>
    <row r="16573" spans="1:6" x14ac:dyDescent="0.2">
      <c r="A16573" s="42" t="s">
        <v>5380</v>
      </c>
      <c r="B16573" s="42" t="s">
        <v>8454</v>
      </c>
      <c r="C16573">
        <v>2016</v>
      </c>
      <c r="D16573" s="42" t="s">
        <v>8720</v>
      </c>
      <c r="E16573" t="b">
        <v>0</v>
      </c>
      <c r="F16573" s="42" t="s">
        <v>8718</v>
      </c>
    </row>
    <row r="16574" spans="1:6" x14ac:dyDescent="0.2">
      <c r="A16574" s="42" t="s">
        <v>5380</v>
      </c>
      <c r="B16574" s="42" t="s">
        <v>8454</v>
      </c>
      <c r="C16574">
        <v>2017</v>
      </c>
      <c r="D16574" s="42" t="s">
        <v>8721</v>
      </c>
      <c r="E16574" t="b">
        <v>0</v>
      </c>
      <c r="F16574" s="42" t="s">
        <v>8718</v>
      </c>
    </row>
    <row r="16575" spans="1:6" x14ac:dyDescent="0.2">
      <c r="A16575" s="42" t="s">
        <v>5380</v>
      </c>
      <c r="B16575" s="42" t="s">
        <v>8454</v>
      </c>
      <c r="C16575">
        <v>2018</v>
      </c>
      <c r="D16575" s="42" t="s">
        <v>8722</v>
      </c>
      <c r="E16575" t="b">
        <v>0</v>
      </c>
      <c r="F16575" s="42" t="s">
        <v>8718</v>
      </c>
    </row>
    <row r="16576" spans="1:6" x14ac:dyDescent="0.2">
      <c r="A16576" s="42" t="s">
        <v>5380</v>
      </c>
      <c r="B16576" s="42" t="s">
        <v>8454</v>
      </c>
      <c r="C16576">
        <v>2019</v>
      </c>
      <c r="D16576" s="42" t="s">
        <v>8723</v>
      </c>
      <c r="E16576" t="b">
        <v>0</v>
      </c>
      <c r="F16576" s="42" t="s">
        <v>8718</v>
      </c>
    </row>
    <row r="16577" spans="1:6" x14ac:dyDescent="0.2">
      <c r="A16577" s="42" t="s">
        <v>5380</v>
      </c>
      <c r="B16577" s="42" t="s">
        <v>8454</v>
      </c>
      <c r="C16577">
        <v>2020</v>
      </c>
      <c r="D16577" s="42" t="s">
        <v>8724</v>
      </c>
      <c r="E16577" t="b">
        <v>0</v>
      </c>
      <c r="F16577" s="42" t="s">
        <v>8718</v>
      </c>
    </row>
    <row r="16578" spans="1:6" x14ac:dyDescent="0.2">
      <c r="A16578" s="42" t="s">
        <v>5380</v>
      </c>
      <c r="B16578" s="42" t="s">
        <v>8462</v>
      </c>
      <c r="C16578">
        <v>2014</v>
      </c>
      <c r="D16578" s="42" t="s">
        <v>8725</v>
      </c>
      <c r="E16578" t="b">
        <v>0</v>
      </c>
      <c r="F16578" s="42" t="s">
        <v>8718</v>
      </c>
    </row>
    <row r="16579" spans="1:6" x14ac:dyDescent="0.2">
      <c r="A16579" s="42" t="s">
        <v>5380</v>
      </c>
      <c r="B16579" s="42" t="s">
        <v>8462</v>
      </c>
      <c r="C16579">
        <v>2015</v>
      </c>
      <c r="D16579" s="42" t="s">
        <v>8719</v>
      </c>
      <c r="E16579" t="b">
        <v>0</v>
      </c>
      <c r="F16579" s="42" t="s">
        <v>8718</v>
      </c>
    </row>
    <row r="16580" spans="1:6" x14ac:dyDescent="0.2">
      <c r="A16580" s="42" t="s">
        <v>5380</v>
      </c>
      <c r="B16580" s="42" t="s">
        <v>8462</v>
      </c>
      <c r="C16580">
        <v>2016</v>
      </c>
      <c r="D16580" s="42" t="s">
        <v>8720</v>
      </c>
      <c r="E16580" t="b">
        <v>0</v>
      </c>
      <c r="F16580" s="42" t="s">
        <v>8718</v>
      </c>
    </row>
    <row r="16581" spans="1:6" x14ac:dyDescent="0.2">
      <c r="A16581" s="42" t="s">
        <v>5380</v>
      </c>
      <c r="B16581" s="42" t="s">
        <v>8462</v>
      </c>
      <c r="C16581">
        <v>2017</v>
      </c>
      <c r="D16581" s="42" t="s">
        <v>8721</v>
      </c>
      <c r="E16581" t="b">
        <v>0</v>
      </c>
      <c r="F16581" s="42" t="s">
        <v>8718</v>
      </c>
    </row>
    <row r="16582" spans="1:6" x14ac:dyDescent="0.2">
      <c r="A16582" s="42" t="s">
        <v>5380</v>
      </c>
      <c r="B16582" s="42" t="s">
        <v>8462</v>
      </c>
      <c r="C16582">
        <v>2018</v>
      </c>
      <c r="D16582" s="42" t="s">
        <v>8722</v>
      </c>
      <c r="E16582" t="b">
        <v>0</v>
      </c>
      <c r="F16582" s="42" t="s">
        <v>8718</v>
      </c>
    </row>
    <row r="16583" spans="1:6" x14ac:dyDescent="0.2">
      <c r="A16583" s="42" t="s">
        <v>5380</v>
      </c>
      <c r="B16583" s="42" t="s">
        <v>8462</v>
      </c>
      <c r="C16583">
        <v>2019</v>
      </c>
      <c r="D16583" s="42" t="s">
        <v>8723</v>
      </c>
      <c r="E16583" t="b">
        <v>0</v>
      </c>
      <c r="F16583" s="42" t="s">
        <v>8718</v>
      </c>
    </row>
    <row r="16584" spans="1:6" x14ac:dyDescent="0.2">
      <c r="A16584" s="42" t="s">
        <v>5380</v>
      </c>
      <c r="B16584" s="42" t="s">
        <v>8462</v>
      </c>
      <c r="C16584">
        <v>2020</v>
      </c>
      <c r="D16584" s="42" t="s">
        <v>8482</v>
      </c>
      <c r="E16584" t="b">
        <v>0</v>
      </c>
      <c r="F16584" s="42" t="s">
        <v>8718</v>
      </c>
    </row>
    <row r="16585" spans="1:6" x14ac:dyDescent="0.2">
      <c r="A16585" s="42" t="s">
        <v>5380</v>
      </c>
      <c r="B16585" s="42" t="s">
        <v>8464</v>
      </c>
      <c r="C16585">
        <v>2014</v>
      </c>
      <c r="D16585" s="42" t="s">
        <v>8650</v>
      </c>
      <c r="E16585" t="b">
        <v>0</v>
      </c>
      <c r="F16585" s="42" t="s">
        <v>8718</v>
      </c>
    </row>
    <row r="16586" spans="1:6" x14ac:dyDescent="0.2">
      <c r="A16586" s="42" t="s">
        <v>5380</v>
      </c>
      <c r="B16586" s="42" t="s">
        <v>8464</v>
      </c>
      <c r="C16586">
        <v>2015</v>
      </c>
      <c r="D16586" s="42" t="s">
        <v>8726</v>
      </c>
      <c r="E16586" t="b">
        <v>0</v>
      </c>
      <c r="F16586" s="42" t="s">
        <v>8718</v>
      </c>
    </row>
    <row r="16587" spans="1:6" x14ac:dyDescent="0.2">
      <c r="A16587" s="42" t="s">
        <v>5380</v>
      </c>
      <c r="B16587" s="42" t="s">
        <v>8464</v>
      </c>
      <c r="C16587">
        <v>2016</v>
      </c>
      <c r="D16587" s="42" t="s">
        <v>8726</v>
      </c>
      <c r="E16587" t="b">
        <v>0</v>
      </c>
      <c r="F16587" s="42" t="s">
        <v>8718</v>
      </c>
    </row>
    <row r="16588" spans="1:6" x14ac:dyDescent="0.2">
      <c r="A16588" s="42" t="s">
        <v>5380</v>
      </c>
      <c r="B16588" s="42" t="s">
        <v>8464</v>
      </c>
      <c r="C16588">
        <v>2017</v>
      </c>
      <c r="D16588" s="42" t="s">
        <v>8727</v>
      </c>
      <c r="E16588" t="b">
        <v>0</v>
      </c>
      <c r="F16588" s="42" t="s">
        <v>8718</v>
      </c>
    </row>
    <row r="16589" spans="1:6" x14ac:dyDescent="0.2">
      <c r="A16589" s="42" t="s">
        <v>5380</v>
      </c>
      <c r="B16589" s="42" t="s">
        <v>8464</v>
      </c>
      <c r="C16589">
        <v>2018</v>
      </c>
      <c r="D16589" s="42" t="s">
        <v>8726</v>
      </c>
      <c r="E16589" t="b">
        <v>0</v>
      </c>
      <c r="F16589" s="42" t="s">
        <v>8718</v>
      </c>
    </row>
    <row r="16590" spans="1:6" x14ac:dyDescent="0.2">
      <c r="A16590" s="42" t="s">
        <v>5380</v>
      </c>
      <c r="B16590" s="42" t="s">
        <v>8464</v>
      </c>
      <c r="C16590">
        <v>2019</v>
      </c>
      <c r="D16590" s="42" t="s">
        <v>8598</v>
      </c>
      <c r="E16590" t="b">
        <v>0</v>
      </c>
      <c r="F16590" s="42" t="s">
        <v>8718</v>
      </c>
    </row>
    <row r="16591" spans="1:6" x14ac:dyDescent="0.2">
      <c r="A16591" s="42" t="s">
        <v>5380</v>
      </c>
      <c r="B16591" s="42" t="s">
        <v>8464</v>
      </c>
      <c r="C16591">
        <v>2020</v>
      </c>
      <c r="D16591" s="42" t="s">
        <v>8596</v>
      </c>
      <c r="E16591" t="b">
        <v>0</v>
      </c>
      <c r="F16591" s="42" t="s">
        <v>8718</v>
      </c>
    </row>
    <row r="16592" spans="1:6" x14ac:dyDescent="0.2">
      <c r="A16592" s="42" t="s">
        <v>5394</v>
      </c>
      <c r="B16592" s="42" t="s">
        <v>8454</v>
      </c>
      <c r="C16592">
        <v>2013</v>
      </c>
      <c r="D16592" s="42" t="s">
        <v>9206</v>
      </c>
      <c r="E16592" t="b">
        <v>0</v>
      </c>
      <c r="F16592" s="42" t="s">
        <v>10906</v>
      </c>
    </row>
    <row r="16593" spans="1:6" x14ac:dyDescent="0.2">
      <c r="A16593" s="42" t="s">
        <v>5394</v>
      </c>
      <c r="B16593" s="42" t="s">
        <v>8454</v>
      </c>
      <c r="C16593">
        <v>2014</v>
      </c>
      <c r="D16593" s="42" t="s">
        <v>9193</v>
      </c>
      <c r="E16593" t="b">
        <v>0</v>
      </c>
      <c r="F16593" s="42" t="s">
        <v>10906</v>
      </c>
    </row>
    <row r="16594" spans="1:6" x14ac:dyDescent="0.2">
      <c r="A16594" s="42" t="s">
        <v>5394</v>
      </c>
      <c r="B16594" s="42" t="s">
        <v>8454</v>
      </c>
      <c r="C16594">
        <v>2015</v>
      </c>
      <c r="D16594" s="42" t="s">
        <v>9001</v>
      </c>
      <c r="E16594" t="b">
        <v>0</v>
      </c>
      <c r="F16594" s="42" t="s">
        <v>10906</v>
      </c>
    </row>
    <row r="16595" spans="1:6" x14ac:dyDescent="0.2">
      <c r="A16595" s="42" t="s">
        <v>5394</v>
      </c>
      <c r="B16595" s="42" t="s">
        <v>8454</v>
      </c>
      <c r="C16595">
        <v>2016</v>
      </c>
      <c r="D16595" s="42" t="s">
        <v>10377</v>
      </c>
      <c r="E16595" t="b">
        <v>0</v>
      </c>
      <c r="F16595" s="42" t="s">
        <v>10906</v>
      </c>
    </row>
    <row r="16596" spans="1:6" x14ac:dyDescent="0.2">
      <c r="A16596" s="42" t="s">
        <v>5394</v>
      </c>
      <c r="B16596" s="42" t="s">
        <v>8454</v>
      </c>
      <c r="C16596">
        <v>2017</v>
      </c>
      <c r="D16596" s="42" t="s">
        <v>8672</v>
      </c>
      <c r="E16596" t="b">
        <v>0</v>
      </c>
      <c r="F16596" s="42" t="s">
        <v>10906</v>
      </c>
    </row>
    <row r="16597" spans="1:6" x14ac:dyDescent="0.2">
      <c r="A16597" s="42" t="s">
        <v>5394</v>
      </c>
      <c r="B16597" s="42" t="s">
        <v>8454</v>
      </c>
      <c r="C16597">
        <v>2018</v>
      </c>
      <c r="D16597" s="42" t="s">
        <v>9101</v>
      </c>
      <c r="E16597" t="b">
        <v>0</v>
      </c>
      <c r="F16597" s="42" t="s">
        <v>10906</v>
      </c>
    </row>
    <row r="16598" spans="1:6" x14ac:dyDescent="0.2">
      <c r="A16598" s="42" t="s">
        <v>5394</v>
      </c>
      <c r="B16598" s="42" t="s">
        <v>8454</v>
      </c>
      <c r="C16598">
        <v>2019</v>
      </c>
      <c r="D16598" s="42" t="s">
        <v>9006</v>
      </c>
      <c r="E16598" t="b">
        <v>0</v>
      </c>
      <c r="F16598" s="42" t="s">
        <v>10906</v>
      </c>
    </row>
    <row r="16599" spans="1:6" x14ac:dyDescent="0.2">
      <c r="A16599" s="42" t="s">
        <v>5394</v>
      </c>
      <c r="B16599" s="42" t="s">
        <v>8462</v>
      </c>
      <c r="C16599">
        <v>2013</v>
      </c>
      <c r="D16599" s="42" t="s">
        <v>8513</v>
      </c>
      <c r="E16599" t="b">
        <v>0</v>
      </c>
      <c r="F16599" s="42" t="s">
        <v>10906</v>
      </c>
    </row>
    <row r="16600" spans="1:6" x14ac:dyDescent="0.2">
      <c r="A16600" s="42" t="s">
        <v>5394</v>
      </c>
      <c r="B16600" s="42" t="s">
        <v>8462</v>
      </c>
      <c r="C16600">
        <v>2014</v>
      </c>
      <c r="D16600" s="42" t="s">
        <v>9193</v>
      </c>
      <c r="E16600" t="b">
        <v>0</v>
      </c>
      <c r="F16600" s="42" t="s">
        <v>10906</v>
      </c>
    </row>
    <row r="16601" spans="1:6" x14ac:dyDescent="0.2">
      <c r="A16601" s="42" t="s">
        <v>5394</v>
      </c>
      <c r="B16601" s="42" t="s">
        <v>8462</v>
      </c>
      <c r="C16601">
        <v>2015</v>
      </c>
      <c r="D16601" s="42" t="s">
        <v>8530</v>
      </c>
      <c r="E16601" t="b">
        <v>0</v>
      </c>
      <c r="F16601" s="42" t="s">
        <v>10906</v>
      </c>
    </row>
    <row r="16602" spans="1:6" x14ac:dyDescent="0.2">
      <c r="A16602" s="42" t="s">
        <v>5394</v>
      </c>
      <c r="B16602" s="42" t="s">
        <v>8462</v>
      </c>
      <c r="C16602">
        <v>2016</v>
      </c>
      <c r="D16602" s="42" t="s">
        <v>10377</v>
      </c>
      <c r="E16602" t="b">
        <v>0</v>
      </c>
      <c r="F16602" s="42" t="s">
        <v>10906</v>
      </c>
    </row>
    <row r="16603" spans="1:6" x14ac:dyDescent="0.2">
      <c r="A16603" s="42" t="s">
        <v>5394</v>
      </c>
      <c r="B16603" s="42" t="s">
        <v>8462</v>
      </c>
      <c r="C16603">
        <v>2017</v>
      </c>
      <c r="D16603" s="42" t="s">
        <v>8672</v>
      </c>
      <c r="E16603" t="b">
        <v>0</v>
      </c>
      <c r="F16603" s="42" t="s">
        <v>10906</v>
      </c>
    </row>
    <row r="16604" spans="1:6" x14ac:dyDescent="0.2">
      <c r="A16604" s="42" t="s">
        <v>5394</v>
      </c>
      <c r="B16604" s="42" t="s">
        <v>8462</v>
      </c>
      <c r="C16604">
        <v>2018</v>
      </c>
      <c r="D16604" s="42" t="s">
        <v>9101</v>
      </c>
      <c r="E16604" t="b">
        <v>0</v>
      </c>
      <c r="F16604" s="42" t="s">
        <v>10906</v>
      </c>
    </row>
    <row r="16605" spans="1:6" x14ac:dyDescent="0.2">
      <c r="A16605" s="42" t="s">
        <v>5394</v>
      </c>
      <c r="B16605" s="42" t="s">
        <v>8462</v>
      </c>
      <c r="C16605">
        <v>2019</v>
      </c>
      <c r="D16605" s="42" t="s">
        <v>9136</v>
      </c>
      <c r="E16605" t="b">
        <v>0</v>
      </c>
      <c r="F16605" s="42" t="s">
        <v>10906</v>
      </c>
    </row>
    <row r="16606" spans="1:6" x14ac:dyDescent="0.2">
      <c r="A16606" s="42" t="s">
        <v>5394</v>
      </c>
      <c r="B16606" s="42" t="s">
        <v>8464</v>
      </c>
      <c r="C16606">
        <v>2013</v>
      </c>
      <c r="D16606" s="42" t="s">
        <v>9171</v>
      </c>
      <c r="E16606" t="b">
        <v>0</v>
      </c>
      <c r="F16606" s="42" t="s">
        <v>10906</v>
      </c>
    </row>
    <row r="16607" spans="1:6" x14ac:dyDescent="0.2">
      <c r="A16607" s="42" t="s">
        <v>5394</v>
      </c>
      <c r="B16607" s="42" t="s">
        <v>8464</v>
      </c>
      <c r="C16607">
        <v>2014</v>
      </c>
      <c r="D16607" s="42" t="s">
        <v>9172</v>
      </c>
      <c r="E16607" t="b">
        <v>0</v>
      </c>
      <c r="F16607" s="42" t="s">
        <v>10906</v>
      </c>
    </row>
    <row r="16608" spans="1:6" x14ac:dyDescent="0.2">
      <c r="A16608" s="42" t="s">
        <v>5394</v>
      </c>
      <c r="B16608" s="42" t="s">
        <v>8464</v>
      </c>
      <c r="C16608">
        <v>2015</v>
      </c>
      <c r="D16608" s="42" t="s">
        <v>9168</v>
      </c>
      <c r="E16608" t="b">
        <v>0</v>
      </c>
      <c r="F16608" s="42" t="s">
        <v>10906</v>
      </c>
    </row>
    <row r="16609" spans="1:6" x14ac:dyDescent="0.2">
      <c r="A16609" s="42" t="s">
        <v>5394</v>
      </c>
      <c r="B16609" s="42" t="s">
        <v>8464</v>
      </c>
      <c r="C16609">
        <v>2016</v>
      </c>
      <c r="D16609" s="42" t="s">
        <v>9135</v>
      </c>
      <c r="E16609" t="b">
        <v>0</v>
      </c>
      <c r="F16609" s="42" t="s">
        <v>10906</v>
      </c>
    </row>
    <row r="16610" spans="1:6" x14ac:dyDescent="0.2">
      <c r="A16610" s="42" t="s">
        <v>5394</v>
      </c>
      <c r="B16610" s="42" t="s">
        <v>8464</v>
      </c>
      <c r="C16610">
        <v>2017</v>
      </c>
      <c r="D16610" s="42" t="s">
        <v>8594</v>
      </c>
      <c r="E16610" t="b">
        <v>0</v>
      </c>
      <c r="F16610" s="42" t="s">
        <v>10906</v>
      </c>
    </row>
    <row r="16611" spans="1:6" x14ac:dyDescent="0.2">
      <c r="A16611" s="42" t="s">
        <v>5394</v>
      </c>
      <c r="B16611" s="42" t="s">
        <v>8464</v>
      </c>
      <c r="C16611">
        <v>2018</v>
      </c>
      <c r="D16611" s="42" t="s">
        <v>9125</v>
      </c>
      <c r="E16611" t="b">
        <v>0</v>
      </c>
      <c r="F16611" s="42" t="s">
        <v>10906</v>
      </c>
    </row>
    <row r="16612" spans="1:6" x14ac:dyDescent="0.2">
      <c r="A16612" s="42" t="s">
        <v>5394</v>
      </c>
      <c r="B16612" s="42" t="s">
        <v>8464</v>
      </c>
      <c r="C16612">
        <v>2019</v>
      </c>
      <c r="D16612" s="42" t="s">
        <v>8552</v>
      </c>
      <c r="E16612" t="b">
        <v>0</v>
      </c>
      <c r="F16612" s="42" t="s">
        <v>10906</v>
      </c>
    </row>
    <row r="16613" spans="1:6" x14ac:dyDescent="0.2">
      <c r="A16613" s="42" t="s">
        <v>5396</v>
      </c>
      <c r="B16613" s="42" t="s">
        <v>8454</v>
      </c>
      <c r="C16613">
        <v>2010</v>
      </c>
      <c r="D16613" s="42" t="s">
        <v>9085</v>
      </c>
      <c r="E16613" t="b">
        <v>0</v>
      </c>
      <c r="F16613" s="42" t="s">
        <v>10903</v>
      </c>
    </row>
    <row r="16614" spans="1:6" x14ac:dyDescent="0.2">
      <c r="A16614" s="42" t="s">
        <v>5396</v>
      </c>
      <c r="B16614" s="42" t="s">
        <v>8454</v>
      </c>
      <c r="C16614">
        <v>2011</v>
      </c>
      <c r="D16614" s="42" t="s">
        <v>10472</v>
      </c>
      <c r="E16614" t="b">
        <v>0</v>
      </c>
      <c r="F16614" s="42" t="s">
        <v>10903</v>
      </c>
    </row>
    <row r="16615" spans="1:6" x14ac:dyDescent="0.2">
      <c r="A16615" s="42" t="s">
        <v>5396</v>
      </c>
      <c r="B16615" s="42" t="s">
        <v>8454</v>
      </c>
      <c r="C16615">
        <v>2012</v>
      </c>
      <c r="D16615" s="42" t="s">
        <v>9810</v>
      </c>
      <c r="E16615" t="b">
        <v>0</v>
      </c>
      <c r="F16615" s="42" t="s">
        <v>10903</v>
      </c>
    </row>
    <row r="16616" spans="1:6" x14ac:dyDescent="0.2">
      <c r="A16616" s="42" t="s">
        <v>5396</v>
      </c>
      <c r="B16616" s="42" t="s">
        <v>8454</v>
      </c>
      <c r="C16616">
        <v>2013</v>
      </c>
      <c r="D16616" s="42" t="s">
        <v>10904</v>
      </c>
      <c r="E16616" t="b">
        <v>0</v>
      </c>
      <c r="F16616" s="42" t="s">
        <v>10903</v>
      </c>
    </row>
    <row r="16617" spans="1:6" x14ac:dyDescent="0.2">
      <c r="A16617" s="42" t="s">
        <v>5396</v>
      </c>
      <c r="B16617" s="42" t="s">
        <v>8454</v>
      </c>
      <c r="C16617">
        <v>2014</v>
      </c>
      <c r="D16617" s="42" t="s">
        <v>8499</v>
      </c>
      <c r="E16617" t="b">
        <v>0</v>
      </c>
      <c r="F16617" s="42" t="s">
        <v>10903</v>
      </c>
    </row>
    <row r="16618" spans="1:6" x14ac:dyDescent="0.2">
      <c r="A16618" s="42" t="s">
        <v>5396</v>
      </c>
      <c r="B16618" s="42" t="s">
        <v>8454</v>
      </c>
      <c r="C16618">
        <v>2015</v>
      </c>
      <c r="D16618" s="42" t="s">
        <v>10905</v>
      </c>
      <c r="E16618" t="b">
        <v>0</v>
      </c>
      <c r="F16618" s="42" t="s">
        <v>10903</v>
      </c>
    </row>
    <row r="16619" spans="1:6" x14ac:dyDescent="0.2">
      <c r="A16619" s="42" t="s">
        <v>5396</v>
      </c>
      <c r="B16619" s="42" t="s">
        <v>8454</v>
      </c>
      <c r="C16619">
        <v>2016</v>
      </c>
      <c r="D16619" s="42" t="s">
        <v>9682</v>
      </c>
      <c r="E16619" t="b">
        <v>0</v>
      </c>
      <c r="F16619" s="42" t="s">
        <v>10903</v>
      </c>
    </row>
    <row r="16620" spans="1:6" x14ac:dyDescent="0.2">
      <c r="A16620" s="42" t="s">
        <v>5396</v>
      </c>
      <c r="B16620" s="42" t="s">
        <v>8462</v>
      </c>
      <c r="C16620">
        <v>2010</v>
      </c>
      <c r="D16620" s="42" t="s">
        <v>9085</v>
      </c>
      <c r="E16620" t="b">
        <v>0</v>
      </c>
      <c r="F16620" s="42" t="s">
        <v>10903</v>
      </c>
    </row>
    <row r="16621" spans="1:6" x14ac:dyDescent="0.2">
      <c r="A16621" s="42" t="s">
        <v>5396</v>
      </c>
      <c r="B16621" s="42" t="s">
        <v>8462</v>
      </c>
      <c r="C16621">
        <v>2011</v>
      </c>
      <c r="D16621" s="42" t="s">
        <v>10472</v>
      </c>
      <c r="E16621" t="b">
        <v>0</v>
      </c>
      <c r="F16621" s="42" t="s">
        <v>10903</v>
      </c>
    </row>
    <row r="16622" spans="1:6" x14ac:dyDescent="0.2">
      <c r="A16622" s="42" t="s">
        <v>5396</v>
      </c>
      <c r="B16622" s="42" t="s">
        <v>8462</v>
      </c>
      <c r="C16622">
        <v>2012</v>
      </c>
      <c r="D16622" s="42" t="s">
        <v>9810</v>
      </c>
      <c r="E16622" t="b">
        <v>0</v>
      </c>
      <c r="F16622" s="42" t="s">
        <v>10903</v>
      </c>
    </row>
    <row r="16623" spans="1:6" x14ac:dyDescent="0.2">
      <c r="A16623" s="42" t="s">
        <v>5396</v>
      </c>
      <c r="B16623" s="42" t="s">
        <v>8462</v>
      </c>
      <c r="C16623">
        <v>2013</v>
      </c>
      <c r="D16623" s="42" t="s">
        <v>10904</v>
      </c>
      <c r="E16623" t="b">
        <v>0</v>
      </c>
      <c r="F16623" s="42" t="s">
        <v>10903</v>
      </c>
    </row>
    <row r="16624" spans="1:6" x14ac:dyDescent="0.2">
      <c r="A16624" s="42" t="s">
        <v>5396</v>
      </c>
      <c r="B16624" s="42" t="s">
        <v>8462</v>
      </c>
      <c r="C16624">
        <v>2014</v>
      </c>
      <c r="D16624" s="42" t="s">
        <v>8499</v>
      </c>
      <c r="E16624" t="b">
        <v>0</v>
      </c>
      <c r="F16624" s="42" t="s">
        <v>10903</v>
      </c>
    </row>
    <row r="16625" spans="1:6" x14ac:dyDescent="0.2">
      <c r="A16625" s="42" t="s">
        <v>5396</v>
      </c>
      <c r="B16625" s="42" t="s">
        <v>8462</v>
      </c>
      <c r="C16625">
        <v>2015</v>
      </c>
      <c r="D16625" s="42" t="s">
        <v>10905</v>
      </c>
      <c r="E16625" t="b">
        <v>0</v>
      </c>
      <c r="F16625" s="42" t="s">
        <v>10903</v>
      </c>
    </row>
    <row r="16626" spans="1:6" x14ac:dyDescent="0.2">
      <c r="A16626" s="42" t="s">
        <v>5396</v>
      </c>
      <c r="B16626" s="42" t="s">
        <v>8462</v>
      </c>
      <c r="C16626">
        <v>2016</v>
      </c>
      <c r="D16626" s="42" t="s">
        <v>9682</v>
      </c>
      <c r="E16626" t="b">
        <v>0</v>
      </c>
      <c r="F16626" s="42" t="s">
        <v>10903</v>
      </c>
    </row>
    <row r="16627" spans="1:6" x14ac:dyDescent="0.2">
      <c r="A16627" s="42" t="s">
        <v>5396</v>
      </c>
      <c r="B16627" s="42" t="s">
        <v>8464</v>
      </c>
      <c r="C16627">
        <v>2010</v>
      </c>
      <c r="D16627" s="42" t="s">
        <v>8638</v>
      </c>
      <c r="E16627" t="b">
        <v>0</v>
      </c>
      <c r="F16627" s="42" t="s">
        <v>10903</v>
      </c>
    </row>
    <row r="16628" spans="1:6" x14ac:dyDescent="0.2">
      <c r="A16628" s="42" t="s">
        <v>5396</v>
      </c>
      <c r="B16628" s="42" t="s">
        <v>8464</v>
      </c>
      <c r="C16628">
        <v>2011</v>
      </c>
      <c r="D16628" s="42" t="s">
        <v>8638</v>
      </c>
      <c r="E16628" t="b">
        <v>0</v>
      </c>
      <c r="F16628" s="42" t="s">
        <v>10903</v>
      </c>
    </row>
    <row r="16629" spans="1:6" x14ac:dyDescent="0.2">
      <c r="A16629" s="42" t="s">
        <v>5396</v>
      </c>
      <c r="B16629" s="42" t="s">
        <v>8464</v>
      </c>
      <c r="C16629">
        <v>2012</v>
      </c>
      <c r="D16629" s="42" t="s">
        <v>8638</v>
      </c>
      <c r="E16629" t="b">
        <v>0</v>
      </c>
      <c r="F16629" s="42" t="s">
        <v>10903</v>
      </c>
    </row>
    <row r="16630" spans="1:6" x14ac:dyDescent="0.2">
      <c r="A16630" s="42" t="s">
        <v>5396</v>
      </c>
      <c r="B16630" s="42" t="s">
        <v>8464</v>
      </c>
      <c r="C16630">
        <v>2013</v>
      </c>
      <c r="D16630" s="42" t="s">
        <v>8598</v>
      </c>
      <c r="E16630" t="b">
        <v>0</v>
      </c>
      <c r="F16630" s="42" t="s">
        <v>10903</v>
      </c>
    </row>
    <row r="16631" spans="1:6" x14ac:dyDescent="0.2">
      <c r="A16631" s="42" t="s">
        <v>5396</v>
      </c>
      <c r="B16631" s="42" t="s">
        <v>8464</v>
      </c>
      <c r="C16631">
        <v>2014</v>
      </c>
      <c r="D16631" s="42" t="s">
        <v>8598</v>
      </c>
      <c r="E16631" t="b">
        <v>0</v>
      </c>
      <c r="F16631" s="42" t="s">
        <v>10903</v>
      </c>
    </row>
    <row r="16632" spans="1:6" x14ac:dyDescent="0.2">
      <c r="A16632" s="42" t="s">
        <v>5396</v>
      </c>
      <c r="B16632" s="42" t="s">
        <v>8464</v>
      </c>
      <c r="C16632">
        <v>2015</v>
      </c>
      <c r="D16632" s="42" t="s">
        <v>8598</v>
      </c>
      <c r="E16632" t="b">
        <v>0</v>
      </c>
      <c r="F16632" s="42" t="s">
        <v>10903</v>
      </c>
    </row>
    <row r="16633" spans="1:6" x14ac:dyDescent="0.2">
      <c r="A16633" s="42" t="s">
        <v>5396</v>
      </c>
      <c r="B16633" s="42" t="s">
        <v>8464</v>
      </c>
      <c r="C16633">
        <v>2016</v>
      </c>
      <c r="D16633" s="42" t="s">
        <v>8971</v>
      </c>
      <c r="E16633" t="b">
        <v>0</v>
      </c>
      <c r="F16633" s="42" t="s">
        <v>10903</v>
      </c>
    </row>
    <row r="16634" spans="1:6" x14ac:dyDescent="0.2">
      <c r="A16634" s="42" t="s">
        <v>5398</v>
      </c>
      <c r="B16634" s="42" t="s">
        <v>8454</v>
      </c>
      <c r="C16634">
        <v>2010</v>
      </c>
      <c r="D16634" s="42" t="s">
        <v>8687</v>
      </c>
      <c r="E16634" t="b">
        <v>0</v>
      </c>
      <c r="F16634" s="42" t="s">
        <v>8688</v>
      </c>
    </row>
    <row r="16635" spans="1:6" x14ac:dyDescent="0.2">
      <c r="A16635" s="42" t="s">
        <v>5398</v>
      </c>
      <c r="B16635" s="42" t="s">
        <v>8454</v>
      </c>
      <c r="C16635">
        <v>2011</v>
      </c>
      <c r="D16635" s="42" t="s">
        <v>8689</v>
      </c>
      <c r="E16635" t="b">
        <v>0</v>
      </c>
      <c r="F16635" s="42" t="s">
        <v>8688</v>
      </c>
    </row>
    <row r="16636" spans="1:6" x14ac:dyDescent="0.2">
      <c r="A16636" s="42" t="s">
        <v>5398</v>
      </c>
      <c r="B16636" s="42" t="s">
        <v>8454</v>
      </c>
      <c r="C16636">
        <v>2012</v>
      </c>
      <c r="D16636" s="42" t="s">
        <v>8457</v>
      </c>
      <c r="E16636" t="b">
        <v>0</v>
      </c>
      <c r="F16636" s="42" t="s">
        <v>8688</v>
      </c>
    </row>
    <row r="16637" spans="1:6" x14ac:dyDescent="0.2">
      <c r="A16637" s="42" t="s">
        <v>5398</v>
      </c>
      <c r="B16637" s="42" t="s">
        <v>8454</v>
      </c>
      <c r="C16637">
        <v>2013</v>
      </c>
      <c r="D16637" s="42" t="s">
        <v>8690</v>
      </c>
      <c r="E16637" t="b">
        <v>0</v>
      </c>
      <c r="F16637" s="42" t="s">
        <v>8688</v>
      </c>
    </row>
    <row r="16638" spans="1:6" x14ac:dyDescent="0.2">
      <c r="A16638" s="42" t="s">
        <v>5398</v>
      </c>
      <c r="B16638" s="42" t="s">
        <v>8454</v>
      </c>
      <c r="C16638">
        <v>2014</v>
      </c>
      <c r="D16638" s="42" t="s">
        <v>8691</v>
      </c>
      <c r="E16638" t="b">
        <v>0</v>
      </c>
      <c r="F16638" s="42" t="s">
        <v>8688</v>
      </c>
    </row>
    <row r="16639" spans="1:6" x14ac:dyDescent="0.2">
      <c r="A16639" s="42" t="s">
        <v>5398</v>
      </c>
      <c r="B16639" s="42" t="s">
        <v>8454</v>
      </c>
      <c r="C16639">
        <v>2015</v>
      </c>
      <c r="D16639" s="42" t="s">
        <v>8692</v>
      </c>
      <c r="E16639" t="b">
        <v>0</v>
      </c>
      <c r="F16639" s="42" t="s">
        <v>8688</v>
      </c>
    </row>
    <row r="16640" spans="1:6" x14ac:dyDescent="0.2">
      <c r="A16640" s="42" t="s">
        <v>5398</v>
      </c>
      <c r="B16640" s="42" t="s">
        <v>8454</v>
      </c>
      <c r="C16640">
        <v>2016</v>
      </c>
      <c r="D16640" s="42" t="s">
        <v>8693</v>
      </c>
      <c r="E16640" t="b">
        <v>0</v>
      </c>
      <c r="F16640" s="42" t="s">
        <v>8688</v>
      </c>
    </row>
    <row r="16641" spans="1:6" x14ac:dyDescent="0.2">
      <c r="A16641" s="42" t="s">
        <v>5398</v>
      </c>
      <c r="B16641" s="42" t="s">
        <v>8462</v>
      </c>
      <c r="C16641">
        <v>2010</v>
      </c>
      <c r="D16641" s="42" t="s">
        <v>8687</v>
      </c>
      <c r="E16641" t="b">
        <v>0</v>
      </c>
      <c r="F16641" s="42" t="s">
        <v>8688</v>
      </c>
    </row>
    <row r="16642" spans="1:6" x14ac:dyDescent="0.2">
      <c r="A16642" s="42" t="s">
        <v>5398</v>
      </c>
      <c r="B16642" s="42" t="s">
        <v>8462</v>
      </c>
      <c r="C16642">
        <v>2011</v>
      </c>
      <c r="D16642" s="42" t="s">
        <v>8689</v>
      </c>
      <c r="E16642" t="b">
        <v>0</v>
      </c>
      <c r="F16642" s="42" t="s">
        <v>8688</v>
      </c>
    </row>
    <row r="16643" spans="1:6" x14ac:dyDescent="0.2">
      <c r="A16643" s="42" t="s">
        <v>5398</v>
      </c>
      <c r="B16643" s="42" t="s">
        <v>8462</v>
      </c>
      <c r="C16643">
        <v>2012</v>
      </c>
      <c r="D16643" s="42" t="s">
        <v>8457</v>
      </c>
      <c r="E16643" t="b">
        <v>0</v>
      </c>
      <c r="F16643" s="42" t="s">
        <v>8688</v>
      </c>
    </row>
    <row r="16644" spans="1:6" x14ac:dyDescent="0.2">
      <c r="A16644" s="42" t="s">
        <v>5398</v>
      </c>
      <c r="B16644" s="42" t="s">
        <v>8462</v>
      </c>
      <c r="C16644">
        <v>2013</v>
      </c>
      <c r="D16644" s="42" t="s">
        <v>8694</v>
      </c>
      <c r="E16644" t="b">
        <v>0</v>
      </c>
      <c r="F16644" s="42" t="s">
        <v>8688</v>
      </c>
    </row>
    <row r="16645" spans="1:6" x14ac:dyDescent="0.2">
      <c r="A16645" s="42" t="s">
        <v>5398</v>
      </c>
      <c r="B16645" s="42" t="s">
        <v>8462</v>
      </c>
      <c r="C16645">
        <v>2014</v>
      </c>
      <c r="D16645" s="42" t="s">
        <v>8691</v>
      </c>
      <c r="E16645" t="b">
        <v>0</v>
      </c>
      <c r="F16645" s="42" t="s">
        <v>8688</v>
      </c>
    </row>
    <row r="16646" spans="1:6" x14ac:dyDescent="0.2">
      <c r="A16646" s="42" t="s">
        <v>5398</v>
      </c>
      <c r="B16646" s="42" t="s">
        <v>8462</v>
      </c>
      <c r="C16646">
        <v>2015</v>
      </c>
      <c r="D16646" s="42" t="s">
        <v>8692</v>
      </c>
      <c r="E16646" t="b">
        <v>0</v>
      </c>
      <c r="F16646" s="42" t="s">
        <v>8688</v>
      </c>
    </row>
    <row r="16647" spans="1:6" x14ac:dyDescent="0.2">
      <c r="A16647" s="42" t="s">
        <v>5398</v>
      </c>
      <c r="B16647" s="42" t="s">
        <v>8462</v>
      </c>
      <c r="C16647">
        <v>2016</v>
      </c>
      <c r="D16647" s="42" t="s">
        <v>8693</v>
      </c>
      <c r="E16647" t="b">
        <v>0</v>
      </c>
      <c r="F16647" s="42" t="s">
        <v>8688</v>
      </c>
    </row>
    <row r="16648" spans="1:6" x14ac:dyDescent="0.2">
      <c r="A16648" s="42" t="s">
        <v>5398</v>
      </c>
      <c r="B16648" s="42" t="s">
        <v>8464</v>
      </c>
      <c r="C16648">
        <v>2010</v>
      </c>
      <c r="D16648" s="42" t="s">
        <v>8547</v>
      </c>
      <c r="E16648" t="b">
        <v>0</v>
      </c>
      <c r="F16648" s="42" t="s">
        <v>8688</v>
      </c>
    </row>
    <row r="16649" spans="1:6" x14ac:dyDescent="0.2">
      <c r="A16649" s="42" t="s">
        <v>5398</v>
      </c>
      <c r="B16649" s="42" t="s">
        <v>8464</v>
      </c>
      <c r="C16649">
        <v>2011</v>
      </c>
      <c r="D16649" s="42" t="s">
        <v>8695</v>
      </c>
      <c r="E16649" t="b">
        <v>0</v>
      </c>
      <c r="F16649" s="42" t="s">
        <v>8688</v>
      </c>
    </row>
    <row r="16650" spans="1:6" x14ac:dyDescent="0.2">
      <c r="A16650" s="42" t="s">
        <v>5398</v>
      </c>
      <c r="B16650" s="42" t="s">
        <v>8464</v>
      </c>
      <c r="C16650">
        <v>2012</v>
      </c>
      <c r="D16650" s="42" t="s">
        <v>8696</v>
      </c>
      <c r="E16650" t="b">
        <v>0</v>
      </c>
      <c r="F16650" s="42" t="s">
        <v>8688</v>
      </c>
    </row>
    <row r="16651" spans="1:6" x14ac:dyDescent="0.2">
      <c r="A16651" s="42" t="s">
        <v>5398</v>
      </c>
      <c r="B16651" s="42" t="s">
        <v>8464</v>
      </c>
      <c r="C16651">
        <v>2013</v>
      </c>
      <c r="D16651" s="42" t="s">
        <v>8697</v>
      </c>
      <c r="E16651" t="b">
        <v>0</v>
      </c>
      <c r="F16651" s="42" t="s">
        <v>8688</v>
      </c>
    </row>
    <row r="16652" spans="1:6" x14ac:dyDescent="0.2">
      <c r="A16652" s="42" t="s">
        <v>5398</v>
      </c>
      <c r="B16652" s="42" t="s">
        <v>8464</v>
      </c>
      <c r="C16652">
        <v>2014</v>
      </c>
      <c r="D16652" s="42" t="s">
        <v>8460</v>
      </c>
      <c r="E16652" t="b">
        <v>0</v>
      </c>
      <c r="F16652" s="42" t="s">
        <v>8688</v>
      </c>
    </row>
    <row r="16653" spans="1:6" x14ac:dyDescent="0.2">
      <c r="A16653" s="42" t="s">
        <v>5398</v>
      </c>
      <c r="B16653" s="42" t="s">
        <v>8464</v>
      </c>
      <c r="C16653">
        <v>2015</v>
      </c>
      <c r="D16653" s="42" t="s">
        <v>8698</v>
      </c>
      <c r="E16653" t="b">
        <v>0</v>
      </c>
      <c r="F16653" s="42" t="s">
        <v>8688</v>
      </c>
    </row>
    <row r="16654" spans="1:6" x14ac:dyDescent="0.2">
      <c r="A16654" s="42" t="s">
        <v>5398</v>
      </c>
      <c r="B16654" s="42" t="s">
        <v>8464</v>
      </c>
      <c r="C16654">
        <v>2016</v>
      </c>
      <c r="D16654" s="42" t="s">
        <v>8699</v>
      </c>
      <c r="E16654" t="b">
        <v>0</v>
      </c>
      <c r="F16654" s="42" t="s">
        <v>8688</v>
      </c>
    </row>
    <row r="16655" spans="1:6" x14ac:dyDescent="0.2">
      <c r="A16655" s="42" t="s">
        <v>5400</v>
      </c>
      <c r="B16655" s="42" t="s">
        <v>8454</v>
      </c>
      <c r="C16655">
        <v>2013</v>
      </c>
      <c r="D16655" s="42" t="s">
        <v>8682</v>
      </c>
      <c r="E16655" t="b">
        <v>0</v>
      </c>
      <c r="F16655" s="42" t="s">
        <v>10941</v>
      </c>
    </row>
    <row r="16656" spans="1:6" x14ac:dyDescent="0.2">
      <c r="A16656" s="42" t="s">
        <v>5400</v>
      </c>
      <c r="B16656" s="42" t="s">
        <v>8454</v>
      </c>
      <c r="C16656">
        <v>2014</v>
      </c>
      <c r="D16656" s="42" t="s">
        <v>8675</v>
      </c>
      <c r="E16656" t="b">
        <v>0</v>
      </c>
      <c r="F16656" s="42" t="s">
        <v>10941</v>
      </c>
    </row>
    <row r="16657" spans="1:6" x14ac:dyDescent="0.2">
      <c r="A16657" s="42" t="s">
        <v>5400</v>
      </c>
      <c r="B16657" s="42" t="s">
        <v>8454</v>
      </c>
      <c r="C16657">
        <v>2015</v>
      </c>
      <c r="D16657" s="42" t="s">
        <v>8699</v>
      </c>
      <c r="E16657" t="b">
        <v>0</v>
      </c>
      <c r="F16657" s="42" t="s">
        <v>10941</v>
      </c>
    </row>
    <row r="16658" spans="1:6" x14ac:dyDescent="0.2">
      <c r="A16658" s="42" t="s">
        <v>5400</v>
      </c>
      <c r="B16658" s="42" t="s">
        <v>8454</v>
      </c>
      <c r="C16658">
        <v>2016</v>
      </c>
      <c r="D16658" s="42" t="s">
        <v>9364</v>
      </c>
      <c r="E16658" t="b">
        <v>0</v>
      </c>
      <c r="F16658" s="42" t="s">
        <v>10941</v>
      </c>
    </row>
    <row r="16659" spans="1:6" x14ac:dyDescent="0.2">
      <c r="A16659" s="42" t="s">
        <v>5400</v>
      </c>
      <c r="B16659" s="42" t="s">
        <v>8454</v>
      </c>
      <c r="C16659">
        <v>2017</v>
      </c>
      <c r="D16659" s="42" t="s">
        <v>9364</v>
      </c>
      <c r="E16659" t="b">
        <v>0</v>
      </c>
      <c r="F16659" s="42" t="s">
        <v>10941</v>
      </c>
    </row>
    <row r="16660" spans="1:6" x14ac:dyDescent="0.2">
      <c r="A16660" s="42" t="s">
        <v>5400</v>
      </c>
      <c r="B16660" s="42" t="s">
        <v>8454</v>
      </c>
      <c r="C16660">
        <v>2018</v>
      </c>
      <c r="D16660" s="42" t="s">
        <v>8686</v>
      </c>
      <c r="E16660" t="b">
        <v>0</v>
      </c>
      <c r="F16660" s="42" t="s">
        <v>10941</v>
      </c>
    </row>
    <row r="16661" spans="1:6" x14ac:dyDescent="0.2">
      <c r="A16661" s="42" t="s">
        <v>5400</v>
      </c>
      <c r="B16661" s="42" t="s">
        <v>8454</v>
      </c>
      <c r="C16661">
        <v>2019</v>
      </c>
      <c r="D16661" s="42" t="s">
        <v>8727</v>
      </c>
      <c r="E16661" t="b">
        <v>0</v>
      </c>
      <c r="F16661" s="42" t="s">
        <v>10941</v>
      </c>
    </row>
    <row r="16662" spans="1:6" x14ac:dyDescent="0.2">
      <c r="A16662" s="42" t="s">
        <v>5400</v>
      </c>
      <c r="B16662" s="42" t="s">
        <v>8462</v>
      </c>
      <c r="C16662">
        <v>2013</v>
      </c>
      <c r="D16662" s="42" t="s">
        <v>8682</v>
      </c>
      <c r="E16662" t="b">
        <v>0</v>
      </c>
      <c r="F16662" s="42" t="s">
        <v>10941</v>
      </c>
    </row>
    <row r="16663" spans="1:6" x14ac:dyDescent="0.2">
      <c r="A16663" s="42" t="s">
        <v>5400</v>
      </c>
      <c r="B16663" s="42" t="s">
        <v>8462</v>
      </c>
      <c r="C16663">
        <v>2014</v>
      </c>
      <c r="D16663" s="42" t="s">
        <v>8675</v>
      </c>
      <c r="E16663" t="b">
        <v>0</v>
      </c>
      <c r="F16663" s="42" t="s">
        <v>10941</v>
      </c>
    </row>
    <row r="16664" spans="1:6" x14ac:dyDescent="0.2">
      <c r="A16664" s="42" t="s">
        <v>5400</v>
      </c>
      <c r="B16664" s="42" t="s">
        <v>8462</v>
      </c>
      <c r="C16664">
        <v>2015</v>
      </c>
      <c r="D16664" s="42" t="s">
        <v>8699</v>
      </c>
      <c r="E16664" t="b">
        <v>0</v>
      </c>
      <c r="F16664" s="42" t="s">
        <v>10941</v>
      </c>
    </row>
    <row r="16665" spans="1:6" x14ac:dyDescent="0.2">
      <c r="A16665" s="42" t="s">
        <v>5400</v>
      </c>
      <c r="B16665" s="42" t="s">
        <v>8462</v>
      </c>
      <c r="C16665">
        <v>2016</v>
      </c>
      <c r="D16665" s="42" t="s">
        <v>9364</v>
      </c>
      <c r="E16665" t="b">
        <v>0</v>
      </c>
      <c r="F16665" s="42" t="s">
        <v>10941</v>
      </c>
    </row>
    <row r="16666" spans="1:6" x14ac:dyDescent="0.2">
      <c r="A16666" s="42" t="s">
        <v>5400</v>
      </c>
      <c r="B16666" s="42" t="s">
        <v>8462</v>
      </c>
      <c r="C16666">
        <v>2017</v>
      </c>
      <c r="D16666" s="42" t="s">
        <v>9364</v>
      </c>
      <c r="E16666" t="b">
        <v>0</v>
      </c>
      <c r="F16666" s="42" t="s">
        <v>10941</v>
      </c>
    </row>
    <row r="16667" spans="1:6" x14ac:dyDescent="0.2">
      <c r="A16667" s="42" t="s">
        <v>5400</v>
      </c>
      <c r="B16667" s="42" t="s">
        <v>8462</v>
      </c>
      <c r="C16667">
        <v>2018</v>
      </c>
      <c r="D16667" s="42" t="s">
        <v>8686</v>
      </c>
      <c r="E16667" t="b">
        <v>0</v>
      </c>
      <c r="F16667" s="42" t="s">
        <v>10941</v>
      </c>
    </row>
    <row r="16668" spans="1:6" x14ac:dyDescent="0.2">
      <c r="A16668" s="42" t="s">
        <v>5400</v>
      </c>
      <c r="B16668" s="42" t="s">
        <v>8462</v>
      </c>
      <c r="C16668">
        <v>2019</v>
      </c>
      <c r="D16668" s="42" t="s">
        <v>8727</v>
      </c>
      <c r="E16668" t="b">
        <v>0</v>
      </c>
      <c r="F16668" s="42" t="s">
        <v>10941</v>
      </c>
    </row>
    <row r="16669" spans="1:6" x14ac:dyDescent="0.2">
      <c r="A16669" s="42" t="s">
        <v>5400</v>
      </c>
      <c r="B16669" s="42" t="s">
        <v>8464</v>
      </c>
      <c r="C16669">
        <v>2013</v>
      </c>
      <c r="D16669" s="42" t="s">
        <v>8677</v>
      </c>
      <c r="E16669" t="b">
        <v>0</v>
      </c>
      <c r="F16669" s="42" t="s">
        <v>10941</v>
      </c>
    </row>
    <row r="16670" spans="1:6" x14ac:dyDescent="0.2">
      <c r="A16670" s="42" t="s">
        <v>5400</v>
      </c>
      <c r="B16670" s="42" t="s">
        <v>8464</v>
      </c>
      <c r="C16670">
        <v>2014</v>
      </c>
      <c r="D16670" s="42" t="s">
        <v>8677</v>
      </c>
      <c r="E16670" t="b">
        <v>0</v>
      </c>
      <c r="F16670" s="42" t="s">
        <v>10941</v>
      </c>
    </row>
    <row r="16671" spans="1:6" x14ac:dyDescent="0.2">
      <c r="A16671" s="42" t="s">
        <v>5400</v>
      </c>
      <c r="B16671" s="42" t="s">
        <v>8464</v>
      </c>
      <c r="C16671">
        <v>2015</v>
      </c>
      <c r="D16671" s="42" t="s">
        <v>8677</v>
      </c>
      <c r="E16671" t="b">
        <v>0</v>
      </c>
      <c r="F16671" s="42" t="s">
        <v>10941</v>
      </c>
    </row>
    <row r="16672" spans="1:6" x14ac:dyDescent="0.2">
      <c r="A16672" s="42" t="s">
        <v>5400</v>
      </c>
      <c r="B16672" s="42" t="s">
        <v>8464</v>
      </c>
      <c r="C16672">
        <v>2016</v>
      </c>
      <c r="D16672" s="42" t="s">
        <v>8677</v>
      </c>
      <c r="E16672" t="b">
        <v>0</v>
      </c>
      <c r="F16672" s="42" t="s">
        <v>10941</v>
      </c>
    </row>
    <row r="16673" spans="1:6" x14ac:dyDescent="0.2">
      <c r="A16673" s="42" t="s">
        <v>5400</v>
      </c>
      <c r="B16673" s="42" t="s">
        <v>8464</v>
      </c>
      <c r="C16673">
        <v>2017</v>
      </c>
      <c r="D16673" s="42" t="s">
        <v>8677</v>
      </c>
      <c r="E16673" t="b">
        <v>0</v>
      </c>
      <c r="F16673" s="42" t="s">
        <v>10941</v>
      </c>
    </row>
    <row r="16674" spans="1:6" x14ac:dyDescent="0.2">
      <c r="A16674" s="42" t="s">
        <v>5400</v>
      </c>
      <c r="B16674" s="42" t="s">
        <v>8464</v>
      </c>
      <c r="C16674">
        <v>2018</v>
      </c>
      <c r="D16674" s="42" t="s">
        <v>8677</v>
      </c>
      <c r="E16674" t="b">
        <v>0</v>
      </c>
      <c r="F16674" s="42" t="s">
        <v>10941</v>
      </c>
    </row>
    <row r="16675" spans="1:6" x14ac:dyDescent="0.2">
      <c r="A16675" s="42" t="s">
        <v>5400</v>
      </c>
      <c r="B16675" s="42" t="s">
        <v>8464</v>
      </c>
      <c r="C16675">
        <v>2019</v>
      </c>
      <c r="D16675" s="42" t="s">
        <v>8677</v>
      </c>
      <c r="E16675" t="b">
        <v>0</v>
      </c>
      <c r="F16675" s="42" t="s">
        <v>10941</v>
      </c>
    </row>
    <row r="16676" spans="1:6" x14ac:dyDescent="0.2">
      <c r="A16676" s="42" t="s">
        <v>5408</v>
      </c>
      <c r="B16676" s="42" t="s">
        <v>8454</v>
      </c>
      <c r="C16676">
        <v>2013</v>
      </c>
      <c r="D16676" s="42" t="s">
        <v>9206</v>
      </c>
      <c r="E16676" t="b">
        <v>0</v>
      </c>
      <c r="F16676" s="42" t="s">
        <v>10906</v>
      </c>
    </row>
    <row r="16677" spans="1:6" x14ac:dyDescent="0.2">
      <c r="A16677" s="42" t="s">
        <v>5408</v>
      </c>
      <c r="B16677" s="42" t="s">
        <v>8454</v>
      </c>
      <c r="C16677">
        <v>2014</v>
      </c>
      <c r="D16677" s="42" t="s">
        <v>9193</v>
      </c>
      <c r="E16677" t="b">
        <v>0</v>
      </c>
      <c r="F16677" s="42" t="s">
        <v>10906</v>
      </c>
    </row>
    <row r="16678" spans="1:6" x14ac:dyDescent="0.2">
      <c r="A16678" s="42" t="s">
        <v>5408</v>
      </c>
      <c r="B16678" s="42" t="s">
        <v>8454</v>
      </c>
      <c r="C16678">
        <v>2015</v>
      </c>
      <c r="D16678" s="42" t="s">
        <v>9001</v>
      </c>
      <c r="E16678" t="b">
        <v>0</v>
      </c>
      <c r="F16678" s="42" t="s">
        <v>10906</v>
      </c>
    </row>
    <row r="16679" spans="1:6" x14ac:dyDescent="0.2">
      <c r="A16679" s="42" t="s">
        <v>5408</v>
      </c>
      <c r="B16679" s="42" t="s">
        <v>8454</v>
      </c>
      <c r="C16679">
        <v>2016</v>
      </c>
      <c r="D16679" s="42" t="s">
        <v>10377</v>
      </c>
      <c r="E16679" t="b">
        <v>0</v>
      </c>
      <c r="F16679" s="42" t="s">
        <v>10906</v>
      </c>
    </row>
    <row r="16680" spans="1:6" x14ac:dyDescent="0.2">
      <c r="A16680" s="42" t="s">
        <v>5408</v>
      </c>
      <c r="B16680" s="42" t="s">
        <v>8454</v>
      </c>
      <c r="C16680">
        <v>2017</v>
      </c>
      <c r="D16680" s="42" t="s">
        <v>8672</v>
      </c>
      <c r="E16680" t="b">
        <v>0</v>
      </c>
      <c r="F16680" s="42" t="s">
        <v>10906</v>
      </c>
    </row>
    <row r="16681" spans="1:6" x14ac:dyDescent="0.2">
      <c r="A16681" s="42" t="s">
        <v>5408</v>
      </c>
      <c r="B16681" s="42" t="s">
        <v>8454</v>
      </c>
      <c r="C16681">
        <v>2018</v>
      </c>
      <c r="D16681" s="42" t="s">
        <v>9101</v>
      </c>
      <c r="E16681" t="b">
        <v>0</v>
      </c>
      <c r="F16681" s="42" t="s">
        <v>10906</v>
      </c>
    </row>
    <row r="16682" spans="1:6" x14ac:dyDescent="0.2">
      <c r="A16682" s="42" t="s">
        <v>5408</v>
      </c>
      <c r="B16682" s="42" t="s">
        <v>8454</v>
      </c>
      <c r="C16682">
        <v>2019</v>
      </c>
      <c r="D16682" s="42" t="s">
        <v>9006</v>
      </c>
      <c r="E16682" t="b">
        <v>0</v>
      </c>
      <c r="F16682" s="42" t="s">
        <v>10906</v>
      </c>
    </row>
    <row r="16683" spans="1:6" x14ac:dyDescent="0.2">
      <c r="A16683" s="42" t="s">
        <v>5408</v>
      </c>
      <c r="B16683" s="42" t="s">
        <v>8462</v>
      </c>
      <c r="C16683">
        <v>2013</v>
      </c>
      <c r="D16683" s="42" t="s">
        <v>8513</v>
      </c>
      <c r="E16683" t="b">
        <v>0</v>
      </c>
      <c r="F16683" s="42" t="s">
        <v>10906</v>
      </c>
    </row>
    <row r="16684" spans="1:6" x14ac:dyDescent="0.2">
      <c r="A16684" s="42" t="s">
        <v>5408</v>
      </c>
      <c r="B16684" s="42" t="s">
        <v>8462</v>
      </c>
      <c r="C16684">
        <v>2014</v>
      </c>
      <c r="D16684" s="42" t="s">
        <v>9193</v>
      </c>
      <c r="E16684" t="b">
        <v>0</v>
      </c>
      <c r="F16684" s="42" t="s">
        <v>10906</v>
      </c>
    </row>
    <row r="16685" spans="1:6" x14ac:dyDescent="0.2">
      <c r="A16685" s="42" t="s">
        <v>5408</v>
      </c>
      <c r="B16685" s="42" t="s">
        <v>8462</v>
      </c>
      <c r="C16685">
        <v>2015</v>
      </c>
      <c r="D16685" s="42" t="s">
        <v>8530</v>
      </c>
      <c r="E16685" t="b">
        <v>0</v>
      </c>
      <c r="F16685" s="42" t="s">
        <v>10906</v>
      </c>
    </row>
    <row r="16686" spans="1:6" x14ac:dyDescent="0.2">
      <c r="A16686" s="42" t="s">
        <v>5408</v>
      </c>
      <c r="B16686" s="42" t="s">
        <v>8462</v>
      </c>
      <c r="C16686">
        <v>2016</v>
      </c>
      <c r="D16686" s="42" t="s">
        <v>10377</v>
      </c>
      <c r="E16686" t="b">
        <v>0</v>
      </c>
      <c r="F16686" s="42" t="s">
        <v>10906</v>
      </c>
    </row>
    <row r="16687" spans="1:6" x14ac:dyDescent="0.2">
      <c r="A16687" s="42" t="s">
        <v>5408</v>
      </c>
      <c r="B16687" s="42" t="s">
        <v>8462</v>
      </c>
      <c r="C16687">
        <v>2017</v>
      </c>
      <c r="D16687" s="42" t="s">
        <v>8672</v>
      </c>
      <c r="E16687" t="b">
        <v>0</v>
      </c>
      <c r="F16687" s="42" t="s">
        <v>10906</v>
      </c>
    </row>
    <row r="16688" spans="1:6" x14ac:dyDescent="0.2">
      <c r="A16688" s="42" t="s">
        <v>5408</v>
      </c>
      <c r="B16688" s="42" t="s">
        <v>8462</v>
      </c>
      <c r="C16688">
        <v>2018</v>
      </c>
      <c r="D16688" s="42" t="s">
        <v>9101</v>
      </c>
      <c r="E16688" t="b">
        <v>0</v>
      </c>
      <c r="F16688" s="42" t="s">
        <v>10906</v>
      </c>
    </row>
    <row r="16689" spans="1:6" x14ac:dyDescent="0.2">
      <c r="A16689" s="42" t="s">
        <v>5408</v>
      </c>
      <c r="B16689" s="42" t="s">
        <v>8462</v>
      </c>
      <c r="C16689">
        <v>2019</v>
      </c>
      <c r="D16689" s="42" t="s">
        <v>9136</v>
      </c>
      <c r="E16689" t="b">
        <v>0</v>
      </c>
      <c r="F16689" s="42" t="s">
        <v>10906</v>
      </c>
    </row>
    <row r="16690" spans="1:6" x14ac:dyDescent="0.2">
      <c r="A16690" s="42" t="s">
        <v>5408</v>
      </c>
      <c r="B16690" s="42" t="s">
        <v>8464</v>
      </c>
      <c r="C16690">
        <v>2013</v>
      </c>
      <c r="D16690" s="42" t="s">
        <v>9171</v>
      </c>
      <c r="E16690" t="b">
        <v>0</v>
      </c>
      <c r="F16690" s="42" t="s">
        <v>10906</v>
      </c>
    </row>
    <row r="16691" spans="1:6" x14ac:dyDescent="0.2">
      <c r="A16691" s="42" t="s">
        <v>5408</v>
      </c>
      <c r="B16691" s="42" t="s">
        <v>8464</v>
      </c>
      <c r="C16691">
        <v>2014</v>
      </c>
      <c r="D16691" s="42" t="s">
        <v>9172</v>
      </c>
      <c r="E16691" t="b">
        <v>0</v>
      </c>
      <c r="F16691" s="42" t="s">
        <v>10906</v>
      </c>
    </row>
    <row r="16692" spans="1:6" x14ac:dyDescent="0.2">
      <c r="A16692" s="42" t="s">
        <v>5408</v>
      </c>
      <c r="B16692" s="42" t="s">
        <v>8464</v>
      </c>
      <c r="C16692">
        <v>2015</v>
      </c>
      <c r="D16692" s="42" t="s">
        <v>9168</v>
      </c>
      <c r="E16692" t="b">
        <v>0</v>
      </c>
      <c r="F16692" s="42" t="s">
        <v>10906</v>
      </c>
    </row>
    <row r="16693" spans="1:6" x14ac:dyDescent="0.2">
      <c r="A16693" s="42" t="s">
        <v>5408</v>
      </c>
      <c r="B16693" s="42" t="s">
        <v>8464</v>
      </c>
      <c r="C16693">
        <v>2016</v>
      </c>
      <c r="D16693" s="42" t="s">
        <v>9135</v>
      </c>
      <c r="E16693" t="b">
        <v>0</v>
      </c>
      <c r="F16693" s="42" t="s">
        <v>10906</v>
      </c>
    </row>
    <row r="16694" spans="1:6" x14ac:dyDescent="0.2">
      <c r="A16694" s="42" t="s">
        <v>5408</v>
      </c>
      <c r="B16694" s="42" t="s">
        <v>8464</v>
      </c>
      <c r="C16694">
        <v>2017</v>
      </c>
      <c r="D16694" s="42" t="s">
        <v>8594</v>
      </c>
      <c r="E16694" t="b">
        <v>0</v>
      </c>
      <c r="F16694" s="42" t="s">
        <v>10906</v>
      </c>
    </row>
    <row r="16695" spans="1:6" x14ac:dyDescent="0.2">
      <c r="A16695" s="42" t="s">
        <v>5408</v>
      </c>
      <c r="B16695" s="42" t="s">
        <v>8464</v>
      </c>
      <c r="C16695">
        <v>2018</v>
      </c>
      <c r="D16695" s="42" t="s">
        <v>9125</v>
      </c>
      <c r="E16695" t="b">
        <v>0</v>
      </c>
      <c r="F16695" s="42" t="s">
        <v>10906</v>
      </c>
    </row>
    <row r="16696" spans="1:6" x14ac:dyDescent="0.2">
      <c r="A16696" s="42" t="s">
        <v>5408</v>
      </c>
      <c r="B16696" s="42" t="s">
        <v>8464</v>
      </c>
      <c r="C16696">
        <v>2019</v>
      </c>
      <c r="D16696" s="42" t="s">
        <v>8552</v>
      </c>
      <c r="E16696" t="b">
        <v>0</v>
      </c>
      <c r="F16696" s="42" t="s">
        <v>10906</v>
      </c>
    </row>
    <row r="16697" spans="1:6" x14ac:dyDescent="0.2">
      <c r="A16697" s="42" t="s">
        <v>5410</v>
      </c>
      <c r="B16697" s="42" t="s">
        <v>8454</v>
      </c>
      <c r="C16697">
        <v>2013</v>
      </c>
      <c r="D16697" s="42" t="s">
        <v>9463</v>
      </c>
      <c r="E16697" t="b">
        <v>0</v>
      </c>
      <c r="F16697" s="42" t="s">
        <v>10942</v>
      </c>
    </row>
    <row r="16698" spans="1:6" x14ac:dyDescent="0.2">
      <c r="A16698" s="42" t="s">
        <v>5410</v>
      </c>
      <c r="B16698" s="42" t="s">
        <v>8454</v>
      </c>
      <c r="C16698">
        <v>2014</v>
      </c>
      <c r="D16698" s="42" t="s">
        <v>8558</v>
      </c>
      <c r="E16698" t="b">
        <v>0</v>
      </c>
      <c r="F16698" s="42" t="s">
        <v>10942</v>
      </c>
    </row>
    <row r="16699" spans="1:6" x14ac:dyDescent="0.2">
      <c r="A16699" s="42" t="s">
        <v>5410</v>
      </c>
      <c r="B16699" s="42" t="s">
        <v>8454</v>
      </c>
      <c r="C16699">
        <v>2015</v>
      </c>
      <c r="D16699" s="42" t="s">
        <v>8491</v>
      </c>
      <c r="E16699" t="b">
        <v>0</v>
      </c>
      <c r="F16699" s="42" t="s">
        <v>10942</v>
      </c>
    </row>
    <row r="16700" spans="1:6" x14ac:dyDescent="0.2">
      <c r="A16700" s="42" t="s">
        <v>5410</v>
      </c>
      <c r="B16700" s="42" t="s">
        <v>8454</v>
      </c>
      <c r="C16700">
        <v>2016</v>
      </c>
      <c r="D16700" s="42" t="s">
        <v>8625</v>
      </c>
      <c r="E16700" t="b">
        <v>0</v>
      </c>
      <c r="F16700" s="42" t="s">
        <v>10942</v>
      </c>
    </row>
    <row r="16701" spans="1:6" x14ac:dyDescent="0.2">
      <c r="A16701" s="42" t="s">
        <v>5410</v>
      </c>
      <c r="B16701" s="42" t="s">
        <v>8454</v>
      </c>
      <c r="C16701">
        <v>2017</v>
      </c>
      <c r="D16701" s="42" t="s">
        <v>9134</v>
      </c>
      <c r="E16701" t="b">
        <v>0</v>
      </c>
      <c r="F16701" s="42" t="s">
        <v>10942</v>
      </c>
    </row>
    <row r="16702" spans="1:6" x14ac:dyDescent="0.2">
      <c r="A16702" s="42" t="s">
        <v>5410</v>
      </c>
      <c r="B16702" s="42" t="s">
        <v>8454</v>
      </c>
      <c r="C16702">
        <v>2018</v>
      </c>
      <c r="D16702" s="42" t="s">
        <v>9244</v>
      </c>
      <c r="E16702" t="b">
        <v>0</v>
      </c>
      <c r="F16702" s="42" t="s">
        <v>10942</v>
      </c>
    </row>
    <row r="16703" spans="1:6" x14ac:dyDescent="0.2">
      <c r="A16703" s="42" t="s">
        <v>5410</v>
      </c>
      <c r="B16703" s="42" t="s">
        <v>8454</v>
      </c>
      <c r="C16703">
        <v>2019</v>
      </c>
      <c r="D16703" s="42" t="s">
        <v>8524</v>
      </c>
      <c r="E16703" t="b">
        <v>0</v>
      </c>
      <c r="F16703" s="42" t="s">
        <v>10942</v>
      </c>
    </row>
    <row r="16704" spans="1:6" x14ac:dyDescent="0.2">
      <c r="A16704" s="42" t="s">
        <v>5410</v>
      </c>
      <c r="B16704" s="42" t="s">
        <v>8462</v>
      </c>
      <c r="C16704">
        <v>2013</v>
      </c>
      <c r="D16704" s="42" t="s">
        <v>9222</v>
      </c>
      <c r="E16704" t="b">
        <v>0</v>
      </c>
      <c r="F16704" s="42" t="s">
        <v>10942</v>
      </c>
    </row>
    <row r="16705" spans="1:6" x14ac:dyDescent="0.2">
      <c r="A16705" s="42" t="s">
        <v>5410</v>
      </c>
      <c r="B16705" s="42" t="s">
        <v>8462</v>
      </c>
      <c r="C16705">
        <v>2014</v>
      </c>
      <c r="D16705" s="42" t="s">
        <v>9234</v>
      </c>
      <c r="E16705" t="b">
        <v>0</v>
      </c>
      <c r="F16705" s="42" t="s">
        <v>10942</v>
      </c>
    </row>
    <row r="16706" spans="1:6" x14ac:dyDescent="0.2">
      <c r="A16706" s="42" t="s">
        <v>5410</v>
      </c>
      <c r="B16706" s="42" t="s">
        <v>8462</v>
      </c>
      <c r="C16706">
        <v>2015</v>
      </c>
      <c r="D16706" s="42" t="s">
        <v>9132</v>
      </c>
      <c r="E16706" t="b">
        <v>0</v>
      </c>
      <c r="F16706" s="42" t="s">
        <v>10942</v>
      </c>
    </row>
    <row r="16707" spans="1:6" x14ac:dyDescent="0.2">
      <c r="A16707" s="42" t="s">
        <v>5410</v>
      </c>
      <c r="B16707" s="42" t="s">
        <v>8462</v>
      </c>
      <c r="C16707">
        <v>2016</v>
      </c>
      <c r="D16707" s="42" t="s">
        <v>8455</v>
      </c>
      <c r="E16707" t="b">
        <v>0</v>
      </c>
      <c r="F16707" s="42" t="s">
        <v>10942</v>
      </c>
    </row>
    <row r="16708" spans="1:6" x14ac:dyDescent="0.2">
      <c r="A16708" s="42" t="s">
        <v>5410</v>
      </c>
      <c r="B16708" s="42" t="s">
        <v>8462</v>
      </c>
      <c r="C16708">
        <v>2017</v>
      </c>
      <c r="D16708" s="42" t="s">
        <v>8703</v>
      </c>
      <c r="E16708" t="b">
        <v>0</v>
      </c>
      <c r="F16708" s="42" t="s">
        <v>10942</v>
      </c>
    </row>
    <row r="16709" spans="1:6" x14ac:dyDescent="0.2">
      <c r="A16709" s="42" t="s">
        <v>5410</v>
      </c>
      <c r="B16709" s="42" t="s">
        <v>8462</v>
      </c>
      <c r="C16709">
        <v>2018</v>
      </c>
      <c r="D16709" s="42" t="s">
        <v>9325</v>
      </c>
      <c r="E16709" t="b">
        <v>0</v>
      </c>
      <c r="F16709" s="42" t="s">
        <v>10942</v>
      </c>
    </row>
    <row r="16710" spans="1:6" x14ac:dyDescent="0.2">
      <c r="A16710" s="42" t="s">
        <v>5410</v>
      </c>
      <c r="B16710" s="42" t="s">
        <v>8462</v>
      </c>
      <c r="C16710">
        <v>2019</v>
      </c>
      <c r="D16710" s="42" t="s">
        <v>9081</v>
      </c>
      <c r="E16710" t="b">
        <v>0</v>
      </c>
      <c r="F16710" s="42" t="s">
        <v>10942</v>
      </c>
    </row>
    <row r="16711" spans="1:6" x14ac:dyDescent="0.2">
      <c r="A16711" s="42" t="s">
        <v>5410</v>
      </c>
      <c r="B16711" s="42" t="s">
        <v>8464</v>
      </c>
      <c r="C16711">
        <v>2013</v>
      </c>
      <c r="D16711" s="42" t="s">
        <v>8972</v>
      </c>
      <c r="E16711" t="b">
        <v>0</v>
      </c>
      <c r="F16711" s="42" t="s">
        <v>10942</v>
      </c>
    </row>
    <row r="16712" spans="1:6" x14ac:dyDescent="0.2">
      <c r="A16712" s="42" t="s">
        <v>5410</v>
      </c>
      <c r="B16712" s="42" t="s">
        <v>8464</v>
      </c>
      <c r="C16712">
        <v>2014</v>
      </c>
      <c r="D16712" s="42" t="s">
        <v>8600</v>
      </c>
      <c r="E16712" t="b">
        <v>0</v>
      </c>
      <c r="F16712" s="42" t="s">
        <v>10942</v>
      </c>
    </row>
    <row r="16713" spans="1:6" x14ac:dyDescent="0.2">
      <c r="A16713" s="42" t="s">
        <v>5410</v>
      </c>
      <c r="B16713" s="42" t="s">
        <v>8464</v>
      </c>
      <c r="C16713">
        <v>2015</v>
      </c>
      <c r="D16713" s="42" t="s">
        <v>8823</v>
      </c>
      <c r="E16713" t="b">
        <v>0</v>
      </c>
      <c r="F16713" s="42" t="s">
        <v>10942</v>
      </c>
    </row>
    <row r="16714" spans="1:6" x14ac:dyDescent="0.2">
      <c r="A16714" s="42" t="s">
        <v>5410</v>
      </c>
      <c r="B16714" s="42" t="s">
        <v>8464</v>
      </c>
      <c r="C16714">
        <v>2016</v>
      </c>
      <c r="D16714" s="42" t="s">
        <v>8712</v>
      </c>
      <c r="E16714" t="b">
        <v>0</v>
      </c>
      <c r="F16714" s="42" t="s">
        <v>10942</v>
      </c>
    </row>
    <row r="16715" spans="1:6" x14ac:dyDescent="0.2">
      <c r="A16715" s="42" t="s">
        <v>5410</v>
      </c>
      <c r="B16715" s="42" t="s">
        <v>8464</v>
      </c>
      <c r="C16715">
        <v>2017</v>
      </c>
      <c r="D16715" s="42" t="s">
        <v>8825</v>
      </c>
      <c r="E16715" t="b">
        <v>0</v>
      </c>
      <c r="F16715" s="42" t="s">
        <v>10942</v>
      </c>
    </row>
    <row r="16716" spans="1:6" x14ac:dyDescent="0.2">
      <c r="A16716" s="42" t="s">
        <v>5410</v>
      </c>
      <c r="B16716" s="42" t="s">
        <v>8464</v>
      </c>
      <c r="C16716">
        <v>2018</v>
      </c>
      <c r="D16716" s="42" t="s">
        <v>9124</v>
      </c>
      <c r="E16716" t="b">
        <v>0</v>
      </c>
      <c r="F16716" s="42" t="s">
        <v>10942</v>
      </c>
    </row>
    <row r="16717" spans="1:6" x14ac:dyDescent="0.2">
      <c r="A16717" s="42" t="s">
        <v>5410</v>
      </c>
      <c r="B16717" s="42" t="s">
        <v>8464</v>
      </c>
      <c r="C16717">
        <v>2019</v>
      </c>
      <c r="D16717" s="42" t="s">
        <v>8595</v>
      </c>
      <c r="E16717" t="b">
        <v>0</v>
      </c>
      <c r="F16717" s="42" t="s">
        <v>10942</v>
      </c>
    </row>
    <row r="16718" spans="1:6" x14ac:dyDescent="0.2">
      <c r="A16718" s="42" t="s">
        <v>5412</v>
      </c>
      <c r="B16718" s="42" t="s">
        <v>8454</v>
      </c>
      <c r="C16718">
        <v>2009</v>
      </c>
      <c r="D16718" s="42" t="s">
        <v>8496</v>
      </c>
      <c r="E16718" t="b">
        <v>0</v>
      </c>
      <c r="F16718" s="42" t="s">
        <v>10943</v>
      </c>
    </row>
    <row r="16719" spans="1:6" x14ac:dyDescent="0.2">
      <c r="A16719" s="42" t="s">
        <v>5412</v>
      </c>
      <c r="B16719" s="42" t="s">
        <v>8454</v>
      </c>
      <c r="C16719">
        <v>2010</v>
      </c>
      <c r="D16719" s="42" t="s">
        <v>8673</v>
      </c>
      <c r="E16719" t="b">
        <v>0</v>
      </c>
      <c r="F16719" s="42" t="s">
        <v>10943</v>
      </c>
    </row>
    <row r="16720" spans="1:6" x14ac:dyDescent="0.2">
      <c r="A16720" s="42" t="s">
        <v>5412</v>
      </c>
      <c r="B16720" s="42" t="s">
        <v>8462</v>
      </c>
      <c r="C16720">
        <v>2009</v>
      </c>
      <c r="D16720" s="42" t="s">
        <v>8496</v>
      </c>
      <c r="E16720" t="b">
        <v>0</v>
      </c>
      <c r="F16720" s="42" t="s">
        <v>10943</v>
      </c>
    </row>
    <row r="16721" spans="1:6" x14ac:dyDescent="0.2">
      <c r="A16721" s="42" t="s">
        <v>5412</v>
      </c>
      <c r="B16721" s="42" t="s">
        <v>8462</v>
      </c>
      <c r="C16721">
        <v>2010</v>
      </c>
      <c r="D16721" s="42" t="s">
        <v>8673</v>
      </c>
      <c r="E16721" t="b">
        <v>0</v>
      </c>
      <c r="F16721" s="42" t="s">
        <v>10943</v>
      </c>
    </row>
    <row r="16722" spans="1:6" x14ac:dyDescent="0.2">
      <c r="A16722" s="42" t="s">
        <v>5412</v>
      </c>
      <c r="B16722" s="42" t="s">
        <v>8464</v>
      </c>
      <c r="C16722">
        <v>2009</v>
      </c>
      <c r="D16722" s="42" t="s">
        <v>8496</v>
      </c>
      <c r="E16722" t="b">
        <v>0</v>
      </c>
      <c r="F16722" s="42" t="s">
        <v>10943</v>
      </c>
    </row>
    <row r="16723" spans="1:6" x14ac:dyDescent="0.2">
      <c r="A16723" s="42" t="s">
        <v>5412</v>
      </c>
      <c r="B16723" s="42" t="s">
        <v>8464</v>
      </c>
      <c r="C16723">
        <v>2010</v>
      </c>
      <c r="D16723" s="42" t="s">
        <v>8496</v>
      </c>
      <c r="E16723" t="b">
        <v>0</v>
      </c>
      <c r="F16723" s="42" t="s">
        <v>10943</v>
      </c>
    </row>
    <row r="16724" spans="1:6" x14ac:dyDescent="0.2">
      <c r="A16724" s="42" t="s">
        <v>5416</v>
      </c>
      <c r="B16724" s="42" t="s">
        <v>8454</v>
      </c>
      <c r="C16724">
        <v>2013</v>
      </c>
      <c r="D16724" s="42" t="s">
        <v>9206</v>
      </c>
      <c r="E16724" t="b">
        <v>0</v>
      </c>
      <c r="F16724" s="42" t="s">
        <v>10906</v>
      </c>
    </row>
    <row r="16725" spans="1:6" x14ac:dyDescent="0.2">
      <c r="A16725" s="42" t="s">
        <v>5416</v>
      </c>
      <c r="B16725" s="42" t="s">
        <v>8454</v>
      </c>
      <c r="C16725">
        <v>2014</v>
      </c>
      <c r="D16725" s="42" t="s">
        <v>9193</v>
      </c>
      <c r="E16725" t="b">
        <v>0</v>
      </c>
      <c r="F16725" s="42" t="s">
        <v>10906</v>
      </c>
    </row>
    <row r="16726" spans="1:6" x14ac:dyDescent="0.2">
      <c r="A16726" s="42" t="s">
        <v>5416</v>
      </c>
      <c r="B16726" s="42" t="s">
        <v>8454</v>
      </c>
      <c r="C16726">
        <v>2015</v>
      </c>
      <c r="D16726" s="42" t="s">
        <v>9001</v>
      </c>
      <c r="E16726" t="b">
        <v>0</v>
      </c>
      <c r="F16726" s="42" t="s">
        <v>10906</v>
      </c>
    </row>
    <row r="16727" spans="1:6" x14ac:dyDescent="0.2">
      <c r="A16727" s="42" t="s">
        <v>5416</v>
      </c>
      <c r="B16727" s="42" t="s">
        <v>8454</v>
      </c>
      <c r="C16727">
        <v>2016</v>
      </c>
      <c r="D16727" s="42" t="s">
        <v>10377</v>
      </c>
      <c r="E16727" t="b">
        <v>0</v>
      </c>
      <c r="F16727" s="42" t="s">
        <v>10906</v>
      </c>
    </row>
    <row r="16728" spans="1:6" x14ac:dyDescent="0.2">
      <c r="A16728" s="42" t="s">
        <v>5416</v>
      </c>
      <c r="B16728" s="42" t="s">
        <v>8454</v>
      </c>
      <c r="C16728">
        <v>2017</v>
      </c>
      <c r="D16728" s="42" t="s">
        <v>8672</v>
      </c>
      <c r="E16728" t="b">
        <v>0</v>
      </c>
      <c r="F16728" s="42" t="s">
        <v>10906</v>
      </c>
    </row>
    <row r="16729" spans="1:6" x14ac:dyDescent="0.2">
      <c r="A16729" s="42" t="s">
        <v>5416</v>
      </c>
      <c r="B16729" s="42" t="s">
        <v>8454</v>
      </c>
      <c r="C16729">
        <v>2018</v>
      </c>
      <c r="D16729" s="42" t="s">
        <v>9101</v>
      </c>
      <c r="E16729" t="b">
        <v>0</v>
      </c>
      <c r="F16729" s="42" t="s">
        <v>10906</v>
      </c>
    </row>
    <row r="16730" spans="1:6" x14ac:dyDescent="0.2">
      <c r="A16730" s="42" t="s">
        <v>5416</v>
      </c>
      <c r="B16730" s="42" t="s">
        <v>8454</v>
      </c>
      <c r="C16730">
        <v>2019</v>
      </c>
      <c r="D16730" s="42" t="s">
        <v>9006</v>
      </c>
      <c r="E16730" t="b">
        <v>0</v>
      </c>
      <c r="F16730" s="42" t="s">
        <v>10906</v>
      </c>
    </row>
    <row r="16731" spans="1:6" x14ac:dyDescent="0.2">
      <c r="A16731" s="42" t="s">
        <v>5416</v>
      </c>
      <c r="B16731" s="42" t="s">
        <v>8462</v>
      </c>
      <c r="C16731">
        <v>2013</v>
      </c>
      <c r="D16731" s="42" t="s">
        <v>8513</v>
      </c>
      <c r="E16731" t="b">
        <v>0</v>
      </c>
      <c r="F16731" s="42" t="s">
        <v>10906</v>
      </c>
    </row>
    <row r="16732" spans="1:6" x14ac:dyDescent="0.2">
      <c r="A16732" s="42" t="s">
        <v>5416</v>
      </c>
      <c r="B16732" s="42" t="s">
        <v>8462</v>
      </c>
      <c r="C16732">
        <v>2014</v>
      </c>
      <c r="D16732" s="42" t="s">
        <v>9193</v>
      </c>
      <c r="E16732" t="b">
        <v>0</v>
      </c>
      <c r="F16732" s="42" t="s">
        <v>10906</v>
      </c>
    </row>
    <row r="16733" spans="1:6" x14ac:dyDescent="0.2">
      <c r="A16733" s="42" t="s">
        <v>5416</v>
      </c>
      <c r="B16733" s="42" t="s">
        <v>8462</v>
      </c>
      <c r="C16733">
        <v>2015</v>
      </c>
      <c r="D16733" s="42" t="s">
        <v>8530</v>
      </c>
      <c r="E16733" t="b">
        <v>0</v>
      </c>
      <c r="F16733" s="42" t="s">
        <v>10906</v>
      </c>
    </row>
    <row r="16734" spans="1:6" x14ac:dyDescent="0.2">
      <c r="A16734" s="42" t="s">
        <v>5416</v>
      </c>
      <c r="B16734" s="42" t="s">
        <v>8462</v>
      </c>
      <c r="C16734">
        <v>2016</v>
      </c>
      <c r="D16734" s="42" t="s">
        <v>10377</v>
      </c>
      <c r="E16734" t="b">
        <v>0</v>
      </c>
      <c r="F16734" s="42" t="s">
        <v>10906</v>
      </c>
    </row>
    <row r="16735" spans="1:6" x14ac:dyDescent="0.2">
      <c r="A16735" s="42" t="s">
        <v>5416</v>
      </c>
      <c r="B16735" s="42" t="s">
        <v>8462</v>
      </c>
      <c r="C16735">
        <v>2017</v>
      </c>
      <c r="D16735" s="42" t="s">
        <v>8672</v>
      </c>
      <c r="E16735" t="b">
        <v>0</v>
      </c>
      <c r="F16735" s="42" t="s">
        <v>10906</v>
      </c>
    </row>
    <row r="16736" spans="1:6" x14ac:dyDescent="0.2">
      <c r="A16736" s="42" t="s">
        <v>5416</v>
      </c>
      <c r="B16736" s="42" t="s">
        <v>8462</v>
      </c>
      <c r="C16736">
        <v>2018</v>
      </c>
      <c r="D16736" s="42" t="s">
        <v>9101</v>
      </c>
      <c r="E16736" t="b">
        <v>0</v>
      </c>
      <c r="F16736" s="42" t="s">
        <v>10906</v>
      </c>
    </row>
    <row r="16737" spans="1:6" x14ac:dyDescent="0.2">
      <c r="A16737" s="42" t="s">
        <v>5416</v>
      </c>
      <c r="B16737" s="42" t="s">
        <v>8462</v>
      </c>
      <c r="C16737">
        <v>2019</v>
      </c>
      <c r="D16737" s="42" t="s">
        <v>9136</v>
      </c>
      <c r="E16737" t="b">
        <v>0</v>
      </c>
      <c r="F16737" s="42" t="s">
        <v>10906</v>
      </c>
    </row>
    <row r="16738" spans="1:6" x14ac:dyDescent="0.2">
      <c r="A16738" s="42" t="s">
        <v>5416</v>
      </c>
      <c r="B16738" s="42" t="s">
        <v>8464</v>
      </c>
      <c r="C16738">
        <v>2013</v>
      </c>
      <c r="D16738" s="42" t="s">
        <v>9171</v>
      </c>
      <c r="E16738" t="b">
        <v>0</v>
      </c>
      <c r="F16738" s="42" t="s">
        <v>10906</v>
      </c>
    </row>
    <row r="16739" spans="1:6" x14ac:dyDescent="0.2">
      <c r="A16739" s="42" t="s">
        <v>5416</v>
      </c>
      <c r="B16739" s="42" t="s">
        <v>8464</v>
      </c>
      <c r="C16739">
        <v>2014</v>
      </c>
      <c r="D16739" s="42" t="s">
        <v>9172</v>
      </c>
      <c r="E16739" t="b">
        <v>0</v>
      </c>
      <c r="F16739" s="42" t="s">
        <v>10906</v>
      </c>
    </row>
    <row r="16740" spans="1:6" x14ac:dyDescent="0.2">
      <c r="A16740" s="42" t="s">
        <v>5416</v>
      </c>
      <c r="B16740" s="42" t="s">
        <v>8464</v>
      </c>
      <c r="C16740">
        <v>2015</v>
      </c>
      <c r="D16740" s="42" t="s">
        <v>9168</v>
      </c>
      <c r="E16740" t="b">
        <v>0</v>
      </c>
      <c r="F16740" s="42" t="s">
        <v>10906</v>
      </c>
    </row>
    <row r="16741" spans="1:6" x14ac:dyDescent="0.2">
      <c r="A16741" s="42" t="s">
        <v>5416</v>
      </c>
      <c r="B16741" s="42" t="s">
        <v>8464</v>
      </c>
      <c r="C16741">
        <v>2016</v>
      </c>
      <c r="D16741" s="42" t="s">
        <v>9135</v>
      </c>
      <c r="E16741" t="b">
        <v>0</v>
      </c>
      <c r="F16741" s="42" t="s">
        <v>10906</v>
      </c>
    </row>
    <row r="16742" spans="1:6" x14ac:dyDescent="0.2">
      <c r="A16742" s="42" t="s">
        <v>5416</v>
      </c>
      <c r="B16742" s="42" t="s">
        <v>8464</v>
      </c>
      <c r="C16742">
        <v>2017</v>
      </c>
      <c r="D16742" s="42" t="s">
        <v>8594</v>
      </c>
      <c r="E16742" t="b">
        <v>0</v>
      </c>
      <c r="F16742" s="42" t="s">
        <v>10906</v>
      </c>
    </row>
    <row r="16743" spans="1:6" x14ac:dyDescent="0.2">
      <c r="A16743" s="42" t="s">
        <v>5416</v>
      </c>
      <c r="B16743" s="42" t="s">
        <v>8464</v>
      </c>
      <c r="C16743">
        <v>2018</v>
      </c>
      <c r="D16743" s="42" t="s">
        <v>9125</v>
      </c>
      <c r="E16743" t="b">
        <v>0</v>
      </c>
      <c r="F16743" s="42" t="s">
        <v>10906</v>
      </c>
    </row>
    <row r="16744" spans="1:6" x14ac:dyDescent="0.2">
      <c r="A16744" s="42" t="s">
        <v>5416</v>
      </c>
      <c r="B16744" s="42" t="s">
        <v>8464</v>
      </c>
      <c r="C16744">
        <v>2019</v>
      </c>
      <c r="D16744" s="42" t="s">
        <v>8552</v>
      </c>
      <c r="E16744" t="b">
        <v>0</v>
      </c>
      <c r="F16744" s="42" t="s">
        <v>10906</v>
      </c>
    </row>
    <row r="16745" spans="1:6" x14ac:dyDescent="0.2">
      <c r="A16745" s="42" t="s">
        <v>5418</v>
      </c>
      <c r="B16745" s="42" t="s">
        <v>8454</v>
      </c>
      <c r="C16745">
        <v>2014</v>
      </c>
      <c r="D16745" s="42" t="s">
        <v>8465</v>
      </c>
      <c r="E16745" t="b">
        <v>0</v>
      </c>
      <c r="F16745" s="42" t="s">
        <v>8718</v>
      </c>
    </row>
    <row r="16746" spans="1:6" x14ac:dyDescent="0.2">
      <c r="A16746" s="42" t="s">
        <v>5418</v>
      </c>
      <c r="B16746" s="42" t="s">
        <v>8454</v>
      </c>
      <c r="C16746">
        <v>2015</v>
      </c>
      <c r="D16746" s="42" t="s">
        <v>8719</v>
      </c>
      <c r="E16746" t="b">
        <v>0</v>
      </c>
      <c r="F16746" s="42" t="s">
        <v>8718</v>
      </c>
    </row>
    <row r="16747" spans="1:6" x14ac:dyDescent="0.2">
      <c r="A16747" s="42" t="s">
        <v>5418</v>
      </c>
      <c r="B16747" s="42" t="s">
        <v>8454</v>
      </c>
      <c r="C16747">
        <v>2016</v>
      </c>
      <c r="D16747" s="42" t="s">
        <v>8720</v>
      </c>
      <c r="E16747" t="b">
        <v>0</v>
      </c>
      <c r="F16747" s="42" t="s">
        <v>8718</v>
      </c>
    </row>
    <row r="16748" spans="1:6" x14ac:dyDescent="0.2">
      <c r="A16748" s="42" t="s">
        <v>5418</v>
      </c>
      <c r="B16748" s="42" t="s">
        <v>8454</v>
      </c>
      <c r="C16748">
        <v>2017</v>
      </c>
      <c r="D16748" s="42" t="s">
        <v>8721</v>
      </c>
      <c r="E16748" t="b">
        <v>0</v>
      </c>
      <c r="F16748" s="42" t="s">
        <v>8718</v>
      </c>
    </row>
    <row r="16749" spans="1:6" x14ac:dyDescent="0.2">
      <c r="A16749" s="42" t="s">
        <v>5418</v>
      </c>
      <c r="B16749" s="42" t="s">
        <v>8454</v>
      </c>
      <c r="C16749">
        <v>2018</v>
      </c>
      <c r="D16749" s="42" t="s">
        <v>8722</v>
      </c>
      <c r="E16749" t="b">
        <v>0</v>
      </c>
      <c r="F16749" s="42" t="s">
        <v>8718</v>
      </c>
    </row>
    <row r="16750" spans="1:6" x14ac:dyDescent="0.2">
      <c r="A16750" s="42" t="s">
        <v>5418</v>
      </c>
      <c r="B16750" s="42" t="s">
        <v>8454</v>
      </c>
      <c r="C16750">
        <v>2019</v>
      </c>
      <c r="D16750" s="42" t="s">
        <v>8723</v>
      </c>
      <c r="E16750" t="b">
        <v>0</v>
      </c>
      <c r="F16750" s="42" t="s">
        <v>8718</v>
      </c>
    </row>
    <row r="16751" spans="1:6" x14ac:dyDescent="0.2">
      <c r="A16751" s="42" t="s">
        <v>5418</v>
      </c>
      <c r="B16751" s="42" t="s">
        <v>8454</v>
      </c>
      <c r="C16751">
        <v>2020</v>
      </c>
      <c r="D16751" s="42" t="s">
        <v>8724</v>
      </c>
      <c r="E16751" t="b">
        <v>0</v>
      </c>
      <c r="F16751" s="42" t="s">
        <v>8718</v>
      </c>
    </row>
    <row r="16752" spans="1:6" x14ac:dyDescent="0.2">
      <c r="A16752" s="42" t="s">
        <v>5418</v>
      </c>
      <c r="B16752" s="42" t="s">
        <v>8462</v>
      </c>
      <c r="C16752">
        <v>2014</v>
      </c>
      <c r="D16752" s="42" t="s">
        <v>8725</v>
      </c>
      <c r="E16752" t="b">
        <v>0</v>
      </c>
      <c r="F16752" s="42" t="s">
        <v>8718</v>
      </c>
    </row>
    <row r="16753" spans="1:6" x14ac:dyDescent="0.2">
      <c r="A16753" s="42" t="s">
        <v>5418</v>
      </c>
      <c r="B16753" s="42" t="s">
        <v>8462</v>
      </c>
      <c r="C16753">
        <v>2015</v>
      </c>
      <c r="D16753" s="42" t="s">
        <v>8719</v>
      </c>
      <c r="E16753" t="b">
        <v>0</v>
      </c>
      <c r="F16753" s="42" t="s">
        <v>8718</v>
      </c>
    </row>
    <row r="16754" spans="1:6" x14ac:dyDescent="0.2">
      <c r="A16754" s="42" t="s">
        <v>5418</v>
      </c>
      <c r="B16754" s="42" t="s">
        <v>8462</v>
      </c>
      <c r="C16754">
        <v>2016</v>
      </c>
      <c r="D16754" s="42" t="s">
        <v>8720</v>
      </c>
      <c r="E16754" t="b">
        <v>0</v>
      </c>
      <c r="F16754" s="42" t="s">
        <v>8718</v>
      </c>
    </row>
    <row r="16755" spans="1:6" x14ac:dyDescent="0.2">
      <c r="A16755" s="42" t="s">
        <v>5418</v>
      </c>
      <c r="B16755" s="42" t="s">
        <v>8462</v>
      </c>
      <c r="C16755">
        <v>2017</v>
      </c>
      <c r="D16755" s="42" t="s">
        <v>8721</v>
      </c>
      <c r="E16755" t="b">
        <v>0</v>
      </c>
      <c r="F16755" s="42" t="s">
        <v>8718</v>
      </c>
    </row>
    <row r="16756" spans="1:6" x14ac:dyDescent="0.2">
      <c r="A16756" s="42" t="s">
        <v>5418</v>
      </c>
      <c r="B16756" s="42" t="s">
        <v>8462</v>
      </c>
      <c r="C16756">
        <v>2018</v>
      </c>
      <c r="D16756" s="42" t="s">
        <v>8722</v>
      </c>
      <c r="E16756" t="b">
        <v>0</v>
      </c>
      <c r="F16756" s="42" t="s">
        <v>8718</v>
      </c>
    </row>
    <row r="16757" spans="1:6" x14ac:dyDescent="0.2">
      <c r="A16757" s="42" t="s">
        <v>5418</v>
      </c>
      <c r="B16757" s="42" t="s">
        <v>8462</v>
      </c>
      <c r="C16757">
        <v>2019</v>
      </c>
      <c r="D16757" s="42" t="s">
        <v>8723</v>
      </c>
      <c r="E16757" t="b">
        <v>0</v>
      </c>
      <c r="F16757" s="42" t="s">
        <v>8718</v>
      </c>
    </row>
    <row r="16758" spans="1:6" x14ac:dyDescent="0.2">
      <c r="A16758" s="42" t="s">
        <v>5418</v>
      </c>
      <c r="B16758" s="42" t="s">
        <v>8462</v>
      </c>
      <c r="C16758">
        <v>2020</v>
      </c>
      <c r="D16758" s="42" t="s">
        <v>8482</v>
      </c>
      <c r="E16758" t="b">
        <v>0</v>
      </c>
      <c r="F16758" s="42" t="s">
        <v>8718</v>
      </c>
    </row>
    <row r="16759" spans="1:6" x14ac:dyDescent="0.2">
      <c r="A16759" s="42" t="s">
        <v>5418</v>
      </c>
      <c r="B16759" s="42" t="s">
        <v>8464</v>
      </c>
      <c r="C16759">
        <v>2014</v>
      </c>
      <c r="D16759" s="42" t="s">
        <v>8650</v>
      </c>
      <c r="E16759" t="b">
        <v>0</v>
      </c>
      <c r="F16759" s="42" t="s">
        <v>8718</v>
      </c>
    </row>
    <row r="16760" spans="1:6" x14ac:dyDescent="0.2">
      <c r="A16760" s="42" t="s">
        <v>5418</v>
      </c>
      <c r="B16760" s="42" t="s">
        <v>8464</v>
      </c>
      <c r="C16760">
        <v>2015</v>
      </c>
      <c r="D16760" s="42" t="s">
        <v>8726</v>
      </c>
      <c r="E16760" t="b">
        <v>0</v>
      </c>
      <c r="F16760" s="42" t="s">
        <v>8718</v>
      </c>
    </row>
    <row r="16761" spans="1:6" x14ac:dyDescent="0.2">
      <c r="A16761" s="42" t="s">
        <v>5418</v>
      </c>
      <c r="B16761" s="42" t="s">
        <v>8464</v>
      </c>
      <c r="C16761">
        <v>2016</v>
      </c>
      <c r="D16761" s="42" t="s">
        <v>8726</v>
      </c>
      <c r="E16761" t="b">
        <v>0</v>
      </c>
      <c r="F16761" s="42" t="s">
        <v>8718</v>
      </c>
    </row>
    <row r="16762" spans="1:6" x14ac:dyDescent="0.2">
      <c r="A16762" s="42" t="s">
        <v>5418</v>
      </c>
      <c r="B16762" s="42" t="s">
        <v>8464</v>
      </c>
      <c r="C16762">
        <v>2017</v>
      </c>
      <c r="D16762" s="42" t="s">
        <v>8727</v>
      </c>
      <c r="E16762" t="b">
        <v>0</v>
      </c>
      <c r="F16762" s="42" t="s">
        <v>8718</v>
      </c>
    </row>
    <row r="16763" spans="1:6" x14ac:dyDescent="0.2">
      <c r="A16763" s="42" t="s">
        <v>5418</v>
      </c>
      <c r="B16763" s="42" t="s">
        <v>8464</v>
      </c>
      <c r="C16763">
        <v>2018</v>
      </c>
      <c r="D16763" s="42" t="s">
        <v>8726</v>
      </c>
      <c r="E16763" t="b">
        <v>0</v>
      </c>
      <c r="F16763" s="42" t="s">
        <v>8718</v>
      </c>
    </row>
    <row r="16764" spans="1:6" x14ac:dyDescent="0.2">
      <c r="A16764" s="42" t="s">
        <v>5418</v>
      </c>
      <c r="B16764" s="42" t="s">
        <v>8464</v>
      </c>
      <c r="C16764">
        <v>2019</v>
      </c>
      <c r="D16764" s="42" t="s">
        <v>8598</v>
      </c>
      <c r="E16764" t="b">
        <v>0</v>
      </c>
      <c r="F16764" s="42" t="s">
        <v>8718</v>
      </c>
    </row>
    <row r="16765" spans="1:6" x14ac:dyDescent="0.2">
      <c r="A16765" s="42" t="s">
        <v>5418</v>
      </c>
      <c r="B16765" s="42" t="s">
        <v>8464</v>
      </c>
      <c r="C16765">
        <v>2020</v>
      </c>
      <c r="D16765" s="42" t="s">
        <v>8596</v>
      </c>
      <c r="E16765" t="b">
        <v>0</v>
      </c>
      <c r="F16765" s="42" t="s">
        <v>8718</v>
      </c>
    </row>
    <row r="16766" spans="1:6" x14ac:dyDescent="0.2">
      <c r="A16766" s="42" t="s">
        <v>5420</v>
      </c>
      <c r="B16766" s="42" t="s">
        <v>8454</v>
      </c>
      <c r="C16766">
        <v>2009</v>
      </c>
      <c r="D16766" s="42" t="s">
        <v>8496</v>
      </c>
      <c r="E16766" t="b">
        <v>0</v>
      </c>
      <c r="F16766" s="42" t="s">
        <v>10943</v>
      </c>
    </row>
    <row r="16767" spans="1:6" x14ac:dyDescent="0.2">
      <c r="A16767" s="42" t="s">
        <v>5420</v>
      </c>
      <c r="B16767" s="42" t="s">
        <v>8454</v>
      </c>
      <c r="C16767">
        <v>2010</v>
      </c>
      <c r="D16767" s="42" t="s">
        <v>8673</v>
      </c>
      <c r="E16767" t="b">
        <v>0</v>
      </c>
      <c r="F16767" s="42" t="s">
        <v>10943</v>
      </c>
    </row>
    <row r="16768" spans="1:6" x14ac:dyDescent="0.2">
      <c r="A16768" s="42" t="s">
        <v>5420</v>
      </c>
      <c r="B16768" s="42" t="s">
        <v>8462</v>
      </c>
      <c r="C16768">
        <v>2009</v>
      </c>
      <c r="D16768" s="42" t="s">
        <v>8496</v>
      </c>
      <c r="E16768" t="b">
        <v>0</v>
      </c>
      <c r="F16768" s="42" t="s">
        <v>10943</v>
      </c>
    </row>
    <row r="16769" spans="1:6" x14ac:dyDescent="0.2">
      <c r="A16769" s="42" t="s">
        <v>5420</v>
      </c>
      <c r="B16769" s="42" t="s">
        <v>8462</v>
      </c>
      <c r="C16769">
        <v>2010</v>
      </c>
      <c r="D16769" s="42" t="s">
        <v>8673</v>
      </c>
      <c r="E16769" t="b">
        <v>0</v>
      </c>
      <c r="F16769" s="42" t="s">
        <v>10943</v>
      </c>
    </row>
    <row r="16770" spans="1:6" x14ac:dyDescent="0.2">
      <c r="A16770" s="42" t="s">
        <v>5420</v>
      </c>
      <c r="B16770" s="42" t="s">
        <v>8464</v>
      </c>
      <c r="C16770">
        <v>2009</v>
      </c>
      <c r="D16770" s="42" t="s">
        <v>8496</v>
      </c>
      <c r="E16770" t="b">
        <v>0</v>
      </c>
      <c r="F16770" s="42" t="s">
        <v>10943</v>
      </c>
    </row>
    <row r="16771" spans="1:6" x14ac:dyDescent="0.2">
      <c r="A16771" s="42" t="s">
        <v>5420</v>
      </c>
      <c r="B16771" s="42" t="s">
        <v>8464</v>
      </c>
      <c r="C16771">
        <v>2010</v>
      </c>
      <c r="D16771" s="42" t="s">
        <v>8496</v>
      </c>
      <c r="E16771" t="b">
        <v>0</v>
      </c>
      <c r="F16771" s="42" t="s">
        <v>10943</v>
      </c>
    </row>
    <row r="16772" spans="1:6" x14ac:dyDescent="0.2">
      <c r="A16772" s="42" t="s">
        <v>5422</v>
      </c>
      <c r="B16772" s="42" t="s">
        <v>8454</v>
      </c>
      <c r="C16772">
        <v>2010</v>
      </c>
      <c r="D16772" s="42" t="s">
        <v>8687</v>
      </c>
      <c r="E16772" t="b">
        <v>0</v>
      </c>
      <c r="F16772" s="42" t="s">
        <v>8688</v>
      </c>
    </row>
    <row r="16773" spans="1:6" x14ac:dyDescent="0.2">
      <c r="A16773" s="42" t="s">
        <v>5422</v>
      </c>
      <c r="B16773" s="42" t="s">
        <v>8454</v>
      </c>
      <c r="C16773">
        <v>2011</v>
      </c>
      <c r="D16773" s="42" t="s">
        <v>8689</v>
      </c>
      <c r="E16773" t="b">
        <v>0</v>
      </c>
      <c r="F16773" s="42" t="s">
        <v>8688</v>
      </c>
    </row>
    <row r="16774" spans="1:6" x14ac:dyDescent="0.2">
      <c r="A16774" s="42" t="s">
        <v>5422</v>
      </c>
      <c r="B16774" s="42" t="s">
        <v>8454</v>
      </c>
      <c r="C16774">
        <v>2012</v>
      </c>
      <c r="D16774" s="42" t="s">
        <v>8457</v>
      </c>
      <c r="E16774" t="b">
        <v>0</v>
      </c>
      <c r="F16774" s="42" t="s">
        <v>8688</v>
      </c>
    </row>
    <row r="16775" spans="1:6" x14ac:dyDescent="0.2">
      <c r="A16775" s="42" t="s">
        <v>5422</v>
      </c>
      <c r="B16775" s="42" t="s">
        <v>8454</v>
      </c>
      <c r="C16775">
        <v>2013</v>
      </c>
      <c r="D16775" s="42" t="s">
        <v>8690</v>
      </c>
      <c r="E16775" t="b">
        <v>0</v>
      </c>
      <c r="F16775" s="42" t="s">
        <v>8688</v>
      </c>
    </row>
    <row r="16776" spans="1:6" x14ac:dyDescent="0.2">
      <c r="A16776" s="42" t="s">
        <v>5422</v>
      </c>
      <c r="B16776" s="42" t="s">
        <v>8454</v>
      </c>
      <c r="C16776">
        <v>2014</v>
      </c>
      <c r="D16776" s="42" t="s">
        <v>8691</v>
      </c>
      <c r="E16776" t="b">
        <v>0</v>
      </c>
      <c r="F16776" s="42" t="s">
        <v>8688</v>
      </c>
    </row>
    <row r="16777" spans="1:6" x14ac:dyDescent="0.2">
      <c r="A16777" s="42" t="s">
        <v>5422</v>
      </c>
      <c r="B16777" s="42" t="s">
        <v>8454</v>
      </c>
      <c r="C16777">
        <v>2015</v>
      </c>
      <c r="D16777" s="42" t="s">
        <v>8692</v>
      </c>
      <c r="E16777" t="b">
        <v>0</v>
      </c>
      <c r="F16777" s="42" t="s">
        <v>8688</v>
      </c>
    </row>
    <row r="16778" spans="1:6" x14ac:dyDescent="0.2">
      <c r="A16778" s="42" t="s">
        <v>5422</v>
      </c>
      <c r="B16778" s="42" t="s">
        <v>8454</v>
      </c>
      <c r="C16778">
        <v>2016</v>
      </c>
      <c r="D16778" s="42" t="s">
        <v>8693</v>
      </c>
      <c r="E16778" t="b">
        <v>0</v>
      </c>
      <c r="F16778" s="42" t="s">
        <v>8688</v>
      </c>
    </row>
    <row r="16779" spans="1:6" x14ac:dyDescent="0.2">
      <c r="A16779" s="42" t="s">
        <v>5422</v>
      </c>
      <c r="B16779" s="42" t="s">
        <v>8462</v>
      </c>
      <c r="C16779">
        <v>2010</v>
      </c>
      <c r="D16779" s="42" t="s">
        <v>8687</v>
      </c>
      <c r="E16779" t="b">
        <v>0</v>
      </c>
      <c r="F16779" s="42" t="s">
        <v>8688</v>
      </c>
    </row>
    <row r="16780" spans="1:6" x14ac:dyDescent="0.2">
      <c r="A16780" s="42" t="s">
        <v>5422</v>
      </c>
      <c r="B16780" s="42" t="s">
        <v>8462</v>
      </c>
      <c r="C16780">
        <v>2011</v>
      </c>
      <c r="D16780" s="42" t="s">
        <v>8689</v>
      </c>
      <c r="E16780" t="b">
        <v>0</v>
      </c>
      <c r="F16780" s="42" t="s">
        <v>8688</v>
      </c>
    </row>
    <row r="16781" spans="1:6" x14ac:dyDescent="0.2">
      <c r="A16781" s="42" t="s">
        <v>5422</v>
      </c>
      <c r="B16781" s="42" t="s">
        <v>8462</v>
      </c>
      <c r="C16781">
        <v>2012</v>
      </c>
      <c r="D16781" s="42" t="s">
        <v>8457</v>
      </c>
      <c r="E16781" t="b">
        <v>0</v>
      </c>
      <c r="F16781" s="42" t="s">
        <v>8688</v>
      </c>
    </row>
    <row r="16782" spans="1:6" x14ac:dyDescent="0.2">
      <c r="A16782" s="42" t="s">
        <v>5422</v>
      </c>
      <c r="B16782" s="42" t="s">
        <v>8462</v>
      </c>
      <c r="C16782">
        <v>2013</v>
      </c>
      <c r="D16782" s="42" t="s">
        <v>8694</v>
      </c>
      <c r="E16782" t="b">
        <v>0</v>
      </c>
      <c r="F16782" s="42" t="s">
        <v>8688</v>
      </c>
    </row>
    <row r="16783" spans="1:6" x14ac:dyDescent="0.2">
      <c r="A16783" s="42" t="s">
        <v>5422</v>
      </c>
      <c r="B16783" s="42" t="s">
        <v>8462</v>
      </c>
      <c r="C16783">
        <v>2014</v>
      </c>
      <c r="D16783" s="42" t="s">
        <v>8691</v>
      </c>
      <c r="E16783" t="b">
        <v>0</v>
      </c>
      <c r="F16783" s="42" t="s">
        <v>8688</v>
      </c>
    </row>
    <row r="16784" spans="1:6" x14ac:dyDescent="0.2">
      <c r="A16784" s="42" t="s">
        <v>5422</v>
      </c>
      <c r="B16784" s="42" t="s">
        <v>8462</v>
      </c>
      <c r="C16784">
        <v>2015</v>
      </c>
      <c r="D16784" s="42" t="s">
        <v>8692</v>
      </c>
      <c r="E16784" t="b">
        <v>0</v>
      </c>
      <c r="F16784" s="42" t="s">
        <v>8688</v>
      </c>
    </row>
    <row r="16785" spans="1:6" x14ac:dyDescent="0.2">
      <c r="A16785" s="42" t="s">
        <v>5422</v>
      </c>
      <c r="B16785" s="42" t="s">
        <v>8462</v>
      </c>
      <c r="C16785">
        <v>2016</v>
      </c>
      <c r="D16785" s="42" t="s">
        <v>8693</v>
      </c>
      <c r="E16785" t="b">
        <v>0</v>
      </c>
      <c r="F16785" s="42" t="s">
        <v>8688</v>
      </c>
    </row>
    <row r="16786" spans="1:6" x14ac:dyDescent="0.2">
      <c r="A16786" s="42" t="s">
        <v>5422</v>
      </c>
      <c r="B16786" s="42" t="s">
        <v>8464</v>
      </c>
      <c r="C16786">
        <v>2010</v>
      </c>
      <c r="D16786" s="42" t="s">
        <v>8547</v>
      </c>
      <c r="E16786" t="b">
        <v>0</v>
      </c>
      <c r="F16786" s="42" t="s">
        <v>8688</v>
      </c>
    </row>
    <row r="16787" spans="1:6" x14ac:dyDescent="0.2">
      <c r="A16787" s="42" t="s">
        <v>5422</v>
      </c>
      <c r="B16787" s="42" t="s">
        <v>8464</v>
      </c>
      <c r="C16787">
        <v>2011</v>
      </c>
      <c r="D16787" s="42" t="s">
        <v>8695</v>
      </c>
      <c r="E16787" t="b">
        <v>0</v>
      </c>
      <c r="F16787" s="42" t="s">
        <v>8688</v>
      </c>
    </row>
    <row r="16788" spans="1:6" x14ac:dyDescent="0.2">
      <c r="A16788" s="42" t="s">
        <v>5422</v>
      </c>
      <c r="B16788" s="42" t="s">
        <v>8464</v>
      </c>
      <c r="C16788">
        <v>2012</v>
      </c>
      <c r="D16788" s="42" t="s">
        <v>8696</v>
      </c>
      <c r="E16788" t="b">
        <v>0</v>
      </c>
      <c r="F16788" s="42" t="s">
        <v>8688</v>
      </c>
    </row>
    <row r="16789" spans="1:6" x14ac:dyDescent="0.2">
      <c r="A16789" s="42" t="s">
        <v>5422</v>
      </c>
      <c r="B16789" s="42" t="s">
        <v>8464</v>
      </c>
      <c r="C16789">
        <v>2013</v>
      </c>
      <c r="D16789" s="42" t="s">
        <v>8697</v>
      </c>
      <c r="E16789" t="b">
        <v>0</v>
      </c>
      <c r="F16789" s="42" t="s">
        <v>8688</v>
      </c>
    </row>
    <row r="16790" spans="1:6" x14ac:dyDescent="0.2">
      <c r="A16790" s="42" t="s">
        <v>5422</v>
      </c>
      <c r="B16790" s="42" t="s">
        <v>8464</v>
      </c>
      <c r="C16790">
        <v>2014</v>
      </c>
      <c r="D16790" s="42" t="s">
        <v>8460</v>
      </c>
      <c r="E16790" t="b">
        <v>0</v>
      </c>
      <c r="F16790" s="42" t="s">
        <v>8688</v>
      </c>
    </row>
    <row r="16791" spans="1:6" x14ac:dyDescent="0.2">
      <c r="A16791" s="42" t="s">
        <v>5422</v>
      </c>
      <c r="B16791" s="42" t="s">
        <v>8464</v>
      </c>
      <c r="C16791">
        <v>2015</v>
      </c>
      <c r="D16791" s="42" t="s">
        <v>8698</v>
      </c>
      <c r="E16791" t="b">
        <v>0</v>
      </c>
      <c r="F16791" s="42" t="s">
        <v>8688</v>
      </c>
    </row>
    <row r="16792" spans="1:6" x14ac:dyDescent="0.2">
      <c r="A16792" s="42" t="s">
        <v>5422</v>
      </c>
      <c r="B16792" s="42" t="s">
        <v>8464</v>
      </c>
      <c r="C16792">
        <v>2016</v>
      </c>
      <c r="D16792" s="42" t="s">
        <v>8699</v>
      </c>
      <c r="E16792" t="b">
        <v>0</v>
      </c>
      <c r="F16792" s="42" t="s">
        <v>8688</v>
      </c>
    </row>
    <row r="16793" spans="1:6" x14ac:dyDescent="0.2">
      <c r="A16793" s="42" t="s">
        <v>5424</v>
      </c>
      <c r="B16793" s="42" t="s">
        <v>8454</v>
      </c>
      <c r="C16793">
        <v>2013</v>
      </c>
      <c r="D16793" s="42" t="s">
        <v>9172</v>
      </c>
      <c r="E16793" t="b">
        <v>0</v>
      </c>
      <c r="F16793" s="42" t="s">
        <v>10944</v>
      </c>
    </row>
    <row r="16794" spans="1:6" x14ac:dyDescent="0.2">
      <c r="A16794" s="42" t="s">
        <v>5424</v>
      </c>
      <c r="B16794" s="42" t="s">
        <v>8454</v>
      </c>
      <c r="C16794">
        <v>2014</v>
      </c>
      <c r="D16794" s="42" t="s">
        <v>8588</v>
      </c>
      <c r="E16794" t="b">
        <v>0</v>
      </c>
      <c r="F16794" s="42" t="s">
        <v>10944</v>
      </c>
    </row>
    <row r="16795" spans="1:6" x14ac:dyDescent="0.2">
      <c r="A16795" s="42" t="s">
        <v>5424</v>
      </c>
      <c r="B16795" s="42" t="s">
        <v>8454</v>
      </c>
      <c r="C16795">
        <v>2015</v>
      </c>
      <c r="D16795" s="42" t="s">
        <v>8608</v>
      </c>
      <c r="E16795" t="b">
        <v>0</v>
      </c>
      <c r="F16795" s="42" t="s">
        <v>10944</v>
      </c>
    </row>
    <row r="16796" spans="1:6" x14ac:dyDescent="0.2">
      <c r="A16796" s="42" t="s">
        <v>5424</v>
      </c>
      <c r="B16796" s="42" t="s">
        <v>8454</v>
      </c>
      <c r="C16796">
        <v>2016</v>
      </c>
      <c r="D16796" s="42" t="s">
        <v>8639</v>
      </c>
      <c r="E16796" t="b">
        <v>0</v>
      </c>
      <c r="F16796" s="42" t="s">
        <v>10944</v>
      </c>
    </row>
    <row r="16797" spans="1:6" x14ac:dyDescent="0.2">
      <c r="A16797" s="42" t="s">
        <v>5424</v>
      </c>
      <c r="B16797" s="42" t="s">
        <v>8454</v>
      </c>
      <c r="C16797">
        <v>2017</v>
      </c>
      <c r="D16797" s="42" t="s">
        <v>9019</v>
      </c>
      <c r="E16797" t="b">
        <v>0</v>
      </c>
      <c r="F16797" s="42" t="s">
        <v>10944</v>
      </c>
    </row>
    <row r="16798" spans="1:6" x14ac:dyDescent="0.2">
      <c r="A16798" s="42" t="s">
        <v>5424</v>
      </c>
      <c r="B16798" s="42" t="s">
        <v>8454</v>
      </c>
      <c r="C16798">
        <v>2018</v>
      </c>
      <c r="D16798" s="42" t="s">
        <v>8828</v>
      </c>
      <c r="E16798" t="b">
        <v>0</v>
      </c>
      <c r="F16798" s="42" t="s">
        <v>10944</v>
      </c>
    </row>
    <row r="16799" spans="1:6" x14ac:dyDescent="0.2">
      <c r="A16799" s="42" t="s">
        <v>5424</v>
      </c>
      <c r="B16799" s="42" t="s">
        <v>8454</v>
      </c>
      <c r="C16799">
        <v>2019</v>
      </c>
      <c r="D16799" s="42" t="s">
        <v>9318</v>
      </c>
      <c r="E16799" t="b">
        <v>0</v>
      </c>
      <c r="F16799" s="42" t="s">
        <v>10944</v>
      </c>
    </row>
    <row r="16800" spans="1:6" x14ac:dyDescent="0.2">
      <c r="A16800" s="42" t="s">
        <v>5424</v>
      </c>
      <c r="B16800" s="42" t="s">
        <v>8462</v>
      </c>
      <c r="C16800">
        <v>2013</v>
      </c>
      <c r="D16800" s="42" t="s">
        <v>8968</v>
      </c>
      <c r="E16800" t="b">
        <v>0</v>
      </c>
      <c r="F16800" s="42" t="s">
        <v>10944</v>
      </c>
    </row>
    <row r="16801" spans="1:6" x14ac:dyDescent="0.2">
      <c r="A16801" s="42" t="s">
        <v>5424</v>
      </c>
      <c r="B16801" s="42" t="s">
        <v>8462</v>
      </c>
      <c r="C16801">
        <v>2014</v>
      </c>
      <c r="D16801" s="42" t="s">
        <v>9165</v>
      </c>
      <c r="E16801" t="b">
        <v>0</v>
      </c>
      <c r="F16801" s="42" t="s">
        <v>10944</v>
      </c>
    </row>
    <row r="16802" spans="1:6" x14ac:dyDescent="0.2">
      <c r="A16802" s="42" t="s">
        <v>5424</v>
      </c>
      <c r="B16802" s="42" t="s">
        <v>8462</v>
      </c>
      <c r="C16802">
        <v>2015</v>
      </c>
      <c r="D16802" s="42" t="s">
        <v>8597</v>
      </c>
      <c r="E16802" t="b">
        <v>0</v>
      </c>
      <c r="F16802" s="42" t="s">
        <v>10944</v>
      </c>
    </row>
    <row r="16803" spans="1:6" x14ac:dyDescent="0.2">
      <c r="A16803" s="42" t="s">
        <v>5424</v>
      </c>
      <c r="B16803" s="42" t="s">
        <v>8462</v>
      </c>
      <c r="C16803">
        <v>2016</v>
      </c>
      <c r="D16803" s="42" t="s">
        <v>8607</v>
      </c>
      <c r="E16803" t="b">
        <v>0</v>
      </c>
      <c r="F16803" s="42" t="s">
        <v>10944</v>
      </c>
    </row>
    <row r="16804" spans="1:6" x14ac:dyDescent="0.2">
      <c r="A16804" s="42" t="s">
        <v>5424</v>
      </c>
      <c r="B16804" s="42" t="s">
        <v>8462</v>
      </c>
      <c r="C16804">
        <v>2017</v>
      </c>
      <c r="D16804" s="42" t="s">
        <v>8681</v>
      </c>
      <c r="E16804" t="b">
        <v>0</v>
      </c>
      <c r="F16804" s="42" t="s">
        <v>10944</v>
      </c>
    </row>
    <row r="16805" spans="1:6" x14ac:dyDescent="0.2">
      <c r="A16805" s="42" t="s">
        <v>5424</v>
      </c>
      <c r="B16805" s="42" t="s">
        <v>8462</v>
      </c>
      <c r="C16805">
        <v>2018</v>
      </c>
      <c r="D16805" s="42" t="s">
        <v>8934</v>
      </c>
      <c r="E16805" t="b">
        <v>0</v>
      </c>
      <c r="F16805" s="42" t="s">
        <v>10944</v>
      </c>
    </row>
    <row r="16806" spans="1:6" x14ac:dyDescent="0.2">
      <c r="A16806" s="42" t="s">
        <v>5424</v>
      </c>
      <c r="B16806" s="42" t="s">
        <v>8462</v>
      </c>
      <c r="C16806">
        <v>2019</v>
      </c>
      <c r="D16806" s="42" t="s">
        <v>8982</v>
      </c>
      <c r="E16806" t="b">
        <v>0</v>
      </c>
      <c r="F16806" s="42" t="s">
        <v>10944</v>
      </c>
    </row>
    <row r="16807" spans="1:6" x14ac:dyDescent="0.2">
      <c r="A16807" s="42" t="s">
        <v>5424</v>
      </c>
      <c r="B16807" s="42" t="s">
        <v>8464</v>
      </c>
      <c r="C16807">
        <v>2013</v>
      </c>
      <c r="D16807" s="42" t="s">
        <v>8496</v>
      </c>
      <c r="E16807" t="b">
        <v>0</v>
      </c>
      <c r="F16807" s="42" t="s">
        <v>10944</v>
      </c>
    </row>
    <row r="16808" spans="1:6" x14ac:dyDescent="0.2">
      <c r="A16808" s="42" t="s">
        <v>5424</v>
      </c>
      <c r="B16808" s="42" t="s">
        <v>8464</v>
      </c>
      <c r="C16808">
        <v>2014</v>
      </c>
      <c r="D16808" s="42" t="s">
        <v>8496</v>
      </c>
      <c r="E16808" t="b">
        <v>0</v>
      </c>
      <c r="F16808" s="42" t="s">
        <v>10944</v>
      </c>
    </row>
    <row r="16809" spans="1:6" x14ac:dyDescent="0.2">
      <c r="A16809" s="42" t="s">
        <v>5424</v>
      </c>
      <c r="B16809" s="42" t="s">
        <v>8464</v>
      </c>
      <c r="C16809">
        <v>2015</v>
      </c>
      <c r="D16809" s="42" t="s">
        <v>8496</v>
      </c>
      <c r="E16809" t="b">
        <v>0</v>
      </c>
      <c r="F16809" s="42" t="s">
        <v>10944</v>
      </c>
    </row>
    <row r="16810" spans="1:6" x14ac:dyDescent="0.2">
      <c r="A16810" s="42" t="s">
        <v>5424</v>
      </c>
      <c r="B16810" s="42" t="s">
        <v>8464</v>
      </c>
      <c r="C16810">
        <v>2016</v>
      </c>
      <c r="D16810" s="42" t="s">
        <v>8496</v>
      </c>
      <c r="E16810" t="b">
        <v>0</v>
      </c>
      <c r="F16810" s="42" t="s">
        <v>10944</v>
      </c>
    </row>
    <row r="16811" spans="1:6" x14ac:dyDescent="0.2">
      <c r="A16811" s="42" t="s">
        <v>5424</v>
      </c>
      <c r="B16811" s="42" t="s">
        <v>8464</v>
      </c>
      <c r="C16811">
        <v>2017</v>
      </c>
      <c r="D16811" s="42" t="s">
        <v>8496</v>
      </c>
      <c r="E16811" t="b">
        <v>0</v>
      </c>
      <c r="F16811" s="42" t="s">
        <v>10944</v>
      </c>
    </row>
    <row r="16812" spans="1:6" x14ac:dyDescent="0.2">
      <c r="A16812" s="42" t="s">
        <v>5424</v>
      </c>
      <c r="B16812" s="42" t="s">
        <v>8464</v>
      </c>
      <c r="C16812">
        <v>2018</v>
      </c>
      <c r="D16812" s="42" t="s">
        <v>8496</v>
      </c>
      <c r="E16812" t="b">
        <v>0</v>
      </c>
      <c r="F16812" s="42" t="s">
        <v>10944</v>
      </c>
    </row>
    <row r="16813" spans="1:6" x14ac:dyDescent="0.2">
      <c r="A16813" s="42" t="s">
        <v>5424</v>
      </c>
      <c r="B16813" s="42" t="s">
        <v>8464</v>
      </c>
      <c r="C16813">
        <v>2019</v>
      </c>
      <c r="D16813" s="42" t="s">
        <v>8496</v>
      </c>
      <c r="E16813" t="b">
        <v>0</v>
      </c>
      <c r="F16813" s="42" t="s">
        <v>10944</v>
      </c>
    </row>
    <row r="16814" spans="1:6" x14ac:dyDescent="0.2">
      <c r="A16814" s="42" t="s">
        <v>5426</v>
      </c>
      <c r="B16814" s="42" t="s">
        <v>8454</v>
      </c>
      <c r="C16814">
        <v>2013</v>
      </c>
      <c r="D16814" s="42" t="s">
        <v>8529</v>
      </c>
      <c r="E16814" t="b">
        <v>0</v>
      </c>
      <c r="F16814" s="42" t="s">
        <v>10901</v>
      </c>
    </row>
    <row r="16815" spans="1:6" x14ac:dyDescent="0.2">
      <c r="A16815" s="42" t="s">
        <v>5426</v>
      </c>
      <c r="B16815" s="42" t="s">
        <v>8454</v>
      </c>
      <c r="C16815">
        <v>2014</v>
      </c>
      <c r="D16815" s="42" t="s">
        <v>9495</v>
      </c>
      <c r="E16815" t="b">
        <v>0</v>
      </c>
      <c r="F16815" s="42" t="s">
        <v>10901</v>
      </c>
    </row>
    <row r="16816" spans="1:6" x14ac:dyDescent="0.2">
      <c r="A16816" s="42" t="s">
        <v>5426</v>
      </c>
      <c r="B16816" s="42" t="s">
        <v>8454</v>
      </c>
      <c r="C16816">
        <v>2015</v>
      </c>
      <c r="D16816" s="42" t="s">
        <v>9207</v>
      </c>
      <c r="E16816" t="b">
        <v>0</v>
      </c>
      <c r="F16816" s="42" t="s">
        <v>10901</v>
      </c>
    </row>
    <row r="16817" spans="1:6" x14ac:dyDescent="0.2">
      <c r="A16817" s="42" t="s">
        <v>5426</v>
      </c>
      <c r="B16817" s="42" t="s">
        <v>8454</v>
      </c>
      <c r="C16817">
        <v>2016</v>
      </c>
      <c r="D16817" s="42" t="s">
        <v>8550</v>
      </c>
      <c r="E16817" t="b">
        <v>0</v>
      </c>
      <c r="F16817" s="42" t="s">
        <v>10901</v>
      </c>
    </row>
    <row r="16818" spans="1:6" x14ac:dyDescent="0.2">
      <c r="A16818" s="42" t="s">
        <v>5426</v>
      </c>
      <c r="B16818" s="42" t="s">
        <v>8454</v>
      </c>
      <c r="C16818">
        <v>2017</v>
      </c>
      <c r="D16818" s="42" t="s">
        <v>9035</v>
      </c>
      <c r="E16818" t="b">
        <v>0</v>
      </c>
      <c r="F16818" s="42" t="s">
        <v>10901</v>
      </c>
    </row>
    <row r="16819" spans="1:6" x14ac:dyDescent="0.2">
      <c r="A16819" s="42" t="s">
        <v>5426</v>
      </c>
      <c r="B16819" s="42" t="s">
        <v>8454</v>
      </c>
      <c r="C16819">
        <v>2018</v>
      </c>
      <c r="D16819" s="42" t="s">
        <v>10813</v>
      </c>
      <c r="E16819" t="b">
        <v>0</v>
      </c>
      <c r="F16819" s="42" t="s">
        <v>10901</v>
      </c>
    </row>
    <row r="16820" spans="1:6" x14ac:dyDescent="0.2">
      <c r="A16820" s="42" t="s">
        <v>5426</v>
      </c>
      <c r="B16820" s="42" t="s">
        <v>8454</v>
      </c>
      <c r="C16820">
        <v>2019</v>
      </c>
      <c r="D16820" s="42" t="s">
        <v>9548</v>
      </c>
      <c r="E16820" t="b">
        <v>0</v>
      </c>
      <c r="F16820" s="42" t="s">
        <v>10901</v>
      </c>
    </row>
    <row r="16821" spans="1:6" x14ac:dyDescent="0.2">
      <c r="A16821" s="42" t="s">
        <v>5426</v>
      </c>
      <c r="B16821" s="42" t="s">
        <v>8462</v>
      </c>
      <c r="C16821">
        <v>2013</v>
      </c>
      <c r="D16821" s="42" t="s">
        <v>8987</v>
      </c>
      <c r="E16821" t="b">
        <v>0</v>
      </c>
      <c r="F16821" s="42" t="s">
        <v>10901</v>
      </c>
    </row>
    <row r="16822" spans="1:6" x14ac:dyDescent="0.2">
      <c r="A16822" s="42" t="s">
        <v>5426</v>
      </c>
      <c r="B16822" s="42" t="s">
        <v>8462</v>
      </c>
      <c r="C16822">
        <v>2014</v>
      </c>
      <c r="D16822" s="42" t="s">
        <v>9229</v>
      </c>
      <c r="E16822" t="b">
        <v>0</v>
      </c>
      <c r="F16822" s="42" t="s">
        <v>10901</v>
      </c>
    </row>
    <row r="16823" spans="1:6" x14ac:dyDescent="0.2">
      <c r="A16823" s="42" t="s">
        <v>5426</v>
      </c>
      <c r="B16823" s="42" t="s">
        <v>8462</v>
      </c>
      <c r="C16823">
        <v>2015</v>
      </c>
      <c r="D16823" s="42" t="s">
        <v>8771</v>
      </c>
      <c r="E16823" t="b">
        <v>0</v>
      </c>
      <c r="F16823" s="42" t="s">
        <v>10901</v>
      </c>
    </row>
    <row r="16824" spans="1:6" x14ac:dyDescent="0.2">
      <c r="A16824" s="42" t="s">
        <v>5426</v>
      </c>
      <c r="B16824" s="42" t="s">
        <v>8462</v>
      </c>
      <c r="C16824">
        <v>2016</v>
      </c>
      <c r="D16824" s="42" t="s">
        <v>8632</v>
      </c>
      <c r="E16824" t="b">
        <v>0</v>
      </c>
      <c r="F16824" s="42" t="s">
        <v>10901</v>
      </c>
    </row>
    <row r="16825" spans="1:6" x14ac:dyDescent="0.2">
      <c r="A16825" s="42" t="s">
        <v>5426</v>
      </c>
      <c r="B16825" s="42" t="s">
        <v>8462</v>
      </c>
      <c r="C16825">
        <v>2017</v>
      </c>
      <c r="D16825" s="42" t="s">
        <v>9043</v>
      </c>
      <c r="E16825" t="b">
        <v>0</v>
      </c>
      <c r="F16825" s="42" t="s">
        <v>10901</v>
      </c>
    </row>
    <row r="16826" spans="1:6" x14ac:dyDescent="0.2">
      <c r="A16826" s="42" t="s">
        <v>5426</v>
      </c>
      <c r="B16826" s="42" t="s">
        <v>8462</v>
      </c>
      <c r="C16826">
        <v>2018</v>
      </c>
      <c r="D16826" s="42" t="s">
        <v>10222</v>
      </c>
      <c r="E16826" t="b">
        <v>0</v>
      </c>
      <c r="F16826" s="42" t="s">
        <v>10901</v>
      </c>
    </row>
    <row r="16827" spans="1:6" x14ac:dyDescent="0.2">
      <c r="A16827" s="42" t="s">
        <v>5426</v>
      </c>
      <c r="B16827" s="42" t="s">
        <v>8462</v>
      </c>
      <c r="C16827">
        <v>2019</v>
      </c>
      <c r="D16827" s="42" t="s">
        <v>10902</v>
      </c>
      <c r="E16827" t="b">
        <v>0</v>
      </c>
      <c r="F16827" s="42" t="s">
        <v>10901</v>
      </c>
    </row>
    <row r="16828" spans="1:6" x14ac:dyDescent="0.2">
      <c r="A16828" s="42" t="s">
        <v>5426</v>
      </c>
      <c r="B16828" s="42" t="s">
        <v>8464</v>
      </c>
      <c r="C16828">
        <v>2013</v>
      </c>
      <c r="D16828" s="42" t="s">
        <v>8496</v>
      </c>
      <c r="E16828" t="b">
        <v>0</v>
      </c>
      <c r="F16828" s="42" t="s">
        <v>10901</v>
      </c>
    </row>
    <row r="16829" spans="1:6" x14ac:dyDescent="0.2">
      <c r="A16829" s="42" t="s">
        <v>5426</v>
      </c>
      <c r="B16829" s="42" t="s">
        <v>8464</v>
      </c>
      <c r="C16829">
        <v>2014</v>
      </c>
      <c r="D16829" s="42" t="s">
        <v>9013</v>
      </c>
      <c r="E16829" t="b">
        <v>0</v>
      </c>
      <c r="F16829" s="42" t="s">
        <v>10901</v>
      </c>
    </row>
    <row r="16830" spans="1:6" x14ac:dyDescent="0.2">
      <c r="A16830" s="42" t="s">
        <v>5426</v>
      </c>
      <c r="B16830" s="42" t="s">
        <v>8464</v>
      </c>
      <c r="C16830">
        <v>2015</v>
      </c>
      <c r="D16830" s="42" t="s">
        <v>8638</v>
      </c>
      <c r="E16830" t="b">
        <v>0</v>
      </c>
      <c r="F16830" s="42" t="s">
        <v>10901</v>
      </c>
    </row>
    <row r="16831" spans="1:6" x14ac:dyDescent="0.2">
      <c r="A16831" s="42" t="s">
        <v>5426</v>
      </c>
      <c r="B16831" s="42" t="s">
        <v>8464</v>
      </c>
      <c r="C16831">
        <v>2016</v>
      </c>
      <c r="D16831" s="42" t="s">
        <v>8687</v>
      </c>
      <c r="E16831" t="b">
        <v>0</v>
      </c>
      <c r="F16831" s="42" t="s">
        <v>10901</v>
      </c>
    </row>
    <row r="16832" spans="1:6" x14ac:dyDescent="0.2">
      <c r="A16832" s="42" t="s">
        <v>5426</v>
      </c>
      <c r="B16832" s="42" t="s">
        <v>8464</v>
      </c>
      <c r="C16832">
        <v>2017</v>
      </c>
      <c r="D16832" s="42" t="s">
        <v>8826</v>
      </c>
      <c r="E16832" t="b">
        <v>0</v>
      </c>
      <c r="F16832" s="42" t="s">
        <v>10901</v>
      </c>
    </row>
    <row r="16833" spans="1:6" x14ac:dyDescent="0.2">
      <c r="A16833" s="42" t="s">
        <v>5426</v>
      </c>
      <c r="B16833" s="42" t="s">
        <v>8464</v>
      </c>
      <c r="C16833">
        <v>2018</v>
      </c>
      <c r="D16833" s="42" t="s">
        <v>8513</v>
      </c>
      <c r="E16833" t="b">
        <v>0</v>
      </c>
      <c r="F16833" s="42" t="s">
        <v>10901</v>
      </c>
    </row>
    <row r="16834" spans="1:6" x14ac:dyDescent="0.2">
      <c r="A16834" s="42" t="s">
        <v>5426</v>
      </c>
      <c r="B16834" s="42" t="s">
        <v>8464</v>
      </c>
      <c r="C16834">
        <v>2019</v>
      </c>
      <c r="D16834" s="42" t="s">
        <v>8460</v>
      </c>
      <c r="E16834" t="b">
        <v>0</v>
      </c>
      <c r="F16834" s="42" t="s">
        <v>10901</v>
      </c>
    </row>
    <row r="16835" spans="1:6" x14ac:dyDescent="0.2">
      <c r="A16835" s="42" t="s">
        <v>5428</v>
      </c>
      <c r="B16835" s="42" t="s">
        <v>8454</v>
      </c>
      <c r="C16835">
        <v>2013</v>
      </c>
      <c r="D16835" s="42" t="s">
        <v>8679</v>
      </c>
      <c r="E16835" t="b">
        <v>0</v>
      </c>
      <c r="F16835" s="42" t="s">
        <v>10911</v>
      </c>
    </row>
    <row r="16836" spans="1:6" x14ac:dyDescent="0.2">
      <c r="A16836" s="42" t="s">
        <v>5428</v>
      </c>
      <c r="B16836" s="42" t="s">
        <v>8454</v>
      </c>
      <c r="C16836">
        <v>2014</v>
      </c>
      <c r="D16836" s="42" t="s">
        <v>8679</v>
      </c>
      <c r="E16836" t="b">
        <v>0</v>
      </c>
      <c r="F16836" s="42" t="s">
        <v>10911</v>
      </c>
    </row>
    <row r="16837" spans="1:6" x14ac:dyDescent="0.2">
      <c r="A16837" s="42" t="s">
        <v>5428</v>
      </c>
      <c r="B16837" s="42" t="s">
        <v>8454</v>
      </c>
      <c r="C16837">
        <v>2015</v>
      </c>
      <c r="D16837" s="42" t="s">
        <v>8679</v>
      </c>
      <c r="E16837" t="b">
        <v>0</v>
      </c>
      <c r="F16837" s="42" t="s">
        <v>10911</v>
      </c>
    </row>
    <row r="16838" spans="1:6" x14ac:dyDescent="0.2">
      <c r="A16838" s="42" t="s">
        <v>5428</v>
      </c>
      <c r="B16838" s="42" t="s">
        <v>8454</v>
      </c>
      <c r="C16838">
        <v>2016</v>
      </c>
      <c r="D16838" s="42" t="s">
        <v>8975</v>
      </c>
      <c r="E16838" t="b">
        <v>0</v>
      </c>
      <c r="F16838" s="42" t="s">
        <v>10911</v>
      </c>
    </row>
    <row r="16839" spans="1:6" x14ac:dyDescent="0.2">
      <c r="A16839" s="42" t="s">
        <v>5428</v>
      </c>
      <c r="B16839" s="42" t="s">
        <v>8454</v>
      </c>
      <c r="C16839">
        <v>2017</v>
      </c>
      <c r="D16839" s="42" t="s">
        <v>10004</v>
      </c>
      <c r="E16839" t="b">
        <v>0</v>
      </c>
      <c r="F16839" s="42" t="s">
        <v>10911</v>
      </c>
    </row>
    <row r="16840" spans="1:6" x14ac:dyDescent="0.2">
      <c r="A16840" s="42" t="s">
        <v>5428</v>
      </c>
      <c r="B16840" s="42" t="s">
        <v>8454</v>
      </c>
      <c r="C16840">
        <v>2018</v>
      </c>
      <c r="D16840" s="42" t="s">
        <v>8975</v>
      </c>
      <c r="E16840" t="b">
        <v>0</v>
      </c>
      <c r="F16840" s="42" t="s">
        <v>10911</v>
      </c>
    </row>
    <row r="16841" spans="1:6" x14ac:dyDescent="0.2">
      <c r="A16841" s="42" t="s">
        <v>5428</v>
      </c>
      <c r="B16841" s="42" t="s">
        <v>8454</v>
      </c>
      <c r="C16841">
        <v>2019</v>
      </c>
      <c r="D16841" s="42" t="s">
        <v>8680</v>
      </c>
      <c r="E16841" t="b">
        <v>0</v>
      </c>
      <c r="F16841" s="42" t="s">
        <v>10911</v>
      </c>
    </row>
    <row r="16842" spans="1:6" x14ac:dyDescent="0.2">
      <c r="A16842" s="42" t="s">
        <v>5428</v>
      </c>
      <c r="B16842" s="42" t="s">
        <v>8462</v>
      </c>
      <c r="C16842">
        <v>2013</v>
      </c>
      <c r="D16842" s="42" t="s">
        <v>8679</v>
      </c>
      <c r="E16842" t="b">
        <v>0</v>
      </c>
      <c r="F16842" s="42" t="s">
        <v>10911</v>
      </c>
    </row>
    <row r="16843" spans="1:6" x14ac:dyDescent="0.2">
      <c r="A16843" s="42" t="s">
        <v>5428</v>
      </c>
      <c r="B16843" s="42" t="s">
        <v>8462</v>
      </c>
      <c r="C16843">
        <v>2014</v>
      </c>
      <c r="D16843" s="42" t="s">
        <v>8679</v>
      </c>
      <c r="E16843" t="b">
        <v>0</v>
      </c>
      <c r="F16843" s="42" t="s">
        <v>10911</v>
      </c>
    </row>
    <row r="16844" spans="1:6" x14ac:dyDescent="0.2">
      <c r="A16844" s="42" t="s">
        <v>5428</v>
      </c>
      <c r="B16844" s="42" t="s">
        <v>8462</v>
      </c>
      <c r="C16844">
        <v>2015</v>
      </c>
      <c r="D16844" s="42" t="s">
        <v>8679</v>
      </c>
      <c r="E16844" t="b">
        <v>0</v>
      </c>
      <c r="F16844" s="42" t="s">
        <v>10911</v>
      </c>
    </row>
    <row r="16845" spans="1:6" x14ac:dyDescent="0.2">
      <c r="A16845" s="42" t="s">
        <v>5428</v>
      </c>
      <c r="B16845" s="42" t="s">
        <v>8462</v>
      </c>
      <c r="C16845">
        <v>2016</v>
      </c>
      <c r="D16845" s="42" t="s">
        <v>8975</v>
      </c>
      <c r="E16845" t="b">
        <v>0</v>
      </c>
      <c r="F16845" s="42" t="s">
        <v>10911</v>
      </c>
    </row>
    <row r="16846" spans="1:6" x14ac:dyDescent="0.2">
      <c r="A16846" s="42" t="s">
        <v>5428</v>
      </c>
      <c r="B16846" s="42" t="s">
        <v>8462</v>
      </c>
      <c r="C16846">
        <v>2017</v>
      </c>
      <c r="D16846" s="42" t="s">
        <v>10004</v>
      </c>
      <c r="E16846" t="b">
        <v>0</v>
      </c>
      <c r="F16846" s="42" t="s">
        <v>10911</v>
      </c>
    </row>
    <row r="16847" spans="1:6" x14ac:dyDescent="0.2">
      <c r="A16847" s="42" t="s">
        <v>5428</v>
      </c>
      <c r="B16847" s="42" t="s">
        <v>8462</v>
      </c>
      <c r="C16847">
        <v>2018</v>
      </c>
      <c r="D16847" s="42" t="s">
        <v>8975</v>
      </c>
      <c r="E16847" t="b">
        <v>0</v>
      </c>
      <c r="F16847" s="42" t="s">
        <v>10911</v>
      </c>
    </row>
    <row r="16848" spans="1:6" x14ac:dyDescent="0.2">
      <c r="A16848" s="42" t="s">
        <v>5428</v>
      </c>
      <c r="B16848" s="42" t="s">
        <v>8462</v>
      </c>
      <c r="C16848">
        <v>2019</v>
      </c>
      <c r="D16848" s="42" t="s">
        <v>8680</v>
      </c>
      <c r="E16848" t="b">
        <v>0</v>
      </c>
      <c r="F16848" s="42" t="s">
        <v>10911</v>
      </c>
    </row>
    <row r="16849" spans="1:6" x14ac:dyDescent="0.2">
      <c r="A16849" s="42" t="s">
        <v>5428</v>
      </c>
      <c r="B16849" s="42" t="s">
        <v>8464</v>
      </c>
      <c r="C16849">
        <v>2013</v>
      </c>
      <c r="D16849" s="42" t="s">
        <v>8496</v>
      </c>
      <c r="E16849" t="b">
        <v>0</v>
      </c>
      <c r="F16849" s="42" t="s">
        <v>10911</v>
      </c>
    </row>
    <row r="16850" spans="1:6" x14ac:dyDescent="0.2">
      <c r="A16850" s="42" t="s">
        <v>5428</v>
      </c>
      <c r="B16850" s="42" t="s">
        <v>8464</v>
      </c>
      <c r="C16850">
        <v>2014</v>
      </c>
      <c r="D16850" s="42" t="s">
        <v>8496</v>
      </c>
      <c r="E16850" t="b">
        <v>0</v>
      </c>
      <c r="F16850" s="42" t="s">
        <v>10911</v>
      </c>
    </row>
    <row r="16851" spans="1:6" x14ac:dyDescent="0.2">
      <c r="A16851" s="42" t="s">
        <v>5428</v>
      </c>
      <c r="B16851" s="42" t="s">
        <v>8464</v>
      </c>
      <c r="C16851">
        <v>2015</v>
      </c>
      <c r="D16851" s="42" t="s">
        <v>8496</v>
      </c>
      <c r="E16851" t="b">
        <v>0</v>
      </c>
      <c r="F16851" s="42" t="s">
        <v>10911</v>
      </c>
    </row>
    <row r="16852" spans="1:6" x14ac:dyDescent="0.2">
      <c r="A16852" s="42" t="s">
        <v>5428</v>
      </c>
      <c r="B16852" s="42" t="s">
        <v>8464</v>
      </c>
      <c r="C16852">
        <v>2016</v>
      </c>
      <c r="D16852" s="42" t="s">
        <v>8496</v>
      </c>
      <c r="E16852" t="b">
        <v>0</v>
      </c>
      <c r="F16852" s="42" t="s">
        <v>10911</v>
      </c>
    </row>
    <row r="16853" spans="1:6" x14ac:dyDescent="0.2">
      <c r="A16853" s="42" t="s">
        <v>5428</v>
      </c>
      <c r="B16853" s="42" t="s">
        <v>8464</v>
      </c>
      <c r="C16853">
        <v>2017</v>
      </c>
      <c r="D16853" s="42" t="s">
        <v>8496</v>
      </c>
      <c r="E16853" t="b">
        <v>0</v>
      </c>
      <c r="F16853" s="42" t="s">
        <v>10911</v>
      </c>
    </row>
    <row r="16854" spans="1:6" x14ac:dyDescent="0.2">
      <c r="A16854" s="42" t="s">
        <v>5428</v>
      </c>
      <c r="B16854" s="42" t="s">
        <v>8464</v>
      </c>
      <c r="C16854">
        <v>2018</v>
      </c>
      <c r="D16854" s="42" t="s">
        <v>8496</v>
      </c>
      <c r="E16854" t="b">
        <v>0</v>
      </c>
      <c r="F16854" s="42" t="s">
        <v>10911</v>
      </c>
    </row>
    <row r="16855" spans="1:6" x14ac:dyDescent="0.2">
      <c r="A16855" s="42" t="s">
        <v>5428</v>
      </c>
      <c r="B16855" s="42" t="s">
        <v>8464</v>
      </c>
      <c r="C16855">
        <v>2019</v>
      </c>
      <c r="D16855" s="42" t="s">
        <v>8482</v>
      </c>
      <c r="E16855" t="b">
        <v>0</v>
      </c>
      <c r="F16855" s="42" t="s">
        <v>10911</v>
      </c>
    </row>
    <row r="16856" spans="1:6" x14ac:dyDescent="0.2">
      <c r="A16856" s="42" t="s">
        <v>5430</v>
      </c>
      <c r="B16856" s="42" t="s">
        <v>8454</v>
      </c>
      <c r="C16856">
        <v>2013</v>
      </c>
      <c r="D16856" s="42" t="s">
        <v>8679</v>
      </c>
      <c r="E16856" t="b">
        <v>0</v>
      </c>
      <c r="F16856" s="42" t="s">
        <v>10911</v>
      </c>
    </row>
    <row r="16857" spans="1:6" x14ac:dyDescent="0.2">
      <c r="A16857" s="42" t="s">
        <v>5430</v>
      </c>
      <c r="B16857" s="42" t="s">
        <v>8454</v>
      </c>
      <c r="C16857">
        <v>2014</v>
      </c>
      <c r="D16857" s="42" t="s">
        <v>8679</v>
      </c>
      <c r="E16857" t="b">
        <v>0</v>
      </c>
      <c r="F16857" s="42" t="s">
        <v>10911</v>
      </c>
    </row>
    <row r="16858" spans="1:6" x14ac:dyDescent="0.2">
      <c r="A16858" s="42" t="s">
        <v>5430</v>
      </c>
      <c r="B16858" s="42" t="s">
        <v>8454</v>
      </c>
      <c r="C16858">
        <v>2015</v>
      </c>
      <c r="D16858" s="42" t="s">
        <v>8679</v>
      </c>
      <c r="E16858" t="b">
        <v>0</v>
      </c>
      <c r="F16858" s="42" t="s">
        <v>10911</v>
      </c>
    </row>
    <row r="16859" spans="1:6" x14ac:dyDescent="0.2">
      <c r="A16859" s="42" t="s">
        <v>5430</v>
      </c>
      <c r="B16859" s="42" t="s">
        <v>8454</v>
      </c>
      <c r="C16859">
        <v>2016</v>
      </c>
      <c r="D16859" s="42" t="s">
        <v>8975</v>
      </c>
      <c r="E16859" t="b">
        <v>0</v>
      </c>
      <c r="F16859" s="42" t="s">
        <v>10911</v>
      </c>
    </row>
    <row r="16860" spans="1:6" x14ac:dyDescent="0.2">
      <c r="A16860" s="42" t="s">
        <v>5430</v>
      </c>
      <c r="B16860" s="42" t="s">
        <v>8454</v>
      </c>
      <c r="C16860">
        <v>2017</v>
      </c>
      <c r="D16860" s="42" t="s">
        <v>10004</v>
      </c>
      <c r="E16860" t="b">
        <v>0</v>
      </c>
      <c r="F16860" s="42" t="s">
        <v>10911</v>
      </c>
    </row>
    <row r="16861" spans="1:6" x14ac:dyDescent="0.2">
      <c r="A16861" s="42" t="s">
        <v>5430</v>
      </c>
      <c r="B16861" s="42" t="s">
        <v>8454</v>
      </c>
      <c r="C16861">
        <v>2018</v>
      </c>
      <c r="D16861" s="42" t="s">
        <v>8975</v>
      </c>
      <c r="E16861" t="b">
        <v>0</v>
      </c>
      <c r="F16861" s="42" t="s">
        <v>10911</v>
      </c>
    </row>
    <row r="16862" spans="1:6" x14ac:dyDescent="0.2">
      <c r="A16862" s="42" t="s">
        <v>5430</v>
      </c>
      <c r="B16862" s="42" t="s">
        <v>8454</v>
      </c>
      <c r="C16862">
        <v>2019</v>
      </c>
      <c r="D16862" s="42" t="s">
        <v>8680</v>
      </c>
      <c r="E16862" t="b">
        <v>0</v>
      </c>
      <c r="F16862" s="42" t="s">
        <v>10911</v>
      </c>
    </row>
    <row r="16863" spans="1:6" x14ac:dyDescent="0.2">
      <c r="A16863" s="42" t="s">
        <v>5430</v>
      </c>
      <c r="B16863" s="42" t="s">
        <v>8462</v>
      </c>
      <c r="C16863">
        <v>2013</v>
      </c>
      <c r="D16863" s="42" t="s">
        <v>8679</v>
      </c>
      <c r="E16863" t="b">
        <v>0</v>
      </c>
      <c r="F16863" s="42" t="s">
        <v>10911</v>
      </c>
    </row>
    <row r="16864" spans="1:6" x14ac:dyDescent="0.2">
      <c r="A16864" s="42" t="s">
        <v>5430</v>
      </c>
      <c r="B16864" s="42" t="s">
        <v>8462</v>
      </c>
      <c r="C16864">
        <v>2014</v>
      </c>
      <c r="D16864" s="42" t="s">
        <v>8679</v>
      </c>
      <c r="E16864" t="b">
        <v>0</v>
      </c>
      <c r="F16864" s="42" t="s">
        <v>10911</v>
      </c>
    </row>
    <row r="16865" spans="1:6" x14ac:dyDescent="0.2">
      <c r="A16865" s="42" t="s">
        <v>5430</v>
      </c>
      <c r="B16865" s="42" t="s">
        <v>8462</v>
      </c>
      <c r="C16865">
        <v>2015</v>
      </c>
      <c r="D16865" s="42" t="s">
        <v>8679</v>
      </c>
      <c r="E16865" t="b">
        <v>0</v>
      </c>
      <c r="F16865" s="42" t="s">
        <v>10911</v>
      </c>
    </row>
    <row r="16866" spans="1:6" x14ac:dyDescent="0.2">
      <c r="A16866" s="42" t="s">
        <v>5430</v>
      </c>
      <c r="B16866" s="42" t="s">
        <v>8462</v>
      </c>
      <c r="C16866">
        <v>2016</v>
      </c>
      <c r="D16866" s="42" t="s">
        <v>8975</v>
      </c>
      <c r="E16866" t="b">
        <v>0</v>
      </c>
      <c r="F16866" s="42" t="s">
        <v>10911</v>
      </c>
    </row>
    <row r="16867" spans="1:6" x14ac:dyDescent="0.2">
      <c r="A16867" s="42" t="s">
        <v>5430</v>
      </c>
      <c r="B16867" s="42" t="s">
        <v>8462</v>
      </c>
      <c r="C16867">
        <v>2017</v>
      </c>
      <c r="D16867" s="42" t="s">
        <v>10004</v>
      </c>
      <c r="E16867" t="b">
        <v>0</v>
      </c>
      <c r="F16867" s="42" t="s">
        <v>10911</v>
      </c>
    </row>
    <row r="16868" spans="1:6" x14ac:dyDescent="0.2">
      <c r="A16868" s="42" t="s">
        <v>5430</v>
      </c>
      <c r="B16868" s="42" t="s">
        <v>8462</v>
      </c>
      <c r="C16868">
        <v>2018</v>
      </c>
      <c r="D16868" s="42" t="s">
        <v>8975</v>
      </c>
      <c r="E16868" t="b">
        <v>0</v>
      </c>
      <c r="F16868" s="42" t="s">
        <v>10911</v>
      </c>
    </row>
    <row r="16869" spans="1:6" x14ac:dyDescent="0.2">
      <c r="A16869" s="42" t="s">
        <v>5430</v>
      </c>
      <c r="B16869" s="42" t="s">
        <v>8462</v>
      </c>
      <c r="C16869">
        <v>2019</v>
      </c>
      <c r="D16869" s="42" t="s">
        <v>8680</v>
      </c>
      <c r="E16869" t="b">
        <v>0</v>
      </c>
      <c r="F16869" s="42" t="s">
        <v>10911</v>
      </c>
    </row>
    <row r="16870" spans="1:6" x14ac:dyDescent="0.2">
      <c r="A16870" s="42" t="s">
        <v>5430</v>
      </c>
      <c r="B16870" s="42" t="s">
        <v>8464</v>
      </c>
      <c r="C16870">
        <v>2013</v>
      </c>
      <c r="D16870" s="42" t="s">
        <v>8496</v>
      </c>
      <c r="E16870" t="b">
        <v>0</v>
      </c>
      <c r="F16870" s="42" t="s">
        <v>10911</v>
      </c>
    </row>
    <row r="16871" spans="1:6" x14ac:dyDescent="0.2">
      <c r="A16871" s="42" t="s">
        <v>5430</v>
      </c>
      <c r="B16871" s="42" t="s">
        <v>8464</v>
      </c>
      <c r="C16871">
        <v>2014</v>
      </c>
      <c r="D16871" s="42" t="s">
        <v>8496</v>
      </c>
      <c r="E16871" t="b">
        <v>0</v>
      </c>
      <c r="F16871" s="42" t="s">
        <v>10911</v>
      </c>
    </row>
    <row r="16872" spans="1:6" x14ac:dyDescent="0.2">
      <c r="A16872" s="42" t="s">
        <v>5430</v>
      </c>
      <c r="B16872" s="42" t="s">
        <v>8464</v>
      </c>
      <c r="C16872">
        <v>2015</v>
      </c>
      <c r="D16872" s="42" t="s">
        <v>8496</v>
      </c>
      <c r="E16872" t="b">
        <v>0</v>
      </c>
      <c r="F16872" s="42" t="s">
        <v>10911</v>
      </c>
    </row>
    <row r="16873" spans="1:6" x14ac:dyDescent="0.2">
      <c r="A16873" s="42" t="s">
        <v>5430</v>
      </c>
      <c r="B16873" s="42" t="s">
        <v>8464</v>
      </c>
      <c r="C16873">
        <v>2016</v>
      </c>
      <c r="D16873" s="42" t="s">
        <v>8496</v>
      </c>
      <c r="E16873" t="b">
        <v>0</v>
      </c>
      <c r="F16873" s="42" t="s">
        <v>10911</v>
      </c>
    </row>
    <row r="16874" spans="1:6" x14ac:dyDescent="0.2">
      <c r="A16874" s="42" t="s">
        <v>5430</v>
      </c>
      <c r="B16874" s="42" t="s">
        <v>8464</v>
      </c>
      <c r="C16874">
        <v>2017</v>
      </c>
      <c r="D16874" s="42" t="s">
        <v>8496</v>
      </c>
      <c r="E16874" t="b">
        <v>0</v>
      </c>
      <c r="F16874" s="42" t="s">
        <v>10911</v>
      </c>
    </row>
    <row r="16875" spans="1:6" x14ac:dyDescent="0.2">
      <c r="A16875" s="42" t="s">
        <v>5430</v>
      </c>
      <c r="B16875" s="42" t="s">
        <v>8464</v>
      </c>
      <c r="C16875">
        <v>2018</v>
      </c>
      <c r="D16875" s="42" t="s">
        <v>8496</v>
      </c>
      <c r="E16875" t="b">
        <v>0</v>
      </c>
      <c r="F16875" s="42" t="s">
        <v>10911</v>
      </c>
    </row>
    <row r="16876" spans="1:6" x14ac:dyDescent="0.2">
      <c r="A16876" s="42" t="s">
        <v>5430</v>
      </c>
      <c r="B16876" s="42" t="s">
        <v>8464</v>
      </c>
      <c r="C16876">
        <v>2019</v>
      </c>
      <c r="D16876" s="42" t="s">
        <v>8482</v>
      </c>
      <c r="E16876" t="b">
        <v>0</v>
      </c>
      <c r="F16876" s="42" t="s">
        <v>10911</v>
      </c>
    </row>
    <row r="16877" spans="1:6" x14ac:dyDescent="0.2">
      <c r="A16877" s="42" t="s">
        <v>5432</v>
      </c>
      <c r="B16877" s="42" t="s">
        <v>8454</v>
      </c>
      <c r="C16877">
        <v>2010</v>
      </c>
      <c r="D16877" s="42" t="s">
        <v>9085</v>
      </c>
      <c r="E16877" t="b">
        <v>0</v>
      </c>
      <c r="F16877" s="42" t="s">
        <v>10903</v>
      </c>
    </row>
    <row r="16878" spans="1:6" x14ac:dyDescent="0.2">
      <c r="A16878" s="42" t="s">
        <v>5432</v>
      </c>
      <c r="B16878" s="42" t="s">
        <v>8454</v>
      </c>
      <c r="C16878">
        <v>2011</v>
      </c>
      <c r="D16878" s="42" t="s">
        <v>10472</v>
      </c>
      <c r="E16878" t="b">
        <v>0</v>
      </c>
      <c r="F16878" s="42" t="s">
        <v>10903</v>
      </c>
    </row>
    <row r="16879" spans="1:6" x14ac:dyDescent="0.2">
      <c r="A16879" s="42" t="s">
        <v>5432</v>
      </c>
      <c r="B16879" s="42" t="s">
        <v>8454</v>
      </c>
      <c r="C16879">
        <v>2012</v>
      </c>
      <c r="D16879" s="42" t="s">
        <v>9810</v>
      </c>
      <c r="E16879" t="b">
        <v>0</v>
      </c>
      <c r="F16879" s="42" t="s">
        <v>10903</v>
      </c>
    </row>
    <row r="16880" spans="1:6" x14ac:dyDescent="0.2">
      <c r="A16880" s="42" t="s">
        <v>5432</v>
      </c>
      <c r="B16880" s="42" t="s">
        <v>8454</v>
      </c>
      <c r="C16880">
        <v>2013</v>
      </c>
      <c r="D16880" s="42" t="s">
        <v>10904</v>
      </c>
      <c r="E16880" t="b">
        <v>0</v>
      </c>
      <c r="F16880" s="42" t="s">
        <v>10903</v>
      </c>
    </row>
    <row r="16881" spans="1:6" x14ac:dyDescent="0.2">
      <c r="A16881" s="42" t="s">
        <v>5432</v>
      </c>
      <c r="B16881" s="42" t="s">
        <v>8454</v>
      </c>
      <c r="C16881">
        <v>2014</v>
      </c>
      <c r="D16881" s="42" t="s">
        <v>8499</v>
      </c>
      <c r="E16881" t="b">
        <v>0</v>
      </c>
      <c r="F16881" s="42" t="s">
        <v>10903</v>
      </c>
    </row>
    <row r="16882" spans="1:6" x14ac:dyDescent="0.2">
      <c r="A16882" s="42" t="s">
        <v>5432</v>
      </c>
      <c r="B16882" s="42" t="s">
        <v>8454</v>
      </c>
      <c r="C16882">
        <v>2015</v>
      </c>
      <c r="D16882" s="42" t="s">
        <v>10905</v>
      </c>
      <c r="E16882" t="b">
        <v>0</v>
      </c>
      <c r="F16882" s="42" t="s">
        <v>10903</v>
      </c>
    </row>
    <row r="16883" spans="1:6" x14ac:dyDescent="0.2">
      <c r="A16883" s="42" t="s">
        <v>5432</v>
      </c>
      <c r="B16883" s="42" t="s">
        <v>8454</v>
      </c>
      <c r="C16883">
        <v>2016</v>
      </c>
      <c r="D16883" s="42" t="s">
        <v>9682</v>
      </c>
      <c r="E16883" t="b">
        <v>0</v>
      </c>
      <c r="F16883" s="42" t="s">
        <v>10903</v>
      </c>
    </row>
    <row r="16884" spans="1:6" x14ac:dyDescent="0.2">
      <c r="A16884" s="42" t="s">
        <v>5432</v>
      </c>
      <c r="B16884" s="42" t="s">
        <v>8462</v>
      </c>
      <c r="C16884">
        <v>2010</v>
      </c>
      <c r="D16884" s="42" t="s">
        <v>9085</v>
      </c>
      <c r="E16884" t="b">
        <v>0</v>
      </c>
      <c r="F16884" s="42" t="s">
        <v>10903</v>
      </c>
    </row>
    <row r="16885" spans="1:6" x14ac:dyDescent="0.2">
      <c r="A16885" s="42" t="s">
        <v>5432</v>
      </c>
      <c r="B16885" s="42" t="s">
        <v>8462</v>
      </c>
      <c r="C16885">
        <v>2011</v>
      </c>
      <c r="D16885" s="42" t="s">
        <v>10472</v>
      </c>
      <c r="E16885" t="b">
        <v>0</v>
      </c>
      <c r="F16885" s="42" t="s">
        <v>10903</v>
      </c>
    </row>
    <row r="16886" spans="1:6" x14ac:dyDescent="0.2">
      <c r="A16886" s="42" t="s">
        <v>5432</v>
      </c>
      <c r="B16886" s="42" t="s">
        <v>8462</v>
      </c>
      <c r="C16886">
        <v>2012</v>
      </c>
      <c r="D16886" s="42" t="s">
        <v>9810</v>
      </c>
      <c r="E16886" t="b">
        <v>0</v>
      </c>
      <c r="F16886" s="42" t="s">
        <v>10903</v>
      </c>
    </row>
    <row r="16887" spans="1:6" x14ac:dyDescent="0.2">
      <c r="A16887" s="42" t="s">
        <v>5432</v>
      </c>
      <c r="B16887" s="42" t="s">
        <v>8462</v>
      </c>
      <c r="C16887">
        <v>2013</v>
      </c>
      <c r="D16887" s="42" t="s">
        <v>10904</v>
      </c>
      <c r="E16887" t="b">
        <v>0</v>
      </c>
      <c r="F16887" s="42" t="s">
        <v>10903</v>
      </c>
    </row>
    <row r="16888" spans="1:6" x14ac:dyDescent="0.2">
      <c r="A16888" s="42" t="s">
        <v>5432</v>
      </c>
      <c r="B16888" s="42" t="s">
        <v>8462</v>
      </c>
      <c r="C16888">
        <v>2014</v>
      </c>
      <c r="D16888" s="42" t="s">
        <v>8499</v>
      </c>
      <c r="E16888" t="b">
        <v>0</v>
      </c>
      <c r="F16888" s="42" t="s">
        <v>10903</v>
      </c>
    </row>
    <row r="16889" spans="1:6" x14ac:dyDescent="0.2">
      <c r="A16889" s="42" t="s">
        <v>5432</v>
      </c>
      <c r="B16889" s="42" t="s">
        <v>8462</v>
      </c>
      <c r="C16889">
        <v>2015</v>
      </c>
      <c r="D16889" s="42" t="s">
        <v>10905</v>
      </c>
      <c r="E16889" t="b">
        <v>0</v>
      </c>
      <c r="F16889" s="42" t="s">
        <v>10903</v>
      </c>
    </row>
    <row r="16890" spans="1:6" x14ac:dyDescent="0.2">
      <c r="A16890" s="42" t="s">
        <v>5432</v>
      </c>
      <c r="B16890" s="42" t="s">
        <v>8462</v>
      </c>
      <c r="C16890">
        <v>2016</v>
      </c>
      <c r="D16890" s="42" t="s">
        <v>9682</v>
      </c>
      <c r="E16890" t="b">
        <v>0</v>
      </c>
      <c r="F16890" s="42" t="s">
        <v>10903</v>
      </c>
    </row>
    <row r="16891" spans="1:6" x14ac:dyDescent="0.2">
      <c r="A16891" s="42" t="s">
        <v>5432</v>
      </c>
      <c r="B16891" s="42" t="s">
        <v>8464</v>
      </c>
      <c r="C16891">
        <v>2010</v>
      </c>
      <c r="D16891" s="42" t="s">
        <v>8638</v>
      </c>
      <c r="E16891" t="b">
        <v>0</v>
      </c>
      <c r="F16891" s="42" t="s">
        <v>10903</v>
      </c>
    </row>
    <row r="16892" spans="1:6" x14ac:dyDescent="0.2">
      <c r="A16892" s="42" t="s">
        <v>5432</v>
      </c>
      <c r="B16892" s="42" t="s">
        <v>8464</v>
      </c>
      <c r="C16892">
        <v>2011</v>
      </c>
      <c r="D16892" s="42" t="s">
        <v>8638</v>
      </c>
      <c r="E16892" t="b">
        <v>0</v>
      </c>
      <c r="F16892" s="42" t="s">
        <v>10903</v>
      </c>
    </row>
    <row r="16893" spans="1:6" x14ac:dyDescent="0.2">
      <c r="A16893" s="42" t="s">
        <v>5432</v>
      </c>
      <c r="B16893" s="42" t="s">
        <v>8464</v>
      </c>
      <c r="C16893">
        <v>2012</v>
      </c>
      <c r="D16893" s="42" t="s">
        <v>8638</v>
      </c>
      <c r="E16893" t="b">
        <v>0</v>
      </c>
      <c r="F16893" s="42" t="s">
        <v>10903</v>
      </c>
    </row>
    <row r="16894" spans="1:6" x14ac:dyDescent="0.2">
      <c r="A16894" s="42" t="s">
        <v>5432</v>
      </c>
      <c r="B16894" s="42" t="s">
        <v>8464</v>
      </c>
      <c r="C16894">
        <v>2013</v>
      </c>
      <c r="D16894" s="42" t="s">
        <v>8598</v>
      </c>
      <c r="E16894" t="b">
        <v>0</v>
      </c>
      <c r="F16894" s="42" t="s">
        <v>10903</v>
      </c>
    </row>
    <row r="16895" spans="1:6" x14ac:dyDescent="0.2">
      <c r="A16895" s="42" t="s">
        <v>5432</v>
      </c>
      <c r="B16895" s="42" t="s">
        <v>8464</v>
      </c>
      <c r="C16895">
        <v>2014</v>
      </c>
      <c r="D16895" s="42" t="s">
        <v>8598</v>
      </c>
      <c r="E16895" t="b">
        <v>0</v>
      </c>
      <c r="F16895" s="42" t="s">
        <v>10903</v>
      </c>
    </row>
    <row r="16896" spans="1:6" x14ac:dyDescent="0.2">
      <c r="A16896" s="42" t="s">
        <v>5432</v>
      </c>
      <c r="B16896" s="42" t="s">
        <v>8464</v>
      </c>
      <c r="C16896">
        <v>2015</v>
      </c>
      <c r="D16896" s="42" t="s">
        <v>8598</v>
      </c>
      <c r="E16896" t="b">
        <v>0</v>
      </c>
      <c r="F16896" s="42" t="s">
        <v>10903</v>
      </c>
    </row>
    <row r="16897" spans="1:6" x14ac:dyDescent="0.2">
      <c r="A16897" s="42" t="s">
        <v>5432</v>
      </c>
      <c r="B16897" s="42" t="s">
        <v>8464</v>
      </c>
      <c r="C16897">
        <v>2016</v>
      </c>
      <c r="D16897" s="42" t="s">
        <v>8971</v>
      </c>
      <c r="E16897" t="b">
        <v>0</v>
      </c>
      <c r="F16897" s="42" t="s">
        <v>10903</v>
      </c>
    </row>
    <row r="16898" spans="1:6" x14ac:dyDescent="0.2">
      <c r="A16898" s="42" t="s">
        <v>5434</v>
      </c>
      <c r="B16898" s="42" t="s">
        <v>8454</v>
      </c>
      <c r="C16898">
        <v>2013</v>
      </c>
      <c r="D16898" s="42" t="s">
        <v>8679</v>
      </c>
      <c r="E16898" t="b">
        <v>0</v>
      </c>
      <c r="F16898" s="42" t="s">
        <v>10910</v>
      </c>
    </row>
    <row r="16899" spans="1:6" x14ac:dyDescent="0.2">
      <c r="A16899" s="42" t="s">
        <v>5434</v>
      </c>
      <c r="B16899" s="42" t="s">
        <v>8454</v>
      </c>
      <c r="C16899">
        <v>2014</v>
      </c>
      <c r="D16899" s="42" t="s">
        <v>8680</v>
      </c>
      <c r="E16899" t="b">
        <v>0</v>
      </c>
      <c r="F16899" s="42" t="s">
        <v>10910</v>
      </c>
    </row>
    <row r="16900" spans="1:6" x14ac:dyDescent="0.2">
      <c r="A16900" s="42" t="s">
        <v>5434</v>
      </c>
      <c r="B16900" s="42" t="s">
        <v>8454</v>
      </c>
      <c r="C16900">
        <v>2015</v>
      </c>
      <c r="D16900" s="42" t="s">
        <v>8680</v>
      </c>
      <c r="E16900" t="b">
        <v>0</v>
      </c>
      <c r="F16900" s="42" t="s">
        <v>10910</v>
      </c>
    </row>
    <row r="16901" spans="1:6" x14ac:dyDescent="0.2">
      <c r="A16901" s="42" t="s">
        <v>5434</v>
      </c>
      <c r="B16901" s="42" t="s">
        <v>8454</v>
      </c>
      <c r="C16901">
        <v>2016</v>
      </c>
      <c r="D16901" s="42" t="s">
        <v>10004</v>
      </c>
      <c r="E16901" t="b">
        <v>0</v>
      </c>
      <c r="F16901" s="42" t="s">
        <v>10910</v>
      </c>
    </row>
    <row r="16902" spans="1:6" x14ac:dyDescent="0.2">
      <c r="A16902" s="42" t="s">
        <v>5434</v>
      </c>
      <c r="B16902" s="42" t="s">
        <v>8454</v>
      </c>
      <c r="C16902">
        <v>2017</v>
      </c>
      <c r="D16902" s="42" t="s">
        <v>8975</v>
      </c>
      <c r="E16902" t="b">
        <v>0</v>
      </c>
      <c r="F16902" s="42" t="s">
        <v>10910</v>
      </c>
    </row>
    <row r="16903" spans="1:6" x14ac:dyDescent="0.2">
      <c r="A16903" s="42" t="s">
        <v>5434</v>
      </c>
      <c r="B16903" s="42" t="s">
        <v>8454</v>
      </c>
      <c r="C16903">
        <v>2018</v>
      </c>
      <c r="D16903" s="42" t="s">
        <v>8975</v>
      </c>
      <c r="E16903" t="b">
        <v>0</v>
      </c>
      <c r="F16903" s="42" t="s">
        <v>10910</v>
      </c>
    </row>
    <row r="16904" spans="1:6" x14ac:dyDescent="0.2">
      <c r="A16904" s="42" t="s">
        <v>5434</v>
      </c>
      <c r="B16904" s="42" t="s">
        <v>8454</v>
      </c>
      <c r="C16904">
        <v>2019</v>
      </c>
      <c r="D16904" s="42" t="s">
        <v>10004</v>
      </c>
      <c r="E16904" t="b">
        <v>0</v>
      </c>
      <c r="F16904" s="42" t="s">
        <v>10910</v>
      </c>
    </row>
    <row r="16905" spans="1:6" x14ac:dyDescent="0.2">
      <c r="A16905" s="42" t="s">
        <v>5434</v>
      </c>
      <c r="B16905" s="42" t="s">
        <v>8462</v>
      </c>
      <c r="C16905">
        <v>2013</v>
      </c>
      <c r="D16905" s="42" t="s">
        <v>8679</v>
      </c>
      <c r="E16905" t="b">
        <v>0</v>
      </c>
      <c r="F16905" s="42" t="s">
        <v>10910</v>
      </c>
    </row>
    <row r="16906" spans="1:6" x14ac:dyDescent="0.2">
      <c r="A16906" s="42" t="s">
        <v>5434</v>
      </c>
      <c r="B16906" s="42" t="s">
        <v>8462</v>
      </c>
      <c r="C16906">
        <v>2014</v>
      </c>
      <c r="D16906" s="42" t="s">
        <v>8680</v>
      </c>
      <c r="E16906" t="b">
        <v>0</v>
      </c>
      <c r="F16906" s="42" t="s">
        <v>10910</v>
      </c>
    </row>
    <row r="16907" spans="1:6" x14ac:dyDescent="0.2">
      <c r="A16907" s="42" t="s">
        <v>5434</v>
      </c>
      <c r="B16907" s="42" t="s">
        <v>8462</v>
      </c>
      <c r="C16907">
        <v>2015</v>
      </c>
      <c r="D16907" s="42" t="s">
        <v>8680</v>
      </c>
      <c r="E16907" t="b">
        <v>0</v>
      </c>
      <c r="F16907" s="42" t="s">
        <v>10910</v>
      </c>
    </row>
    <row r="16908" spans="1:6" x14ac:dyDescent="0.2">
      <c r="A16908" s="42" t="s">
        <v>5434</v>
      </c>
      <c r="B16908" s="42" t="s">
        <v>8462</v>
      </c>
      <c r="C16908">
        <v>2016</v>
      </c>
      <c r="D16908" s="42" t="s">
        <v>10004</v>
      </c>
      <c r="E16908" t="b">
        <v>0</v>
      </c>
      <c r="F16908" s="42" t="s">
        <v>10910</v>
      </c>
    </row>
    <row r="16909" spans="1:6" x14ac:dyDescent="0.2">
      <c r="A16909" s="42" t="s">
        <v>5434</v>
      </c>
      <c r="B16909" s="42" t="s">
        <v>8462</v>
      </c>
      <c r="C16909">
        <v>2017</v>
      </c>
      <c r="D16909" s="42" t="s">
        <v>8975</v>
      </c>
      <c r="E16909" t="b">
        <v>0</v>
      </c>
      <c r="F16909" s="42" t="s">
        <v>10910</v>
      </c>
    </row>
    <row r="16910" spans="1:6" x14ac:dyDescent="0.2">
      <c r="A16910" s="42" t="s">
        <v>5434</v>
      </c>
      <c r="B16910" s="42" t="s">
        <v>8462</v>
      </c>
      <c r="C16910">
        <v>2018</v>
      </c>
      <c r="D16910" s="42" t="s">
        <v>8975</v>
      </c>
      <c r="E16910" t="b">
        <v>0</v>
      </c>
      <c r="F16910" s="42" t="s">
        <v>10910</v>
      </c>
    </row>
    <row r="16911" spans="1:6" x14ac:dyDescent="0.2">
      <c r="A16911" s="42" t="s">
        <v>5434</v>
      </c>
      <c r="B16911" s="42" t="s">
        <v>8462</v>
      </c>
      <c r="C16911">
        <v>2019</v>
      </c>
      <c r="D16911" s="42" t="s">
        <v>10004</v>
      </c>
      <c r="E16911" t="b">
        <v>0</v>
      </c>
      <c r="F16911" s="42" t="s">
        <v>10910</v>
      </c>
    </row>
    <row r="16912" spans="1:6" x14ac:dyDescent="0.2">
      <c r="A16912" s="42" t="s">
        <v>5434</v>
      </c>
      <c r="B16912" s="42" t="s">
        <v>8464</v>
      </c>
      <c r="C16912">
        <v>2013</v>
      </c>
      <c r="D16912" s="42" t="s">
        <v>8496</v>
      </c>
      <c r="E16912" t="b">
        <v>0</v>
      </c>
      <c r="F16912" s="42" t="s">
        <v>10910</v>
      </c>
    </row>
    <row r="16913" spans="1:6" x14ac:dyDescent="0.2">
      <c r="A16913" s="42" t="s">
        <v>5434</v>
      </c>
      <c r="B16913" s="42" t="s">
        <v>8464</v>
      </c>
      <c r="C16913">
        <v>2014</v>
      </c>
      <c r="D16913" s="42" t="s">
        <v>8496</v>
      </c>
      <c r="E16913" t="b">
        <v>0</v>
      </c>
      <c r="F16913" s="42" t="s">
        <v>10910</v>
      </c>
    </row>
    <row r="16914" spans="1:6" x14ac:dyDescent="0.2">
      <c r="A16914" s="42" t="s">
        <v>5434</v>
      </c>
      <c r="B16914" s="42" t="s">
        <v>8464</v>
      </c>
      <c r="C16914">
        <v>2015</v>
      </c>
      <c r="D16914" s="42" t="s">
        <v>8496</v>
      </c>
      <c r="E16914" t="b">
        <v>0</v>
      </c>
      <c r="F16914" s="42" t="s">
        <v>10910</v>
      </c>
    </row>
    <row r="16915" spans="1:6" x14ac:dyDescent="0.2">
      <c r="A16915" s="42" t="s">
        <v>5434</v>
      </c>
      <c r="B16915" s="42" t="s">
        <v>8464</v>
      </c>
      <c r="C16915">
        <v>2016</v>
      </c>
      <c r="D16915" s="42" t="s">
        <v>8496</v>
      </c>
      <c r="E16915" t="b">
        <v>0</v>
      </c>
      <c r="F16915" s="42" t="s">
        <v>10910</v>
      </c>
    </row>
    <row r="16916" spans="1:6" x14ac:dyDescent="0.2">
      <c r="A16916" s="42" t="s">
        <v>5434</v>
      </c>
      <c r="B16916" s="42" t="s">
        <v>8464</v>
      </c>
      <c r="C16916">
        <v>2017</v>
      </c>
      <c r="D16916" s="42" t="s">
        <v>8496</v>
      </c>
      <c r="E16916" t="b">
        <v>0</v>
      </c>
      <c r="F16916" s="42" t="s">
        <v>10910</v>
      </c>
    </row>
    <row r="16917" spans="1:6" x14ac:dyDescent="0.2">
      <c r="A16917" s="42" t="s">
        <v>5434</v>
      </c>
      <c r="B16917" s="42" t="s">
        <v>8464</v>
      </c>
      <c r="C16917">
        <v>2018</v>
      </c>
      <c r="D16917" s="42" t="s">
        <v>8496</v>
      </c>
      <c r="E16917" t="b">
        <v>0</v>
      </c>
      <c r="F16917" s="42" t="s">
        <v>10910</v>
      </c>
    </row>
    <row r="16918" spans="1:6" x14ac:dyDescent="0.2">
      <c r="A16918" s="42" t="s">
        <v>5434</v>
      </c>
      <c r="B16918" s="42" t="s">
        <v>8464</v>
      </c>
      <c r="C16918">
        <v>2019</v>
      </c>
      <c r="D16918" s="42" t="s">
        <v>8496</v>
      </c>
      <c r="E16918" t="b">
        <v>0</v>
      </c>
      <c r="F16918" s="42" t="s">
        <v>10910</v>
      </c>
    </row>
    <row r="16919" spans="1:6" x14ac:dyDescent="0.2">
      <c r="A16919" s="42" t="s">
        <v>5436</v>
      </c>
      <c r="B16919" s="42" t="s">
        <v>8454</v>
      </c>
      <c r="C16919">
        <v>2013</v>
      </c>
      <c r="D16919" s="42" t="s">
        <v>9206</v>
      </c>
      <c r="E16919" t="b">
        <v>0</v>
      </c>
      <c r="F16919" s="42" t="s">
        <v>10906</v>
      </c>
    </row>
    <row r="16920" spans="1:6" x14ac:dyDescent="0.2">
      <c r="A16920" s="42" t="s">
        <v>5436</v>
      </c>
      <c r="B16920" s="42" t="s">
        <v>8454</v>
      </c>
      <c r="C16920">
        <v>2014</v>
      </c>
      <c r="D16920" s="42" t="s">
        <v>9193</v>
      </c>
      <c r="E16920" t="b">
        <v>0</v>
      </c>
      <c r="F16920" s="42" t="s">
        <v>10906</v>
      </c>
    </row>
    <row r="16921" spans="1:6" x14ac:dyDescent="0.2">
      <c r="A16921" s="42" t="s">
        <v>5436</v>
      </c>
      <c r="B16921" s="42" t="s">
        <v>8454</v>
      </c>
      <c r="C16921">
        <v>2015</v>
      </c>
      <c r="D16921" s="42" t="s">
        <v>9001</v>
      </c>
      <c r="E16921" t="b">
        <v>0</v>
      </c>
      <c r="F16921" s="42" t="s">
        <v>10906</v>
      </c>
    </row>
    <row r="16922" spans="1:6" x14ac:dyDescent="0.2">
      <c r="A16922" s="42" t="s">
        <v>5436</v>
      </c>
      <c r="B16922" s="42" t="s">
        <v>8454</v>
      </c>
      <c r="C16922">
        <v>2016</v>
      </c>
      <c r="D16922" s="42" t="s">
        <v>10377</v>
      </c>
      <c r="E16922" t="b">
        <v>0</v>
      </c>
      <c r="F16922" s="42" t="s">
        <v>10906</v>
      </c>
    </row>
    <row r="16923" spans="1:6" x14ac:dyDescent="0.2">
      <c r="A16923" s="42" t="s">
        <v>5436</v>
      </c>
      <c r="B16923" s="42" t="s">
        <v>8454</v>
      </c>
      <c r="C16923">
        <v>2017</v>
      </c>
      <c r="D16923" s="42" t="s">
        <v>8672</v>
      </c>
      <c r="E16923" t="b">
        <v>0</v>
      </c>
      <c r="F16923" s="42" t="s">
        <v>10906</v>
      </c>
    </row>
    <row r="16924" spans="1:6" x14ac:dyDescent="0.2">
      <c r="A16924" s="42" t="s">
        <v>5436</v>
      </c>
      <c r="B16924" s="42" t="s">
        <v>8454</v>
      </c>
      <c r="C16924">
        <v>2018</v>
      </c>
      <c r="D16924" s="42" t="s">
        <v>9101</v>
      </c>
      <c r="E16924" t="b">
        <v>0</v>
      </c>
      <c r="F16924" s="42" t="s">
        <v>10906</v>
      </c>
    </row>
    <row r="16925" spans="1:6" x14ac:dyDescent="0.2">
      <c r="A16925" s="42" t="s">
        <v>5436</v>
      </c>
      <c r="B16925" s="42" t="s">
        <v>8454</v>
      </c>
      <c r="C16925">
        <v>2019</v>
      </c>
      <c r="D16925" s="42" t="s">
        <v>9006</v>
      </c>
      <c r="E16925" t="b">
        <v>0</v>
      </c>
      <c r="F16925" s="42" t="s">
        <v>10906</v>
      </c>
    </row>
    <row r="16926" spans="1:6" x14ac:dyDescent="0.2">
      <c r="A16926" s="42" t="s">
        <v>5436</v>
      </c>
      <c r="B16926" s="42" t="s">
        <v>8462</v>
      </c>
      <c r="C16926">
        <v>2013</v>
      </c>
      <c r="D16926" s="42" t="s">
        <v>8513</v>
      </c>
      <c r="E16926" t="b">
        <v>0</v>
      </c>
      <c r="F16926" s="42" t="s">
        <v>10906</v>
      </c>
    </row>
    <row r="16927" spans="1:6" x14ac:dyDescent="0.2">
      <c r="A16927" s="42" t="s">
        <v>5436</v>
      </c>
      <c r="B16927" s="42" t="s">
        <v>8462</v>
      </c>
      <c r="C16927">
        <v>2014</v>
      </c>
      <c r="D16927" s="42" t="s">
        <v>9193</v>
      </c>
      <c r="E16927" t="b">
        <v>0</v>
      </c>
      <c r="F16927" s="42" t="s">
        <v>10906</v>
      </c>
    </row>
    <row r="16928" spans="1:6" x14ac:dyDescent="0.2">
      <c r="A16928" s="42" t="s">
        <v>5436</v>
      </c>
      <c r="B16928" s="42" t="s">
        <v>8462</v>
      </c>
      <c r="C16928">
        <v>2015</v>
      </c>
      <c r="D16928" s="42" t="s">
        <v>8530</v>
      </c>
      <c r="E16928" t="b">
        <v>0</v>
      </c>
      <c r="F16928" s="42" t="s">
        <v>10906</v>
      </c>
    </row>
    <row r="16929" spans="1:6" x14ac:dyDescent="0.2">
      <c r="A16929" s="42" t="s">
        <v>5436</v>
      </c>
      <c r="B16929" s="42" t="s">
        <v>8462</v>
      </c>
      <c r="C16929">
        <v>2016</v>
      </c>
      <c r="D16929" s="42" t="s">
        <v>10377</v>
      </c>
      <c r="E16929" t="b">
        <v>0</v>
      </c>
      <c r="F16929" s="42" t="s">
        <v>10906</v>
      </c>
    </row>
    <row r="16930" spans="1:6" x14ac:dyDescent="0.2">
      <c r="A16930" s="42" t="s">
        <v>5436</v>
      </c>
      <c r="B16930" s="42" t="s">
        <v>8462</v>
      </c>
      <c r="C16930">
        <v>2017</v>
      </c>
      <c r="D16930" s="42" t="s">
        <v>8672</v>
      </c>
      <c r="E16930" t="b">
        <v>0</v>
      </c>
      <c r="F16930" s="42" t="s">
        <v>10906</v>
      </c>
    </row>
    <row r="16931" spans="1:6" x14ac:dyDescent="0.2">
      <c r="A16931" s="42" t="s">
        <v>5436</v>
      </c>
      <c r="B16931" s="42" t="s">
        <v>8462</v>
      </c>
      <c r="C16931">
        <v>2018</v>
      </c>
      <c r="D16931" s="42" t="s">
        <v>9101</v>
      </c>
      <c r="E16931" t="b">
        <v>0</v>
      </c>
      <c r="F16931" s="42" t="s">
        <v>10906</v>
      </c>
    </row>
    <row r="16932" spans="1:6" x14ac:dyDescent="0.2">
      <c r="A16932" s="42" t="s">
        <v>5436</v>
      </c>
      <c r="B16932" s="42" t="s">
        <v>8462</v>
      </c>
      <c r="C16932">
        <v>2019</v>
      </c>
      <c r="D16932" s="42" t="s">
        <v>9136</v>
      </c>
      <c r="E16932" t="b">
        <v>0</v>
      </c>
      <c r="F16932" s="42" t="s">
        <v>10906</v>
      </c>
    </row>
    <row r="16933" spans="1:6" x14ac:dyDescent="0.2">
      <c r="A16933" s="42" t="s">
        <v>5436</v>
      </c>
      <c r="B16933" s="42" t="s">
        <v>8464</v>
      </c>
      <c r="C16933">
        <v>2013</v>
      </c>
      <c r="D16933" s="42" t="s">
        <v>9171</v>
      </c>
      <c r="E16933" t="b">
        <v>0</v>
      </c>
      <c r="F16933" s="42" t="s">
        <v>10906</v>
      </c>
    </row>
    <row r="16934" spans="1:6" x14ac:dyDescent="0.2">
      <c r="A16934" s="42" t="s">
        <v>5436</v>
      </c>
      <c r="B16934" s="42" t="s">
        <v>8464</v>
      </c>
      <c r="C16934">
        <v>2014</v>
      </c>
      <c r="D16934" s="42" t="s">
        <v>9172</v>
      </c>
      <c r="E16934" t="b">
        <v>0</v>
      </c>
      <c r="F16934" s="42" t="s">
        <v>10906</v>
      </c>
    </row>
    <row r="16935" spans="1:6" x14ac:dyDescent="0.2">
      <c r="A16935" s="42" t="s">
        <v>5436</v>
      </c>
      <c r="B16935" s="42" t="s">
        <v>8464</v>
      </c>
      <c r="C16935">
        <v>2015</v>
      </c>
      <c r="D16935" s="42" t="s">
        <v>9168</v>
      </c>
      <c r="E16935" t="b">
        <v>0</v>
      </c>
      <c r="F16935" s="42" t="s">
        <v>10906</v>
      </c>
    </row>
    <row r="16936" spans="1:6" x14ac:dyDescent="0.2">
      <c r="A16936" s="42" t="s">
        <v>5436</v>
      </c>
      <c r="B16936" s="42" t="s">
        <v>8464</v>
      </c>
      <c r="C16936">
        <v>2016</v>
      </c>
      <c r="D16936" s="42" t="s">
        <v>9135</v>
      </c>
      <c r="E16936" t="b">
        <v>0</v>
      </c>
      <c r="F16936" s="42" t="s">
        <v>10906</v>
      </c>
    </row>
    <row r="16937" spans="1:6" x14ac:dyDescent="0.2">
      <c r="A16937" s="42" t="s">
        <v>5436</v>
      </c>
      <c r="B16937" s="42" t="s">
        <v>8464</v>
      </c>
      <c r="C16937">
        <v>2017</v>
      </c>
      <c r="D16937" s="42" t="s">
        <v>8594</v>
      </c>
      <c r="E16937" t="b">
        <v>0</v>
      </c>
      <c r="F16937" s="42" t="s">
        <v>10906</v>
      </c>
    </row>
    <row r="16938" spans="1:6" x14ac:dyDescent="0.2">
      <c r="A16938" s="42" t="s">
        <v>5436</v>
      </c>
      <c r="B16938" s="42" t="s">
        <v>8464</v>
      </c>
      <c r="C16938">
        <v>2018</v>
      </c>
      <c r="D16938" s="42" t="s">
        <v>9125</v>
      </c>
      <c r="E16938" t="b">
        <v>0</v>
      </c>
      <c r="F16938" s="42" t="s">
        <v>10906</v>
      </c>
    </row>
    <row r="16939" spans="1:6" x14ac:dyDescent="0.2">
      <c r="A16939" s="42" t="s">
        <v>5436</v>
      </c>
      <c r="B16939" s="42" t="s">
        <v>8464</v>
      </c>
      <c r="C16939">
        <v>2019</v>
      </c>
      <c r="D16939" s="42" t="s">
        <v>8552</v>
      </c>
      <c r="E16939" t="b">
        <v>0</v>
      </c>
      <c r="F16939" s="42" t="s">
        <v>10906</v>
      </c>
    </row>
    <row r="16940" spans="1:6" x14ac:dyDescent="0.2">
      <c r="A16940" s="42" t="s">
        <v>5444</v>
      </c>
      <c r="B16940" s="42" t="s">
        <v>8454</v>
      </c>
      <c r="C16940">
        <v>2013</v>
      </c>
      <c r="D16940" s="42" t="s">
        <v>9206</v>
      </c>
      <c r="E16940" t="b">
        <v>0</v>
      </c>
      <c r="F16940" s="42" t="s">
        <v>10906</v>
      </c>
    </row>
    <row r="16941" spans="1:6" x14ac:dyDescent="0.2">
      <c r="A16941" s="42" t="s">
        <v>5444</v>
      </c>
      <c r="B16941" s="42" t="s">
        <v>8454</v>
      </c>
      <c r="C16941">
        <v>2014</v>
      </c>
      <c r="D16941" s="42" t="s">
        <v>9193</v>
      </c>
      <c r="E16941" t="b">
        <v>0</v>
      </c>
      <c r="F16941" s="42" t="s">
        <v>10906</v>
      </c>
    </row>
    <row r="16942" spans="1:6" x14ac:dyDescent="0.2">
      <c r="A16942" s="42" t="s">
        <v>5444</v>
      </c>
      <c r="B16942" s="42" t="s">
        <v>8454</v>
      </c>
      <c r="C16942">
        <v>2015</v>
      </c>
      <c r="D16942" s="42" t="s">
        <v>9001</v>
      </c>
      <c r="E16942" t="b">
        <v>0</v>
      </c>
      <c r="F16942" s="42" t="s">
        <v>10906</v>
      </c>
    </row>
    <row r="16943" spans="1:6" x14ac:dyDescent="0.2">
      <c r="A16943" s="42" t="s">
        <v>5444</v>
      </c>
      <c r="B16943" s="42" t="s">
        <v>8454</v>
      </c>
      <c r="C16943">
        <v>2016</v>
      </c>
      <c r="D16943" s="42" t="s">
        <v>10377</v>
      </c>
      <c r="E16943" t="b">
        <v>0</v>
      </c>
      <c r="F16943" s="42" t="s">
        <v>10906</v>
      </c>
    </row>
    <row r="16944" spans="1:6" x14ac:dyDescent="0.2">
      <c r="A16944" s="42" t="s">
        <v>5444</v>
      </c>
      <c r="B16944" s="42" t="s">
        <v>8454</v>
      </c>
      <c r="C16944">
        <v>2017</v>
      </c>
      <c r="D16944" s="42" t="s">
        <v>8672</v>
      </c>
      <c r="E16944" t="b">
        <v>0</v>
      </c>
      <c r="F16944" s="42" t="s">
        <v>10906</v>
      </c>
    </row>
    <row r="16945" spans="1:6" x14ac:dyDescent="0.2">
      <c r="A16945" s="42" t="s">
        <v>5444</v>
      </c>
      <c r="B16945" s="42" t="s">
        <v>8454</v>
      </c>
      <c r="C16945">
        <v>2018</v>
      </c>
      <c r="D16945" s="42" t="s">
        <v>9101</v>
      </c>
      <c r="E16945" t="b">
        <v>0</v>
      </c>
      <c r="F16945" s="42" t="s">
        <v>10906</v>
      </c>
    </row>
    <row r="16946" spans="1:6" x14ac:dyDescent="0.2">
      <c r="A16946" s="42" t="s">
        <v>5444</v>
      </c>
      <c r="B16946" s="42" t="s">
        <v>8454</v>
      </c>
      <c r="C16946">
        <v>2019</v>
      </c>
      <c r="D16946" s="42" t="s">
        <v>9006</v>
      </c>
      <c r="E16946" t="b">
        <v>0</v>
      </c>
      <c r="F16946" s="42" t="s">
        <v>10906</v>
      </c>
    </row>
    <row r="16947" spans="1:6" x14ac:dyDescent="0.2">
      <c r="A16947" s="42" t="s">
        <v>5444</v>
      </c>
      <c r="B16947" s="42" t="s">
        <v>8462</v>
      </c>
      <c r="C16947">
        <v>2013</v>
      </c>
      <c r="D16947" s="42" t="s">
        <v>8513</v>
      </c>
      <c r="E16947" t="b">
        <v>0</v>
      </c>
      <c r="F16947" s="42" t="s">
        <v>10906</v>
      </c>
    </row>
    <row r="16948" spans="1:6" x14ac:dyDescent="0.2">
      <c r="A16948" s="42" t="s">
        <v>5444</v>
      </c>
      <c r="B16948" s="42" t="s">
        <v>8462</v>
      </c>
      <c r="C16948">
        <v>2014</v>
      </c>
      <c r="D16948" s="42" t="s">
        <v>9193</v>
      </c>
      <c r="E16948" t="b">
        <v>0</v>
      </c>
      <c r="F16948" s="42" t="s">
        <v>10906</v>
      </c>
    </row>
    <row r="16949" spans="1:6" x14ac:dyDescent="0.2">
      <c r="A16949" s="42" t="s">
        <v>5444</v>
      </c>
      <c r="B16949" s="42" t="s">
        <v>8462</v>
      </c>
      <c r="C16949">
        <v>2015</v>
      </c>
      <c r="D16949" s="42" t="s">
        <v>8530</v>
      </c>
      <c r="E16949" t="b">
        <v>0</v>
      </c>
      <c r="F16949" s="42" t="s">
        <v>10906</v>
      </c>
    </row>
    <row r="16950" spans="1:6" x14ac:dyDescent="0.2">
      <c r="A16950" s="42" t="s">
        <v>5444</v>
      </c>
      <c r="B16950" s="42" t="s">
        <v>8462</v>
      </c>
      <c r="C16950">
        <v>2016</v>
      </c>
      <c r="D16950" s="42" t="s">
        <v>10377</v>
      </c>
      <c r="E16950" t="b">
        <v>0</v>
      </c>
      <c r="F16950" s="42" t="s">
        <v>10906</v>
      </c>
    </row>
    <row r="16951" spans="1:6" x14ac:dyDescent="0.2">
      <c r="A16951" s="42" t="s">
        <v>5444</v>
      </c>
      <c r="B16951" s="42" t="s">
        <v>8462</v>
      </c>
      <c r="C16951">
        <v>2017</v>
      </c>
      <c r="D16951" s="42" t="s">
        <v>8672</v>
      </c>
      <c r="E16951" t="b">
        <v>0</v>
      </c>
      <c r="F16951" s="42" t="s">
        <v>10906</v>
      </c>
    </row>
    <row r="16952" spans="1:6" x14ac:dyDescent="0.2">
      <c r="A16952" s="42" t="s">
        <v>5444</v>
      </c>
      <c r="B16952" s="42" t="s">
        <v>8462</v>
      </c>
      <c r="C16952">
        <v>2018</v>
      </c>
      <c r="D16952" s="42" t="s">
        <v>9101</v>
      </c>
      <c r="E16952" t="b">
        <v>0</v>
      </c>
      <c r="F16952" s="42" t="s">
        <v>10906</v>
      </c>
    </row>
    <row r="16953" spans="1:6" x14ac:dyDescent="0.2">
      <c r="A16953" s="42" t="s">
        <v>5444</v>
      </c>
      <c r="B16953" s="42" t="s">
        <v>8462</v>
      </c>
      <c r="C16953">
        <v>2019</v>
      </c>
      <c r="D16953" s="42" t="s">
        <v>9136</v>
      </c>
      <c r="E16953" t="b">
        <v>0</v>
      </c>
      <c r="F16953" s="42" t="s">
        <v>10906</v>
      </c>
    </row>
    <row r="16954" spans="1:6" x14ac:dyDescent="0.2">
      <c r="A16954" s="42" t="s">
        <v>5444</v>
      </c>
      <c r="B16954" s="42" t="s">
        <v>8464</v>
      </c>
      <c r="C16954">
        <v>2013</v>
      </c>
      <c r="D16954" s="42" t="s">
        <v>9171</v>
      </c>
      <c r="E16954" t="b">
        <v>0</v>
      </c>
      <c r="F16954" s="42" t="s">
        <v>10906</v>
      </c>
    </row>
    <row r="16955" spans="1:6" x14ac:dyDescent="0.2">
      <c r="A16955" s="42" t="s">
        <v>5444</v>
      </c>
      <c r="B16955" s="42" t="s">
        <v>8464</v>
      </c>
      <c r="C16955">
        <v>2014</v>
      </c>
      <c r="D16955" s="42" t="s">
        <v>9172</v>
      </c>
      <c r="E16955" t="b">
        <v>0</v>
      </c>
      <c r="F16955" s="42" t="s">
        <v>10906</v>
      </c>
    </row>
    <row r="16956" spans="1:6" x14ac:dyDescent="0.2">
      <c r="A16956" s="42" t="s">
        <v>5444</v>
      </c>
      <c r="B16956" s="42" t="s">
        <v>8464</v>
      </c>
      <c r="C16956">
        <v>2015</v>
      </c>
      <c r="D16956" s="42" t="s">
        <v>9168</v>
      </c>
      <c r="E16956" t="b">
        <v>0</v>
      </c>
      <c r="F16956" s="42" t="s">
        <v>10906</v>
      </c>
    </row>
    <row r="16957" spans="1:6" x14ac:dyDescent="0.2">
      <c r="A16957" s="42" t="s">
        <v>5444</v>
      </c>
      <c r="B16957" s="42" t="s">
        <v>8464</v>
      </c>
      <c r="C16957">
        <v>2016</v>
      </c>
      <c r="D16957" s="42" t="s">
        <v>9135</v>
      </c>
      <c r="E16957" t="b">
        <v>0</v>
      </c>
      <c r="F16957" s="42" t="s">
        <v>10906</v>
      </c>
    </row>
    <row r="16958" spans="1:6" x14ac:dyDescent="0.2">
      <c r="A16958" s="42" t="s">
        <v>5444</v>
      </c>
      <c r="B16958" s="42" t="s">
        <v>8464</v>
      </c>
      <c r="C16958">
        <v>2017</v>
      </c>
      <c r="D16958" s="42" t="s">
        <v>8594</v>
      </c>
      <c r="E16958" t="b">
        <v>0</v>
      </c>
      <c r="F16958" s="42" t="s">
        <v>10906</v>
      </c>
    </row>
    <row r="16959" spans="1:6" x14ac:dyDescent="0.2">
      <c r="A16959" s="42" t="s">
        <v>5444</v>
      </c>
      <c r="B16959" s="42" t="s">
        <v>8464</v>
      </c>
      <c r="C16959">
        <v>2018</v>
      </c>
      <c r="D16959" s="42" t="s">
        <v>9125</v>
      </c>
      <c r="E16959" t="b">
        <v>0</v>
      </c>
      <c r="F16959" s="42" t="s">
        <v>10906</v>
      </c>
    </row>
    <row r="16960" spans="1:6" x14ac:dyDescent="0.2">
      <c r="A16960" s="42" t="s">
        <v>5444</v>
      </c>
      <c r="B16960" s="42" t="s">
        <v>8464</v>
      </c>
      <c r="C16960">
        <v>2019</v>
      </c>
      <c r="D16960" s="42" t="s">
        <v>8552</v>
      </c>
      <c r="E16960" t="b">
        <v>0</v>
      </c>
      <c r="F16960" s="42" t="s">
        <v>10906</v>
      </c>
    </row>
    <row r="16961" spans="1:6" x14ac:dyDescent="0.2">
      <c r="A16961" s="42" t="s">
        <v>620</v>
      </c>
      <c r="B16961" s="42" t="s">
        <v>8454</v>
      </c>
      <c r="C16961">
        <v>2013</v>
      </c>
      <c r="D16961" s="42" t="s">
        <v>8700</v>
      </c>
      <c r="E16961" t="b">
        <v>0</v>
      </c>
      <c r="F16961" s="42" t="s">
        <v>8701</v>
      </c>
    </row>
    <row r="16962" spans="1:6" x14ac:dyDescent="0.2">
      <c r="A16962" s="42" t="s">
        <v>620</v>
      </c>
      <c r="B16962" s="42" t="s">
        <v>8454</v>
      </c>
      <c r="C16962">
        <v>2014</v>
      </c>
      <c r="D16962" s="42" t="s">
        <v>8702</v>
      </c>
      <c r="E16962" t="b">
        <v>0</v>
      </c>
      <c r="F16962" s="42" t="s">
        <v>8701</v>
      </c>
    </row>
    <row r="16963" spans="1:6" x14ac:dyDescent="0.2">
      <c r="A16963" s="42" t="s">
        <v>620</v>
      </c>
      <c r="B16963" s="42" t="s">
        <v>8454</v>
      </c>
      <c r="C16963">
        <v>2015</v>
      </c>
      <c r="D16963" s="42" t="s">
        <v>8703</v>
      </c>
      <c r="E16963" t="b">
        <v>0</v>
      </c>
      <c r="F16963" s="42" t="s">
        <v>8701</v>
      </c>
    </row>
    <row r="16964" spans="1:6" x14ac:dyDescent="0.2">
      <c r="A16964" s="42" t="s">
        <v>620</v>
      </c>
      <c r="B16964" s="42" t="s">
        <v>8454</v>
      </c>
      <c r="C16964">
        <v>2016</v>
      </c>
      <c r="D16964" s="42" t="s">
        <v>8704</v>
      </c>
      <c r="E16964" t="b">
        <v>0</v>
      </c>
      <c r="F16964" s="42" t="s">
        <v>8701</v>
      </c>
    </row>
    <row r="16965" spans="1:6" x14ac:dyDescent="0.2">
      <c r="A16965" s="42" t="s">
        <v>620</v>
      </c>
      <c r="B16965" s="42" t="s">
        <v>8454</v>
      </c>
      <c r="C16965">
        <v>2017</v>
      </c>
      <c r="D16965" s="42" t="s">
        <v>8636</v>
      </c>
      <c r="E16965" t="b">
        <v>0</v>
      </c>
      <c r="F16965" s="42" t="s">
        <v>8701</v>
      </c>
    </row>
    <row r="16966" spans="1:6" x14ac:dyDescent="0.2">
      <c r="A16966" s="42" t="s">
        <v>620</v>
      </c>
      <c r="B16966" s="42" t="s">
        <v>8454</v>
      </c>
      <c r="C16966">
        <v>2018</v>
      </c>
      <c r="D16966" s="42" t="s">
        <v>8705</v>
      </c>
      <c r="E16966" t="b">
        <v>0</v>
      </c>
      <c r="F16966" s="42" t="s">
        <v>8701</v>
      </c>
    </row>
    <row r="16967" spans="1:6" x14ac:dyDescent="0.2">
      <c r="A16967" s="42" t="s">
        <v>620</v>
      </c>
      <c r="B16967" s="42" t="s">
        <v>8454</v>
      </c>
      <c r="C16967">
        <v>2019</v>
      </c>
      <c r="D16967" s="42" t="s">
        <v>8706</v>
      </c>
      <c r="E16967" t="b">
        <v>0</v>
      </c>
      <c r="F16967" s="42" t="s">
        <v>8701</v>
      </c>
    </row>
    <row r="16968" spans="1:6" x14ac:dyDescent="0.2">
      <c r="A16968" s="42" t="s">
        <v>620</v>
      </c>
      <c r="B16968" s="42" t="s">
        <v>8462</v>
      </c>
      <c r="C16968">
        <v>2013</v>
      </c>
      <c r="D16968" s="42" t="s">
        <v>8491</v>
      </c>
      <c r="E16968" t="b">
        <v>0</v>
      </c>
      <c r="F16968" s="42" t="s">
        <v>8701</v>
      </c>
    </row>
    <row r="16969" spans="1:6" x14ac:dyDescent="0.2">
      <c r="A16969" s="42" t="s">
        <v>620</v>
      </c>
      <c r="B16969" s="42" t="s">
        <v>8462</v>
      </c>
      <c r="C16969">
        <v>2014</v>
      </c>
      <c r="D16969" s="42" t="s">
        <v>8707</v>
      </c>
      <c r="E16969" t="b">
        <v>0</v>
      </c>
      <c r="F16969" s="42" t="s">
        <v>8701</v>
      </c>
    </row>
    <row r="16970" spans="1:6" x14ac:dyDescent="0.2">
      <c r="A16970" s="42" t="s">
        <v>620</v>
      </c>
      <c r="B16970" s="42" t="s">
        <v>8462</v>
      </c>
      <c r="C16970">
        <v>2015</v>
      </c>
      <c r="D16970" s="42" t="s">
        <v>8708</v>
      </c>
      <c r="E16970" t="b">
        <v>0</v>
      </c>
      <c r="F16970" s="42" t="s">
        <v>8701</v>
      </c>
    </row>
    <row r="16971" spans="1:6" x14ac:dyDescent="0.2">
      <c r="A16971" s="42" t="s">
        <v>620</v>
      </c>
      <c r="B16971" s="42" t="s">
        <v>8462</v>
      </c>
      <c r="C16971">
        <v>2016</v>
      </c>
      <c r="D16971" s="42" t="s">
        <v>8709</v>
      </c>
      <c r="E16971" t="b">
        <v>0</v>
      </c>
      <c r="F16971" s="42" t="s">
        <v>8701</v>
      </c>
    </row>
    <row r="16972" spans="1:6" x14ac:dyDescent="0.2">
      <c r="A16972" s="42" t="s">
        <v>620</v>
      </c>
      <c r="B16972" s="42" t="s">
        <v>8462</v>
      </c>
      <c r="C16972">
        <v>2017</v>
      </c>
      <c r="D16972" s="42" t="s">
        <v>8710</v>
      </c>
      <c r="E16972" t="b">
        <v>0</v>
      </c>
      <c r="F16972" s="42" t="s">
        <v>8701</v>
      </c>
    </row>
    <row r="16973" spans="1:6" x14ac:dyDescent="0.2">
      <c r="A16973" s="42" t="s">
        <v>620</v>
      </c>
      <c r="B16973" s="42" t="s">
        <v>8462</v>
      </c>
      <c r="C16973">
        <v>2018</v>
      </c>
      <c r="D16973" s="42" t="s">
        <v>8711</v>
      </c>
      <c r="E16973" t="b">
        <v>0</v>
      </c>
      <c r="F16973" s="42" t="s">
        <v>8701</v>
      </c>
    </row>
    <row r="16974" spans="1:6" x14ac:dyDescent="0.2">
      <c r="A16974" s="42" t="s">
        <v>620</v>
      </c>
      <c r="B16974" s="42" t="s">
        <v>8462</v>
      </c>
      <c r="C16974">
        <v>2019</v>
      </c>
      <c r="D16974" s="42" t="s">
        <v>8706</v>
      </c>
      <c r="E16974" t="b">
        <v>0</v>
      </c>
      <c r="F16974" s="42" t="s">
        <v>8701</v>
      </c>
    </row>
    <row r="16975" spans="1:6" x14ac:dyDescent="0.2">
      <c r="A16975" s="42" t="s">
        <v>620</v>
      </c>
      <c r="B16975" s="42" t="s">
        <v>8464</v>
      </c>
      <c r="C16975">
        <v>2013</v>
      </c>
      <c r="D16975" s="42" t="s">
        <v>8712</v>
      </c>
      <c r="E16975" t="b">
        <v>0</v>
      </c>
      <c r="F16975" s="42" t="s">
        <v>8701</v>
      </c>
    </row>
    <row r="16976" spans="1:6" x14ac:dyDescent="0.2">
      <c r="A16976" s="42" t="s">
        <v>620</v>
      </c>
      <c r="B16976" s="42" t="s">
        <v>8464</v>
      </c>
      <c r="C16976">
        <v>2014</v>
      </c>
      <c r="D16976" s="42" t="s">
        <v>8713</v>
      </c>
      <c r="E16976" t="b">
        <v>0</v>
      </c>
      <c r="F16976" s="42" t="s">
        <v>8701</v>
      </c>
    </row>
    <row r="16977" spans="1:6" x14ac:dyDescent="0.2">
      <c r="A16977" s="42" t="s">
        <v>620</v>
      </c>
      <c r="B16977" s="42" t="s">
        <v>8464</v>
      </c>
      <c r="C16977">
        <v>2015</v>
      </c>
      <c r="D16977" s="42" t="s">
        <v>8607</v>
      </c>
      <c r="E16977" t="b">
        <v>0</v>
      </c>
      <c r="F16977" s="42" t="s">
        <v>8701</v>
      </c>
    </row>
    <row r="16978" spans="1:6" x14ac:dyDescent="0.2">
      <c r="A16978" s="42" t="s">
        <v>620</v>
      </c>
      <c r="B16978" s="42" t="s">
        <v>8464</v>
      </c>
      <c r="C16978">
        <v>2016</v>
      </c>
      <c r="D16978" s="42" t="s">
        <v>8714</v>
      </c>
      <c r="E16978" t="b">
        <v>0</v>
      </c>
      <c r="F16978" s="42" t="s">
        <v>8701</v>
      </c>
    </row>
    <row r="16979" spans="1:6" x14ac:dyDescent="0.2">
      <c r="A16979" s="42" t="s">
        <v>620</v>
      </c>
      <c r="B16979" s="42" t="s">
        <v>8464</v>
      </c>
      <c r="C16979">
        <v>2017</v>
      </c>
      <c r="D16979" s="42" t="s">
        <v>8715</v>
      </c>
      <c r="E16979" t="b">
        <v>0</v>
      </c>
      <c r="F16979" s="42" t="s">
        <v>8701</v>
      </c>
    </row>
    <row r="16980" spans="1:6" x14ac:dyDescent="0.2">
      <c r="A16980" s="42" t="s">
        <v>620</v>
      </c>
      <c r="B16980" s="42" t="s">
        <v>8464</v>
      </c>
      <c r="C16980">
        <v>2018</v>
      </c>
      <c r="D16980" s="42" t="s">
        <v>8608</v>
      </c>
      <c r="E16980" t="b">
        <v>0</v>
      </c>
      <c r="F16980" s="42" t="s">
        <v>8701</v>
      </c>
    </row>
    <row r="16981" spans="1:6" x14ac:dyDescent="0.2">
      <c r="A16981" s="42" t="s">
        <v>620</v>
      </c>
      <c r="B16981" s="42" t="s">
        <v>8464</v>
      </c>
      <c r="C16981">
        <v>2019</v>
      </c>
      <c r="D16981" s="42" t="s">
        <v>8560</v>
      </c>
      <c r="E16981" t="b">
        <v>0</v>
      </c>
      <c r="F16981" s="42" t="s">
        <v>8701</v>
      </c>
    </row>
    <row r="16982" spans="1:6" x14ac:dyDescent="0.2">
      <c r="A16982" s="42" t="s">
        <v>34</v>
      </c>
      <c r="B16982" s="42" t="s">
        <v>8454</v>
      </c>
      <c r="C16982">
        <v>2010</v>
      </c>
      <c r="D16982" s="42" t="s">
        <v>8687</v>
      </c>
      <c r="E16982" t="b">
        <v>0</v>
      </c>
      <c r="F16982" s="42" t="s">
        <v>8688</v>
      </c>
    </row>
    <row r="16983" spans="1:6" x14ac:dyDescent="0.2">
      <c r="A16983" s="42" t="s">
        <v>34</v>
      </c>
      <c r="B16983" s="42" t="s">
        <v>8454</v>
      </c>
      <c r="C16983">
        <v>2011</v>
      </c>
      <c r="D16983" s="42" t="s">
        <v>8689</v>
      </c>
      <c r="E16983" t="b">
        <v>0</v>
      </c>
      <c r="F16983" s="42" t="s">
        <v>8688</v>
      </c>
    </row>
    <row r="16984" spans="1:6" x14ac:dyDescent="0.2">
      <c r="A16984" s="42" t="s">
        <v>34</v>
      </c>
      <c r="B16984" s="42" t="s">
        <v>8454</v>
      </c>
      <c r="C16984">
        <v>2012</v>
      </c>
      <c r="D16984" s="42" t="s">
        <v>8457</v>
      </c>
      <c r="E16984" t="b">
        <v>0</v>
      </c>
      <c r="F16984" s="42" t="s">
        <v>8688</v>
      </c>
    </row>
    <row r="16985" spans="1:6" x14ac:dyDescent="0.2">
      <c r="A16985" s="42" t="s">
        <v>34</v>
      </c>
      <c r="B16985" s="42" t="s">
        <v>8454</v>
      </c>
      <c r="C16985">
        <v>2013</v>
      </c>
      <c r="D16985" s="42" t="s">
        <v>8690</v>
      </c>
      <c r="E16985" t="b">
        <v>0</v>
      </c>
      <c r="F16985" s="42" t="s">
        <v>8688</v>
      </c>
    </row>
    <row r="16986" spans="1:6" x14ac:dyDescent="0.2">
      <c r="A16986" s="42" t="s">
        <v>34</v>
      </c>
      <c r="B16986" s="42" t="s">
        <v>8454</v>
      </c>
      <c r="C16986">
        <v>2014</v>
      </c>
      <c r="D16986" s="42" t="s">
        <v>8691</v>
      </c>
      <c r="E16986" t="b">
        <v>0</v>
      </c>
      <c r="F16986" s="42" t="s">
        <v>8688</v>
      </c>
    </row>
    <row r="16987" spans="1:6" x14ac:dyDescent="0.2">
      <c r="A16987" s="42" t="s">
        <v>34</v>
      </c>
      <c r="B16987" s="42" t="s">
        <v>8454</v>
      </c>
      <c r="C16987">
        <v>2015</v>
      </c>
      <c r="D16987" s="42" t="s">
        <v>8692</v>
      </c>
      <c r="E16987" t="b">
        <v>0</v>
      </c>
      <c r="F16987" s="42" t="s">
        <v>8688</v>
      </c>
    </row>
    <row r="16988" spans="1:6" x14ac:dyDescent="0.2">
      <c r="A16988" s="42" t="s">
        <v>34</v>
      </c>
      <c r="B16988" s="42" t="s">
        <v>8454</v>
      </c>
      <c r="C16988">
        <v>2016</v>
      </c>
      <c r="D16988" s="42" t="s">
        <v>8693</v>
      </c>
      <c r="E16988" t="b">
        <v>0</v>
      </c>
      <c r="F16988" s="42" t="s">
        <v>8688</v>
      </c>
    </row>
    <row r="16989" spans="1:6" x14ac:dyDescent="0.2">
      <c r="A16989" s="42" t="s">
        <v>34</v>
      </c>
      <c r="B16989" s="42" t="s">
        <v>8462</v>
      </c>
      <c r="C16989">
        <v>2010</v>
      </c>
      <c r="D16989" s="42" t="s">
        <v>8687</v>
      </c>
      <c r="E16989" t="b">
        <v>0</v>
      </c>
      <c r="F16989" s="42" t="s">
        <v>8688</v>
      </c>
    </row>
    <row r="16990" spans="1:6" x14ac:dyDescent="0.2">
      <c r="A16990" s="42" t="s">
        <v>34</v>
      </c>
      <c r="B16990" s="42" t="s">
        <v>8462</v>
      </c>
      <c r="C16990">
        <v>2011</v>
      </c>
      <c r="D16990" s="42" t="s">
        <v>8689</v>
      </c>
      <c r="E16990" t="b">
        <v>0</v>
      </c>
      <c r="F16990" s="42" t="s">
        <v>8688</v>
      </c>
    </row>
    <row r="16991" spans="1:6" x14ac:dyDescent="0.2">
      <c r="A16991" s="42" t="s">
        <v>34</v>
      </c>
      <c r="B16991" s="42" t="s">
        <v>8462</v>
      </c>
      <c r="C16991">
        <v>2012</v>
      </c>
      <c r="D16991" s="42" t="s">
        <v>8457</v>
      </c>
      <c r="E16991" t="b">
        <v>0</v>
      </c>
      <c r="F16991" s="42" t="s">
        <v>8688</v>
      </c>
    </row>
    <row r="16992" spans="1:6" x14ac:dyDescent="0.2">
      <c r="A16992" s="42" t="s">
        <v>34</v>
      </c>
      <c r="B16992" s="42" t="s">
        <v>8462</v>
      </c>
      <c r="C16992">
        <v>2013</v>
      </c>
      <c r="D16992" s="42" t="s">
        <v>8694</v>
      </c>
      <c r="E16992" t="b">
        <v>0</v>
      </c>
      <c r="F16992" s="42" t="s">
        <v>8688</v>
      </c>
    </row>
    <row r="16993" spans="1:6" x14ac:dyDescent="0.2">
      <c r="A16993" s="42" t="s">
        <v>34</v>
      </c>
      <c r="B16993" s="42" t="s">
        <v>8462</v>
      </c>
      <c r="C16993">
        <v>2014</v>
      </c>
      <c r="D16993" s="42" t="s">
        <v>8691</v>
      </c>
      <c r="E16993" t="b">
        <v>0</v>
      </c>
      <c r="F16993" s="42" t="s">
        <v>8688</v>
      </c>
    </row>
    <row r="16994" spans="1:6" x14ac:dyDescent="0.2">
      <c r="A16994" s="42" t="s">
        <v>34</v>
      </c>
      <c r="B16994" s="42" t="s">
        <v>8462</v>
      </c>
      <c r="C16994">
        <v>2015</v>
      </c>
      <c r="D16994" s="42" t="s">
        <v>8692</v>
      </c>
      <c r="E16994" t="b">
        <v>0</v>
      </c>
      <c r="F16994" s="42" t="s">
        <v>8688</v>
      </c>
    </row>
    <row r="16995" spans="1:6" x14ac:dyDescent="0.2">
      <c r="A16995" s="42" t="s">
        <v>34</v>
      </c>
      <c r="B16995" s="42" t="s">
        <v>8462</v>
      </c>
      <c r="C16995">
        <v>2016</v>
      </c>
      <c r="D16995" s="42" t="s">
        <v>8693</v>
      </c>
      <c r="E16995" t="b">
        <v>0</v>
      </c>
      <c r="F16995" s="42" t="s">
        <v>8688</v>
      </c>
    </row>
    <row r="16996" spans="1:6" x14ac:dyDescent="0.2">
      <c r="A16996" s="42" t="s">
        <v>34</v>
      </c>
      <c r="B16996" s="42" t="s">
        <v>8464</v>
      </c>
      <c r="C16996">
        <v>2010</v>
      </c>
      <c r="D16996" s="42" t="s">
        <v>8547</v>
      </c>
      <c r="E16996" t="b">
        <v>0</v>
      </c>
      <c r="F16996" s="42" t="s">
        <v>8688</v>
      </c>
    </row>
    <row r="16997" spans="1:6" x14ac:dyDescent="0.2">
      <c r="A16997" s="42" t="s">
        <v>34</v>
      </c>
      <c r="B16997" s="42" t="s">
        <v>8464</v>
      </c>
      <c r="C16997">
        <v>2011</v>
      </c>
      <c r="D16997" s="42" t="s">
        <v>8695</v>
      </c>
      <c r="E16997" t="b">
        <v>0</v>
      </c>
      <c r="F16997" s="42" t="s">
        <v>8688</v>
      </c>
    </row>
    <row r="16998" spans="1:6" x14ac:dyDescent="0.2">
      <c r="A16998" s="42" t="s">
        <v>34</v>
      </c>
      <c r="B16998" s="42" t="s">
        <v>8464</v>
      </c>
      <c r="C16998">
        <v>2012</v>
      </c>
      <c r="D16998" s="42" t="s">
        <v>8696</v>
      </c>
      <c r="E16998" t="b">
        <v>0</v>
      </c>
      <c r="F16998" s="42" t="s">
        <v>8688</v>
      </c>
    </row>
    <row r="16999" spans="1:6" x14ac:dyDescent="0.2">
      <c r="A16999" s="42" t="s">
        <v>34</v>
      </c>
      <c r="B16999" s="42" t="s">
        <v>8464</v>
      </c>
      <c r="C16999">
        <v>2013</v>
      </c>
      <c r="D16999" s="42" t="s">
        <v>8697</v>
      </c>
      <c r="E16999" t="b">
        <v>0</v>
      </c>
      <c r="F16999" s="42" t="s">
        <v>8688</v>
      </c>
    </row>
    <row r="17000" spans="1:6" x14ac:dyDescent="0.2">
      <c r="A17000" s="42" t="s">
        <v>34</v>
      </c>
      <c r="B17000" s="42" t="s">
        <v>8464</v>
      </c>
      <c r="C17000">
        <v>2014</v>
      </c>
      <c r="D17000" s="42" t="s">
        <v>8460</v>
      </c>
      <c r="E17000" t="b">
        <v>0</v>
      </c>
      <c r="F17000" s="42" t="s">
        <v>8688</v>
      </c>
    </row>
    <row r="17001" spans="1:6" x14ac:dyDescent="0.2">
      <c r="A17001" s="42" t="s">
        <v>34</v>
      </c>
      <c r="B17001" s="42" t="s">
        <v>8464</v>
      </c>
      <c r="C17001">
        <v>2015</v>
      </c>
      <c r="D17001" s="42" t="s">
        <v>8698</v>
      </c>
      <c r="E17001" t="b">
        <v>0</v>
      </c>
      <c r="F17001" s="42" t="s">
        <v>8688</v>
      </c>
    </row>
    <row r="17002" spans="1:6" x14ac:dyDescent="0.2">
      <c r="A17002" s="42" t="s">
        <v>34</v>
      </c>
      <c r="B17002" s="42" t="s">
        <v>8464</v>
      </c>
      <c r="C17002">
        <v>2016</v>
      </c>
      <c r="D17002" s="42" t="s">
        <v>8699</v>
      </c>
      <c r="E17002" t="b">
        <v>0</v>
      </c>
      <c r="F17002" s="42" t="s">
        <v>8688</v>
      </c>
    </row>
    <row r="17003" spans="1:6" x14ac:dyDescent="0.2">
      <c r="A17003" s="42" t="s">
        <v>5450</v>
      </c>
      <c r="B17003" s="42" t="s">
        <v>8454</v>
      </c>
      <c r="C17003">
        <v>2013</v>
      </c>
      <c r="D17003" s="42" t="s">
        <v>9206</v>
      </c>
      <c r="E17003" t="b">
        <v>0</v>
      </c>
      <c r="F17003" s="42" t="s">
        <v>10906</v>
      </c>
    </row>
    <row r="17004" spans="1:6" x14ac:dyDescent="0.2">
      <c r="A17004" s="42" t="s">
        <v>5450</v>
      </c>
      <c r="B17004" s="42" t="s">
        <v>8454</v>
      </c>
      <c r="C17004">
        <v>2014</v>
      </c>
      <c r="D17004" s="42" t="s">
        <v>9193</v>
      </c>
      <c r="E17004" t="b">
        <v>0</v>
      </c>
      <c r="F17004" s="42" t="s">
        <v>10906</v>
      </c>
    </row>
    <row r="17005" spans="1:6" x14ac:dyDescent="0.2">
      <c r="A17005" s="42" t="s">
        <v>5450</v>
      </c>
      <c r="B17005" s="42" t="s">
        <v>8454</v>
      </c>
      <c r="C17005">
        <v>2015</v>
      </c>
      <c r="D17005" s="42" t="s">
        <v>9001</v>
      </c>
      <c r="E17005" t="b">
        <v>0</v>
      </c>
      <c r="F17005" s="42" t="s">
        <v>10906</v>
      </c>
    </row>
    <row r="17006" spans="1:6" x14ac:dyDescent="0.2">
      <c r="A17006" s="42" t="s">
        <v>5450</v>
      </c>
      <c r="B17006" s="42" t="s">
        <v>8454</v>
      </c>
      <c r="C17006">
        <v>2016</v>
      </c>
      <c r="D17006" s="42" t="s">
        <v>10377</v>
      </c>
      <c r="E17006" t="b">
        <v>0</v>
      </c>
      <c r="F17006" s="42" t="s">
        <v>10906</v>
      </c>
    </row>
    <row r="17007" spans="1:6" x14ac:dyDescent="0.2">
      <c r="A17007" s="42" t="s">
        <v>5450</v>
      </c>
      <c r="B17007" s="42" t="s">
        <v>8454</v>
      </c>
      <c r="C17007">
        <v>2017</v>
      </c>
      <c r="D17007" s="42" t="s">
        <v>8672</v>
      </c>
      <c r="E17007" t="b">
        <v>0</v>
      </c>
      <c r="F17007" s="42" t="s">
        <v>10906</v>
      </c>
    </row>
    <row r="17008" spans="1:6" x14ac:dyDescent="0.2">
      <c r="A17008" s="42" t="s">
        <v>5450</v>
      </c>
      <c r="B17008" s="42" t="s">
        <v>8454</v>
      </c>
      <c r="C17008">
        <v>2018</v>
      </c>
      <c r="D17008" s="42" t="s">
        <v>9101</v>
      </c>
      <c r="E17008" t="b">
        <v>0</v>
      </c>
      <c r="F17008" s="42" t="s">
        <v>10906</v>
      </c>
    </row>
    <row r="17009" spans="1:6" x14ac:dyDescent="0.2">
      <c r="A17009" s="42" t="s">
        <v>5450</v>
      </c>
      <c r="B17009" s="42" t="s">
        <v>8454</v>
      </c>
      <c r="C17009">
        <v>2019</v>
      </c>
      <c r="D17009" s="42" t="s">
        <v>9006</v>
      </c>
      <c r="E17009" t="b">
        <v>0</v>
      </c>
      <c r="F17009" s="42" t="s">
        <v>10906</v>
      </c>
    </row>
    <row r="17010" spans="1:6" x14ac:dyDescent="0.2">
      <c r="A17010" s="42" t="s">
        <v>5450</v>
      </c>
      <c r="B17010" s="42" t="s">
        <v>8462</v>
      </c>
      <c r="C17010">
        <v>2013</v>
      </c>
      <c r="D17010" s="42" t="s">
        <v>8513</v>
      </c>
      <c r="E17010" t="b">
        <v>0</v>
      </c>
      <c r="F17010" s="42" t="s">
        <v>10906</v>
      </c>
    </row>
    <row r="17011" spans="1:6" x14ac:dyDescent="0.2">
      <c r="A17011" s="42" t="s">
        <v>5450</v>
      </c>
      <c r="B17011" s="42" t="s">
        <v>8462</v>
      </c>
      <c r="C17011">
        <v>2014</v>
      </c>
      <c r="D17011" s="42" t="s">
        <v>9193</v>
      </c>
      <c r="E17011" t="b">
        <v>0</v>
      </c>
      <c r="F17011" s="42" t="s">
        <v>10906</v>
      </c>
    </row>
    <row r="17012" spans="1:6" x14ac:dyDescent="0.2">
      <c r="A17012" s="42" t="s">
        <v>5450</v>
      </c>
      <c r="B17012" s="42" t="s">
        <v>8462</v>
      </c>
      <c r="C17012">
        <v>2015</v>
      </c>
      <c r="D17012" s="42" t="s">
        <v>8530</v>
      </c>
      <c r="E17012" t="b">
        <v>0</v>
      </c>
      <c r="F17012" s="42" t="s">
        <v>10906</v>
      </c>
    </row>
    <row r="17013" spans="1:6" x14ac:dyDescent="0.2">
      <c r="A17013" s="42" t="s">
        <v>5450</v>
      </c>
      <c r="B17013" s="42" t="s">
        <v>8462</v>
      </c>
      <c r="C17013">
        <v>2016</v>
      </c>
      <c r="D17013" s="42" t="s">
        <v>10377</v>
      </c>
      <c r="E17013" t="b">
        <v>0</v>
      </c>
      <c r="F17013" s="42" t="s">
        <v>10906</v>
      </c>
    </row>
    <row r="17014" spans="1:6" x14ac:dyDescent="0.2">
      <c r="A17014" s="42" t="s">
        <v>5450</v>
      </c>
      <c r="B17014" s="42" t="s">
        <v>8462</v>
      </c>
      <c r="C17014">
        <v>2017</v>
      </c>
      <c r="D17014" s="42" t="s">
        <v>8672</v>
      </c>
      <c r="E17014" t="b">
        <v>0</v>
      </c>
      <c r="F17014" s="42" t="s">
        <v>10906</v>
      </c>
    </row>
    <row r="17015" spans="1:6" x14ac:dyDescent="0.2">
      <c r="A17015" s="42" t="s">
        <v>5450</v>
      </c>
      <c r="B17015" s="42" t="s">
        <v>8462</v>
      </c>
      <c r="C17015">
        <v>2018</v>
      </c>
      <c r="D17015" s="42" t="s">
        <v>9101</v>
      </c>
      <c r="E17015" t="b">
        <v>0</v>
      </c>
      <c r="F17015" s="42" t="s">
        <v>10906</v>
      </c>
    </row>
    <row r="17016" spans="1:6" x14ac:dyDescent="0.2">
      <c r="A17016" s="42" t="s">
        <v>5450</v>
      </c>
      <c r="B17016" s="42" t="s">
        <v>8462</v>
      </c>
      <c r="C17016">
        <v>2019</v>
      </c>
      <c r="D17016" s="42" t="s">
        <v>9136</v>
      </c>
      <c r="E17016" t="b">
        <v>0</v>
      </c>
      <c r="F17016" s="42" t="s">
        <v>10906</v>
      </c>
    </row>
    <row r="17017" spans="1:6" x14ac:dyDescent="0.2">
      <c r="A17017" s="42" t="s">
        <v>5450</v>
      </c>
      <c r="B17017" s="42" t="s">
        <v>8464</v>
      </c>
      <c r="C17017">
        <v>2013</v>
      </c>
      <c r="D17017" s="42" t="s">
        <v>9171</v>
      </c>
      <c r="E17017" t="b">
        <v>0</v>
      </c>
      <c r="F17017" s="42" t="s">
        <v>10906</v>
      </c>
    </row>
    <row r="17018" spans="1:6" x14ac:dyDescent="0.2">
      <c r="A17018" s="42" t="s">
        <v>5450</v>
      </c>
      <c r="B17018" s="42" t="s">
        <v>8464</v>
      </c>
      <c r="C17018">
        <v>2014</v>
      </c>
      <c r="D17018" s="42" t="s">
        <v>9172</v>
      </c>
      <c r="E17018" t="b">
        <v>0</v>
      </c>
      <c r="F17018" s="42" t="s">
        <v>10906</v>
      </c>
    </row>
    <row r="17019" spans="1:6" x14ac:dyDescent="0.2">
      <c r="A17019" s="42" t="s">
        <v>5450</v>
      </c>
      <c r="B17019" s="42" t="s">
        <v>8464</v>
      </c>
      <c r="C17019">
        <v>2015</v>
      </c>
      <c r="D17019" s="42" t="s">
        <v>9168</v>
      </c>
      <c r="E17019" t="b">
        <v>0</v>
      </c>
      <c r="F17019" s="42" t="s">
        <v>10906</v>
      </c>
    </row>
    <row r="17020" spans="1:6" x14ac:dyDescent="0.2">
      <c r="A17020" s="42" t="s">
        <v>5450</v>
      </c>
      <c r="B17020" s="42" t="s">
        <v>8464</v>
      </c>
      <c r="C17020">
        <v>2016</v>
      </c>
      <c r="D17020" s="42" t="s">
        <v>9135</v>
      </c>
      <c r="E17020" t="b">
        <v>0</v>
      </c>
      <c r="F17020" s="42" t="s">
        <v>10906</v>
      </c>
    </row>
    <row r="17021" spans="1:6" x14ac:dyDescent="0.2">
      <c r="A17021" s="42" t="s">
        <v>5450</v>
      </c>
      <c r="B17021" s="42" t="s">
        <v>8464</v>
      </c>
      <c r="C17021">
        <v>2017</v>
      </c>
      <c r="D17021" s="42" t="s">
        <v>8594</v>
      </c>
      <c r="E17021" t="b">
        <v>0</v>
      </c>
      <c r="F17021" s="42" t="s">
        <v>10906</v>
      </c>
    </row>
    <row r="17022" spans="1:6" x14ac:dyDescent="0.2">
      <c r="A17022" s="42" t="s">
        <v>5450</v>
      </c>
      <c r="B17022" s="42" t="s">
        <v>8464</v>
      </c>
      <c r="C17022">
        <v>2018</v>
      </c>
      <c r="D17022" s="42" t="s">
        <v>9125</v>
      </c>
      <c r="E17022" t="b">
        <v>0</v>
      </c>
      <c r="F17022" s="42" t="s">
        <v>10906</v>
      </c>
    </row>
    <row r="17023" spans="1:6" x14ac:dyDescent="0.2">
      <c r="A17023" s="42" t="s">
        <v>5450</v>
      </c>
      <c r="B17023" s="42" t="s">
        <v>8464</v>
      </c>
      <c r="C17023">
        <v>2019</v>
      </c>
      <c r="D17023" s="42" t="s">
        <v>8552</v>
      </c>
      <c r="E17023" t="b">
        <v>0</v>
      </c>
      <c r="F17023" s="42" t="s">
        <v>10906</v>
      </c>
    </row>
    <row r="17024" spans="1:6" x14ac:dyDescent="0.2">
      <c r="A17024" s="42" t="s">
        <v>5454</v>
      </c>
      <c r="B17024" s="42" t="s">
        <v>8454</v>
      </c>
      <c r="C17024">
        <v>2013</v>
      </c>
      <c r="D17024" s="42" t="s">
        <v>8829</v>
      </c>
      <c r="E17024" t="b">
        <v>0</v>
      </c>
      <c r="F17024" s="42" t="s">
        <v>10945</v>
      </c>
    </row>
    <row r="17025" spans="1:6" x14ac:dyDescent="0.2">
      <c r="A17025" s="42" t="s">
        <v>5454</v>
      </c>
      <c r="B17025" s="42" t="s">
        <v>8454</v>
      </c>
      <c r="C17025">
        <v>2014</v>
      </c>
      <c r="D17025" s="42" t="s">
        <v>8650</v>
      </c>
      <c r="E17025" t="b">
        <v>0</v>
      </c>
      <c r="F17025" s="42" t="s">
        <v>10945</v>
      </c>
    </row>
    <row r="17026" spans="1:6" x14ac:dyDescent="0.2">
      <c r="A17026" s="42" t="s">
        <v>5454</v>
      </c>
      <c r="B17026" s="42" t="s">
        <v>8454</v>
      </c>
      <c r="C17026">
        <v>2015</v>
      </c>
      <c r="D17026" s="42" t="s">
        <v>8679</v>
      </c>
      <c r="E17026" t="b">
        <v>0</v>
      </c>
      <c r="F17026" s="42" t="s">
        <v>10945</v>
      </c>
    </row>
    <row r="17027" spans="1:6" x14ac:dyDescent="0.2">
      <c r="A17027" s="42" t="s">
        <v>5454</v>
      </c>
      <c r="B17027" s="42" t="s">
        <v>8454</v>
      </c>
      <c r="C17027">
        <v>2016</v>
      </c>
      <c r="D17027" s="42" t="s">
        <v>9010</v>
      </c>
      <c r="E17027" t="b">
        <v>0</v>
      </c>
      <c r="F17027" s="42" t="s">
        <v>10945</v>
      </c>
    </row>
    <row r="17028" spans="1:6" x14ac:dyDescent="0.2">
      <c r="A17028" s="42" t="s">
        <v>5454</v>
      </c>
      <c r="B17028" s="42" t="s">
        <v>8454</v>
      </c>
      <c r="C17028">
        <v>2017</v>
      </c>
      <c r="D17028" s="42" t="s">
        <v>8682</v>
      </c>
      <c r="E17028" t="b">
        <v>0</v>
      </c>
      <c r="F17028" s="42" t="s">
        <v>10945</v>
      </c>
    </row>
    <row r="17029" spans="1:6" x14ac:dyDescent="0.2">
      <c r="A17029" s="42" t="s">
        <v>5454</v>
      </c>
      <c r="B17029" s="42" t="s">
        <v>8454</v>
      </c>
      <c r="C17029">
        <v>2018</v>
      </c>
      <c r="D17029" s="42" t="s">
        <v>8680</v>
      </c>
      <c r="E17029" t="b">
        <v>0</v>
      </c>
      <c r="F17029" s="42" t="s">
        <v>10945</v>
      </c>
    </row>
    <row r="17030" spans="1:6" x14ac:dyDescent="0.2">
      <c r="A17030" s="42" t="s">
        <v>5454</v>
      </c>
      <c r="B17030" s="42" t="s">
        <v>8454</v>
      </c>
      <c r="C17030">
        <v>2019</v>
      </c>
      <c r="D17030" s="42" t="s">
        <v>8975</v>
      </c>
      <c r="E17030" t="b">
        <v>0</v>
      </c>
      <c r="F17030" s="42" t="s">
        <v>10945</v>
      </c>
    </row>
    <row r="17031" spans="1:6" x14ac:dyDescent="0.2">
      <c r="A17031" s="42" t="s">
        <v>5454</v>
      </c>
      <c r="B17031" s="42" t="s">
        <v>8462</v>
      </c>
      <c r="C17031">
        <v>2013</v>
      </c>
      <c r="D17031" s="42" t="s">
        <v>8829</v>
      </c>
      <c r="E17031" t="b">
        <v>0</v>
      </c>
      <c r="F17031" s="42" t="s">
        <v>10945</v>
      </c>
    </row>
    <row r="17032" spans="1:6" x14ac:dyDescent="0.2">
      <c r="A17032" s="42" t="s">
        <v>5454</v>
      </c>
      <c r="B17032" s="42" t="s">
        <v>8462</v>
      </c>
      <c r="C17032">
        <v>2014</v>
      </c>
      <c r="D17032" s="42" t="s">
        <v>8650</v>
      </c>
      <c r="E17032" t="b">
        <v>0</v>
      </c>
      <c r="F17032" s="42" t="s">
        <v>10945</v>
      </c>
    </row>
    <row r="17033" spans="1:6" x14ac:dyDescent="0.2">
      <c r="A17033" s="42" t="s">
        <v>5454</v>
      </c>
      <c r="B17033" s="42" t="s">
        <v>8462</v>
      </c>
      <c r="C17033">
        <v>2015</v>
      </c>
      <c r="D17033" s="42" t="s">
        <v>8679</v>
      </c>
      <c r="E17033" t="b">
        <v>0</v>
      </c>
      <c r="F17033" s="42" t="s">
        <v>10945</v>
      </c>
    </row>
    <row r="17034" spans="1:6" x14ac:dyDescent="0.2">
      <c r="A17034" s="42" t="s">
        <v>5454</v>
      </c>
      <c r="B17034" s="42" t="s">
        <v>8462</v>
      </c>
      <c r="C17034">
        <v>2016</v>
      </c>
      <c r="D17034" s="42" t="s">
        <v>9010</v>
      </c>
      <c r="E17034" t="b">
        <v>0</v>
      </c>
      <c r="F17034" s="42" t="s">
        <v>10945</v>
      </c>
    </row>
    <row r="17035" spans="1:6" x14ac:dyDescent="0.2">
      <c r="A17035" s="42" t="s">
        <v>5454</v>
      </c>
      <c r="B17035" s="42" t="s">
        <v>8462</v>
      </c>
      <c r="C17035">
        <v>2017</v>
      </c>
      <c r="D17035" s="42" t="s">
        <v>8682</v>
      </c>
      <c r="E17035" t="b">
        <v>0</v>
      </c>
      <c r="F17035" s="42" t="s">
        <v>10945</v>
      </c>
    </row>
    <row r="17036" spans="1:6" x14ac:dyDescent="0.2">
      <c r="A17036" s="42" t="s">
        <v>5454</v>
      </c>
      <c r="B17036" s="42" t="s">
        <v>8462</v>
      </c>
      <c r="C17036">
        <v>2018</v>
      </c>
      <c r="D17036" s="42" t="s">
        <v>8680</v>
      </c>
      <c r="E17036" t="b">
        <v>0</v>
      </c>
      <c r="F17036" s="42" t="s">
        <v>10945</v>
      </c>
    </row>
    <row r="17037" spans="1:6" x14ac:dyDescent="0.2">
      <c r="A17037" s="42" t="s">
        <v>5454</v>
      </c>
      <c r="B17037" s="42" t="s">
        <v>8462</v>
      </c>
      <c r="C17037">
        <v>2019</v>
      </c>
      <c r="D17037" s="42" t="s">
        <v>8975</v>
      </c>
      <c r="E17037" t="b">
        <v>0</v>
      </c>
      <c r="F17037" s="42" t="s">
        <v>10945</v>
      </c>
    </row>
    <row r="17038" spans="1:6" x14ac:dyDescent="0.2">
      <c r="A17038" s="42" t="s">
        <v>5454</v>
      </c>
      <c r="B17038" s="42" t="s">
        <v>8464</v>
      </c>
      <c r="C17038">
        <v>2013</v>
      </c>
      <c r="D17038" s="42" t="s">
        <v>8981</v>
      </c>
      <c r="E17038" t="b">
        <v>0</v>
      </c>
      <c r="F17038" s="42" t="s">
        <v>10945</v>
      </c>
    </row>
    <row r="17039" spans="1:6" x14ac:dyDescent="0.2">
      <c r="A17039" s="42" t="s">
        <v>5454</v>
      </c>
      <c r="B17039" s="42" t="s">
        <v>8464</v>
      </c>
      <c r="C17039">
        <v>2014</v>
      </c>
      <c r="D17039" s="42" t="s">
        <v>8981</v>
      </c>
      <c r="E17039" t="b">
        <v>0</v>
      </c>
      <c r="F17039" s="42" t="s">
        <v>10945</v>
      </c>
    </row>
    <row r="17040" spans="1:6" x14ac:dyDescent="0.2">
      <c r="A17040" s="42" t="s">
        <v>5454</v>
      </c>
      <c r="B17040" s="42" t="s">
        <v>8464</v>
      </c>
      <c r="C17040">
        <v>2015</v>
      </c>
      <c r="D17040" s="42" t="s">
        <v>8727</v>
      </c>
      <c r="E17040" t="b">
        <v>0</v>
      </c>
      <c r="F17040" s="42" t="s">
        <v>10945</v>
      </c>
    </row>
    <row r="17041" spans="1:6" x14ac:dyDescent="0.2">
      <c r="A17041" s="42" t="s">
        <v>5454</v>
      </c>
      <c r="B17041" s="42" t="s">
        <v>8464</v>
      </c>
      <c r="C17041">
        <v>2016</v>
      </c>
      <c r="D17041" s="42" t="s">
        <v>8727</v>
      </c>
      <c r="E17041" t="b">
        <v>0</v>
      </c>
      <c r="F17041" s="42" t="s">
        <v>10945</v>
      </c>
    </row>
    <row r="17042" spans="1:6" x14ac:dyDescent="0.2">
      <c r="A17042" s="42" t="s">
        <v>5454</v>
      </c>
      <c r="B17042" s="42" t="s">
        <v>8464</v>
      </c>
      <c r="C17042">
        <v>2017</v>
      </c>
      <c r="D17042" s="42" t="s">
        <v>9016</v>
      </c>
      <c r="E17042" t="b">
        <v>0</v>
      </c>
      <c r="F17042" s="42" t="s">
        <v>10945</v>
      </c>
    </row>
    <row r="17043" spans="1:6" x14ac:dyDescent="0.2">
      <c r="A17043" s="42" t="s">
        <v>5454</v>
      </c>
      <c r="B17043" s="42" t="s">
        <v>8464</v>
      </c>
      <c r="C17043">
        <v>2018</v>
      </c>
      <c r="D17043" s="42" t="s">
        <v>8653</v>
      </c>
      <c r="E17043" t="b">
        <v>0</v>
      </c>
      <c r="F17043" s="42" t="s">
        <v>10945</v>
      </c>
    </row>
    <row r="17044" spans="1:6" x14ac:dyDescent="0.2">
      <c r="A17044" s="42" t="s">
        <v>5454</v>
      </c>
      <c r="B17044" s="42" t="s">
        <v>8464</v>
      </c>
      <c r="C17044">
        <v>2019</v>
      </c>
      <c r="D17044" s="42" t="s">
        <v>8499</v>
      </c>
      <c r="E17044" t="b">
        <v>0</v>
      </c>
      <c r="F17044" s="42" t="s">
        <v>10945</v>
      </c>
    </row>
    <row r="17045" spans="1:6" x14ac:dyDescent="0.2">
      <c r="A17045" s="42" t="s">
        <v>5456</v>
      </c>
      <c r="B17045" s="42" t="s">
        <v>8454</v>
      </c>
      <c r="C17045">
        <v>2016</v>
      </c>
      <c r="D17045" s="42" t="s">
        <v>8675</v>
      </c>
      <c r="E17045" t="b">
        <v>0</v>
      </c>
      <c r="F17045" s="42" t="s">
        <v>10946</v>
      </c>
    </row>
    <row r="17046" spans="1:6" x14ac:dyDescent="0.2">
      <c r="A17046" s="42" t="s">
        <v>5456</v>
      </c>
      <c r="B17046" s="42" t="s">
        <v>8454</v>
      </c>
      <c r="C17046">
        <v>2017</v>
      </c>
      <c r="D17046" s="42" t="s">
        <v>9364</v>
      </c>
      <c r="E17046" t="b">
        <v>0</v>
      </c>
      <c r="F17046" s="42" t="s">
        <v>10946</v>
      </c>
    </row>
    <row r="17047" spans="1:6" x14ac:dyDescent="0.2">
      <c r="A17047" s="42" t="s">
        <v>5456</v>
      </c>
      <c r="B17047" s="42" t="s">
        <v>8454</v>
      </c>
      <c r="C17047">
        <v>2018</v>
      </c>
      <c r="D17047" s="42" t="s">
        <v>8682</v>
      </c>
      <c r="E17047" t="b">
        <v>0</v>
      </c>
      <c r="F17047" s="42" t="s">
        <v>10946</v>
      </c>
    </row>
    <row r="17048" spans="1:6" x14ac:dyDescent="0.2">
      <c r="A17048" s="42" t="s">
        <v>5456</v>
      </c>
      <c r="B17048" s="42" t="s">
        <v>8454</v>
      </c>
      <c r="C17048">
        <v>2019</v>
      </c>
      <c r="D17048" s="42" t="s">
        <v>8682</v>
      </c>
      <c r="E17048" t="b">
        <v>0</v>
      </c>
      <c r="F17048" s="42" t="s">
        <v>10946</v>
      </c>
    </row>
    <row r="17049" spans="1:6" x14ac:dyDescent="0.2">
      <c r="A17049" s="42" t="s">
        <v>5456</v>
      </c>
      <c r="B17049" s="42" t="s">
        <v>8462</v>
      </c>
      <c r="C17049">
        <v>2016</v>
      </c>
      <c r="D17049" s="42" t="s">
        <v>8675</v>
      </c>
      <c r="E17049" t="b">
        <v>0</v>
      </c>
      <c r="F17049" s="42" t="s">
        <v>10946</v>
      </c>
    </row>
    <row r="17050" spans="1:6" x14ac:dyDescent="0.2">
      <c r="A17050" s="42" t="s">
        <v>5456</v>
      </c>
      <c r="B17050" s="42" t="s">
        <v>8462</v>
      </c>
      <c r="C17050">
        <v>2017</v>
      </c>
      <c r="D17050" s="42" t="s">
        <v>9364</v>
      </c>
      <c r="E17050" t="b">
        <v>0</v>
      </c>
      <c r="F17050" s="42" t="s">
        <v>10946</v>
      </c>
    </row>
    <row r="17051" spans="1:6" x14ac:dyDescent="0.2">
      <c r="A17051" s="42" t="s">
        <v>5456</v>
      </c>
      <c r="B17051" s="42" t="s">
        <v>8462</v>
      </c>
      <c r="C17051">
        <v>2018</v>
      </c>
      <c r="D17051" s="42" t="s">
        <v>8682</v>
      </c>
      <c r="E17051" t="b">
        <v>0</v>
      </c>
      <c r="F17051" s="42" t="s">
        <v>10946</v>
      </c>
    </row>
    <row r="17052" spans="1:6" x14ac:dyDescent="0.2">
      <c r="A17052" s="42" t="s">
        <v>5456</v>
      </c>
      <c r="B17052" s="42" t="s">
        <v>8462</v>
      </c>
      <c r="C17052">
        <v>2019</v>
      </c>
      <c r="D17052" s="42" t="s">
        <v>8682</v>
      </c>
      <c r="E17052" t="b">
        <v>0</v>
      </c>
      <c r="F17052" s="42" t="s">
        <v>10946</v>
      </c>
    </row>
    <row r="17053" spans="1:6" x14ac:dyDescent="0.2">
      <c r="A17053" s="42" t="s">
        <v>5456</v>
      </c>
      <c r="B17053" s="42" t="s">
        <v>8464</v>
      </c>
      <c r="C17053">
        <v>2016</v>
      </c>
      <c r="D17053" s="42" t="s">
        <v>8599</v>
      </c>
      <c r="E17053" t="b">
        <v>0</v>
      </c>
      <c r="F17053" s="42" t="s">
        <v>10946</v>
      </c>
    </row>
    <row r="17054" spans="1:6" x14ac:dyDescent="0.2">
      <c r="A17054" s="42" t="s">
        <v>5456</v>
      </c>
      <c r="B17054" s="42" t="s">
        <v>8464</v>
      </c>
      <c r="C17054">
        <v>2017</v>
      </c>
      <c r="D17054" s="42" t="s">
        <v>8599</v>
      </c>
      <c r="E17054" t="b">
        <v>0</v>
      </c>
      <c r="F17054" s="42" t="s">
        <v>10946</v>
      </c>
    </row>
    <row r="17055" spans="1:6" x14ac:dyDescent="0.2">
      <c r="A17055" s="42" t="s">
        <v>5456</v>
      </c>
      <c r="B17055" s="42" t="s">
        <v>8464</v>
      </c>
      <c r="C17055">
        <v>2018</v>
      </c>
      <c r="D17055" s="42" t="s">
        <v>8686</v>
      </c>
      <c r="E17055" t="b">
        <v>0</v>
      </c>
      <c r="F17055" s="42" t="s">
        <v>10946</v>
      </c>
    </row>
    <row r="17056" spans="1:6" x14ac:dyDescent="0.2">
      <c r="A17056" s="42" t="s">
        <v>5456</v>
      </c>
      <c r="B17056" s="42" t="s">
        <v>8464</v>
      </c>
      <c r="C17056">
        <v>2019</v>
      </c>
      <c r="D17056" s="42" t="s">
        <v>8499</v>
      </c>
      <c r="E17056" t="b">
        <v>0</v>
      </c>
      <c r="F17056" s="42" t="s">
        <v>10946</v>
      </c>
    </row>
    <row r="17057" spans="1:6" x14ac:dyDescent="0.2">
      <c r="A17057" s="42" t="s">
        <v>5460</v>
      </c>
      <c r="B17057" s="42" t="s">
        <v>8454</v>
      </c>
      <c r="C17057">
        <v>2013</v>
      </c>
      <c r="D17057" s="42" t="s">
        <v>8823</v>
      </c>
      <c r="E17057" t="b">
        <v>0</v>
      </c>
      <c r="F17057" s="42" t="s">
        <v>10640</v>
      </c>
    </row>
    <row r="17058" spans="1:6" x14ac:dyDescent="0.2">
      <c r="A17058" s="42" t="s">
        <v>5460</v>
      </c>
      <c r="B17058" s="42" t="s">
        <v>8454</v>
      </c>
      <c r="C17058">
        <v>2014</v>
      </c>
      <c r="D17058" s="42" t="s">
        <v>8713</v>
      </c>
      <c r="E17058" t="b">
        <v>0</v>
      </c>
      <c r="F17058" s="42" t="s">
        <v>10640</v>
      </c>
    </row>
    <row r="17059" spans="1:6" x14ac:dyDescent="0.2">
      <c r="A17059" s="42" t="s">
        <v>5460</v>
      </c>
      <c r="B17059" s="42" t="s">
        <v>8454</v>
      </c>
      <c r="C17059">
        <v>2015</v>
      </c>
      <c r="D17059" s="42" t="s">
        <v>9126</v>
      </c>
      <c r="E17059" t="b">
        <v>0</v>
      </c>
      <c r="F17059" s="42" t="s">
        <v>10640</v>
      </c>
    </row>
    <row r="17060" spans="1:6" x14ac:dyDescent="0.2">
      <c r="A17060" s="42" t="s">
        <v>5460</v>
      </c>
      <c r="B17060" s="42" t="s">
        <v>8454</v>
      </c>
      <c r="C17060">
        <v>2016</v>
      </c>
      <c r="D17060" s="42" t="s">
        <v>8826</v>
      </c>
      <c r="E17060" t="b">
        <v>0</v>
      </c>
      <c r="F17060" s="42" t="s">
        <v>10640</v>
      </c>
    </row>
    <row r="17061" spans="1:6" x14ac:dyDescent="0.2">
      <c r="A17061" s="42" t="s">
        <v>5460</v>
      </c>
      <c r="B17061" s="42" t="s">
        <v>8454</v>
      </c>
      <c r="C17061">
        <v>2017</v>
      </c>
      <c r="D17061" s="42" t="s">
        <v>9405</v>
      </c>
      <c r="E17061" t="b">
        <v>0</v>
      </c>
      <c r="F17061" s="42" t="s">
        <v>10640</v>
      </c>
    </row>
    <row r="17062" spans="1:6" x14ac:dyDescent="0.2">
      <c r="A17062" s="42" t="s">
        <v>5460</v>
      </c>
      <c r="B17062" s="42" t="s">
        <v>8454</v>
      </c>
      <c r="C17062">
        <v>2018</v>
      </c>
      <c r="D17062" s="42" t="s">
        <v>9005</v>
      </c>
      <c r="E17062" t="b">
        <v>0</v>
      </c>
      <c r="F17062" s="42" t="s">
        <v>10640</v>
      </c>
    </row>
    <row r="17063" spans="1:6" x14ac:dyDescent="0.2">
      <c r="A17063" s="42" t="s">
        <v>5460</v>
      </c>
      <c r="B17063" s="42" t="s">
        <v>8454</v>
      </c>
      <c r="C17063">
        <v>2019</v>
      </c>
      <c r="D17063" s="42" t="s">
        <v>9427</v>
      </c>
      <c r="E17063" t="b">
        <v>0</v>
      </c>
      <c r="F17063" s="42" t="s">
        <v>10640</v>
      </c>
    </row>
    <row r="17064" spans="1:6" x14ac:dyDescent="0.2">
      <c r="A17064" s="42" t="s">
        <v>5460</v>
      </c>
      <c r="B17064" s="42" t="s">
        <v>8462</v>
      </c>
      <c r="C17064">
        <v>2013</v>
      </c>
      <c r="D17064" s="42" t="s">
        <v>8690</v>
      </c>
      <c r="E17064" t="b">
        <v>0</v>
      </c>
      <c r="F17064" s="42" t="s">
        <v>10640</v>
      </c>
    </row>
    <row r="17065" spans="1:6" x14ac:dyDescent="0.2">
      <c r="A17065" s="42" t="s">
        <v>5460</v>
      </c>
      <c r="B17065" s="42" t="s">
        <v>8462</v>
      </c>
      <c r="C17065">
        <v>2014</v>
      </c>
      <c r="D17065" s="42" t="s">
        <v>9040</v>
      </c>
      <c r="E17065" t="b">
        <v>0</v>
      </c>
      <c r="F17065" s="42" t="s">
        <v>10640</v>
      </c>
    </row>
    <row r="17066" spans="1:6" x14ac:dyDescent="0.2">
      <c r="A17066" s="42" t="s">
        <v>5460</v>
      </c>
      <c r="B17066" s="42" t="s">
        <v>8462</v>
      </c>
      <c r="C17066">
        <v>2015</v>
      </c>
      <c r="D17066" s="42" t="s">
        <v>9124</v>
      </c>
      <c r="E17066" t="b">
        <v>0</v>
      </c>
      <c r="F17066" s="42" t="s">
        <v>10640</v>
      </c>
    </row>
    <row r="17067" spans="1:6" x14ac:dyDescent="0.2">
      <c r="A17067" s="42" t="s">
        <v>5460</v>
      </c>
      <c r="B17067" s="42" t="s">
        <v>8462</v>
      </c>
      <c r="C17067">
        <v>2016</v>
      </c>
      <c r="D17067" s="42" t="s">
        <v>9284</v>
      </c>
      <c r="E17067" t="b">
        <v>0</v>
      </c>
      <c r="F17067" s="42" t="s">
        <v>10640</v>
      </c>
    </row>
    <row r="17068" spans="1:6" x14ac:dyDescent="0.2">
      <c r="A17068" s="42" t="s">
        <v>5460</v>
      </c>
      <c r="B17068" s="42" t="s">
        <v>8462</v>
      </c>
      <c r="C17068">
        <v>2017</v>
      </c>
      <c r="D17068" s="42" t="s">
        <v>9160</v>
      </c>
      <c r="E17068" t="b">
        <v>0</v>
      </c>
      <c r="F17068" s="42" t="s">
        <v>10640</v>
      </c>
    </row>
    <row r="17069" spans="1:6" x14ac:dyDescent="0.2">
      <c r="A17069" s="42" t="s">
        <v>5460</v>
      </c>
      <c r="B17069" s="42" t="s">
        <v>8462</v>
      </c>
      <c r="C17069">
        <v>2018</v>
      </c>
      <c r="D17069" s="42" t="s">
        <v>8644</v>
      </c>
      <c r="E17069" t="b">
        <v>0</v>
      </c>
      <c r="F17069" s="42" t="s">
        <v>10640</v>
      </c>
    </row>
    <row r="17070" spans="1:6" x14ac:dyDescent="0.2">
      <c r="A17070" s="42" t="s">
        <v>5460</v>
      </c>
      <c r="B17070" s="42" t="s">
        <v>8462</v>
      </c>
      <c r="C17070">
        <v>2019</v>
      </c>
      <c r="D17070" s="42" t="s">
        <v>10394</v>
      </c>
      <c r="E17070" t="b">
        <v>0</v>
      </c>
      <c r="F17070" s="42" t="s">
        <v>10640</v>
      </c>
    </row>
    <row r="17071" spans="1:6" x14ac:dyDescent="0.2">
      <c r="A17071" s="42" t="s">
        <v>5460</v>
      </c>
      <c r="B17071" s="42" t="s">
        <v>8464</v>
      </c>
      <c r="C17071">
        <v>2013</v>
      </c>
      <c r="D17071" s="42" t="s">
        <v>9318</v>
      </c>
      <c r="E17071" t="b">
        <v>0</v>
      </c>
      <c r="F17071" s="42" t="s">
        <v>10640</v>
      </c>
    </row>
    <row r="17072" spans="1:6" x14ac:dyDescent="0.2">
      <c r="A17072" s="42" t="s">
        <v>5460</v>
      </c>
      <c r="B17072" s="42" t="s">
        <v>8464</v>
      </c>
      <c r="C17072">
        <v>2014</v>
      </c>
      <c r="D17072" s="42" t="s">
        <v>9318</v>
      </c>
      <c r="E17072" t="b">
        <v>0</v>
      </c>
      <c r="F17072" s="42" t="s">
        <v>10640</v>
      </c>
    </row>
    <row r="17073" spans="1:6" x14ac:dyDescent="0.2">
      <c r="A17073" s="42" t="s">
        <v>5460</v>
      </c>
      <c r="B17073" s="42" t="s">
        <v>8464</v>
      </c>
      <c r="C17073">
        <v>2015</v>
      </c>
      <c r="D17073" s="42" t="s">
        <v>9318</v>
      </c>
      <c r="E17073" t="b">
        <v>0</v>
      </c>
      <c r="F17073" s="42" t="s">
        <v>10640</v>
      </c>
    </row>
    <row r="17074" spans="1:6" x14ac:dyDescent="0.2">
      <c r="A17074" s="42" t="s">
        <v>5460</v>
      </c>
      <c r="B17074" s="42" t="s">
        <v>8464</v>
      </c>
      <c r="C17074">
        <v>2016</v>
      </c>
      <c r="D17074" s="42" t="s">
        <v>8593</v>
      </c>
      <c r="E17074" t="b">
        <v>0</v>
      </c>
      <c r="F17074" s="42" t="s">
        <v>10640</v>
      </c>
    </row>
    <row r="17075" spans="1:6" x14ac:dyDescent="0.2">
      <c r="A17075" s="42" t="s">
        <v>5460</v>
      </c>
      <c r="B17075" s="42" t="s">
        <v>8464</v>
      </c>
      <c r="C17075">
        <v>2017</v>
      </c>
      <c r="D17075" s="42" t="s">
        <v>9012</v>
      </c>
      <c r="E17075" t="b">
        <v>0</v>
      </c>
      <c r="F17075" s="42" t="s">
        <v>10640</v>
      </c>
    </row>
    <row r="17076" spans="1:6" x14ac:dyDescent="0.2">
      <c r="A17076" s="42" t="s">
        <v>5460</v>
      </c>
      <c r="B17076" s="42" t="s">
        <v>8464</v>
      </c>
      <c r="C17076">
        <v>2018</v>
      </c>
      <c r="D17076" s="42" t="s">
        <v>8655</v>
      </c>
      <c r="E17076" t="b">
        <v>0</v>
      </c>
      <c r="F17076" s="42" t="s">
        <v>10640</v>
      </c>
    </row>
    <row r="17077" spans="1:6" x14ac:dyDescent="0.2">
      <c r="A17077" s="42" t="s">
        <v>5460</v>
      </c>
      <c r="B17077" s="42" t="s">
        <v>8464</v>
      </c>
      <c r="C17077">
        <v>2019</v>
      </c>
      <c r="D17077" s="42" t="s">
        <v>8828</v>
      </c>
      <c r="E17077" t="b">
        <v>0</v>
      </c>
      <c r="F17077" s="42" t="s">
        <v>10640</v>
      </c>
    </row>
    <row r="17078" spans="1:6" x14ac:dyDescent="0.2">
      <c r="A17078" s="42" t="s">
        <v>5462</v>
      </c>
      <c r="B17078" s="42" t="s">
        <v>8454</v>
      </c>
      <c r="C17078">
        <v>2014</v>
      </c>
      <c r="D17078" s="42" t="s">
        <v>8465</v>
      </c>
      <c r="E17078" t="b">
        <v>0</v>
      </c>
      <c r="F17078" s="42" t="s">
        <v>8718</v>
      </c>
    </row>
    <row r="17079" spans="1:6" x14ac:dyDescent="0.2">
      <c r="A17079" s="42" t="s">
        <v>5462</v>
      </c>
      <c r="B17079" s="42" t="s">
        <v>8454</v>
      </c>
      <c r="C17079">
        <v>2015</v>
      </c>
      <c r="D17079" s="42" t="s">
        <v>8719</v>
      </c>
      <c r="E17079" t="b">
        <v>0</v>
      </c>
      <c r="F17079" s="42" t="s">
        <v>8718</v>
      </c>
    </row>
    <row r="17080" spans="1:6" x14ac:dyDescent="0.2">
      <c r="A17080" s="42" t="s">
        <v>5462</v>
      </c>
      <c r="B17080" s="42" t="s">
        <v>8454</v>
      </c>
      <c r="C17080">
        <v>2016</v>
      </c>
      <c r="D17080" s="42" t="s">
        <v>8720</v>
      </c>
      <c r="E17080" t="b">
        <v>0</v>
      </c>
      <c r="F17080" s="42" t="s">
        <v>8718</v>
      </c>
    </row>
    <row r="17081" spans="1:6" x14ac:dyDescent="0.2">
      <c r="A17081" s="42" t="s">
        <v>5462</v>
      </c>
      <c r="B17081" s="42" t="s">
        <v>8454</v>
      </c>
      <c r="C17081">
        <v>2017</v>
      </c>
      <c r="D17081" s="42" t="s">
        <v>8721</v>
      </c>
      <c r="E17081" t="b">
        <v>0</v>
      </c>
      <c r="F17081" s="42" t="s">
        <v>8718</v>
      </c>
    </row>
    <row r="17082" spans="1:6" x14ac:dyDescent="0.2">
      <c r="A17082" s="42" t="s">
        <v>5462</v>
      </c>
      <c r="B17082" s="42" t="s">
        <v>8454</v>
      </c>
      <c r="C17082">
        <v>2018</v>
      </c>
      <c r="D17082" s="42" t="s">
        <v>8722</v>
      </c>
      <c r="E17082" t="b">
        <v>0</v>
      </c>
      <c r="F17082" s="42" t="s">
        <v>8718</v>
      </c>
    </row>
    <row r="17083" spans="1:6" x14ac:dyDescent="0.2">
      <c r="A17083" s="42" t="s">
        <v>5462</v>
      </c>
      <c r="B17083" s="42" t="s">
        <v>8454</v>
      </c>
      <c r="C17083">
        <v>2019</v>
      </c>
      <c r="D17083" s="42" t="s">
        <v>8723</v>
      </c>
      <c r="E17083" t="b">
        <v>0</v>
      </c>
      <c r="F17083" s="42" t="s">
        <v>8718</v>
      </c>
    </row>
    <row r="17084" spans="1:6" x14ac:dyDescent="0.2">
      <c r="A17084" s="42" t="s">
        <v>5462</v>
      </c>
      <c r="B17084" s="42" t="s">
        <v>8454</v>
      </c>
      <c r="C17084">
        <v>2020</v>
      </c>
      <c r="D17084" s="42" t="s">
        <v>8724</v>
      </c>
      <c r="E17084" t="b">
        <v>0</v>
      </c>
      <c r="F17084" s="42" t="s">
        <v>8718</v>
      </c>
    </row>
    <row r="17085" spans="1:6" x14ac:dyDescent="0.2">
      <c r="A17085" s="42" t="s">
        <v>5462</v>
      </c>
      <c r="B17085" s="42" t="s">
        <v>8462</v>
      </c>
      <c r="C17085">
        <v>2014</v>
      </c>
      <c r="D17085" s="42" t="s">
        <v>8725</v>
      </c>
      <c r="E17085" t="b">
        <v>0</v>
      </c>
      <c r="F17085" s="42" t="s">
        <v>8718</v>
      </c>
    </row>
    <row r="17086" spans="1:6" x14ac:dyDescent="0.2">
      <c r="A17086" s="42" t="s">
        <v>5462</v>
      </c>
      <c r="B17086" s="42" t="s">
        <v>8462</v>
      </c>
      <c r="C17086">
        <v>2015</v>
      </c>
      <c r="D17086" s="42" t="s">
        <v>8719</v>
      </c>
      <c r="E17086" t="b">
        <v>0</v>
      </c>
      <c r="F17086" s="42" t="s">
        <v>8718</v>
      </c>
    </row>
    <row r="17087" spans="1:6" x14ac:dyDescent="0.2">
      <c r="A17087" s="42" t="s">
        <v>5462</v>
      </c>
      <c r="B17087" s="42" t="s">
        <v>8462</v>
      </c>
      <c r="C17087">
        <v>2016</v>
      </c>
      <c r="D17087" s="42" t="s">
        <v>8720</v>
      </c>
      <c r="E17087" t="b">
        <v>0</v>
      </c>
      <c r="F17087" s="42" t="s">
        <v>8718</v>
      </c>
    </row>
    <row r="17088" spans="1:6" x14ac:dyDescent="0.2">
      <c r="A17088" s="42" t="s">
        <v>5462</v>
      </c>
      <c r="B17088" s="42" t="s">
        <v>8462</v>
      </c>
      <c r="C17088">
        <v>2017</v>
      </c>
      <c r="D17088" s="42" t="s">
        <v>8721</v>
      </c>
      <c r="E17088" t="b">
        <v>0</v>
      </c>
      <c r="F17088" s="42" t="s">
        <v>8718</v>
      </c>
    </row>
    <row r="17089" spans="1:6" x14ac:dyDescent="0.2">
      <c r="A17089" s="42" t="s">
        <v>5462</v>
      </c>
      <c r="B17089" s="42" t="s">
        <v>8462</v>
      </c>
      <c r="C17089">
        <v>2018</v>
      </c>
      <c r="D17089" s="42" t="s">
        <v>8722</v>
      </c>
      <c r="E17089" t="b">
        <v>0</v>
      </c>
      <c r="F17089" s="42" t="s">
        <v>8718</v>
      </c>
    </row>
    <row r="17090" spans="1:6" x14ac:dyDescent="0.2">
      <c r="A17090" s="42" t="s">
        <v>5462</v>
      </c>
      <c r="B17090" s="42" t="s">
        <v>8462</v>
      </c>
      <c r="C17090">
        <v>2019</v>
      </c>
      <c r="D17090" s="42" t="s">
        <v>8723</v>
      </c>
      <c r="E17090" t="b">
        <v>0</v>
      </c>
      <c r="F17090" s="42" t="s">
        <v>8718</v>
      </c>
    </row>
    <row r="17091" spans="1:6" x14ac:dyDescent="0.2">
      <c r="A17091" s="42" t="s">
        <v>5462</v>
      </c>
      <c r="B17091" s="42" t="s">
        <v>8462</v>
      </c>
      <c r="C17091">
        <v>2020</v>
      </c>
      <c r="D17091" s="42" t="s">
        <v>8482</v>
      </c>
      <c r="E17091" t="b">
        <v>0</v>
      </c>
      <c r="F17091" s="42" t="s">
        <v>8718</v>
      </c>
    </row>
    <row r="17092" spans="1:6" x14ac:dyDescent="0.2">
      <c r="A17092" s="42" t="s">
        <v>5462</v>
      </c>
      <c r="B17092" s="42" t="s">
        <v>8464</v>
      </c>
      <c r="C17092">
        <v>2014</v>
      </c>
      <c r="D17092" s="42" t="s">
        <v>8650</v>
      </c>
      <c r="E17092" t="b">
        <v>0</v>
      </c>
      <c r="F17092" s="42" t="s">
        <v>8718</v>
      </c>
    </row>
    <row r="17093" spans="1:6" x14ac:dyDescent="0.2">
      <c r="A17093" s="42" t="s">
        <v>5462</v>
      </c>
      <c r="B17093" s="42" t="s">
        <v>8464</v>
      </c>
      <c r="C17093">
        <v>2015</v>
      </c>
      <c r="D17093" s="42" t="s">
        <v>8726</v>
      </c>
      <c r="E17093" t="b">
        <v>0</v>
      </c>
      <c r="F17093" s="42" t="s">
        <v>8718</v>
      </c>
    </row>
    <row r="17094" spans="1:6" x14ac:dyDescent="0.2">
      <c r="A17094" s="42" t="s">
        <v>5462</v>
      </c>
      <c r="B17094" s="42" t="s">
        <v>8464</v>
      </c>
      <c r="C17094">
        <v>2016</v>
      </c>
      <c r="D17094" s="42" t="s">
        <v>8726</v>
      </c>
      <c r="E17094" t="b">
        <v>0</v>
      </c>
      <c r="F17094" s="42" t="s">
        <v>8718</v>
      </c>
    </row>
    <row r="17095" spans="1:6" x14ac:dyDescent="0.2">
      <c r="A17095" s="42" t="s">
        <v>5462</v>
      </c>
      <c r="B17095" s="42" t="s">
        <v>8464</v>
      </c>
      <c r="C17095">
        <v>2017</v>
      </c>
      <c r="D17095" s="42" t="s">
        <v>8727</v>
      </c>
      <c r="E17095" t="b">
        <v>0</v>
      </c>
      <c r="F17095" s="42" t="s">
        <v>8718</v>
      </c>
    </row>
    <row r="17096" spans="1:6" x14ac:dyDescent="0.2">
      <c r="A17096" s="42" t="s">
        <v>5462</v>
      </c>
      <c r="B17096" s="42" t="s">
        <v>8464</v>
      </c>
      <c r="C17096">
        <v>2018</v>
      </c>
      <c r="D17096" s="42" t="s">
        <v>8726</v>
      </c>
      <c r="E17096" t="b">
        <v>0</v>
      </c>
      <c r="F17096" s="42" t="s">
        <v>8718</v>
      </c>
    </row>
    <row r="17097" spans="1:6" x14ac:dyDescent="0.2">
      <c r="A17097" s="42" t="s">
        <v>5462</v>
      </c>
      <c r="B17097" s="42" t="s">
        <v>8464</v>
      </c>
      <c r="C17097">
        <v>2019</v>
      </c>
      <c r="D17097" s="42" t="s">
        <v>8598</v>
      </c>
      <c r="E17097" t="b">
        <v>0</v>
      </c>
      <c r="F17097" s="42" t="s">
        <v>8718</v>
      </c>
    </row>
    <row r="17098" spans="1:6" x14ac:dyDescent="0.2">
      <c r="A17098" s="42" t="s">
        <v>5462</v>
      </c>
      <c r="B17098" s="42" t="s">
        <v>8464</v>
      </c>
      <c r="C17098">
        <v>2020</v>
      </c>
      <c r="D17098" s="42" t="s">
        <v>8596</v>
      </c>
      <c r="E17098" t="b">
        <v>0</v>
      </c>
      <c r="F17098" s="42" t="s">
        <v>8718</v>
      </c>
    </row>
    <row r="17099" spans="1:6" x14ac:dyDescent="0.2">
      <c r="A17099" s="42" t="s">
        <v>5464</v>
      </c>
      <c r="B17099" s="42" t="s">
        <v>8454</v>
      </c>
      <c r="C17099">
        <v>2013</v>
      </c>
      <c r="D17099" s="42" t="s">
        <v>9206</v>
      </c>
      <c r="E17099" t="b">
        <v>0</v>
      </c>
      <c r="F17099" s="42" t="s">
        <v>10906</v>
      </c>
    </row>
    <row r="17100" spans="1:6" x14ac:dyDescent="0.2">
      <c r="A17100" s="42" t="s">
        <v>5464</v>
      </c>
      <c r="B17100" s="42" t="s">
        <v>8454</v>
      </c>
      <c r="C17100">
        <v>2014</v>
      </c>
      <c r="D17100" s="42" t="s">
        <v>9193</v>
      </c>
      <c r="E17100" t="b">
        <v>0</v>
      </c>
      <c r="F17100" s="42" t="s">
        <v>10906</v>
      </c>
    </row>
    <row r="17101" spans="1:6" x14ac:dyDescent="0.2">
      <c r="A17101" s="42" t="s">
        <v>5464</v>
      </c>
      <c r="B17101" s="42" t="s">
        <v>8454</v>
      </c>
      <c r="C17101">
        <v>2015</v>
      </c>
      <c r="D17101" s="42" t="s">
        <v>9001</v>
      </c>
      <c r="E17101" t="b">
        <v>0</v>
      </c>
      <c r="F17101" s="42" t="s">
        <v>10906</v>
      </c>
    </row>
    <row r="17102" spans="1:6" x14ac:dyDescent="0.2">
      <c r="A17102" s="42" t="s">
        <v>5464</v>
      </c>
      <c r="B17102" s="42" t="s">
        <v>8454</v>
      </c>
      <c r="C17102">
        <v>2016</v>
      </c>
      <c r="D17102" s="42" t="s">
        <v>10377</v>
      </c>
      <c r="E17102" t="b">
        <v>0</v>
      </c>
      <c r="F17102" s="42" t="s">
        <v>10906</v>
      </c>
    </row>
    <row r="17103" spans="1:6" x14ac:dyDescent="0.2">
      <c r="A17103" s="42" t="s">
        <v>5464</v>
      </c>
      <c r="B17103" s="42" t="s">
        <v>8454</v>
      </c>
      <c r="C17103">
        <v>2017</v>
      </c>
      <c r="D17103" s="42" t="s">
        <v>8672</v>
      </c>
      <c r="E17103" t="b">
        <v>0</v>
      </c>
      <c r="F17103" s="42" t="s">
        <v>10906</v>
      </c>
    </row>
    <row r="17104" spans="1:6" x14ac:dyDescent="0.2">
      <c r="A17104" s="42" t="s">
        <v>5464</v>
      </c>
      <c r="B17104" s="42" t="s">
        <v>8454</v>
      </c>
      <c r="C17104">
        <v>2018</v>
      </c>
      <c r="D17104" s="42" t="s">
        <v>9101</v>
      </c>
      <c r="E17104" t="b">
        <v>0</v>
      </c>
      <c r="F17104" s="42" t="s">
        <v>10906</v>
      </c>
    </row>
    <row r="17105" spans="1:6" x14ac:dyDescent="0.2">
      <c r="A17105" s="42" t="s">
        <v>5464</v>
      </c>
      <c r="B17105" s="42" t="s">
        <v>8454</v>
      </c>
      <c r="C17105">
        <v>2019</v>
      </c>
      <c r="D17105" s="42" t="s">
        <v>9006</v>
      </c>
      <c r="E17105" t="b">
        <v>0</v>
      </c>
      <c r="F17105" s="42" t="s">
        <v>10906</v>
      </c>
    </row>
    <row r="17106" spans="1:6" x14ac:dyDescent="0.2">
      <c r="A17106" s="42" t="s">
        <v>5464</v>
      </c>
      <c r="B17106" s="42" t="s">
        <v>8462</v>
      </c>
      <c r="C17106">
        <v>2013</v>
      </c>
      <c r="D17106" s="42" t="s">
        <v>8513</v>
      </c>
      <c r="E17106" t="b">
        <v>0</v>
      </c>
      <c r="F17106" s="42" t="s">
        <v>10906</v>
      </c>
    </row>
    <row r="17107" spans="1:6" x14ac:dyDescent="0.2">
      <c r="A17107" s="42" t="s">
        <v>5464</v>
      </c>
      <c r="B17107" s="42" t="s">
        <v>8462</v>
      </c>
      <c r="C17107">
        <v>2014</v>
      </c>
      <c r="D17107" s="42" t="s">
        <v>9193</v>
      </c>
      <c r="E17107" t="b">
        <v>0</v>
      </c>
      <c r="F17107" s="42" t="s">
        <v>10906</v>
      </c>
    </row>
    <row r="17108" spans="1:6" x14ac:dyDescent="0.2">
      <c r="A17108" s="42" t="s">
        <v>5464</v>
      </c>
      <c r="B17108" s="42" t="s">
        <v>8462</v>
      </c>
      <c r="C17108">
        <v>2015</v>
      </c>
      <c r="D17108" s="42" t="s">
        <v>8530</v>
      </c>
      <c r="E17108" t="b">
        <v>0</v>
      </c>
      <c r="F17108" s="42" t="s">
        <v>10906</v>
      </c>
    </row>
    <row r="17109" spans="1:6" x14ac:dyDescent="0.2">
      <c r="A17109" s="42" t="s">
        <v>5464</v>
      </c>
      <c r="B17109" s="42" t="s">
        <v>8462</v>
      </c>
      <c r="C17109">
        <v>2016</v>
      </c>
      <c r="D17109" s="42" t="s">
        <v>10377</v>
      </c>
      <c r="E17109" t="b">
        <v>0</v>
      </c>
      <c r="F17109" s="42" t="s">
        <v>10906</v>
      </c>
    </row>
    <row r="17110" spans="1:6" x14ac:dyDescent="0.2">
      <c r="A17110" s="42" t="s">
        <v>5464</v>
      </c>
      <c r="B17110" s="42" t="s">
        <v>8462</v>
      </c>
      <c r="C17110">
        <v>2017</v>
      </c>
      <c r="D17110" s="42" t="s">
        <v>8672</v>
      </c>
      <c r="E17110" t="b">
        <v>0</v>
      </c>
      <c r="F17110" s="42" t="s">
        <v>10906</v>
      </c>
    </row>
    <row r="17111" spans="1:6" x14ac:dyDescent="0.2">
      <c r="A17111" s="42" t="s">
        <v>5464</v>
      </c>
      <c r="B17111" s="42" t="s">
        <v>8462</v>
      </c>
      <c r="C17111">
        <v>2018</v>
      </c>
      <c r="D17111" s="42" t="s">
        <v>9101</v>
      </c>
      <c r="E17111" t="b">
        <v>0</v>
      </c>
      <c r="F17111" s="42" t="s">
        <v>10906</v>
      </c>
    </row>
    <row r="17112" spans="1:6" x14ac:dyDescent="0.2">
      <c r="A17112" s="42" t="s">
        <v>5464</v>
      </c>
      <c r="B17112" s="42" t="s">
        <v>8462</v>
      </c>
      <c r="C17112">
        <v>2019</v>
      </c>
      <c r="D17112" s="42" t="s">
        <v>9136</v>
      </c>
      <c r="E17112" t="b">
        <v>0</v>
      </c>
      <c r="F17112" s="42" t="s">
        <v>10906</v>
      </c>
    </row>
    <row r="17113" spans="1:6" x14ac:dyDescent="0.2">
      <c r="A17113" s="42" t="s">
        <v>5464</v>
      </c>
      <c r="B17113" s="42" t="s">
        <v>8464</v>
      </c>
      <c r="C17113">
        <v>2013</v>
      </c>
      <c r="D17113" s="42" t="s">
        <v>9171</v>
      </c>
      <c r="E17113" t="b">
        <v>0</v>
      </c>
      <c r="F17113" s="42" t="s">
        <v>10906</v>
      </c>
    </row>
    <row r="17114" spans="1:6" x14ac:dyDescent="0.2">
      <c r="A17114" s="42" t="s">
        <v>5464</v>
      </c>
      <c r="B17114" s="42" t="s">
        <v>8464</v>
      </c>
      <c r="C17114">
        <v>2014</v>
      </c>
      <c r="D17114" s="42" t="s">
        <v>9172</v>
      </c>
      <c r="E17114" t="b">
        <v>0</v>
      </c>
      <c r="F17114" s="42" t="s">
        <v>10906</v>
      </c>
    </row>
    <row r="17115" spans="1:6" x14ac:dyDescent="0.2">
      <c r="A17115" s="42" t="s">
        <v>5464</v>
      </c>
      <c r="B17115" s="42" t="s">
        <v>8464</v>
      </c>
      <c r="C17115">
        <v>2015</v>
      </c>
      <c r="D17115" s="42" t="s">
        <v>9168</v>
      </c>
      <c r="E17115" t="b">
        <v>0</v>
      </c>
      <c r="F17115" s="42" t="s">
        <v>10906</v>
      </c>
    </row>
    <row r="17116" spans="1:6" x14ac:dyDescent="0.2">
      <c r="A17116" s="42" t="s">
        <v>5464</v>
      </c>
      <c r="B17116" s="42" t="s">
        <v>8464</v>
      </c>
      <c r="C17116">
        <v>2016</v>
      </c>
      <c r="D17116" s="42" t="s">
        <v>9135</v>
      </c>
      <c r="E17116" t="b">
        <v>0</v>
      </c>
      <c r="F17116" s="42" t="s">
        <v>10906</v>
      </c>
    </row>
    <row r="17117" spans="1:6" x14ac:dyDescent="0.2">
      <c r="A17117" s="42" t="s">
        <v>5464</v>
      </c>
      <c r="B17117" s="42" t="s">
        <v>8464</v>
      </c>
      <c r="C17117">
        <v>2017</v>
      </c>
      <c r="D17117" s="42" t="s">
        <v>8594</v>
      </c>
      <c r="E17117" t="b">
        <v>0</v>
      </c>
      <c r="F17117" s="42" t="s">
        <v>10906</v>
      </c>
    </row>
    <row r="17118" spans="1:6" x14ac:dyDescent="0.2">
      <c r="A17118" s="42" t="s">
        <v>5464</v>
      </c>
      <c r="B17118" s="42" t="s">
        <v>8464</v>
      </c>
      <c r="C17118">
        <v>2018</v>
      </c>
      <c r="D17118" s="42" t="s">
        <v>9125</v>
      </c>
      <c r="E17118" t="b">
        <v>0</v>
      </c>
      <c r="F17118" s="42" t="s">
        <v>10906</v>
      </c>
    </row>
    <row r="17119" spans="1:6" x14ac:dyDescent="0.2">
      <c r="A17119" s="42" t="s">
        <v>5464</v>
      </c>
      <c r="B17119" s="42" t="s">
        <v>8464</v>
      </c>
      <c r="C17119">
        <v>2019</v>
      </c>
      <c r="D17119" s="42" t="s">
        <v>8552</v>
      </c>
      <c r="E17119" t="b">
        <v>0</v>
      </c>
      <c r="F17119" s="42" t="s">
        <v>10906</v>
      </c>
    </row>
    <row r="17120" spans="1:6" x14ac:dyDescent="0.2">
      <c r="A17120" s="42" t="s">
        <v>5468</v>
      </c>
      <c r="B17120" s="42" t="s">
        <v>8454</v>
      </c>
      <c r="C17120">
        <v>2014</v>
      </c>
      <c r="D17120" s="42" t="s">
        <v>8465</v>
      </c>
      <c r="E17120" t="b">
        <v>0</v>
      </c>
      <c r="F17120" s="42" t="s">
        <v>8718</v>
      </c>
    </row>
    <row r="17121" spans="1:6" x14ac:dyDescent="0.2">
      <c r="A17121" s="42" t="s">
        <v>5468</v>
      </c>
      <c r="B17121" s="42" t="s">
        <v>8454</v>
      </c>
      <c r="C17121">
        <v>2015</v>
      </c>
      <c r="D17121" s="42" t="s">
        <v>8719</v>
      </c>
      <c r="E17121" t="b">
        <v>0</v>
      </c>
      <c r="F17121" s="42" t="s">
        <v>8718</v>
      </c>
    </row>
    <row r="17122" spans="1:6" x14ac:dyDescent="0.2">
      <c r="A17122" s="42" t="s">
        <v>5468</v>
      </c>
      <c r="B17122" s="42" t="s">
        <v>8454</v>
      </c>
      <c r="C17122">
        <v>2016</v>
      </c>
      <c r="D17122" s="42" t="s">
        <v>8720</v>
      </c>
      <c r="E17122" t="b">
        <v>0</v>
      </c>
      <c r="F17122" s="42" t="s">
        <v>8718</v>
      </c>
    </row>
    <row r="17123" spans="1:6" x14ac:dyDescent="0.2">
      <c r="A17123" s="42" t="s">
        <v>5468</v>
      </c>
      <c r="B17123" s="42" t="s">
        <v>8454</v>
      </c>
      <c r="C17123">
        <v>2017</v>
      </c>
      <c r="D17123" s="42" t="s">
        <v>8721</v>
      </c>
      <c r="E17123" t="b">
        <v>0</v>
      </c>
      <c r="F17123" s="42" t="s">
        <v>8718</v>
      </c>
    </row>
    <row r="17124" spans="1:6" x14ac:dyDescent="0.2">
      <c r="A17124" s="42" t="s">
        <v>5468</v>
      </c>
      <c r="B17124" s="42" t="s">
        <v>8454</v>
      </c>
      <c r="C17124">
        <v>2018</v>
      </c>
      <c r="D17124" s="42" t="s">
        <v>8722</v>
      </c>
      <c r="E17124" t="b">
        <v>0</v>
      </c>
      <c r="F17124" s="42" t="s">
        <v>8718</v>
      </c>
    </row>
    <row r="17125" spans="1:6" x14ac:dyDescent="0.2">
      <c r="A17125" s="42" t="s">
        <v>5468</v>
      </c>
      <c r="B17125" s="42" t="s">
        <v>8454</v>
      </c>
      <c r="C17125">
        <v>2019</v>
      </c>
      <c r="D17125" s="42" t="s">
        <v>8723</v>
      </c>
      <c r="E17125" t="b">
        <v>0</v>
      </c>
      <c r="F17125" s="42" t="s">
        <v>8718</v>
      </c>
    </row>
    <row r="17126" spans="1:6" x14ac:dyDescent="0.2">
      <c r="A17126" s="42" t="s">
        <v>5468</v>
      </c>
      <c r="B17126" s="42" t="s">
        <v>8454</v>
      </c>
      <c r="C17126">
        <v>2020</v>
      </c>
      <c r="D17126" s="42" t="s">
        <v>8724</v>
      </c>
      <c r="E17126" t="b">
        <v>0</v>
      </c>
      <c r="F17126" s="42" t="s">
        <v>8718</v>
      </c>
    </row>
    <row r="17127" spans="1:6" x14ac:dyDescent="0.2">
      <c r="A17127" s="42" t="s">
        <v>5468</v>
      </c>
      <c r="B17127" s="42" t="s">
        <v>8462</v>
      </c>
      <c r="C17127">
        <v>2014</v>
      </c>
      <c r="D17127" s="42" t="s">
        <v>8725</v>
      </c>
      <c r="E17127" t="b">
        <v>0</v>
      </c>
      <c r="F17127" s="42" t="s">
        <v>8718</v>
      </c>
    </row>
    <row r="17128" spans="1:6" x14ac:dyDescent="0.2">
      <c r="A17128" s="42" t="s">
        <v>5468</v>
      </c>
      <c r="B17128" s="42" t="s">
        <v>8462</v>
      </c>
      <c r="C17128">
        <v>2015</v>
      </c>
      <c r="D17128" s="42" t="s">
        <v>8719</v>
      </c>
      <c r="E17128" t="b">
        <v>0</v>
      </c>
      <c r="F17128" s="42" t="s">
        <v>8718</v>
      </c>
    </row>
    <row r="17129" spans="1:6" x14ac:dyDescent="0.2">
      <c r="A17129" s="42" t="s">
        <v>5468</v>
      </c>
      <c r="B17129" s="42" t="s">
        <v>8462</v>
      </c>
      <c r="C17129">
        <v>2016</v>
      </c>
      <c r="D17129" s="42" t="s">
        <v>8720</v>
      </c>
      <c r="E17129" t="b">
        <v>0</v>
      </c>
      <c r="F17129" s="42" t="s">
        <v>8718</v>
      </c>
    </row>
    <row r="17130" spans="1:6" x14ac:dyDescent="0.2">
      <c r="A17130" s="42" t="s">
        <v>5468</v>
      </c>
      <c r="B17130" s="42" t="s">
        <v>8462</v>
      </c>
      <c r="C17130">
        <v>2017</v>
      </c>
      <c r="D17130" s="42" t="s">
        <v>8721</v>
      </c>
      <c r="E17130" t="b">
        <v>0</v>
      </c>
      <c r="F17130" s="42" t="s">
        <v>8718</v>
      </c>
    </row>
    <row r="17131" spans="1:6" x14ac:dyDescent="0.2">
      <c r="A17131" s="42" t="s">
        <v>5468</v>
      </c>
      <c r="B17131" s="42" t="s">
        <v>8462</v>
      </c>
      <c r="C17131">
        <v>2018</v>
      </c>
      <c r="D17131" s="42" t="s">
        <v>8722</v>
      </c>
      <c r="E17131" t="b">
        <v>0</v>
      </c>
      <c r="F17131" s="42" t="s">
        <v>8718</v>
      </c>
    </row>
    <row r="17132" spans="1:6" x14ac:dyDescent="0.2">
      <c r="A17132" s="42" t="s">
        <v>5468</v>
      </c>
      <c r="B17132" s="42" t="s">
        <v>8462</v>
      </c>
      <c r="C17132">
        <v>2019</v>
      </c>
      <c r="D17132" s="42" t="s">
        <v>8723</v>
      </c>
      <c r="E17132" t="b">
        <v>0</v>
      </c>
      <c r="F17132" s="42" t="s">
        <v>8718</v>
      </c>
    </row>
    <row r="17133" spans="1:6" x14ac:dyDescent="0.2">
      <c r="A17133" s="42" t="s">
        <v>5468</v>
      </c>
      <c r="B17133" s="42" t="s">
        <v>8462</v>
      </c>
      <c r="C17133">
        <v>2020</v>
      </c>
      <c r="D17133" s="42" t="s">
        <v>8482</v>
      </c>
      <c r="E17133" t="b">
        <v>0</v>
      </c>
      <c r="F17133" s="42" t="s">
        <v>8718</v>
      </c>
    </row>
    <row r="17134" spans="1:6" x14ac:dyDescent="0.2">
      <c r="A17134" s="42" t="s">
        <v>5468</v>
      </c>
      <c r="B17134" s="42" t="s">
        <v>8464</v>
      </c>
      <c r="C17134">
        <v>2014</v>
      </c>
      <c r="D17134" s="42" t="s">
        <v>8650</v>
      </c>
      <c r="E17134" t="b">
        <v>0</v>
      </c>
      <c r="F17134" s="42" t="s">
        <v>8718</v>
      </c>
    </row>
    <row r="17135" spans="1:6" x14ac:dyDescent="0.2">
      <c r="A17135" s="42" t="s">
        <v>5468</v>
      </c>
      <c r="B17135" s="42" t="s">
        <v>8464</v>
      </c>
      <c r="C17135">
        <v>2015</v>
      </c>
      <c r="D17135" s="42" t="s">
        <v>8726</v>
      </c>
      <c r="E17135" t="b">
        <v>0</v>
      </c>
      <c r="F17135" s="42" t="s">
        <v>8718</v>
      </c>
    </row>
    <row r="17136" spans="1:6" x14ac:dyDescent="0.2">
      <c r="A17136" s="42" t="s">
        <v>5468</v>
      </c>
      <c r="B17136" s="42" t="s">
        <v>8464</v>
      </c>
      <c r="C17136">
        <v>2016</v>
      </c>
      <c r="D17136" s="42" t="s">
        <v>8726</v>
      </c>
      <c r="E17136" t="b">
        <v>0</v>
      </c>
      <c r="F17136" s="42" t="s">
        <v>8718</v>
      </c>
    </row>
    <row r="17137" spans="1:6" x14ac:dyDescent="0.2">
      <c r="A17137" s="42" t="s">
        <v>5468</v>
      </c>
      <c r="B17137" s="42" t="s">
        <v>8464</v>
      </c>
      <c r="C17137">
        <v>2017</v>
      </c>
      <c r="D17137" s="42" t="s">
        <v>8727</v>
      </c>
      <c r="E17137" t="b">
        <v>0</v>
      </c>
      <c r="F17137" s="42" t="s">
        <v>8718</v>
      </c>
    </row>
    <row r="17138" spans="1:6" x14ac:dyDescent="0.2">
      <c r="A17138" s="42" t="s">
        <v>5468</v>
      </c>
      <c r="B17138" s="42" t="s">
        <v>8464</v>
      </c>
      <c r="C17138">
        <v>2018</v>
      </c>
      <c r="D17138" s="42" t="s">
        <v>8726</v>
      </c>
      <c r="E17138" t="b">
        <v>0</v>
      </c>
      <c r="F17138" s="42" t="s">
        <v>8718</v>
      </c>
    </row>
    <row r="17139" spans="1:6" x14ac:dyDescent="0.2">
      <c r="A17139" s="42" t="s">
        <v>5468</v>
      </c>
      <c r="B17139" s="42" t="s">
        <v>8464</v>
      </c>
      <c r="C17139">
        <v>2019</v>
      </c>
      <c r="D17139" s="42" t="s">
        <v>8598</v>
      </c>
      <c r="E17139" t="b">
        <v>0</v>
      </c>
      <c r="F17139" s="42" t="s">
        <v>8718</v>
      </c>
    </row>
    <row r="17140" spans="1:6" x14ac:dyDescent="0.2">
      <c r="A17140" s="42" t="s">
        <v>5468</v>
      </c>
      <c r="B17140" s="42" t="s">
        <v>8464</v>
      </c>
      <c r="C17140">
        <v>2020</v>
      </c>
      <c r="D17140" s="42" t="s">
        <v>8596</v>
      </c>
      <c r="E17140" t="b">
        <v>0</v>
      </c>
      <c r="F17140" s="42" t="s">
        <v>8718</v>
      </c>
    </row>
    <row r="17141" spans="1:6" x14ac:dyDescent="0.2">
      <c r="A17141" s="42" t="s">
        <v>5470</v>
      </c>
      <c r="B17141" s="42" t="s">
        <v>8454</v>
      </c>
      <c r="C17141">
        <v>2014</v>
      </c>
      <c r="D17141" s="42" t="s">
        <v>8873</v>
      </c>
      <c r="E17141" t="b">
        <v>0</v>
      </c>
      <c r="F17141" s="42" t="s">
        <v>10947</v>
      </c>
    </row>
    <row r="17142" spans="1:6" x14ac:dyDescent="0.2">
      <c r="A17142" s="42" t="s">
        <v>5470</v>
      </c>
      <c r="B17142" s="42" t="s">
        <v>8454</v>
      </c>
      <c r="C17142">
        <v>2015</v>
      </c>
      <c r="D17142" s="42" t="s">
        <v>10948</v>
      </c>
      <c r="E17142" t="b">
        <v>0</v>
      </c>
      <c r="F17142" s="42" t="s">
        <v>10947</v>
      </c>
    </row>
    <row r="17143" spans="1:6" x14ac:dyDescent="0.2">
      <c r="A17143" s="42" t="s">
        <v>5470</v>
      </c>
      <c r="B17143" s="42" t="s">
        <v>8454</v>
      </c>
      <c r="C17143">
        <v>2016</v>
      </c>
      <c r="D17143" s="42" t="s">
        <v>10949</v>
      </c>
      <c r="E17143" t="b">
        <v>0</v>
      </c>
      <c r="F17143" s="42" t="s">
        <v>10947</v>
      </c>
    </row>
    <row r="17144" spans="1:6" x14ac:dyDescent="0.2">
      <c r="A17144" s="42" t="s">
        <v>5470</v>
      </c>
      <c r="B17144" s="42" t="s">
        <v>8454</v>
      </c>
      <c r="C17144">
        <v>2017</v>
      </c>
      <c r="D17144" s="42" t="s">
        <v>10950</v>
      </c>
      <c r="E17144" t="b">
        <v>0</v>
      </c>
      <c r="F17144" s="42" t="s">
        <v>10947</v>
      </c>
    </row>
    <row r="17145" spans="1:6" x14ac:dyDescent="0.2">
      <c r="A17145" s="42" t="s">
        <v>5470</v>
      </c>
      <c r="B17145" s="42" t="s">
        <v>8454</v>
      </c>
      <c r="C17145">
        <v>2018</v>
      </c>
      <c r="D17145" s="42" t="s">
        <v>10951</v>
      </c>
      <c r="E17145" t="b">
        <v>0</v>
      </c>
      <c r="F17145" s="42" t="s">
        <v>10947</v>
      </c>
    </row>
    <row r="17146" spans="1:6" x14ac:dyDescent="0.2">
      <c r="A17146" s="42" t="s">
        <v>5470</v>
      </c>
      <c r="B17146" s="42" t="s">
        <v>8454</v>
      </c>
      <c r="C17146">
        <v>2019</v>
      </c>
      <c r="D17146" s="42" t="s">
        <v>10952</v>
      </c>
      <c r="E17146" t="b">
        <v>0</v>
      </c>
      <c r="F17146" s="42" t="s">
        <v>10947</v>
      </c>
    </row>
    <row r="17147" spans="1:6" x14ac:dyDescent="0.2">
      <c r="A17147" s="42" t="s">
        <v>5470</v>
      </c>
      <c r="B17147" s="42" t="s">
        <v>8454</v>
      </c>
      <c r="C17147">
        <v>2020</v>
      </c>
      <c r="D17147" s="42" t="s">
        <v>10953</v>
      </c>
      <c r="E17147" t="b">
        <v>0</v>
      </c>
      <c r="F17147" s="42" t="s">
        <v>10947</v>
      </c>
    </row>
    <row r="17148" spans="1:6" x14ac:dyDescent="0.2">
      <c r="A17148" s="42" t="s">
        <v>5470</v>
      </c>
      <c r="B17148" s="42" t="s">
        <v>8462</v>
      </c>
      <c r="C17148">
        <v>2014</v>
      </c>
      <c r="D17148" s="42" t="s">
        <v>8873</v>
      </c>
      <c r="E17148" t="b">
        <v>0</v>
      </c>
      <c r="F17148" s="42" t="s">
        <v>10947</v>
      </c>
    </row>
    <row r="17149" spans="1:6" x14ac:dyDescent="0.2">
      <c r="A17149" s="42" t="s">
        <v>5470</v>
      </c>
      <c r="B17149" s="42" t="s">
        <v>8462</v>
      </c>
      <c r="C17149">
        <v>2015</v>
      </c>
      <c r="D17149" s="42" t="s">
        <v>10948</v>
      </c>
      <c r="E17149" t="b">
        <v>0</v>
      </c>
      <c r="F17149" s="42" t="s">
        <v>10947</v>
      </c>
    </row>
    <row r="17150" spans="1:6" x14ac:dyDescent="0.2">
      <c r="A17150" s="42" t="s">
        <v>5470</v>
      </c>
      <c r="B17150" s="42" t="s">
        <v>8462</v>
      </c>
      <c r="C17150">
        <v>2016</v>
      </c>
      <c r="D17150" s="42" t="s">
        <v>10949</v>
      </c>
      <c r="E17150" t="b">
        <v>0</v>
      </c>
      <c r="F17150" s="42" t="s">
        <v>10947</v>
      </c>
    </row>
    <row r="17151" spans="1:6" x14ac:dyDescent="0.2">
      <c r="A17151" s="42" t="s">
        <v>5470</v>
      </c>
      <c r="B17151" s="42" t="s">
        <v>8462</v>
      </c>
      <c r="C17151">
        <v>2017</v>
      </c>
      <c r="D17151" s="42" t="s">
        <v>10950</v>
      </c>
      <c r="E17151" t="b">
        <v>0</v>
      </c>
      <c r="F17151" s="42" t="s">
        <v>10947</v>
      </c>
    </row>
    <row r="17152" spans="1:6" x14ac:dyDescent="0.2">
      <c r="A17152" s="42" t="s">
        <v>5470</v>
      </c>
      <c r="B17152" s="42" t="s">
        <v>8462</v>
      </c>
      <c r="C17152">
        <v>2018</v>
      </c>
      <c r="D17152" s="42" t="s">
        <v>10954</v>
      </c>
      <c r="E17152" t="b">
        <v>0</v>
      </c>
      <c r="F17152" s="42" t="s">
        <v>10947</v>
      </c>
    </row>
    <row r="17153" spans="1:6" x14ac:dyDescent="0.2">
      <c r="A17153" s="42" t="s">
        <v>5470</v>
      </c>
      <c r="B17153" s="42" t="s">
        <v>8462</v>
      </c>
      <c r="C17153">
        <v>2019</v>
      </c>
      <c r="D17153" s="42" t="s">
        <v>10955</v>
      </c>
      <c r="E17153" t="b">
        <v>0</v>
      </c>
      <c r="F17153" s="42" t="s">
        <v>10947</v>
      </c>
    </row>
    <row r="17154" spans="1:6" x14ac:dyDescent="0.2">
      <c r="A17154" s="42" t="s">
        <v>5470</v>
      </c>
      <c r="B17154" s="42" t="s">
        <v>8462</v>
      </c>
      <c r="C17154">
        <v>2020</v>
      </c>
      <c r="D17154" s="42" t="s">
        <v>10956</v>
      </c>
      <c r="E17154" t="b">
        <v>0</v>
      </c>
      <c r="F17154" s="42" t="s">
        <v>10947</v>
      </c>
    </row>
    <row r="17155" spans="1:6" x14ac:dyDescent="0.2">
      <c r="A17155" s="42" t="s">
        <v>5470</v>
      </c>
      <c r="B17155" s="42" t="s">
        <v>8464</v>
      </c>
      <c r="C17155">
        <v>2014</v>
      </c>
      <c r="D17155" s="42" t="s">
        <v>8581</v>
      </c>
      <c r="E17155" t="b">
        <v>0</v>
      </c>
      <c r="F17155" s="42" t="s">
        <v>10947</v>
      </c>
    </row>
    <row r="17156" spans="1:6" x14ac:dyDescent="0.2">
      <c r="A17156" s="42" t="s">
        <v>5470</v>
      </c>
      <c r="B17156" s="42" t="s">
        <v>8464</v>
      </c>
      <c r="C17156">
        <v>2015</v>
      </c>
      <c r="D17156" s="42" t="s">
        <v>8581</v>
      </c>
      <c r="E17156" t="b">
        <v>0</v>
      </c>
      <c r="F17156" s="42" t="s">
        <v>10947</v>
      </c>
    </row>
    <row r="17157" spans="1:6" x14ac:dyDescent="0.2">
      <c r="A17157" s="42" t="s">
        <v>5470</v>
      </c>
      <c r="B17157" s="42" t="s">
        <v>8464</v>
      </c>
      <c r="C17157">
        <v>2016</v>
      </c>
      <c r="D17157" s="42" t="s">
        <v>8581</v>
      </c>
      <c r="E17157" t="b">
        <v>0</v>
      </c>
      <c r="F17157" s="42" t="s">
        <v>10947</v>
      </c>
    </row>
    <row r="17158" spans="1:6" x14ac:dyDescent="0.2">
      <c r="A17158" s="42" t="s">
        <v>5470</v>
      </c>
      <c r="B17158" s="42" t="s">
        <v>8464</v>
      </c>
      <c r="C17158">
        <v>2017</v>
      </c>
      <c r="D17158" s="42" t="s">
        <v>8581</v>
      </c>
      <c r="E17158" t="b">
        <v>0</v>
      </c>
      <c r="F17158" s="42" t="s">
        <v>10947</v>
      </c>
    </row>
    <row r="17159" spans="1:6" x14ac:dyDescent="0.2">
      <c r="A17159" s="42" t="s">
        <v>5470</v>
      </c>
      <c r="B17159" s="42" t="s">
        <v>8464</v>
      </c>
      <c r="C17159">
        <v>2018</v>
      </c>
      <c r="D17159" s="42" t="s">
        <v>8581</v>
      </c>
      <c r="E17159" t="b">
        <v>0</v>
      </c>
      <c r="F17159" s="42" t="s">
        <v>10947</v>
      </c>
    </row>
    <row r="17160" spans="1:6" x14ac:dyDescent="0.2">
      <c r="A17160" s="42" t="s">
        <v>5470</v>
      </c>
      <c r="B17160" s="42" t="s">
        <v>8464</v>
      </c>
      <c r="C17160">
        <v>2019</v>
      </c>
      <c r="D17160" s="42" t="s">
        <v>9414</v>
      </c>
      <c r="E17160" t="b">
        <v>0</v>
      </c>
      <c r="F17160" s="42" t="s">
        <v>10947</v>
      </c>
    </row>
    <row r="17161" spans="1:6" x14ac:dyDescent="0.2">
      <c r="A17161" s="42" t="s">
        <v>5470</v>
      </c>
      <c r="B17161" s="42" t="s">
        <v>8464</v>
      </c>
      <c r="C17161">
        <v>2020</v>
      </c>
      <c r="D17161" s="42" t="s">
        <v>9418</v>
      </c>
      <c r="E17161" t="b">
        <v>0</v>
      </c>
      <c r="F17161" s="42" t="s">
        <v>10947</v>
      </c>
    </row>
    <row r="17162" spans="1:6" x14ac:dyDescent="0.2">
      <c r="A17162" s="42" t="s">
        <v>5472</v>
      </c>
      <c r="B17162" s="42" t="s">
        <v>8454</v>
      </c>
      <c r="C17162">
        <v>2013</v>
      </c>
      <c r="D17162" s="42" t="s">
        <v>9161</v>
      </c>
      <c r="E17162" t="b">
        <v>0</v>
      </c>
      <c r="F17162" s="42" t="s">
        <v>10957</v>
      </c>
    </row>
    <row r="17163" spans="1:6" x14ac:dyDescent="0.2">
      <c r="A17163" s="42" t="s">
        <v>5472</v>
      </c>
      <c r="B17163" s="42" t="s">
        <v>8454</v>
      </c>
      <c r="C17163">
        <v>2014</v>
      </c>
      <c r="D17163" s="42" t="s">
        <v>8613</v>
      </c>
      <c r="E17163" t="b">
        <v>0</v>
      </c>
      <c r="F17163" s="42" t="s">
        <v>10957</v>
      </c>
    </row>
    <row r="17164" spans="1:6" x14ac:dyDescent="0.2">
      <c r="A17164" s="42" t="s">
        <v>5472</v>
      </c>
      <c r="B17164" s="42" t="s">
        <v>8454</v>
      </c>
      <c r="C17164">
        <v>2015</v>
      </c>
      <c r="D17164" s="42" t="s">
        <v>9195</v>
      </c>
      <c r="E17164" t="b">
        <v>0</v>
      </c>
      <c r="F17164" s="42" t="s">
        <v>10957</v>
      </c>
    </row>
    <row r="17165" spans="1:6" x14ac:dyDescent="0.2">
      <c r="A17165" s="42" t="s">
        <v>5472</v>
      </c>
      <c r="B17165" s="42" t="s">
        <v>8454</v>
      </c>
      <c r="C17165">
        <v>2016</v>
      </c>
      <c r="D17165" s="42" t="s">
        <v>9234</v>
      </c>
      <c r="E17165" t="b">
        <v>0</v>
      </c>
      <c r="F17165" s="42" t="s">
        <v>10957</v>
      </c>
    </row>
    <row r="17166" spans="1:6" x14ac:dyDescent="0.2">
      <c r="A17166" s="42" t="s">
        <v>5472</v>
      </c>
      <c r="B17166" s="42" t="s">
        <v>8454</v>
      </c>
      <c r="C17166">
        <v>2017</v>
      </c>
      <c r="D17166" s="42" t="s">
        <v>8493</v>
      </c>
      <c r="E17166" t="b">
        <v>0</v>
      </c>
      <c r="F17166" s="42" t="s">
        <v>10957</v>
      </c>
    </row>
    <row r="17167" spans="1:6" x14ac:dyDescent="0.2">
      <c r="A17167" s="42" t="s">
        <v>5472</v>
      </c>
      <c r="B17167" s="42" t="s">
        <v>8454</v>
      </c>
      <c r="C17167">
        <v>2018</v>
      </c>
      <c r="D17167" s="42" t="s">
        <v>9221</v>
      </c>
      <c r="E17167" t="b">
        <v>0</v>
      </c>
      <c r="F17167" s="42" t="s">
        <v>10957</v>
      </c>
    </row>
    <row r="17168" spans="1:6" x14ac:dyDescent="0.2">
      <c r="A17168" s="42" t="s">
        <v>5472</v>
      </c>
      <c r="B17168" s="42" t="s">
        <v>8454</v>
      </c>
      <c r="C17168">
        <v>2019</v>
      </c>
      <c r="D17168" s="42" t="s">
        <v>8968</v>
      </c>
      <c r="E17168" t="b">
        <v>0</v>
      </c>
      <c r="F17168" s="42" t="s">
        <v>10957</v>
      </c>
    </row>
    <row r="17169" spans="1:6" x14ac:dyDescent="0.2">
      <c r="A17169" s="42" t="s">
        <v>5472</v>
      </c>
      <c r="B17169" s="42" t="s">
        <v>8462</v>
      </c>
      <c r="C17169">
        <v>2013</v>
      </c>
      <c r="D17169" s="42" t="s">
        <v>8585</v>
      </c>
      <c r="E17169" t="b">
        <v>0</v>
      </c>
      <c r="F17169" s="42" t="s">
        <v>10957</v>
      </c>
    </row>
    <row r="17170" spans="1:6" x14ac:dyDescent="0.2">
      <c r="A17170" s="42" t="s">
        <v>5472</v>
      </c>
      <c r="B17170" s="42" t="s">
        <v>8462</v>
      </c>
      <c r="C17170">
        <v>2014</v>
      </c>
      <c r="D17170" s="42" t="s">
        <v>8643</v>
      </c>
      <c r="E17170" t="b">
        <v>0</v>
      </c>
      <c r="F17170" s="42" t="s">
        <v>10957</v>
      </c>
    </row>
    <row r="17171" spans="1:6" x14ac:dyDescent="0.2">
      <c r="A17171" s="42" t="s">
        <v>5472</v>
      </c>
      <c r="B17171" s="42" t="s">
        <v>8462</v>
      </c>
      <c r="C17171">
        <v>2015</v>
      </c>
      <c r="D17171" s="42" t="s">
        <v>8521</v>
      </c>
      <c r="E17171" t="b">
        <v>0</v>
      </c>
      <c r="F17171" s="42" t="s">
        <v>10957</v>
      </c>
    </row>
    <row r="17172" spans="1:6" x14ac:dyDescent="0.2">
      <c r="A17172" s="42" t="s">
        <v>5472</v>
      </c>
      <c r="B17172" s="42" t="s">
        <v>8462</v>
      </c>
      <c r="C17172">
        <v>2016</v>
      </c>
      <c r="D17172" s="42" t="s">
        <v>8557</v>
      </c>
      <c r="E17172" t="b">
        <v>0</v>
      </c>
      <c r="F17172" s="42" t="s">
        <v>10957</v>
      </c>
    </row>
    <row r="17173" spans="1:6" x14ac:dyDescent="0.2">
      <c r="A17173" s="42" t="s">
        <v>5472</v>
      </c>
      <c r="B17173" s="42" t="s">
        <v>8462</v>
      </c>
      <c r="C17173">
        <v>2017</v>
      </c>
      <c r="D17173" s="42" t="s">
        <v>9114</v>
      </c>
      <c r="E17173" t="b">
        <v>0</v>
      </c>
      <c r="F17173" s="42" t="s">
        <v>10957</v>
      </c>
    </row>
    <row r="17174" spans="1:6" x14ac:dyDescent="0.2">
      <c r="A17174" s="42" t="s">
        <v>5472</v>
      </c>
      <c r="B17174" s="42" t="s">
        <v>8462</v>
      </c>
      <c r="C17174">
        <v>2018</v>
      </c>
      <c r="D17174" s="42" t="s">
        <v>8671</v>
      </c>
      <c r="E17174" t="b">
        <v>0</v>
      </c>
      <c r="F17174" s="42" t="s">
        <v>10957</v>
      </c>
    </row>
    <row r="17175" spans="1:6" x14ac:dyDescent="0.2">
      <c r="A17175" s="42" t="s">
        <v>5472</v>
      </c>
      <c r="B17175" s="42" t="s">
        <v>8462</v>
      </c>
      <c r="C17175">
        <v>2019</v>
      </c>
      <c r="D17175" s="42" t="s">
        <v>8827</v>
      </c>
      <c r="E17175" t="b">
        <v>0</v>
      </c>
      <c r="F17175" s="42" t="s">
        <v>10957</v>
      </c>
    </row>
    <row r="17176" spans="1:6" x14ac:dyDescent="0.2">
      <c r="A17176" s="42" t="s">
        <v>5472</v>
      </c>
      <c r="B17176" s="42" t="s">
        <v>8464</v>
      </c>
      <c r="C17176">
        <v>2013</v>
      </c>
      <c r="D17176" s="42" t="s">
        <v>8932</v>
      </c>
      <c r="E17176" t="b">
        <v>0</v>
      </c>
      <c r="F17176" s="42" t="s">
        <v>10957</v>
      </c>
    </row>
    <row r="17177" spans="1:6" x14ac:dyDescent="0.2">
      <c r="A17177" s="42" t="s">
        <v>5472</v>
      </c>
      <c r="B17177" s="42" t="s">
        <v>8464</v>
      </c>
      <c r="C17177">
        <v>2014</v>
      </c>
      <c r="D17177" s="42" t="s">
        <v>9040</v>
      </c>
      <c r="E17177" t="b">
        <v>0</v>
      </c>
      <c r="F17177" s="42" t="s">
        <v>10957</v>
      </c>
    </row>
    <row r="17178" spans="1:6" x14ac:dyDescent="0.2">
      <c r="A17178" s="42" t="s">
        <v>5472</v>
      </c>
      <c r="B17178" s="42" t="s">
        <v>8464</v>
      </c>
      <c r="C17178">
        <v>2015</v>
      </c>
      <c r="D17178" s="42" t="s">
        <v>9126</v>
      </c>
      <c r="E17178" t="b">
        <v>0</v>
      </c>
      <c r="F17178" s="42" t="s">
        <v>10957</v>
      </c>
    </row>
    <row r="17179" spans="1:6" x14ac:dyDescent="0.2">
      <c r="A17179" s="42" t="s">
        <v>5472</v>
      </c>
      <c r="B17179" s="42" t="s">
        <v>8464</v>
      </c>
      <c r="C17179">
        <v>2016</v>
      </c>
      <c r="D17179" s="42" t="s">
        <v>9126</v>
      </c>
      <c r="E17179" t="b">
        <v>0</v>
      </c>
      <c r="F17179" s="42" t="s">
        <v>10957</v>
      </c>
    </row>
    <row r="17180" spans="1:6" x14ac:dyDescent="0.2">
      <c r="A17180" s="42" t="s">
        <v>5472</v>
      </c>
      <c r="B17180" s="42" t="s">
        <v>8464</v>
      </c>
      <c r="C17180">
        <v>2017</v>
      </c>
      <c r="D17180" s="42" t="s">
        <v>8715</v>
      </c>
      <c r="E17180" t="b">
        <v>0</v>
      </c>
      <c r="F17180" s="42" t="s">
        <v>10957</v>
      </c>
    </row>
    <row r="17181" spans="1:6" x14ac:dyDescent="0.2">
      <c r="A17181" s="42" t="s">
        <v>5472</v>
      </c>
      <c r="B17181" s="42" t="s">
        <v>8464</v>
      </c>
      <c r="C17181">
        <v>2018</v>
      </c>
      <c r="D17181" s="42" t="s">
        <v>9136</v>
      </c>
      <c r="E17181" t="b">
        <v>0</v>
      </c>
      <c r="F17181" s="42" t="s">
        <v>10957</v>
      </c>
    </row>
    <row r="17182" spans="1:6" x14ac:dyDescent="0.2">
      <c r="A17182" s="42" t="s">
        <v>5472</v>
      </c>
      <c r="B17182" s="42" t="s">
        <v>8464</v>
      </c>
      <c r="C17182">
        <v>2019</v>
      </c>
      <c r="D17182" s="42" t="s">
        <v>8648</v>
      </c>
      <c r="E17182" t="b">
        <v>0</v>
      </c>
      <c r="F17182" s="42" t="s">
        <v>10957</v>
      </c>
    </row>
    <row r="17183" spans="1:6" x14ac:dyDescent="0.2">
      <c r="A17183" s="42" t="s">
        <v>5474</v>
      </c>
      <c r="B17183" s="42" t="s">
        <v>8454</v>
      </c>
      <c r="C17183">
        <v>2013</v>
      </c>
      <c r="D17183" s="42" t="s">
        <v>8689</v>
      </c>
      <c r="E17183" t="b">
        <v>0</v>
      </c>
      <c r="F17183" s="42" t="s">
        <v>10958</v>
      </c>
    </row>
    <row r="17184" spans="1:6" x14ac:dyDescent="0.2">
      <c r="A17184" s="42" t="s">
        <v>5474</v>
      </c>
      <c r="B17184" s="42" t="s">
        <v>8454</v>
      </c>
      <c r="C17184">
        <v>2014</v>
      </c>
      <c r="D17184" s="42" t="s">
        <v>8529</v>
      </c>
      <c r="E17184" t="b">
        <v>0</v>
      </c>
      <c r="F17184" s="42" t="s">
        <v>10958</v>
      </c>
    </row>
    <row r="17185" spans="1:6" x14ac:dyDescent="0.2">
      <c r="A17185" s="42" t="s">
        <v>5474</v>
      </c>
      <c r="B17185" s="42" t="s">
        <v>8454</v>
      </c>
      <c r="C17185">
        <v>2015</v>
      </c>
      <c r="D17185" s="42" t="s">
        <v>9206</v>
      </c>
      <c r="E17185" t="b">
        <v>0</v>
      </c>
      <c r="F17185" s="42" t="s">
        <v>10958</v>
      </c>
    </row>
    <row r="17186" spans="1:6" x14ac:dyDescent="0.2">
      <c r="A17186" s="42" t="s">
        <v>5474</v>
      </c>
      <c r="B17186" s="42" t="s">
        <v>8454</v>
      </c>
      <c r="C17186">
        <v>2016</v>
      </c>
      <c r="D17186" s="42" t="s">
        <v>8643</v>
      </c>
      <c r="E17186" t="b">
        <v>0</v>
      </c>
      <c r="F17186" s="42" t="s">
        <v>10958</v>
      </c>
    </row>
    <row r="17187" spans="1:6" x14ac:dyDescent="0.2">
      <c r="A17187" s="42" t="s">
        <v>5474</v>
      </c>
      <c r="B17187" s="42" t="s">
        <v>8454</v>
      </c>
      <c r="C17187">
        <v>2017</v>
      </c>
      <c r="D17187" s="42" t="s">
        <v>9308</v>
      </c>
      <c r="E17187" t="b">
        <v>0</v>
      </c>
      <c r="F17187" s="42" t="s">
        <v>10958</v>
      </c>
    </row>
    <row r="17188" spans="1:6" x14ac:dyDescent="0.2">
      <c r="A17188" s="42" t="s">
        <v>5474</v>
      </c>
      <c r="B17188" s="42" t="s">
        <v>8454</v>
      </c>
      <c r="C17188">
        <v>2018</v>
      </c>
      <c r="D17188" s="42" t="s">
        <v>8766</v>
      </c>
      <c r="E17188" t="b">
        <v>0</v>
      </c>
      <c r="F17188" s="42" t="s">
        <v>10958</v>
      </c>
    </row>
    <row r="17189" spans="1:6" x14ac:dyDescent="0.2">
      <c r="A17189" s="42" t="s">
        <v>5474</v>
      </c>
      <c r="B17189" s="42" t="s">
        <v>8454</v>
      </c>
      <c r="C17189">
        <v>2019</v>
      </c>
      <c r="D17189" s="42" t="s">
        <v>8845</v>
      </c>
      <c r="E17189" t="b">
        <v>0</v>
      </c>
      <c r="F17189" s="42" t="s">
        <v>10958</v>
      </c>
    </row>
    <row r="17190" spans="1:6" x14ac:dyDescent="0.2">
      <c r="A17190" s="42" t="s">
        <v>5474</v>
      </c>
      <c r="B17190" s="42" t="s">
        <v>8462</v>
      </c>
      <c r="C17190">
        <v>2013</v>
      </c>
      <c r="D17190" s="42" t="s">
        <v>8689</v>
      </c>
      <c r="E17190" t="b">
        <v>0</v>
      </c>
      <c r="F17190" s="42" t="s">
        <v>10958</v>
      </c>
    </row>
    <row r="17191" spans="1:6" x14ac:dyDescent="0.2">
      <c r="A17191" s="42" t="s">
        <v>5474</v>
      </c>
      <c r="B17191" s="42" t="s">
        <v>8462</v>
      </c>
      <c r="C17191">
        <v>2014</v>
      </c>
      <c r="D17191" s="42" t="s">
        <v>8529</v>
      </c>
      <c r="E17191" t="b">
        <v>0</v>
      </c>
      <c r="F17191" s="42" t="s">
        <v>10958</v>
      </c>
    </row>
    <row r="17192" spans="1:6" x14ac:dyDescent="0.2">
      <c r="A17192" s="42" t="s">
        <v>5474</v>
      </c>
      <c r="B17192" s="42" t="s">
        <v>8462</v>
      </c>
      <c r="C17192">
        <v>2015</v>
      </c>
      <c r="D17192" s="42" t="s">
        <v>9206</v>
      </c>
      <c r="E17192" t="b">
        <v>0</v>
      </c>
      <c r="F17192" s="42" t="s">
        <v>10958</v>
      </c>
    </row>
    <row r="17193" spans="1:6" x14ac:dyDescent="0.2">
      <c r="A17193" s="42" t="s">
        <v>5474</v>
      </c>
      <c r="B17193" s="42" t="s">
        <v>8462</v>
      </c>
      <c r="C17193">
        <v>2016</v>
      </c>
      <c r="D17193" s="42" t="s">
        <v>8643</v>
      </c>
      <c r="E17193" t="b">
        <v>0</v>
      </c>
      <c r="F17193" s="42" t="s">
        <v>10958</v>
      </c>
    </row>
    <row r="17194" spans="1:6" x14ac:dyDescent="0.2">
      <c r="A17194" s="42" t="s">
        <v>5474</v>
      </c>
      <c r="B17194" s="42" t="s">
        <v>8462</v>
      </c>
      <c r="C17194">
        <v>2017</v>
      </c>
      <c r="D17194" s="42" t="s">
        <v>9308</v>
      </c>
      <c r="E17194" t="b">
        <v>0</v>
      </c>
      <c r="F17194" s="42" t="s">
        <v>10958</v>
      </c>
    </row>
    <row r="17195" spans="1:6" x14ac:dyDescent="0.2">
      <c r="A17195" s="42" t="s">
        <v>5474</v>
      </c>
      <c r="B17195" s="42" t="s">
        <v>8462</v>
      </c>
      <c r="C17195">
        <v>2018</v>
      </c>
      <c r="D17195" s="42" t="s">
        <v>8766</v>
      </c>
      <c r="E17195" t="b">
        <v>0</v>
      </c>
      <c r="F17195" s="42" t="s">
        <v>10958</v>
      </c>
    </row>
    <row r="17196" spans="1:6" x14ac:dyDescent="0.2">
      <c r="A17196" s="42" t="s">
        <v>5474</v>
      </c>
      <c r="B17196" s="42" t="s">
        <v>8462</v>
      </c>
      <c r="C17196">
        <v>2019</v>
      </c>
      <c r="D17196" s="42" t="s">
        <v>8845</v>
      </c>
      <c r="E17196" t="b">
        <v>0</v>
      </c>
      <c r="F17196" s="42" t="s">
        <v>10958</v>
      </c>
    </row>
    <row r="17197" spans="1:6" x14ac:dyDescent="0.2">
      <c r="A17197" s="42" t="s">
        <v>5474</v>
      </c>
      <c r="B17197" s="42" t="s">
        <v>8464</v>
      </c>
      <c r="C17197">
        <v>2013</v>
      </c>
      <c r="D17197" s="42" t="s">
        <v>8496</v>
      </c>
      <c r="E17197" t="b">
        <v>0</v>
      </c>
      <c r="F17197" s="42" t="s">
        <v>10958</v>
      </c>
    </row>
    <row r="17198" spans="1:6" x14ac:dyDescent="0.2">
      <c r="A17198" s="42" t="s">
        <v>5474</v>
      </c>
      <c r="B17198" s="42" t="s">
        <v>8464</v>
      </c>
      <c r="C17198">
        <v>2014</v>
      </c>
      <c r="D17198" s="42" t="s">
        <v>9283</v>
      </c>
      <c r="E17198" t="b">
        <v>0</v>
      </c>
      <c r="F17198" s="42" t="s">
        <v>10958</v>
      </c>
    </row>
    <row r="17199" spans="1:6" x14ac:dyDescent="0.2">
      <c r="A17199" s="42" t="s">
        <v>5474</v>
      </c>
      <c r="B17199" s="42" t="s">
        <v>8464</v>
      </c>
      <c r="C17199">
        <v>2015</v>
      </c>
      <c r="D17199" s="42" t="s">
        <v>8614</v>
      </c>
      <c r="E17199" t="b">
        <v>0</v>
      </c>
      <c r="F17199" s="42" t="s">
        <v>10958</v>
      </c>
    </row>
    <row r="17200" spans="1:6" x14ac:dyDescent="0.2">
      <c r="A17200" s="42" t="s">
        <v>5474</v>
      </c>
      <c r="B17200" s="42" t="s">
        <v>8464</v>
      </c>
      <c r="C17200">
        <v>2016</v>
      </c>
      <c r="D17200" s="42" t="s">
        <v>8529</v>
      </c>
      <c r="E17200" t="b">
        <v>0</v>
      </c>
      <c r="F17200" s="42" t="s">
        <v>10958</v>
      </c>
    </row>
    <row r="17201" spans="1:6" x14ac:dyDescent="0.2">
      <c r="A17201" s="42" t="s">
        <v>5474</v>
      </c>
      <c r="B17201" s="42" t="s">
        <v>8464</v>
      </c>
      <c r="C17201">
        <v>2017</v>
      </c>
      <c r="D17201" s="42" t="s">
        <v>8510</v>
      </c>
      <c r="E17201" t="b">
        <v>0</v>
      </c>
      <c r="F17201" s="42" t="s">
        <v>10958</v>
      </c>
    </row>
    <row r="17202" spans="1:6" x14ac:dyDescent="0.2">
      <c r="A17202" s="42" t="s">
        <v>5474</v>
      </c>
      <c r="B17202" s="42" t="s">
        <v>8464</v>
      </c>
      <c r="C17202">
        <v>2018</v>
      </c>
      <c r="D17202" s="42" t="s">
        <v>8512</v>
      </c>
      <c r="E17202" t="b">
        <v>0</v>
      </c>
      <c r="F17202" s="42" t="s">
        <v>10958</v>
      </c>
    </row>
    <row r="17203" spans="1:6" x14ac:dyDescent="0.2">
      <c r="A17203" s="42" t="s">
        <v>5474</v>
      </c>
      <c r="B17203" s="42" t="s">
        <v>8464</v>
      </c>
      <c r="C17203">
        <v>2019</v>
      </c>
      <c r="D17203" s="42" t="s">
        <v>8558</v>
      </c>
      <c r="E17203" t="b">
        <v>0</v>
      </c>
      <c r="F17203" s="42" t="s">
        <v>10958</v>
      </c>
    </row>
    <row r="17204" spans="1:6" x14ac:dyDescent="0.2">
      <c r="A17204" s="42" t="s">
        <v>5476</v>
      </c>
      <c r="B17204" s="42" t="s">
        <v>8454</v>
      </c>
      <c r="C17204">
        <v>2013</v>
      </c>
      <c r="D17204" s="42" t="s">
        <v>8823</v>
      </c>
      <c r="E17204" t="b">
        <v>0</v>
      </c>
      <c r="F17204" s="42" t="s">
        <v>10640</v>
      </c>
    </row>
    <row r="17205" spans="1:6" x14ac:dyDescent="0.2">
      <c r="A17205" s="42" t="s">
        <v>5476</v>
      </c>
      <c r="B17205" s="42" t="s">
        <v>8454</v>
      </c>
      <c r="C17205">
        <v>2014</v>
      </c>
      <c r="D17205" s="42" t="s">
        <v>8713</v>
      </c>
      <c r="E17205" t="b">
        <v>0</v>
      </c>
      <c r="F17205" s="42" t="s">
        <v>10640</v>
      </c>
    </row>
    <row r="17206" spans="1:6" x14ac:dyDescent="0.2">
      <c r="A17206" s="42" t="s">
        <v>5476</v>
      </c>
      <c r="B17206" s="42" t="s">
        <v>8454</v>
      </c>
      <c r="C17206">
        <v>2015</v>
      </c>
      <c r="D17206" s="42" t="s">
        <v>9126</v>
      </c>
      <c r="E17206" t="b">
        <v>0</v>
      </c>
      <c r="F17206" s="42" t="s">
        <v>10640</v>
      </c>
    </row>
    <row r="17207" spans="1:6" x14ac:dyDescent="0.2">
      <c r="A17207" s="42" t="s">
        <v>5476</v>
      </c>
      <c r="B17207" s="42" t="s">
        <v>8454</v>
      </c>
      <c r="C17207">
        <v>2016</v>
      </c>
      <c r="D17207" s="42" t="s">
        <v>8826</v>
      </c>
      <c r="E17207" t="b">
        <v>0</v>
      </c>
      <c r="F17207" s="42" t="s">
        <v>10640</v>
      </c>
    </row>
    <row r="17208" spans="1:6" x14ac:dyDescent="0.2">
      <c r="A17208" s="42" t="s">
        <v>5476</v>
      </c>
      <c r="B17208" s="42" t="s">
        <v>8454</v>
      </c>
      <c r="C17208">
        <v>2017</v>
      </c>
      <c r="D17208" s="42" t="s">
        <v>9405</v>
      </c>
      <c r="E17208" t="b">
        <v>0</v>
      </c>
      <c r="F17208" s="42" t="s">
        <v>10640</v>
      </c>
    </row>
    <row r="17209" spans="1:6" x14ac:dyDescent="0.2">
      <c r="A17209" s="42" t="s">
        <v>5476</v>
      </c>
      <c r="B17209" s="42" t="s">
        <v>8454</v>
      </c>
      <c r="C17209">
        <v>2018</v>
      </c>
      <c r="D17209" s="42" t="s">
        <v>9005</v>
      </c>
      <c r="E17209" t="b">
        <v>0</v>
      </c>
      <c r="F17209" s="42" t="s">
        <v>10640</v>
      </c>
    </row>
    <row r="17210" spans="1:6" x14ac:dyDescent="0.2">
      <c r="A17210" s="42" t="s">
        <v>5476</v>
      </c>
      <c r="B17210" s="42" t="s">
        <v>8454</v>
      </c>
      <c r="C17210">
        <v>2019</v>
      </c>
      <c r="D17210" s="42" t="s">
        <v>9427</v>
      </c>
      <c r="E17210" t="b">
        <v>0</v>
      </c>
      <c r="F17210" s="42" t="s">
        <v>10640</v>
      </c>
    </row>
    <row r="17211" spans="1:6" x14ac:dyDescent="0.2">
      <c r="A17211" s="42" t="s">
        <v>5476</v>
      </c>
      <c r="B17211" s="42" t="s">
        <v>8462</v>
      </c>
      <c r="C17211">
        <v>2013</v>
      </c>
      <c r="D17211" s="42" t="s">
        <v>8690</v>
      </c>
      <c r="E17211" t="b">
        <v>0</v>
      </c>
      <c r="F17211" s="42" t="s">
        <v>10640</v>
      </c>
    </row>
    <row r="17212" spans="1:6" x14ac:dyDescent="0.2">
      <c r="A17212" s="42" t="s">
        <v>5476</v>
      </c>
      <c r="B17212" s="42" t="s">
        <v>8462</v>
      </c>
      <c r="C17212">
        <v>2014</v>
      </c>
      <c r="D17212" s="42" t="s">
        <v>9040</v>
      </c>
      <c r="E17212" t="b">
        <v>0</v>
      </c>
      <c r="F17212" s="42" t="s">
        <v>10640</v>
      </c>
    </row>
    <row r="17213" spans="1:6" x14ac:dyDescent="0.2">
      <c r="A17213" s="42" t="s">
        <v>5476</v>
      </c>
      <c r="B17213" s="42" t="s">
        <v>8462</v>
      </c>
      <c r="C17213">
        <v>2015</v>
      </c>
      <c r="D17213" s="42" t="s">
        <v>9124</v>
      </c>
      <c r="E17213" t="b">
        <v>0</v>
      </c>
      <c r="F17213" s="42" t="s">
        <v>10640</v>
      </c>
    </row>
    <row r="17214" spans="1:6" x14ac:dyDescent="0.2">
      <c r="A17214" s="42" t="s">
        <v>5476</v>
      </c>
      <c r="B17214" s="42" t="s">
        <v>8462</v>
      </c>
      <c r="C17214">
        <v>2016</v>
      </c>
      <c r="D17214" s="42" t="s">
        <v>9284</v>
      </c>
      <c r="E17214" t="b">
        <v>0</v>
      </c>
      <c r="F17214" s="42" t="s">
        <v>10640</v>
      </c>
    </row>
    <row r="17215" spans="1:6" x14ac:dyDescent="0.2">
      <c r="A17215" s="42" t="s">
        <v>5476</v>
      </c>
      <c r="B17215" s="42" t="s">
        <v>8462</v>
      </c>
      <c r="C17215">
        <v>2017</v>
      </c>
      <c r="D17215" s="42" t="s">
        <v>9160</v>
      </c>
      <c r="E17215" t="b">
        <v>0</v>
      </c>
      <c r="F17215" s="42" t="s">
        <v>10640</v>
      </c>
    </row>
    <row r="17216" spans="1:6" x14ac:dyDescent="0.2">
      <c r="A17216" s="42" t="s">
        <v>5476</v>
      </c>
      <c r="B17216" s="42" t="s">
        <v>8462</v>
      </c>
      <c r="C17216">
        <v>2018</v>
      </c>
      <c r="D17216" s="42" t="s">
        <v>8644</v>
      </c>
      <c r="E17216" t="b">
        <v>0</v>
      </c>
      <c r="F17216" s="42" t="s">
        <v>10640</v>
      </c>
    </row>
    <row r="17217" spans="1:6" x14ac:dyDescent="0.2">
      <c r="A17217" s="42" t="s">
        <v>5476</v>
      </c>
      <c r="B17217" s="42" t="s">
        <v>8462</v>
      </c>
      <c r="C17217">
        <v>2019</v>
      </c>
      <c r="D17217" s="42" t="s">
        <v>10394</v>
      </c>
      <c r="E17217" t="b">
        <v>0</v>
      </c>
      <c r="F17217" s="42" t="s">
        <v>10640</v>
      </c>
    </row>
    <row r="17218" spans="1:6" x14ac:dyDescent="0.2">
      <c r="A17218" s="42" t="s">
        <v>5476</v>
      </c>
      <c r="B17218" s="42" t="s">
        <v>8464</v>
      </c>
      <c r="C17218">
        <v>2013</v>
      </c>
      <c r="D17218" s="42" t="s">
        <v>9318</v>
      </c>
      <c r="E17218" t="b">
        <v>0</v>
      </c>
      <c r="F17218" s="42" t="s">
        <v>10640</v>
      </c>
    </row>
    <row r="17219" spans="1:6" x14ac:dyDescent="0.2">
      <c r="A17219" s="42" t="s">
        <v>5476</v>
      </c>
      <c r="B17219" s="42" t="s">
        <v>8464</v>
      </c>
      <c r="C17219">
        <v>2014</v>
      </c>
      <c r="D17219" s="42" t="s">
        <v>9318</v>
      </c>
      <c r="E17219" t="b">
        <v>0</v>
      </c>
      <c r="F17219" s="42" t="s">
        <v>10640</v>
      </c>
    </row>
    <row r="17220" spans="1:6" x14ac:dyDescent="0.2">
      <c r="A17220" s="42" t="s">
        <v>5476</v>
      </c>
      <c r="B17220" s="42" t="s">
        <v>8464</v>
      </c>
      <c r="C17220">
        <v>2015</v>
      </c>
      <c r="D17220" s="42" t="s">
        <v>9318</v>
      </c>
      <c r="E17220" t="b">
        <v>0</v>
      </c>
      <c r="F17220" s="42" t="s">
        <v>10640</v>
      </c>
    </row>
    <row r="17221" spans="1:6" x14ac:dyDescent="0.2">
      <c r="A17221" s="42" t="s">
        <v>5476</v>
      </c>
      <c r="B17221" s="42" t="s">
        <v>8464</v>
      </c>
      <c r="C17221">
        <v>2016</v>
      </c>
      <c r="D17221" s="42" t="s">
        <v>8593</v>
      </c>
      <c r="E17221" t="b">
        <v>0</v>
      </c>
      <c r="F17221" s="42" t="s">
        <v>10640</v>
      </c>
    </row>
    <row r="17222" spans="1:6" x14ac:dyDescent="0.2">
      <c r="A17222" s="42" t="s">
        <v>5476</v>
      </c>
      <c r="B17222" s="42" t="s">
        <v>8464</v>
      </c>
      <c r="C17222">
        <v>2017</v>
      </c>
      <c r="D17222" s="42" t="s">
        <v>9012</v>
      </c>
      <c r="E17222" t="b">
        <v>0</v>
      </c>
      <c r="F17222" s="42" t="s">
        <v>10640</v>
      </c>
    </row>
    <row r="17223" spans="1:6" x14ac:dyDescent="0.2">
      <c r="A17223" s="42" t="s">
        <v>5476</v>
      </c>
      <c r="B17223" s="42" t="s">
        <v>8464</v>
      </c>
      <c r="C17223">
        <v>2018</v>
      </c>
      <c r="D17223" s="42" t="s">
        <v>8655</v>
      </c>
      <c r="E17223" t="b">
        <v>0</v>
      </c>
      <c r="F17223" s="42" t="s">
        <v>10640</v>
      </c>
    </row>
    <row r="17224" spans="1:6" x14ac:dyDescent="0.2">
      <c r="A17224" s="42" t="s">
        <v>5476</v>
      </c>
      <c r="B17224" s="42" t="s">
        <v>8464</v>
      </c>
      <c r="C17224">
        <v>2019</v>
      </c>
      <c r="D17224" s="42" t="s">
        <v>8828</v>
      </c>
      <c r="E17224" t="b">
        <v>0</v>
      </c>
      <c r="F17224" s="42" t="s">
        <v>10640</v>
      </c>
    </row>
    <row r="17225" spans="1:6" x14ac:dyDescent="0.2">
      <c r="A17225" s="42" t="s">
        <v>5480</v>
      </c>
      <c r="B17225" s="42" t="s">
        <v>8454</v>
      </c>
      <c r="C17225">
        <v>2013</v>
      </c>
      <c r="D17225" s="42" t="s">
        <v>8529</v>
      </c>
      <c r="E17225" t="b">
        <v>0</v>
      </c>
      <c r="F17225" s="42" t="s">
        <v>10901</v>
      </c>
    </row>
    <row r="17226" spans="1:6" x14ac:dyDescent="0.2">
      <c r="A17226" s="42" t="s">
        <v>5480</v>
      </c>
      <c r="B17226" s="42" t="s">
        <v>8454</v>
      </c>
      <c r="C17226">
        <v>2014</v>
      </c>
      <c r="D17226" s="42" t="s">
        <v>9495</v>
      </c>
      <c r="E17226" t="b">
        <v>0</v>
      </c>
      <c r="F17226" s="42" t="s">
        <v>10901</v>
      </c>
    </row>
    <row r="17227" spans="1:6" x14ac:dyDescent="0.2">
      <c r="A17227" s="42" t="s">
        <v>5480</v>
      </c>
      <c r="B17227" s="42" t="s">
        <v>8454</v>
      </c>
      <c r="C17227">
        <v>2015</v>
      </c>
      <c r="D17227" s="42" t="s">
        <v>9207</v>
      </c>
      <c r="E17227" t="b">
        <v>0</v>
      </c>
      <c r="F17227" s="42" t="s">
        <v>10901</v>
      </c>
    </row>
    <row r="17228" spans="1:6" x14ac:dyDescent="0.2">
      <c r="A17228" s="42" t="s">
        <v>5480</v>
      </c>
      <c r="B17228" s="42" t="s">
        <v>8454</v>
      </c>
      <c r="C17228">
        <v>2016</v>
      </c>
      <c r="D17228" s="42" t="s">
        <v>8550</v>
      </c>
      <c r="E17228" t="b">
        <v>0</v>
      </c>
      <c r="F17228" s="42" t="s">
        <v>10901</v>
      </c>
    </row>
    <row r="17229" spans="1:6" x14ac:dyDescent="0.2">
      <c r="A17229" s="42" t="s">
        <v>5480</v>
      </c>
      <c r="B17229" s="42" t="s">
        <v>8454</v>
      </c>
      <c r="C17229">
        <v>2017</v>
      </c>
      <c r="D17229" s="42" t="s">
        <v>9035</v>
      </c>
      <c r="E17229" t="b">
        <v>0</v>
      </c>
      <c r="F17229" s="42" t="s">
        <v>10901</v>
      </c>
    </row>
    <row r="17230" spans="1:6" x14ac:dyDescent="0.2">
      <c r="A17230" s="42" t="s">
        <v>5480</v>
      </c>
      <c r="B17230" s="42" t="s">
        <v>8454</v>
      </c>
      <c r="C17230">
        <v>2018</v>
      </c>
      <c r="D17230" s="42" t="s">
        <v>10813</v>
      </c>
      <c r="E17230" t="b">
        <v>0</v>
      </c>
      <c r="F17230" s="42" t="s">
        <v>10901</v>
      </c>
    </row>
    <row r="17231" spans="1:6" x14ac:dyDescent="0.2">
      <c r="A17231" s="42" t="s">
        <v>5480</v>
      </c>
      <c r="B17231" s="42" t="s">
        <v>8454</v>
      </c>
      <c r="C17231">
        <v>2019</v>
      </c>
      <c r="D17231" s="42" t="s">
        <v>9548</v>
      </c>
      <c r="E17231" t="b">
        <v>0</v>
      </c>
      <c r="F17231" s="42" t="s">
        <v>10901</v>
      </c>
    </row>
    <row r="17232" spans="1:6" x14ac:dyDescent="0.2">
      <c r="A17232" s="42" t="s">
        <v>5480</v>
      </c>
      <c r="B17232" s="42" t="s">
        <v>8462</v>
      </c>
      <c r="C17232">
        <v>2013</v>
      </c>
      <c r="D17232" s="42" t="s">
        <v>8987</v>
      </c>
      <c r="E17232" t="b">
        <v>0</v>
      </c>
      <c r="F17232" s="42" t="s">
        <v>10901</v>
      </c>
    </row>
    <row r="17233" spans="1:6" x14ac:dyDescent="0.2">
      <c r="A17233" s="42" t="s">
        <v>5480</v>
      </c>
      <c r="B17233" s="42" t="s">
        <v>8462</v>
      </c>
      <c r="C17233">
        <v>2014</v>
      </c>
      <c r="D17233" s="42" t="s">
        <v>9229</v>
      </c>
      <c r="E17233" t="b">
        <v>0</v>
      </c>
      <c r="F17233" s="42" t="s">
        <v>10901</v>
      </c>
    </row>
    <row r="17234" spans="1:6" x14ac:dyDescent="0.2">
      <c r="A17234" s="42" t="s">
        <v>5480</v>
      </c>
      <c r="B17234" s="42" t="s">
        <v>8462</v>
      </c>
      <c r="C17234">
        <v>2015</v>
      </c>
      <c r="D17234" s="42" t="s">
        <v>8771</v>
      </c>
      <c r="E17234" t="b">
        <v>0</v>
      </c>
      <c r="F17234" s="42" t="s">
        <v>10901</v>
      </c>
    </row>
    <row r="17235" spans="1:6" x14ac:dyDescent="0.2">
      <c r="A17235" s="42" t="s">
        <v>5480</v>
      </c>
      <c r="B17235" s="42" t="s">
        <v>8462</v>
      </c>
      <c r="C17235">
        <v>2016</v>
      </c>
      <c r="D17235" s="42" t="s">
        <v>8632</v>
      </c>
      <c r="E17235" t="b">
        <v>0</v>
      </c>
      <c r="F17235" s="42" t="s">
        <v>10901</v>
      </c>
    </row>
    <row r="17236" spans="1:6" x14ac:dyDescent="0.2">
      <c r="A17236" s="42" t="s">
        <v>5480</v>
      </c>
      <c r="B17236" s="42" t="s">
        <v>8462</v>
      </c>
      <c r="C17236">
        <v>2017</v>
      </c>
      <c r="D17236" s="42" t="s">
        <v>9043</v>
      </c>
      <c r="E17236" t="b">
        <v>0</v>
      </c>
      <c r="F17236" s="42" t="s">
        <v>10901</v>
      </c>
    </row>
    <row r="17237" spans="1:6" x14ac:dyDescent="0.2">
      <c r="A17237" s="42" t="s">
        <v>5480</v>
      </c>
      <c r="B17237" s="42" t="s">
        <v>8462</v>
      </c>
      <c r="C17237">
        <v>2018</v>
      </c>
      <c r="D17237" s="42" t="s">
        <v>10222</v>
      </c>
      <c r="E17237" t="b">
        <v>0</v>
      </c>
      <c r="F17237" s="42" t="s">
        <v>10901</v>
      </c>
    </row>
    <row r="17238" spans="1:6" x14ac:dyDescent="0.2">
      <c r="A17238" s="42" t="s">
        <v>5480</v>
      </c>
      <c r="B17238" s="42" t="s">
        <v>8462</v>
      </c>
      <c r="C17238">
        <v>2019</v>
      </c>
      <c r="D17238" s="42" t="s">
        <v>10902</v>
      </c>
      <c r="E17238" t="b">
        <v>0</v>
      </c>
      <c r="F17238" s="42" t="s">
        <v>10901</v>
      </c>
    </row>
    <row r="17239" spans="1:6" x14ac:dyDescent="0.2">
      <c r="A17239" s="42" t="s">
        <v>5480</v>
      </c>
      <c r="B17239" s="42" t="s">
        <v>8464</v>
      </c>
      <c r="C17239">
        <v>2013</v>
      </c>
      <c r="D17239" s="42" t="s">
        <v>8496</v>
      </c>
      <c r="E17239" t="b">
        <v>0</v>
      </c>
      <c r="F17239" s="42" t="s">
        <v>10901</v>
      </c>
    </row>
    <row r="17240" spans="1:6" x14ac:dyDescent="0.2">
      <c r="A17240" s="42" t="s">
        <v>5480</v>
      </c>
      <c r="B17240" s="42" t="s">
        <v>8464</v>
      </c>
      <c r="C17240">
        <v>2014</v>
      </c>
      <c r="D17240" s="42" t="s">
        <v>9013</v>
      </c>
      <c r="E17240" t="b">
        <v>0</v>
      </c>
      <c r="F17240" s="42" t="s">
        <v>10901</v>
      </c>
    </row>
    <row r="17241" spans="1:6" x14ac:dyDescent="0.2">
      <c r="A17241" s="42" t="s">
        <v>5480</v>
      </c>
      <c r="B17241" s="42" t="s">
        <v>8464</v>
      </c>
      <c r="C17241">
        <v>2015</v>
      </c>
      <c r="D17241" s="42" t="s">
        <v>8638</v>
      </c>
      <c r="E17241" t="b">
        <v>0</v>
      </c>
      <c r="F17241" s="42" t="s">
        <v>10901</v>
      </c>
    </row>
    <row r="17242" spans="1:6" x14ac:dyDescent="0.2">
      <c r="A17242" s="42" t="s">
        <v>5480</v>
      </c>
      <c r="B17242" s="42" t="s">
        <v>8464</v>
      </c>
      <c r="C17242">
        <v>2016</v>
      </c>
      <c r="D17242" s="42" t="s">
        <v>8687</v>
      </c>
      <c r="E17242" t="b">
        <v>0</v>
      </c>
      <c r="F17242" s="42" t="s">
        <v>10901</v>
      </c>
    </row>
    <row r="17243" spans="1:6" x14ac:dyDescent="0.2">
      <c r="A17243" s="42" t="s">
        <v>5480</v>
      </c>
      <c r="B17243" s="42" t="s">
        <v>8464</v>
      </c>
      <c r="C17243">
        <v>2017</v>
      </c>
      <c r="D17243" s="42" t="s">
        <v>8826</v>
      </c>
      <c r="E17243" t="b">
        <v>0</v>
      </c>
      <c r="F17243" s="42" t="s">
        <v>10901</v>
      </c>
    </row>
    <row r="17244" spans="1:6" x14ac:dyDescent="0.2">
      <c r="A17244" s="42" t="s">
        <v>5480</v>
      </c>
      <c r="B17244" s="42" t="s">
        <v>8464</v>
      </c>
      <c r="C17244">
        <v>2018</v>
      </c>
      <c r="D17244" s="42" t="s">
        <v>8513</v>
      </c>
      <c r="E17244" t="b">
        <v>0</v>
      </c>
      <c r="F17244" s="42" t="s">
        <v>10901</v>
      </c>
    </row>
    <row r="17245" spans="1:6" x14ac:dyDescent="0.2">
      <c r="A17245" s="42" t="s">
        <v>5480</v>
      </c>
      <c r="B17245" s="42" t="s">
        <v>8464</v>
      </c>
      <c r="C17245">
        <v>2019</v>
      </c>
      <c r="D17245" s="42" t="s">
        <v>8460</v>
      </c>
      <c r="E17245" t="b">
        <v>0</v>
      </c>
      <c r="F17245" s="42" t="s">
        <v>10901</v>
      </c>
    </row>
    <row r="17246" spans="1:6" x14ac:dyDescent="0.2">
      <c r="A17246" s="42" t="s">
        <v>5482</v>
      </c>
      <c r="B17246" s="42" t="s">
        <v>8454</v>
      </c>
      <c r="C17246">
        <v>2013</v>
      </c>
      <c r="D17246" s="42" t="s">
        <v>9172</v>
      </c>
      <c r="E17246" t="b">
        <v>0</v>
      </c>
      <c r="F17246" s="42" t="s">
        <v>10944</v>
      </c>
    </row>
    <row r="17247" spans="1:6" x14ac:dyDescent="0.2">
      <c r="A17247" s="42" t="s">
        <v>5482</v>
      </c>
      <c r="B17247" s="42" t="s">
        <v>8454</v>
      </c>
      <c r="C17247">
        <v>2014</v>
      </c>
      <c r="D17247" s="42" t="s">
        <v>8588</v>
      </c>
      <c r="E17247" t="b">
        <v>0</v>
      </c>
      <c r="F17247" s="42" t="s">
        <v>10944</v>
      </c>
    </row>
    <row r="17248" spans="1:6" x14ac:dyDescent="0.2">
      <c r="A17248" s="42" t="s">
        <v>5482</v>
      </c>
      <c r="B17248" s="42" t="s">
        <v>8454</v>
      </c>
      <c r="C17248">
        <v>2015</v>
      </c>
      <c r="D17248" s="42" t="s">
        <v>8608</v>
      </c>
      <c r="E17248" t="b">
        <v>0</v>
      </c>
      <c r="F17248" s="42" t="s">
        <v>10944</v>
      </c>
    </row>
    <row r="17249" spans="1:6" x14ac:dyDescent="0.2">
      <c r="A17249" s="42" t="s">
        <v>5482</v>
      </c>
      <c r="B17249" s="42" t="s">
        <v>8454</v>
      </c>
      <c r="C17249">
        <v>2016</v>
      </c>
      <c r="D17249" s="42" t="s">
        <v>8639</v>
      </c>
      <c r="E17249" t="b">
        <v>0</v>
      </c>
      <c r="F17249" s="42" t="s">
        <v>10944</v>
      </c>
    </row>
    <row r="17250" spans="1:6" x14ac:dyDescent="0.2">
      <c r="A17250" s="42" t="s">
        <v>5482</v>
      </c>
      <c r="B17250" s="42" t="s">
        <v>8454</v>
      </c>
      <c r="C17250">
        <v>2017</v>
      </c>
      <c r="D17250" s="42" t="s">
        <v>9019</v>
      </c>
      <c r="E17250" t="b">
        <v>0</v>
      </c>
      <c r="F17250" s="42" t="s">
        <v>10944</v>
      </c>
    </row>
    <row r="17251" spans="1:6" x14ac:dyDescent="0.2">
      <c r="A17251" s="42" t="s">
        <v>5482</v>
      </c>
      <c r="B17251" s="42" t="s">
        <v>8454</v>
      </c>
      <c r="C17251">
        <v>2018</v>
      </c>
      <c r="D17251" s="42" t="s">
        <v>8828</v>
      </c>
      <c r="E17251" t="b">
        <v>0</v>
      </c>
      <c r="F17251" s="42" t="s">
        <v>10944</v>
      </c>
    </row>
    <row r="17252" spans="1:6" x14ac:dyDescent="0.2">
      <c r="A17252" s="42" t="s">
        <v>5482</v>
      </c>
      <c r="B17252" s="42" t="s">
        <v>8454</v>
      </c>
      <c r="C17252">
        <v>2019</v>
      </c>
      <c r="D17252" s="42" t="s">
        <v>9318</v>
      </c>
      <c r="E17252" t="b">
        <v>0</v>
      </c>
      <c r="F17252" s="42" t="s">
        <v>10944</v>
      </c>
    </row>
    <row r="17253" spans="1:6" x14ac:dyDescent="0.2">
      <c r="A17253" s="42" t="s">
        <v>5482</v>
      </c>
      <c r="B17253" s="42" t="s">
        <v>8462</v>
      </c>
      <c r="C17253">
        <v>2013</v>
      </c>
      <c r="D17253" s="42" t="s">
        <v>8968</v>
      </c>
      <c r="E17253" t="b">
        <v>0</v>
      </c>
      <c r="F17253" s="42" t="s">
        <v>10944</v>
      </c>
    </row>
    <row r="17254" spans="1:6" x14ac:dyDescent="0.2">
      <c r="A17254" s="42" t="s">
        <v>5482</v>
      </c>
      <c r="B17254" s="42" t="s">
        <v>8462</v>
      </c>
      <c r="C17254">
        <v>2014</v>
      </c>
      <c r="D17254" s="42" t="s">
        <v>9165</v>
      </c>
      <c r="E17254" t="b">
        <v>0</v>
      </c>
      <c r="F17254" s="42" t="s">
        <v>10944</v>
      </c>
    </row>
    <row r="17255" spans="1:6" x14ac:dyDescent="0.2">
      <c r="A17255" s="42" t="s">
        <v>5482</v>
      </c>
      <c r="B17255" s="42" t="s">
        <v>8462</v>
      </c>
      <c r="C17255">
        <v>2015</v>
      </c>
      <c r="D17255" s="42" t="s">
        <v>8597</v>
      </c>
      <c r="E17255" t="b">
        <v>0</v>
      </c>
      <c r="F17255" s="42" t="s">
        <v>10944</v>
      </c>
    </row>
    <row r="17256" spans="1:6" x14ac:dyDescent="0.2">
      <c r="A17256" s="42" t="s">
        <v>5482</v>
      </c>
      <c r="B17256" s="42" t="s">
        <v>8462</v>
      </c>
      <c r="C17256">
        <v>2016</v>
      </c>
      <c r="D17256" s="42" t="s">
        <v>8607</v>
      </c>
      <c r="E17256" t="b">
        <v>0</v>
      </c>
      <c r="F17256" s="42" t="s">
        <v>10944</v>
      </c>
    </row>
    <row r="17257" spans="1:6" x14ac:dyDescent="0.2">
      <c r="A17257" s="42" t="s">
        <v>5482</v>
      </c>
      <c r="B17257" s="42" t="s">
        <v>8462</v>
      </c>
      <c r="C17257">
        <v>2017</v>
      </c>
      <c r="D17257" s="42" t="s">
        <v>8681</v>
      </c>
      <c r="E17257" t="b">
        <v>0</v>
      </c>
      <c r="F17257" s="42" t="s">
        <v>10944</v>
      </c>
    </row>
    <row r="17258" spans="1:6" x14ac:dyDescent="0.2">
      <c r="A17258" s="42" t="s">
        <v>5482</v>
      </c>
      <c r="B17258" s="42" t="s">
        <v>8462</v>
      </c>
      <c r="C17258">
        <v>2018</v>
      </c>
      <c r="D17258" s="42" t="s">
        <v>8934</v>
      </c>
      <c r="E17258" t="b">
        <v>0</v>
      </c>
      <c r="F17258" s="42" t="s">
        <v>10944</v>
      </c>
    </row>
    <row r="17259" spans="1:6" x14ac:dyDescent="0.2">
      <c r="A17259" s="42" t="s">
        <v>5482</v>
      </c>
      <c r="B17259" s="42" t="s">
        <v>8462</v>
      </c>
      <c r="C17259">
        <v>2019</v>
      </c>
      <c r="D17259" s="42" t="s">
        <v>8982</v>
      </c>
      <c r="E17259" t="b">
        <v>0</v>
      </c>
      <c r="F17259" s="42" t="s">
        <v>10944</v>
      </c>
    </row>
    <row r="17260" spans="1:6" x14ac:dyDescent="0.2">
      <c r="A17260" s="42" t="s">
        <v>5482</v>
      </c>
      <c r="B17260" s="42" t="s">
        <v>8464</v>
      </c>
      <c r="C17260">
        <v>2013</v>
      </c>
      <c r="D17260" s="42" t="s">
        <v>8496</v>
      </c>
      <c r="E17260" t="b">
        <v>0</v>
      </c>
      <c r="F17260" s="42" t="s">
        <v>10944</v>
      </c>
    </row>
    <row r="17261" spans="1:6" x14ac:dyDescent="0.2">
      <c r="A17261" s="42" t="s">
        <v>5482</v>
      </c>
      <c r="B17261" s="42" t="s">
        <v>8464</v>
      </c>
      <c r="C17261">
        <v>2014</v>
      </c>
      <c r="D17261" s="42" t="s">
        <v>8496</v>
      </c>
      <c r="E17261" t="b">
        <v>0</v>
      </c>
      <c r="F17261" s="42" t="s">
        <v>10944</v>
      </c>
    </row>
    <row r="17262" spans="1:6" x14ac:dyDescent="0.2">
      <c r="A17262" s="42" t="s">
        <v>5482</v>
      </c>
      <c r="B17262" s="42" t="s">
        <v>8464</v>
      </c>
      <c r="C17262">
        <v>2015</v>
      </c>
      <c r="D17262" s="42" t="s">
        <v>8496</v>
      </c>
      <c r="E17262" t="b">
        <v>0</v>
      </c>
      <c r="F17262" s="42" t="s">
        <v>10944</v>
      </c>
    </row>
    <row r="17263" spans="1:6" x14ac:dyDescent="0.2">
      <c r="A17263" s="42" t="s">
        <v>5482</v>
      </c>
      <c r="B17263" s="42" t="s">
        <v>8464</v>
      </c>
      <c r="C17263">
        <v>2016</v>
      </c>
      <c r="D17263" s="42" t="s">
        <v>8496</v>
      </c>
      <c r="E17263" t="b">
        <v>0</v>
      </c>
      <c r="F17263" s="42" t="s">
        <v>10944</v>
      </c>
    </row>
    <row r="17264" spans="1:6" x14ac:dyDescent="0.2">
      <c r="A17264" s="42" t="s">
        <v>5482</v>
      </c>
      <c r="B17264" s="42" t="s">
        <v>8464</v>
      </c>
      <c r="C17264">
        <v>2017</v>
      </c>
      <c r="D17264" s="42" t="s">
        <v>8496</v>
      </c>
      <c r="E17264" t="b">
        <v>0</v>
      </c>
      <c r="F17264" s="42" t="s">
        <v>10944</v>
      </c>
    </row>
    <row r="17265" spans="1:6" x14ac:dyDescent="0.2">
      <c r="A17265" s="42" t="s">
        <v>5482</v>
      </c>
      <c r="B17265" s="42" t="s">
        <v>8464</v>
      </c>
      <c r="C17265">
        <v>2018</v>
      </c>
      <c r="D17265" s="42" t="s">
        <v>8496</v>
      </c>
      <c r="E17265" t="b">
        <v>0</v>
      </c>
      <c r="F17265" s="42" t="s">
        <v>10944</v>
      </c>
    </row>
    <row r="17266" spans="1:6" x14ac:dyDescent="0.2">
      <c r="A17266" s="42" t="s">
        <v>5482</v>
      </c>
      <c r="B17266" s="42" t="s">
        <v>8464</v>
      </c>
      <c r="C17266">
        <v>2019</v>
      </c>
      <c r="D17266" s="42" t="s">
        <v>8496</v>
      </c>
      <c r="E17266" t="b">
        <v>0</v>
      </c>
      <c r="F17266" s="42" t="s">
        <v>10944</v>
      </c>
    </row>
    <row r="17267" spans="1:6" x14ac:dyDescent="0.2">
      <c r="A17267" s="42" t="s">
        <v>5486</v>
      </c>
      <c r="B17267" s="42" t="s">
        <v>8454</v>
      </c>
      <c r="C17267">
        <v>2013</v>
      </c>
      <c r="D17267" s="42" t="s">
        <v>10933</v>
      </c>
      <c r="E17267" t="b">
        <v>0</v>
      </c>
      <c r="F17267" s="42" t="s">
        <v>10934</v>
      </c>
    </row>
    <row r="17268" spans="1:6" x14ac:dyDescent="0.2">
      <c r="A17268" s="42" t="s">
        <v>5486</v>
      </c>
      <c r="B17268" s="42" t="s">
        <v>8454</v>
      </c>
      <c r="C17268">
        <v>2014</v>
      </c>
      <c r="D17268" s="42" t="s">
        <v>9002</v>
      </c>
      <c r="E17268" t="b">
        <v>0</v>
      </c>
      <c r="F17268" s="42" t="s">
        <v>10934</v>
      </c>
    </row>
    <row r="17269" spans="1:6" x14ac:dyDescent="0.2">
      <c r="A17269" s="42" t="s">
        <v>5486</v>
      </c>
      <c r="B17269" s="42" t="s">
        <v>8454</v>
      </c>
      <c r="C17269">
        <v>2015</v>
      </c>
      <c r="D17269" s="42" t="s">
        <v>10935</v>
      </c>
      <c r="E17269" t="b">
        <v>0</v>
      </c>
      <c r="F17269" s="42" t="s">
        <v>10934</v>
      </c>
    </row>
    <row r="17270" spans="1:6" x14ac:dyDescent="0.2">
      <c r="A17270" s="42" t="s">
        <v>5486</v>
      </c>
      <c r="B17270" s="42" t="s">
        <v>8454</v>
      </c>
      <c r="C17270">
        <v>2016</v>
      </c>
      <c r="D17270" s="42" t="s">
        <v>10936</v>
      </c>
      <c r="E17270" t="b">
        <v>0</v>
      </c>
      <c r="F17270" s="42" t="s">
        <v>10934</v>
      </c>
    </row>
    <row r="17271" spans="1:6" x14ac:dyDescent="0.2">
      <c r="A17271" s="42" t="s">
        <v>5486</v>
      </c>
      <c r="B17271" s="42" t="s">
        <v>8454</v>
      </c>
      <c r="C17271">
        <v>2017</v>
      </c>
      <c r="D17271" s="42" t="s">
        <v>10937</v>
      </c>
      <c r="E17271" t="b">
        <v>0</v>
      </c>
      <c r="F17271" s="42" t="s">
        <v>10934</v>
      </c>
    </row>
    <row r="17272" spans="1:6" x14ac:dyDescent="0.2">
      <c r="A17272" s="42" t="s">
        <v>5486</v>
      </c>
      <c r="B17272" s="42" t="s">
        <v>8454</v>
      </c>
      <c r="C17272">
        <v>2018</v>
      </c>
      <c r="D17272" s="42" t="s">
        <v>10937</v>
      </c>
      <c r="E17272" t="b">
        <v>0</v>
      </c>
      <c r="F17272" s="42" t="s">
        <v>10934</v>
      </c>
    </row>
    <row r="17273" spans="1:6" x14ac:dyDescent="0.2">
      <c r="A17273" s="42" t="s">
        <v>5486</v>
      </c>
      <c r="B17273" s="42" t="s">
        <v>8454</v>
      </c>
      <c r="C17273">
        <v>2019</v>
      </c>
      <c r="D17273" s="42" t="s">
        <v>10938</v>
      </c>
      <c r="E17273" t="b">
        <v>0</v>
      </c>
      <c r="F17273" s="42" t="s">
        <v>10934</v>
      </c>
    </row>
    <row r="17274" spans="1:6" x14ac:dyDescent="0.2">
      <c r="A17274" s="42" t="s">
        <v>5486</v>
      </c>
      <c r="B17274" s="42" t="s">
        <v>8462</v>
      </c>
      <c r="C17274">
        <v>2013</v>
      </c>
      <c r="D17274" s="42" t="s">
        <v>10933</v>
      </c>
      <c r="E17274" t="b">
        <v>0</v>
      </c>
      <c r="F17274" s="42" t="s">
        <v>10934</v>
      </c>
    </row>
    <row r="17275" spans="1:6" x14ac:dyDescent="0.2">
      <c r="A17275" s="42" t="s">
        <v>5486</v>
      </c>
      <c r="B17275" s="42" t="s">
        <v>8462</v>
      </c>
      <c r="C17275">
        <v>2014</v>
      </c>
      <c r="D17275" s="42" t="s">
        <v>9002</v>
      </c>
      <c r="E17275" t="b">
        <v>0</v>
      </c>
      <c r="F17275" s="42" t="s">
        <v>10934</v>
      </c>
    </row>
    <row r="17276" spans="1:6" x14ac:dyDescent="0.2">
      <c r="A17276" s="42" t="s">
        <v>5486</v>
      </c>
      <c r="B17276" s="42" t="s">
        <v>8462</v>
      </c>
      <c r="C17276">
        <v>2015</v>
      </c>
      <c r="D17276" s="42" t="s">
        <v>10935</v>
      </c>
      <c r="E17276" t="b">
        <v>0</v>
      </c>
      <c r="F17276" s="42" t="s">
        <v>10934</v>
      </c>
    </row>
    <row r="17277" spans="1:6" x14ac:dyDescent="0.2">
      <c r="A17277" s="42" t="s">
        <v>5486</v>
      </c>
      <c r="B17277" s="42" t="s">
        <v>8462</v>
      </c>
      <c r="C17277">
        <v>2016</v>
      </c>
      <c r="D17277" s="42" t="s">
        <v>10936</v>
      </c>
      <c r="E17277" t="b">
        <v>0</v>
      </c>
      <c r="F17277" s="42" t="s">
        <v>10934</v>
      </c>
    </row>
    <row r="17278" spans="1:6" x14ac:dyDescent="0.2">
      <c r="A17278" s="42" t="s">
        <v>5486</v>
      </c>
      <c r="B17278" s="42" t="s">
        <v>8462</v>
      </c>
      <c r="C17278">
        <v>2017</v>
      </c>
      <c r="D17278" s="42" t="s">
        <v>10937</v>
      </c>
      <c r="E17278" t="b">
        <v>0</v>
      </c>
      <c r="F17278" s="42" t="s">
        <v>10934</v>
      </c>
    </row>
    <row r="17279" spans="1:6" x14ac:dyDescent="0.2">
      <c r="A17279" s="42" t="s">
        <v>5486</v>
      </c>
      <c r="B17279" s="42" t="s">
        <v>8462</v>
      </c>
      <c r="C17279">
        <v>2018</v>
      </c>
      <c r="D17279" s="42" t="s">
        <v>10937</v>
      </c>
      <c r="E17279" t="b">
        <v>0</v>
      </c>
      <c r="F17279" s="42" t="s">
        <v>10934</v>
      </c>
    </row>
    <row r="17280" spans="1:6" x14ac:dyDescent="0.2">
      <c r="A17280" s="42" t="s">
        <v>5486</v>
      </c>
      <c r="B17280" s="42" t="s">
        <v>8462</v>
      </c>
      <c r="C17280">
        <v>2019</v>
      </c>
      <c r="D17280" s="42" t="s">
        <v>10938</v>
      </c>
      <c r="E17280" t="b">
        <v>0</v>
      </c>
      <c r="F17280" s="42" t="s">
        <v>10934</v>
      </c>
    </row>
    <row r="17281" spans="1:6" x14ac:dyDescent="0.2">
      <c r="A17281" s="42" t="s">
        <v>5486</v>
      </c>
      <c r="B17281" s="42" t="s">
        <v>8464</v>
      </c>
      <c r="C17281">
        <v>2013</v>
      </c>
      <c r="D17281" s="42" t="s">
        <v>8496</v>
      </c>
      <c r="E17281" t="b">
        <v>0</v>
      </c>
      <c r="F17281" s="42" t="s">
        <v>10934</v>
      </c>
    </row>
    <row r="17282" spans="1:6" x14ac:dyDescent="0.2">
      <c r="A17282" s="42" t="s">
        <v>5486</v>
      </c>
      <c r="B17282" s="42" t="s">
        <v>8464</v>
      </c>
      <c r="C17282">
        <v>2014</v>
      </c>
      <c r="D17282" s="42" t="s">
        <v>8496</v>
      </c>
      <c r="E17282" t="b">
        <v>0</v>
      </c>
      <c r="F17282" s="42" t="s">
        <v>10934</v>
      </c>
    </row>
    <row r="17283" spans="1:6" x14ac:dyDescent="0.2">
      <c r="A17283" s="42" t="s">
        <v>5486</v>
      </c>
      <c r="B17283" s="42" t="s">
        <v>8464</v>
      </c>
      <c r="C17283">
        <v>2015</v>
      </c>
      <c r="D17283" s="42" t="s">
        <v>8496</v>
      </c>
      <c r="E17283" t="b">
        <v>0</v>
      </c>
      <c r="F17283" s="42" t="s">
        <v>10934</v>
      </c>
    </row>
    <row r="17284" spans="1:6" x14ac:dyDescent="0.2">
      <c r="A17284" s="42" t="s">
        <v>5486</v>
      </c>
      <c r="B17284" s="42" t="s">
        <v>8464</v>
      </c>
      <c r="C17284">
        <v>2016</v>
      </c>
      <c r="D17284" s="42" t="s">
        <v>8496</v>
      </c>
      <c r="E17284" t="b">
        <v>0</v>
      </c>
      <c r="F17284" s="42" t="s">
        <v>10934</v>
      </c>
    </row>
    <row r="17285" spans="1:6" x14ac:dyDescent="0.2">
      <c r="A17285" s="42" t="s">
        <v>5486</v>
      </c>
      <c r="B17285" s="42" t="s">
        <v>8464</v>
      </c>
      <c r="C17285">
        <v>2017</v>
      </c>
      <c r="D17285" s="42" t="s">
        <v>8496</v>
      </c>
      <c r="E17285" t="b">
        <v>0</v>
      </c>
      <c r="F17285" s="42" t="s">
        <v>10934</v>
      </c>
    </row>
    <row r="17286" spans="1:6" x14ac:dyDescent="0.2">
      <c r="A17286" s="42" t="s">
        <v>5486</v>
      </c>
      <c r="B17286" s="42" t="s">
        <v>8464</v>
      </c>
      <c r="C17286">
        <v>2018</v>
      </c>
      <c r="D17286" s="42" t="s">
        <v>8496</v>
      </c>
      <c r="E17286" t="b">
        <v>0</v>
      </c>
      <c r="F17286" s="42" t="s">
        <v>10934</v>
      </c>
    </row>
    <row r="17287" spans="1:6" x14ac:dyDescent="0.2">
      <c r="A17287" s="42" t="s">
        <v>5486</v>
      </c>
      <c r="B17287" s="42" t="s">
        <v>8464</v>
      </c>
      <c r="C17287">
        <v>2019</v>
      </c>
      <c r="D17287" s="42" t="s">
        <v>8496</v>
      </c>
      <c r="E17287" t="b">
        <v>0</v>
      </c>
      <c r="F17287" s="42" t="s">
        <v>10934</v>
      </c>
    </row>
    <row r="17288" spans="1:6" x14ac:dyDescent="0.2">
      <c r="A17288" s="42" t="s">
        <v>5488</v>
      </c>
      <c r="B17288" s="42" t="s">
        <v>8454</v>
      </c>
      <c r="C17288">
        <v>2013</v>
      </c>
      <c r="D17288" s="42" t="s">
        <v>8679</v>
      </c>
      <c r="E17288" t="b">
        <v>0</v>
      </c>
      <c r="F17288" s="42" t="s">
        <v>10910</v>
      </c>
    </row>
    <row r="17289" spans="1:6" x14ac:dyDescent="0.2">
      <c r="A17289" s="42" t="s">
        <v>5488</v>
      </c>
      <c r="B17289" s="42" t="s">
        <v>8454</v>
      </c>
      <c r="C17289">
        <v>2014</v>
      </c>
      <c r="D17289" s="42" t="s">
        <v>8680</v>
      </c>
      <c r="E17289" t="b">
        <v>0</v>
      </c>
      <c r="F17289" s="42" t="s">
        <v>10910</v>
      </c>
    </row>
    <row r="17290" spans="1:6" x14ac:dyDescent="0.2">
      <c r="A17290" s="42" t="s">
        <v>5488</v>
      </c>
      <c r="B17290" s="42" t="s">
        <v>8454</v>
      </c>
      <c r="C17290">
        <v>2015</v>
      </c>
      <c r="D17290" s="42" t="s">
        <v>8680</v>
      </c>
      <c r="E17290" t="b">
        <v>0</v>
      </c>
      <c r="F17290" s="42" t="s">
        <v>10910</v>
      </c>
    </row>
    <row r="17291" spans="1:6" x14ac:dyDescent="0.2">
      <c r="A17291" s="42" t="s">
        <v>5488</v>
      </c>
      <c r="B17291" s="42" t="s">
        <v>8454</v>
      </c>
      <c r="C17291">
        <v>2016</v>
      </c>
      <c r="D17291" s="42" t="s">
        <v>10004</v>
      </c>
      <c r="E17291" t="b">
        <v>0</v>
      </c>
      <c r="F17291" s="42" t="s">
        <v>10910</v>
      </c>
    </row>
    <row r="17292" spans="1:6" x14ac:dyDescent="0.2">
      <c r="A17292" s="42" t="s">
        <v>5488</v>
      </c>
      <c r="B17292" s="42" t="s">
        <v>8454</v>
      </c>
      <c r="C17292">
        <v>2017</v>
      </c>
      <c r="D17292" s="42" t="s">
        <v>8975</v>
      </c>
      <c r="E17292" t="b">
        <v>0</v>
      </c>
      <c r="F17292" s="42" t="s">
        <v>10910</v>
      </c>
    </row>
    <row r="17293" spans="1:6" x14ac:dyDescent="0.2">
      <c r="A17293" s="42" t="s">
        <v>5488</v>
      </c>
      <c r="B17293" s="42" t="s">
        <v>8454</v>
      </c>
      <c r="C17293">
        <v>2018</v>
      </c>
      <c r="D17293" s="42" t="s">
        <v>8975</v>
      </c>
      <c r="E17293" t="b">
        <v>0</v>
      </c>
      <c r="F17293" s="42" t="s">
        <v>10910</v>
      </c>
    </row>
    <row r="17294" spans="1:6" x14ac:dyDescent="0.2">
      <c r="A17294" s="42" t="s">
        <v>5488</v>
      </c>
      <c r="B17294" s="42" t="s">
        <v>8454</v>
      </c>
      <c r="C17294">
        <v>2019</v>
      </c>
      <c r="D17294" s="42" t="s">
        <v>10004</v>
      </c>
      <c r="E17294" t="b">
        <v>0</v>
      </c>
      <c r="F17294" s="42" t="s">
        <v>10910</v>
      </c>
    </row>
    <row r="17295" spans="1:6" x14ac:dyDescent="0.2">
      <c r="A17295" s="42" t="s">
        <v>5488</v>
      </c>
      <c r="B17295" s="42" t="s">
        <v>8462</v>
      </c>
      <c r="C17295">
        <v>2013</v>
      </c>
      <c r="D17295" s="42" t="s">
        <v>8679</v>
      </c>
      <c r="E17295" t="b">
        <v>0</v>
      </c>
      <c r="F17295" s="42" t="s">
        <v>10910</v>
      </c>
    </row>
    <row r="17296" spans="1:6" x14ac:dyDescent="0.2">
      <c r="A17296" s="42" t="s">
        <v>5488</v>
      </c>
      <c r="B17296" s="42" t="s">
        <v>8462</v>
      </c>
      <c r="C17296">
        <v>2014</v>
      </c>
      <c r="D17296" s="42" t="s">
        <v>8680</v>
      </c>
      <c r="E17296" t="b">
        <v>0</v>
      </c>
      <c r="F17296" s="42" t="s">
        <v>10910</v>
      </c>
    </row>
    <row r="17297" spans="1:6" x14ac:dyDescent="0.2">
      <c r="A17297" s="42" t="s">
        <v>5488</v>
      </c>
      <c r="B17297" s="42" t="s">
        <v>8462</v>
      </c>
      <c r="C17297">
        <v>2015</v>
      </c>
      <c r="D17297" s="42" t="s">
        <v>8680</v>
      </c>
      <c r="E17297" t="b">
        <v>0</v>
      </c>
      <c r="F17297" s="42" t="s">
        <v>10910</v>
      </c>
    </row>
    <row r="17298" spans="1:6" x14ac:dyDescent="0.2">
      <c r="A17298" s="42" t="s">
        <v>5488</v>
      </c>
      <c r="B17298" s="42" t="s">
        <v>8462</v>
      </c>
      <c r="C17298">
        <v>2016</v>
      </c>
      <c r="D17298" s="42" t="s">
        <v>10004</v>
      </c>
      <c r="E17298" t="b">
        <v>0</v>
      </c>
      <c r="F17298" s="42" t="s">
        <v>10910</v>
      </c>
    </row>
    <row r="17299" spans="1:6" x14ac:dyDescent="0.2">
      <c r="A17299" s="42" t="s">
        <v>5488</v>
      </c>
      <c r="B17299" s="42" t="s">
        <v>8462</v>
      </c>
      <c r="C17299">
        <v>2017</v>
      </c>
      <c r="D17299" s="42" t="s">
        <v>8975</v>
      </c>
      <c r="E17299" t="b">
        <v>0</v>
      </c>
      <c r="F17299" s="42" t="s">
        <v>10910</v>
      </c>
    </row>
    <row r="17300" spans="1:6" x14ac:dyDescent="0.2">
      <c r="A17300" s="42" t="s">
        <v>5488</v>
      </c>
      <c r="B17300" s="42" t="s">
        <v>8462</v>
      </c>
      <c r="C17300">
        <v>2018</v>
      </c>
      <c r="D17300" s="42" t="s">
        <v>8975</v>
      </c>
      <c r="E17300" t="b">
        <v>0</v>
      </c>
      <c r="F17300" s="42" t="s">
        <v>10910</v>
      </c>
    </row>
    <row r="17301" spans="1:6" x14ac:dyDescent="0.2">
      <c r="A17301" s="42" t="s">
        <v>5488</v>
      </c>
      <c r="B17301" s="42" t="s">
        <v>8462</v>
      </c>
      <c r="C17301">
        <v>2019</v>
      </c>
      <c r="D17301" s="42" t="s">
        <v>10004</v>
      </c>
      <c r="E17301" t="b">
        <v>0</v>
      </c>
      <c r="F17301" s="42" t="s">
        <v>10910</v>
      </c>
    </row>
    <row r="17302" spans="1:6" x14ac:dyDescent="0.2">
      <c r="A17302" s="42" t="s">
        <v>5488</v>
      </c>
      <c r="B17302" s="42" t="s">
        <v>8464</v>
      </c>
      <c r="C17302">
        <v>2013</v>
      </c>
      <c r="D17302" s="42" t="s">
        <v>8496</v>
      </c>
      <c r="E17302" t="b">
        <v>0</v>
      </c>
      <c r="F17302" s="42" t="s">
        <v>10910</v>
      </c>
    </row>
    <row r="17303" spans="1:6" x14ac:dyDescent="0.2">
      <c r="A17303" s="42" t="s">
        <v>5488</v>
      </c>
      <c r="B17303" s="42" t="s">
        <v>8464</v>
      </c>
      <c r="C17303">
        <v>2014</v>
      </c>
      <c r="D17303" s="42" t="s">
        <v>8496</v>
      </c>
      <c r="E17303" t="b">
        <v>0</v>
      </c>
      <c r="F17303" s="42" t="s">
        <v>10910</v>
      </c>
    </row>
    <row r="17304" spans="1:6" x14ac:dyDescent="0.2">
      <c r="A17304" s="42" t="s">
        <v>5488</v>
      </c>
      <c r="B17304" s="42" t="s">
        <v>8464</v>
      </c>
      <c r="C17304">
        <v>2015</v>
      </c>
      <c r="D17304" s="42" t="s">
        <v>8496</v>
      </c>
      <c r="E17304" t="b">
        <v>0</v>
      </c>
      <c r="F17304" s="42" t="s">
        <v>10910</v>
      </c>
    </row>
    <row r="17305" spans="1:6" x14ac:dyDescent="0.2">
      <c r="A17305" s="42" t="s">
        <v>5488</v>
      </c>
      <c r="B17305" s="42" t="s">
        <v>8464</v>
      </c>
      <c r="C17305">
        <v>2016</v>
      </c>
      <c r="D17305" s="42" t="s">
        <v>8496</v>
      </c>
      <c r="E17305" t="b">
        <v>0</v>
      </c>
      <c r="F17305" s="42" t="s">
        <v>10910</v>
      </c>
    </row>
    <row r="17306" spans="1:6" x14ac:dyDescent="0.2">
      <c r="A17306" s="42" t="s">
        <v>5488</v>
      </c>
      <c r="B17306" s="42" t="s">
        <v>8464</v>
      </c>
      <c r="C17306">
        <v>2017</v>
      </c>
      <c r="D17306" s="42" t="s">
        <v>8496</v>
      </c>
      <c r="E17306" t="b">
        <v>0</v>
      </c>
      <c r="F17306" s="42" t="s">
        <v>10910</v>
      </c>
    </row>
    <row r="17307" spans="1:6" x14ac:dyDescent="0.2">
      <c r="A17307" s="42" t="s">
        <v>5488</v>
      </c>
      <c r="B17307" s="42" t="s">
        <v>8464</v>
      </c>
      <c r="C17307">
        <v>2018</v>
      </c>
      <c r="D17307" s="42" t="s">
        <v>8496</v>
      </c>
      <c r="E17307" t="b">
        <v>0</v>
      </c>
      <c r="F17307" s="42" t="s">
        <v>10910</v>
      </c>
    </row>
    <row r="17308" spans="1:6" x14ac:dyDescent="0.2">
      <c r="A17308" s="42" t="s">
        <v>5488</v>
      </c>
      <c r="B17308" s="42" t="s">
        <v>8464</v>
      </c>
      <c r="C17308">
        <v>2019</v>
      </c>
      <c r="D17308" s="42" t="s">
        <v>8496</v>
      </c>
      <c r="E17308" t="b">
        <v>0</v>
      </c>
      <c r="F17308" s="42" t="s">
        <v>10910</v>
      </c>
    </row>
    <row r="17309" spans="1:6" x14ac:dyDescent="0.2">
      <c r="A17309" s="42" t="s">
        <v>5490</v>
      </c>
      <c r="B17309" s="42" t="s">
        <v>8454</v>
      </c>
      <c r="C17309">
        <v>2013</v>
      </c>
      <c r="D17309" s="42" t="s">
        <v>9206</v>
      </c>
      <c r="E17309" t="b">
        <v>0</v>
      </c>
      <c r="F17309" s="42" t="s">
        <v>10906</v>
      </c>
    </row>
    <row r="17310" spans="1:6" x14ac:dyDescent="0.2">
      <c r="A17310" s="42" t="s">
        <v>5490</v>
      </c>
      <c r="B17310" s="42" t="s">
        <v>8454</v>
      </c>
      <c r="C17310">
        <v>2014</v>
      </c>
      <c r="D17310" s="42" t="s">
        <v>9193</v>
      </c>
      <c r="E17310" t="b">
        <v>0</v>
      </c>
      <c r="F17310" s="42" t="s">
        <v>10906</v>
      </c>
    </row>
    <row r="17311" spans="1:6" x14ac:dyDescent="0.2">
      <c r="A17311" s="42" t="s">
        <v>5490</v>
      </c>
      <c r="B17311" s="42" t="s">
        <v>8454</v>
      </c>
      <c r="C17311">
        <v>2015</v>
      </c>
      <c r="D17311" s="42" t="s">
        <v>9001</v>
      </c>
      <c r="E17311" t="b">
        <v>0</v>
      </c>
      <c r="F17311" s="42" t="s">
        <v>10906</v>
      </c>
    </row>
    <row r="17312" spans="1:6" x14ac:dyDescent="0.2">
      <c r="A17312" s="42" t="s">
        <v>5490</v>
      </c>
      <c r="B17312" s="42" t="s">
        <v>8454</v>
      </c>
      <c r="C17312">
        <v>2016</v>
      </c>
      <c r="D17312" s="42" t="s">
        <v>10377</v>
      </c>
      <c r="E17312" t="b">
        <v>0</v>
      </c>
      <c r="F17312" s="42" t="s">
        <v>10906</v>
      </c>
    </row>
    <row r="17313" spans="1:6" x14ac:dyDescent="0.2">
      <c r="A17313" s="42" t="s">
        <v>5490</v>
      </c>
      <c r="B17313" s="42" t="s">
        <v>8454</v>
      </c>
      <c r="C17313">
        <v>2017</v>
      </c>
      <c r="D17313" s="42" t="s">
        <v>8672</v>
      </c>
      <c r="E17313" t="b">
        <v>0</v>
      </c>
      <c r="F17313" s="42" t="s">
        <v>10906</v>
      </c>
    </row>
    <row r="17314" spans="1:6" x14ac:dyDescent="0.2">
      <c r="A17314" s="42" t="s">
        <v>5490</v>
      </c>
      <c r="B17314" s="42" t="s">
        <v>8454</v>
      </c>
      <c r="C17314">
        <v>2018</v>
      </c>
      <c r="D17314" s="42" t="s">
        <v>9101</v>
      </c>
      <c r="E17314" t="b">
        <v>0</v>
      </c>
      <c r="F17314" s="42" t="s">
        <v>10906</v>
      </c>
    </row>
    <row r="17315" spans="1:6" x14ac:dyDescent="0.2">
      <c r="A17315" s="42" t="s">
        <v>5490</v>
      </c>
      <c r="B17315" s="42" t="s">
        <v>8454</v>
      </c>
      <c r="C17315">
        <v>2019</v>
      </c>
      <c r="D17315" s="42" t="s">
        <v>9006</v>
      </c>
      <c r="E17315" t="b">
        <v>0</v>
      </c>
      <c r="F17315" s="42" t="s">
        <v>10906</v>
      </c>
    </row>
    <row r="17316" spans="1:6" x14ac:dyDescent="0.2">
      <c r="A17316" s="42" t="s">
        <v>5490</v>
      </c>
      <c r="B17316" s="42" t="s">
        <v>8462</v>
      </c>
      <c r="C17316">
        <v>2013</v>
      </c>
      <c r="D17316" s="42" t="s">
        <v>8513</v>
      </c>
      <c r="E17316" t="b">
        <v>0</v>
      </c>
      <c r="F17316" s="42" t="s">
        <v>10906</v>
      </c>
    </row>
    <row r="17317" spans="1:6" x14ac:dyDescent="0.2">
      <c r="A17317" s="42" t="s">
        <v>5490</v>
      </c>
      <c r="B17317" s="42" t="s">
        <v>8462</v>
      </c>
      <c r="C17317">
        <v>2014</v>
      </c>
      <c r="D17317" s="42" t="s">
        <v>9193</v>
      </c>
      <c r="E17317" t="b">
        <v>0</v>
      </c>
      <c r="F17317" s="42" t="s">
        <v>10906</v>
      </c>
    </row>
    <row r="17318" spans="1:6" x14ac:dyDescent="0.2">
      <c r="A17318" s="42" t="s">
        <v>5490</v>
      </c>
      <c r="B17318" s="42" t="s">
        <v>8462</v>
      </c>
      <c r="C17318">
        <v>2015</v>
      </c>
      <c r="D17318" s="42" t="s">
        <v>8530</v>
      </c>
      <c r="E17318" t="b">
        <v>0</v>
      </c>
      <c r="F17318" s="42" t="s">
        <v>10906</v>
      </c>
    </row>
    <row r="17319" spans="1:6" x14ac:dyDescent="0.2">
      <c r="A17319" s="42" t="s">
        <v>5490</v>
      </c>
      <c r="B17319" s="42" t="s">
        <v>8462</v>
      </c>
      <c r="C17319">
        <v>2016</v>
      </c>
      <c r="D17319" s="42" t="s">
        <v>10377</v>
      </c>
      <c r="E17319" t="b">
        <v>0</v>
      </c>
      <c r="F17319" s="42" t="s">
        <v>10906</v>
      </c>
    </row>
    <row r="17320" spans="1:6" x14ac:dyDescent="0.2">
      <c r="A17320" s="42" t="s">
        <v>5490</v>
      </c>
      <c r="B17320" s="42" t="s">
        <v>8462</v>
      </c>
      <c r="C17320">
        <v>2017</v>
      </c>
      <c r="D17320" s="42" t="s">
        <v>8672</v>
      </c>
      <c r="E17320" t="b">
        <v>0</v>
      </c>
      <c r="F17320" s="42" t="s">
        <v>10906</v>
      </c>
    </row>
    <row r="17321" spans="1:6" x14ac:dyDescent="0.2">
      <c r="A17321" s="42" t="s">
        <v>5490</v>
      </c>
      <c r="B17321" s="42" t="s">
        <v>8462</v>
      </c>
      <c r="C17321">
        <v>2018</v>
      </c>
      <c r="D17321" s="42" t="s">
        <v>9101</v>
      </c>
      <c r="E17321" t="b">
        <v>0</v>
      </c>
      <c r="F17321" s="42" t="s">
        <v>10906</v>
      </c>
    </row>
    <row r="17322" spans="1:6" x14ac:dyDescent="0.2">
      <c r="A17322" s="42" t="s">
        <v>5490</v>
      </c>
      <c r="B17322" s="42" t="s">
        <v>8462</v>
      </c>
      <c r="C17322">
        <v>2019</v>
      </c>
      <c r="D17322" s="42" t="s">
        <v>9136</v>
      </c>
      <c r="E17322" t="b">
        <v>0</v>
      </c>
      <c r="F17322" s="42" t="s">
        <v>10906</v>
      </c>
    </row>
    <row r="17323" spans="1:6" x14ac:dyDescent="0.2">
      <c r="A17323" s="42" t="s">
        <v>5490</v>
      </c>
      <c r="B17323" s="42" t="s">
        <v>8464</v>
      </c>
      <c r="C17323">
        <v>2013</v>
      </c>
      <c r="D17323" s="42" t="s">
        <v>9171</v>
      </c>
      <c r="E17323" t="b">
        <v>0</v>
      </c>
      <c r="F17323" s="42" t="s">
        <v>10906</v>
      </c>
    </row>
    <row r="17324" spans="1:6" x14ac:dyDescent="0.2">
      <c r="A17324" s="42" t="s">
        <v>5490</v>
      </c>
      <c r="B17324" s="42" t="s">
        <v>8464</v>
      </c>
      <c r="C17324">
        <v>2014</v>
      </c>
      <c r="D17324" s="42" t="s">
        <v>9172</v>
      </c>
      <c r="E17324" t="b">
        <v>0</v>
      </c>
      <c r="F17324" s="42" t="s">
        <v>10906</v>
      </c>
    </row>
    <row r="17325" spans="1:6" x14ac:dyDescent="0.2">
      <c r="A17325" s="42" t="s">
        <v>5490</v>
      </c>
      <c r="B17325" s="42" t="s">
        <v>8464</v>
      </c>
      <c r="C17325">
        <v>2015</v>
      </c>
      <c r="D17325" s="42" t="s">
        <v>9168</v>
      </c>
      <c r="E17325" t="b">
        <v>0</v>
      </c>
      <c r="F17325" s="42" t="s">
        <v>10906</v>
      </c>
    </row>
    <row r="17326" spans="1:6" x14ac:dyDescent="0.2">
      <c r="A17326" s="42" t="s">
        <v>5490</v>
      </c>
      <c r="B17326" s="42" t="s">
        <v>8464</v>
      </c>
      <c r="C17326">
        <v>2016</v>
      </c>
      <c r="D17326" s="42" t="s">
        <v>9135</v>
      </c>
      <c r="E17326" t="b">
        <v>0</v>
      </c>
      <c r="F17326" s="42" t="s">
        <v>10906</v>
      </c>
    </row>
    <row r="17327" spans="1:6" x14ac:dyDescent="0.2">
      <c r="A17327" s="42" t="s">
        <v>5490</v>
      </c>
      <c r="B17327" s="42" t="s">
        <v>8464</v>
      </c>
      <c r="C17327">
        <v>2017</v>
      </c>
      <c r="D17327" s="42" t="s">
        <v>8594</v>
      </c>
      <c r="E17327" t="b">
        <v>0</v>
      </c>
      <c r="F17327" s="42" t="s">
        <v>10906</v>
      </c>
    </row>
    <row r="17328" spans="1:6" x14ac:dyDescent="0.2">
      <c r="A17328" s="42" t="s">
        <v>5490</v>
      </c>
      <c r="B17328" s="42" t="s">
        <v>8464</v>
      </c>
      <c r="C17328">
        <v>2018</v>
      </c>
      <c r="D17328" s="42" t="s">
        <v>9125</v>
      </c>
      <c r="E17328" t="b">
        <v>0</v>
      </c>
      <c r="F17328" s="42" t="s">
        <v>10906</v>
      </c>
    </row>
    <row r="17329" spans="1:6" x14ac:dyDescent="0.2">
      <c r="A17329" s="42" t="s">
        <v>5490</v>
      </c>
      <c r="B17329" s="42" t="s">
        <v>8464</v>
      </c>
      <c r="C17329">
        <v>2019</v>
      </c>
      <c r="D17329" s="42" t="s">
        <v>8552</v>
      </c>
      <c r="E17329" t="b">
        <v>0</v>
      </c>
      <c r="F17329" s="42" t="s">
        <v>10906</v>
      </c>
    </row>
    <row r="17330" spans="1:6" x14ac:dyDescent="0.2">
      <c r="A17330" s="42" t="s">
        <v>5492</v>
      </c>
      <c r="B17330" s="42" t="s">
        <v>8454</v>
      </c>
      <c r="C17330">
        <v>2013</v>
      </c>
      <c r="D17330" s="42" t="s">
        <v>9206</v>
      </c>
      <c r="E17330" t="b">
        <v>0</v>
      </c>
      <c r="F17330" s="42" t="s">
        <v>10906</v>
      </c>
    </row>
    <row r="17331" spans="1:6" x14ac:dyDescent="0.2">
      <c r="A17331" s="42" t="s">
        <v>5492</v>
      </c>
      <c r="B17331" s="42" t="s">
        <v>8454</v>
      </c>
      <c r="C17331">
        <v>2014</v>
      </c>
      <c r="D17331" s="42" t="s">
        <v>9193</v>
      </c>
      <c r="E17331" t="b">
        <v>0</v>
      </c>
      <c r="F17331" s="42" t="s">
        <v>10906</v>
      </c>
    </row>
    <row r="17332" spans="1:6" x14ac:dyDescent="0.2">
      <c r="A17332" s="42" t="s">
        <v>5492</v>
      </c>
      <c r="B17332" s="42" t="s">
        <v>8454</v>
      </c>
      <c r="C17332">
        <v>2015</v>
      </c>
      <c r="D17332" s="42" t="s">
        <v>9001</v>
      </c>
      <c r="E17332" t="b">
        <v>0</v>
      </c>
      <c r="F17332" s="42" t="s">
        <v>10906</v>
      </c>
    </row>
    <row r="17333" spans="1:6" x14ac:dyDescent="0.2">
      <c r="A17333" s="42" t="s">
        <v>5492</v>
      </c>
      <c r="B17333" s="42" t="s">
        <v>8454</v>
      </c>
      <c r="C17333">
        <v>2016</v>
      </c>
      <c r="D17333" s="42" t="s">
        <v>10377</v>
      </c>
      <c r="E17333" t="b">
        <v>0</v>
      </c>
      <c r="F17333" s="42" t="s">
        <v>10906</v>
      </c>
    </row>
    <row r="17334" spans="1:6" x14ac:dyDescent="0.2">
      <c r="A17334" s="42" t="s">
        <v>5492</v>
      </c>
      <c r="B17334" s="42" t="s">
        <v>8454</v>
      </c>
      <c r="C17334">
        <v>2017</v>
      </c>
      <c r="D17334" s="42" t="s">
        <v>8672</v>
      </c>
      <c r="E17334" t="b">
        <v>0</v>
      </c>
      <c r="F17334" s="42" t="s">
        <v>10906</v>
      </c>
    </row>
    <row r="17335" spans="1:6" x14ac:dyDescent="0.2">
      <c r="A17335" s="42" t="s">
        <v>5492</v>
      </c>
      <c r="B17335" s="42" t="s">
        <v>8454</v>
      </c>
      <c r="C17335">
        <v>2018</v>
      </c>
      <c r="D17335" s="42" t="s">
        <v>9101</v>
      </c>
      <c r="E17335" t="b">
        <v>0</v>
      </c>
      <c r="F17335" s="42" t="s">
        <v>10906</v>
      </c>
    </row>
    <row r="17336" spans="1:6" x14ac:dyDescent="0.2">
      <c r="A17336" s="42" t="s">
        <v>5492</v>
      </c>
      <c r="B17336" s="42" t="s">
        <v>8454</v>
      </c>
      <c r="C17336">
        <v>2019</v>
      </c>
      <c r="D17336" s="42" t="s">
        <v>9006</v>
      </c>
      <c r="E17336" t="b">
        <v>0</v>
      </c>
      <c r="F17336" s="42" t="s">
        <v>10906</v>
      </c>
    </row>
    <row r="17337" spans="1:6" x14ac:dyDescent="0.2">
      <c r="A17337" s="42" t="s">
        <v>5492</v>
      </c>
      <c r="B17337" s="42" t="s">
        <v>8462</v>
      </c>
      <c r="C17337">
        <v>2013</v>
      </c>
      <c r="D17337" s="42" t="s">
        <v>8513</v>
      </c>
      <c r="E17337" t="b">
        <v>0</v>
      </c>
      <c r="F17337" s="42" t="s">
        <v>10906</v>
      </c>
    </row>
    <row r="17338" spans="1:6" x14ac:dyDescent="0.2">
      <c r="A17338" s="42" t="s">
        <v>5492</v>
      </c>
      <c r="B17338" s="42" t="s">
        <v>8462</v>
      </c>
      <c r="C17338">
        <v>2014</v>
      </c>
      <c r="D17338" s="42" t="s">
        <v>9193</v>
      </c>
      <c r="E17338" t="b">
        <v>0</v>
      </c>
      <c r="F17338" s="42" t="s">
        <v>10906</v>
      </c>
    </row>
    <row r="17339" spans="1:6" x14ac:dyDescent="0.2">
      <c r="A17339" s="42" t="s">
        <v>5492</v>
      </c>
      <c r="B17339" s="42" t="s">
        <v>8462</v>
      </c>
      <c r="C17339">
        <v>2015</v>
      </c>
      <c r="D17339" s="42" t="s">
        <v>8530</v>
      </c>
      <c r="E17339" t="b">
        <v>0</v>
      </c>
      <c r="F17339" s="42" t="s">
        <v>10906</v>
      </c>
    </row>
    <row r="17340" spans="1:6" x14ac:dyDescent="0.2">
      <c r="A17340" s="42" t="s">
        <v>5492</v>
      </c>
      <c r="B17340" s="42" t="s">
        <v>8462</v>
      </c>
      <c r="C17340">
        <v>2016</v>
      </c>
      <c r="D17340" s="42" t="s">
        <v>10377</v>
      </c>
      <c r="E17340" t="b">
        <v>0</v>
      </c>
      <c r="F17340" s="42" t="s">
        <v>10906</v>
      </c>
    </row>
    <row r="17341" spans="1:6" x14ac:dyDescent="0.2">
      <c r="A17341" s="42" t="s">
        <v>5492</v>
      </c>
      <c r="B17341" s="42" t="s">
        <v>8462</v>
      </c>
      <c r="C17341">
        <v>2017</v>
      </c>
      <c r="D17341" s="42" t="s">
        <v>8672</v>
      </c>
      <c r="E17341" t="b">
        <v>0</v>
      </c>
      <c r="F17341" s="42" t="s">
        <v>10906</v>
      </c>
    </row>
    <row r="17342" spans="1:6" x14ac:dyDescent="0.2">
      <c r="A17342" s="42" t="s">
        <v>5492</v>
      </c>
      <c r="B17342" s="42" t="s">
        <v>8462</v>
      </c>
      <c r="C17342">
        <v>2018</v>
      </c>
      <c r="D17342" s="42" t="s">
        <v>9101</v>
      </c>
      <c r="E17342" t="b">
        <v>0</v>
      </c>
      <c r="F17342" s="42" t="s">
        <v>10906</v>
      </c>
    </row>
    <row r="17343" spans="1:6" x14ac:dyDescent="0.2">
      <c r="A17343" s="42" t="s">
        <v>5492</v>
      </c>
      <c r="B17343" s="42" t="s">
        <v>8462</v>
      </c>
      <c r="C17343">
        <v>2019</v>
      </c>
      <c r="D17343" s="42" t="s">
        <v>9136</v>
      </c>
      <c r="E17343" t="b">
        <v>0</v>
      </c>
      <c r="F17343" s="42" t="s">
        <v>10906</v>
      </c>
    </row>
    <row r="17344" spans="1:6" x14ac:dyDescent="0.2">
      <c r="A17344" s="42" t="s">
        <v>5492</v>
      </c>
      <c r="B17344" s="42" t="s">
        <v>8464</v>
      </c>
      <c r="C17344">
        <v>2013</v>
      </c>
      <c r="D17344" s="42" t="s">
        <v>9171</v>
      </c>
      <c r="E17344" t="b">
        <v>0</v>
      </c>
      <c r="F17344" s="42" t="s">
        <v>10906</v>
      </c>
    </row>
    <row r="17345" spans="1:6" x14ac:dyDescent="0.2">
      <c r="A17345" s="42" t="s">
        <v>5492</v>
      </c>
      <c r="B17345" s="42" t="s">
        <v>8464</v>
      </c>
      <c r="C17345">
        <v>2014</v>
      </c>
      <c r="D17345" s="42" t="s">
        <v>9172</v>
      </c>
      <c r="E17345" t="b">
        <v>0</v>
      </c>
      <c r="F17345" s="42" t="s">
        <v>10906</v>
      </c>
    </row>
    <row r="17346" spans="1:6" x14ac:dyDescent="0.2">
      <c r="A17346" s="42" t="s">
        <v>5492</v>
      </c>
      <c r="B17346" s="42" t="s">
        <v>8464</v>
      </c>
      <c r="C17346">
        <v>2015</v>
      </c>
      <c r="D17346" s="42" t="s">
        <v>9168</v>
      </c>
      <c r="E17346" t="b">
        <v>0</v>
      </c>
      <c r="F17346" s="42" t="s">
        <v>10906</v>
      </c>
    </row>
    <row r="17347" spans="1:6" x14ac:dyDescent="0.2">
      <c r="A17347" s="42" t="s">
        <v>5492</v>
      </c>
      <c r="B17347" s="42" t="s">
        <v>8464</v>
      </c>
      <c r="C17347">
        <v>2016</v>
      </c>
      <c r="D17347" s="42" t="s">
        <v>9135</v>
      </c>
      <c r="E17347" t="b">
        <v>0</v>
      </c>
      <c r="F17347" s="42" t="s">
        <v>10906</v>
      </c>
    </row>
    <row r="17348" spans="1:6" x14ac:dyDescent="0.2">
      <c r="A17348" s="42" t="s">
        <v>5492</v>
      </c>
      <c r="B17348" s="42" t="s">
        <v>8464</v>
      </c>
      <c r="C17348">
        <v>2017</v>
      </c>
      <c r="D17348" s="42" t="s">
        <v>8594</v>
      </c>
      <c r="E17348" t="b">
        <v>0</v>
      </c>
      <c r="F17348" s="42" t="s">
        <v>10906</v>
      </c>
    </row>
    <row r="17349" spans="1:6" x14ac:dyDescent="0.2">
      <c r="A17349" s="42" t="s">
        <v>5492</v>
      </c>
      <c r="B17349" s="42" t="s">
        <v>8464</v>
      </c>
      <c r="C17349">
        <v>2018</v>
      </c>
      <c r="D17349" s="42" t="s">
        <v>9125</v>
      </c>
      <c r="E17349" t="b">
        <v>0</v>
      </c>
      <c r="F17349" s="42" t="s">
        <v>10906</v>
      </c>
    </row>
    <row r="17350" spans="1:6" x14ac:dyDescent="0.2">
      <c r="A17350" s="42" t="s">
        <v>5492</v>
      </c>
      <c r="B17350" s="42" t="s">
        <v>8464</v>
      </c>
      <c r="C17350">
        <v>2019</v>
      </c>
      <c r="D17350" s="42" t="s">
        <v>8552</v>
      </c>
      <c r="E17350" t="b">
        <v>0</v>
      </c>
      <c r="F17350" s="42" t="s">
        <v>10906</v>
      </c>
    </row>
    <row r="17351" spans="1:6" x14ac:dyDescent="0.2">
      <c r="A17351" s="42" t="s">
        <v>5497</v>
      </c>
      <c r="B17351" s="42" t="s">
        <v>8454</v>
      </c>
      <c r="C17351">
        <v>2013</v>
      </c>
      <c r="D17351" s="42" t="s">
        <v>9172</v>
      </c>
      <c r="E17351" t="b">
        <v>0</v>
      </c>
      <c r="F17351" s="42" t="s">
        <v>10944</v>
      </c>
    </row>
    <row r="17352" spans="1:6" x14ac:dyDescent="0.2">
      <c r="A17352" s="42" t="s">
        <v>5497</v>
      </c>
      <c r="B17352" s="42" t="s">
        <v>8454</v>
      </c>
      <c r="C17352">
        <v>2014</v>
      </c>
      <c r="D17352" s="42" t="s">
        <v>8588</v>
      </c>
      <c r="E17352" t="b">
        <v>0</v>
      </c>
      <c r="F17352" s="42" t="s">
        <v>10944</v>
      </c>
    </row>
    <row r="17353" spans="1:6" x14ac:dyDescent="0.2">
      <c r="A17353" s="42" t="s">
        <v>5497</v>
      </c>
      <c r="B17353" s="42" t="s">
        <v>8454</v>
      </c>
      <c r="C17353">
        <v>2015</v>
      </c>
      <c r="D17353" s="42" t="s">
        <v>8608</v>
      </c>
      <c r="E17353" t="b">
        <v>0</v>
      </c>
      <c r="F17353" s="42" t="s">
        <v>10944</v>
      </c>
    </row>
    <row r="17354" spans="1:6" x14ac:dyDescent="0.2">
      <c r="A17354" s="42" t="s">
        <v>5497</v>
      </c>
      <c r="B17354" s="42" t="s">
        <v>8454</v>
      </c>
      <c r="C17354">
        <v>2016</v>
      </c>
      <c r="D17354" s="42" t="s">
        <v>8639</v>
      </c>
      <c r="E17354" t="b">
        <v>0</v>
      </c>
      <c r="F17354" s="42" t="s">
        <v>10944</v>
      </c>
    </row>
    <row r="17355" spans="1:6" x14ac:dyDescent="0.2">
      <c r="A17355" s="42" t="s">
        <v>5497</v>
      </c>
      <c r="B17355" s="42" t="s">
        <v>8454</v>
      </c>
      <c r="C17355">
        <v>2017</v>
      </c>
      <c r="D17355" s="42" t="s">
        <v>9019</v>
      </c>
      <c r="E17355" t="b">
        <v>0</v>
      </c>
      <c r="F17355" s="42" t="s">
        <v>10944</v>
      </c>
    </row>
    <row r="17356" spans="1:6" x14ac:dyDescent="0.2">
      <c r="A17356" s="42" t="s">
        <v>5497</v>
      </c>
      <c r="B17356" s="42" t="s">
        <v>8454</v>
      </c>
      <c r="C17356">
        <v>2018</v>
      </c>
      <c r="D17356" s="42" t="s">
        <v>8828</v>
      </c>
      <c r="E17356" t="b">
        <v>0</v>
      </c>
      <c r="F17356" s="42" t="s">
        <v>10944</v>
      </c>
    </row>
    <row r="17357" spans="1:6" x14ac:dyDescent="0.2">
      <c r="A17357" s="42" t="s">
        <v>5497</v>
      </c>
      <c r="B17357" s="42" t="s">
        <v>8454</v>
      </c>
      <c r="C17357">
        <v>2019</v>
      </c>
      <c r="D17357" s="42" t="s">
        <v>9318</v>
      </c>
      <c r="E17357" t="b">
        <v>0</v>
      </c>
      <c r="F17357" s="42" t="s">
        <v>10944</v>
      </c>
    </row>
    <row r="17358" spans="1:6" x14ac:dyDescent="0.2">
      <c r="A17358" s="42" t="s">
        <v>5497</v>
      </c>
      <c r="B17358" s="42" t="s">
        <v>8462</v>
      </c>
      <c r="C17358">
        <v>2013</v>
      </c>
      <c r="D17358" s="42" t="s">
        <v>8968</v>
      </c>
      <c r="E17358" t="b">
        <v>0</v>
      </c>
      <c r="F17358" s="42" t="s">
        <v>10944</v>
      </c>
    </row>
    <row r="17359" spans="1:6" x14ac:dyDescent="0.2">
      <c r="A17359" s="42" t="s">
        <v>5497</v>
      </c>
      <c r="B17359" s="42" t="s">
        <v>8462</v>
      </c>
      <c r="C17359">
        <v>2014</v>
      </c>
      <c r="D17359" s="42" t="s">
        <v>9165</v>
      </c>
      <c r="E17359" t="b">
        <v>0</v>
      </c>
      <c r="F17359" s="42" t="s">
        <v>10944</v>
      </c>
    </row>
    <row r="17360" spans="1:6" x14ac:dyDescent="0.2">
      <c r="A17360" s="42" t="s">
        <v>5497</v>
      </c>
      <c r="B17360" s="42" t="s">
        <v>8462</v>
      </c>
      <c r="C17360">
        <v>2015</v>
      </c>
      <c r="D17360" s="42" t="s">
        <v>8597</v>
      </c>
      <c r="E17360" t="b">
        <v>0</v>
      </c>
      <c r="F17360" s="42" t="s">
        <v>10944</v>
      </c>
    </row>
    <row r="17361" spans="1:6" x14ac:dyDescent="0.2">
      <c r="A17361" s="42" t="s">
        <v>5497</v>
      </c>
      <c r="B17361" s="42" t="s">
        <v>8462</v>
      </c>
      <c r="C17361">
        <v>2016</v>
      </c>
      <c r="D17361" s="42" t="s">
        <v>8607</v>
      </c>
      <c r="E17361" t="b">
        <v>0</v>
      </c>
      <c r="F17361" s="42" t="s">
        <v>10944</v>
      </c>
    </row>
    <row r="17362" spans="1:6" x14ac:dyDescent="0.2">
      <c r="A17362" s="42" t="s">
        <v>5497</v>
      </c>
      <c r="B17362" s="42" t="s">
        <v>8462</v>
      </c>
      <c r="C17362">
        <v>2017</v>
      </c>
      <c r="D17362" s="42" t="s">
        <v>8681</v>
      </c>
      <c r="E17362" t="b">
        <v>0</v>
      </c>
      <c r="F17362" s="42" t="s">
        <v>10944</v>
      </c>
    </row>
    <row r="17363" spans="1:6" x14ac:dyDescent="0.2">
      <c r="A17363" s="42" t="s">
        <v>5497</v>
      </c>
      <c r="B17363" s="42" t="s">
        <v>8462</v>
      </c>
      <c r="C17363">
        <v>2018</v>
      </c>
      <c r="D17363" s="42" t="s">
        <v>8934</v>
      </c>
      <c r="E17363" t="b">
        <v>0</v>
      </c>
      <c r="F17363" s="42" t="s">
        <v>10944</v>
      </c>
    </row>
    <row r="17364" spans="1:6" x14ac:dyDescent="0.2">
      <c r="A17364" s="42" t="s">
        <v>5497</v>
      </c>
      <c r="B17364" s="42" t="s">
        <v>8462</v>
      </c>
      <c r="C17364">
        <v>2019</v>
      </c>
      <c r="D17364" s="42" t="s">
        <v>8982</v>
      </c>
      <c r="E17364" t="b">
        <v>0</v>
      </c>
      <c r="F17364" s="42" t="s">
        <v>10944</v>
      </c>
    </row>
    <row r="17365" spans="1:6" x14ac:dyDescent="0.2">
      <c r="A17365" s="42" t="s">
        <v>5497</v>
      </c>
      <c r="B17365" s="42" t="s">
        <v>8464</v>
      </c>
      <c r="C17365">
        <v>2013</v>
      </c>
      <c r="D17365" s="42" t="s">
        <v>8496</v>
      </c>
      <c r="E17365" t="b">
        <v>0</v>
      </c>
      <c r="F17365" s="42" t="s">
        <v>10944</v>
      </c>
    </row>
    <row r="17366" spans="1:6" x14ac:dyDescent="0.2">
      <c r="A17366" s="42" t="s">
        <v>5497</v>
      </c>
      <c r="B17366" s="42" t="s">
        <v>8464</v>
      </c>
      <c r="C17366">
        <v>2014</v>
      </c>
      <c r="D17366" s="42" t="s">
        <v>8496</v>
      </c>
      <c r="E17366" t="b">
        <v>0</v>
      </c>
      <c r="F17366" s="42" t="s">
        <v>10944</v>
      </c>
    </row>
    <row r="17367" spans="1:6" x14ac:dyDescent="0.2">
      <c r="A17367" s="42" t="s">
        <v>5497</v>
      </c>
      <c r="B17367" s="42" t="s">
        <v>8464</v>
      </c>
      <c r="C17367">
        <v>2015</v>
      </c>
      <c r="D17367" s="42" t="s">
        <v>8496</v>
      </c>
      <c r="E17367" t="b">
        <v>0</v>
      </c>
      <c r="F17367" s="42" t="s">
        <v>10944</v>
      </c>
    </row>
    <row r="17368" spans="1:6" x14ac:dyDescent="0.2">
      <c r="A17368" s="42" t="s">
        <v>5497</v>
      </c>
      <c r="B17368" s="42" t="s">
        <v>8464</v>
      </c>
      <c r="C17368">
        <v>2016</v>
      </c>
      <c r="D17368" s="42" t="s">
        <v>8496</v>
      </c>
      <c r="E17368" t="b">
        <v>0</v>
      </c>
      <c r="F17368" s="42" t="s">
        <v>10944</v>
      </c>
    </row>
    <row r="17369" spans="1:6" x14ac:dyDescent="0.2">
      <c r="A17369" s="42" t="s">
        <v>5497</v>
      </c>
      <c r="B17369" s="42" t="s">
        <v>8464</v>
      </c>
      <c r="C17369">
        <v>2017</v>
      </c>
      <c r="D17369" s="42" t="s">
        <v>8496</v>
      </c>
      <c r="E17369" t="b">
        <v>0</v>
      </c>
      <c r="F17369" s="42" t="s">
        <v>10944</v>
      </c>
    </row>
    <row r="17370" spans="1:6" x14ac:dyDescent="0.2">
      <c r="A17370" s="42" t="s">
        <v>5497</v>
      </c>
      <c r="B17370" s="42" t="s">
        <v>8464</v>
      </c>
      <c r="C17370">
        <v>2018</v>
      </c>
      <c r="D17370" s="42" t="s">
        <v>8496</v>
      </c>
      <c r="E17370" t="b">
        <v>0</v>
      </c>
      <c r="F17370" s="42" t="s">
        <v>10944</v>
      </c>
    </row>
    <row r="17371" spans="1:6" x14ac:dyDescent="0.2">
      <c r="A17371" s="42" t="s">
        <v>5497</v>
      </c>
      <c r="B17371" s="42" t="s">
        <v>8464</v>
      </c>
      <c r="C17371">
        <v>2019</v>
      </c>
      <c r="D17371" s="42" t="s">
        <v>8496</v>
      </c>
      <c r="E17371" t="b">
        <v>0</v>
      </c>
      <c r="F17371" s="42" t="s">
        <v>10944</v>
      </c>
    </row>
    <row r="17372" spans="1:6" x14ac:dyDescent="0.2">
      <c r="A17372" s="42" t="s">
        <v>5499</v>
      </c>
      <c r="B17372" s="42" t="s">
        <v>8454</v>
      </c>
      <c r="C17372">
        <v>2015</v>
      </c>
      <c r="D17372" s="42" t="s">
        <v>8996</v>
      </c>
      <c r="E17372" t="b">
        <v>0</v>
      </c>
      <c r="F17372" s="42" t="s">
        <v>10959</v>
      </c>
    </row>
    <row r="17373" spans="1:6" x14ac:dyDescent="0.2">
      <c r="A17373" s="42" t="s">
        <v>5499</v>
      </c>
      <c r="B17373" s="42" t="s">
        <v>8454</v>
      </c>
      <c r="C17373">
        <v>2016</v>
      </c>
      <c r="D17373" s="42" t="s">
        <v>9321</v>
      </c>
      <c r="E17373" t="b">
        <v>0</v>
      </c>
      <c r="F17373" s="42" t="s">
        <v>10959</v>
      </c>
    </row>
    <row r="17374" spans="1:6" x14ac:dyDescent="0.2">
      <c r="A17374" s="42" t="s">
        <v>5499</v>
      </c>
      <c r="B17374" s="42" t="s">
        <v>8454</v>
      </c>
      <c r="C17374">
        <v>2017</v>
      </c>
      <c r="D17374" s="42" t="s">
        <v>8706</v>
      </c>
      <c r="E17374" t="b">
        <v>0</v>
      </c>
      <c r="F17374" s="42" t="s">
        <v>10959</v>
      </c>
    </row>
    <row r="17375" spans="1:6" x14ac:dyDescent="0.2">
      <c r="A17375" s="42" t="s">
        <v>5499</v>
      </c>
      <c r="B17375" s="42" t="s">
        <v>8454</v>
      </c>
      <c r="C17375">
        <v>2018</v>
      </c>
      <c r="D17375" s="42" t="s">
        <v>8591</v>
      </c>
      <c r="E17375" t="b">
        <v>0</v>
      </c>
      <c r="F17375" s="42" t="s">
        <v>10959</v>
      </c>
    </row>
    <row r="17376" spans="1:6" x14ac:dyDescent="0.2">
      <c r="A17376" s="42" t="s">
        <v>5499</v>
      </c>
      <c r="B17376" s="42" t="s">
        <v>8454</v>
      </c>
      <c r="C17376">
        <v>2019</v>
      </c>
      <c r="D17376" s="42" t="s">
        <v>9152</v>
      </c>
      <c r="E17376" t="b">
        <v>0</v>
      </c>
      <c r="F17376" s="42" t="s">
        <v>10959</v>
      </c>
    </row>
    <row r="17377" spans="1:6" x14ac:dyDescent="0.2">
      <c r="A17377" s="42" t="s">
        <v>5499</v>
      </c>
      <c r="B17377" s="42" t="s">
        <v>8462</v>
      </c>
      <c r="C17377">
        <v>2015</v>
      </c>
      <c r="D17377" s="42" t="s">
        <v>8996</v>
      </c>
      <c r="E17377" t="b">
        <v>0</v>
      </c>
      <c r="F17377" s="42" t="s">
        <v>10959</v>
      </c>
    </row>
    <row r="17378" spans="1:6" x14ac:dyDescent="0.2">
      <c r="A17378" s="42" t="s">
        <v>5499</v>
      </c>
      <c r="B17378" s="42" t="s">
        <v>8462</v>
      </c>
      <c r="C17378">
        <v>2016</v>
      </c>
      <c r="D17378" s="42" t="s">
        <v>9321</v>
      </c>
      <c r="E17378" t="b">
        <v>0</v>
      </c>
      <c r="F17378" s="42" t="s">
        <v>10959</v>
      </c>
    </row>
    <row r="17379" spans="1:6" x14ac:dyDescent="0.2">
      <c r="A17379" s="42" t="s">
        <v>5499</v>
      </c>
      <c r="B17379" s="42" t="s">
        <v>8462</v>
      </c>
      <c r="C17379">
        <v>2017</v>
      </c>
      <c r="D17379" s="42" t="s">
        <v>9197</v>
      </c>
      <c r="E17379" t="b">
        <v>0</v>
      </c>
      <c r="F17379" s="42" t="s">
        <v>10959</v>
      </c>
    </row>
    <row r="17380" spans="1:6" x14ac:dyDescent="0.2">
      <c r="A17380" s="42" t="s">
        <v>5499</v>
      </c>
      <c r="B17380" s="42" t="s">
        <v>8462</v>
      </c>
      <c r="C17380">
        <v>2018</v>
      </c>
      <c r="D17380" s="42" t="s">
        <v>8712</v>
      </c>
      <c r="E17380" t="b">
        <v>0</v>
      </c>
      <c r="F17380" s="42" t="s">
        <v>10959</v>
      </c>
    </row>
    <row r="17381" spans="1:6" x14ac:dyDescent="0.2">
      <c r="A17381" s="42" t="s">
        <v>5499</v>
      </c>
      <c r="B17381" s="42" t="s">
        <v>8462</v>
      </c>
      <c r="C17381">
        <v>2019</v>
      </c>
      <c r="D17381" s="42" t="s">
        <v>9152</v>
      </c>
      <c r="E17381" t="b">
        <v>0</v>
      </c>
      <c r="F17381" s="42" t="s">
        <v>10959</v>
      </c>
    </row>
    <row r="17382" spans="1:6" x14ac:dyDescent="0.2">
      <c r="A17382" s="42" t="s">
        <v>5499</v>
      </c>
      <c r="B17382" s="42" t="s">
        <v>8464</v>
      </c>
      <c r="C17382">
        <v>2015</v>
      </c>
      <c r="D17382" s="42" t="s">
        <v>8727</v>
      </c>
      <c r="E17382" t="b">
        <v>0</v>
      </c>
      <c r="F17382" s="42" t="s">
        <v>10959</v>
      </c>
    </row>
    <row r="17383" spans="1:6" x14ac:dyDescent="0.2">
      <c r="A17383" s="42" t="s">
        <v>5499</v>
      </c>
      <c r="B17383" s="42" t="s">
        <v>8464</v>
      </c>
      <c r="C17383">
        <v>2016</v>
      </c>
      <c r="D17383" s="42" t="s">
        <v>9015</v>
      </c>
      <c r="E17383" t="b">
        <v>0</v>
      </c>
      <c r="F17383" s="42" t="s">
        <v>10959</v>
      </c>
    </row>
    <row r="17384" spans="1:6" x14ac:dyDescent="0.2">
      <c r="A17384" s="42" t="s">
        <v>5499</v>
      </c>
      <c r="B17384" s="42" t="s">
        <v>8464</v>
      </c>
      <c r="C17384">
        <v>2017</v>
      </c>
      <c r="D17384" s="42" t="s">
        <v>8596</v>
      </c>
      <c r="E17384" t="b">
        <v>0</v>
      </c>
      <c r="F17384" s="42" t="s">
        <v>10959</v>
      </c>
    </row>
    <row r="17385" spans="1:6" x14ac:dyDescent="0.2">
      <c r="A17385" s="42" t="s">
        <v>5499</v>
      </c>
      <c r="B17385" s="42" t="s">
        <v>8464</v>
      </c>
      <c r="C17385">
        <v>2018</v>
      </c>
      <c r="D17385" s="42" t="s">
        <v>8727</v>
      </c>
      <c r="E17385" t="b">
        <v>0</v>
      </c>
      <c r="F17385" s="42" t="s">
        <v>10959</v>
      </c>
    </row>
    <row r="17386" spans="1:6" x14ac:dyDescent="0.2">
      <c r="A17386" s="42" t="s">
        <v>5499</v>
      </c>
      <c r="B17386" s="42" t="s">
        <v>8464</v>
      </c>
      <c r="C17386">
        <v>2019</v>
      </c>
      <c r="D17386" s="42" t="s">
        <v>9015</v>
      </c>
      <c r="E17386" t="b">
        <v>0</v>
      </c>
      <c r="F17386" s="42" t="s">
        <v>10959</v>
      </c>
    </row>
    <row r="17387" spans="1:6" x14ac:dyDescent="0.2">
      <c r="A17387" s="42" t="s">
        <v>5505</v>
      </c>
      <c r="B17387" s="42" t="s">
        <v>8454</v>
      </c>
      <c r="C17387">
        <v>2014</v>
      </c>
      <c r="D17387" s="42" t="s">
        <v>8465</v>
      </c>
      <c r="E17387" t="b">
        <v>0</v>
      </c>
      <c r="F17387" s="42" t="s">
        <v>8718</v>
      </c>
    </row>
    <row r="17388" spans="1:6" x14ac:dyDescent="0.2">
      <c r="A17388" s="42" t="s">
        <v>5505</v>
      </c>
      <c r="B17388" s="42" t="s">
        <v>8454</v>
      </c>
      <c r="C17388">
        <v>2015</v>
      </c>
      <c r="D17388" s="42" t="s">
        <v>8719</v>
      </c>
      <c r="E17388" t="b">
        <v>0</v>
      </c>
      <c r="F17388" s="42" t="s">
        <v>8718</v>
      </c>
    </row>
    <row r="17389" spans="1:6" x14ac:dyDescent="0.2">
      <c r="A17389" s="42" t="s">
        <v>5505</v>
      </c>
      <c r="B17389" s="42" t="s">
        <v>8454</v>
      </c>
      <c r="C17389">
        <v>2016</v>
      </c>
      <c r="D17389" s="42" t="s">
        <v>8720</v>
      </c>
      <c r="E17389" t="b">
        <v>0</v>
      </c>
      <c r="F17389" s="42" t="s">
        <v>8718</v>
      </c>
    </row>
    <row r="17390" spans="1:6" x14ac:dyDescent="0.2">
      <c r="A17390" s="42" t="s">
        <v>5505</v>
      </c>
      <c r="B17390" s="42" t="s">
        <v>8454</v>
      </c>
      <c r="C17390">
        <v>2017</v>
      </c>
      <c r="D17390" s="42" t="s">
        <v>8721</v>
      </c>
      <c r="E17390" t="b">
        <v>0</v>
      </c>
      <c r="F17390" s="42" t="s">
        <v>8718</v>
      </c>
    </row>
    <row r="17391" spans="1:6" x14ac:dyDescent="0.2">
      <c r="A17391" s="42" t="s">
        <v>5505</v>
      </c>
      <c r="B17391" s="42" t="s">
        <v>8454</v>
      </c>
      <c r="C17391">
        <v>2018</v>
      </c>
      <c r="D17391" s="42" t="s">
        <v>8722</v>
      </c>
      <c r="E17391" t="b">
        <v>0</v>
      </c>
      <c r="F17391" s="42" t="s">
        <v>8718</v>
      </c>
    </row>
    <row r="17392" spans="1:6" x14ac:dyDescent="0.2">
      <c r="A17392" s="42" t="s">
        <v>5505</v>
      </c>
      <c r="B17392" s="42" t="s">
        <v>8454</v>
      </c>
      <c r="C17392">
        <v>2019</v>
      </c>
      <c r="D17392" s="42" t="s">
        <v>8723</v>
      </c>
      <c r="E17392" t="b">
        <v>0</v>
      </c>
      <c r="F17392" s="42" t="s">
        <v>8718</v>
      </c>
    </row>
    <row r="17393" spans="1:6" x14ac:dyDescent="0.2">
      <c r="A17393" s="42" t="s">
        <v>5505</v>
      </c>
      <c r="B17393" s="42" t="s">
        <v>8454</v>
      </c>
      <c r="C17393">
        <v>2020</v>
      </c>
      <c r="D17393" s="42" t="s">
        <v>8724</v>
      </c>
      <c r="E17393" t="b">
        <v>0</v>
      </c>
      <c r="F17393" s="42" t="s">
        <v>8718</v>
      </c>
    </row>
    <row r="17394" spans="1:6" x14ac:dyDescent="0.2">
      <c r="A17394" s="42" t="s">
        <v>5505</v>
      </c>
      <c r="B17394" s="42" t="s">
        <v>8462</v>
      </c>
      <c r="C17394">
        <v>2014</v>
      </c>
      <c r="D17394" s="42" t="s">
        <v>8725</v>
      </c>
      <c r="E17394" t="b">
        <v>0</v>
      </c>
      <c r="F17394" s="42" t="s">
        <v>8718</v>
      </c>
    </row>
    <row r="17395" spans="1:6" x14ac:dyDescent="0.2">
      <c r="A17395" s="42" t="s">
        <v>5505</v>
      </c>
      <c r="B17395" s="42" t="s">
        <v>8462</v>
      </c>
      <c r="C17395">
        <v>2015</v>
      </c>
      <c r="D17395" s="42" t="s">
        <v>8719</v>
      </c>
      <c r="E17395" t="b">
        <v>0</v>
      </c>
      <c r="F17395" s="42" t="s">
        <v>8718</v>
      </c>
    </row>
    <row r="17396" spans="1:6" x14ac:dyDescent="0.2">
      <c r="A17396" s="42" t="s">
        <v>5505</v>
      </c>
      <c r="B17396" s="42" t="s">
        <v>8462</v>
      </c>
      <c r="C17396">
        <v>2016</v>
      </c>
      <c r="D17396" s="42" t="s">
        <v>8720</v>
      </c>
      <c r="E17396" t="b">
        <v>0</v>
      </c>
      <c r="F17396" s="42" t="s">
        <v>8718</v>
      </c>
    </row>
    <row r="17397" spans="1:6" x14ac:dyDescent="0.2">
      <c r="A17397" s="42" t="s">
        <v>5505</v>
      </c>
      <c r="B17397" s="42" t="s">
        <v>8462</v>
      </c>
      <c r="C17397">
        <v>2017</v>
      </c>
      <c r="D17397" s="42" t="s">
        <v>8721</v>
      </c>
      <c r="E17397" t="b">
        <v>0</v>
      </c>
      <c r="F17397" s="42" t="s">
        <v>8718</v>
      </c>
    </row>
    <row r="17398" spans="1:6" x14ac:dyDescent="0.2">
      <c r="A17398" s="42" t="s">
        <v>5505</v>
      </c>
      <c r="B17398" s="42" t="s">
        <v>8462</v>
      </c>
      <c r="C17398">
        <v>2018</v>
      </c>
      <c r="D17398" s="42" t="s">
        <v>8722</v>
      </c>
      <c r="E17398" t="b">
        <v>0</v>
      </c>
      <c r="F17398" s="42" t="s">
        <v>8718</v>
      </c>
    </row>
    <row r="17399" spans="1:6" x14ac:dyDescent="0.2">
      <c r="A17399" s="42" t="s">
        <v>5505</v>
      </c>
      <c r="B17399" s="42" t="s">
        <v>8462</v>
      </c>
      <c r="C17399">
        <v>2019</v>
      </c>
      <c r="D17399" s="42" t="s">
        <v>8723</v>
      </c>
      <c r="E17399" t="b">
        <v>0</v>
      </c>
      <c r="F17399" s="42" t="s">
        <v>8718</v>
      </c>
    </row>
    <row r="17400" spans="1:6" x14ac:dyDescent="0.2">
      <c r="A17400" s="42" t="s">
        <v>5505</v>
      </c>
      <c r="B17400" s="42" t="s">
        <v>8462</v>
      </c>
      <c r="C17400">
        <v>2020</v>
      </c>
      <c r="D17400" s="42" t="s">
        <v>8482</v>
      </c>
      <c r="E17400" t="b">
        <v>0</v>
      </c>
      <c r="F17400" s="42" t="s">
        <v>8718</v>
      </c>
    </row>
    <row r="17401" spans="1:6" x14ac:dyDescent="0.2">
      <c r="A17401" s="42" t="s">
        <v>5505</v>
      </c>
      <c r="B17401" s="42" t="s">
        <v>8464</v>
      </c>
      <c r="C17401">
        <v>2014</v>
      </c>
      <c r="D17401" s="42" t="s">
        <v>8650</v>
      </c>
      <c r="E17401" t="b">
        <v>0</v>
      </c>
      <c r="F17401" s="42" t="s">
        <v>8718</v>
      </c>
    </row>
    <row r="17402" spans="1:6" x14ac:dyDescent="0.2">
      <c r="A17402" s="42" t="s">
        <v>5505</v>
      </c>
      <c r="B17402" s="42" t="s">
        <v>8464</v>
      </c>
      <c r="C17402">
        <v>2015</v>
      </c>
      <c r="D17402" s="42" t="s">
        <v>8726</v>
      </c>
      <c r="E17402" t="b">
        <v>0</v>
      </c>
      <c r="F17402" s="42" t="s">
        <v>8718</v>
      </c>
    </row>
    <row r="17403" spans="1:6" x14ac:dyDescent="0.2">
      <c r="A17403" s="42" t="s">
        <v>5505</v>
      </c>
      <c r="B17403" s="42" t="s">
        <v>8464</v>
      </c>
      <c r="C17403">
        <v>2016</v>
      </c>
      <c r="D17403" s="42" t="s">
        <v>8726</v>
      </c>
      <c r="E17403" t="b">
        <v>0</v>
      </c>
      <c r="F17403" s="42" t="s">
        <v>8718</v>
      </c>
    </row>
    <row r="17404" spans="1:6" x14ac:dyDescent="0.2">
      <c r="A17404" s="42" t="s">
        <v>5505</v>
      </c>
      <c r="B17404" s="42" t="s">
        <v>8464</v>
      </c>
      <c r="C17404">
        <v>2017</v>
      </c>
      <c r="D17404" s="42" t="s">
        <v>8727</v>
      </c>
      <c r="E17404" t="b">
        <v>0</v>
      </c>
      <c r="F17404" s="42" t="s">
        <v>8718</v>
      </c>
    </row>
    <row r="17405" spans="1:6" x14ac:dyDescent="0.2">
      <c r="A17405" s="42" t="s">
        <v>5505</v>
      </c>
      <c r="B17405" s="42" t="s">
        <v>8464</v>
      </c>
      <c r="C17405">
        <v>2018</v>
      </c>
      <c r="D17405" s="42" t="s">
        <v>8726</v>
      </c>
      <c r="E17405" t="b">
        <v>0</v>
      </c>
      <c r="F17405" s="42" t="s">
        <v>8718</v>
      </c>
    </row>
    <row r="17406" spans="1:6" x14ac:dyDescent="0.2">
      <c r="A17406" s="42" t="s">
        <v>5505</v>
      </c>
      <c r="B17406" s="42" t="s">
        <v>8464</v>
      </c>
      <c r="C17406">
        <v>2019</v>
      </c>
      <c r="D17406" s="42" t="s">
        <v>8598</v>
      </c>
      <c r="E17406" t="b">
        <v>0</v>
      </c>
      <c r="F17406" s="42" t="s">
        <v>8718</v>
      </c>
    </row>
    <row r="17407" spans="1:6" x14ac:dyDescent="0.2">
      <c r="A17407" s="42" t="s">
        <v>5505</v>
      </c>
      <c r="B17407" s="42" t="s">
        <v>8464</v>
      </c>
      <c r="C17407">
        <v>2020</v>
      </c>
      <c r="D17407" s="42" t="s">
        <v>8596</v>
      </c>
      <c r="E17407" t="b">
        <v>0</v>
      </c>
      <c r="F17407" s="42" t="s">
        <v>8718</v>
      </c>
    </row>
    <row r="17408" spans="1:6" x14ac:dyDescent="0.2">
      <c r="A17408" s="42" t="s">
        <v>5509</v>
      </c>
      <c r="B17408" s="42" t="s">
        <v>8454</v>
      </c>
      <c r="C17408">
        <v>2014</v>
      </c>
      <c r="D17408" s="42" t="s">
        <v>8465</v>
      </c>
      <c r="E17408" t="b">
        <v>0</v>
      </c>
      <c r="F17408" s="42" t="s">
        <v>8718</v>
      </c>
    </row>
    <row r="17409" spans="1:6" x14ac:dyDescent="0.2">
      <c r="A17409" s="42" t="s">
        <v>5509</v>
      </c>
      <c r="B17409" s="42" t="s">
        <v>8454</v>
      </c>
      <c r="C17409">
        <v>2015</v>
      </c>
      <c r="D17409" s="42" t="s">
        <v>8719</v>
      </c>
      <c r="E17409" t="b">
        <v>0</v>
      </c>
      <c r="F17409" s="42" t="s">
        <v>8718</v>
      </c>
    </row>
    <row r="17410" spans="1:6" x14ac:dyDescent="0.2">
      <c r="A17410" s="42" t="s">
        <v>5509</v>
      </c>
      <c r="B17410" s="42" t="s">
        <v>8454</v>
      </c>
      <c r="C17410">
        <v>2016</v>
      </c>
      <c r="D17410" s="42" t="s">
        <v>8720</v>
      </c>
      <c r="E17410" t="b">
        <v>0</v>
      </c>
      <c r="F17410" s="42" t="s">
        <v>8718</v>
      </c>
    </row>
    <row r="17411" spans="1:6" x14ac:dyDescent="0.2">
      <c r="A17411" s="42" t="s">
        <v>5509</v>
      </c>
      <c r="B17411" s="42" t="s">
        <v>8454</v>
      </c>
      <c r="C17411">
        <v>2017</v>
      </c>
      <c r="D17411" s="42" t="s">
        <v>8721</v>
      </c>
      <c r="E17411" t="b">
        <v>0</v>
      </c>
      <c r="F17411" s="42" t="s">
        <v>8718</v>
      </c>
    </row>
    <row r="17412" spans="1:6" x14ac:dyDescent="0.2">
      <c r="A17412" s="42" t="s">
        <v>5509</v>
      </c>
      <c r="B17412" s="42" t="s">
        <v>8454</v>
      </c>
      <c r="C17412">
        <v>2018</v>
      </c>
      <c r="D17412" s="42" t="s">
        <v>8722</v>
      </c>
      <c r="E17412" t="b">
        <v>0</v>
      </c>
      <c r="F17412" s="42" t="s">
        <v>8718</v>
      </c>
    </row>
    <row r="17413" spans="1:6" x14ac:dyDescent="0.2">
      <c r="A17413" s="42" t="s">
        <v>5509</v>
      </c>
      <c r="B17413" s="42" t="s">
        <v>8454</v>
      </c>
      <c r="C17413">
        <v>2019</v>
      </c>
      <c r="D17413" s="42" t="s">
        <v>8723</v>
      </c>
      <c r="E17413" t="b">
        <v>0</v>
      </c>
      <c r="F17413" s="42" t="s">
        <v>8718</v>
      </c>
    </row>
    <row r="17414" spans="1:6" x14ac:dyDescent="0.2">
      <c r="A17414" s="42" t="s">
        <v>5509</v>
      </c>
      <c r="B17414" s="42" t="s">
        <v>8454</v>
      </c>
      <c r="C17414">
        <v>2020</v>
      </c>
      <c r="D17414" s="42" t="s">
        <v>8724</v>
      </c>
      <c r="E17414" t="b">
        <v>0</v>
      </c>
      <c r="F17414" s="42" t="s">
        <v>8718</v>
      </c>
    </row>
    <row r="17415" spans="1:6" x14ac:dyDescent="0.2">
      <c r="A17415" s="42" t="s">
        <v>5509</v>
      </c>
      <c r="B17415" s="42" t="s">
        <v>8462</v>
      </c>
      <c r="C17415">
        <v>2014</v>
      </c>
      <c r="D17415" s="42" t="s">
        <v>8725</v>
      </c>
      <c r="E17415" t="b">
        <v>0</v>
      </c>
      <c r="F17415" s="42" t="s">
        <v>8718</v>
      </c>
    </row>
    <row r="17416" spans="1:6" x14ac:dyDescent="0.2">
      <c r="A17416" s="42" t="s">
        <v>5509</v>
      </c>
      <c r="B17416" s="42" t="s">
        <v>8462</v>
      </c>
      <c r="C17416">
        <v>2015</v>
      </c>
      <c r="D17416" s="42" t="s">
        <v>8719</v>
      </c>
      <c r="E17416" t="b">
        <v>0</v>
      </c>
      <c r="F17416" s="42" t="s">
        <v>8718</v>
      </c>
    </row>
    <row r="17417" spans="1:6" x14ac:dyDescent="0.2">
      <c r="A17417" s="42" t="s">
        <v>5509</v>
      </c>
      <c r="B17417" s="42" t="s">
        <v>8462</v>
      </c>
      <c r="C17417">
        <v>2016</v>
      </c>
      <c r="D17417" s="42" t="s">
        <v>8720</v>
      </c>
      <c r="E17417" t="b">
        <v>0</v>
      </c>
      <c r="F17417" s="42" t="s">
        <v>8718</v>
      </c>
    </row>
    <row r="17418" spans="1:6" x14ac:dyDescent="0.2">
      <c r="A17418" s="42" t="s">
        <v>5509</v>
      </c>
      <c r="B17418" s="42" t="s">
        <v>8462</v>
      </c>
      <c r="C17418">
        <v>2017</v>
      </c>
      <c r="D17418" s="42" t="s">
        <v>8721</v>
      </c>
      <c r="E17418" t="b">
        <v>0</v>
      </c>
      <c r="F17418" s="42" t="s">
        <v>8718</v>
      </c>
    </row>
    <row r="17419" spans="1:6" x14ac:dyDescent="0.2">
      <c r="A17419" s="42" t="s">
        <v>5509</v>
      </c>
      <c r="B17419" s="42" t="s">
        <v>8462</v>
      </c>
      <c r="C17419">
        <v>2018</v>
      </c>
      <c r="D17419" s="42" t="s">
        <v>8722</v>
      </c>
      <c r="E17419" t="b">
        <v>0</v>
      </c>
      <c r="F17419" s="42" t="s">
        <v>8718</v>
      </c>
    </row>
    <row r="17420" spans="1:6" x14ac:dyDescent="0.2">
      <c r="A17420" s="42" t="s">
        <v>5509</v>
      </c>
      <c r="B17420" s="42" t="s">
        <v>8462</v>
      </c>
      <c r="C17420">
        <v>2019</v>
      </c>
      <c r="D17420" s="42" t="s">
        <v>8723</v>
      </c>
      <c r="E17420" t="b">
        <v>0</v>
      </c>
      <c r="F17420" s="42" t="s">
        <v>8718</v>
      </c>
    </row>
    <row r="17421" spans="1:6" x14ac:dyDescent="0.2">
      <c r="A17421" s="42" t="s">
        <v>5509</v>
      </c>
      <c r="B17421" s="42" t="s">
        <v>8462</v>
      </c>
      <c r="C17421">
        <v>2020</v>
      </c>
      <c r="D17421" s="42" t="s">
        <v>8482</v>
      </c>
      <c r="E17421" t="b">
        <v>0</v>
      </c>
      <c r="F17421" s="42" t="s">
        <v>8718</v>
      </c>
    </row>
    <row r="17422" spans="1:6" x14ac:dyDescent="0.2">
      <c r="A17422" s="42" t="s">
        <v>5509</v>
      </c>
      <c r="B17422" s="42" t="s">
        <v>8464</v>
      </c>
      <c r="C17422">
        <v>2014</v>
      </c>
      <c r="D17422" s="42" t="s">
        <v>8650</v>
      </c>
      <c r="E17422" t="b">
        <v>0</v>
      </c>
      <c r="F17422" s="42" t="s">
        <v>8718</v>
      </c>
    </row>
    <row r="17423" spans="1:6" x14ac:dyDescent="0.2">
      <c r="A17423" s="42" t="s">
        <v>5509</v>
      </c>
      <c r="B17423" s="42" t="s">
        <v>8464</v>
      </c>
      <c r="C17423">
        <v>2015</v>
      </c>
      <c r="D17423" s="42" t="s">
        <v>8726</v>
      </c>
      <c r="E17423" t="b">
        <v>0</v>
      </c>
      <c r="F17423" s="42" t="s">
        <v>8718</v>
      </c>
    </row>
    <row r="17424" spans="1:6" x14ac:dyDescent="0.2">
      <c r="A17424" s="42" t="s">
        <v>5509</v>
      </c>
      <c r="B17424" s="42" t="s">
        <v>8464</v>
      </c>
      <c r="C17424">
        <v>2016</v>
      </c>
      <c r="D17424" s="42" t="s">
        <v>8726</v>
      </c>
      <c r="E17424" t="b">
        <v>0</v>
      </c>
      <c r="F17424" s="42" t="s">
        <v>8718</v>
      </c>
    </row>
    <row r="17425" spans="1:6" x14ac:dyDescent="0.2">
      <c r="A17425" s="42" t="s">
        <v>5509</v>
      </c>
      <c r="B17425" s="42" t="s">
        <v>8464</v>
      </c>
      <c r="C17425">
        <v>2017</v>
      </c>
      <c r="D17425" s="42" t="s">
        <v>8727</v>
      </c>
      <c r="E17425" t="b">
        <v>0</v>
      </c>
      <c r="F17425" s="42" t="s">
        <v>8718</v>
      </c>
    </row>
    <row r="17426" spans="1:6" x14ac:dyDescent="0.2">
      <c r="A17426" s="42" t="s">
        <v>5509</v>
      </c>
      <c r="B17426" s="42" t="s">
        <v>8464</v>
      </c>
      <c r="C17426">
        <v>2018</v>
      </c>
      <c r="D17426" s="42" t="s">
        <v>8726</v>
      </c>
      <c r="E17426" t="b">
        <v>0</v>
      </c>
      <c r="F17426" s="42" t="s">
        <v>8718</v>
      </c>
    </row>
    <row r="17427" spans="1:6" x14ac:dyDescent="0.2">
      <c r="A17427" s="42" t="s">
        <v>5509</v>
      </c>
      <c r="B17427" s="42" t="s">
        <v>8464</v>
      </c>
      <c r="C17427">
        <v>2019</v>
      </c>
      <c r="D17427" s="42" t="s">
        <v>8598</v>
      </c>
      <c r="E17427" t="b">
        <v>0</v>
      </c>
      <c r="F17427" s="42" t="s">
        <v>8718</v>
      </c>
    </row>
    <row r="17428" spans="1:6" x14ac:dyDescent="0.2">
      <c r="A17428" s="42" t="s">
        <v>5509</v>
      </c>
      <c r="B17428" s="42" t="s">
        <v>8464</v>
      </c>
      <c r="C17428">
        <v>2020</v>
      </c>
      <c r="D17428" s="42" t="s">
        <v>8596</v>
      </c>
      <c r="E17428" t="b">
        <v>0</v>
      </c>
      <c r="F17428" s="42" t="s">
        <v>8718</v>
      </c>
    </row>
    <row r="17429" spans="1:6" x14ac:dyDescent="0.2">
      <c r="A17429" s="42" t="s">
        <v>5511</v>
      </c>
      <c r="B17429" s="42" t="s">
        <v>8454</v>
      </c>
      <c r="C17429">
        <v>2013</v>
      </c>
      <c r="D17429" s="42" t="s">
        <v>8823</v>
      </c>
      <c r="E17429" t="b">
        <v>0</v>
      </c>
      <c r="F17429" s="42" t="s">
        <v>10640</v>
      </c>
    </row>
    <row r="17430" spans="1:6" x14ac:dyDescent="0.2">
      <c r="A17430" s="42" t="s">
        <v>5511</v>
      </c>
      <c r="B17430" s="42" t="s">
        <v>8454</v>
      </c>
      <c r="C17430">
        <v>2014</v>
      </c>
      <c r="D17430" s="42" t="s">
        <v>8713</v>
      </c>
      <c r="E17430" t="b">
        <v>0</v>
      </c>
      <c r="F17430" s="42" t="s">
        <v>10640</v>
      </c>
    </row>
    <row r="17431" spans="1:6" x14ac:dyDescent="0.2">
      <c r="A17431" s="42" t="s">
        <v>5511</v>
      </c>
      <c r="B17431" s="42" t="s">
        <v>8454</v>
      </c>
      <c r="C17431">
        <v>2015</v>
      </c>
      <c r="D17431" s="42" t="s">
        <v>9126</v>
      </c>
      <c r="E17431" t="b">
        <v>0</v>
      </c>
      <c r="F17431" s="42" t="s">
        <v>10640</v>
      </c>
    </row>
    <row r="17432" spans="1:6" x14ac:dyDescent="0.2">
      <c r="A17432" s="42" t="s">
        <v>5511</v>
      </c>
      <c r="B17432" s="42" t="s">
        <v>8454</v>
      </c>
      <c r="C17432">
        <v>2016</v>
      </c>
      <c r="D17432" s="42" t="s">
        <v>8826</v>
      </c>
      <c r="E17432" t="b">
        <v>0</v>
      </c>
      <c r="F17432" s="42" t="s">
        <v>10640</v>
      </c>
    </row>
    <row r="17433" spans="1:6" x14ac:dyDescent="0.2">
      <c r="A17433" s="42" t="s">
        <v>5511</v>
      </c>
      <c r="B17433" s="42" t="s">
        <v>8454</v>
      </c>
      <c r="C17433">
        <v>2017</v>
      </c>
      <c r="D17433" s="42" t="s">
        <v>9405</v>
      </c>
      <c r="E17433" t="b">
        <v>0</v>
      </c>
      <c r="F17433" s="42" t="s">
        <v>10640</v>
      </c>
    </row>
    <row r="17434" spans="1:6" x14ac:dyDescent="0.2">
      <c r="A17434" s="42" t="s">
        <v>5511</v>
      </c>
      <c r="B17434" s="42" t="s">
        <v>8454</v>
      </c>
      <c r="C17434">
        <v>2018</v>
      </c>
      <c r="D17434" s="42" t="s">
        <v>9005</v>
      </c>
      <c r="E17434" t="b">
        <v>0</v>
      </c>
      <c r="F17434" s="42" t="s">
        <v>10640</v>
      </c>
    </row>
    <row r="17435" spans="1:6" x14ac:dyDescent="0.2">
      <c r="A17435" s="42" t="s">
        <v>5511</v>
      </c>
      <c r="B17435" s="42" t="s">
        <v>8454</v>
      </c>
      <c r="C17435">
        <v>2019</v>
      </c>
      <c r="D17435" s="42" t="s">
        <v>9427</v>
      </c>
      <c r="E17435" t="b">
        <v>0</v>
      </c>
      <c r="F17435" s="42" t="s">
        <v>10640</v>
      </c>
    </row>
    <row r="17436" spans="1:6" x14ac:dyDescent="0.2">
      <c r="A17436" s="42" t="s">
        <v>5511</v>
      </c>
      <c r="B17436" s="42" t="s">
        <v>8462</v>
      </c>
      <c r="C17436">
        <v>2013</v>
      </c>
      <c r="D17436" s="42" t="s">
        <v>8690</v>
      </c>
      <c r="E17436" t="b">
        <v>0</v>
      </c>
      <c r="F17436" s="42" t="s">
        <v>10640</v>
      </c>
    </row>
    <row r="17437" spans="1:6" x14ac:dyDescent="0.2">
      <c r="A17437" s="42" t="s">
        <v>5511</v>
      </c>
      <c r="B17437" s="42" t="s">
        <v>8462</v>
      </c>
      <c r="C17437">
        <v>2014</v>
      </c>
      <c r="D17437" s="42" t="s">
        <v>9040</v>
      </c>
      <c r="E17437" t="b">
        <v>0</v>
      </c>
      <c r="F17437" s="42" t="s">
        <v>10640</v>
      </c>
    </row>
    <row r="17438" spans="1:6" x14ac:dyDescent="0.2">
      <c r="A17438" s="42" t="s">
        <v>5511</v>
      </c>
      <c r="B17438" s="42" t="s">
        <v>8462</v>
      </c>
      <c r="C17438">
        <v>2015</v>
      </c>
      <c r="D17438" s="42" t="s">
        <v>9124</v>
      </c>
      <c r="E17438" t="b">
        <v>0</v>
      </c>
      <c r="F17438" s="42" t="s">
        <v>10640</v>
      </c>
    </row>
    <row r="17439" spans="1:6" x14ac:dyDescent="0.2">
      <c r="A17439" s="42" t="s">
        <v>5511</v>
      </c>
      <c r="B17439" s="42" t="s">
        <v>8462</v>
      </c>
      <c r="C17439">
        <v>2016</v>
      </c>
      <c r="D17439" s="42" t="s">
        <v>9284</v>
      </c>
      <c r="E17439" t="b">
        <v>0</v>
      </c>
      <c r="F17439" s="42" t="s">
        <v>10640</v>
      </c>
    </row>
    <row r="17440" spans="1:6" x14ac:dyDescent="0.2">
      <c r="A17440" s="42" t="s">
        <v>5511</v>
      </c>
      <c r="B17440" s="42" t="s">
        <v>8462</v>
      </c>
      <c r="C17440">
        <v>2017</v>
      </c>
      <c r="D17440" s="42" t="s">
        <v>9160</v>
      </c>
      <c r="E17440" t="b">
        <v>0</v>
      </c>
      <c r="F17440" s="42" t="s">
        <v>10640</v>
      </c>
    </row>
    <row r="17441" spans="1:6" x14ac:dyDescent="0.2">
      <c r="A17441" s="42" t="s">
        <v>5511</v>
      </c>
      <c r="B17441" s="42" t="s">
        <v>8462</v>
      </c>
      <c r="C17441">
        <v>2018</v>
      </c>
      <c r="D17441" s="42" t="s">
        <v>8644</v>
      </c>
      <c r="E17441" t="b">
        <v>0</v>
      </c>
      <c r="F17441" s="42" t="s">
        <v>10640</v>
      </c>
    </row>
    <row r="17442" spans="1:6" x14ac:dyDescent="0.2">
      <c r="A17442" s="42" t="s">
        <v>5511</v>
      </c>
      <c r="B17442" s="42" t="s">
        <v>8462</v>
      </c>
      <c r="C17442">
        <v>2019</v>
      </c>
      <c r="D17442" s="42" t="s">
        <v>10394</v>
      </c>
      <c r="E17442" t="b">
        <v>0</v>
      </c>
      <c r="F17442" s="42" t="s">
        <v>10640</v>
      </c>
    </row>
    <row r="17443" spans="1:6" x14ac:dyDescent="0.2">
      <c r="A17443" s="42" t="s">
        <v>5511</v>
      </c>
      <c r="B17443" s="42" t="s">
        <v>8464</v>
      </c>
      <c r="C17443">
        <v>2013</v>
      </c>
      <c r="D17443" s="42" t="s">
        <v>9318</v>
      </c>
      <c r="E17443" t="b">
        <v>0</v>
      </c>
      <c r="F17443" s="42" t="s">
        <v>10640</v>
      </c>
    </row>
    <row r="17444" spans="1:6" x14ac:dyDescent="0.2">
      <c r="A17444" s="42" t="s">
        <v>5511</v>
      </c>
      <c r="B17444" s="42" t="s">
        <v>8464</v>
      </c>
      <c r="C17444">
        <v>2014</v>
      </c>
      <c r="D17444" s="42" t="s">
        <v>9318</v>
      </c>
      <c r="E17444" t="b">
        <v>0</v>
      </c>
      <c r="F17444" s="42" t="s">
        <v>10640</v>
      </c>
    </row>
    <row r="17445" spans="1:6" x14ac:dyDescent="0.2">
      <c r="A17445" s="42" t="s">
        <v>5511</v>
      </c>
      <c r="B17445" s="42" t="s">
        <v>8464</v>
      </c>
      <c r="C17445">
        <v>2015</v>
      </c>
      <c r="D17445" s="42" t="s">
        <v>9318</v>
      </c>
      <c r="E17445" t="b">
        <v>0</v>
      </c>
      <c r="F17445" s="42" t="s">
        <v>10640</v>
      </c>
    </row>
    <row r="17446" spans="1:6" x14ac:dyDescent="0.2">
      <c r="A17446" s="42" t="s">
        <v>5511</v>
      </c>
      <c r="B17446" s="42" t="s">
        <v>8464</v>
      </c>
      <c r="C17446">
        <v>2016</v>
      </c>
      <c r="D17446" s="42" t="s">
        <v>8593</v>
      </c>
      <c r="E17446" t="b">
        <v>0</v>
      </c>
      <c r="F17446" s="42" t="s">
        <v>10640</v>
      </c>
    </row>
    <row r="17447" spans="1:6" x14ac:dyDescent="0.2">
      <c r="A17447" s="42" t="s">
        <v>5511</v>
      </c>
      <c r="B17447" s="42" t="s">
        <v>8464</v>
      </c>
      <c r="C17447">
        <v>2017</v>
      </c>
      <c r="D17447" s="42" t="s">
        <v>9012</v>
      </c>
      <c r="E17447" t="b">
        <v>0</v>
      </c>
      <c r="F17447" s="42" t="s">
        <v>10640</v>
      </c>
    </row>
    <row r="17448" spans="1:6" x14ac:dyDescent="0.2">
      <c r="A17448" s="42" t="s">
        <v>5511</v>
      </c>
      <c r="B17448" s="42" t="s">
        <v>8464</v>
      </c>
      <c r="C17448">
        <v>2018</v>
      </c>
      <c r="D17448" s="42" t="s">
        <v>8655</v>
      </c>
      <c r="E17448" t="b">
        <v>0</v>
      </c>
      <c r="F17448" s="42" t="s">
        <v>10640</v>
      </c>
    </row>
    <row r="17449" spans="1:6" x14ac:dyDescent="0.2">
      <c r="A17449" s="42" t="s">
        <v>5511</v>
      </c>
      <c r="B17449" s="42" t="s">
        <v>8464</v>
      </c>
      <c r="C17449">
        <v>2019</v>
      </c>
      <c r="D17449" s="42" t="s">
        <v>8828</v>
      </c>
      <c r="E17449" t="b">
        <v>0</v>
      </c>
      <c r="F17449" s="42" t="s">
        <v>10640</v>
      </c>
    </row>
    <row r="17450" spans="1:6" x14ac:dyDescent="0.2">
      <c r="A17450" s="42" t="s">
        <v>5513</v>
      </c>
      <c r="B17450" s="42" t="s">
        <v>8454</v>
      </c>
      <c r="C17450">
        <v>2013</v>
      </c>
      <c r="D17450" s="42" t="s">
        <v>9206</v>
      </c>
      <c r="E17450" t="b">
        <v>0</v>
      </c>
      <c r="F17450" s="42" t="s">
        <v>10906</v>
      </c>
    </row>
    <row r="17451" spans="1:6" x14ac:dyDescent="0.2">
      <c r="A17451" s="42" t="s">
        <v>5513</v>
      </c>
      <c r="B17451" s="42" t="s">
        <v>8454</v>
      </c>
      <c r="C17451">
        <v>2014</v>
      </c>
      <c r="D17451" s="42" t="s">
        <v>9193</v>
      </c>
      <c r="E17451" t="b">
        <v>0</v>
      </c>
      <c r="F17451" s="42" t="s">
        <v>10906</v>
      </c>
    </row>
    <row r="17452" spans="1:6" x14ac:dyDescent="0.2">
      <c r="A17452" s="42" t="s">
        <v>5513</v>
      </c>
      <c r="B17452" s="42" t="s">
        <v>8454</v>
      </c>
      <c r="C17452">
        <v>2015</v>
      </c>
      <c r="D17452" s="42" t="s">
        <v>9001</v>
      </c>
      <c r="E17452" t="b">
        <v>0</v>
      </c>
      <c r="F17452" s="42" t="s">
        <v>10906</v>
      </c>
    </row>
    <row r="17453" spans="1:6" x14ac:dyDescent="0.2">
      <c r="A17453" s="42" t="s">
        <v>5513</v>
      </c>
      <c r="B17453" s="42" t="s">
        <v>8454</v>
      </c>
      <c r="C17453">
        <v>2016</v>
      </c>
      <c r="D17453" s="42" t="s">
        <v>10377</v>
      </c>
      <c r="E17453" t="b">
        <v>0</v>
      </c>
      <c r="F17453" s="42" t="s">
        <v>10906</v>
      </c>
    </row>
    <row r="17454" spans="1:6" x14ac:dyDescent="0.2">
      <c r="A17454" s="42" t="s">
        <v>5513</v>
      </c>
      <c r="B17454" s="42" t="s">
        <v>8454</v>
      </c>
      <c r="C17454">
        <v>2017</v>
      </c>
      <c r="D17454" s="42" t="s">
        <v>8672</v>
      </c>
      <c r="E17454" t="b">
        <v>0</v>
      </c>
      <c r="F17454" s="42" t="s">
        <v>10906</v>
      </c>
    </row>
    <row r="17455" spans="1:6" x14ac:dyDescent="0.2">
      <c r="A17455" s="42" t="s">
        <v>5513</v>
      </c>
      <c r="B17455" s="42" t="s">
        <v>8454</v>
      </c>
      <c r="C17455">
        <v>2018</v>
      </c>
      <c r="D17455" s="42" t="s">
        <v>9101</v>
      </c>
      <c r="E17455" t="b">
        <v>0</v>
      </c>
      <c r="F17455" s="42" t="s">
        <v>10906</v>
      </c>
    </row>
    <row r="17456" spans="1:6" x14ac:dyDescent="0.2">
      <c r="A17456" s="42" t="s">
        <v>5513</v>
      </c>
      <c r="B17456" s="42" t="s">
        <v>8454</v>
      </c>
      <c r="C17456">
        <v>2019</v>
      </c>
      <c r="D17456" s="42" t="s">
        <v>9006</v>
      </c>
      <c r="E17456" t="b">
        <v>0</v>
      </c>
      <c r="F17456" s="42" t="s">
        <v>10906</v>
      </c>
    </row>
    <row r="17457" spans="1:6" x14ac:dyDescent="0.2">
      <c r="A17457" s="42" t="s">
        <v>5513</v>
      </c>
      <c r="B17457" s="42" t="s">
        <v>8462</v>
      </c>
      <c r="C17457">
        <v>2013</v>
      </c>
      <c r="D17457" s="42" t="s">
        <v>8513</v>
      </c>
      <c r="E17457" t="b">
        <v>0</v>
      </c>
      <c r="F17457" s="42" t="s">
        <v>10906</v>
      </c>
    </row>
    <row r="17458" spans="1:6" x14ac:dyDescent="0.2">
      <c r="A17458" s="42" t="s">
        <v>5513</v>
      </c>
      <c r="B17458" s="42" t="s">
        <v>8462</v>
      </c>
      <c r="C17458">
        <v>2014</v>
      </c>
      <c r="D17458" s="42" t="s">
        <v>9193</v>
      </c>
      <c r="E17458" t="b">
        <v>0</v>
      </c>
      <c r="F17458" s="42" t="s">
        <v>10906</v>
      </c>
    </row>
    <row r="17459" spans="1:6" x14ac:dyDescent="0.2">
      <c r="A17459" s="42" t="s">
        <v>5513</v>
      </c>
      <c r="B17459" s="42" t="s">
        <v>8462</v>
      </c>
      <c r="C17459">
        <v>2015</v>
      </c>
      <c r="D17459" s="42" t="s">
        <v>8530</v>
      </c>
      <c r="E17459" t="b">
        <v>0</v>
      </c>
      <c r="F17459" s="42" t="s">
        <v>10906</v>
      </c>
    </row>
    <row r="17460" spans="1:6" x14ac:dyDescent="0.2">
      <c r="A17460" s="42" t="s">
        <v>5513</v>
      </c>
      <c r="B17460" s="42" t="s">
        <v>8462</v>
      </c>
      <c r="C17460">
        <v>2016</v>
      </c>
      <c r="D17460" s="42" t="s">
        <v>10377</v>
      </c>
      <c r="E17460" t="b">
        <v>0</v>
      </c>
      <c r="F17460" s="42" t="s">
        <v>10906</v>
      </c>
    </row>
    <row r="17461" spans="1:6" x14ac:dyDescent="0.2">
      <c r="A17461" s="42" t="s">
        <v>5513</v>
      </c>
      <c r="B17461" s="42" t="s">
        <v>8462</v>
      </c>
      <c r="C17461">
        <v>2017</v>
      </c>
      <c r="D17461" s="42" t="s">
        <v>8672</v>
      </c>
      <c r="E17461" t="b">
        <v>0</v>
      </c>
      <c r="F17461" s="42" t="s">
        <v>10906</v>
      </c>
    </row>
    <row r="17462" spans="1:6" x14ac:dyDescent="0.2">
      <c r="A17462" s="42" t="s">
        <v>5513</v>
      </c>
      <c r="B17462" s="42" t="s">
        <v>8462</v>
      </c>
      <c r="C17462">
        <v>2018</v>
      </c>
      <c r="D17462" s="42" t="s">
        <v>9101</v>
      </c>
      <c r="E17462" t="b">
        <v>0</v>
      </c>
      <c r="F17462" s="42" t="s">
        <v>10906</v>
      </c>
    </row>
    <row r="17463" spans="1:6" x14ac:dyDescent="0.2">
      <c r="A17463" s="42" t="s">
        <v>5513</v>
      </c>
      <c r="B17463" s="42" t="s">
        <v>8462</v>
      </c>
      <c r="C17463">
        <v>2019</v>
      </c>
      <c r="D17463" s="42" t="s">
        <v>9136</v>
      </c>
      <c r="E17463" t="b">
        <v>0</v>
      </c>
      <c r="F17463" s="42" t="s">
        <v>10906</v>
      </c>
    </row>
    <row r="17464" spans="1:6" x14ac:dyDescent="0.2">
      <c r="A17464" s="42" t="s">
        <v>5513</v>
      </c>
      <c r="B17464" s="42" t="s">
        <v>8464</v>
      </c>
      <c r="C17464">
        <v>2013</v>
      </c>
      <c r="D17464" s="42" t="s">
        <v>9171</v>
      </c>
      <c r="E17464" t="b">
        <v>0</v>
      </c>
      <c r="F17464" s="42" t="s">
        <v>10906</v>
      </c>
    </row>
    <row r="17465" spans="1:6" x14ac:dyDescent="0.2">
      <c r="A17465" s="42" t="s">
        <v>5513</v>
      </c>
      <c r="B17465" s="42" t="s">
        <v>8464</v>
      </c>
      <c r="C17465">
        <v>2014</v>
      </c>
      <c r="D17465" s="42" t="s">
        <v>9172</v>
      </c>
      <c r="E17465" t="b">
        <v>0</v>
      </c>
      <c r="F17465" s="42" t="s">
        <v>10906</v>
      </c>
    </row>
    <row r="17466" spans="1:6" x14ac:dyDescent="0.2">
      <c r="A17466" s="42" t="s">
        <v>5513</v>
      </c>
      <c r="B17466" s="42" t="s">
        <v>8464</v>
      </c>
      <c r="C17466">
        <v>2015</v>
      </c>
      <c r="D17466" s="42" t="s">
        <v>9168</v>
      </c>
      <c r="E17466" t="b">
        <v>0</v>
      </c>
      <c r="F17466" s="42" t="s">
        <v>10906</v>
      </c>
    </row>
    <row r="17467" spans="1:6" x14ac:dyDescent="0.2">
      <c r="A17467" s="42" t="s">
        <v>5513</v>
      </c>
      <c r="B17467" s="42" t="s">
        <v>8464</v>
      </c>
      <c r="C17467">
        <v>2016</v>
      </c>
      <c r="D17467" s="42" t="s">
        <v>9135</v>
      </c>
      <c r="E17467" t="b">
        <v>0</v>
      </c>
      <c r="F17467" s="42" t="s">
        <v>10906</v>
      </c>
    </row>
    <row r="17468" spans="1:6" x14ac:dyDescent="0.2">
      <c r="A17468" s="42" t="s">
        <v>5513</v>
      </c>
      <c r="B17468" s="42" t="s">
        <v>8464</v>
      </c>
      <c r="C17468">
        <v>2017</v>
      </c>
      <c r="D17468" s="42" t="s">
        <v>8594</v>
      </c>
      <c r="E17468" t="b">
        <v>0</v>
      </c>
      <c r="F17468" s="42" t="s">
        <v>10906</v>
      </c>
    </row>
    <row r="17469" spans="1:6" x14ac:dyDescent="0.2">
      <c r="A17469" s="42" t="s">
        <v>5513</v>
      </c>
      <c r="B17469" s="42" t="s">
        <v>8464</v>
      </c>
      <c r="C17469">
        <v>2018</v>
      </c>
      <c r="D17469" s="42" t="s">
        <v>9125</v>
      </c>
      <c r="E17469" t="b">
        <v>0</v>
      </c>
      <c r="F17469" s="42" t="s">
        <v>10906</v>
      </c>
    </row>
    <row r="17470" spans="1:6" x14ac:dyDescent="0.2">
      <c r="A17470" s="42" t="s">
        <v>5513</v>
      </c>
      <c r="B17470" s="42" t="s">
        <v>8464</v>
      </c>
      <c r="C17470">
        <v>2019</v>
      </c>
      <c r="D17470" s="42" t="s">
        <v>8552</v>
      </c>
      <c r="E17470" t="b">
        <v>0</v>
      </c>
      <c r="F17470" s="42" t="s">
        <v>10906</v>
      </c>
    </row>
    <row r="17471" spans="1:6" x14ac:dyDescent="0.2">
      <c r="A17471" s="42" t="s">
        <v>5515</v>
      </c>
      <c r="B17471" s="42" t="s">
        <v>8454</v>
      </c>
      <c r="C17471">
        <v>2014</v>
      </c>
      <c r="D17471" s="42" t="s">
        <v>8465</v>
      </c>
      <c r="E17471" t="b">
        <v>0</v>
      </c>
      <c r="F17471" s="42" t="s">
        <v>8718</v>
      </c>
    </row>
    <row r="17472" spans="1:6" x14ac:dyDescent="0.2">
      <c r="A17472" s="42" t="s">
        <v>5515</v>
      </c>
      <c r="B17472" s="42" t="s">
        <v>8454</v>
      </c>
      <c r="C17472">
        <v>2015</v>
      </c>
      <c r="D17472" s="42" t="s">
        <v>8719</v>
      </c>
      <c r="E17472" t="b">
        <v>0</v>
      </c>
      <c r="F17472" s="42" t="s">
        <v>8718</v>
      </c>
    </row>
    <row r="17473" spans="1:6" x14ac:dyDescent="0.2">
      <c r="A17473" s="42" t="s">
        <v>5515</v>
      </c>
      <c r="B17473" s="42" t="s">
        <v>8454</v>
      </c>
      <c r="C17473">
        <v>2016</v>
      </c>
      <c r="D17473" s="42" t="s">
        <v>8720</v>
      </c>
      <c r="E17473" t="b">
        <v>0</v>
      </c>
      <c r="F17473" s="42" t="s">
        <v>8718</v>
      </c>
    </row>
    <row r="17474" spans="1:6" x14ac:dyDescent="0.2">
      <c r="A17474" s="42" t="s">
        <v>5515</v>
      </c>
      <c r="B17474" s="42" t="s">
        <v>8454</v>
      </c>
      <c r="C17474">
        <v>2017</v>
      </c>
      <c r="D17474" s="42" t="s">
        <v>8721</v>
      </c>
      <c r="E17474" t="b">
        <v>0</v>
      </c>
      <c r="F17474" s="42" t="s">
        <v>8718</v>
      </c>
    </row>
    <row r="17475" spans="1:6" x14ac:dyDescent="0.2">
      <c r="A17475" s="42" t="s">
        <v>5515</v>
      </c>
      <c r="B17475" s="42" t="s">
        <v>8454</v>
      </c>
      <c r="C17475">
        <v>2018</v>
      </c>
      <c r="D17475" s="42" t="s">
        <v>8722</v>
      </c>
      <c r="E17475" t="b">
        <v>0</v>
      </c>
      <c r="F17475" s="42" t="s">
        <v>8718</v>
      </c>
    </row>
    <row r="17476" spans="1:6" x14ac:dyDescent="0.2">
      <c r="A17476" s="42" t="s">
        <v>5515</v>
      </c>
      <c r="B17476" s="42" t="s">
        <v>8454</v>
      </c>
      <c r="C17476">
        <v>2019</v>
      </c>
      <c r="D17476" s="42" t="s">
        <v>8723</v>
      </c>
      <c r="E17476" t="b">
        <v>0</v>
      </c>
      <c r="F17476" s="42" t="s">
        <v>8718</v>
      </c>
    </row>
    <row r="17477" spans="1:6" x14ac:dyDescent="0.2">
      <c r="A17477" s="42" t="s">
        <v>5515</v>
      </c>
      <c r="B17477" s="42" t="s">
        <v>8454</v>
      </c>
      <c r="C17477">
        <v>2020</v>
      </c>
      <c r="D17477" s="42" t="s">
        <v>8724</v>
      </c>
      <c r="E17477" t="b">
        <v>0</v>
      </c>
      <c r="F17477" s="42" t="s">
        <v>8718</v>
      </c>
    </row>
    <row r="17478" spans="1:6" x14ac:dyDescent="0.2">
      <c r="A17478" s="42" t="s">
        <v>5515</v>
      </c>
      <c r="B17478" s="42" t="s">
        <v>8462</v>
      </c>
      <c r="C17478">
        <v>2014</v>
      </c>
      <c r="D17478" s="42" t="s">
        <v>8725</v>
      </c>
      <c r="E17478" t="b">
        <v>0</v>
      </c>
      <c r="F17478" s="42" t="s">
        <v>8718</v>
      </c>
    </row>
    <row r="17479" spans="1:6" x14ac:dyDescent="0.2">
      <c r="A17479" s="42" t="s">
        <v>5515</v>
      </c>
      <c r="B17479" s="42" t="s">
        <v>8462</v>
      </c>
      <c r="C17479">
        <v>2015</v>
      </c>
      <c r="D17479" s="42" t="s">
        <v>8719</v>
      </c>
      <c r="E17479" t="b">
        <v>0</v>
      </c>
      <c r="F17479" s="42" t="s">
        <v>8718</v>
      </c>
    </row>
    <row r="17480" spans="1:6" x14ac:dyDescent="0.2">
      <c r="A17480" s="42" t="s">
        <v>5515</v>
      </c>
      <c r="B17480" s="42" t="s">
        <v>8462</v>
      </c>
      <c r="C17480">
        <v>2016</v>
      </c>
      <c r="D17480" s="42" t="s">
        <v>8720</v>
      </c>
      <c r="E17480" t="b">
        <v>0</v>
      </c>
      <c r="F17480" s="42" t="s">
        <v>8718</v>
      </c>
    </row>
    <row r="17481" spans="1:6" x14ac:dyDescent="0.2">
      <c r="A17481" s="42" t="s">
        <v>5515</v>
      </c>
      <c r="B17481" s="42" t="s">
        <v>8462</v>
      </c>
      <c r="C17481">
        <v>2017</v>
      </c>
      <c r="D17481" s="42" t="s">
        <v>8721</v>
      </c>
      <c r="E17481" t="b">
        <v>0</v>
      </c>
      <c r="F17481" s="42" t="s">
        <v>8718</v>
      </c>
    </row>
    <row r="17482" spans="1:6" x14ac:dyDescent="0.2">
      <c r="A17482" s="42" t="s">
        <v>5515</v>
      </c>
      <c r="B17482" s="42" t="s">
        <v>8462</v>
      </c>
      <c r="C17482">
        <v>2018</v>
      </c>
      <c r="D17482" s="42" t="s">
        <v>8722</v>
      </c>
      <c r="E17482" t="b">
        <v>0</v>
      </c>
      <c r="F17482" s="42" t="s">
        <v>8718</v>
      </c>
    </row>
    <row r="17483" spans="1:6" x14ac:dyDescent="0.2">
      <c r="A17483" s="42" t="s">
        <v>5515</v>
      </c>
      <c r="B17483" s="42" t="s">
        <v>8462</v>
      </c>
      <c r="C17483">
        <v>2019</v>
      </c>
      <c r="D17483" s="42" t="s">
        <v>8723</v>
      </c>
      <c r="E17483" t="b">
        <v>0</v>
      </c>
      <c r="F17483" s="42" t="s">
        <v>8718</v>
      </c>
    </row>
    <row r="17484" spans="1:6" x14ac:dyDescent="0.2">
      <c r="A17484" s="42" t="s">
        <v>5515</v>
      </c>
      <c r="B17484" s="42" t="s">
        <v>8462</v>
      </c>
      <c r="C17484">
        <v>2020</v>
      </c>
      <c r="D17484" s="42" t="s">
        <v>8482</v>
      </c>
      <c r="E17484" t="b">
        <v>0</v>
      </c>
      <c r="F17484" s="42" t="s">
        <v>8718</v>
      </c>
    </row>
    <row r="17485" spans="1:6" x14ac:dyDescent="0.2">
      <c r="A17485" s="42" t="s">
        <v>5515</v>
      </c>
      <c r="B17485" s="42" t="s">
        <v>8464</v>
      </c>
      <c r="C17485">
        <v>2014</v>
      </c>
      <c r="D17485" s="42" t="s">
        <v>8650</v>
      </c>
      <c r="E17485" t="b">
        <v>0</v>
      </c>
      <c r="F17485" s="42" t="s">
        <v>8718</v>
      </c>
    </row>
    <row r="17486" spans="1:6" x14ac:dyDescent="0.2">
      <c r="A17486" s="42" t="s">
        <v>5515</v>
      </c>
      <c r="B17486" s="42" t="s">
        <v>8464</v>
      </c>
      <c r="C17486">
        <v>2015</v>
      </c>
      <c r="D17486" s="42" t="s">
        <v>8726</v>
      </c>
      <c r="E17486" t="b">
        <v>0</v>
      </c>
      <c r="F17486" s="42" t="s">
        <v>8718</v>
      </c>
    </row>
    <row r="17487" spans="1:6" x14ac:dyDescent="0.2">
      <c r="A17487" s="42" t="s">
        <v>5515</v>
      </c>
      <c r="B17487" s="42" t="s">
        <v>8464</v>
      </c>
      <c r="C17487">
        <v>2016</v>
      </c>
      <c r="D17487" s="42" t="s">
        <v>8726</v>
      </c>
      <c r="E17487" t="b">
        <v>0</v>
      </c>
      <c r="F17487" s="42" t="s">
        <v>8718</v>
      </c>
    </row>
    <row r="17488" spans="1:6" x14ac:dyDescent="0.2">
      <c r="A17488" s="42" t="s">
        <v>5515</v>
      </c>
      <c r="B17488" s="42" t="s">
        <v>8464</v>
      </c>
      <c r="C17488">
        <v>2017</v>
      </c>
      <c r="D17488" s="42" t="s">
        <v>8727</v>
      </c>
      <c r="E17488" t="b">
        <v>0</v>
      </c>
      <c r="F17488" s="42" t="s">
        <v>8718</v>
      </c>
    </row>
    <row r="17489" spans="1:6" x14ac:dyDescent="0.2">
      <c r="A17489" s="42" t="s">
        <v>5515</v>
      </c>
      <c r="B17489" s="42" t="s">
        <v>8464</v>
      </c>
      <c r="C17489">
        <v>2018</v>
      </c>
      <c r="D17489" s="42" t="s">
        <v>8726</v>
      </c>
      <c r="E17489" t="b">
        <v>0</v>
      </c>
      <c r="F17489" s="42" t="s">
        <v>8718</v>
      </c>
    </row>
    <row r="17490" spans="1:6" x14ac:dyDescent="0.2">
      <c r="A17490" s="42" t="s">
        <v>5515</v>
      </c>
      <c r="B17490" s="42" t="s">
        <v>8464</v>
      </c>
      <c r="C17490">
        <v>2019</v>
      </c>
      <c r="D17490" s="42" t="s">
        <v>8598</v>
      </c>
      <c r="E17490" t="b">
        <v>0</v>
      </c>
      <c r="F17490" s="42" t="s">
        <v>8718</v>
      </c>
    </row>
    <row r="17491" spans="1:6" x14ac:dyDescent="0.2">
      <c r="A17491" s="42" t="s">
        <v>5515</v>
      </c>
      <c r="B17491" s="42" t="s">
        <v>8464</v>
      </c>
      <c r="C17491">
        <v>2020</v>
      </c>
      <c r="D17491" s="42" t="s">
        <v>8596</v>
      </c>
      <c r="E17491" t="b">
        <v>0</v>
      </c>
      <c r="F17491" s="42" t="s">
        <v>8718</v>
      </c>
    </row>
    <row r="17492" spans="1:6" x14ac:dyDescent="0.2">
      <c r="A17492" s="42" t="s">
        <v>5517</v>
      </c>
      <c r="B17492" s="42" t="s">
        <v>8454</v>
      </c>
      <c r="C17492">
        <v>2013</v>
      </c>
      <c r="D17492" s="42" t="s">
        <v>8529</v>
      </c>
      <c r="E17492" t="b">
        <v>0</v>
      </c>
      <c r="F17492" s="42" t="s">
        <v>10901</v>
      </c>
    </row>
    <row r="17493" spans="1:6" x14ac:dyDescent="0.2">
      <c r="A17493" s="42" t="s">
        <v>5517</v>
      </c>
      <c r="B17493" s="42" t="s">
        <v>8454</v>
      </c>
      <c r="C17493">
        <v>2014</v>
      </c>
      <c r="D17493" s="42" t="s">
        <v>9495</v>
      </c>
      <c r="E17493" t="b">
        <v>0</v>
      </c>
      <c r="F17493" s="42" t="s">
        <v>10901</v>
      </c>
    </row>
    <row r="17494" spans="1:6" x14ac:dyDescent="0.2">
      <c r="A17494" s="42" t="s">
        <v>5517</v>
      </c>
      <c r="B17494" s="42" t="s">
        <v>8454</v>
      </c>
      <c r="C17494">
        <v>2015</v>
      </c>
      <c r="D17494" s="42" t="s">
        <v>9207</v>
      </c>
      <c r="E17494" t="b">
        <v>0</v>
      </c>
      <c r="F17494" s="42" t="s">
        <v>10901</v>
      </c>
    </row>
    <row r="17495" spans="1:6" x14ac:dyDescent="0.2">
      <c r="A17495" s="42" t="s">
        <v>5517</v>
      </c>
      <c r="B17495" s="42" t="s">
        <v>8454</v>
      </c>
      <c r="C17495">
        <v>2016</v>
      </c>
      <c r="D17495" s="42" t="s">
        <v>8550</v>
      </c>
      <c r="E17495" t="b">
        <v>0</v>
      </c>
      <c r="F17495" s="42" t="s">
        <v>10901</v>
      </c>
    </row>
    <row r="17496" spans="1:6" x14ac:dyDescent="0.2">
      <c r="A17496" s="42" t="s">
        <v>5517</v>
      </c>
      <c r="B17496" s="42" t="s">
        <v>8454</v>
      </c>
      <c r="C17496">
        <v>2017</v>
      </c>
      <c r="D17496" s="42" t="s">
        <v>9035</v>
      </c>
      <c r="E17496" t="b">
        <v>0</v>
      </c>
      <c r="F17496" s="42" t="s">
        <v>10901</v>
      </c>
    </row>
    <row r="17497" spans="1:6" x14ac:dyDescent="0.2">
      <c r="A17497" s="42" t="s">
        <v>5517</v>
      </c>
      <c r="B17497" s="42" t="s">
        <v>8454</v>
      </c>
      <c r="C17497">
        <v>2018</v>
      </c>
      <c r="D17497" s="42" t="s">
        <v>10813</v>
      </c>
      <c r="E17497" t="b">
        <v>0</v>
      </c>
      <c r="F17497" s="42" t="s">
        <v>10901</v>
      </c>
    </row>
    <row r="17498" spans="1:6" x14ac:dyDescent="0.2">
      <c r="A17498" s="42" t="s">
        <v>5517</v>
      </c>
      <c r="B17498" s="42" t="s">
        <v>8454</v>
      </c>
      <c r="C17498">
        <v>2019</v>
      </c>
      <c r="D17498" s="42" t="s">
        <v>9548</v>
      </c>
      <c r="E17498" t="b">
        <v>0</v>
      </c>
      <c r="F17498" s="42" t="s">
        <v>10901</v>
      </c>
    </row>
    <row r="17499" spans="1:6" x14ac:dyDescent="0.2">
      <c r="A17499" s="42" t="s">
        <v>5517</v>
      </c>
      <c r="B17499" s="42" t="s">
        <v>8462</v>
      </c>
      <c r="C17499">
        <v>2013</v>
      </c>
      <c r="D17499" s="42" t="s">
        <v>8987</v>
      </c>
      <c r="E17499" t="b">
        <v>0</v>
      </c>
      <c r="F17499" s="42" t="s">
        <v>10901</v>
      </c>
    </row>
    <row r="17500" spans="1:6" x14ac:dyDescent="0.2">
      <c r="A17500" s="42" t="s">
        <v>5517</v>
      </c>
      <c r="B17500" s="42" t="s">
        <v>8462</v>
      </c>
      <c r="C17500">
        <v>2014</v>
      </c>
      <c r="D17500" s="42" t="s">
        <v>9229</v>
      </c>
      <c r="E17500" t="b">
        <v>0</v>
      </c>
      <c r="F17500" s="42" t="s">
        <v>10901</v>
      </c>
    </row>
    <row r="17501" spans="1:6" x14ac:dyDescent="0.2">
      <c r="A17501" s="42" t="s">
        <v>5517</v>
      </c>
      <c r="B17501" s="42" t="s">
        <v>8462</v>
      </c>
      <c r="C17501">
        <v>2015</v>
      </c>
      <c r="D17501" s="42" t="s">
        <v>8771</v>
      </c>
      <c r="E17501" t="b">
        <v>0</v>
      </c>
      <c r="F17501" s="42" t="s">
        <v>10901</v>
      </c>
    </row>
    <row r="17502" spans="1:6" x14ac:dyDescent="0.2">
      <c r="A17502" s="42" t="s">
        <v>5517</v>
      </c>
      <c r="B17502" s="42" t="s">
        <v>8462</v>
      </c>
      <c r="C17502">
        <v>2016</v>
      </c>
      <c r="D17502" s="42" t="s">
        <v>8632</v>
      </c>
      <c r="E17502" t="b">
        <v>0</v>
      </c>
      <c r="F17502" s="42" t="s">
        <v>10901</v>
      </c>
    </row>
    <row r="17503" spans="1:6" x14ac:dyDescent="0.2">
      <c r="A17503" s="42" t="s">
        <v>5517</v>
      </c>
      <c r="B17503" s="42" t="s">
        <v>8462</v>
      </c>
      <c r="C17503">
        <v>2017</v>
      </c>
      <c r="D17503" s="42" t="s">
        <v>9043</v>
      </c>
      <c r="E17503" t="b">
        <v>0</v>
      </c>
      <c r="F17503" s="42" t="s">
        <v>10901</v>
      </c>
    </row>
    <row r="17504" spans="1:6" x14ac:dyDescent="0.2">
      <c r="A17504" s="42" t="s">
        <v>5517</v>
      </c>
      <c r="B17504" s="42" t="s">
        <v>8462</v>
      </c>
      <c r="C17504">
        <v>2018</v>
      </c>
      <c r="D17504" s="42" t="s">
        <v>10222</v>
      </c>
      <c r="E17504" t="b">
        <v>0</v>
      </c>
      <c r="F17504" s="42" t="s">
        <v>10901</v>
      </c>
    </row>
    <row r="17505" spans="1:6" x14ac:dyDescent="0.2">
      <c r="A17505" s="42" t="s">
        <v>5517</v>
      </c>
      <c r="B17505" s="42" t="s">
        <v>8462</v>
      </c>
      <c r="C17505">
        <v>2019</v>
      </c>
      <c r="D17505" s="42" t="s">
        <v>10902</v>
      </c>
      <c r="E17505" t="b">
        <v>0</v>
      </c>
      <c r="F17505" s="42" t="s">
        <v>10901</v>
      </c>
    </row>
    <row r="17506" spans="1:6" x14ac:dyDescent="0.2">
      <c r="A17506" s="42" t="s">
        <v>5517</v>
      </c>
      <c r="B17506" s="42" t="s">
        <v>8464</v>
      </c>
      <c r="C17506">
        <v>2013</v>
      </c>
      <c r="D17506" s="42" t="s">
        <v>8496</v>
      </c>
      <c r="E17506" t="b">
        <v>0</v>
      </c>
      <c r="F17506" s="42" t="s">
        <v>10901</v>
      </c>
    </row>
    <row r="17507" spans="1:6" x14ac:dyDescent="0.2">
      <c r="A17507" s="42" t="s">
        <v>5517</v>
      </c>
      <c r="B17507" s="42" t="s">
        <v>8464</v>
      </c>
      <c r="C17507">
        <v>2014</v>
      </c>
      <c r="D17507" s="42" t="s">
        <v>9013</v>
      </c>
      <c r="E17507" t="b">
        <v>0</v>
      </c>
      <c r="F17507" s="42" t="s">
        <v>10901</v>
      </c>
    </row>
    <row r="17508" spans="1:6" x14ac:dyDescent="0.2">
      <c r="A17508" s="42" t="s">
        <v>5517</v>
      </c>
      <c r="B17508" s="42" t="s">
        <v>8464</v>
      </c>
      <c r="C17508">
        <v>2015</v>
      </c>
      <c r="D17508" s="42" t="s">
        <v>8638</v>
      </c>
      <c r="E17508" t="b">
        <v>0</v>
      </c>
      <c r="F17508" s="42" t="s">
        <v>10901</v>
      </c>
    </row>
    <row r="17509" spans="1:6" x14ac:dyDescent="0.2">
      <c r="A17509" s="42" t="s">
        <v>5517</v>
      </c>
      <c r="B17509" s="42" t="s">
        <v>8464</v>
      </c>
      <c r="C17509">
        <v>2016</v>
      </c>
      <c r="D17509" s="42" t="s">
        <v>8687</v>
      </c>
      <c r="E17509" t="b">
        <v>0</v>
      </c>
      <c r="F17509" s="42" t="s">
        <v>10901</v>
      </c>
    </row>
    <row r="17510" spans="1:6" x14ac:dyDescent="0.2">
      <c r="A17510" s="42" t="s">
        <v>5517</v>
      </c>
      <c r="B17510" s="42" t="s">
        <v>8464</v>
      </c>
      <c r="C17510">
        <v>2017</v>
      </c>
      <c r="D17510" s="42" t="s">
        <v>8826</v>
      </c>
      <c r="E17510" t="b">
        <v>0</v>
      </c>
      <c r="F17510" s="42" t="s">
        <v>10901</v>
      </c>
    </row>
    <row r="17511" spans="1:6" x14ac:dyDescent="0.2">
      <c r="A17511" s="42" t="s">
        <v>5517</v>
      </c>
      <c r="B17511" s="42" t="s">
        <v>8464</v>
      </c>
      <c r="C17511">
        <v>2018</v>
      </c>
      <c r="D17511" s="42" t="s">
        <v>8513</v>
      </c>
      <c r="E17511" t="b">
        <v>0</v>
      </c>
      <c r="F17511" s="42" t="s">
        <v>10901</v>
      </c>
    </row>
    <row r="17512" spans="1:6" x14ac:dyDescent="0.2">
      <c r="A17512" s="42" t="s">
        <v>5517</v>
      </c>
      <c r="B17512" s="42" t="s">
        <v>8464</v>
      </c>
      <c r="C17512">
        <v>2019</v>
      </c>
      <c r="D17512" s="42" t="s">
        <v>8460</v>
      </c>
      <c r="E17512" t="b">
        <v>0</v>
      </c>
      <c r="F17512" s="42" t="s">
        <v>10901</v>
      </c>
    </row>
    <row r="17513" spans="1:6" x14ac:dyDescent="0.2">
      <c r="A17513" s="42" t="s">
        <v>5519</v>
      </c>
      <c r="B17513" s="42" t="s">
        <v>8454</v>
      </c>
      <c r="C17513">
        <v>2013</v>
      </c>
      <c r="D17513" s="42" t="s">
        <v>8823</v>
      </c>
      <c r="E17513" t="b">
        <v>0</v>
      </c>
      <c r="F17513" s="42" t="s">
        <v>10640</v>
      </c>
    </row>
    <row r="17514" spans="1:6" x14ac:dyDescent="0.2">
      <c r="A17514" s="42" t="s">
        <v>5519</v>
      </c>
      <c r="B17514" s="42" t="s">
        <v>8454</v>
      </c>
      <c r="C17514">
        <v>2014</v>
      </c>
      <c r="D17514" s="42" t="s">
        <v>8713</v>
      </c>
      <c r="E17514" t="b">
        <v>0</v>
      </c>
      <c r="F17514" s="42" t="s">
        <v>10640</v>
      </c>
    </row>
    <row r="17515" spans="1:6" x14ac:dyDescent="0.2">
      <c r="A17515" s="42" t="s">
        <v>5519</v>
      </c>
      <c r="B17515" s="42" t="s">
        <v>8454</v>
      </c>
      <c r="C17515">
        <v>2015</v>
      </c>
      <c r="D17515" s="42" t="s">
        <v>9126</v>
      </c>
      <c r="E17515" t="b">
        <v>0</v>
      </c>
      <c r="F17515" s="42" t="s">
        <v>10640</v>
      </c>
    </row>
    <row r="17516" spans="1:6" x14ac:dyDescent="0.2">
      <c r="A17516" s="42" t="s">
        <v>5519</v>
      </c>
      <c r="B17516" s="42" t="s">
        <v>8454</v>
      </c>
      <c r="C17516">
        <v>2016</v>
      </c>
      <c r="D17516" s="42" t="s">
        <v>8826</v>
      </c>
      <c r="E17516" t="b">
        <v>0</v>
      </c>
      <c r="F17516" s="42" t="s">
        <v>10640</v>
      </c>
    </row>
    <row r="17517" spans="1:6" x14ac:dyDescent="0.2">
      <c r="A17517" s="42" t="s">
        <v>5519</v>
      </c>
      <c r="B17517" s="42" t="s">
        <v>8454</v>
      </c>
      <c r="C17517">
        <v>2017</v>
      </c>
      <c r="D17517" s="42" t="s">
        <v>9405</v>
      </c>
      <c r="E17517" t="b">
        <v>0</v>
      </c>
      <c r="F17517" s="42" t="s">
        <v>10640</v>
      </c>
    </row>
    <row r="17518" spans="1:6" x14ac:dyDescent="0.2">
      <c r="A17518" s="42" t="s">
        <v>5519</v>
      </c>
      <c r="B17518" s="42" t="s">
        <v>8454</v>
      </c>
      <c r="C17518">
        <v>2018</v>
      </c>
      <c r="D17518" s="42" t="s">
        <v>9005</v>
      </c>
      <c r="E17518" t="b">
        <v>0</v>
      </c>
      <c r="F17518" s="42" t="s">
        <v>10640</v>
      </c>
    </row>
    <row r="17519" spans="1:6" x14ac:dyDescent="0.2">
      <c r="A17519" s="42" t="s">
        <v>5519</v>
      </c>
      <c r="B17519" s="42" t="s">
        <v>8454</v>
      </c>
      <c r="C17519">
        <v>2019</v>
      </c>
      <c r="D17519" s="42" t="s">
        <v>9427</v>
      </c>
      <c r="E17519" t="b">
        <v>0</v>
      </c>
      <c r="F17519" s="42" t="s">
        <v>10640</v>
      </c>
    </row>
    <row r="17520" spans="1:6" x14ac:dyDescent="0.2">
      <c r="A17520" s="42" t="s">
        <v>5519</v>
      </c>
      <c r="B17520" s="42" t="s">
        <v>8462</v>
      </c>
      <c r="C17520">
        <v>2013</v>
      </c>
      <c r="D17520" s="42" t="s">
        <v>8690</v>
      </c>
      <c r="E17520" t="b">
        <v>0</v>
      </c>
      <c r="F17520" s="42" t="s">
        <v>10640</v>
      </c>
    </row>
    <row r="17521" spans="1:6" x14ac:dyDescent="0.2">
      <c r="A17521" s="42" t="s">
        <v>5519</v>
      </c>
      <c r="B17521" s="42" t="s">
        <v>8462</v>
      </c>
      <c r="C17521">
        <v>2014</v>
      </c>
      <c r="D17521" s="42" t="s">
        <v>9040</v>
      </c>
      <c r="E17521" t="b">
        <v>0</v>
      </c>
      <c r="F17521" s="42" t="s">
        <v>10640</v>
      </c>
    </row>
    <row r="17522" spans="1:6" x14ac:dyDescent="0.2">
      <c r="A17522" s="42" t="s">
        <v>5519</v>
      </c>
      <c r="B17522" s="42" t="s">
        <v>8462</v>
      </c>
      <c r="C17522">
        <v>2015</v>
      </c>
      <c r="D17522" s="42" t="s">
        <v>9124</v>
      </c>
      <c r="E17522" t="b">
        <v>0</v>
      </c>
      <c r="F17522" s="42" t="s">
        <v>10640</v>
      </c>
    </row>
    <row r="17523" spans="1:6" x14ac:dyDescent="0.2">
      <c r="A17523" s="42" t="s">
        <v>5519</v>
      </c>
      <c r="B17523" s="42" t="s">
        <v>8462</v>
      </c>
      <c r="C17523">
        <v>2016</v>
      </c>
      <c r="D17523" s="42" t="s">
        <v>9284</v>
      </c>
      <c r="E17523" t="b">
        <v>0</v>
      </c>
      <c r="F17523" s="42" t="s">
        <v>10640</v>
      </c>
    </row>
    <row r="17524" spans="1:6" x14ac:dyDescent="0.2">
      <c r="A17524" s="42" t="s">
        <v>5519</v>
      </c>
      <c r="B17524" s="42" t="s">
        <v>8462</v>
      </c>
      <c r="C17524">
        <v>2017</v>
      </c>
      <c r="D17524" s="42" t="s">
        <v>9160</v>
      </c>
      <c r="E17524" t="b">
        <v>0</v>
      </c>
      <c r="F17524" s="42" t="s">
        <v>10640</v>
      </c>
    </row>
    <row r="17525" spans="1:6" x14ac:dyDescent="0.2">
      <c r="A17525" s="42" t="s">
        <v>5519</v>
      </c>
      <c r="B17525" s="42" t="s">
        <v>8462</v>
      </c>
      <c r="C17525">
        <v>2018</v>
      </c>
      <c r="D17525" s="42" t="s">
        <v>8644</v>
      </c>
      <c r="E17525" t="b">
        <v>0</v>
      </c>
      <c r="F17525" s="42" t="s">
        <v>10640</v>
      </c>
    </row>
    <row r="17526" spans="1:6" x14ac:dyDescent="0.2">
      <c r="A17526" s="42" t="s">
        <v>5519</v>
      </c>
      <c r="B17526" s="42" t="s">
        <v>8462</v>
      </c>
      <c r="C17526">
        <v>2019</v>
      </c>
      <c r="D17526" s="42" t="s">
        <v>10394</v>
      </c>
      <c r="E17526" t="b">
        <v>0</v>
      </c>
      <c r="F17526" s="42" t="s">
        <v>10640</v>
      </c>
    </row>
    <row r="17527" spans="1:6" x14ac:dyDescent="0.2">
      <c r="A17527" s="42" t="s">
        <v>5519</v>
      </c>
      <c r="B17527" s="42" t="s">
        <v>8464</v>
      </c>
      <c r="C17527">
        <v>2013</v>
      </c>
      <c r="D17527" s="42" t="s">
        <v>9318</v>
      </c>
      <c r="E17527" t="b">
        <v>0</v>
      </c>
      <c r="F17527" s="42" t="s">
        <v>10640</v>
      </c>
    </row>
    <row r="17528" spans="1:6" x14ac:dyDescent="0.2">
      <c r="A17528" s="42" t="s">
        <v>5519</v>
      </c>
      <c r="B17528" s="42" t="s">
        <v>8464</v>
      </c>
      <c r="C17528">
        <v>2014</v>
      </c>
      <c r="D17528" s="42" t="s">
        <v>9318</v>
      </c>
      <c r="E17528" t="b">
        <v>0</v>
      </c>
      <c r="F17528" s="42" t="s">
        <v>10640</v>
      </c>
    </row>
    <row r="17529" spans="1:6" x14ac:dyDescent="0.2">
      <c r="A17529" s="42" t="s">
        <v>5519</v>
      </c>
      <c r="B17529" s="42" t="s">
        <v>8464</v>
      </c>
      <c r="C17529">
        <v>2015</v>
      </c>
      <c r="D17529" s="42" t="s">
        <v>9318</v>
      </c>
      <c r="E17529" t="b">
        <v>0</v>
      </c>
      <c r="F17529" s="42" t="s">
        <v>10640</v>
      </c>
    </row>
    <row r="17530" spans="1:6" x14ac:dyDescent="0.2">
      <c r="A17530" s="42" t="s">
        <v>5519</v>
      </c>
      <c r="B17530" s="42" t="s">
        <v>8464</v>
      </c>
      <c r="C17530">
        <v>2016</v>
      </c>
      <c r="D17530" s="42" t="s">
        <v>8593</v>
      </c>
      <c r="E17530" t="b">
        <v>0</v>
      </c>
      <c r="F17530" s="42" t="s">
        <v>10640</v>
      </c>
    </row>
    <row r="17531" spans="1:6" x14ac:dyDescent="0.2">
      <c r="A17531" s="42" t="s">
        <v>5519</v>
      </c>
      <c r="B17531" s="42" t="s">
        <v>8464</v>
      </c>
      <c r="C17531">
        <v>2017</v>
      </c>
      <c r="D17531" s="42" t="s">
        <v>9012</v>
      </c>
      <c r="E17531" t="b">
        <v>0</v>
      </c>
      <c r="F17531" s="42" t="s">
        <v>10640</v>
      </c>
    </row>
    <row r="17532" spans="1:6" x14ac:dyDescent="0.2">
      <c r="A17532" s="42" t="s">
        <v>5519</v>
      </c>
      <c r="B17532" s="42" t="s">
        <v>8464</v>
      </c>
      <c r="C17532">
        <v>2018</v>
      </c>
      <c r="D17532" s="42" t="s">
        <v>8655</v>
      </c>
      <c r="E17532" t="b">
        <v>0</v>
      </c>
      <c r="F17532" s="42" t="s">
        <v>10640</v>
      </c>
    </row>
    <row r="17533" spans="1:6" x14ac:dyDescent="0.2">
      <c r="A17533" s="42" t="s">
        <v>5519</v>
      </c>
      <c r="B17533" s="42" t="s">
        <v>8464</v>
      </c>
      <c r="C17533">
        <v>2019</v>
      </c>
      <c r="D17533" s="42" t="s">
        <v>8828</v>
      </c>
      <c r="E17533" t="b">
        <v>0</v>
      </c>
      <c r="F17533" s="42" t="s">
        <v>10640</v>
      </c>
    </row>
    <row r="17534" spans="1:6" x14ac:dyDescent="0.2">
      <c r="A17534" s="42" t="s">
        <v>5521</v>
      </c>
      <c r="B17534" s="42" t="s">
        <v>8454</v>
      </c>
      <c r="C17534">
        <v>2013</v>
      </c>
      <c r="D17534" s="42" t="s">
        <v>8700</v>
      </c>
      <c r="E17534" t="b">
        <v>0</v>
      </c>
      <c r="F17534" s="42" t="s">
        <v>8701</v>
      </c>
    </row>
    <row r="17535" spans="1:6" x14ac:dyDescent="0.2">
      <c r="A17535" s="42" t="s">
        <v>5521</v>
      </c>
      <c r="B17535" s="42" t="s">
        <v>8454</v>
      </c>
      <c r="C17535">
        <v>2014</v>
      </c>
      <c r="D17535" s="42" t="s">
        <v>8702</v>
      </c>
      <c r="E17535" t="b">
        <v>0</v>
      </c>
      <c r="F17535" s="42" t="s">
        <v>8701</v>
      </c>
    </row>
    <row r="17536" spans="1:6" x14ac:dyDescent="0.2">
      <c r="A17536" s="42" t="s">
        <v>5521</v>
      </c>
      <c r="B17536" s="42" t="s">
        <v>8454</v>
      </c>
      <c r="C17536">
        <v>2015</v>
      </c>
      <c r="D17536" s="42" t="s">
        <v>8703</v>
      </c>
      <c r="E17536" t="b">
        <v>0</v>
      </c>
      <c r="F17536" s="42" t="s">
        <v>8701</v>
      </c>
    </row>
    <row r="17537" spans="1:6" x14ac:dyDescent="0.2">
      <c r="A17537" s="42" t="s">
        <v>5521</v>
      </c>
      <c r="B17537" s="42" t="s">
        <v>8454</v>
      </c>
      <c r="C17537">
        <v>2016</v>
      </c>
      <c r="D17537" s="42" t="s">
        <v>8704</v>
      </c>
      <c r="E17537" t="b">
        <v>0</v>
      </c>
      <c r="F17537" s="42" t="s">
        <v>8701</v>
      </c>
    </row>
    <row r="17538" spans="1:6" x14ac:dyDescent="0.2">
      <c r="A17538" s="42" t="s">
        <v>5521</v>
      </c>
      <c r="B17538" s="42" t="s">
        <v>8454</v>
      </c>
      <c r="C17538">
        <v>2017</v>
      </c>
      <c r="D17538" s="42" t="s">
        <v>8636</v>
      </c>
      <c r="E17538" t="b">
        <v>0</v>
      </c>
      <c r="F17538" s="42" t="s">
        <v>8701</v>
      </c>
    </row>
    <row r="17539" spans="1:6" x14ac:dyDescent="0.2">
      <c r="A17539" s="42" t="s">
        <v>5521</v>
      </c>
      <c r="B17539" s="42" t="s">
        <v>8454</v>
      </c>
      <c r="C17539">
        <v>2018</v>
      </c>
      <c r="D17539" s="42" t="s">
        <v>8705</v>
      </c>
      <c r="E17539" t="b">
        <v>0</v>
      </c>
      <c r="F17539" s="42" t="s">
        <v>8701</v>
      </c>
    </row>
    <row r="17540" spans="1:6" x14ac:dyDescent="0.2">
      <c r="A17540" s="42" t="s">
        <v>5521</v>
      </c>
      <c r="B17540" s="42" t="s">
        <v>8454</v>
      </c>
      <c r="C17540">
        <v>2019</v>
      </c>
      <c r="D17540" s="42" t="s">
        <v>8706</v>
      </c>
      <c r="E17540" t="b">
        <v>0</v>
      </c>
      <c r="F17540" s="42" t="s">
        <v>8701</v>
      </c>
    </row>
    <row r="17541" spans="1:6" x14ac:dyDescent="0.2">
      <c r="A17541" s="42" t="s">
        <v>5521</v>
      </c>
      <c r="B17541" s="42" t="s">
        <v>8462</v>
      </c>
      <c r="C17541">
        <v>2013</v>
      </c>
      <c r="D17541" s="42" t="s">
        <v>8491</v>
      </c>
      <c r="E17541" t="b">
        <v>0</v>
      </c>
      <c r="F17541" s="42" t="s">
        <v>8701</v>
      </c>
    </row>
    <row r="17542" spans="1:6" x14ac:dyDescent="0.2">
      <c r="A17542" s="42" t="s">
        <v>5521</v>
      </c>
      <c r="B17542" s="42" t="s">
        <v>8462</v>
      </c>
      <c r="C17542">
        <v>2014</v>
      </c>
      <c r="D17542" s="42" t="s">
        <v>8707</v>
      </c>
      <c r="E17542" t="b">
        <v>0</v>
      </c>
      <c r="F17542" s="42" t="s">
        <v>8701</v>
      </c>
    </row>
    <row r="17543" spans="1:6" x14ac:dyDescent="0.2">
      <c r="A17543" s="42" t="s">
        <v>5521</v>
      </c>
      <c r="B17543" s="42" t="s">
        <v>8462</v>
      </c>
      <c r="C17543">
        <v>2015</v>
      </c>
      <c r="D17543" s="42" t="s">
        <v>8708</v>
      </c>
      <c r="E17543" t="b">
        <v>0</v>
      </c>
      <c r="F17543" s="42" t="s">
        <v>8701</v>
      </c>
    </row>
    <row r="17544" spans="1:6" x14ac:dyDescent="0.2">
      <c r="A17544" s="42" t="s">
        <v>5521</v>
      </c>
      <c r="B17544" s="42" t="s">
        <v>8462</v>
      </c>
      <c r="C17544">
        <v>2016</v>
      </c>
      <c r="D17544" s="42" t="s">
        <v>8709</v>
      </c>
      <c r="E17544" t="b">
        <v>0</v>
      </c>
      <c r="F17544" s="42" t="s">
        <v>8701</v>
      </c>
    </row>
    <row r="17545" spans="1:6" x14ac:dyDescent="0.2">
      <c r="A17545" s="42" t="s">
        <v>5521</v>
      </c>
      <c r="B17545" s="42" t="s">
        <v>8462</v>
      </c>
      <c r="C17545">
        <v>2017</v>
      </c>
      <c r="D17545" s="42" t="s">
        <v>8710</v>
      </c>
      <c r="E17545" t="b">
        <v>0</v>
      </c>
      <c r="F17545" s="42" t="s">
        <v>8701</v>
      </c>
    </row>
    <row r="17546" spans="1:6" x14ac:dyDescent="0.2">
      <c r="A17546" s="42" t="s">
        <v>5521</v>
      </c>
      <c r="B17546" s="42" t="s">
        <v>8462</v>
      </c>
      <c r="C17546">
        <v>2018</v>
      </c>
      <c r="D17546" s="42" t="s">
        <v>8711</v>
      </c>
      <c r="E17546" t="b">
        <v>0</v>
      </c>
      <c r="F17546" s="42" t="s">
        <v>8701</v>
      </c>
    </row>
    <row r="17547" spans="1:6" x14ac:dyDescent="0.2">
      <c r="A17547" s="42" t="s">
        <v>5521</v>
      </c>
      <c r="B17547" s="42" t="s">
        <v>8462</v>
      </c>
      <c r="C17547">
        <v>2019</v>
      </c>
      <c r="D17547" s="42" t="s">
        <v>8706</v>
      </c>
      <c r="E17547" t="b">
        <v>0</v>
      </c>
      <c r="F17547" s="42" t="s">
        <v>8701</v>
      </c>
    </row>
    <row r="17548" spans="1:6" x14ac:dyDescent="0.2">
      <c r="A17548" s="42" t="s">
        <v>5521</v>
      </c>
      <c r="B17548" s="42" t="s">
        <v>8464</v>
      </c>
      <c r="C17548">
        <v>2013</v>
      </c>
      <c r="D17548" s="42" t="s">
        <v>8712</v>
      </c>
      <c r="E17548" t="b">
        <v>0</v>
      </c>
      <c r="F17548" s="42" t="s">
        <v>8701</v>
      </c>
    </row>
    <row r="17549" spans="1:6" x14ac:dyDescent="0.2">
      <c r="A17549" s="42" t="s">
        <v>5521</v>
      </c>
      <c r="B17549" s="42" t="s">
        <v>8464</v>
      </c>
      <c r="C17549">
        <v>2014</v>
      </c>
      <c r="D17549" s="42" t="s">
        <v>8713</v>
      </c>
      <c r="E17549" t="b">
        <v>0</v>
      </c>
      <c r="F17549" s="42" t="s">
        <v>8701</v>
      </c>
    </row>
    <row r="17550" spans="1:6" x14ac:dyDescent="0.2">
      <c r="A17550" s="42" t="s">
        <v>5521</v>
      </c>
      <c r="B17550" s="42" t="s">
        <v>8464</v>
      </c>
      <c r="C17550">
        <v>2015</v>
      </c>
      <c r="D17550" s="42" t="s">
        <v>8607</v>
      </c>
      <c r="E17550" t="b">
        <v>0</v>
      </c>
      <c r="F17550" s="42" t="s">
        <v>8701</v>
      </c>
    </row>
    <row r="17551" spans="1:6" x14ac:dyDescent="0.2">
      <c r="A17551" s="42" t="s">
        <v>5521</v>
      </c>
      <c r="B17551" s="42" t="s">
        <v>8464</v>
      </c>
      <c r="C17551">
        <v>2016</v>
      </c>
      <c r="D17551" s="42" t="s">
        <v>8714</v>
      </c>
      <c r="E17551" t="b">
        <v>0</v>
      </c>
      <c r="F17551" s="42" t="s">
        <v>8701</v>
      </c>
    </row>
    <row r="17552" spans="1:6" x14ac:dyDescent="0.2">
      <c r="A17552" s="42" t="s">
        <v>5521</v>
      </c>
      <c r="B17552" s="42" t="s">
        <v>8464</v>
      </c>
      <c r="C17552">
        <v>2017</v>
      </c>
      <c r="D17552" s="42" t="s">
        <v>8715</v>
      </c>
      <c r="E17552" t="b">
        <v>0</v>
      </c>
      <c r="F17552" s="42" t="s">
        <v>8701</v>
      </c>
    </row>
    <row r="17553" spans="1:6" x14ac:dyDescent="0.2">
      <c r="A17553" s="42" t="s">
        <v>5521</v>
      </c>
      <c r="B17553" s="42" t="s">
        <v>8464</v>
      </c>
      <c r="C17553">
        <v>2018</v>
      </c>
      <c r="D17553" s="42" t="s">
        <v>8608</v>
      </c>
      <c r="E17553" t="b">
        <v>0</v>
      </c>
      <c r="F17553" s="42" t="s">
        <v>8701</v>
      </c>
    </row>
    <row r="17554" spans="1:6" x14ac:dyDescent="0.2">
      <c r="A17554" s="42" t="s">
        <v>5521</v>
      </c>
      <c r="B17554" s="42" t="s">
        <v>8464</v>
      </c>
      <c r="C17554">
        <v>2019</v>
      </c>
      <c r="D17554" s="42" t="s">
        <v>8560</v>
      </c>
      <c r="E17554" t="b">
        <v>0</v>
      </c>
      <c r="F17554" s="42" t="s">
        <v>8701</v>
      </c>
    </row>
    <row r="17555" spans="1:6" x14ac:dyDescent="0.2">
      <c r="A17555" s="42" t="s">
        <v>5523</v>
      </c>
      <c r="B17555" s="42" t="s">
        <v>8454</v>
      </c>
      <c r="C17555">
        <v>2010</v>
      </c>
      <c r="D17555" s="42" t="s">
        <v>8687</v>
      </c>
      <c r="E17555" t="b">
        <v>0</v>
      </c>
      <c r="F17555" s="42" t="s">
        <v>8688</v>
      </c>
    </row>
    <row r="17556" spans="1:6" x14ac:dyDescent="0.2">
      <c r="A17556" s="42" t="s">
        <v>5523</v>
      </c>
      <c r="B17556" s="42" t="s">
        <v>8454</v>
      </c>
      <c r="C17556">
        <v>2011</v>
      </c>
      <c r="D17556" s="42" t="s">
        <v>8689</v>
      </c>
      <c r="E17556" t="b">
        <v>0</v>
      </c>
      <c r="F17556" s="42" t="s">
        <v>8688</v>
      </c>
    </row>
    <row r="17557" spans="1:6" x14ac:dyDescent="0.2">
      <c r="A17557" s="42" t="s">
        <v>5523</v>
      </c>
      <c r="B17557" s="42" t="s">
        <v>8454</v>
      </c>
      <c r="C17557">
        <v>2012</v>
      </c>
      <c r="D17557" s="42" t="s">
        <v>8457</v>
      </c>
      <c r="E17557" t="b">
        <v>0</v>
      </c>
      <c r="F17557" s="42" t="s">
        <v>8688</v>
      </c>
    </row>
    <row r="17558" spans="1:6" x14ac:dyDescent="0.2">
      <c r="A17558" s="42" t="s">
        <v>5523</v>
      </c>
      <c r="B17558" s="42" t="s">
        <v>8454</v>
      </c>
      <c r="C17558">
        <v>2013</v>
      </c>
      <c r="D17558" s="42" t="s">
        <v>8690</v>
      </c>
      <c r="E17558" t="b">
        <v>0</v>
      </c>
      <c r="F17558" s="42" t="s">
        <v>8688</v>
      </c>
    </row>
    <row r="17559" spans="1:6" x14ac:dyDescent="0.2">
      <c r="A17559" s="42" t="s">
        <v>5523</v>
      </c>
      <c r="B17559" s="42" t="s">
        <v>8454</v>
      </c>
      <c r="C17559">
        <v>2014</v>
      </c>
      <c r="D17559" s="42" t="s">
        <v>8691</v>
      </c>
      <c r="E17559" t="b">
        <v>0</v>
      </c>
      <c r="F17559" s="42" t="s">
        <v>8688</v>
      </c>
    </row>
    <row r="17560" spans="1:6" x14ac:dyDescent="0.2">
      <c r="A17560" s="42" t="s">
        <v>5523</v>
      </c>
      <c r="B17560" s="42" t="s">
        <v>8454</v>
      </c>
      <c r="C17560">
        <v>2015</v>
      </c>
      <c r="D17560" s="42" t="s">
        <v>8692</v>
      </c>
      <c r="E17560" t="b">
        <v>0</v>
      </c>
      <c r="F17560" s="42" t="s">
        <v>8688</v>
      </c>
    </row>
    <row r="17561" spans="1:6" x14ac:dyDescent="0.2">
      <c r="A17561" s="42" t="s">
        <v>5523</v>
      </c>
      <c r="B17561" s="42" t="s">
        <v>8454</v>
      </c>
      <c r="C17561">
        <v>2016</v>
      </c>
      <c r="D17561" s="42" t="s">
        <v>8693</v>
      </c>
      <c r="E17561" t="b">
        <v>0</v>
      </c>
      <c r="F17561" s="42" t="s">
        <v>8688</v>
      </c>
    </row>
    <row r="17562" spans="1:6" x14ac:dyDescent="0.2">
      <c r="A17562" s="42" t="s">
        <v>5523</v>
      </c>
      <c r="B17562" s="42" t="s">
        <v>8462</v>
      </c>
      <c r="C17562">
        <v>2010</v>
      </c>
      <c r="D17562" s="42" t="s">
        <v>8687</v>
      </c>
      <c r="E17562" t="b">
        <v>0</v>
      </c>
      <c r="F17562" s="42" t="s">
        <v>8688</v>
      </c>
    </row>
    <row r="17563" spans="1:6" x14ac:dyDescent="0.2">
      <c r="A17563" s="42" t="s">
        <v>5523</v>
      </c>
      <c r="B17563" s="42" t="s">
        <v>8462</v>
      </c>
      <c r="C17563">
        <v>2011</v>
      </c>
      <c r="D17563" s="42" t="s">
        <v>8689</v>
      </c>
      <c r="E17563" t="b">
        <v>0</v>
      </c>
      <c r="F17563" s="42" t="s">
        <v>8688</v>
      </c>
    </row>
    <row r="17564" spans="1:6" x14ac:dyDescent="0.2">
      <c r="A17564" s="42" t="s">
        <v>5523</v>
      </c>
      <c r="B17564" s="42" t="s">
        <v>8462</v>
      </c>
      <c r="C17564">
        <v>2012</v>
      </c>
      <c r="D17564" s="42" t="s">
        <v>8457</v>
      </c>
      <c r="E17564" t="b">
        <v>0</v>
      </c>
      <c r="F17564" s="42" t="s">
        <v>8688</v>
      </c>
    </row>
    <row r="17565" spans="1:6" x14ac:dyDescent="0.2">
      <c r="A17565" s="42" t="s">
        <v>5523</v>
      </c>
      <c r="B17565" s="42" t="s">
        <v>8462</v>
      </c>
      <c r="C17565">
        <v>2013</v>
      </c>
      <c r="D17565" s="42" t="s">
        <v>8694</v>
      </c>
      <c r="E17565" t="b">
        <v>0</v>
      </c>
      <c r="F17565" s="42" t="s">
        <v>8688</v>
      </c>
    </row>
    <row r="17566" spans="1:6" x14ac:dyDescent="0.2">
      <c r="A17566" s="42" t="s">
        <v>5523</v>
      </c>
      <c r="B17566" s="42" t="s">
        <v>8462</v>
      </c>
      <c r="C17566">
        <v>2014</v>
      </c>
      <c r="D17566" s="42" t="s">
        <v>8691</v>
      </c>
      <c r="E17566" t="b">
        <v>0</v>
      </c>
      <c r="F17566" s="42" t="s">
        <v>8688</v>
      </c>
    </row>
    <row r="17567" spans="1:6" x14ac:dyDescent="0.2">
      <c r="A17567" s="42" t="s">
        <v>5523</v>
      </c>
      <c r="B17567" s="42" t="s">
        <v>8462</v>
      </c>
      <c r="C17567">
        <v>2015</v>
      </c>
      <c r="D17567" s="42" t="s">
        <v>8692</v>
      </c>
      <c r="E17567" t="b">
        <v>0</v>
      </c>
      <c r="F17567" s="42" t="s">
        <v>8688</v>
      </c>
    </row>
    <row r="17568" spans="1:6" x14ac:dyDescent="0.2">
      <c r="A17568" s="42" t="s">
        <v>5523</v>
      </c>
      <c r="B17568" s="42" t="s">
        <v>8462</v>
      </c>
      <c r="C17568">
        <v>2016</v>
      </c>
      <c r="D17568" s="42" t="s">
        <v>8693</v>
      </c>
      <c r="E17568" t="b">
        <v>0</v>
      </c>
      <c r="F17568" s="42" t="s">
        <v>8688</v>
      </c>
    </row>
    <row r="17569" spans="1:6" x14ac:dyDescent="0.2">
      <c r="A17569" s="42" t="s">
        <v>5523</v>
      </c>
      <c r="B17569" s="42" t="s">
        <v>8464</v>
      </c>
      <c r="C17569">
        <v>2010</v>
      </c>
      <c r="D17569" s="42" t="s">
        <v>8547</v>
      </c>
      <c r="E17569" t="b">
        <v>0</v>
      </c>
      <c r="F17569" s="42" t="s">
        <v>8688</v>
      </c>
    </row>
    <row r="17570" spans="1:6" x14ac:dyDescent="0.2">
      <c r="A17570" s="42" t="s">
        <v>5523</v>
      </c>
      <c r="B17570" s="42" t="s">
        <v>8464</v>
      </c>
      <c r="C17570">
        <v>2011</v>
      </c>
      <c r="D17570" s="42" t="s">
        <v>8695</v>
      </c>
      <c r="E17570" t="b">
        <v>0</v>
      </c>
      <c r="F17570" s="42" t="s">
        <v>8688</v>
      </c>
    </row>
    <row r="17571" spans="1:6" x14ac:dyDescent="0.2">
      <c r="A17571" s="42" t="s">
        <v>5523</v>
      </c>
      <c r="B17571" s="42" t="s">
        <v>8464</v>
      </c>
      <c r="C17571">
        <v>2012</v>
      </c>
      <c r="D17571" s="42" t="s">
        <v>8696</v>
      </c>
      <c r="E17571" t="b">
        <v>0</v>
      </c>
      <c r="F17571" s="42" t="s">
        <v>8688</v>
      </c>
    </row>
    <row r="17572" spans="1:6" x14ac:dyDescent="0.2">
      <c r="A17572" s="42" t="s">
        <v>5523</v>
      </c>
      <c r="B17572" s="42" t="s">
        <v>8464</v>
      </c>
      <c r="C17572">
        <v>2013</v>
      </c>
      <c r="D17572" s="42" t="s">
        <v>8697</v>
      </c>
      <c r="E17572" t="b">
        <v>0</v>
      </c>
      <c r="F17572" s="42" t="s">
        <v>8688</v>
      </c>
    </row>
    <row r="17573" spans="1:6" x14ac:dyDescent="0.2">
      <c r="A17573" s="42" t="s">
        <v>5523</v>
      </c>
      <c r="B17573" s="42" t="s">
        <v>8464</v>
      </c>
      <c r="C17573">
        <v>2014</v>
      </c>
      <c r="D17573" s="42" t="s">
        <v>8460</v>
      </c>
      <c r="E17573" t="b">
        <v>0</v>
      </c>
      <c r="F17573" s="42" t="s">
        <v>8688</v>
      </c>
    </row>
    <row r="17574" spans="1:6" x14ac:dyDescent="0.2">
      <c r="A17574" s="42" t="s">
        <v>5523</v>
      </c>
      <c r="B17574" s="42" t="s">
        <v>8464</v>
      </c>
      <c r="C17574">
        <v>2015</v>
      </c>
      <c r="D17574" s="42" t="s">
        <v>8698</v>
      </c>
      <c r="E17574" t="b">
        <v>0</v>
      </c>
      <c r="F17574" s="42" t="s">
        <v>8688</v>
      </c>
    </row>
    <row r="17575" spans="1:6" x14ac:dyDescent="0.2">
      <c r="A17575" s="42" t="s">
        <v>5523</v>
      </c>
      <c r="B17575" s="42" t="s">
        <v>8464</v>
      </c>
      <c r="C17575">
        <v>2016</v>
      </c>
      <c r="D17575" s="42" t="s">
        <v>8699</v>
      </c>
      <c r="E17575" t="b">
        <v>0</v>
      </c>
      <c r="F17575" s="42" t="s">
        <v>8688</v>
      </c>
    </row>
    <row r="17576" spans="1:6" x14ac:dyDescent="0.2">
      <c r="A17576" s="42" t="s">
        <v>5525</v>
      </c>
      <c r="B17576" s="42" t="s">
        <v>8454</v>
      </c>
      <c r="C17576">
        <v>2013</v>
      </c>
      <c r="D17576" s="42" t="s">
        <v>10933</v>
      </c>
      <c r="E17576" t="b">
        <v>0</v>
      </c>
      <c r="F17576" s="42" t="s">
        <v>10934</v>
      </c>
    </row>
    <row r="17577" spans="1:6" x14ac:dyDescent="0.2">
      <c r="A17577" s="42" t="s">
        <v>5525</v>
      </c>
      <c r="B17577" s="42" t="s">
        <v>8454</v>
      </c>
      <c r="C17577">
        <v>2014</v>
      </c>
      <c r="D17577" s="42" t="s">
        <v>9002</v>
      </c>
      <c r="E17577" t="b">
        <v>0</v>
      </c>
      <c r="F17577" s="42" t="s">
        <v>10934</v>
      </c>
    </row>
    <row r="17578" spans="1:6" x14ac:dyDescent="0.2">
      <c r="A17578" s="42" t="s">
        <v>5525</v>
      </c>
      <c r="B17578" s="42" t="s">
        <v>8454</v>
      </c>
      <c r="C17578">
        <v>2015</v>
      </c>
      <c r="D17578" s="42" t="s">
        <v>10935</v>
      </c>
      <c r="E17578" t="b">
        <v>0</v>
      </c>
      <c r="F17578" s="42" t="s">
        <v>10934</v>
      </c>
    </row>
    <row r="17579" spans="1:6" x14ac:dyDescent="0.2">
      <c r="A17579" s="42" t="s">
        <v>5525</v>
      </c>
      <c r="B17579" s="42" t="s">
        <v>8454</v>
      </c>
      <c r="C17579">
        <v>2016</v>
      </c>
      <c r="D17579" s="42" t="s">
        <v>10936</v>
      </c>
      <c r="E17579" t="b">
        <v>0</v>
      </c>
      <c r="F17579" s="42" t="s">
        <v>10934</v>
      </c>
    </row>
    <row r="17580" spans="1:6" x14ac:dyDescent="0.2">
      <c r="A17580" s="42" t="s">
        <v>5525</v>
      </c>
      <c r="B17580" s="42" t="s">
        <v>8454</v>
      </c>
      <c r="C17580">
        <v>2017</v>
      </c>
      <c r="D17580" s="42" t="s">
        <v>10937</v>
      </c>
      <c r="E17580" t="b">
        <v>0</v>
      </c>
      <c r="F17580" s="42" t="s">
        <v>10934</v>
      </c>
    </row>
    <row r="17581" spans="1:6" x14ac:dyDescent="0.2">
      <c r="A17581" s="42" t="s">
        <v>5525</v>
      </c>
      <c r="B17581" s="42" t="s">
        <v>8454</v>
      </c>
      <c r="C17581">
        <v>2018</v>
      </c>
      <c r="D17581" s="42" t="s">
        <v>10937</v>
      </c>
      <c r="E17581" t="b">
        <v>0</v>
      </c>
      <c r="F17581" s="42" t="s">
        <v>10934</v>
      </c>
    </row>
    <row r="17582" spans="1:6" x14ac:dyDescent="0.2">
      <c r="A17582" s="42" t="s">
        <v>5525</v>
      </c>
      <c r="B17582" s="42" t="s">
        <v>8454</v>
      </c>
      <c r="C17582">
        <v>2019</v>
      </c>
      <c r="D17582" s="42" t="s">
        <v>10938</v>
      </c>
      <c r="E17582" t="b">
        <v>0</v>
      </c>
      <c r="F17582" s="42" t="s">
        <v>10934</v>
      </c>
    </row>
    <row r="17583" spans="1:6" x14ac:dyDescent="0.2">
      <c r="A17583" s="42" t="s">
        <v>5525</v>
      </c>
      <c r="B17583" s="42" t="s">
        <v>8462</v>
      </c>
      <c r="C17583">
        <v>2013</v>
      </c>
      <c r="D17583" s="42" t="s">
        <v>10933</v>
      </c>
      <c r="E17583" t="b">
        <v>0</v>
      </c>
      <c r="F17583" s="42" t="s">
        <v>10934</v>
      </c>
    </row>
    <row r="17584" spans="1:6" x14ac:dyDescent="0.2">
      <c r="A17584" s="42" t="s">
        <v>5525</v>
      </c>
      <c r="B17584" s="42" t="s">
        <v>8462</v>
      </c>
      <c r="C17584">
        <v>2014</v>
      </c>
      <c r="D17584" s="42" t="s">
        <v>9002</v>
      </c>
      <c r="E17584" t="b">
        <v>0</v>
      </c>
      <c r="F17584" s="42" t="s">
        <v>10934</v>
      </c>
    </row>
    <row r="17585" spans="1:6" x14ac:dyDescent="0.2">
      <c r="A17585" s="42" t="s">
        <v>5525</v>
      </c>
      <c r="B17585" s="42" t="s">
        <v>8462</v>
      </c>
      <c r="C17585">
        <v>2015</v>
      </c>
      <c r="D17585" s="42" t="s">
        <v>10935</v>
      </c>
      <c r="E17585" t="b">
        <v>0</v>
      </c>
      <c r="F17585" s="42" t="s">
        <v>10934</v>
      </c>
    </row>
    <row r="17586" spans="1:6" x14ac:dyDescent="0.2">
      <c r="A17586" s="42" t="s">
        <v>5525</v>
      </c>
      <c r="B17586" s="42" t="s">
        <v>8462</v>
      </c>
      <c r="C17586">
        <v>2016</v>
      </c>
      <c r="D17586" s="42" t="s">
        <v>10936</v>
      </c>
      <c r="E17586" t="b">
        <v>0</v>
      </c>
      <c r="F17586" s="42" t="s">
        <v>10934</v>
      </c>
    </row>
    <row r="17587" spans="1:6" x14ac:dyDescent="0.2">
      <c r="A17587" s="42" t="s">
        <v>5525</v>
      </c>
      <c r="B17587" s="42" t="s">
        <v>8462</v>
      </c>
      <c r="C17587">
        <v>2017</v>
      </c>
      <c r="D17587" s="42" t="s">
        <v>10937</v>
      </c>
      <c r="E17587" t="b">
        <v>0</v>
      </c>
      <c r="F17587" s="42" t="s">
        <v>10934</v>
      </c>
    </row>
    <row r="17588" spans="1:6" x14ac:dyDescent="0.2">
      <c r="A17588" s="42" t="s">
        <v>5525</v>
      </c>
      <c r="B17588" s="42" t="s">
        <v>8462</v>
      </c>
      <c r="C17588">
        <v>2018</v>
      </c>
      <c r="D17588" s="42" t="s">
        <v>10937</v>
      </c>
      <c r="E17588" t="b">
        <v>0</v>
      </c>
      <c r="F17588" s="42" t="s">
        <v>10934</v>
      </c>
    </row>
    <row r="17589" spans="1:6" x14ac:dyDescent="0.2">
      <c r="A17589" s="42" t="s">
        <v>5525</v>
      </c>
      <c r="B17589" s="42" t="s">
        <v>8462</v>
      </c>
      <c r="C17589">
        <v>2019</v>
      </c>
      <c r="D17589" s="42" t="s">
        <v>10938</v>
      </c>
      <c r="E17589" t="b">
        <v>0</v>
      </c>
      <c r="F17589" s="42" t="s">
        <v>10934</v>
      </c>
    </row>
    <row r="17590" spans="1:6" x14ac:dyDescent="0.2">
      <c r="A17590" s="42" t="s">
        <v>5525</v>
      </c>
      <c r="B17590" s="42" t="s">
        <v>8464</v>
      </c>
      <c r="C17590">
        <v>2013</v>
      </c>
      <c r="D17590" s="42" t="s">
        <v>8496</v>
      </c>
      <c r="E17590" t="b">
        <v>0</v>
      </c>
      <c r="F17590" s="42" t="s">
        <v>10934</v>
      </c>
    </row>
    <row r="17591" spans="1:6" x14ac:dyDescent="0.2">
      <c r="A17591" s="42" t="s">
        <v>5525</v>
      </c>
      <c r="B17591" s="42" t="s">
        <v>8464</v>
      </c>
      <c r="C17591">
        <v>2014</v>
      </c>
      <c r="D17591" s="42" t="s">
        <v>8496</v>
      </c>
      <c r="E17591" t="b">
        <v>0</v>
      </c>
      <c r="F17591" s="42" t="s">
        <v>10934</v>
      </c>
    </row>
    <row r="17592" spans="1:6" x14ac:dyDescent="0.2">
      <c r="A17592" s="42" t="s">
        <v>5525</v>
      </c>
      <c r="B17592" s="42" t="s">
        <v>8464</v>
      </c>
      <c r="C17592">
        <v>2015</v>
      </c>
      <c r="D17592" s="42" t="s">
        <v>8496</v>
      </c>
      <c r="E17592" t="b">
        <v>0</v>
      </c>
      <c r="F17592" s="42" t="s">
        <v>10934</v>
      </c>
    </row>
    <row r="17593" spans="1:6" x14ac:dyDescent="0.2">
      <c r="A17593" s="42" t="s">
        <v>5525</v>
      </c>
      <c r="B17593" s="42" t="s">
        <v>8464</v>
      </c>
      <c r="C17593">
        <v>2016</v>
      </c>
      <c r="D17593" s="42" t="s">
        <v>8496</v>
      </c>
      <c r="E17593" t="b">
        <v>0</v>
      </c>
      <c r="F17593" s="42" t="s">
        <v>10934</v>
      </c>
    </row>
    <row r="17594" spans="1:6" x14ac:dyDescent="0.2">
      <c r="A17594" s="42" t="s">
        <v>5525</v>
      </c>
      <c r="B17594" s="42" t="s">
        <v>8464</v>
      </c>
      <c r="C17594">
        <v>2017</v>
      </c>
      <c r="D17594" s="42" t="s">
        <v>8496</v>
      </c>
      <c r="E17594" t="b">
        <v>0</v>
      </c>
      <c r="F17594" s="42" t="s">
        <v>10934</v>
      </c>
    </row>
    <row r="17595" spans="1:6" x14ac:dyDescent="0.2">
      <c r="A17595" s="42" t="s">
        <v>5525</v>
      </c>
      <c r="B17595" s="42" t="s">
        <v>8464</v>
      </c>
      <c r="C17595">
        <v>2018</v>
      </c>
      <c r="D17595" s="42" t="s">
        <v>8496</v>
      </c>
      <c r="E17595" t="b">
        <v>0</v>
      </c>
      <c r="F17595" s="42" t="s">
        <v>10934</v>
      </c>
    </row>
    <row r="17596" spans="1:6" x14ac:dyDescent="0.2">
      <c r="A17596" s="42" t="s">
        <v>5525</v>
      </c>
      <c r="B17596" s="42" t="s">
        <v>8464</v>
      </c>
      <c r="C17596">
        <v>2019</v>
      </c>
      <c r="D17596" s="42" t="s">
        <v>8496</v>
      </c>
      <c r="E17596" t="b">
        <v>0</v>
      </c>
      <c r="F17596" s="42" t="s">
        <v>10934</v>
      </c>
    </row>
    <row r="17597" spans="1:6" x14ac:dyDescent="0.2">
      <c r="A17597" s="42" t="s">
        <v>5531</v>
      </c>
      <c r="B17597" s="42" t="s">
        <v>8454</v>
      </c>
      <c r="C17597">
        <v>2013</v>
      </c>
      <c r="D17597" s="42" t="s">
        <v>9172</v>
      </c>
      <c r="E17597" t="b">
        <v>0</v>
      </c>
      <c r="F17597" s="42" t="s">
        <v>10944</v>
      </c>
    </row>
    <row r="17598" spans="1:6" x14ac:dyDescent="0.2">
      <c r="A17598" s="42" t="s">
        <v>5531</v>
      </c>
      <c r="B17598" s="42" t="s">
        <v>8454</v>
      </c>
      <c r="C17598">
        <v>2014</v>
      </c>
      <c r="D17598" s="42" t="s">
        <v>8588</v>
      </c>
      <c r="E17598" t="b">
        <v>0</v>
      </c>
      <c r="F17598" s="42" t="s">
        <v>10944</v>
      </c>
    </row>
    <row r="17599" spans="1:6" x14ac:dyDescent="0.2">
      <c r="A17599" s="42" t="s">
        <v>5531</v>
      </c>
      <c r="B17599" s="42" t="s">
        <v>8454</v>
      </c>
      <c r="C17599">
        <v>2015</v>
      </c>
      <c r="D17599" s="42" t="s">
        <v>8608</v>
      </c>
      <c r="E17599" t="b">
        <v>0</v>
      </c>
      <c r="F17599" s="42" t="s">
        <v>10944</v>
      </c>
    </row>
    <row r="17600" spans="1:6" x14ac:dyDescent="0.2">
      <c r="A17600" s="42" t="s">
        <v>5531</v>
      </c>
      <c r="B17600" s="42" t="s">
        <v>8454</v>
      </c>
      <c r="C17600">
        <v>2016</v>
      </c>
      <c r="D17600" s="42" t="s">
        <v>8639</v>
      </c>
      <c r="E17600" t="b">
        <v>0</v>
      </c>
      <c r="F17600" s="42" t="s">
        <v>10944</v>
      </c>
    </row>
    <row r="17601" spans="1:6" x14ac:dyDescent="0.2">
      <c r="A17601" s="42" t="s">
        <v>5531</v>
      </c>
      <c r="B17601" s="42" t="s">
        <v>8454</v>
      </c>
      <c r="C17601">
        <v>2017</v>
      </c>
      <c r="D17601" s="42" t="s">
        <v>9019</v>
      </c>
      <c r="E17601" t="b">
        <v>0</v>
      </c>
      <c r="F17601" s="42" t="s">
        <v>10944</v>
      </c>
    </row>
    <row r="17602" spans="1:6" x14ac:dyDescent="0.2">
      <c r="A17602" s="42" t="s">
        <v>5531</v>
      </c>
      <c r="B17602" s="42" t="s">
        <v>8454</v>
      </c>
      <c r="C17602">
        <v>2018</v>
      </c>
      <c r="D17602" s="42" t="s">
        <v>8828</v>
      </c>
      <c r="E17602" t="b">
        <v>0</v>
      </c>
      <c r="F17602" s="42" t="s">
        <v>10944</v>
      </c>
    </row>
    <row r="17603" spans="1:6" x14ac:dyDescent="0.2">
      <c r="A17603" s="42" t="s">
        <v>5531</v>
      </c>
      <c r="B17603" s="42" t="s">
        <v>8454</v>
      </c>
      <c r="C17603">
        <v>2019</v>
      </c>
      <c r="D17603" s="42" t="s">
        <v>9318</v>
      </c>
      <c r="E17603" t="b">
        <v>0</v>
      </c>
      <c r="F17603" s="42" t="s">
        <v>10944</v>
      </c>
    </row>
    <row r="17604" spans="1:6" x14ac:dyDescent="0.2">
      <c r="A17604" s="42" t="s">
        <v>5531</v>
      </c>
      <c r="B17604" s="42" t="s">
        <v>8462</v>
      </c>
      <c r="C17604">
        <v>2013</v>
      </c>
      <c r="D17604" s="42" t="s">
        <v>8968</v>
      </c>
      <c r="E17604" t="b">
        <v>0</v>
      </c>
      <c r="F17604" s="42" t="s">
        <v>10944</v>
      </c>
    </row>
    <row r="17605" spans="1:6" x14ac:dyDescent="0.2">
      <c r="A17605" s="42" t="s">
        <v>5531</v>
      </c>
      <c r="B17605" s="42" t="s">
        <v>8462</v>
      </c>
      <c r="C17605">
        <v>2014</v>
      </c>
      <c r="D17605" s="42" t="s">
        <v>9165</v>
      </c>
      <c r="E17605" t="b">
        <v>0</v>
      </c>
      <c r="F17605" s="42" t="s">
        <v>10944</v>
      </c>
    </row>
    <row r="17606" spans="1:6" x14ac:dyDescent="0.2">
      <c r="A17606" s="42" t="s">
        <v>5531</v>
      </c>
      <c r="B17606" s="42" t="s">
        <v>8462</v>
      </c>
      <c r="C17606">
        <v>2015</v>
      </c>
      <c r="D17606" s="42" t="s">
        <v>8597</v>
      </c>
      <c r="E17606" t="b">
        <v>0</v>
      </c>
      <c r="F17606" s="42" t="s">
        <v>10944</v>
      </c>
    </row>
    <row r="17607" spans="1:6" x14ac:dyDescent="0.2">
      <c r="A17607" s="42" t="s">
        <v>5531</v>
      </c>
      <c r="B17607" s="42" t="s">
        <v>8462</v>
      </c>
      <c r="C17607">
        <v>2016</v>
      </c>
      <c r="D17607" s="42" t="s">
        <v>8607</v>
      </c>
      <c r="E17607" t="b">
        <v>0</v>
      </c>
      <c r="F17607" s="42" t="s">
        <v>10944</v>
      </c>
    </row>
    <row r="17608" spans="1:6" x14ac:dyDescent="0.2">
      <c r="A17608" s="42" t="s">
        <v>5531</v>
      </c>
      <c r="B17608" s="42" t="s">
        <v>8462</v>
      </c>
      <c r="C17608">
        <v>2017</v>
      </c>
      <c r="D17608" s="42" t="s">
        <v>8681</v>
      </c>
      <c r="E17608" t="b">
        <v>0</v>
      </c>
      <c r="F17608" s="42" t="s">
        <v>10944</v>
      </c>
    </row>
    <row r="17609" spans="1:6" x14ac:dyDescent="0.2">
      <c r="A17609" s="42" t="s">
        <v>5531</v>
      </c>
      <c r="B17609" s="42" t="s">
        <v>8462</v>
      </c>
      <c r="C17609">
        <v>2018</v>
      </c>
      <c r="D17609" s="42" t="s">
        <v>8934</v>
      </c>
      <c r="E17609" t="b">
        <v>0</v>
      </c>
      <c r="F17609" s="42" t="s">
        <v>10944</v>
      </c>
    </row>
    <row r="17610" spans="1:6" x14ac:dyDescent="0.2">
      <c r="A17610" s="42" t="s">
        <v>5531</v>
      </c>
      <c r="B17610" s="42" t="s">
        <v>8462</v>
      </c>
      <c r="C17610">
        <v>2019</v>
      </c>
      <c r="D17610" s="42" t="s">
        <v>8982</v>
      </c>
      <c r="E17610" t="b">
        <v>0</v>
      </c>
      <c r="F17610" s="42" t="s">
        <v>10944</v>
      </c>
    </row>
    <row r="17611" spans="1:6" x14ac:dyDescent="0.2">
      <c r="A17611" s="42" t="s">
        <v>5531</v>
      </c>
      <c r="B17611" s="42" t="s">
        <v>8464</v>
      </c>
      <c r="C17611">
        <v>2013</v>
      </c>
      <c r="D17611" s="42" t="s">
        <v>8496</v>
      </c>
      <c r="E17611" t="b">
        <v>0</v>
      </c>
      <c r="F17611" s="42" t="s">
        <v>10944</v>
      </c>
    </row>
    <row r="17612" spans="1:6" x14ac:dyDescent="0.2">
      <c r="A17612" s="42" t="s">
        <v>5531</v>
      </c>
      <c r="B17612" s="42" t="s">
        <v>8464</v>
      </c>
      <c r="C17612">
        <v>2014</v>
      </c>
      <c r="D17612" s="42" t="s">
        <v>8496</v>
      </c>
      <c r="E17612" t="b">
        <v>0</v>
      </c>
      <c r="F17612" s="42" t="s">
        <v>10944</v>
      </c>
    </row>
    <row r="17613" spans="1:6" x14ac:dyDescent="0.2">
      <c r="A17613" s="42" t="s">
        <v>5531</v>
      </c>
      <c r="B17613" s="42" t="s">
        <v>8464</v>
      </c>
      <c r="C17613">
        <v>2015</v>
      </c>
      <c r="D17613" s="42" t="s">
        <v>8496</v>
      </c>
      <c r="E17613" t="b">
        <v>0</v>
      </c>
      <c r="F17613" s="42" t="s">
        <v>10944</v>
      </c>
    </row>
    <row r="17614" spans="1:6" x14ac:dyDescent="0.2">
      <c r="A17614" s="42" t="s">
        <v>5531</v>
      </c>
      <c r="B17614" s="42" t="s">
        <v>8464</v>
      </c>
      <c r="C17614">
        <v>2016</v>
      </c>
      <c r="D17614" s="42" t="s">
        <v>8496</v>
      </c>
      <c r="E17614" t="b">
        <v>0</v>
      </c>
      <c r="F17614" s="42" t="s">
        <v>10944</v>
      </c>
    </row>
    <row r="17615" spans="1:6" x14ac:dyDescent="0.2">
      <c r="A17615" s="42" t="s">
        <v>5531</v>
      </c>
      <c r="B17615" s="42" t="s">
        <v>8464</v>
      </c>
      <c r="C17615">
        <v>2017</v>
      </c>
      <c r="D17615" s="42" t="s">
        <v>8496</v>
      </c>
      <c r="E17615" t="b">
        <v>0</v>
      </c>
      <c r="F17615" s="42" t="s">
        <v>10944</v>
      </c>
    </row>
    <row r="17616" spans="1:6" x14ac:dyDescent="0.2">
      <c r="A17616" s="42" t="s">
        <v>5531</v>
      </c>
      <c r="B17616" s="42" t="s">
        <v>8464</v>
      </c>
      <c r="C17616">
        <v>2018</v>
      </c>
      <c r="D17616" s="42" t="s">
        <v>8496</v>
      </c>
      <c r="E17616" t="b">
        <v>0</v>
      </c>
      <c r="F17616" s="42" t="s">
        <v>10944</v>
      </c>
    </row>
    <row r="17617" spans="1:6" x14ac:dyDescent="0.2">
      <c r="A17617" s="42" t="s">
        <v>5531</v>
      </c>
      <c r="B17617" s="42" t="s">
        <v>8464</v>
      </c>
      <c r="C17617">
        <v>2019</v>
      </c>
      <c r="D17617" s="42" t="s">
        <v>8496</v>
      </c>
      <c r="E17617" t="b">
        <v>0</v>
      </c>
      <c r="F17617" s="42" t="s">
        <v>10944</v>
      </c>
    </row>
    <row r="17618" spans="1:6" x14ac:dyDescent="0.2">
      <c r="A17618" s="42" t="s">
        <v>5537</v>
      </c>
      <c r="B17618" s="42" t="s">
        <v>8454</v>
      </c>
      <c r="C17618">
        <v>2014</v>
      </c>
      <c r="D17618" s="42" t="s">
        <v>8873</v>
      </c>
      <c r="E17618" t="b">
        <v>0</v>
      </c>
      <c r="F17618" s="42" t="s">
        <v>10947</v>
      </c>
    </row>
    <row r="17619" spans="1:6" x14ac:dyDescent="0.2">
      <c r="A17619" s="42" t="s">
        <v>5537</v>
      </c>
      <c r="B17619" s="42" t="s">
        <v>8454</v>
      </c>
      <c r="C17619">
        <v>2015</v>
      </c>
      <c r="D17619" s="42" t="s">
        <v>10948</v>
      </c>
      <c r="E17619" t="b">
        <v>0</v>
      </c>
      <c r="F17619" s="42" t="s">
        <v>10947</v>
      </c>
    </row>
    <row r="17620" spans="1:6" x14ac:dyDescent="0.2">
      <c r="A17620" s="42" t="s">
        <v>5537</v>
      </c>
      <c r="B17620" s="42" t="s">
        <v>8454</v>
      </c>
      <c r="C17620">
        <v>2016</v>
      </c>
      <c r="D17620" s="42" t="s">
        <v>10949</v>
      </c>
      <c r="E17620" t="b">
        <v>0</v>
      </c>
      <c r="F17620" s="42" t="s">
        <v>10947</v>
      </c>
    </row>
    <row r="17621" spans="1:6" x14ac:dyDescent="0.2">
      <c r="A17621" s="42" t="s">
        <v>5537</v>
      </c>
      <c r="B17621" s="42" t="s">
        <v>8454</v>
      </c>
      <c r="C17621">
        <v>2017</v>
      </c>
      <c r="D17621" s="42" t="s">
        <v>10950</v>
      </c>
      <c r="E17621" t="b">
        <v>0</v>
      </c>
      <c r="F17621" s="42" t="s">
        <v>10947</v>
      </c>
    </row>
    <row r="17622" spans="1:6" x14ac:dyDescent="0.2">
      <c r="A17622" s="42" t="s">
        <v>5537</v>
      </c>
      <c r="B17622" s="42" t="s">
        <v>8454</v>
      </c>
      <c r="C17622">
        <v>2018</v>
      </c>
      <c r="D17622" s="42" t="s">
        <v>10951</v>
      </c>
      <c r="E17622" t="b">
        <v>0</v>
      </c>
      <c r="F17622" s="42" t="s">
        <v>10947</v>
      </c>
    </row>
    <row r="17623" spans="1:6" x14ac:dyDescent="0.2">
      <c r="A17623" s="42" t="s">
        <v>5537</v>
      </c>
      <c r="B17623" s="42" t="s">
        <v>8454</v>
      </c>
      <c r="C17623">
        <v>2019</v>
      </c>
      <c r="D17623" s="42" t="s">
        <v>10952</v>
      </c>
      <c r="E17623" t="b">
        <v>0</v>
      </c>
      <c r="F17623" s="42" t="s">
        <v>10947</v>
      </c>
    </row>
    <row r="17624" spans="1:6" x14ac:dyDescent="0.2">
      <c r="A17624" s="42" t="s">
        <v>5537</v>
      </c>
      <c r="B17624" s="42" t="s">
        <v>8454</v>
      </c>
      <c r="C17624">
        <v>2020</v>
      </c>
      <c r="D17624" s="42" t="s">
        <v>10953</v>
      </c>
      <c r="E17624" t="b">
        <v>0</v>
      </c>
      <c r="F17624" s="42" t="s">
        <v>10947</v>
      </c>
    </row>
    <row r="17625" spans="1:6" x14ac:dyDescent="0.2">
      <c r="A17625" s="42" t="s">
        <v>5537</v>
      </c>
      <c r="B17625" s="42" t="s">
        <v>8462</v>
      </c>
      <c r="C17625">
        <v>2014</v>
      </c>
      <c r="D17625" s="42" t="s">
        <v>8873</v>
      </c>
      <c r="E17625" t="b">
        <v>0</v>
      </c>
      <c r="F17625" s="42" t="s">
        <v>10947</v>
      </c>
    </row>
    <row r="17626" spans="1:6" x14ac:dyDescent="0.2">
      <c r="A17626" s="42" t="s">
        <v>5537</v>
      </c>
      <c r="B17626" s="42" t="s">
        <v>8462</v>
      </c>
      <c r="C17626">
        <v>2015</v>
      </c>
      <c r="D17626" s="42" t="s">
        <v>10948</v>
      </c>
      <c r="E17626" t="b">
        <v>0</v>
      </c>
      <c r="F17626" s="42" t="s">
        <v>10947</v>
      </c>
    </row>
    <row r="17627" spans="1:6" x14ac:dyDescent="0.2">
      <c r="A17627" s="42" t="s">
        <v>5537</v>
      </c>
      <c r="B17627" s="42" t="s">
        <v>8462</v>
      </c>
      <c r="C17627">
        <v>2016</v>
      </c>
      <c r="D17627" s="42" t="s">
        <v>10949</v>
      </c>
      <c r="E17627" t="b">
        <v>0</v>
      </c>
      <c r="F17627" s="42" t="s">
        <v>10947</v>
      </c>
    </row>
    <row r="17628" spans="1:6" x14ac:dyDescent="0.2">
      <c r="A17628" s="42" t="s">
        <v>5537</v>
      </c>
      <c r="B17628" s="42" t="s">
        <v>8462</v>
      </c>
      <c r="C17628">
        <v>2017</v>
      </c>
      <c r="D17628" s="42" t="s">
        <v>10950</v>
      </c>
      <c r="E17628" t="b">
        <v>0</v>
      </c>
      <c r="F17628" s="42" t="s">
        <v>10947</v>
      </c>
    </row>
    <row r="17629" spans="1:6" x14ac:dyDescent="0.2">
      <c r="A17629" s="42" t="s">
        <v>5537</v>
      </c>
      <c r="B17629" s="42" t="s">
        <v>8462</v>
      </c>
      <c r="C17629">
        <v>2018</v>
      </c>
      <c r="D17629" s="42" t="s">
        <v>10954</v>
      </c>
      <c r="E17629" t="b">
        <v>0</v>
      </c>
      <c r="F17629" s="42" t="s">
        <v>10947</v>
      </c>
    </row>
    <row r="17630" spans="1:6" x14ac:dyDescent="0.2">
      <c r="A17630" s="42" t="s">
        <v>5537</v>
      </c>
      <c r="B17630" s="42" t="s">
        <v>8462</v>
      </c>
      <c r="C17630">
        <v>2019</v>
      </c>
      <c r="D17630" s="42" t="s">
        <v>10955</v>
      </c>
      <c r="E17630" t="b">
        <v>0</v>
      </c>
      <c r="F17630" s="42" t="s">
        <v>10947</v>
      </c>
    </row>
    <row r="17631" spans="1:6" x14ac:dyDescent="0.2">
      <c r="A17631" s="42" t="s">
        <v>5537</v>
      </c>
      <c r="B17631" s="42" t="s">
        <v>8462</v>
      </c>
      <c r="C17631">
        <v>2020</v>
      </c>
      <c r="D17631" s="42" t="s">
        <v>10956</v>
      </c>
      <c r="E17631" t="b">
        <v>0</v>
      </c>
      <c r="F17631" s="42" t="s">
        <v>10947</v>
      </c>
    </row>
    <row r="17632" spans="1:6" x14ac:dyDescent="0.2">
      <c r="A17632" s="42" t="s">
        <v>5537</v>
      </c>
      <c r="B17632" s="42" t="s">
        <v>8464</v>
      </c>
      <c r="C17632">
        <v>2014</v>
      </c>
      <c r="D17632" s="42" t="s">
        <v>8581</v>
      </c>
      <c r="E17632" t="b">
        <v>0</v>
      </c>
      <c r="F17632" s="42" t="s">
        <v>10947</v>
      </c>
    </row>
    <row r="17633" spans="1:6" x14ac:dyDescent="0.2">
      <c r="A17633" s="42" t="s">
        <v>5537</v>
      </c>
      <c r="B17633" s="42" t="s">
        <v>8464</v>
      </c>
      <c r="C17633">
        <v>2015</v>
      </c>
      <c r="D17633" s="42" t="s">
        <v>8581</v>
      </c>
      <c r="E17633" t="b">
        <v>0</v>
      </c>
      <c r="F17633" s="42" t="s">
        <v>10947</v>
      </c>
    </row>
    <row r="17634" spans="1:6" x14ac:dyDescent="0.2">
      <c r="A17634" s="42" t="s">
        <v>5537</v>
      </c>
      <c r="B17634" s="42" t="s">
        <v>8464</v>
      </c>
      <c r="C17634">
        <v>2016</v>
      </c>
      <c r="D17634" s="42" t="s">
        <v>8581</v>
      </c>
      <c r="E17634" t="b">
        <v>0</v>
      </c>
      <c r="F17634" s="42" t="s">
        <v>10947</v>
      </c>
    </row>
    <row r="17635" spans="1:6" x14ac:dyDescent="0.2">
      <c r="A17635" s="42" t="s">
        <v>5537</v>
      </c>
      <c r="B17635" s="42" t="s">
        <v>8464</v>
      </c>
      <c r="C17635">
        <v>2017</v>
      </c>
      <c r="D17635" s="42" t="s">
        <v>8581</v>
      </c>
      <c r="E17635" t="b">
        <v>0</v>
      </c>
      <c r="F17635" s="42" t="s">
        <v>10947</v>
      </c>
    </row>
    <row r="17636" spans="1:6" x14ac:dyDescent="0.2">
      <c r="A17636" s="42" t="s">
        <v>5537</v>
      </c>
      <c r="B17636" s="42" t="s">
        <v>8464</v>
      </c>
      <c r="C17636">
        <v>2018</v>
      </c>
      <c r="D17636" s="42" t="s">
        <v>8581</v>
      </c>
      <c r="E17636" t="b">
        <v>0</v>
      </c>
      <c r="F17636" s="42" t="s">
        <v>10947</v>
      </c>
    </row>
    <row r="17637" spans="1:6" x14ac:dyDescent="0.2">
      <c r="A17637" s="42" t="s">
        <v>5537</v>
      </c>
      <c r="B17637" s="42" t="s">
        <v>8464</v>
      </c>
      <c r="C17637">
        <v>2019</v>
      </c>
      <c r="D17637" s="42" t="s">
        <v>9414</v>
      </c>
      <c r="E17637" t="b">
        <v>0</v>
      </c>
      <c r="F17637" s="42" t="s">
        <v>10947</v>
      </c>
    </row>
    <row r="17638" spans="1:6" x14ac:dyDescent="0.2">
      <c r="A17638" s="42" t="s">
        <v>5537</v>
      </c>
      <c r="B17638" s="42" t="s">
        <v>8464</v>
      </c>
      <c r="C17638">
        <v>2020</v>
      </c>
      <c r="D17638" s="42" t="s">
        <v>9418</v>
      </c>
      <c r="E17638" t="b">
        <v>0</v>
      </c>
      <c r="F17638" s="42" t="s">
        <v>10947</v>
      </c>
    </row>
    <row r="17639" spans="1:6" x14ac:dyDescent="0.2">
      <c r="A17639" s="42" t="s">
        <v>5541</v>
      </c>
      <c r="B17639" s="42" t="s">
        <v>8454</v>
      </c>
      <c r="C17639">
        <v>2013</v>
      </c>
      <c r="D17639" s="42" t="s">
        <v>9206</v>
      </c>
      <c r="E17639" t="b">
        <v>0</v>
      </c>
      <c r="F17639" s="42" t="s">
        <v>10906</v>
      </c>
    </row>
    <row r="17640" spans="1:6" x14ac:dyDescent="0.2">
      <c r="A17640" s="42" t="s">
        <v>5541</v>
      </c>
      <c r="B17640" s="42" t="s">
        <v>8454</v>
      </c>
      <c r="C17640">
        <v>2014</v>
      </c>
      <c r="D17640" s="42" t="s">
        <v>9193</v>
      </c>
      <c r="E17640" t="b">
        <v>0</v>
      </c>
      <c r="F17640" s="42" t="s">
        <v>10906</v>
      </c>
    </row>
    <row r="17641" spans="1:6" x14ac:dyDescent="0.2">
      <c r="A17641" s="42" t="s">
        <v>5541</v>
      </c>
      <c r="B17641" s="42" t="s">
        <v>8454</v>
      </c>
      <c r="C17641">
        <v>2015</v>
      </c>
      <c r="D17641" s="42" t="s">
        <v>9001</v>
      </c>
      <c r="E17641" t="b">
        <v>0</v>
      </c>
      <c r="F17641" s="42" t="s">
        <v>10906</v>
      </c>
    </row>
    <row r="17642" spans="1:6" x14ac:dyDescent="0.2">
      <c r="A17642" s="42" t="s">
        <v>5541</v>
      </c>
      <c r="B17642" s="42" t="s">
        <v>8454</v>
      </c>
      <c r="C17642">
        <v>2016</v>
      </c>
      <c r="D17642" s="42" t="s">
        <v>10377</v>
      </c>
      <c r="E17642" t="b">
        <v>0</v>
      </c>
      <c r="F17642" s="42" t="s">
        <v>10906</v>
      </c>
    </row>
    <row r="17643" spans="1:6" x14ac:dyDescent="0.2">
      <c r="A17643" s="42" t="s">
        <v>5541</v>
      </c>
      <c r="B17643" s="42" t="s">
        <v>8454</v>
      </c>
      <c r="C17643">
        <v>2017</v>
      </c>
      <c r="D17643" s="42" t="s">
        <v>8672</v>
      </c>
      <c r="E17643" t="b">
        <v>0</v>
      </c>
      <c r="F17643" s="42" t="s">
        <v>10906</v>
      </c>
    </row>
    <row r="17644" spans="1:6" x14ac:dyDescent="0.2">
      <c r="A17644" s="42" t="s">
        <v>5541</v>
      </c>
      <c r="B17644" s="42" t="s">
        <v>8454</v>
      </c>
      <c r="C17644">
        <v>2018</v>
      </c>
      <c r="D17644" s="42" t="s">
        <v>9101</v>
      </c>
      <c r="E17644" t="b">
        <v>0</v>
      </c>
      <c r="F17644" s="42" t="s">
        <v>10906</v>
      </c>
    </row>
    <row r="17645" spans="1:6" x14ac:dyDescent="0.2">
      <c r="A17645" s="42" t="s">
        <v>5541</v>
      </c>
      <c r="B17645" s="42" t="s">
        <v>8454</v>
      </c>
      <c r="C17645">
        <v>2019</v>
      </c>
      <c r="D17645" s="42" t="s">
        <v>9006</v>
      </c>
      <c r="E17645" t="b">
        <v>0</v>
      </c>
      <c r="F17645" s="42" t="s">
        <v>10906</v>
      </c>
    </row>
    <row r="17646" spans="1:6" x14ac:dyDescent="0.2">
      <c r="A17646" s="42" t="s">
        <v>5541</v>
      </c>
      <c r="B17646" s="42" t="s">
        <v>8462</v>
      </c>
      <c r="C17646">
        <v>2013</v>
      </c>
      <c r="D17646" s="42" t="s">
        <v>8513</v>
      </c>
      <c r="E17646" t="b">
        <v>0</v>
      </c>
      <c r="F17646" s="42" t="s">
        <v>10906</v>
      </c>
    </row>
    <row r="17647" spans="1:6" x14ac:dyDescent="0.2">
      <c r="A17647" s="42" t="s">
        <v>5541</v>
      </c>
      <c r="B17647" s="42" t="s">
        <v>8462</v>
      </c>
      <c r="C17647">
        <v>2014</v>
      </c>
      <c r="D17647" s="42" t="s">
        <v>9193</v>
      </c>
      <c r="E17647" t="b">
        <v>0</v>
      </c>
      <c r="F17647" s="42" t="s">
        <v>10906</v>
      </c>
    </row>
    <row r="17648" spans="1:6" x14ac:dyDescent="0.2">
      <c r="A17648" s="42" t="s">
        <v>5541</v>
      </c>
      <c r="B17648" s="42" t="s">
        <v>8462</v>
      </c>
      <c r="C17648">
        <v>2015</v>
      </c>
      <c r="D17648" s="42" t="s">
        <v>8530</v>
      </c>
      <c r="E17648" t="b">
        <v>0</v>
      </c>
      <c r="F17648" s="42" t="s">
        <v>10906</v>
      </c>
    </row>
    <row r="17649" spans="1:6" x14ac:dyDescent="0.2">
      <c r="A17649" s="42" t="s">
        <v>5541</v>
      </c>
      <c r="B17649" s="42" t="s">
        <v>8462</v>
      </c>
      <c r="C17649">
        <v>2016</v>
      </c>
      <c r="D17649" s="42" t="s">
        <v>10377</v>
      </c>
      <c r="E17649" t="b">
        <v>0</v>
      </c>
      <c r="F17649" s="42" t="s">
        <v>10906</v>
      </c>
    </row>
    <row r="17650" spans="1:6" x14ac:dyDescent="0.2">
      <c r="A17650" s="42" t="s">
        <v>5541</v>
      </c>
      <c r="B17650" s="42" t="s">
        <v>8462</v>
      </c>
      <c r="C17650">
        <v>2017</v>
      </c>
      <c r="D17650" s="42" t="s">
        <v>8672</v>
      </c>
      <c r="E17650" t="b">
        <v>0</v>
      </c>
      <c r="F17650" s="42" t="s">
        <v>10906</v>
      </c>
    </row>
    <row r="17651" spans="1:6" x14ac:dyDescent="0.2">
      <c r="A17651" s="42" t="s">
        <v>5541</v>
      </c>
      <c r="B17651" s="42" t="s">
        <v>8462</v>
      </c>
      <c r="C17651">
        <v>2018</v>
      </c>
      <c r="D17651" s="42" t="s">
        <v>9101</v>
      </c>
      <c r="E17651" t="b">
        <v>0</v>
      </c>
      <c r="F17651" s="42" t="s">
        <v>10906</v>
      </c>
    </row>
    <row r="17652" spans="1:6" x14ac:dyDescent="0.2">
      <c r="A17652" s="42" t="s">
        <v>5541</v>
      </c>
      <c r="B17652" s="42" t="s">
        <v>8462</v>
      </c>
      <c r="C17652">
        <v>2019</v>
      </c>
      <c r="D17652" s="42" t="s">
        <v>9136</v>
      </c>
      <c r="E17652" t="b">
        <v>0</v>
      </c>
      <c r="F17652" s="42" t="s">
        <v>10906</v>
      </c>
    </row>
    <row r="17653" spans="1:6" x14ac:dyDescent="0.2">
      <c r="A17653" s="42" t="s">
        <v>5541</v>
      </c>
      <c r="B17653" s="42" t="s">
        <v>8464</v>
      </c>
      <c r="C17653">
        <v>2013</v>
      </c>
      <c r="D17653" s="42" t="s">
        <v>9171</v>
      </c>
      <c r="E17653" t="b">
        <v>0</v>
      </c>
      <c r="F17653" s="42" t="s">
        <v>10906</v>
      </c>
    </row>
    <row r="17654" spans="1:6" x14ac:dyDescent="0.2">
      <c r="A17654" s="42" t="s">
        <v>5541</v>
      </c>
      <c r="B17654" s="42" t="s">
        <v>8464</v>
      </c>
      <c r="C17654">
        <v>2014</v>
      </c>
      <c r="D17654" s="42" t="s">
        <v>9172</v>
      </c>
      <c r="E17654" t="b">
        <v>0</v>
      </c>
      <c r="F17654" s="42" t="s">
        <v>10906</v>
      </c>
    </row>
    <row r="17655" spans="1:6" x14ac:dyDescent="0.2">
      <c r="A17655" s="42" t="s">
        <v>5541</v>
      </c>
      <c r="B17655" s="42" t="s">
        <v>8464</v>
      </c>
      <c r="C17655">
        <v>2015</v>
      </c>
      <c r="D17655" s="42" t="s">
        <v>9168</v>
      </c>
      <c r="E17655" t="b">
        <v>0</v>
      </c>
      <c r="F17655" s="42" t="s">
        <v>10906</v>
      </c>
    </row>
    <row r="17656" spans="1:6" x14ac:dyDescent="0.2">
      <c r="A17656" s="42" t="s">
        <v>5541</v>
      </c>
      <c r="B17656" s="42" t="s">
        <v>8464</v>
      </c>
      <c r="C17656">
        <v>2016</v>
      </c>
      <c r="D17656" s="42" t="s">
        <v>9135</v>
      </c>
      <c r="E17656" t="b">
        <v>0</v>
      </c>
      <c r="F17656" s="42" t="s">
        <v>10906</v>
      </c>
    </row>
    <row r="17657" spans="1:6" x14ac:dyDescent="0.2">
      <c r="A17657" s="42" t="s">
        <v>5541</v>
      </c>
      <c r="B17657" s="42" t="s">
        <v>8464</v>
      </c>
      <c r="C17657">
        <v>2017</v>
      </c>
      <c r="D17657" s="42" t="s">
        <v>8594</v>
      </c>
      <c r="E17657" t="b">
        <v>0</v>
      </c>
      <c r="F17657" s="42" t="s">
        <v>10906</v>
      </c>
    </row>
    <row r="17658" spans="1:6" x14ac:dyDescent="0.2">
      <c r="A17658" s="42" t="s">
        <v>5541</v>
      </c>
      <c r="B17658" s="42" t="s">
        <v>8464</v>
      </c>
      <c r="C17658">
        <v>2018</v>
      </c>
      <c r="D17658" s="42" t="s">
        <v>9125</v>
      </c>
      <c r="E17658" t="b">
        <v>0</v>
      </c>
      <c r="F17658" s="42" t="s">
        <v>10906</v>
      </c>
    </row>
    <row r="17659" spans="1:6" x14ac:dyDescent="0.2">
      <c r="A17659" s="42" t="s">
        <v>5541</v>
      </c>
      <c r="B17659" s="42" t="s">
        <v>8464</v>
      </c>
      <c r="C17659">
        <v>2019</v>
      </c>
      <c r="D17659" s="42" t="s">
        <v>8552</v>
      </c>
      <c r="E17659" t="b">
        <v>0</v>
      </c>
      <c r="F17659" s="42" t="s">
        <v>10906</v>
      </c>
    </row>
    <row r="17660" spans="1:6" x14ac:dyDescent="0.2">
      <c r="A17660" s="42" t="s">
        <v>5543</v>
      </c>
      <c r="B17660" s="42" t="s">
        <v>8454</v>
      </c>
      <c r="C17660">
        <v>2010</v>
      </c>
      <c r="D17660" s="42" t="s">
        <v>8687</v>
      </c>
      <c r="E17660" t="b">
        <v>0</v>
      </c>
      <c r="F17660" s="42" t="s">
        <v>8688</v>
      </c>
    </row>
    <row r="17661" spans="1:6" x14ac:dyDescent="0.2">
      <c r="A17661" s="42" t="s">
        <v>5543</v>
      </c>
      <c r="B17661" s="42" t="s">
        <v>8454</v>
      </c>
      <c r="C17661">
        <v>2011</v>
      </c>
      <c r="D17661" s="42" t="s">
        <v>8689</v>
      </c>
      <c r="E17661" t="b">
        <v>0</v>
      </c>
      <c r="F17661" s="42" t="s">
        <v>8688</v>
      </c>
    </row>
    <row r="17662" spans="1:6" x14ac:dyDescent="0.2">
      <c r="A17662" s="42" t="s">
        <v>5543</v>
      </c>
      <c r="B17662" s="42" t="s">
        <v>8454</v>
      </c>
      <c r="C17662">
        <v>2012</v>
      </c>
      <c r="D17662" s="42" t="s">
        <v>8457</v>
      </c>
      <c r="E17662" t="b">
        <v>0</v>
      </c>
      <c r="F17662" s="42" t="s">
        <v>8688</v>
      </c>
    </row>
    <row r="17663" spans="1:6" x14ac:dyDescent="0.2">
      <c r="A17663" s="42" t="s">
        <v>5543</v>
      </c>
      <c r="B17663" s="42" t="s">
        <v>8454</v>
      </c>
      <c r="C17663">
        <v>2013</v>
      </c>
      <c r="D17663" s="42" t="s">
        <v>8690</v>
      </c>
      <c r="E17663" t="b">
        <v>0</v>
      </c>
      <c r="F17663" s="42" t="s">
        <v>8688</v>
      </c>
    </row>
    <row r="17664" spans="1:6" x14ac:dyDescent="0.2">
      <c r="A17664" s="42" t="s">
        <v>5543</v>
      </c>
      <c r="B17664" s="42" t="s">
        <v>8454</v>
      </c>
      <c r="C17664">
        <v>2014</v>
      </c>
      <c r="D17664" s="42" t="s">
        <v>8691</v>
      </c>
      <c r="E17664" t="b">
        <v>0</v>
      </c>
      <c r="F17664" s="42" t="s">
        <v>8688</v>
      </c>
    </row>
    <row r="17665" spans="1:6" x14ac:dyDescent="0.2">
      <c r="A17665" s="42" t="s">
        <v>5543</v>
      </c>
      <c r="B17665" s="42" t="s">
        <v>8454</v>
      </c>
      <c r="C17665">
        <v>2015</v>
      </c>
      <c r="D17665" s="42" t="s">
        <v>8692</v>
      </c>
      <c r="E17665" t="b">
        <v>0</v>
      </c>
      <c r="F17665" s="42" t="s">
        <v>8688</v>
      </c>
    </row>
    <row r="17666" spans="1:6" x14ac:dyDescent="0.2">
      <c r="A17666" s="42" t="s">
        <v>5543</v>
      </c>
      <c r="B17666" s="42" t="s">
        <v>8454</v>
      </c>
      <c r="C17666">
        <v>2016</v>
      </c>
      <c r="D17666" s="42" t="s">
        <v>8693</v>
      </c>
      <c r="E17666" t="b">
        <v>0</v>
      </c>
      <c r="F17666" s="42" t="s">
        <v>8688</v>
      </c>
    </row>
    <row r="17667" spans="1:6" x14ac:dyDescent="0.2">
      <c r="A17667" s="42" t="s">
        <v>5543</v>
      </c>
      <c r="B17667" s="42" t="s">
        <v>8462</v>
      </c>
      <c r="C17667">
        <v>2010</v>
      </c>
      <c r="D17667" s="42" t="s">
        <v>8687</v>
      </c>
      <c r="E17667" t="b">
        <v>0</v>
      </c>
      <c r="F17667" s="42" t="s">
        <v>8688</v>
      </c>
    </row>
    <row r="17668" spans="1:6" x14ac:dyDescent="0.2">
      <c r="A17668" s="42" t="s">
        <v>5543</v>
      </c>
      <c r="B17668" s="42" t="s">
        <v>8462</v>
      </c>
      <c r="C17668">
        <v>2011</v>
      </c>
      <c r="D17668" s="42" t="s">
        <v>8689</v>
      </c>
      <c r="E17668" t="b">
        <v>0</v>
      </c>
      <c r="F17668" s="42" t="s">
        <v>8688</v>
      </c>
    </row>
    <row r="17669" spans="1:6" x14ac:dyDescent="0.2">
      <c r="A17669" s="42" t="s">
        <v>5543</v>
      </c>
      <c r="B17669" s="42" t="s">
        <v>8462</v>
      </c>
      <c r="C17669">
        <v>2012</v>
      </c>
      <c r="D17669" s="42" t="s">
        <v>8457</v>
      </c>
      <c r="E17669" t="b">
        <v>0</v>
      </c>
      <c r="F17669" s="42" t="s">
        <v>8688</v>
      </c>
    </row>
    <row r="17670" spans="1:6" x14ac:dyDescent="0.2">
      <c r="A17670" s="42" t="s">
        <v>5543</v>
      </c>
      <c r="B17670" s="42" t="s">
        <v>8462</v>
      </c>
      <c r="C17670">
        <v>2013</v>
      </c>
      <c r="D17670" s="42" t="s">
        <v>8694</v>
      </c>
      <c r="E17670" t="b">
        <v>0</v>
      </c>
      <c r="F17670" s="42" t="s">
        <v>8688</v>
      </c>
    </row>
    <row r="17671" spans="1:6" x14ac:dyDescent="0.2">
      <c r="A17671" s="42" t="s">
        <v>5543</v>
      </c>
      <c r="B17671" s="42" t="s">
        <v>8462</v>
      </c>
      <c r="C17671">
        <v>2014</v>
      </c>
      <c r="D17671" s="42" t="s">
        <v>8691</v>
      </c>
      <c r="E17671" t="b">
        <v>0</v>
      </c>
      <c r="F17671" s="42" t="s">
        <v>8688</v>
      </c>
    </row>
    <row r="17672" spans="1:6" x14ac:dyDescent="0.2">
      <c r="A17672" s="42" t="s">
        <v>5543</v>
      </c>
      <c r="B17672" s="42" t="s">
        <v>8462</v>
      </c>
      <c r="C17672">
        <v>2015</v>
      </c>
      <c r="D17672" s="42" t="s">
        <v>8692</v>
      </c>
      <c r="E17672" t="b">
        <v>0</v>
      </c>
      <c r="F17672" s="42" t="s">
        <v>8688</v>
      </c>
    </row>
    <row r="17673" spans="1:6" x14ac:dyDescent="0.2">
      <c r="A17673" s="42" t="s">
        <v>5543</v>
      </c>
      <c r="B17673" s="42" t="s">
        <v>8462</v>
      </c>
      <c r="C17673">
        <v>2016</v>
      </c>
      <c r="D17673" s="42" t="s">
        <v>8693</v>
      </c>
      <c r="E17673" t="b">
        <v>0</v>
      </c>
      <c r="F17673" s="42" t="s">
        <v>8688</v>
      </c>
    </row>
    <row r="17674" spans="1:6" x14ac:dyDescent="0.2">
      <c r="A17674" s="42" t="s">
        <v>5543</v>
      </c>
      <c r="B17674" s="42" t="s">
        <v>8464</v>
      </c>
      <c r="C17674">
        <v>2010</v>
      </c>
      <c r="D17674" s="42" t="s">
        <v>8547</v>
      </c>
      <c r="E17674" t="b">
        <v>0</v>
      </c>
      <c r="F17674" s="42" t="s">
        <v>8688</v>
      </c>
    </row>
    <row r="17675" spans="1:6" x14ac:dyDescent="0.2">
      <c r="A17675" s="42" t="s">
        <v>5543</v>
      </c>
      <c r="B17675" s="42" t="s">
        <v>8464</v>
      </c>
      <c r="C17675">
        <v>2011</v>
      </c>
      <c r="D17675" s="42" t="s">
        <v>8695</v>
      </c>
      <c r="E17675" t="b">
        <v>0</v>
      </c>
      <c r="F17675" s="42" t="s">
        <v>8688</v>
      </c>
    </row>
    <row r="17676" spans="1:6" x14ac:dyDescent="0.2">
      <c r="A17676" s="42" t="s">
        <v>5543</v>
      </c>
      <c r="B17676" s="42" t="s">
        <v>8464</v>
      </c>
      <c r="C17676">
        <v>2012</v>
      </c>
      <c r="D17676" s="42" t="s">
        <v>8696</v>
      </c>
      <c r="E17676" t="b">
        <v>0</v>
      </c>
      <c r="F17676" s="42" t="s">
        <v>8688</v>
      </c>
    </row>
    <row r="17677" spans="1:6" x14ac:dyDescent="0.2">
      <c r="A17677" s="42" t="s">
        <v>5543</v>
      </c>
      <c r="B17677" s="42" t="s">
        <v>8464</v>
      </c>
      <c r="C17677">
        <v>2013</v>
      </c>
      <c r="D17677" s="42" t="s">
        <v>8697</v>
      </c>
      <c r="E17677" t="b">
        <v>0</v>
      </c>
      <c r="F17677" s="42" t="s">
        <v>8688</v>
      </c>
    </row>
    <row r="17678" spans="1:6" x14ac:dyDescent="0.2">
      <c r="A17678" s="42" t="s">
        <v>5543</v>
      </c>
      <c r="B17678" s="42" t="s">
        <v>8464</v>
      </c>
      <c r="C17678">
        <v>2014</v>
      </c>
      <c r="D17678" s="42" t="s">
        <v>8460</v>
      </c>
      <c r="E17678" t="b">
        <v>0</v>
      </c>
      <c r="F17678" s="42" t="s">
        <v>8688</v>
      </c>
    </row>
    <row r="17679" spans="1:6" x14ac:dyDescent="0.2">
      <c r="A17679" s="42" t="s">
        <v>5543</v>
      </c>
      <c r="B17679" s="42" t="s">
        <v>8464</v>
      </c>
      <c r="C17679">
        <v>2015</v>
      </c>
      <c r="D17679" s="42" t="s">
        <v>8698</v>
      </c>
      <c r="E17679" t="b">
        <v>0</v>
      </c>
      <c r="F17679" s="42" t="s">
        <v>8688</v>
      </c>
    </row>
    <row r="17680" spans="1:6" x14ac:dyDescent="0.2">
      <c r="A17680" s="42" t="s">
        <v>5543</v>
      </c>
      <c r="B17680" s="42" t="s">
        <v>8464</v>
      </c>
      <c r="C17680">
        <v>2016</v>
      </c>
      <c r="D17680" s="42" t="s">
        <v>8699</v>
      </c>
      <c r="E17680" t="b">
        <v>0</v>
      </c>
      <c r="F17680" s="42" t="s">
        <v>8688</v>
      </c>
    </row>
    <row r="17681" spans="1:6" x14ac:dyDescent="0.2">
      <c r="A17681" s="42" t="s">
        <v>35</v>
      </c>
      <c r="B17681" s="42" t="s">
        <v>8454</v>
      </c>
      <c r="C17681">
        <v>2013</v>
      </c>
      <c r="D17681" s="42" t="s">
        <v>8700</v>
      </c>
      <c r="E17681" t="b">
        <v>0</v>
      </c>
      <c r="F17681" s="42" t="s">
        <v>8701</v>
      </c>
    </row>
    <row r="17682" spans="1:6" x14ac:dyDescent="0.2">
      <c r="A17682" s="42" t="s">
        <v>35</v>
      </c>
      <c r="B17682" s="42" t="s">
        <v>8454</v>
      </c>
      <c r="C17682">
        <v>2014</v>
      </c>
      <c r="D17682" s="42" t="s">
        <v>8702</v>
      </c>
      <c r="E17682" t="b">
        <v>0</v>
      </c>
      <c r="F17682" s="42" t="s">
        <v>8701</v>
      </c>
    </row>
    <row r="17683" spans="1:6" x14ac:dyDescent="0.2">
      <c r="A17683" s="42" t="s">
        <v>35</v>
      </c>
      <c r="B17683" s="42" t="s">
        <v>8454</v>
      </c>
      <c r="C17683">
        <v>2015</v>
      </c>
      <c r="D17683" s="42" t="s">
        <v>8703</v>
      </c>
      <c r="E17683" t="b">
        <v>0</v>
      </c>
      <c r="F17683" s="42" t="s">
        <v>8701</v>
      </c>
    </row>
    <row r="17684" spans="1:6" x14ac:dyDescent="0.2">
      <c r="A17684" s="42" t="s">
        <v>35</v>
      </c>
      <c r="B17684" s="42" t="s">
        <v>8454</v>
      </c>
      <c r="C17684">
        <v>2016</v>
      </c>
      <c r="D17684" s="42" t="s">
        <v>8704</v>
      </c>
      <c r="E17684" t="b">
        <v>0</v>
      </c>
      <c r="F17684" s="42" t="s">
        <v>8701</v>
      </c>
    </row>
    <row r="17685" spans="1:6" x14ac:dyDescent="0.2">
      <c r="A17685" s="42" t="s">
        <v>35</v>
      </c>
      <c r="B17685" s="42" t="s">
        <v>8454</v>
      </c>
      <c r="C17685">
        <v>2017</v>
      </c>
      <c r="D17685" s="42" t="s">
        <v>8636</v>
      </c>
      <c r="E17685" t="b">
        <v>0</v>
      </c>
      <c r="F17685" s="42" t="s">
        <v>8701</v>
      </c>
    </row>
    <row r="17686" spans="1:6" x14ac:dyDescent="0.2">
      <c r="A17686" s="42" t="s">
        <v>35</v>
      </c>
      <c r="B17686" s="42" t="s">
        <v>8454</v>
      </c>
      <c r="C17686">
        <v>2018</v>
      </c>
      <c r="D17686" s="42" t="s">
        <v>8705</v>
      </c>
      <c r="E17686" t="b">
        <v>0</v>
      </c>
      <c r="F17686" s="42" t="s">
        <v>8701</v>
      </c>
    </row>
    <row r="17687" spans="1:6" x14ac:dyDescent="0.2">
      <c r="A17687" s="42" t="s">
        <v>35</v>
      </c>
      <c r="B17687" s="42" t="s">
        <v>8454</v>
      </c>
      <c r="C17687">
        <v>2019</v>
      </c>
      <c r="D17687" s="42" t="s">
        <v>8706</v>
      </c>
      <c r="E17687" t="b">
        <v>0</v>
      </c>
      <c r="F17687" s="42" t="s">
        <v>8701</v>
      </c>
    </row>
    <row r="17688" spans="1:6" x14ac:dyDescent="0.2">
      <c r="A17688" s="42" t="s">
        <v>35</v>
      </c>
      <c r="B17688" s="42" t="s">
        <v>8462</v>
      </c>
      <c r="C17688">
        <v>2013</v>
      </c>
      <c r="D17688" s="42" t="s">
        <v>8491</v>
      </c>
      <c r="E17688" t="b">
        <v>0</v>
      </c>
      <c r="F17688" s="42" t="s">
        <v>8701</v>
      </c>
    </row>
    <row r="17689" spans="1:6" x14ac:dyDescent="0.2">
      <c r="A17689" s="42" t="s">
        <v>35</v>
      </c>
      <c r="B17689" s="42" t="s">
        <v>8462</v>
      </c>
      <c r="C17689">
        <v>2014</v>
      </c>
      <c r="D17689" s="42" t="s">
        <v>8707</v>
      </c>
      <c r="E17689" t="b">
        <v>0</v>
      </c>
      <c r="F17689" s="42" t="s">
        <v>8701</v>
      </c>
    </row>
    <row r="17690" spans="1:6" x14ac:dyDescent="0.2">
      <c r="A17690" s="42" t="s">
        <v>35</v>
      </c>
      <c r="B17690" s="42" t="s">
        <v>8462</v>
      </c>
      <c r="C17690">
        <v>2015</v>
      </c>
      <c r="D17690" s="42" t="s">
        <v>8708</v>
      </c>
      <c r="E17690" t="b">
        <v>0</v>
      </c>
      <c r="F17690" s="42" t="s">
        <v>8701</v>
      </c>
    </row>
    <row r="17691" spans="1:6" x14ac:dyDescent="0.2">
      <c r="A17691" s="42" t="s">
        <v>35</v>
      </c>
      <c r="B17691" s="42" t="s">
        <v>8462</v>
      </c>
      <c r="C17691">
        <v>2016</v>
      </c>
      <c r="D17691" s="42" t="s">
        <v>8709</v>
      </c>
      <c r="E17691" t="b">
        <v>0</v>
      </c>
      <c r="F17691" s="42" t="s">
        <v>8701</v>
      </c>
    </row>
    <row r="17692" spans="1:6" x14ac:dyDescent="0.2">
      <c r="A17692" s="42" t="s">
        <v>35</v>
      </c>
      <c r="B17692" s="42" t="s">
        <v>8462</v>
      </c>
      <c r="C17692">
        <v>2017</v>
      </c>
      <c r="D17692" s="42" t="s">
        <v>8710</v>
      </c>
      <c r="E17692" t="b">
        <v>0</v>
      </c>
      <c r="F17692" s="42" t="s">
        <v>8701</v>
      </c>
    </row>
    <row r="17693" spans="1:6" x14ac:dyDescent="0.2">
      <c r="A17693" s="42" t="s">
        <v>35</v>
      </c>
      <c r="B17693" s="42" t="s">
        <v>8462</v>
      </c>
      <c r="C17693">
        <v>2018</v>
      </c>
      <c r="D17693" s="42" t="s">
        <v>8711</v>
      </c>
      <c r="E17693" t="b">
        <v>0</v>
      </c>
      <c r="F17693" s="42" t="s">
        <v>8701</v>
      </c>
    </row>
    <row r="17694" spans="1:6" x14ac:dyDescent="0.2">
      <c r="A17694" s="42" t="s">
        <v>35</v>
      </c>
      <c r="B17694" s="42" t="s">
        <v>8462</v>
      </c>
      <c r="C17694">
        <v>2019</v>
      </c>
      <c r="D17694" s="42" t="s">
        <v>8706</v>
      </c>
      <c r="E17694" t="b">
        <v>0</v>
      </c>
      <c r="F17694" s="42" t="s">
        <v>8701</v>
      </c>
    </row>
    <row r="17695" spans="1:6" x14ac:dyDescent="0.2">
      <c r="A17695" s="42" t="s">
        <v>35</v>
      </c>
      <c r="B17695" s="42" t="s">
        <v>8464</v>
      </c>
      <c r="C17695">
        <v>2013</v>
      </c>
      <c r="D17695" s="42" t="s">
        <v>8712</v>
      </c>
      <c r="E17695" t="b">
        <v>0</v>
      </c>
      <c r="F17695" s="42" t="s">
        <v>8701</v>
      </c>
    </row>
    <row r="17696" spans="1:6" x14ac:dyDescent="0.2">
      <c r="A17696" s="42" t="s">
        <v>35</v>
      </c>
      <c r="B17696" s="42" t="s">
        <v>8464</v>
      </c>
      <c r="C17696">
        <v>2014</v>
      </c>
      <c r="D17696" s="42" t="s">
        <v>8713</v>
      </c>
      <c r="E17696" t="b">
        <v>0</v>
      </c>
      <c r="F17696" s="42" t="s">
        <v>8701</v>
      </c>
    </row>
    <row r="17697" spans="1:6" x14ac:dyDescent="0.2">
      <c r="A17697" s="42" t="s">
        <v>35</v>
      </c>
      <c r="B17697" s="42" t="s">
        <v>8464</v>
      </c>
      <c r="C17697">
        <v>2015</v>
      </c>
      <c r="D17697" s="42" t="s">
        <v>8607</v>
      </c>
      <c r="E17697" t="b">
        <v>0</v>
      </c>
      <c r="F17697" s="42" t="s">
        <v>8701</v>
      </c>
    </row>
    <row r="17698" spans="1:6" x14ac:dyDescent="0.2">
      <c r="A17698" s="42" t="s">
        <v>35</v>
      </c>
      <c r="B17698" s="42" t="s">
        <v>8464</v>
      </c>
      <c r="C17698">
        <v>2016</v>
      </c>
      <c r="D17698" s="42" t="s">
        <v>8714</v>
      </c>
      <c r="E17698" t="b">
        <v>0</v>
      </c>
      <c r="F17698" s="42" t="s">
        <v>8701</v>
      </c>
    </row>
    <row r="17699" spans="1:6" x14ac:dyDescent="0.2">
      <c r="A17699" s="42" t="s">
        <v>35</v>
      </c>
      <c r="B17699" s="42" t="s">
        <v>8464</v>
      </c>
      <c r="C17699">
        <v>2017</v>
      </c>
      <c r="D17699" s="42" t="s">
        <v>8715</v>
      </c>
      <c r="E17699" t="b">
        <v>0</v>
      </c>
      <c r="F17699" s="42" t="s">
        <v>8701</v>
      </c>
    </row>
    <row r="17700" spans="1:6" x14ac:dyDescent="0.2">
      <c r="A17700" s="42" t="s">
        <v>35</v>
      </c>
      <c r="B17700" s="42" t="s">
        <v>8464</v>
      </c>
      <c r="C17700">
        <v>2018</v>
      </c>
      <c r="D17700" s="42" t="s">
        <v>8608</v>
      </c>
      <c r="E17700" t="b">
        <v>0</v>
      </c>
      <c r="F17700" s="42" t="s">
        <v>8701</v>
      </c>
    </row>
    <row r="17701" spans="1:6" x14ac:dyDescent="0.2">
      <c r="A17701" s="42" t="s">
        <v>35</v>
      </c>
      <c r="B17701" s="42" t="s">
        <v>8464</v>
      </c>
      <c r="C17701">
        <v>2019</v>
      </c>
      <c r="D17701" s="42" t="s">
        <v>8560</v>
      </c>
      <c r="E17701" t="b">
        <v>0</v>
      </c>
      <c r="F17701" s="42" t="s">
        <v>8701</v>
      </c>
    </row>
    <row r="17702" spans="1:6" x14ac:dyDescent="0.2">
      <c r="A17702" s="42" t="s">
        <v>5545</v>
      </c>
      <c r="B17702" s="42" t="s">
        <v>8454</v>
      </c>
      <c r="C17702">
        <v>2014</v>
      </c>
      <c r="D17702" s="42" t="s">
        <v>8465</v>
      </c>
      <c r="E17702" t="b">
        <v>0</v>
      </c>
      <c r="F17702" s="42" t="s">
        <v>8718</v>
      </c>
    </row>
    <row r="17703" spans="1:6" x14ac:dyDescent="0.2">
      <c r="A17703" s="42" t="s">
        <v>5545</v>
      </c>
      <c r="B17703" s="42" t="s">
        <v>8454</v>
      </c>
      <c r="C17703">
        <v>2015</v>
      </c>
      <c r="D17703" s="42" t="s">
        <v>8719</v>
      </c>
      <c r="E17703" t="b">
        <v>0</v>
      </c>
      <c r="F17703" s="42" t="s">
        <v>8718</v>
      </c>
    </row>
    <row r="17704" spans="1:6" x14ac:dyDescent="0.2">
      <c r="A17704" s="42" t="s">
        <v>5545</v>
      </c>
      <c r="B17704" s="42" t="s">
        <v>8454</v>
      </c>
      <c r="C17704">
        <v>2016</v>
      </c>
      <c r="D17704" s="42" t="s">
        <v>8720</v>
      </c>
      <c r="E17704" t="b">
        <v>0</v>
      </c>
      <c r="F17704" s="42" t="s">
        <v>8718</v>
      </c>
    </row>
    <row r="17705" spans="1:6" x14ac:dyDescent="0.2">
      <c r="A17705" s="42" t="s">
        <v>5545</v>
      </c>
      <c r="B17705" s="42" t="s">
        <v>8454</v>
      </c>
      <c r="C17705">
        <v>2017</v>
      </c>
      <c r="D17705" s="42" t="s">
        <v>8721</v>
      </c>
      <c r="E17705" t="b">
        <v>0</v>
      </c>
      <c r="F17705" s="42" t="s">
        <v>8718</v>
      </c>
    </row>
    <row r="17706" spans="1:6" x14ac:dyDescent="0.2">
      <c r="A17706" s="42" t="s">
        <v>5545</v>
      </c>
      <c r="B17706" s="42" t="s">
        <v>8454</v>
      </c>
      <c r="C17706">
        <v>2018</v>
      </c>
      <c r="D17706" s="42" t="s">
        <v>8722</v>
      </c>
      <c r="E17706" t="b">
        <v>0</v>
      </c>
      <c r="F17706" s="42" t="s">
        <v>8718</v>
      </c>
    </row>
    <row r="17707" spans="1:6" x14ac:dyDescent="0.2">
      <c r="A17707" s="42" t="s">
        <v>5545</v>
      </c>
      <c r="B17707" s="42" t="s">
        <v>8454</v>
      </c>
      <c r="C17707">
        <v>2019</v>
      </c>
      <c r="D17707" s="42" t="s">
        <v>8723</v>
      </c>
      <c r="E17707" t="b">
        <v>0</v>
      </c>
      <c r="F17707" s="42" t="s">
        <v>8718</v>
      </c>
    </row>
    <row r="17708" spans="1:6" x14ac:dyDescent="0.2">
      <c r="A17708" s="42" t="s">
        <v>5545</v>
      </c>
      <c r="B17708" s="42" t="s">
        <v>8454</v>
      </c>
      <c r="C17708">
        <v>2020</v>
      </c>
      <c r="D17708" s="42" t="s">
        <v>8724</v>
      </c>
      <c r="E17708" t="b">
        <v>0</v>
      </c>
      <c r="F17708" s="42" t="s">
        <v>8718</v>
      </c>
    </row>
    <row r="17709" spans="1:6" x14ac:dyDescent="0.2">
      <c r="A17709" s="42" t="s">
        <v>5545</v>
      </c>
      <c r="B17709" s="42" t="s">
        <v>8462</v>
      </c>
      <c r="C17709">
        <v>2014</v>
      </c>
      <c r="D17709" s="42" t="s">
        <v>8725</v>
      </c>
      <c r="E17709" t="b">
        <v>0</v>
      </c>
      <c r="F17709" s="42" t="s">
        <v>8718</v>
      </c>
    </row>
    <row r="17710" spans="1:6" x14ac:dyDescent="0.2">
      <c r="A17710" s="42" t="s">
        <v>5545</v>
      </c>
      <c r="B17710" s="42" t="s">
        <v>8462</v>
      </c>
      <c r="C17710">
        <v>2015</v>
      </c>
      <c r="D17710" s="42" t="s">
        <v>8719</v>
      </c>
      <c r="E17710" t="b">
        <v>0</v>
      </c>
      <c r="F17710" s="42" t="s">
        <v>8718</v>
      </c>
    </row>
    <row r="17711" spans="1:6" x14ac:dyDescent="0.2">
      <c r="A17711" s="42" t="s">
        <v>5545</v>
      </c>
      <c r="B17711" s="42" t="s">
        <v>8462</v>
      </c>
      <c r="C17711">
        <v>2016</v>
      </c>
      <c r="D17711" s="42" t="s">
        <v>8720</v>
      </c>
      <c r="E17711" t="b">
        <v>0</v>
      </c>
      <c r="F17711" s="42" t="s">
        <v>8718</v>
      </c>
    </row>
    <row r="17712" spans="1:6" x14ac:dyDescent="0.2">
      <c r="A17712" s="42" t="s">
        <v>5545</v>
      </c>
      <c r="B17712" s="42" t="s">
        <v>8462</v>
      </c>
      <c r="C17712">
        <v>2017</v>
      </c>
      <c r="D17712" s="42" t="s">
        <v>8721</v>
      </c>
      <c r="E17712" t="b">
        <v>0</v>
      </c>
      <c r="F17712" s="42" t="s">
        <v>8718</v>
      </c>
    </row>
    <row r="17713" spans="1:6" x14ac:dyDescent="0.2">
      <c r="A17713" s="42" t="s">
        <v>5545</v>
      </c>
      <c r="B17713" s="42" t="s">
        <v>8462</v>
      </c>
      <c r="C17713">
        <v>2018</v>
      </c>
      <c r="D17713" s="42" t="s">
        <v>8722</v>
      </c>
      <c r="E17713" t="b">
        <v>0</v>
      </c>
      <c r="F17713" s="42" t="s">
        <v>8718</v>
      </c>
    </row>
    <row r="17714" spans="1:6" x14ac:dyDescent="0.2">
      <c r="A17714" s="42" t="s">
        <v>5545</v>
      </c>
      <c r="B17714" s="42" t="s">
        <v>8462</v>
      </c>
      <c r="C17714">
        <v>2019</v>
      </c>
      <c r="D17714" s="42" t="s">
        <v>8723</v>
      </c>
      <c r="E17714" t="b">
        <v>0</v>
      </c>
      <c r="F17714" s="42" t="s">
        <v>8718</v>
      </c>
    </row>
    <row r="17715" spans="1:6" x14ac:dyDescent="0.2">
      <c r="A17715" s="42" t="s">
        <v>5545</v>
      </c>
      <c r="B17715" s="42" t="s">
        <v>8462</v>
      </c>
      <c r="C17715">
        <v>2020</v>
      </c>
      <c r="D17715" s="42" t="s">
        <v>8482</v>
      </c>
      <c r="E17715" t="b">
        <v>0</v>
      </c>
      <c r="F17715" s="42" t="s">
        <v>8718</v>
      </c>
    </row>
    <row r="17716" spans="1:6" x14ac:dyDescent="0.2">
      <c r="A17716" s="42" t="s">
        <v>5545</v>
      </c>
      <c r="B17716" s="42" t="s">
        <v>8464</v>
      </c>
      <c r="C17716">
        <v>2014</v>
      </c>
      <c r="D17716" s="42" t="s">
        <v>8650</v>
      </c>
      <c r="E17716" t="b">
        <v>0</v>
      </c>
      <c r="F17716" s="42" t="s">
        <v>8718</v>
      </c>
    </row>
    <row r="17717" spans="1:6" x14ac:dyDescent="0.2">
      <c r="A17717" s="42" t="s">
        <v>5545</v>
      </c>
      <c r="B17717" s="42" t="s">
        <v>8464</v>
      </c>
      <c r="C17717">
        <v>2015</v>
      </c>
      <c r="D17717" s="42" t="s">
        <v>8726</v>
      </c>
      <c r="E17717" t="b">
        <v>0</v>
      </c>
      <c r="F17717" s="42" t="s">
        <v>8718</v>
      </c>
    </row>
    <row r="17718" spans="1:6" x14ac:dyDescent="0.2">
      <c r="A17718" s="42" t="s">
        <v>5545</v>
      </c>
      <c r="B17718" s="42" t="s">
        <v>8464</v>
      </c>
      <c r="C17718">
        <v>2016</v>
      </c>
      <c r="D17718" s="42" t="s">
        <v>8726</v>
      </c>
      <c r="E17718" t="b">
        <v>0</v>
      </c>
      <c r="F17718" s="42" t="s">
        <v>8718</v>
      </c>
    </row>
    <row r="17719" spans="1:6" x14ac:dyDescent="0.2">
      <c r="A17719" s="42" t="s">
        <v>5545</v>
      </c>
      <c r="B17719" s="42" t="s">
        <v>8464</v>
      </c>
      <c r="C17719">
        <v>2017</v>
      </c>
      <c r="D17719" s="42" t="s">
        <v>8727</v>
      </c>
      <c r="E17719" t="b">
        <v>0</v>
      </c>
      <c r="F17719" s="42" t="s">
        <v>8718</v>
      </c>
    </row>
    <row r="17720" spans="1:6" x14ac:dyDescent="0.2">
      <c r="A17720" s="42" t="s">
        <v>5545</v>
      </c>
      <c r="B17720" s="42" t="s">
        <v>8464</v>
      </c>
      <c r="C17720">
        <v>2018</v>
      </c>
      <c r="D17720" s="42" t="s">
        <v>8726</v>
      </c>
      <c r="E17720" t="b">
        <v>0</v>
      </c>
      <c r="F17720" s="42" t="s">
        <v>8718</v>
      </c>
    </row>
    <row r="17721" spans="1:6" x14ac:dyDescent="0.2">
      <c r="A17721" s="42" t="s">
        <v>5545</v>
      </c>
      <c r="B17721" s="42" t="s">
        <v>8464</v>
      </c>
      <c r="C17721">
        <v>2019</v>
      </c>
      <c r="D17721" s="42" t="s">
        <v>8598</v>
      </c>
      <c r="E17721" t="b">
        <v>0</v>
      </c>
      <c r="F17721" s="42" t="s">
        <v>8718</v>
      </c>
    </row>
    <row r="17722" spans="1:6" x14ac:dyDescent="0.2">
      <c r="A17722" s="42" t="s">
        <v>5545</v>
      </c>
      <c r="B17722" s="42" t="s">
        <v>8464</v>
      </c>
      <c r="C17722">
        <v>2020</v>
      </c>
      <c r="D17722" s="42" t="s">
        <v>8596</v>
      </c>
      <c r="E17722" t="b">
        <v>0</v>
      </c>
      <c r="F17722" s="42" t="s">
        <v>8718</v>
      </c>
    </row>
    <row r="17723" spans="1:6" x14ac:dyDescent="0.2">
      <c r="A17723" s="42" t="s">
        <v>5549</v>
      </c>
      <c r="B17723" s="42" t="s">
        <v>8454</v>
      </c>
      <c r="C17723">
        <v>2014</v>
      </c>
      <c r="D17723" s="42" t="s">
        <v>8873</v>
      </c>
      <c r="E17723" t="b">
        <v>0</v>
      </c>
      <c r="F17723" s="42" t="s">
        <v>10947</v>
      </c>
    </row>
    <row r="17724" spans="1:6" x14ac:dyDescent="0.2">
      <c r="A17724" s="42" t="s">
        <v>5549</v>
      </c>
      <c r="B17724" s="42" t="s">
        <v>8454</v>
      </c>
      <c r="C17724">
        <v>2015</v>
      </c>
      <c r="D17724" s="42" t="s">
        <v>10948</v>
      </c>
      <c r="E17724" t="b">
        <v>0</v>
      </c>
      <c r="F17724" s="42" t="s">
        <v>10947</v>
      </c>
    </row>
    <row r="17725" spans="1:6" x14ac:dyDescent="0.2">
      <c r="A17725" s="42" t="s">
        <v>5549</v>
      </c>
      <c r="B17725" s="42" t="s">
        <v>8454</v>
      </c>
      <c r="C17725">
        <v>2016</v>
      </c>
      <c r="D17725" s="42" t="s">
        <v>10949</v>
      </c>
      <c r="E17725" t="b">
        <v>0</v>
      </c>
      <c r="F17725" s="42" t="s">
        <v>10947</v>
      </c>
    </row>
    <row r="17726" spans="1:6" x14ac:dyDescent="0.2">
      <c r="A17726" s="42" t="s">
        <v>5549</v>
      </c>
      <c r="B17726" s="42" t="s">
        <v>8454</v>
      </c>
      <c r="C17726">
        <v>2017</v>
      </c>
      <c r="D17726" s="42" t="s">
        <v>10950</v>
      </c>
      <c r="E17726" t="b">
        <v>0</v>
      </c>
      <c r="F17726" s="42" t="s">
        <v>10947</v>
      </c>
    </row>
    <row r="17727" spans="1:6" x14ac:dyDescent="0.2">
      <c r="A17727" s="42" t="s">
        <v>5549</v>
      </c>
      <c r="B17727" s="42" t="s">
        <v>8454</v>
      </c>
      <c r="C17727">
        <v>2018</v>
      </c>
      <c r="D17727" s="42" t="s">
        <v>10951</v>
      </c>
      <c r="E17727" t="b">
        <v>0</v>
      </c>
      <c r="F17727" s="42" t="s">
        <v>10947</v>
      </c>
    </row>
    <row r="17728" spans="1:6" x14ac:dyDescent="0.2">
      <c r="A17728" s="42" t="s">
        <v>5549</v>
      </c>
      <c r="B17728" s="42" t="s">
        <v>8454</v>
      </c>
      <c r="C17728">
        <v>2019</v>
      </c>
      <c r="D17728" s="42" t="s">
        <v>10952</v>
      </c>
      <c r="E17728" t="b">
        <v>0</v>
      </c>
      <c r="F17728" s="42" t="s">
        <v>10947</v>
      </c>
    </row>
    <row r="17729" spans="1:6" x14ac:dyDescent="0.2">
      <c r="A17729" s="42" t="s">
        <v>5549</v>
      </c>
      <c r="B17729" s="42" t="s">
        <v>8454</v>
      </c>
      <c r="C17729">
        <v>2020</v>
      </c>
      <c r="D17729" s="42" t="s">
        <v>10953</v>
      </c>
      <c r="E17729" t="b">
        <v>0</v>
      </c>
      <c r="F17729" s="42" t="s">
        <v>10947</v>
      </c>
    </row>
    <row r="17730" spans="1:6" x14ac:dyDescent="0.2">
      <c r="A17730" s="42" t="s">
        <v>5549</v>
      </c>
      <c r="B17730" s="42" t="s">
        <v>8462</v>
      </c>
      <c r="C17730">
        <v>2014</v>
      </c>
      <c r="D17730" s="42" t="s">
        <v>8873</v>
      </c>
      <c r="E17730" t="b">
        <v>0</v>
      </c>
      <c r="F17730" s="42" t="s">
        <v>10947</v>
      </c>
    </row>
    <row r="17731" spans="1:6" x14ac:dyDescent="0.2">
      <c r="A17731" s="42" t="s">
        <v>5549</v>
      </c>
      <c r="B17731" s="42" t="s">
        <v>8462</v>
      </c>
      <c r="C17731">
        <v>2015</v>
      </c>
      <c r="D17731" s="42" t="s">
        <v>10948</v>
      </c>
      <c r="E17731" t="b">
        <v>0</v>
      </c>
      <c r="F17731" s="42" t="s">
        <v>10947</v>
      </c>
    </row>
    <row r="17732" spans="1:6" x14ac:dyDescent="0.2">
      <c r="A17732" s="42" t="s">
        <v>5549</v>
      </c>
      <c r="B17732" s="42" t="s">
        <v>8462</v>
      </c>
      <c r="C17732">
        <v>2016</v>
      </c>
      <c r="D17732" s="42" t="s">
        <v>10949</v>
      </c>
      <c r="E17732" t="b">
        <v>0</v>
      </c>
      <c r="F17732" s="42" t="s">
        <v>10947</v>
      </c>
    </row>
    <row r="17733" spans="1:6" x14ac:dyDescent="0.2">
      <c r="A17733" s="42" t="s">
        <v>5549</v>
      </c>
      <c r="B17733" s="42" t="s">
        <v>8462</v>
      </c>
      <c r="C17733">
        <v>2017</v>
      </c>
      <c r="D17733" s="42" t="s">
        <v>10950</v>
      </c>
      <c r="E17733" t="b">
        <v>0</v>
      </c>
      <c r="F17733" s="42" t="s">
        <v>10947</v>
      </c>
    </row>
    <row r="17734" spans="1:6" x14ac:dyDescent="0.2">
      <c r="A17734" s="42" t="s">
        <v>5549</v>
      </c>
      <c r="B17734" s="42" t="s">
        <v>8462</v>
      </c>
      <c r="C17734">
        <v>2018</v>
      </c>
      <c r="D17734" s="42" t="s">
        <v>10954</v>
      </c>
      <c r="E17734" t="b">
        <v>0</v>
      </c>
      <c r="F17734" s="42" t="s">
        <v>10947</v>
      </c>
    </row>
    <row r="17735" spans="1:6" x14ac:dyDescent="0.2">
      <c r="A17735" s="42" t="s">
        <v>5549</v>
      </c>
      <c r="B17735" s="42" t="s">
        <v>8462</v>
      </c>
      <c r="C17735">
        <v>2019</v>
      </c>
      <c r="D17735" s="42" t="s">
        <v>10955</v>
      </c>
      <c r="E17735" t="b">
        <v>0</v>
      </c>
      <c r="F17735" s="42" t="s">
        <v>10947</v>
      </c>
    </row>
    <row r="17736" spans="1:6" x14ac:dyDescent="0.2">
      <c r="A17736" s="42" t="s">
        <v>5549</v>
      </c>
      <c r="B17736" s="42" t="s">
        <v>8462</v>
      </c>
      <c r="C17736">
        <v>2020</v>
      </c>
      <c r="D17736" s="42" t="s">
        <v>10956</v>
      </c>
      <c r="E17736" t="b">
        <v>0</v>
      </c>
      <c r="F17736" s="42" t="s">
        <v>10947</v>
      </c>
    </row>
    <row r="17737" spans="1:6" x14ac:dyDescent="0.2">
      <c r="A17737" s="42" t="s">
        <v>5549</v>
      </c>
      <c r="B17737" s="42" t="s">
        <v>8464</v>
      </c>
      <c r="C17737">
        <v>2014</v>
      </c>
      <c r="D17737" s="42" t="s">
        <v>8581</v>
      </c>
      <c r="E17737" t="b">
        <v>0</v>
      </c>
      <c r="F17737" s="42" t="s">
        <v>10947</v>
      </c>
    </row>
    <row r="17738" spans="1:6" x14ac:dyDescent="0.2">
      <c r="A17738" s="42" t="s">
        <v>5549</v>
      </c>
      <c r="B17738" s="42" t="s">
        <v>8464</v>
      </c>
      <c r="C17738">
        <v>2015</v>
      </c>
      <c r="D17738" s="42" t="s">
        <v>8581</v>
      </c>
      <c r="E17738" t="b">
        <v>0</v>
      </c>
      <c r="F17738" s="42" t="s">
        <v>10947</v>
      </c>
    </row>
    <row r="17739" spans="1:6" x14ac:dyDescent="0.2">
      <c r="A17739" s="42" t="s">
        <v>5549</v>
      </c>
      <c r="B17739" s="42" t="s">
        <v>8464</v>
      </c>
      <c r="C17739">
        <v>2016</v>
      </c>
      <c r="D17739" s="42" t="s">
        <v>8581</v>
      </c>
      <c r="E17739" t="b">
        <v>0</v>
      </c>
      <c r="F17739" s="42" t="s">
        <v>10947</v>
      </c>
    </row>
    <row r="17740" spans="1:6" x14ac:dyDescent="0.2">
      <c r="A17740" s="42" t="s">
        <v>5549</v>
      </c>
      <c r="B17740" s="42" t="s">
        <v>8464</v>
      </c>
      <c r="C17740">
        <v>2017</v>
      </c>
      <c r="D17740" s="42" t="s">
        <v>8581</v>
      </c>
      <c r="E17740" t="b">
        <v>0</v>
      </c>
      <c r="F17740" s="42" t="s">
        <v>10947</v>
      </c>
    </row>
    <row r="17741" spans="1:6" x14ac:dyDescent="0.2">
      <c r="A17741" s="42" t="s">
        <v>5549</v>
      </c>
      <c r="B17741" s="42" t="s">
        <v>8464</v>
      </c>
      <c r="C17741">
        <v>2018</v>
      </c>
      <c r="D17741" s="42" t="s">
        <v>8581</v>
      </c>
      <c r="E17741" t="b">
        <v>0</v>
      </c>
      <c r="F17741" s="42" t="s">
        <v>10947</v>
      </c>
    </row>
    <row r="17742" spans="1:6" x14ac:dyDescent="0.2">
      <c r="A17742" s="42" t="s">
        <v>5549</v>
      </c>
      <c r="B17742" s="42" t="s">
        <v>8464</v>
      </c>
      <c r="C17742">
        <v>2019</v>
      </c>
      <c r="D17742" s="42" t="s">
        <v>9414</v>
      </c>
      <c r="E17742" t="b">
        <v>0</v>
      </c>
      <c r="F17742" s="42" t="s">
        <v>10947</v>
      </c>
    </row>
    <row r="17743" spans="1:6" x14ac:dyDescent="0.2">
      <c r="A17743" s="42" t="s">
        <v>5549</v>
      </c>
      <c r="B17743" s="42" t="s">
        <v>8464</v>
      </c>
      <c r="C17743">
        <v>2020</v>
      </c>
      <c r="D17743" s="42" t="s">
        <v>9418</v>
      </c>
      <c r="E17743" t="b">
        <v>0</v>
      </c>
      <c r="F17743" s="42" t="s">
        <v>10947</v>
      </c>
    </row>
    <row r="17744" spans="1:6" x14ac:dyDescent="0.2">
      <c r="A17744" s="42" t="s">
        <v>5551</v>
      </c>
      <c r="B17744" s="42" t="s">
        <v>8454</v>
      </c>
      <c r="C17744">
        <v>2013</v>
      </c>
      <c r="D17744" s="42" t="s">
        <v>9206</v>
      </c>
      <c r="E17744" t="b">
        <v>0</v>
      </c>
      <c r="F17744" s="42" t="s">
        <v>10906</v>
      </c>
    </row>
    <row r="17745" spans="1:6" x14ac:dyDescent="0.2">
      <c r="A17745" s="42" t="s">
        <v>5551</v>
      </c>
      <c r="B17745" s="42" t="s">
        <v>8454</v>
      </c>
      <c r="C17745">
        <v>2014</v>
      </c>
      <c r="D17745" s="42" t="s">
        <v>9193</v>
      </c>
      <c r="E17745" t="b">
        <v>0</v>
      </c>
      <c r="F17745" s="42" t="s">
        <v>10906</v>
      </c>
    </row>
    <row r="17746" spans="1:6" x14ac:dyDescent="0.2">
      <c r="A17746" s="42" t="s">
        <v>5551</v>
      </c>
      <c r="B17746" s="42" t="s">
        <v>8454</v>
      </c>
      <c r="C17746">
        <v>2015</v>
      </c>
      <c r="D17746" s="42" t="s">
        <v>9001</v>
      </c>
      <c r="E17746" t="b">
        <v>0</v>
      </c>
      <c r="F17746" s="42" t="s">
        <v>10906</v>
      </c>
    </row>
    <row r="17747" spans="1:6" x14ac:dyDescent="0.2">
      <c r="A17747" s="42" t="s">
        <v>5551</v>
      </c>
      <c r="B17747" s="42" t="s">
        <v>8454</v>
      </c>
      <c r="C17747">
        <v>2016</v>
      </c>
      <c r="D17747" s="42" t="s">
        <v>10377</v>
      </c>
      <c r="E17747" t="b">
        <v>0</v>
      </c>
      <c r="F17747" s="42" t="s">
        <v>10906</v>
      </c>
    </row>
    <row r="17748" spans="1:6" x14ac:dyDescent="0.2">
      <c r="A17748" s="42" t="s">
        <v>5551</v>
      </c>
      <c r="B17748" s="42" t="s">
        <v>8454</v>
      </c>
      <c r="C17748">
        <v>2017</v>
      </c>
      <c r="D17748" s="42" t="s">
        <v>8672</v>
      </c>
      <c r="E17748" t="b">
        <v>0</v>
      </c>
      <c r="F17748" s="42" t="s">
        <v>10906</v>
      </c>
    </row>
    <row r="17749" spans="1:6" x14ac:dyDescent="0.2">
      <c r="A17749" s="42" t="s">
        <v>5551</v>
      </c>
      <c r="B17749" s="42" t="s">
        <v>8454</v>
      </c>
      <c r="C17749">
        <v>2018</v>
      </c>
      <c r="D17749" s="42" t="s">
        <v>9101</v>
      </c>
      <c r="E17749" t="b">
        <v>0</v>
      </c>
      <c r="F17749" s="42" t="s">
        <v>10906</v>
      </c>
    </row>
    <row r="17750" spans="1:6" x14ac:dyDescent="0.2">
      <c r="A17750" s="42" t="s">
        <v>5551</v>
      </c>
      <c r="B17750" s="42" t="s">
        <v>8454</v>
      </c>
      <c r="C17750">
        <v>2019</v>
      </c>
      <c r="D17750" s="42" t="s">
        <v>9006</v>
      </c>
      <c r="E17750" t="b">
        <v>0</v>
      </c>
      <c r="F17750" s="42" t="s">
        <v>10906</v>
      </c>
    </row>
    <row r="17751" spans="1:6" x14ac:dyDescent="0.2">
      <c r="A17751" s="42" t="s">
        <v>5551</v>
      </c>
      <c r="B17751" s="42" t="s">
        <v>8462</v>
      </c>
      <c r="C17751">
        <v>2013</v>
      </c>
      <c r="D17751" s="42" t="s">
        <v>8513</v>
      </c>
      <c r="E17751" t="b">
        <v>0</v>
      </c>
      <c r="F17751" s="42" t="s">
        <v>10906</v>
      </c>
    </row>
    <row r="17752" spans="1:6" x14ac:dyDescent="0.2">
      <c r="A17752" s="42" t="s">
        <v>5551</v>
      </c>
      <c r="B17752" s="42" t="s">
        <v>8462</v>
      </c>
      <c r="C17752">
        <v>2014</v>
      </c>
      <c r="D17752" s="42" t="s">
        <v>9193</v>
      </c>
      <c r="E17752" t="b">
        <v>0</v>
      </c>
      <c r="F17752" s="42" t="s">
        <v>10906</v>
      </c>
    </row>
    <row r="17753" spans="1:6" x14ac:dyDescent="0.2">
      <c r="A17753" s="42" t="s">
        <v>5551</v>
      </c>
      <c r="B17753" s="42" t="s">
        <v>8462</v>
      </c>
      <c r="C17753">
        <v>2015</v>
      </c>
      <c r="D17753" s="42" t="s">
        <v>8530</v>
      </c>
      <c r="E17753" t="b">
        <v>0</v>
      </c>
      <c r="F17753" s="42" t="s">
        <v>10906</v>
      </c>
    </row>
    <row r="17754" spans="1:6" x14ac:dyDescent="0.2">
      <c r="A17754" s="42" t="s">
        <v>5551</v>
      </c>
      <c r="B17754" s="42" t="s">
        <v>8462</v>
      </c>
      <c r="C17754">
        <v>2016</v>
      </c>
      <c r="D17754" s="42" t="s">
        <v>10377</v>
      </c>
      <c r="E17754" t="b">
        <v>0</v>
      </c>
      <c r="F17754" s="42" t="s">
        <v>10906</v>
      </c>
    </row>
    <row r="17755" spans="1:6" x14ac:dyDescent="0.2">
      <c r="A17755" s="42" t="s">
        <v>5551</v>
      </c>
      <c r="B17755" s="42" t="s">
        <v>8462</v>
      </c>
      <c r="C17755">
        <v>2017</v>
      </c>
      <c r="D17755" s="42" t="s">
        <v>8672</v>
      </c>
      <c r="E17755" t="b">
        <v>0</v>
      </c>
      <c r="F17755" s="42" t="s">
        <v>10906</v>
      </c>
    </row>
    <row r="17756" spans="1:6" x14ac:dyDescent="0.2">
      <c r="A17756" s="42" t="s">
        <v>5551</v>
      </c>
      <c r="B17756" s="42" t="s">
        <v>8462</v>
      </c>
      <c r="C17756">
        <v>2018</v>
      </c>
      <c r="D17756" s="42" t="s">
        <v>9101</v>
      </c>
      <c r="E17756" t="b">
        <v>0</v>
      </c>
      <c r="F17756" s="42" t="s">
        <v>10906</v>
      </c>
    </row>
    <row r="17757" spans="1:6" x14ac:dyDescent="0.2">
      <c r="A17757" s="42" t="s">
        <v>5551</v>
      </c>
      <c r="B17757" s="42" t="s">
        <v>8462</v>
      </c>
      <c r="C17757">
        <v>2019</v>
      </c>
      <c r="D17757" s="42" t="s">
        <v>9136</v>
      </c>
      <c r="E17757" t="b">
        <v>0</v>
      </c>
      <c r="F17757" s="42" t="s">
        <v>10906</v>
      </c>
    </row>
    <row r="17758" spans="1:6" x14ac:dyDescent="0.2">
      <c r="A17758" s="42" t="s">
        <v>5551</v>
      </c>
      <c r="B17758" s="42" t="s">
        <v>8464</v>
      </c>
      <c r="C17758">
        <v>2013</v>
      </c>
      <c r="D17758" s="42" t="s">
        <v>9171</v>
      </c>
      <c r="E17758" t="b">
        <v>0</v>
      </c>
      <c r="F17758" s="42" t="s">
        <v>10906</v>
      </c>
    </row>
    <row r="17759" spans="1:6" x14ac:dyDescent="0.2">
      <c r="A17759" s="42" t="s">
        <v>5551</v>
      </c>
      <c r="B17759" s="42" t="s">
        <v>8464</v>
      </c>
      <c r="C17759">
        <v>2014</v>
      </c>
      <c r="D17759" s="42" t="s">
        <v>9172</v>
      </c>
      <c r="E17759" t="b">
        <v>0</v>
      </c>
      <c r="F17759" s="42" t="s">
        <v>10906</v>
      </c>
    </row>
    <row r="17760" spans="1:6" x14ac:dyDescent="0.2">
      <c r="A17760" s="42" t="s">
        <v>5551</v>
      </c>
      <c r="B17760" s="42" t="s">
        <v>8464</v>
      </c>
      <c r="C17760">
        <v>2015</v>
      </c>
      <c r="D17760" s="42" t="s">
        <v>9168</v>
      </c>
      <c r="E17760" t="b">
        <v>0</v>
      </c>
      <c r="F17760" s="42" t="s">
        <v>10906</v>
      </c>
    </row>
    <row r="17761" spans="1:6" x14ac:dyDescent="0.2">
      <c r="A17761" s="42" t="s">
        <v>5551</v>
      </c>
      <c r="B17761" s="42" t="s">
        <v>8464</v>
      </c>
      <c r="C17761">
        <v>2016</v>
      </c>
      <c r="D17761" s="42" t="s">
        <v>9135</v>
      </c>
      <c r="E17761" t="b">
        <v>0</v>
      </c>
      <c r="F17761" s="42" t="s">
        <v>10906</v>
      </c>
    </row>
    <row r="17762" spans="1:6" x14ac:dyDescent="0.2">
      <c r="A17762" s="42" t="s">
        <v>5551</v>
      </c>
      <c r="B17762" s="42" t="s">
        <v>8464</v>
      </c>
      <c r="C17762">
        <v>2017</v>
      </c>
      <c r="D17762" s="42" t="s">
        <v>8594</v>
      </c>
      <c r="E17762" t="b">
        <v>0</v>
      </c>
      <c r="F17762" s="42" t="s">
        <v>10906</v>
      </c>
    </row>
    <row r="17763" spans="1:6" x14ac:dyDescent="0.2">
      <c r="A17763" s="42" t="s">
        <v>5551</v>
      </c>
      <c r="B17763" s="42" t="s">
        <v>8464</v>
      </c>
      <c r="C17763">
        <v>2018</v>
      </c>
      <c r="D17763" s="42" t="s">
        <v>9125</v>
      </c>
      <c r="E17763" t="b">
        <v>0</v>
      </c>
      <c r="F17763" s="42" t="s">
        <v>10906</v>
      </c>
    </row>
    <row r="17764" spans="1:6" x14ac:dyDescent="0.2">
      <c r="A17764" s="42" t="s">
        <v>5551</v>
      </c>
      <c r="B17764" s="42" t="s">
        <v>8464</v>
      </c>
      <c r="C17764">
        <v>2019</v>
      </c>
      <c r="D17764" s="42" t="s">
        <v>8552</v>
      </c>
      <c r="E17764" t="b">
        <v>0</v>
      </c>
      <c r="F17764" s="42" t="s">
        <v>10906</v>
      </c>
    </row>
    <row r="17765" spans="1:6" x14ac:dyDescent="0.2">
      <c r="A17765" s="42" t="s">
        <v>5555</v>
      </c>
      <c r="B17765" s="42" t="s">
        <v>8454</v>
      </c>
      <c r="C17765">
        <v>2013</v>
      </c>
      <c r="D17765" s="42" t="s">
        <v>9206</v>
      </c>
      <c r="E17765" t="b">
        <v>0</v>
      </c>
      <c r="F17765" s="42" t="s">
        <v>10906</v>
      </c>
    </row>
    <row r="17766" spans="1:6" x14ac:dyDescent="0.2">
      <c r="A17766" s="42" t="s">
        <v>5555</v>
      </c>
      <c r="B17766" s="42" t="s">
        <v>8454</v>
      </c>
      <c r="C17766">
        <v>2014</v>
      </c>
      <c r="D17766" s="42" t="s">
        <v>9193</v>
      </c>
      <c r="E17766" t="b">
        <v>0</v>
      </c>
      <c r="F17766" s="42" t="s">
        <v>10906</v>
      </c>
    </row>
    <row r="17767" spans="1:6" x14ac:dyDescent="0.2">
      <c r="A17767" s="42" t="s">
        <v>5555</v>
      </c>
      <c r="B17767" s="42" t="s">
        <v>8454</v>
      </c>
      <c r="C17767">
        <v>2015</v>
      </c>
      <c r="D17767" s="42" t="s">
        <v>9001</v>
      </c>
      <c r="E17767" t="b">
        <v>0</v>
      </c>
      <c r="F17767" s="42" t="s">
        <v>10906</v>
      </c>
    </row>
    <row r="17768" spans="1:6" x14ac:dyDescent="0.2">
      <c r="A17768" s="42" t="s">
        <v>5555</v>
      </c>
      <c r="B17768" s="42" t="s">
        <v>8454</v>
      </c>
      <c r="C17768">
        <v>2016</v>
      </c>
      <c r="D17768" s="42" t="s">
        <v>10377</v>
      </c>
      <c r="E17768" t="b">
        <v>0</v>
      </c>
      <c r="F17768" s="42" t="s">
        <v>10906</v>
      </c>
    </row>
    <row r="17769" spans="1:6" x14ac:dyDescent="0.2">
      <c r="A17769" s="42" t="s">
        <v>5555</v>
      </c>
      <c r="B17769" s="42" t="s">
        <v>8454</v>
      </c>
      <c r="C17769">
        <v>2017</v>
      </c>
      <c r="D17769" s="42" t="s">
        <v>8672</v>
      </c>
      <c r="E17769" t="b">
        <v>0</v>
      </c>
      <c r="F17769" s="42" t="s">
        <v>10906</v>
      </c>
    </row>
    <row r="17770" spans="1:6" x14ac:dyDescent="0.2">
      <c r="A17770" s="42" t="s">
        <v>5555</v>
      </c>
      <c r="B17770" s="42" t="s">
        <v>8454</v>
      </c>
      <c r="C17770">
        <v>2018</v>
      </c>
      <c r="D17770" s="42" t="s">
        <v>9101</v>
      </c>
      <c r="E17770" t="b">
        <v>0</v>
      </c>
      <c r="F17770" s="42" t="s">
        <v>10906</v>
      </c>
    </row>
    <row r="17771" spans="1:6" x14ac:dyDescent="0.2">
      <c r="A17771" s="42" t="s">
        <v>5555</v>
      </c>
      <c r="B17771" s="42" t="s">
        <v>8454</v>
      </c>
      <c r="C17771">
        <v>2019</v>
      </c>
      <c r="D17771" s="42" t="s">
        <v>9006</v>
      </c>
      <c r="E17771" t="b">
        <v>0</v>
      </c>
      <c r="F17771" s="42" t="s">
        <v>10906</v>
      </c>
    </row>
    <row r="17772" spans="1:6" x14ac:dyDescent="0.2">
      <c r="A17772" s="42" t="s">
        <v>5555</v>
      </c>
      <c r="B17772" s="42" t="s">
        <v>8462</v>
      </c>
      <c r="C17772">
        <v>2013</v>
      </c>
      <c r="D17772" s="42" t="s">
        <v>8513</v>
      </c>
      <c r="E17772" t="b">
        <v>0</v>
      </c>
      <c r="F17772" s="42" t="s">
        <v>10906</v>
      </c>
    </row>
    <row r="17773" spans="1:6" x14ac:dyDescent="0.2">
      <c r="A17773" s="42" t="s">
        <v>5555</v>
      </c>
      <c r="B17773" s="42" t="s">
        <v>8462</v>
      </c>
      <c r="C17773">
        <v>2014</v>
      </c>
      <c r="D17773" s="42" t="s">
        <v>9193</v>
      </c>
      <c r="E17773" t="b">
        <v>0</v>
      </c>
      <c r="F17773" s="42" t="s">
        <v>10906</v>
      </c>
    </row>
    <row r="17774" spans="1:6" x14ac:dyDescent="0.2">
      <c r="A17774" s="42" t="s">
        <v>5555</v>
      </c>
      <c r="B17774" s="42" t="s">
        <v>8462</v>
      </c>
      <c r="C17774">
        <v>2015</v>
      </c>
      <c r="D17774" s="42" t="s">
        <v>8530</v>
      </c>
      <c r="E17774" t="b">
        <v>0</v>
      </c>
      <c r="F17774" s="42" t="s">
        <v>10906</v>
      </c>
    </row>
    <row r="17775" spans="1:6" x14ac:dyDescent="0.2">
      <c r="A17775" s="42" t="s">
        <v>5555</v>
      </c>
      <c r="B17775" s="42" t="s">
        <v>8462</v>
      </c>
      <c r="C17775">
        <v>2016</v>
      </c>
      <c r="D17775" s="42" t="s">
        <v>10377</v>
      </c>
      <c r="E17775" t="b">
        <v>0</v>
      </c>
      <c r="F17775" s="42" t="s">
        <v>10906</v>
      </c>
    </row>
    <row r="17776" spans="1:6" x14ac:dyDescent="0.2">
      <c r="A17776" s="42" t="s">
        <v>5555</v>
      </c>
      <c r="B17776" s="42" t="s">
        <v>8462</v>
      </c>
      <c r="C17776">
        <v>2017</v>
      </c>
      <c r="D17776" s="42" t="s">
        <v>8672</v>
      </c>
      <c r="E17776" t="b">
        <v>0</v>
      </c>
      <c r="F17776" s="42" t="s">
        <v>10906</v>
      </c>
    </row>
    <row r="17777" spans="1:6" x14ac:dyDescent="0.2">
      <c r="A17777" s="42" t="s">
        <v>5555</v>
      </c>
      <c r="B17777" s="42" t="s">
        <v>8462</v>
      </c>
      <c r="C17777">
        <v>2018</v>
      </c>
      <c r="D17777" s="42" t="s">
        <v>9101</v>
      </c>
      <c r="E17777" t="b">
        <v>0</v>
      </c>
      <c r="F17777" s="42" t="s">
        <v>10906</v>
      </c>
    </row>
    <row r="17778" spans="1:6" x14ac:dyDescent="0.2">
      <c r="A17778" s="42" t="s">
        <v>5555</v>
      </c>
      <c r="B17778" s="42" t="s">
        <v>8462</v>
      </c>
      <c r="C17778">
        <v>2019</v>
      </c>
      <c r="D17778" s="42" t="s">
        <v>9136</v>
      </c>
      <c r="E17778" t="b">
        <v>0</v>
      </c>
      <c r="F17778" s="42" t="s">
        <v>10906</v>
      </c>
    </row>
    <row r="17779" spans="1:6" x14ac:dyDescent="0.2">
      <c r="A17779" s="42" t="s">
        <v>5555</v>
      </c>
      <c r="B17779" s="42" t="s">
        <v>8464</v>
      </c>
      <c r="C17779">
        <v>2013</v>
      </c>
      <c r="D17779" s="42" t="s">
        <v>9171</v>
      </c>
      <c r="E17779" t="b">
        <v>0</v>
      </c>
      <c r="F17779" s="42" t="s">
        <v>10906</v>
      </c>
    </row>
    <row r="17780" spans="1:6" x14ac:dyDescent="0.2">
      <c r="A17780" s="42" t="s">
        <v>5555</v>
      </c>
      <c r="B17780" s="42" t="s">
        <v>8464</v>
      </c>
      <c r="C17780">
        <v>2014</v>
      </c>
      <c r="D17780" s="42" t="s">
        <v>9172</v>
      </c>
      <c r="E17780" t="b">
        <v>0</v>
      </c>
      <c r="F17780" s="42" t="s">
        <v>10906</v>
      </c>
    </row>
    <row r="17781" spans="1:6" x14ac:dyDescent="0.2">
      <c r="A17781" s="42" t="s">
        <v>5555</v>
      </c>
      <c r="B17781" s="42" t="s">
        <v>8464</v>
      </c>
      <c r="C17781">
        <v>2015</v>
      </c>
      <c r="D17781" s="42" t="s">
        <v>9168</v>
      </c>
      <c r="E17781" t="b">
        <v>0</v>
      </c>
      <c r="F17781" s="42" t="s">
        <v>10906</v>
      </c>
    </row>
    <row r="17782" spans="1:6" x14ac:dyDescent="0.2">
      <c r="A17782" s="42" t="s">
        <v>5555</v>
      </c>
      <c r="B17782" s="42" t="s">
        <v>8464</v>
      </c>
      <c r="C17782">
        <v>2016</v>
      </c>
      <c r="D17782" s="42" t="s">
        <v>9135</v>
      </c>
      <c r="E17782" t="b">
        <v>0</v>
      </c>
      <c r="F17782" s="42" t="s">
        <v>10906</v>
      </c>
    </row>
    <row r="17783" spans="1:6" x14ac:dyDescent="0.2">
      <c r="A17783" s="42" t="s">
        <v>5555</v>
      </c>
      <c r="B17783" s="42" t="s">
        <v>8464</v>
      </c>
      <c r="C17783">
        <v>2017</v>
      </c>
      <c r="D17783" s="42" t="s">
        <v>8594</v>
      </c>
      <c r="E17783" t="b">
        <v>0</v>
      </c>
      <c r="F17783" s="42" t="s">
        <v>10906</v>
      </c>
    </row>
    <row r="17784" spans="1:6" x14ac:dyDescent="0.2">
      <c r="A17784" s="42" t="s">
        <v>5555</v>
      </c>
      <c r="B17784" s="42" t="s">
        <v>8464</v>
      </c>
      <c r="C17784">
        <v>2018</v>
      </c>
      <c r="D17784" s="42" t="s">
        <v>9125</v>
      </c>
      <c r="E17784" t="b">
        <v>0</v>
      </c>
      <c r="F17784" s="42" t="s">
        <v>10906</v>
      </c>
    </row>
    <row r="17785" spans="1:6" x14ac:dyDescent="0.2">
      <c r="A17785" s="42" t="s">
        <v>5555</v>
      </c>
      <c r="B17785" s="42" t="s">
        <v>8464</v>
      </c>
      <c r="C17785">
        <v>2019</v>
      </c>
      <c r="D17785" s="42" t="s">
        <v>8552</v>
      </c>
      <c r="E17785" t="b">
        <v>0</v>
      </c>
      <c r="F17785" s="42" t="s">
        <v>10906</v>
      </c>
    </row>
    <row r="17786" spans="1:6" x14ac:dyDescent="0.2">
      <c r="A17786" s="42" t="s">
        <v>5557</v>
      </c>
      <c r="B17786" s="42" t="s">
        <v>8454</v>
      </c>
      <c r="C17786">
        <v>2014</v>
      </c>
      <c r="D17786" s="42" t="s">
        <v>8873</v>
      </c>
      <c r="E17786" t="b">
        <v>0</v>
      </c>
      <c r="F17786" s="42" t="s">
        <v>10947</v>
      </c>
    </row>
    <row r="17787" spans="1:6" x14ac:dyDescent="0.2">
      <c r="A17787" s="42" t="s">
        <v>5557</v>
      </c>
      <c r="B17787" s="42" t="s">
        <v>8454</v>
      </c>
      <c r="C17787">
        <v>2015</v>
      </c>
      <c r="D17787" s="42" t="s">
        <v>10948</v>
      </c>
      <c r="E17787" t="b">
        <v>0</v>
      </c>
      <c r="F17787" s="42" t="s">
        <v>10947</v>
      </c>
    </row>
    <row r="17788" spans="1:6" x14ac:dyDescent="0.2">
      <c r="A17788" s="42" t="s">
        <v>5557</v>
      </c>
      <c r="B17788" s="42" t="s">
        <v>8454</v>
      </c>
      <c r="C17788">
        <v>2016</v>
      </c>
      <c r="D17788" s="42" t="s">
        <v>10949</v>
      </c>
      <c r="E17788" t="b">
        <v>0</v>
      </c>
      <c r="F17788" s="42" t="s">
        <v>10947</v>
      </c>
    </row>
    <row r="17789" spans="1:6" x14ac:dyDescent="0.2">
      <c r="A17789" s="42" t="s">
        <v>5557</v>
      </c>
      <c r="B17789" s="42" t="s">
        <v>8454</v>
      </c>
      <c r="C17789">
        <v>2017</v>
      </c>
      <c r="D17789" s="42" t="s">
        <v>10950</v>
      </c>
      <c r="E17789" t="b">
        <v>0</v>
      </c>
      <c r="F17789" s="42" t="s">
        <v>10947</v>
      </c>
    </row>
    <row r="17790" spans="1:6" x14ac:dyDescent="0.2">
      <c r="A17790" s="42" t="s">
        <v>5557</v>
      </c>
      <c r="B17790" s="42" t="s">
        <v>8454</v>
      </c>
      <c r="C17790">
        <v>2018</v>
      </c>
      <c r="D17790" s="42" t="s">
        <v>10951</v>
      </c>
      <c r="E17790" t="b">
        <v>0</v>
      </c>
      <c r="F17790" s="42" t="s">
        <v>10947</v>
      </c>
    </row>
    <row r="17791" spans="1:6" x14ac:dyDescent="0.2">
      <c r="A17791" s="42" t="s">
        <v>5557</v>
      </c>
      <c r="B17791" s="42" t="s">
        <v>8454</v>
      </c>
      <c r="C17791">
        <v>2019</v>
      </c>
      <c r="D17791" s="42" t="s">
        <v>10952</v>
      </c>
      <c r="E17791" t="b">
        <v>0</v>
      </c>
      <c r="F17791" s="42" t="s">
        <v>10947</v>
      </c>
    </row>
    <row r="17792" spans="1:6" x14ac:dyDescent="0.2">
      <c r="A17792" s="42" t="s">
        <v>5557</v>
      </c>
      <c r="B17792" s="42" t="s">
        <v>8454</v>
      </c>
      <c r="C17792">
        <v>2020</v>
      </c>
      <c r="D17792" s="42" t="s">
        <v>10953</v>
      </c>
      <c r="E17792" t="b">
        <v>0</v>
      </c>
      <c r="F17792" s="42" t="s">
        <v>10947</v>
      </c>
    </row>
    <row r="17793" spans="1:6" x14ac:dyDescent="0.2">
      <c r="A17793" s="42" t="s">
        <v>5557</v>
      </c>
      <c r="B17793" s="42" t="s">
        <v>8462</v>
      </c>
      <c r="C17793">
        <v>2014</v>
      </c>
      <c r="D17793" s="42" t="s">
        <v>8873</v>
      </c>
      <c r="E17793" t="b">
        <v>0</v>
      </c>
      <c r="F17793" s="42" t="s">
        <v>10947</v>
      </c>
    </row>
    <row r="17794" spans="1:6" x14ac:dyDescent="0.2">
      <c r="A17794" s="42" t="s">
        <v>5557</v>
      </c>
      <c r="B17794" s="42" t="s">
        <v>8462</v>
      </c>
      <c r="C17794">
        <v>2015</v>
      </c>
      <c r="D17794" s="42" t="s">
        <v>10948</v>
      </c>
      <c r="E17794" t="b">
        <v>0</v>
      </c>
      <c r="F17794" s="42" t="s">
        <v>10947</v>
      </c>
    </row>
    <row r="17795" spans="1:6" x14ac:dyDescent="0.2">
      <c r="A17795" s="42" t="s">
        <v>5557</v>
      </c>
      <c r="B17795" s="42" t="s">
        <v>8462</v>
      </c>
      <c r="C17795">
        <v>2016</v>
      </c>
      <c r="D17795" s="42" t="s">
        <v>10949</v>
      </c>
      <c r="E17795" t="b">
        <v>0</v>
      </c>
      <c r="F17795" s="42" t="s">
        <v>10947</v>
      </c>
    </row>
    <row r="17796" spans="1:6" x14ac:dyDescent="0.2">
      <c r="A17796" s="42" t="s">
        <v>5557</v>
      </c>
      <c r="B17796" s="42" t="s">
        <v>8462</v>
      </c>
      <c r="C17796">
        <v>2017</v>
      </c>
      <c r="D17796" s="42" t="s">
        <v>10950</v>
      </c>
      <c r="E17796" t="b">
        <v>0</v>
      </c>
      <c r="F17796" s="42" t="s">
        <v>10947</v>
      </c>
    </row>
    <row r="17797" spans="1:6" x14ac:dyDescent="0.2">
      <c r="A17797" s="42" t="s">
        <v>5557</v>
      </c>
      <c r="B17797" s="42" t="s">
        <v>8462</v>
      </c>
      <c r="C17797">
        <v>2018</v>
      </c>
      <c r="D17797" s="42" t="s">
        <v>10954</v>
      </c>
      <c r="E17797" t="b">
        <v>0</v>
      </c>
      <c r="F17797" s="42" t="s">
        <v>10947</v>
      </c>
    </row>
    <row r="17798" spans="1:6" x14ac:dyDescent="0.2">
      <c r="A17798" s="42" t="s">
        <v>5557</v>
      </c>
      <c r="B17798" s="42" t="s">
        <v>8462</v>
      </c>
      <c r="C17798">
        <v>2019</v>
      </c>
      <c r="D17798" s="42" t="s">
        <v>10955</v>
      </c>
      <c r="E17798" t="b">
        <v>0</v>
      </c>
      <c r="F17798" s="42" t="s">
        <v>10947</v>
      </c>
    </row>
    <row r="17799" spans="1:6" x14ac:dyDescent="0.2">
      <c r="A17799" s="42" t="s">
        <v>5557</v>
      </c>
      <c r="B17799" s="42" t="s">
        <v>8462</v>
      </c>
      <c r="C17799">
        <v>2020</v>
      </c>
      <c r="D17799" s="42" t="s">
        <v>10956</v>
      </c>
      <c r="E17799" t="b">
        <v>0</v>
      </c>
      <c r="F17799" s="42" t="s">
        <v>10947</v>
      </c>
    </row>
    <row r="17800" spans="1:6" x14ac:dyDescent="0.2">
      <c r="A17800" s="42" t="s">
        <v>5557</v>
      </c>
      <c r="B17800" s="42" t="s">
        <v>8464</v>
      </c>
      <c r="C17800">
        <v>2014</v>
      </c>
      <c r="D17800" s="42" t="s">
        <v>8581</v>
      </c>
      <c r="E17800" t="b">
        <v>0</v>
      </c>
      <c r="F17800" s="42" t="s">
        <v>10947</v>
      </c>
    </row>
    <row r="17801" spans="1:6" x14ac:dyDescent="0.2">
      <c r="A17801" s="42" t="s">
        <v>5557</v>
      </c>
      <c r="B17801" s="42" t="s">
        <v>8464</v>
      </c>
      <c r="C17801">
        <v>2015</v>
      </c>
      <c r="D17801" s="42" t="s">
        <v>8581</v>
      </c>
      <c r="E17801" t="b">
        <v>0</v>
      </c>
      <c r="F17801" s="42" t="s">
        <v>10947</v>
      </c>
    </row>
    <row r="17802" spans="1:6" x14ac:dyDescent="0.2">
      <c r="A17802" s="42" t="s">
        <v>5557</v>
      </c>
      <c r="B17802" s="42" t="s">
        <v>8464</v>
      </c>
      <c r="C17802">
        <v>2016</v>
      </c>
      <c r="D17802" s="42" t="s">
        <v>8581</v>
      </c>
      <c r="E17802" t="b">
        <v>0</v>
      </c>
      <c r="F17802" s="42" t="s">
        <v>10947</v>
      </c>
    </row>
    <row r="17803" spans="1:6" x14ac:dyDescent="0.2">
      <c r="A17803" s="42" t="s">
        <v>5557</v>
      </c>
      <c r="B17803" s="42" t="s">
        <v>8464</v>
      </c>
      <c r="C17803">
        <v>2017</v>
      </c>
      <c r="D17803" s="42" t="s">
        <v>8581</v>
      </c>
      <c r="E17803" t="b">
        <v>0</v>
      </c>
      <c r="F17803" s="42" t="s">
        <v>10947</v>
      </c>
    </row>
    <row r="17804" spans="1:6" x14ac:dyDescent="0.2">
      <c r="A17804" s="42" t="s">
        <v>5557</v>
      </c>
      <c r="B17804" s="42" t="s">
        <v>8464</v>
      </c>
      <c r="C17804">
        <v>2018</v>
      </c>
      <c r="D17804" s="42" t="s">
        <v>8581</v>
      </c>
      <c r="E17804" t="b">
        <v>0</v>
      </c>
      <c r="F17804" s="42" t="s">
        <v>10947</v>
      </c>
    </row>
    <row r="17805" spans="1:6" x14ac:dyDescent="0.2">
      <c r="A17805" s="42" t="s">
        <v>5557</v>
      </c>
      <c r="B17805" s="42" t="s">
        <v>8464</v>
      </c>
      <c r="C17805">
        <v>2019</v>
      </c>
      <c r="D17805" s="42" t="s">
        <v>9414</v>
      </c>
      <c r="E17805" t="b">
        <v>0</v>
      </c>
      <c r="F17805" s="42" t="s">
        <v>10947</v>
      </c>
    </row>
    <row r="17806" spans="1:6" x14ac:dyDescent="0.2">
      <c r="A17806" s="42" t="s">
        <v>5557</v>
      </c>
      <c r="B17806" s="42" t="s">
        <v>8464</v>
      </c>
      <c r="C17806">
        <v>2020</v>
      </c>
      <c r="D17806" s="42" t="s">
        <v>9418</v>
      </c>
      <c r="E17806" t="b">
        <v>0</v>
      </c>
      <c r="F17806" s="42" t="s">
        <v>10947</v>
      </c>
    </row>
    <row r="17807" spans="1:6" x14ac:dyDescent="0.2">
      <c r="A17807" s="42" t="s">
        <v>5561</v>
      </c>
      <c r="B17807" s="42" t="s">
        <v>8454</v>
      </c>
      <c r="C17807">
        <v>2013</v>
      </c>
      <c r="D17807" s="42" t="s">
        <v>8529</v>
      </c>
      <c r="E17807" t="b">
        <v>0</v>
      </c>
      <c r="F17807" s="42" t="s">
        <v>10901</v>
      </c>
    </row>
    <row r="17808" spans="1:6" x14ac:dyDescent="0.2">
      <c r="A17808" s="42" t="s">
        <v>5561</v>
      </c>
      <c r="B17808" s="42" t="s">
        <v>8454</v>
      </c>
      <c r="C17808">
        <v>2014</v>
      </c>
      <c r="D17808" s="42" t="s">
        <v>9495</v>
      </c>
      <c r="E17808" t="b">
        <v>0</v>
      </c>
      <c r="F17808" s="42" t="s">
        <v>10901</v>
      </c>
    </row>
    <row r="17809" spans="1:6" x14ac:dyDescent="0.2">
      <c r="A17809" s="42" t="s">
        <v>5561</v>
      </c>
      <c r="B17809" s="42" t="s">
        <v>8454</v>
      </c>
      <c r="C17809">
        <v>2015</v>
      </c>
      <c r="D17809" s="42" t="s">
        <v>9207</v>
      </c>
      <c r="E17809" t="b">
        <v>0</v>
      </c>
      <c r="F17809" s="42" t="s">
        <v>10901</v>
      </c>
    </row>
    <row r="17810" spans="1:6" x14ac:dyDescent="0.2">
      <c r="A17810" s="42" t="s">
        <v>5561</v>
      </c>
      <c r="B17810" s="42" t="s">
        <v>8454</v>
      </c>
      <c r="C17810">
        <v>2016</v>
      </c>
      <c r="D17810" s="42" t="s">
        <v>8550</v>
      </c>
      <c r="E17810" t="b">
        <v>0</v>
      </c>
      <c r="F17810" s="42" t="s">
        <v>10901</v>
      </c>
    </row>
    <row r="17811" spans="1:6" x14ac:dyDescent="0.2">
      <c r="A17811" s="42" t="s">
        <v>5561</v>
      </c>
      <c r="B17811" s="42" t="s">
        <v>8454</v>
      </c>
      <c r="C17811">
        <v>2017</v>
      </c>
      <c r="D17811" s="42" t="s">
        <v>9035</v>
      </c>
      <c r="E17811" t="b">
        <v>0</v>
      </c>
      <c r="F17811" s="42" t="s">
        <v>10901</v>
      </c>
    </row>
    <row r="17812" spans="1:6" x14ac:dyDescent="0.2">
      <c r="A17812" s="42" t="s">
        <v>5561</v>
      </c>
      <c r="B17812" s="42" t="s">
        <v>8454</v>
      </c>
      <c r="C17812">
        <v>2018</v>
      </c>
      <c r="D17812" s="42" t="s">
        <v>10813</v>
      </c>
      <c r="E17812" t="b">
        <v>0</v>
      </c>
      <c r="F17812" s="42" t="s">
        <v>10901</v>
      </c>
    </row>
    <row r="17813" spans="1:6" x14ac:dyDescent="0.2">
      <c r="A17813" s="42" t="s">
        <v>5561</v>
      </c>
      <c r="B17813" s="42" t="s">
        <v>8454</v>
      </c>
      <c r="C17813">
        <v>2019</v>
      </c>
      <c r="D17813" s="42" t="s">
        <v>9548</v>
      </c>
      <c r="E17813" t="b">
        <v>0</v>
      </c>
      <c r="F17813" s="42" t="s">
        <v>10901</v>
      </c>
    </row>
    <row r="17814" spans="1:6" x14ac:dyDescent="0.2">
      <c r="A17814" s="42" t="s">
        <v>5561</v>
      </c>
      <c r="B17814" s="42" t="s">
        <v>8462</v>
      </c>
      <c r="C17814">
        <v>2013</v>
      </c>
      <c r="D17814" s="42" t="s">
        <v>8987</v>
      </c>
      <c r="E17814" t="b">
        <v>0</v>
      </c>
      <c r="F17814" s="42" t="s">
        <v>10901</v>
      </c>
    </row>
    <row r="17815" spans="1:6" x14ac:dyDescent="0.2">
      <c r="A17815" s="42" t="s">
        <v>5561</v>
      </c>
      <c r="B17815" s="42" t="s">
        <v>8462</v>
      </c>
      <c r="C17815">
        <v>2014</v>
      </c>
      <c r="D17815" s="42" t="s">
        <v>9229</v>
      </c>
      <c r="E17815" t="b">
        <v>0</v>
      </c>
      <c r="F17815" s="42" t="s">
        <v>10901</v>
      </c>
    </row>
    <row r="17816" spans="1:6" x14ac:dyDescent="0.2">
      <c r="A17816" s="42" t="s">
        <v>5561</v>
      </c>
      <c r="B17816" s="42" t="s">
        <v>8462</v>
      </c>
      <c r="C17816">
        <v>2015</v>
      </c>
      <c r="D17816" s="42" t="s">
        <v>8771</v>
      </c>
      <c r="E17816" t="b">
        <v>0</v>
      </c>
      <c r="F17816" s="42" t="s">
        <v>10901</v>
      </c>
    </row>
    <row r="17817" spans="1:6" x14ac:dyDescent="0.2">
      <c r="A17817" s="42" t="s">
        <v>5561</v>
      </c>
      <c r="B17817" s="42" t="s">
        <v>8462</v>
      </c>
      <c r="C17817">
        <v>2016</v>
      </c>
      <c r="D17817" s="42" t="s">
        <v>8632</v>
      </c>
      <c r="E17817" t="b">
        <v>0</v>
      </c>
      <c r="F17817" s="42" t="s">
        <v>10901</v>
      </c>
    </row>
    <row r="17818" spans="1:6" x14ac:dyDescent="0.2">
      <c r="A17818" s="42" t="s">
        <v>5561</v>
      </c>
      <c r="B17818" s="42" t="s">
        <v>8462</v>
      </c>
      <c r="C17818">
        <v>2017</v>
      </c>
      <c r="D17818" s="42" t="s">
        <v>9043</v>
      </c>
      <c r="E17818" t="b">
        <v>0</v>
      </c>
      <c r="F17818" s="42" t="s">
        <v>10901</v>
      </c>
    </row>
    <row r="17819" spans="1:6" x14ac:dyDescent="0.2">
      <c r="A17819" s="42" t="s">
        <v>5561</v>
      </c>
      <c r="B17819" s="42" t="s">
        <v>8462</v>
      </c>
      <c r="C17819">
        <v>2018</v>
      </c>
      <c r="D17819" s="42" t="s">
        <v>10222</v>
      </c>
      <c r="E17819" t="b">
        <v>0</v>
      </c>
      <c r="F17819" s="42" t="s">
        <v>10901</v>
      </c>
    </row>
    <row r="17820" spans="1:6" x14ac:dyDescent="0.2">
      <c r="A17820" s="42" t="s">
        <v>5561</v>
      </c>
      <c r="B17820" s="42" t="s">
        <v>8462</v>
      </c>
      <c r="C17820">
        <v>2019</v>
      </c>
      <c r="D17820" s="42" t="s">
        <v>10902</v>
      </c>
      <c r="E17820" t="b">
        <v>0</v>
      </c>
      <c r="F17820" s="42" t="s">
        <v>10901</v>
      </c>
    </row>
    <row r="17821" spans="1:6" x14ac:dyDescent="0.2">
      <c r="A17821" s="42" t="s">
        <v>5561</v>
      </c>
      <c r="B17821" s="42" t="s">
        <v>8464</v>
      </c>
      <c r="C17821">
        <v>2013</v>
      </c>
      <c r="D17821" s="42" t="s">
        <v>8496</v>
      </c>
      <c r="E17821" t="b">
        <v>0</v>
      </c>
      <c r="F17821" s="42" t="s">
        <v>10901</v>
      </c>
    </row>
    <row r="17822" spans="1:6" x14ac:dyDescent="0.2">
      <c r="A17822" s="42" t="s">
        <v>5561</v>
      </c>
      <c r="B17822" s="42" t="s">
        <v>8464</v>
      </c>
      <c r="C17822">
        <v>2014</v>
      </c>
      <c r="D17822" s="42" t="s">
        <v>9013</v>
      </c>
      <c r="E17822" t="b">
        <v>0</v>
      </c>
      <c r="F17822" s="42" t="s">
        <v>10901</v>
      </c>
    </row>
    <row r="17823" spans="1:6" x14ac:dyDescent="0.2">
      <c r="A17823" s="42" t="s">
        <v>5561</v>
      </c>
      <c r="B17823" s="42" t="s">
        <v>8464</v>
      </c>
      <c r="C17823">
        <v>2015</v>
      </c>
      <c r="D17823" s="42" t="s">
        <v>8638</v>
      </c>
      <c r="E17823" t="b">
        <v>0</v>
      </c>
      <c r="F17823" s="42" t="s">
        <v>10901</v>
      </c>
    </row>
    <row r="17824" spans="1:6" x14ac:dyDescent="0.2">
      <c r="A17824" s="42" t="s">
        <v>5561</v>
      </c>
      <c r="B17824" s="42" t="s">
        <v>8464</v>
      </c>
      <c r="C17824">
        <v>2016</v>
      </c>
      <c r="D17824" s="42" t="s">
        <v>8687</v>
      </c>
      <c r="E17824" t="b">
        <v>0</v>
      </c>
      <c r="F17824" s="42" t="s">
        <v>10901</v>
      </c>
    </row>
    <row r="17825" spans="1:6" x14ac:dyDescent="0.2">
      <c r="A17825" s="42" t="s">
        <v>5561</v>
      </c>
      <c r="B17825" s="42" t="s">
        <v>8464</v>
      </c>
      <c r="C17825">
        <v>2017</v>
      </c>
      <c r="D17825" s="42" t="s">
        <v>8826</v>
      </c>
      <c r="E17825" t="b">
        <v>0</v>
      </c>
      <c r="F17825" s="42" t="s">
        <v>10901</v>
      </c>
    </row>
    <row r="17826" spans="1:6" x14ac:dyDescent="0.2">
      <c r="A17826" s="42" t="s">
        <v>5561</v>
      </c>
      <c r="B17826" s="42" t="s">
        <v>8464</v>
      </c>
      <c r="C17826">
        <v>2018</v>
      </c>
      <c r="D17826" s="42" t="s">
        <v>8513</v>
      </c>
      <c r="E17826" t="b">
        <v>0</v>
      </c>
      <c r="F17826" s="42" t="s">
        <v>10901</v>
      </c>
    </row>
    <row r="17827" spans="1:6" x14ac:dyDescent="0.2">
      <c r="A17827" s="42" t="s">
        <v>5561</v>
      </c>
      <c r="B17827" s="42" t="s">
        <v>8464</v>
      </c>
      <c r="C17827">
        <v>2019</v>
      </c>
      <c r="D17827" s="42" t="s">
        <v>8460</v>
      </c>
      <c r="E17827" t="b">
        <v>0</v>
      </c>
      <c r="F17827" s="42" t="s">
        <v>10901</v>
      </c>
    </row>
    <row r="17828" spans="1:6" x14ac:dyDescent="0.2">
      <c r="A17828" s="42" t="s">
        <v>5565</v>
      </c>
      <c r="B17828" s="42" t="s">
        <v>8454</v>
      </c>
      <c r="C17828">
        <v>2014</v>
      </c>
      <c r="D17828" s="42" t="s">
        <v>8465</v>
      </c>
      <c r="E17828" t="b">
        <v>0</v>
      </c>
      <c r="F17828" s="42" t="s">
        <v>8718</v>
      </c>
    </row>
    <row r="17829" spans="1:6" x14ac:dyDescent="0.2">
      <c r="A17829" s="42" t="s">
        <v>5565</v>
      </c>
      <c r="B17829" s="42" t="s">
        <v>8454</v>
      </c>
      <c r="C17829">
        <v>2015</v>
      </c>
      <c r="D17829" s="42" t="s">
        <v>8719</v>
      </c>
      <c r="E17829" t="b">
        <v>0</v>
      </c>
      <c r="F17829" s="42" t="s">
        <v>8718</v>
      </c>
    </row>
    <row r="17830" spans="1:6" x14ac:dyDescent="0.2">
      <c r="A17830" s="42" t="s">
        <v>5565</v>
      </c>
      <c r="B17830" s="42" t="s">
        <v>8454</v>
      </c>
      <c r="C17830">
        <v>2016</v>
      </c>
      <c r="D17830" s="42" t="s">
        <v>8720</v>
      </c>
      <c r="E17830" t="b">
        <v>0</v>
      </c>
      <c r="F17830" s="42" t="s">
        <v>8718</v>
      </c>
    </row>
    <row r="17831" spans="1:6" x14ac:dyDescent="0.2">
      <c r="A17831" s="42" t="s">
        <v>5565</v>
      </c>
      <c r="B17831" s="42" t="s">
        <v>8454</v>
      </c>
      <c r="C17831">
        <v>2017</v>
      </c>
      <c r="D17831" s="42" t="s">
        <v>8721</v>
      </c>
      <c r="E17831" t="b">
        <v>0</v>
      </c>
      <c r="F17831" s="42" t="s">
        <v>8718</v>
      </c>
    </row>
    <row r="17832" spans="1:6" x14ac:dyDescent="0.2">
      <c r="A17832" s="42" t="s">
        <v>5565</v>
      </c>
      <c r="B17832" s="42" t="s">
        <v>8454</v>
      </c>
      <c r="C17832">
        <v>2018</v>
      </c>
      <c r="D17832" s="42" t="s">
        <v>8722</v>
      </c>
      <c r="E17832" t="b">
        <v>0</v>
      </c>
      <c r="F17832" s="42" t="s">
        <v>8718</v>
      </c>
    </row>
    <row r="17833" spans="1:6" x14ac:dyDescent="0.2">
      <c r="A17833" s="42" t="s">
        <v>5565</v>
      </c>
      <c r="B17833" s="42" t="s">
        <v>8454</v>
      </c>
      <c r="C17833">
        <v>2019</v>
      </c>
      <c r="D17833" s="42" t="s">
        <v>8723</v>
      </c>
      <c r="E17833" t="b">
        <v>0</v>
      </c>
      <c r="F17833" s="42" t="s">
        <v>8718</v>
      </c>
    </row>
    <row r="17834" spans="1:6" x14ac:dyDescent="0.2">
      <c r="A17834" s="42" t="s">
        <v>5565</v>
      </c>
      <c r="B17834" s="42" t="s">
        <v>8454</v>
      </c>
      <c r="C17834">
        <v>2020</v>
      </c>
      <c r="D17834" s="42" t="s">
        <v>8724</v>
      </c>
      <c r="E17834" t="b">
        <v>0</v>
      </c>
      <c r="F17834" s="42" t="s">
        <v>8718</v>
      </c>
    </row>
    <row r="17835" spans="1:6" x14ac:dyDescent="0.2">
      <c r="A17835" s="42" t="s">
        <v>5565</v>
      </c>
      <c r="B17835" s="42" t="s">
        <v>8462</v>
      </c>
      <c r="C17835">
        <v>2014</v>
      </c>
      <c r="D17835" s="42" t="s">
        <v>8725</v>
      </c>
      <c r="E17835" t="b">
        <v>0</v>
      </c>
      <c r="F17835" s="42" t="s">
        <v>8718</v>
      </c>
    </row>
    <row r="17836" spans="1:6" x14ac:dyDescent="0.2">
      <c r="A17836" s="42" t="s">
        <v>5565</v>
      </c>
      <c r="B17836" s="42" t="s">
        <v>8462</v>
      </c>
      <c r="C17836">
        <v>2015</v>
      </c>
      <c r="D17836" s="42" t="s">
        <v>8719</v>
      </c>
      <c r="E17836" t="b">
        <v>0</v>
      </c>
      <c r="F17836" s="42" t="s">
        <v>8718</v>
      </c>
    </row>
    <row r="17837" spans="1:6" x14ac:dyDescent="0.2">
      <c r="A17837" s="42" t="s">
        <v>5565</v>
      </c>
      <c r="B17837" s="42" t="s">
        <v>8462</v>
      </c>
      <c r="C17837">
        <v>2016</v>
      </c>
      <c r="D17837" s="42" t="s">
        <v>8720</v>
      </c>
      <c r="E17837" t="b">
        <v>0</v>
      </c>
      <c r="F17837" s="42" t="s">
        <v>8718</v>
      </c>
    </row>
    <row r="17838" spans="1:6" x14ac:dyDescent="0.2">
      <c r="A17838" s="42" t="s">
        <v>5565</v>
      </c>
      <c r="B17838" s="42" t="s">
        <v>8462</v>
      </c>
      <c r="C17838">
        <v>2017</v>
      </c>
      <c r="D17838" s="42" t="s">
        <v>8721</v>
      </c>
      <c r="E17838" t="b">
        <v>0</v>
      </c>
      <c r="F17838" s="42" t="s">
        <v>8718</v>
      </c>
    </row>
    <row r="17839" spans="1:6" x14ac:dyDescent="0.2">
      <c r="A17839" s="42" t="s">
        <v>5565</v>
      </c>
      <c r="B17839" s="42" t="s">
        <v>8462</v>
      </c>
      <c r="C17839">
        <v>2018</v>
      </c>
      <c r="D17839" s="42" t="s">
        <v>8722</v>
      </c>
      <c r="E17839" t="b">
        <v>0</v>
      </c>
      <c r="F17839" s="42" t="s">
        <v>8718</v>
      </c>
    </row>
    <row r="17840" spans="1:6" x14ac:dyDescent="0.2">
      <c r="A17840" s="42" t="s">
        <v>5565</v>
      </c>
      <c r="B17840" s="42" t="s">
        <v>8462</v>
      </c>
      <c r="C17840">
        <v>2019</v>
      </c>
      <c r="D17840" s="42" t="s">
        <v>8723</v>
      </c>
      <c r="E17840" t="b">
        <v>0</v>
      </c>
      <c r="F17840" s="42" t="s">
        <v>8718</v>
      </c>
    </row>
    <row r="17841" spans="1:6" x14ac:dyDescent="0.2">
      <c r="A17841" s="42" t="s">
        <v>5565</v>
      </c>
      <c r="B17841" s="42" t="s">
        <v>8462</v>
      </c>
      <c r="C17841">
        <v>2020</v>
      </c>
      <c r="D17841" s="42" t="s">
        <v>8482</v>
      </c>
      <c r="E17841" t="b">
        <v>0</v>
      </c>
      <c r="F17841" s="42" t="s">
        <v>8718</v>
      </c>
    </row>
    <row r="17842" spans="1:6" x14ac:dyDescent="0.2">
      <c r="A17842" s="42" t="s">
        <v>5565</v>
      </c>
      <c r="B17842" s="42" t="s">
        <v>8464</v>
      </c>
      <c r="C17842">
        <v>2014</v>
      </c>
      <c r="D17842" s="42" t="s">
        <v>8650</v>
      </c>
      <c r="E17842" t="b">
        <v>0</v>
      </c>
      <c r="F17842" s="42" t="s">
        <v>8718</v>
      </c>
    </row>
    <row r="17843" spans="1:6" x14ac:dyDescent="0.2">
      <c r="A17843" s="42" t="s">
        <v>5565</v>
      </c>
      <c r="B17843" s="42" t="s">
        <v>8464</v>
      </c>
      <c r="C17843">
        <v>2015</v>
      </c>
      <c r="D17843" s="42" t="s">
        <v>8726</v>
      </c>
      <c r="E17843" t="b">
        <v>0</v>
      </c>
      <c r="F17843" s="42" t="s">
        <v>8718</v>
      </c>
    </row>
    <row r="17844" spans="1:6" x14ac:dyDescent="0.2">
      <c r="A17844" s="42" t="s">
        <v>5565</v>
      </c>
      <c r="B17844" s="42" t="s">
        <v>8464</v>
      </c>
      <c r="C17844">
        <v>2016</v>
      </c>
      <c r="D17844" s="42" t="s">
        <v>8726</v>
      </c>
      <c r="E17844" t="b">
        <v>0</v>
      </c>
      <c r="F17844" s="42" t="s">
        <v>8718</v>
      </c>
    </row>
    <row r="17845" spans="1:6" x14ac:dyDescent="0.2">
      <c r="A17845" s="42" t="s">
        <v>5565</v>
      </c>
      <c r="B17845" s="42" t="s">
        <v>8464</v>
      </c>
      <c r="C17845">
        <v>2017</v>
      </c>
      <c r="D17845" s="42" t="s">
        <v>8727</v>
      </c>
      <c r="E17845" t="b">
        <v>0</v>
      </c>
      <c r="F17845" s="42" t="s">
        <v>8718</v>
      </c>
    </row>
    <row r="17846" spans="1:6" x14ac:dyDescent="0.2">
      <c r="A17846" s="42" t="s">
        <v>5565</v>
      </c>
      <c r="B17846" s="42" t="s">
        <v>8464</v>
      </c>
      <c r="C17846">
        <v>2018</v>
      </c>
      <c r="D17846" s="42" t="s">
        <v>8726</v>
      </c>
      <c r="E17846" t="b">
        <v>0</v>
      </c>
      <c r="F17846" s="42" t="s">
        <v>8718</v>
      </c>
    </row>
    <row r="17847" spans="1:6" x14ac:dyDescent="0.2">
      <c r="A17847" s="42" t="s">
        <v>5565</v>
      </c>
      <c r="B17847" s="42" t="s">
        <v>8464</v>
      </c>
      <c r="C17847">
        <v>2019</v>
      </c>
      <c r="D17847" s="42" t="s">
        <v>8598</v>
      </c>
      <c r="E17847" t="b">
        <v>0</v>
      </c>
      <c r="F17847" s="42" t="s">
        <v>8718</v>
      </c>
    </row>
    <row r="17848" spans="1:6" x14ac:dyDescent="0.2">
      <c r="A17848" s="42" t="s">
        <v>5565</v>
      </c>
      <c r="B17848" s="42" t="s">
        <v>8464</v>
      </c>
      <c r="C17848">
        <v>2020</v>
      </c>
      <c r="D17848" s="42" t="s">
        <v>8596</v>
      </c>
      <c r="E17848" t="b">
        <v>0</v>
      </c>
      <c r="F17848" s="42" t="s">
        <v>8718</v>
      </c>
    </row>
    <row r="17849" spans="1:6" x14ac:dyDescent="0.2">
      <c r="A17849" s="42" t="s">
        <v>5571</v>
      </c>
      <c r="B17849" s="42" t="s">
        <v>8454</v>
      </c>
      <c r="C17849">
        <v>2014</v>
      </c>
      <c r="D17849" s="42" t="s">
        <v>8465</v>
      </c>
      <c r="E17849" t="b">
        <v>0</v>
      </c>
      <c r="F17849" s="42" t="s">
        <v>8718</v>
      </c>
    </row>
    <row r="17850" spans="1:6" x14ac:dyDescent="0.2">
      <c r="A17850" s="42" t="s">
        <v>5571</v>
      </c>
      <c r="B17850" s="42" t="s">
        <v>8454</v>
      </c>
      <c r="C17850">
        <v>2015</v>
      </c>
      <c r="D17850" s="42" t="s">
        <v>8719</v>
      </c>
      <c r="E17850" t="b">
        <v>0</v>
      </c>
      <c r="F17850" s="42" t="s">
        <v>8718</v>
      </c>
    </row>
    <row r="17851" spans="1:6" x14ac:dyDescent="0.2">
      <c r="A17851" s="42" t="s">
        <v>5571</v>
      </c>
      <c r="B17851" s="42" t="s">
        <v>8454</v>
      </c>
      <c r="C17851">
        <v>2016</v>
      </c>
      <c r="D17851" s="42" t="s">
        <v>8720</v>
      </c>
      <c r="E17851" t="b">
        <v>0</v>
      </c>
      <c r="F17851" s="42" t="s">
        <v>8718</v>
      </c>
    </row>
    <row r="17852" spans="1:6" x14ac:dyDescent="0.2">
      <c r="A17852" s="42" t="s">
        <v>5571</v>
      </c>
      <c r="B17852" s="42" t="s">
        <v>8454</v>
      </c>
      <c r="C17852">
        <v>2017</v>
      </c>
      <c r="D17852" s="42" t="s">
        <v>8721</v>
      </c>
      <c r="E17852" t="b">
        <v>0</v>
      </c>
      <c r="F17852" s="42" t="s">
        <v>8718</v>
      </c>
    </row>
    <row r="17853" spans="1:6" x14ac:dyDescent="0.2">
      <c r="A17853" s="42" t="s">
        <v>5571</v>
      </c>
      <c r="B17853" s="42" t="s">
        <v>8454</v>
      </c>
      <c r="C17853">
        <v>2018</v>
      </c>
      <c r="D17853" s="42" t="s">
        <v>8722</v>
      </c>
      <c r="E17853" t="b">
        <v>0</v>
      </c>
      <c r="F17853" s="42" t="s">
        <v>8718</v>
      </c>
    </row>
    <row r="17854" spans="1:6" x14ac:dyDescent="0.2">
      <c r="A17854" s="42" t="s">
        <v>5571</v>
      </c>
      <c r="B17854" s="42" t="s">
        <v>8454</v>
      </c>
      <c r="C17854">
        <v>2019</v>
      </c>
      <c r="D17854" s="42" t="s">
        <v>8723</v>
      </c>
      <c r="E17854" t="b">
        <v>0</v>
      </c>
      <c r="F17854" s="42" t="s">
        <v>8718</v>
      </c>
    </row>
    <row r="17855" spans="1:6" x14ac:dyDescent="0.2">
      <c r="A17855" s="42" t="s">
        <v>5571</v>
      </c>
      <c r="B17855" s="42" t="s">
        <v>8454</v>
      </c>
      <c r="C17855">
        <v>2020</v>
      </c>
      <c r="D17855" s="42" t="s">
        <v>8724</v>
      </c>
      <c r="E17855" t="b">
        <v>0</v>
      </c>
      <c r="F17855" s="42" t="s">
        <v>8718</v>
      </c>
    </row>
    <row r="17856" spans="1:6" x14ac:dyDescent="0.2">
      <c r="A17856" s="42" t="s">
        <v>5571</v>
      </c>
      <c r="B17856" s="42" t="s">
        <v>8462</v>
      </c>
      <c r="C17856">
        <v>2014</v>
      </c>
      <c r="D17856" s="42" t="s">
        <v>8725</v>
      </c>
      <c r="E17856" t="b">
        <v>0</v>
      </c>
      <c r="F17856" s="42" t="s">
        <v>8718</v>
      </c>
    </row>
    <row r="17857" spans="1:6" x14ac:dyDescent="0.2">
      <c r="A17857" s="42" t="s">
        <v>5571</v>
      </c>
      <c r="B17857" s="42" t="s">
        <v>8462</v>
      </c>
      <c r="C17857">
        <v>2015</v>
      </c>
      <c r="D17857" s="42" t="s">
        <v>8719</v>
      </c>
      <c r="E17857" t="b">
        <v>0</v>
      </c>
      <c r="F17857" s="42" t="s">
        <v>8718</v>
      </c>
    </row>
    <row r="17858" spans="1:6" x14ac:dyDescent="0.2">
      <c r="A17858" s="42" t="s">
        <v>5571</v>
      </c>
      <c r="B17858" s="42" t="s">
        <v>8462</v>
      </c>
      <c r="C17858">
        <v>2016</v>
      </c>
      <c r="D17858" s="42" t="s">
        <v>8720</v>
      </c>
      <c r="E17858" t="b">
        <v>0</v>
      </c>
      <c r="F17858" s="42" t="s">
        <v>8718</v>
      </c>
    </row>
    <row r="17859" spans="1:6" x14ac:dyDescent="0.2">
      <c r="A17859" s="42" t="s">
        <v>5571</v>
      </c>
      <c r="B17859" s="42" t="s">
        <v>8462</v>
      </c>
      <c r="C17859">
        <v>2017</v>
      </c>
      <c r="D17859" s="42" t="s">
        <v>8721</v>
      </c>
      <c r="E17859" t="b">
        <v>0</v>
      </c>
      <c r="F17859" s="42" t="s">
        <v>8718</v>
      </c>
    </row>
    <row r="17860" spans="1:6" x14ac:dyDescent="0.2">
      <c r="A17860" s="42" t="s">
        <v>5571</v>
      </c>
      <c r="B17860" s="42" t="s">
        <v>8462</v>
      </c>
      <c r="C17860">
        <v>2018</v>
      </c>
      <c r="D17860" s="42" t="s">
        <v>8722</v>
      </c>
      <c r="E17860" t="b">
        <v>0</v>
      </c>
      <c r="F17860" s="42" t="s">
        <v>8718</v>
      </c>
    </row>
    <row r="17861" spans="1:6" x14ac:dyDescent="0.2">
      <c r="A17861" s="42" t="s">
        <v>5571</v>
      </c>
      <c r="B17861" s="42" t="s">
        <v>8462</v>
      </c>
      <c r="C17861">
        <v>2019</v>
      </c>
      <c r="D17861" s="42" t="s">
        <v>8723</v>
      </c>
      <c r="E17861" t="b">
        <v>0</v>
      </c>
      <c r="F17861" s="42" t="s">
        <v>8718</v>
      </c>
    </row>
    <row r="17862" spans="1:6" x14ac:dyDescent="0.2">
      <c r="A17862" s="42" t="s">
        <v>5571</v>
      </c>
      <c r="B17862" s="42" t="s">
        <v>8462</v>
      </c>
      <c r="C17862">
        <v>2020</v>
      </c>
      <c r="D17862" s="42" t="s">
        <v>8482</v>
      </c>
      <c r="E17862" t="b">
        <v>0</v>
      </c>
      <c r="F17862" s="42" t="s">
        <v>8718</v>
      </c>
    </row>
    <row r="17863" spans="1:6" x14ac:dyDescent="0.2">
      <c r="A17863" s="42" t="s">
        <v>5571</v>
      </c>
      <c r="B17863" s="42" t="s">
        <v>8464</v>
      </c>
      <c r="C17863">
        <v>2014</v>
      </c>
      <c r="D17863" s="42" t="s">
        <v>8650</v>
      </c>
      <c r="E17863" t="b">
        <v>0</v>
      </c>
      <c r="F17863" s="42" t="s">
        <v>8718</v>
      </c>
    </row>
    <row r="17864" spans="1:6" x14ac:dyDescent="0.2">
      <c r="A17864" s="42" t="s">
        <v>5571</v>
      </c>
      <c r="B17864" s="42" t="s">
        <v>8464</v>
      </c>
      <c r="C17864">
        <v>2015</v>
      </c>
      <c r="D17864" s="42" t="s">
        <v>8726</v>
      </c>
      <c r="E17864" t="b">
        <v>0</v>
      </c>
      <c r="F17864" s="42" t="s">
        <v>8718</v>
      </c>
    </row>
    <row r="17865" spans="1:6" x14ac:dyDescent="0.2">
      <c r="A17865" s="42" t="s">
        <v>5571</v>
      </c>
      <c r="B17865" s="42" t="s">
        <v>8464</v>
      </c>
      <c r="C17865">
        <v>2016</v>
      </c>
      <c r="D17865" s="42" t="s">
        <v>8726</v>
      </c>
      <c r="E17865" t="b">
        <v>0</v>
      </c>
      <c r="F17865" s="42" t="s">
        <v>8718</v>
      </c>
    </row>
    <row r="17866" spans="1:6" x14ac:dyDescent="0.2">
      <c r="A17866" s="42" t="s">
        <v>5571</v>
      </c>
      <c r="B17866" s="42" t="s">
        <v>8464</v>
      </c>
      <c r="C17866">
        <v>2017</v>
      </c>
      <c r="D17866" s="42" t="s">
        <v>8727</v>
      </c>
      <c r="E17866" t="b">
        <v>0</v>
      </c>
      <c r="F17866" s="42" t="s">
        <v>8718</v>
      </c>
    </row>
    <row r="17867" spans="1:6" x14ac:dyDescent="0.2">
      <c r="A17867" s="42" t="s">
        <v>5571</v>
      </c>
      <c r="B17867" s="42" t="s">
        <v>8464</v>
      </c>
      <c r="C17867">
        <v>2018</v>
      </c>
      <c r="D17867" s="42" t="s">
        <v>8726</v>
      </c>
      <c r="E17867" t="b">
        <v>0</v>
      </c>
      <c r="F17867" s="42" t="s">
        <v>8718</v>
      </c>
    </row>
    <row r="17868" spans="1:6" x14ac:dyDescent="0.2">
      <c r="A17868" s="42" t="s">
        <v>5571</v>
      </c>
      <c r="B17868" s="42" t="s">
        <v>8464</v>
      </c>
      <c r="C17868">
        <v>2019</v>
      </c>
      <c r="D17868" s="42" t="s">
        <v>8598</v>
      </c>
      <c r="E17868" t="b">
        <v>0</v>
      </c>
      <c r="F17868" s="42" t="s">
        <v>8718</v>
      </c>
    </row>
    <row r="17869" spans="1:6" x14ac:dyDescent="0.2">
      <c r="A17869" s="42" t="s">
        <v>5571</v>
      </c>
      <c r="B17869" s="42" t="s">
        <v>8464</v>
      </c>
      <c r="C17869">
        <v>2020</v>
      </c>
      <c r="D17869" s="42" t="s">
        <v>8596</v>
      </c>
      <c r="E17869" t="b">
        <v>0</v>
      </c>
      <c r="F17869" s="42" t="s">
        <v>8718</v>
      </c>
    </row>
    <row r="17870" spans="1:6" x14ac:dyDescent="0.2">
      <c r="A17870" s="42" t="s">
        <v>5573</v>
      </c>
      <c r="B17870" s="42" t="s">
        <v>8454</v>
      </c>
      <c r="C17870">
        <v>2013</v>
      </c>
      <c r="D17870" s="42" t="s">
        <v>9463</v>
      </c>
      <c r="E17870" t="b">
        <v>0</v>
      </c>
      <c r="F17870" s="42" t="s">
        <v>10942</v>
      </c>
    </row>
    <row r="17871" spans="1:6" x14ac:dyDescent="0.2">
      <c r="A17871" s="42" t="s">
        <v>5573</v>
      </c>
      <c r="B17871" s="42" t="s">
        <v>8454</v>
      </c>
      <c r="C17871">
        <v>2014</v>
      </c>
      <c r="D17871" s="42" t="s">
        <v>8558</v>
      </c>
      <c r="E17871" t="b">
        <v>0</v>
      </c>
      <c r="F17871" s="42" t="s">
        <v>10942</v>
      </c>
    </row>
    <row r="17872" spans="1:6" x14ac:dyDescent="0.2">
      <c r="A17872" s="42" t="s">
        <v>5573</v>
      </c>
      <c r="B17872" s="42" t="s">
        <v>8454</v>
      </c>
      <c r="C17872">
        <v>2015</v>
      </c>
      <c r="D17872" s="42" t="s">
        <v>8491</v>
      </c>
      <c r="E17872" t="b">
        <v>0</v>
      </c>
      <c r="F17872" s="42" t="s">
        <v>10942</v>
      </c>
    </row>
    <row r="17873" spans="1:6" x14ac:dyDescent="0.2">
      <c r="A17873" s="42" t="s">
        <v>5573</v>
      </c>
      <c r="B17873" s="42" t="s">
        <v>8454</v>
      </c>
      <c r="C17873">
        <v>2016</v>
      </c>
      <c r="D17873" s="42" t="s">
        <v>8625</v>
      </c>
      <c r="E17873" t="b">
        <v>0</v>
      </c>
      <c r="F17873" s="42" t="s">
        <v>10942</v>
      </c>
    </row>
    <row r="17874" spans="1:6" x14ac:dyDescent="0.2">
      <c r="A17874" s="42" t="s">
        <v>5573</v>
      </c>
      <c r="B17874" s="42" t="s">
        <v>8454</v>
      </c>
      <c r="C17874">
        <v>2017</v>
      </c>
      <c r="D17874" s="42" t="s">
        <v>9134</v>
      </c>
      <c r="E17874" t="b">
        <v>0</v>
      </c>
      <c r="F17874" s="42" t="s">
        <v>10942</v>
      </c>
    </row>
    <row r="17875" spans="1:6" x14ac:dyDescent="0.2">
      <c r="A17875" s="42" t="s">
        <v>5573</v>
      </c>
      <c r="B17875" s="42" t="s">
        <v>8454</v>
      </c>
      <c r="C17875">
        <v>2018</v>
      </c>
      <c r="D17875" s="42" t="s">
        <v>9244</v>
      </c>
      <c r="E17875" t="b">
        <v>0</v>
      </c>
      <c r="F17875" s="42" t="s">
        <v>10942</v>
      </c>
    </row>
    <row r="17876" spans="1:6" x14ac:dyDescent="0.2">
      <c r="A17876" s="42" t="s">
        <v>5573</v>
      </c>
      <c r="B17876" s="42" t="s">
        <v>8454</v>
      </c>
      <c r="C17876">
        <v>2019</v>
      </c>
      <c r="D17876" s="42" t="s">
        <v>8524</v>
      </c>
      <c r="E17876" t="b">
        <v>0</v>
      </c>
      <c r="F17876" s="42" t="s">
        <v>10942</v>
      </c>
    </row>
    <row r="17877" spans="1:6" x14ac:dyDescent="0.2">
      <c r="A17877" s="42" t="s">
        <v>5573</v>
      </c>
      <c r="B17877" s="42" t="s">
        <v>8462</v>
      </c>
      <c r="C17877">
        <v>2013</v>
      </c>
      <c r="D17877" s="42" t="s">
        <v>9222</v>
      </c>
      <c r="E17877" t="b">
        <v>0</v>
      </c>
      <c r="F17877" s="42" t="s">
        <v>10942</v>
      </c>
    </row>
    <row r="17878" spans="1:6" x14ac:dyDescent="0.2">
      <c r="A17878" s="42" t="s">
        <v>5573</v>
      </c>
      <c r="B17878" s="42" t="s">
        <v>8462</v>
      </c>
      <c r="C17878">
        <v>2014</v>
      </c>
      <c r="D17878" s="42" t="s">
        <v>9234</v>
      </c>
      <c r="E17878" t="b">
        <v>0</v>
      </c>
      <c r="F17878" s="42" t="s">
        <v>10942</v>
      </c>
    </row>
    <row r="17879" spans="1:6" x14ac:dyDescent="0.2">
      <c r="A17879" s="42" t="s">
        <v>5573</v>
      </c>
      <c r="B17879" s="42" t="s">
        <v>8462</v>
      </c>
      <c r="C17879">
        <v>2015</v>
      </c>
      <c r="D17879" s="42" t="s">
        <v>9132</v>
      </c>
      <c r="E17879" t="b">
        <v>0</v>
      </c>
      <c r="F17879" s="42" t="s">
        <v>10942</v>
      </c>
    </row>
    <row r="17880" spans="1:6" x14ac:dyDescent="0.2">
      <c r="A17880" s="42" t="s">
        <v>5573</v>
      </c>
      <c r="B17880" s="42" t="s">
        <v>8462</v>
      </c>
      <c r="C17880">
        <v>2016</v>
      </c>
      <c r="D17880" s="42" t="s">
        <v>8455</v>
      </c>
      <c r="E17880" t="b">
        <v>0</v>
      </c>
      <c r="F17880" s="42" t="s">
        <v>10942</v>
      </c>
    </row>
    <row r="17881" spans="1:6" x14ac:dyDescent="0.2">
      <c r="A17881" s="42" t="s">
        <v>5573</v>
      </c>
      <c r="B17881" s="42" t="s">
        <v>8462</v>
      </c>
      <c r="C17881">
        <v>2017</v>
      </c>
      <c r="D17881" s="42" t="s">
        <v>8703</v>
      </c>
      <c r="E17881" t="b">
        <v>0</v>
      </c>
      <c r="F17881" s="42" t="s">
        <v>10942</v>
      </c>
    </row>
    <row r="17882" spans="1:6" x14ac:dyDescent="0.2">
      <c r="A17882" s="42" t="s">
        <v>5573</v>
      </c>
      <c r="B17882" s="42" t="s">
        <v>8462</v>
      </c>
      <c r="C17882">
        <v>2018</v>
      </c>
      <c r="D17882" s="42" t="s">
        <v>9325</v>
      </c>
      <c r="E17882" t="b">
        <v>0</v>
      </c>
      <c r="F17882" s="42" t="s">
        <v>10942</v>
      </c>
    </row>
    <row r="17883" spans="1:6" x14ac:dyDescent="0.2">
      <c r="A17883" s="42" t="s">
        <v>5573</v>
      </c>
      <c r="B17883" s="42" t="s">
        <v>8462</v>
      </c>
      <c r="C17883">
        <v>2019</v>
      </c>
      <c r="D17883" s="42" t="s">
        <v>9081</v>
      </c>
      <c r="E17883" t="b">
        <v>0</v>
      </c>
      <c r="F17883" s="42" t="s">
        <v>10942</v>
      </c>
    </row>
    <row r="17884" spans="1:6" x14ac:dyDescent="0.2">
      <c r="A17884" s="42" t="s">
        <v>5573</v>
      </c>
      <c r="B17884" s="42" t="s">
        <v>8464</v>
      </c>
      <c r="C17884">
        <v>2013</v>
      </c>
      <c r="D17884" s="42" t="s">
        <v>8972</v>
      </c>
      <c r="E17884" t="b">
        <v>0</v>
      </c>
      <c r="F17884" s="42" t="s">
        <v>10942</v>
      </c>
    </row>
    <row r="17885" spans="1:6" x14ac:dyDescent="0.2">
      <c r="A17885" s="42" t="s">
        <v>5573</v>
      </c>
      <c r="B17885" s="42" t="s">
        <v>8464</v>
      </c>
      <c r="C17885">
        <v>2014</v>
      </c>
      <c r="D17885" s="42" t="s">
        <v>8600</v>
      </c>
      <c r="E17885" t="b">
        <v>0</v>
      </c>
      <c r="F17885" s="42" t="s">
        <v>10942</v>
      </c>
    </row>
    <row r="17886" spans="1:6" x14ac:dyDescent="0.2">
      <c r="A17886" s="42" t="s">
        <v>5573</v>
      </c>
      <c r="B17886" s="42" t="s">
        <v>8464</v>
      </c>
      <c r="C17886">
        <v>2015</v>
      </c>
      <c r="D17886" s="42" t="s">
        <v>8823</v>
      </c>
      <c r="E17886" t="b">
        <v>0</v>
      </c>
      <c r="F17886" s="42" t="s">
        <v>10942</v>
      </c>
    </row>
    <row r="17887" spans="1:6" x14ac:dyDescent="0.2">
      <c r="A17887" s="42" t="s">
        <v>5573</v>
      </c>
      <c r="B17887" s="42" t="s">
        <v>8464</v>
      </c>
      <c r="C17887">
        <v>2016</v>
      </c>
      <c r="D17887" s="42" t="s">
        <v>8712</v>
      </c>
      <c r="E17887" t="b">
        <v>0</v>
      </c>
      <c r="F17887" s="42" t="s">
        <v>10942</v>
      </c>
    </row>
    <row r="17888" spans="1:6" x14ac:dyDescent="0.2">
      <c r="A17888" s="42" t="s">
        <v>5573</v>
      </c>
      <c r="B17888" s="42" t="s">
        <v>8464</v>
      </c>
      <c r="C17888">
        <v>2017</v>
      </c>
      <c r="D17888" s="42" t="s">
        <v>8825</v>
      </c>
      <c r="E17888" t="b">
        <v>0</v>
      </c>
      <c r="F17888" s="42" t="s">
        <v>10942</v>
      </c>
    </row>
    <row r="17889" spans="1:6" x14ac:dyDescent="0.2">
      <c r="A17889" s="42" t="s">
        <v>5573</v>
      </c>
      <c r="B17889" s="42" t="s">
        <v>8464</v>
      </c>
      <c r="C17889">
        <v>2018</v>
      </c>
      <c r="D17889" s="42" t="s">
        <v>9124</v>
      </c>
      <c r="E17889" t="b">
        <v>0</v>
      </c>
      <c r="F17889" s="42" t="s">
        <v>10942</v>
      </c>
    </row>
    <row r="17890" spans="1:6" x14ac:dyDescent="0.2">
      <c r="A17890" s="42" t="s">
        <v>5573</v>
      </c>
      <c r="B17890" s="42" t="s">
        <v>8464</v>
      </c>
      <c r="C17890">
        <v>2019</v>
      </c>
      <c r="D17890" s="42" t="s">
        <v>8595</v>
      </c>
      <c r="E17890" t="b">
        <v>0</v>
      </c>
      <c r="F17890" s="42" t="s">
        <v>10942</v>
      </c>
    </row>
    <row r="17891" spans="1:6" x14ac:dyDescent="0.2">
      <c r="A17891" s="42" t="s">
        <v>5575</v>
      </c>
      <c r="B17891" s="42" t="s">
        <v>8454</v>
      </c>
      <c r="C17891">
        <v>2014</v>
      </c>
      <c r="D17891" s="42" t="s">
        <v>9364</v>
      </c>
      <c r="E17891" t="b">
        <v>0</v>
      </c>
      <c r="F17891" s="42" t="s">
        <v>10960</v>
      </c>
    </row>
    <row r="17892" spans="1:6" x14ac:dyDescent="0.2">
      <c r="A17892" s="42" t="s">
        <v>5575</v>
      </c>
      <c r="B17892" s="42" t="s">
        <v>8454</v>
      </c>
      <c r="C17892">
        <v>2015</v>
      </c>
      <c r="D17892" s="42" t="s">
        <v>8673</v>
      </c>
      <c r="E17892" t="b">
        <v>0</v>
      </c>
      <c r="F17892" s="42" t="s">
        <v>10960</v>
      </c>
    </row>
    <row r="17893" spans="1:6" x14ac:dyDescent="0.2">
      <c r="A17893" s="42" t="s">
        <v>5575</v>
      </c>
      <c r="B17893" s="42" t="s">
        <v>8454</v>
      </c>
      <c r="C17893">
        <v>2016</v>
      </c>
      <c r="D17893" s="42" t="s">
        <v>8676</v>
      </c>
      <c r="E17893" t="b">
        <v>0</v>
      </c>
      <c r="F17893" s="42" t="s">
        <v>10960</v>
      </c>
    </row>
    <row r="17894" spans="1:6" x14ac:dyDescent="0.2">
      <c r="A17894" s="42" t="s">
        <v>5575</v>
      </c>
      <c r="B17894" s="42" t="s">
        <v>8454</v>
      </c>
      <c r="C17894">
        <v>2017</v>
      </c>
      <c r="D17894" s="42" t="s">
        <v>8653</v>
      </c>
      <c r="E17894" t="b">
        <v>0</v>
      </c>
      <c r="F17894" s="42" t="s">
        <v>10960</v>
      </c>
    </row>
    <row r="17895" spans="1:6" x14ac:dyDescent="0.2">
      <c r="A17895" s="42" t="s">
        <v>5575</v>
      </c>
      <c r="B17895" s="42" t="s">
        <v>8454</v>
      </c>
      <c r="C17895">
        <v>2018</v>
      </c>
      <c r="D17895" s="42" t="s">
        <v>8679</v>
      </c>
      <c r="E17895" t="b">
        <v>0</v>
      </c>
      <c r="F17895" s="42" t="s">
        <v>10960</v>
      </c>
    </row>
    <row r="17896" spans="1:6" x14ac:dyDescent="0.2">
      <c r="A17896" s="42" t="s">
        <v>5575</v>
      </c>
      <c r="B17896" s="42" t="s">
        <v>8462</v>
      </c>
      <c r="C17896">
        <v>2014</v>
      </c>
      <c r="D17896" s="42" t="s">
        <v>9364</v>
      </c>
      <c r="E17896" t="b">
        <v>0</v>
      </c>
      <c r="F17896" s="42" t="s">
        <v>10960</v>
      </c>
    </row>
    <row r="17897" spans="1:6" x14ac:dyDescent="0.2">
      <c r="A17897" s="42" t="s">
        <v>5575</v>
      </c>
      <c r="B17897" s="42" t="s">
        <v>8462</v>
      </c>
      <c r="C17897">
        <v>2015</v>
      </c>
      <c r="D17897" s="42" t="s">
        <v>8673</v>
      </c>
      <c r="E17897" t="b">
        <v>0</v>
      </c>
      <c r="F17897" s="42" t="s">
        <v>10960</v>
      </c>
    </row>
    <row r="17898" spans="1:6" x14ac:dyDescent="0.2">
      <c r="A17898" s="42" t="s">
        <v>5575</v>
      </c>
      <c r="B17898" s="42" t="s">
        <v>8462</v>
      </c>
      <c r="C17898">
        <v>2016</v>
      </c>
      <c r="D17898" s="42" t="s">
        <v>8676</v>
      </c>
      <c r="E17898" t="b">
        <v>0</v>
      </c>
      <c r="F17898" s="42" t="s">
        <v>10960</v>
      </c>
    </row>
    <row r="17899" spans="1:6" x14ac:dyDescent="0.2">
      <c r="A17899" s="42" t="s">
        <v>5575</v>
      </c>
      <c r="B17899" s="42" t="s">
        <v>8462</v>
      </c>
      <c r="C17899">
        <v>2017</v>
      </c>
      <c r="D17899" s="42" t="s">
        <v>8653</v>
      </c>
      <c r="E17899" t="b">
        <v>0</v>
      </c>
      <c r="F17899" s="42" t="s">
        <v>10960</v>
      </c>
    </row>
    <row r="17900" spans="1:6" x14ac:dyDescent="0.2">
      <c r="A17900" s="42" t="s">
        <v>5575</v>
      </c>
      <c r="B17900" s="42" t="s">
        <v>8462</v>
      </c>
      <c r="C17900">
        <v>2018</v>
      </c>
      <c r="D17900" s="42" t="s">
        <v>8679</v>
      </c>
      <c r="E17900" t="b">
        <v>0</v>
      </c>
      <c r="F17900" s="42" t="s">
        <v>10960</v>
      </c>
    </row>
    <row r="17901" spans="1:6" x14ac:dyDescent="0.2">
      <c r="A17901" s="42" t="s">
        <v>5575</v>
      </c>
      <c r="B17901" s="42" t="s">
        <v>8464</v>
      </c>
      <c r="C17901">
        <v>2014</v>
      </c>
      <c r="D17901" s="42" t="s">
        <v>8499</v>
      </c>
      <c r="E17901" t="b">
        <v>0</v>
      </c>
      <c r="F17901" s="42" t="s">
        <v>10960</v>
      </c>
    </row>
    <row r="17902" spans="1:6" x14ac:dyDescent="0.2">
      <c r="A17902" s="42" t="s">
        <v>5575</v>
      </c>
      <c r="B17902" s="42" t="s">
        <v>8464</v>
      </c>
      <c r="C17902">
        <v>2015</v>
      </c>
      <c r="D17902" s="42" t="s">
        <v>8499</v>
      </c>
      <c r="E17902" t="b">
        <v>0</v>
      </c>
      <c r="F17902" s="42" t="s">
        <v>10960</v>
      </c>
    </row>
    <row r="17903" spans="1:6" x14ac:dyDescent="0.2">
      <c r="A17903" s="42" t="s">
        <v>5575</v>
      </c>
      <c r="B17903" s="42" t="s">
        <v>8464</v>
      </c>
      <c r="C17903">
        <v>2016</v>
      </c>
      <c r="D17903" s="42" t="s">
        <v>8686</v>
      </c>
      <c r="E17903" t="b">
        <v>0</v>
      </c>
      <c r="F17903" s="42" t="s">
        <v>10960</v>
      </c>
    </row>
    <row r="17904" spans="1:6" x14ac:dyDescent="0.2">
      <c r="A17904" s="42" t="s">
        <v>5575</v>
      </c>
      <c r="B17904" s="42" t="s">
        <v>8464</v>
      </c>
      <c r="C17904">
        <v>2017</v>
      </c>
      <c r="D17904" s="42" t="s">
        <v>8699</v>
      </c>
      <c r="E17904" t="b">
        <v>0</v>
      </c>
      <c r="F17904" s="42" t="s">
        <v>10960</v>
      </c>
    </row>
    <row r="17905" spans="1:6" x14ac:dyDescent="0.2">
      <c r="A17905" s="42" t="s">
        <v>5575</v>
      </c>
      <c r="B17905" s="42" t="s">
        <v>8464</v>
      </c>
      <c r="C17905">
        <v>2018</v>
      </c>
      <c r="D17905" s="42" t="s">
        <v>8682</v>
      </c>
      <c r="E17905" t="b">
        <v>0</v>
      </c>
      <c r="F17905" s="42" t="s">
        <v>10960</v>
      </c>
    </row>
    <row r="17906" spans="1:6" x14ac:dyDescent="0.2">
      <c r="A17906" s="42" t="s">
        <v>5577</v>
      </c>
      <c r="B17906" s="42" t="s">
        <v>8454</v>
      </c>
      <c r="C17906">
        <v>2013</v>
      </c>
      <c r="D17906" s="42" t="s">
        <v>9251</v>
      </c>
      <c r="E17906" t="b">
        <v>0</v>
      </c>
      <c r="F17906" s="42" t="s">
        <v>10961</v>
      </c>
    </row>
    <row r="17907" spans="1:6" x14ac:dyDescent="0.2">
      <c r="A17907" s="42" t="s">
        <v>5577</v>
      </c>
      <c r="B17907" s="42" t="s">
        <v>8454</v>
      </c>
      <c r="C17907">
        <v>2014</v>
      </c>
      <c r="D17907" s="42" t="s">
        <v>10962</v>
      </c>
      <c r="E17907" t="b">
        <v>0</v>
      </c>
      <c r="F17907" s="42" t="s">
        <v>10961</v>
      </c>
    </row>
    <row r="17908" spans="1:6" x14ac:dyDescent="0.2">
      <c r="A17908" s="42" t="s">
        <v>5577</v>
      </c>
      <c r="B17908" s="42" t="s">
        <v>8454</v>
      </c>
      <c r="C17908">
        <v>2015</v>
      </c>
      <c r="D17908" s="42" t="s">
        <v>9325</v>
      </c>
      <c r="E17908" t="b">
        <v>0</v>
      </c>
      <c r="F17908" s="42" t="s">
        <v>10961</v>
      </c>
    </row>
    <row r="17909" spans="1:6" x14ac:dyDescent="0.2">
      <c r="A17909" s="42" t="s">
        <v>5577</v>
      </c>
      <c r="B17909" s="42" t="s">
        <v>8454</v>
      </c>
      <c r="C17909">
        <v>2016</v>
      </c>
      <c r="D17909" s="42" t="s">
        <v>10223</v>
      </c>
      <c r="E17909" t="b">
        <v>0</v>
      </c>
      <c r="F17909" s="42" t="s">
        <v>10961</v>
      </c>
    </row>
    <row r="17910" spans="1:6" x14ac:dyDescent="0.2">
      <c r="A17910" s="42" t="s">
        <v>5577</v>
      </c>
      <c r="B17910" s="42" t="s">
        <v>8454</v>
      </c>
      <c r="C17910">
        <v>2017</v>
      </c>
      <c r="D17910" s="42" t="s">
        <v>10963</v>
      </c>
      <c r="E17910" t="b">
        <v>0</v>
      </c>
      <c r="F17910" s="42" t="s">
        <v>10961</v>
      </c>
    </row>
    <row r="17911" spans="1:6" x14ac:dyDescent="0.2">
      <c r="A17911" s="42" t="s">
        <v>5577</v>
      </c>
      <c r="B17911" s="42" t="s">
        <v>8454</v>
      </c>
      <c r="C17911">
        <v>2018</v>
      </c>
      <c r="D17911" s="42" t="s">
        <v>8742</v>
      </c>
      <c r="E17911" t="b">
        <v>0</v>
      </c>
      <c r="F17911" s="42" t="s">
        <v>10961</v>
      </c>
    </row>
    <row r="17912" spans="1:6" x14ac:dyDescent="0.2">
      <c r="A17912" s="42" t="s">
        <v>5577</v>
      </c>
      <c r="B17912" s="42" t="s">
        <v>8454</v>
      </c>
      <c r="C17912">
        <v>2019</v>
      </c>
      <c r="D17912" s="42" t="s">
        <v>10964</v>
      </c>
      <c r="E17912" t="b">
        <v>0</v>
      </c>
      <c r="F17912" s="42" t="s">
        <v>10961</v>
      </c>
    </row>
    <row r="17913" spans="1:6" x14ac:dyDescent="0.2">
      <c r="A17913" s="42" t="s">
        <v>5577</v>
      </c>
      <c r="B17913" s="42" t="s">
        <v>8462</v>
      </c>
      <c r="C17913">
        <v>2013</v>
      </c>
      <c r="D17913" s="42" t="s">
        <v>9468</v>
      </c>
      <c r="E17913" t="b">
        <v>0</v>
      </c>
      <c r="F17913" s="42" t="s">
        <v>10961</v>
      </c>
    </row>
    <row r="17914" spans="1:6" x14ac:dyDescent="0.2">
      <c r="A17914" s="42" t="s">
        <v>5577</v>
      </c>
      <c r="B17914" s="42" t="s">
        <v>8462</v>
      </c>
      <c r="C17914">
        <v>2014</v>
      </c>
      <c r="D17914" s="42" t="s">
        <v>10962</v>
      </c>
      <c r="E17914" t="b">
        <v>0</v>
      </c>
      <c r="F17914" s="42" t="s">
        <v>10961</v>
      </c>
    </row>
    <row r="17915" spans="1:6" x14ac:dyDescent="0.2">
      <c r="A17915" s="42" t="s">
        <v>5577</v>
      </c>
      <c r="B17915" s="42" t="s">
        <v>8462</v>
      </c>
      <c r="C17915">
        <v>2015</v>
      </c>
      <c r="D17915" s="42" t="s">
        <v>8663</v>
      </c>
      <c r="E17915" t="b">
        <v>0</v>
      </c>
      <c r="F17915" s="42" t="s">
        <v>10961</v>
      </c>
    </row>
    <row r="17916" spans="1:6" x14ac:dyDescent="0.2">
      <c r="A17916" s="42" t="s">
        <v>5577</v>
      </c>
      <c r="B17916" s="42" t="s">
        <v>8462</v>
      </c>
      <c r="C17916">
        <v>2016</v>
      </c>
      <c r="D17916" s="42" t="s">
        <v>10652</v>
      </c>
      <c r="E17916" t="b">
        <v>0</v>
      </c>
      <c r="F17916" s="42" t="s">
        <v>10961</v>
      </c>
    </row>
    <row r="17917" spans="1:6" x14ac:dyDescent="0.2">
      <c r="A17917" s="42" t="s">
        <v>5577</v>
      </c>
      <c r="B17917" s="42" t="s">
        <v>8462</v>
      </c>
      <c r="C17917">
        <v>2017</v>
      </c>
      <c r="D17917" s="42" t="s">
        <v>9288</v>
      </c>
      <c r="E17917" t="b">
        <v>0</v>
      </c>
      <c r="F17917" s="42" t="s">
        <v>10961</v>
      </c>
    </row>
    <row r="17918" spans="1:6" x14ac:dyDescent="0.2">
      <c r="A17918" s="42" t="s">
        <v>5577</v>
      </c>
      <c r="B17918" s="42" t="s">
        <v>8462</v>
      </c>
      <c r="C17918">
        <v>2018</v>
      </c>
      <c r="D17918" s="42" t="s">
        <v>9370</v>
      </c>
      <c r="E17918" t="b">
        <v>0</v>
      </c>
      <c r="F17918" s="42" t="s">
        <v>10961</v>
      </c>
    </row>
    <row r="17919" spans="1:6" x14ac:dyDescent="0.2">
      <c r="A17919" s="42" t="s">
        <v>5577</v>
      </c>
      <c r="B17919" s="42" t="s">
        <v>8462</v>
      </c>
      <c r="C17919">
        <v>2019</v>
      </c>
      <c r="D17919" s="42" t="s">
        <v>8533</v>
      </c>
      <c r="E17919" t="b">
        <v>0</v>
      </c>
      <c r="F17919" s="42" t="s">
        <v>10961</v>
      </c>
    </row>
    <row r="17920" spans="1:6" x14ac:dyDescent="0.2">
      <c r="A17920" s="42" t="s">
        <v>5577</v>
      </c>
      <c r="B17920" s="42" t="s">
        <v>8464</v>
      </c>
      <c r="C17920">
        <v>2013</v>
      </c>
      <c r="D17920" s="42" t="s">
        <v>8997</v>
      </c>
      <c r="E17920" t="b">
        <v>0</v>
      </c>
      <c r="F17920" s="42" t="s">
        <v>10961</v>
      </c>
    </row>
    <row r="17921" spans="1:6" x14ac:dyDescent="0.2">
      <c r="A17921" s="42" t="s">
        <v>5577</v>
      </c>
      <c r="B17921" s="42" t="s">
        <v>8464</v>
      </c>
      <c r="C17921">
        <v>2014</v>
      </c>
      <c r="D17921" s="42" t="s">
        <v>8639</v>
      </c>
      <c r="E17921" t="b">
        <v>0</v>
      </c>
      <c r="F17921" s="42" t="s">
        <v>10961</v>
      </c>
    </row>
    <row r="17922" spans="1:6" x14ac:dyDescent="0.2">
      <c r="A17922" s="42" t="s">
        <v>5577</v>
      </c>
      <c r="B17922" s="42" t="s">
        <v>8464</v>
      </c>
      <c r="C17922">
        <v>2015</v>
      </c>
      <c r="D17922" s="42" t="s">
        <v>8826</v>
      </c>
      <c r="E17922" t="b">
        <v>0</v>
      </c>
      <c r="F17922" s="42" t="s">
        <v>10961</v>
      </c>
    </row>
    <row r="17923" spans="1:6" x14ac:dyDescent="0.2">
      <c r="A17923" s="42" t="s">
        <v>5577</v>
      </c>
      <c r="B17923" s="42" t="s">
        <v>8464</v>
      </c>
      <c r="C17923">
        <v>2016</v>
      </c>
      <c r="D17923" s="42" t="s">
        <v>8720</v>
      </c>
      <c r="E17923" t="b">
        <v>0</v>
      </c>
      <c r="F17923" s="42" t="s">
        <v>10961</v>
      </c>
    </row>
    <row r="17924" spans="1:6" x14ac:dyDescent="0.2">
      <c r="A17924" s="42" t="s">
        <v>5577</v>
      </c>
      <c r="B17924" s="42" t="s">
        <v>8464</v>
      </c>
      <c r="C17924">
        <v>2017</v>
      </c>
      <c r="D17924" s="42" t="s">
        <v>8592</v>
      </c>
      <c r="E17924" t="b">
        <v>0</v>
      </c>
      <c r="F17924" s="42" t="s">
        <v>10961</v>
      </c>
    </row>
    <row r="17925" spans="1:6" x14ac:dyDescent="0.2">
      <c r="A17925" s="42" t="s">
        <v>5577</v>
      </c>
      <c r="B17925" s="42" t="s">
        <v>8464</v>
      </c>
      <c r="C17925">
        <v>2018</v>
      </c>
      <c r="D17925" s="42" t="s">
        <v>8467</v>
      </c>
      <c r="E17925" t="b">
        <v>0</v>
      </c>
      <c r="F17925" s="42" t="s">
        <v>10961</v>
      </c>
    </row>
    <row r="17926" spans="1:6" x14ac:dyDescent="0.2">
      <c r="A17926" s="42" t="s">
        <v>5577</v>
      </c>
      <c r="B17926" s="42" t="s">
        <v>8464</v>
      </c>
      <c r="C17926">
        <v>2019</v>
      </c>
      <c r="D17926" s="42" t="s">
        <v>8695</v>
      </c>
      <c r="E17926" t="b">
        <v>0</v>
      </c>
      <c r="F17926" s="42" t="s">
        <v>10961</v>
      </c>
    </row>
    <row r="17927" spans="1:6" x14ac:dyDescent="0.2">
      <c r="A17927" s="42" t="s">
        <v>5579</v>
      </c>
      <c r="B17927" s="42" t="s">
        <v>8454</v>
      </c>
      <c r="C17927">
        <v>2013</v>
      </c>
      <c r="D17927" s="42" t="s">
        <v>10965</v>
      </c>
      <c r="E17927" t="b">
        <v>0</v>
      </c>
      <c r="F17927" s="42" t="s">
        <v>10966</v>
      </c>
    </row>
    <row r="17928" spans="1:6" x14ac:dyDescent="0.2">
      <c r="A17928" s="42" t="s">
        <v>5579</v>
      </c>
      <c r="B17928" s="42" t="s">
        <v>8454</v>
      </c>
      <c r="C17928">
        <v>2014</v>
      </c>
      <c r="D17928" s="42" t="s">
        <v>10967</v>
      </c>
      <c r="E17928" t="b">
        <v>0</v>
      </c>
      <c r="F17928" s="42" t="s">
        <v>10966</v>
      </c>
    </row>
    <row r="17929" spans="1:6" x14ac:dyDescent="0.2">
      <c r="A17929" s="42" t="s">
        <v>5579</v>
      </c>
      <c r="B17929" s="42" t="s">
        <v>8454</v>
      </c>
      <c r="C17929">
        <v>2015</v>
      </c>
      <c r="D17929" s="42" t="s">
        <v>10968</v>
      </c>
      <c r="E17929" t="b">
        <v>0</v>
      </c>
      <c r="F17929" s="42" t="s">
        <v>10966</v>
      </c>
    </row>
    <row r="17930" spans="1:6" x14ac:dyDescent="0.2">
      <c r="A17930" s="42" t="s">
        <v>5579</v>
      </c>
      <c r="B17930" s="42" t="s">
        <v>8454</v>
      </c>
      <c r="C17930">
        <v>2016</v>
      </c>
      <c r="D17930" s="42" t="s">
        <v>8618</v>
      </c>
      <c r="E17930" t="b">
        <v>0</v>
      </c>
      <c r="F17930" s="42" t="s">
        <v>10966</v>
      </c>
    </row>
    <row r="17931" spans="1:6" x14ac:dyDescent="0.2">
      <c r="A17931" s="42" t="s">
        <v>5579</v>
      </c>
      <c r="B17931" s="42" t="s">
        <v>8454</v>
      </c>
      <c r="C17931">
        <v>2017</v>
      </c>
      <c r="D17931" s="42" t="s">
        <v>9044</v>
      </c>
      <c r="E17931" t="b">
        <v>0</v>
      </c>
      <c r="F17931" s="42" t="s">
        <v>10966</v>
      </c>
    </row>
    <row r="17932" spans="1:6" x14ac:dyDescent="0.2">
      <c r="A17932" s="42" t="s">
        <v>5579</v>
      </c>
      <c r="B17932" s="42" t="s">
        <v>8454</v>
      </c>
      <c r="C17932">
        <v>2018</v>
      </c>
      <c r="D17932" s="42" t="s">
        <v>10969</v>
      </c>
      <c r="E17932" t="b">
        <v>0</v>
      </c>
      <c r="F17932" s="42" t="s">
        <v>10966</v>
      </c>
    </row>
    <row r="17933" spans="1:6" x14ac:dyDescent="0.2">
      <c r="A17933" s="42" t="s">
        <v>5579</v>
      </c>
      <c r="B17933" s="42" t="s">
        <v>8454</v>
      </c>
      <c r="C17933">
        <v>2019</v>
      </c>
      <c r="D17933" s="42" t="s">
        <v>8680</v>
      </c>
      <c r="E17933" t="b">
        <v>0</v>
      </c>
      <c r="F17933" s="42" t="s">
        <v>10966</v>
      </c>
    </row>
    <row r="17934" spans="1:6" x14ac:dyDescent="0.2">
      <c r="A17934" s="42" t="s">
        <v>5579</v>
      </c>
      <c r="B17934" s="42" t="s">
        <v>8462</v>
      </c>
      <c r="C17934">
        <v>2013</v>
      </c>
      <c r="D17934" s="42" t="s">
        <v>10965</v>
      </c>
      <c r="E17934" t="b">
        <v>0</v>
      </c>
      <c r="F17934" s="42" t="s">
        <v>10966</v>
      </c>
    </row>
    <row r="17935" spans="1:6" x14ac:dyDescent="0.2">
      <c r="A17935" s="42" t="s">
        <v>5579</v>
      </c>
      <c r="B17935" s="42" t="s">
        <v>8462</v>
      </c>
      <c r="C17935">
        <v>2014</v>
      </c>
      <c r="D17935" s="42" t="s">
        <v>10967</v>
      </c>
      <c r="E17935" t="b">
        <v>0</v>
      </c>
      <c r="F17935" s="42" t="s">
        <v>10966</v>
      </c>
    </row>
    <row r="17936" spans="1:6" x14ac:dyDescent="0.2">
      <c r="A17936" s="42" t="s">
        <v>5579</v>
      </c>
      <c r="B17936" s="42" t="s">
        <v>8462</v>
      </c>
      <c r="C17936">
        <v>2015</v>
      </c>
      <c r="D17936" s="42" t="s">
        <v>10968</v>
      </c>
      <c r="E17936" t="b">
        <v>0</v>
      </c>
      <c r="F17936" s="42" t="s">
        <v>10966</v>
      </c>
    </row>
    <row r="17937" spans="1:6" x14ac:dyDescent="0.2">
      <c r="A17937" s="42" t="s">
        <v>5579</v>
      </c>
      <c r="B17937" s="42" t="s">
        <v>8462</v>
      </c>
      <c r="C17937">
        <v>2016</v>
      </c>
      <c r="D17937" s="42" t="s">
        <v>8618</v>
      </c>
      <c r="E17937" t="b">
        <v>0</v>
      </c>
      <c r="F17937" s="42" t="s">
        <v>10966</v>
      </c>
    </row>
    <row r="17938" spans="1:6" x14ac:dyDescent="0.2">
      <c r="A17938" s="42" t="s">
        <v>5579</v>
      </c>
      <c r="B17938" s="42" t="s">
        <v>8462</v>
      </c>
      <c r="C17938">
        <v>2017</v>
      </c>
      <c r="D17938" s="42" t="s">
        <v>9044</v>
      </c>
      <c r="E17938" t="b">
        <v>0</v>
      </c>
      <c r="F17938" s="42" t="s">
        <v>10966</v>
      </c>
    </row>
    <row r="17939" spans="1:6" x14ac:dyDescent="0.2">
      <c r="A17939" s="42" t="s">
        <v>5579</v>
      </c>
      <c r="B17939" s="42" t="s">
        <v>8462</v>
      </c>
      <c r="C17939">
        <v>2018</v>
      </c>
      <c r="D17939" s="42" t="s">
        <v>10969</v>
      </c>
      <c r="E17939" t="b">
        <v>0</v>
      </c>
      <c r="F17939" s="42" t="s">
        <v>10966</v>
      </c>
    </row>
    <row r="17940" spans="1:6" x14ac:dyDescent="0.2">
      <c r="A17940" s="42" t="s">
        <v>5579</v>
      </c>
      <c r="B17940" s="42" t="s">
        <v>8462</v>
      </c>
      <c r="C17940">
        <v>2019</v>
      </c>
      <c r="D17940" s="42" t="s">
        <v>8680</v>
      </c>
      <c r="E17940" t="b">
        <v>0</v>
      </c>
      <c r="F17940" s="42" t="s">
        <v>10966</v>
      </c>
    </row>
    <row r="17941" spans="1:6" x14ac:dyDescent="0.2">
      <c r="A17941" s="42" t="s">
        <v>5579</v>
      </c>
      <c r="B17941" s="42" t="s">
        <v>8464</v>
      </c>
      <c r="C17941">
        <v>2013</v>
      </c>
      <c r="D17941" s="42" t="s">
        <v>8493</v>
      </c>
      <c r="E17941" t="b">
        <v>0</v>
      </c>
      <c r="F17941" s="42" t="s">
        <v>10966</v>
      </c>
    </row>
    <row r="17942" spans="1:6" x14ac:dyDescent="0.2">
      <c r="A17942" s="42" t="s">
        <v>5579</v>
      </c>
      <c r="B17942" s="42" t="s">
        <v>8464</v>
      </c>
      <c r="C17942">
        <v>2014</v>
      </c>
      <c r="D17942" s="42" t="s">
        <v>8491</v>
      </c>
      <c r="E17942" t="b">
        <v>0</v>
      </c>
      <c r="F17942" s="42" t="s">
        <v>10966</v>
      </c>
    </row>
    <row r="17943" spans="1:6" x14ac:dyDescent="0.2">
      <c r="A17943" s="42" t="s">
        <v>5579</v>
      </c>
      <c r="B17943" s="42" t="s">
        <v>8464</v>
      </c>
      <c r="C17943">
        <v>2015</v>
      </c>
      <c r="D17943" s="42" t="s">
        <v>8493</v>
      </c>
      <c r="E17943" t="b">
        <v>0</v>
      </c>
      <c r="F17943" s="42" t="s">
        <v>10966</v>
      </c>
    </row>
    <row r="17944" spans="1:6" x14ac:dyDescent="0.2">
      <c r="A17944" s="42" t="s">
        <v>5579</v>
      </c>
      <c r="B17944" s="42" t="s">
        <v>8464</v>
      </c>
      <c r="C17944">
        <v>2016</v>
      </c>
      <c r="D17944" s="42" t="s">
        <v>8539</v>
      </c>
      <c r="E17944" t="b">
        <v>0</v>
      </c>
      <c r="F17944" s="42" t="s">
        <v>10966</v>
      </c>
    </row>
    <row r="17945" spans="1:6" x14ac:dyDescent="0.2">
      <c r="A17945" s="42" t="s">
        <v>5579</v>
      </c>
      <c r="B17945" s="42" t="s">
        <v>8464</v>
      </c>
      <c r="C17945">
        <v>2017</v>
      </c>
      <c r="D17945" s="42" t="s">
        <v>8493</v>
      </c>
      <c r="E17945" t="b">
        <v>0</v>
      </c>
      <c r="F17945" s="42" t="s">
        <v>10966</v>
      </c>
    </row>
    <row r="17946" spans="1:6" x14ac:dyDescent="0.2">
      <c r="A17946" s="42" t="s">
        <v>5579</v>
      </c>
      <c r="B17946" s="42" t="s">
        <v>8464</v>
      </c>
      <c r="C17946">
        <v>2018</v>
      </c>
      <c r="D17946" s="42" t="s">
        <v>8496</v>
      </c>
      <c r="E17946" t="b">
        <v>0</v>
      </c>
      <c r="F17946" s="42" t="s">
        <v>10966</v>
      </c>
    </row>
    <row r="17947" spans="1:6" x14ac:dyDescent="0.2">
      <c r="A17947" s="42" t="s">
        <v>5579</v>
      </c>
      <c r="B17947" s="42" t="s">
        <v>8464</v>
      </c>
      <c r="C17947">
        <v>2019</v>
      </c>
      <c r="D17947" s="42" t="s">
        <v>8632</v>
      </c>
      <c r="E17947" t="b">
        <v>0</v>
      </c>
      <c r="F17947" s="42" t="s">
        <v>10966</v>
      </c>
    </row>
    <row r="17948" spans="1:6" x14ac:dyDescent="0.2">
      <c r="A17948" s="42" t="s">
        <v>5581</v>
      </c>
      <c r="B17948" s="42" t="s">
        <v>8454</v>
      </c>
      <c r="C17948">
        <v>2010</v>
      </c>
      <c r="D17948" s="42" t="s">
        <v>8687</v>
      </c>
      <c r="E17948" t="b">
        <v>0</v>
      </c>
      <c r="F17948" s="42" t="s">
        <v>8688</v>
      </c>
    </row>
    <row r="17949" spans="1:6" x14ac:dyDescent="0.2">
      <c r="A17949" s="42" t="s">
        <v>5581</v>
      </c>
      <c r="B17949" s="42" t="s">
        <v>8454</v>
      </c>
      <c r="C17949">
        <v>2011</v>
      </c>
      <c r="D17949" s="42" t="s">
        <v>8689</v>
      </c>
      <c r="E17949" t="b">
        <v>0</v>
      </c>
      <c r="F17949" s="42" t="s">
        <v>8688</v>
      </c>
    </row>
    <row r="17950" spans="1:6" x14ac:dyDescent="0.2">
      <c r="A17950" s="42" t="s">
        <v>5581</v>
      </c>
      <c r="B17950" s="42" t="s">
        <v>8454</v>
      </c>
      <c r="C17950">
        <v>2012</v>
      </c>
      <c r="D17950" s="42" t="s">
        <v>8457</v>
      </c>
      <c r="E17950" t="b">
        <v>0</v>
      </c>
      <c r="F17950" s="42" t="s">
        <v>8688</v>
      </c>
    </row>
    <row r="17951" spans="1:6" x14ac:dyDescent="0.2">
      <c r="A17951" s="42" t="s">
        <v>5581</v>
      </c>
      <c r="B17951" s="42" t="s">
        <v>8454</v>
      </c>
      <c r="C17951">
        <v>2013</v>
      </c>
      <c r="D17951" s="42" t="s">
        <v>8690</v>
      </c>
      <c r="E17951" t="b">
        <v>0</v>
      </c>
      <c r="F17951" s="42" t="s">
        <v>8688</v>
      </c>
    </row>
    <row r="17952" spans="1:6" x14ac:dyDescent="0.2">
      <c r="A17952" s="42" t="s">
        <v>5581</v>
      </c>
      <c r="B17952" s="42" t="s">
        <v>8454</v>
      </c>
      <c r="C17952">
        <v>2014</v>
      </c>
      <c r="D17952" s="42" t="s">
        <v>8691</v>
      </c>
      <c r="E17952" t="b">
        <v>0</v>
      </c>
      <c r="F17952" s="42" t="s">
        <v>8688</v>
      </c>
    </row>
    <row r="17953" spans="1:6" x14ac:dyDescent="0.2">
      <c r="A17953" s="42" t="s">
        <v>5581</v>
      </c>
      <c r="B17953" s="42" t="s">
        <v>8454</v>
      </c>
      <c r="C17953">
        <v>2015</v>
      </c>
      <c r="D17953" s="42" t="s">
        <v>8692</v>
      </c>
      <c r="E17953" t="b">
        <v>0</v>
      </c>
      <c r="F17953" s="42" t="s">
        <v>8688</v>
      </c>
    </row>
    <row r="17954" spans="1:6" x14ac:dyDescent="0.2">
      <c r="A17954" s="42" t="s">
        <v>5581</v>
      </c>
      <c r="B17954" s="42" t="s">
        <v>8454</v>
      </c>
      <c r="C17954">
        <v>2016</v>
      </c>
      <c r="D17954" s="42" t="s">
        <v>8693</v>
      </c>
      <c r="E17954" t="b">
        <v>0</v>
      </c>
      <c r="F17954" s="42" t="s">
        <v>8688</v>
      </c>
    </row>
    <row r="17955" spans="1:6" x14ac:dyDescent="0.2">
      <c r="A17955" s="42" t="s">
        <v>5581</v>
      </c>
      <c r="B17955" s="42" t="s">
        <v>8462</v>
      </c>
      <c r="C17955">
        <v>2010</v>
      </c>
      <c r="D17955" s="42" t="s">
        <v>8687</v>
      </c>
      <c r="E17955" t="b">
        <v>0</v>
      </c>
      <c r="F17955" s="42" t="s">
        <v>8688</v>
      </c>
    </row>
    <row r="17956" spans="1:6" x14ac:dyDescent="0.2">
      <c r="A17956" s="42" t="s">
        <v>5581</v>
      </c>
      <c r="B17956" s="42" t="s">
        <v>8462</v>
      </c>
      <c r="C17956">
        <v>2011</v>
      </c>
      <c r="D17956" s="42" t="s">
        <v>8689</v>
      </c>
      <c r="E17956" t="b">
        <v>0</v>
      </c>
      <c r="F17956" s="42" t="s">
        <v>8688</v>
      </c>
    </row>
    <row r="17957" spans="1:6" x14ac:dyDescent="0.2">
      <c r="A17957" s="42" t="s">
        <v>5581</v>
      </c>
      <c r="B17957" s="42" t="s">
        <v>8462</v>
      </c>
      <c r="C17957">
        <v>2012</v>
      </c>
      <c r="D17957" s="42" t="s">
        <v>8457</v>
      </c>
      <c r="E17957" t="b">
        <v>0</v>
      </c>
      <c r="F17957" s="42" t="s">
        <v>8688</v>
      </c>
    </row>
    <row r="17958" spans="1:6" x14ac:dyDescent="0.2">
      <c r="A17958" s="42" t="s">
        <v>5581</v>
      </c>
      <c r="B17958" s="42" t="s">
        <v>8462</v>
      </c>
      <c r="C17958">
        <v>2013</v>
      </c>
      <c r="D17958" s="42" t="s">
        <v>8694</v>
      </c>
      <c r="E17958" t="b">
        <v>0</v>
      </c>
      <c r="F17958" s="42" t="s">
        <v>8688</v>
      </c>
    </row>
    <row r="17959" spans="1:6" x14ac:dyDescent="0.2">
      <c r="A17959" s="42" t="s">
        <v>5581</v>
      </c>
      <c r="B17959" s="42" t="s">
        <v>8462</v>
      </c>
      <c r="C17959">
        <v>2014</v>
      </c>
      <c r="D17959" s="42" t="s">
        <v>8691</v>
      </c>
      <c r="E17959" t="b">
        <v>0</v>
      </c>
      <c r="F17959" s="42" t="s">
        <v>8688</v>
      </c>
    </row>
    <row r="17960" spans="1:6" x14ac:dyDescent="0.2">
      <c r="A17960" s="42" t="s">
        <v>5581</v>
      </c>
      <c r="B17960" s="42" t="s">
        <v>8462</v>
      </c>
      <c r="C17960">
        <v>2015</v>
      </c>
      <c r="D17960" s="42" t="s">
        <v>8692</v>
      </c>
      <c r="E17960" t="b">
        <v>0</v>
      </c>
      <c r="F17960" s="42" t="s">
        <v>8688</v>
      </c>
    </row>
    <row r="17961" spans="1:6" x14ac:dyDescent="0.2">
      <c r="A17961" s="42" t="s">
        <v>5581</v>
      </c>
      <c r="B17961" s="42" t="s">
        <v>8462</v>
      </c>
      <c r="C17961">
        <v>2016</v>
      </c>
      <c r="D17961" s="42" t="s">
        <v>8693</v>
      </c>
      <c r="E17961" t="b">
        <v>0</v>
      </c>
      <c r="F17961" s="42" t="s">
        <v>8688</v>
      </c>
    </row>
    <row r="17962" spans="1:6" x14ac:dyDescent="0.2">
      <c r="A17962" s="42" t="s">
        <v>5581</v>
      </c>
      <c r="B17962" s="42" t="s">
        <v>8464</v>
      </c>
      <c r="C17962">
        <v>2010</v>
      </c>
      <c r="D17962" s="42" t="s">
        <v>8547</v>
      </c>
      <c r="E17962" t="b">
        <v>0</v>
      </c>
      <c r="F17962" s="42" t="s">
        <v>8688</v>
      </c>
    </row>
    <row r="17963" spans="1:6" x14ac:dyDescent="0.2">
      <c r="A17963" s="42" t="s">
        <v>5581</v>
      </c>
      <c r="B17963" s="42" t="s">
        <v>8464</v>
      </c>
      <c r="C17963">
        <v>2011</v>
      </c>
      <c r="D17963" s="42" t="s">
        <v>8695</v>
      </c>
      <c r="E17963" t="b">
        <v>0</v>
      </c>
      <c r="F17963" s="42" t="s">
        <v>8688</v>
      </c>
    </row>
    <row r="17964" spans="1:6" x14ac:dyDescent="0.2">
      <c r="A17964" s="42" t="s">
        <v>5581</v>
      </c>
      <c r="B17964" s="42" t="s">
        <v>8464</v>
      </c>
      <c r="C17964">
        <v>2012</v>
      </c>
      <c r="D17964" s="42" t="s">
        <v>8696</v>
      </c>
      <c r="E17964" t="b">
        <v>0</v>
      </c>
      <c r="F17964" s="42" t="s">
        <v>8688</v>
      </c>
    </row>
    <row r="17965" spans="1:6" x14ac:dyDescent="0.2">
      <c r="A17965" s="42" t="s">
        <v>5581</v>
      </c>
      <c r="B17965" s="42" t="s">
        <v>8464</v>
      </c>
      <c r="C17965">
        <v>2013</v>
      </c>
      <c r="D17965" s="42" t="s">
        <v>8697</v>
      </c>
      <c r="E17965" t="b">
        <v>0</v>
      </c>
      <c r="F17965" s="42" t="s">
        <v>8688</v>
      </c>
    </row>
    <row r="17966" spans="1:6" x14ac:dyDescent="0.2">
      <c r="A17966" s="42" t="s">
        <v>5581</v>
      </c>
      <c r="B17966" s="42" t="s">
        <v>8464</v>
      </c>
      <c r="C17966">
        <v>2014</v>
      </c>
      <c r="D17966" s="42" t="s">
        <v>8460</v>
      </c>
      <c r="E17966" t="b">
        <v>0</v>
      </c>
      <c r="F17966" s="42" t="s">
        <v>8688</v>
      </c>
    </row>
    <row r="17967" spans="1:6" x14ac:dyDescent="0.2">
      <c r="A17967" s="42" t="s">
        <v>5581</v>
      </c>
      <c r="B17967" s="42" t="s">
        <v>8464</v>
      </c>
      <c r="C17967">
        <v>2015</v>
      </c>
      <c r="D17967" s="42" t="s">
        <v>8698</v>
      </c>
      <c r="E17967" t="b">
        <v>0</v>
      </c>
      <c r="F17967" s="42" t="s">
        <v>8688</v>
      </c>
    </row>
    <row r="17968" spans="1:6" x14ac:dyDescent="0.2">
      <c r="A17968" s="42" t="s">
        <v>5581</v>
      </c>
      <c r="B17968" s="42" t="s">
        <v>8464</v>
      </c>
      <c r="C17968">
        <v>2016</v>
      </c>
      <c r="D17968" s="42" t="s">
        <v>8699</v>
      </c>
      <c r="E17968" t="b">
        <v>0</v>
      </c>
      <c r="F17968" s="42" t="s">
        <v>8688</v>
      </c>
    </row>
    <row r="17969" spans="1:6" x14ac:dyDescent="0.2">
      <c r="A17969" s="42" t="s">
        <v>5585</v>
      </c>
      <c r="B17969" s="42" t="s">
        <v>8454</v>
      </c>
      <c r="C17969">
        <v>2013</v>
      </c>
      <c r="D17969" s="42" t="s">
        <v>8699</v>
      </c>
      <c r="E17969" t="b">
        <v>0</v>
      </c>
      <c r="F17969" s="42" t="s">
        <v>10970</v>
      </c>
    </row>
    <row r="17970" spans="1:6" x14ac:dyDescent="0.2">
      <c r="A17970" s="42" t="s">
        <v>5585</v>
      </c>
      <c r="B17970" s="42" t="s">
        <v>8454</v>
      </c>
      <c r="C17970">
        <v>2014</v>
      </c>
      <c r="D17970" s="42" t="s">
        <v>9117</v>
      </c>
      <c r="E17970" t="b">
        <v>0</v>
      </c>
      <c r="F17970" s="42" t="s">
        <v>10970</v>
      </c>
    </row>
    <row r="17971" spans="1:6" x14ac:dyDescent="0.2">
      <c r="A17971" s="42" t="s">
        <v>5585</v>
      </c>
      <c r="B17971" s="42" t="s">
        <v>8454</v>
      </c>
      <c r="C17971">
        <v>2015</v>
      </c>
      <c r="D17971" s="42" t="s">
        <v>8981</v>
      </c>
      <c r="E17971" t="b">
        <v>0</v>
      </c>
      <c r="F17971" s="42" t="s">
        <v>10970</v>
      </c>
    </row>
    <row r="17972" spans="1:6" x14ac:dyDescent="0.2">
      <c r="A17972" s="42" t="s">
        <v>5585</v>
      </c>
      <c r="B17972" s="42" t="s">
        <v>8454</v>
      </c>
      <c r="C17972">
        <v>2016</v>
      </c>
      <c r="D17972" s="42" t="s">
        <v>8596</v>
      </c>
      <c r="E17972" t="b">
        <v>0</v>
      </c>
      <c r="F17972" s="42" t="s">
        <v>10970</v>
      </c>
    </row>
    <row r="17973" spans="1:6" x14ac:dyDescent="0.2">
      <c r="A17973" s="42" t="s">
        <v>5585</v>
      </c>
      <c r="B17973" s="42" t="s">
        <v>8454</v>
      </c>
      <c r="C17973">
        <v>2017</v>
      </c>
      <c r="D17973" s="42" t="s">
        <v>8978</v>
      </c>
      <c r="E17973" t="b">
        <v>0</v>
      </c>
      <c r="F17973" s="42" t="s">
        <v>10970</v>
      </c>
    </row>
    <row r="17974" spans="1:6" x14ac:dyDescent="0.2">
      <c r="A17974" s="42" t="s">
        <v>5585</v>
      </c>
      <c r="B17974" s="42" t="s">
        <v>8454</v>
      </c>
      <c r="C17974">
        <v>2018</v>
      </c>
      <c r="D17974" s="42" t="s">
        <v>4381</v>
      </c>
      <c r="E17974" t="b">
        <v>0</v>
      </c>
      <c r="F17974" s="42" t="s">
        <v>10970</v>
      </c>
    </row>
    <row r="17975" spans="1:6" x14ac:dyDescent="0.2">
      <c r="A17975" s="42" t="s">
        <v>5585</v>
      </c>
      <c r="B17975" s="42" t="s">
        <v>8454</v>
      </c>
      <c r="C17975">
        <v>2019</v>
      </c>
      <c r="D17975" s="42" t="s">
        <v>8939</v>
      </c>
      <c r="E17975" t="b">
        <v>0</v>
      </c>
      <c r="F17975" s="42" t="s">
        <v>10970</v>
      </c>
    </row>
    <row r="17976" spans="1:6" x14ac:dyDescent="0.2">
      <c r="A17976" s="42" t="s">
        <v>5585</v>
      </c>
      <c r="B17976" s="42" t="s">
        <v>8462</v>
      </c>
      <c r="C17976">
        <v>2013</v>
      </c>
      <c r="D17976" s="42" t="s">
        <v>8699</v>
      </c>
      <c r="E17976" t="b">
        <v>0</v>
      </c>
      <c r="F17976" s="42" t="s">
        <v>10970</v>
      </c>
    </row>
    <row r="17977" spans="1:6" x14ac:dyDescent="0.2">
      <c r="A17977" s="42" t="s">
        <v>5585</v>
      </c>
      <c r="B17977" s="42" t="s">
        <v>8462</v>
      </c>
      <c r="C17977">
        <v>2014</v>
      </c>
      <c r="D17977" s="42" t="s">
        <v>9117</v>
      </c>
      <c r="E17977" t="b">
        <v>0</v>
      </c>
      <c r="F17977" s="42" t="s">
        <v>10970</v>
      </c>
    </row>
    <row r="17978" spans="1:6" x14ac:dyDescent="0.2">
      <c r="A17978" s="42" t="s">
        <v>5585</v>
      </c>
      <c r="B17978" s="42" t="s">
        <v>8462</v>
      </c>
      <c r="C17978">
        <v>2015</v>
      </c>
      <c r="D17978" s="42" t="s">
        <v>8981</v>
      </c>
      <c r="E17978" t="b">
        <v>0</v>
      </c>
      <c r="F17978" s="42" t="s">
        <v>10970</v>
      </c>
    </row>
    <row r="17979" spans="1:6" x14ac:dyDescent="0.2">
      <c r="A17979" s="42" t="s">
        <v>5585</v>
      </c>
      <c r="B17979" s="42" t="s">
        <v>8462</v>
      </c>
      <c r="C17979">
        <v>2016</v>
      </c>
      <c r="D17979" s="42" t="s">
        <v>8596</v>
      </c>
      <c r="E17979" t="b">
        <v>0</v>
      </c>
      <c r="F17979" s="42" t="s">
        <v>10970</v>
      </c>
    </row>
    <row r="17980" spans="1:6" x14ac:dyDescent="0.2">
      <c r="A17980" s="42" t="s">
        <v>5585</v>
      </c>
      <c r="B17980" s="42" t="s">
        <v>8462</v>
      </c>
      <c r="C17980">
        <v>2017</v>
      </c>
      <c r="D17980" s="42" t="s">
        <v>8726</v>
      </c>
      <c r="E17980" t="b">
        <v>0</v>
      </c>
      <c r="F17980" s="42" t="s">
        <v>10970</v>
      </c>
    </row>
    <row r="17981" spans="1:6" x14ac:dyDescent="0.2">
      <c r="A17981" s="42" t="s">
        <v>5585</v>
      </c>
      <c r="B17981" s="42" t="s">
        <v>8462</v>
      </c>
      <c r="C17981">
        <v>2018</v>
      </c>
      <c r="D17981" s="42" t="s">
        <v>9148</v>
      </c>
      <c r="E17981" t="b">
        <v>0</v>
      </c>
      <c r="F17981" s="42" t="s">
        <v>10970</v>
      </c>
    </row>
    <row r="17982" spans="1:6" x14ac:dyDescent="0.2">
      <c r="A17982" s="42" t="s">
        <v>5585</v>
      </c>
      <c r="B17982" s="42" t="s">
        <v>8462</v>
      </c>
      <c r="C17982">
        <v>2019</v>
      </c>
      <c r="D17982" s="42" t="s">
        <v>8939</v>
      </c>
      <c r="E17982" t="b">
        <v>0</v>
      </c>
      <c r="F17982" s="42" t="s">
        <v>10970</v>
      </c>
    </row>
    <row r="17983" spans="1:6" x14ac:dyDescent="0.2">
      <c r="A17983" s="42" t="s">
        <v>5585</v>
      </c>
      <c r="B17983" s="42" t="s">
        <v>8464</v>
      </c>
      <c r="C17983">
        <v>2013</v>
      </c>
      <c r="D17983" s="42" t="s">
        <v>8676</v>
      </c>
      <c r="E17983" t="b">
        <v>0</v>
      </c>
      <c r="F17983" s="42" t="s">
        <v>10970</v>
      </c>
    </row>
    <row r="17984" spans="1:6" x14ac:dyDescent="0.2">
      <c r="A17984" s="42" t="s">
        <v>5585</v>
      </c>
      <c r="B17984" s="42" t="s">
        <v>8464</v>
      </c>
      <c r="C17984">
        <v>2014</v>
      </c>
      <c r="D17984" s="42" t="s">
        <v>8676</v>
      </c>
      <c r="E17984" t="b">
        <v>0</v>
      </c>
      <c r="F17984" s="42" t="s">
        <v>10970</v>
      </c>
    </row>
    <row r="17985" spans="1:6" x14ac:dyDescent="0.2">
      <c r="A17985" s="42" t="s">
        <v>5585</v>
      </c>
      <c r="B17985" s="42" t="s">
        <v>8464</v>
      </c>
      <c r="C17985">
        <v>2015</v>
      </c>
      <c r="D17985" s="42" t="s">
        <v>8681</v>
      </c>
      <c r="E17985" t="b">
        <v>0</v>
      </c>
      <c r="F17985" s="42" t="s">
        <v>10970</v>
      </c>
    </row>
    <row r="17986" spans="1:6" x14ac:dyDescent="0.2">
      <c r="A17986" s="42" t="s">
        <v>5585</v>
      </c>
      <c r="B17986" s="42" t="s">
        <v>8464</v>
      </c>
      <c r="C17986">
        <v>2016</v>
      </c>
      <c r="D17986" s="42" t="s">
        <v>8650</v>
      </c>
      <c r="E17986" t="b">
        <v>0</v>
      </c>
      <c r="F17986" s="42" t="s">
        <v>10970</v>
      </c>
    </row>
    <row r="17987" spans="1:6" x14ac:dyDescent="0.2">
      <c r="A17987" s="42" t="s">
        <v>5585</v>
      </c>
      <c r="B17987" s="42" t="s">
        <v>8464</v>
      </c>
      <c r="C17987">
        <v>2017</v>
      </c>
      <c r="D17987" s="42" t="s">
        <v>8829</v>
      </c>
      <c r="E17987" t="b">
        <v>0</v>
      </c>
      <c r="F17987" s="42" t="s">
        <v>10970</v>
      </c>
    </row>
    <row r="17988" spans="1:6" x14ac:dyDescent="0.2">
      <c r="A17988" s="42" t="s">
        <v>5585</v>
      </c>
      <c r="B17988" s="42" t="s">
        <v>8464</v>
      </c>
      <c r="C17988">
        <v>2018</v>
      </c>
      <c r="D17988" s="42" t="s">
        <v>9012</v>
      </c>
      <c r="E17988" t="b">
        <v>0</v>
      </c>
      <c r="F17988" s="42" t="s">
        <v>10970</v>
      </c>
    </row>
    <row r="17989" spans="1:6" x14ac:dyDescent="0.2">
      <c r="A17989" s="42" t="s">
        <v>5585</v>
      </c>
      <c r="B17989" s="42" t="s">
        <v>8464</v>
      </c>
      <c r="C17989">
        <v>2019</v>
      </c>
      <c r="D17989" s="42" t="s">
        <v>9557</v>
      </c>
      <c r="E17989" t="b">
        <v>0</v>
      </c>
      <c r="F17989" s="42" t="s">
        <v>10970</v>
      </c>
    </row>
    <row r="17990" spans="1:6" x14ac:dyDescent="0.2">
      <c r="A17990" s="42" t="s">
        <v>5587</v>
      </c>
      <c r="B17990" s="42" t="s">
        <v>8454</v>
      </c>
      <c r="C17990">
        <v>2013</v>
      </c>
      <c r="D17990" s="42" t="s">
        <v>9054</v>
      </c>
      <c r="E17990" t="b">
        <v>0</v>
      </c>
      <c r="F17990" s="42" t="s">
        <v>10971</v>
      </c>
    </row>
    <row r="17991" spans="1:6" x14ac:dyDescent="0.2">
      <c r="A17991" s="42" t="s">
        <v>5587</v>
      </c>
      <c r="B17991" s="42" t="s">
        <v>8454</v>
      </c>
      <c r="C17991">
        <v>2014</v>
      </c>
      <c r="D17991" s="42" t="s">
        <v>8647</v>
      </c>
      <c r="E17991" t="b">
        <v>0</v>
      </c>
      <c r="F17991" s="42" t="s">
        <v>10971</v>
      </c>
    </row>
    <row r="17992" spans="1:6" x14ac:dyDescent="0.2">
      <c r="A17992" s="42" t="s">
        <v>5587</v>
      </c>
      <c r="B17992" s="42" t="s">
        <v>8454</v>
      </c>
      <c r="C17992">
        <v>2015</v>
      </c>
      <c r="D17992" s="42" t="s">
        <v>8995</v>
      </c>
      <c r="E17992" t="b">
        <v>0</v>
      </c>
      <c r="F17992" s="42" t="s">
        <v>10971</v>
      </c>
    </row>
    <row r="17993" spans="1:6" x14ac:dyDescent="0.2">
      <c r="A17993" s="42" t="s">
        <v>5587</v>
      </c>
      <c r="B17993" s="42" t="s">
        <v>8454</v>
      </c>
      <c r="C17993">
        <v>2016</v>
      </c>
      <c r="D17993" s="42" t="s">
        <v>9148</v>
      </c>
      <c r="E17993" t="b">
        <v>0</v>
      </c>
      <c r="F17993" s="42" t="s">
        <v>10971</v>
      </c>
    </row>
    <row r="17994" spans="1:6" x14ac:dyDescent="0.2">
      <c r="A17994" s="42" t="s">
        <v>5587</v>
      </c>
      <c r="B17994" s="42" t="s">
        <v>8454</v>
      </c>
      <c r="C17994">
        <v>2017</v>
      </c>
      <c r="D17994" s="42" t="s">
        <v>8655</v>
      </c>
      <c r="E17994" t="b">
        <v>0</v>
      </c>
      <c r="F17994" s="42" t="s">
        <v>10971</v>
      </c>
    </row>
    <row r="17995" spans="1:6" x14ac:dyDescent="0.2">
      <c r="A17995" s="42" t="s">
        <v>5587</v>
      </c>
      <c r="B17995" s="42" t="s">
        <v>8454</v>
      </c>
      <c r="C17995">
        <v>2018</v>
      </c>
      <c r="D17995" s="42" t="s">
        <v>9093</v>
      </c>
      <c r="E17995" t="b">
        <v>0</v>
      </c>
      <c r="F17995" s="42" t="s">
        <v>10971</v>
      </c>
    </row>
    <row r="17996" spans="1:6" x14ac:dyDescent="0.2">
      <c r="A17996" s="42" t="s">
        <v>5587</v>
      </c>
      <c r="B17996" s="42" t="s">
        <v>8454</v>
      </c>
      <c r="C17996">
        <v>2019</v>
      </c>
      <c r="D17996" s="42" t="s">
        <v>9329</v>
      </c>
      <c r="E17996" t="b">
        <v>0</v>
      </c>
      <c r="F17996" s="42" t="s">
        <v>10971</v>
      </c>
    </row>
    <row r="17997" spans="1:6" x14ac:dyDescent="0.2">
      <c r="A17997" s="42" t="s">
        <v>5587</v>
      </c>
      <c r="B17997" s="42" t="s">
        <v>8462</v>
      </c>
      <c r="C17997">
        <v>2013</v>
      </c>
      <c r="D17997" s="42" t="s">
        <v>9054</v>
      </c>
      <c r="E17997" t="b">
        <v>0</v>
      </c>
      <c r="F17997" s="42" t="s">
        <v>10971</v>
      </c>
    </row>
    <row r="17998" spans="1:6" x14ac:dyDescent="0.2">
      <c r="A17998" s="42" t="s">
        <v>5587</v>
      </c>
      <c r="B17998" s="42" t="s">
        <v>8462</v>
      </c>
      <c r="C17998">
        <v>2014</v>
      </c>
      <c r="D17998" s="42" t="s">
        <v>8647</v>
      </c>
      <c r="E17998" t="b">
        <v>0</v>
      </c>
      <c r="F17998" s="42" t="s">
        <v>10971</v>
      </c>
    </row>
    <row r="17999" spans="1:6" x14ac:dyDescent="0.2">
      <c r="A17999" s="42" t="s">
        <v>5587</v>
      </c>
      <c r="B17999" s="42" t="s">
        <v>8462</v>
      </c>
      <c r="C17999">
        <v>2015</v>
      </c>
      <c r="D17999" s="42" t="s">
        <v>8995</v>
      </c>
      <c r="E17999" t="b">
        <v>0</v>
      </c>
      <c r="F17999" s="42" t="s">
        <v>10971</v>
      </c>
    </row>
    <row r="18000" spans="1:6" x14ac:dyDescent="0.2">
      <c r="A18000" s="42" t="s">
        <v>5587</v>
      </c>
      <c r="B18000" s="42" t="s">
        <v>8462</v>
      </c>
      <c r="C18000">
        <v>2016</v>
      </c>
      <c r="D18000" s="42" t="s">
        <v>9148</v>
      </c>
      <c r="E18000" t="b">
        <v>0</v>
      </c>
      <c r="F18000" s="42" t="s">
        <v>10971</v>
      </c>
    </row>
    <row r="18001" spans="1:6" x14ac:dyDescent="0.2">
      <c r="A18001" s="42" t="s">
        <v>5587</v>
      </c>
      <c r="B18001" s="42" t="s">
        <v>8462</v>
      </c>
      <c r="C18001">
        <v>2017</v>
      </c>
      <c r="D18001" s="42" t="s">
        <v>8655</v>
      </c>
      <c r="E18001" t="b">
        <v>0</v>
      </c>
      <c r="F18001" s="42" t="s">
        <v>10971</v>
      </c>
    </row>
    <row r="18002" spans="1:6" x14ac:dyDescent="0.2">
      <c r="A18002" s="42" t="s">
        <v>5587</v>
      </c>
      <c r="B18002" s="42" t="s">
        <v>8462</v>
      </c>
      <c r="C18002">
        <v>2018</v>
      </c>
      <c r="D18002" s="42" t="s">
        <v>9093</v>
      </c>
      <c r="E18002" t="b">
        <v>0</v>
      </c>
      <c r="F18002" s="42" t="s">
        <v>10971</v>
      </c>
    </row>
    <row r="18003" spans="1:6" x14ac:dyDescent="0.2">
      <c r="A18003" s="42" t="s">
        <v>5587</v>
      </c>
      <c r="B18003" s="42" t="s">
        <v>8462</v>
      </c>
      <c r="C18003">
        <v>2019</v>
      </c>
      <c r="D18003" s="42" t="s">
        <v>9329</v>
      </c>
      <c r="E18003" t="b">
        <v>0</v>
      </c>
      <c r="F18003" s="42" t="s">
        <v>10971</v>
      </c>
    </row>
    <row r="18004" spans="1:6" x14ac:dyDescent="0.2">
      <c r="A18004" s="42" t="s">
        <v>5587</v>
      </c>
      <c r="B18004" s="42" t="s">
        <v>8464</v>
      </c>
      <c r="C18004">
        <v>2013</v>
      </c>
      <c r="D18004" s="42" t="s">
        <v>8643</v>
      </c>
      <c r="E18004" t="b">
        <v>0</v>
      </c>
      <c r="F18004" s="42" t="s">
        <v>10971</v>
      </c>
    </row>
    <row r="18005" spans="1:6" x14ac:dyDescent="0.2">
      <c r="A18005" s="42" t="s">
        <v>5587</v>
      </c>
      <c r="B18005" s="42" t="s">
        <v>8464</v>
      </c>
      <c r="C18005">
        <v>2014</v>
      </c>
      <c r="D18005" s="42" t="s">
        <v>9298</v>
      </c>
      <c r="E18005" t="b">
        <v>0</v>
      </c>
      <c r="F18005" s="42" t="s">
        <v>10971</v>
      </c>
    </row>
    <row r="18006" spans="1:6" x14ac:dyDescent="0.2">
      <c r="A18006" s="42" t="s">
        <v>5587</v>
      </c>
      <c r="B18006" s="42" t="s">
        <v>8464</v>
      </c>
      <c r="C18006">
        <v>2015</v>
      </c>
      <c r="D18006" s="42" t="s">
        <v>9387</v>
      </c>
      <c r="E18006" t="b">
        <v>0</v>
      </c>
      <c r="F18006" s="42" t="s">
        <v>10971</v>
      </c>
    </row>
    <row r="18007" spans="1:6" x14ac:dyDescent="0.2">
      <c r="A18007" s="42" t="s">
        <v>5587</v>
      </c>
      <c r="B18007" s="42" t="s">
        <v>8464</v>
      </c>
      <c r="C18007">
        <v>2016</v>
      </c>
      <c r="D18007" s="42" t="s">
        <v>8973</v>
      </c>
      <c r="E18007" t="b">
        <v>0</v>
      </c>
      <c r="F18007" s="42" t="s">
        <v>10971</v>
      </c>
    </row>
    <row r="18008" spans="1:6" x14ac:dyDescent="0.2">
      <c r="A18008" s="42" t="s">
        <v>5587</v>
      </c>
      <c r="B18008" s="42" t="s">
        <v>8464</v>
      </c>
      <c r="C18008">
        <v>2017</v>
      </c>
      <c r="D18008" s="42" t="s">
        <v>8655</v>
      </c>
      <c r="E18008" t="b">
        <v>0</v>
      </c>
      <c r="F18008" s="42" t="s">
        <v>10971</v>
      </c>
    </row>
    <row r="18009" spans="1:6" x14ac:dyDescent="0.2">
      <c r="A18009" s="42" t="s">
        <v>5587</v>
      </c>
      <c r="B18009" s="42" t="s">
        <v>8464</v>
      </c>
      <c r="C18009">
        <v>2018</v>
      </c>
      <c r="D18009" s="42" t="s">
        <v>9093</v>
      </c>
      <c r="E18009" t="b">
        <v>0</v>
      </c>
      <c r="F18009" s="42" t="s">
        <v>10971</v>
      </c>
    </row>
    <row r="18010" spans="1:6" x14ac:dyDescent="0.2">
      <c r="A18010" s="42" t="s">
        <v>5587</v>
      </c>
      <c r="B18010" s="42" t="s">
        <v>8464</v>
      </c>
      <c r="C18010">
        <v>2019</v>
      </c>
      <c r="D18010" s="42" t="s">
        <v>9329</v>
      </c>
      <c r="E18010" t="b">
        <v>0</v>
      </c>
      <c r="F18010" s="42" t="s">
        <v>10971</v>
      </c>
    </row>
    <row r="18011" spans="1:6" x14ac:dyDescent="0.2">
      <c r="A18011" s="42" t="s">
        <v>5589</v>
      </c>
      <c r="B18011" s="42" t="s">
        <v>8454</v>
      </c>
      <c r="C18011">
        <v>2010</v>
      </c>
      <c r="D18011" s="42" t="s">
        <v>8687</v>
      </c>
      <c r="E18011" t="b">
        <v>0</v>
      </c>
      <c r="F18011" s="42" t="s">
        <v>8688</v>
      </c>
    </row>
    <row r="18012" spans="1:6" x14ac:dyDescent="0.2">
      <c r="A18012" s="42" t="s">
        <v>5589</v>
      </c>
      <c r="B18012" s="42" t="s">
        <v>8454</v>
      </c>
      <c r="C18012">
        <v>2011</v>
      </c>
      <c r="D18012" s="42" t="s">
        <v>8689</v>
      </c>
      <c r="E18012" t="b">
        <v>0</v>
      </c>
      <c r="F18012" s="42" t="s">
        <v>8688</v>
      </c>
    </row>
    <row r="18013" spans="1:6" x14ac:dyDescent="0.2">
      <c r="A18013" s="42" t="s">
        <v>5589</v>
      </c>
      <c r="B18013" s="42" t="s">
        <v>8454</v>
      </c>
      <c r="C18013">
        <v>2012</v>
      </c>
      <c r="D18013" s="42" t="s">
        <v>8457</v>
      </c>
      <c r="E18013" t="b">
        <v>0</v>
      </c>
      <c r="F18013" s="42" t="s">
        <v>8688</v>
      </c>
    </row>
    <row r="18014" spans="1:6" x14ac:dyDescent="0.2">
      <c r="A18014" s="42" t="s">
        <v>5589</v>
      </c>
      <c r="B18014" s="42" t="s">
        <v>8454</v>
      </c>
      <c r="C18014">
        <v>2013</v>
      </c>
      <c r="D18014" s="42" t="s">
        <v>8690</v>
      </c>
      <c r="E18014" t="b">
        <v>0</v>
      </c>
      <c r="F18014" s="42" t="s">
        <v>8688</v>
      </c>
    </row>
    <row r="18015" spans="1:6" x14ac:dyDescent="0.2">
      <c r="A18015" s="42" t="s">
        <v>5589</v>
      </c>
      <c r="B18015" s="42" t="s">
        <v>8454</v>
      </c>
      <c r="C18015">
        <v>2014</v>
      </c>
      <c r="D18015" s="42" t="s">
        <v>8691</v>
      </c>
      <c r="E18015" t="b">
        <v>0</v>
      </c>
      <c r="F18015" s="42" t="s">
        <v>8688</v>
      </c>
    </row>
    <row r="18016" spans="1:6" x14ac:dyDescent="0.2">
      <c r="A18016" s="42" t="s">
        <v>5589</v>
      </c>
      <c r="B18016" s="42" t="s">
        <v>8454</v>
      </c>
      <c r="C18016">
        <v>2015</v>
      </c>
      <c r="D18016" s="42" t="s">
        <v>8692</v>
      </c>
      <c r="E18016" t="b">
        <v>0</v>
      </c>
      <c r="F18016" s="42" t="s">
        <v>8688</v>
      </c>
    </row>
    <row r="18017" spans="1:6" x14ac:dyDescent="0.2">
      <c r="A18017" s="42" t="s">
        <v>5589</v>
      </c>
      <c r="B18017" s="42" t="s">
        <v>8454</v>
      </c>
      <c r="C18017">
        <v>2016</v>
      </c>
      <c r="D18017" s="42" t="s">
        <v>8693</v>
      </c>
      <c r="E18017" t="b">
        <v>0</v>
      </c>
      <c r="F18017" s="42" t="s">
        <v>8688</v>
      </c>
    </row>
    <row r="18018" spans="1:6" x14ac:dyDescent="0.2">
      <c r="A18018" s="42" t="s">
        <v>5589</v>
      </c>
      <c r="B18018" s="42" t="s">
        <v>8462</v>
      </c>
      <c r="C18018">
        <v>2010</v>
      </c>
      <c r="D18018" s="42" t="s">
        <v>8687</v>
      </c>
      <c r="E18018" t="b">
        <v>0</v>
      </c>
      <c r="F18018" s="42" t="s">
        <v>8688</v>
      </c>
    </row>
    <row r="18019" spans="1:6" x14ac:dyDescent="0.2">
      <c r="A18019" s="42" t="s">
        <v>5589</v>
      </c>
      <c r="B18019" s="42" t="s">
        <v>8462</v>
      </c>
      <c r="C18019">
        <v>2011</v>
      </c>
      <c r="D18019" s="42" t="s">
        <v>8689</v>
      </c>
      <c r="E18019" t="b">
        <v>0</v>
      </c>
      <c r="F18019" s="42" t="s">
        <v>8688</v>
      </c>
    </row>
    <row r="18020" spans="1:6" x14ac:dyDescent="0.2">
      <c r="A18020" s="42" t="s">
        <v>5589</v>
      </c>
      <c r="B18020" s="42" t="s">
        <v>8462</v>
      </c>
      <c r="C18020">
        <v>2012</v>
      </c>
      <c r="D18020" s="42" t="s">
        <v>8457</v>
      </c>
      <c r="E18020" t="b">
        <v>0</v>
      </c>
      <c r="F18020" s="42" t="s">
        <v>8688</v>
      </c>
    </row>
    <row r="18021" spans="1:6" x14ac:dyDescent="0.2">
      <c r="A18021" s="42" t="s">
        <v>5589</v>
      </c>
      <c r="B18021" s="42" t="s">
        <v>8462</v>
      </c>
      <c r="C18021">
        <v>2013</v>
      </c>
      <c r="D18021" s="42" t="s">
        <v>8694</v>
      </c>
      <c r="E18021" t="b">
        <v>0</v>
      </c>
      <c r="F18021" s="42" t="s">
        <v>8688</v>
      </c>
    </row>
    <row r="18022" spans="1:6" x14ac:dyDescent="0.2">
      <c r="A18022" s="42" t="s">
        <v>5589</v>
      </c>
      <c r="B18022" s="42" t="s">
        <v>8462</v>
      </c>
      <c r="C18022">
        <v>2014</v>
      </c>
      <c r="D18022" s="42" t="s">
        <v>8691</v>
      </c>
      <c r="E18022" t="b">
        <v>0</v>
      </c>
      <c r="F18022" s="42" t="s">
        <v>8688</v>
      </c>
    </row>
    <row r="18023" spans="1:6" x14ac:dyDescent="0.2">
      <c r="A18023" s="42" t="s">
        <v>5589</v>
      </c>
      <c r="B18023" s="42" t="s">
        <v>8462</v>
      </c>
      <c r="C18023">
        <v>2015</v>
      </c>
      <c r="D18023" s="42" t="s">
        <v>8692</v>
      </c>
      <c r="E18023" t="b">
        <v>0</v>
      </c>
      <c r="F18023" s="42" t="s">
        <v>8688</v>
      </c>
    </row>
    <row r="18024" spans="1:6" x14ac:dyDescent="0.2">
      <c r="A18024" s="42" t="s">
        <v>5589</v>
      </c>
      <c r="B18024" s="42" t="s">
        <v>8462</v>
      </c>
      <c r="C18024">
        <v>2016</v>
      </c>
      <c r="D18024" s="42" t="s">
        <v>8693</v>
      </c>
      <c r="E18024" t="b">
        <v>0</v>
      </c>
      <c r="F18024" s="42" t="s">
        <v>8688</v>
      </c>
    </row>
    <row r="18025" spans="1:6" x14ac:dyDescent="0.2">
      <c r="A18025" s="42" t="s">
        <v>5589</v>
      </c>
      <c r="B18025" s="42" t="s">
        <v>8464</v>
      </c>
      <c r="C18025">
        <v>2010</v>
      </c>
      <c r="D18025" s="42" t="s">
        <v>8547</v>
      </c>
      <c r="E18025" t="b">
        <v>0</v>
      </c>
      <c r="F18025" s="42" t="s">
        <v>8688</v>
      </c>
    </row>
    <row r="18026" spans="1:6" x14ac:dyDescent="0.2">
      <c r="A18026" s="42" t="s">
        <v>5589</v>
      </c>
      <c r="B18026" s="42" t="s">
        <v>8464</v>
      </c>
      <c r="C18026">
        <v>2011</v>
      </c>
      <c r="D18026" s="42" t="s">
        <v>8695</v>
      </c>
      <c r="E18026" t="b">
        <v>0</v>
      </c>
      <c r="F18026" s="42" t="s">
        <v>8688</v>
      </c>
    </row>
    <row r="18027" spans="1:6" x14ac:dyDescent="0.2">
      <c r="A18027" s="42" t="s">
        <v>5589</v>
      </c>
      <c r="B18027" s="42" t="s">
        <v>8464</v>
      </c>
      <c r="C18027">
        <v>2012</v>
      </c>
      <c r="D18027" s="42" t="s">
        <v>8696</v>
      </c>
      <c r="E18027" t="b">
        <v>0</v>
      </c>
      <c r="F18027" s="42" t="s">
        <v>8688</v>
      </c>
    </row>
    <row r="18028" spans="1:6" x14ac:dyDescent="0.2">
      <c r="A18028" s="42" t="s">
        <v>5589</v>
      </c>
      <c r="B18028" s="42" t="s">
        <v>8464</v>
      </c>
      <c r="C18028">
        <v>2013</v>
      </c>
      <c r="D18028" s="42" t="s">
        <v>8697</v>
      </c>
      <c r="E18028" t="b">
        <v>0</v>
      </c>
      <c r="F18028" s="42" t="s">
        <v>8688</v>
      </c>
    </row>
    <row r="18029" spans="1:6" x14ac:dyDescent="0.2">
      <c r="A18029" s="42" t="s">
        <v>5589</v>
      </c>
      <c r="B18029" s="42" t="s">
        <v>8464</v>
      </c>
      <c r="C18029">
        <v>2014</v>
      </c>
      <c r="D18029" s="42" t="s">
        <v>8460</v>
      </c>
      <c r="E18029" t="b">
        <v>0</v>
      </c>
      <c r="F18029" s="42" t="s">
        <v>8688</v>
      </c>
    </row>
    <row r="18030" spans="1:6" x14ac:dyDescent="0.2">
      <c r="A18030" s="42" t="s">
        <v>5589</v>
      </c>
      <c r="B18030" s="42" t="s">
        <v>8464</v>
      </c>
      <c r="C18030">
        <v>2015</v>
      </c>
      <c r="D18030" s="42" t="s">
        <v>8698</v>
      </c>
      <c r="E18030" t="b">
        <v>0</v>
      </c>
      <c r="F18030" s="42" t="s">
        <v>8688</v>
      </c>
    </row>
    <row r="18031" spans="1:6" x14ac:dyDescent="0.2">
      <c r="A18031" s="42" t="s">
        <v>5589</v>
      </c>
      <c r="B18031" s="42" t="s">
        <v>8464</v>
      </c>
      <c r="C18031">
        <v>2016</v>
      </c>
      <c r="D18031" s="42" t="s">
        <v>8699</v>
      </c>
      <c r="E18031" t="b">
        <v>0</v>
      </c>
      <c r="F18031" s="42" t="s">
        <v>8688</v>
      </c>
    </row>
    <row r="18032" spans="1:6" x14ac:dyDescent="0.2">
      <c r="A18032" s="42" t="s">
        <v>5593</v>
      </c>
      <c r="B18032" s="42" t="s">
        <v>8454</v>
      </c>
      <c r="C18032">
        <v>2013</v>
      </c>
      <c r="D18032" s="42" t="s">
        <v>9206</v>
      </c>
      <c r="E18032" t="b">
        <v>0</v>
      </c>
      <c r="F18032" s="42" t="s">
        <v>10906</v>
      </c>
    </row>
    <row r="18033" spans="1:6" x14ac:dyDescent="0.2">
      <c r="A18033" s="42" t="s">
        <v>5593</v>
      </c>
      <c r="B18033" s="42" t="s">
        <v>8454</v>
      </c>
      <c r="C18033">
        <v>2014</v>
      </c>
      <c r="D18033" s="42" t="s">
        <v>9193</v>
      </c>
      <c r="E18033" t="b">
        <v>0</v>
      </c>
      <c r="F18033" s="42" t="s">
        <v>10906</v>
      </c>
    </row>
    <row r="18034" spans="1:6" x14ac:dyDescent="0.2">
      <c r="A18034" s="42" t="s">
        <v>5593</v>
      </c>
      <c r="B18034" s="42" t="s">
        <v>8454</v>
      </c>
      <c r="C18034">
        <v>2015</v>
      </c>
      <c r="D18034" s="42" t="s">
        <v>9001</v>
      </c>
      <c r="E18034" t="b">
        <v>0</v>
      </c>
      <c r="F18034" s="42" t="s">
        <v>10906</v>
      </c>
    </row>
    <row r="18035" spans="1:6" x14ac:dyDescent="0.2">
      <c r="A18035" s="42" t="s">
        <v>5593</v>
      </c>
      <c r="B18035" s="42" t="s">
        <v>8454</v>
      </c>
      <c r="C18035">
        <v>2016</v>
      </c>
      <c r="D18035" s="42" t="s">
        <v>10377</v>
      </c>
      <c r="E18035" t="b">
        <v>0</v>
      </c>
      <c r="F18035" s="42" t="s">
        <v>10906</v>
      </c>
    </row>
    <row r="18036" spans="1:6" x14ac:dyDescent="0.2">
      <c r="A18036" s="42" t="s">
        <v>5593</v>
      </c>
      <c r="B18036" s="42" t="s">
        <v>8454</v>
      </c>
      <c r="C18036">
        <v>2017</v>
      </c>
      <c r="D18036" s="42" t="s">
        <v>8672</v>
      </c>
      <c r="E18036" t="b">
        <v>0</v>
      </c>
      <c r="F18036" s="42" t="s">
        <v>10906</v>
      </c>
    </row>
    <row r="18037" spans="1:6" x14ac:dyDescent="0.2">
      <c r="A18037" s="42" t="s">
        <v>5593</v>
      </c>
      <c r="B18037" s="42" t="s">
        <v>8454</v>
      </c>
      <c r="C18037">
        <v>2018</v>
      </c>
      <c r="D18037" s="42" t="s">
        <v>9101</v>
      </c>
      <c r="E18037" t="b">
        <v>0</v>
      </c>
      <c r="F18037" s="42" t="s">
        <v>10906</v>
      </c>
    </row>
    <row r="18038" spans="1:6" x14ac:dyDescent="0.2">
      <c r="A18038" s="42" t="s">
        <v>5593</v>
      </c>
      <c r="B18038" s="42" t="s">
        <v>8454</v>
      </c>
      <c r="C18038">
        <v>2019</v>
      </c>
      <c r="D18038" s="42" t="s">
        <v>9006</v>
      </c>
      <c r="E18038" t="b">
        <v>0</v>
      </c>
      <c r="F18038" s="42" t="s">
        <v>10906</v>
      </c>
    </row>
    <row r="18039" spans="1:6" x14ac:dyDescent="0.2">
      <c r="A18039" s="42" t="s">
        <v>5593</v>
      </c>
      <c r="B18039" s="42" t="s">
        <v>8462</v>
      </c>
      <c r="C18039">
        <v>2013</v>
      </c>
      <c r="D18039" s="42" t="s">
        <v>8513</v>
      </c>
      <c r="E18039" t="b">
        <v>0</v>
      </c>
      <c r="F18039" s="42" t="s">
        <v>10906</v>
      </c>
    </row>
    <row r="18040" spans="1:6" x14ac:dyDescent="0.2">
      <c r="A18040" s="42" t="s">
        <v>5593</v>
      </c>
      <c r="B18040" s="42" t="s">
        <v>8462</v>
      </c>
      <c r="C18040">
        <v>2014</v>
      </c>
      <c r="D18040" s="42" t="s">
        <v>9193</v>
      </c>
      <c r="E18040" t="b">
        <v>0</v>
      </c>
      <c r="F18040" s="42" t="s">
        <v>10906</v>
      </c>
    </row>
    <row r="18041" spans="1:6" x14ac:dyDescent="0.2">
      <c r="A18041" s="42" t="s">
        <v>5593</v>
      </c>
      <c r="B18041" s="42" t="s">
        <v>8462</v>
      </c>
      <c r="C18041">
        <v>2015</v>
      </c>
      <c r="D18041" s="42" t="s">
        <v>8530</v>
      </c>
      <c r="E18041" t="b">
        <v>0</v>
      </c>
      <c r="F18041" s="42" t="s">
        <v>10906</v>
      </c>
    </row>
    <row r="18042" spans="1:6" x14ac:dyDescent="0.2">
      <c r="A18042" s="42" t="s">
        <v>5593</v>
      </c>
      <c r="B18042" s="42" t="s">
        <v>8462</v>
      </c>
      <c r="C18042">
        <v>2016</v>
      </c>
      <c r="D18042" s="42" t="s">
        <v>10377</v>
      </c>
      <c r="E18042" t="b">
        <v>0</v>
      </c>
      <c r="F18042" s="42" t="s">
        <v>10906</v>
      </c>
    </row>
    <row r="18043" spans="1:6" x14ac:dyDescent="0.2">
      <c r="A18043" s="42" t="s">
        <v>5593</v>
      </c>
      <c r="B18043" s="42" t="s">
        <v>8462</v>
      </c>
      <c r="C18043">
        <v>2017</v>
      </c>
      <c r="D18043" s="42" t="s">
        <v>8672</v>
      </c>
      <c r="E18043" t="b">
        <v>0</v>
      </c>
      <c r="F18043" s="42" t="s">
        <v>10906</v>
      </c>
    </row>
    <row r="18044" spans="1:6" x14ac:dyDescent="0.2">
      <c r="A18044" s="42" t="s">
        <v>5593</v>
      </c>
      <c r="B18044" s="42" t="s">
        <v>8462</v>
      </c>
      <c r="C18044">
        <v>2018</v>
      </c>
      <c r="D18044" s="42" t="s">
        <v>9101</v>
      </c>
      <c r="E18044" t="b">
        <v>0</v>
      </c>
      <c r="F18044" s="42" t="s">
        <v>10906</v>
      </c>
    </row>
    <row r="18045" spans="1:6" x14ac:dyDescent="0.2">
      <c r="A18045" s="42" t="s">
        <v>5593</v>
      </c>
      <c r="B18045" s="42" t="s">
        <v>8462</v>
      </c>
      <c r="C18045">
        <v>2019</v>
      </c>
      <c r="D18045" s="42" t="s">
        <v>9136</v>
      </c>
      <c r="E18045" t="b">
        <v>0</v>
      </c>
      <c r="F18045" s="42" t="s">
        <v>10906</v>
      </c>
    </row>
    <row r="18046" spans="1:6" x14ac:dyDescent="0.2">
      <c r="A18046" s="42" t="s">
        <v>5593</v>
      </c>
      <c r="B18046" s="42" t="s">
        <v>8464</v>
      </c>
      <c r="C18046">
        <v>2013</v>
      </c>
      <c r="D18046" s="42" t="s">
        <v>9171</v>
      </c>
      <c r="E18046" t="b">
        <v>0</v>
      </c>
      <c r="F18046" s="42" t="s">
        <v>10906</v>
      </c>
    </row>
    <row r="18047" spans="1:6" x14ac:dyDescent="0.2">
      <c r="A18047" s="42" t="s">
        <v>5593</v>
      </c>
      <c r="B18047" s="42" t="s">
        <v>8464</v>
      </c>
      <c r="C18047">
        <v>2014</v>
      </c>
      <c r="D18047" s="42" t="s">
        <v>9172</v>
      </c>
      <c r="E18047" t="b">
        <v>0</v>
      </c>
      <c r="F18047" s="42" t="s">
        <v>10906</v>
      </c>
    </row>
    <row r="18048" spans="1:6" x14ac:dyDescent="0.2">
      <c r="A18048" s="42" t="s">
        <v>5593</v>
      </c>
      <c r="B18048" s="42" t="s">
        <v>8464</v>
      </c>
      <c r="C18048">
        <v>2015</v>
      </c>
      <c r="D18048" s="42" t="s">
        <v>9168</v>
      </c>
      <c r="E18048" t="b">
        <v>0</v>
      </c>
      <c r="F18048" s="42" t="s">
        <v>10906</v>
      </c>
    </row>
    <row r="18049" spans="1:6" x14ac:dyDescent="0.2">
      <c r="A18049" s="42" t="s">
        <v>5593</v>
      </c>
      <c r="B18049" s="42" t="s">
        <v>8464</v>
      </c>
      <c r="C18049">
        <v>2016</v>
      </c>
      <c r="D18049" s="42" t="s">
        <v>9135</v>
      </c>
      <c r="E18049" t="b">
        <v>0</v>
      </c>
      <c r="F18049" s="42" t="s">
        <v>10906</v>
      </c>
    </row>
    <row r="18050" spans="1:6" x14ac:dyDescent="0.2">
      <c r="A18050" s="42" t="s">
        <v>5593</v>
      </c>
      <c r="B18050" s="42" t="s">
        <v>8464</v>
      </c>
      <c r="C18050">
        <v>2017</v>
      </c>
      <c r="D18050" s="42" t="s">
        <v>8594</v>
      </c>
      <c r="E18050" t="b">
        <v>0</v>
      </c>
      <c r="F18050" s="42" t="s">
        <v>10906</v>
      </c>
    </row>
    <row r="18051" spans="1:6" x14ac:dyDescent="0.2">
      <c r="A18051" s="42" t="s">
        <v>5593</v>
      </c>
      <c r="B18051" s="42" t="s">
        <v>8464</v>
      </c>
      <c r="C18051">
        <v>2018</v>
      </c>
      <c r="D18051" s="42" t="s">
        <v>9125</v>
      </c>
      <c r="E18051" t="b">
        <v>0</v>
      </c>
      <c r="F18051" s="42" t="s">
        <v>10906</v>
      </c>
    </row>
    <row r="18052" spans="1:6" x14ac:dyDescent="0.2">
      <c r="A18052" s="42" t="s">
        <v>5593</v>
      </c>
      <c r="B18052" s="42" t="s">
        <v>8464</v>
      </c>
      <c r="C18052">
        <v>2019</v>
      </c>
      <c r="D18052" s="42" t="s">
        <v>8552</v>
      </c>
      <c r="E18052" t="b">
        <v>0</v>
      </c>
      <c r="F18052" s="42" t="s">
        <v>10906</v>
      </c>
    </row>
    <row r="18053" spans="1:6" x14ac:dyDescent="0.2">
      <c r="A18053" s="42" t="s">
        <v>5595</v>
      </c>
      <c r="B18053" s="42" t="s">
        <v>8454</v>
      </c>
      <c r="C18053">
        <v>2013</v>
      </c>
      <c r="D18053" s="42" t="s">
        <v>9172</v>
      </c>
      <c r="E18053" t="b">
        <v>0</v>
      </c>
      <c r="F18053" s="42" t="s">
        <v>10944</v>
      </c>
    </row>
    <row r="18054" spans="1:6" x14ac:dyDescent="0.2">
      <c r="A18054" s="42" t="s">
        <v>5595</v>
      </c>
      <c r="B18054" s="42" t="s">
        <v>8454</v>
      </c>
      <c r="C18054">
        <v>2014</v>
      </c>
      <c r="D18054" s="42" t="s">
        <v>8588</v>
      </c>
      <c r="E18054" t="b">
        <v>0</v>
      </c>
      <c r="F18054" s="42" t="s">
        <v>10944</v>
      </c>
    </row>
    <row r="18055" spans="1:6" x14ac:dyDescent="0.2">
      <c r="A18055" s="42" t="s">
        <v>5595</v>
      </c>
      <c r="B18055" s="42" t="s">
        <v>8454</v>
      </c>
      <c r="C18055">
        <v>2015</v>
      </c>
      <c r="D18055" s="42" t="s">
        <v>8608</v>
      </c>
      <c r="E18055" t="b">
        <v>0</v>
      </c>
      <c r="F18055" s="42" t="s">
        <v>10944</v>
      </c>
    </row>
    <row r="18056" spans="1:6" x14ac:dyDescent="0.2">
      <c r="A18056" s="42" t="s">
        <v>5595</v>
      </c>
      <c r="B18056" s="42" t="s">
        <v>8454</v>
      </c>
      <c r="C18056">
        <v>2016</v>
      </c>
      <c r="D18056" s="42" t="s">
        <v>8639</v>
      </c>
      <c r="E18056" t="b">
        <v>0</v>
      </c>
      <c r="F18056" s="42" t="s">
        <v>10944</v>
      </c>
    </row>
    <row r="18057" spans="1:6" x14ac:dyDescent="0.2">
      <c r="A18057" s="42" t="s">
        <v>5595</v>
      </c>
      <c r="B18057" s="42" t="s">
        <v>8454</v>
      </c>
      <c r="C18057">
        <v>2017</v>
      </c>
      <c r="D18057" s="42" t="s">
        <v>9019</v>
      </c>
      <c r="E18057" t="b">
        <v>0</v>
      </c>
      <c r="F18057" s="42" t="s">
        <v>10944</v>
      </c>
    </row>
    <row r="18058" spans="1:6" x14ac:dyDescent="0.2">
      <c r="A18058" s="42" t="s">
        <v>5595</v>
      </c>
      <c r="B18058" s="42" t="s">
        <v>8454</v>
      </c>
      <c r="C18058">
        <v>2018</v>
      </c>
      <c r="D18058" s="42" t="s">
        <v>8828</v>
      </c>
      <c r="E18058" t="b">
        <v>0</v>
      </c>
      <c r="F18058" s="42" t="s">
        <v>10944</v>
      </c>
    </row>
    <row r="18059" spans="1:6" x14ac:dyDescent="0.2">
      <c r="A18059" s="42" t="s">
        <v>5595</v>
      </c>
      <c r="B18059" s="42" t="s">
        <v>8454</v>
      </c>
      <c r="C18059">
        <v>2019</v>
      </c>
      <c r="D18059" s="42" t="s">
        <v>9318</v>
      </c>
      <c r="E18059" t="b">
        <v>0</v>
      </c>
      <c r="F18059" s="42" t="s">
        <v>10944</v>
      </c>
    </row>
    <row r="18060" spans="1:6" x14ac:dyDescent="0.2">
      <c r="A18060" s="42" t="s">
        <v>5595</v>
      </c>
      <c r="B18060" s="42" t="s">
        <v>8462</v>
      </c>
      <c r="C18060">
        <v>2013</v>
      </c>
      <c r="D18060" s="42" t="s">
        <v>8968</v>
      </c>
      <c r="E18060" t="b">
        <v>0</v>
      </c>
      <c r="F18060" s="42" t="s">
        <v>10944</v>
      </c>
    </row>
    <row r="18061" spans="1:6" x14ac:dyDescent="0.2">
      <c r="A18061" s="42" t="s">
        <v>5595</v>
      </c>
      <c r="B18061" s="42" t="s">
        <v>8462</v>
      </c>
      <c r="C18061">
        <v>2014</v>
      </c>
      <c r="D18061" s="42" t="s">
        <v>9165</v>
      </c>
      <c r="E18061" t="b">
        <v>0</v>
      </c>
      <c r="F18061" s="42" t="s">
        <v>10944</v>
      </c>
    </row>
    <row r="18062" spans="1:6" x14ac:dyDescent="0.2">
      <c r="A18062" s="42" t="s">
        <v>5595</v>
      </c>
      <c r="B18062" s="42" t="s">
        <v>8462</v>
      </c>
      <c r="C18062">
        <v>2015</v>
      </c>
      <c r="D18062" s="42" t="s">
        <v>8597</v>
      </c>
      <c r="E18062" t="b">
        <v>0</v>
      </c>
      <c r="F18062" s="42" t="s">
        <v>10944</v>
      </c>
    </row>
    <row r="18063" spans="1:6" x14ac:dyDescent="0.2">
      <c r="A18063" s="42" t="s">
        <v>5595</v>
      </c>
      <c r="B18063" s="42" t="s">
        <v>8462</v>
      </c>
      <c r="C18063">
        <v>2016</v>
      </c>
      <c r="D18063" s="42" t="s">
        <v>8607</v>
      </c>
      <c r="E18063" t="b">
        <v>0</v>
      </c>
      <c r="F18063" s="42" t="s">
        <v>10944</v>
      </c>
    </row>
    <row r="18064" spans="1:6" x14ac:dyDescent="0.2">
      <c r="A18064" s="42" t="s">
        <v>5595</v>
      </c>
      <c r="B18064" s="42" t="s">
        <v>8462</v>
      </c>
      <c r="C18064">
        <v>2017</v>
      </c>
      <c r="D18064" s="42" t="s">
        <v>8681</v>
      </c>
      <c r="E18064" t="b">
        <v>0</v>
      </c>
      <c r="F18064" s="42" t="s">
        <v>10944</v>
      </c>
    </row>
    <row r="18065" spans="1:6" x14ac:dyDescent="0.2">
      <c r="A18065" s="42" t="s">
        <v>5595</v>
      </c>
      <c r="B18065" s="42" t="s">
        <v>8462</v>
      </c>
      <c r="C18065">
        <v>2018</v>
      </c>
      <c r="D18065" s="42" t="s">
        <v>8934</v>
      </c>
      <c r="E18065" t="b">
        <v>0</v>
      </c>
      <c r="F18065" s="42" t="s">
        <v>10944</v>
      </c>
    </row>
    <row r="18066" spans="1:6" x14ac:dyDescent="0.2">
      <c r="A18066" s="42" t="s">
        <v>5595</v>
      </c>
      <c r="B18066" s="42" t="s">
        <v>8462</v>
      </c>
      <c r="C18066">
        <v>2019</v>
      </c>
      <c r="D18066" s="42" t="s">
        <v>8982</v>
      </c>
      <c r="E18066" t="b">
        <v>0</v>
      </c>
      <c r="F18066" s="42" t="s">
        <v>10944</v>
      </c>
    </row>
    <row r="18067" spans="1:6" x14ac:dyDescent="0.2">
      <c r="A18067" s="42" t="s">
        <v>5595</v>
      </c>
      <c r="B18067" s="42" t="s">
        <v>8464</v>
      </c>
      <c r="C18067">
        <v>2013</v>
      </c>
      <c r="D18067" s="42" t="s">
        <v>8496</v>
      </c>
      <c r="E18067" t="b">
        <v>0</v>
      </c>
      <c r="F18067" s="42" t="s">
        <v>10944</v>
      </c>
    </row>
    <row r="18068" spans="1:6" x14ac:dyDescent="0.2">
      <c r="A18068" s="42" t="s">
        <v>5595</v>
      </c>
      <c r="B18068" s="42" t="s">
        <v>8464</v>
      </c>
      <c r="C18068">
        <v>2014</v>
      </c>
      <c r="D18068" s="42" t="s">
        <v>8496</v>
      </c>
      <c r="E18068" t="b">
        <v>0</v>
      </c>
      <c r="F18068" s="42" t="s">
        <v>10944</v>
      </c>
    </row>
    <row r="18069" spans="1:6" x14ac:dyDescent="0.2">
      <c r="A18069" s="42" t="s">
        <v>5595</v>
      </c>
      <c r="B18069" s="42" t="s">
        <v>8464</v>
      </c>
      <c r="C18069">
        <v>2015</v>
      </c>
      <c r="D18069" s="42" t="s">
        <v>8496</v>
      </c>
      <c r="E18069" t="b">
        <v>0</v>
      </c>
      <c r="F18069" s="42" t="s">
        <v>10944</v>
      </c>
    </row>
    <row r="18070" spans="1:6" x14ac:dyDescent="0.2">
      <c r="A18070" s="42" t="s">
        <v>5595</v>
      </c>
      <c r="B18070" s="42" t="s">
        <v>8464</v>
      </c>
      <c r="C18070">
        <v>2016</v>
      </c>
      <c r="D18070" s="42" t="s">
        <v>8496</v>
      </c>
      <c r="E18070" t="b">
        <v>0</v>
      </c>
      <c r="F18070" s="42" t="s">
        <v>10944</v>
      </c>
    </row>
    <row r="18071" spans="1:6" x14ac:dyDescent="0.2">
      <c r="A18071" s="42" t="s">
        <v>5595</v>
      </c>
      <c r="B18071" s="42" t="s">
        <v>8464</v>
      </c>
      <c r="C18071">
        <v>2017</v>
      </c>
      <c r="D18071" s="42" t="s">
        <v>8496</v>
      </c>
      <c r="E18071" t="b">
        <v>0</v>
      </c>
      <c r="F18071" s="42" t="s">
        <v>10944</v>
      </c>
    </row>
    <row r="18072" spans="1:6" x14ac:dyDescent="0.2">
      <c r="A18072" s="42" t="s">
        <v>5595</v>
      </c>
      <c r="B18072" s="42" t="s">
        <v>8464</v>
      </c>
      <c r="C18072">
        <v>2018</v>
      </c>
      <c r="D18072" s="42" t="s">
        <v>8496</v>
      </c>
      <c r="E18072" t="b">
        <v>0</v>
      </c>
      <c r="F18072" s="42" t="s">
        <v>10944</v>
      </c>
    </row>
    <row r="18073" spans="1:6" x14ac:dyDescent="0.2">
      <c r="A18073" s="42" t="s">
        <v>5595</v>
      </c>
      <c r="B18073" s="42" t="s">
        <v>8464</v>
      </c>
      <c r="C18073">
        <v>2019</v>
      </c>
      <c r="D18073" s="42" t="s">
        <v>8496</v>
      </c>
      <c r="E18073" t="b">
        <v>0</v>
      </c>
      <c r="F18073" s="42" t="s">
        <v>10944</v>
      </c>
    </row>
    <row r="18074" spans="1:6" x14ac:dyDescent="0.2">
      <c r="A18074" s="42" t="s">
        <v>5597</v>
      </c>
      <c r="B18074" s="42" t="s">
        <v>8454</v>
      </c>
      <c r="C18074">
        <v>2014</v>
      </c>
      <c r="D18074" s="42" t="s">
        <v>8873</v>
      </c>
      <c r="E18074" t="b">
        <v>0</v>
      </c>
      <c r="F18074" s="42" t="s">
        <v>10947</v>
      </c>
    </row>
    <row r="18075" spans="1:6" x14ac:dyDescent="0.2">
      <c r="A18075" s="42" t="s">
        <v>5597</v>
      </c>
      <c r="B18075" s="42" t="s">
        <v>8454</v>
      </c>
      <c r="C18075">
        <v>2015</v>
      </c>
      <c r="D18075" s="42" t="s">
        <v>10948</v>
      </c>
      <c r="E18075" t="b">
        <v>0</v>
      </c>
      <c r="F18075" s="42" t="s">
        <v>10947</v>
      </c>
    </row>
    <row r="18076" spans="1:6" x14ac:dyDescent="0.2">
      <c r="A18076" s="42" t="s">
        <v>5597</v>
      </c>
      <c r="B18076" s="42" t="s">
        <v>8454</v>
      </c>
      <c r="C18076">
        <v>2016</v>
      </c>
      <c r="D18076" s="42" t="s">
        <v>10949</v>
      </c>
      <c r="E18076" t="b">
        <v>0</v>
      </c>
      <c r="F18076" s="42" t="s">
        <v>10947</v>
      </c>
    </row>
    <row r="18077" spans="1:6" x14ac:dyDescent="0.2">
      <c r="A18077" s="42" t="s">
        <v>5597</v>
      </c>
      <c r="B18077" s="42" t="s">
        <v>8454</v>
      </c>
      <c r="C18077">
        <v>2017</v>
      </c>
      <c r="D18077" s="42" t="s">
        <v>10950</v>
      </c>
      <c r="E18077" t="b">
        <v>0</v>
      </c>
      <c r="F18077" s="42" t="s">
        <v>10947</v>
      </c>
    </row>
    <row r="18078" spans="1:6" x14ac:dyDescent="0.2">
      <c r="A18078" s="42" t="s">
        <v>5597</v>
      </c>
      <c r="B18078" s="42" t="s">
        <v>8454</v>
      </c>
      <c r="C18078">
        <v>2018</v>
      </c>
      <c r="D18078" s="42" t="s">
        <v>10951</v>
      </c>
      <c r="E18078" t="b">
        <v>0</v>
      </c>
      <c r="F18078" s="42" t="s">
        <v>10947</v>
      </c>
    </row>
    <row r="18079" spans="1:6" x14ac:dyDescent="0.2">
      <c r="A18079" s="42" t="s">
        <v>5597</v>
      </c>
      <c r="B18079" s="42" t="s">
        <v>8454</v>
      </c>
      <c r="C18079">
        <v>2019</v>
      </c>
      <c r="D18079" s="42" t="s">
        <v>10952</v>
      </c>
      <c r="E18079" t="b">
        <v>0</v>
      </c>
      <c r="F18079" s="42" t="s">
        <v>10947</v>
      </c>
    </row>
    <row r="18080" spans="1:6" x14ac:dyDescent="0.2">
      <c r="A18080" s="42" t="s">
        <v>5597</v>
      </c>
      <c r="B18080" s="42" t="s">
        <v>8454</v>
      </c>
      <c r="C18080">
        <v>2020</v>
      </c>
      <c r="D18080" s="42" t="s">
        <v>10953</v>
      </c>
      <c r="E18080" t="b">
        <v>0</v>
      </c>
      <c r="F18080" s="42" t="s">
        <v>10947</v>
      </c>
    </row>
    <row r="18081" spans="1:6" x14ac:dyDescent="0.2">
      <c r="A18081" s="42" t="s">
        <v>5597</v>
      </c>
      <c r="B18081" s="42" t="s">
        <v>8462</v>
      </c>
      <c r="C18081">
        <v>2014</v>
      </c>
      <c r="D18081" s="42" t="s">
        <v>8873</v>
      </c>
      <c r="E18081" t="b">
        <v>0</v>
      </c>
      <c r="F18081" s="42" t="s">
        <v>10947</v>
      </c>
    </row>
    <row r="18082" spans="1:6" x14ac:dyDescent="0.2">
      <c r="A18082" s="42" t="s">
        <v>5597</v>
      </c>
      <c r="B18082" s="42" t="s">
        <v>8462</v>
      </c>
      <c r="C18082">
        <v>2015</v>
      </c>
      <c r="D18082" s="42" t="s">
        <v>10948</v>
      </c>
      <c r="E18082" t="b">
        <v>0</v>
      </c>
      <c r="F18082" s="42" t="s">
        <v>10947</v>
      </c>
    </row>
    <row r="18083" spans="1:6" x14ac:dyDescent="0.2">
      <c r="A18083" s="42" t="s">
        <v>5597</v>
      </c>
      <c r="B18083" s="42" t="s">
        <v>8462</v>
      </c>
      <c r="C18083">
        <v>2016</v>
      </c>
      <c r="D18083" s="42" t="s">
        <v>10949</v>
      </c>
      <c r="E18083" t="b">
        <v>0</v>
      </c>
      <c r="F18083" s="42" t="s">
        <v>10947</v>
      </c>
    </row>
    <row r="18084" spans="1:6" x14ac:dyDescent="0.2">
      <c r="A18084" s="42" t="s">
        <v>5597</v>
      </c>
      <c r="B18084" s="42" t="s">
        <v>8462</v>
      </c>
      <c r="C18084">
        <v>2017</v>
      </c>
      <c r="D18084" s="42" t="s">
        <v>10950</v>
      </c>
      <c r="E18084" t="b">
        <v>0</v>
      </c>
      <c r="F18084" s="42" t="s">
        <v>10947</v>
      </c>
    </row>
    <row r="18085" spans="1:6" x14ac:dyDescent="0.2">
      <c r="A18085" s="42" t="s">
        <v>5597</v>
      </c>
      <c r="B18085" s="42" t="s">
        <v>8462</v>
      </c>
      <c r="C18085">
        <v>2018</v>
      </c>
      <c r="D18085" s="42" t="s">
        <v>10954</v>
      </c>
      <c r="E18085" t="b">
        <v>0</v>
      </c>
      <c r="F18085" s="42" t="s">
        <v>10947</v>
      </c>
    </row>
    <row r="18086" spans="1:6" x14ac:dyDescent="0.2">
      <c r="A18086" s="42" t="s">
        <v>5597</v>
      </c>
      <c r="B18086" s="42" t="s">
        <v>8462</v>
      </c>
      <c r="C18086">
        <v>2019</v>
      </c>
      <c r="D18086" s="42" t="s">
        <v>10955</v>
      </c>
      <c r="E18086" t="b">
        <v>0</v>
      </c>
      <c r="F18086" s="42" t="s">
        <v>10947</v>
      </c>
    </row>
    <row r="18087" spans="1:6" x14ac:dyDescent="0.2">
      <c r="A18087" s="42" t="s">
        <v>5597</v>
      </c>
      <c r="B18087" s="42" t="s">
        <v>8462</v>
      </c>
      <c r="C18087">
        <v>2020</v>
      </c>
      <c r="D18087" s="42" t="s">
        <v>10956</v>
      </c>
      <c r="E18087" t="b">
        <v>0</v>
      </c>
      <c r="F18087" s="42" t="s">
        <v>10947</v>
      </c>
    </row>
    <row r="18088" spans="1:6" x14ac:dyDescent="0.2">
      <c r="A18088" s="42" t="s">
        <v>5597</v>
      </c>
      <c r="B18088" s="42" t="s">
        <v>8464</v>
      </c>
      <c r="C18088">
        <v>2014</v>
      </c>
      <c r="D18088" s="42" t="s">
        <v>8581</v>
      </c>
      <c r="E18088" t="b">
        <v>0</v>
      </c>
      <c r="F18088" s="42" t="s">
        <v>10947</v>
      </c>
    </row>
    <row r="18089" spans="1:6" x14ac:dyDescent="0.2">
      <c r="A18089" s="42" t="s">
        <v>5597</v>
      </c>
      <c r="B18089" s="42" t="s">
        <v>8464</v>
      </c>
      <c r="C18089">
        <v>2015</v>
      </c>
      <c r="D18089" s="42" t="s">
        <v>8581</v>
      </c>
      <c r="E18089" t="b">
        <v>0</v>
      </c>
      <c r="F18089" s="42" t="s">
        <v>10947</v>
      </c>
    </row>
    <row r="18090" spans="1:6" x14ac:dyDescent="0.2">
      <c r="A18090" s="42" t="s">
        <v>5597</v>
      </c>
      <c r="B18090" s="42" t="s">
        <v>8464</v>
      </c>
      <c r="C18090">
        <v>2016</v>
      </c>
      <c r="D18090" s="42" t="s">
        <v>8581</v>
      </c>
      <c r="E18090" t="b">
        <v>0</v>
      </c>
      <c r="F18090" s="42" t="s">
        <v>10947</v>
      </c>
    </row>
    <row r="18091" spans="1:6" x14ac:dyDescent="0.2">
      <c r="A18091" s="42" t="s">
        <v>5597</v>
      </c>
      <c r="B18091" s="42" t="s">
        <v>8464</v>
      </c>
      <c r="C18091">
        <v>2017</v>
      </c>
      <c r="D18091" s="42" t="s">
        <v>8581</v>
      </c>
      <c r="E18091" t="b">
        <v>0</v>
      </c>
      <c r="F18091" s="42" t="s">
        <v>10947</v>
      </c>
    </row>
    <row r="18092" spans="1:6" x14ac:dyDescent="0.2">
      <c r="A18092" s="42" t="s">
        <v>5597</v>
      </c>
      <c r="B18092" s="42" t="s">
        <v>8464</v>
      </c>
      <c r="C18092">
        <v>2018</v>
      </c>
      <c r="D18092" s="42" t="s">
        <v>8581</v>
      </c>
      <c r="E18092" t="b">
        <v>0</v>
      </c>
      <c r="F18092" s="42" t="s">
        <v>10947</v>
      </c>
    </row>
    <row r="18093" spans="1:6" x14ac:dyDescent="0.2">
      <c r="A18093" s="42" t="s">
        <v>5597</v>
      </c>
      <c r="B18093" s="42" t="s">
        <v>8464</v>
      </c>
      <c r="C18093">
        <v>2019</v>
      </c>
      <c r="D18093" s="42" t="s">
        <v>9414</v>
      </c>
      <c r="E18093" t="b">
        <v>0</v>
      </c>
      <c r="F18093" s="42" t="s">
        <v>10947</v>
      </c>
    </row>
    <row r="18094" spans="1:6" x14ac:dyDescent="0.2">
      <c r="A18094" s="42" t="s">
        <v>5597</v>
      </c>
      <c r="B18094" s="42" t="s">
        <v>8464</v>
      </c>
      <c r="C18094">
        <v>2020</v>
      </c>
      <c r="D18094" s="42" t="s">
        <v>9418</v>
      </c>
      <c r="E18094" t="b">
        <v>0</v>
      </c>
      <c r="F18094" s="42" t="s">
        <v>10947</v>
      </c>
    </row>
    <row r="18095" spans="1:6" x14ac:dyDescent="0.2">
      <c r="A18095" s="42" t="s">
        <v>5599</v>
      </c>
      <c r="B18095" s="42" t="s">
        <v>8454</v>
      </c>
      <c r="C18095">
        <v>2013</v>
      </c>
      <c r="D18095" s="42" t="s">
        <v>8940</v>
      </c>
      <c r="E18095" t="b">
        <v>0</v>
      </c>
      <c r="F18095" s="42" t="s">
        <v>10900</v>
      </c>
    </row>
    <row r="18096" spans="1:6" x14ac:dyDescent="0.2">
      <c r="A18096" s="42" t="s">
        <v>5599</v>
      </c>
      <c r="B18096" s="42" t="s">
        <v>8454</v>
      </c>
      <c r="C18096">
        <v>2014</v>
      </c>
      <c r="D18096" s="42" t="s">
        <v>8586</v>
      </c>
      <c r="E18096" t="b">
        <v>0</v>
      </c>
      <c r="F18096" s="42" t="s">
        <v>10900</v>
      </c>
    </row>
    <row r="18097" spans="1:6" x14ac:dyDescent="0.2">
      <c r="A18097" s="42" t="s">
        <v>5599</v>
      </c>
      <c r="B18097" s="42" t="s">
        <v>8454</v>
      </c>
      <c r="C18097">
        <v>2015</v>
      </c>
      <c r="D18097" s="42" t="s">
        <v>10675</v>
      </c>
      <c r="E18097" t="b">
        <v>0</v>
      </c>
      <c r="F18097" s="42" t="s">
        <v>10900</v>
      </c>
    </row>
    <row r="18098" spans="1:6" x14ac:dyDescent="0.2">
      <c r="A18098" s="42" t="s">
        <v>5599</v>
      </c>
      <c r="B18098" s="42" t="s">
        <v>8454</v>
      </c>
      <c r="C18098">
        <v>2016</v>
      </c>
      <c r="D18098" s="42" t="s">
        <v>10882</v>
      </c>
      <c r="E18098" t="b">
        <v>0</v>
      </c>
      <c r="F18098" s="42" t="s">
        <v>10900</v>
      </c>
    </row>
    <row r="18099" spans="1:6" x14ac:dyDescent="0.2">
      <c r="A18099" s="42" t="s">
        <v>5599</v>
      </c>
      <c r="B18099" s="42" t="s">
        <v>8454</v>
      </c>
      <c r="C18099">
        <v>2017</v>
      </c>
      <c r="D18099" s="42" t="s">
        <v>8970</v>
      </c>
      <c r="E18099" t="b">
        <v>0</v>
      </c>
      <c r="F18099" s="42" t="s">
        <v>10900</v>
      </c>
    </row>
    <row r="18100" spans="1:6" x14ac:dyDescent="0.2">
      <c r="A18100" s="42" t="s">
        <v>5599</v>
      </c>
      <c r="B18100" s="42" t="s">
        <v>8454</v>
      </c>
      <c r="C18100">
        <v>2018</v>
      </c>
      <c r="D18100" s="42" t="s">
        <v>9122</v>
      </c>
      <c r="E18100" t="b">
        <v>0</v>
      </c>
      <c r="F18100" s="42" t="s">
        <v>10900</v>
      </c>
    </row>
    <row r="18101" spans="1:6" x14ac:dyDescent="0.2">
      <c r="A18101" s="42" t="s">
        <v>5599</v>
      </c>
      <c r="B18101" s="42" t="s">
        <v>8454</v>
      </c>
      <c r="C18101">
        <v>2019</v>
      </c>
      <c r="D18101" s="42" t="s">
        <v>8940</v>
      </c>
      <c r="E18101" t="b">
        <v>0</v>
      </c>
      <c r="F18101" s="42" t="s">
        <v>10900</v>
      </c>
    </row>
    <row r="18102" spans="1:6" x14ac:dyDescent="0.2">
      <c r="A18102" s="42" t="s">
        <v>5599</v>
      </c>
      <c r="B18102" s="42" t="s">
        <v>8462</v>
      </c>
      <c r="C18102">
        <v>2013</v>
      </c>
      <c r="D18102" s="42" t="s">
        <v>8940</v>
      </c>
      <c r="E18102" t="b">
        <v>0</v>
      </c>
      <c r="F18102" s="42" t="s">
        <v>10900</v>
      </c>
    </row>
    <row r="18103" spans="1:6" x14ac:dyDescent="0.2">
      <c r="A18103" s="42" t="s">
        <v>5599</v>
      </c>
      <c r="B18103" s="42" t="s">
        <v>8462</v>
      </c>
      <c r="C18103">
        <v>2014</v>
      </c>
      <c r="D18103" s="42" t="s">
        <v>8586</v>
      </c>
      <c r="E18103" t="b">
        <v>0</v>
      </c>
      <c r="F18103" s="42" t="s">
        <v>10900</v>
      </c>
    </row>
    <row r="18104" spans="1:6" x14ac:dyDescent="0.2">
      <c r="A18104" s="42" t="s">
        <v>5599</v>
      </c>
      <c r="B18104" s="42" t="s">
        <v>8462</v>
      </c>
      <c r="C18104">
        <v>2015</v>
      </c>
      <c r="D18104" s="42" t="s">
        <v>10675</v>
      </c>
      <c r="E18104" t="b">
        <v>0</v>
      </c>
      <c r="F18104" s="42" t="s">
        <v>10900</v>
      </c>
    </row>
    <row r="18105" spans="1:6" x14ac:dyDescent="0.2">
      <c r="A18105" s="42" t="s">
        <v>5599</v>
      </c>
      <c r="B18105" s="42" t="s">
        <v>8462</v>
      </c>
      <c r="C18105">
        <v>2016</v>
      </c>
      <c r="D18105" s="42" t="s">
        <v>10882</v>
      </c>
      <c r="E18105" t="b">
        <v>0</v>
      </c>
      <c r="F18105" s="42" t="s">
        <v>10900</v>
      </c>
    </row>
    <row r="18106" spans="1:6" x14ac:dyDescent="0.2">
      <c r="A18106" s="42" t="s">
        <v>5599</v>
      </c>
      <c r="B18106" s="42" t="s">
        <v>8462</v>
      </c>
      <c r="C18106">
        <v>2017</v>
      </c>
      <c r="D18106" s="42" t="s">
        <v>8970</v>
      </c>
      <c r="E18106" t="b">
        <v>0</v>
      </c>
      <c r="F18106" s="42" t="s">
        <v>10900</v>
      </c>
    </row>
    <row r="18107" spans="1:6" x14ac:dyDescent="0.2">
      <c r="A18107" s="42" t="s">
        <v>5599</v>
      </c>
      <c r="B18107" s="42" t="s">
        <v>8462</v>
      </c>
      <c r="C18107">
        <v>2018</v>
      </c>
      <c r="D18107" s="42" t="s">
        <v>9122</v>
      </c>
      <c r="E18107" t="b">
        <v>0</v>
      </c>
      <c r="F18107" s="42" t="s">
        <v>10900</v>
      </c>
    </row>
    <row r="18108" spans="1:6" x14ac:dyDescent="0.2">
      <c r="A18108" s="42" t="s">
        <v>5599</v>
      </c>
      <c r="B18108" s="42" t="s">
        <v>8462</v>
      </c>
      <c r="C18108">
        <v>2019</v>
      </c>
      <c r="D18108" s="42" t="s">
        <v>8940</v>
      </c>
      <c r="E18108" t="b">
        <v>0</v>
      </c>
      <c r="F18108" s="42" t="s">
        <v>10900</v>
      </c>
    </row>
    <row r="18109" spans="1:6" x14ac:dyDescent="0.2">
      <c r="A18109" s="42" t="s">
        <v>5599</v>
      </c>
      <c r="B18109" s="42" t="s">
        <v>8464</v>
      </c>
      <c r="C18109">
        <v>2013</v>
      </c>
      <c r="D18109" s="42" t="s">
        <v>8496</v>
      </c>
      <c r="E18109" t="b">
        <v>0</v>
      </c>
      <c r="F18109" s="42" t="s">
        <v>10900</v>
      </c>
    </row>
    <row r="18110" spans="1:6" x14ac:dyDescent="0.2">
      <c r="A18110" s="42" t="s">
        <v>5599</v>
      </c>
      <c r="B18110" s="42" t="s">
        <v>8464</v>
      </c>
      <c r="C18110">
        <v>2014</v>
      </c>
      <c r="D18110" s="42" t="s">
        <v>8496</v>
      </c>
      <c r="E18110" t="b">
        <v>0</v>
      </c>
      <c r="F18110" s="42" t="s">
        <v>10900</v>
      </c>
    </row>
    <row r="18111" spans="1:6" x14ac:dyDescent="0.2">
      <c r="A18111" s="42" t="s">
        <v>5599</v>
      </c>
      <c r="B18111" s="42" t="s">
        <v>8464</v>
      </c>
      <c r="C18111">
        <v>2015</v>
      </c>
      <c r="D18111" s="42" t="s">
        <v>8496</v>
      </c>
      <c r="E18111" t="b">
        <v>0</v>
      </c>
      <c r="F18111" s="42" t="s">
        <v>10900</v>
      </c>
    </row>
    <row r="18112" spans="1:6" x14ac:dyDescent="0.2">
      <c r="A18112" s="42" t="s">
        <v>5599</v>
      </c>
      <c r="B18112" s="42" t="s">
        <v>8464</v>
      </c>
      <c r="C18112">
        <v>2016</v>
      </c>
      <c r="D18112" s="42" t="s">
        <v>8496</v>
      </c>
      <c r="E18112" t="b">
        <v>0</v>
      </c>
      <c r="F18112" s="42" t="s">
        <v>10900</v>
      </c>
    </row>
    <row r="18113" spans="1:6" x14ac:dyDescent="0.2">
      <c r="A18113" s="42" t="s">
        <v>5599</v>
      </c>
      <c r="B18113" s="42" t="s">
        <v>8464</v>
      </c>
      <c r="C18113">
        <v>2017</v>
      </c>
      <c r="D18113" s="42" t="s">
        <v>9010</v>
      </c>
      <c r="E18113" t="b">
        <v>0</v>
      </c>
      <c r="F18113" s="42" t="s">
        <v>10900</v>
      </c>
    </row>
    <row r="18114" spans="1:6" x14ac:dyDescent="0.2">
      <c r="A18114" s="42" t="s">
        <v>5599</v>
      </c>
      <c r="B18114" s="42" t="s">
        <v>8464</v>
      </c>
      <c r="C18114">
        <v>2018</v>
      </c>
      <c r="D18114" s="42" t="s">
        <v>9015</v>
      </c>
      <c r="E18114" t="b">
        <v>0</v>
      </c>
      <c r="F18114" s="42" t="s">
        <v>10900</v>
      </c>
    </row>
    <row r="18115" spans="1:6" x14ac:dyDescent="0.2">
      <c r="A18115" s="42" t="s">
        <v>5599</v>
      </c>
      <c r="B18115" s="42" t="s">
        <v>8464</v>
      </c>
      <c r="C18115">
        <v>2019</v>
      </c>
      <c r="D18115" s="42" t="s">
        <v>9015</v>
      </c>
      <c r="E18115" t="b">
        <v>0</v>
      </c>
      <c r="F18115" s="42" t="s">
        <v>10900</v>
      </c>
    </row>
    <row r="18116" spans="1:6" x14ac:dyDescent="0.2">
      <c r="A18116" s="42" t="s">
        <v>5611</v>
      </c>
      <c r="B18116" s="42" t="s">
        <v>8454</v>
      </c>
      <c r="C18116">
        <v>2014</v>
      </c>
      <c r="D18116" s="42" t="s">
        <v>8465</v>
      </c>
      <c r="E18116" t="b">
        <v>0</v>
      </c>
      <c r="F18116" s="42" t="s">
        <v>8718</v>
      </c>
    </row>
    <row r="18117" spans="1:6" x14ac:dyDescent="0.2">
      <c r="A18117" s="42" t="s">
        <v>5611</v>
      </c>
      <c r="B18117" s="42" t="s">
        <v>8454</v>
      </c>
      <c r="C18117">
        <v>2015</v>
      </c>
      <c r="D18117" s="42" t="s">
        <v>8719</v>
      </c>
      <c r="E18117" t="b">
        <v>0</v>
      </c>
      <c r="F18117" s="42" t="s">
        <v>8718</v>
      </c>
    </row>
    <row r="18118" spans="1:6" x14ac:dyDescent="0.2">
      <c r="A18118" s="42" t="s">
        <v>5611</v>
      </c>
      <c r="B18118" s="42" t="s">
        <v>8454</v>
      </c>
      <c r="C18118">
        <v>2016</v>
      </c>
      <c r="D18118" s="42" t="s">
        <v>8720</v>
      </c>
      <c r="E18118" t="b">
        <v>0</v>
      </c>
      <c r="F18118" s="42" t="s">
        <v>8718</v>
      </c>
    </row>
    <row r="18119" spans="1:6" x14ac:dyDescent="0.2">
      <c r="A18119" s="42" t="s">
        <v>5611</v>
      </c>
      <c r="B18119" s="42" t="s">
        <v>8454</v>
      </c>
      <c r="C18119">
        <v>2017</v>
      </c>
      <c r="D18119" s="42" t="s">
        <v>8721</v>
      </c>
      <c r="E18119" t="b">
        <v>0</v>
      </c>
      <c r="F18119" s="42" t="s">
        <v>8718</v>
      </c>
    </row>
    <row r="18120" spans="1:6" x14ac:dyDescent="0.2">
      <c r="A18120" s="42" t="s">
        <v>5611</v>
      </c>
      <c r="B18120" s="42" t="s">
        <v>8454</v>
      </c>
      <c r="C18120">
        <v>2018</v>
      </c>
      <c r="D18120" s="42" t="s">
        <v>8722</v>
      </c>
      <c r="E18120" t="b">
        <v>0</v>
      </c>
      <c r="F18120" s="42" t="s">
        <v>8718</v>
      </c>
    </row>
    <row r="18121" spans="1:6" x14ac:dyDescent="0.2">
      <c r="A18121" s="42" t="s">
        <v>5611</v>
      </c>
      <c r="B18121" s="42" t="s">
        <v>8454</v>
      </c>
      <c r="C18121">
        <v>2019</v>
      </c>
      <c r="D18121" s="42" t="s">
        <v>8723</v>
      </c>
      <c r="E18121" t="b">
        <v>0</v>
      </c>
      <c r="F18121" s="42" t="s">
        <v>8718</v>
      </c>
    </row>
    <row r="18122" spans="1:6" x14ac:dyDescent="0.2">
      <c r="A18122" s="42" t="s">
        <v>5611</v>
      </c>
      <c r="B18122" s="42" t="s">
        <v>8454</v>
      </c>
      <c r="C18122">
        <v>2020</v>
      </c>
      <c r="D18122" s="42" t="s">
        <v>8724</v>
      </c>
      <c r="E18122" t="b">
        <v>0</v>
      </c>
      <c r="F18122" s="42" t="s">
        <v>8718</v>
      </c>
    </row>
    <row r="18123" spans="1:6" x14ac:dyDescent="0.2">
      <c r="A18123" s="42" t="s">
        <v>5611</v>
      </c>
      <c r="B18123" s="42" t="s">
        <v>8462</v>
      </c>
      <c r="C18123">
        <v>2014</v>
      </c>
      <c r="D18123" s="42" t="s">
        <v>8725</v>
      </c>
      <c r="E18123" t="b">
        <v>0</v>
      </c>
      <c r="F18123" s="42" t="s">
        <v>8718</v>
      </c>
    </row>
    <row r="18124" spans="1:6" x14ac:dyDescent="0.2">
      <c r="A18124" s="42" t="s">
        <v>5611</v>
      </c>
      <c r="B18124" s="42" t="s">
        <v>8462</v>
      </c>
      <c r="C18124">
        <v>2015</v>
      </c>
      <c r="D18124" s="42" t="s">
        <v>8719</v>
      </c>
      <c r="E18124" t="b">
        <v>0</v>
      </c>
      <c r="F18124" s="42" t="s">
        <v>8718</v>
      </c>
    </row>
    <row r="18125" spans="1:6" x14ac:dyDescent="0.2">
      <c r="A18125" s="42" t="s">
        <v>5611</v>
      </c>
      <c r="B18125" s="42" t="s">
        <v>8462</v>
      </c>
      <c r="C18125">
        <v>2016</v>
      </c>
      <c r="D18125" s="42" t="s">
        <v>8720</v>
      </c>
      <c r="E18125" t="b">
        <v>0</v>
      </c>
      <c r="F18125" s="42" t="s">
        <v>8718</v>
      </c>
    </row>
    <row r="18126" spans="1:6" x14ac:dyDescent="0.2">
      <c r="A18126" s="42" t="s">
        <v>5611</v>
      </c>
      <c r="B18126" s="42" t="s">
        <v>8462</v>
      </c>
      <c r="C18126">
        <v>2017</v>
      </c>
      <c r="D18126" s="42" t="s">
        <v>8721</v>
      </c>
      <c r="E18126" t="b">
        <v>0</v>
      </c>
      <c r="F18126" s="42" t="s">
        <v>8718</v>
      </c>
    </row>
    <row r="18127" spans="1:6" x14ac:dyDescent="0.2">
      <c r="A18127" s="42" t="s">
        <v>5611</v>
      </c>
      <c r="B18127" s="42" t="s">
        <v>8462</v>
      </c>
      <c r="C18127">
        <v>2018</v>
      </c>
      <c r="D18127" s="42" t="s">
        <v>8722</v>
      </c>
      <c r="E18127" t="b">
        <v>0</v>
      </c>
      <c r="F18127" s="42" t="s">
        <v>8718</v>
      </c>
    </row>
    <row r="18128" spans="1:6" x14ac:dyDescent="0.2">
      <c r="A18128" s="42" t="s">
        <v>5611</v>
      </c>
      <c r="B18128" s="42" t="s">
        <v>8462</v>
      </c>
      <c r="C18128">
        <v>2019</v>
      </c>
      <c r="D18128" s="42" t="s">
        <v>8723</v>
      </c>
      <c r="E18128" t="b">
        <v>0</v>
      </c>
      <c r="F18128" s="42" t="s">
        <v>8718</v>
      </c>
    </row>
    <row r="18129" spans="1:6" x14ac:dyDescent="0.2">
      <c r="A18129" s="42" t="s">
        <v>5611</v>
      </c>
      <c r="B18129" s="42" t="s">
        <v>8462</v>
      </c>
      <c r="C18129">
        <v>2020</v>
      </c>
      <c r="D18129" s="42" t="s">
        <v>8482</v>
      </c>
      <c r="E18129" t="b">
        <v>0</v>
      </c>
      <c r="F18129" s="42" t="s">
        <v>8718</v>
      </c>
    </row>
    <row r="18130" spans="1:6" x14ac:dyDescent="0.2">
      <c r="A18130" s="42" t="s">
        <v>5611</v>
      </c>
      <c r="B18130" s="42" t="s">
        <v>8464</v>
      </c>
      <c r="C18130">
        <v>2014</v>
      </c>
      <c r="D18130" s="42" t="s">
        <v>8650</v>
      </c>
      <c r="E18130" t="b">
        <v>0</v>
      </c>
      <c r="F18130" s="42" t="s">
        <v>8718</v>
      </c>
    </row>
    <row r="18131" spans="1:6" x14ac:dyDescent="0.2">
      <c r="A18131" s="42" t="s">
        <v>5611</v>
      </c>
      <c r="B18131" s="42" t="s">
        <v>8464</v>
      </c>
      <c r="C18131">
        <v>2015</v>
      </c>
      <c r="D18131" s="42" t="s">
        <v>8726</v>
      </c>
      <c r="E18131" t="b">
        <v>0</v>
      </c>
      <c r="F18131" s="42" t="s">
        <v>8718</v>
      </c>
    </row>
    <row r="18132" spans="1:6" x14ac:dyDescent="0.2">
      <c r="A18132" s="42" t="s">
        <v>5611</v>
      </c>
      <c r="B18132" s="42" t="s">
        <v>8464</v>
      </c>
      <c r="C18132">
        <v>2016</v>
      </c>
      <c r="D18132" s="42" t="s">
        <v>8726</v>
      </c>
      <c r="E18132" t="b">
        <v>0</v>
      </c>
      <c r="F18132" s="42" t="s">
        <v>8718</v>
      </c>
    </row>
    <row r="18133" spans="1:6" x14ac:dyDescent="0.2">
      <c r="A18133" s="42" t="s">
        <v>5611</v>
      </c>
      <c r="B18133" s="42" t="s">
        <v>8464</v>
      </c>
      <c r="C18133">
        <v>2017</v>
      </c>
      <c r="D18133" s="42" t="s">
        <v>8727</v>
      </c>
      <c r="E18133" t="b">
        <v>0</v>
      </c>
      <c r="F18133" s="42" t="s">
        <v>8718</v>
      </c>
    </row>
    <row r="18134" spans="1:6" x14ac:dyDescent="0.2">
      <c r="A18134" s="42" t="s">
        <v>5611</v>
      </c>
      <c r="B18134" s="42" t="s">
        <v>8464</v>
      </c>
      <c r="C18134">
        <v>2018</v>
      </c>
      <c r="D18134" s="42" t="s">
        <v>8726</v>
      </c>
      <c r="E18134" t="b">
        <v>0</v>
      </c>
      <c r="F18134" s="42" t="s">
        <v>8718</v>
      </c>
    </row>
    <row r="18135" spans="1:6" x14ac:dyDescent="0.2">
      <c r="A18135" s="42" t="s">
        <v>5611</v>
      </c>
      <c r="B18135" s="42" t="s">
        <v>8464</v>
      </c>
      <c r="C18135">
        <v>2019</v>
      </c>
      <c r="D18135" s="42" t="s">
        <v>8598</v>
      </c>
      <c r="E18135" t="b">
        <v>0</v>
      </c>
      <c r="F18135" s="42" t="s">
        <v>8718</v>
      </c>
    </row>
    <row r="18136" spans="1:6" x14ac:dyDescent="0.2">
      <c r="A18136" s="42" t="s">
        <v>5611</v>
      </c>
      <c r="B18136" s="42" t="s">
        <v>8464</v>
      </c>
      <c r="C18136">
        <v>2020</v>
      </c>
      <c r="D18136" s="42" t="s">
        <v>8596</v>
      </c>
      <c r="E18136" t="b">
        <v>0</v>
      </c>
      <c r="F18136" s="42" t="s">
        <v>8718</v>
      </c>
    </row>
    <row r="18137" spans="1:6" x14ac:dyDescent="0.2">
      <c r="A18137" s="42" t="s">
        <v>5613</v>
      </c>
      <c r="B18137" s="42" t="s">
        <v>8454</v>
      </c>
      <c r="C18137">
        <v>2013</v>
      </c>
      <c r="D18137" s="42" t="s">
        <v>8823</v>
      </c>
      <c r="E18137" t="b">
        <v>0</v>
      </c>
      <c r="F18137" s="42" t="s">
        <v>10640</v>
      </c>
    </row>
    <row r="18138" spans="1:6" x14ac:dyDescent="0.2">
      <c r="A18138" s="42" t="s">
        <v>5613</v>
      </c>
      <c r="B18138" s="42" t="s">
        <v>8454</v>
      </c>
      <c r="C18138">
        <v>2014</v>
      </c>
      <c r="D18138" s="42" t="s">
        <v>8713</v>
      </c>
      <c r="E18138" t="b">
        <v>0</v>
      </c>
      <c r="F18138" s="42" t="s">
        <v>10640</v>
      </c>
    </row>
    <row r="18139" spans="1:6" x14ac:dyDescent="0.2">
      <c r="A18139" s="42" t="s">
        <v>5613</v>
      </c>
      <c r="B18139" s="42" t="s">
        <v>8454</v>
      </c>
      <c r="C18139">
        <v>2015</v>
      </c>
      <c r="D18139" s="42" t="s">
        <v>9126</v>
      </c>
      <c r="E18139" t="b">
        <v>0</v>
      </c>
      <c r="F18139" s="42" t="s">
        <v>10640</v>
      </c>
    </row>
    <row r="18140" spans="1:6" x14ac:dyDescent="0.2">
      <c r="A18140" s="42" t="s">
        <v>5613</v>
      </c>
      <c r="B18140" s="42" t="s">
        <v>8454</v>
      </c>
      <c r="C18140">
        <v>2016</v>
      </c>
      <c r="D18140" s="42" t="s">
        <v>8826</v>
      </c>
      <c r="E18140" t="b">
        <v>0</v>
      </c>
      <c r="F18140" s="42" t="s">
        <v>10640</v>
      </c>
    </row>
    <row r="18141" spans="1:6" x14ac:dyDescent="0.2">
      <c r="A18141" s="42" t="s">
        <v>5613</v>
      </c>
      <c r="B18141" s="42" t="s">
        <v>8454</v>
      </c>
      <c r="C18141">
        <v>2017</v>
      </c>
      <c r="D18141" s="42" t="s">
        <v>9405</v>
      </c>
      <c r="E18141" t="b">
        <v>0</v>
      </c>
      <c r="F18141" s="42" t="s">
        <v>10640</v>
      </c>
    </row>
    <row r="18142" spans="1:6" x14ac:dyDescent="0.2">
      <c r="A18142" s="42" t="s">
        <v>5613</v>
      </c>
      <c r="B18142" s="42" t="s">
        <v>8454</v>
      </c>
      <c r="C18142">
        <v>2018</v>
      </c>
      <c r="D18142" s="42" t="s">
        <v>9005</v>
      </c>
      <c r="E18142" t="b">
        <v>0</v>
      </c>
      <c r="F18142" s="42" t="s">
        <v>10640</v>
      </c>
    </row>
    <row r="18143" spans="1:6" x14ac:dyDescent="0.2">
      <c r="A18143" s="42" t="s">
        <v>5613</v>
      </c>
      <c r="B18143" s="42" t="s">
        <v>8454</v>
      </c>
      <c r="C18143">
        <v>2019</v>
      </c>
      <c r="D18143" s="42" t="s">
        <v>9427</v>
      </c>
      <c r="E18143" t="b">
        <v>0</v>
      </c>
      <c r="F18143" s="42" t="s">
        <v>10640</v>
      </c>
    </row>
    <row r="18144" spans="1:6" x14ac:dyDescent="0.2">
      <c r="A18144" s="42" t="s">
        <v>5613</v>
      </c>
      <c r="B18144" s="42" t="s">
        <v>8462</v>
      </c>
      <c r="C18144">
        <v>2013</v>
      </c>
      <c r="D18144" s="42" t="s">
        <v>8690</v>
      </c>
      <c r="E18144" t="b">
        <v>0</v>
      </c>
      <c r="F18144" s="42" t="s">
        <v>10640</v>
      </c>
    </row>
    <row r="18145" spans="1:6" x14ac:dyDescent="0.2">
      <c r="A18145" s="42" t="s">
        <v>5613</v>
      </c>
      <c r="B18145" s="42" t="s">
        <v>8462</v>
      </c>
      <c r="C18145">
        <v>2014</v>
      </c>
      <c r="D18145" s="42" t="s">
        <v>9040</v>
      </c>
      <c r="E18145" t="b">
        <v>0</v>
      </c>
      <c r="F18145" s="42" t="s">
        <v>10640</v>
      </c>
    </row>
    <row r="18146" spans="1:6" x14ac:dyDescent="0.2">
      <c r="A18146" s="42" t="s">
        <v>5613</v>
      </c>
      <c r="B18146" s="42" t="s">
        <v>8462</v>
      </c>
      <c r="C18146">
        <v>2015</v>
      </c>
      <c r="D18146" s="42" t="s">
        <v>9124</v>
      </c>
      <c r="E18146" t="b">
        <v>0</v>
      </c>
      <c r="F18146" s="42" t="s">
        <v>10640</v>
      </c>
    </row>
    <row r="18147" spans="1:6" x14ac:dyDescent="0.2">
      <c r="A18147" s="42" t="s">
        <v>5613</v>
      </c>
      <c r="B18147" s="42" t="s">
        <v>8462</v>
      </c>
      <c r="C18147">
        <v>2016</v>
      </c>
      <c r="D18147" s="42" t="s">
        <v>9284</v>
      </c>
      <c r="E18147" t="b">
        <v>0</v>
      </c>
      <c r="F18147" s="42" t="s">
        <v>10640</v>
      </c>
    </row>
    <row r="18148" spans="1:6" x14ac:dyDescent="0.2">
      <c r="A18148" s="42" t="s">
        <v>5613</v>
      </c>
      <c r="B18148" s="42" t="s">
        <v>8462</v>
      </c>
      <c r="C18148">
        <v>2017</v>
      </c>
      <c r="D18148" s="42" t="s">
        <v>9160</v>
      </c>
      <c r="E18148" t="b">
        <v>0</v>
      </c>
      <c r="F18148" s="42" t="s">
        <v>10640</v>
      </c>
    </row>
    <row r="18149" spans="1:6" x14ac:dyDescent="0.2">
      <c r="A18149" s="42" t="s">
        <v>5613</v>
      </c>
      <c r="B18149" s="42" t="s">
        <v>8462</v>
      </c>
      <c r="C18149">
        <v>2018</v>
      </c>
      <c r="D18149" s="42" t="s">
        <v>8644</v>
      </c>
      <c r="E18149" t="b">
        <v>0</v>
      </c>
      <c r="F18149" s="42" t="s">
        <v>10640</v>
      </c>
    </row>
    <row r="18150" spans="1:6" x14ac:dyDescent="0.2">
      <c r="A18150" s="42" t="s">
        <v>5613</v>
      </c>
      <c r="B18150" s="42" t="s">
        <v>8462</v>
      </c>
      <c r="C18150">
        <v>2019</v>
      </c>
      <c r="D18150" s="42" t="s">
        <v>10394</v>
      </c>
      <c r="E18150" t="b">
        <v>0</v>
      </c>
      <c r="F18150" s="42" t="s">
        <v>10640</v>
      </c>
    </row>
    <row r="18151" spans="1:6" x14ac:dyDescent="0.2">
      <c r="A18151" s="42" t="s">
        <v>5613</v>
      </c>
      <c r="B18151" s="42" t="s">
        <v>8464</v>
      </c>
      <c r="C18151">
        <v>2013</v>
      </c>
      <c r="D18151" s="42" t="s">
        <v>9318</v>
      </c>
      <c r="E18151" t="b">
        <v>0</v>
      </c>
      <c r="F18151" s="42" t="s">
        <v>10640</v>
      </c>
    </row>
    <row r="18152" spans="1:6" x14ac:dyDescent="0.2">
      <c r="A18152" s="42" t="s">
        <v>5613</v>
      </c>
      <c r="B18152" s="42" t="s">
        <v>8464</v>
      </c>
      <c r="C18152">
        <v>2014</v>
      </c>
      <c r="D18152" s="42" t="s">
        <v>9318</v>
      </c>
      <c r="E18152" t="b">
        <v>0</v>
      </c>
      <c r="F18152" s="42" t="s">
        <v>10640</v>
      </c>
    </row>
    <row r="18153" spans="1:6" x14ac:dyDescent="0.2">
      <c r="A18153" s="42" t="s">
        <v>5613</v>
      </c>
      <c r="B18153" s="42" t="s">
        <v>8464</v>
      </c>
      <c r="C18153">
        <v>2015</v>
      </c>
      <c r="D18153" s="42" t="s">
        <v>9318</v>
      </c>
      <c r="E18153" t="b">
        <v>0</v>
      </c>
      <c r="F18153" s="42" t="s">
        <v>10640</v>
      </c>
    </row>
    <row r="18154" spans="1:6" x14ac:dyDescent="0.2">
      <c r="A18154" s="42" t="s">
        <v>5613</v>
      </c>
      <c r="B18154" s="42" t="s">
        <v>8464</v>
      </c>
      <c r="C18154">
        <v>2016</v>
      </c>
      <c r="D18154" s="42" t="s">
        <v>8593</v>
      </c>
      <c r="E18154" t="b">
        <v>0</v>
      </c>
      <c r="F18154" s="42" t="s">
        <v>10640</v>
      </c>
    </row>
    <row r="18155" spans="1:6" x14ac:dyDescent="0.2">
      <c r="A18155" s="42" t="s">
        <v>5613</v>
      </c>
      <c r="B18155" s="42" t="s">
        <v>8464</v>
      </c>
      <c r="C18155">
        <v>2017</v>
      </c>
      <c r="D18155" s="42" t="s">
        <v>9012</v>
      </c>
      <c r="E18155" t="b">
        <v>0</v>
      </c>
      <c r="F18155" s="42" t="s">
        <v>10640</v>
      </c>
    </row>
    <row r="18156" spans="1:6" x14ac:dyDescent="0.2">
      <c r="A18156" s="42" t="s">
        <v>5613</v>
      </c>
      <c r="B18156" s="42" t="s">
        <v>8464</v>
      </c>
      <c r="C18156">
        <v>2018</v>
      </c>
      <c r="D18156" s="42" t="s">
        <v>8655</v>
      </c>
      <c r="E18156" t="b">
        <v>0</v>
      </c>
      <c r="F18156" s="42" t="s">
        <v>10640</v>
      </c>
    </row>
    <row r="18157" spans="1:6" x14ac:dyDescent="0.2">
      <c r="A18157" s="42" t="s">
        <v>5613</v>
      </c>
      <c r="B18157" s="42" t="s">
        <v>8464</v>
      </c>
      <c r="C18157">
        <v>2019</v>
      </c>
      <c r="D18157" s="42" t="s">
        <v>8828</v>
      </c>
      <c r="E18157" t="b">
        <v>0</v>
      </c>
      <c r="F18157" s="42" t="s">
        <v>10640</v>
      </c>
    </row>
    <row r="18158" spans="1:6" x14ac:dyDescent="0.2">
      <c r="A18158" s="42" t="s">
        <v>5615</v>
      </c>
      <c r="B18158" s="42" t="s">
        <v>8454</v>
      </c>
      <c r="C18158">
        <v>2013</v>
      </c>
      <c r="D18158" s="42" t="s">
        <v>9463</v>
      </c>
      <c r="E18158" t="b">
        <v>0</v>
      </c>
      <c r="F18158" s="42" t="s">
        <v>10942</v>
      </c>
    </row>
    <row r="18159" spans="1:6" x14ac:dyDescent="0.2">
      <c r="A18159" s="42" t="s">
        <v>5615</v>
      </c>
      <c r="B18159" s="42" t="s">
        <v>8454</v>
      </c>
      <c r="C18159">
        <v>2014</v>
      </c>
      <c r="D18159" s="42" t="s">
        <v>8558</v>
      </c>
      <c r="E18159" t="b">
        <v>0</v>
      </c>
      <c r="F18159" s="42" t="s">
        <v>10942</v>
      </c>
    </row>
    <row r="18160" spans="1:6" x14ac:dyDescent="0.2">
      <c r="A18160" s="42" t="s">
        <v>5615</v>
      </c>
      <c r="B18160" s="42" t="s">
        <v>8454</v>
      </c>
      <c r="C18160">
        <v>2015</v>
      </c>
      <c r="D18160" s="42" t="s">
        <v>8491</v>
      </c>
      <c r="E18160" t="b">
        <v>0</v>
      </c>
      <c r="F18160" s="42" t="s">
        <v>10942</v>
      </c>
    </row>
    <row r="18161" spans="1:6" x14ac:dyDescent="0.2">
      <c r="A18161" s="42" t="s">
        <v>5615</v>
      </c>
      <c r="B18161" s="42" t="s">
        <v>8454</v>
      </c>
      <c r="C18161">
        <v>2016</v>
      </c>
      <c r="D18161" s="42" t="s">
        <v>8625</v>
      </c>
      <c r="E18161" t="b">
        <v>0</v>
      </c>
      <c r="F18161" s="42" t="s">
        <v>10942</v>
      </c>
    </row>
    <row r="18162" spans="1:6" x14ac:dyDescent="0.2">
      <c r="A18162" s="42" t="s">
        <v>5615</v>
      </c>
      <c r="B18162" s="42" t="s">
        <v>8454</v>
      </c>
      <c r="C18162">
        <v>2017</v>
      </c>
      <c r="D18162" s="42" t="s">
        <v>9134</v>
      </c>
      <c r="E18162" t="b">
        <v>0</v>
      </c>
      <c r="F18162" s="42" t="s">
        <v>10942</v>
      </c>
    </row>
    <row r="18163" spans="1:6" x14ac:dyDescent="0.2">
      <c r="A18163" s="42" t="s">
        <v>5615</v>
      </c>
      <c r="B18163" s="42" t="s">
        <v>8454</v>
      </c>
      <c r="C18163">
        <v>2018</v>
      </c>
      <c r="D18163" s="42" t="s">
        <v>9244</v>
      </c>
      <c r="E18163" t="b">
        <v>0</v>
      </c>
      <c r="F18163" s="42" t="s">
        <v>10942</v>
      </c>
    </row>
    <row r="18164" spans="1:6" x14ac:dyDescent="0.2">
      <c r="A18164" s="42" t="s">
        <v>5615</v>
      </c>
      <c r="B18164" s="42" t="s">
        <v>8454</v>
      </c>
      <c r="C18164">
        <v>2019</v>
      </c>
      <c r="D18164" s="42" t="s">
        <v>8524</v>
      </c>
      <c r="E18164" t="b">
        <v>0</v>
      </c>
      <c r="F18164" s="42" t="s">
        <v>10942</v>
      </c>
    </row>
    <row r="18165" spans="1:6" x14ac:dyDescent="0.2">
      <c r="A18165" s="42" t="s">
        <v>5615</v>
      </c>
      <c r="B18165" s="42" t="s">
        <v>8462</v>
      </c>
      <c r="C18165">
        <v>2013</v>
      </c>
      <c r="D18165" s="42" t="s">
        <v>9222</v>
      </c>
      <c r="E18165" t="b">
        <v>0</v>
      </c>
      <c r="F18165" s="42" t="s">
        <v>10942</v>
      </c>
    </row>
    <row r="18166" spans="1:6" x14ac:dyDescent="0.2">
      <c r="A18166" s="42" t="s">
        <v>5615</v>
      </c>
      <c r="B18166" s="42" t="s">
        <v>8462</v>
      </c>
      <c r="C18166">
        <v>2014</v>
      </c>
      <c r="D18166" s="42" t="s">
        <v>9234</v>
      </c>
      <c r="E18166" t="b">
        <v>0</v>
      </c>
      <c r="F18166" s="42" t="s">
        <v>10942</v>
      </c>
    </row>
    <row r="18167" spans="1:6" x14ac:dyDescent="0.2">
      <c r="A18167" s="42" t="s">
        <v>5615</v>
      </c>
      <c r="B18167" s="42" t="s">
        <v>8462</v>
      </c>
      <c r="C18167">
        <v>2015</v>
      </c>
      <c r="D18167" s="42" t="s">
        <v>9132</v>
      </c>
      <c r="E18167" t="b">
        <v>0</v>
      </c>
      <c r="F18167" s="42" t="s">
        <v>10942</v>
      </c>
    </row>
    <row r="18168" spans="1:6" x14ac:dyDescent="0.2">
      <c r="A18168" s="42" t="s">
        <v>5615</v>
      </c>
      <c r="B18168" s="42" t="s">
        <v>8462</v>
      </c>
      <c r="C18168">
        <v>2016</v>
      </c>
      <c r="D18168" s="42" t="s">
        <v>8455</v>
      </c>
      <c r="E18168" t="b">
        <v>0</v>
      </c>
      <c r="F18168" s="42" t="s">
        <v>10942</v>
      </c>
    </row>
    <row r="18169" spans="1:6" x14ac:dyDescent="0.2">
      <c r="A18169" s="42" t="s">
        <v>5615</v>
      </c>
      <c r="B18169" s="42" t="s">
        <v>8462</v>
      </c>
      <c r="C18169">
        <v>2017</v>
      </c>
      <c r="D18169" s="42" t="s">
        <v>8703</v>
      </c>
      <c r="E18169" t="b">
        <v>0</v>
      </c>
      <c r="F18169" s="42" t="s">
        <v>10942</v>
      </c>
    </row>
    <row r="18170" spans="1:6" x14ac:dyDescent="0.2">
      <c r="A18170" s="42" t="s">
        <v>5615</v>
      </c>
      <c r="B18170" s="42" t="s">
        <v>8462</v>
      </c>
      <c r="C18170">
        <v>2018</v>
      </c>
      <c r="D18170" s="42" t="s">
        <v>9325</v>
      </c>
      <c r="E18170" t="b">
        <v>0</v>
      </c>
      <c r="F18170" s="42" t="s">
        <v>10942</v>
      </c>
    </row>
    <row r="18171" spans="1:6" x14ac:dyDescent="0.2">
      <c r="A18171" s="42" t="s">
        <v>5615</v>
      </c>
      <c r="B18171" s="42" t="s">
        <v>8462</v>
      </c>
      <c r="C18171">
        <v>2019</v>
      </c>
      <c r="D18171" s="42" t="s">
        <v>9081</v>
      </c>
      <c r="E18171" t="b">
        <v>0</v>
      </c>
      <c r="F18171" s="42" t="s">
        <v>10942</v>
      </c>
    </row>
    <row r="18172" spans="1:6" x14ac:dyDescent="0.2">
      <c r="A18172" s="42" t="s">
        <v>5615</v>
      </c>
      <c r="B18172" s="42" t="s">
        <v>8464</v>
      </c>
      <c r="C18172">
        <v>2013</v>
      </c>
      <c r="D18172" s="42" t="s">
        <v>8972</v>
      </c>
      <c r="E18172" t="b">
        <v>0</v>
      </c>
      <c r="F18172" s="42" t="s">
        <v>10942</v>
      </c>
    </row>
    <row r="18173" spans="1:6" x14ac:dyDescent="0.2">
      <c r="A18173" s="42" t="s">
        <v>5615</v>
      </c>
      <c r="B18173" s="42" t="s">
        <v>8464</v>
      </c>
      <c r="C18173">
        <v>2014</v>
      </c>
      <c r="D18173" s="42" t="s">
        <v>8600</v>
      </c>
      <c r="E18173" t="b">
        <v>0</v>
      </c>
      <c r="F18173" s="42" t="s">
        <v>10942</v>
      </c>
    </row>
    <row r="18174" spans="1:6" x14ac:dyDescent="0.2">
      <c r="A18174" s="42" t="s">
        <v>5615</v>
      </c>
      <c r="B18174" s="42" t="s">
        <v>8464</v>
      </c>
      <c r="C18174">
        <v>2015</v>
      </c>
      <c r="D18174" s="42" t="s">
        <v>8823</v>
      </c>
      <c r="E18174" t="b">
        <v>0</v>
      </c>
      <c r="F18174" s="42" t="s">
        <v>10942</v>
      </c>
    </row>
    <row r="18175" spans="1:6" x14ac:dyDescent="0.2">
      <c r="A18175" s="42" t="s">
        <v>5615</v>
      </c>
      <c r="B18175" s="42" t="s">
        <v>8464</v>
      </c>
      <c r="C18175">
        <v>2016</v>
      </c>
      <c r="D18175" s="42" t="s">
        <v>8712</v>
      </c>
      <c r="E18175" t="b">
        <v>0</v>
      </c>
      <c r="F18175" s="42" t="s">
        <v>10942</v>
      </c>
    </row>
    <row r="18176" spans="1:6" x14ac:dyDescent="0.2">
      <c r="A18176" s="42" t="s">
        <v>5615</v>
      </c>
      <c r="B18176" s="42" t="s">
        <v>8464</v>
      </c>
      <c r="C18176">
        <v>2017</v>
      </c>
      <c r="D18176" s="42" t="s">
        <v>8825</v>
      </c>
      <c r="E18176" t="b">
        <v>0</v>
      </c>
      <c r="F18176" s="42" t="s">
        <v>10942</v>
      </c>
    </row>
    <row r="18177" spans="1:6" x14ac:dyDescent="0.2">
      <c r="A18177" s="42" t="s">
        <v>5615</v>
      </c>
      <c r="B18177" s="42" t="s">
        <v>8464</v>
      </c>
      <c r="C18177">
        <v>2018</v>
      </c>
      <c r="D18177" s="42" t="s">
        <v>9124</v>
      </c>
      <c r="E18177" t="b">
        <v>0</v>
      </c>
      <c r="F18177" s="42" t="s">
        <v>10942</v>
      </c>
    </row>
    <row r="18178" spans="1:6" x14ac:dyDescent="0.2">
      <c r="A18178" s="42" t="s">
        <v>5615</v>
      </c>
      <c r="B18178" s="42" t="s">
        <v>8464</v>
      </c>
      <c r="C18178">
        <v>2019</v>
      </c>
      <c r="D18178" s="42" t="s">
        <v>8595</v>
      </c>
      <c r="E18178" t="b">
        <v>0</v>
      </c>
      <c r="F18178" s="42" t="s">
        <v>10942</v>
      </c>
    </row>
    <row r="18179" spans="1:6" x14ac:dyDescent="0.2">
      <c r="A18179" s="42" t="s">
        <v>5617</v>
      </c>
      <c r="B18179" s="42" t="s">
        <v>8454</v>
      </c>
      <c r="C18179">
        <v>2012</v>
      </c>
      <c r="D18179" s="42" t="s">
        <v>8482</v>
      </c>
      <c r="E18179" t="b">
        <v>0</v>
      </c>
      <c r="F18179" s="42" t="s">
        <v>10972</v>
      </c>
    </row>
    <row r="18180" spans="1:6" x14ac:dyDescent="0.2">
      <c r="A18180" s="42" t="s">
        <v>5617</v>
      </c>
      <c r="B18180" s="42" t="s">
        <v>8454</v>
      </c>
      <c r="C18180">
        <v>2013</v>
      </c>
      <c r="D18180" s="42" t="s">
        <v>8482</v>
      </c>
      <c r="E18180" t="b">
        <v>0</v>
      </c>
      <c r="F18180" s="42" t="s">
        <v>10972</v>
      </c>
    </row>
    <row r="18181" spans="1:6" x14ac:dyDescent="0.2">
      <c r="A18181" s="42" t="s">
        <v>5617</v>
      </c>
      <c r="B18181" s="42" t="s">
        <v>8454</v>
      </c>
      <c r="C18181">
        <v>2014</v>
      </c>
      <c r="D18181" s="42" t="s">
        <v>8482</v>
      </c>
      <c r="E18181" t="b">
        <v>0</v>
      </c>
      <c r="F18181" s="42" t="s">
        <v>10972</v>
      </c>
    </row>
    <row r="18182" spans="1:6" x14ac:dyDescent="0.2">
      <c r="A18182" s="42" t="s">
        <v>5617</v>
      </c>
      <c r="B18182" s="42" t="s">
        <v>8454</v>
      </c>
      <c r="C18182">
        <v>2015</v>
      </c>
      <c r="D18182" s="42" t="s">
        <v>9165</v>
      </c>
      <c r="E18182" t="b">
        <v>0</v>
      </c>
      <c r="F18182" s="42" t="s">
        <v>10972</v>
      </c>
    </row>
    <row r="18183" spans="1:6" x14ac:dyDescent="0.2">
      <c r="A18183" s="42" t="s">
        <v>5617</v>
      </c>
      <c r="B18183" s="42" t="s">
        <v>8454</v>
      </c>
      <c r="C18183">
        <v>2016</v>
      </c>
      <c r="D18183" s="42" t="s">
        <v>8591</v>
      </c>
      <c r="E18183" t="b">
        <v>0</v>
      </c>
      <c r="F18183" s="42" t="s">
        <v>10972</v>
      </c>
    </row>
    <row r="18184" spans="1:6" x14ac:dyDescent="0.2">
      <c r="A18184" s="42" t="s">
        <v>5617</v>
      </c>
      <c r="B18184" s="42" t="s">
        <v>8454</v>
      </c>
      <c r="C18184">
        <v>2017</v>
      </c>
      <c r="D18184" s="42" t="s">
        <v>9007</v>
      </c>
      <c r="E18184" t="b">
        <v>0</v>
      </c>
      <c r="F18184" s="42" t="s">
        <v>10972</v>
      </c>
    </row>
    <row r="18185" spans="1:6" x14ac:dyDescent="0.2">
      <c r="A18185" s="42" t="s">
        <v>5617</v>
      </c>
      <c r="B18185" s="42" t="s">
        <v>8454</v>
      </c>
      <c r="C18185">
        <v>2018</v>
      </c>
      <c r="D18185" s="42" t="s">
        <v>8962</v>
      </c>
      <c r="E18185" t="b">
        <v>0</v>
      </c>
      <c r="F18185" s="42" t="s">
        <v>10972</v>
      </c>
    </row>
    <row r="18186" spans="1:6" x14ac:dyDescent="0.2">
      <c r="A18186" s="42" t="s">
        <v>5617</v>
      </c>
      <c r="B18186" s="42" t="s">
        <v>8462</v>
      </c>
      <c r="C18186">
        <v>2012</v>
      </c>
      <c r="D18186" s="42" t="s">
        <v>8482</v>
      </c>
      <c r="E18186" t="b">
        <v>0</v>
      </c>
      <c r="F18186" s="42" t="s">
        <v>10972</v>
      </c>
    </row>
    <row r="18187" spans="1:6" x14ac:dyDescent="0.2">
      <c r="A18187" s="42" t="s">
        <v>5617</v>
      </c>
      <c r="B18187" s="42" t="s">
        <v>8462</v>
      </c>
      <c r="C18187">
        <v>2013</v>
      </c>
      <c r="D18187" s="42" t="s">
        <v>8482</v>
      </c>
      <c r="E18187" t="b">
        <v>0</v>
      </c>
      <c r="F18187" s="42" t="s">
        <v>10972</v>
      </c>
    </row>
    <row r="18188" spans="1:6" x14ac:dyDescent="0.2">
      <c r="A18188" s="42" t="s">
        <v>5617</v>
      </c>
      <c r="B18188" s="42" t="s">
        <v>8462</v>
      </c>
      <c r="C18188">
        <v>2014</v>
      </c>
      <c r="D18188" s="42" t="s">
        <v>8482</v>
      </c>
      <c r="E18188" t="b">
        <v>0</v>
      </c>
      <c r="F18188" s="42" t="s">
        <v>10972</v>
      </c>
    </row>
    <row r="18189" spans="1:6" x14ac:dyDescent="0.2">
      <c r="A18189" s="42" t="s">
        <v>5617</v>
      </c>
      <c r="B18189" s="42" t="s">
        <v>8462</v>
      </c>
      <c r="C18189">
        <v>2015</v>
      </c>
      <c r="D18189" s="42" t="s">
        <v>9165</v>
      </c>
      <c r="E18189" t="b">
        <v>0</v>
      </c>
      <c r="F18189" s="42" t="s">
        <v>10972</v>
      </c>
    </row>
    <row r="18190" spans="1:6" x14ac:dyDescent="0.2">
      <c r="A18190" s="42" t="s">
        <v>5617</v>
      </c>
      <c r="B18190" s="42" t="s">
        <v>8462</v>
      </c>
      <c r="C18190">
        <v>2016</v>
      </c>
      <c r="D18190" s="42" t="s">
        <v>8591</v>
      </c>
      <c r="E18190" t="b">
        <v>0</v>
      </c>
      <c r="F18190" s="42" t="s">
        <v>10972</v>
      </c>
    </row>
    <row r="18191" spans="1:6" x14ac:dyDescent="0.2">
      <c r="A18191" s="42" t="s">
        <v>5617</v>
      </c>
      <c r="B18191" s="42" t="s">
        <v>8462</v>
      </c>
      <c r="C18191">
        <v>2017</v>
      </c>
      <c r="D18191" s="42" t="s">
        <v>9007</v>
      </c>
      <c r="E18191" t="b">
        <v>0</v>
      </c>
      <c r="F18191" s="42" t="s">
        <v>10972</v>
      </c>
    </row>
    <row r="18192" spans="1:6" x14ac:dyDescent="0.2">
      <c r="A18192" s="42" t="s">
        <v>5617</v>
      </c>
      <c r="B18192" s="42" t="s">
        <v>8462</v>
      </c>
      <c r="C18192">
        <v>2018</v>
      </c>
      <c r="D18192" s="42" t="s">
        <v>8482</v>
      </c>
      <c r="E18192" t="b">
        <v>0</v>
      </c>
      <c r="F18192" s="42" t="s">
        <v>10972</v>
      </c>
    </row>
    <row r="18193" spans="1:6" x14ac:dyDescent="0.2">
      <c r="A18193" s="42" t="s">
        <v>5617</v>
      </c>
      <c r="B18193" s="42" t="s">
        <v>8464</v>
      </c>
      <c r="C18193">
        <v>2012</v>
      </c>
      <c r="D18193" s="42" t="s">
        <v>8482</v>
      </c>
      <c r="E18193" t="b">
        <v>0</v>
      </c>
      <c r="F18193" s="42" t="s">
        <v>10972</v>
      </c>
    </row>
    <row r="18194" spans="1:6" x14ac:dyDescent="0.2">
      <c r="A18194" s="42" t="s">
        <v>5617</v>
      </c>
      <c r="B18194" s="42" t="s">
        <v>8464</v>
      </c>
      <c r="C18194">
        <v>2013</v>
      </c>
      <c r="D18194" s="42" t="s">
        <v>8482</v>
      </c>
      <c r="E18194" t="b">
        <v>0</v>
      </c>
      <c r="F18194" s="42" t="s">
        <v>10972</v>
      </c>
    </row>
    <row r="18195" spans="1:6" x14ac:dyDescent="0.2">
      <c r="A18195" s="42" t="s">
        <v>5617</v>
      </c>
      <c r="B18195" s="42" t="s">
        <v>8464</v>
      </c>
      <c r="C18195">
        <v>2014</v>
      </c>
      <c r="D18195" s="42" t="s">
        <v>8482</v>
      </c>
      <c r="E18195" t="b">
        <v>0</v>
      </c>
      <c r="F18195" s="42" t="s">
        <v>10972</v>
      </c>
    </row>
    <row r="18196" spans="1:6" x14ac:dyDescent="0.2">
      <c r="A18196" s="42" t="s">
        <v>5617</v>
      </c>
      <c r="B18196" s="42" t="s">
        <v>8464</v>
      </c>
      <c r="C18196">
        <v>2015</v>
      </c>
      <c r="D18196" s="42" t="s">
        <v>4381</v>
      </c>
      <c r="E18196" t="b">
        <v>0</v>
      </c>
      <c r="F18196" s="42" t="s">
        <v>10972</v>
      </c>
    </row>
    <row r="18197" spans="1:6" x14ac:dyDescent="0.2">
      <c r="A18197" s="42" t="s">
        <v>5617</v>
      </c>
      <c r="B18197" s="42" t="s">
        <v>8464</v>
      </c>
      <c r="C18197">
        <v>2016</v>
      </c>
      <c r="D18197" s="42" t="s">
        <v>4381</v>
      </c>
      <c r="E18197" t="b">
        <v>0</v>
      </c>
      <c r="F18197" s="42" t="s">
        <v>10972</v>
      </c>
    </row>
    <row r="18198" spans="1:6" x14ac:dyDescent="0.2">
      <c r="A18198" s="42" t="s">
        <v>5617</v>
      </c>
      <c r="B18198" s="42" t="s">
        <v>8464</v>
      </c>
      <c r="C18198">
        <v>2017</v>
      </c>
      <c r="D18198" s="42" t="s">
        <v>4381</v>
      </c>
      <c r="E18198" t="b">
        <v>0</v>
      </c>
      <c r="F18198" s="42" t="s">
        <v>10972</v>
      </c>
    </row>
    <row r="18199" spans="1:6" x14ac:dyDescent="0.2">
      <c r="A18199" s="42" t="s">
        <v>5617</v>
      </c>
      <c r="B18199" s="42" t="s">
        <v>8464</v>
      </c>
      <c r="C18199">
        <v>2018</v>
      </c>
      <c r="D18199" s="42" t="s">
        <v>4381</v>
      </c>
      <c r="E18199" t="b">
        <v>0</v>
      </c>
      <c r="F18199" s="42" t="s">
        <v>10972</v>
      </c>
    </row>
    <row r="18200" spans="1:6" x14ac:dyDescent="0.2">
      <c r="A18200" s="42" t="s">
        <v>5619</v>
      </c>
      <c r="B18200" s="42" t="s">
        <v>8454</v>
      </c>
      <c r="C18200">
        <v>2014</v>
      </c>
      <c r="D18200" s="42" t="s">
        <v>8465</v>
      </c>
      <c r="E18200" t="b">
        <v>0</v>
      </c>
      <c r="F18200" s="42" t="s">
        <v>8718</v>
      </c>
    </row>
    <row r="18201" spans="1:6" x14ac:dyDescent="0.2">
      <c r="A18201" s="42" t="s">
        <v>5619</v>
      </c>
      <c r="B18201" s="42" t="s">
        <v>8454</v>
      </c>
      <c r="C18201">
        <v>2015</v>
      </c>
      <c r="D18201" s="42" t="s">
        <v>8719</v>
      </c>
      <c r="E18201" t="b">
        <v>0</v>
      </c>
      <c r="F18201" s="42" t="s">
        <v>8718</v>
      </c>
    </row>
    <row r="18202" spans="1:6" x14ac:dyDescent="0.2">
      <c r="A18202" s="42" t="s">
        <v>5619</v>
      </c>
      <c r="B18202" s="42" t="s">
        <v>8454</v>
      </c>
      <c r="C18202">
        <v>2016</v>
      </c>
      <c r="D18202" s="42" t="s">
        <v>8720</v>
      </c>
      <c r="E18202" t="b">
        <v>0</v>
      </c>
      <c r="F18202" s="42" t="s">
        <v>8718</v>
      </c>
    </row>
    <row r="18203" spans="1:6" x14ac:dyDescent="0.2">
      <c r="A18203" s="42" t="s">
        <v>5619</v>
      </c>
      <c r="B18203" s="42" t="s">
        <v>8454</v>
      </c>
      <c r="C18203">
        <v>2017</v>
      </c>
      <c r="D18203" s="42" t="s">
        <v>8721</v>
      </c>
      <c r="E18203" t="b">
        <v>0</v>
      </c>
      <c r="F18203" s="42" t="s">
        <v>8718</v>
      </c>
    </row>
    <row r="18204" spans="1:6" x14ac:dyDescent="0.2">
      <c r="A18204" s="42" t="s">
        <v>5619</v>
      </c>
      <c r="B18204" s="42" t="s">
        <v>8454</v>
      </c>
      <c r="C18204">
        <v>2018</v>
      </c>
      <c r="D18204" s="42" t="s">
        <v>8722</v>
      </c>
      <c r="E18204" t="b">
        <v>0</v>
      </c>
      <c r="F18204" s="42" t="s">
        <v>8718</v>
      </c>
    </row>
    <row r="18205" spans="1:6" x14ac:dyDescent="0.2">
      <c r="A18205" s="42" t="s">
        <v>5619</v>
      </c>
      <c r="B18205" s="42" t="s">
        <v>8454</v>
      </c>
      <c r="C18205">
        <v>2019</v>
      </c>
      <c r="D18205" s="42" t="s">
        <v>8723</v>
      </c>
      <c r="E18205" t="b">
        <v>0</v>
      </c>
      <c r="F18205" s="42" t="s">
        <v>8718</v>
      </c>
    </row>
    <row r="18206" spans="1:6" x14ac:dyDescent="0.2">
      <c r="A18206" s="42" t="s">
        <v>5619</v>
      </c>
      <c r="B18206" s="42" t="s">
        <v>8454</v>
      </c>
      <c r="C18206">
        <v>2020</v>
      </c>
      <c r="D18206" s="42" t="s">
        <v>8724</v>
      </c>
      <c r="E18206" t="b">
        <v>0</v>
      </c>
      <c r="F18206" s="42" t="s">
        <v>8718</v>
      </c>
    </row>
    <row r="18207" spans="1:6" x14ac:dyDescent="0.2">
      <c r="A18207" s="42" t="s">
        <v>5619</v>
      </c>
      <c r="B18207" s="42" t="s">
        <v>8462</v>
      </c>
      <c r="C18207">
        <v>2014</v>
      </c>
      <c r="D18207" s="42" t="s">
        <v>8725</v>
      </c>
      <c r="E18207" t="b">
        <v>0</v>
      </c>
      <c r="F18207" s="42" t="s">
        <v>8718</v>
      </c>
    </row>
    <row r="18208" spans="1:6" x14ac:dyDescent="0.2">
      <c r="A18208" s="42" t="s">
        <v>5619</v>
      </c>
      <c r="B18208" s="42" t="s">
        <v>8462</v>
      </c>
      <c r="C18208">
        <v>2015</v>
      </c>
      <c r="D18208" s="42" t="s">
        <v>8719</v>
      </c>
      <c r="E18208" t="b">
        <v>0</v>
      </c>
      <c r="F18208" s="42" t="s">
        <v>8718</v>
      </c>
    </row>
    <row r="18209" spans="1:6" x14ac:dyDescent="0.2">
      <c r="A18209" s="42" t="s">
        <v>5619</v>
      </c>
      <c r="B18209" s="42" t="s">
        <v>8462</v>
      </c>
      <c r="C18209">
        <v>2016</v>
      </c>
      <c r="D18209" s="42" t="s">
        <v>8720</v>
      </c>
      <c r="E18209" t="b">
        <v>0</v>
      </c>
      <c r="F18209" s="42" t="s">
        <v>8718</v>
      </c>
    </row>
    <row r="18210" spans="1:6" x14ac:dyDescent="0.2">
      <c r="A18210" s="42" t="s">
        <v>5619</v>
      </c>
      <c r="B18210" s="42" t="s">
        <v>8462</v>
      </c>
      <c r="C18210">
        <v>2017</v>
      </c>
      <c r="D18210" s="42" t="s">
        <v>8721</v>
      </c>
      <c r="E18210" t="b">
        <v>0</v>
      </c>
      <c r="F18210" s="42" t="s">
        <v>8718</v>
      </c>
    </row>
    <row r="18211" spans="1:6" x14ac:dyDescent="0.2">
      <c r="A18211" s="42" t="s">
        <v>5619</v>
      </c>
      <c r="B18211" s="42" t="s">
        <v>8462</v>
      </c>
      <c r="C18211">
        <v>2018</v>
      </c>
      <c r="D18211" s="42" t="s">
        <v>8722</v>
      </c>
      <c r="E18211" t="b">
        <v>0</v>
      </c>
      <c r="F18211" s="42" t="s">
        <v>8718</v>
      </c>
    </row>
    <row r="18212" spans="1:6" x14ac:dyDescent="0.2">
      <c r="A18212" s="42" t="s">
        <v>5619</v>
      </c>
      <c r="B18212" s="42" t="s">
        <v>8462</v>
      </c>
      <c r="C18212">
        <v>2019</v>
      </c>
      <c r="D18212" s="42" t="s">
        <v>8723</v>
      </c>
      <c r="E18212" t="b">
        <v>0</v>
      </c>
      <c r="F18212" s="42" t="s">
        <v>8718</v>
      </c>
    </row>
    <row r="18213" spans="1:6" x14ac:dyDescent="0.2">
      <c r="A18213" s="42" t="s">
        <v>5619</v>
      </c>
      <c r="B18213" s="42" t="s">
        <v>8462</v>
      </c>
      <c r="C18213">
        <v>2020</v>
      </c>
      <c r="D18213" s="42" t="s">
        <v>8482</v>
      </c>
      <c r="E18213" t="b">
        <v>0</v>
      </c>
      <c r="F18213" s="42" t="s">
        <v>8718</v>
      </c>
    </row>
    <row r="18214" spans="1:6" x14ac:dyDescent="0.2">
      <c r="A18214" s="42" t="s">
        <v>5619</v>
      </c>
      <c r="B18214" s="42" t="s">
        <v>8464</v>
      </c>
      <c r="C18214">
        <v>2014</v>
      </c>
      <c r="D18214" s="42" t="s">
        <v>8650</v>
      </c>
      <c r="E18214" t="b">
        <v>0</v>
      </c>
      <c r="F18214" s="42" t="s">
        <v>8718</v>
      </c>
    </row>
    <row r="18215" spans="1:6" x14ac:dyDescent="0.2">
      <c r="A18215" s="42" t="s">
        <v>5619</v>
      </c>
      <c r="B18215" s="42" t="s">
        <v>8464</v>
      </c>
      <c r="C18215">
        <v>2015</v>
      </c>
      <c r="D18215" s="42" t="s">
        <v>8726</v>
      </c>
      <c r="E18215" t="b">
        <v>0</v>
      </c>
      <c r="F18215" s="42" t="s">
        <v>8718</v>
      </c>
    </row>
    <row r="18216" spans="1:6" x14ac:dyDescent="0.2">
      <c r="A18216" s="42" t="s">
        <v>5619</v>
      </c>
      <c r="B18216" s="42" t="s">
        <v>8464</v>
      </c>
      <c r="C18216">
        <v>2016</v>
      </c>
      <c r="D18216" s="42" t="s">
        <v>8726</v>
      </c>
      <c r="E18216" t="b">
        <v>0</v>
      </c>
      <c r="F18216" s="42" t="s">
        <v>8718</v>
      </c>
    </row>
    <row r="18217" spans="1:6" x14ac:dyDescent="0.2">
      <c r="A18217" s="42" t="s">
        <v>5619</v>
      </c>
      <c r="B18217" s="42" t="s">
        <v>8464</v>
      </c>
      <c r="C18217">
        <v>2017</v>
      </c>
      <c r="D18217" s="42" t="s">
        <v>8727</v>
      </c>
      <c r="E18217" t="b">
        <v>0</v>
      </c>
      <c r="F18217" s="42" t="s">
        <v>8718</v>
      </c>
    </row>
    <row r="18218" spans="1:6" x14ac:dyDescent="0.2">
      <c r="A18218" s="42" t="s">
        <v>5619</v>
      </c>
      <c r="B18218" s="42" t="s">
        <v>8464</v>
      </c>
      <c r="C18218">
        <v>2018</v>
      </c>
      <c r="D18218" s="42" t="s">
        <v>8726</v>
      </c>
      <c r="E18218" t="b">
        <v>0</v>
      </c>
      <c r="F18218" s="42" t="s">
        <v>8718</v>
      </c>
    </row>
    <row r="18219" spans="1:6" x14ac:dyDescent="0.2">
      <c r="A18219" s="42" t="s">
        <v>5619</v>
      </c>
      <c r="B18219" s="42" t="s">
        <v>8464</v>
      </c>
      <c r="C18219">
        <v>2019</v>
      </c>
      <c r="D18219" s="42" t="s">
        <v>8598</v>
      </c>
      <c r="E18219" t="b">
        <v>0</v>
      </c>
      <c r="F18219" s="42" t="s">
        <v>8718</v>
      </c>
    </row>
    <row r="18220" spans="1:6" x14ac:dyDescent="0.2">
      <c r="A18220" s="42" t="s">
        <v>5619</v>
      </c>
      <c r="B18220" s="42" t="s">
        <v>8464</v>
      </c>
      <c r="C18220">
        <v>2020</v>
      </c>
      <c r="D18220" s="42" t="s">
        <v>8596</v>
      </c>
      <c r="E18220" t="b">
        <v>0</v>
      </c>
      <c r="F18220" s="42" t="s">
        <v>8718</v>
      </c>
    </row>
    <row r="18221" spans="1:6" x14ac:dyDescent="0.2">
      <c r="A18221" s="42" t="s">
        <v>5631</v>
      </c>
      <c r="B18221" s="42" t="s">
        <v>8454</v>
      </c>
      <c r="C18221">
        <v>2013</v>
      </c>
      <c r="D18221" s="42" t="s">
        <v>9206</v>
      </c>
      <c r="E18221" t="b">
        <v>0</v>
      </c>
      <c r="F18221" s="42" t="s">
        <v>10906</v>
      </c>
    </row>
    <row r="18222" spans="1:6" x14ac:dyDescent="0.2">
      <c r="A18222" s="42" t="s">
        <v>5631</v>
      </c>
      <c r="B18222" s="42" t="s">
        <v>8454</v>
      </c>
      <c r="C18222">
        <v>2014</v>
      </c>
      <c r="D18222" s="42" t="s">
        <v>9193</v>
      </c>
      <c r="E18222" t="b">
        <v>0</v>
      </c>
      <c r="F18222" s="42" t="s">
        <v>10906</v>
      </c>
    </row>
    <row r="18223" spans="1:6" x14ac:dyDescent="0.2">
      <c r="A18223" s="42" t="s">
        <v>5631</v>
      </c>
      <c r="B18223" s="42" t="s">
        <v>8454</v>
      </c>
      <c r="C18223">
        <v>2015</v>
      </c>
      <c r="D18223" s="42" t="s">
        <v>9001</v>
      </c>
      <c r="E18223" t="b">
        <v>0</v>
      </c>
      <c r="F18223" s="42" t="s">
        <v>10906</v>
      </c>
    </row>
    <row r="18224" spans="1:6" x14ac:dyDescent="0.2">
      <c r="A18224" s="42" t="s">
        <v>5631</v>
      </c>
      <c r="B18224" s="42" t="s">
        <v>8454</v>
      </c>
      <c r="C18224">
        <v>2016</v>
      </c>
      <c r="D18224" s="42" t="s">
        <v>10377</v>
      </c>
      <c r="E18224" t="b">
        <v>0</v>
      </c>
      <c r="F18224" s="42" t="s">
        <v>10906</v>
      </c>
    </row>
    <row r="18225" spans="1:6" x14ac:dyDescent="0.2">
      <c r="A18225" s="42" t="s">
        <v>5631</v>
      </c>
      <c r="B18225" s="42" t="s">
        <v>8454</v>
      </c>
      <c r="C18225">
        <v>2017</v>
      </c>
      <c r="D18225" s="42" t="s">
        <v>8672</v>
      </c>
      <c r="E18225" t="b">
        <v>0</v>
      </c>
      <c r="F18225" s="42" t="s">
        <v>10906</v>
      </c>
    </row>
    <row r="18226" spans="1:6" x14ac:dyDescent="0.2">
      <c r="A18226" s="42" t="s">
        <v>5631</v>
      </c>
      <c r="B18226" s="42" t="s">
        <v>8454</v>
      </c>
      <c r="C18226">
        <v>2018</v>
      </c>
      <c r="D18226" s="42" t="s">
        <v>9101</v>
      </c>
      <c r="E18226" t="b">
        <v>0</v>
      </c>
      <c r="F18226" s="42" t="s">
        <v>10906</v>
      </c>
    </row>
    <row r="18227" spans="1:6" x14ac:dyDescent="0.2">
      <c r="A18227" s="42" t="s">
        <v>5631</v>
      </c>
      <c r="B18227" s="42" t="s">
        <v>8454</v>
      </c>
      <c r="C18227">
        <v>2019</v>
      </c>
      <c r="D18227" s="42" t="s">
        <v>9006</v>
      </c>
      <c r="E18227" t="b">
        <v>0</v>
      </c>
      <c r="F18227" s="42" t="s">
        <v>10906</v>
      </c>
    </row>
    <row r="18228" spans="1:6" x14ac:dyDescent="0.2">
      <c r="A18228" s="42" t="s">
        <v>5631</v>
      </c>
      <c r="B18228" s="42" t="s">
        <v>8462</v>
      </c>
      <c r="C18228">
        <v>2013</v>
      </c>
      <c r="D18228" s="42" t="s">
        <v>8513</v>
      </c>
      <c r="E18228" t="b">
        <v>0</v>
      </c>
      <c r="F18228" s="42" t="s">
        <v>10906</v>
      </c>
    </row>
    <row r="18229" spans="1:6" x14ac:dyDescent="0.2">
      <c r="A18229" s="42" t="s">
        <v>5631</v>
      </c>
      <c r="B18229" s="42" t="s">
        <v>8462</v>
      </c>
      <c r="C18229">
        <v>2014</v>
      </c>
      <c r="D18229" s="42" t="s">
        <v>9193</v>
      </c>
      <c r="E18229" t="b">
        <v>0</v>
      </c>
      <c r="F18229" s="42" t="s">
        <v>10906</v>
      </c>
    </row>
    <row r="18230" spans="1:6" x14ac:dyDescent="0.2">
      <c r="A18230" s="42" t="s">
        <v>5631</v>
      </c>
      <c r="B18230" s="42" t="s">
        <v>8462</v>
      </c>
      <c r="C18230">
        <v>2015</v>
      </c>
      <c r="D18230" s="42" t="s">
        <v>8530</v>
      </c>
      <c r="E18230" t="b">
        <v>0</v>
      </c>
      <c r="F18230" s="42" t="s">
        <v>10906</v>
      </c>
    </row>
    <row r="18231" spans="1:6" x14ac:dyDescent="0.2">
      <c r="A18231" s="42" t="s">
        <v>5631</v>
      </c>
      <c r="B18231" s="42" t="s">
        <v>8462</v>
      </c>
      <c r="C18231">
        <v>2016</v>
      </c>
      <c r="D18231" s="42" t="s">
        <v>10377</v>
      </c>
      <c r="E18231" t="b">
        <v>0</v>
      </c>
      <c r="F18231" s="42" t="s">
        <v>10906</v>
      </c>
    </row>
    <row r="18232" spans="1:6" x14ac:dyDescent="0.2">
      <c r="A18232" s="42" t="s">
        <v>5631</v>
      </c>
      <c r="B18232" s="42" t="s">
        <v>8462</v>
      </c>
      <c r="C18232">
        <v>2017</v>
      </c>
      <c r="D18232" s="42" t="s">
        <v>8672</v>
      </c>
      <c r="E18232" t="b">
        <v>0</v>
      </c>
      <c r="F18232" s="42" t="s">
        <v>10906</v>
      </c>
    </row>
    <row r="18233" spans="1:6" x14ac:dyDescent="0.2">
      <c r="A18233" s="42" t="s">
        <v>5631</v>
      </c>
      <c r="B18233" s="42" t="s">
        <v>8462</v>
      </c>
      <c r="C18233">
        <v>2018</v>
      </c>
      <c r="D18233" s="42" t="s">
        <v>9101</v>
      </c>
      <c r="E18233" t="b">
        <v>0</v>
      </c>
      <c r="F18233" s="42" t="s">
        <v>10906</v>
      </c>
    </row>
    <row r="18234" spans="1:6" x14ac:dyDescent="0.2">
      <c r="A18234" s="42" t="s">
        <v>5631</v>
      </c>
      <c r="B18234" s="42" t="s">
        <v>8462</v>
      </c>
      <c r="C18234">
        <v>2019</v>
      </c>
      <c r="D18234" s="42" t="s">
        <v>9136</v>
      </c>
      <c r="E18234" t="b">
        <v>0</v>
      </c>
      <c r="F18234" s="42" t="s">
        <v>10906</v>
      </c>
    </row>
    <row r="18235" spans="1:6" x14ac:dyDescent="0.2">
      <c r="A18235" s="42" t="s">
        <v>5631</v>
      </c>
      <c r="B18235" s="42" t="s">
        <v>8464</v>
      </c>
      <c r="C18235">
        <v>2013</v>
      </c>
      <c r="D18235" s="42" t="s">
        <v>9171</v>
      </c>
      <c r="E18235" t="b">
        <v>0</v>
      </c>
      <c r="F18235" s="42" t="s">
        <v>10906</v>
      </c>
    </row>
    <row r="18236" spans="1:6" x14ac:dyDescent="0.2">
      <c r="A18236" s="42" t="s">
        <v>5631</v>
      </c>
      <c r="B18236" s="42" t="s">
        <v>8464</v>
      </c>
      <c r="C18236">
        <v>2014</v>
      </c>
      <c r="D18236" s="42" t="s">
        <v>9172</v>
      </c>
      <c r="E18236" t="b">
        <v>0</v>
      </c>
      <c r="F18236" s="42" t="s">
        <v>10906</v>
      </c>
    </row>
    <row r="18237" spans="1:6" x14ac:dyDescent="0.2">
      <c r="A18237" s="42" t="s">
        <v>5631</v>
      </c>
      <c r="B18237" s="42" t="s">
        <v>8464</v>
      </c>
      <c r="C18237">
        <v>2015</v>
      </c>
      <c r="D18237" s="42" t="s">
        <v>9168</v>
      </c>
      <c r="E18237" t="b">
        <v>0</v>
      </c>
      <c r="F18237" s="42" t="s">
        <v>10906</v>
      </c>
    </row>
    <row r="18238" spans="1:6" x14ac:dyDescent="0.2">
      <c r="A18238" s="42" t="s">
        <v>5631</v>
      </c>
      <c r="B18238" s="42" t="s">
        <v>8464</v>
      </c>
      <c r="C18238">
        <v>2016</v>
      </c>
      <c r="D18238" s="42" t="s">
        <v>9135</v>
      </c>
      <c r="E18238" t="b">
        <v>0</v>
      </c>
      <c r="F18238" s="42" t="s">
        <v>10906</v>
      </c>
    </row>
    <row r="18239" spans="1:6" x14ac:dyDescent="0.2">
      <c r="A18239" s="42" t="s">
        <v>5631</v>
      </c>
      <c r="B18239" s="42" t="s">
        <v>8464</v>
      </c>
      <c r="C18239">
        <v>2017</v>
      </c>
      <c r="D18239" s="42" t="s">
        <v>8594</v>
      </c>
      <c r="E18239" t="b">
        <v>0</v>
      </c>
      <c r="F18239" s="42" t="s">
        <v>10906</v>
      </c>
    </row>
    <row r="18240" spans="1:6" x14ac:dyDescent="0.2">
      <c r="A18240" s="42" t="s">
        <v>5631</v>
      </c>
      <c r="B18240" s="42" t="s">
        <v>8464</v>
      </c>
      <c r="C18240">
        <v>2018</v>
      </c>
      <c r="D18240" s="42" t="s">
        <v>9125</v>
      </c>
      <c r="E18240" t="b">
        <v>0</v>
      </c>
      <c r="F18240" s="42" t="s">
        <v>10906</v>
      </c>
    </row>
    <row r="18241" spans="1:6" x14ac:dyDescent="0.2">
      <c r="A18241" s="42" t="s">
        <v>5631</v>
      </c>
      <c r="B18241" s="42" t="s">
        <v>8464</v>
      </c>
      <c r="C18241">
        <v>2019</v>
      </c>
      <c r="D18241" s="42" t="s">
        <v>8552</v>
      </c>
      <c r="E18241" t="b">
        <v>0</v>
      </c>
      <c r="F18241" s="42" t="s">
        <v>10906</v>
      </c>
    </row>
    <row r="18242" spans="1:6" x14ac:dyDescent="0.2">
      <c r="A18242" s="42" t="s">
        <v>5641</v>
      </c>
      <c r="B18242" s="42" t="s">
        <v>8454</v>
      </c>
      <c r="C18242">
        <v>2014</v>
      </c>
      <c r="D18242" s="42" t="s">
        <v>8465</v>
      </c>
      <c r="E18242" t="b">
        <v>0</v>
      </c>
      <c r="F18242" s="42" t="s">
        <v>8718</v>
      </c>
    </row>
    <row r="18243" spans="1:6" x14ac:dyDescent="0.2">
      <c r="A18243" s="42" t="s">
        <v>5641</v>
      </c>
      <c r="B18243" s="42" t="s">
        <v>8454</v>
      </c>
      <c r="C18243">
        <v>2015</v>
      </c>
      <c r="D18243" s="42" t="s">
        <v>8719</v>
      </c>
      <c r="E18243" t="b">
        <v>0</v>
      </c>
      <c r="F18243" s="42" t="s">
        <v>8718</v>
      </c>
    </row>
    <row r="18244" spans="1:6" x14ac:dyDescent="0.2">
      <c r="A18244" s="42" t="s">
        <v>5641</v>
      </c>
      <c r="B18244" s="42" t="s">
        <v>8454</v>
      </c>
      <c r="C18244">
        <v>2016</v>
      </c>
      <c r="D18244" s="42" t="s">
        <v>8720</v>
      </c>
      <c r="E18244" t="b">
        <v>0</v>
      </c>
      <c r="F18244" s="42" t="s">
        <v>8718</v>
      </c>
    </row>
    <row r="18245" spans="1:6" x14ac:dyDescent="0.2">
      <c r="A18245" s="42" t="s">
        <v>5641</v>
      </c>
      <c r="B18245" s="42" t="s">
        <v>8454</v>
      </c>
      <c r="C18245">
        <v>2017</v>
      </c>
      <c r="D18245" s="42" t="s">
        <v>8721</v>
      </c>
      <c r="E18245" t="b">
        <v>0</v>
      </c>
      <c r="F18245" s="42" t="s">
        <v>8718</v>
      </c>
    </row>
    <row r="18246" spans="1:6" x14ac:dyDescent="0.2">
      <c r="A18246" s="42" t="s">
        <v>5641</v>
      </c>
      <c r="B18246" s="42" t="s">
        <v>8454</v>
      </c>
      <c r="C18246">
        <v>2018</v>
      </c>
      <c r="D18246" s="42" t="s">
        <v>8722</v>
      </c>
      <c r="E18246" t="b">
        <v>0</v>
      </c>
      <c r="F18246" s="42" t="s">
        <v>8718</v>
      </c>
    </row>
    <row r="18247" spans="1:6" x14ac:dyDescent="0.2">
      <c r="A18247" s="42" t="s">
        <v>5641</v>
      </c>
      <c r="B18247" s="42" t="s">
        <v>8454</v>
      </c>
      <c r="C18247">
        <v>2019</v>
      </c>
      <c r="D18247" s="42" t="s">
        <v>8723</v>
      </c>
      <c r="E18247" t="b">
        <v>0</v>
      </c>
      <c r="F18247" s="42" t="s">
        <v>8718</v>
      </c>
    </row>
    <row r="18248" spans="1:6" x14ac:dyDescent="0.2">
      <c r="A18248" s="42" t="s">
        <v>5641</v>
      </c>
      <c r="B18248" s="42" t="s">
        <v>8454</v>
      </c>
      <c r="C18248">
        <v>2020</v>
      </c>
      <c r="D18248" s="42" t="s">
        <v>8724</v>
      </c>
      <c r="E18248" t="b">
        <v>0</v>
      </c>
      <c r="F18248" s="42" t="s">
        <v>8718</v>
      </c>
    </row>
    <row r="18249" spans="1:6" x14ac:dyDescent="0.2">
      <c r="A18249" s="42" t="s">
        <v>5641</v>
      </c>
      <c r="B18249" s="42" t="s">
        <v>8462</v>
      </c>
      <c r="C18249">
        <v>2014</v>
      </c>
      <c r="D18249" s="42" t="s">
        <v>8725</v>
      </c>
      <c r="E18249" t="b">
        <v>0</v>
      </c>
      <c r="F18249" s="42" t="s">
        <v>8718</v>
      </c>
    </row>
    <row r="18250" spans="1:6" x14ac:dyDescent="0.2">
      <c r="A18250" s="42" t="s">
        <v>5641</v>
      </c>
      <c r="B18250" s="42" t="s">
        <v>8462</v>
      </c>
      <c r="C18250">
        <v>2015</v>
      </c>
      <c r="D18250" s="42" t="s">
        <v>8719</v>
      </c>
      <c r="E18250" t="b">
        <v>0</v>
      </c>
      <c r="F18250" s="42" t="s">
        <v>8718</v>
      </c>
    </row>
    <row r="18251" spans="1:6" x14ac:dyDescent="0.2">
      <c r="A18251" s="42" t="s">
        <v>5641</v>
      </c>
      <c r="B18251" s="42" t="s">
        <v>8462</v>
      </c>
      <c r="C18251">
        <v>2016</v>
      </c>
      <c r="D18251" s="42" t="s">
        <v>8720</v>
      </c>
      <c r="E18251" t="b">
        <v>0</v>
      </c>
      <c r="F18251" s="42" t="s">
        <v>8718</v>
      </c>
    </row>
    <row r="18252" spans="1:6" x14ac:dyDescent="0.2">
      <c r="A18252" s="42" t="s">
        <v>5641</v>
      </c>
      <c r="B18252" s="42" t="s">
        <v>8462</v>
      </c>
      <c r="C18252">
        <v>2017</v>
      </c>
      <c r="D18252" s="42" t="s">
        <v>8721</v>
      </c>
      <c r="E18252" t="b">
        <v>0</v>
      </c>
      <c r="F18252" s="42" t="s">
        <v>8718</v>
      </c>
    </row>
    <row r="18253" spans="1:6" x14ac:dyDescent="0.2">
      <c r="A18253" s="42" t="s">
        <v>5641</v>
      </c>
      <c r="B18253" s="42" t="s">
        <v>8462</v>
      </c>
      <c r="C18253">
        <v>2018</v>
      </c>
      <c r="D18253" s="42" t="s">
        <v>8722</v>
      </c>
      <c r="E18253" t="b">
        <v>0</v>
      </c>
      <c r="F18253" s="42" t="s">
        <v>8718</v>
      </c>
    </row>
    <row r="18254" spans="1:6" x14ac:dyDescent="0.2">
      <c r="A18254" s="42" t="s">
        <v>5641</v>
      </c>
      <c r="B18254" s="42" t="s">
        <v>8462</v>
      </c>
      <c r="C18254">
        <v>2019</v>
      </c>
      <c r="D18254" s="42" t="s">
        <v>8723</v>
      </c>
      <c r="E18254" t="b">
        <v>0</v>
      </c>
      <c r="F18254" s="42" t="s">
        <v>8718</v>
      </c>
    </row>
    <row r="18255" spans="1:6" x14ac:dyDescent="0.2">
      <c r="A18255" s="42" t="s">
        <v>5641</v>
      </c>
      <c r="B18255" s="42" t="s">
        <v>8462</v>
      </c>
      <c r="C18255">
        <v>2020</v>
      </c>
      <c r="D18255" s="42" t="s">
        <v>8482</v>
      </c>
      <c r="E18255" t="b">
        <v>0</v>
      </c>
      <c r="F18255" s="42" t="s">
        <v>8718</v>
      </c>
    </row>
    <row r="18256" spans="1:6" x14ac:dyDescent="0.2">
      <c r="A18256" s="42" t="s">
        <v>5641</v>
      </c>
      <c r="B18256" s="42" t="s">
        <v>8464</v>
      </c>
      <c r="C18256">
        <v>2014</v>
      </c>
      <c r="D18256" s="42" t="s">
        <v>8650</v>
      </c>
      <c r="E18256" t="b">
        <v>0</v>
      </c>
      <c r="F18256" s="42" t="s">
        <v>8718</v>
      </c>
    </row>
    <row r="18257" spans="1:6" x14ac:dyDescent="0.2">
      <c r="A18257" s="42" t="s">
        <v>5641</v>
      </c>
      <c r="B18257" s="42" t="s">
        <v>8464</v>
      </c>
      <c r="C18257">
        <v>2015</v>
      </c>
      <c r="D18257" s="42" t="s">
        <v>8726</v>
      </c>
      <c r="E18257" t="b">
        <v>0</v>
      </c>
      <c r="F18257" s="42" t="s">
        <v>8718</v>
      </c>
    </row>
    <row r="18258" spans="1:6" x14ac:dyDescent="0.2">
      <c r="A18258" s="42" t="s">
        <v>5641</v>
      </c>
      <c r="B18258" s="42" t="s">
        <v>8464</v>
      </c>
      <c r="C18258">
        <v>2016</v>
      </c>
      <c r="D18258" s="42" t="s">
        <v>8726</v>
      </c>
      <c r="E18258" t="b">
        <v>0</v>
      </c>
      <c r="F18258" s="42" t="s">
        <v>8718</v>
      </c>
    </row>
    <row r="18259" spans="1:6" x14ac:dyDescent="0.2">
      <c r="A18259" s="42" t="s">
        <v>5641</v>
      </c>
      <c r="B18259" s="42" t="s">
        <v>8464</v>
      </c>
      <c r="C18259">
        <v>2017</v>
      </c>
      <c r="D18259" s="42" t="s">
        <v>8727</v>
      </c>
      <c r="E18259" t="b">
        <v>0</v>
      </c>
      <c r="F18259" s="42" t="s">
        <v>8718</v>
      </c>
    </row>
    <row r="18260" spans="1:6" x14ac:dyDescent="0.2">
      <c r="A18260" s="42" t="s">
        <v>5641</v>
      </c>
      <c r="B18260" s="42" t="s">
        <v>8464</v>
      </c>
      <c r="C18260">
        <v>2018</v>
      </c>
      <c r="D18260" s="42" t="s">
        <v>8726</v>
      </c>
      <c r="E18260" t="b">
        <v>0</v>
      </c>
      <c r="F18260" s="42" t="s">
        <v>8718</v>
      </c>
    </row>
    <row r="18261" spans="1:6" x14ac:dyDescent="0.2">
      <c r="A18261" s="42" t="s">
        <v>5641</v>
      </c>
      <c r="B18261" s="42" t="s">
        <v>8464</v>
      </c>
      <c r="C18261">
        <v>2019</v>
      </c>
      <c r="D18261" s="42" t="s">
        <v>8598</v>
      </c>
      <c r="E18261" t="b">
        <v>0</v>
      </c>
      <c r="F18261" s="42" t="s">
        <v>8718</v>
      </c>
    </row>
    <row r="18262" spans="1:6" x14ac:dyDescent="0.2">
      <c r="A18262" s="42" t="s">
        <v>5641</v>
      </c>
      <c r="B18262" s="42" t="s">
        <v>8464</v>
      </c>
      <c r="C18262">
        <v>2020</v>
      </c>
      <c r="D18262" s="42" t="s">
        <v>8596</v>
      </c>
      <c r="E18262" t="b">
        <v>0</v>
      </c>
      <c r="F18262" s="42" t="s">
        <v>8718</v>
      </c>
    </row>
    <row r="18263" spans="1:6" x14ac:dyDescent="0.2">
      <c r="A18263" s="42" t="s">
        <v>5643</v>
      </c>
      <c r="B18263" s="42" t="s">
        <v>8454</v>
      </c>
      <c r="C18263">
        <v>2013</v>
      </c>
      <c r="D18263" s="42" t="s">
        <v>9206</v>
      </c>
      <c r="E18263" t="b">
        <v>0</v>
      </c>
      <c r="F18263" s="42" t="s">
        <v>10906</v>
      </c>
    </row>
    <row r="18264" spans="1:6" x14ac:dyDescent="0.2">
      <c r="A18264" s="42" t="s">
        <v>5643</v>
      </c>
      <c r="B18264" s="42" t="s">
        <v>8454</v>
      </c>
      <c r="C18264">
        <v>2014</v>
      </c>
      <c r="D18264" s="42" t="s">
        <v>9193</v>
      </c>
      <c r="E18264" t="b">
        <v>0</v>
      </c>
      <c r="F18264" s="42" t="s">
        <v>10906</v>
      </c>
    </row>
    <row r="18265" spans="1:6" x14ac:dyDescent="0.2">
      <c r="A18265" s="42" t="s">
        <v>5643</v>
      </c>
      <c r="B18265" s="42" t="s">
        <v>8454</v>
      </c>
      <c r="C18265">
        <v>2015</v>
      </c>
      <c r="D18265" s="42" t="s">
        <v>9001</v>
      </c>
      <c r="E18265" t="b">
        <v>0</v>
      </c>
      <c r="F18265" s="42" t="s">
        <v>10906</v>
      </c>
    </row>
    <row r="18266" spans="1:6" x14ac:dyDescent="0.2">
      <c r="A18266" s="42" t="s">
        <v>5643</v>
      </c>
      <c r="B18266" s="42" t="s">
        <v>8454</v>
      </c>
      <c r="C18266">
        <v>2016</v>
      </c>
      <c r="D18266" s="42" t="s">
        <v>10377</v>
      </c>
      <c r="E18266" t="b">
        <v>0</v>
      </c>
      <c r="F18266" s="42" t="s">
        <v>10906</v>
      </c>
    </row>
    <row r="18267" spans="1:6" x14ac:dyDescent="0.2">
      <c r="A18267" s="42" t="s">
        <v>5643</v>
      </c>
      <c r="B18267" s="42" t="s">
        <v>8454</v>
      </c>
      <c r="C18267">
        <v>2017</v>
      </c>
      <c r="D18267" s="42" t="s">
        <v>8672</v>
      </c>
      <c r="E18267" t="b">
        <v>0</v>
      </c>
      <c r="F18267" s="42" t="s">
        <v>10906</v>
      </c>
    </row>
    <row r="18268" spans="1:6" x14ac:dyDescent="0.2">
      <c r="A18268" s="42" t="s">
        <v>5643</v>
      </c>
      <c r="B18268" s="42" t="s">
        <v>8454</v>
      </c>
      <c r="C18268">
        <v>2018</v>
      </c>
      <c r="D18268" s="42" t="s">
        <v>9101</v>
      </c>
      <c r="E18268" t="b">
        <v>0</v>
      </c>
      <c r="F18268" s="42" t="s">
        <v>10906</v>
      </c>
    </row>
    <row r="18269" spans="1:6" x14ac:dyDescent="0.2">
      <c r="A18269" s="42" t="s">
        <v>5643</v>
      </c>
      <c r="B18269" s="42" t="s">
        <v>8454</v>
      </c>
      <c r="C18269">
        <v>2019</v>
      </c>
      <c r="D18269" s="42" t="s">
        <v>9006</v>
      </c>
      <c r="E18269" t="b">
        <v>0</v>
      </c>
      <c r="F18269" s="42" t="s">
        <v>10906</v>
      </c>
    </row>
    <row r="18270" spans="1:6" x14ac:dyDescent="0.2">
      <c r="A18270" s="42" t="s">
        <v>5643</v>
      </c>
      <c r="B18270" s="42" t="s">
        <v>8462</v>
      </c>
      <c r="C18270">
        <v>2013</v>
      </c>
      <c r="D18270" s="42" t="s">
        <v>8513</v>
      </c>
      <c r="E18270" t="b">
        <v>0</v>
      </c>
      <c r="F18270" s="42" t="s">
        <v>10906</v>
      </c>
    </row>
    <row r="18271" spans="1:6" x14ac:dyDescent="0.2">
      <c r="A18271" s="42" t="s">
        <v>5643</v>
      </c>
      <c r="B18271" s="42" t="s">
        <v>8462</v>
      </c>
      <c r="C18271">
        <v>2014</v>
      </c>
      <c r="D18271" s="42" t="s">
        <v>9193</v>
      </c>
      <c r="E18271" t="b">
        <v>0</v>
      </c>
      <c r="F18271" s="42" t="s">
        <v>10906</v>
      </c>
    </row>
    <row r="18272" spans="1:6" x14ac:dyDescent="0.2">
      <c r="A18272" s="42" t="s">
        <v>5643</v>
      </c>
      <c r="B18272" s="42" t="s">
        <v>8462</v>
      </c>
      <c r="C18272">
        <v>2015</v>
      </c>
      <c r="D18272" s="42" t="s">
        <v>8530</v>
      </c>
      <c r="E18272" t="b">
        <v>0</v>
      </c>
      <c r="F18272" s="42" t="s">
        <v>10906</v>
      </c>
    </row>
    <row r="18273" spans="1:6" x14ac:dyDescent="0.2">
      <c r="A18273" s="42" t="s">
        <v>5643</v>
      </c>
      <c r="B18273" s="42" t="s">
        <v>8462</v>
      </c>
      <c r="C18273">
        <v>2016</v>
      </c>
      <c r="D18273" s="42" t="s">
        <v>10377</v>
      </c>
      <c r="E18273" t="b">
        <v>0</v>
      </c>
      <c r="F18273" s="42" t="s">
        <v>10906</v>
      </c>
    </row>
    <row r="18274" spans="1:6" x14ac:dyDescent="0.2">
      <c r="A18274" s="42" t="s">
        <v>5643</v>
      </c>
      <c r="B18274" s="42" t="s">
        <v>8462</v>
      </c>
      <c r="C18274">
        <v>2017</v>
      </c>
      <c r="D18274" s="42" t="s">
        <v>8672</v>
      </c>
      <c r="E18274" t="b">
        <v>0</v>
      </c>
      <c r="F18274" s="42" t="s">
        <v>10906</v>
      </c>
    </row>
    <row r="18275" spans="1:6" x14ac:dyDescent="0.2">
      <c r="A18275" s="42" t="s">
        <v>5643</v>
      </c>
      <c r="B18275" s="42" t="s">
        <v>8462</v>
      </c>
      <c r="C18275">
        <v>2018</v>
      </c>
      <c r="D18275" s="42" t="s">
        <v>9101</v>
      </c>
      <c r="E18275" t="b">
        <v>0</v>
      </c>
      <c r="F18275" s="42" t="s">
        <v>10906</v>
      </c>
    </row>
    <row r="18276" spans="1:6" x14ac:dyDescent="0.2">
      <c r="A18276" s="42" t="s">
        <v>5643</v>
      </c>
      <c r="B18276" s="42" t="s">
        <v>8462</v>
      </c>
      <c r="C18276">
        <v>2019</v>
      </c>
      <c r="D18276" s="42" t="s">
        <v>9136</v>
      </c>
      <c r="E18276" t="b">
        <v>0</v>
      </c>
      <c r="F18276" s="42" t="s">
        <v>10906</v>
      </c>
    </row>
    <row r="18277" spans="1:6" x14ac:dyDescent="0.2">
      <c r="A18277" s="42" t="s">
        <v>5643</v>
      </c>
      <c r="B18277" s="42" t="s">
        <v>8464</v>
      </c>
      <c r="C18277">
        <v>2013</v>
      </c>
      <c r="D18277" s="42" t="s">
        <v>9171</v>
      </c>
      <c r="E18277" t="b">
        <v>0</v>
      </c>
      <c r="F18277" s="42" t="s">
        <v>10906</v>
      </c>
    </row>
    <row r="18278" spans="1:6" x14ac:dyDescent="0.2">
      <c r="A18278" s="42" t="s">
        <v>5643</v>
      </c>
      <c r="B18278" s="42" t="s">
        <v>8464</v>
      </c>
      <c r="C18278">
        <v>2014</v>
      </c>
      <c r="D18278" s="42" t="s">
        <v>9172</v>
      </c>
      <c r="E18278" t="b">
        <v>0</v>
      </c>
      <c r="F18278" s="42" t="s">
        <v>10906</v>
      </c>
    </row>
    <row r="18279" spans="1:6" x14ac:dyDescent="0.2">
      <c r="A18279" s="42" t="s">
        <v>5643</v>
      </c>
      <c r="B18279" s="42" t="s">
        <v>8464</v>
      </c>
      <c r="C18279">
        <v>2015</v>
      </c>
      <c r="D18279" s="42" t="s">
        <v>9168</v>
      </c>
      <c r="E18279" t="b">
        <v>0</v>
      </c>
      <c r="F18279" s="42" t="s">
        <v>10906</v>
      </c>
    </row>
    <row r="18280" spans="1:6" x14ac:dyDescent="0.2">
      <c r="A18280" s="42" t="s">
        <v>5643</v>
      </c>
      <c r="B18280" s="42" t="s">
        <v>8464</v>
      </c>
      <c r="C18280">
        <v>2016</v>
      </c>
      <c r="D18280" s="42" t="s">
        <v>9135</v>
      </c>
      <c r="E18280" t="b">
        <v>0</v>
      </c>
      <c r="F18280" s="42" t="s">
        <v>10906</v>
      </c>
    </row>
    <row r="18281" spans="1:6" x14ac:dyDescent="0.2">
      <c r="A18281" s="42" t="s">
        <v>5643</v>
      </c>
      <c r="B18281" s="42" t="s">
        <v>8464</v>
      </c>
      <c r="C18281">
        <v>2017</v>
      </c>
      <c r="D18281" s="42" t="s">
        <v>8594</v>
      </c>
      <c r="E18281" t="b">
        <v>0</v>
      </c>
      <c r="F18281" s="42" t="s">
        <v>10906</v>
      </c>
    </row>
    <row r="18282" spans="1:6" x14ac:dyDescent="0.2">
      <c r="A18282" s="42" t="s">
        <v>5643</v>
      </c>
      <c r="B18282" s="42" t="s">
        <v>8464</v>
      </c>
      <c r="C18282">
        <v>2018</v>
      </c>
      <c r="D18282" s="42" t="s">
        <v>9125</v>
      </c>
      <c r="E18282" t="b">
        <v>0</v>
      </c>
      <c r="F18282" s="42" t="s">
        <v>10906</v>
      </c>
    </row>
    <row r="18283" spans="1:6" x14ac:dyDescent="0.2">
      <c r="A18283" s="42" t="s">
        <v>5643</v>
      </c>
      <c r="B18283" s="42" t="s">
        <v>8464</v>
      </c>
      <c r="C18283">
        <v>2019</v>
      </c>
      <c r="D18283" s="42" t="s">
        <v>8552</v>
      </c>
      <c r="E18283" t="b">
        <v>0</v>
      </c>
      <c r="F18283" s="42" t="s">
        <v>10906</v>
      </c>
    </row>
    <row r="18284" spans="1:6" x14ac:dyDescent="0.2">
      <c r="A18284" s="42" t="s">
        <v>5659</v>
      </c>
      <c r="B18284" s="42" t="s">
        <v>8454</v>
      </c>
      <c r="C18284">
        <v>2013</v>
      </c>
      <c r="D18284" s="42" t="s">
        <v>9206</v>
      </c>
      <c r="E18284" t="b">
        <v>0</v>
      </c>
      <c r="F18284" s="42" t="s">
        <v>10906</v>
      </c>
    </row>
    <row r="18285" spans="1:6" x14ac:dyDescent="0.2">
      <c r="A18285" s="42" t="s">
        <v>5659</v>
      </c>
      <c r="B18285" s="42" t="s">
        <v>8454</v>
      </c>
      <c r="C18285">
        <v>2014</v>
      </c>
      <c r="D18285" s="42" t="s">
        <v>9193</v>
      </c>
      <c r="E18285" t="b">
        <v>0</v>
      </c>
      <c r="F18285" s="42" t="s">
        <v>10906</v>
      </c>
    </row>
    <row r="18286" spans="1:6" x14ac:dyDescent="0.2">
      <c r="A18286" s="42" t="s">
        <v>5659</v>
      </c>
      <c r="B18286" s="42" t="s">
        <v>8454</v>
      </c>
      <c r="C18286">
        <v>2015</v>
      </c>
      <c r="D18286" s="42" t="s">
        <v>9001</v>
      </c>
      <c r="E18286" t="b">
        <v>0</v>
      </c>
      <c r="F18286" s="42" t="s">
        <v>10906</v>
      </c>
    </row>
    <row r="18287" spans="1:6" x14ac:dyDescent="0.2">
      <c r="A18287" s="42" t="s">
        <v>5659</v>
      </c>
      <c r="B18287" s="42" t="s">
        <v>8454</v>
      </c>
      <c r="C18287">
        <v>2016</v>
      </c>
      <c r="D18287" s="42" t="s">
        <v>10377</v>
      </c>
      <c r="E18287" t="b">
        <v>0</v>
      </c>
      <c r="F18287" s="42" t="s">
        <v>10906</v>
      </c>
    </row>
    <row r="18288" spans="1:6" x14ac:dyDescent="0.2">
      <c r="A18288" s="42" t="s">
        <v>5659</v>
      </c>
      <c r="B18288" s="42" t="s">
        <v>8454</v>
      </c>
      <c r="C18288">
        <v>2017</v>
      </c>
      <c r="D18288" s="42" t="s">
        <v>8672</v>
      </c>
      <c r="E18288" t="b">
        <v>0</v>
      </c>
      <c r="F18288" s="42" t="s">
        <v>10906</v>
      </c>
    </row>
    <row r="18289" spans="1:6" x14ac:dyDescent="0.2">
      <c r="A18289" s="42" t="s">
        <v>5659</v>
      </c>
      <c r="B18289" s="42" t="s">
        <v>8454</v>
      </c>
      <c r="C18289">
        <v>2018</v>
      </c>
      <c r="D18289" s="42" t="s">
        <v>9101</v>
      </c>
      <c r="E18289" t="b">
        <v>0</v>
      </c>
      <c r="F18289" s="42" t="s">
        <v>10906</v>
      </c>
    </row>
    <row r="18290" spans="1:6" x14ac:dyDescent="0.2">
      <c r="A18290" s="42" t="s">
        <v>5659</v>
      </c>
      <c r="B18290" s="42" t="s">
        <v>8454</v>
      </c>
      <c r="C18290">
        <v>2019</v>
      </c>
      <c r="D18290" s="42" t="s">
        <v>9006</v>
      </c>
      <c r="E18290" t="b">
        <v>0</v>
      </c>
      <c r="F18290" s="42" t="s">
        <v>10906</v>
      </c>
    </row>
    <row r="18291" spans="1:6" x14ac:dyDescent="0.2">
      <c r="A18291" s="42" t="s">
        <v>5659</v>
      </c>
      <c r="B18291" s="42" t="s">
        <v>8462</v>
      </c>
      <c r="C18291">
        <v>2013</v>
      </c>
      <c r="D18291" s="42" t="s">
        <v>8513</v>
      </c>
      <c r="E18291" t="b">
        <v>0</v>
      </c>
      <c r="F18291" s="42" t="s">
        <v>10906</v>
      </c>
    </row>
    <row r="18292" spans="1:6" x14ac:dyDescent="0.2">
      <c r="A18292" s="42" t="s">
        <v>5659</v>
      </c>
      <c r="B18292" s="42" t="s">
        <v>8462</v>
      </c>
      <c r="C18292">
        <v>2014</v>
      </c>
      <c r="D18292" s="42" t="s">
        <v>9193</v>
      </c>
      <c r="E18292" t="b">
        <v>0</v>
      </c>
      <c r="F18292" s="42" t="s">
        <v>10906</v>
      </c>
    </row>
    <row r="18293" spans="1:6" x14ac:dyDescent="0.2">
      <c r="A18293" s="42" t="s">
        <v>5659</v>
      </c>
      <c r="B18293" s="42" t="s">
        <v>8462</v>
      </c>
      <c r="C18293">
        <v>2015</v>
      </c>
      <c r="D18293" s="42" t="s">
        <v>8530</v>
      </c>
      <c r="E18293" t="b">
        <v>0</v>
      </c>
      <c r="F18293" s="42" t="s">
        <v>10906</v>
      </c>
    </row>
    <row r="18294" spans="1:6" x14ac:dyDescent="0.2">
      <c r="A18294" s="42" t="s">
        <v>5659</v>
      </c>
      <c r="B18294" s="42" t="s">
        <v>8462</v>
      </c>
      <c r="C18294">
        <v>2016</v>
      </c>
      <c r="D18294" s="42" t="s">
        <v>10377</v>
      </c>
      <c r="E18294" t="b">
        <v>0</v>
      </c>
      <c r="F18294" s="42" t="s">
        <v>10906</v>
      </c>
    </row>
    <row r="18295" spans="1:6" x14ac:dyDescent="0.2">
      <c r="A18295" s="42" t="s">
        <v>5659</v>
      </c>
      <c r="B18295" s="42" t="s">
        <v>8462</v>
      </c>
      <c r="C18295">
        <v>2017</v>
      </c>
      <c r="D18295" s="42" t="s">
        <v>8672</v>
      </c>
      <c r="E18295" t="b">
        <v>0</v>
      </c>
      <c r="F18295" s="42" t="s">
        <v>10906</v>
      </c>
    </row>
    <row r="18296" spans="1:6" x14ac:dyDescent="0.2">
      <c r="A18296" s="42" t="s">
        <v>5659</v>
      </c>
      <c r="B18296" s="42" t="s">
        <v>8462</v>
      </c>
      <c r="C18296">
        <v>2018</v>
      </c>
      <c r="D18296" s="42" t="s">
        <v>9101</v>
      </c>
      <c r="E18296" t="b">
        <v>0</v>
      </c>
      <c r="F18296" s="42" t="s">
        <v>10906</v>
      </c>
    </row>
    <row r="18297" spans="1:6" x14ac:dyDescent="0.2">
      <c r="A18297" s="42" t="s">
        <v>5659</v>
      </c>
      <c r="B18297" s="42" t="s">
        <v>8462</v>
      </c>
      <c r="C18297">
        <v>2019</v>
      </c>
      <c r="D18297" s="42" t="s">
        <v>9136</v>
      </c>
      <c r="E18297" t="b">
        <v>0</v>
      </c>
      <c r="F18297" s="42" t="s">
        <v>10906</v>
      </c>
    </row>
    <row r="18298" spans="1:6" x14ac:dyDescent="0.2">
      <c r="A18298" s="42" t="s">
        <v>5659</v>
      </c>
      <c r="B18298" s="42" t="s">
        <v>8464</v>
      </c>
      <c r="C18298">
        <v>2013</v>
      </c>
      <c r="D18298" s="42" t="s">
        <v>9171</v>
      </c>
      <c r="E18298" t="b">
        <v>0</v>
      </c>
      <c r="F18298" s="42" t="s">
        <v>10906</v>
      </c>
    </row>
    <row r="18299" spans="1:6" x14ac:dyDescent="0.2">
      <c r="A18299" s="42" t="s">
        <v>5659</v>
      </c>
      <c r="B18299" s="42" t="s">
        <v>8464</v>
      </c>
      <c r="C18299">
        <v>2014</v>
      </c>
      <c r="D18299" s="42" t="s">
        <v>9172</v>
      </c>
      <c r="E18299" t="b">
        <v>0</v>
      </c>
      <c r="F18299" s="42" t="s">
        <v>10906</v>
      </c>
    </row>
    <row r="18300" spans="1:6" x14ac:dyDescent="0.2">
      <c r="A18300" s="42" t="s">
        <v>5659</v>
      </c>
      <c r="B18300" s="42" t="s">
        <v>8464</v>
      </c>
      <c r="C18300">
        <v>2015</v>
      </c>
      <c r="D18300" s="42" t="s">
        <v>9168</v>
      </c>
      <c r="E18300" t="b">
        <v>0</v>
      </c>
      <c r="F18300" s="42" t="s">
        <v>10906</v>
      </c>
    </row>
    <row r="18301" spans="1:6" x14ac:dyDescent="0.2">
      <c r="A18301" s="42" t="s">
        <v>5659</v>
      </c>
      <c r="B18301" s="42" t="s">
        <v>8464</v>
      </c>
      <c r="C18301">
        <v>2016</v>
      </c>
      <c r="D18301" s="42" t="s">
        <v>9135</v>
      </c>
      <c r="E18301" t="b">
        <v>0</v>
      </c>
      <c r="F18301" s="42" t="s">
        <v>10906</v>
      </c>
    </row>
    <row r="18302" spans="1:6" x14ac:dyDescent="0.2">
      <c r="A18302" s="42" t="s">
        <v>5659</v>
      </c>
      <c r="B18302" s="42" t="s">
        <v>8464</v>
      </c>
      <c r="C18302">
        <v>2017</v>
      </c>
      <c r="D18302" s="42" t="s">
        <v>8594</v>
      </c>
      <c r="E18302" t="b">
        <v>0</v>
      </c>
      <c r="F18302" s="42" t="s">
        <v>10906</v>
      </c>
    </row>
    <row r="18303" spans="1:6" x14ac:dyDescent="0.2">
      <c r="A18303" s="42" t="s">
        <v>5659</v>
      </c>
      <c r="B18303" s="42" t="s">
        <v>8464</v>
      </c>
      <c r="C18303">
        <v>2018</v>
      </c>
      <c r="D18303" s="42" t="s">
        <v>9125</v>
      </c>
      <c r="E18303" t="b">
        <v>0</v>
      </c>
      <c r="F18303" s="42" t="s">
        <v>10906</v>
      </c>
    </row>
    <row r="18304" spans="1:6" x14ac:dyDescent="0.2">
      <c r="A18304" s="42" t="s">
        <v>5659</v>
      </c>
      <c r="B18304" s="42" t="s">
        <v>8464</v>
      </c>
      <c r="C18304">
        <v>2019</v>
      </c>
      <c r="D18304" s="42" t="s">
        <v>8552</v>
      </c>
      <c r="E18304" t="b">
        <v>0</v>
      </c>
      <c r="F18304" s="42" t="s">
        <v>10906</v>
      </c>
    </row>
    <row r="18305" spans="1:6" x14ac:dyDescent="0.2">
      <c r="A18305" s="42" t="s">
        <v>5661</v>
      </c>
      <c r="B18305" s="42" t="s">
        <v>8454</v>
      </c>
      <c r="C18305">
        <v>2013</v>
      </c>
      <c r="D18305" s="42" t="s">
        <v>9206</v>
      </c>
      <c r="E18305" t="b">
        <v>0</v>
      </c>
      <c r="F18305" s="42" t="s">
        <v>10906</v>
      </c>
    </row>
    <row r="18306" spans="1:6" x14ac:dyDescent="0.2">
      <c r="A18306" s="42" t="s">
        <v>5661</v>
      </c>
      <c r="B18306" s="42" t="s">
        <v>8454</v>
      </c>
      <c r="C18306">
        <v>2014</v>
      </c>
      <c r="D18306" s="42" t="s">
        <v>9193</v>
      </c>
      <c r="E18306" t="b">
        <v>0</v>
      </c>
      <c r="F18306" s="42" t="s">
        <v>10906</v>
      </c>
    </row>
    <row r="18307" spans="1:6" x14ac:dyDescent="0.2">
      <c r="A18307" s="42" t="s">
        <v>5661</v>
      </c>
      <c r="B18307" s="42" t="s">
        <v>8454</v>
      </c>
      <c r="C18307">
        <v>2015</v>
      </c>
      <c r="D18307" s="42" t="s">
        <v>9001</v>
      </c>
      <c r="E18307" t="b">
        <v>0</v>
      </c>
      <c r="F18307" s="42" t="s">
        <v>10906</v>
      </c>
    </row>
    <row r="18308" spans="1:6" x14ac:dyDescent="0.2">
      <c r="A18308" s="42" t="s">
        <v>5661</v>
      </c>
      <c r="B18308" s="42" t="s">
        <v>8454</v>
      </c>
      <c r="C18308">
        <v>2016</v>
      </c>
      <c r="D18308" s="42" t="s">
        <v>10377</v>
      </c>
      <c r="E18308" t="b">
        <v>0</v>
      </c>
      <c r="F18308" s="42" t="s">
        <v>10906</v>
      </c>
    </row>
    <row r="18309" spans="1:6" x14ac:dyDescent="0.2">
      <c r="A18309" s="42" t="s">
        <v>5661</v>
      </c>
      <c r="B18309" s="42" t="s">
        <v>8454</v>
      </c>
      <c r="C18309">
        <v>2017</v>
      </c>
      <c r="D18309" s="42" t="s">
        <v>8672</v>
      </c>
      <c r="E18309" t="b">
        <v>0</v>
      </c>
      <c r="F18309" s="42" t="s">
        <v>10906</v>
      </c>
    </row>
    <row r="18310" spans="1:6" x14ac:dyDescent="0.2">
      <c r="A18310" s="42" t="s">
        <v>5661</v>
      </c>
      <c r="B18310" s="42" t="s">
        <v>8454</v>
      </c>
      <c r="C18310">
        <v>2018</v>
      </c>
      <c r="D18310" s="42" t="s">
        <v>9101</v>
      </c>
      <c r="E18310" t="b">
        <v>0</v>
      </c>
      <c r="F18310" s="42" t="s">
        <v>10906</v>
      </c>
    </row>
    <row r="18311" spans="1:6" x14ac:dyDescent="0.2">
      <c r="A18311" s="42" t="s">
        <v>5661</v>
      </c>
      <c r="B18311" s="42" t="s">
        <v>8454</v>
      </c>
      <c r="C18311">
        <v>2019</v>
      </c>
      <c r="D18311" s="42" t="s">
        <v>9006</v>
      </c>
      <c r="E18311" t="b">
        <v>0</v>
      </c>
      <c r="F18311" s="42" t="s">
        <v>10906</v>
      </c>
    </row>
    <row r="18312" spans="1:6" x14ac:dyDescent="0.2">
      <c r="A18312" s="42" t="s">
        <v>5661</v>
      </c>
      <c r="B18312" s="42" t="s">
        <v>8462</v>
      </c>
      <c r="C18312">
        <v>2013</v>
      </c>
      <c r="D18312" s="42" t="s">
        <v>8513</v>
      </c>
      <c r="E18312" t="b">
        <v>0</v>
      </c>
      <c r="F18312" s="42" t="s">
        <v>10906</v>
      </c>
    </row>
    <row r="18313" spans="1:6" x14ac:dyDescent="0.2">
      <c r="A18313" s="42" t="s">
        <v>5661</v>
      </c>
      <c r="B18313" s="42" t="s">
        <v>8462</v>
      </c>
      <c r="C18313">
        <v>2014</v>
      </c>
      <c r="D18313" s="42" t="s">
        <v>9193</v>
      </c>
      <c r="E18313" t="b">
        <v>0</v>
      </c>
      <c r="F18313" s="42" t="s">
        <v>10906</v>
      </c>
    </row>
    <row r="18314" spans="1:6" x14ac:dyDescent="0.2">
      <c r="A18314" s="42" t="s">
        <v>5661</v>
      </c>
      <c r="B18314" s="42" t="s">
        <v>8462</v>
      </c>
      <c r="C18314">
        <v>2015</v>
      </c>
      <c r="D18314" s="42" t="s">
        <v>8530</v>
      </c>
      <c r="E18314" t="b">
        <v>0</v>
      </c>
      <c r="F18314" s="42" t="s">
        <v>10906</v>
      </c>
    </row>
    <row r="18315" spans="1:6" x14ac:dyDescent="0.2">
      <c r="A18315" s="42" t="s">
        <v>5661</v>
      </c>
      <c r="B18315" s="42" t="s">
        <v>8462</v>
      </c>
      <c r="C18315">
        <v>2016</v>
      </c>
      <c r="D18315" s="42" t="s">
        <v>10377</v>
      </c>
      <c r="E18315" t="b">
        <v>0</v>
      </c>
      <c r="F18315" s="42" t="s">
        <v>10906</v>
      </c>
    </row>
    <row r="18316" spans="1:6" x14ac:dyDescent="0.2">
      <c r="A18316" s="42" t="s">
        <v>5661</v>
      </c>
      <c r="B18316" s="42" t="s">
        <v>8462</v>
      </c>
      <c r="C18316">
        <v>2017</v>
      </c>
      <c r="D18316" s="42" t="s">
        <v>8672</v>
      </c>
      <c r="E18316" t="b">
        <v>0</v>
      </c>
      <c r="F18316" s="42" t="s">
        <v>10906</v>
      </c>
    </row>
    <row r="18317" spans="1:6" x14ac:dyDescent="0.2">
      <c r="A18317" s="42" t="s">
        <v>5661</v>
      </c>
      <c r="B18317" s="42" t="s">
        <v>8462</v>
      </c>
      <c r="C18317">
        <v>2018</v>
      </c>
      <c r="D18317" s="42" t="s">
        <v>9101</v>
      </c>
      <c r="E18317" t="b">
        <v>0</v>
      </c>
      <c r="F18317" s="42" t="s">
        <v>10906</v>
      </c>
    </row>
    <row r="18318" spans="1:6" x14ac:dyDescent="0.2">
      <c r="A18318" s="42" t="s">
        <v>5661</v>
      </c>
      <c r="B18318" s="42" t="s">
        <v>8462</v>
      </c>
      <c r="C18318">
        <v>2019</v>
      </c>
      <c r="D18318" s="42" t="s">
        <v>9136</v>
      </c>
      <c r="E18318" t="b">
        <v>0</v>
      </c>
      <c r="F18318" s="42" t="s">
        <v>10906</v>
      </c>
    </row>
    <row r="18319" spans="1:6" x14ac:dyDescent="0.2">
      <c r="A18319" s="42" t="s">
        <v>5661</v>
      </c>
      <c r="B18319" s="42" t="s">
        <v>8464</v>
      </c>
      <c r="C18319">
        <v>2013</v>
      </c>
      <c r="D18319" s="42" t="s">
        <v>9171</v>
      </c>
      <c r="E18319" t="b">
        <v>0</v>
      </c>
      <c r="F18319" s="42" t="s">
        <v>10906</v>
      </c>
    </row>
    <row r="18320" spans="1:6" x14ac:dyDescent="0.2">
      <c r="A18320" s="42" t="s">
        <v>5661</v>
      </c>
      <c r="B18320" s="42" t="s">
        <v>8464</v>
      </c>
      <c r="C18320">
        <v>2014</v>
      </c>
      <c r="D18320" s="42" t="s">
        <v>9172</v>
      </c>
      <c r="E18320" t="b">
        <v>0</v>
      </c>
      <c r="F18320" s="42" t="s">
        <v>10906</v>
      </c>
    </row>
    <row r="18321" spans="1:6" x14ac:dyDescent="0.2">
      <c r="A18321" s="42" t="s">
        <v>5661</v>
      </c>
      <c r="B18321" s="42" t="s">
        <v>8464</v>
      </c>
      <c r="C18321">
        <v>2015</v>
      </c>
      <c r="D18321" s="42" t="s">
        <v>9168</v>
      </c>
      <c r="E18321" t="b">
        <v>0</v>
      </c>
      <c r="F18321" s="42" t="s">
        <v>10906</v>
      </c>
    </row>
    <row r="18322" spans="1:6" x14ac:dyDescent="0.2">
      <c r="A18322" s="42" t="s">
        <v>5661</v>
      </c>
      <c r="B18322" s="42" t="s">
        <v>8464</v>
      </c>
      <c r="C18322">
        <v>2016</v>
      </c>
      <c r="D18322" s="42" t="s">
        <v>9135</v>
      </c>
      <c r="E18322" t="b">
        <v>0</v>
      </c>
      <c r="F18322" s="42" t="s">
        <v>10906</v>
      </c>
    </row>
    <row r="18323" spans="1:6" x14ac:dyDescent="0.2">
      <c r="A18323" s="42" t="s">
        <v>5661</v>
      </c>
      <c r="B18323" s="42" t="s">
        <v>8464</v>
      </c>
      <c r="C18323">
        <v>2017</v>
      </c>
      <c r="D18323" s="42" t="s">
        <v>8594</v>
      </c>
      <c r="E18323" t="b">
        <v>0</v>
      </c>
      <c r="F18323" s="42" t="s">
        <v>10906</v>
      </c>
    </row>
    <row r="18324" spans="1:6" x14ac:dyDescent="0.2">
      <c r="A18324" s="42" t="s">
        <v>5661</v>
      </c>
      <c r="B18324" s="42" t="s">
        <v>8464</v>
      </c>
      <c r="C18324">
        <v>2018</v>
      </c>
      <c r="D18324" s="42" t="s">
        <v>9125</v>
      </c>
      <c r="E18324" t="b">
        <v>0</v>
      </c>
      <c r="F18324" s="42" t="s">
        <v>10906</v>
      </c>
    </row>
    <row r="18325" spans="1:6" x14ac:dyDescent="0.2">
      <c r="A18325" s="42" t="s">
        <v>5661</v>
      </c>
      <c r="B18325" s="42" t="s">
        <v>8464</v>
      </c>
      <c r="C18325">
        <v>2019</v>
      </c>
      <c r="D18325" s="42" t="s">
        <v>8552</v>
      </c>
      <c r="E18325" t="b">
        <v>0</v>
      </c>
      <c r="F18325" s="42" t="s">
        <v>10906</v>
      </c>
    </row>
    <row r="18326" spans="1:6" x14ac:dyDescent="0.2">
      <c r="A18326" s="42" t="s">
        <v>5663</v>
      </c>
      <c r="B18326" s="42" t="s">
        <v>8454</v>
      </c>
      <c r="C18326">
        <v>2013</v>
      </c>
      <c r="D18326" s="42" t="s">
        <v>9463</v>
      </c>
      <c r="E18326" t="b">
        <v>0</v>
      </c>
      <c r="F18326" s="42" t="s">
        <v>10942</v>
      </c>
    </row>
    <row r="18327" spans="1:6" x14ac:dyDescent="0.2">
      <c r="A18327" s="42" t="s">
        <v>5663</v>
      </c>
      <c r="B18327" s="42" t="s">
        <v>8454</v>
      </c>
      <c r="C18327">
        <v>2014</v>
      </c>
      <c r="D18327" s="42" t="s">
        <v>8558</v>
      </c>
      <c r="E18327" t="b">
        <v>0</v>
      </c>
      <c r="F18327" s="42" t="s">
        <v>10942</v>
      </c>
    </row>
    <row r="18328" spans="1:6" x14ac:dyDescent="0.2">
      <c r="A18328" s="42" t="s">
        <v>5663</v>
      </c>
      <c r="B18328" s="42" t="s">
        <v>8454</v>
      </c>
      <c r="C18328">
        <v>2015</v>
      </c>
      <c r="D18328" s="42" t="s">
        <v>8491</v>
      </c>
      <c r="E18328" t="b">
        <v>0</v>
      </c>
      <c r="F18328" s="42" t="s">
        <v>10942</v>
      </c>
    </row>
    <row r="18329" spans="1:6" x14ac:dyDescent="0.2">
      <c r="A18329" s="42" t="s">
        <v>5663</v>
      </c>
      <c r="B18329" s="42" t="s">
        <v>8454</v>
      </c>
      <c r="C18329">
        <v>2016</v>
      </c>
      <c r="D18329" s="42" t="s">
        <v>8625</v>
      </c>
      <c r="E18329" t="b">
        <v>0</v>
      </c>
      <c r="F18329" s="42" t="s">
        <v>10942</v>
      </c>
    </row>
    <row r="18330" spans="1:6" x14ac:dyDescent="0.2">
      <c r="A18330" s="42" t="s">
        <v>5663</v>
      </c>
      <c r="B18330" s="42" t="s">
        <v>8454</v>
      </c>
      <c r="C18330">
        <v>2017</v>
      </c>
      <c r="D18330" s="42" t="s">
        <v>9134</v>
      </c>
      <c r="E18330" t="b">
        <v>0</v>
      </c>
      <c r="F18330" s="42" t="s">
        <v>10942</v>
      </c>
    </row>
    <row r="18331" spans="1:6" x14ac:dyDescent="0.2">
      <c r="A18331" s="42" t="s">
        <v>5663</v>
      </c>
      <c r="B18331" s="42" t="s">
        <v>8454</v>
      </c>
      <c r="C18331">
        <v>2018</v>
      </c>
      <c r="D18331" s="42" t="s">
        <v>9244</v>
      </c>
      <c r="E18331" t="b">
        <v>0</v>
      </c>
      <c r="F18331" s="42" t="s">
        <v>10942</v>
      </c>
    </row>
    <row r="18332" spans="1:6" x14ac:dyDescent="0.2">
      <c r="A18332" s="42" t="s">
        <v>5663</v>
      </c>
      <c r="B18332" s="42" t="s">
        <v>8454</v>
      </c>
      <c r="C18332">
        <v>2019</v>
      </c>
      <c r="D18332" s="42" t="s">
        <v>8524</v>
      </c>
      <c r="E18332" t="b">
        <v>0</v>
      </c>
      <c r="F18332" s="42" t="s">
        <v>10942</v>
      </c>
    </row>
    <row r="18333" spans="1:6" x14ac:dyDescent="0.2">
      <c r="A18333" s="42" t="s">
        <v>5663</v>
      </c>
      <c r="B18333" s="42" t="s">
        <v>8462</v>
      </c>
      <c r="C18333">
        <v>2013</v>
      </c>
      <c r="D18333" s="42" t="s">
        <v>9222</v>
      </c>
      <c r="E18333" t="b">
        <v>0</v>
      </c>
      <c r="F18333" s="42" t="s">
        <v>10942</v>
      </c>
    </row>
    <row r="18334" spans="1:6" x14ac:dyDescent="0.2">
      <c r="A18334" s="42" t="s">
        <v>5663</v>
      </c>
      <c r="B18334" s="42" t="s">
        <v>8462</v>
      </c>
      <c r="C18334">
        <v>2014</v>
      </c>
      <c r="D18334" s="42" t="s">
        <v>9234</v>
      </c>
      <c r="E18334" t="b">
        <v>0</v>
      </c>
      <c r="F18334" s="42" t="s">
        <v>10942</v>
      </c>
    </row>
    <row r="18335" spans="1:6" x14ac:dyDescent="0.2">
      <c r="A18335" s="42" t="s">
        <v>5663</v>
      </c>
      <c r="B18335" s="42" t="s">
        <v>8462</v>
      </c>
      <c r="C18335">
        <v>2015</v>
      </c>
      <c r="D18335" s="42" t="s">
        <v>9132</v>
      </c>
      <c r="E18335" t="b">
        <v>0</v>
      </c>
      <c r="F18335" s="42" t="s">
        <v>10942</v>
      </c>
    </row>
    <row r="18336" spans="1:6" x14ac:dyDescent="0.2">
      <c r="A18336" s="42" t="s">
        <v>5663</v>
      </c>
      <c r="B18336" s="42" t="s">
        <v>8462</v>
      </c>
      <c r="C18336">
        <v>2016</v>
      </c>
      <c r="D18336" s="42" t="s">
        <v>8455</v>
      </c>
      <c r="E18336" t="b">
        <v>0</v>
      </c>
      <c r="F18336" s="42" t="s">
        <v>10942</v>
      </c>
    </row>
    <row r="18337" spans="1:6" x14ac:dyDescent="0.2">
      <c r="A18337" s="42" t="s">
        <v>5663</v>
      </c>
      <c r="B18337" s="42" t="s">
        <v>8462</v>
      </c>
      <c r="C18337">
        <v>2017</v>
      </c>
      <c r="D18337" s="42" t="s">
        <v>8703</v>
      </c>
      <c r="E18337" t="b">
        <v>0</v>
      </c>
      <c r="F18337" s="42" t="s">
        <v>10942</v>
      </c>
    </row>
    <row r="18338" spans="1:6" x14ac:dyDescent="0.2">
      <c r="A18338" s="42" t="s">
        <v>5663</v>
      </c>
      <c r="B18338" s="42" t="s">
        <v>8462</v>
      </c>
      <c r="C18338">
        <v>2018</v>
      </c>
      <c r="D18338" s="42" t="s">
        <v>9325</v>
      </c>
      <c r="E18338" t="b">
        <v>0</v>
      </c>
      <c r="F18338" s="42" t="s">
        <v>10942</v>
      </c>
    </row>
    <row r="18339" spans="1:6" x14ac:dyDescent="0.2">
      <c r="A18339" s="42" t="s">
        <v>5663</v>
      </c>
      <c r="B18339" s="42" t="s">
        <v>8462</v>
      </c>
      <c r="C18339">
        <v>2019</v>
      </c>
      <c r="D18339" s="42" t="s">
        <v>9081</v>
      </c>
      <c r="E18339" t="b">
        <v>0</v>
      </c>
      <c r="F18339" s="42" t="s">
        <v>10942</v>
      </c>
    </row>
    <row r="18340" spans="1:6" x14ac:dyDescent="0.2">
      <c r="A18340" s="42" t="s">
        <v>5663</v>
      </c>
      <c r="B18340" s="42" t="s">
        <v>8464</v>
      </c>
      <c r="C18340">
        <v>2013</v>
      </c>
      <c r="D18340" s="42" t="s">
        <v>8972</v>
      </c>
      <c r="E18340" t="b">
        <v>0</v>
      </c>
      <c r="F18340" s="42" t="s">
        <v>10942</v>
      </c>
    </row>
    <row r="18341" spans="1:6" x14ac:dyDescent="0.2">
      <c r="A18341" s="42" t="s">
        <v>5663</v>
      </c>
      <c r="B18341" s="42" t="s">
        <v>8464</v>
      </c>
      <c r="C18341">
        <v>2014</v>
      </c>
      <c r="D18341" s="42" t="s">
        <v>8600</v>
      </c>
      <c r="E18341" t="b">
        <v>0</v>
      </c>
      <c r="F18341" s="42" t="s">
        <v>10942</v>
      </c>
    </row>
    <row r="18342" spans="1:6" x14ac:dyDescent="0.2">
      <c r="A18342" s="42" t="s">
        <v>5663</v>
      </c>
      <c r="B18342" s="42" t="s">
        <v>8464</v>
      </c>
      <c r="C18342">
        <v>2015</v>
      </c>
      <c r="D18342" s="42" t="s">
        <v>8823</v>
      </c>
      <c r="E18342" t="b">
        <v>0</v>
      </c>
      <c r="F18342" s="42" t="s">
        <v>10942</v>
      </c>
    </row>
    <row r="18343" spans="1:6" x14ac:dyDescent="0.2">
      <c r="A18343" s="42" t="s">
        <v>5663</v>
      </c>
      <c r="B18343" s="42" t="s">
        <v>8464</v>
      </c>
      <c r="C18343">
        <v>2016</v>
      </c>
      <c r="D18343" s="42" t="s">
        <v>8712</v>
      </c>
      <c r="E18343" t="b">
        <v>0</v>
      </c>
      <c r="F18343" s="42" t="s">
        <v>10942</v>
      </c>
    </row>
    <row r="18344" spans="1:6" x14ac:dyDescent="0.2">
      <c r="A18344" s="42" t="s">
        <v>5663</v>
      </c>
      <c r="B18344" s="42" t="s">
        <v>8464</v>
      </c>
      <c r="C18344">
        <v>2017</v>
      </c>
      <c r="D18344" s="42" t="s">
        <v>8825</v>
      </c>
      <c r="E18344" t="b">
        <v>0</v>
      </c>
      <c r="F18344" s="42" t="s">
        <v>10942</v>
      </c>
    </row>
    <row r="18345" spans="1:6" x14ac:dyDescent="0.2">
      <c r="A18345" s="42" t="s">
        <v>5663</v>
      </c>
      <c r="B18345" s="42" t="s">
        <v>8464</v>
      </c>
      <c r="C18345">
        <v>2018</v>
      </c>
      <c r="D18345" s="42" t="s">
        <v>9124</v>
      </c>
      <c r="E18345" t="b">
        <v>0</v>
      </c>
      <c r="F18345" s="42" t="s">
        <v>10942</v>
      </c>
    </row>
    <row r="18346" spans="1:6" x14ac:dyDescent="0.2">
      <c r="A18346" s="42" t="s">
        <v>5663</v>
      </c>
      <c r="B18346" s="42" t="s">
        <v>8464</v>
      </c>
      <c r="C18346">
        <v>2019</v>
      </c>
      <c r="D18346" s="42" t="s">
        <v>8595</v>
      </c>
      <c r="E18346" t="b">
        <v>0</v>
      </c>
      <c r="F18346" s="42" t="s">
        <v>10942</v>
      </c>
    </row>
    <row r="18347" spans="1:6" x14ac:dyDescent="0.2">
      <c r="A18347" s="42" t="s">
        <v>5665</v>
      </c>
      <c r="B18347" s="42" t="s">
        <v>8454</v>
      </c>
      <c r="C18347">
        <v>2010</v>
      </c>
      <c r="D18347" s="42" t="s">
        <v>8687</v>
      </c>
      <c r="E18347" t="b">
        <v>0</v>
      </c>
      <c r="F18347" s="42" t="s">
        <v>8688</v>
      </c>
    </row>
    <row r="18348" spans="1:6" x14ac:dyDescent="0.2">
      <c r="A18348" s="42" t="s">
        <v>5665</v>
      </c>
      <c r="B18348" s="42" t="s">
        <v>8454</v>
      </c>
      <c r="C18348">
        <v>2011</v>
      </c>
      <c r="D18348" s="42" t="s">
        <v>8689</v>
      </c>
      <c r="E18348" t="b">
        <v>0</v>
      </c>
      <c r="F18348" s="42" t="s">
        <v>8688</v>
      </c>
    </row>
    <row r="18349" spans="1:6" x14ac:dyDescent="0.2">
      <c r="A18349" s="42" t="s">
        <v>5665</v>
      </c>
      <c r="B18349" s="42" t="s">
        <v>8454</v>
      </c>
      <c r="C18349">
        <v>2012</v>
      </c>
      <c r="D18349" s="42" t="s">
        <v>8457</v>
      </c>
      <c r="E18349" t="b">
        <v>0</v>
      </c>
      <c r="F18349" s="42" t="s">
        <v>8688</v>
      </c>
    </row>
    <row r="18350" spans="1:6" x14ac:dyDescent="0.2">
      <c r="A18350" s="42" t="s">
        <v>5665</v>
      </c>
      <c r="B18350" s="42" t="s">
        <v>8454</v>
      </c>
      <c r="C18350">
        <v>2013</v>
      </c>
      <c r="D18350" s="42" t="s">
        <v>8690</v>
      </c>
      <c r="E18350" t="b">
        <v>0</v>
      </c>
      <c r="F18350" s="42" t="s">
        <v>8688</v>
      </c>
    </row>
    <row r="18351" spans="1:6" x14ac:dyDescent="0.2">
      <c r="A18351" s="42" t="s">
        <v>5665</v>
      </c>
      <c r="B18351" s="42" t="s">
        <v>8454</v>
      </c>
      <c r="C18351">
        <v>2014</v>
      </c>
      <c r="D18351" s="42" t="s">
        <v>8691</v>
      </c>
      <c r="E18351" t="b">
        <v>0</v>
      </c>
      <c r="F18351" s="42" t="s">
        <v>8688</v>
      </c>
    </row>
    <row r="18352" spans="1:6" x14ac:dyDescent="0.2">
      <c r="A18352" s="42" t="s">
        <v>5665</v>
      </c>
      <c r="B18352" s="42" t="s">
        <v>8454</v>
      </c>
      <c r="C18352">
        <v>2015</v>
      </c>
      <c r="D18352" s="42" t="s">
        <v>8692</v>
      </c>
      <c r="E18352" t="b">
        <v>0</v>
      </c>
      <c r="F18352" s="42" t="s">
        <v>8688</v>
      </c>
    </row>
    <row r="18353" spans="1:6" x14ac:dyDescent="0.2">
      <c r="A18353" s="42" t="s">
        <v>5665</v>
      </c>
      <c r="B18353" s="42" t="s">
        <v>8454</v>
      </c>
      <c r="C18353">
        <v>2016</v>
      </c>
      <c r="D18353" s="42" t="s">
        <v>8693</v>
      </c>
      <c r="E18353" t="b">
        <v>0</v>
      </c>
      <c r="F18353" s="42" t="s">
        <v>8688</v>
      </c>
    </row>
    <row r="18354" spans="1:6" x14ac:dyDescent="0.2">
      <c r="A18354" s="42" t="s">
        <v>5665</v>
      </c>
      <c r="B18354" s="42" t="s">
        <v>8462</v>
      </c>
      <c r="C18354">
        <v>2010</v>
      </c>
      <c r="D18354" s="42" t="s">
        <v>8687</v>
      </c>
      <c r="E18354" t="b">
        <v>0</v>
      </c>
      <c r="F18354" s="42" t="s">
        <v>8688</v>
      </c>
    </row>
    <row r="18355" spans="1:6" x14ac:dyDescent="0.2">
      <c r="A18355" s="42" t="s">
        <v>5665</v>
      </c>
      <c r="B18355" s="42" t="s">
        <v>8462</v>
      </c>
      <c r="C18355">
        <v>2011</v>
      </c>
      <c r="D18355" s="42" t="s">
        <v>8689</v>
      </c>
      <c r="E18355" t="b">
        <v>0</v>
      </c>
      <c r="F18355" s="42" t="s">
        <v>8688</v>
      </c>
    </row>
    <row r="18356" spans="1:6" x14ac:dyDescent="0.2">
      <c r="A18356" s="42" t="s">
        <v>5665</v>
      </c>
      <c r="B18356" s="42" t="s">
        <v>8462</v>
      </c>
      <c r="C18356">
        <v>2012</v>
      </c>
      <c r="D18356" s="42" t="s">
        <v>8457</v>
      </c>
      <c r="E18356" t="b">
        <v>0</v>
      </c>
      <c r="F18356" s="42" t="s">
        <v>8688</v>
      </c>
    </row>
    <row r="18357" spans="1:6" x14ac:dyDescent="0.2">
      <c r="A18357" s="42" t="s">
        <v>5665</v>
      </c>
      <c r="B18357" s="42" t="s">
        <v>8462</v>
      </c>
      <c r="C18357">
        <v>2013</v>
      </c>
      <c r="D18357" s="42" t="s">
        <v>8694</v>
      </c>
      <c r="E18357" t="b">
        <v>0</v>
      </c>
      <c r="F18357" s="42" t="s">
        <v>8688</v>
      </c>
    </row>
    <row r="18358" spans="1:6" x14ac:dyDescent="0.2">
      <c r="A18358" s="42" t="s">
        <v>5665</v>
      </c>
      <c r="B18358" s="42" t="s">
        <v>8462</v>
      </c>
      <c r="C18358">
        <v>2014</v>
      </c>
      <c r="D18358" s="42" t="s">
        <v>8691</v>
      </c>
      <c r="E18358" t="b">
        <v>0</v>
      </c>
      <c r="F18358" s="42" t="s">
        <v>8688</v>
      </c>
    </row>
    <row r="18359" spans="1:6" x14ac:dyDescent="0.2">
      <c r="A18359" s="42" t="s">
        <v>5665</v>
      </c>
      <c r="B18359" s="42" t="s">
        <v>8462</v>
      </c>
      <c r="C18359">
        <v>2015</v>
      </c>
      <c r="D18359" s="42" t="s">
        <v>8692</v>
      </c>
      <c r="E18359" t="b">
        <v>0</v>
      </c>
      <c r="F18359" s="42" t="s">
        <v>8688</v>
      </c>
    </row>
    <row r="18360" spans="1:6" x14ac:dyDescent="0.2">
      <c r="A18360" s="42" t="s">
        <v>5665</v>
      </c>
      <c r="B18360" s="42" t="s">
        <v>8462</v>
      </c>
      <c r="C18360">
        <v>2016</v>
      </c>
      <c r="D18360" s="42" t="s">
        <v>8693</v>
      </c>
      <c r="E18360" t="b">
        <v>0</v>
      </c>
      <c r="F18360" s="42" t="s">
        <v>8688</v>
      </c>
    </row>
    <row r="18361" spans="1:6" x14ac:dyDescent="0.2">
      <c r="A18361" s="42" t="s">
        <v>5665</v>
      </c>
      <c r="B18361" s="42" t="s">
        <v>8464</v>
      </c>
      <c r="C18361">
        <v>2010</v>
      </c>
      <c r="D18361" s="42" t="s">
        <v>8547</v>
      </c>
      <c r="E18361" t="b">
        <v>0</v>
      </c>
      <c r="F18361" s="42" t="s">
        <v>8688</v>
      </c>
    </row>
    <row r="18362" spans="1:6" x14ac:dyDescent="0.2">
      <c r="A18362" s="42" t="s">
        <v>5665</v>
      </c>
      <c r="B18362" s="42" t="s">
        <v>8464</v>
      </c>
      <c r="C18362">
        <v>2011</v>
      </c>
      <c r="D18362" s="42" t="s">
        <v>8695</v>
      </c>
      <c r="E18362" t="b">
        <v>0</v>
      </c>
      <c r="F18362" s="42" t="s">
        <v>8688</v>
      </c>
    </row>
    <row r="18363" spans="1:6" x14ac:dyDescent="0.2">
      <c r="A18363" s="42" t="s">
        <v>5665</v>
      </c>
      <c r="B18363" s="42" t="s">
        <v>8464</v>
      </c>
      <c r="C18363">
        <v>2012</v>
      </c>
      <c r="D18363" s="42" t="s">
        <v>8696</v>
      </c>
      <c r="E18363" t="b">
        <v>0</v>
      </c>
      <c r="F18363" s="42" t="s">
        <v>8688</v>
      </c>
    </row>
    <row r="18364" spans="1:6" x14ac:dyDescent="0.2">
      <c r="A18364" s="42" t="s">
        <v>5665</v>
      </c>
      <c r="B18364" s="42" t="s">
        <v>8464</v>
      </c>
      <c r="C18364">
        <v>2013</v>
      </c>
      <c r="D18364" s="42" t="s">
        <v>8697</v>
      </c>
      <c r="E18364" t="b">
        <v>0</v>
      </c>
      <c r="F18364" s="42" t="s">
        <v>8688</v>
      </c>
    </row>
    <row r="18365" spans="1:6" x14ac:dyDescent="0.2">
      <c r="A18365" s="42" t="s">
        <v>5665</v>
      </c>
      <c r="B18365" s="42" t="s">
        <v>8464</v>
      </c>
      <c r="C18365">
        <v>2014</v>
      </c>
      <c r="D18365" s="42" t="s">
        <v>8460</v>
      </c>
      <c r="E18365" t="b">
        <v>0</v>
      </c>
      <c r="F18365" s="42" t="s">
        <v>8688</v>
      </c>
    </row>
    <row r="18366" spans="1:6" x14ac:dyDescent="0.2">
      <c r="A18366" s="42" t="s">
        <v>5665</v>
      </c>
      <c r="B18366" s="42" t="s">
        <v>8464</v>
      </c>
      <c r="C18366">
        <v>2015</v>
      </c>
      <c r="D18366" s="42" t="s">
        <v>8698</v>
      </c>
      <c r="E18366" t="b">
        <v>0</v>
      </c>
      <c r="F18366" s="42" t="s">
        <v>8688</v>
      </c>
    </row>
    <row r="18367" spans="1:6" x14ac:dyDescent="0.2">
      <c r="A18367" s="42" t="s">
        <v>5665</v>
      </c>
      <c r="B18367" s="42" t="s">
        <v>8464</v>
      </c>
      <c r="C18367">
        <v>2016</v>
      </c>
      <c r="D18367" s="42" t="s">
        <v>8699</v>
      </c>
      <c r="E18367" t="b">
        <v>0</v>
      </c>
      <c r="F18367" s="42" t="s">
        <v>8688</v>
      </c>
    </row>
    <row r="18368" spans="1:6" x14ac:dyDescent="0.2">
      <c r="A18368" s="42" t="s">
        <v>5667</v>
      </c>
      <c r="B18368" s="42" t="s">
        <v>8454</v>
      </c>
      <c r="C18368">
        <v>2014</v>
      </c>
      <c r="D18368" s="42" t="s">
        <v>8465</v>
      </c>
      <c r="E18368" t="b">
        <v>0</v>
      </c>
      <c r="F18368" s="42" t="s">
        <v>8718</v>
      </c>
    </row>
    <row r="18369" spans="1:6" x14ac:dyDescent="0.2">
      <c r="A18369" s="42" t="s">
        <v>5667</v>
      </c>
      <c r="B18369" s="42" t="s">
        <v>8454</v>
      </c>
      <c r="C18369">
        <v>2015</v>
      </c>
      <c r="D18369" s="42" t="s">
        <v>8719</v>
      </c>
      <c r="E18369" t="b">
        <v>0</v>
      </c>
      <c r="F18369" s="42" t="s">
        <v>8718</v>
      </c>
    </row>
    <row r="18370" spans="1:6" x14ac:dyDescent="0.2">
      <c r="A18370" s="42" t="s">
        <v>5667</v>
      </c>
      <c r="B18370" s="42" t="s">
        <v>8454</v>
      </c>
      <c r="C18370">
        <v>2016</v>
      </c>
      <c r="D18370" s="42" t="s">
        <v>8720</v>
      </c>
      <c r="E18370" t="b">
        <v>0</v>
      </c>
      <c r="F18370" s="42" t="s">
        <v>8718</v>
      </c>
    </row>
    <row r="18371" spans="1:6" x14ac:dyDescent="0.2">
      <c r="A18371" s="42" t="s">
        <v>5667</v>
      </c>
      <c r="B18371" s="42" t="s">
        <v>8454</v>
      </c>
      <c r="C18371">
        <v>2017</v>
      </c>
      <c r="D18371" s="42" t="s">
        <v>8721</v>
      </c>
      <c r="E18371" t="b">
        <v>0</v>
      </c>
      <c r="F18371" s="42" t="s">
        <v>8718</v>
      </c>
    </row>
    <row r="18372" spans="1:6" x14ac:dyDescent="0.2">
      <c r="A18372" s="42" t="s">
        <v>5667</v>
      </c>
      <c r="B18372" s="42" t="s">
        <v>8454</v>
      </c>
      <c r="C18372">
        <v>2018</v>
      </c>
      <c r="D18372" s="42" t="s">
        <v>8722</v>
      </c>
      <c r="E18372" t="b">
        <v>0</v>
      </c>
      <c r="F18372" s="42" t="s">
        <v>8718</v>
      </c>
    </row>
    <row r="18373" spans="1:6" x14ac:dyDescent="0.2">
      <c r="A18373" s="42" t="s">
        <v>5667</v>
      </c>
      <c r="B18373" s="42" t="s">
        <v>8454</v>
      </c>
      <c r="C18373">
        <v>2019</v>
      </c>
      <c r="D18373" s="42" t="s">
        <v>8723</v>
      </c>
      <c r="E18373" t="b">
        <v>0</v>
      </c>
      <c r="F18373" s="42" t="s">
        <v>8718</v>
      </c>
    </row>
    <row r="18374" spans="1:6" x14ac:dyDescent="0.2">
      <c r="A18374" s="42" t="s">
        <v>5667</v>
      </c>
      <c r="B18374" s="42" t="s">
        <v>8454</v>
      </c>
      <c r="C18374">
        <v>2020</v>
      </c>
      <c r="D18374" s="42" t="s">
        <v>8724</v>
      </c>
      <c r="E18374" t="b">
        <v>0</v>
      </c>
      <c r="F18374" s="42" t="s">
        <v>8718</v>
      </c>
    </row>
    <row r="18375" spans="1:6" x14ac:dyDescent="0.2">
      <c r="A18375" s="42" t="s">
        <v>5667</v>
      </c>
      <c r="B18375" s="42" t="s">
        <v>8462</v>
      </c>
      <c r="C18375">
        <v>2014</v>
      </c>
      <c r="D18375" s="42" t="s">
        <v>8725</v>
      </c>
      <c r="E18375" t="b">
        <v>0</v>
      </c>
      <c r="F18375" s="42" t="s">
        <v>8718</v>
      </c>
    </row>
    <row r="18376" spans="1:6" x14ac:dyDescent="0.2">
      <c r="A18376" s="42" t="s">
        <v>5667</v>
      </c>
      <c r="B18376" s="42" t="s">
        <v>8462</v>
      </c>
      <c r="C18376">
        <v>2015</v>
      </c>
      <c r="D18376" s="42" t="s">
        <v>8719</v>
      </c>
      <c r="E18376" t="b">
        <v>0</v>
      </c>
      <c r="F18376" s="42" t="s">
        <v>8718</v>
      </c>
    </row>
    <row r="18377" spans="1:6" x14ac:dyDescent="0.2">
      <c r="A18377" s="42" t="s">
        <v>5667</v>
      </c>
      <c r="B18377" s="42" t="s">
        <v>8462</v>
      </c>
      <c r="C18377">
        <v>2016</v>
      </c>
      <c r="D18377" s="42" t="s">
        <v>8720</v>
      </c>
      <c r="E18377" t="b">
        <v>0</v>
      </c>
      <c r="F18377" s="42" t="s">
        <v>8718</v>
      </c>
    </row>
    <row r="18378" spans="1:6" x14ac:dyDescent="0.2">
      <c r="A18378" s="42" t="s">
        <v>5667</v>
      </c>
      <c r="B18378" s="42" t="s">
        <v>8462</v>
      </c>
      <c r="C18378">
        <v>2017</v>
      </c>
      <c r="D18378" s="42" t="s">
        <v>8721</v>
      </c>
      <c r="E18378" t="b">
        <v>0</v>
      </c>
      <c r="F18378" s="42" t="s">
        <v>8718</v>
      </c>
    </row>
    <row r="18379" spans="1:6" x14ac:dyDescent="0.2">
      <c r="A18379" s="42" t="s">
        <v>5667</v>
      </c>
      <c r="B18379" s="42" t="s">
        <v>8462</v>
      </c>
      <c r="C18379">
        <v>2018</v>
      </c>
      <c r="D18379" s="42" t="s">
        <v>8722</v>
      </c>
      <c r="E18379" t="b">
        <v>0</v>
      </c>
      <c r="F18379" s="42" t="s">
        <v>8718</v>
      </c>
    </row>
    <row r="18380" spans="1:6" x14ac:dyDescent="0.2">
      <c r="A18380" s="42" t="s">
        <v>5667</v>
      </c>
      <c r="B18380" s="42" t="s">
        <v>8462</v>
      </c>
      <c r="C18380">
        <v>2019</v>
      </c>
      <c r="D18380" s="42" t="s">
        <v>8723</v>
      </c>
      <c r="E18380" t="b">
        <v>0</v>
      </c>
      <c r="F18380" s="42" t="s">
        <v>8718</v>
      </c>
    </row>
    <row r="18381" spans="1:6" x14ac:dyDescent="0.2">
      <c r="A18381" s="42" t="s">
        <v>5667</v>
      </c>
      <c r="B18381" s="42" t="s">
        <v>8462</v>
      </c>
      <c r="C18381">
        <v>2020</v>
      </c>
      <c r="D18381" s="42" t="s">
        <v>8482</v>
      </c>
      <c r="E18381" t="b">
        <v>0</v>
      </c>
      <c r="F18381" s="42" t="s">
        <v>8718</v>
      </c>
    </row>
    <row r="18382" spans="1:6" x14ac:dyDescent="0.2">
      <c r="A18382" s="42" t="s">
        <v>5667</v>
      </c>
      <c r="B18382" s="42" t="s">
        <v>8464</v>
      </c>
      <c r="C18382">
        <v>2014</v>
      </c>
      <c r="D18382" s="42" t="s">
        <v>8650</v>
      </c>
      <c r="E18382" t="b">
        <v>0</v>
      </c>
      <c r="F18382" s="42" t="s">
        <v>8718</v>
      </c>
    </row>
    <row r="18383" spans="1:6" x14ac:dyDescent="0.2">
      <c r="A18383" s="42" t="s">
        <v>5667</v>
      </c>
      <c r="B18383" s="42" t="s">
        <v>8464</v>
      </c>
      <c r="C18383">
        <v>2015</v>
      </c>
      <c r="D18383" s="42" t="s">
        <v>8726</v>
      </c>
      <c r="E18383" t="b">
        <v>0</v>
      </c>
      <c r="F18383" s="42" t="s">
        <v>8718</v>
      </c>
    </row>
    <row r="18384" spans="1:6" x14ac:dyDescent="0.2">
      <c r="A18384" s="42" t="s">
        <v>5667</v>
      </c>
      <c r="B18384" s="42" t="s">
        <v>8464</v>
      </c>
      <c r="C18384">
        <v>2016</v>
      </c>
      <c r="D18384" s="42" t="s">
        <v>8726</v>
      </c>
      <c r="E18384" t="b">
        <v>0</v>
      </c>
      <c r="F18384" s="42" t="s">
        <v>8718</v>
      </c>
    </row>
    <row r="18385" spans="1:6" x14ac:dyDescent="0.2">
      <c r="A18385" s="42" t="s">
        <v>5667</v>
      </c>
      <c r="B18385" s="42" t="s">
        <v>8464</v>
      </c>
      <c r="C18385">
        <v>2017</v>
      </c>
      <c r="D18385" s="42" t="s">
        <v>8727</v>
      </c>
      <c r="E18385" t="b">
        <v>0</v>
      </c>
      <c r="F18385" s="42" t="s">
        <v>8718</v>
      </c>
    </row>
    <row r="18386" spans="1:6" x14ac:dyDescent="0.2">
      <c r="A18386" s="42" t="s">
        <v>5667</v>
      </c>
      <c r="B18386" s="42" t="s">
        <v>8464</v>
      </c>
      <c r="C18386">
        <v>2018</v>
      </c>
      <c r="D18386" s="42" t="s">
        <v>8726</v>
      </c>
      <c r="E18386" t="b">
        <v>0</v>
      </c>
      <c r="F18386" s="42" t="s">
        <v>8718</v>
      </c>
    </row>
    <row r="18387" spans="1:6" x14ac:dyDescent="0.2">
      <c r="A18387" s="42" t="s">
        <v>5667</v>
      </c>
      <c r="B18387" s="42" t="s">
        <v>8464</v>
      </c>
      <c r="C18387">
        <v>2019</v>
      </c>
      <c r="D18387" s="42" t="s">
        <v>8598</v>
      </c>
      <c r="E18387" t="b">
        <v>0</v>
      </c>
      <c r="F18387" s="42" t="s">
        <v>8718</v>
      </c>
    </row>
    <row r="18388" spans="1:6" x14ac:dyDescent="0.2">
      <c r="A18388" s="42" t="s">
        <v>5667</v>
      </c>
      <c r="B18388" s="42" t="s">
        <v>8464</v>
      </c>
      <c r="C18388">
        <v>2020</v>
      </c>
      <c r="D18388" s="42" t="s">
        <v>8596</v>
      </c>
      <c r="E18388" t="b">
        <v>0</v>
      </c>
      <c r="F18388" s="42" t="s">
        <v>8718</v>
      </c>
    </row>
    <row r="18389" spans="1:6" x14ac:dyDescent="0.2">
      <c r="A18389" s="42" t="s">
        <v>5669</v>
      </c>
      <c r="B18389" s="42" t="s">
        <v>8454</v>
      </c>
      <c r="C18389">
        <v>2013</v>
      </c>
      <c r="D18389" s="42" t="s">
        <v>9158</v>
      </c>
      <c r="E18389" t="b">
        <v>0</v>
      </c>
      <c r="F18389" s="42" t="s">
        <v>10973</v>
      </c>
    </row>
    <row r="18390" spans="1:6" x14ac:dyDescent="0.2">
      <c r="A18390" s="42" t="s">
        <v>5669</v>
      </c>
      <c r="B18390" s="42" t="s">
        <v>8454</v>
      </c>
      <c r="C18390">
        <v>2014</v>
      </c>
      <c r="D18390" s="42" t="s">
        <v>9040</v>
      </c>
      <c r="E18390" t="b">
        <v>0</v>
      </c>
      <c r="F18390" s="42" t="s">
        <v>10973</v>
      </c>
    </row>
    <row r="18391" spans="1:6" x14ac:dyDescent="0.2">
      <c r="A18391" s="42" t="s">
        <v>5669</v>
      </c>
      <c r="B18391" s="42" t="s">
        <v>8454</v>
      </c>
      <c r="C18391">
        <v>2015</v>
      </c>
      <c r="D18391" s="42" t="s">
        <v>9387</v>
      </c>
      <c r="E18391" t="b">
        <v>0</v>
      </c>
      <c r="F18391" s="42" t="s">
        <v>10973</v>
      </c>
    </row>
    <row r="18392" spans="1:6" x14ac:dyDescent="0.2">
      <c r="A18392" s="42" t="s">
        <v>5669</v>
      </c>
      <c r="B18392" s="42" t="s">
        <v>8454</v>
      </c>
      <c r="C18392">
        <v>2016</v>
      </c>
      <c r="D18392" s="42" t="s">
        <v>8670</v>
      </c>
      <c r="E18392" t="b">
        <v>0</v>
      </c>
      <c r="F18392" s="42" t="s">
        <v>10973</v>
      </c>
    </row>
    <row r="18393" spans="1:6" x14ac:dyDescent="0.2">
      <c r="A18393" s="42" t="s">
        <v>5669</v>
      </c>
      <c r="B18393" s="42" t="s">
        <v>8454</v>
      </c>
      <c r="C18393">
        <v>2017</v>
      </c>
      <c r="D18393" s="42" t="s">
        <v>9101</v>
      </c>
      <c r="E18393" t="b">
        <v>0</v>
      </c>
      <c r="F18393" s="42" t="s">
        <v>10973</v>
      </c>
    </row>
    <row r="18394" spans="1:6" x14ac:dyDescent="0.2">
      <c r="A18394" s="42" t="s">
        <v>5669</v>
      </c>
      <c r="B18394" s="42" t="s">
        <v>8454</v>
      </c>
      <c r="C18394">
        <v>2018</v>
      </c>
      <c r="D18394" s="42" t="s">
        <v>9936</v>
      </c>
      <c r="E18394" t="b">
        <v>0</v>
      </c>
      <c r="F18394" s="42" t="s">
        <v>10973</v>
      </c>
    </row>
    <row r="18395" spans="1:6" x14ac:dyDescent="0.2">
      <c r="A18395" s="42" t="s">
        <v>5669</v>
      </c>
      <c r="B18395" s="42" t="s">
        <v>8454</v>
      </c>
      <c r="C18395">
        <v>2019</v>
      </c>
      <c r="D18395" s="42" t="s">
        <v>9163</v>
      </c>
      <c r="E18395" t="b">
        <v>0</v>
      </c>
      <c r="F18395" s="42" t="s">
        <v>10973</v>
      </c>
    </row>
    <row r="18396" spans="1:6" x14ac:dyDescent="0.2">
      <c r="A18396" s="42" t="s">
        <v>5669</v>
      </c>
      <c r="B18396" s="42" t="s">
        <v>8462</v>
      </c>
      <c r="C18396">
        <v>2013</v>
      </c>
      <c r="D18396" s="42" t="s">
        <v>9158</v>
      </c>
      <c r="E18396" t="b">
        <v>0</v>
      </c>
      <c r="F18396" s="42" t="s">
        <v>10973</v>
      </c>
    </row>
    <row r="18397" spans="1:6" x14ac:dyDescent="0.2">
      <c r="A18397" s="42" t="s">
        <v>5669</v>
      </c>
      <c r="B18397" s="42" t="s">
        <v>8462</v>
      </c>
      <c r="C18397">
        <v>2014</v>
      </c>
      <c r="D18397" s="42" t="s">
        <v>9040</v>
      </c>
      <c r="E18397" t="b">
        <v>0</v>
      </c>
      <c r="F18397" s="42" t="s">
        <v>10973</v>
      </c>
    </row>
    <row r="18398" spans="1:6" x14ac:dyDescent="0.2">
      <c r="A18398" s="42" t="s">
        <v>5669</v>
      </c>
      <c r="B18398" s="42" t="s">
        <v>8462</v>
      </c>
      <c r="C18398">
        <v>2015</v>
      </c>
      <c r="D18398" s="42" t="s">
        <v>9300</v>
      </c>
      <c r="E18398" t="b">
        <v>0</v>
      </c>
      <c r="F18398" s="42" t="s">
        <v>10973</v>
      </c>
    </row>
    <row r="18399" spans="1:6" x14ac:dyDescent="0.2">
      <c r="A18399" s="42" t="s">
        <v>5669</v>
      </c>
      <c r="B18399" s="42" t="s">
        <v>8462</v>
      </c>
      <c r="C18399">
        <v>2016</v>
      </c>
      <c r="D18399" s="42" t="s">
        <v>9054</v>
      </c>
      <c r="E18399" t="b">
        <v>0</v>
      </c>
      <c r="F18399" s="42" t="s">
        <v>10973</v>
      </c>
    </row>
    <row r="18400" spans="1:6" x14ac:dyDescent="0.2">
      <c r="A18400" s="42" t="s">
        <v>5669</v>
      </c>
      <c r="B18400" s="42" t="s">
        <v>8462</v>
      </c>
      <c r="C18400">
        <v>2017</v>
      </c>
      <c r="D18400" s="42" t="s">
        <v>8553</v>
      </c>
      <c r="E18400" t="b">
        <v>0</v>
      </c>
      <c r="F18400" s="42" t="s">
        <v>10973</v>
      </c>
    </row>
    <row r="18401" spans="1:6" x14ac:dyDescent="0.2">
      <c r="A18401" s="42" t="s">
        <v>5669</v>
      </c>
      <c r="B18401" s="42" t="s">
        <v>8462</v>
      </c>
      <c r="C18401">
        <v>2018</v>
      </c>
      <c r="D18401" s="42" t="s">
        <v>9054</v>
      </c>
      <c r="E18401" t="b">
        <v>0</v>
      </c>
      <c r="F18401" s="42" t="s">
        <v>10973</v>
      </c>
    </row>
    <row r="18402" spans="1:6" x14ac:dyDescent="0.2">
      <c r="A18402" s="42" t="s">
        <v>5669</v>
      </c>
      <c r="B18402" s="42" t="s">
        <v>8462</v>
      </c>
      <c r="C18402">
        <v>2019</v>
      </c>
      <c r="D18402" s="42" t="s">
        <v>9163</v>
      </c>
      <c r="E18402" t="b">
        <v>0</v>
      </c>
      <c r="F18402" s="42" t="s">
        <v>10973</v>
      </c>
    </row>
    <row r="18403" spans="1:6" x14ac:dyDescent="0.2">
      <c r="A18403" s="42" t="s">
        <v>5669</v>
      </c>
      <c r="B18403" s="42" t="s">
        <v>8464</v>
      </c>
      <c r="C18403">
        <v>2013</v>
      </c>
      <c r="D18403" s="42" t="s">
        <v>8982</v>
      </c>
      <c r="E18403" t="b">
        <v>0</v>
      </c>
      <c r="F18403" s="42" t="s">
        <v>10973</v>
      </c>
    </row>
    <row r="18404" spans="1:6" x14ac:dyDescent="0.2">
      <c r="A18404" s="42" t="s">
        <v>5669</v>
      </c>
      <c r="B18404" s="42" t="s">
        <v>8464</v>
      </c>
      <c r="C18404">
        <v>2014</v>
      </c>
      <c r="D18404" s="42" t="s">
        <v>9318</v>
      </c>
      <c r="E18404" t="b">
        <v>0</v>
      </c>
      <c r="F18404" s="42" t="s">
        <v>10973</v>
      </c>
    </row>
    <row r="18405" spans="1:6" x14ac:dyDescent="0.2">
      <c r="A18405" s="42" t="s">
        <v>5669</v>
      </c>
      <c r="B18405" s="42" t="s">
        <v>8464</v>
      </c>
      <c r="C18405">
        <v>2015</v>
      </c>
      <c r="D18405" s="42" t="s">
        <v>9318</v>
      </c>
      <c r="E18405" t="b">
        <v>0</v>
      </c>
      <c r="F18405" s="42" t="s">
        <v>10973</v>
      </c>
    </row>
    <row r="18406" spans="1:6" x14ac:dyDescent="0.2">
      <c r="A18406" s="42" t="s">
        <v>5669</v>
      </c>
      <c r="B18406" s="42" t="s">
        <v>8464</v>
      </c>
      <c r="C18406">
        <v>2016</v>
      </c>
      <c r="D18406" s="42" t="s">
        <v>9318</v>
      </c>
      <c r="E18406" t="b">
        <v>0</v>
      </c>
      <c r="F18406" s="42" t="s">
        <v>10973</v>
      </c>
    </row>
    <row r="18407" spans="1:6" x14ac:dyDescent="0.2">
      <c r="A18407" s="42" t="s">
        <v>5669</v>
      </c>
      <c r="B18407" s="42" t="s">
        <v>8464</v>
      </c>
      <c r="C18407">
        <v>2017</v>
      </c>
      <c r="D18407" s="42" t="s">
        <v>9318</v>
      </c>
      <c r="E18407" t="b">
        <v>0</v>
      </c>
      <c r="F18407" s="42" t="s">
        <v>10973</v>
      </c>
    </row>
    <row r="18408" spans="1:6" x14ac:dyDescent="0.2">
      <c r="A18408" s="42" t="s">
        <v>5669</v>
      </c>
      <c r="B18408" s="42" t="s">
        <v>8464</v>
      </c>
      <c r="C18408">
        <v>2018</v>
      </c>
      <c r="D18408" s="42" t="s">
        <v>9318</v>
      </c>
      <c r="E18408" t="b">
        <v>0</v>
      </c>
      <c r="F18408" s="42" t="s">
        <v>10973</v>
      </c>
    </row>
    <row r="18409" spans="1:6" x14ac:dyDescent="0.2">
      <c r="A18409" s="42" t="s">
        <v>5669</v>
      </c>
      <c r="B18409" s="42" t="s">
        <v>8464</v>
      </c>
      <c r="C18409">
        <v>2019</v>
      </c>
      <c r="D18409" s="42" t="s">
        <v>9318</v>
      </c>
      <c r="E18409" t="b">
        <v>0</v>
      </c>
      <c r="F18409" s="42" t="s">
        <v>10973</v>
      </c>
    </row>
    <row r="18410" spans="1:6" x14ac:dyDescent="0.2">
      <c r="A18410" s="42" t="s">
        <v>5671</v>
      </c>
      <c r="B18410" s="42" t="s">
        <v>8454</v>
      </c>
      <c r="C18410">
        <v>2013</v>
      </c>
      <c r="D18410" s="42" t="s">
        <v>9206</v>
      </c>
      <c r="E18410" t="b">
        <v>0</v>
      </c>
      <c r="F18410" s="42" t="s">
        <v>10906</v>
      </c>
    </row>
    <row r="18411" spans="1:6" x14ac:dyDescent="0.2">
      <c r="A18411" s="42" t="s">
        <v>5671</v>
      </c>
      <c r="B18411" s="42" t="s">
        <v>8454</v>
      </c>
      <c r="C18411">
        <v>2014</v>
      </c>
      <c r="D18411" s="42" t="s">
        <v>9193</v>
      </c>
      <c r="E18411" t="b">
        <v>0</v>
      </c>
      <c r="F18411" s="42" t="s">
        <v>10906</v>
      </c>
    </row>
    <row r="18412" spans="1:6" x14ac:dyDescent="0.2">
      <c r="A18412" s="42" t="s">
        <v>5671</v>
      </c>
      <c r="B18412" s="42" t="s">
        <v>8454</v>
      </c>
      <c r="C18412">
        <v>2015</v>
      </c>
      <c r="D18412" s="42" t="s">
        <v>9001</v>
      </c>
      <c r="E18412" t="b">
        <v>0</v>
      </c>
      <c r="F18412" s="42" t="s">
        <v>10906</v>
      </c>
    </row>
    <row r="18413" spans="1:6" x14ac:dyDescent="0.2">
      <c r="A18413" s="42" t="s">
        <v>5671</v>
      </c>
      <c r="B18413" s="42" t="s">
        <v>8454</v>
      </c>
      <c r="C18413">
        <v>2016</v>
      </c>
      <c r="D18413" s="42" t="s">
        <v>10377</v>
      </c>
      <c r="E18413" t="b">
        <v>0</v>
      </c>
      <c r="F18413" s="42" t="s">
        <v>10906</v>
      </c>
    </row>
    <row r="18414" spans="1:6" x14ac:dyDescent="0.2">
      <c r="A18414" s="42" t="s">
        <v>5671</v>
      </c>
      <c r="B18414" s="42" t="s">
        <v>8454</v>
      </c>
      <c r="C18414">
        <v>2017</v>
      </c>
      <c r="D18414" s="42" t="s">
        <v>8672</v>
      </c>
      <c r="E18414" t="b">
        <v>0</v>
      </c>
      <c r="F18414" s="42" t="s">
        <v>10906</v>
      </c>
    </row>
    <row r="18415" spans="1:6" x14ac:dyDescent="0.2">
      <c r="A18415" s="42" t="s">
        <v>5671</v>
      </c>
      <c r="B18415" s="42" t="s">
        <v>8454</v>
      </c>
      <c r="C18415">
        <v>2018</v>
      </c>
      <c r="D18415" s="42" t="s">
        <v>9101</v>
      </c>
      <c r="E18415" t="b">
        <v>0</v>
      </c>
      <c r="F18415" s="42" t="s">
        <v>10906</v>
      </c>
    </row>
    <row r="18416" spans="1:6" x14ac:dyDescent="0.2">
      <c r="A18416" s="42" t="s">
        <v>5671</v>
      </c>
      <c r="B18416" s="42" t="s">
        <v>8454</v>
      </c>
      <c r="C18416">
        <v>2019</v>
      </c>
      <c r="D18416" s="42" t="s">
        <v>9006</v>
      </c>
      <c r="E18416" t="b">
        <v>0</v>
      </c>
      <c r="F18416" s="42" t="s">
        <v>10906</v>
      </c>
    </row>
    <row r="18417" spans="1:6" x14ac:dyDescent="0.2">
      <c r="A18417" s="42" t="s">
        <v>5671</v>
      </c>
      <c r="B18417" s="42" t="s">
        <v>8462</v>
      </c>
      <c r="C18417">
        <v>2013</v>
      </c>
      <c r="D18417" s="42" t="s">
        <v>8513</v>
      </c>
      <c r="E18417" t="b">
        <v>0</v>
      </c>
      <c r="F18417" s="42" t="s">
        <v>10906</v>
      </c>
    </row>
    <row r="18418" spans="1:6" x14ac:dyDescent="0.2">
      <c r="A18418" s="42" t="s">
        <v>5671</v>
      </c>
      <c r="B18418" s="42" t="s">
        <v>8462</v>
      </c>
      <c r="C18418">
        <v>2014</v>
      </c>
      <c r="D18418" s="42" t="s">
        <v>9193</v>
      </c>
      <c r="E18418" t="b">
        <v>0</v>
      </c>
      <c r="F18418" s="42" t="s">
        <v>10906</v>
      </c>
    </row>
    <row r="18419" spans="1:6" x14ac:dyDescent="0.2">
      <c r="A18419" s="42" t="s">
        <v>5671</v>
      </c>
      <c r="B18419" s="42" t="s">
        <v>8462</v>
      </c>
      <c r="C18419">
        <v>2015</v>
      </c>
      <c r="D18419" s="42" t="s">
        <v>8530</v>
      </c>
      <c r="E18419" t="b">
        <v>0</v>
      </c>
      <c r="F18419" s="42" t="s">
        <v>10906</v>
      </c>
    </row>
    <row r="18420" spans="1:6" x14ac:dyDescent="0.2">
      <c r="A18420" s="42" t="s">
        <v>5671</v>
      </c>
      <c r="B18420" s="42" t="s">
        <v>8462</v>
      </c>
      <c r="C18420">
        <v>2016</v>
      </c>
      <c r="D18420" s="42" t="s">
        <v>10377</v>
      </c>
      <c r="E18420" t="b">
        <v>0</v>
      </c>
      <c r="F18420" s="42" t="s">
        <v>10906</v>
      </c>
    </row>
    <row r="18421" spans="1:6" x14ac:dyDescent="0.2">
      <c r="A18421" s="42" t="s">
        <v>5671</v>
      </c>
      <c r="B18421" s="42" t="s">
        <v>8462</v>
      </c>
      <c r="C18421">
        <v>2017</v>
      </c>
      <c r="D18421" s="42" t="s">
        <v>8672</v>
      </c>
      <c r="E18421" t="b">
        <v>0</v>
      </c>
      <c r="F18421" s="42" t="s">
        <v>10906</v>
      </c>
    </row>
    <row r="18422" spans="1:6" x14ac:dyDescent="0.2">
      <c r="A18422" s="42" t="s">
        <v>5671</v>
      </c>
      <c r="B18422" s="42" t="s">
        <v>8462</v>
      </c>
      <c r="C18422">
        <v>2018</v>
      </c>
      <c r="D18422" s="42" t="s">
        <v>9101</v>
      </c>
      <c r="E18422" t="b">
        <v>0</v>
      </c>
      <c r="F18422" s="42" t="s">
        <v>10906</v>
      </c>
    </row>
    <row r="18423" spans="1:6" x14ac:dyDescent="0.2">
      <c r="A18423" s="42" t="s">
        <v>5671</v>
      </c>
      <c r="B18423" s="42" t="s">
        <v>8462</v>
      </c>
      <c r="C18423">
        <v>2019</v>
      </c>
      <c r="D18423" s="42" t="s">
        <v>9136</v>
      </c>
      <c r="E18423" t="b">
        <v>0</v>
      </c>
      <c r="F18423" s="42" t="s">
        <v>10906</v>
      </c>
    </row>
    <row r="18424" spans="1:6" x14ac:dyDescent="0.2">
      <c r="A18424" s="42" t="s">
        <v>5671</v>
      </c>
      <c r="B18424" s="42" t="s">
        <v>8464</v>
      </c>
      <c r="C18424">
        <v>2013</v>
      </c>
      <c r="D18424" s="42" t="s">
        <v>9171</v>
      </c>
      <c r="E18424" t="b">
        <v>0</v>
      </c>
      <c r="F18424" s="42" t="s">
        <v>10906</v>
      </c>
    </row>
    <row r="18425" spans="1:6" x14ac:dyDescent="0.2">
      <c r="A18425" s="42" t="s">
        <v>5671</v>
      </c>
      <c r="B18425" s="42" t="s">
        <v>8464</v>
      </c>
      <c r="C18425">
        <v>2014</v>
      </c>
      <c r="D18425" s="42" t="s">
        <v>9172</v>
      </c>
      <c r="E18425" t="b">
        <v>0</v>
      </c>
      <c r="F18425" s="42" t="s">
        <v>10906</v>
      </c>
    </row>
    <row r="18426" spans="1:6" x14ac:dyDescent="0.2">
      <c r="A18426" s="42" t="s">
        <v>5671</v>
      </c>
      <c r="B18426" s="42" t="s">
        <v>8464</v>
      </c>
      <c r="C18426">
        <v>2015</v>
      </c>
      <c r="D18426" s="42" t="s">
        <v>9168</v>
      </c>
      <c r="E18426" t="b">
        <v>0</v>
      </c>
      <c r="F18426" s="42" t="s">
        <v>10906</v>
      </c>
    </row>
    <row r="18427" spans="1:6" x14ac:dyDescent="0.2">
      <c r="A18427" s="42" t="s">
        <v>5671</v>
      </c>
      <c r="B18427" s="42" t="s">
        <v>8464</v>
      </c>
      <c r="C18427">
        <v>2016</v>
      </c>
      <c r="D18427" s="42" t="s">
        <v>9135</v>
      </c>
      <c r="E18427" t="b">
        <v>0</v>
      </c>
      <c r="F18427" s="42" t="s">
        <v>10906</v>
      </c>
    </row>
    <row r="18428" spans="1:6" x14ac:dyDescent="0.2">
      <c r="A18428" s="42" t="s">
        <v>5671</v>
      </c>
      <c r="B18428" s="42" t="s">
        <v>8464</v>
      </c>
      <c r="C18428">
        <v>2017</v>
      </c>
      <c r="D18428" s="42" t="s">
        <v>8594</v>
      </c>
      <c r="E18428" t="b">
        <v>0</v>
      </c>
      <c r="F18428" s="42" t="s">
        <v>10906</v>
      </c>
    </row>
    <row r="18429" spans="1:6" x14ac:dyDescent="0.2">
      <c r="A18429" s="42" t="s">
        <v>5671</v>
      </c>
      <c r="B18429" s="42" t="s">
        <v>8464</v>
      </c>
      <c r="C18429">
        <v>2018</v>
      </c>
      <c r="D18429" s="42" t="s">
        <v>9125</v>
      </c>
      <c r="E18429" t="b">
        <v>0</v>
      </c>
      <c r="F18429" s="42" t="s">
        <v>10906</v>
      </c>
    </row>
    <row r="18430" spans="1:6" x14ac:dyDescent="0.2">
      <c r="A18430" s="42" t="s">
        <v>5671</v>
      </c>
      <c r="B18430" s="42" t="s">
        <v>8464</v>
      </c>
      <c r="C18430">
        <v>2019</v>
      </c>
      <c r="D18430" s="42" t="s">
        <v>8552</v>
      </c>
      <c r="E18430" t="b">
        <v>0</v>
      </c>
      <c r="F18430" s="42" t="s">
        <v>10906</v>
      </c>
    </row>
    <row r="18431" spans="1:6" x14ac:dyDescent="0.2">
      <c r="A18431" s="42" t="s">
        <v>5673</v>
      </c>
      <c r="B18431" s="42" t="s">
        <v>8454</v>
      </c>
      <c r="C18431">
        <v>2009</v>
      </c>
      <c r="D18431" s="42" t="s">
        <v>9903</v>
      </c>
      <c r="E18431" t="b">
        <v>0</v>
      </c>
      <c r="F18431" s="42" t="s">
        <v>10974</v>
      </c>
    </row>
    <row r="18432" spans="1:6" x14ac:dyDescent="0.2">
      <c r="A18432" s="42" t="s">
        <v>5673</v>
      </c>
      <c r="B18432" s="42" t="s">
        <v>8454</v>
      </c>
      <c r="C18432">
        <v>2010</v>
      </c>
      <c r="D18432" s="42" t="s">
        <v>8496</v>
      </c>
      <c r="E18432" t="b">
        <v>0</v>
      </c>
      <c r="F18432" s="42" t="s">
        <v>10974</v>
      </c>
    </row>
    <row r="18433" spans="1:6" x14ac:dyDescent="0.2">
      <c r="A18433" s="42" t="s">
        <v>5673</v>
      </c>
      <c r="B18433" s="42" t="s">
        <v>8462</v>
      </c>
      <c r="C18433">
        <v>2009</v>
      </c>
      <c r="D18433" s="42" t="s">
        <v>9903</v>
      </c>
      <c r="E18433" t="b">
        <v>0</v>
      </c>
      <c r="F18433" s="42" t="s">
        <v>10974</v>
      </c>
    </row>
    <row r="18434" spans="1:6" x14ac:dyDescent="0.2">
      <c r="A18434" s="42" t="s">
        <v>5673</v>
      </c>
      <c r="B18434" s="42" t="s">
        <v>8462</v>
      </c>
      <c r="C18434">
        <v>2010</v>
      </c>
      <c r="D18434" s="42" t="s">
        <v>8496</v>
      </c>
      <c r="E18434" t="b">
        <v>0</v>
      </c>
      <c r="F18434" s="42" t="s">
        <v>10974</v>
      </c>
    </row>
    <row r="18435" spans="1:6" x14ac:dyDescent="0.2">
      <c r="A18435" s="42" t="s">
        <v>5673</v>
      </c>
      <c r="B18435" s="42" t="s">
        <v>8464</v>
      </c>
      <c r="C18435">
        <v>2009</v>
      </c>
      <c r="D18435" s="42" t="s">
        <v>8496</v>
      </c>
      <c r="E18435" t="b">
        <v>0</v>
      </c>
      <c r="F18435" s="42" t="s">
        <v>10974</v>
      </c>
    </row>
    <row r="18436" spans="1:6" x14ac:dyDescent="0.2">
      <c r="A18436" s="42" t="s">
        <v>5673</v>
      </c>
      <c r="B18436" s="42" t="s">
        <v>8464</v>
      </c>
      <c r="C18436">
        <v>2010</v>
      </c>
      <c r="D18436" s="42" t="s">
        <v>8496</v>
      </c>
      <c r="E18436" t="b">
        <v>0</v>
      </c>
      <c r="F18436" s="42" t="s">
        <v>10974</v>
      </c>
    </row>
    <row r="18437" spans="1:6" x14ac:dyDescent="0.2">
      <c r="A18437" s="42" t="s">
        <v>5683</v>
      </c>
      <c r="B18437" s="42" t="s">
        <v>8454</v>
      </c>
      <c r="C18437">
        <v>2014</v>
      </c>
      <c r="D18437" s="42" t="s">
        <v>8465</v>
      </c>
      <c r="E18437" t="b">
        <v>0</v>
      </c>
      <c r="F18437" s="42" t="s">
        <v>8718</v>
      </c>
    </row>
    <row r="18438" spans="1:6" x14ac:dyDescent="0.2">
      <c r="A18438" s="42" t="s">
        <v>5683</v>
      </c>
      <c r="B18438" s="42" t="s">
        <v>8454</v>
      </c>
      <c r="C18438">
        <v>2015</v>
      </c>
      <c r="D18438" s="42" t="s">
        <v>8719</v>
      </c>
      <c r="E18438" t="b">
        <v>0</v>
      </c>
      <c r="F18438" s="42" t="s">
        <v>8718</v>
      </c>
    </row>
    <row r="18439" spans="1:6" x14ac:dyDescent="0.2">
      <c r="A18439" s="42" t="s">
        <v>5683</v>
      </c>
      <c r="B18439" s="42" t="s">
        <v>8454</v>
      </c>
      <c r="C18439">
        <v>2016</v>
      </c>
      <c r="D18439" s="42" t="s">
        <v>8720</v>
      </c>
      <c r="E18439" t="b">
        <v>0</v>
      </c>
      <c r="F18439" s="42" t="s">
        <v>8718</v>
      </c>
    </row>
    <row r="18440" spans="1:6" x14ac:dyDescent="0.2">
      <c r="A18440" s="42" t="s">
        <v>5683</v>
      </c>
      <c r="B18440" s="42" t="s">
        <v>8454</v>
      </c>
      <c r="C18440">
        <v>2017</v>
      </c>
      <c r="D18440" s="42" t="s">
        <v>8721</v>
      </c>
      <c r="E18440" t="b">
        <v>0</v>
      </c>
      <c r="F18440" s="42" t="s">
        <v>8718</v>
      </c>
    </row>
    <row r="18441" spans="1:6" x14ac:dyDescent="0.2">
      <c r="A18441" s="42" t="s">
        <v>5683</v>
      </c>
      <c r="B18441" s="42" t="s">
        <v>8454</v>
      </c>
      <c r="C18441">
        <v>2018</v>
      </c>
      <c r="D18441" s="42" t="s">
        <v>8722</v>
      </c>
      <c r="E18441" t="b">
        <v>0</v>
      </c>
      <c r="F18441" s="42" t="s">
        <v>8718</v>
      </c>
    </row>
    <row r="18442" spans="1:6" x14ac:dyDescent="0.2">
      <c r="A18442" s="42" t="s">
        <v>5683</v>
      </c>
      <c r="B18442" s="42" t="s">
        <v>8454</v>
      </c>
      <c r="C18442">
        <v>2019</v>
      </c>
      <c r="D18442" s="42" t="s">
        <v>8723</v>
      </c>
      <c r="E18442" t="b">
        <v>0</v>
      </c>
      <c r="F18442" s="42" t="s">
        <v>8718</v>
      </c>
    </row>
    <row r="18443" spans="1:6" x14ac:dyDescent="0.2">
      <c r="A18443" s="42" t="s">
        <v>5683</v>
      </c>
      <c r="B18443" s="42" t="s">
        <v>8454</v>
      </c>
      <c r="C18443">
        <v>2020</v>
      </c>
      <c r="D18443" s="42" t="s">
        <v>8724</v>
      </c>
      <c r="E18443" t="b">
        <v>0</v>
      </c>
      <c r="F18443" s="42" t="s">
        <v>8718</v>
      </c>
    </row>
    <row r="18444" spans="1:6" x14ac:dyDescent="0.2">
      <c r="A18444" s="42" t="s">
        <v>5683</v>
      </c>
      <c r="B18444" s="42" t="s">
        <v>8462</v>
      </c>
      <c r="C18444">
        <v>2014</v>
      </c>
      <c r="D18444" s="42" t="s">
        <v>8725</v>
      </c>
      <c r="E18444" t="b">
        <v>0</v>
      </c>
      <c r="F18444" s="42" t="s">
        <v>8718</v>
      </c>
    </row>
    <row r="18445" spans="1:6" x14ac:dyDescent="0.2">
      <c r="A18445" s="42" t="s">
        <v>5683</v>
      </c>
      <c r="B18445" s="42" t="s">
        <v>8462</v>
      </c>
      <c r="C18445">
        <v>2015</v>
      </c>
      <c r="D18445" s="42" t="s">
        <v>8719</v>
      </c>
      <c r="E18445" t="b">
        <v>0</v>
      </c>
      <c r="F18445" s="42" t="s">
        <v>8718</v>
      </c>
    </row>
    <row r="18446" spans="1:6" x14ac:dyDescent="0.2">
      <c r="A18446" s="42" t="s">
        <v>5683</v>
      </c>
      <c r="B18446" s="42" t="s">
        <v>8462</v>
      </c>
      <c r="C18446">
        <v>2016</v>
      </c>
      <c r="D18446" s="42" t="s">
        <v>8720</v>
      </c>
      <c r="E18446" t="b">
        <v>0</v>
      </c>
      <c r="F18446" s="42" t="s">
        <v>8718</v>
      </c>
    </row>
    <row r="18447" spans="1:6" x14ac:dyDescent="0.2">
      <c r="A18447" s="42" t="s">
        <v>5683</v>
      </c>
      <c r="B18447" s="42" t="s">
        <v>8462</v>
      </c>
      <c r="C18447">
        <v>2017</v>
      </c>
      <c r="D18447" s="42" t="s">
        <v>8721</v>
      </c>
      <c r="E18447" t="b">
        <v>0</v>
      </c>
      <c r="F18447" s="42" t="s">
        <v>8718</v>
      </c>
    </row>
    <row r="18448" spans="1:6" x14ac:dyDescent="0.2">
      <c r="A18448" s="42" t="s">
        <v>5683</v>
      </c>
      <c r="B18448" s="42" t="s">
        <v>8462</v>
      </c>
      <c r="C18448">
        <v>2018</v>
      </c>
      <c r="D18448" s="42" t="s">
        <v>8722</v>
      </c>
      <c r="E18448" t="b">
        <v>0</v>
      </c>
      <c r="F18448" s="42" t="s">
        <v>8718</v>
      </c>
    </row>
    <row r="18449" spans="1:6" x14ac:dyDescent="0.2">
      <c r="A18449" s="42" t="s">
        <v>5683</v>
      </c>
      <c r="B18449" s="42" t="s">
        <v>8462</v>
      </c>
      <c r="C18449">
        <v>2019</v>
      </c>
      <c r="D18449" s="42" t="s">
        <v>8723</v>
      </c>
      <c r="E18449" t="b">
        <v>0</v>
      </c>
      <c r="F18449" s="42" t="s">
        <v>8718</v>
      </c>
    </row>
    <row r="18450" spans="1:6" x14ac:dyDescent="0.2">
      <c r="A18450" s="42" t="s">
        <v>5683</v>
      </c>
      <c r="B18450" s="42" t="s">
        <v>8462</v>
      </c>
      <c r="C18450">
        <v>2020</v>
      </c>
      <c r="D18450" s="42" t="s">
        <v>8482</v>
      </c>
      <c r="E18450" t="b">
        <v>0</v>
      </c>
      <c r="F18450" s="42" t="s">
        <v>8718</v>
      </c>
    </row>
    <row r="18451" spans="1:6" x14ac:dyDescent="0.2">
      <c r="A18451" s="42" t="s">
        <v>5683</v>
      </c>
      <c r="B18451" s="42" t="s">
        <v>8464</v>
      </c>
      <c r="C18451">
        <v>2014</v>
      </c>
      <c r="D18451" s="42" t="s">
        <v>8650</v>
      </c>
      <c r="E18451" t="b">
        <v>0</v>
      </c>
      <c r="F18451" s="42" t="s">
        <v>8718</v>
      </c>
    </row>
    <row r="18452" spans="1:6" x14ac:dyDescent="0.2">
      <c r="A18452" s="42" t="s">
        <v>5683</v>
      </c>
      <c r="B18452" s="42" t="s">
        <v>8464</v>
      </c>
      <c r="C18452">
        <v>2015</v>
      </c>
      <c r="D18452" s="42" t="s">
        <v>8726</v>
      </c>
      <c r="E18452" t="b">
        <v>0</v>
      </c>
      <c r="F18452" s="42" t="s">
        <v>8718</v>
      </c>
    </row>
    <row r="18453" spans="1:6" x14ac:dyDescent="0.2">
      <c r="A18453" s="42" t="s">
        <v>5683</v>
      </c>
      <c r="B18453" s="42" t="s">
        <v>8464</v>
      </c>
      <c r="C18453">
        <v>2016</v>
      </c>
      <c r="D18453" s="42" t="s">
        <v>8726</v>
      </c>
      <c r="E18453" t="b">
        <v>0</v>
      </c>
      <c r="F18453" s="42" t="s">
        <v>8718</v>
      </c>
    </row>
    <row r="18454" spans="1:6" x14ac:dyDescent="0.2">
      <c r="A18454" s="42" t="s">
        <v>5683</v>
      </c>
      <c r="B18454" s="42" t="s">
        <v>8464</v>
      </c>
      <c r="C18454">
        <v>2017</v>
      </c>
      <c r="D18454" s="42" t="s">
        <v>8727</v>
      </c>
      <c r="E18454" t="b">
        <v>0</v>
      </c>
      <c r="F18454" s="42" t="s">
        <v>8718</v>
      </c>
    </row>
    <row r="18455" spans="1:6" x14ac:dyDescent="0.2">
      <c r="A18455" s="42" t="s">
        <v>5683</v>
      </c>
      <c r="B18455" s="42" t="s">
        <v>8464</v>
      </c>
      <c r="C18455">
        <v>2018</v>
      </c>
      <c r="D18455" s="42" t="s">
        <v>8726</v>
      </c>
      <c r="E18455" t="b">
        <v>0</v>
      </c>
      <c r="F18455" s="42" t="s">
        <v>8718</v>
      </c>
    </row>
    <row r="18456" spans="1:6" x14ac:dyDescent="0.2">
      <c r="A18456" s="42" t="s">
        <v>5683</v>
      </c>
      <c r="B18456" s="42" t="s">
        <v>8464</v>
      </c>
      <c r="C18456">
        <v>2019</v>
      </c>
      <c r="D18456" s="42" t="s">
        <v>8598</v>
      </c>
      <c r="E18456" t="b">
        <v>0</v>
      </c>
      <c r="F18456" s="42" t="s">
        <v>8718</v>
      </c>
    </row>
    <row r="18457" spans="1:6" x14ac:dyDescent="0.2">
      <c r="A18457" s="42" t="s">
        <v>5683</v>
      </c>
      <c r="B18457" s="42" t="s">
        <v>8464</v>
      </c>
      <c r="C18457">
        <v>2020</v>
      </c>
      <c r="D18457" s="42" t="s">
        <v>8596</v>
      </c>
      <c r="E18457" t="b">
        <v>0</v>
      </c>
      <c r="F18457" s="42" t="s">
        <v>8718</v>
      </c>
    </row>
    <row r="18458" spans="1:6" x14ac:dyDescent="0.2">
      <c r="A18458" s="42" t="s">
        <v>5691</v>
      </c>
      <c r="B18458" s="42" t="s">
        <v>8454</v>
      </c>
      <c r="C18458">
        <v>2013</v>
      </c>
      <c r="D18458" s="42" t="s">
        <v>8990</v>
      </c>
      <c r="E18458" t="b">
        <v>0</v>
      </c>
      <c r="F18458" s="42" t="s">
        <v>10975</v>
      </c>
    </row>
    <row r="18459" spans="1:6" x14ac:dyDescent="0.2">
      <c r="A18459" s="42" t="s">
        <v>5691</v>
      </c>
      <c r="B18459" s="42" t="s">
        <v>8454</v>
      </c>
      <c r="C18459">
        <v>2014</v>
      </c>
      <c r="D18459" s="42" t="s">
        <v>9164</v>
      </c>
      <c r="E18459" t="b">
        <v>0</v>
      </c>
      <c r="F18459" s="42" t="s">
        <v>10975</v>
      </c>
    </row>
    <row r="18460" spans="1:6" x14ac:dyDescent="0.2">
      <c r="A18460" s="42" t="s">
        <v>5691</v>
      </c>
      <c r="B18460" s="42" t="s">
        <v>8454</v>
      </c>
      <c r="C18460">
        <v>2015</v>
      </c>
      <c r="D18460" s="42" t="s">
        <v>9221</v>
      </c>
      <c r="E18460" t="b">
        <v>0</v>
      </c>
      <c r="F18460" s="42" t="s">
        <v>10975</v>
      </c>
    </row>
    <row r="18461" spans="1:6" x14ac:dyDescent="0.2">
      <c r="A18461" s="42" t="s">
        <v>5691</v>
      </c>
      <c r="B18461" s="42" t="s">
        <v>8454</v>
      </c>
      <c r="C18461">
        <v>2016</v>
      </c>
      <c r="D18461" s="42" t="s">
        <v>8554</v>
      </c>
      <c r="E18461" t="b">
        <v>0</v>
      </c>
      <c r="F18461" s="42" t="s">
        <v>10975</v>
      </c>
    </row>
    <row r="18462" spans="1:6" x14ac:dyDescent="0.2">
      <c r="A18462" s="42" t="s">
        <v>5691</v>
      </c>
      <c r="B18462" s="42" t="s">
        <v>8454</v>
      </c>
      <c r="C18462">
        <v>2017</v>
      </c>
      <c r="D18462" s="42" t="s">
        <v>8985</v>
      </c>
      <c r="E18462" t="b">
        <v>0</v>
      </c>
      <c r="F18462" s="42" t="s">
        <v>10975</v>
      </c>
    </row>
    <row r="18463" spans="1:6" x14ac:dyDescent="0.2">
      <c r="A18463" s="42" t="s">
        <v>5691</v>
      </c>
      <c r="B18463" s="42" t="s">
        <v>8454</v>
      </c>
      <c r="C18463">
        <v>2018</v>
      </c>
      <c r="D18463" s="42" t="s">
        <v>9113</v>
      </c>
      <c r="E18463" t="b">
        <v>0</v>
      </c>
      <c r="F18463" s="42" t="s">
        <v>10975</v>
      </c>
    </row>
    <row r="18464" spans="1:6" x14ac:dyDescent="0.2">
      <c r="A18464" s="42" t="s">
        <v>5691</v>
      </c>
      <c r="B18464" s="42" t="s">
        <v>8454</v>
      </c>
      <c r="C18464">
        <v>2019</v>
      </c>
      <c r="D18464" s="42" t="s">
        <v>8956</v>
      </c>
      <c r="E18464" t="b">
        <v>0</v>
      </c>
      <c r="F18464" s="42" t="s">
        <v>10975</v>
      </c>
    </row>
    <row r="18465" spans="1:6" x14ac:dyDescent="0.2">
      <c r="A18465" s="42" t="s">
        <v>5691</v>
      </c>
      <c r="B18465" s="42" t="s">
        <v>8462</v>
      </c>
      <c r="C18465">
        <v>2013</v>
      </c>
      <c r="D18465" s="42" t="s">
        <v>8990</v>
      </c>
      <c r="E18465" t="b">
        <v>0</v>
      </c>
      <c r="F18465" s="42" t="s">
        <v>10975</v>
      </c>
    </row>
    <row r="18466" spans="1:6" x14ac:dyDescent="0.2">
      <c r="A18466" s="42" t="s">
        <v>5691</v>
      </c>
      <c r="B18466" s="42" t="s">
        <v>8462</v>
      </c>
      <c r="C18466">
        <v>2014</v>
      </c>
      <c r="D18466" s="42" t="s">
        <v>9164</v>
      </c>
      <c r="E18466" t="b">
        <v>0</v>
      </c>
      <c r="F18466" s="42" t="s">
        <v>10975</v>
      </c>
    </row>
    <row r="18467" spans="1:6" x14ac:dyDescent="0.2">
      <c r="A18467" s="42" t="s">
        <v>5691</v>
      </c>
      <c r="B18467" s="42" t="s">
        <v>8462</v>
      </c>
      <c r="C18467">
        <v>2015</v>
      </c>
      <c r="D18467" s="42" t="s">
        <v>9221</v>
      </c>
      <c r="E18467" t="b">
        <v>0</v>
      </c>
      <c r="F18467" s="42" t="s">
        <v>10975</v>
      </c>
    </row>
    <row r="18468" spans="1:6" x14ac:dyDescent="0.2">
      <c r="A18468" s="42" t="s">
        <v>5691</v>
      </c>
      <c r="B18468" s="42" t="s">
        <v>8462</v>
      </c>
      <c r="C18468">
        <v>2016</v>
      </c>
      <c r="D18468" s="42" t="s">
        <v>8554</v>
      </c>
      <c r="E18468" t="b">
        <v>0</v>
      </c>
      <c r="F18468" s="42" t="s">
        <v>10975</v>
      </c>
    </row>
    <row r="18469" spans="1:6" x14ac:dyDescent="0.2">
      <c r="A18469" s="42" t="s">
        <v>5691</v>
      </c>
      <c r="B18469" s="42" t="s">
        <v>8462</v>
      </c>
      <c r="C18469">
        <v>2017</v>
      </c>
      <c r="D18469" s="42" t="s">
        <v>8985</v>
      </c>
      <c r="E18469" t="b">
        <v>0</v>
      </c>
      <c r="F18469" s="42" t="s">
        <v>10975</v>
      </c>
    </row>
    <row r="18470" spans="1:6" x14ac:dyDescent="0.2">
      <c r="A18470" s="42" t="s">
        <v>5691</v>
      </c>
      <c r="B18470" s="42" t="s">
        <v>8462</v>
      </c>
      <c r="C18470">
        <v>2018</v>
      </c>
      <c r="D18470" s="42" t="s">
        <v>9113</v>
      </c>
      <c r="E18470" t="b">
        <v>0</v>
      </c>
      <c r="F18470" s="42" t="s">
        <v>10975</v>
      </c>
    </row>
    <row r="18471" spans="1:6" x14ac:dyDescent="0.2">
      <c r="A18471" s="42" t="s">
        <v>5691</v>
      </c>
      <c r="B18471" s="42" t="s">
        <v>8462</v>
      </c>
      <c r="C18471">
        <v>2019</v>
      </c>
      <c r="D18471" s="42" t="s">
        <v>8482</v>
      </c>
      <c r="E18471" t="b">
        <v>0</v>
      </c>
      <c r="F18471" s="42" t="s">
        <v>10975</v>
      </c>
    </row>
    <row r="18472" spans="1:6" x14ac:dyDescent="0.2">
      <c r="A18472" s="42" t="s">
        <v>5691</v>
      </c>
      <c r="B18472" s="42" t="s">
        <v>8464</v>
      </c>
      <c r="C18472">
        <v>2013</v>
      </c>
      <c r="D18472" s="42" t="s">
        <v>9271</v>
      </c>
      <c r="E18472" t="b">
        <v>0</v>
      </c>
      <c r="F18472" s="42" t="s">
        <v>10975</v>
      </c>
    </row>
    <row r="18473" spans="1:6" x14ac:dyDescent="0.2">
      <c r="A18473" s="42" t="s">
        <v>5691</v>
      </c>
      <c r="B18473" s="42" t="s">
        <v>8464</v>
      </c>
      <c r="C18473">
        <v>2014</v>
      </c>
      <c r="D18473" s="42" t="s">
        <v>8639</v>
      </c>
      <c r="E18473" t="b">
        <v>0</v>
      </c>
      <c r="F18473" s="42" t="s">
        <v>10975</v>
      </c>
    </row>
    <row r="18474" spans="1:6" x14ac:dyDescent="0.2">
      <c r="A18474" s="42" t="s">
        <v>5691</v>
      </c>
      <c r="B18474" s="42" t="s">
        <v>8464</v>
      </c>
      <c r="C18474">
        <v>2015</v>
      </c>
      <c r="D18474" s="42" t="s">
        <v>8466</v>
      </c>
      <c r="E18474" t="b">
        <v>0</v>
      </c>
      <c r="F18474" s="42" t="s">
        <v>10975</v>
      </c>
    </row>
    <row r="18475" spans="1:6" x14ac:dyDescent="0.2">
      <c r="A18475" s="42" t="s">
        <v>5691</v>
      </c>
      <c r="B18475" s="42" t="s">
        <v>8464</v>
      </c>
      <c r="C18475">
        <v>2016</v>
      </c>
      <c r="D18475" s="42" t="s">
        <v>8528</v>
      </c>
      <c r="E18475" t="b">
        <v>0</v>
      </c>
      <c r="F18475" s="42" t="s">
        <v>10975</v>
      </c>
    </row>
    <row r="18476" spans="1:6" x14ac:dyDescent="0.2">
      <c r="A18476" s="42" t="s">
        <v>5691</v>
      </c>
      <c r="B18476" s="42" t="s">
        <v>8464</v>
      </c>
      <c r="C18476">
        <v>2017</v>
      </c>
      <c r="D18476" s="42" t="s">
        <v>9470</v>
      </c>
      <c r="E18476" t="b">
        <v>0</v>
      </c>
      <c r="F18476" s="42" t="s">
        <v>10975</v>
      </c>
    </row>
    <row r="18477" spans="1:6" x14ac:dyDescent="0.2">
      <c r="A18477" s="42" t="s">
        <v>5691</v>
      </c>
      <c r="B18477" s="42" t="s">
        <v>8464</v>
      </c>
      <c r="C18477">
        <v>2018</v>
      </c>
      <c r="D18477" s="42" t="s">
        <v>9470</v>
      </c>
      <c r="E18477" t="b">
        <v>0</v>
      </c>
      <c r="F18477" s="42" t="s">
        <v>10975</v>
      </c>
    </row>
    <row r="18478" spans="1:6" x14ac:dyDescent="0.2">
      <c r="A18478" s="42" t="s">
        <v>5691</v>
      </c>
      <c r="B18478" s="42" t="s">
        <v>8464</v>
      </c>
      <c r="C18478">
        <v>2019</v>
      </c>
      <c r="D18478" s="42" t="s">
        <v>8482</v>
      </c>
      <c r="E18478" t="b">
        <v>0</v>
      </c>
      <c r="F18478" s="42" t="s">
        <v>10975</v>
      </c>
    </row>
    <row r="18479" spans="1:6" x14ac:dyDescent="0.2">
      <c r="A18479" s="42" t="s">
        <v>5693</v>
      </c>
      <c r="B18479" s="42" t="s">
        <v>8454</v>
      </c>
      <c r="C18479">
        <v>2013</v>
      </c>
      <c r="D18479" s="42" t="s">
        <v>9206</v>
      </c>
      <c r="E18479" t="b">
        <v>0</v>
      </c>
      <c r="F18479" s="42" t="s">
        <v>10906</v>
      </c>
    </row>
    <row r="18480" spans="1:6" x14ac:dyDescent="0.2">
      <c r="A18480" s="42" t="s">
        <v>5693</v>
      </c>
      <c r="B18480" s="42" t="s">
        <v>8454</v>
      </c>
      <c r="C18480">
        <v>2014</v>
      </c>
      <c r="D18480" s="42" t="s">
        <v>9193</v>
      </c>
      <c r="E18480" t="b">
        <v>0</v>
      </c>
      <c r="F18480" s="42" t="s">
        <v>10906</v>
      </c>
    </row>
    <row r="18481" spans="1:6" x14ac:dyDescent="0.2">
      <c r="A18481" s="42" t="s">
        <v>5693</v>
      </c>
      <c r="B18481" s="42" t="s">
        <v>8454</v>
      </c>
      <c r="C18481">
        <v>2015</v>
      </c>
      <c r="D18481" s="42" t="s">
        <v>9001</v>
      </c>
      <c r="E18481" t="b">
        <v>0</v>
      </c>
      <c r="F18481" s="42" t="s">
        <v>10906</v>
      </c>
    </row>
    <row r="18482" spans="1:6" x14ac:dyDescent="0.2">
      <c r="A18482" s="42" t="s">
        <v>5693</v>
      </c>
      <c r="B18482" s="42" t="s">
        <v>8454</v>
      </c>
      <c r="C18482">
        <v>2016</v>
      </c>
      <c r="D18482" s="42" t="s">
        <v>10377</v>
      </c>
      <c r="E18482" t="b">
        <v>0</v>
      </c>
      <c r="F18482" s="42" t="s">
        <v>10906</v>
      </c>
    </row>
    <row r="18483" spans="1:6" x14ac:dyDescent="0.2">
      <c r="A18483" s="42" t="s">
        <v>5693</v>
      </c>
      <c r="B18483" s="42" t="s">
        <v>8454</v>
      </c>
      <c r="C18483">
        <v>2017</v>
      </c>
      <c r="D18483" s="42" t="s">
        <v>8672</v>
      </c>
      <c r="E18483" t="b">
        <v>0</v>
      </c>
      <c r="F18483" s="42" t="s">
        <v>10906</v>
      </c>
    </row>
    <row r="18484" spans="1:6" x14ac:dyDescent="0.2">
      <c r="A18484" s="42" t="s">
        <v>5693</v>
      </c>
      <c r="B18484" s="42" t="s">
        <v>8454</v>
      </c>
      <c r="C18484">
        <v>2018</v>
      </c>
      <c r="D18484" s="42" t="s">
        <v>9101</v>
      </c>
      <c r="E18484" t="b">
        <v>0</v>
      </c>
      <c r="F18484" s="42" t="s">
        <v>10906</v>
      </c>
    </row>
    <row r="18485" spans="1:6" x14ac:dyDescent="0.2">
      <c r="A18485" s="42" t="s">
        <v>5693</v>
      </c>
      <c r="B18485" s="42" t="s">
        <v>8454</v>
      </c>
      <c r="C18485">
        <v>2019</v>
      </c>
      <c r="D18485" s="42" t="s">
        <v>9006</v>
      </c>
      <c r="E18485" t="b">
        <v>0</v>
      </c>
      <c r="F18485" s="42" t="s">
        <v>10906</v>
      </c>
    </row>
    <row r="18486" spans="1:6" x14ac:dyDescent="0.2">
      <c r="A18486" s="42" t="s">
        <v>5693</v>
      </c>
      <c r="B18486" s="42" t="s">
        <v>8462</v>
      </c>
      <c r="C18486">
        <v>2013</v>
      </c>
      <c r="D18486" s="42" t="s">
        <v>8513</v>
      </c>
      <c r="E18486" t="b">
        <v>0</v>
      </c>
      <c r="F18486" s="42" t="s">
        <v>10906</v>
      </c>
    </row>
    <row r="18487" spans="1:6" x14ac:dyDescent="0.2">
      <c r="A18487" s="42" t="s">
        <v>5693</v>
      </c>
      <c r="B18487" s="42" t="s">
        <v>8462</v>
      </c>
      <c r="C18487">
        <v>2014</v>
      </c>
      <c r="D18487" s="42" t="s">
        <v>9193</v>
      </c>
      <c r="E18487" t="b">
        <v>0</v>
      </c>
      <c r="F18487" s="42" t="s">
        <v>10906</v>
      </c>
    </row>
    <row r="18488" spans="1:6" x14ac:dyDescent="0.2">
      <c r="A18488" s="42" t="s">
        <v>5693</v>
      </c>
      <c r="B18488" s="42" t="s">
        <v>8462</v>
      </c>
      <c r="C18488">
        <v>2015</v>
      </c>
      <c r="D18488" s="42" t="s">
        <v>8530</v>
      </c>
      <c r="E18488" t="b">
        <v>0</v>
      </c>
      <c r="F18488" s="42" t="s">
        <v>10906</v>
      </c>
    </row>
    <row r="18489" spans="1:6" x14ac:dyDescent="0.2">
      <c r="A18489" s="42" t="s">
        <v>5693</v>
      </c>
      <c r="B18489" s="42" t="s">
        <v>8462</v>
      </c>
      <c r="C18489">
        <v>2016</v>
      </c>
      <c r="D18489" s="42" t="s">
        <v>10377</v>
      </c>
      <c r="E18489" t="b">
        <v>0</v>
      </c>
      <c r="F18489" s="42" t="s">
        <v>10906</v>
      </c>
    </row>
    <row r="18490" spans="1:6" x14ac:dyDescent="0.2">
      <c r="A18490" s="42" t="s">
        <v>5693</v>
      </c>
      <c r="B18490" s="42" t="s">
        <v>8462</v>
      </c>
      <c r="C18490">
        <v>2017</v>
      </c>
      <c r="D18490" s="42" t="s">
        <v>8672</v>
      </c>
      <c r="E18490" t="b">
        <v>0</v>
      </c>
      <c r="F18490" s="42" t="s">
        <v>10906</v>
      </c>
    </row>
    <row r="18491" spans="1:6" x14ac:dyDescent="0.2">
      <c r="A18491" s="42" t="s">
        <v>5693</v>
      </c>
      <c r="B18491" s="42" t="s">
        <v>8462</v>
      </c>
      <c r="C18491">
        <v>2018</v>
      </c>
      <c r="D18491" s="42" t="s">
        <v>9101</v>
      </c>
      <c r="E18491" t="b">
        <v>0</v>
      </c>
      <c r="F18491" s="42" t="s">
        <v>10906</v>
      </c>
    </row>
    <row r="18492" spans="1:6" x14ac:dyDescent="0.2">
      <c r="A18492" s="42" t="s">
        <v>5693</v>
      </c>
      <c r="B18492" s="42" t="s">
        <v>8462</v>
      </c>
      <c r="C18492">
        <v>2019</v>
      </c>
      <c r="D18492" s="42" t="s">
        <v>9136</v>
      </c>
      <c r="E18492" t="b">
        <v>0</v>
      </c>
      <c r="F18492" s="42" t="s">
        <v>10906</v>
      </c>
    </row>
    <row r="18493" spans="1:6" x14ac:dyDescent="0.2">
      <c r="A18493" s="42" t="s">
        <v>5693</v>
      </c>
      <c r="B18493" s="42" t="s">
        <v>8464</v>
      </c>
      <c r="C18493">
        <v>2013</v>
      </c>
      <c r="D18493" s="42" t="s">
        <v>9171</v>
      </c>
      <c r="E18493" t="b">
        <v>0</v>
      </c>
      <c r="F18493" s="42" t="s">
        <v>10906</v>
      </c>
    </row>
    <row r="18494" spans="1:6" x14ac:dyDescent="0.2">
      <c r="A18494" s="42" t="s">
        <v>5693</v>
      </c>
      <c r="B18494" s="42" t="s">
        <v>8464</v>
      </c>
      <c r="C18494">
        <v>2014</v>
      </c>
      <c r="D18494" s="42" t="s">
        <v>9172</v>
      </c>
      <c r="E18494" t="b">
        <v>0</v>
      </c>
      <c r="F18494" s="42" t="s">
        <v>10906</v>
      </c>
    </row>
    <row r="18495" spans="1:6" x14ac:dyDescent="0.2">
      <c r="A18495" s="42" t="s">
        <v>5693</v>
      </c>
      <c r="B18495" s="42" t="s">
        <v>8464</v>
      </c>
      <c r="C18495">
        <v>2015</v>
      </c>
      <c r="D18495" s="42" t="s">
        <v>9168</v>
      </c>
      <c r="E18495" t="b">
        <v>0</v>
      </c>
      <c r="F18495" s="42" t="s">
        <v>10906</v>
      </c>
    </row>
    <row r="18496" spans="1:6" x14ac:dyDescent="0.2">
      <c r="A18496" s="42" t="s">
        <v>5693</v>
      </c>
      <c r="B18496" s="42" t="s">
        <v>8464</v>
      </c>
      <c r="C18496">
        <v>2016</v>
      </c>
      <c r="D18496" s="42" t="s">
        <v>9135</v>
      </c>
      <c r="E18496" t="b">
        <v>0</v>
      </c>
      <c r="F18496" s="42" t="s">
        <v>10906</v>
      </c>
    </row>
    <row r="18497" spans="1:6" x14ac:dyDescent="0.2">
      <c r="A18497" s="42" t="s">
        <v>5693</v>
      </c>
      <c r="B18497" s="42" t="s">
        <v>8464</v>
      </c>
      <c r="C18497">
        <v>2017</v>
      </c>
      <c r="D18497" s="42" t="s">
        <v>8594</v>
      </c>
      <c r="E18497" t="b">
        <v>0</v>
      </c>
      <c r="F18497" s="42" t="s">
        <v>10906</v>
      </c>
    </row>
    <row r="18498" spans="1:6" x14ac:dyDescent="0.2">
      <c r="A18498" s="42" t="s">
        <v>5693</v>
      </c>
      <c r="B18498" s="42" t="s">
        <v>8464</v>
      </c>
      <c r="C18498">
        <v>2018</v>
      </c>
      <c r="D18498" s="42" t="s">
        <v>9125</v>
      </c>
      <c r="E18498" t="b">
        <v>0</v>
      </c>
      <c r="F18498" s="42" t="s">
        <v>10906</v>
      </c>
    </row>
    <row r="18499" spans="1:6" x14ac:dyDescent="0.2">
      <c r="A18499" s="42" t="s">
        <v>5693</v>
      </c>
      <c r="B18499" s="42" t="s">
        <v>8464</v>
      </c>
      <c r="C18499">
        <v>2019</v>
      </c>
      <c r="D18499" s="42" t="s">
        <v>8552</v>
      </c>
      <c r="E18499" t="b">
        <v>0</v>
      </c>
      <c r="F18499" s="42" t="s">
        <v>10906</v>
      </c>
    </row>
    <row r="18500" spans="1:6" x14ac:dyDescent="0.2">
      <c r="A18500" s="42" t="s">
        <v>5695</v>
      </c>
      <c r="B18500" s="42" t="s">
        <v>8454</v>
      </c>
      <c r="C18500">
        <v>2013</v>
      </c>
      <c r="D18500" s="42" t="s">
        <v>9635</v>
      </c>
      <c r="E18500" t="b">
        <v>0</v>
      </c>
      <c r="F18500" s="42" t="s">
        <v>10976</v>
      </c>
    </row>
    <row r="18501" spans="1:6" x14ac:dyDescent="0.2">
      <c r="A18501" s="42" t="s">
        <v>5695</v>
      </c>
      <c r="B18501" s="42" t="s">
        <v>8454</v>
      </c>
      <c r="C18501">
        <v>2014</v>
      </c>
      <c r="D18501" s="42" t="s">
        <v>10977</v>
      </c>
      <c r="E18501" t="b">
        <v>0</v>
      </c>
      <c r="F18501" s="42" t="s">
        <v>10976</v>
      </c>
    </row>
    <row r="18502" spans="1:6" x14ac:dyDescent="0.2">
      <c r="A18502" s="42" t="s">
        <v>5695</v>
      </c>
      <c r="B18502" s="42" t="s">
        <v>8454</v>
      </c>
      <c r="C18502">
        <v>2015</v>
      </c>
      <c r="D18502" s="42" t="s">
        <v>9229</v>
      </c>
      <c r="E18502" t="b">
        <v>0</v>
      </c>
      <c r="F18502" s="42" t="s">
        <v>10976</v>
      </c>
    </row>
    <row r="18503" spans="1:6" x14ac:dyDescent="0.2">
      <c r="A18503" s="42" t="s">
        <v>5695</v>
      </c>
      <c r="B18503" s="42" t="s">
        <v>8454</v>
      </c>
      <c r="C18503">
        <v>2016</v>
      </c>
      <c r="D18503" s="42" t="s">
        <v>9164</v>
      </c>
      <c r="E18503" t="b">
        <v>0</v>
      </c>
      <c r="F18503" s="42" t="s">
        <v>10976</v>
      </c>
    </row>
    <row r="18504" spans="1:6" x14ac:dyDescent="0.2">
      <c r="A18504" s="42" t="s">
        <v>5695</v>
      </c>
      <c r="B18504" s="42" t="s">
        <v>8454</v>
      </c>
      <c r="C18504">
        <v>2017</v>
      </c>
      <c r="D18504" s="42" t="s">
        <v>9350</v>
      </c>
      <c r="E18504" t="b">
        <v>0</v>
      </c>
      <c r="F18504" s="42" t="s">
        <v>10976</v>
      </c>
    </row>
    <row r="18505" spans="1:6" x14ac:dyDescent="0.2">
      <c r="A18505" s="42" t="s">
        <v>5695</v>
      </c>
      <c r="B18505" s="42" t="s">
        <v>8454</v>
      </c>
      <c r="C18505">
        <v>2018</v>
      </c>
      <c r="D18505" s="42" t="s">
        <v>8521</v>
      </c>
      <c r="E18505" t="b">
        <v>0</v>
      </c>
      <c r="F18505" s="42" t="s">
        <v>10976</v>
      </c>
    </row>
    <row r="18506" spans="1:6" x14ac:dyDescent="0.2">
      <c r="A18506" s="42" t="s">
        <v>5695</v>
      </c>
      <c r="B18506" s="42" t="s">
        <v>8454</v>
      </c>
      <c r="C18506">
        <v>2019</v>
      </c>
      <c r="D18506" s="42" t="s">
        <v>8669</v>
      </c>
      <c r="E18506" t="b">
        <v>0</v>
      </c>
      <c r="F18506" s="42" t="s">
        <v>10976</v>
      </c>
    </row>
    <row r="18507" spans="1:6" x14ac:dyDescent="0.2">
      <c r="A18507" s="42" t="s">
        <v>5695</v>
      </c>
      <c r="B18507" s="42" t="s">
        <v>8462</v>
      </c>
      <c r="C18507">
        <v>2013</v>
      </c>
      <c r="D18507" s="42" t="s">
        <v>9635</v>
      </c>
      <c r="E18507" t="b">
        <v>0</v>
      </c>
      <c r="F18507" s="42" t="s">
        <v>10976</v>
      </c>
    </row>
    <row r="18508" spans="1:6" x14ac:dyDescent="0.2">
      <c r="A18508" s="42" t="s">
        <v>5695</v>
      </c>
      <c r="B18508" s="42" t="s">
        <v>8462</v>
      </c>
      <c r="C18508">
        <v>2014</v>
      </c>
      <c r="D18508" s="42" t="s">
        <v>10977</v>
      </c>
      <c r="E18508" t="b">
        <v>0</v>
      </c>
      <c r="F18508" s="42" t="s">
        <v>10976</v>
      </c>
    </row>
    <row r="18509" spans="1:6" x14ac:dyDescent="0.2">
      <c r="A18509" s="42" t="s">
        <v>5695</v>
      </c>
      <c r="B18509" s="42" t="s">
        <v>8462</v>
      </c>
      <c r="C18509">
        <v>2015</v>
      </c>
      <c r="D18509" s="42" t="s">
        <v>9229</v>
      </c>
      <c r="E18509" t="b">
        <v>0</v>
      </c>
      <c r="F18509" s="42" t="s">
        <v>10976</v>
      </c>
    </row>
    <row r="18510" spans="1:6" x14ac:dyDescent="0.2">
      <c r="A18510" s="42" t="s">
        <v>5695</v>
      </c>
      <c r="B18510" s="42" t="s">
        <v>8462</v>
      </c>
      <c r="C18510">
        <v>2016</v>
      </c>
      <c r="D18510" s="42" t="s">
        <v>9164</v>
      </c>
      <c r="E18510" t="b">
        <v>0</v>
      </c>
      <c r="F18510" s="42" t="s">
        <v>10976</v>
      </c>
    </row>
    <row r="18511" spans="1:6" x14ac:dyDescent="0.2">
      <c r="A18511" s="42" t="s">
        <v>5695</v>
      </c>
      <c r="B18511" s="42" t="s">
        <v>8462</v>
      </c>
      <c r="C18511">
        <v>2017</v>
      </c>
      <c r="D18511" s="42" t="s">
        <v>9350</v>
      </c>
      <c r="E18511" t="b">
        <v>0</v>
      </c>
      <c r="F18511" s="42" t="s">
        <v>10976</v>
      </c>
    </row>
    <row r="18512" spans="1:6" x14ac:dyDescent="0.2">
      <c r="A18512" s="42" t="s">
        <v>5695</v>
      </c>
      <c r="B18512" s="42" t="s">
        <v>8462</v>
      </c>
      <c r="C18512">
        <v>2018</v>
      </c>
      <c r="D18512" s="42" t="s">
        <v>8521</v>
      </c>
      <c r="E18512" t="b">
        <v>0</v>
      </c>
      <c r="F18512" s="42" t="s">
        <v>10976</v>
      </c>
    </row>
    <row r="18513" spans="1:6" x14ac:dyDescent="0.2">
      <c r="A18513" s="42" t="s">
        <v>5695</v>
      </c>
      <c r="B18513" s="42" t="s">
        <v>8462</v>
      </c>
      <c r="C18513">
        <v>2019</v>
      </c>
      <c r="D18513" s="42" t="s">
        <v>8669</v>
      </c>
      <c r="E18513" t="b">
        <v>0</v>
      </c>
      <c r="F18513" s="42" t="s">
        <v>10976</v>
      </c>
    </row>
    <row r="18514" spans="1:6" x14ac:dyDescent="0.2">
      <c r="A18514" s="42" t="s">
        <v>5695</v>
      </c>
      <c r="B18514" s="42" t="s">
        <v>8464</v>
      </c>
      <c r="C18514">
        <v>2013</v>
      </c>
      <c r="D18514" s="42" t="s">
        <v>8510</v>
      </c>
      <c r="E18514" t="b">
        <v>0</v>
      </c>
      <c r="F18514" s="42" t="s">
        <v>10976</v>
      </c>
    </row>
    <row r="18515" spans="1:6" x14ac:dyDescent="0.2">
      <c r="A18515" s="42" t="s">
        <v>5695</v>
      </c>
      <c r="B18515" s="42" t="s">
        <v>8464</v>
      </c>
      <c r="C18515">
        <v>2014</v>
      </c>
      <c r="D18515" s="42" t="s">
        <v>8687</v>
      </c>
      <c r="E18515" t="b">
        <v>0</v>
      </c>
      <c r="F18515" s="42" t="s">
        <v>10976</v>
      </c>
    </row>
    <row r="18516" spans="1:6" x14ac:dyDescent="0.2">
      <c r="A18516" s="42" t="s">
        <v>5695</v>
      </c>
      <c r="B18516" s="42" t="s">
        <v>8464</v>
      </c>
      <c r="C18516">
        <v>2015</v>
      </c>
      <c r="D18516" s="42" t="s">
        <v>8687</v>
      </c>
      <c r="E18516" t="b">
        <v>0</v>
      </c>
      <c r="F18516" s="42" t="s">
        <v>10976</v>
      </c>
    </row>
    <row r="18517" spans="1:6" x14ac:dyDescent="0.2">
      <c r="A18517" s="42" t="s">
        <v>5695</v>
      </c>
      <c r="B18517" s="42" t="s">
        <v>8464</v>
      </c>
      <c r="C18517">
        <v>2016</v>
      </c>
      <c r="D18517" s="42" t="s">
        <v>8687</v>
      </c>
      <c r="E18517" t="b">
        <v>0</v>
      </c>
      <c r="F18517" s="42" t="s">
        <v>10976</v>
      </c>
    </row>
    <row r="18518" spans="1:6" x14ac:dyDescent="0.2">
      <c r="A18518" s="42" t="s">
        <v>5695</v>
      </c>
      <c r="B18518" s="42" t="s">
        <v>8464</v>
      </c>
      <c r="C18518">
        <v>2017</v>
      </c>
      <c r="D18518" s="42" t="s">
        <v>8687</v>
      </c>
      <c r="E18518" t="b">
        <v>0</v>
      </c>
      <c r="F18518" s="42" t="s">
        <v>10976</v>
      </c>
    </row>
    <row r="18519" spans="1:6" x14ac:dyDescent="0.2">
      <c r="A18519" s="42" t="s">
        <v>5695</v>
      </c>
      <c r="B18519" s="42" t="s">
        <v>8464</v>
      </c>
      <c r="C18519">
        <v>2018</v>
      </c>
      <c r="D18519" s="42" t="s">
        <v>8687</v>
      </c>
      <c r="E18519" t="b">
        <v>0</v>
      </c>
      <c r="F18519" s="42" t="s">
        <v>10976</v>
      </c>
    </row>
    <row r="18520" spans="1:6" x14ac:dyDescent="0.2">
      <c r="A18520" s="42" t="s">
        <v>5695</v>
      </c>
      <c r="B18520" s="42" t="s">
        <v>8464</v>
      </c>
      <c r="C18520">
        <v>2019</v>
      </c>
      <c r="D18520" s="42" t="s">
        <v>8687</v>
      </c>
      <c r="E18520" t="b">
        <v>0</v>
      </c>
      <c r="F18520" s="42" t="s">
        <v>10976</v>
      </c>
    </row>
    <row r="18521" spans="1:6" x14ac:dyDescent="0.2">
      <c r="A18521" s="42" t="s">
        <v>5697</v>
      </c>
      <c r="B18521" s="42" t="s">
        <v>8454</v>
      </c>
      <c r="C18521">
        <v>2010</v>
      </c>
      <c r="D18521" s="42" t="s">
        <v>9085</v>
      </c>
      <c r="E18521" t="b">
        <v>0</v>
      </c>
      <c r="F18521" s="42" t="s">
        <v>10903</v>
      </c>
    </row>
    <row r="18522" spans="1:6" x14ac:dyDescent="0.2">
      <c r="A18522" s="42" t="s">
        <v>5697</v>
      </c>
      <c r="B18522" s="42" t="s">
        <v>8454</v>
      </c>
      <c r="C18522">
        <v>2011</v>
      </c>
      <c r="D18522" s="42" t="s">
        <v>10472</v>
      </c>
      <c r="E18522" t="b">
        <v>0</v>
      </c>
      <c r="F18522" s="42" t="s">
        <v>10903</v>
      </c>
    </row>
    <row r="18523" spans="1:6" x14ac:dyDescent="0.2">
      <c r="A18523" s="42" t="s">
        <v>5697</v>
      </c>
      <c r="B18523" s="42" t="s">
        <v>8454</v>
      </c>
      <c r="C18523">
        <v>2012</v>
      </c>
      <c r="D18523" s="42" t="s">
        <v>9810</v>
      </c>
      <c r="E18523" t="b">
        <v>0</v>
      </c>
      <c r="F18523" s="42" t="s">
        <v>10903</v>
      </c>
    </row>
    <row r="18524" spans="1:6" x14ac:dyDescent="0.2">
      <c r="A18524" s="42" t="s">
        <v>5697</v>
      </c>
      <c r="B18524" s="42" t="s">
        <v>8454</v>
      </c>
      <c r="C18524">
        <v>2013</v>
      </c>
      <c r="D18524" s="42" t="s">
        <v>10904</v>
      </c>
      <c r="E18524" t="b">
        <v>0</v>
      </c>
      <c r="F18524" s="42" t="s">
        <v>10903</v>
      </c>
    </row>
    <row r="18525" spans="1:6" x14ac:dyDescent="0.2">
      <c r="A18525" s="42" t="s">
        <v>5697</v>
      </c>
      <c r="B18525" s="42" t="s">
        <v>8454</v>
      </c>
      <c r="C18525">
        <v>2014</v>
      </c>
      <c r="D18525" s="42" t="s">
        <v>8499</v>
      </c>
      <c r="E18525" t="b">
        <v>0</v>
      </c>
      <c r="F18525" s="42" t="s">
        <v>10903</v>
      </c>
    </row>
    <row r="18526" spans="1:6" x14ac:dyDescent="0.2">
      <c r="A18526" s="42" t="s">
        <v>5697</v>
      </c>
      <c r="B18526" s="42" t="s">
        <v>8454</v>
      </c>
      <c r="C18526">
        <v>2015</v>
      </c>
      <c r="D18526" s="42" t="s">
        <v>10905</v>
      </c>
      <c r="E18526" t="b">
        <v>0</v>
      </c>
      <c r="F18526" s="42" t="s">
        <v>10903</v>
      </c>
    </row>
    <row r="18527" spans="1:6" x14ac:dyDescent="0.2">
      <c r="A18527" s="42" t="s">
        <v>5697</v>
      </c>
      <c r="B18527" s="42" t="s">
        <v>8454</v>
      </c>
      <c r="C18527">
        <v>2016</v>
      </c>
      <c r="D18527" s="42" t="s">
        <v>9682</v>
      </c>
      <c r="E18527" t="b">
        <v>0</v>
      </c>
      <c r="F18527" s="42" t="s">
        <v>10903</v>
      </c>
    </row>
    <row r="18528" spans="1:6" x14ac:dyDescent="0.2">
      <c r="A18528" s="42" t="s">
        <v>5697</v>
      </c>
      <c r="B18528" s="42" t="s">
        <v>8462</v>
      </c>
      <c r="C18528">
        <v>2010</v>
      </c>
      <c r="D18528" s="42" t="s">
        <v>9085</v>
      </c>
      <c r="E18528" t="b">
        <v>0</v>
      </c>
      <c r="F18528" s="42" t="s">
        <v>10903</v>
      </c>
    </row>
    <row r="18529" spans="1:6" x14ac:dyDescent="0.2">
      <c r="A18529" s="42" t="s">
        <v>5697</v>
      </c>
      <c r="B18529" s="42" t="s">
        <v>8462</v>
      </c>
      <c r="C18529">
        <v>2011</v>
      </c>
      <c r="D18529" s="42" t="s">
        <v>10472</v>
      </c>
      <c r="E18529" t="b">
        <v>0</v>
      </c>
      <c r="F18529" s="42" t="s">
        <v>10903</v>
      </c>
    </row>
    <row r="18530" spans="1:6" x14ac:dyDescent="0.2">
      <c r="A18530" s="42" t="s">
        <v>5697</v>
      </c>
      <c r="B18530" s="42" t="s">
        <v>8462</v>
      </c>
      <c r="C18530">
        <v>2012</v>
      </c>
      <c r="D18530" s="42" t="s">
        <v>9810</v>
      </c>
      <c r="E18530" t="b">
        <v>0</v>
      </c>
      <c r="F18530" s="42" t="s">
        <v>10903</v>
      </c>
    </row>
    <row r="18531" spans="1:6" x14ac:dyDescent="0.2">
      <c r="A18531" s="42" t="s">
        <v>5697</v>
      </c>
      <c r="B18531" s="42" t="s">
        <v>8462</v>
      </c>
      <c r="C18531">
        <v>2013</v>
      </c>
      <c r="D18531" s="42" t="s">
        <v>10904</v>
      </c>
      <c r="E18531" t="b">
        <v>0</v>
      </c>
      <c r="F18531" s="42" t="s">
        <v>10903</v>
      </c>
    </row>
    <row r="18532" spans="1:6" x14ac:dyDescent="0.2">
      <c r="A18532" s="42" t="s">
        <v>5697</v>
      </c>
      <c r="B18532" s="42" t="s">
        <v>8462</v>
      </c>
      <c r="C18532">
        <v>2014</v>
      </c>
      <c r="D18532" s="42" t="s">
        <v>8499</v>
      </c>
      <c r="E18532" t="b">
        <v>0</v>
      </c>
      <c r="F18532" s="42" t="s">
        <v>10903</v>
      </c>
    </row>
    <row r="18533" spans="1:6" x14ac:dyDescent="0.2">
      <c r="A18533" s="42" t="s">
        <v>5697</v>
      </c>
      <c r="B18533" s="42" t="s">
        <v>8462</v>
      </c>
      <c r="C18533">
        <v>2015</v>
      </c>
      <c r="D18533" s="42" t="s">
        <v>10905</v>
      </c>
      <c r="E18533" t="b">
        <v>0</v>
      </c>
      <c r="F18533" s="42" t="s">
        <v>10903</v>
      </c>
    </row>
    <row r="18534" spans="1:6" x14ac:dyDescent="0.2">
      <c r="A18534" s="42" t="s">
        <v>5697</v>
      </c>
      <c r="B18534" s="42" t="s">
        <v>8462</v>
      </c>
      <c r="C18534">
        <v>2016</v>
      </c>
      <c r="D18534" s="42" t="s">
        <v>9682</v>
      </c>
      <c r="E18534" t="b">
        <v>0</v>
      </c>
      <c r="F18534" s="42" t="s">
        <v>10903</v>
      </c>
    </row>
    <row r="18535" spans="1:6" x14ac:dyDescent="0.2">
      <c r="A18535" s="42" t="s">
        <v>5697</v>
      </c>
      <c r="B18535" s="42" t="s">
        <v>8464</v>
      </c>
      <c r="C18535">
        <v>2010</v>
      </c>
      <c r="D18535" s="42" t="s">
        <v>8638</v>
      </c>
      <c r="E18535" t="b">
        <v>0</v>
      </c>
      <c r="F18535" s="42" t="s">
        <v>10903</v>
      </c>
    </row>
    <row r="18536" spans="1:6" x14ac:dyDescent="0.2">
      <c r="A18536" s="42" t="s">
        <v>5697</v>
      </c>
      <c r="B18536" s="42" t="s">
        <v>8464</v>
      </c>
      <c r="C18536">
        <v>2011</v>
      </c>
      <c r="D18536" s="42" t="s">
        <v>8638</v>
      </c>
      <c r="E18536" t="b">
        <v>0</v>
      </c>
      <c r="F18536" s="42" t="s">
        <v>10903</v>
      </c>
    </row>
    <row r="18537" spans="1:6" x14ac:dyDescent="0.2">
      <c r="A18537" s="42" t="s">
        <v>5697</v>
      </c>
      <c r="B18537" s="42" t="s">
        <v>8464</v>
      </c>
      <c r="C18537">
        <v>2012</v>
      </c>
      <c r="D18537" s="42" t="s">
        <v>8638</v>
      </c>
      <c r="E18537" t="b">
        <v>0</v>
      </c>
      <c r="F18537" s="42" t="s">
        <v>10903</v>
      </c>
    </row>
    <row r="18538" spans="1:6" x14ac:dyDescent="0.2">
      <c r="A18538" s="42" t="s">
        <v>5697</v>
      </c>
      <c r="B18538" s="42" t="s">
        <v>8464</v>
      </c>
      <c r="C18538">
        <v>2013</v>
      </c>
      <c r="D18538" s="42" t="s">
        <v>8598</v>
      </c>
      <c r="E18538" t="b">
        <v>0</v>
      </c>
      <c r="F18538" s="42" t="s">
        <v>10903</v>
      </c>
    </row>
    <row r="18539" spans="1:6" x14ac:dyDescent="0.2">
      <c r="A18539" s="42" t="s">
        <v>5697</v>
      </c>
      <c r="B18539" s="42" t="s">
        <v>8464</v>
      </c>
      <c r="C18539">
        <v>2014</v>
      </c>
      <c r="D18539" s="42" t="s">
        <v>8598</v>
      </c>
      <c r="E18539" t="b">
        <v>0</v>
      </c>
      <c r="F18539" s="42" t="s">
        <v>10903</v>
      </c>
    </row>
    <row r="18540" spans="1:6" x14ac:dyDescent="0.2">
      <c r="A18540" s="42" t="s">
        <v>5697</v>
      </c>
      <c r="B18540" s="42" t="s">
        <v>8464</v>
      </c>
      <c r="C18540">
        <v>2015</v>
      </c>
      <c r="D18540" s="42" t="s">
        <v>8598</v>
      </c>
      <c r="E18540" t="b">
        <v>0</v>
      </c>
      <c r="F18540" s="42" t="s">
        <v>10903</v>
      </c>
    </row>
    <row r="18541" spans="1:6" x14ac:dyDescent="0.2">
      <c r="A18541" s="42" t="s">
        <v>5697</v>
      </c>
      <c r="B18541" s="42" t="s">
        <v>8464</v>
      </c>
      <c r="C18541">
        <v>2016</v>
      </c>
      <c r="D18541" s="42" t="s">
        <v>8971</v>
      </c>
      <c r="E18541" t="b">
        <v>0</v>
      </c>
      <c r="F18541" s="42" t="s">
        <v>10903</v>
      </c>
    </row>
    <row r="18542" spans="1:6" x14ac:dyDescent="0.2">
      <c r="A18542" s="42" t="s">
        <v>5699</v>
      </c>
      <c r="B18542" s="42" t="s">
        <v>8454</v>
      </c>
      <c r="C18542">
        <v>2018</v>
      </c>
      <c r="D18542" s="42" t="s">
        <v>8673</v>
      </c>
      <c r="E18542" t="b">
        <v>0</v>
      </c>
      <c r="F18542" s="42" t="s">
        <v>10978</v>
      </c>
    </row>
    <row r="18543" spans="1:6" x14ac:dyDescent="0.2">
      <c r="A18543" s="42" t="s">
        <v>5699</v>
      </c>
      <c r="B18543" s="42" t="s">
        <v>8454</v>
      </c>
      <c r="C18543">
        <v>2019</v>
      </c>
      <c r="D18543" s="42" t="s">
        <v>9903</v>
      </c>
      <c r="E18543" t="b">
        <v>0</v>
      </c>
      <c r="F18543" s="42" t="s">
        <v>10978</v>
      </c>
    </row>
    <row r="18544" spans="1:6" x14ac:dyDescent="0.2">
      <c r="A18544" s="42" t="s">
        <v>5699</v>
      </c>
      <c r="B18544" s="42" t="s">
        <v>8462</v>
      </c>
      <c r="C18544">
        <v>2018</v>
      </c>
      <c r="D18544" s="42" t="s">
        <v>8673</v>
      </c>
      <c r="E18544" t="b">
        <v>0</v>
      </c>
      <c r="F18544" s="42" t="s">
        <v>10978</v>
      </c>
    </row>
    <row r="18545" spans="1:6" x14ac:dyDescent="0.2">
      <c r="A18545" s="42" t="s">
        <v>5699</v>
      </c>
      <c r="B18545" s="42" t="s">
        <v>8462</v>
      </c>
      <c r="C18545">
        <v>2019</v>
      </c>
      <c r="D18545" s="42" t="s">
        <v>9903</v>
      </c>
      <c r="E18545" t="b">
        <v>0</v>
      </c>
      <c r="F18545" s="42" t="s">
        <v>10978</v>
      </c>
    </row>
    <row r="18546" spans="1:6" x14ac:dyDescent="0.2">
      <c r="A18546" s="42" t="s">
        <v>5699</v>
      </c>
      <c r="B18546" s="42" t="s">
        <v>8464</v>
      </c>
      <c r="C18546">
        <v>2018</v>
      </c>
      <c r="D18546" s="42" t="s">
        <v>8482</v>
      </c>
      <c r="E18546" t="b">
        <v>0</v>
      </c>
      <c r="F18546" s="42" t="s">
        <v>10978</v>
      </c>
    </row>
    <row r="18547" spans="1:6" x14ac:dyDescent="0.2">
      <c r="A18547" s="42" t="s">
        <v>5699</v>
      </c>
      <c r="B18547" s="42" t="s">
        <v>8464</v>
      </c>
      <c r="C18547">
        <v>2019</v>
      </c>
      <c r="D18547" s="42" t="s">
        <v>8482</v>
      </c>
      <c r="E18547" t="b">
        <v>0</v>
      </c>
      <c r="F18547" s="42" t="s">
        <v>10978</v>
      </c>
    </row>
    <row r="18548" spans="1:6" x14ac:dyDescent="0.2">
      <c r="A18548" s="42" t="s">
        <v>5701</v>
      </c>
      <c r="B18548" s="42" t="s">
        <v>8454</v>
      </c>
      <c r="C18548">
        <v>2013</v>
      </c>
      <c r="D18548" s="42" t="s">
        <v>9251</v>
      </c>
      <c r="E18548" t="b">
        <v>0</v>
      </c>
      <c r="F18548" s="42" t="s">
        <v>10961</v>
      </c>
    </row>
    <row r="18549" spans="1:6" x14ac:dyDescent="0.2">
      <c r="A18549" s="42" t="s">
        <v>5701</v>
      </c>
      <c r="B18549" s="42" t="s">
        <v>8454</v>
      </c>
      <c r="C18549">
        <v>2014</v>
      </c>
      <c r="D18549" s="42" t="s">
        <v>10962</v>
      </c>
      <c r="E18549" t="b">
        <v>0</v>
      </c>
      <c r="F18549" s="42" t="s">
        <v>10961</v>
      </c>
    </row>
    <row r="18550" spans="1:6" x14ac:dyDescent="0.2">
      <c r="A18550" s="42" t="s">
        <v>5701</v>
      </c>
      <c r="B18550" s="42" t="s">
        <v>8454</v>
      </c>
      <c r="C18550">
        <v>2015</v>
      </c>
      <c r="D18550" s="42" t="s">
        <v>9325</v>
      </c>
      <c r="E18550" t="b">
        <v>0</v>
      </c>
      <c r="F18550" s="42" t="s">
        <v>10961</v>
      </c>
    </row>
    <row r="18551" spans="1:6" x14ac:dyDescent="0.2">
      <c r="A18551" s="42" t="s">
        <v>5701</v>
      </c>
      <c r="B18551" s="42" t="s">
        <v>8454</v>
      </c>
      <c r="C18551">
        <v>2016</v>
      </c>
      <c r="D18551" s="42" t="s">
        <v>10223</v>
      </c>
      <c r="E18551" t="b">
        <v>0</v>
      </c>
      <c r="F18551" s="42" t="s">
        <v>10961</v>
      </c>
    </row>
    <row r="18552" spans="1:6" x14ac:dyDescent="0.2">
      <c r="A18552" s="42" t="s">
        <v>5701</v>
      </c>
      <c r="B18552" s="42" t="s">
        <v>8454</v>
      </c>
      <c r="C18552">
        <v>2017</v>
      </c>
      <c r="D18552" s="42" t="s">
        <v>10963</v>
      </c>
      <c r="E18552" t="b">
        <v>0</v>
      </c>
      <c r="F18552" s="42" t="s">
        <v>10961</v>
      </c>
    </row>
    <row r="18553" spans="1:6" x14ac:dyDescent="0.2">
      <c r="A18553" s="42" t="s">
        <v>5701</v>
      </c>
      <c r="B18553" s="42" t="s">
        <v>8454</v>
      </c>
      <c r="C18553">
        <v>2018</v>
      </c>
      <c r="D18553" s="42" t="s">
        <v>8742</v>
      </c>
      <c r="E18553" t="b">
        <v>0</v>
      </c>
      <c r="F18553" s="42" t="s">
        <v>10961</v>
      </c>
    </row>
    <row r="18554" spans="1:6" x14ac:dyDescent="0.2">
      <c r="A18554" s="42" t="s">
        <v>5701</v>
      </c>
      <c r="B18554" s="42" t="s">
        <v>8454</v>
      </c>
      <c r="C18554">
        <v>2019</v>
      </c>
      <c r="D18554" s="42" t="s">
        <v>10964</v>
      </c>
      <c r="E18554" t="b">
        <v>0</v>
      </c>
      <c r="F18554" s="42" t="s">
        <v>10961</v>
      </c>
    </row>
    <row r="18555" spans="1:6" x14ac:dyDescent="0.2">
      <c r="A18555" s="42" t="s">
        <v>5701</v>
      </c>
      <c r="B18555" s="42" t="s">
        <v>8462</v>
      </c>
      <c r="C18555">
        <v>2013</v>
      </c>
      <c r="D18555" s="42" t="s">
        <v>9468</v>
      </c>
      <c r="E18555" t="b">
        <v>0</v>
      </c>
      <c r="F18555" s="42" t="s">
        <v>10961</v>
      </c>
    </row>
    <row r="18556" spans="1:6" x14ac:dyDescent="0.2">
      <c r="A18556" s="42" t="s">
        <v>5701</v>
      </c>
      <c r="B18556" s="42" t="s">
        <v>8462</v>
      </c>
      <c r="C18556">
        <v>2014</v>
      </c>
      <c r="D18556" s="42" t="s">
        <v>10962</v>
      </c>
      <c r="E18556" t="b">
        <v>0</v>
      </c>
      <c r="F18556" s="42" t="s">
        <v>10961</v>
      </c>
    </row>
    <row r="18557" spans="1:6" x14ac:dyDescent="0.2">
      <c r="A18557" s="42" t="s">
        <v>5701</v>
      </c>
      <c r="B18557" s="42" t="s">
        <v>8462</v>
      </c>
      <c r="C18557">
        <v>2015</v>
      </c>
      <c r="D18557" s="42" t="s">
        <v>8663</v>
      </c>
      <c r="E18557" t="b">
        <v>0</v>
      </c>
      <c r="F18557" s="42" t="s">
        <v>10961</v>
      </c>
    </row>
    <row r="18558" spans="1:6" x14ac:dyDescent="0.2">
      <c r="A18558" s="42" t="s">
        <v>5701</v>
      </c>
      <c r="B18558" s="42" t="s">
        <v>8462</v>
      </c>
      <c r="C18558">
        <v>2016</v>
      </c>
      <c r="D18558" s="42" t="s">
        <v>10652</v>
      </c>
      <c r="E18558" t="b">
        <v>0</v>
      </c>
      <c r="F18558" s="42" t="s">
        <v>10961</v>
      </c>
    </row>
    <row r="18559" spans="1:6" x14ac:dyDescent="0.2">
      <c r="A18559" s="42" t="s">
        <v>5701</v>
      </c>
      <c r="B18559" s="42" t="s">
        <v>8462</v>
      </c>
      <c r="C18559">
        <v>2017</v>
      </c>
      <c r="D18559" s="42" t="s">
        <v>9288</v>
      </c>
      <c r="E18559" t="b">
        <v>0</v>
      </c>
      <c r="F18559" s="42" t="s">
        <v>10961</v>
      </c>
    </row>
    <row r="18560" spans="1:6" x14ac:dyDescent="0.2">
      <c r="A18560" s="42" t="s">
        <v>5701</v>
      </c>
      <c r="B18560" s="42" t="s">
        <v>8462</v>
      </c>
      <c r="C18560">
        <v>2018</v>
      </c>
      <c r="D18560" s="42" t="s">
        <v>9370</v>
      </c>
      <c r="E18560" t="b">
        <v>0</v>
      </c>
      <c r="F18560" s="42" t="s">
        <v>10961</v>
      </c>
    </row>
    <row r="18561" spans="1:6" x14ac:dyDescent="0.2">
      <c r="A18561" s="42" t="s">
        <v>5701</v>
      </c>
      <c r="B18561" s="42" t="s">
        <v>8462</v>
      </c>
      <c r="C18561">
        <v>2019</v>
      </c>
      <c r="D18561" s="42" t="s">
        <v>8533</v>
      </c>
      <c r="E18561" t="b">
        <v>0</v>
      </c>
      <c r="F18561" s="42" t="s">
        <v>10961</v>
      </c>
    </row>
    <row r="18562" spans="1:6" x14ac:dyDescent="0.2">
      <c r="A18562" s="42" t="s">
        <v>5701</v>
      </c>
      <c r="B18562" s="42" t="s">
        <v>8464</v>
      </c>
      <c r="C18562">
        <v>2013</v>
      </c>
      <c r="D18562" s="42" t="s">
        <v>8997</v>
      </c>
      <c r="E18562" t="b">
        <v>0</v>
      </c>
      <c r="F18562" s="42" t="s">
        <v>10961</v>
      </c>
    </row>
    <row r="18563" spans="1:6" x14ac:dyDescent="0.2">
      <c r="A18563" s="42" t="s">
        <v>5701</v>
      </c>
      <c r="B18563" s="42" t="s">
        <v>8464</v>
      </c>
      <c r="C18563">
        <v>2014</v>
      </c>
      <c r="D18563" s="42" t="s">
        <v>8639</v>
      </c>
      <c r="E18563" t="b">
        <v>0</v>
      </c>
      <c r="F18563" s="42" t="s">
        <v>10961</v>
      </c>
    </row>
    <row r="18564" spans="1:6" x14ac:dyDescent="0.2">
      <c r="A18564" s="42" t="s">
        <v>5701</v>
      </c>
      <c r="B18564" s="42" t="s">
        <v>8464</v>
      </c>
      <c r="C18564">
        <v>2015</v>
      </c>
      <c r="D18564" s="42" t="s">
        <v>8826</v>
      </c>
      <c r="E18564" t="b">
        <v>0</v>
      </c>
      <c r="F18564" s="42" t="s">
        <v>10961</v>
      </c>
    </row>
    <row r="18565" spans="1:6" x14ac:dyDescent="0.2">
      <c r="A18565" s="42" t="s">
        <v>5701</v>
      </c>
      <c r="B18565" s="42" t="s">
        <v>8464</v>
      </c>
      <c r="C18565">
        <v>2016</v>
      </c>
      <c r="D18565" s="42" t="s">
        <v>8720</v>
      </c>
      <c r="E18565" t="b">
        <v>0</v>
      </c>
      <c r="F18565" s="42" t="s">
        <v>10961</v>
      </c>
    </row>
    <row r="18566" spans="1:6" x14ac:dyDescent="0.2">
      <c r="A18566" s="42" t="s">
        <v>5701</v>
      </c>
      <c r="B18566" s="42" t="s">
        <v>8464</v>
      </c>
      <c r="C18566">
        <v>2017</v>
      </c>
      <c r="D18566" s="42" t="s">
        <v>8592</v>
      </c>
      <c r="E18566" t="b">
        <v>0</v>
      </c>
      <c r="F18566" s="42" t="s">
        <v>10961</v>
      </c>
    </row>
    <row r="18567" spans="1:6" x14ac:dyDescent="0.2">
      <c r="A18567" s="42" t="s">
        <v>5701</v>
      </c>
      <c r="B18567" s="42" t="s">
        <v>8464</v>
      </c>
      <c r="C18567">
        <v>2018</v>
      </c>
      <c r="D18567" s="42" t="s">
        <v>8467</v>
      </c>
      <c r="E18567" t="b">
        <v>0</v>
      </c>
      <c r="F18567" s="42" t="s">
        <v>10961</v>
      </c>
    </row>
    <row r="18568" spans="1:6" x14ac:dyDescent="0.2">
      <c r="A18568" s="42" t="s">
        <v>5701</v>
      </c>
      <c r="B18568" s="42" t="s">
        <v>8464</v>
      </c>
      <c r="C18568">
        <v>2019</v>
      </c>
      <c r="D18568" s="42" t="s">
        <v>8695</v>
      </c>
      <c r="E18568" t="b">
        <v>0</v>
      </c>
      <c r="F18568" s="42" t="s">
        <v>10961</v>
      </c>
    </row>
    <row r="18569" spans="1:6" x14ac:dyDescent="0.2">
      <c r="A18569" s="42" t="s">
        <v>5703</v>
      </c>
      <c r="B18569" s="42" t="s">
        <v>8454</v>
      </c>
      <c r="C18569">
        <v>2014</v>
      </c>
      <c r="D18569" s="42" t="s">
        <v>10220</v>
      </c>
      <c r="E18569" t="b">
        <v>0</v>
      </c>
      <c r="F18569" s="42" t="s">
        <v>10979</v>
      </c>
    </row>
    <row r="18570" spans="1:6" x14ac:dyDescent="0.2">
      <c r="A18570" s="42" t="s">
        <v>5703</v>
      </c>
      <c r="B18570" s="42" t="s">
        <v>8454</v>
      </c>
      <c r="C18570">
        <v>2015</v>
      </c>
      <c r="D18570" s="42" t="s">
        <v>8686</v>
      </c>
      <c r="E18570" t="b">
        <v>0</v>
      </c>
      <c r="F18570" s="42" t="s">
        <v>10979</v>
      </c>
    </row>
    <row r="18571" spans="1:6" x14ac:dyDescent="0.2">
      <c r="A18571" s="42" t="s">
        <v>5703</v>
      </c>
      <c r="B18571" s="42" t="s">
        <v>8454</v>
      </c>
      <c r="C18571">
        <v>2016</v>
      </c>
      <c r="D18571" s="42" t="s">
        <v>9827</v>
      </c>
      <c r="E18571" t="b">
        <v>0</v>
      </c>
      <c r="F18571" s="42" t="s">
        <v>10979</v>
      </c>
    </row>
    <row r="18572" spans="1:6" x14ac:dyDescent="0.2">
      <c r="A18572" s="42" t="s">
        <v>5703</v>
      </c>
      <c r="B18572" s="42" t="s">
        <v>8454</v>
      </c>
      <c r="C18572">
        <v>2017</v>
      </c>
      <c r="D18572" s="42" t="s">
        <v>8673</v>
      </c>
      <c r="E18572" t="b">
        <v>0</v>
      </c>
      <c r="F18572" s="42" t="s">
        <v>10979</v>
      </c>
    </row>
    <row r="18573" spans="1:6" x14ac:dyDescent="0.2">
      <c r="A18573" s="42" t="s">
        <v>5703</v>
      </c>
      <c r="B18573" s="42" t="s">
        <v>8454</v>
      </c>
      <c r="C18573">
        <v>2018</v>
      </c>
      <c r="D18573" s="42" t="s">
        <v>9536</v>
      </c>
      <c r="E18573" t="b">
        <v>0</v>
      </c>
      <c r="F18573" s="42" t="s">
        <v>10979</v>
      </c>
    </row>
    <row r="18574" spans="1:6" x14ac:dyDescent="0.2">
      <c r="A18574" s="42" t="s">
        <v>5703</v>
      </c>
      <c r="B18574" s="42" t="s">
        <v>8462</v>
      </c>
      <c r="C18574">
        <v>2014</v>
      </c>
      <c r="D18574" s="42" t="s">
        <v>10220</v>
      </c>
      <c r="E18574" t="b">
        <v>0</v>
      </c>
      <c r="F18574" s="42" t="s">
        <v>10979</v>
      </c>
    </row>
    <row r="18575" spans="1:6" x14ac:dyDescent="0.2">
      <c r="A18575" s="42" t="s">
        <v>5703</v>
      </c>
      <c r="B18575" s="42" t="s">
        <v>8462</v>
      </c>
      <c r="C18575">
        <v>2015</v>
      </c>
      <c r="D18575" s="42" t="s">
        <v>8686</v>
      </c>
      <c r="E18575" t="b">
        <v>0</v>
      </c>
      <c r="F18575" s="42" t="s">
        <v>10979</v>
      </c>
    </row>
    <row r="18576" spans="1:6" x14ac:dyDescent="0.2">
      <c r="A18576" s="42" t="s">
        <v>5703</v>
      </c>
      <c r="B18576" s="42" t="s">
        <v>8462</v>
      </c>
      <c r="C18576">
        <v>2016</v>
      </c>
      <c r="D18576" s="42" t="s">
        <v>9827</v>
      </c>
      <c r="E18576" t="b">
        <v>0</v>
      </c>
      <c r="F18576" s="42" t="s">
        <v>10979</v>
      </c>
    </row>
    <row r="18577" spans="1:6" x14ac:dyDescent="0.2">
      <c r="A18577" s="42" t="s">
        <v>5703</v>
      </c>
      <c r="B18577" s="42" t="s">
        <v>8462</v>
      </c>
      <c r="C18577">
        <v>2017</v>
      </c>
      <c r="D18577" s="42" t="s">
        <v>8673</v>
      </c>
      <c r="E18577" t="b">
        <v>0</v>
      </c>
      <c r="F18577" s="42" t="s">
        <v>10979</v>
      </c>
    </row>
    <row r="18578" spans="1:6" x14ac:dyDescent="0.2">
      <c r="A18578" s="42" t="s">
        <v>5703</v>
      </c>
      <c r="B18578" s="42" t="s">
        <v>8462</v>
      </c>
      <c r="C18578">
        <v>2018</v>
      </c>
      <c r="D18578" s="42" t="s">
        <v>9536</v>
      </c>
      <c r="E18578" t="b">
        <v>0</v>
      </c>
      <c r="F18578" s="42" t="s">
        <v>10979</v>
      </c>
    </row>
    <row r="18579" spans="1:6" x14ac:dyDescent="0.2">
      <c r="A18579" s="42" t="s">
        <v>5703</v>
      </c>
      <c r="B18579" s="42" t="s">
        <v>8464</v>
      </c>
      <c r="C18579">
        <v>2014</v>
      </c>
      <c r="D18579" s="42" t="s">
        <v>8482</v>
      </c>
      <c r="E18579" t="b">
        <v>0</v>
      </c>
      <c r="F18579" s="42" t="s">
        <v>10979</v>
      </c>
    </row>
    <row r="18580" spans="1:6" x14ac:dyDescent="0.2">
      <c r="A18580" s="42" t="s">
        <v>5703</v>
      </c>
      <c r="B18580" s="42" t="s">
        <v>8464</v>
      </c>
      <c r="C18580">
        <v>2015</v>
      </c>
      <c r="D18580" s="42" t="s">
        <v>8499</v>
      </c>
      <c r="E18580" t="b">
        <v>0</v>
      </c>
      <c r="F18580" s="42" t="s">
        <v>10979</v>
      </c>
    </row>
    <row r="18581" spans="1:6" x14ac:dyDescent="0.2">
      <c r="A18581" s="42" t="s">
        <v>5703</v>
      </c>
      <c r="B18581" s="42" t="s">
        <v>8464</v>
      </c>
      <c r="C18581">
        <v>2016</v>
      </c>
      <c r="D18581" s="42" t="s">
        <v>8499</v>
      </c>
      <c r="E18581" t="b">
        <v>0</v>
      </c>
      <c r="F18581" s="42" t="s">
        <v>10979</v>
      </c>
    </row>
    <row r="18582" spans="1:6" x14ac:dyDescent="0.2">
      <c r="A18582" s="42" t="s">
        <v>5703</v>
      </c>
      <c r="B18582" s="42" t="s">
        <v>8464</v>
      </c>
      <c r="C18582">
        <v>2017</v>
      </c>
      <c r="D18582" s="42" t="s">
        <v>8653</v>
      </c>
      <c r="E18582" t="b">
        <v>0</v>
      </c>
      <c r="F18582" s="42" t="s">
        <v>10979</v>
      </c>
    </row>
    <row r="18583" spans="1:6" x14ac:dyDescent="0.2">
      <c r="A18583" s="42" t="s">
        <v>5703</v>
      </c>
      <c r="B18583" s="42" t="s">
        <v>8464</v>
      </c>
      <c r="C18583">
        <v>2018</v>
      </c>
      <c r="D18583" s="42" t="s">
        <v>8496</v>
      </c>
      <c r="E18583" t="b">
        <v>0</v>
      </c>
      <c r="F18583" s="42" t="s">
        <v>10979</v>
      </c>
    </row>
    <row r="18584" spans="1:6" x14ac:dyDescent="0.2">
      <c r="A18584" s="42" t="s">
        <v>5705</v>
      </c>
      <c r="B18584" s="42" t="s">
        <v>8454</v>
      </c>
      <c r="C18584">
        <v>2013</v>
      </c>
      <c r="D18584" s="42" t="s">
        <v>8529</v>
      </c>
      <c r="E18584" t="b">
        <v>0</v>
      </c>
      <c r="F18584" s="42" t="s">
        <v>10901</v>
      </c>
    </row>
    <row r="18585" spans="1:6" x14ac:dyDescent="0.2">
      <c r="A18585" s="42" t="s">
        <v>5705</v>
      </c>
      <c r="B18585" s="42" t="s">
        <v>8454</v>
      </c>
      <c r="C18585">
        <v>2014</v>
      </c>
      <c r="D18585" s="42" t="s">
        <v>9495</v>
      </c>
      <c r="E18585" t="b">
        <v>0</v>
      </c>
      <c r="F18585" s="42" t="s">
        <v>10901</v>
      </c>
    </row>
    <row r="18586" spans="1:6" x14ac:dyDescent="0.2">
      <c r="A18586" s="42" t="s">
        <v>5705</v>
      </c>
      <c r="B18586" s="42" t="s">
        <v>8454</v>
      </c>
      <c r="C18586">
        <v>2015</v>
      </c>
      <c r="D18586" s="42" t="s">
        <v>9207</v>
      </c>
      <c r="E18586" t="b">
        <v>0</v>
      </c>
      <c r="F18586" s="42" t="s">
        <v>10901</v>
      </c>
    </row>
    <row r="18587" spans="1:6" x14ac:dyDescent="0.2">
      <c r="A18587" s="42" t="s">
        <v>5705</v>
      </c>
      <c r="B18587" s="42" t="s">
        <v>8454</v>
      </c>
      <c r="C18587">
        <v>2016</v>
      </c>
      <c r="D18587" s="42" t="s">
        <v>8550</v>
      </c>
      <c r="E18587" t="b">
        <v>0</v>
      </c>
      <c r="F18587" s="42" t="s">
        <v>10901</v>
      </c>
    </row>
    <row r="18588" spans="1:6" x14ac:dyDescent="0.2">
      <c r="A18588" s="42" t="s">
        <v>5705</v>
      </c>
      <c r="B18588" s="42" t="s">
        <v>8454</v>
      </c>
      <c r="C18588">
        <v>2017</v>
      </c>
      <c r="D18588" s="42" t="s">
        <v>9035</v>
      </c>
      <c r="E18588" t="b">
        <v>0</v>
      </c>
      <c r="F18588" s="42" t="s">
        <v>10901</v>
      </c>
    </row>
    <row r="18589" spans="1:6" x14ac:dyDescent="0.2">
      <c r="A18589" s="42" t="s">
        <v>5705</v>
      </c>
      <c r="B18589" s="42" t="s">
        <v>8454</v>
      </c>
      <c r="C18589">
        <v>2018</v>
      </c>
      <c r="D18589" s="42" t="s">
        <v>10813</v>
      </c>
      <c r="E18589" t="b">
        <v>0</v>
      </c>
      <c r="F18589" s="42" t="s">
        <v>10901</v>
      </c>
    </row>
    <row r="18590" spans="1:6" x14ac:dyDescent="0.2">
      <c r="A18590" s="42" t="s">
        <v>5705</v>
      </c>
      <c r="B18590" s="42" t="s">
        <v>8454</v>
      </c>
      <c r="C18590">
        <v>2019</v>
      </c>
      <c r="D18590" s="42" t="s">
        <v>9548</v>
      </c>
      <c r="E18590" t="b">
        <v>0</v>
      </c>
      <c r="F18590" s="42" t="s">
        <v>10901</v>
      </c>
    </row>
    <row r="18591" spans="1:6" x14ac:dyDescent="0.2">
      <c r="A18591" s="42" t="s">
        <v>5705</v>
      </c>
      <c r="B18591" s="42" t="s">
        <v>8462</v>
      </c>
      <c r="C18591">
        <v>2013</v>
      </c>
      <c r="D18591" s="42" t="s">
        <v>8987</v>
      </c>
      <c r="E18591" t="b">
        <v>0</v>
      </c>
      <c r="F18591" s="42" t="s">
        <v>10901</v>
      </c>
    </row>
    <row r="18592" spans="1:6" x14ac:dyDescent="0.2">
      <c r="A18592" s="42" t="s">
        <v>5705</v>
      </c>
      <c r="B18592" s="42" t="s">
        <v>8462</v>
      </c>
      <c r="C18592">
        <v>2014</v>
      </c>
      <c r="D18592" s="42" t="s">
        <v>9229</v>
      </c>
      <c r="E18592" t="b">
        <v>0</v>
      </c>
      <c r="F18592" s="42" t="s">
        <v>10901</v>
      </c>
    </row>
    <row r="18593" spans="1:6" x14ac:dyDescent="0.2">
      <c r="A18593" s="42" t="s">
        <v>5705</v>
      </c>
      <c r="B18593" s="42" t="s">
        <v>8462</v>
      </c>
      <c r="C18593">
        <v>2015</v>
      </c>
      <c r="D18593" s="42" t="s">
        <v>8771</v>
      </c>
      <c r="E18593" t="b">
        <v>0</v>
      </c>
      <c r="F18593" s="42" t="s">
        <v>10901</v>
      </c>
    </row>
    <row r="18594" spans="1:6" x14ac:dyDescent="0.2">
      <c r="A18594" s="42" t="s">
        <v>5705</v>
      </c>
      <c r="B18594" s="42" t="s">
        <v>8462</v>
      </c>
      <c r="C18594">
        <v>2016</v>
      </c>
      <c r="D18594" s="42" t="s">
        <v>8632</v>
      </c>
      <c r="E18594" t="b">
        <v>0</v>
      </c>
      <c r="F18594" s="42" t="s">
        <v>10901</v>
      </c>
    </row>
    <row r="18595" spans="1:6" x14ac:dyDescent="0.2">
      <c r="A18595" s="42" t="s">
        <v>5705</v>
      </c>
      <c r="B18595" s="42" t="s">
        <v>8462</v>
      </c>
      <c r="C18595">
        <v>2017</v>
      </c>
      <c r="D18595" s="42" t="s">
        <v>9043</v>
      </c>
      <c r="E18595" t="b">
        <v>0</v>
      </c>
      <c r="F18595" s="42" t="s">
        <v>10901</v>
      </c>
    </row>
    <row r="18596" spans="1:6" x14ac:dyDescent="0.2">
      <c r="A18596" s="42" t="s">
        <v>5705</v>
      </c>
      <c r="B18596" s="42" t="s">
        <v>8462</v>
      </c>
      <c r="C18596">
        <v>2018</v>
      </c>
      <c r="D18596" s="42" t="s">
        <v>10222</v>
      </c>
      <c r="E18596" t="b">
        <v>0</v>
      </c>
      <c r="F18596" s="42" t="s">
        <v>10901</v>
      </c>
    </row>
    <row r="18597" spans="1:6" x14ac:dyDescent="0.2">
      <c r="A18597" s="42" t="s">
        <v>5705</v>
      </c>
      <c r="B18597" s="42" t="s">
        <v>8462</v>
      </c>
      <c r="C18597">
        <v>2019</v>
      </c>
      <c r="D18597" s="42" t="s">
        <v>10902</v>
      </c>
      <c r="E18597" t="b">
        <v>0</v>
      </c>
      <c r="F18597" s="42" t="s">
        <v>10901</v>
      </c>
    </row>
    <row r="18598" spans="1:6" x14ac:dyDescent="0.2">
      <c r="A18598" s="42" t="s">
        <v>5705</v>
      </c>
      <c r="B18598" s="42" t="s">
        <v>8464</v>
      </c>
      <c r="C18598">
        <v>2013</v>
      </c>
      <c r="D18598" s="42" t="s">
        <v>8496</v>
      </c>
      <c r="E18598" t="b">
        <v>0</v>
      </c>
      <c r="F18598" s="42" t="s">
        <v>10901</v>
      </c>
    </row>
    <row r="18599" spans="1:6" x14ac:dyDescent="0.2">
      <c r="A18599" s="42" t="s">
        <v>5705</v>
      </c>
      <c r="B18599" s="42" t="s">
        <v>8464</v>
      </c>
      <c r="C18599">
        <v>2014</v>
      </c>
      <c r="D18599" s="42" t="s">
        <v>9013</v>
      </c>
      <c r="E18599" t="b">
        <v>0</v>
      </c>
      <c r="F18599" s="42" t="s">
        <v>10901</v>
      </c>
    </row>
    <row r="18600" spans="1:6" x14ac:dyDescent="0.2">
      <c r="A18600" s="42" t="s">
        <v>5705</v>
      </c>
      <c r="B18600" s="42" t="s">
        <v>8464</v>
      </c>
      <c r="C18600">
        <v>2015</v>
      </c>
      <c r="D18600" s="42" t="s">
        <v>8638</v>
      </c>
      <c r="E18600" t="b">
        <v>0</v>
      </c>
      <c r="F18600" s="42" t="s">
        <v>10901</v>
      </c>
    </row>
    <row r="18601" spans="1:6" x14ac:dyDescent="0.2">
      <c r="A18601" s="42" t="s">
        <v>5705</v>
      </c>
      <c r="B18601" s="42" t="s">
        <v>8464</v>
      </c>
      <c r="C18601">
        <v>2016</v>
      </c>
      <c r="D18601" s="42" t="s">
        <v>8687</v>
      </c>
      <c r="E18601" t="b">
        <v>0</v>
      </c>
      <c r="F18601" s="42" t="s">
        <v>10901</v>
      </c>
    </row>
    <row r="18602" spans="1:6" x14ac:dyDescent="0.2">
      <c r="A18602" s="42" t="s">
        <v>5705</v>
      </c>
      <c r="B18602" s="42" t="s">
        <v>8464</v>
      </c>
      <c r="C18602">
        <v>2017</v>
      </c>
      <c r="D18602" s="42" t="s">
        <v>8826</v>
      </c>
      <c r="E18602" t="b">
        <v>0</v>
      </c>
      <c r="F18602" s="42" t="s">
        <v>10901</v>
      </c>
    </row>
    <row r="18603" spans="1:6" x14ac:dyDescent="0.2">
      <c r="A18603" s="42" t="s">
        <v>5705</v>
      </c>
      <c r="B18603" s="42" t="s">
        <v>8464</v>
      </c>
      <c r="C18603">
        <v>2018</v>
      </c>
      <c r="D18603" s="42" t="s">
        <v>8513</v>
      </c>
      <c r="E18603" t="b">
        <v>0</v>
      </c>
      <c r="F18603" s="42" t="s">
        <v>10901</v>
      </c>
    </row>
    <row r="18604" spans="1:6" x14ac:dyDescent="0.2">
      <c r="A18604" s="42" t="s">
        <v>5705</v>
      </c>
      <c r="B18604" s="42" t="s">
        <v>8464</v>
      </c>
      <c r="C18604">
        <v>2019</v>
      </c>
      <c r="D18604" s="42" t="s">
        <v>8460</v>
      </c>
      <c r="E18604" t="b">
        <v>0</v>
      </c>
      <c r="F18604" s="42" t="s">
        <v>10901</v>
      </c>
    </row>
    <row r="18605" spans="1:6" x14ac:dyDescent="0.2">
      <c r="A18605" s="42" t="s">
        <v>5707</v>
      </c>
      <c r="B18605" s="42" t="s">
        <v>8454</v>
      </c>
      <c r="C18605">
        <v>2013</v>
      </c>
      <c r="D18605" s="42" t="s">
        <v>8650</v>
      </c>
      <c r="E18605" t="b">
        <v>0</v>
      </c>
      <c r="F18605" s="42" t="s">
        <v>10980</v>
      </c>
    </row>
    <row r="18606" spans="1:6" x14ac:dyDescent="0.2">
      <c r="A18606" s="42" t="s">
        <v>5707</v>
      </c>
      <c r="B18606" s="42" t="s">
        <v>8454</v>
      </c>
      <c r="C18606">
        <v>2014</v>
      </c>
      <c r="D18606" s="42" t="s">
        <v>8650</v>
      </c>
      <c r="E18606" t="b">
        <v>0</v>
      </c>
      <c r="F18606" s="42" t="s">
        <v>10980</v>
      </c>
    </row>
    <row r="18607" spans="1:6" x14ac:dyDescent="0.2">
      <c r="A18607" s="42" t="s">
        <v>5707</v>
      </c>
      <c r="B18607" s="42" t="s">
        <v>8454</v>
      </c>
      <c r="C18607">
        <v>2015</v>
      </c>
      <c r="D18607" s="42" t="s">
        <v>9013</v>
      </c>
      <c r="E18607" t="b">
        <v>0</v>
      </c>
      <c r="F18607" s="42" t="s">
        <v>10980</v>
      </c>
    </row>
    <row r="18608" spans="1:6" x14ac:dyDescent="0.2">
      <c r="A18608" s="42" t="s">
        <v>5707</v>
      </c>
      <c r="B18608" s="42" t="s">
        <v>8454</v>
      </c>
      <c r="C18608">
        <v>2016</v>
      </c>
      <c r="D18608" s="42" t="s">
        <v>8977</v>
      </c>
      <c r="E18608" t="b">
        <v>0</v>
      </c>
      <c r="F18608" s="42" t="s">
        <v>10980</v>
      </c>
    </row>
    <row r="18609" spans="1:6" x14ac:dyDescent="0.2">
      <c r="A18609" s="42" t="s">
        <v>5707</v>
      </c>
      <c r="B18609" s="42" t="s">
        <v>8454</v>
      </c>
      <c r="C18609">
        <v>2017</v>
      </c>
      <c r="D18609" s="42" t="s">
        <v>8982</v>
      </c>
      <c r="E18609" t="b">
        <v>0</v>
      </c>
      <c r="F18609" s="42" t="s">
        <v>10980</v>
      </c>
    </row>
    <row r="18610" spans="1:6" x14ac:dyDescent="0.2">
      <c r="A18610" s="42" t="s">
        <v>5707</v>
      </c>
      <c r="B18610" s="42" t="s">
        <v>8454</v>
      </c>
      <c r="C18610">
        <v>2018</v>
      </c>
      <c r="D18610" s="42" t="s">
        <v>8587</v>
      </c>
      <c r="E18610" t="b">
        <v>0</v>
      </c>
      <c r="F18610" s="42" t="s">
        <v>10980</v>
      </c>
    </row>
    <row r="18611" spans="1:6" x14ac:dyDescent="0.2">
      <c r="A18611" s="42" t="s">
        <v>5707</v>
      </c>
      <c r="B18611" s="42" t="s">
        <v>8454</v>
      </c>
      <c r="C18611">
        <v>2019</v>
      </c>
      <c r="D18611" s="42" t="s">
        <v>9018</v>
      </c>
      <c r="E18611" t="b">
        <v>0</v>
      </c>
      <c r="F18611" s="42" t="s">
        <v>10980</v>
      </c>
    </row>
    <row r="18612" spans="1:6" x14ac:dyDescent="0.2">
      <c r="A18612" s="42" t="s">
        <v>5707</v>
      </c>
      <c r="B18612" s="42" t="s">
        <v>8462</v>
      </c>
      <c r="C18612">
        <v>2013</v>
      </c>
      <c r="D18612" s="42" t="s">
        <v>8650</v>
      </c>
      <c r="E18612" t="b">
        <v>0</v>
      </c>
      <c r="F18612" s="42" t="s">
        <v>10980</v>
      </c>
    </row>
    <row r="18613" spans="1:6" x14ac:dyDescent="0.2">
      <c r="A18613" s="42" t="s">
        <v>5707</v>
      </c>
      <c r="B18613" s="42" t="s">
        <v>8462</v>
      </c>
      <c r="C18613">
        <v>2014</v>
      </c>
      <c r="D18613" s="42" t="s">
        <v>8650</v>
      </c>
      <c r="E18613" t="b">
        <v>0</v>
      </c>
      <c r="F18613" s="42" t="s">
        <v>10980</v>
      </c>
    </row>
    <row r="18614" spans="1:6" x14ac:dyDescent="0.2">
      <c r="A18614" s="42" t="s">
        <v>5707</v>
      </c>
      <c r="B18614" s="42" t="s">
        <v>8462</v>
      </c>
      <c r="C18614">
        <v>2015</v>
      </c>
      <c r="D18614" s="42" t="s">
        <v>9013</v>
      </c>
      <c r="E18614" t="b">
        <v>0</v>
      </c>
      <c r="F18614" s="42" t="s">
        <v>10980</v>
      </c>
    </row>
    <row r="18615" spans="1:6" x14ac:dyDescent="0.2">
      <c r="A18615" s="42" t="s">
        <v>5707</v>
      </c>
      <c r="B18615" s="42" t="s">
        <v>8462</v>
      </c>
      <c r="C18615">
        <v>2016</v>
      </c>
      <c r="D18615" s="42" t="s">
        <v>8977</v>
      </c>
      <c r="E18615" t="b">
        <v>0</v>
      </c>
      <c r="F18615" s="42" t="s">
        <v>10980</v>
      </c>
    </row>
    <row r="18616" spans="1:6" x14ac:dyDescent="0.2">
      <c r="A18616" s="42" t="s">
        <v>5707</v>
      </c>
      <c r="B18616" s="42" t="s">
        <v>8462</v>
      </c>
      <c r="C18616">
        <v>2017</v>
      </c>
      <c r="D18616" s="42" t="s">
        <v>8982</v>
      </c>
      <c r="E18616" t="b">
        <v>0</v>
      </c>
      <c r="F18616" s="42" t="s">
        <v>10980</v>
      </c>
    </row>
    <row r="18617" spans="1:6" x14ac:dyDescent="0.2">
      <c r="A18617" s="42" t="s">
        <v>5707</v>
      </c>
      <c r="B18617" s="42" t="s">
        <v>8462</v>
      </c>
      <c r="C18617">
        <v>2018</v>
      </c>
      <c r="D18617" s="42" t="s">
        <v>8587</v>
      </c>
      <c r="E18617" t="b">
        <v>0</v>
      </c>
      <c r="F18617" s="42" t="s">
        <v>10980</v>
      </c>
    </row>
    <row r="18618" spans="1:6" x14ac:dyDescent="0.2">
      <c r="A18618" s="42" t="s">
        <v>5707</v>
      </c>
      <c r="B18618" s="42" t="s">
        <v>8462</v>
      </c>
      <c r="C18618">
        <v>2019</v>
      </c>
      <c r="D18618" s="42" t="s">
        <v>8982</v>
      </c>
      <c r="E18618" t="b">
        <v>0</v>
      </c>
      <c r="F18618" s="42" t="s">
        <v>10980</v>
      </c>
    </row>
    <row r="18619" spans="1:6" x14ac:dyDescent="0.2">
      <c r="A18619" s="42" t="s">
        <v>5707</v>
      </c>
      <c r="B18619" s="42" t="s">
        <v>8464</v>
      </c>
      <c r="C18619">
        <v>2013</v>
      </c>
      <c r="D18619" s="42" t="s">
        <v>9015</v>
      </c>
      <c r="E18619" t="b">
        <v>0</v>
      </c>
      <c r="F18619" s="42" t="s">
        <v>10980</v>
      </c>
    </row>
    <row r="18620" spans="1:6" x14ac:dyDescent="0.2">
      <c r="A18620" s="42" t="s">
        <v>5707</v>
      </c>
      <c r="B18620" s="42" t="s">
        <v>8464</v>
      </c>
      <c r="C18620">
        <v>2014</v>
      </c>
      <c r="D18620" s="42" t="s">
        <v>8964</v>
      </c>
      <c r="E18620" t="b">
        <v>0</v>
      </c>
      <c r="F18620" s="42" t="s">
        <v>10980</v>
      </c>
    </row>
    <row r="18621" spans="1:6" x14ac:dyDescent="0.2">
      <c r="A18621" s="42" t="s">
        <v>5707</v>
      </c>
      <c r="B18621" s="42" t="s">
        <v>8464</v>
      </c>
      <c r="C18621">
        <v>2015</v>
      </c>
      <c r="D18621" s="42" t="s">
        <v>8681</v>
      </c>
      <c r="E18621" t="b">
        <v>0</v>
      </c>
      <c r="F18621" s="42" t="s">
        <v>10980</v>
      </c>
    </row>
    <row r="18622" spans="1:6" x14ac:dyDescent="0.2">
      <c r="A18622" s="42" t="s">
        <v>5707</v>
      </c>
      <c r="B18622" s="42" t="s">
        <v>8464</v>
      </c>
      <c r="C18622">
        <v>2016</v>
      </c>
      <c r="D18622" s="42" t="s">
        <v>9019</v>
      </c>
      <c r="E18622" t="b">
        <v>0</v>
      </c>
      <c r="F18622" s="42" t="s">
        <v>10980</v>
      </c>
    </row>
    <row r="18623" spans="1:6" x14ac:dyDescent="0.2">
      <c r="A18623" s="42" t="s">
        <v>5707</v>
      </c>
      <c r="B18623" s="42" t="s">
        <v>8464</v>
      </c>
      <c r="C18623">
        <v>2017</v>
      </c>
      <c r="D18623" s="42" t="s">
        <v>8982</v>
      </c>
      <c r="E18623" t="b">
        <v>0</v>
      </c>
      <c r="F18623" s="42" t="s">
        <v>10980</v>
      </c>
    </row>
    <row r="18624" spans="1:6" x14ac:dyDescent="0.2">
      <c r="A18624" s="42" t="s">
        <v>5707</v>
      </c>
      <c r="B18624" s="42" t="s">
        <v>8464</v>
      </c>
      <c r="C18624">
        <v>2018</v>
      </c>
      <c r="D18624" s="42" t="s">
        <v>8977</v>
      </c>
      <c r="E18624" t="b">
        <v>0</v>
      </c>
      <c r="F18624" s="42" t="s">
        <v>10980</v>
      </c>
    </row>
    <row r="18625" spans="1:6" x14ac:dyDescent="0.2">
      <c r="A18625" s="42" t="s">
        <v>5707</v>
      </c>
      <c r="B18625" s="42" t="s">
        <v>8464</v>
      </c>
      <c r="C18625">
        <v>2019</v>
      </c>
      <c r="D18625" s="42" t="s">
        <v>9019</v>
      </c>
      <c r="E18625" t="b">
        <v>0</v>
      </c>
      <c r="F18625" s="42" t="s">
        <v>10980</v>
      </c>
    </row>
    <row r="18626" spans="1:6" x14ac:dyDescent="0.2">
      <c r="A18626" s="42" t="s">
        <v>5709</v>
      </c>
      <c r="B18626" s="42" t="s">
        <v>8454</v>
      </c>
      <c r="C18626">
        <v>2013</v>
      </c>
      <c r="D18626" s="42" t="s">
        <v>9682</v>
      </c>
      <c r="E18626" t="b">
        <v>0</v>
      </c>
      <c r="F18626" s="42" t="s">
        <v>10981</v>
      </c>
    </row>
    <row r="18627" spans="1:6" x14ac:dyDescent="0.2">
      <c r="A18627" s="42" t="s">
        <v>5709</v>
      </c>
      <c r="B18627" s="42" t="s">
        <v>8454</v>
      </c>
      <c r="C18627">
        <v>2014</v>
      </c>
      <c r="D18627" s="42" t="s">
        <v>8974</v>
      </c>
      <c r="E18627" t="b">
        <v>0</v>
      </c>
      <c r="F18627" s="42" t="s">
        <v>10981</v>
      </c>
    </row>
    <row r="18628" spans="1:6" x14ac:dyDescent="0.2">
      <c r="A18628" s="42" t="s">
        <v>5709</v>
      </c>
      <c r="B18628" s="42" t="s">
        <v>8454</v>
      </c>
      <c r="C18628">
        <v>2015</v>
      </c>
      <c r="D18628" s="42" t="s">
        <v>8983</v>
      </c>
      <c r="E18628" t="b">
        <v>0</v>
      </c>
      <c r="F18628" s="42" t="s">
        <v>10981</v>
      </c>
    </row>
    <row r="18629" spans="1:6" x14ac:dyDescent="0.2">
      <c r="A18629" s="42" t="s">
        <v>5709</v>
      </c>
      <c r="B18629" s="42" t="s">
        <v>8454</v>
      </c>
      <c r="C18629">
        <v>2016</v>
      </c>
      <c r="D18629" s="42" t="s">
        <v>8940</v>
      </c>
      <c r="E18629" t="b">
        <v>0</v>
      </c>
      <c r="F18629" s="42" t="s">
        <v>10981</v>
      </c>
    </row>
    <row r="18630" spans="1:6" x14ac:dyDescent="0.2">
      <c r="A18630" s="42" t="s">
        <v>5709</v>
      </c>
      <c r="B18630" s="42" t="s">
        <v>8454</v>
      </c>
      <c r="C18630">
        <v>2017</v>
      </c>
      <c r="D18630" s="42" t="s">
        <v>8978</v>
      </c>
      <c r="E18630" t="b">
        <v>0</v>
      </c>
      <c r="F18630" s="42" t="s">
        <v>10981</v>
      </c>
    </row>
    <row r="18631" spans="1:6" x14ac:dyDescent="0.2">
      <c r="A18631" s="42" t="s">
        <v>5709</v>
      </c>
      <c r="B18631" s="42" t="s">
        <v>8454</v>
      </c>
      <c r="C18631">
        <v>2018</v>
      </c>
      <c r="D18631" s="42" t="s">
        <v>8829</v>
      </c>
      <c r="E18631" t="b">
        <v>0</v>
      </c>
      <c r="F18631" s="42" t="s">
        <v>10981</v>
      </c>
    </row>
    <row r="18632" spans="1:6" x14ac:dyDescent="0.2">
      <c r="A18632" s="42" t="s">
        <v>5709</v>
      </c>
      <c r="B18632" s="42" t="s">
        <v>8454</v>
      </c>
      <c r="C18632">
        <v>2019</v>
      </c>
      <c r="D18632" s="42" t="s">
        <v>8682</v>
      </c>
      <c r="E18632" t="b">
        <v>0</v>
      </c>
      <c r="F18632" s="42" t="s">
        <v>10981</v>
      </c>
    </row>
    <row r="18633" spans="1:6" x14ac:dyDescent="0.2">
      <c r="A18633" s="42" t="s">
        <v>5709</v>
      </c>
      <c r="B18633" s="42" t="s">
        <v>8462</v>
      </c>
      <c r="C18633">
        <v>2013</v>
      </c>
      <c r="D18633" s="42" t="s">
        <v>9682</v>
      </c>
      <c r="E18633" t="b">
        <v>0</v>
      </c>
      <c r="F18633" s="42" t="s">
        <v>10981</v>
      </c>
    </row>
    <row r="18634" spans="1:6" x14ac:dyDescent="0.2">
      <c r="A18634" s="42" t="s">
        <v>5709</v>
      </c>
      <c r="B18634" s="42" t="s">
        <v>8462</v>
      </c>
      <c r="C18634">
        <v>2014</v>
      </c>
      <c r="D18634" s="42" t="s">
        <v>8980</v>
      </c>
      <c r="E18634" t="b">
        <v>0</v>
      </c>
      <c r="F18634" s="42" t="s">
        <v>10981</v>
      </c>
    </row>
    <row r="18635" spans="1:6" x14ac:dyDescent="0.2">
      <c r="A18635" s="42" t="s">
        <v>5709</v>
      </c>
      <c r="B18635" s="42" t="s">
        <v>8462</v>
      </c>
      <c r="C18635">
        <v>2015</v>
      </c>
      <c r="D18635" s="42" t="s">
        <v>8983</v>
      </c>
      <c r="E18635" t="b">
        <v>0</v>
      </c>
      <c r="F18635" s="42" t="s">
        <v>10981</v>
      </c>
    </row>
    <row r="18636" spans="1:6" x14ac:dyDescent="0.2">
      <c r="A18636" s="42" t="s">
        <v>5709</v>
      </c>
      <c r="B18636" s="42" t="s">
        <v>8462</v>
      </c>
      <c r="C18636">
        <v>2016</v>
      </c>
      <c r="D18636" s="42" t="s">
        <v>8940</v>
      </c>
      <c r="E18636" t="b">
        <v>0</v>
      </c>
      <c r="F18636" s="42" t="s">
        <v>10981</v>
      </c>
    </row>
    <row r="18637" spans="1:6" x14ac:dyDescent="0.2">
      <c r="A18637" s="42" t="s">
        <v>5709</v>
      </c>
      <c r="B18637" s="42" t="s">
        <v>8462</v>
      </c>
      <c r="C18637">
        <v>2017</v>
      </c>
      <c r="D18637" s="42" t="s">
        <v>8601</v>
      </c>
      <c r="E18637" t="b">
        <v>0</v>
      </c>
      <c r="F18637" s="42" t="s">
        <v>10981</v>
      </c>
    </row>
    <row r="18638" spans="1:6" x14ac:dyDescent="0.2">
      <c r="A18638" s="42" t="s">
        <v>5709</v>
      </c>
      <c r="B18638" s="42" t="s">
        <v>8462</v>
      </c>
      <c r="C18638">
        <v>2018</v>
      </c>
      <c r="D18638" s="42" t="s">
        <v>8829</v>
      </c>
      <c r="E18638" t="b">
        <v>0</v>
      </c>
      <c r="F18638" s="42" t="s">
        <v>10981</v>
      </c>
    </row>
    <row r="18639" spans="1:6" x14ac:dyDescent="0.2">
      <c r="A18639" s="42" t="s">
        <v>5709</v>
      </c>
      <c r="B18639" s="42" t="s">
        <v>8462</v>
      </c>
      <c r="C18639">
        <v>2019</v>
      </c>
      <c r="D18639" s="42" t="s">
        <v>8682</v>
      </c>
      <c r="E18639" t="b">
        <v>0</v>
      </c>
      <c r="F18639" s="42" t="s">
        <v>10981</v>
      </c>
    </row>
    <row r="18640" spans="1:6" x14ac:dyDescent="0.2">
      <c r="A18640" s="42" t="s">
        <v>5709</v>
      </c>
      <c r="B18640" s="42" t="s">
        <v>8464</v>
      </c>
      <c r="C18640">
        <v>2013</v>
      </c>
      <c r="D18640" s="42" t="s">
        <v>8496</v>
      </c>
      <c r="E18640" t="b">
        <v>0</v>
      </c>
      <c r="F18640" s="42" t="s">
        <v>10981</v>
      </c>
    </row>
    <row r="18641" spans="1:6" x14ac:dyDescent="0.2">
      <c r="A18641" s="42" t="s">
        <v>5709</v>
      </c>
      <c r="B18641" s="42" t="s">
        <v>8464</v>
      </c>
      <c r="C18641">
        <v>2014</v>
      </c>
      <c r="D18641" s="42" t="s">
        <v>8675</v>
      </c>
      <c r="E18641" t="b">
        <v>0</v>
      </c>
      <c r="F18641" s="42" t="s">
        <v>10981</v>
      </c>
    </row>
    <row r="18642" spans="1:6" x14ac:dyDescent="0.2">
      <c r="A18642" s="42" t="s">
        <v>5709</v>
      </c>
      <c r="B18642" s="42" t="s">
        <v>8464</v>
      </c>
      <c r="C18642">
        <v>2015</v>
      </c>
      <c r="D18642" s="42" t="s">
        <v>8699</v>
      </c>
      <c r="E18642" t="b">
        <v>0</v>
      </c>
      <c r="F18642" s="42" t="s">
        <v>10981</v>
      </c>
    </row>
    <row r="18643" spans="1:6" x14ac:dyDescent="0.2">
      <c r="A18643" s="42" t="s">
        <v>5709</v>
      </c>
      <c r="B18643" s="42" t="s">
        <v>8464</v>
      </c>
      <c r="C18643">
        <v>2016</v>
      </c>
      <c r="D18643" s="42" t="s">
        <v>8677</v>
      </c>
      <c r="E18643" t="b">
        <v>0</v>
      </c>
      <c r="F18643" s="42" t="s">
        <v>10981</v>
      </c>
    </row>
    <row r="18644" spans="1:6" x14ac:dyDescent="0.2">
      <c r="A18644" s="42" t="s">
        <v>5709</v>
      </c>
      <c r="B18644" s="42" t="s">
        <v>8464</v>
      </c>
      <c r="C18644">
        <v>2017</v>
      </c>
      <c r="D18644" s="42" t="s">
        <v>8653</v>
      </c>
      <c r="E18644" t="b">
        <v>0</v>
      </c>
      <c r="F18644" s="42" t="s">
        <v>10981</v>
      </c>
    </row>
    <row r="18645" spans="1:6" x14ac:dyDescent="0.2">
      <c r="A18645" s="42" t="s">
        <v>5709</v>
      </c>
      <c r="B18645" s="42" t="s">
        <v>8464</v>
      </c>
      <c r="C18645">
        <v>2018</v>
      </c>
      <c r="D18645" s="42" t="s">
        <v>8682</v>
      </c>
      <c r="E18645" t="b">
        <v>0</v>
      </c>
      <c r="F18645" s="42" t="s">
        <v>10981</v>
      </c>
    </row>
    <row r="18646" spans="1:6" x14ac:dyDescent="0.2">
      <c r="A18646" s="42" t="s">
        <v>5709</v>
      </c>
      <c r="B18646" s="42" t="s">
        <v>8464</v>
      </c>
      <c r="C18646">
        <v>2019</v>
      </c>
      <c r="D18646" s="42" t="s">
        <v>8482</v>
      </c>
      <c r="E18646" t="b">
        <v>0</v>
      </c>
      <c r="F18646" s="42" t="s">
        <v>10981</v>
      </c>
    </row>
    <row r="18647" spans="1:6" x14ac:dyDescent="0.2">
      <c r="A18647" s="42" t="s">
        <v>5711</v>
      </c>
      <c r="B18647" s="42" t="s">
        <v>8454</v>
      </c>
      <c r="C18647">
        <v>2013</v>
      </c>
      <c r="D18647" s="42" t="s">
        <v>8529</v>
      </c>
      <c r="E18647" t="b">
        <v>0</v>
      </c>
      <c r="F18647" s="42" t="s">
        <v>10901</v>
      </c>
    </row>
    <row r="18648" spans="1:6" x14ac:dyDescent="0.2">
      <c r="A18648" s="42" t="s">
        <v>5711</v>
      </c>
      <c r="B18648" s="42" t="s">
        <v>8454</v>
      </c>
      <c r="C18648">
        <v>2014</v>
      </c>
      <c r="D18648" s="42" t="s">
        <v>9495</v>
      </c>
      <c r="E18648" t="b">
        <v>0</v>
      </c>
      <c r="F18648" s="42" t="s">
        <v>10901</v>
      </c>
    </row>
    <row r="18649" spans="1:6" x14ac:dyDescent="0.2">
      <c r="A18649" s="42" t="s">
        <v>5711</v>
      </c>
      <c r="B18649" s="42" t="s">
        <v>8454</v>
      </c>
      <c r="C18649">
        <v>2015</v>
      </c>
      <c r="D18649" s="42" t="s">
        <v>9207</v>
      </c>
      <c r="E18649" t="b">
        <v>0</v>
      </c>
      <c r="F18649" s="42" t="s">
        <v>10901</v>
      </c>
    </row>
    <row r="18650" spans="1:6" x14ac:dyDescent="0.2">
      <c r="A18650" s="42" t="s">
        <v>5711</v>
      </c>
      <c r="B18650" s="42" t="s">
        <v>8454</v>
      </c>
      <c r="C18650">
        <v>2016</v>
      </c>
      <c r="D18650" s="42" t="s">
        <v>8550</v>
      </c>
      <c r="E18650" t="b">
        <v>0</v>
      </c>
      <c r="F18650" s="42" t="s">
        <v>10901</v>
      </c>
    </row>
    <row r="18651" spans="1:6" x14ac:dyDescent="0.2">
      <c r="A18651" s="42" t="s">
        <v>5711</v>
      </c>
      <c r="B18651" s="42" t="s">
        <v>8454</v>
      </c>
      <c r="C18651">
        <v>2017</v>
      </c>
      <c r="D18651" s="42" t="s">
        <v>9035</v>
      </c>
      <c r="E18651" t="b">
        <v>0</v>
      </c>
      <c r="F18651" s="42" t="s">
        <v>10901</v>
      </c>
    </row>
    <row r="18652" spans="1:6" x14ac:dyDescent="0.2">
      <c r="A18652" s="42" t="s">
        <v>5711</v>
      </c>
      <c r="B18652" s="42" t="s">
        <v>8454</v>
      </c>
      <c r="C18652">
        <v>2018</v>
      </c>
      <c r="D18652" s="42" t="s">
        <v>10813</v>
      </c>
      <c r="E18652" t="b">
        <v>0</v>
      </c>
      <c r="F18652" s="42" t="s">
        <v>10901</v>
      </c>
    </row>
    <row r="18653" spans="1:6" x14ac:dyDescent="0.2">
      <c r="A18653" s="42" t="s">
        <v>5711</v>
      </c>
      <c r="B18653" s="42" t="s">
        <v>8454</v>
      </c>
      <c r="C18653">
        <v>2019</v>
      </c>
      <c r="D18653" s="42" t="s">
        <v>9548</v>
      </c>
      <c r="E18653" t="b">
        <v>0</v>
      </c>
      <c r="F18653" s="42" t="s">
        <v>10901</v>
      </c>
    </row>
    <row r="18654" spans="1:6" x14ac:dyDescent="0.2">
      <c r="A18654" s="42" t="s">
        <v>5711</v>
      </c>
      <c r="B18654" s="42" t="s">
        <v>8462</v>
      </c>
      <c r="C18654">
        <v>2013</v>
      </c>
      <c r="D18654" s="42" t="s">
        <v>8987</v>
      </c>
      <c r="E18654" t="b">
        <v>0</v>
      </c>
      <c r="F18654" s="42" t="s">
        <v>10901</v>
      </c>
    </row>
    <row r="18655" spans="1:6" x14ac:dyDescent="0.2">
      <c r="A18655" s="42" t="s">
        <v>5711</v>
      </c>
      <c r="B18655" s="42" t="s">
        <v>8462</v>
      </c>
      <c r="C18655">
        <v>2014</v>
      </c>
      <c r="D18655" s="42" t="s">
        <v>9229</v>
      </c>
      <c r="E18655" t="b">
        <v>0</v>
      </c>
      <c r="F18655" s="42" t="s">
        <v>10901</v>
      </c>
    </row>
    <row r="18656" spans="1:6" x14ac:dyDescent="0.2">
      <c r="A18656" s="42" t="s">
        <v>5711</v>
      </c>
      <c r="B18656" s="42" t="s">
        <v>8462</v>
      </c>
      <c r="C18656">
        <v>2015</v>
      </c>
      <c r="D18656" s="42" t="s">
        <v>8771</v>
      </c>
      <c r="E18656" t="b">
        <v>0</v>
      </c>
      <c r="F18656" s="42" t="s">
        <v>10901</v>
      </c>
    </row>
    <row r="18657" spans="1:6" x14ac:dyDescent="0.2">
      <c r="A18657" s="42" t="s">
        <v>5711</v>
      </c>
      <c r="B18657" s="42" t="s">
        <v>8462</v>
      </c>
      <c r="C18657">
        <v>2016</v>
      </c>
      <c r="D18657" s="42" t="s">
        <v>8632</v>
      </c>
      <c r="E18657" t="b">
        <v>0</v>
      </c>
      <c r="F18657" s="42" t="s">
        <v>10901</v>
      </c>
    </row>
    <row r="18658" spans="1:6" x14ac:dyDescent="0.2">
      <c r="A18658" s="42" t="s">
        <v>5711</v>
      </c>
      <c r="B18658" s="42" t="s">
        <v>8462</v>
      </c>
      <c r="C18658">
        <v>2017</v>
      </c>
      <c r="D18658" s="42" t="s">
        <v>9043</v>
      </c>
      <c r="E18658" t="b">
        <v>0</v>
      </c>
      <c r="F18658" s="42" t="s">
        <v>10901</v>
      </c>
    </row>
    <row r="18659" spans="1:6" x14ac:dyDescent="0.2">
      <c r="A18659" s="42" t="s">
        <v>5711</v>
      </c>
      <c r="B18659" s="42" t="s">
        <v>8462</v>
      </c>
      <c r="C18659">
        <v>2018</v>
      </c>
      <c r="D18659" s="42" t="s">
        <v>10222</v>
      </c>
      <c r="E18659" t="b">
        <v>0</v>
      </c>
      <c r="F18659" s="42" t="s">
        <v>10901</v>
      </c>
    </row>
    <row r="18660" spans="1:6" x14ac:dyDescent="0.2">
      <c r="A18660" s="42" t="s">
        <v>5711</v>
      </c>
      <c r="B18660" s="42" t="s">
        <v>8462</v>
      </c>
      <c r="C18660">
        <v>2019</v>
      </c>
      <c r="D18660" s="42" t="s">
        <v>10902</v>
      </c>
      <c r="E18660" t="b">
        <v>0</v>
      </c>
      <c r="F18660" s="42" t="s">
        <v>10901</v>
      </c>
    </row>
    <row r="18661" spans="1:6" x14ac:dyDescent="0.2">
      <c r="A18661" s="42" t="s">
        <v>5711</v>
      </c>
      <c r="B18661" s="42" t="s">
        <v>8464</v>
      </c>
      <c r="C18661">
        <v>2013</v>
      </c>
      <c r="D18661" s="42" t="s">
        <v>8496</v>
      </c>
      <c r="E18661" t="b">
        <v>0</v>
      </c>
      <c r="F18661" s="42" t="s">
        <v>10901</v>
      </c>
    </row>
    <row r="18662" spans="1:6" x14ac:dyDescent="0.2">
      <c r="A18662" s="42" t="s">
        <v>5711</v>
      </c>
      <c r="B18662" s="42" t="s">
        <v>8464</v>
      </c>
      <c r="C18662">
        <v>2014</v>
      </c>
      <c r="D18662" s="42" t="s">
        <v>9013</v>
      </c>
      <c r="E18662" t="b">
        <v>0</v>
      </c>
      <c r="F18662" s="42" t="s">
        <v>10901</v>
      </c>
    </row>
    <row r="18663" spans="1:6" x14ac:dyDescent="0.2">
      <c r="A18663" s="42" t="s">
        <v>5711</v>
      </c>
      <c r="B18663" s="42" t="s">
        <v>8464</v>
      </c>
      <c r="C18663">
        <v>2015</v>
      </c>
      <c r="D18663" s="42" t="s">
        <v>8638</v>
      </c>
      <c r="E18663" t="b">
        <v>0</v>
      </c>
      <c r="F18663" s="42" t="s">
        <v>10901</v>
      </c>
    </row>
    <row r="18664" spans="1:6" x14ac:dyDescent="0.2">
      <c r="A18664" s="42" t="s">
        <v>5711</v>
      </c>
      <c r="B18664" s="42" t="s">
        <v>8464</v>
      </c>
      <c r="C18664">
        <v>2016</v>
      </c>
      <c r="D18664" s="42" t="s">
        <v>8687</v>
      </c>
      <c r="E18664" t="b">
        <v>0</v>
      </c>
      <c r="F18664" s="42" t="s">
        <v>10901</v>
      </c>
    </row>
    <row r="18665" spans="1:6" x14ac:dyDescent="0.2">
      <c r="A18665" s="42" t="s">
        <v>5711</v>
      </c>
      <c r="B18665" s="42" t="s">
        <v>8464</v>
      </c>
      <c r="C18665">
        <v>2017</v>
      </c>
      <c r="D18665" s="42" t="s">
        <v>8826</v>
      </c>
      <c r="E18665" t="b">
        <v>0</v>
      </c>
      <c r="F18665" s="42" t="s">
        <v>10901</v>
      </c>
    </row>
    <row r="18666" spans="1:6" x14ac:dyDescent="0.2">
      <c r="A18666" s="42" t="s">
        <v>5711</v>
      </c>
      <c r="B18666" s="42" t="s">
        <v>8464</v>
      </c>
      <c r="C18666">
        <v>2018</v>
      </c>
      <c r="D18666" s="42" t="s">
        <v>8513</v>
      </c>
      <c r="E18666" t="b">
        <v>0</v>
      </c>
      <c r="F18666" s="42" t="s">
        <v>10901</v>
      </c>
    </row>
    <row r="18667" spans="1:6" x14ac:dyDescent="0.2">
      <c r="A18667" s="42" t="s">
        <v>5711</v>
      </c>
      <c r="B18667" s="42" t="s">
        <v>8464</v>
      </c>
      <c r="C18667">
        <v>2019</v>
      </c>
      <c r="D18667" s="42" t="s">
        <v>8460</v>
      </c>
      <c r="E18667" t="b">
        <v>0</v>
      </c>
      <c r="F18667" s="42" t="s">
        <v>10901</v>
      </c>
    </row>
    <row r="18668" spans="1:6" x14ac:dyDescent="0.2">
      <c r="A18668" s="42" t="s">
        <v>5713</v>
      </c>
      <c r="B18668" s="42" t="s">
        <v>8454</v>
      </c>
      <c r="C18668">
        <v>2013</v>
      </c>
      <c r="D18668" s="42" t="s">
        <v>8529</v>
      </c>
      <c r="E18668" t="b">
        <v>0</v>
      </c>
      <c r="F18668" s="42" t="s">
        <v>10901</v>
      </c>
    </row>
    <row r="18669" spans="1:6" x14ac:dyDescent="0.2">
      <c r="A18669" s="42" t="s">
        <v>5713</v>
      </c>
      <c r="B18669" s="42" t="s">
        <v>8454</v>
      </c>
      <c r="C18669">
        <v>2014</v>
      </c>
      <c r="D18669" s="42" t="s">
        <v>9495</v>
      </c>
      <c r="E18669" t="b">
        <v>0</v>
      </c>
      <c r="F18669" s="42" t="s">
        <v>10901</v>
      </c>
    </row>
    <row r="18670" spans="1:6" x14ac:dyDescent="0.2">
      <c r="A18670" s="42" t="s">
        <v>5713</v>
      </c>
      <c r="B18670" s="42" t="s">
        <v>8454</v>
      </c>
      <c r="C18670">
        <v>2015</v>
      </c>
      <c r="D18670" s="42" t="s">
        <v>9207</v>
      </c>
      <c r="E18670" t="b">
        <v>0</v>
      </c>
      <c r="F18670" s="42" t="s">
        <v>10901</v>
      </c>
    </row>
    <row r="18671" spans="1:6" x14ac:dyDescent="0.2">
      <c r="A18671" s="42" t="s">
        <v>5713</v>
      </c>
      <c r="B18671" s="42" t="s">
        <v>8454</v>
      </c>
      <c r="C18671">
        <v>2016</v>
      </c>
      <c r="D18671" s="42" t="s">
        <v>8550</v>
      </c>
      <c r="E18671" t="b">
        <v>0</v>
      </c>
      <c r="F18671" s="42" t="s">
        <v>10901</v>
      </c>
    </row>
    <row r="18672" spans="1:6" x14ac:dyDescent="0.2">
      <c r="A18672" s="42" t="s">
        <v>5713</v>
      </c>
      <c r="B18672" s="42" t="s">
        <v>8454</v>
      </c>
      <c r="C18672">
        <v>2017</v>
      </c>
      <c r="D18672" s="42" t="s">
        <v>9035</v>
      </c>
      <c r="E18672" t="b">
        <v>0</v>
      </c>
      <c r="F18672" s="42" t="s">
        <v>10901</v>
      </c>
    </row>
    <row r="18673" spans="1:6" x14ac:dyDescent="0.2">
      <c r="A18673" s="42" t="s">
        <v>5713</v>
      </c>
      <c r="B18673" s="42" t="s">
        <v>8454</v>
      </c>
      <c r="C18673">
        <v>2018</v>
      </c>
      <c r="D18673" s="42" t="s">
        <v>10813</v>
      </c>
      <c r="E18673" t="b">
        <v>0</v>
      </c>
      <c r="F18673" s="42" t="s">
        <v>10901</v>
      </c>
    </row>
    <row r="18674" spans="1:6" x14ac:dyDescent="0.2">
      <c r="A18674" s="42" t="s">
        <v>5713</v>
      </c>
      <c r="B18674" s="42" t="s">
        <v>8454</v>
      </c>
      <c r="C18674">
        <v>2019</v>
      </c>
      <c r="D18674" s="42" t="s">
        <v>9548</v>
      </c>
      <c r="E18674" t="b">
        <v>0</v>
      </c>
      <c r="F18674" s="42" t="s">
        <v>10901</v>
      </c>
    </row>
    <row r="18675" spans="1:6" x14ac:dyDescent="0.2">
      <c r="A18675" s="42" t="s">
        <v>5713</v>
      </c>
      <c r="B18675" s="42" t="s">
        <v>8462</v>
      </c>
      <c r="C18675">
        <v>2013</v>
      </c>
      <c r="D18675" s="42" t="s">
        <v>8987</v>
      </c>
      <c r="E18675" t="b">
        <v>0</v>
      </c>
      <c r="F18675" s="42" t="s">
        <v>10901</v>
      </c>
    </row>
    <row r="18676" spans="1:6" x14ac:dyDescent="0.2">
      <c r="A18676" s="42" t="s">
        <v>5713</v>
      </c>
      <c r="B18676" s="42" t="s">
        <v>8462</v>
      </c>
      <c r="C18676">
        <v>2014</v>
      </c>
      <c r="D18676" s="42" t="s">
        <v>9229</v>
      </c>
      <c r="E18676" t="b">
        <v>0</v>
      </c>
      <c r="F18676" s="42" t="s">
        <v>10901</v>
      </c>
    </row>
    <row r="18677" spans="1:6" x14ac:dyDescent="0.2">
      <c r="A18677" s="42" t="s">
        <v>5713</v>
      </c>
      <c r="B18677" s="42" t="s">
        <v>8462</v>
      </c>
      <c r="C18677">
        <v>2015</v>
      </c>
      <c r="D18677" s="42" t="s">
        <v>8771</v>
      </c>
      <c r="E18677" t="b">
        <v>0</v>
      </c>
      <c r="F18677" s="42" t="s">
        <v>10901</v>
      </c>
    </row>
    <row r="18678" spans="1:6" x14ac:dyDescent="0.2">
      <c r="A18678" s="42" t="s">
        <v>5713</v>
      </c>
      <c r="B18678" s="42" t="s">
        <v>8462</v>
      </c>
      <c r="C18678">
        <v>2016</v>
      </c>
      <c r="D18678" s="42" t="s">
        <v>8632</v>
      </c>
      <c r="E18678" t="b">
        <v>0</v>
      </c>
      <c r="F18678" s="42" t="s">
        <v>10901</v>
      </c>
    </row>
    <row r="18679" spans="1:6" x14ac:dyDescent="0.2">
      <c r="A18679" s="42" t="s">
        <v>5713</v>
      </c>
      <c r="B18679" s="42" t="s">
        <v>8462</v>
      </c>
      <c r="C18679">
        <v>2017</v>
      </c>
      <c r="D18679" s="42" t="s">
        <v>9043</v>
      </c>
      <c r="E18679" t="b">
        <v>0</v>
      </c>
      <c r="F18679" s="42" t="s">
        <v>10901</v>
      </c>
    </row>
    <row r="18680" spans="1:6" x14ac:dyDescent="0.2">
      <c r="A18680" s="42" t="s">
        <v>5713</v>
      </c>
      <c r="B18680" s="42" t="s">
        <v>8462</v>
      </c>
      <c r="C18680">
        <v>2018</v>
      </c>
      <c r="D18680" s="42" t="s">
        <v>10222</v>
      </c>
      <c r="E18680" t="b">
        <v>0</v>
      </c>
      <c r="F18680" s="42" t="s">
        <v>10901</v>
      </c>
    </row>
    <row r="18681" spans="1:6" x14ac:dyDescent="0.2">
      <c r="A18681" s="42" t="s">
        <v>5713</v>
      </c>
      <c r="B18681" s="42" t="s">
        <v>8462</v>
      </c>
      <c r="C18681">
        <v>2019</v>
      </c>
      <c r="D18681" s="42" t="s">
        <v>10902</v>
      </c>
      <c r="E18681" t="b">
        <v>0</v>
      </c>
      <c r="F18681" s="42" t="s">
        <v>10901</v>
      </c>
    </row>
    <row r="18682" spans="1:6" x14ac:dyDescent="0.2">
      <c r="A18682" s="42" t="s">
        <v>5713</v>
      </c>
      <c r="B18682" s="42" t="s">
        <v>8464</v>
      </c>
      <c r="C18682">
        <v>2013</v>
      </c>
      <c r="D18682" s="42" t="s">
        <v>8496</v>
      </c>
      <c r="E18682" t="b">
        <v>0</v>
      </c>
      <c r="F18682" s="42" t="s">
        <v>10901</v>
      </c>
    </row>
    <row r="18683" spans="1:6" x14ac:dyDescent="0.2">
      <c r="A18683" s="42" t="s">
        <v>5713</v>
      </c>
      <c r="B18683" s="42" t="s">
        <v>8464</v>
      </c>
      <c r="C18683">
        <v>2014</v>
      </c>
      <c r="D18683" s="42" t="s">
        <v>9013</v>
      </c>
      <c r="E18683" t="b">
        <v>0</v>
      </c>
      <c r="F18683" s="42" t="s">
        <v>10901</v>
      </c>
    </row>
    <row r="18684" spans="1:6" x14ac:dyDescent="0.2">
      <c r="A18684" s="42" t="s">
        <v>5713</v>
      </c>
      <c r="B18684" s="42" t="s">
        <v>8464</v>
      </c>
      <c r="C18684">
        <v>2015</v>
      </c>
      <c r="D18684" s="42" t="s">
        <v>8638</v>
      </c>
      <c r="E18684" t="b">
        <v>0</v>
      </c>
      <c r="F18684" s="42" t="s">
        <v>10901</v>
      </c>
    </row>
    <row r="18685" spans="1:6" x14ac:dyDescent="0.2">
      <c r="A18685" s="42" t="s">
        <v>5713</v>
      </c>
      <c r="B18685" s="42" t="s">
        <v>8464</v>
      </c>
      <c r="C18685">
        <v>2016</v>
      </c>
      <c r="D18685" s="42" t="s">
        <v>8687</v>
      </c>
      <c r="E18685" t="b">
        <v>0</v>
      </c>
      <c r="F18685" s="42" t="s">
        <v>10901</v>
      </c>
    </row>
    <row r="18686" spans="1:6" x14ac:dyDescent="0.2">
      <c r="A18686" s="42" t="s">
        <v>5713</v>
      </c>
      <c r="B18686" s="42" t="s">
        <v>8464</v>
      </c>
      <c r="C18686">
        <v>2017</v>
      </c>
      <c r="D18686" s="42" t="s">
        <v>8826</v>
      </c>
      <c r="E18686" t="b">
        <v>0</v>
      </c>
      <c r="F18686" s="42" t="s">
        <v>10901</v>
      </c>
    </row>
    <row r="18687" spans="1:6" x14ac:dyDescent="0.2">
      <c r="A18687" s="42" t="s">
        <v>5713</v>
      </c>
      <c r="B18687" s="42" t="s">
        <v>8464</v>
      </c>
      <c r="C18687">
        <v>2018</v>
      </c>
      <c r="D18687" s="42" t="s">
        <v>8513</v>
      </c>
      <c r="E18687" t="b">
        <v>0</v>
      </c>
      <c r="F18687" s="42" t="s">
        <v>10901</v>
      </c>
    </row>
    <row r="18688" spans="1:6" x14ac:dyDescent="0.2">
      <c r="A18688" s="42" t="s">
        <v>5713</v>
      </c>
      <c r="B18688" s="42" t="s">
        <v>8464</v>
      </c>
      <c r="C18688">
        <v>2019</v>
      </c>
      <c r="D18688" s="42" t="s">
        <v>8460</v>
      </c>
      <c r="E18688" t="b">
        <v>0</v>
      </c>
      <c r="F18688" s="42" t="s">
        <v>10901</v>
      </c>
    </row>
    <row r="18689" spans="1:6" x14ac:dyDescent="0.2">
      <c r="A18689" s="42" t="s">
        <v>5715</v>
      </c>
      <c r="B18689" s="42" t="s">
        <v>8454</v>
      </c>
      <c r="C18689">
        <v>2010</v>
      </c>
      <c r="D18689" s="42" t="s">
        <v>9085</v>
      </c>
      <c r="E18689" t="b">
        <v>0</v>
      </c>
      <c r="F18689" s="42" t="s">
        <v>10903</v>
      </c>
    </row>
    <row r="18690" spans="1:6" x14ac:dyDescent="0.2">
      <c r="A18690" s="42" t="s">
        <v>5715</v>
      </c>
      <c r="B18690" s="42" t="s">
        <v>8454</v>
      </c>
      <c r="C18690">
        <v>2011</v>
      </c>
      <c r="D18690" s="42" t="s">
        <v>10472</v>
      </c>
      <c r="E18690" t="b">
        <v>0</v>
      </c>
      <c r="F18690" s="42" t="s">
        <v>10903</v>
      </c>
    </row>
    <row r="18691" spans="1:6" x14ac:dyDescent="0.2">
      <c r="A18691" s="42" t="s">
        <v>5715</v>
      </c>
      <c r="B18691" s="42" t="s">
        <v>8454</v>
      </c>
      <c r="C18691">
        <v>2012</v>
      </c>
      <c r="D18691" s="42" t="s">
        <v>9810</v>
      </c>
      <c r="E18691" t="b">
        <v>0</v>
      </c>
      <c r="F18691" s="42" t="s">
        <v>10903</v>
      </c>
    </row>
    <row r="18692" spans="1:6" x14ac:dyDescent="0.2">
      <c r="A18692" s="42" t="s">
        <v>5715</v>
      </c>
      <c r="B18692" s="42" t="s">
        <v>8454</v>
      </c>
      <c r="C18692">
        <v>2013</v>
      </c>
      <c r="D18692" s="42" t="s">
        <v>10904</v>
      </c>
      <c r="E18692" t="b">
        <v>0</v>
      </c>
      <c r="F18692" s="42" t="s">
        <v>10903</v>
      </c>
    </row>
    <row r="18693" spans="1:6" x14ac:dyDescent="0.2">
      <c r="A18693" s="42" t="s">
        <v>5715</v>
      </c>
      <c r="B18693" s="42" t="s">
        <v>8454</v>
      </c>
      <c r="C18693">
        <v>2014</v>
      </c>
      <c r="D18693" s="42" t="s">
        <v>8499</v>
      </c>
      <c r="E18693" t="b">
        <v>0</v>
      </c>
      <c r="F18693" s="42" t="s">
        <v>10903</v>
      </c>
    </row>
    <row r="18694" spans="1:6" x14ac:dyDescent="0.2">
      <c r="A18694" s="42" t="s">
        <v>5715</v>
      </c>
      <c r="B18694" s="42" t="s">
        <v>8454</v>
      </c>
      <c r="C18694">
        <v>2015</v>
      </c>
      <c r="D18694" s="42" t="s">
        <v>10905</v>
      </c>
      <c r="E18694" t="b">
        <v>0</v>
      </c>
      <c r="F18694" s="42" t="s">
        <v>10903</v>
      </c>
    </row>
    <row r="18695" spans="1:6" x14ac:dyDescent="0.2">
      <c r="A18695" s="42" t="s">
        <v>5715</v>
      </c>
      <c r="B18695" s="42" t="s">
        <v>8454</v>
      </c>
      <c r="C18695">
        <v>2016</v>
      </c>
      <c r="D18695" s="42" t="s">
        <v>9682</v>
      </c>
      <c r="E18695" t="b">
        <v>0</v>
      </c>
      <c r="F18695" s="42" t="s">
        <v>10903</v>
      </c>
    </row>
    <row r="18696" spans="1:6" x14ac:dyDescent="0.2">
      <c r="A18696" s="42" t="s">
        <v>5715</v>
      </c>
      <c r="B18696" s="42" t="s">
        <v>8462</v>
      </c>
      <c r="C18696">
        <v>2010</v>
      </c>
      <c r="D18696" s="42" t="s">
        <v>9085</v>
      </c>
      <c r="E18696" t="b">
        <v>0</v>
      </c>
      <c r="F18696" s="42" t="s">
        <v>10903</v>
      </c>
    </row>
    <row r="18697" spans="1:6" x14ac:dyDescent="0.2">
      <c r="A18697" s="42" t="s">
        <v>5715</v>
      </c>
      <c r="B18697" s="42" t="s">
        <v>8462</v>
      </c>
      <c r="C18697">
        <v>2011</v>
      </c>
      <c r="D18697" s="42" t="s">
        <v>10472</v>
      </c>
      <c r="E18697" t="b">
        <v>0</v>
      </c>
      <c r="F18697" s="42" t="s">
        <v>10903</v>
      </c>
    </row>
    <row r="18698" spans="1:6" x14ac:dyDescent="0.2">
      <c r="A18698" s="42" t="s">
        <v>5715</v>
      </c>
      <c r="B18698" s="42" t="s">
        <v>8462</v>
      </c>
      <c r="C18698">
        <v>2012</v>
      </c>
      <c r="D18698" s="42" t="s">
        <v>9810</v>
      </c>
      <c r="E18698" t="b">
        <v>0</v>
      </c>
      <c r="F18698" s="42" t="s">
        <v>10903</v>
      </c>
    </row>
    <row r="18699" spans="1:6" x14ac:dyDescent="0.2">
      <c r="A18699" s="42" t="s">
        <v>5715</v>
      </c>
      <c r="B18699" s="42" t="s">
        <v>8462</v>
      </c>
      <c r="C18699">
        <v>2013</v>
      </c>
      <c r="D18699" s="42" t="s">
        <v>10904</v>
      </c>
      <c r="E18699" t="b">
        <v>0</v>
      </c>
      <c r="F18699" s="42" t="s">
        <v>10903</v>
      </c>
    </row>
    <row r="18700" spans="1:6" x14ac:dyDescent="0.2">
      <c r="A18700" s="42" t="s">
        <v>5715</v>
      </c>
      <c r="B18700" s="42" t="s">
        <v>8462</v>
      </c>
      <c r="C18700">
        <v>2014</v>
      </c>
      <c r="D18700" s="42" t="s">
        <v>8499</v>
      </c>
      <c r="E18700" t="b">
        <v>0</v>
      </c>
      <c r="F18700" s="42" t="s">
        <v>10903</v>
      </c>
    </row>
    <row r="18701" spans="1:6" x14ac:dyDescent="0.2">
      <c r="A18701" s="42" t="s">
        <v>5715</v>
      </c>
      <c r="B18701" s="42" t="s">
        <v>8462</v>
      </c>
      <c r="C18701">
        <v>2015</v>
      </c>
      <c r="D18701" s="42" t="s">
        <v>10905</v>
      </c>
      <c r="E18701" t="b">
        <v>0</v>
      </c>
      <c r="F18701" s="42" t="s">
        <v>10903</v>
      </c>
    </row>
    <row r="18702" spans="1:6" x14ac:dyDescent="0.2">
      <c r="A18702" s="42" t="s">
        <v>5715</v>
      </c>
      <c r="B18702" s="42" t="s">
        <v>8462</v>
      </c>
      <c r="C18702">
        <v>2016</v>
      </c>
      <c r="D18702" s="42" t="s">
        <v>9682</v>
      </c>
      <c r="E18702" t="b">
        <v>0</v>
      </c>
      <c r="F18702" s="42" t="s">
        <v>10903</v>
      </c>
    </row>
    <row r="18703" spans="1:6" x14ac:dyDescent="0.2">
      <c r="A18703" s="42" t="s">
        <v>5715</v>
      </c>
      <c r="B18703" s="42" t="s">
        <v>8464</v>
      </c>
      <c r="C18703">
        <v>2010</v>
      </c>
      <c r="D18703" s="42" t="s">
        <v>8638</v>
      </c>
      <c r="E18703" t="b">
        <v>0</v>
      </c>
      <c r="F18703" s="42" t="s">
        <v>10903</v>
      </c>
    </row>
    <row r="18704" spans="1:6" x14ac:dyDescent="0.2">
      <c r="A18704" s="42" t="s">
        <v>5715</v>
      </c>
      <c r="B18704" s="42" t="s">
        <v>8464</v>
      </c>
      <c r="C18704">
        <v>2011</v>
      </c>
      <c r="D18704" s="42" t="s">
        <v>8638</v>
      </c>
      <c r="E18704" t="b">
        <v>0</v>
      </c>
      <c r="F18704" s="42" t="s">
        <v>10903</v>
      </c>
    </row>
    <row r="18705" spans="1:6" x14ac:dyDescent="0.2">
      <c r="A18705" s="42" t="s">
        <v>5715</v>
      </c>
      <c r="B18705" s="42" t="s">
        <v>8464</v>
      </c>
      <c r="C18705">
        <v>2012</v>
      </c>
      <c r="D18705" s="42" t="s">
        <v>8638</v>
      </c>
      <c r="E18705" t="b">
        <v>0</v>
      </c>
      <c r="F18705" s="42" t="s">
        <v>10903</v>
      </c>
    </row>
    <row r="18706" spans="1:6" x14ac:dyDescent="0.2">
      <c r="A18706" s="42" t="s">
        <v>5715</v>
      </c>
      <c r="B18706" s="42" t="s">
        <v>8464</v>
      </c>
      <c r="C18706">
        <v>2013</v>
      </c>
      <c r="D18706" s="42" t="s">
        <v>8598</v>
      </c>
      <c r="E18706" t="b">
        <v>0</v>
      </c>
      <c r="F18706" s="42" t="s">
        <v>10903</v>
      </c>
    </row>
    <row r="18707" spans="1:6" x14ac:dyDescent="0.2">
      <c r="A18707" s="42" t="s">
        <v>5715</v>
      </c>
      <c r="B18707" s="42" t="s">
        <v>8464</v>
      </c>
      <c r="C18707">
        <v>2014</v>
      </c>
      <c r="D18707" s="42" t="s">
        <v>8598</v>
      </c>
      <c r="E18707" t="b">
        <v>0</v>
      </c>
      <c r="F18707" s="42" t="s">
        <v>10903</v>
      </c>
    </row>
    <row r="18708" spans="1:6" x14ac:dyDescent="0.2">
      <c r="A18708" s="42" t="s">
        <v>5715</v>
      </c>
      <c r="B18708" s="42" t="s">
        <v>8464</v>
      </c>
      <c r="C18708">
        <v>2015</v>
      </c>
      <c r="D18708" s="42" t="s">
        <v>8598</v>
      </c>
      <c r="E18708" t="b">
        <v>0</v>
      </c>
      <c r="F18708" s="42" t="s">
        <v>10903</v>
      </c>
    </row>
    <row r="18709" spans="1:6" x14ac:dyDescent="0.2">
      <c r="A18709" s="42" t="s">
        <v>5715</v>
      </c>
      <c r="B18709" s="42" t="s">
        <v>8464</v>
      </c>
      <c r="C18709">
        <v>2016</v>
      </c>
      <c r="D18709" s="42" t="s">
        <v>8971</v>
      </c>
      <c r="E18709" t="b">
        <v>0</v>
      </c>
      <c r="F18709" s="42" t="s">
        <v>10903</v>
      </c>
    </row>
    <row r="18710" spans="1:6" x14ac:dyDescent="0.2">
      <c r="A18710" s="42" t="s">
        <v>5717</v>
      </c>
      <c r="B18710" s="42" t="s">
        <v>8454</v>
      </c>
      <c r="C18710">
        <v>2009</v>
      </c>
      <c r="D18710" s="42" t="s">
        <v>8679</v>
      </c>
      <c r="E18710" t="b">
        <v>0</v>
      </c>
      <c r="F18710" s="42" t="s">
        <v>10982</v>
      </c>
    </row>
    <row r="18711" spans="1:6" x14ac:dyDescent="0.2">
      <c r="A18711" s="42" t="s">
        <v>5717</v>
      </c>
      <c r="B18711" s="42" t="s">
        <v>8454</v>
      </c>
      <c r="C18711">
        <v>2010</v>
      </c>
      <c r="D18711" s="42" t="s">
        <v>8673</v>
      </c>
      <c r="E18711" t="b">
        <v>0</v>
      </c>
      <c r="F18711" s="42" t="s">
        <v>10982</v>
      </c>
    </row>
    <row r="18712" spans="1:6" x14ac:dyDescent="0.2">
      <c r="A18712" s="42" t="s">
        <v>5717</v>
      </c>
      <c r="B18712" s="42" t="s">
        <v>8454</v>
      </c>
      <c r="C18712">
        <v>2011</v>
      </c>
      <c r="D18712" s="42" t="s">
        <v>8673</v>
      </c>
      <c r="E18712" t="b">
        <v>0</v>
      </c>
      <c r="F18712" s="42" t="s">
        <v>10982</v>
      </c>
    </row>
    <row r="18713" spans="1:6" x14ac:dyDescent="0.2">
      <c r="A18713" s="42" t="s">
        <v>5717</v>
      </c>
      <c r="B18713" s="42" t="s">
        <v>8454</v>
      </c>
      <c r="C18713">
        <v>2012</v>
      </c>
      <c r="D18713" s="42" t="s">
        <v>8677</v>
      </c>
      <c r="E18713" t="b">
        <v>0</v>
      </c>
      <c r="F18713" s="42" t="s">
        <v>10982</v>
      </c>
    </row>
    <row r="18714" spans="1:6" x14ac:dyDescent="0.2">
      <c r="A18714" s="42" t="s">
        <v>5717</v>
      </c>
      <c r="B18714" s="42" t="s">
        <v>8454</v>
      </c>
      <c r="C18714">
        <v>2013</v>
      </c>
      <c r="D18714" s="42" t="s">
        <v>8677</v>
      </c>
      <c r="E18714" t="b">
        <v>0</v>
      </c>
      <c r="F18714" s="42" t="s">
        <v>10982</v>
      </c>
    </row>
    <row r="18715" spans="1:6" x14ac:dyDescent="0.2">
      <c r="A18715" s="42" t="s">
        <v>5717</v>
      </c>
      <c r="B18715" s="42" t="s">
        <v>8454</v>
      </c>
      <c r="C18715">
        <v>2014</v>
      </c>
      <c r="D18715" s="42" t="s">
        <v>8677</v>
      </c>
      <c r="E18715" t="b">
        <v>0</v>
      </c>
      <c r="F18715" s="42" t="s">
        <v>10982</v>
      </c>
    </row>
    <row r="18716" spans="1:6" x14ac:dyDescent="0.2">
      <c r="A18716" s="42" t="s">
        <v>5717</v>
      </c>
      <c r="B18716" s="42" t="s">
        <v>8454</v>
      </c>
      <c r="C18716">
        <v>2015</v>
      </c>
      <c r="D18716" s="42" t="s">
        <v>8496</v>
      </c>
      <c r="E18716" t="b">
        <v>0</v>
      </c>
      <c r="F18716" s="42" t="s">
        <v>10982</v>
      </c>
    </row>
    <row r="18717" spans="1:6" x14ac:dyDescent="0.2">
      <c r="A18717" s="42" t="s">
        <v>5717</v>
      </c>
      <c r="B18717" s="42" t="s">
        <v>8462</v>
      </c>
      <c r="C18717">
        <v>2009</v>
      </c>
      <c r="D18717" s="42" t="s">
        <v>8679</v>
      </c>
      <c r="E18717" t="b">
        <v>0</v>
      </c>
      <c r="F18717" s="42" t="s">
        <v>10982</v>
      </c>
    </row>
    <row r="18718" spans="1:6" x14ac:dyDescent="0.2">
      <c r="A18718" s="42" t="s">
        <v>5717</v>
      </c>
      <c r="B18718" s="42" t="s">
        <v>8462</v>
      </c>
      <c r="C18718">
        <v>2010</v>
      </c>
      <c r="D18718" s="42" t="s">
        <v>8673</v>
      </c>
      <c r="E18718" t="b">
        <v>0</v>
      </c>
      <c r="F18718" s="42" t="s">
        <v>10982</v>
      </c>
    </row>
    <row r="18719" spans="1:6" x14ac:dyDescent="0.2">
      <c r="A18719" s="42" t="s">
        <v>5717</v>
      </c>
      <c r="B18719" s="42" t="s">
        <v>8462</v>
      </c>
      <c r="C18719">
        <v>2011</v>
      </c>
      <c r="D18719" s="42" t="s">
        <v>8673</v>
      </c>
      <c r="E18719" t="b">
        <v>0</v>
      </c>
      <c r="F18719" s="42" t="s">
        <v>10982</v>
      </c>
    </row>
    <row r="18720" spans="1:6" x14ac:dyDescent="0.2">
      <c r="A18720" s="42" t="s">
        <v>5717</v>
      </c>
      <c r="B18720" s="42" t="s">
        <v>8462</v>
      </c>
      <c r="C18720">
        <v>2012</v>
      </c>
      <c r="D18720" s="42" t="s">
        <v>8677</v>
      </c>
      <c r="E18720" t="b">
        <v>0</v>
      </c>
      <c r="F18720" s="42" t="s">
        <v>10982</v>
      </c>
    </row>
    <row r="18721" spans="1:6" x14ac:dyDescent="0.2">
      <c r="A18721" s="42" t="s">
        <v>5717</v>
      </c>
      <c r="B18721" s="42" t="s">
        <v>8462</v>
      </c>
      <c r="C18721">
        <v>2013</v>
      </c>
      <c r="D18721" s="42" t="s">
        <v>8677</v>
      </c>
      <c r="E18721" t="b">
        <v>0</v>
      </c>
      <c r="F18721" s="42" t="s">
        <v>10982</v>
      </c>
    </row>
    <row r="18722" spans="1:6" x14ac:dyDescent="0.2">
      <c r="A18722" s="42" t="s">
        <v>5717</v>
      </c>
      <c r="B18722" s="42" t="s">
        <v>8462</v>
      </c>
      <c r="C18722">
        <v>2014</v>
      </c>
      <c r="D18722" s="42" t="s">
        <v>8677</v>
      </c>
      <c r="E18722" t="b">
        <v>0</v>
      </c>
      <c r="F18722" s="42" t="s">
        <v>10982</v>
      </c>
    </row>
    <row r="18723" spans="1:6" x14ac:dyDescent="0.2">
      <c r="A18723" s="42" t="s">
        <v>5717</v>
      </c>
      <c r="B18723" s="42" t="s">
        <v>8462</v>
      </c>
      <c r="C18723">
        <v>2015</v>
      </c>
      <c r="D18723" s="42" t="s">
        <v>8496</v>
      </c>
      <c r="E18723" t="b">
        <v>0</v>
      </c>
      <c r="F18723" s="42" t="s">
        <v>10982</v>
      </c>
    </row>
    <row r="18724" spans="1:6" x14ac:dyDescent="0.2">
      <c r="A18724" s="42" t="s">
        <v>5717</v>
      </c>
      <c r="B18724" s="42" t="s">
        <v>8464</v>
      </c>
      <c r="C18724">
        <v>2009</v>
      </c>
      <c r="D18724" s="42" t="s">
        <v>8496</v>
      </c>
      <c r="E18724" t="b">
        <v>0</v>
      </c>
      <c r="F18724" s="42" t="s">
        <v>10982</v>
      </c>
    </row>
    <row r="18725" spans="1:6" x14ac:dyDescent="0.2">
      <c r="A18725" s="42" t="s">
        <v>5717</v>
      </c>
      <c r="B18725" s="42" t="s">
        <v>8464</v>
      </c>
      <c r="C18725">
        <v>2010</v>
      </c>
      <c r="D18725" s="42" t="s">
        <v>8496</v>
      </c>
      <c r="E18725" t="b">
        <v>0</v>
      </c>
      <c r="F18725" s="42" t="s">
        <v>10982</v>
      </c>
    </row>
    <row r="18726" spans="1:6" x14ac:dyDescent="0.2">
      <c r="A18726" s="42" t="s">
        <v>5717</v>
      </c>
      <c r="B18726" s="42" t="s">
        <v>8464</v>
      </c>
      <c r="C18726">
        <v>2011</v>
      </c>
      <c r="D18726" s="42" t="s">
        <v>8496</v>
      </c>
      <c r="E18726" t="b">
        <v>0</v>
      </c>
      <c r="F18726" s="42" t="s">
        <v>10982</v>
      </c>
    </row>
    <row r="18727" spans="1:6" x14ac:dyDescent="0.2">
      <c r="A18727" s="42" t="s">
        <v>5717</v>
      </c>
      <c r="B18727" s="42" t="s">
        <v>8464</v>
      </c>
      <c r="C18727">
        <v>2012</v>
      </c>
      <c r="D18727" s="42" t="s">
        <v>8496</v>
      </c>
      <c r="E18727" t="b">
        <v>0</v>
      </c>
      <c r="F18727" s="42" t="s">
        <v>10982</v>
      </c>
    </row>
    <row r="18728" spans="1:6" x14ac:dyDescent="0.2">
      <c r="A18728" s="42" t="s">
        <v>5717</v>
      </c>
      <c r="B18728" s="42" t="s">
        <v>8464</v>
      </c>
      <c r="C18728">
        <v>2013</v>
      </c>
      <c r="D18728" s="42" t="s">
        <v>8677</v>
      </c>
      <c r="E18728" t="b">
        <v>0</v>
      </c>
      <c r="F18728" s="42" t="s">
        <v>10982</v>
      </c>
    </row>
    <row r="18729" spans="1:6" x14ac:dyDescent="0.2">
      <c r="A18729" s="42" t="s">
        <v>5717</v>
      </c>
      <c r="B18729" s="42" t="s">
        <v>8464</v>
      </c>
      <c r="C18729">
        <v>2014</v>
      </c>
      <c r="D18729" s="42" t="s">
        <v>8686</v>
      </c>
      <c r="E18729" t="b">
        <v>0</v>
      </c>
      <c r="F18729" s="42" t="s">
        <v>10982</v>
      </c>
    </row>
    <row r="18730" spans="1:6" x14ac:dyDescent="0.2">
      <c r="A18730" s="42" t="s">
        <v>5717</v>
      </c>
      <c r="B18730" s="42" t="s">
        <v>8464</v>
      </c>
      <c r="C18730">
        <v>2015</v>
      </c>
      <c r="D18730" s="42" t="s">
        <v>8677</v>
      </c>
      <c r="E18730" t="b">
        <v>0</v>
      </c>
      <c r="F18730" s="42" t="s">
        <v>10982</v>
      </c>
    </row>
    <row r="18731" spans="1:6" x14ac:dyDescent="0.2">
      <c r="A18731" s="42" t="s">
        <v>5719</v>
      </c>
      <c r="B18731" s="42" t="s">
        <v>8454</v>
      </c>
      <c r="C18731">
        <v>2013</v>
      </c>
      <c r="D18731" s="42" t="s">
        <v>8940</v>
      </c>
      <c r="E18731" t="b">
        <v>0</v>
      </c>
      <c r="F18731" s="42" t="s">
        <v>10900</v>
      </c>
    </row>
    <row r="18732" spans="1:6" x14ac:dyDescent="0.2">
      <c r="A18732" s="42" t="s">
        <v>5719</v>
      </c>
      <c r="B18732" s="42" t="s">
        <v>8454</v>
      </c>
      <c r="C18732">
        <v>2014</v>
      </c>
      <c r="D18732" s="42" t="s">
        <v>8586</v>
      </c>
      <c r="E18732" t="b">
        <v>0</v>
      </c>
      <c r="F18732" s="42" t="s">
        <v>10900</v>
      </c>
    </row>
    <row r="18733" spans="1:6" x14ac:dyDescent="0.2">
      <c r="A18733" s="42" t="s">
        <v>5719</v>
      </c>
      <c r="B18733" s="42" t="s">
        <v>8454</v>
      </c>
      <c r="C18733">
        <v>2015</v>
      </c>
      <c r="D18733" s="42" t="s">
        <v>10675</v>
      </c>
      <c r="E18733" t="b">
        <v>0</v>
      </c>
      <c r="F18733" s="42" t="s">
        <v>10900</v>
      </c>
    </row>
    <row r="18734" spans="1:6" x14ac:dyDescent="0.2">
      <c r="A18734" s="42" t="s">
        <v>5719</v>
      </c>
      <c r="B18734" s="42" t="s">
        <v>8454</v>
      </c>
      <c r="C18734">
        <v>2016</v>
      </c>
      <c r="D18734" s="42" t="s">
        <v>10882</v>
      </c>
      <c r="E18734" t="b">
        <v>0</v>
      </c>
      <c r="F18734" s="42" t="s">
        <v>10900</v>
      </c>
    </row>
    <row r="18735" spans="1:6" x14ac:dyDescent="0.2">
      <c r="A18735" s="42" t="s">
        <v>5719</v>
      </c>
      <c r="B18735" s="42" t="s">
        <v>8454</v>
      </c>
      <c r="C18735">
        <v>2017</v>
      </c>
      <c r="D18735" s="42" t="s">
        <v>8970</v>
      </c>
      <c r="E18735" t="b">
        <v>0</v>
      </c>
      <c r="F18735" s="42" t="s">
        <v>10900</v>
      </c>
    </row>
    <row r="18736" spans="1:6" x14ac:dyDescent="0.2">
      <c r="A18736" s="42" t="s">
        <v>5719</v>
      </c>
      <c r="B18736" s="42" t="s">
        <v>8454</v>
      </c>
      <c r="C18736">
        <v>2018</v>
      </c>
      <c r="D18736" s="42" t="s">
        <v>9122</v>
      </c>
      <c r="E18736" t="b">
        <v>0</v>
      </c>
      <c r="F18736" s="42" t="s">
        <v>10900</v>
      </c>
    </row>
    <row r="18737" spans="1:6" x14ac:dyDescent="0.2">
      <c r="A18737" s="42" t="s">
        <v>5719</v>
      </c>
      <c r="B18737" s="42" t="s">
        <v>8454</v>
      </c>
      <c r="C18737">
        <v>2019</v>
      </c>
      <c r="D18737" s="42" t="s">
        <v>8940</v>
      </c>
      <c r="E18737" t="b">
        <v>0</v>
      </c>
      <c r="F18737" s="42" t="s">
        <v>10900</v>
      </c>
    </row>
    <row r="18738" spans="1:6" x14ac:dyDescent="0.2">
      <c r="A18738" s="42" t="s">
        <v>5719</v>
      </c>
      <c r="B18738" s="42" t="s">
        <v>8462</v>
      </c>
      <c r="C18738">
        <v>2013</v>
      </c>
      <c r="D18738" s="42" t="s">
        <v>8940</v>
      </c>
      <c r="E18738" t="b">
        <v>0</v>
      </c>
      <c r="F18738" s="42" t="s">
        <v>10900</v>
      </c>
    </row>
    <row r="18739" spans="1:6" x14ac:dyDescent="0.2">
      <c r="A18739" s="42" t="s">
        <v>5719</v>
      </c>
      <c r="B18739" s="42" t="s">
        <v>8462</v>
      </c>
      <c r="C18739">
        <v>2014</v>
      </c>
      <c r="D18739" s="42" t="s">
        <v>8586</v>
      </c>
      <c r="E18739" t="b">
        <v>0</v>
      </c>
      <c r="F18739" s="42" t="s">
        <v>10900</v>
      </c>
    </row>
    <row r="18740" spans="1:6" x14ac:dyDescent="0.2">
      <c r="A18740" s="42" t="s">
        <v>5719</v>
      </c>
      <c r="B18740" s="42" t="s">
        <v>8462</v>
      </c>
      <c r="C18740">
        <v>2015</v>
      </c>
      <c r="D18740" s="42" t="s">
        <v>10675</v>
      </c>
      <c r="E18740" t="b">
        <v>0</v>
      </c>
      <c r="F18740" s="42" t="s">
        <v>10900</v>
      </c>
    </row>
    <row r="18741" spans="1:6" x14ac:dyDescent="0.2">
      <c r="A18741" s="42" t="s">
        <v>5719</v>
      </c>
      <c r="B18741" s="42" t="s">
        <v>8462</v>
      </c>
      <c r="C18741">
        <v>2016</v>
      </c>
      <c r="D18741" s="42" t="s">
        <v>10882</v>
      </c>
      <c r="E18741" t="b">
        <v>0</v>
      </c>
      <c r="F18741" s="42" t="s">
        <v>10900</v>
      </c>
    </row>
    <row r="18742" spans="1:6" x14ac:dyDescent="0.2">
      <c r="A18742" s="42" t="s">
        <v>5719</v>
      </c>
      <c r="B18742" s="42" t="s">
        <v>8462</v>
      </c>
      <c r="C18742">
        <v>2017</v>
      </c>
      <c r="D18742" s="42" t="s">
        <v>8970</v>
      </c>
      <c r="E18742" t="b">
        <v>0</v>
      </c>
      <c r="F18742" s="42" t="s">
        <v>10900</v>
      </c>
    </row>
    <row r="18743" spans="1:6" x14ac:dyDescent="0.2">
      <c r="A18743" s="42" t="s">
        <v>5719</v>
      </c>
      <c r="B18743" s="42" t="s">
        <v>8462</v>
      </c>
      <c r="C18743">
        <v>2018</v>
      </c>
      <c r="D18743" s="42" t="s">
        <v>9122</v>
      </c>
      <c r="E18743" t="b">
        <v>0</v>
      </c>
      <c r="F18743" s="42" t="s">
        <v>10900</v>
      </c>
    </row>
    <row r="18744" spans="1:6" x14ac:dyDescent="0.2">
      <c r="A18744" s="42" t="s">
        <v>5719</v>
      </c>
      <c r="B18744" s="42" t="s">
        <v>8462</v>
      </c>
      <c r="C18744">
        <v>2019</v>
      </c>
      <c r="D18744" s="42" t="s">
        <v>8940</v>
      </c>
      <c r="E18744" t="b">
        <v>0</v>
      </c>
      <c r="F18744" s="42" t="s">
        <v>10900</v>
      </c>
    </row>
    <row r="18745" spans="1:6" x14ac:dyDescent="0.2">
      <c r="A18745" s="42" t="s">
        <v>5719</v>
      </c>
      <c r="B18745" s="42" t="s">
        <v>8464</v>
      </c>
      <c r="C18745">
        <v>2013</v>
      </c>
      <c r="D18745" s="42" t="s">
        <v>8496</v>
      </c>
      <c r="E18745" t="b">
        <v>0</v>
      </c>
      <c r="F18745" s="42" t="s">
        <v>10900</v>
      </c>
    </row>
    <row r="18746" spans="1:6" x14ac:dyDescent="0.2">
      <c r="A18746" s="42" t="s">
        <v>5719</v>
      </c>
      <c r="B18746" s="42" t="s">
        <v>8464</v>
      </c>
      <c r="C18746">
        <v>2014</v>
      </c>
      <c r="D18746" s="42" t="s">
        <v>8496</v>
      </c>
      <c r="E18746" t="b">
        <v>0</v>
      </c>
      <c r="F18746" s="42" t="s">
        <v>10900</v>
      </c>
    </row>
    <row r="18747" spans="1:6" x14ac:dyDescent="0.2">
      <c r="A18747" s="42" t="s">
        <v>5719</v>
      </c>
      <c r="B18747" s="42" t="s">
        <v>8464</v>
      </c>
      <c r="C18747">
        <v>2015</v>
      </c>
      <c r="D18747" s="42" t="s">
        <v>8496</v>
      </c>
      <c r="E18747" t="b">
        <v>0</v>
      </c>
      <c r="F18747" s="42" t="s">
        <v>10900</v>
      </c>
    </row>
    <row r="18748" spans="1:6" x14ac:dyDescent="0.2">
      <c r="A18748" s="42" t="s">
        <v>5719</v>
      </c>
      <c r="B18748" s="42" t="s">
        <v>8464</v>
      </c>
      <c r="C18748">
        <v>2016</v>
      </c>
      <c r="D18748" s="42" t="s">
        <v>8496</v>
      </c>
      <c r="E18748" t="b">
        <v>0</v>
      </c>
      <c r="F18748" s="42" t="s">
        <v>10900</v>
      </c>
    </row>
    <row r="18749" spans="1:6" x14ac:dyDescent="0.2">
      <c r="A18749" s="42" t="s">
        <v>5719</v>
      </c>
      <c r="B18749" s="42" t="s">
        <v>8464</v>
      </c>
      <c r="C18749">
        <v>2017</v>
      </c>
      <c r="D18749" s="42" t="s">
        <v>9010</v>
      </c>
      <c r="E18749" t="b">
        <v>0</v>
      </c>
      <c r="F18749" s="42" t="s">
        <v>10900</v>
      </c>
    </row>
    <row r="18750" spans="1:6" x14ac:dyDescent="0.2">
      <c r="A18750" s="42" t="s">
        <v>5719</v>
      </c>
      <c r="B18750" s="42" t="s">
        <v>8464</v>
      </c>
      <c r="C18750">
        <v>2018</v>
      </c>
      <c r="D18750" s="42" t="s">
        <v>9015</v>
      </c>
      <c r="E18750" t="b">
        <v>0</v>
      </c>
      <c r="F18750" s="42" t="s">
        <v>10900</v>
      </c>
    </row>
    <row r="18751" spans="1:6" x14ac:dyDescent="0.2">
      <c r="A18751" s="42" t="s">
        <v>5719</v>
      </c>
      <c r="B18751" s="42" t="s">
        <v>8464</v>
      </c>
      <c r="C18751">
        <v>2019</v>
      </c>
      <c r="D18751" s="42" t="s">
        <v>9015</v>
      </c>
      <c r="E18751" t="b">
        <v>0</v>
      </c>
      <c r="F18751" s="42" t="s">
        <v>10900</v>
      </c>
    </row>
    <row r="18752" spans="1:6" x14ac:dyDescent="0.2">
      <c r="A18752" s="42" t="s">
        <v>5721</v>
      </c>
      <c r="B18752" s="42" t="s">
        <v>8454</v>
      </c>
      <c r="C18752">
        <v>2013</v>
      </c>
      <c r="D18752" s="42" t="s">
        <v>9318</v>
      </c>
      <c r="E18752" t="b">
        <v>0</v>
      </c>
      <c r="F18752" s="42" t="s">
        <v>10983</v>
      </c>
    </row>
    <row r="18753" spans="1:6" x14ac:dyDescent="0.2">
      <c r="A18753" s="42" t="s">
        <v>5721</v>
      </c>
      <c r="B18753" s="42" t="s">
        <v>8454</v>
      </c>
      <c r="C18753">
        <v>2014</v>
      </c>
      <c r="D18753" s="42" t="s">
        <v>8593</v>
      </c>
      <c r="E18753" t="b">
        <v>0</v>
      </c>
      <c r="F18753" s="42" t="s">
        <v>10983</v>
      </c>
    </row>
    <row r="18754" spans="1:6" x14ac:dyDescent="0.2">
      <c r="A18754" s="42" t="s">
        <v>5721</v>
      </c>
      <c r="B18754" s="42" t="s">
        <v>8454</v>
      </c>
      <c r="C18754">
        <v>2015</v>
      </c>
      <c r="D18754" s="42" t="s">
        <v>9013</v>
      </c>
      <c r="E18754" t="b">
        <v>0</v>
      </c>
      <c r="F18754" s="42" t="s">
        <v>10983</v>
      </c>
    </row>
    <row r="18755" spans="1:6" x14ac:dyDescent="0.2">
      <c r="A18755" s="42" t="s">
        <v>5721</v>
      </c>
      <c r="B18755" s="42" t="s">
        <v>8454</v>
      </c>
      <c r="C18755">
        <v>2016</v>
      </c>
      <c r="D18755" s="42" t="s">
        <v>8676</v>
      </c>
      <c r="E18755" t="b">
        <v>0</v>
      </c>
      <c r="F18755" s="42" t="s">
        <v>10983</v>
      </c>
    </row>
    <row r="18756" spans="1:6" x14ac:dyDescent="0.2">
      <c r="A18756" s="42" t="s">
        <v>5721</v>
      </c>
      <c r="B18756" s="42" t="s">
        <v>8454</v>
      </c>
      <c r="C18756">
        <v>2017</v>
      </c>
      <c r="D18756" s="42" t="s">
        <v>8596</v>
      </c>
      <c r="E18756" t="b">
        <v>0</v>
      </c>
      <c r="F18756" s="42" t="s">
        <v>10983</v>
      </c>
    </row>
    <row r="18757" spans="1:6" x14ac:dyDescent="0.2">
      <c r="A18757" s="42" t="s">
        <v>5721</v>
      </c>
      <c r="B18757" s="42" t="s">
        <v>8454</v>
      </c>
      <c r="C18757">
        <v>2018</v>
      </c>
      <c r="D18757" s="42" t="s">
        <v>9012</v>
      </c>
      <c r="E18757" t="b">
        <v>0</v>
      </c>
      <c r="F18757" s="42" t="s">
        <v>10983</v>
      </c>
    </row>
    <row r="18758" spans="1:6" x14ac:dyDescent="0.2">
      <c r="A18758" s="42" t="s">
        <v>5721</v>
      </c>
      <c r="B18758" s="42" t="s">
        <v>8454</v>
      </c>
      <c r="C18758">
        <v>2019</v>
      </c>
      <c r="D18758" s="42" t="s">
        <v>8724</v>
      </c>
      <c r="E18758" t="b">
        <v>0</v>
      </c>
      <c r="F18758" s="42" t="s">
        <v>10983</v>
      </c>
    </row>
    <row r="18759" spans="1:6" x14ac:dyDescent="0.2">
      <c r="A18759" s="42" t="s">
        <v>5721</v>
      </c>
      <c r="B18759" s="42" t="s">
        <v>8462</v>
      </c>
      <c r="C18759">
        <v>2013</v>
      </c>
      <c r="D18759" s="42" t="s">
        <v>9318</v>
      </c>
      <c r="E18759" t="b">
        <v>0</v>
      </c>
      <c r="F18759" s="42" t="s">
        <v>10983</v>
      </c>
    </row>
    <row r="18760" spans="1:6" x14ac:dyDescent="0.2">
      <c r="A18760" s="42" t="s">
        <v>5721</v>
      </c>
      <c r="B18760" s="42" t="s">
        <v>8462</v>
      </c>
      <c r="C18760">
        <v>2014</v>
      </c>
      <c r="D18760" s="42" t="s">
        <v>8593</v>
      </c>
      <c r="E18760" t="b">
        <v>0</v>
      </c>
      <c r="F18760" s="42" t="s">
        <v>10983</v>
      </c>
    </row>
    <row r="18761" spans="1:6" x14ac:dyDescent="0.2">
      <c r="A18761" s="42" t="s">
        <v>5721</v>
      </c>
      <c r="B18761" s="42" t="s">
        <v>8462</v>
      </c>
      <c r="C18761">
        <v>2015</v>
      </c>
      <c r="D18761" s="42" t="s">
        <v>9013</v>
      </c>
      <c r="E18761" t="b">
        <v>0</v>
      </c>
      <c r="F18761" s="42" t="s">
        <v>10983</v>
      </c>
    </row>
    <row r="18762" spans="1:6" x14ac:dyDescent="0.2">
      <c r="A18762" s="42" t="s">
        <v>5721</v>
      </c>
      <c r="B18762" s="42" t="s">
        <v>8462</v>
      </c>
      <c r="C18762">
        <v>2016</v>
      </c>
      <c r="D18762" s="42" t="s">
        <v>8676</v>
      </c>
      <c r="E18762" t="b">
        <v>0</v>
      </c>
      <c r="F18762" s="42" t="s">
        <v>10983</v>
      </c>
    </row>
    <row r="18763" spans="1:6" x14ac:dyDescent="0.2">
      <c r="A18763" s="42" t="s">
        <v>5721</v>
      </c>
      <c r="B18763" s="42" t="s">
        <v>8462</v>
      </c>
      <c r="C18763">
        <v>2017</v>
      </c>
      <c r="D18763" s="42" t="s">
        <v>8596</v>
      </c>
      <c r="E18763" t="b">
        <v>0</v>
      </c>
      <c r="F18763" s="42" t="s">
        <v>10983</v>
      </c>
    </row>
    <row r="18764" spans="1:6" x14ac:dyDescent="0.2">
      <c r="A18764" s="42" t="s">
        <v>5721</v>
      </c>
      <c r="B18764" s="42" t="s">
        <v>8462</v>
      </c>
      <c r="C18764">
        <v>2018</v>
      </c>
      <c r="D18764" s="42" t="s">
        <v>9012</v>
      </c>
      <c r="E18764" t="b">
        <v>0</v>
      </c>
      <c r="F18764" s="42" t="s">
        <v>10983</v>
      </c>
    </row>
    <row r="18765" spans="1:6" x14ac:dyDescent="0.2">
      <c r="A18765" s="42" t="s">
        <v>5721</v>
      </c>
      <c r="B18765" s="42" t="s">
        <v>8462</v>
      </c>
      <c r="C18765">
        <v>2019</v>
      </c>
      <c r="D18765" s="42" t="s">
        <v>8724</v>
      </c>
      <c r="E18765" t="b">
        <v>0</v>
      </c>
      <c r="F18765" s="42" t="s">
        <v>10983</v>
      </c>
    </row>
    <row r="18766" spans="1:6" x14ac:dyDescent="0.2">
      <c r="A18766" s="42" t="s">
        <v>5721</v>
      </c>
      <c r="B18766" s="42" t="s">
        <v>8464</v>
      </c>
      <c r="C18766">
        <v>2013</v>
      </c>
      <c r="D18766" s="42" t="s">
        <v>8964</v>
      </c>
      <c r="E18766" t="b">
        <v>0</v>
      </c>
      <c r="F18766" s="42" t="s">
        <v>10983</v>
      </c>
    </row>
    <row r="18767" spans="1:6" x14ac:dyDescent="0.2">
      <c r="A18767" s="42" t="s">
        <v>5721</v>
      </c>
      <c r="B18767" s="42" t="s">
        <v>8464</v>
      </c>
      <c r="C18767">
        <v>2014</v>
      </c>
      <c r="D18767" s="42" t="s">
        <v>9019</v>
      </c>
      <c r="E18767" t="b">
        <v>0</v>
      </c>
      <c r="F18767" s="42" t="s">
        <v>10983</v>
      </c>
    </row>
    <row r="18768" spans="1:6" x14ac:dyDescent="0.2">
      <c r="A18768" s="42" t="s">
        <v>5721</v>
      </c>
      <c r="B18768" s="42" t="s">
        <v>8464</v>
      </c>
      <c r="C18768">
        <v>2015</v>
      </c>
      <c r="D18768" s="42" t="s">
        <v>8981</v>
      </c>
      <c r="E18768" t="b">
        <v>0</v>
      </c>
      <c r="F18768" s="42" t="s">
        <v>10983</v>
      </c>
    </row>
    <row r="18769" spans="1:6" x14ac:dyDescent="0.2">
      <c r="A18769" s="42" t="s">
        <v>5721</v>
      </c>
      <c r="B18769" s="42" t="s">
        <v>8464</v>
      </c>
      <c r="C18769">
        <v>2016</v>
      </c>
      <c r="D18769" s="42" t="s">
        <v>9016</v>
      </c>
      <c r="E18769" t="b">
        <v>0</v>
      </c>
      <c r="F18769" s="42" t="s">
        <v>10983</v>
      </c>
    </row>
    <row r="18770" spans="1:6" x14ac:dyDescent="0.2">
      <c r="A18770" s="42" t="s">
        <v>5721</v>
      </c>
      <c r="B18770" s="42" t="s">
        <v>8464</v>
      </c>
      <c r="C18770">
        <v>2017</v>
      </c>
      <c r="D18770" s="42" t="s">
        <v>8964</v>
      </c>
      <c r="E18770" t="b">
        <v>0</v>
      </c>
      <c r="F18770" s="42" t="s">
        <v>10983</v>
      </c>
    </row>
    <row r="18771" spans="1:6" x14ac:dyDescent="0.2">
      <c r="A18771" s="42" t="s">
        <v>5721</v>
      </c>
      <c r="B18771" s="42" t="s">
        <v>8464</v>
      </c>
      <c r="C18771">
        <v>2018</v>
      </c>
      <c r="D18771" s="42" t="s">
        <v>8650</v>
      </c>
      <c r="E18771" t="b">
        <v>0</v>
      </c>
      <c r="F18771" s="42" t="s">
        <v>10983</v>
      </c>
    </row>
    <row r="18772" spans="1:6" x14ac:dyDescent="0.2">
      <c r="A18772" s="42" t="s">
        <v>5721</v>
      </c>
      <c r="B18772" s="42" t="s">
        <v>8464</v>
      </c>
      <c r="C18772">
        <v>2019</v>
      </c>
      <c r="D18772" s="42" t="s">
        <v>8977</v>
      </c>
      <c r="E18772" t="b">
        <v>0</v>
      </c>
      <c r="F18772" s="42" t="s">
        <v>10983</v>
      </c>
    </row>
    <row r="18773" spans="1:6" x14ac:dyDescent="0.2">
      <c r="A18773" s="42" t="s">
        <v>5731</v>
      </c>
      <c r="B18773" s="42" t="s">
        <v>8454</v>
      </c>
      <c r="C18773">
        <v>2014</v>
      </c>
      <c r="D18773" s="42" t="s">
        <v>8465</v>
      </c>
      <c r="E18773" t="b">
        <v>0</v>
      </c>
      <c r="F18773" s="42" t="s">
        <v>8718</v>
      </c>
    </row>
    <row r="18774" spans="1:6" x14ac:dyDescent="0.2">
      <c r="A18774" s="42" t="s">
        <v>5731</v>
      </c>
      <c r="B18774" s="42" t="s">
        <v>8454</v>
      </c>
      <c r="C18774">
        <v>2015</v>
      </c>
      <c r="D18774" s="42" t="s">
        <v>8719</v>
      </c>
      <c r="E18774" t="b">
        <v>0</v>
      </c>
      <c r="F18774" s="42" t="s">
        <v>8718</v>
      </c>
    </row>
    <row r="18775" spans="1:6" x14ac:dyDescent="0.2">
      <c r="A18775" s="42" t="s">
        <v>5731</v>
      </c>
      <c r="B18775" s="42" t="s">
        <v>8454</v>
      </c>
      <c r="C18775">
        <v>2016</v>
      </c>
      <c r="D18775" s="42" t="s">
        <v>8720</v>
      </c>
      <c r="E18775" t="b">
        <v>0</v>
      </c>
      <c r="F18775" s="42" t="s">
        <v>8718</v>
      </c>
    </row>
    <row r="18776" spans="1:6" x14ac:dyDescent="0.2">
      <c r="A18776" s="42" t="s">
        <v>5731</v>
      </c>
      <c r="B18776" s="42" t="s">
        <v>8454</v>
      </c>
      <c r="C18776">
        <v>2017</v>
      </c>
      <c r="D18776" s="42" t="s">
        <v>8721</v>
      </c>
      <c r="E18776" t="b">
        <v>0</v>
      </c>
      <c r="F18776" s="42" t="s">
        <v>8718</v>
      </c>
    </row>
    <row r="18777" spans="1:6" x14ac:dyDescent="0.2">
      <c r="A18777" s="42" t="s">
        <v>5731</v>
      </c>
      <c r="B18777" s="42" t="s">
        <v>8454</v>
      </c>
      <c r="C18777">
        <v>2018</v>
      </c>
      <c r="D18777" s="42" t="s">
        <v>8722</v>
      </c>
      <c r="E18777" t="b">
        <v>0</v>
      </c>
      <c r="F18777" s="42" t="s">
        <v>8718</v>
      </c>
    </row>
    <row r="18778" spans="1:6" x14ac:dyDescent="0.2">
      <c r="A18778" s="42" t="s">
        <v>5731</v>
      </c>
      <c r="B18778" s="42" t="s">
        <v>8454</v>
      </c>
      <c r="C18778">
        <v>2019</v>
      </c>
      <c r="D18778" s="42" t="s">
        <v>8723</v>
      </c>
      <c r="E18778" t="b">
        <v>0</v>
      </c>
      <c r="F18778" s="42" t="s">
        <v>8718</v>
      </c>
    </row>
    <row r="18779" spans="1:6" x14ac:dyDescent="0.2">
      <c r="A18779" s="42" t="s">
        <v>5731</v>
      </c>
      <c r="B18779" s="42" t="s">
        <v>8454</v>
      </c>
      <c r="C18779">
        <v>2020</v>
      </c>
      <c r="D18779" s="42" t="s">
        <v>8724</v>
      </c>
      <c r="E18779" t="b">
        <v>0</v>
      </c>
      <c r="F18779" s="42" t="s">
        <v>8718</v>
      </c>
    </row>
    <row r="18780" spans="1:6" x14ac:dyDescent="0.2">
      <c r="A18780" s="42" t="s">
        <v>5731</v>
      </c>
      <c r="B18780" s="42" t="s">
        <v>8462</v>
      </c>
      <c r="C18780">
        <v>2014</v>
      </c>
      <c r="D18780" s="42" t="s">
        <v>8725</v>
      </c>
      <c r="E18780" t="b">
        <v>0</v>
      </c>
      <c r="F18780" s="42" t="s">
        <v>8718</v>
      </c>
    </row>
    <row r="18781" spans="1:6" x14ac:dyDescent="0.2">
      <c r="A18781" s="42" t="s">
        <v>5731</v>
      </c>
      <c r="B18781" s="42" t="s">
        <v>8462</v>
      </c>
      <c r="C18781">
        <v>2015</v>
      </c>
      <c r="D18781" s="42" t="s">
        <v>8719</v>
      </c>
      <c r="E18781" t="b">
        <v>0</v>
      </c>
      <c r="F18781" s="42" t="s">
        <v>8718</v>
      </c>
    </row>
    <row r="18782" spans="1:6" x14ac:dyDescent="0.2">
      <c r="A18782" s="42" t="s">
        <v>5731</v>
      </c>
      <c r="B18782" s="42" t="s">
        <v>8462</v>
      </c>
      <c r="C18782">
        <v>2016</v>
      </c>
      <c r="D18782" s="42" t="s">
        <v>8720</v>
      </c>
      <c r="E18782" t="b">
        <v>0</v>
      </c>
      <c r="F18782" s="42" t="s">
        <v>8718</v>
      </c>
    </row>
    <row r="18783" spans="1:6" x14ac:dyDescent="0.2">
      <c r="A18783" s="42" t="s">
        <v>5731</v>
      </c>
      <c r="B18783" s="42" t="s">
        <v>8462</v>
      </c>
      <c r="C18783">
        <v>2017</v>
      </c>
      <c r="D18783" s="42" t="s">
        <v>8721</v>
      </c>
      <c r="E18783" t="b">
        <v>0</v>
      </c>
      <c r="F18783" s="42" t="s">
        <v>8718</v>
      </c>
    </row>
    <row r="18784" spans="1:6" x14ac:dyDescent="0.2">
      <c r="A18784" s="42" t="s">
        <v>5731</v>
      </c>
      <c r="B18784" s="42" t="s">
        <v>8462</v>
      </c>
      <c r="C18784">
        <v>2018</v>
      </c>
      <c r="D18784" s="42" t="s">
        <v>8722</v>
      </c>
      <c r="E18784" t="b">
        <v>0</v>
      </c>
      <c r="F18784" s="42" t="s">
        <v>8718</v>
      </c>
    </row>
    <row r="18785" spans="1:6" x14ac:dyDescent="0.2">
      <c r="A18785" s="42" t="s">
        <v>5731</v>
      </c>
      <c r="B18785" s="42" t="s">
        <v>8462</v>
      </c>
      <c r="C18785">
        <v>2019</v>
      </c>
      <c r="D18785" s="42" t="s">
        <v>8723</v>
      </c>
      <c r="E18785" t="b">
        <v>0</v>
      </c>
      <c r="F18785" s="42" t="s">
        <v>8718</v>
      </c>
    </row>
    <row r="18786" spans="1:6" x14ac:dyDescent="0.2">
      <c r="A18786" s="42" t="s">
        <v>5731</v>
      </c>
      <c r="B18786" s="42" t="s">
        <v>8462</v>
      </c>
      <c r="C18786">
        <v>2020</v>
      </c>
      <c r="D18786" s="42" t="s">
        <v>8482</v>
      </c>
      <c r="E18786" t="b">
        <v>0</v>
      </c>
      <c r="F18786" s="42" t="s">
        <v>8718</v>
      </c>
    </row>
    <row r="18787" spans="1:6" x14ac:dyDescent="0.2">
      <c r="A18787" s="42" t="s">
        <v>5731</v>
      </c>
      <c r="B18787" s="42" t="s">
        <v>8464</v>
      </c>
      <c r="C18787">
        <v>2014</v>
      </c>
      <c r="D18787" s="42" t="s">
        <v>8650</v>
      </c>
      <c r="E18787" t="b">
        <v>0</v>
      </c>
      <c r="F18787" s="42" t="s">
        <v>8718</v>
      </c>
    </row>
    <row r="18788" spans="1:6" x14ac:dyDescent="0.2">
      <c r="A18788" s="42" t="s">
        <v>5731</v>
      </c>
      <c r="B18788" s="42" t="s">
        <v>8464</v>
      </c>
      <c r="C18788">
        <v>2015</v>
      </c>
      <c r="D18788" s="42" t="s">
        <v>8726</v>
      </c>
      <c r="E18788" t="b">
        <v>0</v>
      </c>
      <c r="F18788" s="42" t="s">
        <v>8718</v>
      </c>
    </row>
    <row r="18789" spans="1:6" x14ac:dyDescent="0.2">
      <c r="A18789" s="42" t="s">
        <v>5731</v>
      </c>
      <c r="B18789" s="42" t="s">
        <v>8464</v>
      </c>
      <c r="C18789">
        <v>2016</v>
      </c>
      <c r="D18789" s="42" t="s">
        <v>8726</v>
      </c>
      <c r="E18789" t="b">
        <v>0</v>
      </c>
      <c r="F18789" s="42" t="s">
        <v>8718</v>
      </c>
    </row>
    <row r="18790" spans="1:6" x14ac:dyDescent="0.2">
      <c r="A18790" s="42" t="s">
        <v>5731</v>
      </c>
      <c r="B18790" s="42" t="s">
        <v>8464</v>
      </c>
      <c r="C18790">
        <v>2017</v>
      </c>
      <c r="D18790" s="42" t="s">
        <v>8727</v>
      </c>
      <c r="E18790" t="b">
        <v>0</v>
      </c>
      <c r="F18790" s="42" t="s">
        <v>8718</v>
      </c>
    </row>
    <row r="18791" spans="1:6" x14ac:dyDescent="0.2">
      <c r="A18791" s="42" t="s">
        <v>5731</v>
      </c>
      <c r="B18791" s="42" t="s">
        <v>8464</v>
      </c>
      <c r="C18791">
        <v>2018</v>
      </c>
      <c r="D18791" s="42" t="s">
        <v>8726</v>
      </c>
      <c r="E18791" t="b">
        <v>0</v>
      </c>
      <c r="F18791" s="42" t="s">
        <v>8718</v>
      </c>
    </row>
    <row r="18792" spans="1:6" x14ac:dyDescent="0.2">
      <c r="A18792" s="42" t="s">
        <v>5731</v>
      </c>
      <c r="B18792" s="42" t="s">
        <v>8464</v>
      </c>
      <c r="C18792">
        <v>2019</v>
      </c>
      <c r="D18792" s="42" t="s">
        <v>8598</v>
      </c>
      <c r="E18792" t="b">
        <v>0</v>
      </c>
      <c r="F18792" s="42" t="s">
        <v>8718</v>
      </c>
    </row>
    <row r="18793" spans="1:6" x14ac:dyDescent="0.2">
      <c r="A18793" s="42" t="s">
        <v>5731</v>
      </c>
      <c r="B18793" s="42" t="s">
        <v>8464</v>
      </c>
      <c r="C18793">
        <v>2020</v>
      </c>
      <c r="D18793" s="42" t="s">
        <v>8596</v>
      </c>
      <c r="E18793" t="b">
        <v>0</v>
      </c>
      <c r="F18793" s="42" t="s">
        <v>8718</v>
      </c>
    </row>
    <row r="18794" spans="1:6" x14ac:dyDescent="0.2">
      <c r="A18794" s="42" t="s">
        <v>5733</v>
      </c>
      <c r="B18794" s="42" t="s">
        <v>8454</v>
      </c>
      <c r="C18794">
        <v>2014</v>
      </c>
      <c r="D18794" s="42" t="s">
        <v>8465</v>
      </c>
      <c r="E18794" t="b">
        <v>0</v>
      </c>
      <c r="F18794" s="42" t="s">
        <v>8718</v>
      </c>
    </row>
    <row r="18795" spans="1:6" x14ac:dyDescent="0.2">
      <c r="A18795" s="42" t="s">
        <v>5733</v>
      </c>
      <c r="B18795" s="42" t="s">
        <v>8454</v>
      </c>
      <c r="C18795">
        <v>2015</v>
      </c>
      <c r="D18795" s="42" t="s">
        <v>8719</v>
      </c>
      <c r="E18795" t="b">
        <v>0</v>
      </c>
      <c r="F18795" s="42" t="s">
        <v>8718</v>
      </c>
    </row>
    <row r="18796" spans="1:6" x14ac:dyDescent="0.2">
      <c r="A18796" s="42" t="s">
        <v>5733</v>
      </c>
      <c r="B18796" s="42" t="s">
        <v>8454</v>
      </c>
      <c r="C18796">
        <v>2016</v>
      </c>
      <c r="D18796" s="42" t="s">
        <v>8720</v>
      </c>
      <c r="E18796" t="b">
        <v>0</v>
      </c>
      <c r="F18796" s="42" t="s">
        <v>8718</v>
      </c>
    </row>
    <row r="18797" spans="1:6" x14ac:dyDescent="0.2">
      <c r="A18797" s="42" t="s">
        <v>5733</v>
      </c>
      <c r="B18797" s="42" t="s">
        <v>8454</v>
      </c>
      <c r="C18797">
        <v>2017</v>
      </c>
      <c r="D18797" s="42" t="s">
        <v>8721</v>
      </c>
      <c r="E18797" t="b">
        <v>0</v>
      </c>
      <c r="F18797" s="42" t="s">
        <v>8718</v>
      </c>
    </row>
    <row r="18798" spans="1:6" x14ac:dyDescent="0.2">
      <c r="A18798" s="42" t="s">
        <v>5733</v>
      </c>
      <c r="B18798" s="42" t="s">
        <v>8454</v>
      </c>
      <c r="C18798">
        <v>2018</v>
      </c>
      <c r="D18798" s="42" t="s">
        <v>8722</v>
      </c>
      <c r="E18798" t="b">
        <v>0</v>
      </c>
      <c r="F18798" s="42" t="s">
        <v>8718</v>
      </c>
    </row>
    <row r="18799" spans="1:6" x14ac:dyDescent="0.2">
      <c r="A18799" s="42" t="s">
        <v>5733</v>
      </c>
      <c r="B18799" s="42" t="s">
        <v>8454</v>
      </c>
      <c r="C18799">
        <v>2019</v>
      </c>
      <c r="D18799" s="42" t="s">
        <v>8723</v>
      </c>
      <c r="E18799" t="b">
        <v>0</v>
      </c>
      <c r="F18799" s="42" t="s">
        <v>8718</v>
      </c>
    </row>
    <row r="18800" spans="1:6" x14ac:dyDescent="0.2">
      <c r="A18800" s="42" t="s">
        <v>5733</v>
      </c>
      <c r="B18800" s="42" t="s">
        <v>8454</v>
      </c>
      <c r="C18800">
        <v>2020</v>
      </c>
      <c r="D18800" s="42" t="s">
        <v>8724</v>
      </c>
      <c r="E18800" t="b">
        <v>0</v>
      </c>
      <c r="F18800" s="42" t="s">
        <v>8718</v>
      </c>
    </row>
    <row r="18801" spans="1:6" x14ac:dyDescent="0.2">
      <c r="A18801" s="42" t="s">
        <v>5733</v>
      </c>
      <c r="B18801" s="42" t="s">
        <v>8462</v>
      </c>
      <c r="C18801">
        <v>2014</v>
      </c>
      <c r="D18801" s="42" t="s">
        <v>8725</v>
      </c>
      <c r="E18801" t="b">
        <v>0</v>
      </c>
      <c r="F18801" s="42" t="s">
        <v>8718</v>
      </c>
    </row>
    <row r="18802" spans="1:6" x14ac:dyDescent="0.2">
      <c r="A18802" s="42" t="s">
        <v>5733</v>
      </c>
      <c r="B18802" s="42" t="s">
        <v>8462</v>
      </c>
      <c r="C18802">
        <v>2015</v>
      </c>
      <c r="D18802" s="42" t="s">
        <v>8719</v>
      </c>
      <c r="E18802" t="b">
        <v>0</v>
      </c>
      <c r="F18802" s="42" t="s">
        <v>8718</v>
      </c>
    </row>
    <row r="18803" spans="1:6" x14ac:dyDescent="0.2">
      <c r="A18803" s="42" t="s">
        <v>5733</v>
      </c>
      <c r="B18803" s="42" t="s">
        <v>8462</v>
      </c>
      <c r="C18803">
        <v>2016</v>
      </c>
      <c r="D18803" s="42" t="s">
        <v>8720</v>
      </c>
      <c r="E18803" t="b">
        <v>0</v>
      </c>
      <c r="F18803" s="42" t="s">
        <v>8718</v>
      </c>
    </row>
    <row r="18804" spans="1:6" x14ac:dyDescent="0.2">
      <c r="A18804" s="42" t="s">
        <v>5733</v>
      </c>
      <c r="B18804" s="42" t="s">
        <v>8462</v>
      </c>
      <c r="C18804">
        <v>2017</v>
      </c>
      <c r="D18804" s="42" t="s">
        <v>8721</v>
      </c>
      <c r="E18804" t="b">
        <v>0</v>
      </c>
      <c r="F18804" s="42" t="s">
        <v>8718</v>
      </c>
    </row>
    <row r="18805" spans="1:6" x14ac:dyDescent="0.2">
      <c r="A18805" s="42" t="s">
        <v>5733</v>
      </c>
      <c r="B18805" s="42" t="s">
        <v>8462</v>
      </c>
      <c r="C18805">
        <v>2018</v>
      </c>
      <c r="D18805" s="42" t="s">
        <v>8722</v>
      </c>
      <c r="E18805" t="b">
        <v>0</v>
      </c>
      <c r="F18805" s="42" t="s">
        <v>8718</v>
      </c>
    </row>
    <row r="18806" spans="1:6" x14ac:dyDescent="0.2">
      <c r="A18806" s="42" t="s">
        <v>5733</v>
      </c>
      <c r="B18806" s="42" t="s">
        <v>8462</v>
      </c>
      <c r="C18806">
        <v>2019</v>
      </c>
      <c r="D18806" s="42" t="s">
        <v>8723</v>
      </c>
      <c r="E18806" t="b">
        <v>0</v>
      </c>
      <c r="F18806" s="42" t="s">
        <v>8718</v>
      </c>
    </row>
    <row r="18807" spans="1:6" x14ac:dyDescent="0.2">
      <c r="A18807" s="42" t="s">
        <v>5733</v>
      </c>
      <c r="B18807" s="42" t="s">
        <v>8462</v>
      </c>
      <c r="C18807">
        <v>2020</v>
      </c>
      <c r="D18807" s="42" t="s">
        <v>8482</v>
      </c>
      <c r="E18807" t="b">
        <v>0</v>
      </c>
      <c r="F18807" s="42" t="s">
        <v>8718</v>
      </c>
    </row>
    <row r="18808" spans="1:6" x14ac:dyDescent="0.2">
      <c r="A18808" s="42" t="s">
        <v>5733</v>
      </c>
      <c r="B18808" s="42" t="s">
        <v>8464</v>
      </c>
      <c r="C18808">
        <v>2014</v>
      </c>
      <c r="D18808" s="42" t="s">
        <v>8650</v>
      </c>
      <c r="E18808" t="b">
        <v>0</v>
      </c>
      <c r="F18808" s="42" t="s">
        <v>8718</v>
      </c>
    </row>
    <row r="18809" spans="1:6" x14ac:dyDescent="0.2">
      <c r="A18809" s="42" t="s">
        <v>5733</v>
      </c>
      <c r="B18809" s="42" t="s">
        <v>8464</v>
      </c>
      <c r="C18809">
        <v>2015</v>
      </c>
      <c r="D18809" s="42" t="s">
        <v>8726</v>
      </c>
      <c r="E18809" t="b">
        <v>0</v>
      </c>
      <c r="F18809" s="42" t="s">
        <v>8718</v>
      </c>
    </row>
    <row r="18810" spans="1:6" x14ac:dyDescent="0.2">
      <c r="A18810" s="42" t="s">
        <v>5733</v>
      </c>
      <c r="B18810" s="42" t="s">
        <v>8464</v>
      </c>
      <c r="C18810">
        <v>2016</v>
      </c>
      <c r="D18810" s="42" t="s">
        <v>8726</v>
      </c>
      <c r="E18810" t="b">
        <v>0</v>
      </c>
      <c r="F18810" s="42" t="s">
        <v>8718</v>
      </c>
    </row>
    <row r="18811" spans="1:6" x14ac:dyDescent="0.2">
      <c r="A18811" s="42" t="s">
        <v>5733</v>
      </c>
      <c r="B18811" s="42" t="s">
        <v>8464</v>
      </c>
      <c r="C18811">
        <v>2017</v>
      </c>
      <c r="D18811" s="42" t="s">
        <v>8727</v>
      </c>
      <c r="E18811" t="b">
        <v>0</v>
      </c>
      <c r="F18811" s="42" t="s">
        <v>8718</v>
      </c>
    </row>
    <row r="18812" spans="1:6" x14ac:dyDescent="0.2">
      <c r="A18812" s="42" t="s">
        <v>5733</v>
      </c>
      <c r="B18812" s="42" t="s">
        <v>8464</v>
      </c>
      <c r="C18812">
        <v>2018</v>
      </c>
      <c r="D18812" s="42" t="s">
        <v>8726</v>
      </c>
      <c r="E18812" t="b">
        <v>0</v>
      </c>
      <c r="F18812" s="42" t="s">
        <v>8718</v>
      </c>
    </row>
    <row r="18813" spans="1:6" x14ac:dyDescent="0.2">
      <c r="A18813" s="42" t="s">
        <v>5733</v>
      </c>
      <c r="B18813" s="42" t="s">
        <v>8464</v>
      </c>
      <c r="C18813">
        <v>2019</v>
      </c>
      <c r="D18813" s="42" t="s">
        <v>8598</v>
      </c>
      <c r="E18813" t="b">
        <v>0</v>
      </c>
      <c r="F18813" s="42" t="s">
        <v>8718</v>
      </c>
    </row>
    <row r="18814" spans="1:6" x14ac:dyDescent="0.2">
      <c r="A18814" s="42" t="s">
        <v>5733</v>
      </c>
      <c r="B18814" s="42" t="s">
        <v>8464</v>
      </c>
      <c r="C18814">
        <v>2020</v>
      </c>
      <c r="D18814" s="42" t="s">
        <v>8596</v>
      </c>
      <c r="E18814" t="b">
        <v>0</v>
      </c>
      <c r="F18814" s="42" t="s">
        <v>8718</v>
      </c>
    </row>
    <row r="18815" spans="1:6" x14ac:dyDescent="0.2">
      <c r="A18815" s="42" t="s">
        <v>5735</v>
      </c>
      <c r="B18815" s="42" t="s">
        <v>8454</v>
      </c>
      <c r="C18815">
        <v>2013</v>
      </c>
      <c r="D18815" s="42" t="s">
        <v>9206</v>
      </c>
      <c r="E18815" t="b">
        <v>0</v>
      </c>
      <c r="F18815" s="42" t="s">
        <v>10906</v>
      </c>
    </row>
    <row r="18816" spans="1:6" x14ac:dyDescent="0.2">
      <c r="A18816" s="42" t="s">
        <v>5735</v>
      </c>
      <c r="B18816" s="42" t="s">
        <v>8454</v>
      </c>
      <c r="C18816">
        <v>2014</v>
      </c>
      <c r="D18816" s="42" t="s">
        <v>9193</v>
      </c>
      <c r="E18816" t="b">
        <v>0</v>
      </c>
      <c r="F18816" s="42" t="s">
        <v>10906</v>
      </c>
    </row>
    <row r="18817" spans="1:6" x14ac:dyDescent="0.2">
      <c r="A18817" s="42" t="s">
        <v>5735</v>
      </c>
      <c r="B18817" s="42" t="s">
        <v>8454</v>
      </c>
      <c r="C18817">
        <v>2015</v>
      </c>
      <c r="D18817" s="42" t="s">
        <v>9001</v>
      </c>
      <c r="E18817" t="b">
        <v>0</v>
      </c>
      <c r="F18817" s="42" t="s">
        <v>10906</v>
      </c>
    </row>
    <row r="18818" spans="1:6" x14ac:dyDescent="0.2">
      <c r="A18818" s="42" t="s">
        <v>5735</v>
      </c>
      <c r="B18818" s="42" t="s">
        <v>8454</v>
      </c>
      <c r="C18818">
        <v>2016</v>
      </c>
      <c r="D18818" s="42" t="s">
        <v>10377</v>
      </c>
      <c r="E18818" t="b">
        <v>0</v>
      </c>
      <c r="F18818" s="42" t="s">
        <v>10906</v>
      </c>
    </row>
    <row r="18819" spans="1:6" x14ac:dyDescent="0.2">
      <c r="A18819" s="42" t="s">
        <v>5735</v>
      </c>
      <c r="B18819" s="42" t="s">
        <v>8454</v>
      </c>
      <c r="C18819">
        <v>2017</v>
      </c>
      <c r="D18819" s="42" t="s">
        <v>8672</v>
      </c>
      <c r="E18819" t="b">
        <v>0</v>
      </c>
      <c r="F18819" s="42" t="s">
        <v>10906</v>
      </c>
    </row>
    <row r="18820" spans="1:6" x14ac:dyDescent="0.2">
      <c r="A18820" s="42" t="s">
        <v>5735</v>
      </c>
      <c r="B18820" s="42" t="s">
        <v>8454</v>
      </c>
      <c r="C18820">
        <v>2018</v>
      </c>
      <c r="D18820" s="42" t="s">
        <v>9101</v>
      </c>
      <c r="E18820" t="b">
        <v>0</v>
      </c>
      <c r="F18820" s="42" t="s">
        <v>10906</v>
      </c>
    </row>
    <row r="18821" spans="1:6" x14ac:dyDescent="0.2">
      <c r="A18821" s="42" t="s">
        <v>5735</v>
      </c>
      <c r="B18821" s="42" t="s">
        <v>8454</v>
      </c>
      <c r="C18821">
        <v>2019</v>
      </c>
      <c r="D18821" s="42" t="s">
        <v>9006</v>
      </c>
      <c r="E18821" t="b">
        <v>0</v>
      </c>
      <c r="F18821" s="42" t="s">
        <v>10906</v>
      </c>
    </row>
    <row r="18822" spans="1:6" x14ac:dyDescent="0.2">
      <c r="A18822" s="42" t="s">
        <v>5735</v>
      </c>
      <c r="B18822" s="42" t="s">
        <v>8462</v>
      </c>
      <c r="C18822">
        <v>2013</v>
      </c>
      <c r="D18822" s="42" t="s">
        <v>8513</v>
      </c>
      <c r="E18822" t="b">
        <v>0</v>
      </c>
      <c r="F18822" s="42" t="s">
        <v>10906</v>
      </c>
    </row>
    <row r="18823" spans="1:6" x14ac:dyDescent="0.2">
      <c r="A18823" s="42" t="s">
        <v>5735</v>
      </c>
      <c r="B18823" s="42" t="s">
        <v>8462</v>
      </c>
      <c r="C18823">
        <v>2014</v>
      </c>
      <c r="D18823" s="42" t="s">
        <v>9193</v>
      </c>
      <c r="E18823" t="b">
        <v>0</v>
      </c>
      <c r="F18823" s="42" t="s">
        <v>10906</v>
      </c>
    </row>
    <row r="18824" spans="1:6" x14ac:dyDescent="0.2">
      <c r="A18824" s="42" t="s">
        <v>5735</v>
      </c>
      <c r="B18824" s="42" t="s">
        <v>8462</v>
      </c>
      <c r="C18824">
        <v>2015</v>
      </c>
      <c r="D18824" s="42" t="s">
        <v>8530</v>
      </c>
      <c r="E18824" t="b">
        <v>0</v>
      </c>
      <c r="F18824" s="42" t="s">
        <v>10906</v>
      </c>
    </row>
    <row r="18825" spans="1:6" x14ac:dyDescent="0.2">
      <c r="A18825" s="42" t="s">
        <v>5735</v>
      </c>
      <c r="B18825" s="42" t="s">
        <v>8462</v>
      </c>
      <c r="C18825">
        <v>2016</v>
      </c>
      <c r="D18825" s="42" t="s">
        <v>10377</v>
      </c>
      <c r="E18825" t="b">
        <v>0</v>
      </c>
      <c r="F18825" s="42" t="s">
        <v>10906</v>
      </c>
    </row>
    <row r="18826" spans="1:6" x14ac:dyDescent="0.2">
      <c r="A18826" s="42" t="s">
        <v>5735</v>
      </c>
      <c r="B18826" s="42" t="s">
        <v>8462</v>
      </c>
      <c r="C18826">
        <v>2017</v>
      </c>
      <c r="D18826" s="42" t="s">
        <v>8672</v>
      </c>
      <c r="E18826" t="b">
        <v>0</v>
      </c>
      <c r="F18826" s="42" t="s">
        <v>10906</v>
      </c>
    </row>
    <row r="18827" spans="1:6" x14ac:dyDescent="0.2">
      <c r="A18827" s="42" t="s">
        <v>5735</v>
      </c>
      <c r="B18827" s="42" t="s">
        <v>8462</v>
      </c>
      <c r="C18827">
        <v>2018</v>
      </c>
      <c r="D18827" s="42" t="s">
        <v>9101</v>
      </c>
      <c r="E18827" t="b">
        <v>0</v>
      </c>
      <c r="F18827" s="42" t="s">
        <v>10906</v>
      </c>
    </row>
    <row r="18828" spans="1:6" x14ac:dyDescent="0.2">
      <c r="A18828" s="42" t="s">
        <v>5735</v>
      </c>
      <c r="B18828" s="42" t="s">
        <v>8462</v>
      </c>
      <c r="C18828">
        <v>2019</v>
      </c>
      <c r="D18828" s="42" t="s">
        <v>9136</v>
      </c>
      <c r="E18828" t="b">
        <v>0</v>
      </c>
      <c r="F18828" s="42" t="s">
        <v>10906</v>
      </c>
    </row>
    <row r="18829" spans="1:6" x14ac:dyDescent="0.2">
      <c r="A18829" s="42" t="s">
        <v>5735</v>
      </c>
      <c r="B18829" s="42" t="s">
        <v>8464</v>
      </c>
      <c r="C18829">
        <v>2013</v>
      </c>
      <c r="D18829" s="42" t="s">
        <v>9171</v>
      </c>
      <c r="E18829" t="b">
        <v>0</v>
      </c>
      <c r="F18829" s="42" t="s">
        <v>10906</v>
      </c>
    </row>
    <row r="18830" spans="1:6" x14ac:dyDescent="0.2">
      <c r="A18830" s="42" t="s">
        <v>5735</v>
      </c>
      <c r="B18830" s="42" t="s">
        <v>8464</v>
      </c>
      <c r="C18830">
        <v>2014</v>
      </c>
      <c r="D18830" s="42" t="s">
        <v>9172</v>
      </c>
      <c r="E18830" t="b">
        <v>0</v>
      </c>
      <c r="F18830" s="42" t="s">
        <v>10906</v>
      </c>
    </row>
    <row r="18831" spans="1:6" x14ac:dyDescent="0.2">
      <c r="A18831" s="42" t="s">
        <v>5735</v>
      </c>
      <c r="B18831" s="42" t="s">
        <v>8464</v>
      </c>
      <c r="C18831">
        <v>2015</v>
      </c>
      <c r="D18831" s="42" t="s">
        <v>9168</v>
      </c>
      <c r="E18831" t="b">
        <v>0</v>
      </c>
      <c r="F18831" s="42" t="s">
        <v>10906</v>
      </c>
    </row>
    <row r="18832" spans="1:6" x14ac:dyDescent="0.2">
      <c r="A18832" s="42" t="s">
        <v>5735</v>
      </c>
      <c r="B18832" s="42" t="s">
        <v>8464</v>
      </c>
      <c r="C18832">
        <v>2016</v>
      </c>
      <c r="D18832" s="42" t="s">
        <v>9135</v>
      </c>
      <c r="E18832" t="b">
        <v>0</v>
      </c>
      <c r="F18832" s="42" t="s">
        <v>10906</v>
      </c>
    </row>
    <row r="18833" spans="1:6" x14ac:dyDescent="0.2">
      <c r="A18833" s="42" t="s">
        <v>5735</v>
      </c>
      <c r="B18833" s="42" t="s">
        <v>8464</v>
      </c>
      <c r="C18833">
        <v>2017</v>
      </c>
      <c r="D18833" s="42" t="s">
        <v>8594</v>
      </c>
      <c r="E18833" t="b">
        <v>0</v>
      </c>
      <c r="F18833" s="42" t="s">
        <v>10906</v>
      </c>
    </row>
    <row r="18834" spans="1:6" x14ac:dyDescent="0.2">
      <c r="A18834" s="42" t="s">
        <v>5735</v>
      </c>
      <c r="B18834" s="42" t="s">
        <v>8464</v>
      </c>
      <c r="C18834">
        <v>2018</v>
      </c>
      <c r="D18834" s="42" t="s">
        <v>9125</v>
      </c>
      <c r="E18834" t="b">
        <v>0</v>
      </c>
      <c r="F18834" s="42" t="s">
        <v>10906</v>
      </c>
    </row>
    <row r="18835" spans="1:6" x14ac:dyDescent="0.2">
      <c r="A18835" s="42" t="s">
        <v>5735</v>
      </c>
      <c r="B18835" s="42" t="s">
        <v>8464</v>
      </c>
      <c r="C18835">
        <v>2019</v>
      </c>
      <c r="D18835" s="42" t="s">
        <v>8552</v>
      </c>
      <c r="E18835" t="b">
        <v>0</v>
      </c>
      <c r="F18835" s="42" t="s">
        <v>10906</v>
      </c>
    </row>
    <row r="18836" spans="1:6" x14ac:dyDescent="0.2">
      <c r="A18836" s="42" t="s">
        <v>5739</v>
      </c>
      <c r="B18836" s="42" t="s">
        <v>8454</v>
      </c>
      <c r="C18836">
        <v>2014</v>
      </c>
      <c r="D18836" s="42" t="s">
        <v>8873</v>
      </c>
      <c r="E18836" t="b">
        <v>0</v>
      </c>
      <c r="F18836" s="42" t="s">
        <v>10947</v>
      </c>
    </row>
    <row r="18837" spans="1:6" x14ac:dyDescent="0.2">
      <c r="A18837" s="42" t="s">
        <v>5739</v>
      </c>
      <c r="B18837" s="42" t="s">
        <v>8454</v>
      </c>
      <c r="C18837">
        <v>2015</v>
      </c>
      <c r="D18837" s="42" t="s">
        <v>10948</v>
      </c>
      <c r="E18837" t="b">
        <v>0</v>
      </c>
      <c r="F18837" s="42" t="s">
        <v>10947</v>
      </c>
    </row>
    <row r="18838" spans="1:6" x14ac:dyDescent="0.2">
      <c r="A18838" s="42" t="s">
        <v>5739</v>
      </c>
      <c r="B18838" s="42" t="s">
        <v>8454</v>
      </c>
      <c r="C18838">
        <v>2016</v>
      </c>
      <c r="D18838" s="42" t="s">
        <v>10949</v>
      </c>
      <c r="E18838" t="b">
        <v>0</v>
      </c>
      <c r="F18838" s="42" t="s">
        <v>10947</v>
      </c>
    </row>
    <row r="18839" spans="1:6" x14ac:dyDescent="0.2">
      <c r="A18839" s="42" t="s">
        <v>5739</v>
      </c>
      <c r="B18839" s="42" t="s">
        <v>8454</v>
      </c>
      <c r="C18839">
        <v>2017</v>
      </c>
      <c r="D18839" s="42" t="s">
        <v>10950</v>
      </c>
      <c r="E18839" t="b">
        <v>0</v>
      </c>
      <c r="F18839" s="42" t="s">
        <v>10947</v>
      </c>
    </row>
    <row r="18840" spans="1:6" x14ac:dyDescent="0.2">
      <c r="A18840" s="42" t="s">
        <v>5739</v>
      </c>
      <c r="B18840" s="42" t="s">
        <v>8454</v>
      </c>
      <c r="C18840">
        <v>2018</v>
      </c>
      <c r="D18840" s="42" t="s">
        <v>10951</v>
      </c>
      <c r="E18840" t="b">
        <v>0</v>
      </c>
      <c r="F18840" s="42" t="s">
        <v>10947</v>
      </c>
    </row>
    <row r="18841" spans="1:6" x14ac:dyDescent="0.2">
      <c r="A18841" s="42" t="s">
        <v>5739</v>
      </c>
      <c r="B18841" s="42" t="s">
        <v>8454</v>
      </c>
      <c r="C18841">
        <v>2019</v>
      </c>
      <c r="D18841" s="42" t="s">
        <v>10952</v>
      </c>
      <c r="E18841" t="b">
        <v>0</v>
      </c>
      <c r="F18841" s="42" t="s">
        <v>10947</v>
      </c>
    </row>
    <row r="18842" spans="1:6" x14ac:dyDescent="0.2">
      <c r="A18842" s="42" t="s">
        <v>5739</v>
      </c>
      <c r="B18842" s="42" t="s">
        <v>8454</v>
      </c>
      <c r="C18842">
        <v>2020</v>
      </c>
      <c r="D18842" s="42" t="s">
        <v>10953</v>
      </c>
      <c r="E18842" t="b">
        <v>0</v>
      </c>
      <c r="F18842" s="42" t="s">
        <v>10947</v>
      </c>
    </row>
    <row r="18843" spans="1:6" x14ac:dyDescent="0.2">
      <c r="A18843" s="42" t="s">
        <v>5739</v>
      </c>
      <c r="B18843" s="42" t="s">
        <v>8462</v>
      </c>
      <c r="C18843">
        <v>2014</v>
      </c>
      <c r="D18843" s="42" t="s">
        <v>8873</v>
      </c>
      <c r="E18843" t="b">
        <v>0</v>
      </c>
      <c r="F18843" s="42" t="s">
        <v>10947</v>
      </c>
    </row>
    <row r="18844" spans="1:6" x14ac:dyDescent="0.2">
      <c r="A18844" s="42" t="s">
        <v>5739</v>
      </c>
      <c r="B18844" s="42" t="s">
        <v>8462</v>
      </c>
      <c r="C18844">
        <v>2015</v>
      </c>
      <c r="D18844" s="42" t="s">
        <v>10948</v>
      </c>
      <c r="E18844" t="b">
        <v>0</v>
      </c>
      <c r="F18844" s="42" t="s">
        <v>10947</v>
      </c>
    </row>
    <row r="18845" spans="1:6" x14ac:dyDescent="0.2">
      <c r="A18845" s="42" t="s">
        <v>5739</v>
      </c>
      <c r="B18845" s="42" t="s">
        <v>8462</v>
      </c>
      <c r="C18845">
        <v>2016</v>
      </c>
      <c r="D18845" s="42" t="s">
        <v>10949</v>
      </c>
      <c r="E18845" t="b">
        <v>0</v>
      </c>
      <c r="F18845" s="42" t="s">
        <v>10947</v>
      </c>
    </row>
    <row r="18846" spans="1:6" x14ac:dyDescent="0.2">
      <c r="A18846" s="42" t="s">
        <v>5739</v>
      </c>
      <c r="B18846" s="42" t="s">
        <v>8462</v>
      </c>
      <c r="C18846">
        <v>2017</v>
      </c>
      <c r="D18846" s="42" t="s">
        <v>10950</v>
      </c>
      <c r="E18846" t="b">
        <v>0</v>
      </c>
      <c r="F18846" s="42" t="s">
        <v>10947</v>
      </c>
    </row>
    <row r="18847" spans="1:6" x14ac:dyDescent="0.2">
      <c r="A18847" s="42" t="s">
        <v>5739</v>
      </c>
      <c r="B18847" s="42" t="s">
        <v>8462</v>
      </c>
      <c r="C18847">
        <v>2018</v>
      </c>
      <c r="D18847" s="42" t="s">
        <v>10954</v>
      </c>
      <c r="E18847" t="b">
        <v>0</v>
      </c>
      <c r="F18847" s="42" t="s">
        <v>10947</v>
      </c>
    </row>
    <row r="18848" spans="1:6" x14ac:dyDescent="0.2">
      <c r="A18848" s="42" t="s">
        <v>5739</v>
      </c>
      <c r="B18848" s="42" t="s">
        <v>8462</v>
      </c>
      <c r="C18848">
        <v>2019</v>
      </c>
      <c r="D18848" s="42" t="s">
        <v>10955</v>
      </c>
      <c r="E18848" t="b">
        <v>0</v>
      </c>
      <c r="F18848" s="42" t="s">
        <v>10947</v>
      </c>
    </row>
    <row r="18849" spans="1:6" x14ac:dyDescent="0.2">
      <c r="A18849" s="42" t="s">
        <v>5739</v>
      </c>
      <c r="B18849" s="42" t="s">
        <v>8462</v>
      </c>
      <c r="C18849">
        <v>2020</v>
      </c>
      <c r="D18849" s="42" t="s">
        <v>10956</v>
      </c>
      <c r="E18849" t="b">
        <v>0</v>
      </c>
      <c r="F18849" s="42" t="s">
        <v>10947</v>
      </c>
    </row>
    <row r="18850" spans="1:6" x14ac:dyDescent="0.2">
      <c r="A18850" s="42" t="s">
        <v>5739</v>
      </c>
      <c r="B18850" s="42" t="s">
        <v>8464</v>
      </c>
      <c r="C18850">
        <v>2014</v>
      </c>
      <c r="D18850" s="42" t="s">
        <v>8581</v>
      </c>
      <c r="E18850" t="b">
        <v>0</v>
      </c>
      <c r="F18850" s="42" t="s">
        <v>10947</v>
      </c>
    </row>
    <row r="18851" spans="1:6" x14ac:dyDescent="0.2">
      <c r="A18851" s="42" t="s">
        <v>5739</v>
      </c>
      <c r="B18851" s="42" t="s">
        <v>8464</v>
      </c>
      <c r="C18851">
        <v>2015</v>
      </c>
      <c r="D18851" s="42" t="s">
        <v>8581</v>
      </c>
      <c r="E18851" t="b">
        <v>0</v>
      </c>
      <c r="F18851" s="42" t="s">
        <v>10947</v>
      </c>
    </row>
    <row r="18852" spans="1:6" x14ac:dyDescent="0.2">
      <c r="A18852" s="42" t="s">
        <v>5739</v>
      </c>
      <c r="B18852" s="42" t="s">
        <v>8464</v>
      </c>
      <c r="C18852">
        <v>2016</v>
      </c>
      <c r="D18852" s="42" t="s">
        <v>8581</v>
      </c>
      <c r="E18852" t="b">
        <v>0</v>
      </c>
      <c r="F18852" s="42" t="s">
        <v>10947</v>
      </c>
    </row>
    <row r="18853" spans="1:6" x14ac:dyDescent="0.2">
      <c r="A18853" s="42" t="s">
        <v>5739</v>
      </c>
      <c r="B18853" s="42" t="s">
        <v>8464</v>
      </c>
      <c r="C18853">
        <v>2017</v>
      </c>
      <c r="D18853" s="42" t="s">
        <v>8581</v>
      </c>
      <c r="E18853" t="b">
        <v>0</v>
      </c>
      <c r="F18853" s="42" t="s">
        <v>10947</v>
      </c>
    </row>
    <row r="18854" spans="1:6" x14ac:dyDescent="0.2">
      <c r="A18854" s="42" t="s">
        <v>5739</v>
      </c>
      <c r="B18854" s="42" t="s">
        <v>8464</v>
      </c>
      <c r="C18854">
        <v>2018</v>
      </c>
      <c r="D18854" s="42" t="s">
        <v>8581</v>
      </c>
      <c r="E18854" t="b">
        <v>0</v>
      </c>
      <c r="F18854" s="42" t="s">
        <v>10947</v>
      </c>
    </row>
    <row r="18855" spans="1:6" x14ac:dyDescent="0.2">
      <c r="A18855" s="42" t="s">
        <v>5739</v>
      </c>
      <c r="B18855" s="42" t="s">
        <v>8464</v>
      </c>
      <c r="C18855">
        <v>2019</v>
      </c>
      <c r="D18855" s="42" t="s">
        <v>9414</v>
      </c>
      <c r="E18855" t="b">
        <v>0</v>
      </c>
      <c r="F18855" s="42" t="s">
        <v>10947</v>
      </c>
    </row>
    <row r="18856" spans="1:6" x14ac:dyDescent="0.2">
      <c r="A18856" s="42" t="s">
        <v>5739</v>
      </c>
      <c r="B18856" s="42" t="s">
        <v>8464</v>
      </c>
      <c r="C18856">
        <v>2020</v>
      </c>
      <c r="D18856" s="42" t="s">
        <v>9418</v>
      </c>
      <c r="E18856" t="b">
        <v>0</v>
      </c>
      <c r="F18856" s="42" t="s">
        <v>10947</v>
      </c>
    </row>
    <row r="18857" spans="1:6" x14ac:dyDescent="0.2">
      <c r="A18857" s="42" t="s">
        <v>5757</v>
      </c>
      <c r="B18857" s="42" t="s">
        <v>8454</v>
      </c>
      <c r="C18857">
        <v>2013</v>
      </c>
      <c r="D18857" s="42" t="s">
        <v>9172</v>
      </c>
      <c r="E18857" t="b">
        <v>0</v>
      </c>
      <c r="F18857" s="42" t="s">
        <v>10944</v>
      </c>
    </row>
    <row r="18858" spans="1:6" x14ac:dyDescent="0.2">
      <c r="A18858" s="42" t="s">
        <v>5757</v>
      </c>
      <c r="B18858" s="42" t="s">
        <v>8454</v>
      </c>
      <c r="C18858">
        <v>2014</v>
      </c>
      <c r="D18858" s="42" t="s">
        <v>8588</v>
      </c>
      <c r="E18858" t="b">
        <v>0</v>
      </c>
      <c r="F18858" s="42" t="s">
        <v>10944</v>
      </c>
    </row>
    <row r="18859" spans="1:6" x14ac:dyDescent="0.2">
      <c r="A18859" s="42" t="s">
        <v>5757</v>
      </c>
      <c r="B18859" s="42" t="s">
        <v>8454</v>
      </c>
      <c r="C18859">
        <v>2015</v>
      </c>
      <c r="D18859" s="42" t="s">
        <v>8608</v>
      </c>
      <c r="E18859" t="b">
        <v>0</v>
      </c>
      <c r="F18859" s="42" t="s">
        <v>10944</v>
      </c>
    </row>
    <row r="18860" spans="1:6" x14ac:dyDescent="0.2">
      <c r="A18860" s="42" t="s">
        <v>5757</v>
      </c>
      <c r="B18860" s="42" t="s">
        <v>8454</v>
      </c>
      <c r="C18860">
        <v>2016</v>
      </c>
      <c r="D18860" s="42" t="s">
        <v>8639</v>
      </c>
      <c r="E18860" t="b">
        <v>0</v>
      </c>
      <c r="F18860" s="42" t="s">
        <v>10944</v>
      </c>
    </row>
    <row r="18861" spans="1:6" x14ac:dyDescent="0.2">
      <c r="A18861" s="42" t="s">
        <v>5757</v>
      </c>
      <c r="B18861" s="42" t="s">
        <v>8454</v>
      </c>
      <c r="C18861">
        <v>2017</v>
      </c>
      <c r="D18861" s="42" t="s">
        <v>9019</v>
      </c>
      <c r="E18861" t="b">
        <v>0</v>
      </c>
      <c r="F18861" s="42" t="s">
        <v>10944</v>
      </c>
    </row>
    <row r="18862" spans="1:6" x14ac:dyDescent="0.2">
      <c r="A18862" s="42" t="s">
        <v>5757</v>
      </c>
      <c r="B18862" s="42" t="s">
        <v>8454</v>
      </c>
      <c r="C18862">
        <v>2018</v>
      </c>
      <c r="D18862" s="42" t="s">
        <v>8828</v>
      </c>
      <c r="E18862" t="b">
        <v>0</v>
      </c>
      <c r="F18862" s="42" t="s">
        <v>10944</v>
      </c>
    </row>
    <row r="18863" spans="1:6" x14ac:dyDescent="0.2">
      <c r="A18863" s="42" t="s">
        <v>5757</v>
      </c>
      <c r="B18863" s="42" t="s">
        <v>8454</v>
      </c>
      <c r="C18863">
        <v>2019</v>
      </c>
      <c r="D18863" s="42" t="s">
        <v>9318</v>
      </c>
      <c r="E18863" t="b">
        <v>0</v>
      </c>
      <c r="F18863" s="42" t="s">
        <v>10944</v>
      </c>
    </row>
    <row r="18864" spans="1:6" x14ac:dyDescent="0.2">
      <c r="A18864" s="42" t="s">
        <v>5757</v>
      </c>
      <c r="B18864" s="42" t="s">
        <v>8462</v>
      </c>
      <c r="C18864">
        <v>2013</v>
      </c>
      <c r="D18864" s="42" t="s">
        <v>8968</v>
      </c>
      <c r="E18864" t="b">
        <v>0</v>
      </c>
      <c r="F18864" s="42" t="s">
        <v>10944</v>
      </c>
    </row>
    <row r="18865" spans="1:6" x14ac:dyDescent="0.2">
      <c r="A18865" s="42" t="s">
        <v>5757</v>
      </c>
      <c r="B18865" s="42" t="s">
        <v>8462</v>
      </c>
      <c r="C18865">
        <v>2014</v>
      </c>
      <c r="D18865" s="42" t="s">
        <v>9165</v>
      </c>
      <c r="E18865" t="b">
        <v>0</v>
      </c>
      <c r="F18865" s="42" t="s">
        <v>10944</v>
      </c>
    </row>
    <row r="18866" spans="1:6" x14ac:dyDescent="0.2">
      <c r="A18866" s="42" t="s">
        <v>5757</v>
      </c>
      <c r="B18866" s="42" t="s">
        <v>8462</v>
      </c>
      <c r="C18866">
        <v>2015</v>
      </c>
      <c r="D18866" s="42" t="s">
        <v>8597</v>
      </c>
      <c r="E18866" t="b">
        <v>0</v>
      </c>
      <c r="F18866" s="42" t="s">
        <v>10944</v>
      </c>
    </row>
    <row r="18867" spans="1:6" x14ac:dyDescent="0.2">
      <c r="A18867" s="42" t="s">
        <v>5757</v>
      </c>
      <c r="B18867" s="42" t="s">
        <v>8462</v>
      </c>
      <c r="C18867">
        <v>2016</v>
      </c>
      <c r="D18867" s="42" t="s">
        <v>8607</v>
      </c>
      <c r="E18867" t="b">
        <v>0</v>
      </c>
      <c r="F18867" s="42" t="s">
        <v>10944</v>
      </c>
    </row>
    <row r="18868" spans="1:6" x14ac:dyDescent="0.2">
      <c r="A18868" s="42" t="s">
        <v>5757</v>
      </c>
      <c r="B18868" s="42" t="s">
        <v>8462</v>
      </c>
      <c r="C18868">
        <v>2017</v>
      </c>
      <c r="D18868" s="42" t="s">
        <v>8681</v>
      </c>
      <c r="E18868" t="b">
        <v>0</v>
      </c>
      <c r="F18868" s="42" t="s">
        <v>10944</v>
      </c>
    </row>
    <row r="18869" spans="1:6" x14ac:dyDescent="0.2">
      <c r="A18869" s="42" t="s">
        <v>5757</v>
      </c>
      <c r="B18869" s="42" t="s">
        <v>8462</v>
      </c>
      <c r="C18869">
        <v>2018</v>
      </c>
      <c r="D18869" s="42" t="s">
        <v>8934</v>
      </c>
      <c r="E18869" t="b">
        <v>0</v>
      </c>
      <c r="F18869" s="42" t="s">
        <v>10944</v>
      </c>
    </row>
    <row r="18870" spans="1:6" x14ac:dyDescent="0.2">
      <c r="A18870" s="42" t="s">
        <v>5757</v>
      </c>
      <c r="B18870" s="42" t="s">
        <v>8462</v>
      </c>
      <c r="C18870">
        <v>2019</v>
      </c>
      <c r="D18870" s="42" t="s">
        <v>8982</v>
      </c>
      <c r="E18870" t="b">
        <v>0</v>
      </c>
      <c r="F18870" s="42" t="s">
        <v>10944</v>
      </c>
    </row>
    <row r="18871" spans="1:6" x14ac:dyDescent="0.2">
      <c r="A18871" s="42" t="s">
        <v>5757</v>
      </c>
      <c r="B18871" s="42" t="s">
        <v>8464</v>
      </c>
      <c r="C18871">
        <v>2013</v>
      </c>
      <c r="D18871" s="42" t="s">
        <v>8496</v>
      </c>
      <c r="E18871" t="b">
        <v>0</v>
      </c>
      <c r="F18871" s="42" t="s">
        <v>10944</v>
      </c>
    </row>
    <row r="18872" spans="1:6" x14ac:dyDescent="0.2">
      <c r="A18872" s="42" t="s">
        <v>5757</v>
      </c>
      <c r="B18872" s="42" t="s">
        <v>8464</v>
      </c>
      <c r="C18872">
        <v>2014</v>
      </c>
      <c r="D18872" s="42" t="s">
        <v>8496</v>
      </c>
      <c r="E18872" t="b">
        <v>0</v>
      </c>
      <c r="F18872" s="42" t="s">
        <v>10944</v>
      </c>
    </row>
    <row r="18873" spans="1:6" x14ac:dyDescent="0.2">
      <c r="A18873" s="42" t="s">
        <v>5757</v>
      </c>
      <c r="B18873" s="42" t="s">
        <v>8464</v>
      </c>
      <c r="C18873">
        <v>2015</v>
      </c>
      <c r="D18873" s="42" t="s">
        <v>8496</v>
      </c>
      <c r="E18873" t="b">
        <v>0</v>
      </c>
      <c r="F18873" s="42" t="s">
        <v>10944</v>
      </c>
    </row>
    <row r="18874" spans="1:6" x14ac:dyDescent="0.2">
      <c r="A18874" s="42" t="s">
        <v>5757</v>
      </c>
      <c r="B18874" s="42" t="s">
        <v>8464</v>
      </c>
      <c r="C18874">
        <v>2016</v>
      </c>
      <c r="D18874" s="42" t="s">
        <v>8496</v>
      </c>
      <c r="E18874" t="b">
        <v>0</v>
      </c>
      <c r="F18874" s="42" t="s">
        <v>10944</v>
      </c>
    </row>
    <row r="18875" spans="1:6" x14ac:dyDescent="0.2">
      <c r="A18875" s="42" t="s">
        <v>5757</v>
      </c>
      <c r="B18875" s="42" t="s">
        <v>8464</v>
      </c>
      <c r="C18875">
        <v>2017</v>
      </c>
      <c r="D18875" s="42" t="s">
        <v>8496</v>
      </c>
      <c r="E18875" t="b">
        <v>0</v>
      </c>
      <c r="F18875" s="42" t="s">
        <v>10944</v>
      </c>
    </row>
    <row r="18876" spans="1:6" x14ac:dyDescent="0.2">
      <c r="A18876" s="42" t="s">
        <v>5757</v>
      </c>
      <c r="B18876" s="42" t="s">
        <v>8464</v>
      </c>
      <c r="C18876">
        <v>2018</v>
      </c>
      <c r="D18876" s="42" t="s">
        <v>8496</v>
      </c>
      <c r="E18876" t="b">
        <v>0</v>
      </c>
      <c r="F18876" s="42" t="s">
        <v>10944</v>
      </c>
    </row>
    <row r="18877" spans="1:6" x14ac:dyDescent="0.2">
      <c r="A18877" s="42" t="s">
        <v>5757</v>
      </c>
      <c r="B18877" s="42" t="s">
        <v>8464</v>
      </c>
      <c r="C18877">
        <v>2019</v>
      </c>
      <c r="D18877" s="42" t="s">
        <v>8496</v>
      </c>
      <c r="E18877" t="b">
        <v>0</v>
      </c>
      <c r="F18877" s="42" t="s">
        <v>10944</v>
      </c>
    </row>
    <row r="18878" spans="1:6" x14ac:dyDescent="0.2">
      <c r="A18878" s="42" t="s">
        <v>5763</v>
      </c>
      <c r="B18878" s="42" t="s">
        <v>8454</v>
      </c>
      <c r="C18878">
        <v>2013</v>
      </c>
      <c r="D18878" s="42" t="s">
        <v>8940</v>
      </c>
      <c r="E18878" t="b">
        <v>0</v>
      </c>
      <c r="F18878" s="42" t="s">
        <v>10900</v>
      </c>
    </row>
    <row r="18879" spans="1:6" x14ac:dyDescent="0.2">
      <c r="A18879" s="42" t="s">
        <v>5763</v>
      </c>
      <c r="B18879" s="42" t="s">
        <v>8454</v>
      </c>
      <c r="C18879">
        <v>2014</v>
      </c>
      <c r="D18879" s="42" t="s">
        <v>8586</v>
      </c>
      <c r="E18879" t="b">
        <v>0</v>
      </c>
      <c r="F18879" s="42" t="s">
        <v>10900</v>
      </c>
    </row>
    <row r="18880" spans="1:6" x14ac:dyDescent="0.2">
      <c r="A18880" s="42" t="s">
        <v>5763</v>
      </c>
      <c r="B18880" s="42" t="s">
        <v>8454</v>
      </c>
      <c r="C18880">
        <v>2015</v>
      </c>
      <c r="D18880" s="42" t="s">
        <v>10675</v>
      </c>
      <c r="E18880" t="b">
        <v>0</v>
      </c>
      <c r="F18880" s="42" t="s">
        <v>10900</v>
      </c>
    </row>
    <row r="18881" spans="1:6" x14ac:dyDescent="0.2">
      <c r="A18881" s="42" t="s">
        <v>5763</v>
      </c>
      <c r="B18881" s="42" t="s">
        <v>8454</v>
      </c>
      <c r="C18881">
        <v>2016</v>
      </c>
      <c r="D18881" s="42" t="s">
        <v>10882</v>
      </c>
      <c r="E18881" t="b">
        <v>0</v>
      </c>
      <c r="F18881" s="42" t="s">
        <v>10900</v>
      </c>
    </row>
    <row r="18882" spans="1:6" x14ac:dyDescent="0.2">
      <c r="A18882" s="42" t="s">
        <v>5763</v>
      </c>
      <c r="B18882" s="42" t="s">
        <v>8454</v>
      </c>
      <c r="C18882">
        <v>2017</v>
      </c>
      <c r="D18882" s="42" t="s">
        <v>8970</v>
      </c>
      <c r="E18882" t="b">
        <v>0</v>
      </c>
      <c r="F18882" s="42" t="s">
        <v>10900</v>
      </c>
    </row>
    <row r="18883" spans="1:6" x14ac:dyDescent="0.2">
      <c r="A18883" s="42" t="s">
        <v>5763</v>
      </c>
      <c r="B18883" s="42" t="s">
        <v>8454</v>
      </c>
      <c r="C18883">
        <v>2018</v>
      </c>
      <c r="D18883" s="42" t="s">
        <v>9122</v>
      </c>
      <c r="E18883" t="b">
        <v>0</v>
      </c>
      <c r="F18883" s="42" t="s">
        <v>10900</v>
      </c>
    </row>
    <row r="18884" spans="1:6" x14ac:dyDescent="0.2">
      <c r="A18884" s="42" t="s">
        <v>5763</v>
      </c>
      <c r="B18884" s="42" t="s">
        <v>8454</v>
      </c>
      <c r="C18884">
        <v>2019</v>
      </c>
      <c r="D18884" s="42" t="s">
        <v>8940</v>
      </c>
      <c r="E18884" t="b">
        <v>0</v>
      </c>
      <c r="F18884" s="42" t="s">
        <v>10900</v>
      </c>
    </row>
    <row r="18885" spans="1:6" x14ac:dyDescent="0.2">
      <c r="A18885" s="42" t="s">
        <v>5763</v>
      </c>
      <c r="B18885" s="42" t="s">
        <v>8462</v>
      </c>
      <c r="C18885">
        <v>2013</v>
      </c>
      <c r="D18885" s="42" t="s">
        <v>8940</v>
      </c>
      <c r="E18885" t="b">
        <v>0</v>
      </c>
      <c r="F18885" s="42" t="s">
        <v>10900</v>
      </c>
    </row>
    <row r="18886" spans="1:6" x14ac:dyDescent="0.2">
      <c r="A18886" s="42" t="s">
        <v>5763</v>
      </c>
      <c r="B18886" s="42" t="s">
        <v>8462</v>
      </c>
      <c r="C18886">
        <v>2014</v>
      </c>
      <c r="D18886" s="42" t="s">
        <v>8586</v>
      </c>
      <c r="E18886" t="b">
        <v>0</v>
      </c>
      <c r="F18886" s="42" t="s">
        <v>10900</v>
      </c>
    </row>
    <row r="18887" spans="1:6" x14ac:dyDescent="0.2">
      <c r="A18887" s="42" t="s">
        <v>5763</v>
      </c>
      <c r="B18887" s="42" t="s">
        <v>8462</v>
      </c>
      <c r="C18887">
        <v>2015</v>
      </c>
      <c r="D18887" s="42" t="s">
        <v>10675</v>
      </c>
      <c r="E18887" t="b">
        <v>0</v>
      </c>
      <c r="F18887" s="42" t="s">
        <v>10900</v>
      </c>
    </row>
    <row r="18888" spans="1:6" x14ac:dyDescent="0.2">
      <c r="A18888" s="42" t="s">
        <v>5763</v>
      </c>
      <c r="B18888" s="42" t="s">
        <v>8462</v>
      </c>
      <c r="C18888">
        <v>2016</v>
      </c>
      <c r="D18888" s="42" t="s">
        <v>10882</v>
      </c>
      <c r="E18888" t="b">
        <v>0</v>
      </c>
      <c r="F18888" s="42" t="s">
        <v>10900</v>
      </c>
    </row>
    <row r="18889" spans="1:6" x14ac:dyDescent="0.2">
      <c r="A18889" s="42" t="s">
        <v>5763</v>
      </c>
      <c r="B18889" s="42" t="s">
        <v>8462</v>
      </c>
      <c r="C18889">
        <v>2017</v>
      </c>
      <c r="D18889" s="42" t="s">
        <v>8970</v>
      </c>
      <c r="E18889" t="b">
        <v>0</v>
      </c>
      <c r="F18889" s="42" t="s">
        <v>10900</v>
      </c>
    </row>
    <row r="18890" spans="1:6" x14ac:dyDescent="0.2">
      <c r="A18890" s="42" t="s">
        <v>5763</v>
      </c>
      <c r="B18890" s="42" t="s">
        <v>8462</v>
      </c>
      <c r="C18890">
        <v>2018</v>
      </c>
      <c r="D18890" s="42" t="s">
        <v>9122</v>
      </c>
      <c r="E18890" t="b">
        <v>0</v>
      </c>
      <c r="F18890" s="42" t="s">
        <v>10900</v>
      </c>
    </row>
    <row r="18891" spans="1:6" x14ac:dyDescent="0.2">
      <c r="A18891" s="42" t="s">
        <v>5763</v>
      </c>
      <c r="B18891" s="42" t="s">
        <v>8462</v>
      </c>
      <c r="C18891">
        <v>2019</v>
      </c>
      <c r="D18891" s="42" t="s">
        <v>8940</v>
      </c>
      <c r="E18891" t="b">
        <v>0</v>
      </c>
      <c r="F18891" s="42" t="s">
        <v>10900</v>
      </c>
    </row>
    <row r="18892" spans="1:6" x14ac:dyDescent="0.2">
      <c r="A18892" s="42" t="s">
        <v>5763</v>
      </c>
      <c r="B18892" s="42" t="s">
        <v>8464</v>
      </c>
      <c r="C18892">
        <v>2013</v>
      </c>
      <c r="D18892" s="42" t="s">
        <v>8496</v>
      </c>
      <c r="E18892" t="b">
        <v>0</v>
      </c>
      <c r="F18892" s="42" t="s">
        <v>10900</v>
      </c>
    </row>
    <row r="18893" spans="1:6" x14ac:dyDescent="0.2">
      <c r="A18893" s="42" t="s">
        <v>5763</v>
      </c>
      <c r="B18893" s="42" t="s">
        <v>8464</v>
      </c>
      <c r="C18893">
        <v>2014</v>
      </c>
      <c r="D18893" s="42" t="s">
        <v>8496</v>
      </c>
      <c r="E18893" t="b">
        <v>0</v>
      </c>
      <c r="F18893" s="42" t="s">
        <v>10900</v>
      </c>
    </row>
    <row r="18894" spans="1:6" x14ac:dyDescent="0.2">
      <c r="A18894" s="42" t="s">
        <v>5763</v>
      </c>
      <c r="B18894" s="42" t="s">
        <v>8464</v>
      </c>
      <c r="C18894">
        <v>2015</v>
      </c>
      <c r="D18894" s="42" t="s">
        <v>8496</v>
      </c>
      <c r="E18894" t="b">
        <v>0</v>
      </c>
      <c r="F18894" s="42" t="s">
        <v>10900</v>
      </c>
    </row>
    <row r="18895" spans="1:6" x14ac:dyDescent="0.2">
      <c r="A18895" s="42" t="s">
        <v>5763</v>
      </c>
      <c r="B18895" s="42" t="s">
        <v>8464</v>
      </c>
      <c r="C18895">
        <v>2016</v>
      </c>
      <c r="D18895" s="42" t="s">
        <v>8496</v>
      </c>
      <c r="E18895" t="b">
        <v>0</v>
      </c>
      <c r="F18895" s="42" t="s">
        <v>10900</v>
      </c>
    </row>
    <row r="18896" spans="1:6" x14ac:dyDescent="0.2">
      <c r="A18896" s="42" t="s">
        <v>5763</v>
      </c>
      <c r="B18896" s="42" t="s">
        <v>8464</v>
      </c>
      <c r="C18896">
        <v>2017</v>
      </c>
      <c r="D18896" s="42" t="s">
        <v>9010</v>
      </c>
      <c r="E18896" t="b">
        <v>0</v>
      </c>
      <c r="F18896" s="42" t="s">
        <v>10900</v>
      </c>
    </row>
    <row r="18897" spans="1:6" x14ac:dyDescent="0.2">
      <c r="A18897" s="42" t="s">
        <v>5763</v>
      </c>
      <c r="B18897" s="42" t="s">
        <v>8464</v>
      </c>
      <c r="C18897">
        <v>2018</v>
      </c>
      <c r="D18897" s="42" t="s">
        <v>9015</v>
      </c>
      <c r="E18897" t="b">
        <v>0</v>
      </c>
      <c r="F18897" s="42" t="s">
        <v>10900</v>
      </c>
    </row>
    <row r="18898" spans="1:6" x14ac:dyDescent="0.2">
      <c r="A18898" s="42" t="s">
        <v>5763</v>
      </c>
      <c r="B18898" s="42" t="s">
        <v>8464</v>
      </c>
      <c r="C18898">
        <v>2019</v>
      </c>
      <c r="D18898" s="42" t="s">
        <v>9015</v>
      </c>
      <c r="E18898" t="b">
        <v>0</v>
      </c>
      <c r="F18898" s="42" t="s">
        <v>10900</v>
      </c>
    </row>
    <row r="18899" spans="1:6" x14ac:dyDescent="0.2">
      <c r="A18899" s="42" t="s">
        <v>5765</v>
      </c>
      <c r="B18899" s="42" t="s">
        <v>8454</v>
      </c>
      <c r="C18899">
        <v>2012</v>
      </c>
      <c r="D18899" s="42" t="s">
        <v>10904</v>
      </c>
      <c r="E18899" t="b">
        <v>0</v>
      </c>
      <c r="F18899" s="42" t="s">
        <v>10984</v>
      </c>
    </row>
    <row r="18900" spans="1:6" x14ac:dyDescent="0.2">
      <c r="A18900" s="42" t="s">
        <v>5765</v>
      </c>
      <c r="B18900" s="42" t="s">
        <v>8454</v>
      </c>
      <c r="C18900">
        <v>2013</v>
      </c>
      <c r="D18900" s="42" t="s">
        <v>8686</v>
      </c>
      <c r="E18900" t="b">
        <v>0</v>
      </c>
      <c r="F18900" s="42" t="s">
        <v>10984</v>
      </c>
    </row>
    <row r="18901" spans="1:6" x14ac:dyDescent="0.2">
      <c r="A18901" s="42" t="s">
        <v>5765</v>
      </c>
      <c r="B18901" s="42" t="s">
        <v>8454</v>
      </c>
      <c r="C18901">
        <v>2014</v>
      </c>
      <c r="D18901" s="42" t="s">
        <v>10985</v>
      </c>
      <c r="E18901" t="b">
        <v>0</v>
      </c>
      <c r="F18901" s="42" t="s">
        <v>10984</v>
      </c>
    </row>
    <row r="18902" spans="1:6" x14ac:dyDescent="0.2">
      <c r="A18902" s="42" t="s">
        <v>5765</v>
      </c>
      <c r="B18902" s="42" t="s">
        <v>8454</v>
      </c>
      <c r="C18902">
        <v>2015</v>
      </c>
      <c r="D18902" s="42" t="s">
        <v>9616</v>
      </c>
      <c r="E18902" t="b">
        <v>0</v>
      </c>
      <c r="F18902" s="42" t="s">
        <v>10984</v>
      </c>
    </row>
    <row r="18903" spans="1:6" x14ac:dyDescent="0.2">
      <c r="A18903" s="42" t="s">
        <v>5765</v>
      </c>
      <c r="B18903" s="42" t="s">
        <v>8454</v>
      </c>
      <c r="C18903">
        <v>2016</v>
      </c>
      <c r="D18903" s="42" t="s">
        <v>9049</v>
      </c>
      <c r="E18903" t="b">
        <v>0</v>
      </c>
      <c r="F18903" s="42" t="s">
        <v>10984</v>
      </c>
    </row>
    <row r="18904" spans="1:6" x14ac:dyDescent="0.2">
      <c r="A18904" s="42" t="s">
        <v>5765</v>
      </c>
      <c r="B18904" s="42" t="s">
        <v>8454</v>
      </c>
      <c r="C18904">
        <v>2017</v>
      </c>
      <c r="D18904" s="42" t="s">
        <v>8998</v>
      </c>
      <c r="E18904" t="b">
        <v>0</v>
      </c>
      <c r="F18904" s="42" t="s">
        <v>10984</v>
      </c>
    </row>
    <row r="18905" spans="1:6" x14ac:dyDescent="0.2">
      <c r="A18905" s="42" t="s">
        <v>5765</v>
      </c>
      <c r="B18905" s="42" t="s">
        <v>8454</v>
      </c>
      <c r="C18905">
        <v>2018</v>
      </c>
      <c r="D18905" s="42" t="s">
        <v>8828</v>
      </c>
      <c r="E18905" t="b">
        <v>0</v>
      </c>
      <c r="F18905" s="42" t="s">
        <v>10984</v>
      </c>
    </row>
    <row r="18906" spans="1:6" x14ac:dyDescent="0.2">
      <c r="A18906" s="42" t="s">
        <v>5765</v>
      </c>
      <c r="B18906" s="42" t="s">
        <v>8462</v>
      </c>
      <c r="C18906">
        <v>2012</v>
      </c>
      <c r="D18906" s="42" t="s">
        <v>10904</v>
      </c>
      <c r="E18906" t="b">
        <v>0</v>
      </c>
      <c r="F18906" s="42" t="s">
        <v>10984</v>
      </c>
    </row>
    <row r="18907" spans="1:6" x14ac:dyDescent="0.2">
      <c r="A18907" s="42" t="s">
        <v>5765</v>
      </c>
      <c r="B18907" s="42" t="s">
        <v>8462</v>
      </c>
      <c r="C18907">
        <v>2013</v>
      </c>
      <c r="D18907" s="42" t="s">
        <v>8699</v>
      </c>
      <c r="E18907" t="b">
        <v>0</v>
      </c>
      <c r="F18907" s="42" t="s">
        <v>10984</v>
      </c>
    </row>
    <row r="18908" spans="1:6" x14ac:dyDescent="0.2">
      <c r="A18908" s="42" t="s">
        <v>5765</v>
      </c>
      <c r="B18908" s="42" t="s">
        <v>8462</v>
      </c>
      <c r="C18908">
        <v>2014</v>
      </c>
      <c r="D18908" s="42" t="s">
        <v>10985</v>
      </c>
      <c r="E18908" t="b">
        <v>0</v>
      </c>
      <c r="F18908" s="42" t="s">
        <v>10984</v>
      </c>
    </row>
    <row r="18909" spans="1:6" x14ac:dyDescent="0.2">
      <c r="A18909" s="42" t="s">
        <v>5765</v>
      </c>
      <c r="B18909" s="42" t="s">
        <v>8462</v>
      </c>
      <c r="C18909">
        <v>2015</v>
      </c>
      <c r="D18909" s="42" t="s">
        <v>9616</v>
      </c>
      <c r="E18909" t="b">
        <v>0</v>
      </c>
      <c r="F18909" s="42" t="s">
        <v>10984</v>
      </c>
    </row>
    <row r="18910" spans="1:6" x14ac:dyDescent="0.2">
      <c r="A18910" s="42" t="s">
        <v>5765</v>
      </c>
      <c r="B18910" s="42" t="s">
        <v>8462</v>
      </c>
      <c r="C18910">
        <v>2016</v>
      </c>
      <c r="D18910" s="42" t="s">
        <v>9049</v>
      </c>
      <c r="E18910" t="b">
        <v>0</v>
      </c>
      <c r="F18910" s="42" t="s">
        <v>10984</v>
      </c>
    </row>
    <row r="18911" spans="1:6" x14ac:dyDescent="0.2">
      <c r="A18911" s="42" t="s">
        <v>5765</v>
      </c>
      <c r="B18911" s="42" t="s">
        <v>8462</v>
      </c>
      <c r="C18911">
        <v>2017</v>
      </c>
      <c r="D18911" s="42" t="s">
        <v>8998</v>
      </c>
      <c r="E18911" t="b">
        <v>0</v>
      </c>
      <c r="F18911" s="42" t="s">
        <v>10984</v>
      </c>
    </row>
    <row r="18912" spans="1:6" x14ac:dyDescent="0.2">
      <c r="A18912" s="42" t="s">
        <v>5765</v>
      </c>
      <c r="B18912" s="42" t="s">
        <v>8462</v>
      </c>
      <c r="C18912">
        <v>2018</v>
      </c>
      <c r="D18912" s="42" t="s">
        <v>8828</v>
      </c>
      <c r="E18912" t="b">
        <v>0</v>
      </c>
      <c r="F18912" s="42" t="s">
        <v>10984</v>
      </c>
    </row>
    <row r="18913" spans="1:6" x14ac:dyDescent="0.2">
      <c r="A18913" s="42" t="s">
        <v>5765</v>
      </c>
      <c r="B18913" s="42" t="s">
        <v>8464</v>
      </c>
      <c r="C18913">
        <v>2012</v>
      </c>
      <c r="D18913" s="42" t="s">
        <v>8496</v>
      </c>
      <c r="E18913" t="b">
        <v>0</v>
      </c>
      <c r="F18913" s="42" t="s">
        <v>10984</v>
      </c>
    </row>
    <row r="18914" spans="1:6" x14ac:dyDescent="0.2">
      <c r="A18914" s="42" t="s">
        <v>5765</v>
      </c>
      <c r="B18914" s="42" t="s">
        <v>8464</v>
      </c>
      <c r="C18914">
        <v>2013</v>
      </c>
      <c r="D18914" s="42" t="s">
        <v>8496</v>
      </c>
      <c r="E18914" t="b">
        <v>0</v>
      </c>
      <c r="F18914" s="42" t="s">
        <v>10984</v>
      </c>
    </row>
    <row r="18915" spans="1:6" x14ac:dyDescent="0.2">
      <c r="A18915" s="42" t="s">
        <v>5765</v>
      </c>
      <c r="B18915" s="42" t="s">
        <v>8464</v>
      </c>
      <c r="C18915">
        <v>2014</v>
      </c>
      <c r="D18915" s="42" t="s">
        <v>8496</v>
      </c>
      <c r="E18915" t="b">
        <v>0</v>
      </c>
      <c r="F18915" s="42" t="s">
        <v>10984</v>
      </c>
    </row>
    <row r="18916" spans="1:6" x14ac:dyDescent="0.2">
      <c r="A18916" s="42" t="s">
        <v>5765</v>
      </c>
      <c r="B18916" s="42" t="s">
        <v>8464</v>
      </c>
      <c r="C18916">
        <v>2015</v>
      </c>
      <c r="D18916" s="42" t="s">
        <v>8496</v>
      </c>
      <c r="E18916" t="b">
        <v>0</v>
      </c>
      <c r="F18916" s="42" t="s">
        <v>10984</v>
      </c>
    </row>
    <row r="18917" spans="1:6" x14ac:dyDescent="0.2">
      <c r="A18917" s="42" t="s">
        <v>5765</v>
      </c>
      <c r="B18917" s="42" t="s">
        <v>8464</v>
      </c>
      <c r="C18917">
        <v>2016</v>
      </c>
      <c r="D18917" s="42" t="s">
        <v>8496</v>
      </c>
      <c r="E18917" t="b">
        <v>0</v>
      </c>
      <c r="F18917" s="42" t="s">
        <v>10984</v>
      </c>
    </row>
    <row r="18918" spans="1:6" x14ac:dyDescent="0.2">
      <c r="A18918" s="42" t="s">
        <v>5765</v>
      </c>
      <c r="B18918" s="42" t="s">
        <v>8464</v>
      </c>
      <c r="C18918">
        <v>2017</v>
      </c>
      <c r="D18918" s="42" t="s">
        <v>8496</v>
      </c>
      <c r="E18918" t="b">
        <v>0</v>
      </c>
      <c r="F18918" s="42" t="s">
        <v>10984</v>
      </c>
    </row>
    <row r="18919" spans="1:6" x14ac:dyDescent="0.2">
      <c r="A18919" s="42" t="s">
        <v>5765</v>
      </c>
      <c r="B18919" s="42" t="s">
        <v>8464</v>
      </c>
      <c r="C18919">
        <v>2018</v>
      </c>
      <c r="D18919" s="42" t="s">
        <v>8496</v>
      </c>
      <c r="E18919" t="b">
        <v>0</v>
      </c>
      <c r="F18919" s="42" t="s">
        <v>10984</v>
      </c>
    </row>
    <row r="18920" spans="1:6" x14ac:dyDescent="0.2">
      <c r="A18920" s="42" t="s">
        <v>5767</v>
      </c>
      <c r="B18920" s="42" t="s">
        <v>8454</v>
      </c>
      <c r="C18920">
        <v>2010</v>
      </c>
      <c r="D18920" s="42" t="s">
        <v>8687</v>
      </c>
      <c r="E18920" t="b">
        <v>0</v>
      </c>
      <c r="F18920" s="42" t="s">
        <v>8688</v>
      </c>
    </row>
    <row r="18921" spans="1:6" x14ac:dyDescent="0.2">
      <c r="A18921" s="42" t="s">
        <v>5767</v>
      </c>
      <c r="B18921" s="42" t="s">
        <v>8454</v>
      </c>
      <c r="C18921">
        <v>2011</v>
      </c>
      <c r="D18921" s="42" t="s">
        <v>8689</v>
      </c>
      <c r="E18921" t="b">
        <v>0</v>
      </c>
      <c r="F18921" s="42" t="s">
        <v>8688</v>
      </c>
    </row>
    <row r="18922" spans="1:6" x14ac:dyDescent="0.2">
      <c r="A18922" s="42" t="s">
        <v>5767</v>
      </c>
      <c r="B18922" s="42" t="s">
        <v>8454</v>
      </c>
      <c r="C18922">
        <v>2012</v>
      </c>
      <c r="D18922" s="42" t="s">
        <v>8457</v>
      </c>
      <c r="E18922" t="b">
        <v>0</v>
      </c>
      <c r="F18922" s="42" t="s">
        <v>8688</v>
      </c>
    </row>
    <row r="18923" spans="1:6" x14ac:dyDescent="0.2">
      <c r="A18923" s="42" t="s">
        <v>5767</v>
      </c>
      <c r="B18923" s="42" t="s">
        <v>8454</v>
      </c>
      <c r="C18923">
        <v>2013</v>
      </c>
      <c r="D18923" s="42" t="s">
        <v>8690</v>
      </c>
      <c r="E18923" t="b">
        <v>0</v>
      </c>
      <c r="F18923" s="42" t="s">
        <v>8688</v>
      </c>
    </row>
    <row r="18924" spans="1:6" x14ac:dyDescent="0.2">
      <c r="A18924" s="42" t="s">
        <v>5767</v>
      </c>
      <c r="B18924" s="42" t="s">
        <v>8454</v>
      </c>
      <c r="C18924">
        <v>2014</v>
      </c>
      <c r="D18924" s="42" t="s">
        <v>8691</v>
      </c>
      <c r="E18924" t="b">
        <v>0</v>
      </c>
      <c r="F18924" s="42" t="s">
        <v>8688</v>
      </c>
    </row>
    <row r="18925" spans="1:6" x14ac:dyDescent="0.2">
      <c r="A18925" s="42" t="s">
        <v>5767</v>
      </c>
      <c r="B18925" s="42" t="s">
        <v>8454</v>
      </c>
      <c r="C18925">
        <v>2015</v>
      </c>
      <c r="D18925" s="42" t="s">
        <v>8692</v>
      </c>
      <c r="E18925" t="b">
        <v>0</v>
      </c>
      <c r="F18925" s="42" t="s">
        <v>8688</v>
      </c>
    </row>
    <row r="18926" spans="1:6" x14ac:dyDescent="0.2">
      <c r="A18926" s="42" t="s">
        <v>5767</v>
      </c>
      <c r="B18926" s="42" t="s">
        <v>8454</v>
      </c>
      <c r="C18926">
        <v>2016</v>
      </c>
      <c r="D18926" s="42" t="s">
        <v>8693</v>
      </c>
      <c r="E18926" t="b">
        <v>0</v>
      </c>
      <c r="F18926" s="42" t="s">
        <v>8688</v>
      </c>
    </row>
    <row r="18927" spans="1:6" x14ac:dyDescent="0.2">
      <c r="A18927" s="42" t="s">
        <v>5767</v>
      </c>
      <c r="B18927" s="42" t="s">
        <v>8462</v>
      </c>
      <c r="C18927">
        <v>2010</v>
      </c>
      <c r="D18927" s="42" t="s">
        <v>8687</v>
      </c>
      <c r="E18927" t="b">
        <v>0</v>
      </c>
      <c r="F18927" s="42" t="s">
        <v>8688</v>
      </c>
    </row>
    <row r="18928" spans="1:6" x14ac:dyDescent="0.2">
      <c r="A18928" s="42" t="s">
        <v>5767</v>
      </c>
      <c r="B18928" s="42" t="s">
        <v>8462</v>
      </c>
      <c r="C18928">
        <v>2011</v>
      </c>
      <c r="D18928" s="42" t="s">
        <v>8689</v>
      </c>
      <c r="E18928" t="b">
        <v>0</v>
      </c>
      <c r="F18928" s="42" t="s">
        <v>8688</v>
      </c>
    </row>
    <row r="18929" spans="1:6" x14ac:dyDescent="0.2">
      <c r="A18929" s="42" t="s">
        <v>5767</v>
      </c>
      <c r="B18929" s="42" t="s">
        <v>8462</v>
      </c>
      <c r="C18929">
        <v>2012</v>
      </c>
      <c r="D18929" s="42" t="s">
        <v>8457</v>
      </c>
      <c r="E18929" t="b">
        <v>0</v>
      </c>
      <c r="F18929" s="42" t="s">
        <v>8688</v>
      </c>
    </row>
    <row r="18930" spans="1:6" x14ac:dyDescent="0.2">
      <c r="A18930" s="42" t="s">
        <v>5767</v>
      </c>
      <c r="B18930" s="42" t="s">
        <v>8462</v>
      </c>
      <c r="C18930">
        <v>2013</v>
      </c>
      <c r="D18930" s="42" t="s">
        <v>8694</v>
      </c>
      <c r="E18930" t="b">
        <v>0</v>
      </c>
      <c r="F18930" s="42" t="s">
        <v>8688</v>
      </c>
    </row>
    <row r="18931" spans="1:6" x14ac:dyDescent="0.2">
      <c r="A18931" s="42" t="s">
        <v>5767</v>
      </c>
      <c r="B18931" s="42" t="s">
        <v>8462</v>
      </c>
      <c r="C18931">
        <v>2014</v>
      </c>
      <c r="D18931" s="42" t="s">
        <v>8691</v>
      </c>
      <c r="E18931" t="b">
        <v>0</v>
      </c>
      <c r="F18931" s="42" t="s">
        <v>8688</v>
      </c>
    </row>
    <row r="18932" spans="1:6" x14ac:dyDescent="0.2">
      <c r="A18932" s="42" t="s">
        <v>5767</v>
      </c>
      <c r="B18932" s="42" t="s">
        <v>8462</v>
      </c>
      <c r="C18932">
        <v>2015</v>
      </c>
      <c r="D18932" s="42" t="s">
        <v>8692</v>
      </c>
      <c r="E18932" t="b">
        <v>0</v>
      </c>
      <c r="F18932" s="42" t="s">
        <v>8688</v>
      </c>
    </row>
    <row r="18933" spans="1:6" x14ac:dyDescent="0.2">
      <c r="A18933" s="42" t="s">
        <v>5767</v>
      </c>
      <c r="B18933" s="42" t="s">
        <v>8462</v>
      </c>
      <c r="C18933">
        <v>2016</v>
      </c>
      <c r="D18933" s="42" t="s">
        <v>8693</v>
      </c>
      <c r="E18933" t="b">
        <v>0</v>
      </c>
      <c r="F18933" s="42" t="s">
        <v>8688</v>
      </c>
    </row>
    <row r="18934" spans="1:6" x14ac:dyDescent="0.2">
      <c r="A18934" s="42" t="s">
        <v>5767</v>
      </c>
      <c r="B18934" s="42" t="s">
        <v>8464</v>
      </c>
      <c r="C18934">
        <v>2010</v>
      </c>
      <c r="D18934" s="42" t="s">
        <v>8547</v>
      </c>
      <c r="E18934" t="b">
        <v>0</v>
      </c>
      <c r="F18934" s="42" t="s">
        <v>8688</v>
      </c>
    </row>
    <row r="18935" spans="1:6" x14ac:dyDescent="0.2">
      <c r="A18935" s="42" t="s">
        <v>5767</v>
      </c>
      <c r="B18935" s="42" t="s">
        <v>8464</v>
      </c>
      <c r="C18935">
        <v>2011</v>
      </c>
      <c r="D18935" s="42" t="s">
        <v>8695</v>
      </c>
      <c r="E18935" t="b">
        <v>0</v>
      </c>
      <c r="F18935" s="42" t="s">
        <v>8688</v>
      </c>
    </row>
    <row r="18936" spans="1:6" x14ac:dyDescent="0.2">
      <c r="A18936" s="42" t="s">
        <v>5767</v>
      </c>
      <c r="B18936" s="42" t="s">
        <v>8464</v>
      </c>
      <c r="C18936">
        <v>2012</v>
      </c>
      <c r="D18936" s="42" t="s">
        <v>8696</v>
      </c>
      <c r="E18936" t="b">
        <v>0</v>
      </c>
      <c r="F18936" s="42" t="s">
        <v>8688</v>
      </c>
    </row>
    <row r="18937" spans="1:6" x14ac:dyDescent="0.2">
      <c r="A18937" s="42" t="s">
        <v>5767</v>
      </c>
      <c r="B18937" s="42" t="s">
        <v>8464</v>
      </c>
      <c r="C18937">
        <v>2013</v>
      </c>
      <c r="D18937" s="42" t="s">
        <v>8697</v>
      </c>
      <c r="E18937" t="b">
        <v>0</v>
      </c>
      <c r="F18937" s="42" t="s">
        <v>8688</v>
      </c>
    </row>
    <row r="18938" spans="1:6" x14ac:dyDescent="0.2">
      <c r="A18938" s="42" t="s">
        <v>5767</v>
      </c>
      <c r="B18938" s="42" t="s">
        <v>8464</v>
      </c>
      <c r="C18938">
        <v>2014</v>
      </c>
      <c r="D18938" s="42" t="s">
        <v>8460</v>
      </c>
      <c r="E18938" t="b">
        <v>0</v>
      </c>
      <c r="F18938" s="42" t="s">
        <v>8688</v>
      </c>
    </row>
    <row r="18939" spans="1:6" x14ac:dyDescent="0.2">
      <c r="A18939" s="42" t="s">
        <v>5767</v>
      </c>
      <c r="B18939" s="42" t="s">
        <v>8464</v>
      </c>
      <c r="C18939">
        <v>2015</v>
      </c>
      <c r="D18939" s="42" t="s">
        <v>8698</v>
      </c>
      <c r="E18939" t="b">
        <v>0</v>
      </c>
      <c r="F18939" s="42" t="s">
        <v>8688</v>
      </c>
    </row>
    <row r="18940" spans="1:6" x14ac:dyDescent="0.2">
      <c r="A18940" s="42" t="s">
        <v>5767</v>
      </c>
      <c r="B18940" s="42" t="s">
        <v>8464</v>
      </c>
      <c r="C18940">
        <v>2016</v>
      </c>
      <c r="D18940" s="42" t="s">
        <v>8699</v>
      </c>
      <c r="E18940" t="b">
        <v>0</v>
      </c>
      <c r="F18940" s="42" t="s">
        <v>8688</v>
      </c>
    </row>
    <row r="18941" spans="1:6" x14ac:dyDescent="0.2">
      <c r="A18941" s="42" t="s">
        <v>5771</v>
      </c>
      <c r="B18941" s="42" t="s">
        <v>8454</v>
      </c>
      <c r="C18941">
        <v>2013</v>
      </c>
      <c r="D18941" s="42" t="s">
        <v>8700</v>
      </c>
      <c r="E18941" t="b">
        <v>0</v>
      </c>
      <c r="F18941" s="42" t="s">
        <v>8701</v>
      </c>
    </row>
    <row r="18942" spans="1:6" x14ac:dyDescent="0.2">
      <c r="A18942" s="42" t="s">
        <v>5771</v>
      </c>
      <c r="B18942" s="42" t="s">
        <v>8454</v>
      </c>
      <c r="C18942">
        <v>2014</v>
      </c>
      <c r="D18942" s="42" t="s">
        <v>8702</v>
      </c>
      <c r="E18942" t="b">
        <v>0</v>
      </c>
      <c r="F18942" s="42" t="s">
        <v>8701</v>
      </c>
    </row>
    <row r="18943" spans="1:6" x14ac:dyDescent="0.2">
      <c r="A18943" s="42" t="s">
        <v>5771</v>
      </c>
      <c r="B18943" s="42" t="s">
        <v>8454</v>
      </c>
      <c r="C18943">
        <v>2015</v>
      </c>
      <c r="D18943" s="42" t="s">
        <v>8703</v>
      </c>
      <c r="E18943" t="b">
        <v>0</v>
      </c>
      <c r="F18943" s="42" t="s">
        <v>8701</v>
      </c>
    </row>
    <row r="18944" spans="1:6" x14ac:dyDescent="0.2">
      <c r="A18944" s="42" t="s">
        <v>5771</v>
      </c>
      <c r="B18944" s="42" t="s">
        <v>8454</v>
      </c>
      <c r="C18944">
        <v>2016</v>
      </c>
      <c r="D18944" s="42" t="s">
        <v>8704</v>
      </c>
      <c r="E18944" t="b">
        <v>0</v>
      </c>
      <c r="F18944" s="42" t="s">
        <v>8701</v>
      </c>
    </row>
    <row r="18945" spans="1:6" x14ac:dyDescent="0.2">
      <c r="A18945" s="42" t="s">
        <v>5771</v>
      </c>
      <c r="B18945" s="42" t="s">
        <v>8454</v>
      </c>
      <c r="C18945">
        <v>2017</v>
      </c>
      <c r="D18945" s="42" t="s">
        <v>8636</v>
      </c>
      <c r="E18945" t="b">
        <v>0</v>
      </c>
      <c r="F18945" s="42" t="s">
        <v>8701</v>
      </c>
    </row>
    <row r="18946" spans="1:6" x14ac:dyDescent="0.2">
      <c r="A18946" s="42" t="s">
        <v>5771</v>
      </c>
      <c r="B18946" s="42" t="s">
        <v>8454</v>
      </c>
      <c r="C18946">
        <v>2018</v>
      </c>
      <c r="D18946" s="42" t="s">
        <v>8705</v>
      </c>
      <c r="E18946" t="b">
        <v>0</v>
      </c>
      <c r="F18946" s="42" t="s">
        <v>8701</v>
      </c>
    </row>
    <row r="18947" spans="1:6" x14ac:dyDescent="0.2">
      <c r="A18947" s="42" t="s">
        <v>5771</v>
      </c>
      <c r="B18947" s="42" t="s">
        <v>8454</v>
      </c>
      <c r="C18947">
        <v>2019</v>
      </c>
      <c r="D18947" s="42" t="s">
        <v>8706</v>
      </c>
      <c r="E18947" t="b">
        <v>0</v>
      </c>
      <c r="F18947" s="42" t="s">
        <v>8701</v>
      </c>
    </row>
    <row r="18948" spans="1:6" x14ac:dyDescent="0.2">
      <c r="A18948" s="42" t="s">
        <v>5771</v>
      </c>
      <c r="B18948" s="42" t="s">
        <v>8462</v>
      </c>
      <c r="C18948">
        <v>2013</v>
      </c>
      <c r="D18948" s="42" t="s">
        <v>8491</v>
      </c>
      <c r="E18948" t="b">
        <v>0</v>
      </c>
      <c r="F18948" s="42" t="s">
        <v>8701</v>
      </c>
    </row>
    <row r="18949" spans="1:6" x14ac:dyDescent="0.2">
      <c r="A18949" s="42" t="s">
        <v>5771</v>
      </c>
      <c r="B18949" s="42" t="s">
        <v>8462</v>
      </c>
      <c r="C18949">
        <v>2014</v>
      </c>
      <c r="D18949" s="42" t="s">
        <v>8707</v>
      </c>
      <c r="E18949" t="b">
        <v>0</v>
      </c>
      <c r="F18949" s="42" t="s">
        <v>8701</v>
      </c>
    </row>
    <row r="18950" spans="1:6" x14ac:dyDescent="0.2">
      <c r="A18950" s="42" t="s">
        <v>5771</v>
      </c>
      <c r="B18950" s="42" t="s">
        <v>8462</v>
      </c>
      <c r="C18950">
        <v>2015</v>
      </c>
      <c r="D18950" s="42" t="s">
        <v>8708</v>
      </c>
      <c r="E18950" t="b">
        <v>0</v>
      </c>
      <c r="F18950" s="42" t="s">
        <v>8701</v>
      </c>
    </row>
    <row r="18951" spans="1:6" x14ac:dyDescent="0.2">
      <c r="A18951" s="42" t="s">
        <v>5771</v>
      </c>
      <c r="B18951" s="42" t="s">
        <v>8462</v>
      </c>
      <c r="C18951">
        <v>2016</v>
      </c>
      <c r="D18951" s="42" t="s">
        <v>8709</v>
      </c>
      <c r="E18951" t="b">
        <v>0</v>
      </c>
      <c r="F18951" s="42" t="s">
        <v>8701</v>
      </c>
    </row>
    <row r="18952" spans="1:6" x14ac:dyDescent="0.2">
      <c r="A18952" s="42" t="s">
        <v>5771</v>
      </c>
      <c r="B18952" s="42" t="s">
        <v>8462</v>
      </c>
      <c r="C18952">
        <v>2017</v>
      </c>
      <c r="D18952" s="42" t="s">
        <v>8710</v>
      </c>
      <c r="E18952" t="b">
        <v>0</v>
      </c>
      <c r="F18952" s="42" t="s">
        <v>8701</v>
      </c>
    </row>
    <row r="18953" spans="1:6" x14ac:dyDescent="0.2">
      <c r="A18953" s="42" t="s">
        <v>5771</v>
      </c>
      <c r="B18953" s="42" t="s">
        <v>8462</v>
      </c>
      <c r="C18953">
        <v>2018</v>
      </c>
      <c r="D18953" s="42" t="s">
        <v>8711</v>
      </c>
      <c r="E18953" t="b">
        <v>0</v>
      </c>
      <c r="F18953" s="42" t="s">
        <v>8701</v>
      </c>
    </row>
    <row r="18954" spans="1:6" x14ac:dyDescent="0.2">
      <c r="A18954" s="42" t="s">
        <v>5771</v>
      </c>
      <c r="B18954" s="42" t="s">
        <v>8462</v>
      </c>
      <c r="C18954">
        <v>2019</v>
      </c>
      <c r="D18954" s="42" t="s">
        <v>8706</v>
      </c>
      <c r="E18954" t="b">
        <v>0</v>
      </c>
      <c r="F18954" s="42" t="s">
        <v>8701</v>
      </c>
    </row>
    <row r="18955" spans="1:6" x14ac:dyDescent="0.2">
      <c r="A18955" s="42" t="s">
        <v>5771</v>
      </c>
      <c r="B18955" s="42" t="s">
        <v>8464</v>
      </c>
      <c r="C18955">
        <v>2013</v>
      </c>
      <c r="D18955" s="42" t="s">
        <v>8712</v>
      </c>
      <c r="E18955" t="b">
        <v>0</v>
      </c>
      <c r="F18955" s="42" t="s">
        <v>8701</v>
      </c>
    </row>
    <row r="18956" spans="1:6" x14ac:dyDescent="0.2">
      <c r="A18956" s="42" t="s">
        <v>5771</v>
      </c>
      <c r="B18956" s="42" t="s">
        <v>8464</v>
      </c>
      <c r="C18956">
        <v>2014</v>
      </c>
      <c r="D18956" s="42" t="s">
        <v>8713</v>
      </c>
      <c r="E18956" t="b">
        <v>0</v>
      </c>
      <c r="F18956" s="42" t="s">
        <v>8701</v>
      </c>
    </row>
    <row r="18957" spans="1:6" x14ac:dyDescent="0.2">
      <c r="A18957" s="42" t="s">
        <v>5771</v>
      </c>
      <c r="B18957" s="42" t="s">
        <v>8464</v>
      </c>
      <c r="C18957">
        <v>2015</v>
      </c>
      <c r="D18957" s="42" t="s">
        <v>8607</v>
      </c>
      <c r="E18957" t="b">
        <v>0</v>
      </c>
      <c r="F18957" s="42" t="s">
        <v>8701</v>
      </c>
    </row>
    <row r="18958" spans="1:6" x14ac:dyDescent="0.2">
      <c r="A18958" s="42" t="s">
        <v>5771</v>
      </c>
      <c r="B18958" s="42" t="s">
        <v>8464</v>
      </c>
      <c r="C18958">
        <v>2016</v>
      </c>
      <c r="D18958" s="42" t="s">
        <v>8714</v>
      </c>
      <c r="E18958" t="b">
        <v>0</v>
      </c>
      <c r="F18958" s="42" t="s">
        <v>8701</v>
      </c>
    </row>
    <row r="18959" spans="1:6" x14ac:dyDescent="0.2">
      <c r="A18959" s="42" t="s">
        <v>5771</v>
      </c>
      <c r="B18959" s="42" t="s">
        <v>8464</v>
      </c>
      <c r="C18959">
        <v>2017</v>
      </c>
      <c r="D18959" s="42" t="s">
        <v>8715</v>
      </c>
      <c r="E18959" t="b">
        <v>0</v>
      </c>
      <c r="F18959" s="42" t="s">
        <v>8701</v>
      </c>
    </row>
    <row r="18960" spans="1:6" x14ac:dyDescent="0.2">
      <c r="A18960" s="42" t="s">
        <v>5771</v>
      </c>
      <c r="B18960" s="42" t="s">
        <v>8464</v>
      </c>
      <c r="C18960">
        <v>2018</v>
      </c>
      <c r="D18960" s="42" t="s">
        <v>8608</v>
      </c>
      <c r="E18960" t="b">
        <v>0</v>
      </c>
      <c r="F18960" s="42" t="s">
        <v>8701</v>
      </c>
    </row>
    <row r="18961" spans="1:6" x14ac:dyDescent="0.2">
      <c r="A18961" s="42" t="s">
        <v>5771</v>
      </c>
      <c r="B18961" s="42" t="s">
        <v>8464</v>
      </c>
      <c r="C18961">
        <v>2019</v>
      </c>
      <c r="D18961" s="42" t="s">
        <v>8560</v>
      </c>
      <c r="E18961" t="b">
        <v>0</v>
      </c>
      <c r="F18961" s="42" t="s">
        <v>8701</v>
      </c>
    </row>
    <row r="18962" spans="1:6" x14ac:dyDescent="0.2">
      <c r="A18962" s="42" t="s">
        <v>5773</v>
      </c>
      <c r="B18962" s="42" t="s">
        <v>8454</v>
      </c>
      <c r="C18962">
        <v>2010</v>
      </c>
      <c r="D18962" s="42" t="s">
        <v>9085</v>
      </c>
      <c r="E18962" t="b">
        <v>0</v>
      </c>
      <c r="F18962" s="42" t="s">
        <v>10903</v>
      </c>
    </row>
    <row r="18963" spans="1:6" x14ac:dyDescent="0.2">
      <c r="A18963" s="42" t="s">
        <v>5773</v>
      </c>
      <c r="B18963" s="42" t="s">
        <v>8454</v>
      </c>
      <c r="C18963">
        <v>2011</v>
      </c>
      <c r="D18963" s="42" t="s">
        <v>10472</v>
      </c>
      <c r="E18963" t="b">
        <v>0</v>
      </c>
      <c r="F18963" s="42" t="s">
        <v>10903</v>
      </c>
    </row>
    <row r="18964" spans="1:6" x14ac:dyDescent="0.2">
      <c r="A18964" s="42" t="s">
        <v>5773</v>
      </c>
      <c r="B18964" s="42" t="s">
        <v>8454</v>
      </c>
      <c r="C18964">
        <v>2012</v>
      </c>
      <c r="D18964" s="42" t="s">
        <v>9810</v>
      </c>
      <c r="E18964" t="b">
        <v>0</v>
      </c>
      <c r="F18964" s="42" t="s">
        <v>10903</v>
      </c>
    </row>
    <row r="18965" spans="1:6" x14ac:dyDescent="0.2">
      <c r="A18965" s="42" t="s">
        <v>5773</v>
      </c>
      <c r="B18965" s="42" t="s">
        <v>8454</v>
      </c>
      <c r="C18965">
        <v>2013</v>
      </c>
      <c r="D18965" s="42" t="s">
        <v>10904</v>
      </c>
      <c r="E18965" t="b">
        <v>0</v>
      </c>
      <c r="F18965" s="42" t="s">
        <v>10903</v>
      </c>
    </row>
    <row r="18966" spans="1:6" x14ac:dyDescent="0.2">
      <c r="A18966" s="42" t="s">
        <v>5773</v>
      </c>
      <c r="B18966" s="42" t="s">
        <v>8454</v>
      </c>
      <c r="C18966">
        <v>2014</v>
      </c>
      <c r="D18966" s="42" t="s">
        <v>8499</v>
      </c>
      <c r="E18966" t="b">
        <v>0</v>
      </c>
      <c r="F18966" s="42" t="s">
        <v>10903</v>
      </c>
    </row>
    <row r="18967" spans="1:6" x14ac:dyDescent="0.2">
      <c r="A18967" s="42" t="s">
        <v>5773</v>
      </c>
      <c r="B18967" s="42" t="s">
        <v>8454</v>
      </c>
      <c r="C18967">
        <v>2015</v>
      </c>
      <c r="D18967" s="42" t="s">
        <v>10905</v>
      </c>
      <c r="E18967" t="b">
        <v>0</v>
      </c>
      <c r="F18967" s="42" t="s">
        <v>10903</v>
      </c>
    </row>
    <row r="18968" spans="1:6" x14ac:dyDescent="0.2">
      <c r="A18968" s="42" t="s">
        <v>5773</v>
      </c>
      <c r="B18968" s="42" t="s">
        <v>8454</v>
      </c>
      <c r="C18968">
        <v>2016</v>
      </c>
      <c r="D18968" s="42" t="s">
        <v>9682</v>
      </c>
      <c r="E18968" t="b">
        <v>0</v>
      </c>
      <c r="F18968" s="42" t="s">
        <v>10903</v>
      </c>
    </row>
    <row r="18969" spans="1:6" x14ac:dyDescent="0.2">
      <c r="A18969" s="42" t="s">
        <v>5773</v>
      </c>
      <c r="B18969" s="42" t="s">
        <v>8462</v>
      </c>
      <c r="C18969">
        <v>2010</v>
      </c>
      <c r="D18969" s="42" t="s">
        <v>9085</v>
      </c>
      <c r="E18969" t="b">
        <v>0</v>
      </c>
      <c r="F18969" s="42" t="s">
        <v>10903</v>
      </c>
    </row>
    <row r="18970" spans="1:6" x14ac:dyDescent="0.2">
      <c r="A18970" s="42" t="s">
        <v>5773</v>
      </c>
      <c r="B18970" s="42" t="s">
        <v>8462</v>
      </c>
      <c r="C18970">
        <v>2011</v>
      </c>
      <c r="D18970" s="42" t="s">
        <v>10472</v>
      </c>
      <c r="E18970" t="b">
        <v>0</v>
      </c>
      <c r="F18970" s="42" t="s">
        <v>10903</v>
      </c>
    </row>
    <row r="18971" spans="1:6" x14ac:dyDescent="0.2">
      <c r="A18971" s="42" t="s">
        <v>5773</v>
      </c>
      <c r="B18971" s="42" t="s">
        <v>8462</v>
      </c>
      <c r="C18971">
        <v>2012</v>
      </c>
      <c r="D18971" s="42" t="s">
        <v>9810</v>
      </c>
      <c r="E18971" t="b">
        <v>0</v>
      </c>
      <c r="F18971" s="42" t="s">
        <v>10903</v>
      </c>
    </row>
    <row r="18972" spans="1:6" x14ac:dyDescent="0.2">
      <c r="A18972" s="42" t="s">
        <v>5773</v>
      </c>
      <c r="B18972" s="42" t="s">
        <v>8462</v>
      </c>
      <c r="C18972">
        <v>2013</v>
      </c>
      <c r="D18972" s="42" t="s">
        <v>10904</v>
      </c>
      <c r="E18972" t="b">
        <v>0</v>
      </c>
      <c r="F18972" s="42" t="s">
        <v>10903</v>
      </c>
    </row>
    <row r="18973" spans="1:6" x14ac:dyDescent="0.2">
      <c r="A18973" s="42" t="s">
        <v>5773</v>
      </c>
      <c r="B18973" s="42" t="s">
        <v>8462</v>
      </c>
      <c r="C18973">
        <v>2014</v>
      </c>
      <c r="D18973" s="42" t="s">
        <v>8499</v>
      </c>
      <c r="E18973" t="b">
        <v>0</v>
      </c>
      <c r="F18973" s="42" t="s">
        <v>10903</v>
      </c>
    </row>
    <row r="18974" spans="1:6" x14ac:dyDescent="0.2">
      <c r="A18974" s="42" t="s">
        <v>5773</v>
      </c>
      <c r="B18974" s="42" t="s">
        <v>8462</v>
      </c>
      <c r="C18974">
        <v>2015</v>
      </c>
      <c r="D18974" s="42" t="s">
        <v>10905</v>
      </c>
      <c r="E18974" t="b">
        <v>0</v>
      </c>
      <c r="F18974" s="42" t="s">
        <v>10903</v>
      </c>
    </row>
    <row r="18975" spans="1:6" x14ac:dyDescent="0.2">
      <c r="A18975" s="42" t="s">
        <v>5773</v>
      </c>
      <c r="B18975" s="42" t="s">
        <v>8462</v>
      </c>
      <c r="C18975">
        <v>2016</v>
      </c>
      <c r="D18975" s="42" t="s">
        <v>9682</v>
      </c>
      <c r="E18975" t="b">
        <v>0</v>
      </c>
      <c r="F18975" s="42" t="s">
        <v>10903</v>
      </c>
    </row>
    <row r="18976" spans="1:6" x14ac:dyDescent="0.2">
      <c r="A18976" s="42" t="s">
        <v>5773</v>
      </c>
      <c r="B18976" s="42" t="s">
        <v>8464</v>
      </c>
      <c r="C18976">
        <v>2010</v>
      </c>
      <c r="D18976" s="42" t="s">
        <v>8638</v>
      </c>
      <c r="E18976" t="b">
        <v>0</v>
      </c>
      <c r="F18976" s="42" t="s">
        <v>10903</v>
      </c>
    </row>
    <row r="18977" spans="1:6" x14ac:dyDescent="0.2">
      <c r="A18977" s="42" t="s">
        <v>5773</v>
      </c>
      <c r="B18977" s="42" t="s">
        <v>8464</v>
      </c>
      <c r="C18977">
        <v>2011</v>
      </c>
      <c r="D18977" s="42" t="s">
        <v>8638</v>
      </c>
      <c r="E18977" t="b">
        <v>0</v>
      </c>
      <c r="F18977" s="42" t="s">
        <v>10903</v>
      </c>
    </row>
    <row r="18978" spans="1:6" x14ac:dyDescent="0.2">
      <c r="A18978" s="42" t="s">
        <v>5773</v>
      </c>
      <c r="B18978" s="42" t="s">
        <v>8464</v>
      </c>
      <c r="C18978">
        <v>2012</v>
      </c>
      <c r="D18978" s="42" t="s">
        <v>8638</v>
      </c>
      <c r="E18978" t="b">
        <v>0</v>
      </c>
      <c r="F18978" s="42" t="s">
        <v>10903</v>
      </c>
    </row>
    <row r="18979" spans="1:6" x14ac:dyDescent="0.2">
      <c r="A18979" s="42" t="s">
        <v>5773</v>
      </c>
      <c r="B18979" s="42" t="s">
        <v>8464</v>
      </c>
      <c r="C18979">
        <v>2013</v>
      </c>
      <c r="D18979" s="42" t="s">
        <v>8598</v>
      </c>
      <c r="E18979" t="b">
        <v>0</v>
      </c>
      <c r="F18979" s="42" t="s">
        <v>10903</v>
      </c>
    </row>
    <row r="18980" spans="1:6" x14ac:dyDescent="0.2">
      <c r="A18980" s="42" t="s">
        <v>5773</v>
      </c>
      <c r="B18980" s="42" t="s">
        <v>8464</v>
      </c>
      <c r="C18980">
        <v>2014</v>
      </c>
      <c r="D18980" s="42" t="s">
        <v>8598</v>
      </c>
      <c r="E18980" t="b">
        <v>0</v>
      </c>
      <c r="F18980" s="42" t="s">
        <v>10903</v>
      </c>
    </row>
    <row r="18981" spans="1:6" x14ac:dyDescent="0.2">
      <c r="A18981" s="42" t="s">
        <v>5773</v>
      </c>
      <c r="B18981" s="42" t="s">
        <v>8464</v>
      </c>
      <c r="C18981">
        <v>2015</v>
      </c>
      <c r="D18981" s="42" t="s">
        <v>8598</v>
      </c>
      <c r="E18981" t="b">
        <v>0</v>
      </c>
      <c r="F18981" s="42" t="s">
        <v>10903</v>
      </c>
    </row>
    <row r="18982" spans="1:6" x14ac:dyDescent="0.2">
      <c r="A18982" s="42" t="s">
        <v>5773</v>
      </c>
      <c r="B18982" s="42" t="s">
        <v>8464</v>
      </c>
      <c r="C18982">
        <v>2016</v>
      </c>
      <c r="D18982" s="42" t="s">
        <v>8971</v>
      </c>
      <c r="E18982" t="b">
        <v>0</v>
      </c>
      <c r="F18982" s="42" t="s">
        <v>10903</v>
      </c>
    </row>
    <row r="18983" spans="1:6" x14ac:dyDescent="0.2">
      <c r="A18983" s="42" t="s">
        <v>5779</v>
      </c>
      <c r="B18983" s="42" t="s">
        <v>8454</v>
      </c>
      <c r="C18983">
        <v>2013</v>
      </c>
      <c r="D18983" s="42" t="s">
        <v>9172</v>
      </c>
      <c r="E18983" t="b">
        <v>0</v>
      </c>
      <c r="F18983" s="42" t="s">
        <v>10944</v>
      </c>
    </row>
    <row r="18984" spans="1:6" x14ac:dyDescent="0.2">
      <c r="A18984" s="42" t="s">
        <v>5779</v>
      </c>
      <c r="B18984" s="42" t="s">
        <v>8454</v>
      </c>
      <c r="C18984">
        <v>2014</v>
      </c>
      <c r="D18984" s="42" t="s">
        <v>8588</v>
      </c>
      <c r="E18984" t="b">
        <v>0</v>
      </c>
      <c r="F18984" s="42" t="s">
        <v>10944</v>
      </c>
    </row>
    <row r="18985" spans="1:6" x14ac:dyDescent="0.2">
      <c r="A18985" s="42" t="s">
        <v>5779</v>
      </c>
      <c r="B18985" s="42" t="s">
        <v>8454</v>
      </c>
      <c r="C18985">
        <v>2015</v>
      </c>
      <c r="D18985" s="42" t="s">
        <v>8608</v>
      </c>
      <c r="E18985" t="b">
        <v>0</v>
      </c>
      <c r="F18985" s="42" t="s">
        <v>10944</v>
      </c>
    </row>
    <row r="18986" spans="1:6" x14ac:dyDescent="0.2">
      <c r="A18986" s="42" t="s">
        <v>5779</v>
      </c>
      <c r="B18986" s="42" t="s">
        <v>8454</v>
      </c>
      <c r="C18986">
        <v>2016</v>
      </c>
      <c r="D18986" s="42" t="s">
        <v>8639</v>
      </c>
      <c r="E18986" t="b">
        <v>0</v>
      </c>
      <c r="F18986" s="42" t="s">
        <v>10944</v>
      </c>
    </row>
    <row r="18987" spans="1:6" x14ac:dyDescent="0.2">
      <c r="A18987" s="42" t="s">
        <v>5779</v>
      </c>
      <c r="B18987" s="42" t="s">
        <v>8454</v>
      </c>
      <c r="C18987">
        <v>2017</v>
      </c>
      <c r="D18987" s="42" t="s">
        <v>9019</v>
      </c>
      <c r="E18987" t="b">
        <v>0</v>
      </c>
      <c r="F18987" s="42" t="s">
        <v>10944</v>
      </c>
    </row>
    <row r="18988" spans="1:6" x14ac:dyDescent="0.2">
      <c r="A18988" s="42" t="s">
        <v>5779</v>
      </c>
      <c r="B18988" s="42" t="s">
        <v>8454</v>
      </c>
      <c r="C18988">
        <v>2018</v>
      </c>
      <c r="D18988" s="42" t="s">
        <v>8828</v>
      </c>
      <c r="E18988" t="b">
        <v>0</v>
      </c>
      <c r="F18988" s="42" t="s">
        <v>10944</v>
      </c>
    </row>
    <row r="18989" spans="1:6" x14ac:dyDescent="0.2">
      <c r="A18989" s="42" t="s">
        <v>5779</v>
      </c>
      <c r="B18989" s="42" t="s">
        <v>8454</v>
      </c>
      <c r="C18989">
        <v>2019</v>
      </c>
      <c r="D18989" s="42" t="s">
        <v>9318</v>
      </c>
      <c r="E18989" t="b">
        <v>0</v>
      </c>
      <c r="F18989" s="42" t="s">
        <v>10944</v>
      </c>
    </row>
    <row r="18990" spans="1:6" x14ac:dyDescent="0.2">
      <c r="A18990" s="42" t="s">
        <v>5779</v>
      </c>
      <c r="B18990" s="42" t="s">
        <v>8462</v>
      </c>
      <c r="C18990">
        <v>2013</v>
      </c>
      <c r="D18990" s="42" t="s">
        <v>8968</v>
      </c>
      <c r="E18990" t="b">
        <v>0</v>
      </c>
      <c r="F18990" s="42" t="s">
        <v>10944</v>
      </c>
    </row>
    <row r="18991" spans="1:6" x14ac:dyDescent="0.2">
      <c r="A18991" s="42" t="s">
        <v>5779</v>
      </c>
      <c r="B18991" s="42" t="s">
        <v>8462</v>
      </c>
      <c r="C18991">
        <v>2014</v>
      </c>
      <c r="D18991" s="42" t="s">
        <v>9165</v>
      </c>
      <c r="E18991" t="b">
        <v>0</v>
      </c>
      <c r="F18991" s="42" t="s">
        <v>10944</v>
      </c>
    </row>
    <row r="18992" spans="1:6" x14ac:dyDescent="0.2">
      <c r="A18992" s="42" t="s">
        <v>5779</v>
      </c>
      <c r="B18992" s="42" t="s">
        <v>8462</v>
      </c>
      <c r="C18992">
        <v>2015</v>
      </c>
      <c r="D18992" s="42" t="s">
        <v>8597</v>
      </c>
      <c r="E18992" t="b">
        <v>0</v>
      </c>
      <c r="F18992" s="42" t="s">
        <v>10944</v>
      </c>
    </row>
    <row r="18993" spans="1:6" x14ac:dyDescent="0.2">
      <c r="A18993" s="42" t="s">
        <v>5779</v>
      </c>
      <c r="B18993" s="42" t="s">
        <v>8462</v>
      </c>
      <c r="C18993">
        <v>2016</v>
      </c>
      <c r="D18993" s="42" t="s">
        <v>8607</v>
      </c>
      <c r="E18993" t="b">
        <v>0</v>
      </c>
      <c r="F18993" s="42" t="s">
        <v>10944</v>
      </c>
    </row>
    <row r="18994" spans="1:6" x14ac:dyDescent="0.2">
      <c r="A18994" s="42" t="s">
        <v>5779</v>
      </c>
      <c r="B18994" s="42" t="s">
        <v>8462</v>
      </c>
      <c r="C18994">
        <v>2017</v>
      </c>
      <c r="D18994" s="42" t="s">
        <v>8681</v>
      </c>
      <c r="E18994" t="b">
        <v>0</v>
      </c>
      <c r="F18994" s="42" t="s">
        <v>10944</v>
      </c>
    </row>
    <row r="18995" spans="1:6" x14ac:dyDescent="0.2">
      <c r="A18995" s="42" t="s">
        <v>5779</v>
      </c>
      <c r="B18995" s="42" t="s">
        <v>8462</v>
      </c>
      <c r="C18995">
        <v>2018</v>
      </c>
      <c r="D18995" s="42" t="s">
        <v>8934</v>
      </c>
      <c r="E18995" t="b">
        <v>0</v>
      </c>
      <c r="F18995" s="42" t="s">
        <v>10944</v>
      </c>
    </row>
    <row r="18996" spans="1:6" x14ac:dyDescent="0.2">
      <c r="A18996" s="42" t="s">
        <v>5779</v>
      </c>
      <c r="B18996" s="42" t="s">
        <v>8462</v>
      </c>
      <c r="C18996">
        <v>2019</v>
      </c>
      <c r="D18996" s="42" t="s">
        <v>8982</v>
      </c>
      <c r="E18996" t="b">
        <v>0</v>
      </c>
      <c r="F18996" s="42" t="s">
        <v>10944</v>
      </c>
    </row>
    <row r="18997" spans="1:6" x14ac:dyDescent="0.2">
      <c r="A18997" s="42" t="s">
        <v>5779</v>
      </c>
      <c r="B18997" s="42" t="s">
        <v>8464</v>
      </c>
      <c r="C18997">
        <v>2013</v>
      </c>
      <c r="D18997" s="42" t="s">
        <v>8496</v>
      </c>
      <c r="E18997" t="b">
        <v>0</v>
      </c>
      <c r="F18997" s="42" t="s">
        <v>10944</v>
      </c>
    </row>
    <row r="18998" spans="1:6" x14ac:dyDescent="0.2">
      <c r="A18998" s="42" t="s">
        <v>5779</v>
      </c>
      <c r="B18998" s="42" t="s">
        <v>8464</v>
      </c>
      <c r="C18998">
        <v>2014</v>
      </c>
      <c r="D18998" s="42" t="s">
        <v>8496</v>
      </c>
      <c r="E18998" t="b">
        <v>0</v>
      </c>
      <c r="F18998" s="42" t="s">
        <v>10944</v>
      </c>
    </row>
    <row r="18999" spans="1:6" x14ac:dyDescent="0.2">
      <c r="A18999" s="42" t="s">
        <v>5779</v>
      </c>
      <c r="B18999" s="42" t="s">
        <v>8464</v>
      </c>
      <c r="C18999">
        <v>2015</v>
      </c>
      <c r="D18999" s="42" t="s">
        <v>8496</v>
      </c>
      <c r="E18999" t="b">
        <v>0</v>
      </c>
      <c r="F18999" s="42" t="s">
        <v>10944</v>
      </c>
    </row>
    <row r="19000" spans="1:6" x14ac:dyDescent="0.2">
      <c r="A19000" s="42" t="s">
        <v>5779</v>
      </c>
      <c r="B19000" s="42" t="s">
        <v>8464</v>
      </c>
      <c r="C19000">
        <v>2016</v>
      </c>
      <c r="D19000" s="42" t="s">
        <v>8496</v>
      </c>
      <c r="E19000" t="b">
        <v>0</v>
      </c>
      <c r="F19000" s="42" t="s">
        <v>10944</v>
      </c>
    </row>
    <row r="19001" spans="1:6" x14ac:dyDescent="0.2">
      <c r="A19001" s="42" t="s">
        <v>5779</v>
      </c>
      <c r="B19001" s="42" t="s">
        <v>8464</v>
      </c>
      <c r="C19001">
        <v>2017</v>
      </c>
      <c r="D19001" s="42" t="s">
        <v>8496</v>
      </c>
      <c r="E19001" t="b">
        <v>0</v>
      </c>
      <c r="F19001" s="42" t="s">
        <v>10944</v>
      </c>
    </row>
    <row r="19002" spans="1:6" x14ac:dyDescent="0.2">
      <c r="A19002" s="42" t="s">
        <v>5779</v>
      </c>
      <c r="B19002" s="42" t="s">
        <v>8464</v>
      </c>
      <c r="C19002">
        <v>2018</v>
      </c>
      <c r="D19002" s="42" t="s">
        <v>8496</v>
      </c>
      <c r="E19002" t="b">
        <v>0</v>
      </c>
      <c r="F19002" s="42" t="s">
        <v>10944</v>
      </c>
    </row>
    <row r="19003" spans="1:6" x14ac:dyDescent="0.2">
      <c r="A19003" s="42" t="s">
        <v>5779</v>
      </c>
      <c r="B19003" s="42" t="s">
        <v>8464</v>
      </c>
      <c r="C19003">
        <v>2019</v>
      </c>
      <c r="D19003" s="42" t="s">
        <v>8496</v>
      </c>
      <c r="E19003" t="b">
        <v>0</v>
      </c>
      <c r="F19003" s="42" t="s">
        <v>10944</v>
      </c>
    </row>
    <row r="19004" spans="1:6" x14ac:dyDescent="0.2">
      <c r="A19004" s="42" t="s">
        <v>5781</v>
      </c>
      <c r="B19004" s="42" t="s">
        <v>8454</v>
      </c>
      <c r="C19004">
        <v>2014</v>
      </c>
      <c r="D19004" s="42" t="s">
        <v>8465</v>
      </c>
      <c r="E19004" t="b">
        <v>0</v>
      </c>
      <c r="F19004" s="42" t="s">
        <v>8718</v>
      </c>
    </row>
    <row r="19005" spans="1:6" x14ac:dyDescent="0.2">
      <c r="A19005" s="42" t="s">
        <v>5781</v>
      </c>
      <c r="B19005" s="42" t="s">
        <v>8454</v>
      </c>
      <c r="C19005">
        <v>2015</v>
      </c>
      <c r="D19005" s="42" t="s">
        <v>8719</v>
      </c>
      <c r="E19005" t="b">
        <v>0</v>
      </c>
      <c r="F19005" s="42" t="s">
        <v>8718</v>
      </c>
    </row>
    <row r="19006" spans="1:6" x14ac:dyDescent="0.2">
      <c r="A19006" s="42" t="s">
        <v>5781</v>
      </c>
      <c r="B19006" s="42" t="s">
        <v>8454</v>
      </c>
      <c r="C19006">
        <v>2016</v>
      </c>
      <c r="D19006" s="42" t="s">
        <v>8720</v>
      </c>
      <c r="E19006" t="b">
        <v>0</v>
      </c>
      <c r="F19006" s="42" t="s">
        <v>8718</v>
      </c>
    </row>
    <row r="19007" spans="1:6" x14ac:dyDescent="0.2">
      <c r="A19007" s="42" t="s">
        <v>5781</v>
      </c>
      <c r="B19007" s="42" t="s">
        <v>8454</v>
      </c>
      <c r="C19007">
        <v>2017</v>
      </c>
      <c r="D19007" s="42" t="s">
        <v>8721</v>
      </c>
      <c r="E19007" t="b">
        <v>0</v>
      </c>
      <c r="F19007" s="42" t="s">
        <v>8718</v>
      </c>
    </row>
    <row r="19008" spans="1:6" x14ac:dyDescent="0.2">
      <c r="A19008" s="42" t="s">
        <v>5781</v>
      </c>
      <c r="B19008" s="42" t="s">
        <v>8454</v>
      </c>
      <c r="C19008">
        <v>2018</v>
      </c>
      <c r="D19008" s="42" t="s">
        <v>8722</v>
      </c>
      <c r="E19008" t="b">
        <v>0</v>
      </c>
      <c r="F19008" s="42" t="s">
        <v>8718</v>
      </c>
    </row>
    <row r="19009" spans="1:6" x14ac:dyDescent="0.2">
      <c r="A19009" s="42" t="s">
        <v>5781</v>
      </c>
      <c r="B19009" s="42" t="s">
        <v>8454</v>
      </c>
      <c r="C19009">
        <v>2019</v>
      </c>
      <c r="D19009" s="42" t="s">
        <v>8723</v>
      </c>
      <c r="E19009" t="b">
        <v>0</v>
      </c>
      <c r="F19009" s="42" t="s">
        <v>8718</v>
      </c>
    </row>
    <row r="19010" spans="1:6" x14ac:dyDescent="0.2">
      <c r="A19010" s="42" t="s">
        <v>5781</v>
      </c>
      <c r="B19010" s="42" t="s">
        <v>8454</v>
      </c>
      <c r="C19010">
        <v>2020</v>
      </c>
      <c r="D19010" s="42" t="s">
        <v>8724</v>
      </c>
      <c r="E19010" t="b">
        <v>0</v>
      </c>
      <c r="F19010" s="42" t="s">
        <v>8718</v>
      </c>
    </row>
    <row r="19011" spans="1:6" x14ac:dyDescent="0.2">
      <c r="A19011" s="42" t="s">
        <v>5781</v>
      </c>
      <c r="B19011" s="42" t="s">
        <v>8462</v>
      </c>
      <c r="C19011">
        <v>2014</v>
      </c>
      <c r="D19011" s="42" t="s">
        <v>8725</v>
      </c>
      <c r="E19011" t="b">
        <v>0</v>
      </c>
      <c r="F19011" s="42" t="s">
        <v>8718</v>
      </c>
    </row>
    <row r="19012" spans="1:6" x14ac:dyDescent="0.2">
      <c r="A19012" s="42" t="s">
        <v>5781</v>
      </c>
      <c r="B19012" s="42" t="s">
        <v>8462</v>
      </c>
      <c r="C19012">
        <v>2015</v>
      </c>
      <c r="D19012" s="42" t="s">
        <v>8719</v>
      </c>
      <c r="E19012" t="b">
        <v>0</v>
      </c>
      <c r="F19012" s="42" t="s">
        <v>8718</v>
      </c>
    </row>
    <row r="19013" spans="1:6" x14ac:dyDescent="0.2">
      <c r="A19013" s="42" t="s">
        <v>5781</v>
      </c>
      <c r="B19013" s="42" t="s">
        <v>8462</v>
      </c>
      <c r="C19013">
        <v>2016</v>
      </c>
      <c r="D19013" s="42" t="s">
        <v>8720</v>
      </c>
      <c r="E19013" t="b">
        <v>0</v>
      </c>
      <c r="F19013" s="42" t="s">
        <v>8718</v>
      </c>
    </row>
    <row r="19014" spans="1:6" x14ac:dyDescent="0.2">
      <c r="A19014" s="42" t="s">
        <v>5781</v>
      </c>
      <c r="B19014" s="42" t="s">
        <v>8462</v>
      </c>
      <c r="C19014">
        <v>2017</v>
      </c>
      <c r="D19014" s="42" t="s">
        <v>8721</v>
      </c>
      <c r="E19014" t="b">
        <v>0</v>
      </c>
      <c r="F19014" s="42" t="s">
        <v>8718</v>
      </c>
    </row>
    <row r="19015" spans="1:6" x14ac:dyDescent="0.2">
      <c r="A19015" s="42" t="s">
        <v>5781</v>
      </c>
      <c r="B19015" s="42" t="s">
        <v>8462</v>
      </c>
      <c r="C19015">
        <v>2018</v>
      </c>
      <c r="D19015" s="42" t="s">
        <v>8722</v>
      </c>
      <c r="E19015" t="b">
        <v>0</v>
      </c>
      <c r="F19015" s="42" t="s">
        <v>8718</v>
      </c>
    </row>
    <row r="19016" spans="1:6" x14ac:dyDescent="0.2">
      <c r="A19016" s="42" t="s">
        <v>5781</v>
      </c>
      <c r="B19016" s="42" t="s">
        <v>8462</v>
      </c>
      <c r="C19016">
        <v>2019</v>
      </c>
      <c r="D19016" s="42" t="s">
        <v>8723</v>
      </c>
      <c r="E19016" t="b">
        <v>0</v>
      </c>
      <c r="F19016" s="42" t="s">
        <v>8718</v>
      </c>
    </row>
    <row r="19017" spans="1:6" x14ac:dyDescent="0.2">
      <c r="A19017" s="42" t="s">
        <v>5781</v>
      </c>
      <c r="B19017" s="42" t="s">
        <v>8462</v>
      </c>
      <c r="C19017">
        <v>2020</v>
      </c>
      <c r="D19017" s="42" t="s">
        <v>8482</v>
      </c>
      <c r="E19017" t="b">
        <v>0</v>
      </c>
      <c r="F19017" s="42" t="s">
        <v>8718</v>
      </c>
    </row>
    <row r="19018" spans="1:6" x14ac:dyDescent="0.2">
      <c r="A19018" s="42" t="s">
        <v>5781</v>
      </c>
      <c r="B19018" s="42" t="s">
        <v>8464</v>
      </c>
      <c r="C19018">
        <v>2014</v>
      </c>
      <c r="D19018" s="42" t="s">
        <v>8650</v>
      </c>
      <c r="E19018" t="b">
        <v>0</v>
      </c>
      <c r="F19018" s="42" t="s">
        <v>8718</v>
      </c>
    </row>
    <row r="19019" spans="1:6" x14ac:dyDescent="0.2">
      <c r="A19019" s="42" t="s">
        <v>5781</v>
      </c>
      <c r="B19019" s="42" t="s">
        <v>8464</v>
      </c>
      <c r="C19019">
        <v>2015</v>
      </c>
      <c r="D19019" s="42" t="s">
        <v>8726</v>
      </c>
      <c r="E19019" t="b">
        <v>0</v>
      </c>
      <c r="F19019" s="42" t="s">
        <v>8718</v>
      </c>
    </row>
    <row r="19020" spans="1:6" x14ac:dyDescent="0.2">
      <c r="A19020" s="42" t="s">
        <v>5781</v>
      </c>
      <c r="B19020" s="42" t="s">
        <v>8464</v>
      </c>
      <c r="C19020">
        <v>2016</v>
      </c>
      <c r="D19020" s="42" t="s">
        <v>8726</v>
      </c>
      <c r="E19020" t="b">
        <v>0</v>
      </c>
      <c r="F19020" s="42" t="s">
        <v>8718</v>
      </c>
    </row>
    <row r="19021" spans="1:6" x14ac:dyDescent="0.2">
      <c r="A19021" s="42" t="s">
        <v>5781</v>
      </c>
      <c r="B19021" s="42" t="s">
        <v>8464</v>
      </c>
      <c r="C19021">
        <v>2017</v>
      </c>
      <c r="D19021" s="42" t="s">
        <v>8727</v>
      </c>
      <c r="E19021" t="b">
        <v>0</v>
      </c>
      <c r="F19021" s="42" t="s">
        <v>8718</v>
      </c>
    </row>
    <row r="19022" spans="1:6" x14ac:dyDescent="0.2">
      <c r="A19022" s="42" t="s">
        <v>5781</v>
      </c>
      <c r="B19022" s="42" t="s">
        <v>8464</v>
      </c>
      <c r="C19022">
        <v>2018</v>
      </c>
      <c r="D19022" s="42" t="s">
        <v>8726</v>
      </c>
      <c r="E19022" t="b">
        <v>0</v>
      </c>
      <c r="F19022" s="42" t="s">
        <v>8718</v>
      </c>
    </row>
    <row r="19023" spans="1:6" x14ac:dyDescent="0.2">
      <c r="A19023" s="42" t="s">
        <v>5781</v>
      </c>
      <c r="B19023" s="42" t="s">
        <v>8464</v>
      </c>
      <c r="C19023">
        <v>2019</v>
      </c>
      <c r="D19023" s="42" t="s">
        <v>8598</v>
      </c>
      <c r="E19023" t="b">
        <v>0</v>
      </c>
      <c r="F19023" s="42" t="s">
        <v>8718</v>
      </c>
    </row>
    <row r="19024" spans="1:6" x14ac:dyDescent="0.2">
      <c r="A19024" s="42" t="s">
        <v>5781</v>
      </c>
      <c r="B19024" s="42" t="s">
        <v>8464</v>
      </c>
      <c r="C19024">
        <v>2020</v>
      </c>
      <c r="D19024" s="42" t="s">
        <v>8596</v>
      </c>
      <c r="E19024" t="b">
        <v>0</v>
      </c>
      <c r="F19024" s="42" t="s">
        <v>8718</v>
      </c>
    </row>
    <row r="19025" spans="1:6" x14ac:dyDescent="0.2">
      <c r="A19025" s="42" t="s">
        <v>5783</v>
      </c>
      <c r="B19025" s="42" t="s">
        <v>8454</v>
      </c>
      <c r="C19025">
        <v>2013</v>
      </c>
      <c r="D19025" s="42" t="s">
        <v>10986</v>
      </c>
      <c r="E19025" t="b">
        <v>0</v>
      </c>
      <c r="F19025" s="42" t="s">
        <v>10987</v>
      </c>
    </row>
    <row r="19026" spans="1:6" x14ac:dyDescent="0.2">
      <c r="A19026" s="42" t="s">
        <v>5783</v>
      </c>
      <c r="B19026" s="42" t="s">
        <v>8454</v>
      </c>
      <c r="C19026">
        <v>2014</v>
      </c>
      <c r="D19026" s="42" t="s">
        <v>10988</v>
      </c>
      <c r="E19026" t="b">
        <v>0</v>
      </c>
      <c r="F19026" s="42" t="s">
        <v>10987</v>
      </c>
    </row>
    <row r="19027" spans="1:6" x14ac:dyDescent="0.2">
      <c r="A19027" s="42" t="s">
        <v>5783</v>
      </c>
      <c r="B19027" s="42" t="s">
        <v>8454</v>
      </c>
      <c r="C19027">
        <v>2015</v>
      </c>
      <c r="D19027" s="42" t="s">
        <v>10989</v>
      </c>
      <c r="E19027" t="b">
        <v>0</v>
      </c>
      <c r="F19027" s="42" t="s">
        <v>10987</v>
      </c>
    </row>
    <row r="19028" spans="1:6" x14ac:dyDescent="0.2">
      <c r="A19028" s="42" t="s">
        <v>5783</v>
      </c>
      <c r="B19028" s="42" t="s">
        <v>8454</v>
      </c>
      <c r="C19028">
        <v>2016</v>
      </c>
      <c r="D19028" s="42" t="s">
        <v>10990</v>
      </c>
      <c r="E19028" t="b">
        <v>0</v>
      </c>
      <c r="F19028" s="42" t="s">
        <v>10987</v>
      </c>
    </row>
    <row r="19029" spans="1:6" x14ac:dyDescent="0.2">
      <c r="A19029" s="42" t="s">
        <v>5783</v>
      </c>
      <c r="B19029" s="42" t="s">
        <v>8454</v>
      </c>
      <c r="C19029">
        <v>2017</v>
      </c>
      <c r="D19029" s="42" t="s">
        <v>10991</v>
      </c>
      <c r="E19029" t="b">
        <v>0</v>
      </c>
      <c r="F19029" s="42" t="s">
        <v>10987</v>
      </c>
    </row>
    <row r="19030" spans="1:6" x14ac:dyDescent="0.2">
      <c r="A19030" s="42" t="s">
        <v>5783</v>
      </c>
      <c r="B19030" s="42" t="s">
        <v>8454</v>
      </c>
      <c r="C19030">
        <v>2018</v>
      </c>
      <c r="D19030" s="42" t="s">
        <v>10992</v>
      </c>
      <c r="E19030" t="b">
        <v>0</v>
      </c>
      <c r="F19030" s="42" t="s">
        <v>10987</v>
      </c>
    </row>
    <row r="19031" spans="1:6" x14ac:dyDescent="0.2">
      <c r="A19031" s="42" t="s">
        <v>5783</v>
      </c>
      <c r="B19031" s="42" t="s">
        <v>8454</v>
      </c>
      <c r="C19031">
        <v>2019</v>
      </c>
      <c r="D19031" s="42" t="s">
        <v>10993</v>
      </c>
      <c r="E19031" t="b">
        <v>0</v>
      </c>
      <c r="F19031" s="42" t="s">
        <v>10987</v>
      </c>
    </row>
    <row r="19032" spans="1:6" x14ac:dyDescent="0.2">
      <c r="A19032" s="42" t="s">
        <v>5783</v>
      </c>
      <c r="B19032" s="42" t="s">
        <v>8462</v>
      </c>
      <c r="C19032">
        <v>2013</v>
      </c>
      <c r="D19032" s="42" t="s">
        <v>10986</v>
      </c>
      <c r="E19032" t="b">
        <v>0</v>
      </c>
      <c r="F19032" s="42" t="s">
        <v>10987</v>
      </c>
    </row>
    <row r="19033" spans="1:6" x14ac:dyDescent="0.2">
      <c r="A19033" s="42" t="s">
        <v>5783</v>
      </c>
      <c r="B19033" s="42" t="s">
        <v>8462</v>
      </c>
      <c r="C19033">
        <v>2014</v>
      </c>
      <c r="D19033" s="42" t="s">
        <v>10988</v>
      </c>
      <c r="E19033" t="b">
        <v>0</v>
      </c>
      <c r="F19033" s="42" t="s">
        <v>10987</v>
      </c>
    </row>
    <row r="19034" spans="1:6" x14ac:dyDescent="0.2">
      <c r="A19034" s="42" t="s">
        <v>5783</v>
      </c>
      <c r="B19034" s="42" t="s">
        <v>8462</v>
      </c>
      <c r="C19034">
        <v>2015</v>
      </c>
      <c r="D19034" s="42" t="s">
        <v>10989</v>
      </c>
      <c r="E19034" t="b">
        <v>0</v>
      </c>
      <c r="F19034" s="42" t="s">
        <v>10987</v>
      </c>
    </row>
    <row r="19035" spans="1:6" x14ac:dyDescent="0.2">
      <c r="A19035" s="42" t="s">
        <v>5783</v>
      </c>
      <c r="B19035" s="42" t="s">
        <v>8462</v>
      </c>
      <c r="C19035">
        <v>2016</v>
      </c>
      <c r="D19035" s="42" t="s">
        <v>10990</v>
      </c>
      <c r="E19035" t="b">
        <v>0</v>
      </c>
      <c r="F19035" s="42" t="s">
        <v>10987</v>
      </c>
    </row>
    <row r="19036" spans="1:6" x14ac:dyDescent="0.2">
      <c r="A19036" s="42" t="s">
        <v>5783</v>
      </c>
      <c r="B19036" s="42" t="s">
        <v>8462</v>
      </c>
      <c r="C19036">
        <v>2017</v>
      </c>
      <c r="D19036" s="42" t="s">
        <v>10991</v>
      </c>
      <c r="E19036" t="b">
        <v>0</v>
      </c>
      <c r="F19036" s="42" t="s">
        <v>10987</v>
      </c>
    </row>
    <row r="19037" spans="1:6" x14ac:dyDescent="0.2">
      <c r="A19037" s="42" t="s">
        <v>5783</v>
      </c>
      <c r="B19037" s="42" t="s">
        <v>8462</v>
      </c>
      <c r="C19037">
        <v>2018</v>
      </c>
      <c r="D19037" s="42" t="s">
        <v>10992</v>
      </c>
      <c r="E19037" t="b">
        <v>0</v>
      </c>
      <c r="F19037" s="42" t="s">
        <v>10987</v>
      </c>
    </row>
    <row r="19038" spans="1:6" x14ac:dyDescent="0.2">
      <c r="A19038" s="42" t="s">
        <v>5783</v>
      </c>
      <c r="B19038" s="42" t="s">
        <v>8462</v>
      </c>
      <c r="C19038">
        <v>2019</v>
      </c>
      <c r="D19038" s="42" t="s">
        <v>10993</v>
      </c>
      <c r="E19038" t="b">
        <v>0</v>
      </c>
      <c r="F19038" s="42" t="s">
        <v>10987</v>
      </c>
    </row>
    <row r="19039" spans="1:6" x14ac:dyDescent="0.2">
      <c r="A19039" s="42" t="s">
        <v>5783</v>
      </c>
      <c r="B19039" s="42" t="s">
        <v>8464</v>
      </c>
      <c r="C19039">
        <v>2013</v>
      </c>
      <c r="D19039" s="42" t="s">
        <v>9415</v>
      </c>
      <c r="E19039" t="b">
        <v>0</v>
      </c>
      <c r="F19039" s="42" t="s">
        <v>10987</v>
      </c>
    </row>
    <row r="19040" spans="1:6" x14ac:dyDescent="0.2">
      <c r="A19040" s="42" t="s">
        <v>5783</v>
      </c>
      <c r="B19040" s="42" t="s">
        <v>8464</v>
      </c>
      <c r="C19040">
        <v>2014</v>
      </c>
      <c r="D19040" s="42" t="s">
        <v>10136</v>
      </c>
      <c r="E19040" t="b">
        <v>0</v>
      </c>
      <c r="F19040" s="42" t="s">
        <v>10987</v>
      </c>
    </row>
    <row r="19041" spans="1:6" x14ac:dyDescent="0.2">
      <c r="A19041" s="42" t="s">
        <v>5783</v>
      </c>
      <c r="B19041" s="42" t="s">
        <v>8464</v>
      </c>
      <c r="C19041">
        <v>2015</v>
      </c>
      <c r="D19041" s="42" t="s">
        <v>10994</v>
      </c>
      <c r="E19041" t="b">
        <v>0</v>
      </c>
      <c r="F19041" s="42" t="s">
        <v>10987</v>
      </c>
    </row>
    <row r="19042" spans="1:6" x14ac:dyDescent="0.2">
      <c r="A19042" s="42" t="s">
        <v>5783</v>
      </c>
      <c r="B19042" s="42" t="s">
        <v>8464</v>
      </c>
      <c r="C19042">
        <v>2016</v>
      </c>
      <c r="D19042" s="42" t="s">
        <v>10995</v>
      </c>
      <c r="E19042" t="b">
        <v>0</v>
      </c>
      <c r="F19042" s="42" t="s">
        <v>10987</v>
      </c>
    </row>
    <row r="19043" spans="1:6" x14ac:dyDescent="0.2">
      <c r="A19043" s="42" t="s">
        <v>5783</v>
      </c>
      <c r="B19043" s="42" t="s">
        <v>8464</v>
      </c>
      <c r="C19043">
        <v>2017</v>
      </c>
      <c r="D19043" s="42" t="s">
        <v>10996</v>
      </c>
      <c r="E19043" t="b">
        <v>0</v>
      </c>
      <c r="F19043" s="42" t="s">
        <v>10987</v>
      </c>
    </row>
    <row r="19044" spans="1:6" x14ac:dyDescent="0.2">
      <c r="A19044" s="42" t="s">
        <v>5783</v>
      </c>
      <c r="B19044" s="42" t="s">
        <v>8464</v>
      </c>
      <c r="C19044">
        <v>2018</v>
      </c>
      <c r="D19044" s="42" t="s">
        <v>10997</v>
      </c>
      <c r="E19044" t="b">
        <v>0</v>
      </c>
      <c r="F19044" s="42" t="s">
        <v>10987</v>
      </c>
    </row>
    <row r="19045" spans="1:6" x14ac:dyDescent="0.2">
      <c r="A19045" s="42" t="s">
        <v>5783</v>
      </c>
      <c r="B19045" s="42" t="s">
        <v>8464</v>
      </c>
      <c r="C19045">
        <v>2019</v>
      </c>
      <c r="D19045" s="42" t="s">
        <v>10998</v>
      </c>
      <c r="E19045" t="b">
        <v>0</v>
      </c>
      <c r="F19045" s="42" t="s">
        <v>10987</v>
      </c>
    </row>
    <row r="19046" spans="1:6" x14ac:dyDescent="0.2">
      <c r="A19046" s="42" t="s">
        <v>5787</v>
      </c>
      <c r="B19046" s="42" t="s">
        <v>8454</v>
      </c>
      <c r="C19046">
        <v>2014</v>
      </c>
      <c r="D19046" s="42" t="s">
        <v>8465</v>
      </c>
      <c r="E19046" t="b">
        <v>0</v>
      </c>
      <c r="F19046" s="42" t="s">
        <v>8718</v>
      </c>
    </row>
    <row r="19047" spans="1:6" x14ac:dyDescent="0.2">
      <c r="A19047" s="42" t="s">
        <v>5787</v>
      </c>
      <c r="B19047" s="42" t="s">
        <v>8454</v>
      </c>
      <c r="C19047">
        <v>2015</v>
      </c>
      <c r="D19047" s="42" t="s">
        <v>8719</v>
      </c>
      <c r="E19047" t="b">
        <v>0</v>
      </c>
      <c r="F19047" s="42" t="s">
        <v>8718</v>
      </c>
    </row>
    <row r="19048" spans="1:6" x14ac:dyDescent="0.2">
      <c r="A19048" s="42" t="s">
        <v>5787</v>
      </c>
      <c r="B19048" s="42" t="s">
        <v>8454</v>
      </c>
      <c r="C19048">
        <v>2016</v>
      </c>
      <c r="D19048" s="42" t="s">
        <v>8720</v>
      </c>
      <c r="E19048" t="b">
        <v>0</v>
      </c>
      <c r="F19048" s="42" t="s">
        <v>8718</v>
      </c>
    </row>
    <row r="19049" spans="1:6" x14ac:dyDescent="0.2">
      <c r="A19049" s="42" t="s">
        <v>5787</v>
      </c>
      <c r="B19049" s="42" t="s">
        <v>8454</v>
      </c>
      <c r="C19049">
        <v>2017</v>
      </c>
      <c r="D19049" s="42" t="s">
        <v>8721</v>
      </c>
      <c r="E19049" t="b">
        <v>0</v>
      </c>
      <c r="F19049" s="42" t="s">
        <v>8718</v>
      </c>
    </row>
    <row r="19050" spans="1:6" x14ac:dyDescent="0.2">
      <c r="A19050" s="42" t="s">
        <v>5787</v>
      </c>
      <c r="B19050" s="42" t="s">
        <v>8454</v>
      </c>
      <c r="C19050">
        <v>2018</v>
      </c>
      <c r="D19050" s="42" t="s">
        <v>8722</v>
      </c>
      <c r="E19050" t="b">
        <v>0</v>
      </c>
      <c r="F19050" s="42" t="s">
        <v>8718</v>
      </c>
    </row>
    <row r="19051" spans="1:6" x14ac:dyDescent="0.2">
      <c r="A19051" s="42" t="s">
        <v>5787</v>
      </c>
      <c r="B19051" s="42" t="s">
        <v>8454</v>
      </c>
      <c r="C19051">
        <v>2019</v>
      </c>
      <c r="D19051" s="42" t="s">
        <v>8723</v>
      </c>
      <c r="E19051" t="b">
        <v>0</v>
      </c>
      <c r="F19051" s="42" t="s">
        <v>8718</v>
      </c>
    </row>
    <row r="19052" spans="1:6" x14ac:dyDescent="0.2">
      <c r="A19052" s="42" t="s">
        <v>5787</v>
      </c>
      <c r="B19052" s="42" t="s">
        <v>8454</v>
      </c>
      <c r="C19052">
        <v>2020</v>
      </c>
      <c r="D19052" s="42" t="s">
        <v>8724</v>
      </c>
      <c r="E19052" t="b">
        <v>0</v>
      </c>
      <c r="F19052" s="42" t="s">
        <v>8718</v>
      </c>
    </row>
    <row r="19053" spans="1:6" x14ac:dyDescent="0.2">
      <c r="A19053" s="42" t="s">
        <v>5787</v>
      </c>
      <c r="B19053" s="42" t="s">
        <v>8462</v>
      </c>
      <c r="C19053">
        <v>2014</v>
      </c>
      <c r="D19053" s="42" t="s">
        <v>8725</v>
      </c>
      <c r="E19053" t="b">
        <v>0</v>
      </c>
      <c r="F19053" s="42" t="s">
        <v>8718</v>
      </c>
    </row>
    <row r="19054" spans="1:6" x14ac:dyDescent="0.2">
      <c r="A19054" s="42" t="s">
        <v>5787</v>
      </c>
      <c r="B19054" s="42" t="s">
        <v>8462</v>
      </c>
      <c r="C19054">
        <v>2015</v>
      </c>
      <c r="D19054" s="42" t="s">
        <v>8719</v>
      </c>
      <c r="E19054" t="b">
        <v>0</v>
      </c>
      <c r="F19054" s="42" t="s">
        <v>8718</v>
      </c>
    </row>
    <row r="19055" spans="1:6" x14ac:dyDescent="0.2">
      <c r="A19055" s="42" t="s">
        <v>5787</v>
      </c>
      <c r="B19055" s="42" t="s">
        <v>8462</v>
      </c>
      <c r="C19055">
        <v>2016</v>
      </c>
      <c r="D19055" s="42" t="s">
        <v>8720</v>
      </c>
      <c r="E19055" t="b">
        <v>0</v>
      </c>
      <c r="F19055" s="42" t="s">
        <v>8718</v>
      </c>
    </row>
    <row r="19056" spans="1:6" x14ac:dyDescent="0.2">
      <c r="A19056" s="42" t="s">
        <v>5787</v>
      </c>
      <c r="B19056" s="42" t="s">
        <v>8462</v>
      </c>
      <c r="C19056">
        <v>2017</v>
      </c>
      <c r="D19056" s="42" t="s">
        <v>8721</v>
      </c>
      <c r="E19056" t="b">
        <v>0</v>
      </c>
      <c r="F19056" s="42" t="s">
        <v>8718</v>
      </c>
    </row>
    <row r="19057" spans="1:6" x14ac:dyDescent="0.2">
      <c r="A19057" s="42" t="s">
        <v>5787</v>
      </c>
      <c r="B19057" s="42" t="s">
        <v>8462</v>
      </c>
      <c r="C19057">
        <v>2018</v>
      </c>
      <c r="D19057" s="42" t="s">
        <v>8722</v>
      </c>
      <c r="E19057" t="b">
        <v>0</v>
      </c>
      <c r="F19057" s="42" t="s">
        <v>8718</v>
      </c>
    </row>
    <row r="19058" spans="1:6" x14ac:dyDescent="0.2">
      <c r="A19058" s="42" t="s">
        <v>5787</v>
      </c>
      <c r="B19058" s="42" t="s">
        <v>8462</v>
      </c>
      <c r="C19058">
        <v>2019</v>
      </c>
      <c r="D19058" s="42" t="s">
        <v>8723</v>
      </c>
      <c r="E19058" t="b">
        <v>0</v>
      </c>
      <c r="F19058" s="42" t="s">
        <v>8718</v>
      </c>
    </row>
    <row r="19059" spans="1:6" x14ac:dyDescent="0.2">
      <c r="A19059" s="42" t="s">
        <v>5787</v>
      </c>
      <c r="B19059" s="42" t="s">
        <v>8462</v>
      </c>
      <c r="C19059">
        <v>2020</v>
      </c>
      <c r="D19059" s="42" t="s">
        <v>8482</v>
      </c>
      <c r="E19059" t="b">
        <v>0</v>
      </c>
      <c r="F19059" s="42" t="s">
        <v>8718</v>
      </c>
    </row>
    <row r="19060" spans="1:6" x14ac:dyDescent="0.2">
      <c r="A19060" s="42" t="s">
        <v>5787</v>
      </c>
      <c r="B19060" s="42" t="s">
        <v>8464</v>
      </c>
      <c r="C19060">
        <v>2014</v>
      </c>
      <c r="D19060" s="42" t="s">
        <v>8650</v>
      </c>
      <c r="E19060" t="b">
        <v>0</v>
      </c>
      <c r="F19060" s="42" t="s">
        <v>8718</v>
      </c>
    </row>
    <row r="19061" spans="1:6" x14ac:dyDescent="0.2">
      <c r="A19061" s="42" t="s">
        <v>5787</v>
      </c>
      <c r="B19061" s="42" t="s">
        <v>8464</v>
      </c>
      <c r="C19061">
        <v>2015</v>
      </c>
      <c r="D19061" s="42" t="s">
        <v>8726</v>
      </c>
      <c r="E19061" t="b">
        <v>0</v>
      </c>
      <c r="F19061" s="42" t="s">
        <v>8718</v>
      </c>
    </row>
    <row r="19062" spans="1:6" x14ac:dyDescent="0.2">
      <c r="A19062" s="42" t="s">
        <v>5787</v>
      </c>
      <c r="B19062" s="42" t="s">
        <v>8464</v>
      </c>
      <c r="C19062">
        <v>2016</v>
      </c>
      <c r="D19062" s="42" t="s">
        <v>8726</v>
      </c>
      <c r="E19062" t="b">
        <v>0</v>
      </c>
      <c r="F19062" s="42" t="s">
        <v>8718</v>
      </c>
    </row>
    <row r="19063" spans="1:6" x14ac:dyDescent="0.2">
      <c r="A19063" s="42" t="s">
        <v>5787</v>
      </c>
      <c r="B19063" s="42" t="s">
        <v>8464</v>
      </c>
      <c r="C19063">
        <v>2017</v>
      </c>
      <c r="D19063" s="42" t="s">
        <v>8727</v>
      </c>
      <c r="E19063" t="b">
        <v>0</v>
      </c>
      <c r="F19063" s="42" t="s">
        <v>8718</v>
      </c>
    </row>
    <row r="19064" spans="1:6" x14ac:dyDescent="0.2">
      <c r="A19064" s="42" t="s">
        <v>5787</v>
      </c>
      <c r="B19064" s="42" t="s">
        <v>8464</v>
      </c>
      <c r="C19064">
        <v>2018</v>
      </c>
      <c r="D19064" s="42" t="s">
        <v>8726</v>
      </c>
      <c r="E19064" t="b">
        <v>0</v>
      </c>
      <c r="F19064" s="42" t="s">
        <v>8718</v>
      </c>
    </row>
    <row r="19065" spans="1:6" x14ac:dyDescent="0.2">
      <c r="A19065" s="42" t="s">
        <v>5787</v>
      </c>
      <c r="B19065" s="42" t="s">
        <v>8464</v>
      </c>
      <c r="C19065">
        <v>2019</v>
      </c>
      <c r="D19065" s="42" t="s">
        <v>8598</v>
      </c>
      <c r="E19065" t="b">
        <v>0</v>
      </c>
      <c r="F19065" s="42" t="s">
        <v>8718</v>
      </c>
    </row>
    <row r="19066" spans="1:6" x14ac:dyDescent="0.2">
      <c r="A19066" s="42" t="s">
        <v>5787</v>
      </c>
      <c r="B19066" s="42" t="s">
        <v>8464</v>
      </c>
      <c r="C19066">
        <v>2020</v>
      </c>
      <c r="D19066" s="42" t="s">
        <v>8596</v>
      </c>
      <c r="E19066" t="b">
        <v>0</v>
      </c>
      <c r="F19066" s="42" t="s">
        <v>8718</v>
      </c>
    </row>
    <row r="19067" spans="1:6" x14ac:dyDescent="0.2">
      <c r="A19067" s="42" t="s">
        <v>5789</v>
      </c>
      <c r="B19067" s="42" t="s">
        <v>8454</v>
      </c>
      <c r="C19067">
        <v>2013</v>
      </c>
      <c r="D19067" s="42" t="s">
        <v>8508</v>
      </c>
      <c r="E19067" t="b">
        <v>0</v>
      </c>
      <c r="F19067" s="42" t="s">
        <v>10999</v>
      </c>
    </row>
    <row r="19068" spans="1:6" x14ac:dyDescent="0.2">
      <c r="A19068" s="42" t="s">
        <v>5789</v>
      </c>
      <c r="B19068" s="42" t="s">
        <v>8454</v>
      </c>
      <c r="C19068">
        <v>2014</v>
      </c>
      <c r="D19068" s="42" t="s">
        <v>8987</v>
      </c>
      <c r="E19068" t="b">
        <v>0</v>
      </c>
      <c r="F19068" s="42" t="s">
        <v>10999</v>
      </c>
    </row>
    <row r="19069" spans="1:6" x14ac:dyDescent="0.2">
      <c r="A19069" s="42" t="s">
        <v>5789</v>
      </c>
      <c r="B19069" s="42" t="s">
        <v>8454</v>
      </c>
      <c r="C19069">
        <v>2015</v>
      </c>
      <c r="D19069" s="42" t="s">
        <v>9040</v>
      </c>
      <c r="E19069" t="b">
        <v>0</v>
      </c>
      <c r="F19069" s="42" t="s">
        <v>10999</v>
      </c>
    </row>
    <row r="19070" spans="1:6" x14ac:dyDescent="0.2">
      <c r="A19070" s="42" t="s">
        <v>5789</v>
      </c>
      <c r="B19070" s="42" t="s">
        <v>8454</v>
      </c>
      <c r="C19070">
        <v>2016</v>
      </c>
      <c r="D19070" s="42" t="s">
        <v>9019</v>
      </c>
      <c r="E19070" t="b">
        <v>0</v>
      </c>
      <c r="F19070" s="42" t="s">
        <v>10999</v>
      </c>
    </row>
    <row r="19071" spans="1:6" x14ac:dyDescent="0.2">
      <c r="A19071" s="42" t="s">
        <v>5789</v>
      </c>
      <c r="B19071" s="42" t="s">
        <v>8454</v>
      </c>
      <c r="C19071">
        <v>2017</v>
      </c>
      <c r="D19071" s="42" t="s">
        <v>9476</v>
      </c>
      <c r="E19071" t="b">
        <v>0</v>
      </c>
      <c r="F19071" s="42" t="s">
        <v>10999</v>
      </c>
    </row>
    <row r="19072" spans="1:6" x14ac:dyDescent="0.2">
      <c r="A19072" s="42" t="s">
        <v>5789</v>
      </c>
      <c r="B19072" s="42" t="s">
        <v>8454</v>
      </c>
      <c r="C19072">
        <v>2018</v>
      </c>
      <c r="D19072" s="42" t="s">
        <v>10745</v>
      </c>
      <c r="E19072" t="b">
        <v>0</v>
      </c>
      <c r="F19072" s="42" t="s">
        <v>10999</v>
      </c>
    </row>
    <row r="19073" spans="1:6" x14ac:dyDescent="0.2">
      <c r="A19073" s="42" t="s">
        <v>5789</v>
      </c>
      <c r="B19073" s="42" t="s">
        <v>8454</v>
      </c>
      <c r="C19073">
        <v>2019</v>
      </c>
      <c r="D19073" s="42" t="s">
        <v>10076</v>
      </c>
      <c r="E19073" t="b">
        <v>0</v>
      </c>
      <c r="F19073" s="42" t="s">
        <v>10999</v>
      </c>
    </row>
    <row r="19074" spans="1:6" x14ac:dyDescent="0.2">
      <c r="A19074" s="42" t="s">
        <v>5789</v>
      </c>
      <c r="B19074" s="42" t="s">
        <v>8462</v>
      </c>
      <c r="C19074">
        <v>2013</v>
      </c>
      <c r="D19074" s="42" t="s">
        <v>8508</v>
      </c>
      <c r="E19074" t="b">
        <v>0</v>
      </c>
      <c r="F19074" s="42" t="s">
        <v>10999</v>
      </c>
    </row>
    <row r="19075" spans="1:6" x14ac:dyDescent="0.2">
      <c r="A19075" s="42" t="s">
        <v>5789</v>
      </c>
      <c r="B19075" s="42" t="s">
        <v>8462</v>
      </c>
      <c r="C19075">
        <v>2014</v>
      </c>
      <c r="D19075" s="42" t="s">
        <v>8987</v>
      </c>
      <c r="E19075" t="b">
        <v>0</v>
      </c>
      <c r="F19075" s="42" t="s">
        <v>10999</v>
      </c>
    </row>
    <row r="19076" spans="1:6" x14ac:dyDescent="0.2">
      <c r="A19076" s="42" t="s">
        <v>5789</v>
      </c>
      <c r="B19076" s="42" t="s">
        <v>8462</v>
      </c>
      <c r="C19076">
        <v>2015</v>
      </c>
      <c r="D19076" s="42" t="s">
        <v>9040</v>
      </c>
      <c r="E19076" t="b">
        <v>0</v>
      </c>
      <c r="F19076" s="42" t="s">
        <v>10999</v>
      </c>
    </row>
    <row r="19077" spans="1:6" x14ac:dyDescent="0.2">
      <c r="A19077" s="42" t="s">
        <v>5789</v>
      </c>
      <c r="B19077" s="42" t="s">
        <v>8462</v>
      </c>
      <c r="C19077">
        <v>2016</v>
      </c>
      <c r="D19077" s="42" t="s">
        <v>9019</v>
      </c>
      <c r="E19077" t="b">
        <v>0</v>
      </c>
      <c r="F19077" s="42" t="s">
        <v>10999</v>
      </c>
    </row>
    <row r="19078" spans="1:6" x14ac:dyDescent="0.2">
      <c r="A19078" s="42" t="s">
        <v>5789</v>
      </c>
      <c r="B19078" s="42" t="s">
        <v>8462</v>
      </c>
      <c r="C19078">
        <v>2017</v>
      </c>
      <c r="D19078" s="42" t="s">
        <v>9476</v>
      </c>
      <c r="E19078" t="b">
        <v>0</v>
      </c>
      <c r="F19078" s="42" t="s">
        <v>10999</v>
      </c>
    </row>
    <row r="19079" spans="1:6" x14ac:dyDescent="0.2">
      <c r="A19079" s="42" t="s">
        <v>5789</v>
      </c>
      <c r="B19079" s="42" t="s">
        <v>8462</v>
      </c>
      <c r="C19079">
        <v>2018</v>
      </c>
      <c r="D19079" s="42" t="s">
        <v>10745</v>
      </c>
      <c r="E19079" t="b">
        <v>0</v>
      </c>
      <c r="F19079" s="42" t="s">
        <v>10999</v>
      </c>
    </row>
    <row r="19080" spans="1:6" x14ac:dyDescent="0.2">
      <c r="A19080" s="42" t="s">
        <v>5789</v>
      </c>
      <c r="B19080" s="42" t="s">
        <v>8462</v>
      </c>
      <c r="C19080">
        <v>2019</v>
      </c>
      <c r="D19080" s="42" t="s">
        <v>10076</v>
      </c>
      <c r="E19080" t="b">
        <v>0</v>
      </c>
      <c r="F19080" s="42" t="s">
        <v>10999</v>
      </c>
    </row>
    <row r="19081" spans="1:6" x14ac:dyDescent="0.2">
      <c r="A19081" s="42" t="s">
        <v>5789</v>
      </c>
      <c r="B19081" s="42" t="s">
        <v>8464</v>
      </c>
      <c r="C19081">
        <v>2013</v>
      </c>
      <c r="D19081" s="42" t="s">
        <v>8496</v>
      </c>
      <c r="E19081" t="b">
        <v>0</v>
      </c>
      <c r="F19081" s="42" t="s">
        <v>10999</v>
      </c>
    </row>
    <row r="19082" spans="1:6" x14ac:dyDescent="0.2">
      <c r="A19082" s="42" t="s">
        <v>5789</v>
      </c>
      <c r="B19082" s="42" t="s">
        <v>8464</v>
      </c>
      <c r="C19082">
        <v>2014</v>
      </c>
      <c r="D19082" s="42" t="s">
        <v>8997</v>
      </c>
      <c r="E19082" t="b">
        <v>0</v>
      </c>
      <c r="F19082" s="42" t="s">
        <v>10999</v>
      </c>
    </row>
    <row r="19083" spans="1:6" x14ac:dyDescent="0.2">
      <c r="A19083" s="42" t="s">
        <v>5789</v>
      </c>
      <c r="B19083" s="42" t="s">
        <v>8464</v>
      </c>
      <c r="C19083">
        <v>2015</v>
      </c>
      <c r="D19083" s="42" t="s">
        <v>8639</v>
      </c>
      <c r="E19083" t="b">
        <v>0</v>
      </c>
      <c r="F19083" s="42" t="s">
        <v>10999</v>
      </c>
    </row>
    <row r="19084" spans="1:6" x14ac:dyDescent="0.2">
      <c r="A19084" s="42" t="s">
        <v>5789</v>
      </c>
      <c r="B19084" s="42" t="s">
        <v>8464</v>
      </c>
      <c r="C19084">
        <v>2016</v>
      </c>
      <c r="D19084" s="42" t="s">
        <v>8817</v>
      </c>
      <c r="E19084" t="b">
        <v>0</v>
      </c>
      <c r="F19084" s="42" t="s">
        <v>10999</v>
      </c>
    </row>
    <row r="19085" spans="1:6" x14ac:dyDescent="0.2">
      <c r="A19085" s="42" t="s">
        <v>5789</v>
      </c>
      <c r="B19085" s="42" t="s">
        <v>8464</v>
      </c>
      <c r="C19085">
        <v>2017</v>
      </c>
      <c r="D19085" s="42" t="s">
        <v>9364</v>
      </c>
      <c r="E19085" t="b">
        <v>0</v>
      </c>
      <c r="F19085" s="42" t="s">
        <v>10999</v>
      </c>
    </row>
    <row r="19086" spans="1:6" x14ac:dyDescent="0.2">
      <c r="A19086" s="42" t="s">
        <v>5789</v>
      </c>
      <c r="B19086" s="42" t="s">
        <v>8464</v>
      </c>
      <c r="C19086">
        <v>2018</v>
      </c>
      <c r="D19086" s="42" t="s">
        <v>8482</v>
      </c>
      <c r="E19086" t="b">
        <v>0</v>
      </c>
      <c r="F19086" s="42" t="s">
        <v>10999</v>
      </c>
    </row>
    <row r="19087" spans="1:6" x14ac:dyDescent="0.2">
      <c r="A19087" s="42" t="s">
        <v>5789</v>
      </c>
      <c r="B19087" s="42" t="s">
        <v>8464</v>
      </c>
      <c r="C19087">
        <v>2019</v>
      </c>
      <c r="D19087" s="42" t="s">
        <v>8482</v>
      </c>
      <c r="E19087" t="b">
        <v>0</v>
      </c>
      <c r="F19087" s="42" t="s">
        <v>10999</v>
      </c>
    </row>
    <row r="19088" spans="1:6" x14ac:dyDescent="0.2">
      <c r="A19088" s="42" t="s">
        <v>5791</v>
      </c>
      <c r="B19088" s="42" t="s">
        <v>8454</v>
      </c>
      <c r="C19088">
        <v>2013</v>
      </c>
      <c r="D19088" s="42" t="s">
        <v>9710</v>
      </c>
      <c r="E19088" t="b">
        <v>0</v>
      </c>
      <c r="F19088" s="42" t="s">
        <v>11000</v>
      </c>
    </row>
    <row r="19089" spans="1:6" x14ac:dyDescent="0.2">
      <c r="A19089" s="42" t="s">
        <v>5791</v>
      </c>
      <c r="B19089" s="42" t="s">
        <v>8454</v>
      </c>
      <c r="C19089">
        <v>2014</v>
      </c>
      <c r="D19089" s="42" t="s">
        <v>11001</v>
      </c>
      <c r="E19089" t="b">
        <v>0</v>
      </c>
      <c r="F19089" s="42" t="s">
        <v>11000</v>
      </c>
    </row>
    <row r="19090" spans="1:6" x14ac:dyDescent="0.2">
      <c r="A19090" s="42" t="s">
        <v>5791</v>
      </c>
      <c r="B19090" s="42" t="s">
        <v>8454</v>
      </c>
      <c r="C19090">
        <v>2015</v>
      </c>
      <c r="D19090" s="42" t="s">
        <v>10342</v>
      </c>
      <c r="E19090" t="b">
        <v>0</v>
      </c>
      <c r="F19090" s="42" t="s">
        <v>11000</v>
      </c>
    </row>
    <row r="19091" spans="1:6" x14ac:dyDescent="0.2">
      <c r="A19091" s="42" t="s">
        <v>5791</v>
      </c>
      <c r="B19091" s="42" t="s">
        <v>8454</v>
      </c>
      <c r="C19091">
        <v>2016</v>
      </c>
      <c r="D19091" s="42" t="s">
        <v>11002</v>
      </c>
      <c r="E19091" t="b">
        <v>0</v>
      </c>
      <c r="F19091" s="42" t="s">
        <v>11000</v>
      </c>
    </row>
    <row r="19092" spans="1:6" x14ac:dyDescent="0.2">
      <c r="A19092" s="42" t="s">
        <v>5791</v>
      </c>
      <c r="B19092" s="42" t="s">
        <v>8454</v>
      </c>
      <c r="C19092">
        <v>2017</v>
      </c>
      <c r="D19092" s="42" t="s">
        <v>11003</v>
      </c>
      <c r="E19092" t="b">
        <v>0</v>
      </c>
      <c r="F19092" s="42" t="s">
        <v>11000</v>
      </c>
    </row>
    <row r="19093" spans="1:6" x14ac:dyDescent="0.2">
      <c r="A19093" s="42" t="s">
        <v>5791</v>
      </c>
      <c r="B19093" s="42" t="s">
        <v>8454</v>
      </c>
      <c r="C19093">
        <v>2018</v>
      </c>
      <c r="D19093" s="42" t="s">
        <v>11004</v>
      </c>
      <c r="E19093" t="b">
        <v>0</v>
      </c>
      <c r="F19093" s="42" t="s">
        <v>11000</v>
      </c>
    </row>
    <row r="19094" spans="1:6" x14ac:dyDescent="0.2">
      <c r="A19094" s="42" t="s">
        <v>5791</v>
      </c>
      <c r="B19094" s="42" t="s">
        <v>8454</v>
      </c>
      <c r="C19094">
        <v>2019</v>
      </c>
      <c r="D19094" s="42" t="s">
        <v>9678</v>
      </c>
      <c r="E19094" t="b">
        <v>0</v>
      </c>
      <c r="F19094" s="42" t="s">
        <v>11000</v>
      </c>
    </row>
    <row r="19095" spans="1:6" x14ac:dyDescent="0.2">
      <c r="A19095" s="42" t="s">
        <v>5791</v>
      </c>
      <c r="B19095" s="42" t="s">
        <v>8462</v>
      </c>
      <c r="C19095">
        <v>2013</v>
      </c>
      <c r="D19095" s="42" t="s">
        <v>8482</v>
      </c>
      <c r="E19095" t="b">
        <v>0</v>
      </c>
      <c r="F19095" s="42" t="s">
        <v>11000</v>
      </c>
    </row>
    <row r="19096" spans="1:6" x14ac:dyDescent="0.2">
      <c r="A19096" s="42" t="s">
        <v>5791</v>
      </c>
      <c r="B19096" s="42" t="s">
        <v>8462</v>
      </c>
      <c r="C19096">
        <v>2014</v>
      </c>
      <c r="D19096" s="42" t="s">
        <v>8482</v>
      </c>
      <c r="E19096" t="b">
        <v>0</v>
      </c>
      <c r="F19096" s="42" t="s">
        <v>11000</v>
      </c>
    </row>
    <row r="19097" spans="1:6" x14ac:dyDescent="0.2">
      <c r="A19097" s="42" t="s">
        <v>5791</v>
      </c>
      <c r="B19097" s="42" t="s">
        <v>8462</v>
      </c>
      <c r="C19097">
        <v>2015</v>
      </c>
      <c r="D19097" s="42" t="s">
        <v>8482</v>
      </c>
      <c r="E19097" t="b">
        <v>0</v>
      </c>
      <c r="F19097" s="42" t="s">
        <v>11000</v>
      </c>
    </row>
    <row r="19098" spans="1:6" x14ac:dyDescent="0.2">
      <c r="A19098" s="42" t="s">
        <v>5791</v>
      </c>
      <c r="B19098" s="42" t="s">
        <v>8462</v>
      </c>
      <c r="C19098">
        <v>2016</v>
      </c>
      <c r="D19098" s="42" t="s">
        <v>11002</v>
      </c>
      <c r="E19098" t="b">
        <v>0</v>
      </c>
      <c r="F19098" s="42" t="s">
        <v>11000</v>
      </c>
    </row>
    <row r="19099" spans="1:6" x14ac:dyDescent="0.2">
      <c r="A19099" s="42" t="s">
        <v>5791</v>
      </c>
      <c r="B19099" s="42" t="s">
        <v>8462</v>
      </c>
      <c r="C19099">
        <v>2017</v>
      </c>
      <c r="D19099" s="42" t="s">
        <v>11003</v>
      </c>
      <c r="E19099" t="b">
        <v>0</v>
      </c>
      <c r="F19099" s="42" t="s">
        <v>11000</v>
      </c>
    </row>
    <row r="19100" spans="1:6" x14ac:dyDescent="0.2">
      <c r="A19100" s="42" t="s">
        <v>5791</v>
      </c>
      <c r="B19100" s="42" t="s">
        <v>8462</v>
      </c>
      <c r="C19100">
        <v>2018</v>
      </c>
      <c r="D19100" s="42" t="s">
        <v>11004</v>
      </c>
      <c r="E19100" t="b">
        <v>0</v>
      </c>
      <c r="F19100" s="42" t="s">
        <v>11000</v>
      </c>
    </row>
    <row r="19101" spans="1:6" x14ac:dyDescent="0.2">
      <c r="A19101" s="42" t="s">
        <v>5791</v>
      </c>
      <c r="B19101" s="42" t="s">
        <v>8462</v>
      </c>
      <c r="C19101">
        <v>2019</v>
      </c>
      <c r="D19101" s="42" t="s">
        <v>9678</v>
      </c>
      <c r="E19101" t="b">
        <v>0</v>
      </c>
      <c r="F19101" s="42" t="s">
        <v>11000</v>
      </c>
    </row>
    <row r="19102" spans="1:6" x14ac:dyDescent="0.2">
      <c r="A19102" s="42" t="s">
        <v>5791</v>
      </c>
      <c r="B19102" s="42" t="s">
        <v>8464</v>
      </c>
      <c r="C19102">
        <v>2013</v>
      </c>
      <c r="D19102" s="42" t="s">
        <v>8496</v>
      </c>
      <c r="E19102" t="b">
        <v>0</v>
      </c>
      <c r="F19102" s="42" t="s">
        <v>11000</v>
      </c>
    </row>
    <row r="19103" spans="1:6" x14ac:dyDescent="0.2">
      <c r="A19103" s="42" t="s">
        <v>5791</v>
      </c>
      <c r="B19103" s="42" t="s">
        <v>8464</v>
      </c>
      <c r="C19103">
        <v>2014</v>
      </c>
      <c r="D19103" s="42" t="s">
        <v>8496</v>
      </c>
      <c r="E19103" t="b">
        <v>0</v>
      </c>
      <c r="F19103" s="42" t="s">
        <v>11000</v>
      </c>
    </row>
    <row r="19104" spans="1:6" x14ac:dyDescent="0.2">
      <c r="A19104" s="42" t="s">
        <v>5791</v>
      </c>
      <c r="B19104" s="42" t="s">
        <v>8464</v>
      </c>
      <c r="C19104">
        <v>2015</v>
      </c>
      <c r="D19104" s="42" t="s">
        <v>8496</v>
      </c>
      <c r="E19104" t="b">
        <v>0</v>
      </c>
      <c r="F19104" s="42" t="s">
        <v>11000</v>
      </c>
    </row>
    <row r="19105" spans="1:6" x14ac:dyDescent="0.2">
      <c r="A19105" s="42" t="s">
        <v>5791</v>
      </c>
      <c r="B19105" s="42" t="s">
        <v>8464</v>
      </c>
      <c r="C19105">
        <v>2016</v>
      </c>
      <c r="D19105" s="42" t="s">
        <v>8496</v>
      </c>
      <c r="E19105" t="b">
        <v>0</v>
      </c>
      <c r="F19105" s="42" t="s">
        <v>11000</v>
      </c>
    </row>
    <row r="19106" spans="1:6" x14ac:dyDescent="0.2">
      <c r="A19106" s="42" t="s">
        <v>5791</v>
      </c>
      <c r="B19106" s="42" t="s">
        <v>8464</v>
      </c>
      <c r="C19106">
        <v>2017</v>
      </c>
      <c r="D19106" s="42" t="s">
        <v>8496</v>
      </c>
      <c r="E19106" t="b">
        <v>0</v>
      </c>
      <c r="F19106" s="42" t="s">
        <v>11000</v>
      </c>
    </row>
    <row r="19107" spans="1:6" x14ac:dyDescent="0.2">
      <c r="A19107" s="42" t="s">
        <v>5791</v>
      </c>
      <c r="B19107" s="42" t="s">
        <v>8464</v>
      </c>
      <c r="C19107">
        <v>2018</v>
      </c>
      <c r="D19107" s="42" t="s">
        <v>8496</v>
      </c>
      <c r="E19107" t="b">
        <v>0</v>
      </c>
      <c r="F19107" s="42" t="s">
        <v>11000</v>
      </c>
    </row>
    <row r="19108" spans="1:6" x14ac:dyDescent="0.2">
      <c r="A19108" s="42" t="s">
        <v>5791</v>
      </c>
      <c r="B19108" s="42" t="s">
        <v>8464</v>
      </c>
      <c r="C19108">
        <v>2019</v>
      </c>
      <c r="D19108" s="42" t="s">
        <v>8482</v>
      </c>
      <c r="E19108" t="b">
        <v>0</v>
      </c>
      <c r="F19108" s="42" t="s">
        <v>11000</v>
      </c>
    </row>
    <row r="19109" spans="1:6" x14ac:dyDescent="0.2">
      <c r="A19109" s="42" t="s">
        <v>5793</v>
      </c>
      <c r="B19109" s="42" t="s">
        <v>8454</v>
      </c>
      <c r="C19109">
        <v>2013</v>
      </c>
      <c r="D19109" s="42" t="s">
        <v>8679</v>
      </c>
      <c r="E19109" t="b">
        <v>0</v>
      </c>
      <c r="F19109" s="42" t="s">
        <v>10910</v>
      </c>
    </row>
    <row r="19110" spans="1:6" x14ac:dyDescent="0.2">
      <c r="A19110" s="42" t="s">
        <v>5793</v>
      </c>
      <c r="B19110" s="42" t="s">
        <v>8454</v>
      </c>
      <c r="C19110">
        <v>2014</v>
      </c>
      <c r="D19110" s="42" t="s">
        <v>8680</v>
      </c>
      <c r="E19110" t="b">
        <v>0</v>
      </c>
      <c r="F19110" s="42" t="s">
        <v>10910</v>
      </c>
    </row>
    <row r="19111" spans="1:6" x14ac:dyDescent="0.2">
      <c r="A19111" s="42" t="s">
        <v>5793</v>
      </c>
      <c r="B19111" s="42" t="s">
        <v>8454</v>
      </c>
      <c r="C19111">
        <v>2015</v>
      </c>
      <c r="D19111" s="42" t="s">
        <v>8680</v>
      </c>
      <c r="E19111" t="b">
        <v>0</v>
      </c>
      <c r="F19111" s="42" t="s">
        <v>10910</v>
      </c>
    </row>
    <row r="19112" spans="1:6" x14ac:dyDescent="0.2">
      <c r="A19112" s="42" t="s">
        <v>5793</v>
      </c>
      <c r="B19112" s="42" t="s">
        <v>8454</v>
      </c>
      <c r="C19112">
        <v>2016</v>
      </c>
      <c r="D19112" s="42" t="s">
        <v>10004</v>
      </c>
      <c r="E19112" t="b">
        <v>0</v>
      </c>
      <c r="F19112" s="42" t="s">
        <v>10910</v>
      </c>
    </row>
    <row r="19113" spans="1:6" x14ac:dyDescent="0.2">
      <c r="A19113" s="42" t="s">
        <v>5793</v>
      </c>
      <c r="B19113" s="42" t="s">
        <v>8454</v>
      </c>
      <c r="C19113">
        <v>2017</v>
      </c>
      <c r="D19113" s="42" t="s">
        <v>8975</v>
      </c>
      <c r="E19113" t="b">
        <v>0</v>
      </c>
      <c r="F19113" s="42" t="s">
        <v>10910</v>
      </c>
    </row>
    <row r="19114" spans="1:6" x14ac:dyDescent="0.2">
      <c r="A19114" s="42" t="s">
        <v>5793</v>
      </c>
      <c r="B19114" s="42" t="s">
        <v>8454</v>
      </c>
      <c r="C19114">
        <v>2018</v>
      </c>
      <c r="D19114" s="42" t="s">
        <v>8975</v>
      </c>
      <c r="E19114" t="b">
        <v>0</v>
      </c>
      <c r="F19114" s="42" t="s">
        <v>10910</v>
      </c>
    </row>
    <row r="19115" spans="1:6" x14ac:dyDescent="0.2">
      <c r="A19115" s="42" t="s">
        <v>5793</v>
      </c>
      <c r="B19115" s="42" t="s">
        <v>8454</v>
      </c>
      <c r="C19115">
        <v>2019</v>
      </c>
      <c r="D19115" s="42" t="s">
        <v>10004</v>
      </c>
      <c r="E19115" t="b">
        <v>0</v>
      </c>
      <c r="F19115" s="42" t="s">
        <v>10910</v>
      </c>
    </row>
    <row r="19116" spans="1:6" x14ac:dyDescent="0.2">
      <c r="A19116" s="42" t="s">
        <v>5793</v>
      </c>
      <c r="B19116" s="42" t="s">
        <v>8462</v>
      </c>
      <c r="C19116">
        <v>2013</v>
      </c>
      <c r="D19116" s="42" t="s">
        <v>8679</v>
      </c>
      <c r="E19116" t="b">
        <v>0</v>
      </c>
      <c r="F19116" s="42" t="s">
        <v>10910</v>
      </c>
    </row>
    <row r="19117" spans="1:6" x14ac:dyDescent="0.2">
      <c r="A19117" s="42" t="s">
        <v>5793</v>
      </c>
      <c r="B19117" s="42" t="s">
        <v>8462</v>
      </c>
      <c r="C19117">
        <v>2014</v>
      </c>
      <c r="D19117" s="42" t="s">
        <v>8680</v>
      </c>
      <c r="E19117" t="b">
        <v>0</v>
      </c>
      <c r="F19117" s="42" t="s">
        <v>10910</v>
      </c>
    </row>
    <row r="19118" spans="1:6" x14ac:dyDescent="0.2">
      <c r="A19118" s="42" t="s">
        <v>5793</v>
      </c>
      <c r="B19118" s="42" t="s">
        <v>8462</v>
      </c>
      <c r="C19118">
        <v>2015</v>
      </c>
      <c r="D19118" s="42" t="s">
        <v>8680</v>
      </c>
      <c r="E19118" t="b">
        <v>0</v>
      </c>
      <c r="F19118" s="42" t="s">
        <v>10910</v>
      </c>
    </row>
    <row r="19119" spans="1:6" x14ac:dyDescent="0.2">
      <c r="A19119" s="42" t="s">
        <v>5793</v>
      </c>
      <c r="B19119" s="42" t="s">
        <v>8462</v>
      </c>
      <c r="C19119">
        <v>2016</v>
      </c>
      <c r="D19119" s="42" t="s">
        <v>10004</v>
      </c>
      <c r="E19119" t="b">
        <v>0</v>
      </c>
      <c r="F19119" s="42" t="s">
        <v>10910</v>
      </c>
    </row>
    <row r="19120" spans="1:6" x14ac:dyDescent="0.2">
      <c r="A19120" s="42" t="s">
        <v>5793</v>
      </c>
      <c r="B19120" s="42" t="s">
        <v>8462</v>
      </c>
      <c r="C19120">
        <v>2017</v>
      </c>
      <c r="D19120" s="42" t="s">
        <v>8975</v>
      </c>
      <c r="E19120" t="b">
        <v>0</v>
      </c>
      <c r="F19120" s="42" t="s">
        <v>10910</v>
      </c>
    </row>
    <row r="19121" spans="1:6" x14ac:dyDescent="0.2">
      <c r="A19121" s="42" t="s">
        <v>5793</v>
      </c>
      <c r="B19121" s="42" t="s">
        <v>8462</v>
      </c>
      <c r="C19121">
        <v>2018</v>
      </c>
      <c r="D19121" s="42" t="s">
        <v>8975</v>
      </c>
      <c r="E19121" t="b">
        <v>0</v>
      </c>
      <c r="F19121" s="42" t="s">
        <v>10910</v>
      </c>
    </row>
    <row r="19122" spans="1:6" x14ac:dyDescent="0.2">
      <c r="A19122" s="42" t="s">
        <v>5793</v>
      </c>
      <c r="B19122" s="42" t="s">
        <v>8462</v>
      </c>
      <c r="C19122">
        <v>2019</v>
      </c>
      <c r="D19122" s="42" t="s">
        <v>10004</v>
      </c>
      <c r="E19122" t="b">
        <v>0</v>
      </c>
      <c r="F19122" s="42" t="s">
        <v>10910</v>
      </c>
    </row>
    <row r="19123" spans="1:6" x14ac:dyDescent="0.2">
      <c r="A19123" s="42" t="s">
        <v>5793</v>
      </c>
      <c r="B19123" s="42" t="s">
        <v>8464</v>
      </c>
      <c r="C19123">
        <v>2013</v>
      </c>
      <c r="D19123" s="42" t="s">
        <v>8496</v>
      </c>
      <c r="E19123" t="b">
        <v>0</v>
      </c>
      <c r="F19123" s="42" t="s">
        <v>10910</v>
      </c>
    </row>
    <row r="19124" spans="1:6" x14ac:dyDescent="0.2">
      <c r="A19124" s="42" t="s">
        <v>5793</v>
      </c>
      <c r="B19124" s="42" t="s">
        <v>8464</v>
      </c>
      <c r="C19124">
        <v>2014</v>
      </c>
      <c r="D19124" s="42" t="s">
        <v>8496</v>
      </c>
      <c r="E19124" t="b">
        <v>0</v>
      </c>
      <c r="F19124" s="42" t="s">
        <v>10910</v>
      </c>
    </row>
    <row r="19125" spans="1:6" x14ac:dyDescent="0.2">
      <c r="A19125" s="42" t="s">
        <v>5793</v>
      </c>
      <c r="B19125" s="42" t="s">
        <v>8464</v>
      </c>
      <c r="C19125">
        <v>2015</v>
      </c>
      <c r="D19125" s="42" t="s">
        <v>8496</v>
      </c>
      <c r="E19125" t="b">
        <v>0</v>
      </c>
      <c r="F19125" s="42" t="s">
        <v>10910</v>
      </c>
    </row>
    <row r="19126" spans="1:6" x14ac:dyDescent="0.2">
      <c r="A19126" s="42" t="s">
        <v>5793</v>
      </c>
      <c r="B19126" s="42" t="s">
        <v>8464</v>
      </c>
      <c r="C19126">
        <v>2016</v>
      </c>
      <c r="D19126" s="42" t="s">
        <v>8496</v>
      </c>
      <c r="E19126" t="b">
        <v>0</v>
      </c>
      <c r="F19126" s="42" t="s">
        <v>10910</v>
      </c>
    </row>
    <row r="19127" spans="1:6" x14ac:dyDescent="0.2">
      <c r="A19127" s="42" t="s">
        <v>5793</v>
      </c>
      <c r="B19127" s="42" t="s">
        <v>8464</v>
      </c>
      <c r="C19127">
        <v>2017</v>
      </c>
      <c r="D19127" s="42" t="s">
        <v>8496</v>
      </c>
      <c r="E19127" t="b">
        <v>0</v>
      </c>
      <c r="F19127" s="42" t="s">
        <v>10910</v>
      </c>
    </row>
    <row r="19128" spans="1:6" x14ac:dyDescent="0.2">
      <c r="A19128" s="42" t="s">
        <v>5793</v>
      </c>
      <c r="B19128" s="42" t="s">
        <v>8464</v>
      </c>
      <c r="C19128">
        <v>2018</v>
      </c>
      <c r="D19128" s="42" t="s">
        <v>8496</v>
      </c>
      <c r="E19128" t="b">
        <v>0</v>
      </c>
      <c r="F19128" s="42" t="s">
        <v>10910</v>
      </c>
    </row>
    <row r="19129" spans="1:6" x14ac:dyDescent="0.2">
      <c r="A19129" s="42" t="s">
        <v>5793</v>
      </c>
      <c r="B19129" s="42" t="s">
        <v>8464</v>
      </c>
      <c r="C19129">
        <v>2019</v>
      </c>
      <c r="D19129" s="42" t="s">
        <v>8496</v>
      </c>
      <c r="E19129" t="b">
        <v>0</v>
      </c>
      <c r="F19129" s="42" t="s">
        <v>10910</v>
      </c>
    </row>
    <row r="19130" spans="1:6" x14ac:dyDescent="0.2">
      <c r="A19130" s="42" t="s">
        <v>5797</v>
      </c>
      <c r="B19130" s="42" t="s">
        <v>8454</v>
      </c>
      <c r="C19130">
        <v>2013</v>
      </c>
      <c r="D19130" s="42" t="s">
        <v>11005</v>
      </c>
      <c r="E19130" t="b">
        <v>0</v>
      </c>
      <c r="F19130" s="42" t="s">
        <v>11006</v>
      </c>
    </row>
    <row r="19131" spans="1:6" x14ac:dyDescent="0.2">
      <c r="A19131" s="42" t="s">
        <v>5797</v>
      </c>
      <c r="B19131" s="42" t="s">
        <v>8454</v>
      </c>
      <c r="C19131">
        <v>2014</v>
      </c>
      <c r="D19131" s="42" t="s">
        <v>11007</v>
      </c>
      <c r="E19131" t="b">
        <v>0</v>
      </c>
      <c r="F19131" s="42" t="s">
        <v>11006</v>
      </c>
    </row>
    <row r="19132" spans="1:6" x14ac:dyDescent="0.2">
      <c r="A19132" s="42" t="s">
        <v>5797</v>
      </c>
      <c r="B19132" s="42" t="s">
        <v>8454</v>
      </c>
      <c r="C19132">
        <v>2015</v>
      </c>
      <c r="D19132" s="42" t="s">
        <v>11008</v>
      </c>
      <c r="E19132" t="b">
        <v>0</v>
      </c>
      <c r="F19132" s="42" t="s">
        <v>11006</v>
      </c>
    </row>
    <row r="19133" spans="1:6" x14ac:dyDescent="0.2">
      <c r="A19133" s="42" t="s">
        <v>5797</v>
      </c>
      <c r="B19133" s="42" t="s">
        <v>8454</v>
      </c>
      <c r="C19133">
        <v>2016</v>
      </c>
      <c r="D19133" s="42" t="s">
        <v>10117</v>
      </c>
      <c r="E19133" t="b">
        <v>0</v>
      </c>
      <c r="F19133" s="42" t="s">
        <v>11006</v>
      </c>
    </row>
    <row r="19134" spans="1:6" x14ac:dyDescent="0.2">
      <c r="A19134" s="42" t="s">
        <v>5797</v>
      </c>
      <c r="B19134" s="42" t="s">
        <v>8454</v>
      </c>
      <c r="C19134">
        <v>2017</v>
      </c>
      <c r="D19134" s="42" t="s">
        <v>10002</v>
      </c>
      <c r="E19134" t="b">
        <v>0</v>
      </c>
      <c r="F19134" s="42" t="s">
        <v>11006</v>
      </c>
    </row>
    <row r="19135" spans="1:6" x14ac:dyDescent="0.2">
      <c r="A19135" s="42" t="s">
        <v>5797</v>
      </c>
      <c r="B19135" s="42" t="s">
        <v>8454</v>
      </c>
      <c r="C19135">
        <v>2018</v>
      </c>
      <c r="D19135" s="42" t="s">
        <v>9366</v>
      </c>
      <c r="E19135" t="b">
        <v>0</v>
      </c>
      <c r="F19135" s="42" t="s">
        <v>11006</v>
      </c>
    </row>
    <row r="19136" spans="1:6" x14ac:dyDescent="0.2">
      <c r="A19136" s="42" t="s">
        <v>5797</v>
      </c>
      <c r="B19136" s="42" t="s">
        <v>8454</v>
      </c>
      <c r="C19136">
        <v>2019</v>
      </c>
      <c r="D19136" s="42" t="s">
        <v>9537</v>
      </c>
      <c r="E19136" t="b">
        <v>0</v>
      </c>
      <c r="F19136" s="42" t="s">
        <v>11006</v>
      </c>
    </row>
    <row r="19137" spans="1:6" x14ac:dyDescent="0.2">
      <c r="A19137" s="42" t="s">
        <v>5797</v>
      </c>
      <c r="B19137" s="42" t="s">
        <v>8462</v>
      </c>
      <c r="C19137">
        <v>2013</v>
      </c>
      <c r="D19137" s="42" t="s">
        <v>11005</v>
      </c>
      <c r="E19137" t="b">
        <v>0</v>
      </c>
      <c r="F19137" s="42" t="s">
        <v>11006</v>
      </c>
    </row>
    <row r="19138" spans="1:6" x14ac:dyDescent="0.2">
      <c r="A19138" s="42" t="s">
        <v>5797</v>
      </c>
      <c r="B19138" s="42" t="s">
        <v>8462</v>
      </c>
      <c r="C19138">
        <v>2014</v>
      </c>
      <c r="D19138" s="42" t="s">
        <v>11007</v>
      </c>
      <c r="E19138" t="b">
        <v>0</v>
      </c>
      <c r="F19138" s="42" t="s">
        <v>11006</v>
      </c>
    </row>
    <row r="19139" spans="1:6" x14ac:dyDescent="0.2">
      <c r="A19139" s="42" t="s">
        <v>5797</v>
      </c>
      <c r="B19139" s="42" t="s">
        <v>8462</v>
      </c>
      <c r="C19139">
        <v>2015</v>
      </c>
      <c r="D19139" s="42" t="s">
        <v>11008</v>
      </c>
      <c r="E19139" t="b">
        <v>0</v>
      </c>
      <c r="F19139" s="42" t="s">
        <v>11006</v>
      </c>
    </row>
    <row r="19140" spans="1:6" x14ac:dyDescent="0.2">
      <c r="A19140" s="42" t="s">
        <v>5797</v>
      </c>
      <c r="B19140" s="42" t="s">
        <v>8462</v>
      </c>
      <c r="C19140">
        <v>2016</v>
      </c>
      <c r="D19140" s="42" t="s">
        <v>10117</v>
      </c>
      <c r="E19140" t="b">
        <v>0</v>
      </c>
      <c r="F19140" s="42" t="s">
        <v>11006</v>
      </c>
    </row>
    <row r="19141" spans="1:6" x14ac:dyDescent="0.2">
      <c r="A19141" s="42" t="s">
        <v>5797</v>
      </c>
      <c r="B19141" s="42" t="s">
        <v>8462</v>
      </c>
      <c r="C19141">
        <v>2017</v>
      </c>
      <c r="D19141" s="42" t="s">
        <v>10002</v>
      </c>
      <c r="E19141" t="b">
        <v>0</v>
      </c>
      <c r="F19141" s="42" t="s">
        <v>11006</v>
      </c>
    </row>
    <row r="19142" spans="1:6" x14ac:dyDescent="0.2">
      <c r="A19142" s="42" t="s">
        <v>5797</v>
      </c>
      <c r="B19142" s="42" t="s">
        <v>8462</v>
      </c>
      <c r="C19142">
        <v>2018</v>
      </c>
      <c r="D19142" s="42" t="s">
        <v>9366</v>
      </c>
      <c r="E19142" t="b">
        <v>0</v>
      </c>
      <c r="F19142" s="42" t="s">
        <v>11006</v>
      </c>
    </row>
    <row r="19143" spans="1:6" x14ac:dyDescent="0.2">
      <c r="A19143" s="42" t="s">
        <v>5797</v>
      </c>
      <c r="B19143" s="42" t="s">
        <v>8462</v>
      </c>
      <c r="C19143">
        <v>2019</v>
      </c>
      <c r="D19143" s="42" t="s">
        <v>9537</v>
      </c>
      <c r="E19143" t="b">
        <v>0</v>
      </c>
      <c r="F19143" s="42" t="s">
        <v>11006</v>
      </c>
    </row>
    <row r="19144" spans="1:6" x14ac:dyDescent="0.2">
      <c r="A19144" s="42" t="s">
        <v>5797</v>
      </c>
      <c r="B19144" s="42" t="s">
        <v>8464</v>
      </c>
      <c r="C19144">
        <v>2013</v>
      </c>
      <c r="D19144" s="42" t="s">
        <v>8496</v>
      </c>
      <c r="E19144" t="b">
        <v>0</v>
      </c>
      <c r="F19144" s="42" t="s">
        <v>11006</v>
      </c>
    </row>
    <row r="19145" spans="1:6" x14ac:dyDescent="0.2">
      <c r="A19145" s="42" t="s">
        <v>5797</v>
      </c>
      <c r="B19145" s="42" t="s">
        <v>8464</v>
      </c>
      <c r="C19145">
        <v>2014</v>
      </c>
      <c r="D19145" s="42" t="s">
        <v>8496</v>
      </c>
      <c r="E19145" t="b">
        <v>0</v>
      </c>
      <c r="F19145" s="42" t="s">
        <v>11006</v>
      </c>
    </row>
    <row r="19146" spans="1:6" x14ac:dyDescent="0.2">
      <c r="A19146" s="42" t="s">
        <v>5797</v>
      </c>
      <c r="B19146" s="42" t="s">
        <v>8464</v>
      </c>
      <c r="C19146">
        <v>2015</v>
      </c>
      <c r="D19146" s="42" t="s">
        <v>8496</v>
      </c>
      <c r="E19146" t="b">
        <v>0</v>
      </c>
      <c r="F19146" s="42" t="s">
        <v>11006</v>
      </c>
    </row>
    <row r="19147" spans="1:6" x14ac:dyDescent="0.2">
      <c r="A19147" s="42" t="s">
        <v>5797</v>
      </c>
      <c r="B19147" s="42" t="s">
        <v>8464</v>
      </c>
      <c r="C19147">
        <v>2016</v>
      </c>
      <c r="D19147" s="42" t="s">
        <v>8496</v>
      </c>
      <c r="E19147" t="b">
        <v>0</v>
      </c>
      <c r="F19147" s="42" t="s">
        <v>11006</v>
      </c>
    </row>
    <row r="19148" spans="1:6" x14ac:dyDescent="0.2">
      <c r="A19148" s="42" t="s">
        <v>5797</v>
      </c>
      <c r="B19148" s="42" t="s">
        <v>8464</v>
      </c>
      <c r="C19148">
        <v>2017</v>
      </c>
      <c r="D19148" s="42" t="s">
        <v>8496</v>
      </c>
      <c r="E19148" t="b">
        <v>0</v>
      </c>
      <c r="F19148" s="42" t="s">
        <v>11006</v>
      </c>
    </row>
    <row r="19149" spans="1:6" x14ac:dyDescent="0.2">
      <c r="A19149" s="42" t="s">
        <v>5797</v>
      </c>
      <c r="B19149" s="42" t="s">
        <v>8464</v>
      </c>
      <c r="C19149">
        <v>2018</v>
      </c>
      <c r="D19149" s="42" t="s">
        <v>8482</v>
      </c>
      <c r="E19149" t="b">
        <v>0</v>
      </c>
      <c r="F19149" s="42" t="s">
        <v>11006</v>
      </c>
    </row>
    <row r="19150" spans="1:6" x14ac:dyDescent="0.2">
      <c r="A19150" s="42" t="s">
        <v>5797</v>
      </c>
      <c r="B19150" s="42" t="s">
        <v>8464</v>
      </c>
      <c r="C19150">
        <v>2019</v>
      </c>
      <c r="D19150" s="42" t="s">
        <v>8482</v>
      </c>
      <c r="E19150" t="b">
        <v>0</v>
      </c>
      <c r="F19150" s="42" t="s">
        <v>11006</v>
      </c>
    </row>
    <row r="19151" spans="1:6" x14ac:dyDescent="0.2">
      <c r="A19151" s="42" t="s">
        <v>5799</v>
      </c>
      <c r="B19151" s="42" t="s">
        <v>8454</v>
      </c>
      <c r="C19151">
        <v>2012</v>
      </c>
      <c r="D19151" s="42" t="s">
        <v>8513</v>
      </c>
      <c r="E19151" t="b">
        <v>0</v>
      </c>
      <c r="F19151" s="42" t="s">
        <v>11009</v>
      </c>
    </row>
    <row r="19152" spans="1:6" x14ac:dyDescent="0.2">
      <c r="A19152" s="42" t="s">
        <v>5799</v>
      </c>
      <c r="B19152" s="42" t="s">
        <v>8454</v>
      </c>
      <c r="C19152">
        <v>2013</v>
      </c>
      <c r="D19152" s="42" t="s">
        <v>9375</v>
      </c>
      <c r="E19152" t="b">
        <v>0</v>
      </c>
      <c r="F19152" s="42" t="s">
        <v>11009</v>
      </c>
    </row>
    <row r="19153" spans="1:6" x14ac:dyDescent="0.2">
      <c r="A19153" s="42" t="s">
        <v>5799</v>
      </c>
      <c r="B19153" s="42" t="s">
        <v>8454</v>
      </c>
      <c r="C19153">
        <v>2014</v>
      </c>
      <c r="D19153" s="42" t="s">
        <v>11010</v>
      </c>
      <c r="E19153" t="b">
        <v>0</v>
      </c>
      <c r="F19153" s="42" t="s">
        <v>11009</v>
      </c>
    </row>
    <row r="19154" spans="1:6" x14ac:dyDescent="0.2">
      <c r="A19154" s="42" t="s">
        <v>5799</v>
      </c>
      <c r="B19154" s="42" t="s">
        <v>8454</v>
      </c>
      <c r="C19154">
        <v>2015</v>
      </c>
      <c r="D19154" s="42" t="s">
        <v>8822</v>
      </c>
      <c r="E19154" t="b">
        <v>0</v>
      </c>
      <c r="F19154" s="42" t="s">
        <v>11009</v>
      </c>
    </row>
    <row r="19155" spans="1:6" x14ac:dyDescent="0.2">
      <c r="A19155" s="42" t="s">
        <v>5799</v>
      </c>
      <c r="B19155" s="42" t="s">
        <v>8454</v>
      </c>
      <c r="C19155">
        <v>2016</v>
      </c>
      <c r="D19155" s="42" t="s">
        <v>8675</v>
      </c>
      <c r="E19155" t="b">
        <v>0</v>
      </c>
      <c r="F19155" s="42" t="s">
        <v>11009</v>
      </c>
    </row>
    <row r="19156" spans="1:6" x14ac:dyDescent="0.2">
      <c r="A19156" s="42" t="s">
        <v>5799</v>
      </c>
      <c r="B19156" s="42" t="s">
        <v>8454</v>
      </c>
      <c r="C19156">
        <v>2017</v>
      </c>
      <c r="D19156" s="42" t="s">
        <v>8677</v>
      </c>
      <c r="E19156" t="b">
        <v>0</v>
      </c>
      <c r="F19156" s="42" t="s">
        <v>11009</v>
      </c>
    </row>
    <row r="19157" spans="1:6" x14ac:dyDescent="0.2">
      <c r="A19157" s="42" t="s">
        <v>5799</v>
      </c>
      <c r="B19157" s="42" t="s">
        <v>8454</v>
      </c>
      <c r="C19157">
        <v>2018</v>
      </c>
      <c r="D19157" s="42" t="s">
        <v>8499</v>
      </c>
      <c r="E19157" t="b">
        <v>0</v>
      </c>
      <c r="F19157" s="42" t="s">
        <v>11009</v>
      </c>
    </row>
    <row r="19158" spans="1:6" x14ac:dyDescent="0.2">
      <c r="A19158" s="42" t="s">
        <v>5799</v>
      </c>
      <c r="B19158" s="42" t="s">
        <v>8462</v>
      </c>
      <c r="C19158">
        <v>2012</v>
      </c>
      <c r="D19158" s="42" t="s">
        <v>8513</v>
      </c>
      <c r="E19158" t="b">
        <v>0</v>
      </c>
      <c r="F19158" s="42" t="s">
        <v>11009</v>
      </c>
    </row>
    <row r="19159" spans="1:6" x14ac:dyDescent="0.2">
      <c r="A19159" s="42" t="s">
        <v>5799</v>
      </c>
      <c r="B19159" s="42" t="s">
        <v>8462</v>
      </c>
      <c r="C19159">
        <v>2013</v>
      </c>
      <c r="D19159" s="42" t="s">
        <v>9375</v>
      </c>
      <c r="E19159" t="b">
        <v>0</v>
      </c>
      <c r="F19159" s="42" t="s">
        <v>11009</v>
      </c>
    </row>
    <row r="19160" spans="1:6" x14ac:dyDescent="0.2">
      <c r="A19160" s="42" t="s">
        <v>5799</v>
      </c>
      <c r="B19160" s="42" t="s">
        <v>8462</v>
      </c>
      <c r="C19160">
        <v>2014</v>
      </c>
      <c r="D19160" s="42" t="s">
        <v>11010</v>
      </c>
      <c r="E19160" t="b">
        <v>0</v>
      </c>
      <c r="F19160" s="42" t="s">
        <v>11009</v>
      </c>
    </row>
    <row r="19161" spans="1:6" x14ac:dyDescent="0.2">
      <c r="A19161" s="42" t="s">
        <v>5799</v>
      </c>
      <c r="B19161" s="42" t="s">
        <v>8462</v>
      </c>
      <c r="C19161">
        <v>2015</v>
      </c>
      <c r="D19161" s="42" t="s">
        <v>8822</v>
      </c>
      <c r="E19161" t="b">
        <v>0</v>
      </c>
      <c r="F19161" s="42" t="s">
        <v>11009</v>
      </c>
    </row>
    <row r="19162" spans="1:6" x14ac:dyDescent="0.2">
      <c r="A19162" s="42" t="s">
        <v>5799</v>
      </c>
      <c r="B19162" s="42" t="s">
        <v>8462</v>
      </c>
      <c r="C19162">
        <v>2016</v>
      </c>
      <c r="D19162" s="42" t="s">
        <v>8675</v>
      </c>
      <c r="E19162" t="b">
        <v>0</v>
      </c>
      <c r="F19162" s="42" t="s">
        <v>11009</v>
      </c>
    </row>
    <row r="19163" spans="1:6" x14ac:dyDescent="0.2">
      <c r="A19163" s="42" t="s">
        <v>5799</v>
      </c>
      <c r="B19163" s="42" t="s">
        <v>8462</v>
      </c>
      <c r="C19163">
        <v>2017</v>
      </c>
      <c r="D19163" s="42" t="s">
        <v>8677</v>
      </c>
      <c r="E19163" t="b">
        <v>0</v>
      </c>
      <c r="F19163" s="42" t="s">
        <v>11009</v>
      </c>
    </row>
    <row r="19164" spans="1:6" x14ac:dyDescent="0.2">
      <c r="A19164" s="42" t="s">
        <v>5799</v>
      </c>
      <c r="B19164" s="42" t="s">
        <v>8462</v>
      </c>
      <c r="C19164">
        <v>2018</v>
      </c>
      <c r="D19164" s="42" t="s">
        <v>8499</v>
      </c>
      <c r="E19164" t="b">
        <v>0</v>
      </c>
      <c r="F19164" s="42" t="s">
        <v>11009</v>
      </c>
    </row>
    <row r="19165" spans="1:6" x14ac:dyDescent="0.2">
      <c r="A19165" s="42" t="s">
        <v>5799</v>
      </c>
      <c r="B19165" s="42" t="s">
        <v>8464</v>
      </c>
      <c r="C19165">
        <v>2012</v>
      </c>
      <c r="D19165" s="42" t="s">
        <v>8496</v>
      </c>
      <c r="E19165" t="b">
        <v>0</v>
      </c>
      <c r="F19165" s="42" t="s">
        <v>11009</v>
      </c>
    </row>
    <row r="19166" spans="1:6" x14ac:dyDescent="0.2">
      <c r="A19166" s="42" t="s">
        <v>5799</v>
      </c>
      <c r="B19166" s="42" t="s">
        <v>8464</v>
      </c>
      <c r="C19166">
        <v>2013</v>
      </c>
      <c r="D19166" s="42" t="s">
        <v>8496</v>
      </c>
      <c r="E19166" t="b">
        <v>0</v>
      </c>
      <c r="F19166" s="42" t="s">
        <v>11009</v>
      </c>
    </row>
    <row r="19167" spans="1:6" x14ac:dyDescent="0.2">
      <c r="A19167" s="42" t="s">
        <v>5799</v>
      </c>
      <c r="B19167" s="42" t="s">
        <v>8464</v>
      </c>
      <c r="C19167">
        <v>2014</v>
      </c>
      <c r="D19167" s="42" t="s">
        <v>8496</v>
      </c>
      <c r="E19167" t="b">
        <v>0</v>
      </c>
      <c r="F19167" s="42" t="s">
        <v>11009</v>
      </c>
    </row>
    <row r="19168" spans="1:6" x14ac:dyDescent="0.2">
      <c r="A19168" s="42" t="s">
        <v>5799</v>
      </c>
      <c r="B19168" s="42" t="s">
        <v>8464</v>
      </c>
      <c r="C19168">
        <v>2015</v>
      </c>
      <c r="D19168" s="42" t="s">
        <v>8496</v>
      </c>
      <c r="E19168" t="b">
        <v>0</v>
      </c>
      <c r="F19168" s="42" t="s">
        <v>11009</v>
      </c>
    </row>
    <row r="19169" spans="1:6" x14ac:dyDescent="0.2">
      <c r="A19169" s="42" t="s">
        <v>5799</v>
      </c>
      <c r="B19169" s="42" t="s">
        <v>8464</v>
      </c>
      <c r="C19169">
        <v>2016</v>
      </c>
      <c r="D19169" s="42" t="s">
        <v>8496</v>
      </c>
      <c r="E19169" t="b">
        <v>0</v>
      </c>
      <c r="F19169" s="42" t="s">
        <v>11009</v>
      </c>
    </row>
    <row r="19170" spans="1:6" x14ac:dyDescent="0.2">
      <c r="A19170" s="42" t="s">
        <v>5799</v>
      </c>
      <c r="B19170" s="42" t="s">
        <v>8464</v>
      </c>
      <c r="C19170">
        <v>2017</v>
      </c>
      <c r="D19170" s="42" t="s">
        <v>8496</v>
      </c>
      <c r="E19170" t="b">
        <v>0</v>
      </c>
      <c r="F19170" s="42" t="s">
        <v>11009</v>
      </c>
    </row>
    <row r="19171" spans="1:6" x14ac:dyDescent="0.2">
      <c r="A19171" s="42" t="s">
        <v>5799</v>
      </c>
      <c r="B19171" s="42" t="s">
        <v>8464</v>
      </c>
      <c r="C19171">
        <v>2018</v>
      </c>
      <c r="D19171" s="42" t="s">
        <v>8482</v>
      </c>
      <c r="E19171" t="b">
        <v>0</v>
      </c>
      <c r="F19171" s="42" t="s">
        <v>11009</v>
      </c>
    </row>
    <row r="19172" spans="1:6" x14ac:dyDescent="0.2">
      <c r="A19172" s="42" t="s">
        <v>5801</v>
      </c>
      <c r="B19172" s="42" t="s">
        <v>8454</v>
      </c>
      <c r="C19172">
        <v>2014</v>
      </c>
      <c r="D19172" s="42" t="s">
        <v>8873</v>
      </c>
      <c r="E19172" t="b">
        <v>0</v>
      </c>
      <c r="F19172" s="42" t="s">
        <v>10947</v>
      </c>
    </row>
    <row r="19173" spans="1:6" x14ac:dyDescent="0.2">
      <c r="A19173" s="42" t="s">
        <v>5801</v>
      </c>
      <c r="B19173" s="42" t="s">
        <v>8454</v>
      </c>
      <c r="C19173">
        <v>2015</v>
      </c>
      <c r="D19173" s="42" t="s">
        <v>10948</v>
      </c>
      <c r="E19173" t="b">
        <v>0</v>
      </c>
      <c r="F19173" s="42" t="s">
        <v>10947</v>
      </c>
    </row>
    <row r="19174" spans="1:6" x14ac:dyDescent="0.2">
      <c r="A19174" s="42" t="s">
        <v>5801</v>
      </c>
      <c r="B19174" s="42" t="s">
        <v>8454</v>
      </c>
      <c r="C19174">
        <v>2016</v>
      </c>
      <c r="D19174" s="42" t="s">
        <v>10949</v>
      </c>
      <c r="E19174" t="b">
        <v>0</v>
      </c>
      <c r="F19174" s="42" t="s">
        <v>10947</v>
      </c>
    </row>
    <row r="19175" spans="1:6" x14ac:dyDescent="0.2">
      <c r="A19175" s="42" t="s">
        <v>5801</v>
      </c>
      <c r="B19175" s="42" t="s">
        <v>8454</v>
      </c>
      <c r="C19175">
        <v>2017</v>
      </c>
      <c r="D19175" s="42" t="s">
        <v>10950</v>
      </c>
      <c r="E19175" t="b">
        <v>0</v>
      </c>
      <c r="F19175" s="42" t="s">
        <v>10947</v>
      </c>
    </row>
    <row r="19176" spans="1:6" x14ac:dyDescent="0.2">
      <c r="A19176" s="42" t="s">
        <v>5801</v>
      </c>
      <c r="B19176" s="42" t="s">
        <v>8454</v>
      </c>
      <c r="C19176">
        <v>2018</v>
      </c>
      <c r="D19176" s="42" t="s">
        <v>10951</v>
      </c>
      <c r="E19176" t="b">
        <v>0</v>
      </c>
      <c r="F19176" s="42" t="s">
        <v>10947</v>
      </c>
    </row>
    <row r="19177" spans="1:6" x14ac:dyDescent="0.2">
      <c r="A19177" s="42" t="s">
        <v>5801</v>
      </c>
      <c r="B19177" s="42" t="s">
        <v>8454</v>
      </c>
      <c r="C19177">
        <v>2019</v>
      </c>
      <c r="D19177" s="42" t="s">
        <v>10952</v>
      </c>
      <c r="E19177" t="b">
        <v>0</v>
      </c>
      <c r="F19177" s="42" t="s">
        <v>10947</v>
      </c>
    </row>
    <row r="19178" spans="1:6" x14ac:dyDescent="0.2">
      <c r="A19178" s="42" t="s">
        <v>5801</v>
      </c>
      <c r="B19178" s="42" t="s">
        <v>8454</v>
      </c>
      <c r="C19178">
        <v>2020</v>
      </c>
      <c r="D19178" s="42" t="s">
        <v>10953</v>
      </c>
      <c r="E19178" t="b">
        <v>0</v>
      </c>
      <c r="F19178" s="42" t="s">
        <v>10947</v>
      </c>
    </row>
    <row r="19179" spans="1:6" x14ac:dyDescent="0.2">
      <c r="A19179" s="42" t="s">
        <v>5801</v>
      </c>
      <c r="B19179" s="42" t="s">
        <v>8462</v>
      </c>
      <c r="C19179">
        <v>2014</v>
      </c>
      <c r="D19179" s="42" t="s">
        <v>8873</v>
      </c>
      <c r="E19179" t="b">
        <v>0</v>
      </c>
      <c r="F19179" s="42" t="s">
        <v>10947</v>
      </c>
    </row>
    <row r="19180" spans="1:6" x14ac:dyDescent="0.2">
      <c r="A19180" s="42" t="s">
        <v>5801</v>
      </c>
      <c r="B19180" s="42" t="s">
        <v>8462</v>
      </c>
      <c r="C19180">
        <v>2015</v>
      </c>
      <c r="D19180" s="42" t="s">
        <v>10948</v>
      </c>
      <c r="E19180" t="b">
        <v>0</v>
      </c>
      <c r="F19180" s="42" t="s">
        <v>10947</v>
      </c>
    </row>
    <row r="19181" spans="1:6" x14ac:dyDescent="0.2">
      <c r="A19181" s="42" t="s">
        <v>5801</v>
      </c>
      <c r="B19181" s="42" t="s">
        <v>8462</v>
      </c>
      <c r="C19181">
        <v>2016</v>
      </c>
      <c r="D19181" s="42" t="s">
        <v>10949</v>
      </c>
      <c r="E19181" t="b">
        <v>0</v>
      </c>
      <c r="F19181" s="42" t="s">
        <v>10947</v>
      </c>
    </row>
    <row r="19182" spans="1:6" x14ac:dyDescent="0.2">
      <c r="A19182" s="42" t="s">
        <v>5801</v>
      </c>
      <c r="B19182" s="42" t="s">
        <v>8462</v>
      </c>
      <c r="C19182">
        <v>2017</v>
      </c>
      <c r="D19182" s="42" t="s">
        <v>10950</v>
      </c>
      <c r="E19182" t="b">
        <v>0</v>
      </c>
      <c r="F19182" s="42" t="s">
        <v>10947</v>
      </c>
    </row>
    <row r="19183" spans="1:6" x14ac:dyDescent="0.2">
      <c r="A19183" s="42" t="s">
        <v>5801</v>
      </c>
      <c r="B19183" s="42" t="s">
        <v>8462</v>
      </c>
      <c r="C19183">
        <v>2018</v>
      </c>
      <c r="D19183" s="42" t="s">
        <v>10954</v>
      </c>
      <c r="E19183" t="b">
        <v>0</v>
      </c>
      <c r="F19183" s="42" t="s">
        <v>10947</v>
      </c>
    </row>
    <row r="19184" spans="1:6" x14ac:dyDescent="0.2">
      <c r="A19184" s="42" t="s">
        <v>5801</v>
      </c>
      <c r="B19184" s="42" t="s">
        <v>8462</v>
      </c>
      <c r="C19184">
        <v>2019</v>
      </c>
      <c r="D19184" s="42" t="s">
        <v>10955</v>
      </c>
      <c r="E19184" t="b">
        <v>0</v>
      </c>
      <c r="F19184" s="42" t="s">
        <v>10947</v>
      </c>
    </row>
    <row r="19185" spans="1:6" x14ac:dyDescent="0.2">
      <c r="A19185" s="42" t="s">
        <v>5801</v>
      </c>
      <c r="B19185" s="42" t="s">
        <v>8462</v>
      </c>
      <c r="C19185">
        <v>2020</v>
      </c>
      <c r="D19185" s="42" t="s">
        <v>10956</v>
      </c>
      <c r="E19185" t="b">
        <v>0</v>
      </c>
      <c r="F19185" s="42" t="s">
        <v>10947</v>
      </c>
    </row>
    <row r="19186" spans="1:6" x14ac:dyDescent="0.2">
      <c r="A19186" s="42" t="s">
        <v>5801</v>
      </c>
      <c r="B19186" s="42" t="s">
        <v>8464</v>
      </c>
      <c r="C19186">
        <v>2014</v>
      </c>
      <c r="D19186" s="42" t="s">
        <v>8581</v>
      </c>
      <c r="E19186" t="b">
        <v>0</v>
      </c>
      <c r="F19186" s="42" t="s">
        <v>10947</v>
      </c>
    </row>
    <row r="19187" spans="1:6" x14ac:dyDescent="0.2">
      <c r="A19187" s="42" t="s">
        <v>5801</v>
      </c>
      <c r="B19187" s="42" t="s">
        <v>8464</v>
      </c>
      <c r="C19187">
        <v>2015</v>
      </c>
      <c r="D19187" s="42" t="s">
        <v>8581</v>
      </c>
      <c r="E19187" t="b">
        <v>0</v>
      </c>
      <c r="F19187" s="42" t="s">
        <v>10947</v>
      </c>
    </row>
    <row r="19188" spans="1:6" x14ac:dyDescent="0.2">
      <c r="A19188" s="42" t="s">
        <v>5801</v>
      </c>
      <c r="B19188" s="42" t="s">
        <v>8464</v>
      </c>
      <c r="C19188">
        <v>2016</v>
      </c>
      <c r="D19188" s="42" t="s">
        <v>8581</v>
      </c>
      <c r="E19188" t="b">
        <v>0</v>
      </c>
      <c r="F19188" s="42" t="s">
        <v>10947</v>
      </c>
    </row>
    <row r="19189" spans="1:6" x14ac:dyDescent="0.2">
      <c r="A19189" s="42" t="s">
        <v>5801</v>
      </c>
      <c r="B19189" s="42" t="s">
        <v>8464</v>
      </c>
      <c r="C19189">
        <v>2017</v>
      </c>
      <c r="D19189" s="42" t="s">
        <v>8581</v>
      </c>
      <c r="E19189" t="b">
        <v>0</v>
      </c>
      <c r="F19189" s="42" t="s">
        <v>10947</v>
      </c>
    </row>
    <row r="19190" spans="1:6" x14ac:dyDescent="0.2">
      <c r="A19190" s="42" t="s">
        <v>5801</v>
      </c>
      <c r="B19190" s="42" t="s">
        <v>8464</v>
      </c>
      <c r="C19190">
        <v>2018</v>
      </c>
      <c r="D19190" s="42" t="s">
        <v>8581</v>
      </c>
      <c r="E19190" t="b">
        <v>0</v>
      </c>
      <c r="F19190" s="42" t="s">
        <v>10947</v>
      </c>
    </row>
    <row r="19191" spans="1:6" x14ac:dyDescent="0.2">
      <c r="A19191" s="42" t="s">
        <v>5801</v>
      </c>
      <c r="B19191" s="42" t="s">
        <v>8464</v>
      </c>
      <c r="C19191">
        <v>2019</v>
      </c>
      <c r="D19191" s="42" t="s">
        <v>9414</v>
      </c>
      <c r="E19191" t="b">
        <v>0</v>
      </c>
      <c r="F19191" s="42" t="s">
        <v>10947</v>
      </c>
    </row>
    <row r="19192" spans="1:6" x14ac:dyDescent="0.2">
      <c r="A19192" s="42" t="s">
        <v>5801</v>
      </c>
      <c r="B19192" s="42" t="s">
        <v>8464</v>
      </c>
      <c r="C19192">
        <v>2020</v>
      </c>
      <c r="D19192" s="42" t="s">
        <v>9418</v>
      </c>
      <c r="E19192" t="b">
        <v>0</v>
      </c>
      <c r="F19192" s="42" t="s">
        <v>10947</v>
      </c>
    </row>
    <row r="19193" spans="1:6" x14ac:dyDescent="0.2">
      <c r="A19193" s="42" t="s">
        <v>5805</v>
      </c>
      <c r="B19193" s="42" t="s">
        <v>8454</v>
      </c>
      <c r="C19193">
        <v>2009</v>
      </c>
      <c r="D19193" s="42" t="s">
        <v>9479</v>
      </c>
      <c r="E19193" t="b">
        <v>0</v>
      </c>
      <c r="F19193" s="42" t="s">
        <v>11011</v>
      </c>
    </row>
    <row r="19194" spans="1:6" x14ac:dyDescent="0.2">
      <c r="A19194" s="42" t="s">
        <v>5805</v>
      </c>
      <c r="B19194" s="42" t="s">
        <v>8454</v>
      </c>
      <c r="C19194">
        <v>2010</v>
      </c>
      <c r="D19194" s="42" t="s">
        <v>9364</v>
      </c>
      <c r="E19194" t="b">
        <v>0</v>
      </c>
      <c r="F19194" s="42" t="s">
        <v>11011</v>
      </c>
    </row>
    <row r="19195" spans="1:6" x14ac:dyDescent="0.2">
      <c r="A19195" s="42" t="s">
        <v>5805</v>
      </c>
      <c r="B19195" s="42" t="s">
        <v>8454</v>
      </c>
      <c r="C19195">
        <v>2011</v>
      </c>
      <c r="D19195" s="42" t="s">
        <v>9023</v>
      </c>
      <c r="E19195" t="b">
        <v>0</v>
      </c>
      <c r="F19195" s="42" t="s">
        <v>11011</v>
      </c>
    </row>
    <row r="19196" spans="1:6" x14ac:dyDescent="0.2">
      <c r="A19196" s="42" t="s">
        <v>5805</v>
      </c>
      <c r="B19196" s="42" t="s">
        <v>8454</v>
      </c>
      <c r="C19196">
        <v>2012</v>
      </c>
      <c r="D19196" s="42" t="s">
        <v>10675</v>
      </c>
      <c r="E19196" t="b">
        <v>0</v>
      </c>
      <c r="F19196" s="42" t="s">
        <v>11011</v>
      </c>
    </row>
    <row r="19197" spans="1:6" x14ac:dyDescent="0.2">
      <c r="A19197" s="42" t="s">
        <v>5805</v>
      </c>
      <c r="B19197" s="42" t="s">
        <v>8454</v>
      </c>
      <c r="C19197">
        <v>2013</v>
      </c>
      <c r="D19197" s="42" t="s">
        <v>11007</v>
      </c>
      <c r="E19197" t="b">
        <v>0</v>
      </c>
      <c r="F19197" s="42" t="s">
        <v>11011</v>
      </c>
    </row>
    <row r="19198" spans="1:6" x14ac:dyDescent="0.2">
      <c r="A19198" s="42" t="s">
        <v>5805</v>
      </c>
      <c r="B19198" s="42" t="s">
        <v>8454</v>
      </c>
      <c r="C19198">
        <v>2014</v>
      </c>
      <c r="D19198" s="42" t="s">
        <v>9366</v>
      </c>
      <c r="E19198" t="b">
        <v>0</v>
      </c>
      <c r="F19198" s="42" t="s">
        <v>11011</v>
      </c>
    </row>
    <row r="19199" spans="1:6" x14ac:dyDescent="0.2">
      <c r="A19199" s="42" t="s">
        <v>5805</v>
      </c>
      <c r="B19199" s="42" t="s">
        <v>8454</v>
      </c>
      <c r="C19199">
        <v>2015</v>
      </c>
      <c r="D19199" s="42" t="s">
        <v>9117</v>
      </c>
      <c r="E19199" t="b">
        <v>0</v>
      </c>
      <c r="F19199" s="42" t="s">
        <v>11011</v>
      </c>
    </row>
    <row r="19200" spans="1:6" x14ac:dyDescent="0.2">
      <c r="A19200" s="42" t="s">
        <v>5805</v>
      </c>
      <c r="B19200" s="42" t="s">
        <v>8462</v>
      </c>
      <c r="C19200">
        <v>2009</v>
      </c>
      <c r="D19200" s="42" t="s">
        <v>9479</v>
      </c>
      <c r="E19200" t="b">
        <v>0</v>
      </c>
      <c r="F19200" s="42" t="s">
        <v>11011</v>
      </c>
    </row>
    <row r="19201" spans="1:6" x14ac:dyDescent="0.2">
      <c r="A19201" s="42" t="s">
        <v>5805</v>
      </c>
      <c r="B19201" s="42" t="s">
        <v>8462</v>
      </c>
      <c r="C19201">
        <v>2010</v>
      </c>
      <c r="D19201" s="42" t="s">
        <v>9364</v>
      </c>
      <c r="E19201" t="b">
        <v>0</v>
      </c>
      <c r="F19201" s="42" t="s">
        <v>11011</v>
      </c>
    </row>
    <row r="19202" spans="1:6" x14ac:dyDescent="0.2">
      <c r="A19202" s="42" t="s">
        <v>5805</v>
      </c>
      <c r="B19202" s="42" t="s">
        <v>8462</v>
      </c>
      <c r="C19202">
        <v>2011</v>
      </c>
      <c r="D19202" s="42" t="s">
        <v>9023</v>
      </c>
      <c r="E19202" t="b">
        <v>0</v>
      </c>
      <c r="F19202" s="42" t="s">
        <v>11011</v>
      </c>
    </row>
    <row r="19203" spans="1:6" x14ac:dyDescent="0.2">
      <c r="A19203" s="42" t="s">
        <v>5805</v>
      </c>
      <c r="B19203" s="42" t="s">
        <v>8462</v>
      </c>
      <c r="C19203">
        <v>2012</v>
      </c>
      <c r="D19203" s="42" t="s">
        <v>10675</v>
      </c>
      <c r="E19203" t="b">
        <v>0</v>
      </c>
      <c r="F19203" s="42" t="s">
        <v>11011</v>
      </c>
    </row>
    <row r="19204" spans="1:6" x14ac:dyDescent="0.2">
      <c r="A19204" s="42" t="s">
        <v>5805</v>
      </c>
      <c r="B19204" s="42" t="s">
        <v>8462</v>
      </c>
      <c r="C19204">
        <v>2013</v>
      </c>
      <c r="D19204" s="42" t="s">
        <v>11007</v>
      </c>
      <c r="E19204" t="b">
        <v>0</v>
      </c>
      <c r="F19204" s="42" t="s">
        <v>11011</v>
      </c>
    </row>
    <row r="19205" spans="1:6" x14ac:dyDescent="0.2">
      <c r="A19205" s="42" t="s">
        <v>5805</v>
      </c>
      <c r="B19205" s="42" t="s">
        <v>8462</v>
      </c>
      <c r="C19205">
        <v>2014</v>
      </c>
      <c r="D19205" s="42" t="s">
        <v>9366</v>
      </c>
      <c r="E19205" t="b">
        <v>0</v>
      </c>
      <c r="F19205" s="42" t="s">
        <v>11011</v>
      </c>
    </row>
    <row r="19206" spans="1:6" x14ac:dyDescent="0.2">
      <c r="A19206" s="42" t="s">
        <v>5805</v>
      </c>
      <c r="B19206" s="42" t="s">
        <v>8462</v>
      </c>
      <c r="C19206">
        <v>2015</v>
      </c>
      <c r="D19206" s="42" t="s">
        <v>9117</v>
      </c>
      <c r="E19206" t="b">
        <v>0</v>
      </c>
      <c r="F19206" s="42" t="s">
        <v>11011</v>
      </c>
    </row>
    <row r="19207" spans="1:6" x14ac:dyDescent="0.2">
      <c r="A19207" s="42" t="s">
        <v>5805</v>
      </c>
      <c r="B19207" s="42" t="s">
        <v>8464</v>
      </c>
      <c r="C19207">
        <v>2009</v>
      </c>
      <c r="D19207" s="42" t="s">
        <v>8496</v>
      </c>
      <c r="E19207" t="b">
        <v>0</v>
      </c>
      <c r="F19207" s="42" t="s">
        <v>11011</v>
      </c>
    </row>
    <row r="19208" spans="1:6" x14ac:dyDescent="0.2">
      <c r="A19208" s="42" t="s">
        <v>5805</v>
      </c>
      <c r="B19208" s="42" t="s">
        <v>8464</v>
      </c>
      <c r="C19208">
        <v>2010</v>
      </c>
      <c r="D19208" s="42" t="s">
        <v>8496</v>
      </c>
      <c r="E19208" t="b">
        <v>0</v>
      </c>
      <c r="F19208" s="42" t="s">
        <v>11011</v>
      </c>
    </row>
    <row r="19209" spans="1:6" x14ac:dyDescent="0.2">
      <c r="A19209" s="42" t="s">
        <v>5805</v>
      </c>
      <c r="B19209" s="42" t="s">
        <v>8464</v>
      </c>
      <c r="C19209">
        <v>2011</v>
      </c>
      <c r="D19209" s="42" t="s">
        <v>8496</v>
      </c>
      <c r="E19209" t="b">
        <v>0</v>
      </c>
      <c r="F19209" s="42" t="s">
        <v>11011</v>
      </c>
    </row>
    <row r="19210" spans="1:6" x14ac:dyDescent="0.2">
      <c r="A19210" s="42" t="s">
        <v>5805</v>
      </c>
      <c r="B19210" s="42" t="s">
        <v>8464</v>
      </c>
      <c r="C19210">
        <v>2012</v>
      </c>
      <c r="D19210" s="42" t="s">
        <v>8496</v>
      </c>
      <c r="E19210" t="b">
        <v>0</v>
      </c>
      <c r="F19210" s="42" t="s">
        <v>11011</v>
      </c>
    </row>
    <row r="19211" spans="1:6" x14ac:dyDescent="0.2">
      <c r="A19211" s="42" t="s">
        <v>5805</v>
      </c>
      <c r="B19211" s="42" t="s">
        <v>8464</v>
      </c>
      <c r="C19211">
        <v>2013</v>
      </c>
      <c r="D19211" s="42" t="s">
        <v>8496</v>
      </c>
      <c r="E19211" t="b">
        <v>0</v>
      </c>
      <c r="F19211" s="42" t="s">
        <v>11011</v>
      </c>
    </row>
    <row r="19212" spans="1:6" x14ac:dyDescent="0.2">
      <c r="A19212" s="42" t="s">
        <v>5805</v>
      </c>
      <c r="B19212" s="42" t="s">
        <v>8464</v>
      </c>
      <c r="C19212">
        <v>2014</v>
      </c>
      <c r="D19212" s="42" t="s">
        <v>8496</v>
      </c>
      <c r="E19212" t="b">
        <v>0</v>
      </c>
      <c r="F19212" s="42" t="s">
        <v>11011</v>
      </c>
    </row>
    <row r="19213" spans="1:6" x14ac:dyDescent="0.2">
      <c r="A19213" s="42" t="s">
        <v>5805</v>
      </c>
      <c r="B19213" s="42" t="s">
        <v>8464</v>
      </c>
      <c r="C19213">
        <v>2015</v>
      </c>
      <c r="D19213" s="42" t="s">
        <v>8496</v>
      </c>
      <c r="E19213" t="b">
        <v>0</v>
      </c>
      <c r="F19213" s="42" t="s">
        <v>11011</v>
      </c>
    </row>
    <row r="19214" spans="1:6" x14ac:dyDescent="0.2">
      <c r="A19214" s="42" t="s">
        <v>5807</v>
      </c>
      <c r="B19214" s="42" t="s">
        <v>8454</v>
      </c>
      <c r="C19214">
        <v>2013</v>
      </c>
      <c r="D19214" s="42" t="s">
        <v>8700</v>
      </c>
      <c r="E19214" t="b">
        <v>0</v>
      </c>
      <c r="F19214" s="42" t="s">
        <v>8701</v>
      </c>
    </row>
    <row r="19215" spans="1:6" x14ac:dyDescent="0.2">
      <c r="A19215" s="42" t="s">
        <v>5807</v>
      </c>
      <c r="B19215" s="42" t="s">
        <v>8454</v>
      </c>
      <c r="C19215">
        <v>2014</v>
      </c>
      <c r="D19215" s="42" t="s">
        <v>8702</v>
      </c>
      <c r="E19215" t="b">
        <v>0</v>
      </c>
      <c r="F19215" s="42" t="s">
        <v>8701</v>
      </c>
    </row>
    <row r="19216" spans="1:6" x14ac:dyDescent="0.2">
      <c r="A19216" s="42" t="s">
        <v>5807</v>
      </c>
      <c r="B19216" s="42" t="s">
        <v>8454</v>
      </c>
      <c r="C19216">
        <v>2015</v>
      </c>
      <c r="D19216" s="42" t="s">
        <v>8703</v>
      </c>
      <c r="E19216" t="b">
        <v>0</v>
      </c>
      <c r="F19216" s="42" t="s">
        <v>8701</v>
      </c>
    </row>
    <row r="19217" spans="1:6" x14ac:dyDescent="0.2">
      <c r="A19217" s="42" t="s">
        <v>5807</v>
      </c>
      <c r="B19217" s="42" t="s">
        <v>8454</v>
      </c>
      <c r="C19217">
        <v>2016</v>
      </c>
      <c r="D19217" s="42" t="s">
        <v>8704</v>
      </c>
      <c r="E19217" t="b">
        <v>0</v>
      </c>
      <c r="F19217" s="42" t="s">
        <v>8701</v>
      </c>
    </row>
    <row r="19218" spans="1:6" x14ac:dyDescent="0.2">
      <c r="A19218" s="42" t="s">
        <v>5807</v>
      </c>
      <c r="B19218" s="42" t="s">
        <v>8454</v>
      </c>
      <c r="C19218">
        <v>2017</v>
      </c>
      <c r="D19218" s="42" t="s">
        <v>8636</v>
      </c>
      <c r="E19218" t="b">
        <v>0</v>
      </c>
      <c r="F19218" s="42" t="s">
        <v>8701</v>
      </c>
    </row>
    <row r="19219" spans="1:6" x14ac:dyDescent="0.2">
      <c r="A19219" s="42" t="s">
        <v>5807</v>
      </c>
      <c r="B19219" s="42" t="s">
        <v>8454</v>
      </c>
      <c r="C19219">
        <v>2018</v>
      </c>
      <c r="D19219" s="42" t="s">
        <v>8705</v>
      </c>
      <c r="E19219" t="b">
        <v>0</v>
      </c>
      <c r="F19219" s="42" t="s">
        <v>8701</v>
      </c>
    </row>
    <row r="19220" spans="1:6" x14ac:dyDescent="0.2">
      <c r="A19220" s="42" t="s">
        <v>5807</v>
      </c>
      <c r="B19220" s="42" t="s">
        <v>8454</v>
      </c>
      <c r="C19220">
        <v>2019</v>
      </c>
      <c r="D19220" s="42" t="s">
        <v>8706</v>
      </c>
      <c r="E19220" t="b">
        <v>0</v>
      </c>
      <c r="F19220" s="42" t="s">
        <v>8701</v>
      </c>
    </row>
    <row r="19221" spans="1:6" x14ac:dyDescent="0.2">
      <c r="A19221" s="42" t="s">
        <v>5807</v>
      </c>
      <c r="B19221" s="42" t="s">
        <v>8462</v>
      </c>
      <c r="C19221">
        <v>2013</v>
      </c>
      <c r="D19221" s="42" t="s">
        <v>8491</v>
      </c>
      <c r="E19221" t="b">
        <v>0</v>
      </c>
      <c r="F19221" s="42" t="s">
        <v>8701</v>
      </c>
    </row>
    <row r="19222" spans="1:6" x14ac:dyDescent="0.2">
      <c r="A19222" s="42" t="s">
        <v>5807</v>
      </c>
      <c r="B19222" s="42" t="s">
        <v>8462</v>
      </c>
      <c r="C19222">
        <v>2014</v>
      </c>
      <c r="D19222" s="42" t="s">
        <v>8707</v>
      </c>
      <c r="E19222" t="b">
        <v>0</v>
      </c>
      <c r="F19222" s="42" t="s">
        <v>8701</v>
      </c>
    </row>
    <row r="19223" spans="1:6" x14ac:dyDescent="0.2">
      <c r="A19223" s="42" t="s">
        <v>5807</v>
      </c>
      <c r="B19223" s="42" t="s">
        <v>8462</v>
      </c>
      <c r="C19223">
        <v>2015</v>
      </c>
      <c r="D19223" s="42" t="s">
        <v>8708</v>
      </c>
      <c r="E19223" t="b">
        <v>0</v>
      </c>
      <c r="F19223" s="42" t="s">
        <v>8701</v>
      </c>
    </row>
    <row r="19224" spans="1:6" x14ac:dyDescent="0.2">
      <c r="A19224" s="42" t="s">
        <v>5807</v>
      </c>
      <c r="B19224" s="42" t="s">
        <v>8462</v>
      </c>
      <c r="C19224">
        <v>2016</v>
      </c>
      <c r="D19224" s="42" t="s">
        <v>8709</v>
      </c>
      <c r="E19224" t="b">
        <v>0</v>
      </c>
      <c r="F19224" s="42" t="s">
        <v>8701</v>
      </c>
    </row>
    <row r="19225" spans="1:6" x14ac:dyDescent="0.2">
      <c r="A19225" s="42" t="s">
        <v>5807</v>
      </c>
      <c r="B19225" s="42" t="s">
        <v>8462</v>
      </c>
      <c r="C19225">
        <v>2017</v>
      </c>
      <c r="D19225" s="42" t="s">
        <v>8710</v>
      </c>
      <c r="E19225" t="b">
        <v>0</v>
      </c>
      <c r="F19225" s="42" t="s">
        <v>8701</v>
      </c>
    </row>
    <row r="19226" spans="1:6" x14ac:dyDescent="0.2">
      <c r="A19226" s="42" t="s">
        <v>5807</v>
      </c>
      <c r="B19226" s="42" t="s">
        <v>8462</v>
      </c>
      <c r="C19226">
        <v>2018</v>
      </c>
      <c r="D19226" s="42" t="s">
        <v>8711</v>
      </c>
      <c r="E19226" t="b">
        <v>0</v>
      </c>
      <c r="F19226" s="42" t="s">
        <v>8701</v>
      </c>
    </row>
    <row r="19227" spans="1:6" x14ac:dyDescent="0.2">
      <c r="A19227" s="42" t="s">
        <v>5807</v>
      </c>
      <c r="B19227" s="42" t="s">
        <v>8462</v>
      </c>
      <c r="C19227">
        <v>2019</v>
      </c>
      <c r="D19227" s="42" t="s">
        <v>8706</v>
      </c>
      <c r="E19227" t="b">
        <v>0</v>
      </c>
      <c r="F19227" s="42" t="s">
        <v>8701</v>
      </c>
    </row>
    <row r="19228" spans="1:6" x14ac:dyDescent="0.2">
      <c r="A19228" s="42" t="s">
        <v>5807</v>
      </c>
      <c r="B19228" s="42" t="s">
        <v>8464</v>
      </c>
      <c r="C19228">
        <v>2013</v>
      </c>
      <c r="D19228" s="42" t="s">
        <v>8712</v>
      </c>
      <c r="E19228" t="b">
        <v>0</v>
      </c>
      <c r="F19228" s="42" t="s">
        <v>8701</v>
      </c>
    </row>
    <row r="19229" spans="1:6" x14ac:dyDescent="0.2">
      <c r="A19229" s="42" t="s">
        <v>5807</v>
      </c>
      <c r="B19229" s="42" t="s">
        <v>8464</v>
      </c>
      <c r="C19229">
        <v>2014</v>
      </c>
      <c r="D19229" s="42" t="s">
        <v>8713</v>
      </c>
      <c r="E19229" t="b">
        <v>0</v>
      </c>
      <c r="F19229" s="42" t="s">
        <v>8701</v>
      </c>
    </row>
    <row r="19230" spans="1:6" x14ac:dyDescent="0.2">
      <c r="A19230" s="42" t="s">
        <v>5807</v>
      </c>
      <c r="B19230" s="42" t="s">
        <v>8464</v>
      </c>
      <c r="C19230">
        <v>2015</v>
      </c>
      <c r="D19230" s="42" t="s">
        <v>8607</v>
      </c>
      <c r="E19230" t="b">
        <v>0</v>
      </c>
      <c r="F19230" s="42" t="s">
        <v>8701</v>
      </c>
    </row>
    <row r="19231" spans="1:6" x14ac:dyDescent="0.2">
      <c r="A19231" s="42" t="s">
        <v>5807</v>
      </c>
      <c r="B19231" s="42" t="s">
        <v>8464</v>
      </c>
      <c r="C19231">
        <v>2016</v>
      </c>
      <c r="D19231" s="42" t="s">
        <v>8714</v>
      </c>
      <c r="E19231" t="b">
        <v>0</v>
      </c>
      <c r="F19231" s="42" t="s">
        <v>8701</v>
      </c>
    </row>
    <row r="19232" spans="1:6" x14ac:dyDescent="0.2">
      <c r="A19232" s="42" t="s">
        <v>5807</v>
      </c>
      <c r="B19232" s="42" t="s">
        <v>8464</v>
      </c>
      <c r="C19232">
        <v>2017</v>
      </c>
      <c r="D19232" s="42" t="s">
        <v>8715</v>
      </c>
      <c r="E19232" t="b">
        <v>0</v>
      </c>
      <c r="F19232" s="42" t="s">
        <v>8701</v>
      </c>
    </row>
    <row r="19233" spans="1:6" x14ac:dyDescent="0.2">
      <c r="A19233" s="42" t="s">
        <v>5807</v>
      </c>
      <c r="B19233" s="42" t="s">
        <v>8464</v>
      </c>
      <c r="C19233">
        <v>2018</v>
      </c>
      <c r="D19233" s="42" t="s">
        <v>8608</v>
      </c>
      <c r="E19233" t="b">
        <v>0</v>
      </c>
      <c r="F19233" s="42" t="s">
        <v>8701</v>
      </c>
    </row>
    <row r="19234" spans="1:6" x14ac:dyDescent="0.2">
      <c r="A19234" s="42" t="s">
        <v>5807</v>
      </c>
      <c r="B19234" s="42" t="s">
        <v>8464</v>
      </c>
      <c r="C19234">
        <v>2019</v>
      </c>
      <c r="D19234" s="42" t="s">
        <v>8560</v>
      </c>
      <c r="E19234" t="b">
        <v>0</v>
      </c>
      <c r="F19234" s="42" t="s">
        <v>8701</v>
      </c>
    </row>
    <row r="19235" spans="1:6" x14ac:dyDescent="0.2">
      <c r="A19235" s="42" t="s">
        <v>5809</v>
      </c>
      <c r="B19235" s="42" t="s">
        <v>8454</v>
      </c>
      <c r="C19235">
        <v>2013</v>
      </c>
      <c r="D19235" s="42" t="s">
        <v>9364</v>
      </c>
      <c r="E19235" t="b">
        <v>0</v>
      </c>
      <c r="F19235" s="42" t="s">
        <v>11012</v>
      </c>
    </row>
    <row r="19236" spans="1:6" x14ac:dyDescent="0.2">
      <c r="A19236" s="42" t="s">
        <v>5809</v>
      </c>
      <c r="B19236" s="42" t="s">
        <v>8454</v>
      </c>
      <c r="C19236">
        <v>2014</v>
      </c>
      <c r="D19236" s="42" t="s">
        <v>8934</v>
      </c>
      <c r="E19236" t="b">
        <v>0</v>
      </c>
      <c r="F19236" s="42" t="s">
        <v>11012</v>
      </c>
    </row>
    <row r="19237" spans="1:6" x14ac:dyDescent="0.2">
      <c r="A19237" s="42" t="s">
        <v>5809</v>
      </c>
      <c r="B19237" s="42" t="s">
        <v>8454</v>
      </c>
      <c r="C19237">
        <v>2015</v>
      </c>
      <c r="D19237" s="42" t="s">
        <v>9165</v>
      </c>
      <c r="E19237" t="b">
        <v>0</v>
      </c>
      <c r="F19237" s="42" t="s">
        <v>11012</v>
      </c>
    </row>
    <row r="19238" spans="1:6" x14ac:dyDescent="0.2">
      <c r="A19238" s="42" t="s">
        <v>5809</v>
      </c>
      <c r="B19238" s="42" t="s">
        <v>8454</v>
      </c>
      <c r="C19238">
        <v>2016</v>
      </c>
      <c r="D19238" s="42" t="s">
        <v>9168</v>
      </c>
      <c r="E19238" t="b">
        <v>0</v>
      </c>
      <c r="F19238" s="42" t="s">
        <v>11012</v>
      </c>
    </row>
    <row r="19239" spans="1:6" x14ac:dyDescent="0.2">
      <c r="A19239" s="42" t="s">
        <v>5809</v>
      </c>
      <c r="B19239" s="42" t="s">
        <v>8454</v>
      </c>
      <c r="C19239">
        <v>2017</v>
      </c>
      <c r="D19239" s="42" t="s">
        <v>9092</v>
      </c>
      <c r="E19239" t="b">
        <v>0</v>
      </c>
      <c r="F19239" s="42" t="s">
        <v>11012</v>
      </c>
    </row>
    <row r="19240" spans="1:6" x14ac:dyDescent="0.2">
      <c r="A19240" s="42" t="s">
        <v>5809</v>
      </c>
      <c r="B19240" s="42" t="s">
        <v>8454</v>
      </c>
      <c r="C19240">
        <v>2018</v>
      </c>
      <c r="D19240" s="42" t="s">
        <v>8934</v>
      </c>
      <c r="E19240" t="b">
        <v>0</v>
      </c>
      <c r="F19240" s="42" t="s">
        <v>11012</v>
      </c>
    </row>
    <row r="19241" spans="1:6" x14ac:dyDescent="0.2">
      <c r="A19241" s="42" t="s">
        <v>5809</v>
      </c>
      <c r="B19241" s="42" t="s">
        <v>8454</v>
      </c>
      <c r="C19241">
        <v>2019</v>
      </c>
      <c r="D19241" s="42" t="s">
        <v>9090</v>
      </c>
      <c r="E19241" t="b">
        <v>0</v>
      </c>
      <c r="F19241" s="42" t="s">
        <v>11012</v>
      </c>
    </row>
    <row r="19242" spans="1:6" x14ac:dyDescent="0.2">
      <c r="A19242" s="42" t="s">
        <v>5809</v>
      </c>
      <c r="B19242" s="42" t="s">
        <v>8462</v>
      </c>
      <c r="C19242">
        <v>2013</v>
      </c>
      <c r="D19242" s="42" t="s">
        <v>9364</v>
      </c>
      <c r="E19242" t="b">
        <v>0</v>
      </c>
      <c r="F19242" s="42" t="s">
        <v>11012</v>
      </c>
    </row>
    <row r="19243" spans="1:6" x14ac:dyDescent="0.2">
      <c r="A19243" s="42" t="s">
        <v>5809</v>
      </c>
      <c r="B19243" s="42" t="s">
        <v>8462</v>
      </c>
      <c r="C19243">
        <v>2014</v>
      </c>
      <c r="D19243" s="42" t="s">
        <v>8691</v>
      </c>
      <c r="E19243" t="b">
        <v>0</v>
      </c>
      <c r="F19243" s="42" t="s">
        <v>11012</v>
      </c>
    </row>
    <row r="19244" spans="1:6" x14ac:dyDescent="0.2">
      <c r="A19244" s="42" t="s">
        <v>5809</v>
      </c>
      <c r="B19244" s="42" t="s">
        <v>8462</v>
      </c>
      <c r="C19244">
        <v>2015</v>
      </c>
      <c r="D19244" s="42" t="s">
        <v>8690</v>
      </c>
      <c r="E19244" t="b">
        <v>0</v>
      </c>
      <c r="F19244" s="42" t="s">
        <v>11012</v>
      </c>
    </row>
    <row r="19245" spans="1:6" x14ac:dyDescent="0.2">
      <c r="A19245" s="42" t="s">
        <v>5809</v>
      </c>
      <c r="B19245" s="42" t="s">
        <v>8462</v>
      </c>
      <c r="C19245">
        <v>2016</v>
      </c>
      <c r="D19245" s="42" t="s">
        <v>8962</v>
      </c>
      <c r="E19245" t="b">
        <v>0</v>
      </c>
      <c r="F19245" s="42" t="s">
        <v>11012</v>
      </c>
    </row>
    <row r="19246" spans="1:6" x14ac:dyDescent="0.2">
      <c r="A19246" s="42" t="s">
        <v>5809</v>
      </c>
      <c r="B19246" s="42" t="s">
        <v>8462</v>
      </c>
      <c r="C19246">
        <v>2017</v>
      </c>
      <c r="D19246" s="42" t="s">
        <v>8937</v>
      </c>
      <c r="E19246" t="b">
        <v>0</v>
      </c>
      <c r="F19246" s="42" t="s">
        <v>11012</v>
      </c>
    </row>
    <row r="19247" spans="1:6" x14ac:dyDescent="0.2">
      <c r="A19247" s="42" t="s">
        <v>5809</v>
      </c>
      <c r="B19247" s="42" t="s">
        <v>8462</v>
      </c>
      <c r="C19247">
        <v>2018</v>
      </c>
      <c r="D19247" s="42" t="s">
        <v>8934</v>
      </c>
      <c r="E19247" t="b">
        <v>0</v>
      </c>
      <c r="F19247" s="42" t="s">
        <v>11012</v>
      </c>
    </row>
    <row r="19248" spans="1:6" x14ac:dyDescent="0.2">
      <c r="A19248" s="42" t="s">
        <v>5809</v>
      </c>
      <c r="B19248" s="42" t="s">
        <v>8462</v>
      </c>
      <c r="C19248">
        <v>2019</v>
      </c>
      <c r="D19248" s="42" t="s">
        <v>9090</v>
      </c>
      <c r="E19248" t="b">
        <v>0</v>
      </c>
      <c r="F19248" s="42" t="s">
        <v>11012</v>
      </c>
    </row>
    <row r="19249" spans="1:6" x14ac:dyDescent="0.2">
      <c r="A19249" s="42" t="s">
        <v>5809</v>
      </c>
      <c r="B19249" s="42" t="s">
        <v>8464</v>
      </c>
      <c r="C19249">
        <v>2013</v>
      </c>
      <c r="D19249" s="42" t="s">
        <v>8496</v>
      </c>
      <c r="E19249" t="b">
        <v>0</v>
      </c>
      <c r="F19249" s="42" t="s">
        <v>11012</v>
      </c>
    </row>
    <row r="19250" spans="1:6" x14ac:dyDescent="0.2">
      <c r="A19250" s="42" t="s">
        <v>5809</v>
      </c>
      <c r="B19250" s="42" t="s">
        <v>8464</v>
      </c>
      <c r="C19250">
        <v>2014</v>
      </c>
      <c r="D19250" s="42" t="s">
        <v>8496</v>
      </c>
      <c r="E19250" t="b">
        <v>0</v>
      </c>
      <c r="F19250" s="42" t="s">
        <v>11012</v>
      </c>
    </row>
    <row r="19251" spans="1:6" x14ac:dyDescent="0.2">
      <c r="A19251" s="42" t="s">
        <v>5809</v>
      </c>
      <c r="B19251" s="42" t="s">
        <v>8464</v>
      </c>
      <c r="C19251">
        <v>2015</v>
      </c>
      <c r="D19251" s="42" t="s">
        <v>8496</v>
      </c>
      <c r="E19251" t="b">
        <v>0</v>
      </c>
      <c r="F19251" s="42" t="s">
        <v>11012</v>
      </c>
    </row>
    <row r="19252" spans="1:6" x14ac:dyDescent="0.2">
      <c r="A19252" s="42" t="s">
        <v>5809</v>
      </c>
      <c r="B19252" s="42" t="s">
        <v>8464</v>
      </c>
      <c r="C19252">
        <v>2016</v>
      </c>
      <c r="D19252" s="42" t="s">
        <v>9015</v>
      </c>
      <c r="E19252" t="b">
        <v>0</v>
      </c>
      <c r="F19252" s="42" t="s">
        <v>11012</v>
      </c>
    </row>
    <row r="19253" spans="1:6" x14ac:dyDescent="0.2">
      <c r="A19253" s="42" t="s">
        <v>5809</v>
      </c>
      <c r="B19253" s="42" t="s">
        <v>8464</v>
      </c>
      <c r="C19253">
        <v>2017</v>
      </c>
      <c r="D19253" s="42" t="s">
        <v>9019</v>
      </c>
      <c r="E19253" t="b">
        <v>0</v>
      </c>
      <c r="F19253" s="42" t="s">
        <v>11012</v>
      </c>
    </row>
    <row r="19254" spans="1:6" x14ac:dyDescent="0.2">
      <c r="A19254" s="42" t="s">
        <v>5809</v>
      </c>
      <c r="B19254" s="42" t="s">
        <v>8464</v>
      </c>
      <c r="C19254">
        <v>2018</v>
      </c>
      <c r="D19254" s="42" t="s">
        <v>8964</v>
      </c>
      <c r="E19254" t="b">
        <v>0</v>
      </c>
      <c r="F19254" s="42" t="s">
        <v>11012</v>
      </c>
    </row>
    <row r="19255" spans="1:6" x14ac:dyDescent="0.2">
      <c r="A19255" s="42" t="s">
        <v>5809</v>
      </c>
      <c r="B19255" s="42" t="s">
        <v>8464</v>
      </c>
      <c r="C19255">
        <v>2019</v>
      </c>
      <c r="D19255" s="42" t="s">
        <v>8482</v>
      </c>
      <c r="E19255" t="b">
        <v>0</v>
      </c>
      <c r="F19255" s="42" t="s">
        <v>11012</v>
      </c>
    </row>
    <row r="19256" spans="1:6" x14ac:dyDescent="0.2">
      <c r="A19256" s="42" t="s">
        <v>5811</v>
      </c>
      <c r="B19256" s="42" t="s">
        <v>8454</v>
      </c>
      <c r="C19256">
        <v>2016</v>
      </c>
      <c r="D19256" s="42" t="s">
        <v>8677</v>
      </c>
      <c r="E19256" t="b">
        <v>0</v>
      </c>
      <c r="F19256" s="42" t="s">
        <v>11013</v>
      </c>
    </row>
    <row r="19257" spans="1:6" x14ac:dyDescent="0.2">
      <c r="A19257" s="42" t="s">
        <v>5811</v>
      </c>
      <c r="B19257" s="42" t="s">
        <v>8454</v>
      </c>
      <c r="C19257">
        <v>2017</v>
      </c>
      <c r="D19257" s="42" t="s">
        <v>8496</v>
      </c>
      <c r="E19257" t="b">
        <v>0</v>
      </c>
      <c r="F19257" s="42" t="s">
        <v>11013</v>
      </c>
    </row>
    <row r="19258" spans="1:6" x14ac:dyDescent="0.2">
      <c r="A19258" s="42" t="s">
        <v>5811</v>
      </c>
      <c r="B19258" s="42" t="s">
        <v>8454</v>
      </c>
      <c r="C19258">
        <v>2018</v>
      </c>
      <c r="D19258" s="42" t="s">
        <v>8653</v>
      </c>
      <c r="E19258" t="b">
        <v>0</v>
      </c>
      <c r="F19258" s="42" t="s">
        <v>11013</v>
      </c>
    </row>
    <row r="19259" spans="1:6" x14ac:dyDescent="0.2">
      <c r="A19259" s="42" t="s">
        <v>5811</v>
      </c>
      <c r="B19259" s="42" t="s">
        <v>8462</v>
      </c>
      <c r="C19259">
        <v>2016</v>
      </c>
      <c r="D19259" s="42" t="s">
        <v>8677</v>
      </c>
      <c r="E19259" t="b">
        <v>0</v>
      </c>
      <c r="F19259" s="42" t="s">
        <v>11013</v>
      </c>
    </row>
    <row r="19260" spans="1:6" x14ac:dyDescent="0.2">
      <c r="A19260" s="42" t="s">
        <v>5811</v>
      </c>
      <c r="B19260" s="42" t="s">
        <v>8462</v>
      </c>
      <c r="C19260">
        <v>2017</v>
      </c>
      <c r="D19260" s="42" t="s">
        <v>8496</v>
      </c>
      <c r="E19260" t="b">
        <v>0</v>
      </c>
      <c r="F19260" s="42" t="s">
        <v>11013</v>
      </c>
    </row>
    <row r="19261" spans="1:6" x14ac:dyDescent="0.2">
      <c r="A19261" s="42" t="s">
        <v>5811</v>
      </c>
      <c r="B19261" s="42" t="s">
        <v>8462</v>
      </c>
      <c r="C19261">
        <v>2018</v>
      </c>
      <c r="D19261" s="42" t="s">
        <v>8653</v>
      </c>
      <c r="E19261" t="b">
        <v>0</v>
      </c>
      <c r="F19261" s="42" t="s">
        <v>11013</v>
      </c>
    </row>
    <row r="19262" spans="1:6" x14ac:dyDescent="0.2">
      <c r="A19262" s="42" t="s">
        <v>5811</v>
      </c>
      <c r="B19262" s="42" t="s">
        <v>8464</v>
      </c>
      <c r="C19262">
        <v>2016</v>
      </c>
      <c r="D19262" s="42" t="s">
        <v>8682</v>
      </c>
      <c r="E19262" t="b">
        <v>0</v>
      </c>
      <c r="F19262" s="42" t="s">
        <v>11013</v>
      </c>
    </row>
    <row r="19263" spans="1:6" x14ac:dyDescent="0.2">
      <c r="A19263" s="42" t="s">
        <v>5811</v>
      </c>
      <c r="B19263" s="42" t="s">
        <v>8464</v>
      </c>
      <c r="C19263">
        <v>2017</v>
      </c>
      <c r="D19263" s="42" t="s">
        <v>8677</v>
      </c>
      <c r="E19263" t="b">
        <v>0</v>
      </c>
      <c r="F19263" s="42" t="s">
        <v>11013</v>
      </c>
    </row>
    <row r="19264" spans="1:6" x14ac:dyDescent="0.2">
      <c r="A19264" s="42" t="s">
        <v>5811</v>
      </c>
      <c r="B19264" s="42" t="s">
        <v>8464</v>
      </c>
      <c r="C19264">
        <v>2018</v>
      </c>
      <c r="D19264" s="42" t="s">
        <v>8675</v>
      </c>
      <c r="E19264" t="b">
        <v>0</v>
      </c>
      <c r="F19264" s="42" t="s">
        <v>11013</v>
      </c>
    </row>
    <row r="19265" spans="1:6" x14ac:dyDescent="0.2">
      <c r="A19265" s="42" t="s">
        <v>5813</v>
      </c>
      <c r="B19265" s="42" t="s">
        <v>8454</v>
      </c>
      <c r="C19265">
        <v>2014</v>
      </c>
      <c r="D19265" s="42" t="s">
        <v>8465</v>
      </c>
      <c r="E19265" t="b">
        <v>0</v>
      </c>
      <c r="F19265" s="42" t="s">
        <v>8718</v>
      </c>
    </row>
    <row r="19266" spans="1:6" x14ac:dyDescent="0.2">
      <c r="A19266" s="42" t="s">
        <v>5813</v>
      </c>
      <c r="B19266" s="42" t="s">
        <v>8454</v>
      </c>
      <c r="C19266">
        <v>2015</v>
      </c>
      <c r="D19266" s="42" t="s">
        <v>8719</v>
      </c>
      <c r="E19266" t="b">
        <v>0</v>
      </c>
      <c r="F19266" s="42" t="s">
        <v>8718</v>
      </c>
    </row>
    <row r="19267" spans="1:6" x14ac:dyDescent="0.2">
      <c r="A19267" s="42" t="s">
        <v>5813</v>
      </c>
      <c r="B19267" s="42" t="s">
        <v>8454</v>
      </c>
      <c r="C19267">
        <v>2016</v>
      </c>
      <c r="D19267" s="42" t="s">
        <v>8720</v>
      </c>
      <c r="E19267" t="b">
        <v>0</v>
      </c>
      <c r="F19267" s="42" t="s">
        <v>8718</v>
      </c>
    </row>
    <row r="19268" spans="1:6" x14ac:dyDescent="0.2">
      <c r="A19268" s="42" t="s">
        <v>5813</v>
      </c>
      <c r="B19268" s="42" t="s">
        <v>8454</v>
      </c>
      <c r="C19268">
        <v>2017</v>
      </c>
      <c r="D19268" s="42" t="s">
        <v>8721</v>
      </c>
      <c r="E19268" t="b">
        <v>0</v>
      </c>
      <c r="F19268" s="42" t="s">
        <v>8718</v>
      </c>
    </row>
    <row r="19269" spans="1:6" x14ac:dyDescent="0.2">
      <c r="A19269" s="42" t="s">
        <v>5813</v>
      </c>
      <c r="B19269" s="42" t="s">
        <v>8454</v>
      </c>
      <c r="C19269">
        <v>2018</v>
      </c>
      <c r="D19269" s="42" t="s">
        <v>8722</v>
      </c>
      <c r="E19269" t="b">
        <v>0</v>
      </c>
      <c r="F19269" s="42" t="s">
        <v>8718</v>
      </c>
    </row>
    <row r="19270" spans="1:6" x14ac:dyDescent="0.2">
      <c r="A19270" s="42" t="s">
        <v>5813</v>
      </c>
      <c r="B19270" s="42" t="s">
        <v>8454</v>
      </c>
      <c r="C19270">
        <v>2019</v>
      </c>
      <c r="D19270" s="42" t="s">
        <v>8723</v>
      </c>
      <c r="E19270" t="b">
        <v>0</v>
      </c>
      <c r="F19270" s="42" t="s">
        <v>8718</v>
      </c>
    </row>
    <row r="19271" spans="1:6" x14ac:dyDescent="0.2">
      <c r="A19271" s="42" t="s">
        <v>5813</v>
      </c>
      <c r="B19271" s="42" t="s">
        <v>8454</v>
      </c>
      <c r="C19271">
        <v>2020</v>
      </c>
      <c r="D19271" s="42" t="s">
        <v>8724</v>
      </c>
      <c r="E19271" t="b">
        <v>0</v>
      </c>
      <c r="F19271" s="42" t="s">
        <v>8718</v>
      </c>
    </row>
    <row r="19272" spans="1:6" x14ac:dyDescent="0.2">
      <c r="A19272" s="42" t="s">
        <v>5813</v>
      </c>
      <c r="B19272" s="42" t="s">
        <v>8462</v>
      </c>
      <c r="C19272">
        <v>2014</v>
      </c>
      <c r="D19272" s="42" t="s">
        <v>8725</v>
      </c>
      <c r="E19272" t="b">
        <v>0</v>
      </c>
      <c r="F19272" s="42" t="s">
        <v>8718</v>
      </c>
    </row>
    <row r="19273" spans="1:6" x14ac:dyDescent="0.2">
      <c r="A19273" s="42" t="s">
        <v>5813</v>
      </c>
      <c r="B19273" s="42" t="s">
        <v>8462</v>
      </c>
      <c r="C19273">
        <v>2015</v>
      </c>
      <c r="D19273" s="42" t="s">
        <v>8719</v>
      </c>
      <c r="E19273" t="b">
        <v>0</v>
      </c>
      <c r="F19273" s="42" t="s">
        <v>8718</v>
      </c>
    </row>
    <row r="19274" spans="1:6" x14ac:dyDescent="0.2">
      <c r="A19274" s="42" t="s">
        <v>5813</v>
      </c>
      <c r="B19274" s="42" t="s">
        <v>8462</v>
      </c>
      <c r="C19274">
        <v>2016</v>
      </c>
      <c r="D19274" s="42" t="s">
        <v>8720</v>
      </c>
      <c r="E19274" t="b">
        <v>0</v>
      </c>
      <c r="F19274" s="42" t="s">
        <v>8718</v>
      </c>
    </row>
    <row r="19275" spans="1:6" x14ac:dyDescent="0.2">
      <c r="A19275" s="42" t="s">
        <v>5813</v>
      </c>
      <c r="B19275" s="42" t="s">
        <v>8462</v>
      </c>
      <c r="C19275">
        <v>2017</v>
      </c>
      <c r="D19275" s="42" t="s">
        <v>8721</v>
      </c>
      <c r="E19275" t="b">
        <v>0</v>
      </c>
      <c r="F19275" s="42" t="s">
        <v>8718</v>
      </c>
    </row>
    <row r="19276" spans="1:6" x14ac:dyDescent="0.2">
      <c r="A19276" s="42" t="s">
        <v>5813</v>
      </c>
      <c r="B19276" s="42" t="s">
        <v>8462</v>
      </c>
      <c r="C19276">
        <v>2018</v>
      </c>
      <c r="D19276" s="42" t="s">
        <v>8722</v>
      </c>
      <c r="E19276" t="b">
        <v>0</v>
      </c>
      <c r="F19276" s="42" t="s">
        <v>8718</v>
      </c>
    </row>
    <row r="19277" spans="1:6" x14ac:dyDescent="0.2">
      <c r="A19277" s="42" t="s">
        <v>5813</v>
      </c>
      <c r="B19277" s="42" t="s">
        <v>8462</v>
      </c>
      <c r="C19277">
        <v>2019</v>
      </c>
      <c r="D19277" s="42" t="s">
        <v>8723</v>
      </c>
      <c r="E19277" t="b">
        <v>0</v>
      </c>
      <c r="F19277" s="42" t="s">
        <v>8718</v>
      </c>
    </row>
    <row r="19278" spans="1:6" x14ac:dyDescent="0.2">
      <c r="A19278" s="42" t="s">
        <v>5813</v>
      </c>
      <c r="B19278" s="42" t="s">
        <v>8462</v>
      </c>
      <c r="C19278">
        <v>2020</v>
      </c>
      <c r="D19278" s="42" t="s">
        <v>8482</v>
      </c>
      <c r="E19278" t="b">
        <v>0</v>
      </c>
      <c r="F19278" s="42" t="s">
        <v>8718</v>
      </c>
    </row>
    <row r="19279" spans="1:6" x14ac:dyDescent="0.2">
      <c r="A19279" s="42" t="s">
        <v>5813</v>
      </c>
      <c r="B19279" s="42" t="s">
        <v>8464</v>
      </c>
      <c r="C19279">
        <v>2014</v>
      </c>
      <c r="D19279" s="42" t="s">
        <v>8650</v>
      </c>
      <c r="E19279" t="b">
        <v>0</v>
      </c>
      <c r="F19279" s="42" t="s">
        <v>8718</v>
      </c>
    </row>
    <row r="19280" spans="1:6" x14ac:dyDescent="0.2">
      <c r="A19280" s="42" t="s">
        <v>5813</v>
      </c>
      <c r="B19280" s="42" t="s">
        <v>8464</v>
      </c>
      <c r="C19280">
        <v>2015</v>
      </c>
      <c r="D19280" s="42" t="s">
        <v>8726</v>
      </c>
      <c r="E19280" t="b">
        <v>0</v>
      </c>
      <c r="F19280" s="42" t="s">
        <v>8718</v>
      </c>
    </row>
    <row r="19281" spans="1:6" x14ac:dyDescent="0.2">
      <c r="A19281" s="42" t="s">
        <v>5813</v>
      </c>
      <c r="B19281" s="42" t="s">
        <v>8464</v>
      </c>
      <c r="C19281">
        <v>2016</v>
      </c>
      <c r="D19281" s="42" t="s">
        <v>8726</v>
      </c>
      <c r="E19281" t="b">
        <v>0</v>
      </c>
      <c r="F19281" s="42" t="s">
        <v>8718</v>
      </c>
    </row>
    <row r="19282" spans="1:6" x14ac:dyDescent="0.2">
      <c r="A19282" s="42" t="s">
        <v>5813</v>
      </c>
      <c r="B19282" s="42" t="s">
        <v>8464</v>
      </c>
      <c r="C19282">
        <v>2017</v>
      </c>
      <c r="D19282" s="42" t="s">
        <v>8727</v>
      </c>
      <c r="E19282" t="b">
        <v>0</v>
      </c>
      <c r="F19282" s="42" t="s">
        <v>8718</v>
      </c>
    </row>
    <row r="19283" spans="1:6" x14ac:dyDescent="0.2">
      <c r="A19283" s="42" t="s">
        <v>5813</v>
      </c>
      <c r="B19283" s="42" t="s">
        <v>8464</v>
      </c>
      <c r="C19283">
        <v>2018</v>
      </c>
      <c r="D19283" s="42" t="s">
        <v>8726</v>
      </c>
      <c r="E19283" t="b">
        <v>0</v>
      </c>
      <c r="F19283" s="42" t="s">
        <v>8718</v>
      </c>
    </row>
    <row r="19284" spans="1:6" x14ac:dyDescent="0.2">
      <c r="A19284" s="42" t="s">
        <v>5813</v>
      </c>
      <c r="B19284" s="42" t="s">
        <v>8464</v>
      </c>
      <c r="C19284">
        <v>2019</v>
      </c>
      <c r="D19284" s="42" t="s">
        <v>8598</v>
      </c>
      <c r="E19284" t="b">
        <v>0</v>
      </c>
      <c r="F19284" s="42" t="s">
        <v>8718</v>
      </c>
    </row>
    <row r="19285" spans="1:6" x14ac:dyDescent="0.2">
      <c r="A19285" s="42" t="s">
        <v>5813</v>
      </c>
      <c r="B19285" s="42" t="s">
        <v>8464</v>
      </c>
      <c r="C19285">
        <v>2020</v>
      </c>
      <c r="D19285" s="42" t="s">
        <v>8596</v>
      </c>
      <c r="E19285" t="b">
        <v>0</v>
      </c>
      <c r="F19285" s="42" t="s">
        <v>8718</v>
      </c>
    </row>
    <row r="19286" spans="1:6" x14ac:dyDescent="0.2">
      <c r="A19286" s="42" t="s">
        <v>5815</v>
      </c>
      <c r="B19286" s="42" t="s">
        <v>8454</v>
      </c>
      <c r="C19286">
        <v>2012</v>
      </c>
      <c r="D19286" s="42" t="s">
        <v>8499</v>
      </c>
      <c r="E19286" t="b">
        <v>0</v>
      </c>
      <c r="F19286" s="42" t="s">
        <v>11014</v>
      </c>
    </row>
    <row r="19287" spans="1:6" x14ac:dyDescent="0.2">
      <c r="A19287" s="42" t="s">
        <v>5815</v>
      </c>
      <c r="B19287" s="42" t="s">
        <v>8454</v>
      </c>
      <c r="C19287">
        <v>2013</v>
      </c>
      <c r="D19287" s="42" t="s">
        <v>9013</v>
      </c>
      <c r="E19287" t="b">
        <v>0</v>
      </c>
      <c r="F19287" s="42" t="s">
        <v>11014</v>
      </c>
    </row>
    <row r="19288" spans="1:6" x14ac:dyDescent="0.2">
      <c r="A19288" s="42" t="s">
        <v>5815</v>
      </c>
      <c r="B19288" s="42" t="s">
        <v>8454</v>
      </c>
      <c r="C19288">
        <v>2014</v>
      </c>
      <c r="D19288" s="42" t="s">
        <v>8975</v>
      </c>
      <c r="E19288" t="b">
        <v>0</v>
      </c>
      <c r="F19288" s="42" t="s">
        <v>11014</v>
      </c>
    </row>
    <row r="19289" spans="1:6" x14ac:dyDescent="0.2">
      <c r="A19289" s="42" t="s">
        <v>5815</v>
      </c>
      <c r="B19289" s="42" t="s">
        <v>8454</v>
      </c>
      <c r="C19289">
        <v>2015</v>
      </c>
      <c r="D19289" s="42" t="s">
        <v>8686</v>
      </c>
      <c r="E19289" t="b">
        <v>0</v>
      </c>
      <c r="F19289" s="42" t="s">
        <v>11014</v>
      </c>
    </row>
    <row r="19290" spans="1:6" x14ac:dyDescent="0.2">
      <c r="A19290" s="42" t="s">
        <v>5815</v>
      </c>
      <c r="B19290" s="42" t="s">
        <v>8454</v>
      </c>
      <c r="C19290">
        <v>2016</v>
      </c>
      <c r="D19290" s="42" t="s">
        <v>8677</v>
      </c>
      <c r="E19290" t="b">
        <v>0</v>
      </c>
      <c r="F19290" s="42" t="s">
        <v>11014</v>
      </c>
    </row>
    <row r="19291" spans="1:6" x14ac:dyDescent="0.2">
      <c r="A19291" s="42" t="s">
        <v>5815</v>
      </c>
      <c r="B19291" s="42" t="s">
        <v>8454</v>
      </c>
      <c r="C19291">
        <v>2017</v>
      </c>
      <c r="D19291" s="42" t="s">
        <v>9010</v>
      </c>
      <c r="E19291" t="b">
        <v>0</v>
      </c>
      <c r="F19291" s="42" t="s">
        <v>11014</v>
      </c>
    </row>
    <row r="19292" spans="1:6" x14ac:dyDescent="0.2">
      <c r="A19292" s="42" t="s">
        <v>5815</v>
      </c>
      <c r="B19292" s="42" t="s">
        <v>8454</v>
      </c>
      <c r="C19292">
        <v>2018</v>
      </c>
      <c r="D19292" s="42" t="s">
        <v>9544</v>
      </c>
      <c r="E19292" t="b">
        <v>0</v>
      </c>
      <c r="F19292" s="42" t="s">
        <v>11014</v>
      </c>
    </row>
    <row r="19293" spans="1:6" x14ac:dyDescent="0.2">
      <c r="A19293" s="42" t="s">
        <v>5815</v>
      </c>
      <c r="B19293" s="42" t="s">
        <v>8462</v>
      </c>
      <c r="C19293">
        <v>2012</v>
      </c>
      <c r="D19293" s="42" t="s">
        <v>8499</v>
      </c>
      <c r="E19293" t="b">
        <v>0</v>
      </c>
      <c r="F19293" s="42" t="s">
        <v>11014</v>
      </c>
    </row>
    <row r="19294" spans="1:6" x14ac:dyDescent="0.2">
      <c r="A19294" s="42" t="s">
        <v>5815</v>
      </c>
      <c r="B19294" s="42" t="s">
        <v>8462</v>
      </c>
      <c r="C19294">
        <v>2013</v>
      </c>
      <c r="D19294" s="42" t="s">
        <v>9013</v>
      </c>
      <c r="E19294" t="b">
        <v>0</v>
      </c>
      <c r="F19294" s="42" t="s">
        <v>11014</v>
      </c>
    </row>
    <row r="19295" spans="1:6" x14ac:dyDescent="0.2">
      <c r="A19295" s="42" t="s">
        <v>5815</v>
      </c>
      <c r="B19295" s="42" t="s">
        <v>8462</v>
      </c>
      <c r="C19295">
        <v>2014</v>
      </c>
      <c r="D19295" s="42" t="s">
        <v>8975</v>
      </c>
      <c r="E19295" t="b">
        <v>0</v>
      </c>
      <c r="F19295" s="42" t="s">
        <v>11014</v>
      </c>
    </row>
    <row r="19296" spans="1:6" x14ac:dyDescent="0.2">
      <c r="A19296" s="42" t="s">
        <v>5815</v>
      </c>
      <c r="B19296" s="42" t="s">
        <v>8462</v>
      </c>
      <c r="C19296">
        <v>2015</v>
      </c>
      <c r="D19296" s="42" t="s">
        <v>8686</v>
      </c>
      <c r="E19296" t="b">
        <v>0</v>
      </c>
      <c r="F19296" s="42" t="s">
        <v>11014</v>
      </c>
    </row>
    <row r="19297" spans="1:6" x14ac:dyDescent="0.2">
      <c r="A19297" s="42" t="s">
        <v>5815</v>
      </c>
      <c r="B19297" s="42" t="s">
        <v>8462</v>
      </c>
      <c r="C19297">
        <v>2016</v>
      </c>
      <c r="D19297" s="42" t="s">
        <v>8677</v>
      </c>
      <c r="E19297" t="b">
        <v>0</v>
      </c>
      <c r="F19297" s="42" t="s">
        <v>11014</v>
      </c>
    </row>
    <row r="19298" spans="1:6" x14ac:dyDescent="0.2">
      <c r="A19298" s="42" t="s">
        <v>5815</v>
      </c>
      <c r="B19298" s="42" t="s">
        <v>8462</v>
      </c>
      <c r="C19298">
        <v>2017</v>
      </c>
      <c r="D19298" s="42" t="s">
        <v>9010</v>
      </c>
      <c r="E19298" t="b">
        <v>0</v>
      </c>
      <c r="F19298" s="42" t="s">
        <v>11014</v>
      </c>
    </row>
    <row r="19299" spans="1:6" x14ac:dyDescent="0.2">
      <c r="A19299" s="42" t="s">
        <v>5815</v>
      </c>
      <c r="B19299" s="42" t="s">
        <v>8462</v>
      </c>
      <c r="C19299">
        <v>2018</v>
      </c>
      <c r="D19299" s="42" t="s">
        <v>9544</v>
      </c>
      <c r="E19299" t="b">
        <v>0</v>
      </c>
      <c r="F19299" s="42" t="s">
        <v>11014</v>
      </c>
    </row>
    <row r="19300" spans="1:6" x14ac:dyDescent="0.2">
      <c r="A19300" s="42" t="s">
        <v>5815</v>
      </c>
      <c r="B19300" s="42" t="s">
        <v>8464</v>
      </c>
      <c r="C19300">
        <v>2012</v>
      </c>
      <c r="D19300" s="42" t="s">
        <v>8496</v>
      </c>
      <c r="E19300" t="b">
        <v>0</v>
      </c>
      <c r="F19300" s="42" t="s">
        <v>11014</v>
      </c>
    </row>
    <row r="19301" spans="1:6" x14ac:dyDescent="0.2">
      <c r="A19301" s="42" t="s">
        <v>5815</v>
      </c>
      <c r="B19301" s="42" t="s">
        <v>8464</v>
      </c>
      <c r="C19301">
        <v>2013</v>
      </c>
      <c r="D19301" s="42" t="s">
        <v>8496</v>
      </c>
      <c r="E19301" t="b">
        <v>0</v>
      </c>
      <c r="F19301" s="42" t="s">
        <v>11014</v>
      </c>
    </row>
    <row r="19302" spans="1:6" x14ac:dyDescent="0.2">
      <c r="A19302" s="42" t="s">
        <v>5815</v>
      </c>
      <c r="B19302" s="42" t="s">
        <v>8464</v>
      </c>
      <c r="C19302">
        <v>2014</v>
      </c>
      <c r="D19302" s="42" t="s">
        <v>8496</v>
      </c>
      <c r="E19302" t="b">
        <v>0</v>
      </c>
      <c r="F19302" s="42" t="s">
        <v>11014</v>
      </c>
    </row>
    <row r="19303" spans="1:6" x14ac:dyDescent="0.2">
      <c r="A19303" s="42" t="s">
        <v>5815</v>
      </c>
      <c r="B19303" s="42" t="s">
        <v>8464</v>
      </c>
      <c r="C19303">
        <v>2015</v>
      </c>
      <c r="D19303" s="42" t="s">
        <v>8496</v>
      </c>
      <c r="E19303" t="b">
        <v>0</v>
      </c>
      <c r="F19303" s="42" t="s">
        <v>11014</v>
      </c>
    </row>
    <row r="19304" spans="1:6" x14ac:dyDescent="0.2">
      <c r="A19304" s="42" t="s">
        <v>5815</v>
      </c>
      <c r="B19304" s="42" t="s">
        <v>8464</v>
      </c>
      <c r="C19304">
        <v>2016</v>
      </c>
      <c r="D19304" s="42" t="s">
        <v>8496</v>
      </c>
      <c r="E19304" t="b">
        <v>0</v>
      </c>
      <c r="F19304" s="42" t="s">
        <v>11014</v>
      </c>
    </row>
    <row r="19305" spans="1:6" x14ac:dyDescent="0.2">
      <c r="A19305" s="42" t="s">
        <v>5815</v>
      </c>
      <c r="B19305" s="42" t="s">
        <v>8464</v>
      </c>
      <c r="C19305">
        <v>2017</v>
      </c>
      <c r="D19305" s="42" t="s">
        <v>8496</v>
      </c>
      <c r="E19305" t="b">
        <v>0</v>
      </c>
      <c r="F19305" s="42" t="s">
        <v>11014</v>
      </c>
    </row>
    <row r="19306" spans="1:6" x14ac:dyDescent="0.2">
      <c r="A19306" s="42" t="s">
        <v>5815</v>
      </c>
      <c r="B19306" s="42" t="s">
        <v>8464</v>
      </c>
      <c r="C19306">
        <v>2018</v>
      </c>
      <c r="D19306" s="42" t="s">
        <v>8482</v>
      </c>
      <c r="E19306" t="b">
        <v>0</v>
      </c>
      <c r="F19306" s="42" t="s">
        <v>11014</v>
      </c>
    </row>
    <row r="19307" spans="1:6" x14ac:dyDescent="0.2">
      <c r="A19307" s="42" t="s">
        <v>5817</v>
      </c>
      <c r="B19307" s="42" t="s">
        <v>8454</v>
      </c>
      <c r="C19307">
        <v>2013</v>
      </c>
      <c r="D19307" s="42" t="s">
        <v>8940</v>
      </c>
      <c r="E19307" t="b">
        <v>0</v>
      </c>
      <c r="F19307" s="42" t="s">
        <v>10900</v>
      </c>
    </row>
    <row r="19308" spans="1:6" x14ac:dyDescent="0.2">
      <c r="A19308" s="42" t="s">
        <v>5817</v>
      </c>
      <c r="B19308" s="42" t="s">
        <v>8454</v>
      </c>
      <c r="C19308">
        <v>2014</v>
      </c>
      <c r="D19308" s="42" t="s">
        <v>8586</v>
      </c>
      <c r="E19308" t="b">
        <v>0</v>
      </c>
      <c r="F19308" s="42" t="s">
        <v>10900</v>
      </c>
    </row>
    <row r="19309" spans="1:6" x14ac:dyDescent="0.2">
      <c r="A19309" s="42" t="s">
        <v>5817</v>
      </c>
      <c r="B19309" s="42" t="s">
        <v>8454</v>
      </c>
      <c r="C19309">
        <v>2015</v>
      </c>
      <c r="D19309" s="42" t="s">
        <v>10675</v>
      </c>
      <c r="E19309" t="b">
        <v>0</v>
      </c>
      <c r="F19309" s="42" t="s">
        <v>10900</v>
      </c>
    </row>
    <row r="19310" spans="1:6" x14ac:dyDescent="0.2">
      <c r="A19310" s="42" t="s">
        <v>5817</v>
      </c>
      <c r="B19310" s="42" t="s">
        <v>8454</v>
      </c>
      <c r="C19310">
        <v>2016</v>
      </c>
      <c r="D19310" s="42" t="s">
        <v>10882</v>
      </c>
      <c r="E19310" t="b">
        <v>0</v>
      </c>
      <c r="F19310" s="42" t="s">
        <v>10900</v>
      </c>
    </row>
    <row r="19311" spans="1:6" x14ac:dyDescent="0.2">
      <c r="A19311" s="42" t="s">
        <v>5817</v>
      </c>
      <c r="B19311" s="42" t="s">
        <v>8454</v>
      </c>
      <c r="C19311">
        <v>2017</v>
      </c>
      <c r="D19311" s="42" t="s">
        <v>8970</v>
      </c>
      <c r="E19311" t="b">
        <v>0</v>
      </c>
      <c r="F19311" s="42" t="s">
        <v>10900</v>
      </c>
    </row>
    <row r="19312" spans="1:6" x14ac:dyDescent="0.2">
      <c r="A19312" s="42" t="s">
        <v>5817</v>
      </c>
      <c r="B19312" s="42" t="s">
        <v>8454</v>
      </c>
      <c r="C19312">
        <v>2018</v>
      </c>
      <c r="D19312" s="42" t="s">
        <v>9122</v>
      </c>
      <c r="E19312" t="b">
        <v>0</v>
      </c>
      <c r="F19312" s="42" t="s">
        <v>10900</v>
      </c>
    </row>
    <row r="19313" spans="1:6" x14ac:dyDescent="0.2">
      <c r="A19313" s="42" t="s">
        <v>5817</v>
      </c>
      <c r="B19313" s="42" t="s">
        <v>8454</v>
      </c>
      <c r="C19313">
        <v>2019</v>
      </c>
      <c r="D19313" s="42" t="s">
        <v>8940</v>
      </c>
      <c r="E19313" t="b">
        <v>0</v>
      </c>
      <c r="F19313" s="42" t="s">
        <v>10900</v>
      </c>
    </row>
    <row r="19314" spans="1:6" x14ac:dyDescent="0.2">
      <c r="A19314" s="42" t="s">
        <v>5817</v>
      </c>
      <c r="B19314" s="42" t="s">
        <v>8462</v>
      </c>
      <c r="C19314">
        <v>2013</v>
      </c>
      <c r="D19314" s="42" t="s">
        <v>8940</v>
      </c>
      <c r="E19314" t="b">
        <v>0</v>
      </c>
      <c r="F19314" s="42" t="s">
        <v>10900</v>
      </c>
    </row>
    <row r="19315" spans="1:6" x14ac:dyDescent="0.2">
      <c r="A19315" s="42" t="s">
        <v>5817</v>
      </c>
      <c r="B19315" s="42" t="s">
        <v>8462</v>
      </c>
      <c r="C19315">
        <v>2014</v>
      </c>
      <c r="D19315" s="42" t="s">
        <v>8586</v>
      </c>
      <c r="E19315" t="b">
        <v>0</v>
      </c>
      <c r="F19315" s="42" t="s">
        <v>10900</v>
      </c>
    </row>
    <row r="19316" spans="1:6" x14ac:dyDescent="0.2">
      <c r="A19316" s="42" t="s">
        <v>5817</v>
      </c>
      <c r="B19316" s="42" t="s">
        <v>8462</v>
      </c>
      <c r="C19316">
        <v>2015</v>
      </c>
      <c r="D19316" s="42" t="s">
        <v>10675</v>
      </c>
      <c r="E19316" t="b">
        <v>0</v>
      </c>
      <c r="F19316" s="42" t="s">
        <v>10900</v>
      </c>
    </row>
    <row r="19317" spans="1:6" x14ac:dyDescent="0.2">
      <c r="A19317" s="42" t="s">
        <v>5817</v>
      </c>
      <c r="B19317" s="42" t="s">
        <v>8462</v>
      </c>
      <c r="C19317">
        <v>2016</v>
      </c>
      <c r="D19317" s="42" t="s">
        <v>10882</v>
      </c>
      <c r="E19317" t="b">
        <v>0</v>
      </c>
      <c r="F19317" s="42" t="s">
        <v>10900</v>
      </c>
    </row>
    <row r="19318" spans="1:6" x14ac:dyDescent="0.2">
      <c r="A19318" s="42" t="s">
        <v>5817</v>
      </c>
      <c r="B19318" s="42" t="s">
        <v>8462</v>
      </c>
      <c r="C19318">
        <v>2017</v>
      </c>
      <c r="D19318" s="42" t="s">
        <v>8970</v>
      </c>
      <c r="E19318" t="b">
        <v>0</v>
      </c>
      <c r="F19318" s="42" t="s">
        <v>10900</v>
      </c>
    </row>
    <row r="19319" spans="1:6" x14ac:dyDescent="0.2">
      <c r="A19319" s="42" t="s">
        <v>5817</v>
      </c>
      <c r="B19319" s="42" t="s">
        <v>8462</v>
      </c>
      <c r="C19319">
        <v>2018</v>
      </c>
      <c r="D19319" s="42" t="s">
        <v>9122</v>
      </c>
      <c r="E19319" t="b">
        <v>0</v>
      </c>
      <c r="F19319" s="42" t="s">
        <v>10900</v>
      </c>
    </row>
    <row r="19320" spans="1:6" x14ac:dyDescent="0.2">
      <c r="A19320" s="42" t="s">
        <v>5817</v>
      </c>
      <c r="B19320" s="42" t="s">
        <v>8462</v>
      </c>
      <c r="C19320">
        <v>2019</v>
      </c>
      <c r="D19320" s="42" t="s">
        <v>8940</v>
      </c>
      <c r="E19320" t="b">
        <v>0</v>
      </c>
      <c r="F19320" s="42" t="s">
        <v>10900</v>
      </c>
    </row>
    <row r="19321" spans="1:6" x14ac:dyDescent="0.2">
      <c r="A19321" s="42" t="s">
        <v>5817</v>
      </c>
      <c r="B19321" s="42" t="s">
        <v>8464</v>
      </c>
      <c r="C19321">
        <v>2013</v>
      </c>
      <c r="D19321" s="42" t="s">
        <v>8496</v>
      </c>
      <c r="E19321" t="b">
        <v>0</v>
      </c>
      <c r="F19321" s="42" t="s">
        <v>10900</v>
      </c>
    </row>
    <row r="19322" spans="1:6" x14ac:dyDescent="0.2">
      <c r="A19322" s="42" t="s">
        <v>5817</v>
      </c>
      <c r="B19322" s="42" t="s">
        <v>8464</v>
      </c>
      <c r="C19322">
        <v>2014</v>
      </c>
      <c r="D19322" s="42" t="s">
        <v>8496</v>
      </c>
      <c r="E19322" t="b">
        <v>0</v>
      </c>
      <c r="F19322" s="42" t="s">
        <v>10900</v>
      </c>
    </row>
    <row r="19323" spans="1:6" x14ac:dyDescent="0.2">
      <c r="A19323" s="42" t="s">
        <v>5817</v>
      </c>
      <c r="B19323" s="42" t="s">
        <v>8464</v>
      </c>
      <c r="C19323">
        <v>2015</v>
      </c>
      <c r="D19323" s="42" t="s">
        <v>8496</v>
      </c>
      <c r="E19323" t="b">
        <v>0</v>
      </c>
      <c r="F19323" s="42" t="s">
        <v>10900</v>
      </c>
    </row>
    <row r="19324" spans="1:6" x14ac:dyDescent="0.2">
      <c r="A19324" s="42" t="s">
        <v>5817</v>
      </c>
      <c r="B19324" s="42" t="s">
        <v>8464</v>
      </c>
      <c r="C19324">
        <v>2016</v>
      </c>
      <c r="D19324" s="42" t="s">
        <v>8496</v>
      </c>
      <c r="E19324" t="b">
        <v>0</v>
      </c>
      <c r="F19324" s="42" t="s">
        <v>10900</v>
      </c>
    </row>
    <row r="19325" spans="1:6" x14ac:dyDescent="0.2">
      <c r="A19325" s="42" t="s">
        <v>5817</v>
      </c>
      <c r="B19325" s="42" t="s">
        <v>8464</v>
      </c>
      <c r="C19325">
        <v>2017</v>
      </c>
      <c r="D19325" s="42" t="s">
        <v>9010</v>
      </c>
      <c r="E19325" t="b">
        <v>0</v>
      </c>
      <c r="F19325" s="42" t="s">
        <v>10900</v>
      </c>
    </row>
    <row r="19326" spans="1:6" x14ac:dyDescent="0.2">
      <c r="A19326" s="42" t="s">
        <v>5817</v>
      </c>
      <c r="B19326" s="42" t="s">
        <v>8464</v>
      </c>
      <c r="C19326">
        <v>2018</v>
      </c>
      <c r="D19326" s="42" t="s">
        <v>9015</v>
      </c>
      <c r="E19326" t="b">
        <v>0</v>
      </c>
      <c r="F19326" s="42" t="s">
        <v>10900</v>
      </c>
    </row>
    <row r="19327" spans="1:6" x14ac:dyDescent="0.2">
      <c r="A19327" s="42" t="s">
        <v>5817</v>
      </c>
      <c r="B19327" s="42" t="s">
        <v>8464</v>
      </c>
      <c r="C19327">
        <v>2019</v>
      </c>
      <c r="D19327" s="42" t="s">
        <v>9015</v>
      </c>
      <c r="E19327" t="b">
        <v>0</v>
      </c>
      <c r="F19327" s="42" t="s">
        <v>10900</v>
      </c>
    </row>
    <row r="19328" spans="1:6" x14ac:dyDescent="0.2">
      <c r="A19328" s="42" t="s">
        <v>5819</v>
      </c>
      <c r="B19328" s="42" t="s">
        <v>8454</v>
      </c>
      <c r="C19328">
        <v>2014</v>
      </c>
      <c r="D19328" s="42" t="s">
        <v>9366</v>
      </c>
      <c r="E19328" t="b">
        <v>0</v>
      </c>
      <c r="F19328" s="42" t="s">
        <v>11015</v>
      </c>
    </row>
    <row r="19329" spans="1:6" x14ac:dyDescent="0.2">
      <c r="A19329" s="42" t="s">
        <v>5819</v>
      </c>
      <c r="B19329" s="42" t="s">
        <v>8454</v>
      </c>
      <c r="C19329">
        <v>2015</v>
      </c>
      <c r="D19329" s="42" t="s">
        <v>10002</v>
      </c>
      <c r="E19329" t="b">
        <v>0</v>
      </c>
      <c r="F19329" s="42" t="s">
        <v>11015</v>
      </c>
    </row>
    <row r="19330" spans="1:6" x14ac:dyDescent="0.2">
      <c r="A19330" s="42" t="s">
        <v>5819</v>
      </c>
      <c r="B19330" s="42" t="s">
        <v>8454</v>
      </c>
      <c r="C19330">
        <v>2016</v>
      </c>
      <c r="D19330" s="42" t="s">
        <v>9902</v>
      </c>
      <c r="E19330" t="b">
        <v>0</v>
      </c>
      <c r="F19330" s="42" t="s">
        <v>11015</v>
      </c>
    </row>
    <row r="19331" spans="1:6" x14ac:dyDescent="0.2">
      <c r="A19331" s="42" t="s">
        <v>5819</v>
      </c>
      <c r="B19331" s="42" t="s">
        <v>8454</v>
      </c>
      <c r="C19331">
        <v>2017</v>
      </c>
      <c r="D19331" s="42" t="s">
        <v>9366</v>
      </c>
      <c r="E19331" t="b">
        <v>0</v>
      </c>
      <c r="F19331" s="42" t="s">
        <v>11015</v>
      </c>
    </row>
    <row r="19332" spans="1:6" x14ac:dyDescent="0.2">
      <c r="A19332" s="42" t="s">
        <v>5819</v>
      </c>
      <c r="B19332" s="42" t="s">
        <v>8454</v>
      </c>
      <c r="C19332">
        <v>2018</v>
      </c>
      <c r="D19332" s="42" t="s">
        <v>9011</v>
      </c>
      <c r="E19332" t="b">
        <v>0</v>
      </c>
      <c r="F19332" s="42" t="s">
        <v>11015</v>
      </c>
    </row>
    <row r="19333" spans="1:6" x14ac:dyDescent="0.2">
      <c r="A19333" s="42" t="s">
        <v>5819</v>
      </c>
      <c r="B19333" s="42" t="s">
        <v>8454</v>
      </c>
      <c r="C19333">
        <v>2019</v>
      </c>
      <c r="D19333" s="42" t="s">
        <v>11016</v>
      </c>
      <c r="E19333" t="b">
        <v>0</v>
      </c>
      <c r="F19333" s="42" t="s">
        <v>11015</v>
      </c>
    </row>
    <row r="19334" spans="1:6" x14ac:dyDescent="0.2">
      <c r="A19334" s="42" t="s">
        <v>5819</v>
      </c>
      <c r="B19334" s="42" t="s">
        <v>8462</v>
      </c>
      <c r="C19334">
        <v>2014</v>
      </c>
      <c r="D19334" s="42" t="s">
        <v>9366</v>
      </c>
      <c r="E19334" t="b">
        <v>0</v>
      </c>
      <c r="F19334" s="42" t="s">
        <v>11015</v>
      </c>
    </row>
    <row r="19335" spans="1:6" x14ac:dyDescent="0.2">
      <c r="A19335" s="42" t="s">
        <v>5819</v>
      </c>
      <c r="B19335" s="42" t="s">
        <v>8462</v>
      </c>
      <c r="C19335">
        <v>2015</v>
      </c>
      <c r="D19335" s="42" t="s">
        <v>10002</v>
      </c>
      <c r="E19335" t="b">
        <v>0</v>
      </c>
      <c r="F19335" s="42" t="s">
        <v>11015</v>
      </c>
    </row>
    <row r="19336" spans="1:6" x14ac:dyDescent="0.2">
      <c r="A19336" s="42" t="s">
        <v>5819</v>
      </c>
      <c r="B19336" s="42" t="s">
        <v>8462</v>
      </c>
      <c r="C19336">
        <v>2016</v>
      </c>
      <c r="D19336" s="42" t="s">
        <v>9902</v>
      </c>
      <c r="E19336" t="b">
        <v>0</v>
      </c>
      <c r="F19336" s="42" t="s">
        <v>11015</v>
      </c>
    </row>
    <row r="19337" spans="1:6" x14ac:dyDescent="0.2">
      <c r="A19337" s="42" t="s">
        <v>5819</v>
      </c>
      <c r="B19337" s="42" t="s">
        <v>8462</v>
      </c>
      <c r="C19337">
        <v>2017</v>
      </c>
      <c r="D19337" s="42" t="s">
        <v>9366</v>
      </c>
      <c r="E19337" t="b">
        <v>0</v>
      </c>
      <c r="F19337" s="42" t="s">
        <v>11015</v>
      </c>
    </row>
    <row r="19338" spans="1:6" x14ac:dyDescent="0.2">
      <c r="A19338" s="42" t="s">
        <v>5819</v>
      </c>
      <c r="B19338" s="42" t="s">
        <v>8462</v>
      </c>
      <c r="C19338">
        <v>2018</v>
      </c>
      <c r="D19338" s="42" t="s">
        <v>9011</v>
      </c>
      <c r="E19338" t="b">
        <v>0</v>
      </c>
      <c r="F19338" s="42" t="s">
        <v>11015</v>
      </c>
    </row>
    <row r="19339" spans="1:6" x14ac:dyDescent="0.2">
      <c r="A19339" s="42" t="s">
        <v>5819</v>
      </c>
      <c r="B19339" s="42" t="s">
        <v>8462</v>
      </c>
      <c r="C19339">
        <v>2019</v>
      </c>
      <c r="D19339" s="42" t="s">
        <v>11016</v>
      </c>
      <c r="E19339" t="b">
        <v>0</v>
      </c>
      <c r="F19339" s="42" t="s">
        <v>11015</v>
      </c>
    </row>
    <row r="19340" spans="1:6" x14ac:dyDescent="0.2">
      <c r="A19340" s="42" t="s">
        <v>5819</v>
      </c>
      <c r="B19340" s="42" t="s">
        <v>8464</v>
      </c>
      <c r="C19340">
        <v>2014</v>
      </c>
      <c r="D19340" s="42" t="s">
        <v>8482</v>
      </c>
      <c r="E19340" t="b">
        <v>0</v>
      </c>
      <c r="F19340" s="42" t="s">
        <v>11015</v>
      </c>
    </row>
    <row r="19341" spans="1:6" x14ac:dyDescent="0.2">
      <c r="A19341" s="42" t="s">
        <v>5819</v>
      </c>
      <c r="B19341" s="42" t="s">
        <v>8464</v>
      </c>
      <c r="C19341">
        <v>2015</v>
      </c>
      <c r="D19341" s="42" t="s">
        <v>8482</v>
      </c>
      <c r="E19341" t="b">
        <v>0</v>
      </c>
      <c r="F19341" s="42" t="s">
        <v>11015</v>
      </c>
    </row>
    <row r="19342" spans="1:6" x14ac:dyDescent="0.2">
      <c r="A19342" s="42" t="s">
        <v>5819</v>
      </c>
      <c r="B19342" s="42" t="s">
        <v>8464</v>
      </c>
      <c r="C19342">
        <v>2016</v>
      </c>
      <c r="D19342" s="42" t="s">
        <v>8496</v>
      </c>
      <c r="E19342" t="b">
        <v>0</v>
      </c>
      <c r="F19342" s="42" t="s">
        <v>11015</v>
      </c>
    </row>
    <row r="19343" spans="1:6" x14ac:dyDescent="0.2">
      <c r="A19343" s="42" t="s">
        <v>5819</v>
      </c>
      <c r="B19343" s="42" t="s">
        <v>8464</v>
      </c>
      <c r="C19343">
        <v>2017</v>
      </c>
      <c r="D19343" s="42" t="s">
        <v>8496</v>
      </c>
      <c r="E19343" t="b">
        <v>0</v>
      </c>
      <c r="F19343" s="42" t="s">
        <v>11015</v>
      </c>
    </row>
    <row r="19344" spans="1:6" x14ac:dyDescent="0.2">
      <c r="A19344" s="42" t="s">
        <v>5819</v>
      </c>
      <c r="B19344" s="42" t="s">
        <v>8464</v>
      </c>
      <c r="C19344">
        <v>2018</v>
      </c>
      <c r="D19344" s="42" t="s">
        <v>8496</v>
      </c>
      <c r="E19344" t="b">
        <v>0</v>
      </c>
      <c r="F19344" s="42" t="s">
        <v>11015</v>
      </c>
    </row>
    <row r="19345" spans="1:6" x14ac:dyDescent="0.2">
      <c r="A19345" s="42" t="s">
        <v>5819</v>
      </c>
      <c r="B19345" s="42" t="s">
        <v>8464</v>
      </c>
      <c r="C19345">
        <v>2019</v>
      </c>
      <c r="D19345" s="42" t="s">
        <v>8496</v>
      </c>
      <c r="E19345" t="b">
        <v>0</v>
      </c>
      <c r="F19345" s="42" t="s">
        <v>11015</v>
      </c>
    </row>
    <row r="19346" spans="1:6" x14ac:dyDescent="0.2">
      <c r="A19346" s="42" t="s">
        <v>5821</v>
      </c>
      <c r="B19346" s="42" t="s">
        <v>8454</v>
      </c>
      <c r="C19346">
        <v>2013</v>
      </c>
      <c r="D19346" s="42" t="s">
        <v>9448</v>
      </c>
      <c r="E19346" t="b">
        <v>0</v>
      </c>
      <c r="F19346" s="42" t="s">
        <v>11017</v>
      </c>
    </row>
    <row r="19347" spans="1:6" x14ac:dyDescent="0.2">
      <c r="A19347" s="42" t="s">
        <v>5821</v>
      </c>
      <c r="B19347" s="42" t="s">
        <v>8454</v>
      </c>
      <c r="C19347">
        <v>2014</v>
      </c>
      <c r="D19347" s="42" t="s">
        <v>9330</v>
      </c>
      <c r="E19347" t="b">
        <v>0</v>
      </c>
      <c r="F19347" s="42" t="s">
        <v>11017</v>
      </c>
    </row>
    <row r="19348" spans="1:6" x14ac:dyDescent="0.2">
      <c r="A19348" s="42" t="s">
        <v>5821</v>
      </c>
      <c r="B19348" s="42" t="s">
        <v>8454</v>
      </c>
      <c r="C19348">
        <v>2015</v>
      </c>
      <c r="D19348" s="42" t="s">
        <v>8827</v>
      </c>
      <c r="E19348" t="b">
        <v>0</v>
      </c>
      <c r="F19348" s="42" t="s">
        <v>11017</v>
      </c>
    </row>
    <row r="19349" spans="1:6" x14ac:dyDescent="0.2">
      <c r="A19349" s="42" t="s">
        <v>5821</v>
      </c>
      <c r="B19349" s="42" t="s">
        <v>8454</v>
      </c>
      <c r="C19349">
        <v>2016</v>
      </c>
      <c r="D19349" s="42" t="s">
        <v>9330</v>
      </c>
      <c r="E19349" t="b">
        <v>0</v>
      </c>
      <c r="F19349" s="42" t="s">
        <v>11017</v>
      </c>
    </row>
    <row r="19350" spans="1:6" x14ac:dyDescent="0.2">
      <c r="A19350" s="42" t="s">
        <v>5821</v>
      </c>
      <c r="B19350" s="42" t="s">
        <v>8454</v>
      </c>
      <c r="C19350">
        <v>2017</v>
      </c>
      <c r="D19350" s="42" t="s">
        <v>9143</v>
      </c>
      <c r="E19350" t="b">
        <v>0</v>
      </c>
      <c r="F19350" s="42" t="s">
        <v>11017</v>
      </c>
    </row>
    <row r="19351" spans="1:6" x14ac:dyDescent="0.2">
      <c r="A19351" s="42" t="s">
        <v>5821</v>
      </c>
      <c r="B19351" s="42" t="s">
        <v>8454</v>
      </c>
      <c r="C19351">
        <v>2018</v>
      </c>
      <c r="D19351" s="42" t="s">
        <v>8712</v>
      </c>
      <c r="E19351" t="b">
        <v>0</v>
      </c>
      <c r="F19351" s="42" t="s">
        <v>11017</v>
      </c>
    </row>
    <row r="19352" spans="1:6" x14ac:dyDescent="0.2">
      <c r="A19352" s="42" t="s">
        <v>5821</v>
      </c>
      <c r="B19352" s="42" t="s">
        <v>8454</v>
      </c>
      <c r="C19352">
        <v>2019</v>
      </c>
      <c r="D19352" s="42" t="s">
        <v>9029</v>
      </c>
      <c r="E19352" t="b">
        <v>0</v>
      </c>
      <c r="F19352" s="42" t="s">
        <v>11017</v>
      </c>
    </row>
    <row r="19353" spans="1:6" x14ac:dyDescent="0.2">
      <c r="A19353" s="42" t="s">
        <v>5821</v>
      </c>
      <c r="B19353" s="42" t="s">
        <v>8462</v>
      </c>
      <c r="C19353">
        <v>2013</v>
      </c>
      <c r="D19353" s="42" t="s">
        <v>9448</v>
      </c>
      <c r="E19353" t="b">
        <v>0</v>
      </c>
      <c r="F19353" s="42" t="s">
        <v>11017</v>
      </c>
    </row>
    <row r="19354" spans="1:6" x14ac:dyDescent="0.2">
      <c r="A19354" s="42" t="s">
        <v>5821</v>
      </c>
      <c r="B19354" s="42" t="s">
        <v>8462</v>
      </c>
      <c r="C19354">
        <v>2014</v>
      </c>
      <c r="D19354" s="42" t="s">
        <v>9330</v>
      </c>
      <c r="E19354" t="b">
        <v>0</v>
      </c>
      <c r="F19354" s="42" t="s">
        <v>11017</v>
      </c>
    </row>
    <row r="19355" spans="1:6" x14ac:dyDescent="0.2">
      <c r="A19355" s="42" t="s">
        <v>5821</v>
      </c>
      <c r="B19355" s="42" t="s">
        <v>8462</v>
      </c>
      <c r="C19355">
        <v>2015</v>
      </c>
      <c r="D19355" s="42" t="s">
        <v>8827</v>
      </c>
      <c r="E19355" t="b">
        <v>0</v>
      </c>
      <c r="F19355" s="42" t="s">
        <v>11017</v>
      </c>
    </row>
    <row r="19356" spans="1:6" x14ac:dyDescent="0.2">
      <c r="A19356" s="42" t="s">
        <v>5821</v>
      </c>
      <c r="B19356" s="42" t="s">
        <v>8462</v>
      </c>
      <c r="C19356">
        <v>2016</v>
      </c>
      <c r="D19356" s="42" t="s">
        <v>9330</v>
      </c>
      <c r="E19356" t="b">
        <v>0</v>
      </c>
      <c r="F19356" s="42" t="s">
        <v>11017</v>
      </c>
    </row>
    <row r="19357" spans="1:6" x14ac:dyDescent="0.2">
      <c r="A19357" s="42" t="s">
        <v>5821</v>
      </c>
      <c r="B19357" s="42" t="s">
        <v>8462</v>
      </c>
      <c r="C19357">
        <v>2017</v>
      </c>
      <c r="D19357" s="42" t="s">
        <v>9143</v>
      </c>
      <c r="E19357" t="b">
        <v>0</v>
      </c>
      <c r="F19357" s="42" t="s">
        <v>11017</v>
      </c>
    </row>
    <row r="19358" spans="1:6" x14ac:dyDescent="0.2">
      <c r="A19358" s="42" t="s">
        <v>5821</v>
      </c>
      <c r="B19358" s="42" t="s">
        <v>8462</v>
      </c>
      <c r="C19358">
        <v>2018</v>
      </c>
      <c r="D19358" s="42" t="s">
        <v>8712</v>
      </c>
      <c r="E19358" t="b">
        <v>0</v>
      </c>
      <c r="F19358" s="42" t="s">
        <v>11017</v>
      </c>
    </row>
    <row r="19359" spans="1:6" x14ac:dyDescent="0.2">
      <c r="A19359" s="42" t="s">
        <v>5821</v>
      </c>
      <c r="B19359" s="42" t="s">
        <v>8462</v>
      </c>
      <c r="C19359">
        <v>2019</v>
      </c>
      <c r="D19359" s="42" t="s">
        <v>9029</v>
      </c>
      <c r="E19359" t="b">
        <v>0</v>
      </c>
      <c r="F19359" s="42" t="s">
        <v>11017</v>
      </c>
    </row>
    <row r="19360" spans="1:6" x14ac:dyDescent="0.2">
      <c r="A19360" s="42" t="s">
        <v>5821</v>
      </c>
      <c r="B19360" s="42" t="s">
        <v>8464</v>
      </c>
      <c r="C19360">
        <v>2013</v>
      </c>
      <c r="D19360" s="42" t="s">
        <v>8829</v>
      </c>
      <c r="E19360" t="b">
        <v>0</v>
      </c>
      <c r="F19360" s="42" t="s">
        <v>11017</v>
      </c>
    </row>
    <row r="19361" spans="1:6" x14ac:dyDescent="0.2">
      <c r="A19361" s="42" t="s">
        <v>5821</v>
      </c>
      <c r="B19361" s="42" t="s">
        <v>8464</v>
      </c>
      <c r="C19361">
        <v>2014</v>
      </c>
      <c r="D19361" s="42" t="s">
        <v>8587</v>
      </c>
      <c r="E19361" t="b">
        <v>0</v>
      </c>
      <c r="F19361" s="42" t="s">
        <v>11017</v>
      </c>
    </row>
    <row r="19362" spans="1:6" x14ac:dyDescent="0.2">
      <c r="A19362" s="42" t="s">
        <v>5821</v>
      </c>
      <c r="B19362" s="42" t="s">
        <v>8464</v>
      </c>
      <c r="C19362">
        <v>2015</v>
      </c>
      <c r="D19362" s="42" t="s">
        <v>8652</v>
      </c>
      <c r="E19362" t="b">
        <v>0</v>
      </c>
      <c r="F19362" s="42" t="s">
        <v>11017</v>
      </c>
    </row>
    <row r="19363" spans="1:6" x14ac:dyDescent="0.2">
      <c r="A19363" s="42" t="s">
        <v>5821</v>
      </c>
      <c r="B19363" s="42" t="s">
        <v>8464</v>
      </c>
      <c r="C19363">
        <v>2016</v>
      </c>
      <c r="D19363" s="42" t="s">
        <v>8829</v>
      </c>
      <c r="E19363" t="b">
        <v>0</v>
      </c>
      <c r="F19363" s="42" t="s">
        <v>11017</v>
      </c>
    </row>
    <row r="19364" spans="1:6" x14ac:dyDescent="0.2">
      <c r="A19364" s="42" t="s">
        <v>5821</v>
      </c>
      <c r="B19364" s="42" t="s">
        <v>8464</v>
      </c>
      <c r="C19364">
        <v>2017</v>
      </c>
      <c r="D19364" s="42" t="s">
        <v>8593</v>
      </c>
      <c r="E19364" t="b">
        <v>0</v>
      </c>
      <c r="F19364" s="42" t="s">
        <v>11017</v>
      </c>
    </row>
    <row r="19365" spans="1:6" x14ac:dyDescent="0.2">
      <c r="A19365" s="42" t="s">
        <v>5821</v>
      </c>
      <c r="B19365" s="42" t="s">
        <v>8464</v>
      </c>
      <c r="C19365">
        <v>2018</v>
      </c>
      <c r="D19365" s="42" t="s">
        <v>8940</v>
      </c>
      <c r="E19365" t="b">
        <v>0</v>
      </c>
      <c r="F19365" s="42" t="s">
        <v>11017</v>
      </c>
    </row>
    <row r="19366" spans="1:6" x14ac:dyDescent="0.2">
      <c r="A19366" s="42" t="s">
        <v>5821</v>
      </c>
      <c r="B19366" s="42" t="s">
        <v>8464</v>
      </c>
      <c r="C19366">
        <v>2019</v>
      </c>
      <c r="D19366" s="42" t="s">
        <v>8971</v>
      </c>
      <c r="E19366" t="b">
        <v>0</v>
      </c>
      <c r="F19366" s="42" t="s">
        <v>11017</v>
      </c>
    </row>
    <row r="19367" spans="1:6" x14ac:dyDescent="0.2">
      <c r="A19367" s="42" t="s">
        <v>5823</v>
      </c>
      <c r="B19367" s="42" t="s">
        <v>8454</v>
      </c>
      <c r="C19367">
        <v>2013</v>
      </c>
      <c r="D19367" s="42" t="s">
        <v>9206</v>
      </c>
      <c r="E19367" t="b">
        <v>0</v>
      </c>
      <c r="F19367" s="42" t="s">
        <v>10906</v>
      </c>
    </row>
    <row r="19368" spans="1:6" x14ac:dyDescent="0.2">
      <c r="A19368" s="42" t="s">
        <v>5823</v>
      </c>
      <c r="B19368" s="42" t="s">
        <v>8454</v>
      </c>
      <c r="C19368">
        <v>2014</v>
      </c>
      <c r="D19368" s="42" t="s">
        <v>9193</v>
      </c>
      <c r="E19368" t="b">
        <v>0</v>
      </c>
      <c r="F19368" s="42" t="s">
        <v>10906</v>
      </c>
    </row>
    <row r="19369" spans="1:6" x14ac:dyDescent="0.2">
      <c r="A19369" s="42" t="s">
        <v>5823</v>
      </c>
      <c r="B19369" s="42" t="s">
        <v>8454</v>
      </c>
      <c r="C19369">
        <v>2015</v>
      </c>
      <c r="D19369" s="42" t="s">
        <v>9001</v>
      </c>
      <c r="E19369" t="b">
        <v>0</v>
      </c>
      <c r="F19369" s="42" t="s">
        <v>10906</v>
      </c>
    </row>
    <row r="19370" spans="1:6" x14ac:dyDescent="0.2">
      <c r="A19370" s="42" t="s">
        <v>5823</v>
      </c>
      <c r="B19370" s="42" t="s">
        <v>8454</v>
      </c>
      <c r="C19370">
        <v>2016</v>
      </c>
      <c r="D19370" s="42" t="s">
        <v>10377</v>
      </c>
      <c r="E19370" t="b">
        <v>0</v>
      </c>
      <c r="F19370" s="42" t="s">
        <v>10906</v>
      </c>
    </row>
    <row r="19371" spans="1:6" x14ac:dyDescent="0.2">
      <c r="A19371" s="42" t="s">
        <v>5823</v>
      </c>
      <c r="B19371" s="42" t="s">
        <v>8454</v>
      </c>
      <c r="C19371">
        <v>2017</v>
      </c>
      <c r="D19371" s="42" t="s">
        <v>8672</v>
      </c>
      <c r="E19371" t="b">
        <v>0</v>
      </c>
      <c r="F19371" s="42" t="s">
        <v>10906</v>
      </c>
    </row>
    <row r="19372" spans="1:6" x14ac:dyDescent="0.2">
      <c r="A19372" s="42" t="s">
        <v>5823</v>
      </c>
      <c r="B19372" s="42" t="s">
        <v>8454</v>
      </c>
      <c r="C19372">
        <v>2018</v>
      </c>
      <c r="D19372" s="42" t="s">
        <v>9101</v>
      </c>
      <c r="E19372" t="b">
        <v>0</v>
      </c>
      <c r="F19372" s="42" t="s">
        <v>10906</v>
      </c>
    </row>
    <row r="19373" spans="1:6" x14ac:dyDescent="0.2">
      <c r="A19373" s="42" t="s">
        <v>5823</v>
      </c>
      <c r="B19373" s="42" t="s">
        <v>8454</v>
      </c>
      <c r="C19373">
        <v>2019</v>
      </c>
      <c r="D19373" s="42" t="s">
        <v>9006</v>
      </c>
      <c r="E19373" t="b">
        <v>0</v>
      </c>
      <c r="F19373" s="42" t="s">
        <v>10906</v>
      </c>
    </row>
    <row r="19374" spans="1:6" x14ac:dyDescent="0.2">
      <c r="A19374" s="42" t="s">
        <v>5823</v>
      </c>
      <c r="B19374" s="42" t="s">
        <v>8462</v>
      </c>
      <c r="C19374">
        <v>2013</v>
      </c>
      <c r="D19374" s="42" t="s">
        <v>8513</v>
      </c>
      <c r="E19374" t="b">
        <v>0</v>
      </c>
      <c r="F19374" s="42" t="s">
        <v>10906</v>
      </c>
    </row>
    <row r="19375" spans="1:6" x14ac:dyDescent="0.2">
      <c r="A19375" s="42" t="s">
        <v>5823</v>
      </c>
      <c r="B19375" s="42" t="s">
        <v>8462</v>
      </c>
      <c r="C19375">
        <v>2014</v>
      </c>
      <c r="D19375" s="42" t="s">
        <v>9193</v>
      </c>
      <c r="E19375" t="b">
        <v>0</v>
      </c>
      <c r="F19375" s="42" t="s">
        <v>10906</v>
      </c>
    </row>
    <row r="19376" spans="1:6" x14ac:dyDescent="0.2">
      <c r="A19376" s="42" t="s">
        <v>5823</v>
      </c>
      <c r="B19376" s="42" t="s">
        <v>8462</v>
      </c>
      <c r="C19376">
        <v>2015</v>
      </c>
      <c r="D19376" s="42" t="s">
        <v>8530</v>
      </c>
      <c r="E19376" t="b">
        <v>0</v>
      </c>
      <c r="F19376" s="42" t="s">
        <v>10906</v>
      </c>
    </row>
    <row r="19377" spans="1:6" x14ac:dyDescent="0.2">
      <c r="A19377" s="42" t="s">
        <v>5823</v>
      </c>
      <c r="B19377" s="42" t="s">
        <v>8462</v>
      </c>
      <c r="C19377">
        <v>2016</v>
      </c>
      <c r="D19377" s="42" t="s">
        <v>10377</v>
      </c>
      <c r="E19377" t="b">
        <v>0</v>
      </c>
      <c r="F19377" s="42" t="s">
        <v>10906</v>
      </c>
    </row>
    <row r="19378" spans="1:6" x14ac:dyDescent="0.2">
      <c r="A19378" s="42" t="s">
        <v>5823</v>
      </c>
      <c r="B19378" s="42" t="s">
        <v>8462</v>
      </c>
      <c r="C19378">
        <v>2017</v>
      </c>
      <c r="D19378" s="42" t="s">
        <v>8672</v>
      </c>
      <c r="E19378" t="b">
        <v>0</v>
      </c>
      <c r="F19378" s="42" t="s">
        <v>10906</v>
      </c>
    </row>
    <row r="19379" spans="1:6" x14ac:dyDescent="0.2">
      <c r="A19379" s="42" t="s">
        <v>5823</v>
      </c>
      <c r="B19379" s="42" t="s">
        <v>8462</v>
      </c>
      <c r="C19379">
        <v>2018</v>
      </c>
      <c r="D19379" s="42" t="s">
        <v>9101</v>
      </c>
      <c r="E19379" t="b">
        <v>0</v>
      </c>
      <c r="F19379" s="42" t="s">
        <v>10906</v>
      </c>
    </row>
    <row r="19380" spans="1:6" x14ac:dyDescent="0.2">
      <c r="A19380" s="42" t="s">
        <v>5823</v>
      </c>
      <c r="B19380" s="42" t="s">
        <v>8462</v>
      </c>
      <c r="C19380">
        <v>2019</v>
      </c>
      <c r="D19380" s="42" t="s">
        <v>9136</v>
      </c>
      <c r="E19380" t="b">
        <v>0</v>
      </c>
      <c r="F19380" s="42" t="s">
        <v>10906</v>
      </c>
    </row>
    <row r="19381" spans="1:6" x14ac:dyDescent="0.2">
      <c r="A19381" s="42" t="s">
        <v>5823</v>
      </c>
      <c r="B19381" s="42" t="s">
        <v>8464</v>
      </c>
      <c r="C19381">
        <v>2013</v>
      </c>
      <c r="D19381" s="42" t="s">
        <v>9171</v>
      </c>
      <c r="E19381" t="b">
        <v>0</v>
      </c>
      <c r="F19381" s="42" t="s">
        <v>10906</v>
      </c>
    </row>
    <row r="19382" spans="1:6" x14ac:dyDescent="0.2">
      <c r="A19382" s="42" t="s">
        <v>5823</v>
      </c>
      <c r="B19382" s="42" t="s">
        <v>8464</v>
      </c>
      <c r="C19382">
        <v>2014</v>
      </c>
      <c r="D19382" s="42" t="s">
        <v>9172</v>
      </c>
      <c r="E19382" t="b">
        <v>0</v>
      </c>
      <c r="F19382" s="42" t="s">
        <v>10906</v>
      </c>
    </row>
    <row r="19383" spans="1:6" x14ac:dyDescent="0.2">
      <c r="A19383" s="42" t="s">
        <v>5823</v>
      </c>
      <c r="B19383" s="42" t="s">
        <v>8464</v>
      </c>
      <c r="C19383">
        <v>2015</v>
      </c>
      <c r="D19383" s="42" t="s">
        <v>9168</v>
      </c>
      <c r="E19383" t="b">
        <v>0</v>
      </c>
      <c r="F19383" s="42" t="s">
        <v>10906</v>
      </c>
    </row>
    <row r="19384" spans="1:6" x14ac:dyDescent="0.2">
      <c r="A19384" s="42" t="s">
        <v>5823</v>
      </c>
      <c r="B19384" s="42" t="s">
        <v>8464</v>
      </c>
      <c r="C19384">
        <v>2016</v>
      </c>
      <c r="D19384" s="42" t="s">
        <v>9135</v>
      </c>
      <c r="E19384" t="b">
        <v>0</v>
      </c>
      <c r="F19384" s="42" t="s">
        <v>10906</v>
      </c>
    </row>
    <row r="19385" spans="1:6" x14ac:dyDescent="0.2">
      <c r="A19385" s="42" t="s">
        <v>5823</v>
      </c>
      <c r="B19385" s="42" t="s">
        <v>8464</v>
      </c>
      <c r="C19385">
        <v>2017</v>
      </c>
      <c r="D19385" s="42" t="s">
        <v>8594</v>
      </c>
      <c r="E19385" t="b">
        <v>0</v>
      </c>
      <c r="F19385" s="42" t="s">
        <v>10906</v>
      </c>
    </row>
    <row r="19386" spans="1:6" x14ac:dyDescent="0.2">
      <c r="A19386" s="42" t="s">
        <v>5823</v>
      </c>
      <c r="B19386" s="42" t="s">
        <v>8464</v>
      </c>
      <c r="C19386">
        <v>2018</v>
      </c>
      <c r="D19386" s="42" t="s">
        <v>9125</v>
      </c>
      <c r="E19386" t="b">
        <v>0</v>
      </c>
      <c r="F19386" s="42" t="s">
        <v>10906</v>
      </c>
    </row>
    <row r="19387" spans="1:6" x14ac:dyDescent="0.2">
      <c r="A19387" s="42" t="s">
        <v>5823</v>
      </c>
      <c r="B19387" s="42" t="s">
        <v>8464</v>
      </c>
      <c r="C19387">
        <v>2019</v>
      </c>
      <c r="D19387" s="42" t="s">
        <v>8552</v>
      </c>
      <c r="E19387" t="b">
        <v>0</v>
      </c>
      <c r="F19387" s="42" t="s">
        <v>10906</v>
      </c>
    </row>
    <row r="19388" spans="1:6" x14ac:dyDescent="0.2">
      <c r="A19388" s="42" t="s">
        <v>5825</v>
      </c>
      <c r="B19388" s="42" t="s">
        <v>8454</v>
      </c>
      <c r="C19388">
        <v>2013</v>
      </c>
      <c r="D19388" s="42" t="s">
        <v>8676</v>
      </c>
      <c r="E19388" t="b">
        <v>0</v>
      </c>
      <c r="F19388" s="42" t="s">
        <v>11018</v>
      </c>
    </row>
    <row r="19389" spans="1:6" x14ac:dyDescent="0.2">
      <c r="A19389" s="42" t="s">
        <v>5825</v>
      </c>
      <c r="B19389" s="42" t="s">
        <v>8454</v>
      </c>
      <c r="C19389">
        <v>2014</v>
      </c>
      <c r="D19389" s="42" t="s">
        <v>8982</v>
      </c>
      <c r="E19389" t="b">
        <v>0</v>
      </c>
      <c r="F19389" s="42" t="s">
        <v>11018</v>
      </c>
    </row>
    <row r="19390" spans="1:6" x14ac:dyDescent="0.2">
      <c r="A19390" s="42" t="s">
        <v>5825</v>
      </c>
      <c r="B19390" s="42" t="s">
        <v>8454</v>
      </c>
      <c r="C19390">
        <v>2015</v>
      </c>
      <c r="D19390" s="42" t="s">
        <v>9743</v>
      </c>
      <c r="E19390" t="b">
        <v>0</v>
      </c>
      <c r="F19390" s="42" t="s">
        <v>11018</v>
      </c>
    </row>
    <row r="19391" spans="1:6" x14ac:dyDescent="0.2">
      <c r="A19391" s="42" t="s">
        <v>5825</v>
      </c>
      <c r="B19391" s="42" t="s">
        <v>8454</v>
      </c>
      <c r="C19391">
        <v>2016</v>
      </c>
      <c r="D19391" s="42" t="s">
        <v>9532</v>
      </c>
      <c r="E19391" t="b">
        <v>0</v>
      </c>
      <c r="F19391" s="42" t="s">
        <v>11018</v>
      </c>
    </row>
    <row r="19392" spans="1:6" x14ac:dyDescent="0.2">
      <c r="A19392" s="42" t="s">
        <v>5825</v>
      </c>
      <c r="B19392" s="42" t="s">
        <v>8454</v>
      </c>
      <c r="C19392">
        <v>2017</v>
      </c>
      <c r="D19392" s="42" t="s">
        <v>8592</v>
      </c>
      <c r="E19392" t="b">
        <v>0</v>
      </c>
      <c r="F19392" s="42" t="s">
        <v>11018</v>
      </c>
    </row>
    <row r="19393" spans="1:6" x14ac:dyDescent="0.2">
      <c r="A19393" s="42" t="s">
        <v>5825</v>
      </c>
      <c r="B19393" s="42" t="s">
        <v>8454</v>
      </c>
      <c r="C19393">
        <v>2018</v>
      </c>
      <c r="D19393" s="42" t="s">
        <v>11019</v>
      </c>
      <c r="E19393" t="b">
        <v>0</v>
      </c>
      <c r="F19393" s="42" t="s">
        <v>11018</v>
      </c>
    </row>
    <row r="19394" spans="1:6" x14ac:dyDescent="0.2">
      <c r="A19394" s="42" t="s">
        <v>5825</v>
      </c>
      <c r="B19394" s="42" t="s">
        <v>8454</v>
      </c>
      <c r="C19394">
        <v>2019</v>
      </c>
      <c r="D19394" s="42" t="s">
        <v>11020</v>
      </c>
      <c r="E19394" t="b">
        <v>0</v>
      </c>
      <c r="F19394" s="42" t="s">
        <v>11018</v>
      </c>
    </row>
    <row r="19395" spans="1:6" x14ac:dyDescent="0.2">
      <c r="A19395" s="42" t="s">
        <v>5825</v>
      </c>
      <c r="B19395" s="42" t="s">
        <v>8462</v>
      </c>
      <c r="C19395">
        <v>2013</v>
      </c>
      <c r="D19395" s="42" t="s">
        <v>8676</v>
      </c>
      <c r="E19395" t="b">
        <v>0</v>
      </c>
      <c r="F19395" s="42" t="s">
        <v>11018</v>
      </c>
    </row>
    <row r="19396" spans="1:6" x14ac:dyDescent="0.2">
      <c r="A19396" s="42" t="s">
        <v>5825</v>
      </c>
      <c r="B19396" s="42" t="s">
        <v>8462</v>
      </c>
      <c r="C19396">
        <v>2014</v>
      </c>
      <c r="D19396" s="42" t="s">
        <v>8982</v>
      </c>
      <c r="E19396" t="b">
        <v>0</v>
      </c>
      <c r="F19396" s="42" t="s">
        <v>11018</v>
      </c>
    </row>
    <row r="19397" spans="1:6" x14ac:dyDescent="0.2">
      <c r="A19397" s="42" t="s">
        <v>5825</v>
      </c>
      <c r="B19397" s="42" t="s">
        <v>8462</v>
      </c>
      <c r="C19397">
        <v>2015</v>
      </c>
      <c r="D19397" s="42" t="s">
        <v>9743</v>
      </c>
      <c r="E19397" t="b">
        <v>0</v>
      </c>
      <c r="F19397" s="42" t="s">
        <v>11018</v>
      </c>
    </row>
    <row r="19398" spans="1:6" x14ac:dyDescent="0.2">
      <c r="A19398" s="42" t="s">
        <v>5825</v>
      </c>
      <c r="B19398" s="42" t="s">
        <v>8462</v>
      </c>
      <c r="C19398">
        <v>2016</v>
      </c>
      <c r="D19398" s="42" t="s">
        <v>9532</v>
      </c>
      <c r="E19398" t="b">
        <v>0</v>
      </c>
      <c r="F19398" s="42" t="s">
        <v>11018</v>
      </c>
    </row>
    <row r="19399" spans="1:6" x14ac:dyDescent="0.2">
      <c r="A19399" s="42" t="s">
        <v>5825</v>
      </c>
      <c r="B19399" s="42" t="s">
        <v>8462</v>
      </c>
      <c r="C19399">
        <v>2017</v>
      </c>
      <c r="D19399" s="42" t="s">
        <v>9203</v>
      </c>
      <c r="E19399" t="b">
        <v>0</v>
      </c>
      <c r="F19399" s="42" t="s">
        <v>11018</v>
      </c>
    </row>
    <row r="19400" spans="1:6" x14ac:dyDescent="0.2">
      <c r="A19400" s="42" t="s">
        <v>5825</v>
      </c>
      <c r="B19400" s="42" t="s">
        <v>8462</v>
      </c>
      <c r="C19400">
        <v>2018</v>
      </c>
      <c r="D19400" s="42" t="s">
        <v>11019</v>
      </c>
      <c r="E19400" t="b">
        <v>0</v>
      </c>
      <c r="F19400" s="42" t="s">
        <v>11018</v>
      </c>
    </row>
    <row r="19401" spans="1:6" x14ac:dyDescent="0.2">
      <c r="A19401" s="42" t="s">
        <v>5825</v>
      </c>
      <c r="B19401" s="42" t="s">
        <v>8462</v>
      </c>
      <c r="C19401">
        <v>2019</v>
      </c>
      <c r="D19401" s="42" t="s">
        <v>11020</v>
      </c>
      <c r="E19401" t="b">
        <v>0</v>
      </c>
      <c r="F19401" s="42" t="s">
        <v>11018</v>
      </c>
    </row>
    <row r="19402" spans="1:6" x14ac:dyDescent="0.2">
      <c r="A19402" s="42" t="s">
        <v>5825</v>
      </c>
      <c r="B19402" s="42" t="s">
        <v>8464</v>
      </c>
      <c r="C19402">
        <v>2013</v>
      </c>
      <c r="D19402" s="42" t="s">
        <v>8639</v>
      </c>
      <c r="E19402" t="b">
        <v>0</v>
      </c>
      <c r="F19402" s="42" t="s">
        <v>11018</v>
      </c>
    </row>
    <row r="19403" spans="1:6" x14ac:dyDescent="0.2">
      <c r="A19403" s="42" t="s">
        <v>5825</v>
      </c>
      <c r="B19403" s="42" t="s">
        <v>8464</v>
      </c>
      <c r="C19403">
        <v>2014</v>
      </c>
      <c r="D19403" s="42" t="s">
        <v>8639</v>
      </c>
      <c r="E19403" t="b">
        <v>0</v>
      </c>
      <c r="F19403" s="42" t="s">
        <v>11018</v>
      </c>
    </row>
    <row r="19404" spans="1:6" x14ac:dyDescent="0.2">
      <c r="A19404" s="42" t="s">
        <v>5825</v>
      </c>
      <c r="B19404" s="42" t="s">
        <v>8464</v>
      </c>
      <c r="C19404">
        <v>2015</v>
      </c>
      <c r="D19404" s="42" t="s">
        <v>8639</v>
      </c>
      <c r="E19404" t="b">
        <v>0</v>
      </c>
      <c r="F19404" s="42" t="s">
        <v>11018</v>
      </c>
    </row>
    <row r="19405" spans="1:6" x14ac:dyDescent="0.2">
      <c r="A19405" s="42" t="s">
        <v>5825</v>
      </c>
      <c r="B19405" s="42" t="s">
        <v>8464</v>
      </c>
      <c r="C19405">
        <v>2016</v>
      </c>
      <c r="D19405" s="42" t="s">
        <v>8639</v>
      </c>
      <c r="E19405" t="b">
        <v>0</v>
      </c>
      <c r="F19405" s="42" t="s">
        <v>11018</v>
      </c>
    </row>
    <row r="19406" spans="1:6" x14ac:dyDescent="0.2">
      <c r="A19406" s="42" t="s">
        <v>5825</v>
      </c>
      <c r="B19406" s="42" t="s">
        <v>8464</v>
      </c>
      <c r="C19406">
        <v>2017</v>
      </c>
      <c r="D19406" s="42" t="s">
        <v>8639</v>
      </c>
      <c r="E19406" t="b">
        <v>0</v>
      </c>
      <c r="F19406" s="42" t="s">
        <v>11018</v>
      </c>
    </row>
    <row r="19407" spans="1:6" x14ac:dyDescent="0.2">
      <c r="A19407" s="42" t="s">
        <v>5825</v>
      </c>
      <c r="B19407" s="42" t="s">
        <v>8464</v>
      </c>
      <c r="C19407">
        <v>2018</v>
      </c>
      <c r="D19407" s="42" t="s">
        <v>8482</v>
      </c>
      <c r="E19407" t="b">
        <v>0</v>
      </c>
      <c r="F19407" s="42" t="s">
        <v>11018</v>
      </c>
    </row>
    <row r="19408" spans="1:6" x14ac:dyDescent="0.2">
      <c r="A19408" s="42" t="s">
        <v>5825</v>
      </c>
      <c r="B19408" s="42" t="s">
        <v>8464</v>
      </c>
      <c r="C19408">
        <v>2019</v>
      </c>
      <c r="D19408" s="42" t="s">
        <v>8639</v>
      </c>
      <c r="E19408" t="b">
        <v>0</v>
      </c>
      <c r="F19408" s="42" t="s">
        <v>11018</v>
      </c>
    </row>
    <row r="19409" spans="1:6" x14ac:dyDescent="0.2">
      <c r="A19409" s="42" t="s">
        <v>5827</v>
      </c>
      <c r="B19409" s="42" t="s">
        <v>8454</v>
      </c>
      <c r="C19409">
        <v>2013</v>
      </c>
      <c r="D19409" s="42" t="s">
        <v>8679</v>
      </c>
      <c r="E19409" t="b">
        <v>0</v>
      </c>
      <c r="F19409" s="42" t="s">
        <v>10911</v>
      </c>
    </row>
    <row r="19410" spans="1:6" x14ac:dyDescent="0.2">
      <c r="A19410" s="42" t="s">
        <v>5827</v>
      </c>
      <c r="B19410" s="42" t="s">
        <v>8454</v>
      </c>
      <c r="C19410">
        <v>2014</v>
      </c>
      <c r="D19410" s="42" t="s">
        <v>8679</v>
      </c>
      <c r="E19410" t="b">
        <v>0</v>
      </c>
      <c r="F19410" s="42" t="s">
        <v>10911</v>
      </c>
    </row>
    <row r="19411" spans="1:6" x14ac:dyDescent="0.2">
      <c r="A19411" s="42" t="s">
        <v>5827</v>
      </c>
      <c r="B19411" s="42" t="s">
        <v>8454</v>
      </c>
      <c r="C19411">
        <v>2015</v>
      </c>
      <c r="D19411" s="42" t="s">
        <v>8679</v>
      </c>
      <c r="E19411" t="b">
        <v>0</v>
      </c>
      <c r="F19411" s="42" t="s">
        <v>10911</v>
      </c>
    </row>
    <row r="19412" spans="1:6" x14ac:dyDescent="0.2">
      <c r="A19412" s="42" t="s">
        <v>5827</v>
      </c>
      <c r="B19412" s="42" t="s">
        <v>8454</v>
      </c>
      <c r="C19412">
        <v>2016</v>
      </c>
      <c r="D19412" s="42" t="s">
        <v>8975</v>
      </c>
      <c r="E19412" t="b">
        <v>0</v>
      </c>
      <c r="F19412" s="42" t="s">
        <v>10911</v>
      </c>
    </row>
    <row r="19413" spans="1:6" x14ac:dyDescent="0.2">
      <c r="A19413" s="42" t="s">
        <v>5827</v>
      </c>
      <c r="B19413" s="42" t="s">
        <v>8454</v>
      </c>
      <c r="C19413">
        <v>2017</v>
      </c>
      <c r="D19413" s="42" t="s">
        <v>10004</v>
      </c>
      <c r="E19413" t="b">
        <v>0</v>
      </c>
      <c r="F19413" s="42" t="s">
        <v>10911</v>
      </c>
    </row>
    <row r="19414" spans="1:6" x14ac:dyDescent="0.2">
      <c r="A19414" s="42" t="s">
        <v>5827</v>
      </c>
      <c r="B19414" s="42" t="s">
        <v>8454</v>
      </c>
      <c r="C19414">
        <v>2018</v>
      </c>
      <c r="D19414" s="42" t="s">
        <v>8975</v>
      </c>
      <c r="E19414" t="b">
        <v>0</v>
      </c>
      <c r="F19414" s="42" t="s">
        <v>10911</v>
      </c>
    </row>
    <row r="19415" spans="1:6" x14ac:dyDescent="0.2">
      <c r="A19415" s="42" t="s">
        <v>5827</v>
      </c>
      <c r="B19415" s="42" t="s">
        <v>8454</v>
      </c>
      <c r="C19415">
        <v>2019</v>
      </c>
      <c r="D19415" s="42" t="s">
        <v>8680</v>
      </c>
      <c r="E19415" t="b">
        <v>0</v>
      </c>
      <c r="F19415" s="42" t="s">
        <v>10911</v>
      </c>
    </row>
    <row r="19416" spans="1:6" x14ac:dyDescent="0.2">
      <c r="A19416" s="42" t="s">
        <v>5827</v>
      </c>
      <c r="B19416" s="42" t="s">
        <v>8462</v>
      </c>
      <c r="C19416">
        <v>2013</v>
      </c>
      <c r="D19416" s="42" t="s">
        <v>8679</v>
      </c>
      <c r="E19416" t="b">
        <v>0</v>
      </c>
      <c r="F19416" s="42" t="s">
        <v>10911</v>
      </c>
    </row>
    <row r="19417" spans="1:6" x14ac:dyDescent="0.2">
      <c r="A19417" s="42" t="s">
        <v>5827</v>
      </c>
      <c r="B19417" s="42" t="s">
        <v>8462</v>
      </c>
      <c r="C19417">
        <v>2014</v>
      </c>
      <c r="D19417" s="42" t="s">
        <v>8679</v>
      </c>
      <c r="E19417" t="b">
        <v>0</v>
      </c>
      <c r="F19417" s="42" t="s">
        <v>10911</v>
      </c>
    </row>
    <row r="19418" spans="1:6" x14ac:dyDescent="0.2">
      <c r="A19418" s="42" t="s">
        <v>5827</v>
      </c>
      <c r="B19418" s="42" t="s">
        <v>8462</v>
      </c>
      <c r="C19418">
        <v>2015</v>
      </c>
      <c r="D19418" s="42" t="s">
        <v>8679</v>
      </c>
      <c r="E19418" t="b">
        <v>0</v>
      </c>
      <c r="F19418" s="42" t="s">
        <v>10911</v>
      </c>
    </row>
    <row r="19419" spans="1:6" x14ac:dyDescent="0.2">
      <c r="A19419" s="42" t="s">
        <v>5827</v>
      </c>
      <c r="B19419" s="42" t="s">
        <v>8462</v>
      </c>
      <c r="C19419">
        <v>2016</v>
      </c>
      <c r="D19419" s="42" t="s">
        <v>8975</v>
      </c>
      <c r="E19419" t="b">
        <v>0</v>
      </c>
      <c r="F19419" s="42" t="s">
        <v>10911</v>
      </c>
    </row>
    <row r="19420" spans="1:6" x14ac:dyDescent="0.2">
      <c r="A19420" s="42" t="s">
        <v>5827</v>
      </c>
      <c r="B19420" s="42" t="s">
        <v>8462</v>
      </c>
      <c r="C19420">
        <v>2017</v>
      </c>
      <c r="D19420" s="42" t="s">
        <v>10004</v>
      </c>
      <c r="E19420" t="b">
        <v>0</v>
      </c>
      <c r="F19420" s="42" t="s">
        <v>10911</v>
      </c>
    </row>
    <row r="19421" spans="1:6" x14ac:dyDescent="0.2">
      <c r="A19421" s="42" t="s">
        <v>5827</v>
      </c>
      <c r="B19421" s="42" t="s">
        <v>8462</v>
      </c>
      <c r="C19421">
        <v>2018</v>
      </c>
      <c r="D19421" s="42" t="s">
        <v>8975</v>
      </c>
      <c r="E19421" t="b">
        <v>0</v>
      </c>
      <c r="F19421" s="42" t="s">
        <v>10911</v>
      </c>
    </row>
    <row r="19422" spans="1:6" x14ac:dyDescent="0.2">
      <c r="A19422" s="42" t="s">
        <v>5827</v>
      </c>
      <c r="B19422" s="42" t="s">
        <v>8462</v>
      </c>
      <c r="C19422">
        <v>2019</v>
      </c>
      <c r="D19422" s="42" t="s">
        <v>8680</v>
      </c>
      <c r="E19422" t="b">
        <v>0</v>
      </c>
      <c r="F19422" s="42" t="s">
        <v>10911</v>
      </c>
    </row>
    <row r="19423" spans="1:6" x14ac:dyDescent="0.2">
      <c r="A19423" s="42" t="s">
        <v>5827</v>
      </c>
      <c r="B19423" s="42" t="s">
        <v>8464</v>
      </c>
      <c r="C19423">
        <v>2013</v>
      </c>
      <c r="D19423" s="42" t="s">
        <v>8496</v>
      </c>
      <c r="E19423" t="b">
        <v>0</v>
      </c>
      <c r="F19423" s="42" t="s">
        <v>10911</v>
      </c>
    </row>
    <row r="19424" spans="1:6" x14ac:dyDescent="0.2">
      <c r="A19424" s="42" t="s">
        <v>5827</v>
      </c>
      <c r="B19424" s="42" t="s">
        <v>8464</v>
      </c>
      <c r="C19424">
        <v>2014</v>
      </c>
      <c r="D19424" s="42" t="s">
        <v>8496</v>
      </c>
      <c r="E19424" t="b">
        <v>0</v>
      </c>
      <c r="F19424" s="42" t="s">
        <v>10911</v>
      </c>
    </row>
    <row r="19425" spans="1:6" x14ac:dyDescent="0.2">
      <c r="A19425" s="42" t="s">
        <v>5827</v>
      </c>
      <c r="B19425" s="42" t="s">
        <v>8464</v>
      </c>
      <c r="C19425">
        <v>2015</v>
      </c>
      <c r="D19425" s="42" t="s">
        <v>8496</v>
      </c>
      <c r="E19425" t="b">
        <v>0</v>
      </c>
      <c r="F19425" s="42" t="s">
        <v>10911</v>
      </c>
    </row>
    <row r="19426" spans="1:6" x14ac:dyDescent="0.2">
      <c r="A19426" s="42" t="s">
        <v>5827</v>
      </c>
      <c r="B19426" s="42" t="s">
        <v>8464</v>
      </c>
      <c r="C19426">
        <v>2016</v>
      </c>
      <c r="D19426" s="42" t="s">
        <v>8496</v>
      </c>
      <c r="E19426" t="b">
        <v>0</v>
      </c>
      <c r="F19426" s="42" t="s">
        <v>10911</v>
      </c>
    </row>
    <row r="19427" spans="1:6" x14ac:dyDescent="0.2">
      <c r="A19427" s="42" t="s">
        <v>5827</v>
      </c>
      <c r="B19427" s="42" t="s">
        <v>8464</v>
      </c>
      <c r="C19427">
        <v>2017</v>
      </c>
      <c r="D19427" s="42" t="s">
        <v>8496</v>
      </c>
      <c r="E19427" t="b">
        <v>0</v>
      </c>
      <c r="F19427" s="42" t="s">
        <v>10911</v>
      </c>
    </row>
    <row r="19428" spans="1:6" x14ac:dyDescent="0.2">
      <c r="A19428" s="42" t="s">
        <v>5827</v>
      </c>
      <c r="B19428" s="42" t="s">
        <v>8464</v>
      </c>
      <c r="C19428">
        <v>2018</v>
      </c>
      <c r="D19428" s="42" t="s">
        <v>8496</v>
      </c>
      <c r="E19428" t="b">
        <v>0</v>
      </c>
      <c r="F19428" s="42" t="s">
        <v>10911</v>
      </c>
    </row>
    <row r="19429" spans="1:6" x14ac:dyDescent="0.2">
      <c r="A19429" s="42" t="s">
        <v>5827</v>
      </c>
      <c r="B19429" s="42" t="s">
        <v>8464</v>
      </c>
      <c r="C19429">
        <v>2019</v>
      </c>
      <c r="D19429" s="42" t="s">
        <v>8482</v>
      </c>
      <c r="E19429" t="b">
        <v>0</v>
      </c>
      <c r="F19429" s="42" t="s">
        <v>10911</v>
      </c>
    </row>
    <row r="19430" spans="1:6" x14ac:dyDescent="0.2">
      <c r="A19430" s="42" t="s">
        <v>5829</v>
      </c>
      <c r="B19430" s="42" t="s">
        <v>8454</v>
      </c>
      <c r="C19430">
        <v>2013</v>
      </c>
      <c r="D19430" s="42" t="s">
        <v>8940</v>
      </c>
      <c r="E19430" t="b">
        <v>0</v>
      </c>
      <c r="F19430" s="42" t="s">
        <v>10900</v>
      </c>
    </row>
    <row r="19431" spans="1:6" x14ac:dyDescent="0.2">
      <c r="A19431" s="42" t="s">
        <v>5829</v>
      </c>
      <c r="B19431" s="42" t="s">
        <v>8454</v>
      </c>
      <c r="C19431">
        <v>2014</v>
      </c>
      <c r="D19431" s="42" t="s">
        <v>8586</v>
      </c>
      <c r="E19431" t="b">
        <v>0</v>
      </c>
      <c r="F19431" s="42" t="s">
        <v>10900</v>
      </c>
    </row>
    <row r="19432" spans="1:6" x14ac:dyDescent="0.2">
      <c r="A19432" s="42" t="s">
        <v>5829</v>
      </c>
      <c r="B19432" s="42" t="s">
        <v>8454</v>
      </c>
      <c r="C19432">
        <v>2015</v>
      </c>
      <c r="D19432" s="42" t="s">
        <v>10675</v>
      </c>
      <c r="E19432" t="b">
        <v>0</v>
      </c>
      <c r="F19432" s="42" t="s">
        <v>10900</v>
      </c>
    </row>
    <row r="19433" spans="1:6" x14ac:dyDescent="0.2">
      <c r="A19433" s="42" t="s">
        <v>5829</v>
      </c>
      <c r="B19433" s="42" t="s">
        <v>8454</v>
      </c>
      <c r="C19433">
        <v>2016</v>
      </c>
      <c r="D19433" s="42" t="s">
        <v>10882</v>
      </c>
      <c r="E19433" t="b">
        <v>0</v>
      </c>
      <c r="F19433" s="42" t="s">
        <v>10900</v>
      </c>
    </row>
    <row r="19434" spans="1:6" x14ac:dyDescent="0.2">
      <c r="A19434" s="42" t="s">
        <v>5829</v>
      </c>
      <c r="B19434" s="42" t="s">
        <v>8454</v>
      </c>
      <c r="C19434">
        <v>2017</v>
      </c>
      <c r="D19434" s="42" t="s">
        <v>8970</v>
      </c>
      <c r="E19434" t="b">
        <v>0</v>
      </c>
      <c r="F19434" s="42" t="s">
        <v>10900</v>
      </c>
    </row>
    <row r="19435" spans="1:6" x14ac:dyDescent="0.2">
      <c r="A19435" s="42" t="s">
        <v>5829</v>
      </c>
      <c r="B19435" s="42" t="s">
        <v>8454</v>
      </c>
      <c r="C19435">
        <v>2018</v>
      </c>
      <c r="D19435" s="42" t="s">
        <v>9122</v>
      </c>
      <c r="E19435" t="b">
        <v>0</v>
      </c>
      <c r="F19435" s="42" t="s">
        <v>10900</v>
      </c>
    </row>
    <row r="19436" spans="1:6" x14ac:dyDescent="0.2">
      <c r="A19436" s="42" t="s">
        <v>5829</v>
      </c>
      <c r="B19436" s="42" t="s">
        <v>8454</v>
      </c>
      <c r="C19436">
        <v>2019</v>
      </c>
      <c r="D19436" s="42" t="s">
        <v>8940</v>
      </c>
      <c r="E19436" t="b">
        <v>0</v>
      </c>
      <c r="F19436" s="42" t="s">
        <v>10900</v>
      </c>
    </row>
    <row r="19437" spans="1:6" x14ac:dyDescent="0.2">
      <c r="A19437" s="42" t="s">
        <v>5829</v>
      </c>
      <c r="B19437" s="42" t="s">
        <v>8462</v>
      </c>
      <c r="C19437">
        <v>2013</v>
      </c>
      <c r="D19437" s="42" t="s">
        <v>8940</v>
      </c>
      <c r="E19437" t="b">
        <v>0</v>
      </c>
      <c r="F19437" s="42" t="s">
        <v>10900</v>
      </c>
    </row>
    <row r="19438" spans="1:6" x14ac:dyDescent="0.2">
      <c r="A19438" s="42" t="s">
        <v>5829</v>
      </c>
      <c r="B19438" s="42" t="s">
        <v>8462</v>
      </c>
      <c r="C19438">
        <v>2014</v>
      </c>
      <c r="D19438" s="42" t="s">
        <v>8586</v>
      </c>
      <c r="E19438" t="b">
        <v>0</v>
      </c>
      <c r="F19438" s="42" t="s">
        <v>10900</v>
      </c>
    </row>
    <row r="19439" spans="1:6" x14ac:dyDescent="0.2">
      <c r="A19439" s="42" t="s">
        <v>5829</v>
      </c>
      <c r="B19439" s="42" t="s">
        <v>8462</v>
      </c>
      <c r="C19439">
        <v>2015</v>
      </c>
      <c r="D19439" s="42" t="s">
        <v>10675</v>
      </c>
      <c r="E19439" t="b">
        <v>0</v>
      </c>
      <c r="F19439" s="42" t="s">
        <v>10900</v>
      </c>
    </row>
    <row r="19440" spans="1:6" x14ac:dyDescent="0.2">
      <c r="A19440" s="42" t="s">
        <v>5829</v>
      </c>
      <c r="B19440" s="42" t="s">
        <v>8462</v>
      </c>
      <c r="C19440">
        <v>2016</v>
      </c>
      <c r="D19440" s="42" t="s">
        <v>10882</v>
      </c>
      <c r="E19440" t="b">
        <v>0</v>
      </c>
      <c r="F19440" s="42" t="s">
        <v>10900</v>
      </c>
    </row>
    <row r="19441" spans="1:6" x14ac:dyDescent="0.2">
      <c r="A19441" s="42" t="s">
        <v>5829</v>
      </c>
      <c r="B19441" s="42" t="s">
        <v>8462</v>
      </c>
      <c r="C19441">
        <v>2017</v>
      </c>
      <c r="D19441" s="42" t="s">
        <v>8970</v>
      </c>
      <c r="E19441" t="b">
        <v>0</v>
      </c>
      <c r="F19441" s="42" t="s">
        <v>10900</v>
      </c>
    </row>
    <row r="19442" spans="1:6" x14ac:dyDescent="0.2">
      <c r="A19442" s="42" t="s">
        <v>5829</v>
      </c>
      <c r="B19442" s="42" t="s">
        <v>8462</v>
      </c>
      <c r="C19442">
        <v>2018</v>
      </c>
      <c r="D19442" s="42" t="s">
        <v>9122</v>
      </c>
      <c r="E19442" t="b">
        <v>0</v>
      </c>
      <c r="F19442" s="42" t="s">
        <v>10900</v>
      </c>
    </row>
    <row r="19443" spans="1:6" x14ac:dyDescent="0.2">
      <c r="A19443" s="42" t="s">
        <v>5829</v>
      </c>
      <c r="B19443" s="42" t="s">
        <v>8462</v>
      </c>
      <c r="C19443">
        <v>2019</v>
      </c>
      <c r="D19443" s="42" t="s">
        <v>8940</v>
      </c>
      <c r="E19443" t="b">
        <v>0</v>
      </c>
      <c r="F19443" s="42" t="s">
        <v>10900</v>
      </c>
    </row>
    <row r="19444" spans="1:6" x14ac:dyDescent="0.2">
      <c r="A19444" s="42" t="s">
        <v>5829</v>
      </c>
      <c r="B19444" s="42" t="s">
        <v>8464</v>
      </c>
      <c r="C19444">
        <v>2013</v>
      </c>
      <c r="D19444" s="42" t="s">
        <v>8496</v>
      </c>
      <c r="E19444" t="b">
        <v>0</v>
      </c>
      <c r="F19444" s="42" t="s">
        <v>10900</v>
      </c>
    </row>
    <row r="19445" spans="1:6" x14ac:dyDescent="0.2">
      <c r="A19445" s="42" t="s">
        <v>5829</v>
      </c>
      <c r="B19445" s="42" t="s">
        <v>8464</v>
      </c>
      <c r="C19445">
        <v>2014</v>
      </c>
      <c r="D19445" s="42" t="s">
        <v>8496</v>
      </c>
      <c r="E19445" t="b">
        <v>0</v>
      </c>
      <c r="F19445" s="42" t="s">
        <v>10900</v>
      </c>
    </row>
    <row r="19446" spans="1:6" x14ac:dyDescent="0.2">
      <c r="A19446" s="42" t="s">
        <v>5829</v>
      </c>
      <c r="B19446" s="42" t="s">
        <v>8464</v>
      </c>
      <c r="C19446">
        <v>2015</v>
      </c>
      <c r="D19446" s="42" t="s">
        <v>8496</v>
      </c>
      <c r="E19446" t="b">
        <v>0</v>
      </c>
      <c r="F19446" s="42" t="s">
        <v>10900</v>
      </c>
    </row>
    <row r="19447" spans="1:6" x14ac:dyDescent="0.2">
      <c r="A19447" s="42" t="s">
        <v>5829</v>
      </c>
      <c r="B19447" s="42" t="s">
        <v>8464</v>
      </c>
      <c r="C19447">
        <v>2016</v>
      </c>
      <c r="D19447" s="42" t="s">
        <v>8496</v>
      </c>
      <c r="E19447" t="b">
        <v>0</v>
      </c>
      <c r="F19447" s="42" t="s">
        <v>10900</v>
      </c>
    </row>
    <row r="19448" spans="1:6" x14ac:dyDescent="0.2">
      <c r="A19448" s="42" t="s">
        <v>5829</v>
      </c>
      <c r="B19448" s="42" t="s">
        <v>8464</v>
      </c>
      <c r="C19448">
        <v>2017</v>
      </c>
      <c r="D19448" s="42" t="s">
        <v>9010</v>
      </c>
      <c r="E19448" t="b">
        <v>0</v>
      </c>
      <c r="F19448" s="42" t="s">
        <v>10900</v>
      </c>
    </row>
    <row r="19449" spans="1:6" x14ac:dyDescent="0.2">
      <c r="A19449" s="42" t="s">
        <v>5829</v>
      </c>
      <c r="B19449" s="42" t="s">
        <v>8464</v>
      </c>
      <c r="C19449">
        <v>2018</v>
      </c>
      <c r="D19449" s="42" t="s">
        <v>9015</v>
      </c>
      <c r="E19449" t="b">
        <v>0</v>
      </c>
      <c r="F19449" s="42" t="s">
        <v>10900</v>
      </c>
    </row>
    <row r="19450" spans="1:6" x14ac:dyDescent="0.2">
      <c r="A19450" s="42" t="s">
        <v>5829</v>
      </c>
      <c r="B19450" s="42" t="s">
        <v>8464</v>
      </c>
      <c r="C19450">
        <v>2019</v>
      </c>
      <c r="D19450" s="42" t="s">
        <v>9015</v>
      </c>
      <c r="E19450" t="b">
        <v>0</v>
      </c>
      <c r="F19450" s="42" t="s">
        <v>10900</v>
      </c>
    </row>
    <row r="19451" spans="1:6" x14ac:dyDescent="0.2">
      <c r="A19451" s="42" t="s">
        <v>5831</v>
      </c>
      <c r="B19451" s="42" t="s">
        <v>8454</v>
      </c>
      <c r="C19451">
        <v>2009</v>
      </c>
      <c r="D19451" s="42" t="s">
        <v>9903</v>
      </c>
      <c r="E19451" t="b">
        <v>0</v>
      </c>
      <c r="F19451" s="42" t="s">
        <v>10974</v>
      </c>
    </row>
    <row r="19452" spans="1:6" x14ac:dyDescent="0.2">
      <c r="A19452" s="42" t="s">
        <v>5831</v>
      </c>
      <c r="B19452" s="42" t="s">
        <v>8454</v>
      </c>
      <c r="C19452">
        <v>2010</v>
      </c>
      <c r="D19452" s="42" t="s">
        <v>8496</v>
      </c>
      <c r="E19452" t="b">
        <v>0</v>
      </c>
      <c r="F19452" s="42" t="s">
        <v>10974</v>
      </c>
    </row>
    <row r="19453" spans="1:6" x14ac:dyDescent="0.2">
      <c r="A19453" s="42" t="s">
        <v>5831</v>
      </c>
      <c r="B19453" s="42" t="s">
        <v>8462</v>
      </c>
      <c r="C19453">
        <v>2009</v>
      </c>
      <c r="D19453" s="42" t="s">
        <v>9903</v>
      </c>
      <c r="E19453" t="b">
        <v>0</v>
      </c>
      <c r="F19453" s="42" t="s">
        <v>10974</v>
      </c>
    </row>
    <row r="19454" spans="1:6" x14ac:dyDescent="0.2">
      <c r="A19454" s="42" t="s">
        <v>5831</v>
      </c>
      <c r="B19454" s="42" t="s">
        <v>8462</v>
      </c>
      <c r="C19454">
        <v>2010</v>
      </c>
      <c r="D19454" s="42" t="s">
        <v>8496</v>
      </c>
      <c r="E19454" t="b">
        <v>0</v>
      </c>
      <c r="F19454" s="42" t="s">
        <v>10974</v>
      </c>
    </row>
    <row r="19455" spans="1:6" x14ac:dyDescent="0.2">
      <c r="A19455" s="42" t="s">
        <v>5831</v>
      </c>
      <c r="B19455" s="42" t="s">
        <v>8464</v>
      </c>
      <c r="C19455">
        <v>2009</v>
      </c>
      <c r="D19455" s="42" t="s">
        <v>8496</v>
      </c>
      <c r="E19455" t="b">
        <v>0</v>
      </c>
      <c r="F19455" s="42" t="s">
        <v>10974</v>
      </c>
    </row>
    <row r="19456" spans="1:6" x14ac:dyDescent="0.2">
      <c r="A19456" s="42" t="s">
        <v>5831</v>
      </c>
      <c r="B19456" s="42" t="s">
        <v>8464</v>
      </c>
      <c r="C19456">
        <v>2010</v>
      </c>
      <c r="D19456" s="42" t="s">
        <v>8496</v>
      </c>
      <c r="E19456" t="b">
        <v>0</v>
      </c>
      <c r="F19456" s="42" t="s">
        <v>10974</v>
      </c>
    </row>
    <row r="19457" spans="1:6" x14ac:dyDescent="0.2">
      <c r="A19457" s="42" t="s">
        <v>5833</v>
      </c>
      <c r="B19457" s="42" t="s">
        <v>8454</v>
      </c>
      <c r="C19457">
        <v>2013</v>
      </c>
      <c r="D19457" s="42" t="s">
        <v>8823</v>
      </c>
      <c r="E19457" t="b">
        <v>0</v>
      </c>
      <c r="F19457" s="42" t="s">
        <v>10640</v>
      </c>
    </row>
    <row r="19458" spans="1:6" x14ac:dyDescent="0.2">
      <c r="A19458" s="42" t="s">
        <v>5833</v>
      </c>
      <c r="B19458" s="42" t="s">
        <v>8454</v>
      </c>
      <c r="C19458">
        <v>2014</v>
      </c>
      <c r="D19458" s="42" t="s">
        <v>8713</v>
      </c>
      <c r="E19458" t="b">
        <v>0</v>
      </c>
      <c r="F19458" s="42" t="s">
        <v>10640</v>
      </c>
    </row>
    <row r="19459" spans="1:6" x14ac:dyDescent="0.2">
      <c r="A19459" s="42" t="s">
        <v>5833</v>
      </c>
      <c r="B19459" s="42" t="s">
        <v>8454</v>
      </c>
      <c r="C19459">
        <v>2015</v>
      </c>
      <c r="D19459" s="42" t="s">
        <v>9126</v>
      </c>
      <c r="E19459" t="b">
        <v>0</v>
      </c>
      <c r="F19459" s="42" t="s">
        <v>10640</v>
      </c>
    </row>
    <row r="19460" spans="1:6" x14ac:dyDescent="0.2">
      <c r="A19460" s="42" t="s">
        <v>5833</v>
      </c>
      <c r="B19460" s="42" t="s">
        <v>8454</v>
      </c>
      <c r="C19460">
        <v>2016</v>
      </c>
      <c r="D19460" s="42" t="s">
        <v>8826</v>
      </c>
      <c r="E19460" t="b">
        <v>0</v>
      </c>
      <c r="F19460" s="42" t="s">
        <v>10640</v>
      </c>
    </row>
    <row r="19461" spans="1:6" x14ac:dyDescent="0.2">
      <c r="A19461" s="42" t="s">
        <v>5833</v>
      </c>
      <c r="B19461" s="42" t="s">
        <v>8454</v>
      </c>
      <c r="C19461">
        <v>2017</v>
      </c>
      <c r="D19461" s="42" t="s">
        <v>9405</v>
      </c>
      <c r="E19461" t="b">
        <v>0</v>
      </c>
      <c r="F19461" s="42" t="s">
        <v>10640</v>
      </c>
    </row>
    <row r="19462" spans="1:6" x14ac:dyDescent="0.2">
      <c r="A19462" s="42" t="s">
        <v>5833</v>
      </c>
      <c r="B19462" s="42" t="s">
        <v>8454</v>
      </c>
      <c r="C19462">
        <v>2018</v>
      </c>
      <c r="D19462" s="42" t="s">
        <v>9005</v>
      </c>
      <c r="E19462" t="b">
        <v>0</v>
      </c>
      <c r="F19462" s="42" t="s">
        <v>10640</v>
      </c>
    </row>
    <row r="19463" spans="1:6" x14ac:dyDescent="0.2">
      <c r="A19463" s="42" t="s">
        <v>5833</v>
      </c>
      <c r="B19463" s="42" t="s">
        <v>8454</v>
      </c>
      <c r="C19463">
        <v>2019</v>
      </c>
      <c r="D19463" s="42" t="s">
        <v>9427</v>
      </c>
      <c r="E19463" t="b">
        <v>0</v>
      </c>
      <c r="F19463" s="42" t="s">
        <v>10640</v>
      </c>
    </row>
    <row r="19464" spans="1:6" x14ac:dyDescent="0.2">
      <c r="A19464" s="42" t="s">
        <v>5833</v>
      </c>
      <c r="B19464" s="42" t="s">
        <v>8462</v>
      </c>
      <c r="C19464">
        <v>2013</v>
      </c>
      <c r="D19464" s="42" t="s">
        <v>8690</v>
      </c>
      <c r="E19464" t="b">
        <v>0</v>
      </c>
      <c r="F19464" s="42" t="s">
        <v>10640</v>
      </c>
    </row>
    <row r="19465" spans="1:6" x14ac:dyDescent="0.2">
      <c r="A19465" s="42" t="s">
        <v>5833</v>
      </c>
      <c r="B19465" s="42" t="s">
        <v>8462</v>
      </c>
      <c r="C19465">
        <v>2014</v>
      </c>
      <c r="D19465" s="42" t="s">
        <v>9040</v>
      </c>
      <c r="E19465" t="b">
        <v>0</v>
      </c>
      <c r="F19465" s="42" t="s">
        <v>10640</v>
      </c>
    </row>
    <row r="19466" spans="1:6" x14ac:dyDescent="0.2">
      <c r="A19466" s="42" t="s">
        <v>5833</v>
      </c>
      <c r="B19466" s="42" t="s">
        <v>8462</v>
      </c>
      <c r="C19466">
        <v>2015</v>
      </c>
      <c r="D19466" s="42" t="s">
        <v>9124</v>
      </c>
      <c r="E19466" t="b">
        <v>0</v>
      </c>
      <c r="F19466" s="42" t="s">
        <v>10640</v>
      </c>
    </row>
    <row r="19467" spans="1:6" x14ac:dyDescent="0.2">
      <c r="A19467" s="42" t="s">
        <v>5833</v>
      </c>
      <c r="B19467" s="42" t="s">
        <v>8462</v>
      </c>
      <c r="C19467">
        <v>2016</v>
      </c>
      <c r="D19467" s="42" t="s">
        <v>9284</v>
      </c>
      <c r="E19467" t="b">
        <v>0</v>
      </c>
      <c r="F19467" s="42" t="s">
        <v>10640</v>
      </c>
    </row>
    <row r="19468" spans="1:6" x14ac:dyDescent="0.2">
      <c r="A19468" s="42" t="s">
        <v>5833</v>
      </c>
      <c r="B19468" s="42" t="s">
        <v>8462</v>
      </c>
      <c r="C19468">
        <v>2017</v>
      </c>
      <c r="D19468" s="42" t="s">
        <v>9160</v>
      </c>
      <c r="E19468" t="b">
        <v>0</v>
      </c>
      <c r="F19468" s="42" t="s">
        <v>10640</v>
      </c>
    </row>
    <row r="19469" spans="1:6" x14ac:dyDescent="0.2">
      <c r="A19469" s="42" t="s">
        <v>5833</v>
      </c>
      <c r="B19469" s="42" t="s">
        <v>8462</v>
      </c>
      <c r="C19469">
        <v>2018</v>
      </c>
      <c r="D19469" s="42" t="s">
        <v>8644</v>
      </c>
      <c r="E19469" t="b">
        <v>0</v>
      </c>
      <c r="F19469" s="42" t="s">
        <v>10640</v>
      </c>
    </row>
    <row r="19470" spans="1:6" x14ac:dyDescent="0.2">
      <c r="A19470" s="42" t="s">
        <v>5833</v>
      </c>
      <c r="B19470" s="42" t="s">
        <v>8462</v>
      </c>
      <c r="C19470">
        <v>2019</v>
      </c>
      <c r="D19470" s="42" t="s">
        <v>10394</v>
      </c>
      <c r="E19470" t="b">
        <v>0</v>
      </c>
      <c r="F19470" s="42" t="s">
        <v>10640</v>
      </c>
    </row>
    <row r="19471" spans="1:6" x14ac:dyDescent="0.2">
      <c r="A19471" s="42" t="s">
        <v>5833</v>
      </c>
      <c r="B19471" s="42" t="s">
        <v>8464</v>
      </c>
      <c r="C19471">
        <v>2013</v>
      </c>
      <c r="D19471" s="42" t="s">
        <v>9318</v>
      </c>
      <c r="E19471" t="b">
        <v>0</v>
      </c>
      <c r="F19471" s="42" t="s">
        <v>10640</v>
      </c>
    </row>
    <row r="19472" spans="1:6" x14ac:dyDescent="0.2">
      <c r="A19472" s="42" t="s">
        <v>5833</v>
      </c>
      <c r="B19472" s="42" t="s">
        <v>8464</v>
      </c>
      <c r="C19472">
        <v>2014</v>
      </c>
      <c r="D19472" s="42" t="s">
        <v>9318</v>
      </c>
      <c r="E19472" t="b">
        <v>0</v>
      </c>
      <c r="F19472" s="42" t="s">
        <v>10640</v>
      </c>
    </row>
    <row r="19473" spans="1:6" x14ac:dyDescent="0.2">
      <c r="A19473" s="42" t="s">
        <v>5833</v>
      </c>
      <c r="B19473" s="42" t="s">
        <v>8464</v>
      </c>
      <c r="C19473">
        <v>2015</v>
      </c>
      <c r="D19473" s="42" t="s">
        <v>9318</v>
      </c>
      <c r="E19473" t="b">
        <v>0</v>
      </c>
      <c r="F19473" s="42" t="s">
        <v>10640</v>
      </c>
    </row>
    <row r="19474" spans="1:6" x14ac:dyDescent="0.2">
      <c r="A19474" s="42" t="s">
        <v>5833</v>
      </c>
      <c r="B19474" s="42" t="s">
        <v>8464</v>
      </c>
      <c r="C19474">
        <v>2016</v>
      </c>
      <c r="D19474" s="42" t="s">
        <v>8593</v>
      </c>
      <c r="E19474" t="b">
        <v>0</v>
      </c>
      <c r="F19474" s="42" t="s">
        <v>10640</v>
      </c>
    </row>
    <row r="19475" spans="1:6" x14ac:dyDescent="0.2">
      <c r="A19475" s="42" t="s">
        <v>5833</v>
      </c>
      <c r="B19475" s="42" t="s">
        <v>8464</v>
      </c>
      <c r="C19475">
        <v>2017</v>
      </c>
      <c r="D19475" s="42" t="s">
        <v>9012</v>
      </c>
      <c r="E19475" t="b">
        <v>0</v>
      </c>
      <c r="F19475" s="42" t="s">
        <v>10640</v>
      </c>
    </row>
    <row r="19476" spans="1:6" x14ac:dyDescent="0.2">
      <c r="A19476" s="42" t="s">
        <v>5833</v>
      </c>
      <c r="B19476" s="42" t="s">
        <v>8464</v>
      </c>
      <c r="C19476">
        <v>2018</v>
      </c>
      <c r="D19476" s="42" t="s">
        <v>8655</v>
      </c>
      <c r="E19476" t="b">
        <v>0</v>
      </c>
      <c r="F19476" s="42" t="s">
        <v>10640</v>
      </c>
    </row>
    <row r="19477" spans="1:6" x14ac:dyDescent="0.2">
      <c r="A19477" s="42" t="s">
        <v>5833</v>
      </c>
      <c r="B19477" s="42" t="s">
        <v>8464</v>
      </c>
      <c r="C19477">
        <v>2019</v>
      </c>
      <c r="D19477" s="42" t="s">
        <v>8828</v>
      </c>
      <c r="E19477" t="b">
        <v>0</v>
      </c>
      <c r="F19477" s="42" t="s">
        <v>10640</v>
      </c>
    </row>
    <row r="19478" spans="1:6" x14ac:dyDescent="0.2">
      <c r="A19478" s="42" t="s">
        <v>5845</v>
      </c>
      <c r="B19478" s="42" t="s">
        <v>8454</v>
      </c>
      <c r="C19478">
        <v>2013</v>
      </c>
      <c r="D19478" s="42" t="s">
        <v>10004</v>
      </c>
      <c r="E19478" t="b">
        <v>0</v>
      </c>
      <c r="F19478" s="42" t="s">
        <v>11021</v>
      </c>
    </row>
    <row r="19479" spans="1:6" x14ac:dyDescent="0.2">
      <c r="A19479" s="42" t="s">
        <v>5845</v>
      </c>
      <c r="B19479" s="42" t="s">
        <v>8454</v>
      </c>
      <c r="C19479">
        <v>2014</v>
      </c>
      <c r="D19479" s="42" t="s">
        <v>10004</v>
      </c>
      <c r="E19479" t="b">
        <v>0</v>
      </c>
      <c r="F19479" s="42" t="s">
        <v>11021</v>
      </c>
    </row>
    <row r="19480" spans="1:6" x14ac:dyDescent="0.2">
      <c r="A19480" s="42" t="s">
        <v>5845</v>
      </c>
      <c r="B19480" s="42" t="s">
        <v>8454</v>
      </c>
      <c r="C19480">
        <v>2015</v>
      </c>
      <c r="D19480" s="42" t="s">
        <v>9568</v>
      </c>
      <c r="E19480" t="b">
        <v>0</v>
      </c>
      <c r="F19480" s="42" t="s">
        <v>11021</v>
      </c>
    </row>
    <row r="19481" spans="1:6" x14ac:dyDescent="0.2">
      <c r="A19481" s="42" t="s">
        <v>5845</v>
      </c>
      <c r="B19481" s="42" t="s">
        <v>8454</v>
      </c>
      <c r="C19481">
        <v>2016</v>
      </c>
      <c r="D19481" s="42" t="s">
        <v>8975</v>
      </c>
      <c r="E19481" t="b">
        <v>0</v>
      </c>
      <c r="F19481" s="42" t="s">
        <v>11021</v>
      </c>
    </row>
    <row r="19482" spans="1:6" x14ac:dyDescent="0.2">
      <c r="A19482" s="42" t="s">
        <v>5845</v>
      </c>
      <c r="B19482" s="42" t="s">
        <v>8454</v>
      </c>
      <c r="C19482">
        <v>2017</v>
      </c>
      <c r="D19482" s="42" t="s">
        <v>9481</v>
      </c>
      <c r="E19482" t="b">
        <v>0</v>
      </c>
      <c r="F19482" s="42" t="s">
        <v>11021</v>
      </c>
    </row>
    <row r="19483" spans="1:6" x14ac:dyDescent="0.2">
      <c r="A19483" s="42" t="s">
        <v>5845</v>
      </c>
      <c r="B19483" s="42" t="s">
        <v>8454</v>
      </c>
      <c r="C19483">
        <v>2018</v>
      </c>
      <c r="D19483" s="42" t="s">
        <v>9448</v>
      </c>
      <c r="E19483" t="b">
        <v>0</v>
      </c>
      <c r="F19483" s="42" t="s">
        <v>11021</v>
      </c>
    </row>
    <row r="19484" spans="1:6" x14ac:dyDescent="0.2">
      <c r="A19484" s="42" t="s">
        <v>5845</v>
      </c>
      <c r="B19484" s="42" t="s">
        <v>8454</v>
      </c>
      <c r="C19484">
        <v>2019</v>
      </c>
      <c r="D19484" s="42" t="s">
        <v>9471</v>
      </c>
      <c r="E19484" t="b">
        <v>0</v>
      </c>
      <c r="F19484" s="42" t="s">
        <v>11021</v>
      </c>
    </row>
    <row r="19485" spans="1:6" x14ac:dyDescent="0.2">
      <c r="A19485" s="42" t="s">
        <v>5845</v>
      </c>
      <c r="B19485" s="42" t="s">
        <v>8462</v>
      </c>
      <c r="C19485">
        <v>2013</v>
      </c>
      <c r="D19485" s="42" t="s">
        <v>10004</v>
      </c>
      <c r="E19485" t="b">
        <v>0</v>
      </c>
      <c r="F19485" s="42" t="s">
        <v>11021</v>
      </c>
    </row>
    <row r="19486" spans="1:6" x14ac:dyDescent="0.2">
      <c r="A19486" s="42" t="s">
        <v>5845</v>
      </c>
      <c r="B19486" s="42" t="s">
        <v>8462</v>
      </c>
      <c r="C19486">
        <v>2014</v>
      </c>
      <c r="D19486" s="42" t="s">
        <v>10004</v>
      </c>
      <c r="E19486" t="b">
        <v>0</v>
      </c>
      <c r="F19486" s="42" t="s">
        <v>11021</v>
      </c>
    </row>
    <row r="19487" spans="1:6" x14ac:dyDescent="0.2">
      <c r="A19487" s="42" t="s">
        <v>5845</v>
      </c>
      <c r="B19487" s="42" t="s">
        <v>8462</v>
      </c>
      <c r="C19487">
        <v>2015</v>
      </c>
      <c r="D19487" s="42" t="s">
        <v>9568</v>
      </c>
      <c r="E19487" t="b">
        <v>0</v>
      </c>
      <c r="F19487" s="42" t="s">
        <v>11021</v>
      </c>
    </row>
    <row r="19488" spans="1:6" x14ac:dyDescent="0.2">
      <c r="A19488" s="42" t="s">
        <v>5845</v>
      </c>
      <c r="B19488" s="42" t="s">
        <v>8462</v>
      </c>
      <c r="C19488">
        <v>2016</v>
      </c>
      <c r="D19488" s="42" t="s">
        <v>8975</v>
      </c>
      <c r="E19488" t="b">
        <v>0</v>
      </c>
      <c r="F19488" s="42" t="s">
        <v>11021</v>
      </c>
    </row>
    <row r="19489" spans="1:6" x14ac:dyDescent="0.2">
      <c r="A19489" s="42" t="s">
        <v>5845</v>
      </c>
      <c r="B19489" s="42" t="s">
        <v>8462</v>
      </c>
      <c r="C19489">
        <v>2017</v>
      </c>
      <c r="D19489" s="42" t="s">
        <v>9481</v>
      </c>
      <c r="E19489" t="b">
        <v>0</v>
      </c>
      <c r="F19489" s="42" t="s">
        <v>11021</v>
      </c>
    </row>
    <row r="19490" spans="1:6" x14ac:dyDescent="0.2">
      <c r="A19490" s="42" t="s">
        <v>5845</v>
      </c>
      <c r="B19490" s="42" t="s">
        <v>8462</v>
      </c>
      <c r="C19490">
        <v>2018</v>
      </c>
      <c r="D19490" s="42" t="s">
        <v>9448</v>
      </c>
      <c r="E19490" t="b">
        <v>0</v>
      </c>
      <c r="F19490" s="42" t="s">
        <v>11021</v>
      </c>
    </row>
    <row r="19491" spans="1:6" x14ac:dyDescent="0.2">
      <c r="A19491" s="42" t="s">
        <v>5845</v>
      </c>
      <c r="B19491" s="42" t="s">
        <v>8462</v>
      </c>
      <c r="C19491">
        <v>2019</v>
      </c>
      <c r="D19491" s="42" t="s">
        <v>9471</v>
      </c>
      <c r="E19491" t="b">
        <v>0</v>
      </c>
      <c r="F19491" s="42" t="s">
        <v>11021</v>
      </c>
    </row>
    <row r="19492" spans="1:6" x14ac:dyDescent="0.2">
      <c r="A19492" s="42" t="s">
        <v>5845</v>
      </c>
      <c r="B19492" s="42" t="s">
        <v>8464</v>
      </c>
      <c r="C19492">
        <v>2013</v>
      </c>
      <c r="D19492" s="42" t="s">
        <v>8482</v>
      </c>
      <c r="E19492" t="b">
        <v>0</v>
      </c>
      <c r="F19492" s="42" t="s">
        <v>11021</v>
      </c>
    </row>
    <row r="19493" spans="1:6" x14ac:dyDescent="0.2">
      <c r="A19493" s="42" t="s">
        <v>5845</v>
      </c>
      <c r="B19493" s="42" t="s">
        <v>8464</v>
      </c>
      <c r="C19493">
        <v>2014</v>
      </c>
      <c r="D19493" s="42" t="s">
        <v>8940</v>
      </c>
      <c r="E19493" t="b">
        <v>0</v>
      </c>
      <c r="F19493" s="42" t="s">
        <v>11021</v>
      </c>
    </row>
    <row r="19494" spans="1:6" x14ac:dyDescent="0.2">
      <c r="A19494" s="42" t="s">
        <v>5845</v>
      </c>
      <c r="B19494" s="42" t="s">
        <v>8464</v>
      </c>
      <c r="C19494">
        <v>2015</v>
      </c>
      <c r="D19494" s="42" t="s">
        <v>8992</v>
      </c>
      <c r="E19494" t="b">
        <v>0</v>
      </c>
      <c r="F19494" s="42" t="s">
        <v>11021</v>
      </c>
    </row>
    <row r="19495" spans="1:6" x14ac:dyDescent="0.2">
      <c r="A19495" s="42" t="s">
        <v>5845</v>
      </c>
      <c r="B19495" s="42" t="s">
        <v>8464</v>
      </c>
      <c r="C19495">
        <v>2016</v>
      </c>
      <c r="D19495" s="42" t="s">
        <v>8971</v>
      </c>
      <c r="E19495" t="b">
        <v>0</v>
      </c>
      <c r="F19495" s="42" t="s">
        <v>11021</v>
      </c>
    </row>
    <row r="19496" spans="1:6" x14ac:dyDescent="0.2">
      <c r="A19496" s="42" t="s">
        <v>5845</v>
      </c>
      <c r="B19496" s="42" t="s">
        <v>8464</v>
      </c>
      <c r="C19496">
        <v>2017</v>
      </c>
      <c r="D19496" s="42" t="s">
        <v>9271</v>
      </c>
      <c r="E19496" t="b">
        <v>0</v>
      </c>
      <c r="F19496" s="42" t="s">
        <v>11021</v>
      </c>
    </row>
    <row r="19497" spans="1:6" x14ac:dyDescent="0.2">
      <c r="A19497" s="42" t="s">
        <v>5845</v>
      </c>
      <c r="B19497" s="42" t="s">
        <v>8464</v>
      </c>
      <c r="C19497">
        <v>2018</v>
      </c>
      <c r="D19497" s="42" t="s">
        <v>9127</v>
      </c>
      <c r="E19497" t="b">
        <v>0</v>
      </c>
      <c r="F19497" s="42" t="s">
        <v>11021</v>
      </c>
    </row>
    <row r="19498" spans="1:6" x14ac:dyDescent="0.2">
      <c r="A19498" s="42" t="s">
        <v>5845</v>
      </c>
      <c r="B19498" s="42" t="s">
        <v>8464</v>
      </c>
      <c r="C19498">
        <v>2019</v>
      </c>
      <c r="D19498" s="42" t="s">
        <v>9048</v>
      </c>
      <c r="E19498" t="b">
        <v>0</v>
      </c>
      <c r="F19498" s="42" t="s">
        <v>11021</v>
      </c>
    </row>
    <row r="19499" spans="1:6" x14ac:dyDescent="0.2">
      <c r="A19499" s="42" t="s">
        <v>5847</v>
      </c>
      <c r="B19499" s="42" t="s">
        <v>8454</v>
      </c>
      <c r="C19499">
        <v>2013</v>
      </c>
      <c r="D19499" s="42" t="s">
        <v>8676</v>
      </c>
      <c r="E19499" t="b">
        <v>0</v>
      </c>
      <c r="F19499" s="42" t="s">
        <v>11022</v>
      </c>
    </row>
    <row r="19500" spans="1:6" x14ac:dyDescent="0.2">
      <c r="A19500" s="42" t="s">
        <v>5847</v>
      </c>
      <c r="B19500" s="42" t="s">
        <v>8454</v>
      </c>
      <c r="C19500">
        <v>2014</v>
      </c>
      <c r="D19500" s="42" t="s">
        <v>8964</v>
      </c>
      <c r="E19500" t="b">
        <v>0</v>
      </c>
      <c r="F19500" s="42" t="s">
        <v>11022</v>
      </c>
    </row>
    <row r="19501" spans="1:6" x14ac:dyDescent="0.2">
      <c r="A19501" s="42" t="s">
        <v>5847</v>
      </c>
      <c r="B19501" s="42" t="s">
        <v>8454</v>
      </c>
      <c r="C19501">
        <v>2015</v>
      </c>
      <c r="D19501" s="42" t="s">
        <v>9019</v>
      </c>
      <c r="E19501" t="b">
        <v>0</v>
      </c>
      <c r="F19501" s="42" t="s">
        <v>11022</v>
      </c>
    </row>
    <row r="19502" spans="1:6" x14ac:dyDescent="0.2">
      <c r="A19502" s="42" t="s">
        <v>5847</v>
      </c>
      <c r="B19502" s="42" t="s">
        <v>8454</v>
      </c>
      <c r="C19502">
        <v>2016</v>
      </c>
      <c r="D19502" s="42" t="s">
        <v>9019</v>
      </c>
      <c r="E19502" t="b">
        <v>0</v>
      </c>
      <c r="F19502" s="42" t="s">
        <v>11022</v>
      </c>
    </row>
    <row r="19503" spans="1:6" x14ac:dyDescent="0.2">
      <c r="A19503" s="42" t="s">
        <v>5847</v>
      </c>
      <c r="B19503" s="42" t="s">
        <v>8454</v>
      </c>
      <c r="C19503">
        <v>2017</v>
      </c>
      <c r="D19503" s="42" t="s">
        <v>9019</v>
      </c>
      <c r="E19503" t="b">
        <v>0</v>
      </c>
      <c r="F19503" s="42" t="s">
        <v>11022</v>
      </c>
    </row>
    <row r="19504" spans="1:6" x14ac:dyDescent="0.2">
      <c r="A19504" s="42" t="s">
        <v>5847</v>
      </c>
      <c r="B19504" s="42" t="s">
        <v>8454</v>
      </c>
      <c r="C19504">
        <v>2018</v>
      </c>
      <c r="D19504" s="42" t="s">
        <v>9013</v>
      </c>
      <c r="E19504" t="b">
        <v>0</v>
      </c>
      <c r="F19504" s="42" t="s">
        <v>11022</v>
      </c>
    </row>
    <row r="19505" spans="1:6" x14ac:dyDescent="0.2">
      <c r="A19505" s="42" t="s">
        <v>5847</v>
      </c>
      <c r="B19505" s="42" t="s">
        <v>8454</v>
      </c>
      <c r="C19505">
        <v>2019</v>
      </c>
      <c r="D19505" s="42" t="s">
        <v>8982</v>
      </c>
      <c r="E19505" t="b">
        <v>0</v>
      </c>
      <c r="F19505" s="42" t="s">
        <v>11022</v>
      </c>
    </row>
    <row r="19506" spans="1:6" x14ac:dyDescent="0.2">
      <c r="A19506" s="42" t="s">
        <v>5847</v>
      </c>
      <c r="B19506" s="42" t="s">
        <v>8462</v>
      </c>
      <c r="C19506">
        <v>2013</v>
      </c>
      <c r="D19506" s="42" t="s">
        <v>8676</v>
      </c>
      <c r="E19506" t="b">
        <v>0</v>
      </c>
      <c r="F19506" s="42" t="s">
        <v>11022</v>
      </c>
    </row>
    <row r="19507" spans="1:6" x14ac:dyDescent="0.2">
      <c r="A19507" s="42" t="s">
        <v>5847</v>
      </c>
      <c r="B19507" s="42" t="s">
        <v>8462</v>
      </c>
      <c r="C19507">
        <v>2014</v>
      </c>
      <c r="D19507" s="42" t="s">
        <v>8964</v>
      </c>
      <c r="E19507" t="b">
        <v>0</v>
      </c>
      <c r="F19507" s="42" t="s">
        <v>11022</v>
      </c>
    </row>
    <row r="19508" spans="1:6" x14ac:dyDescent="0.2">
      <c r="A19508" s="42" t="s">
        <v>5847</v>
      </c>
      <c r="B19508" s="42" t="s">
        <v>8462</v>
      </c>
      <c r="C19508">
        <v>2015</v>
      </c>
      <c r="D19508" s="42" t="s">
        <v>9019</v>
      </c>
      <c r="E19508" t="b">
        <v>0</v>
      </c>
      <c r="F19508" s="42" t="s">
        <v>11022</v>
      </c>
    </row>
    <row r="19509" spans="1:6" x14ac:dyDescent="0.2">
      <c r="A19509" s="42" t="s">
        <v>5847</v>
      </c>
      <c r="B19509" s="42" t="s">
        <v>8462</v>
      </c>
      <c r="C19509">
        <v>2016</v>
      </c>
      <c r="D19509" s="42" t="s">
        <v>9019</v>
      </c>
      <c r="E19509" t="b">
        <v>0</v>
      </c>
      <c r="F19509" s="42" t="s">
        <v>11022</v>
      </c>
    </row>
    <row r="19510" spans="1:6" x14ac:dyDescent="0.2">
      <c r="A19510" s="42" t="s">
        <v>5847</v>
      </c>
      <c r="B19510" s="42" t="s">
        <v>8462</v>
      </c>
      <c r="C19510">
        <v>2017</v>
      </c>
      <c r="D19510" s="42" t="s">
        <v>9019</v>
      </c>
      <c r="E19510" t="b">
        <v>0</v>
      </c>
      <c r="F19510" s="42" t="s">
        <v>11022</v>
      </c>
    </row>
    <row r="19511" spans="1:6" x14ac:dyDescent="0.2">
      <c r="A19511" s="42" t="s">
        <v>5847</v>
      </c>
      <c r="B19511" s="42" t="s">
        <v>8462</v>
      </c>
      <c r="C19511">
        <v>2018</v>
      </c>
      <c r="D19511" s="42" t="s">
        <v>9013</v>
      </c>
      <c r="E19511" t="b">
        <v>0</v>
      </c>
      <c r="F19511" s="42" t="s">
        <v>11022</v>
      </c>
    </row>
    <row r="19512" spans="1:6" x14ac:dyDescent="0.2">
      <c r="A19512" s="42" t="s">
        <v>5847</v>
      </c>
      <c r="B19512" s="42" t="s">
        <v>8462</v>
      </c>
      <c r="C19512">
        <v>2019</v>
      </c>
      <c r="D19512" s="42" t="s">
        <v>8982</v>
      </c>
      <c r="E19512" t="b">
        <v>0</v>
      </c>
      <c r="F19512" s="42" t="s">
        <v>11022</v>
      </c>
    </row>
    <row r="19513" spans="1:6" x14ac:dyDescent="0.2">
      <c r="A19513" s="42" t="s">
        <v>5847</v>
      </c>
      <c r="B19513" s="42" t="s">
        <v>8464</v>
      </c>
      <c r="C19513">
        <v>2013</v>
      </c>
      <c r="D19513" s="42" t="s">
        <v>9019</v>
      </c>
      <c r="E19513" t="b">
        <v>0</v>
      </c>
      <c r="F19513" s="42" t="s">
        <v>11022</v>
      </c>
    </row>
    <row r="19514" spans="1:6" x14ac:dyDescent="0.2">
      <c r="A19514" s="42" t="s">
        <v>5847</v>
      </c>
      <c r="B19514" s="42" t="s">
        <v>8464</v>
      </c>
      <c r="C19514">
        <v>2014</v>
      </c>
      <c r="D19514" s="42" t="s">
        <v>9019</v>
      </c>
      <c r="E19514" t="b">
        <v>0</v>
      </c>
      <c r="F19514" s="42" t="s">
        <v>11022</v>
      </c>
    </row>
    <row r="19515" spans="1:6" x14ac:dyDescent="0.2">
      <c r="A19515" s="42" t="s">
        <v>5847</v>
      </c>
      <c r="B19515" s="42" t="s">
        <v>8464</v>
      </c>
      <c r="C19515">
        <v>2015</v>
      </c>
      <c r="D19515" s="42" t="s">
        <v>9019</v>
      </c>
      <c r="E19515" t="b">
        <v>0</v>
      </c>
      <c r="F19515" s="42" t="s">
        <v>11022</v>
      </c>
    </row>
    <row r="19516" spans="1:6" x14ac:dyDescent="0.2">
      <c r="A19516" s="42" t="s">
        <v>5847</v>
      </c>
      <c r="B19516" s="42" t="s">
        <v>8464</v>
      </c>
      <c r="C19516">
        <v>2016</v>
      </c>
      <c r="D19516" s="42" t="s">
        <v>9019</v>
      </c>
      <c r="E19516" t="b">
        <v>0</v>
      </c>
      <c r="F19516" s="42" t="s">
        <v>11022</v>
      </c>
    </row>
    <row r="19517" spans="1:6" x14ac:dyDescent="0.2">
      <c r="A19517" s="42" t="s">
        <v>5847</v>
      </c>
      <c r="B19517" s="42" t="s">
        <v>8464</v>
      </c>
      <c r="C19517">
        <v>2017</v>
      </c>
      <c r="D19517" s="42" t="s">
        <v>9019</v>
      </c>
      <c r="E19517" t="b">
        <v>0</v>
      </c>
      <c r="F19517" s="42" t="s">
        <v>11022</v>
      </c>
    </row>
    <row r="19518" spans="1:6" x14ac:dyDescent="0.2">
      <c r="A19518" s="42" t="s">
        <v>5847</v>
      </c>
      <c r="B19518" s="42" t="s">
        <v>8464</v>
      </c>
      <c r="C19518">
        <v>2018</v>
      </c>
      <c r="D19518" s="42" t="s">
        <v>9013</v>
      </c>
      <c r="E19518" t="b">
        <v>0</v>
      </c>
      <c r="F19518" s="42" t="s">
        <v>11022</v>
      </c>
    </row>
    <row r="19519" spans="1:6" x14ac:dyDescent="0.2">
      <c r="A19519" s="42" t="s">
        <v>5847</v>
      </c>
      <c r="B19519" s="42" t="s">
        <v>8464</v>
      </c>
      <c r="C19519">
        <v>2019</v>
      </c>
      <c r="D19519" s="42" t="s">
        <v>8650</v>
      </c>
      <c r="E19519" t="b">
        <v>0</v>
      </c>
      <c r="F19519" s="42" t="s">
        <v>11022</v>
      </c>
    </row>
    <row r="19520" spans="1:6" x14ac:dyDescent="0.2">
      <c r="A19520" s="42" t="s">
        <v>5849</v>
      </c>
      <c r="B19520" s="42" t="s">
        <v>8454</v>
      </c>
      <c r="C19520">
        <v>2010</v>
      </c>
      <c r="D19520" s="42" t="s">
        <v>8687</v>
      </c>
      <c r="E19520" t="b">
        <v>0</v>
      </c>
      <c r="F19520" s="42" t="s">
        <v>8688</v>
      </c>
    </row>
    <row r="19521" spans="1:6" x14ac:dyDescent="0.2">
      <c r="A19521" s="42" t="s">
        <v>5849</v>
      </c>
      <c r="B19521" s="42" t="s">
        <v>8454</v>
      </c>
      <c r="C19521">
        <v>2011</v>
      </c>
      <c r="D19521" s="42" t="s">
        <v>8689</v>
      </c>
      <c r="E19521" t="b">
        <v>0</v>
      </c>
      <c r="F19521" s="42" t="s">
        <v>8688</v>
      </c>
    </row>
    <row r="19522" spans="1:6" x14ac:dyDescent="0.2">
      <c r="A19522" s="42" t="s">
        <v>5849</v>
      </c>
      <c r="B19522" s="42" t="s">
        <v>8454</v>
      </c>
      <c r="C19522">
        <v>2012</v>
      </c>
      <c r="D19522" s="42" t="s">
        <v>8457</v>
      </c>
      <c r="E19522" t="b">
        <v>0</v>
      </c>
      <c r="F19522" s="42" t="s">
        <v>8688</v>
      </c>
    </row>
    <row r="19523" spans="1:6" x14ac:dyDescent="0.2">
      <c r="A19523" s="42" t="s">
        <v>5849</v>
      </c>
      <c r="B19523" s="42" t="s">
        <v>8454</v>
      </c>
      <c r="C19523">
        <v>2013</v>
      </c>
      <c r="D19523" s="42" t="s">
        <v>8690</v>
      </c>
      <c r="E19523" t="b">
        <v>0</v>
      </c>
      <c r="F19523" s="42" t="s">
        <v>8688</v>
      </c>
    </row>
    <row r="19524" spans="1:6" x14ac:dyDescent="0.2">
      <c r="A19524" s="42" t="s">
        <v>5849</v>
      </c>
      <c r="B19524" s="42" t="s">
        <v>8454</v>
      </c>
      <c r="C19524">
        <v>2014</v>
      </c>
      <c r="D19524" s="42" t="s">
        <v>8691</v>
      </c>
      <c r="E19524" t="b">
        <v>0</v>
      </c>
      <c r="F19524" s="42" t="s">
        <v>8688</v>
      </c>
    </row>
    <row r="19525" spans="1:6" x14ac:dyDescent="0.2">
      <c r="A19525" s="42" t="s">
        <v>5849</v>
      </c>
      <c r="B19525" s="42" t="s">
        <v>8454</v>
      </c>
      <c r="C19525">
        <v>2015</v>
      </c>
      <c r="D19525" s="42" t="s">
        <v>8692</v>
      </c>
      <c r="E19525" t="b">
        <v>0</v>
      </c>
      <c r="F19525" s="42" t="s">
        <v>8688</v>
      </c>
    </row>
    <row r="19526" spans="1:6" x14ac:dyDescent="0.2">
      <c r="A19526" s="42" t="s">
        <v>5849</v>
      </c>
      <c r="B19526" s="42" t="s">
        <v>8454</v>
      </c>
      <c r="C19526">
        <v>2016</v>
      </c>
      <c r="D19526" s="42" t="s">
        <v>8693</v>
      </c>
      <c r="E19526" t="b">
        <v>0</v>
      </c>
      <c r="F19526" s="42" t="s">
        <v>8688</v>
      </c>
    </row>
    <row r="19527" spans="1:6" x14ac:dyDescent="0.2">
      <c r="A19527" s="42" t="s">
        <v>5849</v>
      </c>
      <c r="B19527" s="42" t="s">
        <v>8462</v>
      </c>
      <c r="C19527">
        <v>2010</v>
      </c>
      <c r="D19527" s="42" t="s">
        <v>8687</v>
      </c>
      <c r="E19527" t="b">
        <v>0</v>
      </c>
      <c r="F19527" s="42" t="s">
        <v>8688</v>
      </c>
    </row>
    <row r="19528" spans="1:6" x14ac:dyDescent="0.2">
      <c r="A19528" s="42" t="s">
        <v>5849</v>
      </c>
      <c r="B19528" s="42" t="s">
        <v>8462</v>
      </c>
      <c r="C19528">
        <v>2011</v>
      </c>
      <c r="D19528" s="42" t="s">
        <v>8689</v>
      </c>
      <c r="E19528" t="b">
        <v>0</v>
      </c>
      <c r="F19528" s="42" t="s">
        <v>8688</v>
      </c>
    </row>
    <row r="19529" spans="1:6" x14ac:dyDescent="0.2">
      <c r="A19529" s="42" t="s">
        <v>5849</v>
      </c>
      <c r="B19529" s="42" t="s">
        <v>8462</v>
      </c>
      <c r="C19529">
        <v>2012</v>
      </c>
      <c r="D19529" s="42" t="s">
        <v>8457</v>
      </c>
      <c r="E19529" t="b">
        <v>0</v>
      </c>
      <c r="F19529" s="42" t="s">
        <v>8688</v>
      </c>
    </row>
    <row r="19530" spans="1:6" x14ac:dyDescent="0.2">
      <c r="A19530" s="42" t="s">
        <v>5849</v>
      </c>
      <c r="B19530" s="42" t="s">
        <v>8462</v>
      </c>
      <c r="C19530">
        <v>2013</v>
      </c>
      <c r="D19530" s="42" t="s">
        <v>8694</v>
      </c>
      <c r="E19530" t="b">
        <v>0</v>
      </c>
      <c r="F19530" s="42" t="s">
        <v>8688</v>
      </c>
    </row>
    <row r="19531" spans="1:6" x14ac:dyDescent="0.2">
      <c r="A19531" s="42" t="s">
        <v>5849</v>
      </c>
      <c r="B19531" s="42" t="s">
        <v>8462</v>
      </c>
      <c r="C19531">
        <v>2014</v>
      </c>
      <c r="D19531" s="42" t="s">
        <v>8691</v>
      </c>
      <c r="E19531" t="b">
        <v>0</v>
      </c>
      <c r="F19531" s="42" t="s">
        <v>8688</v>
      </c>
    </row>
    <row r="19532" spans="1:6" x14ac:dyDescent="0.2">
      <c r="A19532" s="42" t="s">
        <v>5849</v>
      </c>
      <c r="B19532" s="42" t="s">
        <v>8462</v>
      </c>
      <c r="C19532">
        <v>2015</v>
      </c>
      <c r="D19532" s="42" t="s">
        <v>8692</v>
      </c>
      <c r="E19532" t="b">
        <v>0</v>
      </c>
      <c r="F19532" s="42" t="s">
        <v>8688</v>
      </c>
    </row>
    <row r="19533" spans="1:6" x14ac:dyDescent="0.2">
      <c r="A19533" s="42" t="s">
        <v>5849</v>
      </c>
      <c r="B19533" s="42" t="s">
        <v>8462</v>
      </c>
      <c r="C19533">
        <v>2016</v>
      </c>
      <c r="D19533" s="42" t="s">
        <v>8693</v>
      </c>
      <c r="E19533" t="b">
        <v>0</v>
      </c>
      <c r="F19533" s="42" t="s">
        <v>8688</v>
      </c>
    </row>
    <row r="19534" spans="1:6" x14ac:dyDescent="0.2">
      <c r="A19534" s="42" t="s">
        <v>5849</v>
      </c>
      <c r="B19534" s="42" t="s">
        <v>8464</v>
      </c>
      <c r="C19534">
        <v>2010</v>
      </c>
      <c r="D19534" s="42" t="s">
        <v>8547</v>
      </c>
      <c r="E19534" t="b">
        <v>0</v>
      </c>
      <c r="F19534" s="42" t="s">
        <v>8688</v>
      </c>
    </row>
    <row r="19535" spans="1:6" x14ac:dyDescent="0.2">
      <c r="A19535" s="42" t="s">
        <v>5849</v>
      </c>
      <c r="B19535" s="42" t="s">
        <v>8464</v>
      </c>
      <c r="C19535">
        <v>2011</v>
      </c>
      <c r="D19535" s="42" t="s">
        <v>8695</v>
      </c>
      <c r="E19535" t="b">
        <v>0</v>
      </c>
      <c r="F19535" s="42" t="s">
        <v>8688</v>
      </c>
    </row>
    <row r="19536" spans="1:6" x14ac:dyDescent="0.2">
      <c r="A19536" s="42" t="s">
        <v>5849</v>
      </c>
      <c r="B19536" s="42" t="s">
        <v>8464</v>
      </c>
      <c r="C19536">
        <v>2012</v>
      </c>
      <c r="D19536" s="42" t="s">
        <v>8696</v>
      </c>
      <c r="E19536" t="b">
        <v>0</v>
      </c>
      <c r="F19536" s="42" t="s">
        <v>8688</v>
      </c>
    </row>
    <row r="19537" spans="1:6" x14ac:dyDescent="0.2">
      <c r="A19537" s="42" t="s">
        <v>5849</v>
      </c>
      <c r="B19537" s="42" t="s">
        <v>8464</v>
      </c>
      <c r="C19537">
        <v>2013</v>
      </c>
      <c r="D19537" s="42" t="s">
        <v>8697</v>
      </c>
      <c r="E19537" t="b">
        <v>0</v>
      </c>
      <c r="F19537" s="42" t="s">
        <v>8688</v>
      </c>
    </row>
    <row r="19538" spans="1:6" x14ac:dyDescent="0.2">
      <c r="A19538" s="42" t="s">
        <v>5849</v>
      </c>
      <c r="B19538" s="42" t="s">
        <v>8464</v>
      </c>
      <c r="C19538">
        <v>2014</v>
      </c>
      <c r="D19538" s="42" t="s">
        <v>8460</v>
      </c>
      <c r="E19538" t="b">
        <v>0</v>
      </c>
      <c r="F19538" s="42" t="s">
        <v>8688</v>
      </c>
    </row>
    <row r="19539" spans="1:6" x14ac:dyDescent="0.2">
      <c r="A19539" s="42" t="s">
        <v>5849</v>
      </c>
      <c r="B19539" s="42" t="s">
        <v>8464</v>
      </c>
      <c r="C19539">
        <v>2015</v>
      </c>
      <c r="D19539" s="42" t="s">
        <v>8698</v>
      </c>
      <c r="E19539" t="b">
        <v>0</v>
      </c>
      <c r="F19539" s="42" t="s">
        <v>8688</v>
      </c>
    </row>
    <row r="19540" spans="1:6" x14ac:dyDescent="0.2">
      <c r="A19540" s="42" t="s">
        <v>5849</v>
      </c>
      <c r="B19540" s="42" t="s">
        <v>8464</v>
      </c>
      <c r="C19540">
        <v>2016</v>
      </c>
      <c r="D19540" s="42" t="s">
        <v>8699</v>
      </c>
      <c r="E19540" t="b">
        <v>0</v>
      </c>
      <c r="F19540" s="42" t="s">
        <v>8688</v>
      </c>
    </row>
    <row r="19541" spans="1:6" x14ac:dyDescent="0.2">
      <c r="A19541" s="42" t="s">
        <v>5851</v>
      </c>
      <c r="B19541" s="42" t="s">
        <v>8454</v>
      </c>
      <c r="C19541">
        <v>2012</v>
      </c>
      <c r="D19541" s="42" t="s">
        <v>9047</v>
      </c>
      <c r="E19541" t="b">
        <v>0</v>
      </c>
      <c r="F19541" s="42" t="s">
        <v>11023</v>
      </c>
    </row>
    <row r="19542" spans="1:6" x14ac:dyDescent="0.2">
      <c r="A19542" s="42" t="s">
        <v>5851</v>
      </c>
      <c r="B19542" s="42" t="s">
        <v>8454</v>
      </c>
      <c r="C19542">
        <v>2013</v>
      </c>
      <c r="D19542" s="42" t="s">
        <v>8608</v>
      </c>
      <c r="E19542" t="b">
        <v>0</v>
      </c>
      <c r="F19542" s="42" t="s">
        <v>11023</v>
      </c>
    </row>
    <row r="19543" spans="1:6" x14ac:dyDescent="0.2">
      <c r="A19543" s="42" t="s">
        <v>5851</v>
      </c>
      <c r="B19543" s="42" t="s">
        <v>8454</v>
      </c>
      <c r="C19543">
        <v>2014</v>
      </c>
      <c r="D19543" s="42" t="s">
        <v>9169</v>
      </c>
      <c r="E19543" t="b">
        <v>0</v>
      </c>
      <c r="F19543" s="42" t="s">
        <v>11023</v>
      </c>
    </row>
    <row r="19544" spans="1:6" x14ac:dyDescent="0.2">
      <c r="A19544" s="42" t="s">
        <v>5851</v>
      </c>
      <c r="B19544" s="42" t="s">
        <v>8454</v>
      </c>
      <c r="C19544">
        <v>2015</v>
      </c>
      <c r="D19544" s="42" t="s">
        <v>9495</v>
      </c>
      <c r="E19544" t="b">
        <v>0</v>
      </c>
      <c r="F19544" s="42" t="s">
        <v>11023</v>
      </c>
    </row>
    <row r="19545" spans="1:6" x14ac:dyDescent="0.2">
      <c r="A19545" s="42" t="s">
        <v>5851</v>
      </c>
      <c r="B19545" s="42" t="s">
        <v>8454</v>
      </c>
      <c r="C19545">
        <v>2016</v>
      </c>
      <c r="D19545" s="42" t="s">
        <v>9167</v>
      </c>
      <c r="E19545" t="b">
        <v>0</v>
      </c>
      <c r="F19545" s="42" t="s">
        <v>11023</v>
      </c>
    </row>
    <row r="19546" spans="1:6" x14ac:dyDescent="0.2">
      <c r="A19546" s="42" t="s">
        <v>5851</v>
      </c>
      <c r="B19546" s="42" t="s">
        <v>8454</v>
      </c>
      <c r="C19546">
        <v>2017</v>
      </c>
      <c r="D19546" s="42" t="s">
        <v>8466</v>
      </c>
      <c r="E19546" t="b">
        <v>0</v>
      </c>
      <c r="F19546" s="42" t="s">
        <v>11023</v>
      </c>
    </row>
    <row r="19547" spans="1:6" x14ac:dyDescent="0.2">
      <c r="A19547" s="42" t="s">
        <v>5851</v>
      </c>
      <c r="B19547" s="42" t="s">
        <v>8454</v>
      </c>
      <c r="C19547">
        <v>2018</v>
      </c>
      <c r="D19547" s="42" t="s">
        <v>9160</v>
      </c>
      <c r="E19547" t="b">
        <v>0</v>
      </c>
      <c r="F19547" s="42" t="s">
        <v>11023</v>
      </c>
    </row>
    <row r="19548" spans="1:6" x14ac:dyDescent="0.2">
      <c r="A19548" s="42" t="s">
        <v>5851</v>
      </c>
      <c r="B19548" s="42" t="s">
        <v>8462</v>
      </c>
      <c r="C19548">
        <v>2012</v>
      </c>
      <c r="D19548" s="42" t="s">
        <v>8527</v>
      </c>
      <c r="E19548" t="b">
        <v>0</v>
      </c>
      <c r="F19548" s="42" t="s">
        <v>11023</v>
      </c>
    </row>
    <row r="19549" spans="1:6" x14ac:dyDescent="0.2">
      <c r="A19549" s="42" t="s">
        <v>5851</v>
      </c>
      <c r="B19549" s="42" t="s">
        <v>8462</v>
      </c>
      <c r="C19549">
        <v>2013</v>
      </c>
      <c r="D19549" s="42" t="s">
        <v>8725</v>
      </c>
      <c r="E19549" t="b">
        <v>0</v>
      </c>
      <c r="F19549" s="42" t="s">
        <v>11023</v>
      </c>
    </row>
    <row r="19550" spans="1:6" x14ac:dyDescent="0.2">
      <c r="A19550" s="42" t="s">
        <v>5851</v>
      </c>
      <c r="B19550" s="42" t="s">
        <v>8462</v>
      </c>
      <c r="C19550">
        <v>2014</v>
      </c>
      <c r="D19550" s="42" t="s">
        <v>9136</v>
      </c>
      <c r="E19550" t="b">
        <v>0</v>
      </c>
      <c r="F19550" s="42" t="s">
        <v>11023</v>
      </c>
    </row>
    <row r="19551" spans="1:6" x14ac:dyDescent="0.2">
      <c r="A19551" s="42" t="s">
        <v>5851</v>
      </c>
      <c r="B19551" s="42" t="s">
        <v>8462</v>
      </c>
      <c r="C19551">
        <v>2015</v>
      </c>
      <c r="D19551" s="42" t="s">
        <v>8592</v>
      </c>
      <c r="E19551" t="b">
        <v>0</v>
      </c>
      <c r="F19551" s="42" t="s">
        <v>11023</v>
      </c>
    </row>
    <row r="19552" spans="1:6" x14ac:dyDescent="0.2">
      <c r="A19552" s="42" t="s">
        <v>5851</v>
      </c>
      <c r="B19552" s="42" t="s">
        <v>8462</v>
      </c>
      <c r="C19552">
        <v>2016</v>
      </c>
      <c r="D19552" s="42" t="s">
        <v>8466</v>
      </c>
      <c r="E19552" t="b">
        <v>0</v>
      </c>
      <c r="F19552" s="42" t="s">
        <v>11023</v>
      </c>
    </row>
    <row r="19553" spans="1:6" x14ac:dyDescent="0.2">
      <c r="A19553" s="42" t="s">
        <v>5851</v>
      </c>
      <c r="B19553" s="42" t="s">
        <v>8462</v>
      </c>
      <c r="C19553">
        <v>2017</v>
      </c>
      <c r="D19553" s="42" t="s">
        <v>9351</v>
      </c>
      <c r="E19553" t="b">
        <v>0</v>
      </c>
      <c r="F19553" s="42" t="s">
        <v>11023</v>
      </c>
    </row>
    <row r="19554" spans="1:6" x14ac:dyDescent="0.2">
      <c r="A19554" s="42" t="s">
        <v>5851</v>
      </c>
      <c r="B19554" s="42" t="s">
        <v>8462</v>
      </c>
      <c r="C19554">
        <v>2018</v>
      </c>
      <c r="D19554" s="42" t="s">
        <v>9160</v>
      </c>
      <c r="E19554" t="b">
        <v>0</v>
      </c>
      <c r="F19554" s="42" t="s">
        <v>11023</v>
      </c>
    </row>
    <row r="19555" spans="1:6" x14ac:dyDescent="0.2">
      <c r="A19555" s="42" t="s">
        <v>5851</v>
      </c>
      <c r="B19555" s="42" t="s">
        <v>8464</v>
      </c>
      <c r="C19555">
        <v>2012</v>
      </c>
      <c r="D19555" s="42" t="s">
        <v>8496</v>
      </c>
      <c r="E19555" t="b">
        <v>0</v>
      </c>
      <c r="F19555" s="42" t="s">
        <v>11023</v>
      </c>
    </row>
    <row r="19556" spans="1:6" x14ac:dyDescent="0.2">
      <c r="A19556" s="42" t="s">
        <v>5851</v>
      </c>
      <c r="B19556" s="42" t="s">
        <v>8464</v>
      </c>
      <c r="C19556">
        <v>2013</v>
      </c>
      <c r="D19556" s="42" t="s">
        <v>8499</v>
      </c>
      <c r="E19556" t="b">
        <v>0</v>
      </c>
      <c r="F19556" s="42" t="s">
        <v>11023</v>
      </c>
    </row>
    <row r="19557" spans="1:6" x14ac:dyDescent="0.2">
      <c r="A19557" s="42" t="s">
        <v>5851</v>
      </c>
      <c r="B19557" s="42" t="s">
        <v>8464</v>
      </c>
      <c r="C19557">
        <v>2014</v>
      </c>
      <c r="D19557" s="42" t="s">
        <v>8940</v>
      </c>
      <c r="E19557" t="b">
        <v>0</v>
      </c>
      <c r="F19557" s="42" t="s">
        <v>11023</v>
      </c>
    </row>
    <row r="19558" spans="1:6" x14ac:dyDescent="0.2">
      <c r="A19558" s="42" t="s">
        <v>5851</v>
      </c>
      <c r="B19558" s="42" t="s">
        <v>8464</v>
      </c>
      <c r="C19558">
        <v>2015</v>
      </c>
      <c r="D19558" s="42" t="s">
        <v>8654</v>
      </c>
      <c r="E19558" t="b">
        <v>0</v>
      </c>
      <c r="F19558" s="42" t="s">
        <v>11023</v>
      </c>
    </row>
    <row r="19559" spans="1:6" x14ac:dyDescent="0.2">
      <c r="A19559" s="42" t="s">
        <v>5851</v>
      </c>
      <c r="B19559" s="42" t="s">
        <v>8464</v>
      </c>
      <c r="C19559">
        <v>2016</v>
      </c>
      <c r="D19559" s="42" t="s">
        <v>9093</v>
      </c>
      <c r="E19559" t="b">
        <v>0</v>
      </c>
      <c r="F19559" s="42" t="s">
        <v>11023</v>
      </c>
    </row>
    <row r="19560" spans="1:6" x14ac:dyDescent="0.2">
      <c r="A19560" s="42" t="s">
        <v>5851</v>
      </c>
      <c r="B19560" s="42" t="s">
        <v>8464</v>
      </c>
      <c r="C19560">
        <v>2017</v>
      </c>
      <c r="D19560" s="42" t="s">
        <v>9093</v>
      </c>
      <c r="E19560" t="b">
        <v>0</v>
      </c>
      <c r="F19560" s="42" t="s">
        <v>11023</v>
      </c>
    </row>
    <row r="19561" spans="1:6" x14ac:dyDescent="0.2">
      <c r="A19561" s="42" t="s">
        <v>5851</v>
      </c>
      <c r="B19561" s="42" t="s">
        <v>8464</v>
      </c>
      <c r="C19561">
        <v>2018</v>
      </c>
      <c r="D19561" s="42" t="s">
        <v>9093</v>
      </c>
      <c r="E19561" t="b">
        <v>0</v>
      </c>
      <c r="F19561" s="42" t="s">
        <v>11023</v>
      </c>
    </row>
    <row r="19562" spans="1:6" x14ac:dyDescent="0.2">
      <c r="A19562" s="42" t="s">
        <v>5853</v>
      </c>
      <c r="B19562" s="42" t="s">
        <v>8454</v>
      </c>
      <c r="C19562">
        <v>2013</v>
      </c>
      <c r="D19562" s="42" t="s">
        <v>8700</v>
      </c>
      <c r="E19562" t="b">
        <v>0</v>
      </c>
      <c r="F19562" s="42" t="s">
        <v>8701</v>
      </c>
    </row>
    <row r="19563" spans="1:6" x14ac:dyDescent="0.2">
      <c r="A19563" s="42" t="s">
        <v>5853</v>
      </c>
      <c r="B19563" s="42" t="s">
        <v>8454</v>
      </c>
      <c r="C19563">
        <v>2014</v>
      </c>
      <c r="D19563" s="42" t="s">
        <v>8702</v>
      </c>
      <c r="E19563" t="b">
        <v>0</v>
      </c>
      <c r="F19563" s="42" t="s">
        <v>8701</v>
      </c>
    </row>
    <row r="19564" spans="1:6" x14ac:dyDescent="0.2">
      <c r="A19564" s="42" t="s">
        <v>5853</v>
      </c>
      <c r="B19564" s="42" t="s">
        <v>8454</v>
      </c>
      <c r="C19564">
        <v>2015</v>
      </c>
      <c r="D19564" s="42" t="s">
        <v>8703</v>
      </c>
      <c r="E19564" t="b">
        <v>0</v>
      </c>
      <c r="F19564" s="42" t="s">
        <v>8701</v>
      </c>
    </row>
    <row r="19565" spans="1:6" x14ac:dyDescent="0.2">
      <c r="A19565" s="42" t="s">
        <v>5853</v>
      </c>
      <c r="B19565" s="42" t="s">
        <v>8454</v>
      </c>
      <c r="C19565">
        <v>2016</v>
      </c>
      <c r="D19565" s="42" t="s">
        <v>8704</v>
      </c>
      <c r="E19565" t="b">
        <v>0</v>
      </c>
      <c r="F19565" s="42" t="s">
        <v>8701</v>
      </c>
    </row>
    <row r="19566" spans="1:6" x14ac:dyDescent="0.2">
      <c r="A19566" s="42" t="s">
        <v>5853</v>
      </c>
      <c r="B19566" s="42" t="s">
        <v>8454</v>
      </c>
      <c r="C19566">
        <v>2017</v>
      </c>
      <c r="D19566" s="42" t="s">
        <v>8636</v>
      </c>
      <c r="E19566" t="b">
        <v>0</v>
      </c>
      <c r="F19566" s="42" t="s">
        <v>8701</v>
      </c>
    </row>
    <row r="19567" spans="1:6" x14ac:dyDescent="0.2">
      <c r="A19567" s="42" t="s">
        <v>5853</v>
      </c>
      <c r="B19567" s="42" t="s">
        <v>8454</v>
      </c>
      <c r="C19567">
        <v>2018</v>
      </c>
      <c r="D19567" s="42" t="s">
        <v>8705</v>
      </c>
      <c r="E19567" t="b">
        <v>0</v>
      </c>
      <c r="F19567" s="42" t="s">
        <v>8701</v>
      </c>
    </row>
    <row r="19568" spans="1:6" x14ac:dyDescent="0.2">
      <c r="A19568" s="42" t="s">
        <v>5853</v>
      </c>
      <c r="B19568" s="42" t="s">
        <v>8454</v>
      </c>
      <c r="C19568">
        <v>2019</v>
      </c>
      <c r="D19568" s="42" t="s">
        <v>8706</v>
      </c>
      <c r="E19568" t="b">
        <v>0</v>
      </c>
      <c r="F19568" s="42" t="s">
        <v>8701</v>
      </c>
    </row>
    <row r="19569" spans="1:6" x14ac:dyDescent="0.2">
      <c r="A19569" s="42" t="s">
        <v>5853</v>
      </c>
      <c r="B19569" s="42" t="s">
        <v>8462</v>
      </c>
      <c r="C19569">
        <v>2013</v>
      </c>
      <c r="D19569" s="42" t="s">
        <v>8491</v>
      </c>
      <c r="E19569" t="b">
        <v>0</v>
      </c>
      <c r="F19569" s="42" t="s">
        <v>8701</v>
      </c>
    </row>
    <row r="19570" spans="1:6" x14ac:dyDescent="0.2">
      <c r="A19570" s="42" t="s">
        <v>5853</v>
      </c>
      <c r="B19570" s="42" t="s">
        <v>8462</v>
      </c>
      <c r="C19570">
        <v>2014</v>
      </c>
      <c r="D19570" s="42" t="s">
        <v>8707</v>
      </c>
      <c r="E19570" t="b">
        <v>0</v>
      </c>
      <c r="F19570" s="42" t="s">
        <v>8701</v>
      </c>
    </row>
    <row r="19571" spans="1:6" x14ac:dyDescent="0.2">
      <c r="A19571" s="42" t="s">
        <v>5853</v>
      </c>
      <c r="B19571" s="42" t="s">
        <v>8462</v>
      </c>
      <c r="C19571">
        <v>2015</v>
      </c>
      <c r="D19571" s="42" t="s">
        <v>8708</v>
      </c>
      <c r="E19571" t="b">
        <v>0</v>
      </c>
      <c r="F19571" s="42" t="s">
        <v>8701</v>
      </c>
    </row>
    <row r="19572" spans="1:6" x14ac:dyDescent="0.2">
      <c r="A19572" s="42" t="s">
        <v>5853</v>
      </c>
      <c r="B19572" s="42" t="s">
        <v>8462</v>
      </c>
      <c r="C19572">
        <v>2016</v>
      </c>
      <c r="D19572" s="42" t="s">
        <v>8709</v>
      </c>
      <c r="E19572" t="b">
        <v>0</v>
      </c>
      <c r="F19572" s="42" t="s">
        <v>8701</v>
      </c>
    </row>
    <row r="19573" spans="1:6" x14ac:dyDescent="0.2">
      <c r="A19573" s="42" t="s">
        <v>5853</v>
      </c>
      <c r="B19573" s="42" t="s">
        <v>8462</v>
      </c>
      <c r="C19573">
        <v>2017</v>
      </c>
      <c r="D19573" s="42" t="s">
        <v>8710</v>
      </c>
      <c r="E19573" t="b">
        <v>0</v>
      </c>
      <c r="F19573" s="42" t="s">
        <v>8701</v>
      </c>
    </row>
    <row r="19574" spans="1:6" x14ac:dyDescent="0.2">
      <c r="A19574" s="42" t="s">
        <v>5853</v>
      </c>
      <c r="B19574" s="42" t="s">
        <v>8462</v>
      </c>
      <c r="C19574">
        <v>2018</v>
      </c>
      <c r="D19574" s="42" t="s">
        <v>8711</v>
      </c>
      <c r="E19574" t="b">
        <v>0</v>
      </c>
      <c r="F19574" s="42" t="s">
        <v>8701</v>
      </c>
    </row>
    <row r="19575" spans="1:6" x14ac:dyDescent="0.2">
      <c r="A19575" s="42" t="s">
        <v>5853</v>
      </c>
      <c r="B19575" s="42" t="s">
        <v>8462</v>
      </c>
      <c r="C19575">
        <v>2019</v>
      </c>
      <c r="D19575" s="42" t="s">
        <v>8706</v>
      </c>
      <c r="E19575" t="b">
        <v>0</v>
      </c>
      <c r="F19575" s="42" t="s">
        <v>8701</v>
      </c>
    </row>
    <row r="19576" spans="1:6" x14ac:dyDescent="0.2">
      <c r="A19576" s="42" t="s">
        <v>5853</v>
      </c>
      <c r="B19576" s="42" t="s">
        <v>8464</v>
      </c>
      <c r="C19576">
        <v>2013</v>
      </c>
      <c r="D19576" s="42" t="s">
        <v>8712</v>
      </c>
      <c r="E19576" t="b">
        <v>0</v>
      </c>
      <c r="F19576" s="42" t="s">
        <v>8701</v>
      </c>
    </row>
    <row r="19577" spans="1:6" x14ac:dyDescent="0.2">
      <c r="A19577" s="42" t="s">
        <v>5853</v>
      </c>
      <c r="B19577" s="42" t="s">
        <v>8464</v>
      </c>
      <c r="C19577">
        <v>2014</v>
      </c>
      <c r="D19577" s="42" t="s">
        <v>8713</v>
      </c>
      <c r="E19577" t="b">
        <v>0</v>
      </c>
      <c r="F19577" s="42" t="s">
        <v>8701</v>
      </c>
    </row>
    <row r="19578" spans="1:6" x14ac:dyDescent="0.2">
      <c r="A19578" s="42" t="s">
        <v>5853</v>
      </c>
      <c r="B19578" s="42" t="s">
        <v>8464</v>
      </c>
      <c r="C19578">
        <v>2015</v>
      </c>
      <c r="D19578" s="42" t="s">
        <v>8607</v>
      </c>
      <c r="E19578" t="b">
        <v>0</v>
      </c>
      <c r="F19578" s="42" t="s">
        <v>8701</v>
      </c>
    </row>
    <row r="19579" spans="1:6" x14ac:dyDescent="0.2">
      <c r="A19579" s="42" t="s">
        <v>5853</v>
      </c>
      <c r="B19579" s="42" t="s">
        <v>8464</v>
      </c>
      <c r="C19579">
        <v>2016</v>
      </c>
      <c r="D19579" s="42" t="s">
        <v>8714</v>
      </c>
      <c r="E19579" t="b">
        <v>0</v>
      </c>
      <c r="F19579" s="42" t="s">
        <v>8701</v>
      </c>
    </row>
    <row r="19580" spans="1:6" x14ac:dyDescent="0.2">
      <c r="A19580" s="42" t="s">
        <v>5853</v>
      </c>
      <c r="B19580" s="42" t="s">
        <v>8464</v>
      </c>
      <c r="C19580">
        <v>2017</v>
      </c>
      <c r="D19580" s="42" t="s">
        <v>8715</v>
      </c>
      <c r="E19580" t="b">
        <v>0</v>
      </c>
      <c r="F19580" s="42" t="s">
        <v>8701</v>
      </c>
    </row>
    <row r="19581" spans="1:6" x14ac:dyDescent="0.2">
      <c r="A19581" s="42" t="s">
        <v>5853</v>
      </c>
      <c r="B19581" s="42" t="s">
        <v>8464</v>
      </c>
      <c r="C19581">
        <v>2018</v>
      </c>
      <c r="D19581" s="42" t="s">
        <v>8608</v>
      </c>
      <c r="E19581" t="b">
        <v>0</v>
      </c>
      <c r="F19581" s="42" t="s">
        <v>8701</v>
      </c>
    </row>
    <row r="19582" spans="1:6" x14ac:dyDescent="0.2">
      <c r="A19582" s="42" t="s">
        <v>5853</v>
      </c>
      <c r="B19582" s="42" t="s">
        <v>8464</v>
      </c>
      <c r="C19582">
        <v>2019</v>
      </c>
      <c r="D19582" s="42" t="s">
        <v>8560</v>
      </c>
      <c r="E19582" t="b">
        <v>0</v>
      </c>
      <c r="F19582" s="42" t="s">
        <v>8701</v>
      </c>
    </row>
    <row r="19583" spans="1:6" x14ac:dyDescent="0.2">
      <c r="A19583" s="42" t="s">
        <v>5855</v>
      </c>
      <c r="B19583" s="42" t="s">
        <v>8454</v>
      </c>
      <c r="C19583">
        <v>2013</v>
      </c>
      <c r="D19583" s="42" t="s">
        <v>9635</v>
      </c>
      <c r="E19583" t="b">
        <v>0</v>
      </c>
      <c r="F19583" s="42" t="s">
        <v>10976</v>
      </c>
    </row>
    <row r="19584" spans="1:6" x14ac:dyDescent="0.2">
      <c r="A19584" s="42" t="s">
        <v>5855</v>
      </c>
      <c r="B19584" s="42" t="s">
        <v>8454</v>
      </c>
      <c r="C19584">
        <v>2014</v>
      </c>
      <c r="D19584" s="42" t="s">
        <v>10977</v>
      </c>
      <c r="E19584" t="b">
        <v>0</v>
      </c>
      <c r="F19584" s="42" t="s">
        <v>10976</v>
      </c>
    </row>
    <row r="19585" spans="1:6" x14ac:dyDescent="0.2">
      <c r="A19585" s="42" t="s">
        <v>5855</v>
      </c>
      <c r="B19585" s="42" t="s">
        <v>8454</v>
      </c>
      <c r="C19585">
        <v>2015</v>
      </c>
      <c r="D19585" s="42" t="s">
        <v>9229</v>
      </c>
      <c r="E19585" t="b">
        <v>0</v>
      </c>
      <c r="F19585" s="42" t="s">
        <v>10976</v>
      </c>
    </row>
    <row r="19586" spans="1:6" x14ac:dyDescent="0.2">
      <c r="A19586" s="42" t="s">
        <v>5855</v>
      </c>
      <c r="B19586" s="42" t="s">
        <v>8454</v>
      </c>
      <c r="C19586">
        <v>2016</v>
      </c>
      <c r="D19586" s="42" t="s">
        <v>9164</v>
      </c>
      <c r="E19586" t="b">
        <v>0</v>
      </c>
      <c r="F19586" s="42" t="s">
        <v>10976</v>
      </c>
    </row>
    <row r="19587" spans="1:6" x14ac:dyDescent="0.2">
      <c r="A19587" s="42" t="s">
        <v>5855</v>
      </c>
      <c r="B19587" s="42" t="s">
        <v>8454</v>
      </c>
      <c r="C19587">
        <v>2017</v>
      </c>
      <c r="D19587" s="42" t="s">
        <v>9350</v>
      </c>
      <c r="E19587" t="b">
        <v>0</v>
      </c>
      <c r="F19587" s="42" t="s">
        <v>10976</v>
      </c>
    </row>
    <row r="19588" spans="1:6" x14ac:dyDescent="0.2">
      <c r="A19588" s="42" t="s">
        <v>5855</v>
      </c>
      <c r="B19588" s="42" t="s">
        <v>8454</v>
      </c>
      <c r="C19588">
        <v>2018</v>
      </c>
      <c r="D19588" s="42" t="s">
        <v>8521</v>
      </c>
      <c r="E19588" t="b">
        <v>0</v>
      </c>
      <c r="F19588" s="42" t="s">
        <v>10976</v>
      </c>
    </row>
    <row r="19589" spans="1:6" x14ac:dyDescent="0.2">
      <c r="A19589" s="42" t="s">
        <v>5855</v>
      </c>
      <c r="B19589" s="42" t="s">
        <v>8454</v>
      </c>
      <c r="C19589">
        <v>2019</v>
      </c>
      <c r="D19589" s="42" t="s">
        <v>8669</v>
      </c>
      <c r="E19589" t="b">
        <v>0</v>
      </c>
      <c r="F19589" s="42" t="s">
        <v>10976</v>
      </c>
    </row>
    <row r="19590" spans="1:6" x14ac:dyDescent="0.2">
      <c r="A19590" s="42" t="s">
        <v>5855</v>
      </c>
      <c r="B19590" s="42" t="s">
        <v>8462</v>
      </c>
      <c r="C19590">
        <v>2013</v>
      </c>
      <c r="D19590" s="42" t="s">
        <v>9635</v>
      </c>
      <c r="E19590" t="b">
        <v>0</v>
      </c>
      <c r="F19590" s="42" t="s">
        <v>10976</v>
      </c>
    </row>
    <row r="19591" spans="1:6" x14ac:dyDescent="0.2">
      <c r="A19591" s="42" t="s">
        <v>5855</v>
      </c>
      <c r="B19591" s="42" t="s">
        <v>8462</v>
      </c>
      <c r="C19591">
        <v>2014</v>
      </c>
      <c r="D19591" s="42" t="s">
        <v>10977</v>
      </c>
      <c r="E19591" t="b">
        <v>0</v>
      </c>
      <c r="F19591" s="42" t="s">
        <v>10976</v>
      </c>
    </row>
    <row r="19592" spans="1:6" x14ac:dyDescent="0.2">
      <c r="A19592" s="42" t="s">
        <v>5855</v>
      </c>
      <c r="B19592" s="42" t="s">
        <v>8462</v>
      </c>
      <c r="C19592">
        <v>2015</v>
      </c>
      <c r="D19592" s="42" t="s">
        <v>9229</v>
      </c>
      <c r="E19592" t="b">
        <v>0</v>
      </c>
      <c r="F19592" s="42" t="s">
        <v>10976</v>
      </c>
    </row>
    <row r="19593" spans="1:6" x14ac:dyDescent="0.2">
      <c r="A19593" s="42" t="s">
        <v>5855</v>
      </c>
      <c r="B19593" s="42" t="s">
        <v>8462</v>
      </c>
      <c r="C19593">
        <v>2016</v>
      </c>
      <c r="D19593" s="42" t="s">
        <v>9164</v>
      </c>
      <c r="E19593" t="b">
        <v>0</v>
      </c>
      <c r="F19593" s="42" t="s">
        <v>10976</v>
      </c>
    </row>
    <row r="19594" spans="1:6" x14ac:dyDescent="0.2">
      <c r="A19594" s="42" t="s">
        <v>5855</v>
      </c>
      <c r="B19594" s="42" t="s">
        <v>8462</v>
      </c>
      <c r="C19594">
        <v>2017</v>
      </c>
      <c r="D19594" s="42" t="s">
        <v>9350</v>
      </c>
      <c r="E19594" t="b">
        <v>0</v>
      </c>
      <c r="F19594" s="42" t="s">
        <v>10976</v>
      </c>
    </row>
    <row r="19595" spans="1:6" x14ac:dyDescent="0.2">
      <c r="A19595" s="42" t="s">
        <v>5855</v>
      </c>
      <c r="B19595" s="42" t="s">
        <v>8462</v>
      </c>
      <c r="C19595">
        <v>2018</v>
      </c>
      <c r="D19595" s="42" t="s">
        <v>8521</v>
      </c>
      <c r="E19595" t="b">
        <v>0</v>
      </c>
      <c r="F19595" s="42" t="s">
        <v>10976</v>
      </c>
    </row>
    <row r="19596" spans="1:6" x14ac:dyDescent="0.2">
      <c r="A19596" s="42" t="s">
        <v>5855</v>
      </c>
      <c r="B19596" s="42" t="s">
        <v>8462</v>
      </c>
      <c r="C19596">
        <v>2019</v>
      </c>
      <c r="D19596" s="42" t="s">
        <v>8669</v>
      </c>
      <c r="E19596" t="b">
        <v>0</v>
      </c>
      <c r="F19596" s="42" t="s">
        <v>10976</v>
      </c>
    </row>
    <row r="19597" spans="1:6" x14ac:dyDescent="0.2">
      <c r="A19597" s="42" t="s">
        <v>5855</v>
      </c>
      <c r="B19597" s="42" t="s">
        <v>8464</v>
      </c>
      <c r="C19597">
        <v>2013</v>
      </c>
      <c r="D19597" s="42" t="s">
        <v>8510</v>
      </c>
      <c r="E19597" t="b">
        <v>0</v>
      </c>
      <c r="F19597" s="42" t="s">
        <v>10976</v>
      </c>
    </row>
    <row r="19598" spans="1:6" x14ac:dyDescent="0.2">
      <c r="A19598" s="42" t="s">
        <v>5855</v>
      </c>
      <c r="B19598" s="42" t="s">
        <v>8464</v>
      </c>
      <c r="C19598">
        <v>2014</v>
      </c>
      <c r="D19598" s="42" t="s">
        <v>8687</v>
      </c>
      <c r="E19598" t="b">
        <v>0</v>
      </c>
      <c r="F19598" s="42" t="s">
        <v>10976</v>
      </c>
    </row>
    <row r="19599" spans="1:6" x14ac:dyDescent="0.2">
      <c r="A19599" s="42" t="s">
        <v>5855</v>
      </c>
      <c r="B19599" s="42" t="s">
        <v>8464</v>
      </c>
      <c r="C19599">
        <v>2015</v>
      </c>
      <c r="D19599" s="42" t="s">
        <v>8687</v>
      </c>
      <c r="E19599" t="b">
        <v>0</v>
      </c>
      <c r="F19599" s="42" t="s">
        <v>10976</v>
      </c>
    </row>
    <row r="19600" spans="1:6" x14ac:dyDescent="0.2">
      <c r="A19600" s="42" t="s">
        <v>5855</v>
      </c>
      <c r="B19600" s="42" t="s">
        <v>8464</v>
      </c>
      <c r="C19600">
        <v>2016</v>
      </c>
      <c r="D19600" s="42" t="s">
        <v>8687</v>
      </c>
      <c r="E19600" t="b">
        <v>0</v>
      </c>
      <c r="F19600" s="42" t="s">
        <v>10976</v>
      </c>
    </row>
    <row r="19601" spans="1:6" x14ac:dyDescent="0.2">
      <c r="A19601" s="42" t="s">
        <v>5855</v>
      </c>
      <c r="B19601" s="42" t="s">
        <v>8464</v>
      </c>
      <c r="C19601">
        <v>2017</v>
      </c>
      <c r="D19601" s="42" t="s">
        <v>8687</v>
      </c>
      <c r="E19601" t="b">
        <v>0</v>
      </c>
      <c r="F19601" s="42" t="s">
        <v>10976</v>
      </c>
    </row>
    <row r="19602" spans="1:6" x14ac:dyDescent="0.2">
      <c r="A19602" s="42" t="s">
        <v>5855</v>
      </c>
      <c r="B19602" s="42" t="s">
        <v>8464</v>
      </c>
      <c r="C19602">
        <v>2018</v>
      </c>
      <c r="D19602" s="42" t="s">
        <v>8687</v>
      </c>
      <c r="E19602" t="b">
        <v>0</v>
      </c>
      <c r="F19602" s="42" t="s">
        <v>10976</v>
      </c>
    </row>
    <row r="19603" spans="1:6" x14ac:dyDescent="0.2">
      <c r="A19603" s="42" t="s">
        <v>5855</v>
      </c>
      <c r="B19603" s="42" t="s">
        <v>8464</v>
      </c>
      <c r="C19603">
        <v>2019</v>
      </c>
      <c r="D19603" s="42" t="s">
        <v>8687</v>
      </c>
      <c r="E19603" t="b">
        <v>0</v>
      </c>
      <c r="F19603" s="42" t="s">
        <v>10976</v>
      </c>
    </row>
    <row r="19604" spans="1:6" x14ac:dyDescent="0.2">
      <c r="A19604" s="42" t="s">
        <v>5857</v>
      </c>
      <c r="B19604" s="42" t="s">
        <v>8454</v>
      </c>
      <c r="C19604">
        <v>2013</v>
      </c>
      <c r="D19604" s="42" t="s">
        <v>8675</v>
      </c>
      <c r="E19604" t="b">
        <v>0</v>
      </c>
      <c r="F19604" s="42" t="s">
        <v>11024</v>
      </c>
    </row>
    <row r="19605" spans="1:6" x14ac:dyDescent="0.2">
      <c r="A19605" s="42" t="s">
        <v>5857</v>
      </c>
      <c r="B19605" s="42" t="s">
        <v>8454</v>
      </c>
      <c r="C19605">
        <v>2014</v>
      </c>
      <c r="D19605" s="42" t="s">
        <v>8673</v>
      </c>
      <c r="E19605" t="b">
        <v>0</v>
      </c>
      <c r="F19605" s="42" t="s">
        <v>11024</v>
      </c>
    </row>
    <row r="19606" spans="1:6" x14ac:dyDescent="0.2">
      <c r="A19606" s="42" t="s">
        <v>5857</v>
      </c>
      <c r="B19606" s="42" t="s">
        <v>8454</v>
      </c>
      <c r="C19606">
        <v>2015</v>
      </c>
      <c r="D19606" s="42" t="s">
        <v>8679</v>
      </c>
      <c r="E19606" t="b">
        <v>0</v>
      </c>
      <c r="F19606" s="42" t="s">
        <v>11024</v>
      </c>
    </row>
    <row r="19607" spans="1:6" x14ac:dyDescent="0.2">
      <c r="A19607" s="42" t="s">
        <v>5857</v>
      </c>
      <c r="B19607" s="42" t="s">
        <v>8454</v>
      </c>
      <c r="C19607">
        <v>2016</v>
      </c>
      <c r="D19607" s="42" t="s">
        <v>8727</v>
      </c>
      <c r="E19607" t="b">
        <v>0</v>
      </c>
      <c r="F19607" s="42" t="s">
        <v>11024</v>
      </c>
    </row>
    <row r="19608" spans="1:6" x14ac:dyDescent="0.2">
      <c r="A19608" s="42" t="s">
        <v>5857</v>
      </c>
      <c r="B19608" s="42" t="s">
        <v>8454</v>
      </c>
      <c r="C19608">
        <v>2017</v>
      </c>
      <c r="D19608" s="42" t="s">
        <v>8684</v>
      </c>
      <c r="E19608" t="b">
        <v>0</v>
      </c>
      <c r="F19608" s="42" t="s">
        <v>11024</v>
      </c>
    </row>
    <row r="19609" spans="1:6" x14ac:dyDescent="0.2">
      <c r="A19609" s="42" t="s">
        <v>5857</v>
      </c>
      <c r="B19609" s="42" t="s">
        <v>8454</v>
      </c>
      <c r="C19609">
        <v>2018</v>
      </c>
      <c r="D19609" s="42" t="s">
        <v>9364</v>
      </c>
      <c r="E19609" t="b">
        <v>0</v>
      </c>
      <c r="F19609" s="42" t="s">
        <v>11024</v>
      </c>
    </row>
    <row r="19610" spans="1:6" x14ac:dyDescent="0.2">
      <c r="A19610" s="42" t="s">
        <v>5857</v>
      </c>
      <c r="B19610" s="42" t="s">
        <v>8454</v>
      </c>
      <c r="C19610">
        <v>2019</v>
      </c>
      <c r="D19610" s="42" t="s">
        <v>8681</v>
      </c>
      <c r="E19610" t="b">
        <v>0</v>
      </c>
      <c r="F19610" s="42" t="s">
        <v>11024</v>
      </c>
    </row>
    <row r="19611" spans="1:6" x14ac:dyDescent="0.2">
      <c r="A19611" s="42" t="s">
        <v>5857</v>
      </c>
      <c r="B19611" s="42" t="s">
        <v>8462</v>
      </c>
      <c r="C19611">
        <v>2013</v>
      </c>
      <c r="D19611" s="42" t="s">
        <v>8675</v>
      </c>
      <c r="E19611" t="b">
        <v>0</v>
      </c>
      <c r="F19611" s="42" t="s">
        <v>11024</v>
      </c>
    </row>
    <row r="19612" spans="1:6" x14ac:dyDescent="0.2">
      <c r="A19612" s="42" t="s">
        <v>5857</v>
      </c>
      <c r="B19612" s="42" t="s">
        <v>8462</v>
      </c>
      <c r="C19612">
        <v>2014</v>
      </c>
      <c r="D19612" s="42" t="s">
        <v>8673</v>
      </c>
      <c r="E19612" t="b">
        <v>0</v>
      </c>
      <c r="F19612" s="42" t="s">
        <v>11024</v>
      </c>
    </row>
    <row r="19613" spans="1:6" x14ac:dyDescent="0.2">
      <c r="A19613" s="42" t="s">
        <v>5857</v>
      </c>
      <c r="B19613" s="42" t="s">
        <v>8462</v>
      </c>
      <c r="C19613">
        <v>2015</v>
      </c>
      <c r="D19613" s="42" t="s">
        <v>8679</v>
      </c>
      <c r="E19613" t="b">
        <v>0</v>
      </c>
      <c r="F19613" s="42" t="s">
        <v>11024</v>
      </c>
    </row>
    <row r="19614" spans="1:6" x14ac:dyDescent="0.2">
      <c r="A19614" s="42" t="s">
        <v>5857</v>
      </c>
      <c r="B19614" s="42" t="s">
        <v>8462</v>
      </c>
      <c r="C19614">
        <v>2016</v>
      </c>
      <c r="D19614" s="42" t="s">
        <v>8727</v>
      </c>
      <c r="E19614" t="b">
        <v>0</v>
      </c>
      <c r="F19614" s="42" t="s">
        <v>11024</v>
      </c>
    </row>
    <row r="19615" spans="1:6" x14ac:dyDescent="0.2">
      <c r="A19615" s="42" t="s">
        <v>5857</v>
      </c>
      <c r="B19615" s="42" t="s">
        <v>8462</v>
      </c>
      <c r="C19615">
        <v>2017</v>
      </c>
      <c r="D19615" s="42" t="s">
        <v>8684</v>
      </c>
      <c r="E19615" t="b">
        <v>0</v>
      </c>
      <c r="F19615" s="42" t="s">
        <v>11024</v>
      </c>
    </row>
    <row r="19616" spans="1:6" x14ac:dyDescent="0.2">
      <c r="A19616" s="42" t="s">
        <v>5857</v>
      </c>
      <c r="B19616" s="42" t="s">
        <v>8462</v>
      </c>
      <c r="C19616">
        <v>2018</v>
      </c>
      <c r="D19616" s="42" t="s">
        <v>9364</v>
      </c>
      <c r="E19616" t="b">
        <v>0</v>
      </c>
      <c r="F19616" s="42" t="s">
        <v>11024</v>
      </c>
    </row>
    <row r="19617" spans="1:6" x14ac:dyDescent="0.2">
      <c r="A19617" s="42" t="s">
        <v>5857</v>
      </c>
      <c r="B19617" s="42" t="s">
        <v>8462</v>
      </c>
      <c r="C19617">
        <v>2019</v>
      </c>
      <c r="D19617" s="42" t="s">
        <v>8681</v>
      </c>
      <c r="E19617" t="b">
        <v>0</v>
      </c>
      <c r="F19617" s="42" t="s">
        <v>11024</v>
      </c>
    </row>
    <row r="19618" spans="1:6" x14ac:dyDescent="0.2">
      <c r="A19618" s="42" t="s">
        <v>5857</v>
      </c>
      <c r="B19618" s="42" t="s">
        <v>8464</v>
      </c>
      <c r="C19618">
        <v>2013</v>
      </c>
      <c r="D19618" s="42" t="s">
        <v>8699</v>
      </c>
      <c r="E19618" t="b">
        <v>0</v>
      </c>
      <c r="F19618" s="42" t="s">
        <v>11024</v>
      </c>
    </row>
    <row r="19619" spans="1:6" x14ac:dyDescent="0.2">
      <c r="A19619" s="42" t="s">
        <v>5857</v>
      </c>
      <c r="B19619" s="42" t="s">
        <v>8464</v>
      </c>
      <c r="C19619">
        <v>2014</v>
      </c>
      <c r="D19619" s="42" t="s">
        <v>8686</v>
      </c>
      <c r="E19619" t="b">
        <v>0</v>
      </c>
      <c r="F19619" s="42" t="s">
        <v>11024</v>
      </c>
    </row>
    <row r="19620" spans="1:6" x14ac:dyDescent="0.2">
      <c r="A19620" s="42" t="s">
        <v>5857</v>
      </c>
      <c r="B19620" s="42" t="s">
        <v>8464</v>
      </c>
      <c r="C19620">
        <v>2015</v>
      </c>
      <c r="D19620" s="42" t="s">
        <v>8686</v>
      </c>
      <c r="E19620" t="b">
        <v>0</v>
      </c>
      <c r="F19620" s="42" t="s">
        <v>11024</v>
      </c>
    </row>
    <row r="19621" spans="1:6" x14ac:dyDescent="0.2">
      <c r="A19621" s="42" t="s">
        <v>5857</v>
      </c>
      <c r="B19621" s="42" t="s">
        <v>8464</v>
      </c>
      <c r="C19621">
        <v>2016</v>
      </c>
      <c r="D19621" s="42" t="s">
        <v>8682</v>
      </c>
      <c r="E19621" t="b">
        <v>0</v>
      </c>
      <c r="F19621" s="42" t="s">
        <v>11024</v>
      </c>
    </row>
    <row r="19622" spans="1:6" x14ac:dyDescent="0.2">
      <c r="A19622" s="42" t="s">
        <v>5857</v>
      </c>
      <c r="B19622" s="42" t="s">
        <v>8464</v>
      </c>
      <c r="C19622">
        <v>2017</v>
      </c>
      <c r="D19622" s="42" t="s">
        <v>8682</v>
      </c>
      <c r="E19622" t="b">
        <v>0</v>
      </c>
      <c r="F19622" s="42" t="s">
        <v>11024</v>
      </c>
    </row>
    <row r="19623" spans="1:6" x14ac:dyDescent="0.2">
      <c r="A19623" s="42" t="s">
        <v>5857</v>
      </c>
      <c r="B19623" s="42" t="s">
        <v>8464</v>
      </c>
      <c r="C19623">
        <v>2018</v>
      </c>
      <c r="D19623" s="42" t="s">
        <v>8686</v>
      </c>
      <c r="E19623" t="b">
        <v>0</v>
      </c>
      <c r="F19623" s="42" t="s">
        <v>11024</v>
      </c>
    </row>
    <row r="19624" spans="1:6" x14ac:dyDescent="0.2">
      <c r="A19624" s="42" t="s">
        <v>5857</v>
      </c>
      <c r="B19624" s="42" t="s">
        <v>8464</v>
      </c>
      <c r="C19624">
        <v>2019</v>
      </c>
      <c r="D19624" s="42" t="s">
        <v>9364</v>
      </c>
      <c r="E19624" t="b">
        <v>0</v>
      </c>
      <c r="F19624" s="42" t="s">
        <v>11024</v>
      </c>
    </row>
    <row r="19625" spans="1:6" x14ac:dyDescent="0.2">
      <c r="A19625" s="42" t="s">
        <v>5859</v>
      </c>
      <c r="B19625" s="42" t="s">
        <v>8454</v>
      </c>
      <c r="C19625">
        <v>2013</v>
      </c>
      <c r="D19625" s="42" t="s">
        <v>9635</v>
      </c>
      <c r="E19625" t="b">
        <v>0</v>
      </c>
      <c r="F19625" s="42" t="s">
        <v>10976</v>
      </c>
    </row>
    <row r="19626" spans="1:6" x14ac:dyDescent="0.2">
      <c r="A19626" s="42" t="s">
        <v>5859</v>
      </c>
      <c r="B19626" s="42" t="s">
        <v>8454</v>
      </c>
      <c r="C19626">
        <v>2014</v>
      </c>
      <c r="D19626" s="42" t="s">
        <v>10977</v>
      </c>
      <c r="E19626" t="b">
        <v>0</v>
      </c>
      <c r="F19626" s="42" t="s">
        <v>10976</v>
      </c>
    </row>
    <row r="19627" spans="1:6" x14ac:dyDescent="0.2">
      <c r="A19627" s="42" t="s">
        <v>5859</v>
      </c>
      <c r="B19627" s="42" t="s">
        <v>8454</v>
      </c>
      <c r="C19627">
        <v>2015</v>
      </c>
      <c r="D19627" s="42" t="s">
        <v>9229</v>
      </c>
      <c r="E19627" t="b">
        <v>0</v>
      </c>
      <c r="F19627" s="42" t="s">
        <v>10976</v>
      </c>
    </row>
    <row r="19628" spans="1:6" x14ac:dyDescent="0.2">
      <c r="A19628" s="42" t="s">
        <v>5859</v>
      </c>
      <c r="B19628" s="42" t="s">
        <v>8454</v>
      </c>
      <c r="C19628">
        <v>2016</v>
      </c>
      <c r="D19628" s="42" t="s">
        <v>9164</v>
      </c>
      <c r="E19628" t="b">
        <v>0</v>
      </c>
      <c r="F19628" s="42" t="s">
        <v>10976</v>
      </c>
    </row>
    <row r="19629" spans="1:6" x14ac:dyDescent="0.2">
      <c r="A19629" s="42" t="s">
        <v>5859</v>
      </c>
      <c r="B19629" s="42" t="s">
        <v>8454</v>
      </c>
      <c r="C19629">
        <v>2017</v>
      </c>
      <c r="D19629" s="42" t="s">
        <v>9350</v>
      </c>
      <c r="E19629" t="b">
        <v>0</v>
      </c>
      <c r="F19629" s="42" t="s">
        <v>10976</v>
      </c>
    </row>
    <row r="19630" spans="1:6" x14ac:dyDescent="0.2">
      <c r="A19630" s="42" t="s">
        <v>5859</v>
      </c>
      <c r="B19630" s="42" t="s">
        <v>8454</v>
      </c>
      <c r="C19630">
        <v>2018</v>
      </c>
      <c r="D19630" s="42" t="s">
        <v>8521</v>
      </c>
      <c r="E19630" t="b">
        <v>0</v>
      </c>
      <c r="F19630" s="42" t="s">
        <v>10976</v>
      </c>
    </row>
    <row r="19631" spans="1:6" x14ac:dyDescent="0.2">
      <c r="A19631" s="42" t="s">
        <v>5859</v>
      </c>
      <c r="B19631" s="42" t="s">
        <v>8454</v>
      </c>
      <c r="C19631">
        <v>2019</v>
      </c>
      <c r="D19631" s="42" t="s">
        <v>8669</v>
      </c>
      <c r="E19631" t="b">
        <v>0</v>
      </c>
      <c r="F19631" s="42" t="s">
        <v>10976</v>
      </c>
    </row>
    <row r="19632" spans="1:6" x14ac:dyDescent="0.2">
      <c r="A19632" s="42" t="s">
        <v>5859</v>
      </c>
      <c r="B19632" s="42" t="s">
        <v>8462</v>
      </c>
      <c r="C19632">
        <v>2013</v>
      </c>
      <c r="D19632" s="42" t="s">
        <v>9635</v>
      </c>
      <c r="E19632" t="b">
        <v>0</v>
      </c>
      <c r="F19632" s="42" t="s">
        <v>10976</v>
      </c>
    </row>
    <row r="19633" spans="1:6" x14ac:dyDescent="0.2">
      <c r="A19633" s="42" t="s">
        <v>5859</v>
      </c>
      <c r="B19633" s="42" t="s">
        <v>8462</v>
      </c>
      <c r="C19633">
        <v>2014</v>
      </c>
      <c r="D19633" s="42" t="s">
        <v>10977</v>
      </c>
      <c r="E19633" t="b">
        <v>0</v>
      </c>
      <c r="F19633" s="42" t="s">
        <v>10976</v>
      </c>
    </row>
    <row r="19634" spans="1:6" x14ac:dyDescent="0.2">
      <c r="A19634" s="42" t="s">
        <v>5859</v>
      </c>
      <c r="B19634" s="42" t="s">
        <v>8462</v>
      </c>
      <c r="C19634">
        <v>2015</v>
      </c>
      <c r="D19634" s="42" t="s">
        <v>9229</v>
      </c>
      <c r="E19634" t="b">
        <v>0</v>
      </c>
      <c r="F19634" s="42" t="s">
        <v>10976</v>
      </c>
    </row>
    <row r="19635" spans="1:6" x14ac:dyDescent="0.2">
      <c r="A19635" s="42" t="s">
        <v>5859</v>
      </c>
      <c r="B19635" s="42" t="s">
        <v>8462</v>
      </c>
      <c r="C19635">
        <v>2016</v>
      </c>
      <c r="D19635" s="42" t="s">
        <v>9164</v>
      </c>
      <c r="E19635" t="b">
        <v>0</v>
      </c>
      <c r="F19635" s="42" t="s">
        <v>10976</v>
      </c>
    </row>
    <row r="19636" spans="1:6" x14ac:dyDescent="0.2">
      <c r="A19636" s="42" t="s">
        <v>5859</v>
      </c>
      <c r="B19636" s="42" t="s">
        <v>8462</v>
      </c>
      <c r="C19636">
        <v>2017</v>
      </c>
      <c r="D19636" s="42" t="s">
        <v>9350</v>
      </c>
      <c r="E19636" t="b">
        <v>0</v>
      </c>
      <c r="F19636" s="42" t="s">
        <v>10976</v>
      </c>
    </row>
    <row r="19637" spans="1:6" x14ac:dyDescent="0.2">
      <c r="A19637" s="42" t="s">
        <v>5859</v>
      </c>
      <c r="B19637" s="42" t="s">
        <v>8462</v>
      </c>
      <c r="C19637">
        <v>2018</v>
      </c>
      <c r="D19637" s="42" t="s">
        <v>8521</v>
      </c>
      <c r="E19637" t="b">
        <v>0</v>
      </c>
      <c r="F19637" s="42" t="s">
        <v>10976</v>
      </c>
    </row>
    <row r="19638" spans="1:6" x14ac:dyDescent="0.2">
      <c r="A19638" s="42" t="s">
        <v>5859</v>
      </c>
      <c r="B19638" s="42" t="s">
        <v>8462</v>
      </c>
      <c r="C19638">
        <v>2019</v>
      </c>
      <c r="D19638" s="42" t="s">
        <v>8669</v>
      </c>
      <c r="E19638" t="b">
        <v>0</v>
      </c>
      <c r="F19638" s="42" t="s">
        <v>10976</v>
      </c>
    </row>
    <row r="19639" spans="1:6" x14ac:dyDescent="0.2">
      <c r="A19639" s="42" t="s">
        <v>5859</v>
      </c>
      <c r="B19639" s="42" t="s">
        <v>8464</v>
      </c>
      <c r="C19639">
        <v>2013</v>
      </c>
      <c r="D19639" s="42" t="s">
        <v>8510</v>
      </c>
      <c r="E19639" t="b">
        <v>0</v>
      </c>
      <c r="F19639" s="42" t="s">
        <v>10976</v>
      </c>
    </row>
    <row r="19640" spans="1:6" x14ac:dyDescent="0.2">
      <c r="A19640" s="42" t="s">
        <v>5859</v>
      </c>
      <c r="B19640" s="42" t="s">
        <v>8464</v>
      </c>
      <c r="C19640">
        <v>2014</v>
      </c>
      <c r="D19640" s="42" t="s">
        <v>8687</v>
      </c>
      <c r="E19640" t="b">
        <v>0</v>
      </c>
      <c r="F19640" s="42" t="s">
        <v>10976</v>
      </c>
    </row>
    <row r="19641" spans="1:6" x14ac:dyDescent="0.2">
      <c r="A19641" s="42" t="s">
        <v>5859</v>
      </c>
      <c r="B19641" s="42" t="s">
        <v>8464</v>
      </c>
      <c r="C19641">
        <v>2015</v>
      </c>
      <c r="D19641" s="42" t="s">
        <v>8687</v>
      </c>
      <c r="E19641" t="b">
        <v>0</v>
      </c>
      <c r="F19641" s="42" t="s">
        <v>10976</v>
      </c>
    </row>
    <row r="19642" spans="1:6" x14ac:dyDescent="0.2">
      <c r="A19642" s="42" t="s">
        <v>5859</v>
      </c>
      <c r="B19642" s="42" t="s">
        <v>8464</v>
      </c>
      <c r="C19642">
        <v>2016</v>
      </c>
      <c r="D19642" s="42" t="s">
        <v>8687</v>
      </c>
      <c r="E19642" t="b">
        <v>0</v>
      </c>
      <c r="F19642" s="42" t="s">
        <v>10976</v>
      </c>
    </row>
    <row r="19643" spans="1:6" x14ac:dyDescent="0.2">
      <c r="A19643" s="42" t="s">
        <v>5859</v>
      </c>
      <c r="B19643" s="42" t="s">
        <v>8464</v>
      </c>
      <c r="C19643">
        <v>2017</v>
      </c>
      <c r="D19643" s="42" t="s">
        <v>8687</v>
      </c>
      <c r="E19643" t="b">
        <v>0</v>
      </c>
      <c r="F19643" s="42" t="s">
        <v>10976</v>
      </c>
    </row>
    <row r="19644" spans="1:6" x14ac:dyDescent="0.2">
      <c r="A19644" s="42" t="s">
        <v>5859</v>
      </c>
      <c r="B19644" s="42" t="s">
        <v>8464</v>
      </c>
      <c r="C19644">
        <v>2018</v>
      </c>
      <c r="D19644" s="42" t="s">
        <v>8687</v>
      </c>
      <c r="E19644" t="b">
        <v>0</v>
      </c>
      <c r="F19644" s="42" t="s">
        <v>10976</v>
      </c>
    </row>
    <row r="19645" spans="1:6" x14ac:dyDescent="0.2">
      <c r="A19645" s="42" t="s">
        <v>5859</v>
      </c>
      <c r="B19645" s="42" t="s">
        <v>8464</v>
      </c>
      <c r="C19645">
        <v>2019</v>
      </c>
      <c r="D19645" s="42" t="s">
        <v>8687</v>
      </c>
      <c r="E19645" t="b">
        <v>0</v>
      </c>
      <c r="F19645" s="42" t="s">
        <v>10976</v>
      </c>
    </row>
    <row r="19646" spans="1:6" x14ac:dyDescent="0.2">
      <c r="A19646" s="42" t="s">
        <v>5861</v>
      </c>
      <c r="B19646" s="42" t="s">
        <v>8454</v>
      </c>
      <c r="C19646">
        <v>2013</v>
      </c>
      <c r="D19646" s="42" t="s">
        <v>9206</v>
      </c>
      <c r="E19646" t="b">
        <v>0</v>
      </c>
      <c r="F19646" s="42" t="s">
        <v>10906</v>
      </c>
    </row>
    <row r="19647" spans="1:6" x14ac:dyDescent="0.2">
      <c r="A19647" s="42" t="s">
        <v>5861</v>
      </c>
      <c r="B19647" s="42" t="s">
        <v>8454</v>
      </c>
      <c r="C19647">
        <v>2014</v>
      </c>
      <c r="D19647" s="42" t="s">
        <v>9193</v>
      </c>
      <c r="E19647" t="b">
        <v>0</v>
      </c>
      <c r="F19647" s="42" t="s">
        <v>10906</v>
      </c>
    </row>
    <row r="19648" spans="1:6" x14ac:dyDescent="0.2">
      <c r="A19648" s="42" t="s">
        <v>5861</v>
      </c>
      <c r="B19648" s="42" t="s">
        <v>8454</v>
      </c>
      <c r="C19648">
        <v>2015</v>
      </c>
      <c r="D19648" s="42" t="s">
        <v>9001</v>
      </c>
      <c r="E19648" t="b">
        <v>0</v>
      </c>
      <c r="F19648" s="42" t="s">
        <v>10906</v>
      </c>
    </row>
    <row r="19649" spans="1:6" x14ac:dyDescent="0.2">
      <c r="A19649" s="42" t="s">
        <v>5861</v>
      </c>
      <c r="B19649" s="42" t="s">
        <v>8454</v>
      </c>
      <c r="C19649">
        <v>2016</v>
      </c>
      <c r="D19649" s="42" t="s">
        <v>10377</v>
      </c>
      <c r="E19649" t="b">
        <v>0</v>
      </c>
      <c r="F19649" s="42" t="s">
        <v>10906</v>
      </c>
    </row>
    <row r="19650" spans="1:6" x14ac:dyDescent="0.2">
      <c r="A19650" s="42" t="s">
        <v>5861</v>
      </c>
      <c r="B19650" s="42" t="s">
        <v>8454</v>
      </c>
      <c r="C19650">
        <v>2017</v>
      </c>
      <c r="D19650" s="42" t="s">
        <v>8672</v>
      </c>
      <c r="E19650" t="b">
        <v>0</v>
      </c>
      <c r="F19650" s="42" t="s">
        <v>10906</v>
      </c>
    </row>
    <row r="19651" spans="1:6" x14ac:dyDescent="0.2">
      <c r="A19651" s="42" t="s">
        <v>5861</v>
      </c>
      <c r="B19651" s="42" t="s">
        <v>8454</v>
      </c>
      <c r="C19651">
        <v>2018</v>
      </c>
      <c r="D19651" s="42" t="s">
        <v>9101</v>
      </c>
      <c r="E19651" t="b">
        <v>0</v>
      </c>
      <c r="F19651" s="42" t="s">
        <v>10906</v>
      </c>
    </row>
    <row r="19652" spans="1:6" x14ac:dyDescent="0.2">
      <c r="A19652" s="42" t="s">
        <v>5861</v>
      </c>
      <c r="B19652" s="42" t="s">
        <v>8454</v>
      </c>
      <c r="C19652">
        <v>2019</v>
      </c>
      <c r="D19652" s="42" t="s">
        <v>9006</v>
      </c>
      <c r="E19652" t="b">
        <v>0</v>
      </c>
      <c r="F19652" s="42" t="s">
        <v>10906</v>
      </c>
    </row>
    <row r="19653" spans="1:6" x14ac:dyDescent="0.2">
      <c r="A19653" s="42" t="s">
        <v>5861</v>
      </c>
      <c r="B19653" s="42" t="s">
        <v>8462</v>
      </c>
      <c r="C19653">
        <v>2013</v>
      </c>
      <c r="D19653" s="42" t="s">
        <v>8513</v>
      </c>
      <c r="E19653" t="b">
        <v>0</v>
      </c>
      <c r="F19653" s="42" t="s">
        <v>10906</v>
      </c>
    </row>
    <row r="19654" spans="1:6" x14ac:dyDescent="0.2">
      <c r="A19654" s="42" t="s">
        <v>5861</v>
      </c>
      <c r="B19654" s="42" t="s">
        <v>8462</v>
      </c>
      <c r="C19654">
        <v>2014</v>
      </c>
      <c r="D19654" s="42" t="s">
        <v>9193</v>
      </c>
      <c r="E19654" t="b">
        <v>0</v>
      </c>
      <c r="F19654" s="42" t="s">
        <v>10906</v>
      </c>
    </row>
    <row r="19655" spans="1:6" x14ac:dyDescent="0.2">
      <c r="A19655" s="42" t="s">
        <v>5861</v>
      </c>
      <c r="B19655" s="42" t="s">
        <v>8462</v>
      </c>
      <c r="C19655">
        <v>2015</v>
      </c>
      <c r="D19655" s="42" t="s">
        <v>8530</v>
      </c>
      <c r="E19655" t="b">
        <v>0</v>
      </c>
      <c r="F19655" s="42" t="s">
        <v>10906</v>
      </c>
    </row>
    <row r="19656" spans="1:6" x14ac:dyDescent="0.2">
      <c r="A19656" s="42" t="s">
        <v>5861</v>
      </c>
      <c r="B19656" s="42" t="s">
        <v>8462</v>
      </c>
      <c r="C19656">
        <v>2016</v>
      </c>
      <c r="D19656" s="42" t="s">
        <v>10377</v>
      </c>
      <c r="E19656" t="b">
        <v>0</v>
      </c>
      <c r="F19656" s="42" t="s">
        <v>10906</v>
      </c>
    </row>
    <row r="19657" spans="1:6" x14ac:dyDescent="0.2">
      <c r="A19657" s="42" t="s">
        <v>5861</v>
      </c>
      <c r="B19657" s="42" t="s">
        <v>8462</v>
      </c>
      <c r="C19657">
        <v>2017</v>
      </c>
      <c r="D19657" s="42" t="s">
        <v>8672</v>
      </c>
      <c r="E19657" t="b">
        <v>0</v>
      </c>
      <c r="F19657" s="42" t="s">
        <v>10906</v>
      </c>
    </row>
    <row r="19658" spans="1:6" x14ac:dyDescent="0.2">
      <c r="A19658" s="42" t="s">
        <v>5861</v>
      </c>
      <c r="B19658" s="42" t="s">
        <v>8462</v>
      </c>
      <c r="C19658">
        <v>2018</v>
      </c>
      <c r="D19658" s="42" t="s">
        <v>9101</v>
      </c>
      <c r="E19658" t="b">
        <v>0</v>
      </c>
      <c r="F19658" s="42" t="s">
        <v>10906</v>
      </c>
    </row>
    <row r="19659" spans="1:6" x14ac:dyDescent="0.2">
      <c r="A19659" s="42" t="s">
        <v>5861</v>
      </c>
      <c r="B19659" s="42" t="s">
        <v>8462</v>
      </c>
      <c r="C19659">
        <v>2019</v>
      </c>
      <c r="D19659" s="42" t="s">
        <v>9136</v>
      </c>
      <c r="E19659" t="b">
        <v>0</v>
      </c>
      <c r="F19659" s="42" t="s">
        <v>10906</v>
      </c>
    </row>
    <row r="19660" spans="1:6" x14ac:dyDescent="0.2">
      <c r="A19660" s="42" t="s">
        <v>5861</v>
      </c>
      <c r="B19660" s="42" t="s">
        <v>8464</v>
      </c>
      <c r="C19660">
        <v>2013</v>
      </c>
      <c r="D19660" s="42" t="s">
        <v>9171</v>
      </c>
      <c r="E19660" t="b">
        <v>0</v>
      </c>
      <c r="F19660" s="42" t="s">
        <v>10906</v>
      </c>
    </row>
    <row r="19661" spans="1:6" x14ac:dyDescent="0.2">
      <c r="A19661" s="42" t="s">
        <v>5861</v>
      </c>
      <c r="B19661" s="42" t="s">
        <v>8464</v>
      </c>
      <c r="C19661">
        <v>2014</v>
      </c>
      <c r="D19661" s="42" t="s">
        <v>9172</v>
      </c>
      <c r="E19661" t="b">
        <v>0</v>
      </c>
      <c r="F19661" s="42" t="s">
        <v>10906</v>
      </c>
    </row>
    <row r="19662" spans="1:6" x14ac:dyDescent="0.2">
      <c r="A19662" s="42" t="s">
        <v>5861</v>
      </c>
      <c r="B19662" s="42" t="s">
        <v>8464</v>
      </c>
      <c r="C19662">
        <v>2015</v>
      </c>
      <c r="D19662" s="42" t="s">
        <v>9168</v>
      </c>
      <c r="E19662" t="b">
        <v>0</v>
      </c>
      <c r="F19662" s="42" t="s">
        <v>10906</v>
      </c>
    </row>
    <row r="19663" spans="1:6" x14ac:dyDescent="0.2">
      <c r="A19663" s="42" t="s">
        <v>5861</v>
      </c>
      <c r="B19663" s="42" t="s">
        <v>8464</v>
      </c>
      <c r="C19663">
        <v>2016</v>
      </c>
      <c r="D19663" s="42" t="s">
        <v>9135</v>
      </c>
      <c r="E19663" t="b">
        <v>0</v>
      </c>
      <c r="F19663" s="42" t="s">
        <v>10906</v>
      </c>
    </row>
    <row r="19664" spans="1:6" x14ac:dyDescent="0.2">
      <c r="A19664" s="42" t="s">
        <v>5861</v>
      </c>
      <c r="B19664" s="42" t="s">
        <v>8464</v>
      </c>
      <c r="C19664">
        <v>2017</v>
      </c>
      <c r="D19664" s="42" t="s">
        <v>8594</v>
      </c>
      <c r="E19664" t="b">
        <v>0</v>
      </c>
      <c r="F19664" s="42" t="s">
        <v>10906</v>
      </c>
    </row>
    <row r="19665" spans="1:6" x14ac:dyDescent="0.2">
      <c r="A19665" s="42" t="s">
        <v>5861</v>
      </c>
      <c r="B19665" s="42" t="s">
        <v>8464</v>
      </c>
      <c r="C19665">
        <v>2018</v>
      </c>
      <c r="D19665" s="42" t="s">
        <v>9125</v>
      </c>
      <c r="E19665" t="b">
        <v>0</v>
      </c>
      <c r="F19665" s="42" t="s">
        <v>10906</v>
      </c>
    </row>
    <row r="19666" spans="1:6" x14ac:dyDescent="0.2">
      <c r="A19666" s="42" t="s">
        <v>5861</v>
      </c>
      <c r="B19666" s="42" t="s">
        <v>8464</v>
      </c>
      <c r="C19666">
        <v>2019</v>
      </c>
      <c r="D19666" s="42" t="s">
        <v>8552</v>
      </c>
      <c r="E19666" t="b">
        <v>0</v>
      </c>
      <c r="F19666" s="42" t="s">
        <v>10906</v>
      </c>
    </row>
    <row r="19667" spans="1:6" x14ac:dyDescent="0.2">
      <c r="A19667" s="42" t="s">
        <v>5863</v>
      </c>
      <c r="B19667" s="42" t="s">
        <v>8454</v>
      </c>
      <c r="C19667">
        <v>2013</v>
      </c>
      <c r="D19667" s="42" t="s">
        <v>8560</v>
      </c>
      <c r="E19667" t="b">
        <v>0</v>
      </c>
      <c r="F19667" s="42" t="s">
        <v>11025</v>
      </c>
    </row>
    <row r="19668" spans="1:6" x14ac:dyDescent="0.2">
      <c r="A19668" s="42" t="s">
        <v>5863</v>
      </c>
      <c r="B19668" s="42" t="s">
        <v>8454</v>
      </c>
      <c r="C19668">
        <v>2014</v>
      </c>
      <c r="D19668" s="42" t="s">
        <v>8691</v>
      </c>
      <c r="E19668" t="b">
        <v>0</v>
      </c>
      <c r="F19668" s="42" t="s">
        <v>11025</v>
      </c>
    </row>
    <row r="19669" spans="1:6" x14ac:dyDescent="0.2">
      <c r="A19669" s="42" t="s">
        <v>5863</v>
      </c>
      <c r="B19669" s="42" t="s">
        <v>8454</v>
      </c>
      <c r="C19669">
        <v>2015</v>
      </c>
      <c r="D19669" s="42" t="s">
        <v>8936</v>
      </c>
      <c r="E19669" t="b">
        <v>0</v>
      </c>
      <c r="F19669" s="42" t="s">
        <v>11025</v>
      </c>
    </row>
    <row r="19670" spans="1:6" x14ac:dyDescent="0.2">
      <c r="A19670" s="42" t="s">
        <v>5863</v>
      </c>
      <c r="B19670" s="42" t="s">
        <v>8454</v>
      </c>
      <c r="C19670">
        <v>2016</v>
      </c>
      <c r="D19670" s="42" t="s">
        <v>11026</v>
      </c>
      <c r="E19670" t="b">
        <v>0</v>
      </c>
      <c r="F19670" s="42" t="s">
        <v>11025</v>
      </c>
    </row>
    <row r="19671" spans="1:6" x14ac:dyDescent="0.2">
      <c r="A19671" s="42" t="s">
        <v>5863</v>
      </c>
      <c r="B19671" s="42" t="s">
        <v>8454</v>
      </c>
      <c r="C19671">
        <v>2017</v>
      </c>
      <c r="D19671" s="42" t="s">
        <v>8940</v>
      </c>
      <c r="E19671" t="b">
        <v>0</v>
      </c>
      <c r="F19671" s="42" t="s">
        <v>11025</v>
      </c>
    </row>
    <row r="19672" spans="1:6" x14ac:dyDescent="0.2">
      <c r="A19672" s="42" t="s">
        <v>5863</v>
      </c>
      <c r="B19672" s="42" t="s">
        <v>8454</v>
      </c>
      <c r="C19672">
        <v>2018</v>
      </c>
      <c r="D19672" s="42" t="s">
        <v>8983</v>
      </c>
      <c r="E19672" t="b">
        <v>0</v>
      </c>
      <c r="F19672" s="42" t="s">
        <v>11025</v>
      </c>
    </row>
    <row r="19673" spans="1:6" x14ac:dyDescent="0.2">
      <c r="A19673" s="42" t="s">
        <v>5863</v>
      </c>
      <c r="B19673" s="42" t="s">
        <v>8454</v>
      </c>
      <c r="C19673">
        <v>2019</v>
      </c>
      <c r="D19673" s="42" t="s">
        <v>8973</v>
      </c>
      <c r="E19673" t="b">
        <v>0</v>
      </c>
      <c r="F19673" s="42" t="s">
        <v>11025</v>
      </c>
    </row>
    <row r="19674" spans="1:6" x14ac:dyDescent="0.2">
      <c r="A19674" s="42" t="s">
        <v>5863</v>
      </c>
      <c r="B19674" s="42" t="s">
        <v>8462</v>
      </c>
      <c r="C19674">
        <v>2013</v>
      </c>
      <c r="D19674" s="42" t="s">
        <v>8560</v>
      </c>
      <c r="E19674" t="b">
        <v>0</v>
      </c>
      <c r="F19674" s="42" t="s">
        <v>11025</v>
      </c>
    </row>
    <row r="19675" spans="1:6" x14ac:dyDescent="0.2">
      <c r="A19675" s="42" t="s">
        <v>5863</v>
      </c>
      <c r="B19675" s="42" t="s">
        <v>8462</v>
      </c>
      <c r="C19675">
        <v>2014</v>
      </c>
      <c r="D19675" s="42" t="s">
        <v>8691</v>
      </c>
      <c r="E19675" t="b">
        <v>0</v>
      </c>
      <c r="F19675" s="42" t="s">
        <v>11025</v>
      </c>
    </row>
    <row r="19676" spans="1:6" x14ac:dyDescent="0.2">
      <c r="A19676" s="42" t="s">
        <v>5863</v>
      </c>
      <c r="B19676" s="42" t="s">
        <v>8462</v>
      </c>
      <c r="C19676">
        <v>2015</v>
      </c>
      <c r="D19676" s="42" t="s">
        <v>8936</v>
      </c>
      <c r="E19676" t="b">
        <v>0</v>
      </c>
      <c r="F19676" s="42" t="s">
        <v>11025</v>
      </c>
    </row>
    <row r="19677" spans="1:6" x14ac:dyDescent="0.2">
      <c r="A19677" s="42" t="s">
        <v>5863</v>
      </c>
      <c r="B19677" s="42" t="s">
        <v>8462</v>
      </c>
      <c r="C19677">
        <v>2016</v>
      </c>
      <c r="D19677" s="42" t="s">
        <v>11026</v>
      </c>
      <c r="E19677" t="b">
        <v>0</v>
      </c>
      <c r="F19677" s="42" t="s">
        <v>11025</v>
      </c>
    </row>
    <row r="19678" spans="1:6" x14ac:dyDescent="0.2">
      <c r="A19678" s="42" t="s">
        <v>5863</v>
      </c>
      <c r="B19678" s="42" t="s">
        <v>8462</v>
      </c>
      <c r="C19678">
        <v>2017</v>
      </c>
      <c r="D19678" s="42" t="s">
        <v>8940</v>
      </c>
      <c r="E19678" t="b">
        <v>0</v>
      </c>
      <c r="F19678" s="42" t="s">
        <v>11025</v>
      </c>
    </row>
    <row r="19679" spans="1:6" x14ac:dyDescent="0.2">
      <c r="A19679" s="42" t="s">
        <v>5863</v>
      </c>
      <c r="B19679" s="42" t="s">
        <v>8462</v>
      </c>
      <c r="C19679">
        <v>2018</v>
      </c>
      <c r="D19679" s="42" t="s">
        <v>8983</v>
      </c>
      <c r="E19679" t="b">
        <v>0</v>
      </c>
      <c r="F19679" s="42" t="s">
        <v>11025</v>
      </c>
    </row>
    <row r="19680" spans="1:6" x14ac:dyDescent="0.2">
      <c r="A19680" s="42" t="s">
        <v>5863</v>
      </c>
      <c r="B19680" s="42" t="s">
        <v>8462</v>
      </c>
      <c r="C19680">
        <v>2019</v>
      </c>
      <c r="D19680" s="42" t="s">
        <v>8482</v>
      </c>
      <c r="E19680" t="b">
        <v>0</v>
      </c>
      <c r="F19680" s="42" t="s">
        <v>11025</v>
      </c>
    </row>
    <row r="19681" spans="1:6" x14ac:dyDescent="0.2">
      <c r="A19681" s="42" t="s">
        <v>5863</v>
      </c>
      <c r="B19681" s="42" t="s">
        <v>8464</v>
      </c>
      <c r="C19681">
        <v>2013</v>
      </c>
      <c r="D19681" s="42" t="s">
        <v>8496</v>
      </c>
      <c r="E19681" t="b">
        <v>0</v>
      </c>
      <c r="F19681" s="42" t="s">
        <v>11025</v>
      </c>
    </row>
    <row r="19682" spans="1:6" x14ac:dyDescent="0.2">
      <c r="A19682" s="42" t="s">
        <v>5863</v>
      </c>
      <c r="B19682" s="42" t="s">
        <v>8464</v>
      </c>
      <c r="C19682">
        <v>2014</v>
      </c>
      <c r="D19682" s="42" t="s">
        <v>9322</v>
      </c>
      <c r="E19682" t="b">
        <v>0</v>
      </c>
      <c r="F19682" s="42" t="s">
        <v>11025</v>
      </c>
    </row>
    <row r="19683" spans="1:6" x14ac:dyDescent="0.2">
      <c r="A19683" s="42" t="s">
        <v>5863</v>
      </c>
      <c r="B19683" s="42" t="s">
        <v>8464</v>
      </c>
      <c r="C19683">
        <v>2015</v>
      </c>
      <c r="D19683" s="42" t="s">
        <v>8980</v>
      </c>
      <c r="E19683" t="b">
        <v>0</v>
      </c>
      <c r="F19683" s="42" t="s">
        <v>11025</v>
      </c>
    </row>
    <row r="19684" spans="1:6" x14ac:dyDescent="0.2">
      <c r="A19684" s="42" t="s">
        <v>5863</v>
      </c>
      <c r="B19684" s="42" t="s">
        <v>8464</v>
      </c>
      <c r="C19684">
        <v>2016</v>
      </c>
      <c r="D19684" s="42" t="s">
        <v>9019</v>
      </c>
      <c r="E19684" t="b">
        <v>0</v>
      </c>
      <c r="F19684" s="42" t="s">
        <v>11025</v>
      </c>
    </row>
    <row r="19685" spans="1:6" x14ac:dyDescent="0.2">
      <c r="A19685" s="42" t="s">
        <v>5863</v>
      </c>
      <c r="B19685" s="42" t="s">
        <v>8464</v>
      </c>
      <c r="C19685">
        <v>2017</v>
      </c>
      <c r="D19685" s="42" t="s">
        <v>8496</v>
      </c>
      <c r="E19685" t="b">
        <v>0</v>
      </c>
      <c r="F19685" s="42" t="s">
        <v>11025</v>
      </c>
    </row>
    <row r="19686" spans="1:6" x14ac:dyDescent="0.2">
      <c r="A19686" s="42" t="s">
        <v>5863</v>
      </c>
      <c r="B19686" s="42" t="s">
        <v>8464</v>
      </c>
      <c r="C19686">
        <v>2018</v>
      </c>
      <c r="D19686" s="42" t="s">
        <v>8496</v>
      </c>
      <c r="E19686" t="b">
        <v>0</v>
      </c>
      <c r="F19686" s="42" t="s">
        <v>11025</v>
      </c>
    </row>
    <row r="19687" spans="1:6" x14ac:dyDescent="0.2">
      <c r="A19687" s="42" t="s">
        <v>5863</v>
      </c>
      <c r="B19687" s="42" t="s">
        <v>8464</v>
      </c>
      <c r="C19687">
        <v>2019</v>
      </c>
      <c r="D19687" s="42" t="s">
        <v>8482</v>
      </c>
      <c r="E19687" t="b">
        <v>0</v>
      </c>
      <c r="F19687" s="42" t="s">
        <v>11025</v>
      </c>
    </row>
    <row r="19688" spans="1:6" x14ac:dyDescent="0.2">
      <c r="A19688" s="42" t="s">
        <v>5865</v>
      </c>
      <c r="B19688" s="42" t="s">
        <v>8454</v>
      </c>
      <c r="C19688">
        <v>2013</v>
      </c>
      <c r="D19688" s="42" t="s">
        <v>9206</v>
      </c>
      <c r="E19688" t="b">
        <v>0</v>
      </c>
      <c r="F19688" s="42" t="s">
        <v>10906</v>
      </c>
    </row>
    <row r="19689" spans="1:6" x14ac:dyDescent="0.2">
      <c r="A19689" s="42" t="s">
        <v>5865</v>
      </c>
      <c r="B19689" s="42" t="s">
        <v>8454</v>
      </c>
      <c r="C19689">
        <v>2014</v>
      </c>
      <c r="D19689" s="42" t="s">
        <v>9193</v>
      </c>
      <c r="E19689" t="b">
        <v>0</v>
      </c>
      <c r="F19689" s="42" t="s">
        <v>10906</v>
      </c>
    </row>
    <row r="19690" spans="1:6" x14ac:dyDescent="0.2">
      <c r="A19690" s="42" t="s">
        <v>5865</v>
      </c>
      <c r="B19690" s="42" t="s">
        <v>8454</v>
      </c>
      <c r="C19690">
        <v>2015</v>
      </c>
      <c r="D19690" s="42" t="s">
        <v>9001</v>
      </c>
      <c r="E19690" t="b">
        <v>0</v>
      </c>
      <c r="F19690" s="42" t="s">
        <v>10906</v>
      </c>
    </row>
    <row r="19691" spans="1:6" x14ac:dyDescent="0.2">
      <c r="A19691" s="42" t="s">
        <v>5865</v>
      </c>
      <c r="B19691" s="42" t="s">
        <v>8454</v>
      </c>
      <c r="C19691">
        <v>2016</v>
      </c>
      <c r="D19691" s="42" t="s">
        <v>10377</v>
      </c>
      <c r="E19691" t="b">
        <v>0</v>
      </c>
      <c r="F19691" s="42" t="s">
        <v>10906</v>
      </c>
    </row>
    <row r="19692" spans="1:6" x14ac:dyDescent="0.2">
      <c r="A19692" s="42" t="s">
        <v>5865</v>
      </c>
      <c r="B19692" s="42" t="s">
        <v>8454</v>
      </c>
      <c r="C19692">
        <v>2017</v>
      </c>
      <c r="D19692" s="42" t="s">
        <v>8672</v>
      </c>
      <c r="E19692" t="b">
        <v>0</v>
      </c>
      <c r="F19692" s="42" t="s">
        <v>10906</v>
      </c>
    </row>
    <row r="19693" spans="1:6" x14ac:dyDescent="0.2">
      <c r="A19693" s="42" t="s">
        <v>5865</v>
      </c>
      <c r="B19693" s="42" t="s">
        <v>8454</v>
      </c>
      <c r="C19693">
        <v>2018</v>
      </c>
      <c r="D19693" s="42" t="s">
        <v>9101</v>
      </c>
      <c r="E19693" t="b">
        <v>0</v>
      </c>
      <c r="F19693" s="42" t="s">
        <v>10906</v>
      </c>
    </row>
    <row r="19694" spans="1:6" x14ac:dyDescent="0.2">
      <c r="A19694" s="42" t="s">
        <v>5865</v>
      </c>
      <c r="B19694" s="42" t="s">
        <v>8454</v>
      </c>
      <c r="C19694">
        <v>2019</v>
      </c>
      <c r="D19694" s="42" t="s">
        <v>9006</v>
      </c>
      <c r="E19694" t="b">
        <v>0</v>
      </c>
      <c r="F19694" s="42" t="s">
        <v>10906</v>
      </c>
    </row>
    <row r="19695" spans="1:6" x14ac:dyDescent="0.2">
      <c r="A19695" s="42" t="s">
        <v>5865</v>
      </c>
      <c r="B19695" s="42" t="s">
        <v>8462</v>
      </c>
      <c r="C19695">
        <v>2013</v>
      </c>
      <c r="D19695" s="42" t="s">
        <v>8513</v>
      </c>
      <c r="E19695" t="b">
        <v>0</v>
      </c>
      <c r="F19695" s="42" t="s">
        <v>10906</v>
      </c>
    </row>
    <row r="19696" spans="1:6" x14ac:dyDescent="0.2">
      <c r="A19696" s="42" t="s">
        <v>5865</v>
      </c>
      <c r="B19696" s="42" t="s">
        <v>8462</v>
      </c>
      <c r="C19696">
        <v>2014</v>
      </c>
      <c r="D19696" s="42" t="s">
        <v>9193</v>
      </c>
      <c r="E19696" t="b">
        <v>0</v>
      </c>
      <c r="F19696" s="42" t="s">
        <v>10906</v>
      </c>
    </row>
    <row r="19697" spans="1:6" x14ac:dyDescent="0.2">
      <c r="A19697" s="42" t="s">
        <v>5865</v>
      </c>
      <c r="B19697" s="42" t="s">
        <v>8462</v>
      </c>
      <c r="C19697">
        <v>2015</v>
      </c>
      <c r="D19697" s="42" t="s">
        <v>8530</v>
      </c>
      <c r="E19697" t="b">
        <v>0</v>
      </c>
      <c r="F19697" s="42" t="s">
        <v>10906</v>
      </c>
    </row>
    <row r="19698" spans="1:6" x14ac:dyDescent="0.2">
      <c r="A19698" s="42" t="s">
        <v>5865</v>
      </c>
      <c r="B19698" s="42" t="s">
        <v>8462</v>
      </c>
      <c r="C19698">
        <v>2016</v>
      </c>
      <c r="D19698" s="42" t="s">
        <v>10377</v>
      </c>
      <c r="E19698" t="b">
        <v>0</v>
      </c>
      <c r="F19698" s="42" t="s">
        <v>10906</v>
      </c>
    </row>
    <row r="19699" spans="1:6" x14ac:dyDescent="0.2">
      <c r="A19699" s="42" t="s">
        <v>5865</v>
      </c>
      <c r="B19699" s="42" t="s">
        <v>8462</v>
      </c>
      <c r="C19699">
        <v>2017</v>
      </c>
      <c r="D19699" s="42" t="s">
        <v>8672</v>
      </c>
      <c r="E19699" t="b">
        <v>0</v>
      </c>
      <c r="F19699" s="42" t="s">
        <v>10906</v>
      </c>
    </row>
    <row r="19700" spans="1:6" x14ac:dyDescent="0.2">
      <c r="A19700" s="42" t="s">
        <v>5865</v>
      </c>
      <c r="B19700" s="42" t="s">
        <v>8462</v>
      </c>
      <c r="C19700">
        <v>2018</v>
      </c>
      <c r="D19700" s="42" t="s">
        <v>9101</v>
      </c>
      <c r="E19700" t="b">
        <v>0</v>
      </c>
      <c r="F19700" s="42" t="s">
        <v>10906</v>
      </c>
    </row>
    <row r="19701" spans="1:6" x14ac:dyDescent="0.2">
      <c r="A19701" s="42" t="s">
        <v>5865</v>
      </c>
      <c r="B19701" s="42" t="s">
        <v>8462</v>
      </c>
      <c r="C19701">
        <v>2019</v>
      </c>
      <c r="D19701" s="42" t="s">
        <v>9136</v>
      </c>
      <c r="E19701" t="b">
        <v>0</v>
      </c>
      <c r="F19701" s="42" t="s">
        <v>10906</v>
      </c>
    </row>
    <row r="19702" spans="1:6" x14ac:dyDescent="0.2">
      <c r="A19702" s="42" t="s">
        <v>5865</v>
      </c>
      <c r="B19702" s="42" t="s">
        <v>8464</v>
      </c>
      <c r="C19702">
        <v>2013</v>
      </c>
      <c r="D19702" s="42" t="s">
        <v>9171</v>
      </c>
      <c r="E19702" t="b">
        <v>0</v>
      </c>
      <c r="F19702" s="42" t="s">
        <v>10906</v>
      </c>
    </row>
    <row r="19703" spans="1:6" x14ac:dyDescent="0.2">
      <c r="A19703" s="42" t="s">
        <v>5865</v>
      </c>
      <c r="B19703" s="42" t="s">
        <v>8464</v>
      </c>
      <c r="C19703">
        <v>2014</v>
      </c>
      <c r="D19703" s="42" t="s">
        <v>9172</v>
      </c>
      <c r="E19703" t="b">
        <v>0</v>
      </c>
      <c r="F19703" s="42" t="s">
        <v>10906</v>
      </c>
    </row>
    <row r="19704" spans="1:6" x14ac:dyDescent="0.2">
      <c r="A19704" s="42" t="s">
        <v>5865</v>
      </c>
      <c r="B19704" s="42" t="s">
        <v>8464</v>
      </c>
      <c r="C19704">
        <v>2015</v>
      </c>
      <c r="D19704" s="42" t="s">
        <v>9168</v>
      </c>
      <c r="E19704" t="b">
        <v>0</v>
      </c>
      <c r="F19704" s="42" t="s">
        <v>10906</v>
      </c>
    </row>
    <row r="19705" spans="1:6" x14ac:dyDescent="0.2">
      <c r="A19705" s="42" t="s">
        <v>5865</v>
      </c>
      <c r="B19705" s="42" t="s">
        <v>8464</v>
      </c>
      <c r="C19705">
        <v>2016</v>
      </c>
      <c r="D19705" s="42" t="s">
        <v>9135</v>
      </c>
      <c r="E19705" t="b">
        <v>0</v>
      </c>
      <c r="F19705" s="42" t="s">
        <v>10906</v>
      </c>
    </row>
    <row r="19706" spans="1:6" x14ac:dyDescent="0.2">
      <c r="A19706" s="42" t="s">
        <v>5865</v>
      </c>
      <c r="B19706" s="42" t="s">
        <v>8464</v>
      </c>
      <c r="C19706">
        <v>2017</v>
      </c>
      <c r="D19706" s="42" t="s">
        <v>8594</v>
      </c>
      <c r="E19706" t="b">
        <v>0</v>
      </c>
      <c r="F19706" s="42" t="s">
        <v>10906</v>
      </c>
    </row>
    <row r="19707" spans="1:6" x14ac:dyDescent="0.2">
      <c r="A19707" s="42" t="s">
        <v>5865</v>
      </c>
      <c r="B19707" s="42" t="s">
        <v>8464</v>
      </c>
      <c r="C19707">
        <v>2018</v>
      </c>
      <c r="D19707" s="42" t="s">
        <v>9125</v>
      </c>
      <c r="E19707" t="b">
        <v>0</v>
      </c>
      <c r="F19707" s="42" t="s">
        <v>10906</v>
      </c>
    </row>
    <row r="19708" spans="1:6" x14ac:dyDescent="0.2">
      <c r="A19708" s="42" t="s">
        <v>5865</v>
      </c>
      <c r="B19708" s="42" t="s">
        <v>8464</v>
      </c>
      <c r="C19708">
        <v>2019</v>
      </c>
      <c r="D19708" s="42" t="s">
        <v>8552</v>
      </c>
      <c r="E19708" t="b">
        <v>0</v>
      </c>
      <c r="F19708" s="42" t="s">
        <v>10906</v>
      </c>
    </row>
    <row r="19709" spans="1:6" x14ac:dyDescent="0.2">
      <c r="A19709" s="42" t="s">
        <v>5867</v>
      </c>
      <c r="B19709" s="42" t="s">
        <v>8454</v>
      </c>
      <c r="C19709">
        <v>2013</v>
      </c>
      <c r="D19709" s="42" t="s">
        <v>9318</v>
      </c>
      <c r="E19709" t="b">
        <v>0</v>
      </c>
      <c r="F19709" s="42" t="s">
        <v>10983</v>
      </c>
    </row>
    <row r="19710" spans="1:6" x14ac:dyDescent="0.2">
      <c r="A19710" s="42" t="s">
        <v>5867</v>
      </c>
      <c r="B19710" s="42" t="s">
        <v>8454</v>
      </c>
      <c r="C19710">
        <v>2014</v>
      </c>
      <c r="D19710" s="42" t="s">
        <v>8593</v>
      </c>
      <c r="E19710" t="b">
        <v>0</v>
      </c>
      <c r="F19710" s="42" t="s">
        <v>10983</v>
      </c>
    </row>
    <row r="19711" spans="1:6" x14ac:dyDescent="0.2">
      <c r="A19711" s="42" t="s">
        <v>5867</v>
      </c>
      <c r="B19711" s="42" t="s">
        <v>8454</v>
      </c>
      <c r="C19711">
        <v>2015</v>
      </c>
      <c r="D19711" s="42" t="s">
        <v>9013</v>
      </c>
      <c r="E19711" t="b">
        <v>0</v>
      </c>
      <c r="F19711" s="42" t="s">
        <v>10983</v>
      </c>
    </row>
    <row r="19712" spans="1:6" x14ac:dyDescent="0.2">
      <c r="A19712" s="42" t="s">
        <v>5867</v>
      </c>
      <c r="B19712" s="42" t="s">
        <v>8454</v>
      </c>
      <c r="C19712">
        <v>2016</v>
      </c>
      <c r="D19712" s="42" t="s">
        <v>8676</v>
      </c>
      <c r="E19712" t="b">
        <v>0</v>
      </c>
      <c r="F19712" s="42" t="s">
        <v>10983</v>
      </c>
    </row>
    <row r="19713" spans="1:6" x14ac:dyDescent="0.2">
      <c r="A19713" s="42" t="s">
        <v>5867</v>
      </c>
      <c r="B19713" s="42" t="s">
        <v>8454</v>
      </c>
      <c r="C19713">
        <v>2017</v>
      </c>
      <c r="D19713" s="42" t="s">
        <v>8596</v>
      </c>
      <c r="E19713" t="b">
        <v>0</v>
      </c>
      <c r="F19713" s="42" t="s">
        <v>10983</v>
      </c>
    </row>
    <row r="19714" spans="1:6" x14ac:dyDescent="0.2">
      <c r="A19714" s="42" t="s">
        <v>5867</v>
      </c>
      <c r="B19714" s="42" t="s">
        <v>8454</v>
      </c>
      <c r="C19714">
        <v>2018</v>
      </c>
      <c r="D19714" s="42" t="s">
        <v>9012</v>
      </c>
      <c r="E19714" t="b">
        <v>0</v>
      </c>
      <c r="F19714" s="42" t="s">
        <v>10983</v>
      </c>
    </row>
    <row r="19715" spans="1:6" x14ac:dyDescent="0.2">
      <c r="A19715" s="42" t="s">
        <v>5867</v>
      </c>
      <c r="B19715" s="42" t="s">
        <v>8454</v>
      </c>
      <c r="C19715">
        <v>2019</v>
      </c>
      <c r="D19715" s="42" t="s">
        <v>8724</v>
      </c>
      <c r="E19715" t="b">
        <v>0</v>
      </c>
      <c r="F19715" s="42" t="s">
        <v>10983</v>
      </c>
    </row>
    <row r="19716" spans="1:6" x14ac:dyDescent="0.2">
      <c r="A19716" s="42" t="s">
        <v>5867</v>
      </c>
      <c r="B19716" s="42" t="s">
        <v>8462</v>
      </c>
      <c r="C19716">
        <v>2013</v>
      </c>
      <c r="D19716" s="42" t="s">
        <v>9318</v>
      </c>
      <c r="E19716" t="b">
        <v>0</v>
      </c>
      <c r="F19716" s="42" t="s">
        <v>10983</v>
      </c>
    </row>
    <row r="19717" spans="1:6" x14ac:dyDescent="0.2">
      <c r="A19717" s="42" t="s">
        <v>5867</v>
      </c>
      <c r="B19717" s="42" t="s">
        <v>8462</v>
      </c>
      <c r="C19717">
        <v>2014</v>
      </c>
      <c r="D19717" s="42" t="s">
        <v>8593</v>
      </c>
      <c r="E19717" t="b">
        <v>0</v>
      </c>
      <c r="F19717" s="42" t="s">
        <v>10983</v>
      </c>
    </row>
    <row r="19718" spans="1:6" x14ac:dyDescent="0.2">
      <c r="A19718" s="42" t="s">
        <v>5867</v>
      </c>
      <c r="B19718" s="42" t="s">
        <v>8462</v>
      </c>
      <c r="C19718">
        <v>2015</v>
      </c>
      <c r="D19718" s="42" t="s">
        <v>9013</v>
      </c>
      <c r="E19718" t="b">
        <v>0</v>
      </c>
      <c r="F19718" s="42" t="s">
        <v>10983</v>
      </c>
    </row>
    <row r="19719" spans="1:6" x14ac:dyDescent="0.2">
      <c r="A19719" s="42" t="s">
        <v>5867</v>
      </c>
      <c r="B19719" s="42" t="s">
        <v>8462</v>
      </c>
      <c r="C19719">
        <v>2016</v>
      </c>
      <c r="D19719" s="42" t="s">
        <v>8676</v>
      </c>
      <c r="E19719" t="b">
        <v>0</v>
      </c>
      <c r="F19719" s="42" t="s">
        <v>10983</v>
      </c>
    </row>
    <row r="19720" spans="1:6" x14ac:dyDescent="0.2">
      <c r="A19720" s="42" t="s">
        <v>5867</v>
      </c>
      <c r="B19720" s="42" t="s">
        <v>8462</v>
      </c>
      <c r="C19720">
        <v>2017</v>
      </c>
      <c r="D19720" s="42" t="s">
        <v>8596</v>
      </c>
      <c r="E19720" t="b">
        <v>0</v>
      </c>
      <c r="F19720" s="42" t="s">
        <v>10983</v>
      </c>
    </row>
    <row r="19721" spans="1:6" x14ac:dyDescent="0.2">
      <c r="A19721" s="42" t="s">
        <v>5867</v>
      </c>
      <c r="B19721" s="42" t="s">
        <v>8462</v>
      </c>
      <c r="C19721">
        <v>2018</v>
      </c>
      <c r="D19721" s="42" t="s">
        <v>9012</v>
      </c>
      <c r="E19721" t="b">
        <v>0</v>
      </c>
      <c r="F19721" s="42" t="s">
        <v>10983</v>
      </c>
    </row>
    <row r="19722" spans="1:6" x14ac:dyDescent="0.2">
      <c r="A19722" s="42" t="s">
        <v>5867</v>
      </c>
      <c r="B19722" s="42" t="s">
        <v>8462</v>
      </c>
      <c r="C19722">
        <v>2019</v>
      </c>
      <c r="D19722" s="42" t="s">
        <v>8724</v>
      </c>
      <c r="E19722" t="b">
        <v>0</v>
      </c>
      <c r="F19722" s="42" t="s">
        <v>10983</v>
      </c>
    </row>
    <row r="19723" spans="1:6" x14ac:dyDescent="0.2">
      <c r="A19723" s="42" t="s">
        <v>5867</v>
      </c>
      <c r="B19723" s="42" t="s">
        <v>8464</v>
      </c>
      <c r="C19723">
        <v>2013</v>
      </c>
      <c r="D19723" s="42" t="s">
        <v>8964</v>
      </c>
      <c r="E19723" t="b">
        <v>0</v>
      </c>
      <c r="F19723" s="42" t="s">
        <v>10983</v>
      </c>
    </row>
    <row r="19724" spans="1:6" x14ac:dyDescent="0.2">
      <c r="A19724" s="42" t="s">
        <v>5867</v>
      </c>
      <c r="B19724" s="42" t="s">
        <v>8464</v>
      </c>
      <c r="C19724">
        <v>2014</v>
      </c>
      <c r="D19724" s="42" t="s">
        <v>9019</v>
      </c>
      <c r="E19724" t="b">
        <v>0</v>
      </c>
      <c r="F19724" s="42" t="s">
        <v>10983</v>
      </c>
    </row>
    <row r="19725" spans="1:6" x14ac:dyDescent="0.2">
      <c r="A19725" s="42" t="s">
        <v>5867</v>
      </c>
      <c r="B19725" s="42" t="s">
        <v>8464</v>
      </c>
      <c r="C19725">
        <v>2015</v>
      </c>
      <c r="D19725" s="42" t="s">
        <v>8981</v>
      </c>
      <c r="E19725" t="b">
        <v>0</v>
      </c>
      <c r="F19725" s="42" t="s">
        <v>10983</v>
      </c>
    </row>
    <row r="19726" spans="1:6" x14ac:dyDescent="0.2">
      <c r="A19726" s="42" t="s">
        <v>5867</v>
      </c>
      <c r="B19726" s="42" t="s">
        <v>8464</v>
      </c>
      <c r="C19726">
        <v>2016</v>
      </c>
      <c r="D19726" s="42" t="s">
        <v>9016</v>
      </c>
      <c r="E19726" t="b">
        <v>0</v>
      </c>
      <c r="F19726" s="42" t="s">
        <v>10983</v>
      </c>
    </row>
    <row r="19727" spans="1:6" x14ac:dyDescent="0.2">
      <c r="A19727" s="42" t="s">
        <v>5867</v>
      </c>
      <c r="B19727" s="42" t="s">
        <v>8464</v>
      </c>
      <c r="C19727">
        <v>2017</v>
      </c>
      <c r="D19727" s="42" t="s">
        <v>8964</v>
      </c>
      <c r="E19727" t="b">
        <v>0</v>
      </c>
      <c r="F19727" s="42" t="s">
        <v>10983</v>
      </c>
    </row>
    <row r="19728" spans="1:6" x14ac:dyDescent="0.2">
      <c r="A19728" s="42" t="s">
        <v>5867</v>
      </c>
      <c r="B19728" s="42" t="s">
        <v>8464</v>
      </c>
      <c r="C19728">
        <v>2018</v>
      </c>
      <c r="D19728" s="42" t="s">
        <v>8650</v>
      </c>
      <c r="E19728" t="b">
        <v>0</v>
      </c>
      <c r="F19728" s="42" t="s">
        <v>10983</v>
      </c>
    </row>
    <row r="19729" spans="1:6" x14ac:dyDescent="0.2">
      <c r="A19729" s="42" t="s">
        <v>5867</v>
      </c>
      <c r="B19729" s="42" t="s">
        <v>8464</v>
      </c>
      <c r="C19729">
        <v>2019</v>
      </c>
      <c r="D19729" s="42" t="s">
        <v>8977</v>
      </c>
      <c r="E19729" t="b">
        <v>0</v>
      </c>
      <c r="F19729" s="42" t="s">
        <v>10983</v>
      </c>
    </row>
    <row r="19730" spans="1:6" x14ac:dyDescent="0.2">
      <c r="A19730" s="42" t="s">
        <v>5869</v>
      </c>
      <c r="B19730" s="42" t="s">
        <v>8454</v>
      </c>
      <c r="C19730">
        <v>2013</v>
      </c>
      <c r="D19730" s="42" t="s">
        <v>9635</v>
      </c>
      <c r="E19730" t="b">
        <v>0</v>
      </c>
      <c r="F19730" s="42" t="s">
        <v>10976</v>
      </c>
    </row>
    <row r="19731" spans="1:6" x14ac:dyDescent="0.2">
      <c r="A19731" s="42" t="s">
        <v>5869</v>
      </c>
      <c r="B19731" s="42" t="s">
        <v>8454</v>
      </c>
      <c r="C19731">
        <v>2014</v>
      </c>
      <c r="D19731" s="42" t="s">
        <v>10977</v>
      </c>
      <c r="E19731" t="b">
        <v>0</v>
      </c>
      <c r="F19731" s="42" t="s">
        <v>10976</v>
      </c>
    </row>
    <row r="19732" spans="1:6" x14ac:dyDescent="0.2">
      <c r="A19732" s="42" t="s">
        <v>5869</v>
      </c>
      <c r="B19732" s="42" t="s">
        <v>8454</v>
      </c>
      <c r="C19732">
        <v>2015</v>
      </c>
      <c r="D19732" s="42" t="s">
        <v>9229</v>
      </c>
      <c r="E19732" t="b">
        <v>0</v>
      </c>
      <c r="F19732" s="42" t="s">
        <v>10976</v>
      </c>
    </row>
    <row r="19733" spans="1:6" x14ac:dyDescent="0.2">
      <c r="A19733" s="42" t="s">
        <v>5869</v>
      </c>
      <c r="B19733" s="42" t="s">
        <v>8454</v>
      </c>
      <c r="C19733">
        <v>2016</v>
      </c>
      <c r="D19733" s="42" t="s">
        <v>9164</v>
      </c>
      <c r="E19733" t="b">
        <v>0</v>
      </c>
      <c r="F19733" s="42" t="s">
        <v>10976</v>
      </c>
    </row>
    <row r="19734" spans="1:6" x14ac:dyDescent="0.2">
      <c r="A19734" s="42" t="s">
        <v>5869</v>
      </c>
      <c r="B19734" s="42" t="s">
        <v>8454</v>
      </c>
      <c r="C19734">
        <v>2017</v>
      </c>
      <c r="D19734" s="42" t="s">
        <v>9350</v>
      </c>
      <c r="E19734" t="b">
        <v>0</v>
      </c>
      <c r="F19734" s="42" t="s">
        <v>10976</v>
      </c>
    </row>
    <row r="19735" spans="1:6" x14ac:dyDescent="0.2">
      <c r="A19735" s="42" t="s">
        <v>5869</v>
      </c>
      <c r="B19735" s="42" t="s">
        <v>8454</v>
      </c>
      <c r="C19735">
        <v>2018</v>
      </c>
      <c r="D19735" s="42" t="s">
        <v>8521</v>
      </c>
      <c r="E19735" t="b">
        <v>0</v>
      </c>
      <c r="F19735" s="42" t="s">
        <v>10976</v>
      </c>
    </row>
    <row r="19736" spans="1:6" x14ac:dyDescent="0.2">
      <c r="A19736" s="42" t="s">
        <v>5869</v>
      </c>
      <c r="B19736" s="42" t="s">
        <v>8454</v>
      </c>
      <c r="C19736">
        <v>2019</v>
      </c>
      <c r="D19736" s="42" t="s">
        <v>8669</v>
      </c>
      <c r="E19736" t="b">
        <v>0</v>
      </c>
      <c r="F19736" s="42" t="s">
        <v>10976</v>
      </c>
    </row>
    <row r="19737" spans="1:6" x14ac:dyDescent="0.2">
      <c r="A19737" s="42" t="s">
        <v>5869</v>
      </c>
      <c r="B19737" s="42" t="s">
        <v>8462</v>
      </c>
      <c r="C19737">
        <v>2013</v>
      </c>
      <c r="D19737" s="42" t="s">
        <v>9635</v>
      </c>
      <c r="E19737" t="b">
        <v>0</v>
      </c>
      <c r="F19737" s="42" t="s">
        <v>10976</v>
      </c>
    </row>
    <row r="19738" spans="1:6" x14ac:dyDescent="0.2">
      <c r="A19738" s="42" t="s">
        <v>5869</v>
      </c>
      <c r="B19738" s="42" t="s">
        <v>8462</v>
      </c>
      <c r="C19738">
        <v>2014</v>
      </c>
      <c r="D19738" s="42" t="s">
        <v>10977</v>
      </c>
      <c r="E19738" t="b">
        <v>0</v>
      </c>
      <c r="F19738" s="42" t="s">
        <v>10976</v>
      </c>
    </row>
    <row r="19739" spans="1:6" x14ac:dyDescent="0.2">
      <c r="A19739" s="42" t="s">
        <v>5869</v>
      </c>
      <c r="B19739" s="42" t="s">
        <v>8462</v>
      </c>
      <c r="C19739">
        <v>2015</v>
      </c>
      <c r="D19739" s="42" t="s">
        <v>9229</v>
      </c>
      <c r="E19739" t="b">
        <v>0</v>
      </c>
      <c r="F19739" s="42" t="s">
        <v>10976</v>
      </c>
    </row>
    <row r="19740" spans="1:6" x14ac:dyDescent="0.2">
      <c r="A19740" s="42" t="s">
        <v>5869</v>
      </c>
      <c r="B19740" s="42" t="s">
        <v>8462</v>
      </c>
      <c r="C19740">
        <v>2016</v>
      </c>
      <c r="D19740" s="42" t="s">
        <v>9164</v>
      </c>
      <c r="E19740" t="b">
        <v>0</v>
      </c>
      <c r="F19740" s="42" t="s">
        <v>10976</v>
      </c>
    </row>
    <row r="19741" spans="1:6" x14ac:dyDescent="0.2">
      <c r="A19741" s="42" t="s">
        <v>5869</v>
      </c>
      <c r="B19741" s="42" t="s">
        <v>8462</v>
      </c>
      <c r="C19741">
        <v>2017</v>
      </c>
      <c r="D19741" s="42" t="s">
        <v>9350</v>
      </c>
      <c r="E19741" t="b">
        <v>0</v>
      </c>
      <c r="F19741" s="42" t="s">
        <v>10976</v>
      </c>
    </row>
    <row r="19742" spans="1:6" x14ac:dyDescent="0.2">
      <c r="A19742" s="42" t="s">
        <v>5869</v>
      </c>
      <c r="B19742" s="42" t="s">
        <v>8462</v>
      </c>
      <c r="C19742">
        <v>2018</v>
      </c>
      <c r="D19742" s="42" t="s">
        <v>8521</v>
      </c>
      <c r="E19742" t="b">
        <v>0</v>
      </c>
      <c r="F19742" s="42" t="s">
        <v>10976</v>
      </c>
    </row>
    <row r="19743" spans="1:6" x14ac:dyDescent="0.2">
      <c r="A19743" s="42" t="s">
        <v>5869</v>
      </c>
      <c r="B19743" s="42" t="s">
        <v>8462</v>
      </c>
      <c r="C19743">
        <v>2019</v>
      </c>
      <c r="D19743" s="42" t="s">
        <v>8669</v>
      </c>
      <c r="E19743" t="b">
        <v>0</v>
      </c>
      <c r="F19743" s="42" t="s">
        <v>10976</v>
      </c>
    </row>
    <row r="19744" spans="1:6" x14ac:dyDescent="0.2">
      <c r="A19744" s="42" t="s">
        <v>5869</v>
      </c>
      <c r="B19744" s="42" t="s">
        <v>8464</v>
      </c>
      <c r="C19744">
        <v>2013</v>
      </c>
      <c r="D19744" s="42" t="s">
        <v>8510</v>
      </c>
      <c r="E19744" t="b">
        <v>0</v>
      </c>
      <c r="F19744" s="42" t="s">
        <v>10976</v>
      </c>
    </row>
    <row r="19745" spans="1:6" x14ac:dyDescent="0.2">
      <c r="A19745" s="42" t="s">
        <v>5869</v>
      </c>
      <c r="B19745" s="42" t="s">
        <v>8464</v>
      </c>
      <c r="C19745">
        <v>2014</v>
      </c>
      <c r="D19745" s="42" t="s">
        <v>8687</v>
      </c>
      <c r="E19745" t="b">
        <v>0</v>
      </c>
      <c r="F19745" s="42" t="s">
        <v>10976</v>
      </c>
    </row>
    <row r="19746" spans="1:6" x14ac:dyDescent="0.2">
      <c r="A19746" s="42" t="s">
        <v>5869</v>
      </c>
      <c r="B19746" s="42" t="s">
        <v>8464</v>
      </c>
      <c r="C19746">
        <v>2015</v>
      </c>
      <c r="D19746" s="42" t="s">
        <v>8687</v>
      </c>
      <c r="E19746" t="b">
        <v>0</v>
      </c>
      <c r="F19746" s="42" t="s">
        <v>10976</v>
      </c>
    </row>
    <row r="19747" spans="1:6" x14ac:dyDescent="0.2">
      <c r="A19747" s="42" t="s">
        <v>5869</v>
      </c>
      <c r="B19747" s="42" t="s">
        <v>8464</v>
      </c>
      <c r="C19747">
        <v>2016</v>
      </c>
      <c r="D19747" s="42" t="s">
        <v>8687</v>
      </c>
      <c r="E19747" t="b">
        <v>0</v>
      </c>
      <c r="F19747" s="42" t="s">
        <v>10976</v>
      </c>
    </row>
    <row r="19748" spans="1:6" x14ac:dyDescent="0.2">
      <c r="A19748" s="42" t="s">
        <v>5869</v>
      </c>
      <c r="B19748" s="42" t="s">
        <v>8464</v>
      </c>
      <c r="C19748">
        <v>2017</v>
      </c>
      <c r="D19748" s="42" t="s">
        <v>8687</v>
      </c>
      <c r="E19748" t="b">
        <v>0</v>
      </c>
      <c r="F19748" s="42" t="s">
        <v>10976</v>
      </c>
    </row>
    <row r="19749" spans="1:6" x14ac:dyDescent="0.2">
      <c r="A19749" s="42" t="s">
        <v>5869</v>
      </c>
      <c r="B19749" s="42" t="s">
        <v>8464</v>
      </c>
      <c r="C19749">
        <v>2018</v>
      </c>
      <c r="D19749" s="42" t="s">
        <v>8687</v>
      </c>
      <c r="E19749" t="b">
        <v>0</v>
      </c>
      <c r="F19749" s="42" t="s">
        <v>10976</v>
      </c>
    </row>
    <row r="19750" spans="1:6" x14ac:dyDescent="0.2">
      <c r="A19750" s="42" t="s">
        <v>5869</v>
      </c>
      <c r="B19750" s="42" t="s">
        <v>8464</v>
      </c>
      <c r="C19750">
        <v>2019</v>
      </c>
      <c r="D19750" s="42" t="s">
        <v>8687</v>
      </c>
      <c r="E19750" t="b">
        <v>0</v>
      </c>
      <c r="F19750" s="42" t="s">
        <v>10976</v>
      </c>
    </row>
    <row r="19751" spans="1:6" x14ac:dyDescent="0.2">
      <c r="A19751" s="42" t="s">
        <v>5873</v>
      </c>
      <c r="B19751" s="42" t="s">
        <v>8454</v>
      </c>
      <c r="C19751">
        <v>2017</v>
      </c>
      <c r="D19751" s="42" t="s">
        <v>10905</v>
      </c>
      <c r="E19751" t="b">
        <v>0</v>
      </c>
      <c r="F19751" s="42" t="s">
        <v>11027</v>
      </c>
    </row>
    <row r="19752" spans="1:6" x14ac:dyDescent="0.2">
      <c r="A19752" s="42" t="s">
        <v>5873</v>
      </c>
      <c r="B19752" s="42" t="s">
        <v>8454</v>
      </c>
      <c r="C19752">
        <v>2018</v>
      </c>
      <c r="D19752" s="42" t="s">
        <v>8496</v>
      </c>
      <c r="E19752" t="b">
        <v>0</v>
      </c>
      <c r="F19752" s="42" t="s">
        <v>11027</v>
      </c>
    </row>
    <row r="19753" spans="1:6" x14ac:dyDescent="0.2">
      <c r="A19753" s="42" t="s">
        <v>5873</v>
      </c>
      <c r="B19753" s="42" t="s">
        <v>8454</v>
      </c>
      <c r="C19753">
        <v>2019</v>
      </c>
      <c r="D19753" s="42" t="s">
        <v>9011</v>
      </c>
      <c r="E19753" t="b">
        <v>0</v>
      </c>
      <c r="F19753" s="42" t="s">
        <v>11027</v>
      </c>
    </row>
    <row r="19754" spans="1:6" x14ac:dyDescent="0.2">
      <c r="A19754" s="42" t="s">
        <v>5873</v>
      </c>
      <c r="B19754" s="42" t="s">
        <v>8462</v>
      </c>
      <c r="C19754">
        <v>2017</v>
      </c>
      <c r="D19754" s="42" t="s">
        <v>10905</v>
      </c>
      <c r="E19754" t="b">
        <v>0</v>
      </c>
      <c r="F19754" s="42" t="s">
        <v>11027</v>
      </c>
    </row>
    <row r="19755" spans="1:6" x14ac:dyDescent="0.2">
      <c r="A19755" s="42" t="s">
        <v>5873</v>
      </c>
      <c r="B19755" s="42" t="s">
        <v>8462</v>
      </c>
      <c r="C19755">
        <v>2018</v>
      </c>
      <c r="D19755" s="42" t="s">
        <v>8496</v>
      </c>
      <c r="E19755" t="b">
        <v>0</v>
      </c>
      <c r="F19755" s="42" t="s">
        <v>11027</v>
      </c>
    </row>
    <row r="19756" spans="1:6" x14ac:dyDescent="0.2">
      <c r="A19756" s="42" t="s">
        <v>5873</v>
      </c>
      <c r="B19756" s="42" t="s">
        <v>8462</v>
      </c>
      <c r="C19756">
        <v>2019</v>
      </c>
      <c r="D19756" s="42" t="s">
        <v>9011</v>
      </c>
      <c r="E19756" t="b">
        <v>0</v>
      </c>
      <c r="F19756" s="42" t="s">
        <v>11027</v>
      </c>
    </row>
    <row r="19757" spans="1:6" x14ac:dyDescent="0.2">
      <c r="A19757" s="42" t="s">
        <v>5873</v>
      </c>
      <c r="B19757" s="42" t="s">
        <v>8464</v>
      </c>
      <c r="C19757">
        <v>2017</v>
      </c>
      <c r="D19757" s="42" t="s">
        <v>8496</v>
      </c>
      <c r="E19757" t="b">
        <v>0</v>
      </c>
      <c r="F19757" s="42" t="s">
        <v>11027</v>
      </c>
    </row>
    <row r="19758" spans="1:6" x14ac:dyDescent="0.2">
      <c r="A19758" s="42" t="s">
        <v>5873</v>
      </c>
      <c r="B19758" s="42" t="s">
        <v>8464</v>
      </c>
      <c r="C19758">
        <v>2018</v>
      </c>
      <c r="D19758" s="42" t="s">
        <v>8496</v>
      </c>
      <c r="E19758" t="b">
        <v>0</v>
      </c>
      <c r="F19758" s="42" t="s">
        <v>11027</v>
      </c>
    </row>
    <row r="19759" spans="1:6" x14ac:dyDescent="0.2">
      <c r="A19759" s="42" t="s">
        <v>5873</v>
      </c>
      <c r="B19759" s="42" t="s">
        <v>8464</v>
      </c>
      <c r="C19759">
        <v>2019</v>
      </c>
      <c r="D19759" s="42" t="s">
        <v>8496</v>
      </c>
      <c r="E19759" t="b">
        <v>0</v>
      </c>
      <c r="F19759" s="42" t="s">
        <v>11027</v>
      </c>
    </row>
    <row r="19760" spans="1:6" x14ac:dyDescent="0.2">
      <c r="A19760" s="42" t="s">
        <v>5877</v>
      </c>
      <c r="B19760" s="42" t="s">
        <v>8454</v>
      </c>
      <c r="C19760">
        <v>2013</v>
      </c>
      <c r="D19760" s="42" t="s">
        <v>9448</v>
      </c>
      <c r="E19760" t="b">
        <v>0</v>
      </c>
      <c r="F19760" s="42" t="s">
        <v>11017</v>
      </c>
    </row>
    <row r="19761" spans="1:6" x14ac:dyDescent="0.2">
      <c r="A19761" s="42" t="s">
        <v>5877</v>
      </c>
      <c r="B19761" s="42" t="s">
        <v>8454</v>
      </c>
      <c r="C19761">
        <v>2014</v>
      </c>
      <c r="D19761" s="42" t="s">
        <v>9330</v>
      </c>
      <c r="E19761" t="b">
        <v>0</v>
      </c>
      <c r="F19761" s="42" t="s">
        <v>11017</v>
      </c>
    </row>
    <row r="19762" spans="1:6" x14ac:dyDescent="0.2">
      <c r="A19762" s="42" t="s">
        <v>5877</v>
      </c>
      <c r="B19762" s="42" t="s">
        <v>8454</v>
      </c>
      <c r="C19762">
        <v>2015</v>
      </c>
      <c r="D19762" s="42" t="s">
        <v>8827</v>
      </c>
      <c r="E19762" t="b">
        <v>0</v>
      </c>
      <c r="F19762" s="42" t="s">
        <v>11017</v>
      </c>
    </row>
    <row r="19763" spans="1:6" x14ac:dyDescent="0.2">
      <c r="A19763" s="42" t="s">
        <v>5877</v>
      </c>
      <c r="B19763" s="42" t="s">
        <v>8454</v>
      </c>
      <c r="C19763">
        <v>2016</v>
      </c>
      <c r="D19763" s="42" t="s">
        <v>9330</v>
      </c>
      <c r="E19763" t="b">
        <v>0</v>
      </c>
      <c r="F19763" s="42" t="s">
        <v>11017</v>
      </c>
    </row>
    <row r="19764" spans="1:6" x14ac:dyDescent="0.2">
      <c r="A19764" s="42" t="s">
        <v>5877</v>
      </c>
      <c r="B19764" s="42" t="s">
        <v>8454</v>
      </c>
      <c r="C19764">
        <v>2017</v>
      </c>
      <c r="D19764" s="42" t="s">
        <v>9143</v>
      </c>
      <c r="E19764" t="b">
        <v>0</v>
      </c>
      <c r="F19764" s="42" t="s">
        <v>11017</v>
      </c>
    </row>
    <row r="19765" spans="1:6" x14ac:dyDescent="0.2">
      <c r="A19765" s="42" t="s">
        <v>5877</v>
      </c>
      <c r="B19765" s="42" t="s">
        <v>8454</v>
      </c>
      <c r="C19765">
        <v>2018</v>
      </c>
      <c r="D19765" s="42" t="s">
        <v>8712</v>
      </c>
      <c r="E19765" t="b">
        <v>0</v>
      </c>
      <c r="F19765" s="42" t="s">
        <v>11017</v>
      </c>
    </row>
    <row r="19766" spans="1:6" x14ac:dyDescent="0.2">
      <c r="A19766" s="42" t="s">
        <v>5877</v>
      </c>
      <c r="B19766" s="42" t="s">
        <v>8454</v>
      </c>
      <c r="C19766">
        <v>2019</v>
      </c>
      <c r="D19766" s="42" t="s">
        <v>9029</v>
      </c>
      <c r="E19766" t="b">
        <v>0</v>
      </c>
      <c r="F19766" s="42" t="s">
        <v>11017</v>
      </c>
    </row>
    <row r="19767" spans="1:6" x14ac:dyDescent="0.2">
      <c r="A19767" s="42" t="s">
        <v>5877</v>
      </c>
      <c r="B19767" s="42" t="s">
        <v>8462</v>
      </c>
      <c r="C19767">
        <v>2013</v>
      </c>
      <c r="D19767" s="42" t="s">
        <v>9448</v>
      </c>
      <c r="E19767" t="b">
        <v>0</v>
      </c>
      <c r="F19767" s="42" t="s">
        <v>11017</v>
      </c>
    </row>
    <row r="19768" spans="1:6" x14ac:dyDescent="0.2">
      <c r="A19768" s="42" t="s">
        <v>5877</v>
      </c>
      <c r="B19768" s="42" t="s">
        <v>8462</v>
      </c>
      <c r="C19768">
        <v>2014</v>
      </c>
      <c r="D19768" s="42" t="s">
        <v>9330</v>
      </c>
      <c r="E19768" t="b">
        <v>0</v>
      </c>
      <c r="F19768" s="42" t="s">
        <v>11017</v>
      </c>
    </row>
    <row r="19769" spans="1:6" x14ac:dyDescent="0.2">
      <c r="A19769" s="42" t="s">
        <v>5877</v>
      </c>
      <c r="B19769" s="42" t="s">
        <v>8462</v>
      </c>
      <c r="C19769">
        <v>2015</v>
      </c>
      <c r="D19769" s="42" t="s">
        <v>8827</v>
      </c>
      <c r="E19769" t="b">
        <v>0</v>
      </c>
      <c r="F19769" s="42" t="s">
        <v>11017</v>
      </c>
    </row>
    <row r="19770" spans="1:6" x14ac:dyDescent="0.2">
      <c r="A19770" s="42" t="s">
        <v>5877</v>
      </c>
      <c r="B19770" s="42" t="s">
        <v>8462</v>
      </c>
      <c r="C19770">
        <v>2016</v>
      </c>
      <c r="D19770" s="42" t="s">
        <v>9330</v>
      </c>
      <c r="E19770" t="b">
        <v>0</v>
      </c>
      <c r="F19770" s="42" t="s">
        <v>11017</v>
      </c>
    </row>
    <row r="19771" spans="1:6" x14ac:dyDescent="0.2">
      <c r="A19771" s="42" t="s">
        <v>5877</v>
      </c>
      <c r="B19771" s="42" t="s">
        <v>8462</v>
      </c>
      <c r="C19771">
        <v>2017</v>
      </c>
      <c r="D19771" s="42" t="s">
        <v>9143</v>
      </c>
      <c r="E19771" t="b">
        <v>0</v>
      </c>
      <c r="F19771" s="42" t="s">
        <v>11017</v>
      </c>
    </row>
    <row r="19772" spans="1:6" x14ac:dyDescent="0.2">
      <c r="A19772" s="42" t="s">
        <v>5877</v>
      </c>
      <c r="B19772" s="42" t="s">
        <v>8462</v>
      </c>
      <c r="C19772">
        <v>2018</v>
      </c>
      <c r="D19772" s="42" t="s">
        <v>8712</v>
      </c>
      <c r="E19772" t="b">
        <v>0</v>
      </c>
      <c r="F19772" s="42" t="s">
        <v>11017</v>
      </c>
    </row>
    <row r="19773" spans="1:6" x14ac:dyDescent="0.2">
      <c r="A19773" s="42" t="s">
        <v>5877</v>
      </c>
      <c r="B19773" s="42" t="s">
        <v>8462</v>
      </c>
      <c r="C19773">
        <v>2019</v>
      </c>
      <c r="D19773" s="42" t="s">
        <v>9029</v>
      </c>
      <c r="E19773" t="b">
        <v>0</v>
      </c>
      <c r="F19773" s="42" t="s">
        <v>11017</v>
      </c>
    </row>
    <row r="19774" spans="1:6" x14ac:dyDescent="0.2">
      <c r="A19774" s="42" t="s">
        <v>5877</v>
      </c>
      <c r="B19774" s="42" t="s">
        <v>8464</v>
      </c>
      <c r="C19774">
        <v>2013</v>
      </c>
      <c r="D19774" s="42" t="s">
        <v>8829</v>
      </c>
      <c r="E19774" t="b">
        <v>0</v>
      </c>
      <c r="F19774" s="42" t="s">
        <v>11017</v>
      </c>
    </row>
    <row r="19775" spans="1:6" x14ac:dyDescent="0.2">
      <c r="A19775" s="42" t="s">
        <v>5877</v>
      </c>
      <c r="B19775" s="42" t="s">
        <v>8464</v>
      </c>
      <c r="C19775">
        <v>2014</v>
      </c>
      <c r="D19775" s="42" t="s">
        <v>8587</v>
      </c>
      <c r="E19775" t="b">
        <v>0</v>
      </c>
      <c r="F19775" s="42" t="s">
        <v>11017</v>
      </c>
    </row>
    <row r="19776" spans="1:6" x14ac:dyDescent="0.2">
      <c r="A19776" s="42" t="s">
        <v>5877</v>
      </c>
      <c r="B19776" s="42" t="s">
        <v>8464</v>
      </c>
      <c r="C19776">
        <v>2015</v>
      </c>
      <c r="D19776" s="42" t="s">
        <v>8652</v>
      </c>
      <c r="E19776" t="b">
        <v>0</v>
      </c>
      <c r="F19776" s="42" t="s">
        <v>11017</v>
      </c>
    </row>
    <row r="19777" spans="1:6" x14ac:dyDescent="0.2">
      <c r="A19777" s="42" t="s">
        <v>5877</v>
      </c>
      <c r="B19777" s="42" t="s">
        <v>8464</v>
      </c>
      <c r="C19777">
        <v>2016</v>
      </c>
      <c r="D19777" s="42" t="s">
        <v>8829</v>
      </c>
      <c r="E19777" t="b">
        <v>0</v>
      </c>
      <c r="F19777" s="42" t="s">
        <v>11017</v>
      </c>
    </row>
    <row r="19778" spans="1:6" x14ac:dyDescent="0.2">
      <c r="A19778" s="42" t="s">
        <v>5877</v>
      </c>
      <c r="B19778" s="42" t="s">
        <v>8464</v>
      </c>
      <c r="C19778">
        <v>2017</v>
      </c>
      <c r="D19778" s="42" t="s">
        <v>8593</v>
      </c>
      <c r="E19778" t="b">
        <v>0</v>
      </c>
      <c r="F19778" s="42" t="s">
        <v>11017</v>
      </c>
    </row>
    <row r="19779" spans="1:6" x14ac:dyDescent="0.2">
      <c r="A19779" s="42" t="s">
        <v>5877</v>
      </c>
      <c r="B19779" s="42" t="s">
        <v>8464</v>
      </c>
      <c r="C19779">
        <v>2018</v>
      </c>
      <c r="D19779" s="42" t="s">
        <v>8940</v>
      </c>
      <c r="E19779" t="b">
        <v>0</v>
      </c>
      <c r="F19779" s="42" t="s">
        <v>11017</v>
      </c>
    </row>
    <row r="19780" spans="1:6" x14ac:dyDescent="0.2">
      <c r="A19780" s="42" t="s">
        <v>5877</v>
      </c>
      <c r="B19780" s="42" t="s">
        <v>8464</v>
      </c>
      <c r="C19780">
        <v>2019</v>
      </c>
      <c r="D19780" s="42" t="s">
        <v>8971</v>
      </c>
      <c r="E19780" t="b">
        <v>0</v>
      </c>
      <c r="F19780" s="42" t="s">
        <v>11017</v>
      </c>
    </row>
    <row r="19781" spans="1:6" x14ac:dyDescent="0.2">
      <c r="A19781" s="42" t="s">
        <v>5879</v>
      </c>
      <c r="B19781" s="42" t="s">
        <v>8454</v>
      </c>
      <c r="C19781">
        <v>2013</v>
      </c>
      <c r="D19781" s="42" t="s">
        <v>8499</v>
      </c>
      <c r="E19781" t="b">
        <v>0</v>
      </c>
      <c r="F19781" s="42" t="s">
        <v>11028</v>
      </c>
    </row>
    <row r="19782" spans="1:6" x14ac:dyDescent="0.2">
      <c r="A19782" s="42" t="s">
        <v>5879</v>
      </c>
      <c r="B19782" s="42" t="s">
        <v>8454</v>
      </c>
      <c r="C19782">
        <v>2014</v>
      </c>
      <c r="D19782" s="42" t="s">
        <v>8699</v>
      </c>
      <c r="E19782" t="b">
        <v>0</v>
      </c>
      <c r="F19782" s="42" t="s">
        <v>11028</v>
      </c>
    </row>
    <row r="19783" spans="1:6" x14ac:dyDescent="0.2">
      <c r="A19783" s="42" t="s">
        <v>5879</v>
      </c>
      <c r="B19783" s="42" t="s">
        <v>8454</v>
      </c>
      <c r="C19783">
        <v>2015</v>
      </c>
      <c r="D19783" s="42" t="s">
        <v>8682</v>
      </c>
      <c r="E19783" t="b">
        <v>0</v>
      </c>
      <c r="F19783" s="42" t="s">
        <v>11028</v>
      </c>
    </row>
    <row r="19784" spans="1:6" x14ac:dyDescent="0.2">
      <c r="A19784" s="42" t="s">
        <v>5879</v>
      </c>
      <c r="B19784" s="42" t="s">
        <v>8454</v>
      </c>
      <c r="C19784">
        <v>2016</v>
      </c>
      <c r="D19784" s="42" t="s">
        <v>9544</v>
      </c>
      <c r="E19784" t="b">
        <v>0</v>
      </c>
      <c r="F19784" s="42" t="s">
        <v>11028</v>
      </c>
    </row>
    <row r="19785" spans="1:6" x14ac:dyDescent="0.2">
      <c r="A19785" s="42" t="s">
        <v>5879</v>
      </c>
      <c r="B19785" s="42" t="s">
        <v>8454</v>
      </c>
      <c r="C19785">
        <v>2017</v>
      </c>
      <c r="D19785" s="42" t="s">
        <v>8685</v>
      </c>
      <c r="E19785" t="b">
        <v>0</v>
      </c>
      <c r="F19785" s="42" t="s">
        <v>11028</v>
      </c>
    </row>
    <row r="19786" spans="1:6" x14ac:dyDescent="0.2">
      <c r="A19786" s="42" t="s">
        <v>5879</v>
      </c>
      <c r="B19786" s="42" t="s">
        <v>8454</v>
      </c>
      <c r="C19786">
        <v>2018</v>
      </c>
      <c r="D19786" s="42" t="s">
        <v>9536</v>
      </c>
      <c r="E19786" t="b">
        <v>0</v>
      </c>
      <c r="F19786" s="42" t="s">
        <v>11028</v>
      </c>
    </row>
    <row r="19787" spans="1:6" x14ac:dyDescent="0.2">
      <c r="A19787" s="42" t="s">
        <v>5879</v>
      </c>
      <c r="B19787" s="42" t="s">
        <v>8454</v>
      </c>
      <c r="C19787">
        <v>2019</v>
      </c>
      <c r="D19787" s="42" t="s">
        <v>10004</v>
      </c>
      <c r="E19787" t="b">
        <v>0</v>
      </c>
      <c r="F19787" s="42" t="s">
        <v>11028</v>
      </c>
    </row>
    <row r="19788" spans="1:6" x14ac:dyDescent="0.2">
      <c r="A19788" s="42" t="s">
        <v>5879</v>
      </c>
      <c r="B19788" s="42" t="s">
        <v>8462</v>
      </c>
      <c r="C19788">
        <v>2013</v>
      </c>
      <c r="D19788" s="42" t="s">
        <v>8499</v>
      </c>
      <c r="E19788" t="b">
        <v>0</v>
      </c>
      <c r="F19788" s="42" t="s">
        <v>11028</v>
      </c>
    </row>
    <row r="19789" spans="1:6" x14ac:dyDescent="0.2">
      <c r="A19789" s="42" t="s">
        <v>5879</v>
      </c>
      <c r="B19789" s="42" t="s">
        <v>8462</v>
      </c>
      <c r="C19789">
        <v>2014</v>
      </c>
      <c r="D19789" s="42" t="s">
        <v>8699</v>
      </c>
      <c r="E19789" t="b">
        <v>0</v>
      </c>
      <c r="F19789" s="42" t="s">
        <v>11028</v>
      </c>
    </row>
    <row r="19790" spans="1:6" x14ac:dyDescent="0.2">
      <c r="A19790" s="42" t="s">
        <v>5879</v>
      </c>
      <c r="B19790" s="42" t="s">
        <v>8462</v>
      </c>
      <c r="C19790">
        <v>2015</v>
      </c>
      <c r="D19790" s="42" t="s">
        <v>8682</v>
      </c>
      <c r="E19790" t="b">
        <v>0</v>
      </c>
      <c r="F19790" s="42" t="s">
        <v>11028</v>
      </c>
    </row>
    <row r="19791" spans="1:6" x14ac:dyDescent="0.2">
      <c r="A19791" s="42" t="s">
        <v>5879</v>
      </c>
      <c r="B19791" s="42" t="s">
        <v>8462</v>
      </c>
      <c r="C19791">
        <v>2016</v>
      </c>
      <c r="D19791" s="42" t="s">
        <v>9544</v>
      </c>
      <c r="E19791" t="b">
        <v>0</v>
      </c>
      <c r="F19791" s="42" t="s">
        <v>11028</v>
      </c>
    </row>
    <row r="19792" spans="1:6" x14ac:dyDescent="0.2">
      <c r="A19792" s="42" t="s">
        <v>5879</v>
      </c>
      <c r="B19792" s="42" t="s">
        <v>8462</v>
      </c>
      <c r="C19792">
        <v>2017</v>
      </c>
      <c r="D19792" s="42" t="s">
        <v>8685</v>
      </c>
      <c r="E19792" t="b">
        <v>0</v>
      </c>
      <c r="F19792" s="42" t="s">
        <v>11028</v>
      </c>
    </row>
    <row r="19793" spans="1:6" x14ac:dyDescent="0.2">
      <c r="A19793" s="42" t="s">
        <v>5879</v>
      </c>
      <c r="B19793" s="42" t="s">
        <v>8462</v>
      </c>
      <c r="C19793">
        <v>2018</v>
      </c>
      <c r="D19793" s="42" t="s">
        <v>9536</v>
      </c>
      <c r="E19793" t="b">
        <v>0</v>
      </c>
      <c r="F19793" s="42" t="s">
        <v>11028</v>
      </c>
    </row>
    <row r="19794" spans="1:6" x14ac:dyDescent="0.2">
      <c r="A19794" s="42" t="s">
        <v>5879</v>
      </c>
      <c r="B19794" s="42" t="s">
        <v>8462</v>
      </c>
      <c r="C19794">
        <v>2019</v>
      </c>
      <c r="D19794" s="42" t="s">
        <v>10004</v>
      </c>
      <c r="E19794" t="b">
        <v>0</v>
      </c>
      <c r="F19794" s="42" t="s">
        <v>11028</v>
      </c>
    </row>
    <row r="19795" spans="1:6" x14ac:dyDescent="0.2">
      <c r="A19795" s="42" t="s">
        <v>5879</v>
      </c>
      <c r="B19795" s="42" t="s">
        <v>8464</v>
      </c>
      <c r="C19795">
        <v>2013</v>
      </c>
      <c r="D19795" s="42" t="s">
        <v>8496</v>
      </c>
      <c r="E19795" t="b">
        <v>0</v>
      </c>
      <c r="F19795" s="42" t="s">
        <v>11028</v>
      </c>
    </row>
    <row r="19796" spans="1:6" x14ac:dyDescent="0.2">
      <c r="A19796" s="42" t="s">
        <v>5879</v>
      </c>
      <c r="B19796" s="42" t="s">
        <v>8464</v>
      </c>
      <c r="C19796">
        <v>2014</v>
      </c>
      <c r="D19796" s="42" t="s">
        <v>8496</v>
      </c>
      <c r="E19796" t="b">
        <v>0</v>
      </c>
      <c r="F19796" s="42" t="s">
        <v>11028</v>
      </c>
    </row>
    <row r="19797" spans="1:6" x14ac:dyDescent="0.2">
      <c r="A19797" s="42" t="s">
        <v>5879</v>
      </c>
      <c r="B19797" s="42" t="s">
        <v>8464</v>
      </c>
      <c r="C19797">
        <v>2015</v>
      </c>
      <c r="D19797" s="42" t="s">
        <v>8496</v>
      </c>
      <c r="E19797" t="b">
        <v>0</v>
      </c>
      <c r="F19797" s="42" t="s">
        <v>11028</v>
      </c>
    </row>
    <row r="19798" spans="1:6" x14ac:dyDescent="0.2">
      <c r="A19798" s="42" t="s">
        <v>5879</v>
      </c>
      <c r="B19798" s="42" t="s">
        <v>8464</v>
      </c>
      <c r="C19798">
        <v>2016</v>
      </c>
      <c r="D19798" s="42" t="s">
        <v>8496</v>
      </c>
      <c r="E19798" t="b">
        <v>0</v>
      </c>
      <c r="F19798" s="42" t="s">
        <v>11028</v>
      </c>
    </row>
    <row r="19799" spans="1:6" x14ac:dyDescent="0.2">
      <c r="A19799" s="42" t="s">
        <v>5879</v>
      </c>
      <c r="B19799" s="42" t="s">
        <v>8464</v>
      </c>
      <c r="C19799">
        <v>2017</v>
      </c>
      <c r="D19799" s="42" t="s">
        <v>8496</v>
      </c>
      <c r="E19799" t="b">
        <v>0</v>
      </c>
      <c r="F19799" s="42" t="s">
        <v>11028</v>
      </c>
    </row>
    <row r="19800" spans="1:6" x14ac:dyDescent="0.2">
      <c r="A19800" s="42" t="s">
        <v>5879</v>
      </c>
      <c r="B19800" s="42" t="s">
        <v>8464</v>
      </c>
      <c r="C19800">
        <v>2018</v>
      </c>
      <c r="D19800" s="42" t="s">
        <v>8496</v>
      </c>
      <c r="E19800" t="b">
        <v>0</v>
      </c>
      <c r="F19800" s="42" t="s">
        <v>11028</v>
      </c>
    </row>
    <row r="19801" spans="1:6" x14ac:dyDescent="0.2">
      <c r="A19801" s="42" t="s">
        <v>5879</v>
      </c>
      <c r="B19801" s="42" t="s">
        <v>8464</v>
      </c>
      <c r="C19801">
        <v>2019</v>
      </c>
      <c r="D19801" s="42" t="s">
        <v>8482</v>
      </c>
      <c r="E19801" t="b">
        <v>0</v>
      </c>
      <c r="F19801" s="42" t="s">
        <v>11028</v>
      </c>
    </row>
    <row r="19802" spans="1:6" x14ac:dyDescent="0.2">
      <c r="A19802" s="42" t="s">
        <v>5881</v>
      </c>
      <c r="B19802" s="42" t="s">
        <v>8454</v>
      </c>
      <c r="C19802">
        <v>2010</v>
      </c>
      <c r="D19802" s="42" t="s">
        <v>9085</v>
      </c>
      <c r="E19802" t="b">
        <v>0</v>
      </c>
      <c r="F19802" s="42" t="s">
        <v>10903</v>
      </c>
    </row>
    <row r="19803" spans="1:6" x14ac:dyDescent="0.2">
      <c r="A19803" s="42" t="s">
        <v>5881</v>
      </c>
      <c r="B19803" s="42" t="s">
        <v>8454</v>
      </c>
      <c r="C19803">
        <v>2011</v>
      </c>
      <c r="D19803" s="42" t="s">
        <v>10472</v>
      </c>
      <c r="E19803" t="b">
        <v>0</v>
      </c>
      <c r="F19803" s="42" t="s">
        <v>10903</v>
      </c>
    </row>
    <row r="19804" spans="1:6" x14ac:dyDescent="0.2">
      <c r="A19804" s="42" t="s">
        <v>5881</v>
      </c>
      <c r="B19804" s="42" t="s">
        <v>8454</v>
      </c>
      <c r="C19804">
        <v>2012</v>
      </c>
      <c r="D19804" s="42" t="s">
        <v>9810</v>
      </c>
      <c r="E19804" t="b">
        <v>0</v>
      </c>
      <c r="F19804" s="42" t="s">
        <v>10903</v>
      </c>
    </row>
    <row r="19805" spans="1:6" x14ac:dyDescent="0.2">
      <c r="A19805" s="42" t="s">
        <v>5881</v>
      </c>
      <c r="B19805" s="42" t="s">
        <v>8454</v>
      </c>
      <c r="C19805">
        <v>2013</v>
      </c>
      <c r="D19805" s="42" t="s">
        <v>10904</v>
      </c>
      <c r="E19805" t="b">
        <v>0</v>
      </c>
      <c r="F19805" s="42" t="s">
        <v>10903</v>
      </c>
    </row>
    <row r="19806" spans="1:6" x14ac:dyDescent="0.2">
      <c r="A19806" s="42" t="s">
        <v>5881</v>
      </c>
      <c r="B19806" s="42" t="s">
        <v>8454</v>
      </c>
      <c r="C19806">
        <v>2014</v>
      </c>
      <c r="D19806" s="42" t="s">
        <v>8499</v>
      </c>
      <c r="E19806" t="b">
        <v>0</v>
      </c>
      <c r="F19806" s="42" t="s">
        <v>10903</v>
      </c>
    </row>
    <row r="19807" spans="1:6" x14ac:dyDescent="0.2">
      <c r="A19807" s="42" t="s">
        <v>5881</v>
      </c>
      <c r="B19807" s="42" t="s">
        <v>8454</v>
      </c>
      <c r="C19807">
        <v>2015</v>
      </c>
      <c r="D19807" s="42" t="s">
        <v>10905</v>
      </c>
      <c r="E19807" t="b">
        <v>0</v>
      </c>
      <c r="F19807" s="42" t="s">
        <v>10903</v>
      </c>
    </row>
    <row r="19808" spans="1:6" x14ac:dyDescent="0.2">
      <c r="A19808" s="42" t="s">
        <v>5881</v>
      </c>
      <c r="B19808" s="42" t="s">
        <v>8454</v>
      </c>
      <c r="C19808">
        <v>2016</v>
      </c>
      <c r="D19808" s="42" t="s">
        <v>9682</v>
      </c>
      <c r="E19808" t="b">
        <v>0</v>
      </c>
      <c r="F19808" s="42" t="s">
        <v>10903</v>
      </c>
    </row>
    <row r="19809" spans="1:6" x14ac:dyDescent="0.2">
      <c r="A19809" s="42" t="s">
        <v>5881</v>
      </c>
      <c r="B19809" s="42" t="s">
        <v>8462</v>
      </c>
      <c r="C19809">
        <v>2010</v>
      </c>
      <c r="D19809" s="42" t="s">
        <v>9085</v>
      </c>
      <c r="E19809" t="b">
        <v>0</v>
      </c>
      <c r="F19809" s="42" t="s">
        <v>10903</v>
      </c>
    </row>
    <row r="19810" spans="1:6" x14ac:dyDescent="0.2">
      <c r="A19810" s="42" t="s">
        <v>5881</v>
      </c>
      <c r="B19810" s="42" t="s">
        <v>8462</v>
      </c>
      <c r="C19810">
        <v>2011</v>
      </c>
      <c r="D19810" s="42" t="s">
        <v>10472</v>
      </c>
      <c r="E19810" t="b">
        <v>0</v>
      </c>
      <c r="F19810" s="42" t="s">
        <v>10903</v>
      </c>
    </row>
    <row r="19811" spans="1:6" x14ac:dyDescent="0.2">
      <c r="A19811" s="42" t="s">
        <v>5881</v>
      </c>
      <c r="B19811" s="42" t="s">
        <v>8462</v>
      </c>
      <c r="C19811">
        <v>2012</v>
      </c>
      <c r="D19811" s="42" t="s">
        <v>9810</v>
      </c>
      <c r="E19811" t="b">
        <v>0</v>
      </c>
      <c r="F19811" s="42" t="s">
        <v>10903</v>
      </c>
    </row>
    <row r="19812" spans="1:6" x14ac:dyDescent="0.2">
      <c r="A19812" s="42" t="s">
        <v>5881</v>
      </c>
      <c r="B19812" s="42" t="s">
        <v>8462</v>
      </c>
      <c r="C19812">
        <v>2013</v>
      </c>
      <c r="D19812" s="42" t="s">
        <v>10904</v>
      </c>
      <c r="E19812" t="b">
        <v>0</v>
      </c>
      <c r="F19812" s="42" t="s">
        <v>10903</v>
      </c>
    </row>
    <row r="19813" spans="1:6" x14ac:dyDescent="0.2">
      <c r="A19813" s="42" t="s">
        <v>5881</v>
      </c>
      <c r="B19813" s="42" t="s">
        <v>8462</v>
      </c>
      <c r="C19813">
        <v>2014</v>
      </c>
      <c r="D19813" s="42" t="s">
        <v>8499</v>
      </c>
      <c r="E19813" t="b">
        <v>0</v>
      </c>
      <c r="F19813" s="42" t="s">
        <v>10903</v>
      </c>
    </row>
    <row r="19814" spans="1:6" x14ac:dyDescent="0.2">
      <c r="A19814" s="42" t="s">
        <v>5881</v>
      </c>
      <c r="B19814" s="42" t="s">
        <v>8462</v>
      </c>
      <c r="C19814">
        <v>2015</v>
      </c>
      <c r="D19814" s="42" t="s">
        <v>10905</v>
      </c>
      <c r="E19814" t="b">
        <v>0</v>
      </c>
      <c r="F19814" s="42" t="s">
        <v>10903</v>
      </c>
    </row>
    <row r="19815" spans="1:6" x14ac:dyDescent="0.2">
      <c r="A19815" s="42" t="s">
        <v>5881</v>
      </c>
      <c r="B19815" s="42" t="s">
        <v>8462</v>
      </c>
      <c r="C19815">
        <v>2016</v>
      </c>
      <c r="D19815" s="42" t="s">
        <v>9682</v>
      </c>
      <c r="E19815" t="b">
        <v>0</v>
      </c>
      <c r="F19815" s="42" t="s">
        <v>10903</v>
      </c>
    </row>
    <row r="19816" spans="1:6" x14ac:dyDescent="0.2">
      <c r="A19816" s="42" t="s">
        <v>5881</v>
      </c>
      <c r="B19816" s="42" t="s">
        <v>8464</v>
      </c>
      <c r="C19816">
        <v>2010</v>
      </c>
      <c r="D19816" s="42" t="s">
        <v>8638</v>
      </c>
      <c r="E19816" t="b">
        <v>0</v>
      </c>
      <c r="F19816" s="42" t="s">
        <v>10903</v>
      </c>
    </row>
    <row r="19817" spans="1:6" x14ac:dyDescent="0.2">
      <c r="A19817" s="42" t="s">
        <v>5881</v>
      </c>
      <c r="B19817" s="42" t="s">
        <v>8464</v>
      </c>
      <c r="C19817">
        <v>2011</v>
      </c>
      <c r="D19817" s="42" t="s">
        <v>8638</v>
      </c>
      <c r="E19817" t="b">
        <v>0</v>
      </c>
      <c r="F19817" s="42" t="s">
        <v>10903</v>
      </c>
    </row>
    <row r="19818" spans="1:6" x14ac:dyDescent="0.2">
      <c r="A19818" s="42" t="s">
        <v>5881</v>
      </c>
      <c r="B19818" s="42" t="s">
        <v>8464</v>
      </c>
      <c r="C19818">
        <v>2012</v>
      </c>
      <c r="D19818" s="42" t="s">
        <v>8638</v>
      </c>
      <c r="E19818" t="b">
        <v>0</v>
      </c>
      <c r="F19818" s="42" t="s">
        <v>10903</v>
      </c>
    </row>
    <row r="19819" spans="1:6" x14ac:dyDescent="0.2">
      <c r="A19819" s="42" t="s">
        <v>5881</v>
      </c>
      <c r="B19819" s="42" t="s">
        <v>8464</v>
      </c>
      <c r="C19819">
        <v>2013</v>
      </c>
      <c r="D19819" s="42" t="s">
        <v>8598</v>
      </c>
      <c r="E19819" t="b">
        <v>0</v>
      </c>
      <c r="F19819" s="42" t="s">
        <v>10903</v>
      </c>
    </row>
    <row r="19820" spans="1:6" x14ac:dyDescent="0.2">
      <c r="A19820" s="42" t="s">
        <v>5881</v>
      </c>
      <c r="B19820" s="42" t="s">
        <v>8464</v>
      </c>
      <c r="C19820">
        <v>2014</v>
      </c>
      <c r="D19820" s="42" t="s">
        <v>8598</v>
      </c>
      <c r="E19820" t="b">
        <v>0</v>
      </c>
      <c r="F19820" s="42" t="s">
        <v>10903</v>
      </c>
    </row>
    <row r="19821" spans="1:6" x14ac:dyDescent="0.2">
      <c r="A19821" s="42" t="s">
        <v>5881</v>
      </c>
      <c r="B19821" s="42" t="s">
        <v>8464</v>
      </c>
      <c r="C19821">
        <v>2015</v>
      </c>
      <c r="D19821" s="42" t="s">
        <v>8598</v>
      </c>
      <c r="E19821" t="b">
        <v>0</v>
      </c>
      <c r="F19821" s="42" t="s">
        <v>10903</v>
      </c>
    </row>
    <row r="19822" spans="1:6" x14ac:dyDescent="0.2">
      <c r="A19822" s="42" t="s">
        <v>5881</v>
      </c>
      <c r="B19822" s="42" t="s">
        <v>8464</v>
      </c>
      <c r="C19822">
        <v>2016</v>
      </c>
      <c r="D19822" s="42" t="s">
        <v>8971</v>
      </c>
      <c r="E19822" t="b">
        <v>0</v>
      </c>
      <c r="F19822" s="42" t="s">
        <v>10903</v>
      </c>
    </row>
    <row r="19823" spans="1:6" x14ac:dyDescent="0.2">
      <c r="A19823" s="42" t="s">
        <v>5883</v>
      </c>
      <c r="B19823" s="42" t="s">
        <v>8454</v>
      </c>
      <c r="C19823">
        <v>2013</v>
      </c>
      <c r="D19823" s="42" t="s">
        <v>9448</v>
      </c>
      <c r="E19823" t="b">
        <v>0</v>
      </c>
      <c r="F19823" s="42" t="s">
        <v>11017</v>
      </c>
    </row>
    <row r="19824" spans="1:6" x14ac:dyDescent="0.2">
      <c r="A19824" s="42" t="s">
        <v>5883</v>
      </c>
      <c r="B19824" s="42" t="s">
        <v>8454</v>
      </c>
      <c r="C19824">
        <v>2014</v>
      </c>
      <c r="D19824" s="42" t="s">
        <v>9330</v>
      </c>
      <c r="E19824" t="b">
        <v>0</v>
      </c>
      <c r="F19824" s="42" t="s">
        <v>11017</v>
      </c>
    </row>
    <row r="19825" spans="1:6" x14ac:dyDescent="0.2">
      <c r="A19825" s="42" t="s">
        <v>5883</v>
      </c>
      <c r="B19825" s="42" t="s">
        <v>8454</v>
      </c>
      <c r="C19825">
        <v>2015</v>
      </c>
      <c r="D19825" s="42" t="s">
        <v>8827</v>
      </c>
      <c r="E19825" t="b">
        <v>0</v>
      </c>
      <c r="F19825" s="42" t="s">
        <v>11017</v>
      </c>
    </row>
    <row r="19826" spans="1:6" x14ac:dyDescent="0.2">
      <c r="A19826" s="42" t="s">
        <v>5883</v>
      </c>
      <c r="B19826" s="42" t="s">
        <v>8454</v>
      </c>
      <c r="C19826">
        <v>2016</v>
      </c>
      <c r="D19826" s="42" t="s">
        <v>9330</v>
      </c>
      <c r="E19826" t="b">
        <v>0</v>
      </c>
      <c r="F19826" s="42" t="s">
        <v>11017</v>
      </c>
    </row>
    <row r="19827" spans="1:6" x14ac:dyDescent="0.2">
      <c r="A19827" s="42" t="s">
        <v>5883</v>
      </c>
      <c r="B19827" s="42" t="s">
        <v>8454</v>
      </c>
      <c r="C19827">
        <v>2017</v>
      </c>
      <c r="D19827" s="42" t="s">
        <v>9143</v>
      </c>
      <c r="E19827" t="b">
        <v>0</v>
      </c>
      <c r="F19827" s="42" t="s">
        <v>11017</v>
      </c>
    </row>
    <row r="19828" spans="1:6" x14ac:dyDescent="0.2">
      <c r="A19828" s="42" t="s">
        <v>5883</v>
      </c>
      <c r="B19828" s="42" t="s">
        <v>8454</v>
      </c>
      <c r="C19828">
        <v>2018</v>
      </c>
      <c r="D19828" s="42" t="s">
        <v>8712</v>
      </c>
      <c r="E19828" t="b">
        <v>0</v>
      </c>
      <c r="F19828" s="42" t="s">
        <v>11017</v>
      </c>
    </row>
    <row r="19829" spans="1:6" x14ac:dyDescent="0.2">
      <c r="A19829" s="42" t="s">
        <v>5883</v>
      </c>
      <c r="B19829" s="42" t="s">
        <v>8454</v>
      </c>
      <c r="C19829">
        <v>2019</v>
      </c>
      <c r="D19829" s="42" t="s">
        <v>9029</v>
      </c>
      <c r="E19829" t="b">
        <v>0</v>
      </c>
      <c r="F19829" s="42" t="s">
        <v>11017</v>
      </c>
    </row>
    <row r="19830" spans="1:6" x14ac:dyDescent="0.2">
      <c r="A19830" s="42" t="s">
        <v>5883</v>
      </c>
      <c r="B19830" s="42" t="s">
        <v>8462</v>
      </c>
      <c r="C19830">
        <v>2013</v>
      </c>
      <c r="D19830" s="42" t="s">
        <v>9448</v>
      </c>
      <c r="E19830" t="b">
        <v>0</v>
      </c>
      <c r="F19830" s="42" t="s">
        <v>11017</v>
      </c>
    </row>
    <row r="19831" spans="1:6" x14ac:dyDescent="0.2">
      <c r="A19831" s="42" t="s">
        <v>5883</v>
      </c>
      <c r="B19831" s="42" t="s">
        <v>8462</v>
      </c>
      <c r="C19831">
        <v>2014</v>
      </c>
      <c r="D19831" s="42" t="s">
        <v>9330</v>
      </c>
      <c r="E19831" t="b">
        <v>0</v>
      </c>
      <c r="F19831" s="42" t="s">
        <v>11017</v>
      </c>
    </row>
    <row r="19832" spans="1:6" x14ac:dyDescent="0.2">
      <c r="A19832" s="42" t="s">
        <v>5883</v>
      </c>
      <c r="B19832" s="42" t="s">
        <v>8462</v>
      </c>
      <c r="C19832">
        <v>2015</v>
      </c>
      <c r="D19832" s="42" t="s">
        <v>8827</v>
      </c>
      <c r="E19832" t="b">
        <v>0</v>
      </c>
      <c r="F19832" s="42" t="s">
        <v>11017</v>
      </c>
    </row>
    <row r="19833" spans="1:6" x14ac:dyDescent="0.2">
      <c r="A19833" s="42" t="s">
        <v>5883</v>
      </c>
      <c r="B19833" s="42" t="s">
        <v>8462</v>
      </c>
      <c r="C19833">
        <v>2016</v>
      </c>
      <c r="D19833" s="42" t="s">
        <v>9330</v>
      </c>
      <c r="E19833" t="b">
        <v>0</v>
      </c>
      <c r="F19833" s="42" t="s">
        <v>11017</v>
      </c>
    </row>
    <row r="19834" spans="1:6" x14ac:dyDescent="0.2">
      <c r="A19834" s="42" t="s">
        <v>5883</v>
      </c>
      <c r="B19834" s="42" t="s">
        <v>8462</v>
      </c>
      <c r="C19834">
        <v>2017</v>
      </c>
      <c r="D19834" s="42" t="s">
        <v>9143</v>
      </c>
      <c r="E19834" t="b">
        <v>0</v>
      </c>
      <c r="F19834" s="42" t="s">
        <v>11017</v>
      </c>
    </row>
    <row r="19835" spans="1:6" x14ac:dyDescent="0.2">
      <c r="A19835" s="42" t="s">
        <v>5883</v>
      </c>
      <c r="B19835" s="42" t="s">
        <v>8462</v>
      </c>
      <c r="C19835">
        <v>2018</v>
      </c>
      <c r="D19835" s="42" t="s">
        <v>8712</v>
      </c>
      <c r="E19835" t="b">
        <v>0</v>
      </c>
      <c r="F19835" s="42" t="s">
        <v>11017</v>
      </c>
    </row>
    <row r="19836" spans="1:6" x14ac:dyDescent="0.2">
      <c r="A19836" s="42" t="s">
        <v>5883</v>
      </c>
      <c r="B19836" s="42" t="s">
        <v>8462</v>
      </c>
      <c r="C19836">
        <v>2019</v>
      </c>
      <c r="D19836" s="42" t="s">
        <v>9029</v>
      </c>
      <c r="E19836" t="b">
        <v>0</v>
      </c>
      <c r="F19836" s="42" t="s">
        <v>11017</v>
      </c>
    </row>
    <row r="19837" spans="1:6" x14ac:dyDescent="0.2">
      <c r="A19837" s="42" t="s">
        <v>5883</v>
      </c>
      <c r="B19837" s="42" t="s">
        <v>8464</v>
      </c>
      <c r="C19837">
        <v>2013</v>
      </c>
      <c r="D19837" s="42" t="s">
        <v>8829</v>
      </c>
      <c r="E19837" t="b">
        <v>0</v>
      </c>
      <c r="F19837" s="42" t="s">
        <v>11017</v>
      </c>
    </row>
    <row r="19838" spans="1:6" x14ac:dyDescent="0.2">
      <c r="A19838" s="42" t="s">
        <v>5883</v>
      </c>
      <c r="B19838" s="42" t="s">
        <v>8464</v>
      </c>
      <c r="C19838">
        <v>2014</v>
      </c>
      <c r="D19838" s="42" t="s">
        <v>8587</v>
      </c>
      <c r="E19838" t="b">
        <v>0</v>
      </c>
      <c r="F19838" s="42" t="s">
        <v>11017</v>
      </c>
    </row>
    <row r="19839" spans="1:6" x14ac:dyDescent="0.2">
      <c r="A19839" s="42" t="s">
        <v>5883</v>
      </c>
      <c r="B19839" s="42" t="s">
        <v>8464</v>
      </c>
      <c r="C19839">
        <v>2015</v>
      </c>
      <c r="D19839" s="42" t="s">
        <v>8652</v>
      </c>
      <c r="E19839" t="b">
        <v>0</v>
      </c>
      <c r="F19839" s="42" t="s">
        <v>11017</v>
      </c>
    </row>
    <row r="19840" spans="1:6" x14ac:dyDescent="0.2">
      <c r="A19840" s="42" t="s">
        <v>5883</v>
      </c>
      <c r="B19840" s="42" t="s">
        <v>8464</v>
      </c>
      <c r="C19840">
        <v>2016</v>
      </c>
      <c r="D19840" s="42" t="s">
        <v>8829</v>
      </c>
      <c r="E19840" t="b">
        <v>0</v>
      </c>
      <c r="F19840" s="42" t="s">
        <v>11017</v>
      </c>
    </row>
    <row r="19841" spans="1:6" x14ac:dyDescent="0.2">
      <c r="A19841" s="42" t="s">
        <v>5883</v>
      </c>
      <c r="B19841" s="42" t="s">
        <v>8464</v>
      </c>
      <c r="C19841">
        <v>2017</v>
      </c>
      <c r="D19841" s="42" t="s">
        <v>8593</v>
      </c>
      <c r="E19841" t="b">
        <v>0</v>
      </c>
      <c r="F19841" s="42" t="s">
        <v>11017</v>
      </c>
    </row>
    <row r="19842" spans="1:6" x14ac:dyDescent="0.2">
      <c r="A19842" s="42" t="s">
        <v>5883</v>
      </c>
      <c r="B19842" s="42" t="s">
        <v>8464</v>
      </c>
      <c r="C19842">
        <v>2018</v>
      </c>
      <c r="D19842" s="42" t="s">
        <v>8940</v>
      </c>
      <c r="E19842" t="b">
        <v>0</v>
      </c>
      <c r="F19842" s="42" t="s">
        <v>11017</v>
      </c>
    </row>
    <row r="19843" spans="1:6" x14ac:dyDescent="0.2">
      <c r="A19843" s="42" t="s">
        <v>5883</v>
      </c>
      <c r="B19843" s="42" t="s">
        <v>8464</v>
      </c>
      <c r="C19843">
        <v>2019</v>
      </c>
      <c r="D19843" s="42" t="s">
        <v>8971</v>
      </c>
      <c r="E19843" t="b">
        <v>0</v>
      </c>
      <c r="F19843" s="42" t="s">
        <v>11017</v>
      </c>
    </row>
    <row r="19844" spans="1:6" x14ac:dyDescent="0.2">
      <c r="A19844" s="42" t="s">
        <v>5887</v>
      </c>
      <c r="B19844" s="42" t="s">
        <v>8454</v>
      </c>
      <c r="C19844">
        <v>2013</v>
      </c>
      <c r="D19844" s="42" t="s">
        <v>9046</v>
      </c>
      <c r="E19844" t="b">
        <v>0</v>
      </c>
      <c r="F19844" s="42" t="s">
        <v>11029</v>
      </c>
    </row>
    <row r="19845" spans="1:6" x14ac:dyDescent="0.2">
      <c r="A19845" s="42" t="s">
        <v>5887</v>
      </c>
      <c r="B19845" s="42" t="s">
        <v>8454</v>
      </c>
      <c r="C19845">
        <v>2014</v>
      </c>
      <c r="D19845" s="42" t="s">
        <v>8722</v>
      </c>
      <c r="E19845" t="b">
        <v>0</v>
      </c>
      <c r="F19845" s="42" t="s">
        <v>11029</v>
      </c>
    </row>
    <row r="19846" spans="1:6" x14ac:dyDescent="0.2">
      <c r="A19846" s="42" t="s">
        <v>5887</v>
      </c>
      <c r="B19846" s="42" t="s">
        <v>8454</v>
      </c>
      <c r="C19846">
        <v>2015</v>
      </c>
      <c r="D19846" s="42" t="s">
        <v>8694</v>
      </c>
      <c r="E19846" t="b">
        <v>0</v>
      </c>
      <c r="F19846" s="42" t="s">
        <v>11029</v>
      </c>
    </row>
    <row r="19847" spans="1:6" x14ac:dyDescent="0.2">
      <c r="A19847" s="42" t="s">
        <v>5887</v>
      </c>
      <c r="B19847" s="42" t="s">
        <v>8454</v>
      </c>
      <c r="C19847">
        <v>2016</v>
      </c>
      <c r="D19847" s="42" t="s">
        <v>9046</v>
      </c>
      <c r="E19847" t="b">
        <v>0</v>
      </c>
      <c r="F19847" s="42" t="s">
        <v>11029</v>
      </c>
    </row>
    <row r="19848" spans="1:6" x14ac:dyDescent="0.2">
      <c r="A19848" s="42" t="s">
        <v>5887</v>
      </c>
      <c r="B19848" s="42" t="s">
        <v>8454</v>
      </c>
      <c r="C19848">
        <v>2017</v>
      </c>
      <c r="D19848" s="42" t="s">
        <v>8639</v>
      </c>
      <c r="E19848" t="b">
        <v>0</v>
      </c>
      <c r="F19848" s="42" t="s">
        <v>11029</v>
      </c>
    </row>
    <row r="19849" spans="1:6" x14ac:dyDescent="0.2">
      <c r="A19849" s="42" t="s">
        <v>5887</v>
      </c>
      <c r="B19849" s="42" t="s">
        <v>8454</v>
      </c>
      <c r="C19849">
        <v>2018</v>
      </c>
      <c r="D19849" s="42" t="s">
        <v>8938</v>
      </c>
      <c r="E19849" t="b">
        <v>0</v>
      </c>
      <c r="F19849" s="42" t="s">
        <v>11029</v>
      </c>
    </row>
    <row r="19850" spans="1:6" x14ac:dyDescent="0.2">
      <c r="A19850" s="42" t="s">
        <v>5887</v>
      </c>
      <c r="B19850" s="42" t="s">
        <v>8454</v>
      </c>
      <c r="C19850">
        <v>2019</v>
      </c>
      <c r="D19850" s="42" t="s">
        <v>8652</v>
      </c>
      <c r="E19850" t="b">
        <v>0</v>
      </c>
      <c r="F19850" s="42" t="s">
        <v>11029</v>
      </c>
    </row>
    <row r="19851" spans="1:6" x14ac:dyDescent="0.2">
      <c r="A19851" s="42" t="s">
        <v>5887</v>
      </c>
      <c r="B19851" s="42" t="s">
        <v>8462</v>
      </c>
      <c r="C19851">
        <v>2013</v>
      </c>
      <c r="D19851" s="42" t="s">
        <v>9046</v>
      </c>
      <c r="E19851" t="b">
        <v>0</v>
      </c>
      <c r="F19851" s="42" t="s">
        <v>11029</v>
      </c>
    </row>
    <row r="19852" spans="1:6" x14ac:dyDescent="0.2">
      <c r="A19852" s="42" t="s">
        <v>5887</v>
      </c>
      <c r="B19852" s="42" t="s">
        <v>8462</v>
      </c>
      <c r="C19852">
        <v>2014</v>
      </c>
      <c r="D19852" s="42" t="s">
        <v>8722</v>
      </c>
      <c r="E19852" t="b">
        <v>0</v>
      </c>
      <c r="F19852" s="42" t="s">
        <v>11029</v>
      </c>
    </row>
    <row r="19853" spans="1:6" x14ac:dyDescent="0.2">
      <c r="A19853" s="42" t="s">
        <v>5887</v>
      </c>
      <c r="B19853" s="42" t="s">
        <v>8462</v>
      </c>
      <c r="C19853">
        <v>2015</v>
      </c>
      <c r="D19853" s="42" t="s">
        <v>8694</v>
      </c>
      <c r="E19853" t="b">
        <v>0</v>
      </c>
      <c r="F19853" s="42" t="s">
        <v>11029</v>
      </c>
    </row>
    <row r="19854" spans="1:6" x14ac:dyDescent="0.2">
      <c r="A19854" s="42" t="s">
        <v>5887</v>
      </c>
      <c r="B19854" s="42" t="s">
        <v>8462</v>
      </c>
      <c r="C19854">
        <v>2016</v>
      </c>
      <c r="D19854" s="42" t="s">
        <v>9046</v>
      </c>
      <c r="E19854" t="b">
        <v>0</v>
      </c>
      <c r="F19854" s="42" t="s">
        <v>11029</v>
      </c>
    </row>
    <row r="19855" spans="1:6" x14ac:dyDescent="0.2">
      <c r="A19855" s="42" t="s">
        <v>5887</v>
      </c>
      <c r="B19855" s="42" t="s">
        <v>8462</v>
      </c>
      <c r="C19855">
        <v>2017</v>
      </c>
      <c r="D19855" s="42" t="s">
        <v>8639</v>
      </c>
      <c r="E19855" t="b">
        <v>0</v>
      </c>
      <c r="F19855" s="42" t="s">
        <v>11029</v>
      </c>
    </row>
    <row r="19856" spans="1:6" x14ac:dyDescent="0.2">
      <c r="A19856" s="42" t="s">
        <v>5887</v>
      </c>
      <c r="B19856" s="42" t="s">
        <v>8462</v>
      </c>
      <c r="C19856">
        <v>2018</v>
      </c>
      <c r="D19856" s="42" t="s">
        <v>8938</v>
      </c>
      <c r="E19856" t="b">
        <v>0</v>
      </c>
      <c r="F19856" s="42" t="s">
        <v>11029</v>
      </c>
    </row>
    <row r="19857" spans="1:6" x14ac:dyDescent="0.2">
      <c r="A19857" s="42" t="s">
        <v>5887</v>
      </c>
      <c r="B19857" s="42" t="s">
        <v>8462</v>
      </c>
      <c r="C19857">
        <v>2019</v>
      </c>
      <c r="D19857" s="42" t="s">
        <v>8652</v>
      </c>
      <c r="E19857" t="b">
        <v>0</v>
      </c>
      <c r="F19857" s="42" t="s">
        <v>11029</v>
      </c>
    </row>
    <row r="19858" spans="1:6" x14ac:dyDescent="0.2">
      <c r="A19858" s="42" t="s">
        <v>5887</v>
      </c>
      <c r="B19858" s="42" t="s">
        <v>8464</v>
      </c>
      <c r="C19858">
        <v>2013</v>
      </c>
      <c r="D19858" s="42" t="s">
        <v>9124</v>
      </c>
      <c r="E19858" t="b">
        <v>0</v>
      </c>
      <c r="F19858" s="42" t="s">
        <v>11029</v>
      </c>
    </row>
    <row r="19859" spans="1:6" x14ac:dyDescent="0.2">
      <c r="A19859" s="42" t="s">
        <v>5887</v>
      </c>
      <c r="B19859" s="42" t="s">
        <v>8464</v>
      </c>
      <c r="C19859">
        <v>2014</v>
      </c>
      <c r="D19859" s="42" t="s">
        <v>8817</v>
      </c>
      <c r="E19859" t="b">
        <v>0</v>
      </c>
      <c r="F19859" s="42" t="s">
        <v>11029</v>
      </c>
    </row>
    <row r="19860" spans="1:6" x14ac:dyDescent="0.2">
      <c r="A19860" s="42" t="s">
        <v>5887</v>
      </c>
      <c r="B19860" s="42" t="s">
        <v>8464</v>
      </c>
      <c r="C19860">
        <v>2015</v>
      </c>
      <c r="D19860" s="42" t="s">
        <v>8997</v>
      </c>
      <c r="E19860" t="b">
        <v>0</v>
      </c>
      <c r="F19860" s="42" t="s">
        <v>11029</v>
      </c>
    </row>
    <row r="19861" spans="1:6" x14ac:dyDescent="0.2">
      <c r="A19861" s="42" t="s">
        <v>5887</v>
      </c>
      <c r="B19861" s="42" t="s">
        <v>8464</v>
      </c>
      <c r="C19861">
        <v>2016</v>
      </c>
      <c r="D19861" s="42" t="s">
        <v>8595</v>
      </c>
      <c r="E19861" t="b">
        <v>0</v>
      </c>
      <c r="F19861" s="42" t="s">
        <v>11029</v>
      </c>
    </row>
    <row r="19862" spans="1:6" x14ac:dyDescent="0.2">
      <c r="A19862" s="42" t="s">
        <v>5887</v>
      </c>
      <c r="B19862" s="42" t="s">
        <v>8464</v>
      </c>
      <c r="C19862">
        <v>2017</v>
      </c>
      <c r="D19862" s="42" t="s">
        <v>8595</v>
      </c>
      <c r="E19862" t="b">
        <v>0</v>
      </c>
      <c r="F19862" s="42" t="s">
        <v>11029</v>
      </c>
    </row>
    <row r="19863" spans="1:6" x14ac:dyDescent="0.2">
      <c r="A19863" s="42" t="s">
        <v>5887</v>
      </c>
      <c r="B19863" s="42" t="s">
        <v>8464</v>
      </c>
      <c r="C19863">
        <v>2018</v>
      </c>
      <c r="D19863" s="42" t="s">
        <v>8595</v>
      </c>
      <c r="E19863" t="b">
        <v>0</v>
      </c>
      <c r="F19863" s="42" t="s">
        <v>11029</v>
      </c>
    </row>
    <row r="19864" spans="1:6" x14ac:dyDescent="0.2">
      <c r="A19864" s="42" t="s">
        <v>5887</v>
      </c>
      <c r="B19864" s="42" t="s">
        <v>8464</v>
      </c>
      <c r="C19864">
        <v>2019</v>
      </c>
      <c r="D19864" s="42" t="s">
        <v>8595</v>
      </c>
      <c r="E19864" t="b">
        <v>0</v>
      </c>
      <c r="F19864" s="42" t="s">
        <v>11029</v>
      </c>
    </row>
    <row r="19865" spans="1:6" x14ac:dyDescent="0.2">
      <c r="A19865" s="42" t="s">
        <v>5891</v>
      </c>
      <c r="B19865" s="42" t="s">
        <v>8454</v>
      </c>
      <c r="C19865">
        <v>2013</v>
      </c>
      <c r="D19865" s="42" t="s">
        <v>8609</v>
      </c>
      <c r="E19865" t="b">
        <v>0</v>
      </c>
      <c r="F19865" s="42" t="s">
        <v>11030</v>
      </c>
    </row>
    <row r="19866" spans="1:6" x14ac:dyDescent="0.2">
      <c r="A19866" s="42" t="s">
        <v>5891</v>
      </c>
      <c r="B19866" s="42" t="s">
        <v>8454</v>
      </c>
      <c r="C19866">
        <v>2014</v>
      </c>
      <c r="D19866" s="42" t="s">
        <v>8515</v>
      </c>
      <c r="E19866" t="b">
        <v>0</v>
      </c>
      <c r="F19866" s="42" t="s">
        <v>11030</v>
      </c>
    </row>
    <row r="19867" spans="1:6" x14ac:dyDescent="0.2">
      <c r="A19867" s="42" t="s">
        <v>5891</v>
      </c>
      <c r="B19867" s="42" t="s">
        <v>8454</v>
      </c>
      <c r="C19867">
        <v>2015</v>
      </c>
      <c r="D19867" s="42" t="s">
        <v>11031</v>
      </c>
      <c r="E19867" t="b">
        <v>0</v>
      </c>
      <c r="F19867" s="42" t="s">
        <v>11030</v>
      </c>
    </row>
    <row r="19868" spans="1:6" x14ac:dyDescent="0.2">
      <c r="A19868" s="42" t="s">
        <v>5891</v>
      </c>
      <c r="B19868" s="42" t="s">
        <v>8454</v>
      </c>
      <c r="C19868">
        <v>2016</v>
      </c>
      <c r="D19868" s="42" t="s">
        <v>11032</v>
      </c>
      <c r="E19868" t="b">
        <v>0</v>
      </c>
      <c r="F19868" s="42" t="s">
        <v>11030</v>
      </c>
    </row>
    <row r="19869" spans="1:6" x14ac:dyDescent="0.2">
      <c r="A19869" s="42" t="s">
        <v>5891</v>
      </c>
      <c r="B19869" s="42" t="s">
        <v>8454</v>
      </c>
      <c r="C19869">
        <v>2017</v>
      </c>
      <c r="D19869" s="42" t="s">
        <v>9948</v>
      </c>
      <c r="E19869" t="b">
        <v>0</v>
      </c>
      <c r="F19869" s="42" t="s">
        <v>11030</v>
      </c>
    </row>
    <row r="19870" spans="1:6" x14ac:dyDescent="0.2">
      <c r="A19870" s="42" t="s">
        <v>5891</v>
      </c>
      <c r="B19870" s="42" t="s">
        <v>8454</v>
      </c>
      <c r="C19870">
        <v>2018</v>
      </c>
      <c r="D19870" s="42" t="s">
        <v>11033</v>
      </c>
      <c r="E19870" t="b">
        <v>0</v>
      </c>
      <c r="F19870" s="42" t="s">
        <v>11030</v>
      </c>
    </row>
    <row r="19871" spans="1:6" x14ac:dyDescent="0.2">
      <c r="A19871" s="42" t="s">
        <v>5891</v>
      </c>
      <c r="B19871" s="42" t="s">
        <v>8454</v>
      </c>
      <c r="C19871">
        <v>2019</v>
      </c>
      <c r="D19871" s="42" t="s">
        <v>11034</v>
      </c>
      <c r="E19871" t="b">
        <v>0</v>
      </c>
      <c r="F19871" s="42" t="s">
        <v>11030</v>
      </c>
    </row>
    <row r="19872" spans="1:6" x14ac:dyDescent="0.2">
      <c r="A19872" s="42" t="s">
        <v>5891</v>
      </c>
      <c r="B19872" s="42" t="s">
        <v>8462</v>
      </c>
      <c r="C19872">
        <v>2013</v>
      </c>
      <c r="D19872" s="42" t="s">
        <v>8609</v>
      </c>
      <c r="E19872" t="b">
        <v>0</v>
      </c>
      <c r="F19872" s="42" t="s">
        <v>11030</v>
      </c>
    </row>
    <row r="19873" spans="1:6" x14ac:dyDescent="0.2">
      <c r="A19873" s="42" t="s">
        <v>5891</v>
      </c>
      <c r="B19873" s="42" t="s">
        <v>8462</v>
      </c>
      <c r="C19873">
        <v>2014</v>
      </c>
      <c r="D19873" s="42" t="s">
        <v>8515</v>
      </c>
      <c r="E19873" t="b">
        <v>0</v>
      </c>
      <c r="F19873" s="42" t="s">
        <v>11030</v>
      </c>
    </row>
    <row r="19874" spans="1:6" x14ac:dyDescent="0.2">
      <c r="A19874" s="42" t="s">
        <v>5891</v>
      </c>
      <c r="B19874" s="42" t="s">
        <v>8462</v>
      </c>
      <c r="C19874">
        <v>2015</v>
      </c>
      <c r="D19874" s="42" t="s">
        <v>11031</v>
      </c>
      <c r="E19874" t="b">
        <v>0</v>
      </c>
      <c r="F19874" s="42" t="s">
        <v>11030</v>
      </c>
    </row>
    <row r="19875" spans="1:6" x14ac:dyDescent="0.2">
      <c r="A19875" s="42" t="s">
        <v>5891</v>
      </c>
      <c r="B19875" s="42" t="s">
        <v>8462</v>
      </c>
      <c r="C19875">
        <v>2016</v>
      </c>
      <c r="D19875" s="42" t="s">
        <v>11032</v>
      </c>
      <c r="E19875" t="b">
        <v>0</v>
      </c>
      <c r="F19875" s="42" t="s">
        <v>11030</v>
      </c>
    </row>
    <row r="19876" spans="1:6" x14ac:dyDescent="0.2">
      <c r="A19876" s="42" t="s">
        <v>5891</v>
      </c>
      <c r="B19876" s="42" t="s">
        <v>8462</v>
      </c>
      <c r="C19876">
        <v>2017</v>
      </c>
      <c r="D19876" s="42" t="s">
        <v>9948</v>
      </c>
      <c r="E19876" t="b">
        <v>0</v>
      </c>
      <c r="F19876" s="42" t="s">
        <v>11030</v>
      </c>
    </row>
    <row r="19877" spans="1:6" x14ac:dyDescent="0.2">
      <c r="A19877" s="42" t="s">
        <v>5891</v>
      </c>
      <c r="B19877" s="42" t="s">
        <v>8462</v>
      </c>
      <c r="C19877">
        <v>2018</v>
      </c>
      <c r="D19877" s="42" t="s">
        <v>11033</v>
      </c>
      <c r="E19877" t="b">
        <v>0</v>
      </c>
      <c r="F19877" s="42" t="s">
        <v>11030</v>
      </c>
    </row>
    <row r="19878" spans="1:6" x14ac:dyDescent="0.2">
      <c r="A19878" s="42" t="s">
        <v>5891</v>
      </c>
      <c r="B19878" s="42" t="s">
        <v>8462</v>
      </c>
      <c r="C19878">
        <v>2019</v>
      </c>
      <c r="D19878" s="42" t="s">
        <v>11034</v>
      </c>
      <c r="E19878" t="b">
        <v>0</v>
      </c>
      <c r="F19878" s="42" t="s">
        <v>11030</v>
      </c>
    </row>
    <row r="19879" spans="1:6" x14ac:dyDescent="0.2">
      <c r="A19879" s="42" t="s">
        <v>5891</v>
      </c>
      <c r="B19879" s="42" t="s">
        <v>8464</v>
      </c>
      <c r="C19879">
        <v>2013</v>
      </c>
      <c r="D19879" s="42" t="s">
        <v>8496</v>
      </c>
      <c r="E19879" t="b">
        <v>0</v>
      </c>
      <c r="F19879" s="42" t="s">
        <v>11030</v>
      </c>
    </row>
    <row r="19880" spans="1:6" x14ac:dyDescent="0.2">
      <c r="A19880" s="42" t="s">
        <v>5891</v>
      </c>
      <c r="B19880" s="42" t="s">
        <v>8464</v>
      </c>
      <c r="C19880">
        <v>2014</v>
      </c>
      <c r="D19880" s="42" t="s">
        <v>8496</v>
      </c>
      <c r="E19880" t="b">
        <v>0</v>
      </c>
      <c r="F19880" s="42" t="s">
        <v>11030</v>
      </c>
    </row>
    <row r="19881" spans="1:6" x14ac:dyDescent="0.2">
      <c r="A19881" s="42" t="s">
        <v>5891</v>
      </c>
      <c r="B19881" s="42" t="s">
        <v>8464</v>
      </c>
      <c r="C19881">
        <v>2015</v>
      </c>
      <c r="D19881" s="42" t="s">
        <v>8496</v>
      </c>
      <c r="E19881" t="b">
        <v>0</v>
      </c>
      <c r="F19881" s="42" t="s">
        <v>11030</v>
      </c>
    </row>
    <row r="19882" spans="1:6" x14ac:dyDescent="0.2">
      <c r="A19882" s="42" t="s">
        <v>5891</v>
      </c>
      <c r="B19882" s="42" t="s">
        <v>8464</v>
      </c>
      <c r="C19882">
        <v>2016</v>
      </c>
      <c r="D19882" s="42" t="s">
        <v>8496</v>
      </c>
      <c r="E19882" t="b">
        <v>0</v>
      </c>
      <c r="F19882" s="42" t="s">
        <v>11030</v>
      </c>
    </row>
    <row r="19883" spans="1:6" x14ac:dyDescent="0.2">
      <c r="A19883" s="42" t="s">
        <v>5891</v>
      </c>
      <c r="B19883" s="42" t="s">
        <v>8464</v>
      </c>
      <c r="C19883">
        <v>2017</v>
      </c>
      <c r="D19883" s="42" t="s">
        <v>8496</v>
      </c>
      <c r="E19883" t="b">
        <v>0</v>
      </c>
      <c r="F19883" s="42" t="s">
        <v>11030</v>
      </c>
    </row>
    <row r="19884" spans="1:6" x14ac:dyDescent="0.2">
      <c r="A19884" s="42" t="s">
        <v>5891</v>
      </c>
      <c r="B19884" s="42" t="s">
        <v>8464</v>
      </c>
      <c r="C19884">
        <v>2018</v>
      </c>
      <c r="D19884" s="42" t="s">
        <v>8496</v>
      </c>
      <c r="E19884" t="b">
        <v>0</v>
      </c>
      <c r="F19884" s="42" t="s">
        <v>11030</v>
      </c>
    </row>
    <row r="19885" spans="1:6" x14ac:dyDescent="0.2">
      <c r="A19885" s="42" t="s">
        <v>5891</v>
      </c>
      <c r="B19885" s="42" t="s">
        <v>8464</v>
      </c>
      <c r="C19885">
        <v>2019</v>
      </c>
      <c r="D19885" s="42" t="s">
        <v>8482</v>
      </c>
      <c r="E19885" t="b">
        <v>0</v>
      </c>
      <c r="F19885" s="42" t="s">
        <v>11030</v>
      </c>
    </row>
    <row r="19886" spans="1:6" x14ac:dyDescent="0.2">
      <c r="A19886" s="42" t="s">
        <v>5893</v>
      </c>
      <c r="B19886" s="42" t="s">
        <v>8454</v>
      </c>
      <c r="C19886">
        <v>2013</v>
      </c>
      <c r="D19886" s="42" t="s">
        <v>10004</v>
      </c>
      <c r="E19886" t="b">
        <v>0</v>
      </c>
      <c r="F19886" s="42" t="s">
        <v>11035</v>
      </c>
    </row>
    <row r="19887" spans="1:6" x14ac:dyDescent="0.2">
      <c r="A19887" s="42" t="s">
        <v>5893</v>
      </c>
      <c r="B19887" s="42" t="s">
        <v>8454</v>
      </c>
      <c r="C19887">
        <v>2014</v>
      </c>
      <c r="D19887" s="42" t="s">
        <v>9094</v>
      </c>
      <c r="E19887" t="b">
        <v>0</v>
      </c>
      <c r="F19887" s="42" t="s">
        <v>11035</v>
      </c>
    </row>
    <row r="19888" spans="1:6" x14ac:dyDescent="0.2">
      <c r="A19888" s="42" t="s">
        <v>5893</v>
      </c>
      <c r="B19888" s="42" t="s">
        <v>8454</v>
      </c>
      <c r="C19888">
        <v>2015</v>
      </c>
      <c r="D19888" s="42" t="s">
        <v>9014</v>
      </c>
      <c r="E19888" t="b">
        <v>0</v>
      </c>
      <c r="F19888" s="42" t="s">
        <v>11035</v>
      </c>
    </row>
    <row r="19889" spans="1:6" x14ac:dyDescent="0.2">
      <c r="A19889" s="42" t="s">
        <v>5893</v>
      </c>
      <c r="B19889" s="42" t="s">
        <v>8454</v>
      </c>
      <c r="C19889">
        <v>2016</v>
      </c>
      <c r="D19889" s="42" t="s">
        <v>9015</v>
      </c>
      <c r="E19889" t="b">
        <v>0</v>
      </c>
      <c r="F19889" s="42" t="s">
        <v>11035</v>
      </c>
    </row>
    <row r="19890" spans="1:6" x14ac:dyDescent="0.2">
      <c r="A19890" s="42" t="s">
        <v>5893</v>
      </c>
      <c r="B19890" s="42" t="s">
        <v>8454</v>
      </c>
      <c r="C19890">
        <v>2017</v>
      </c>
      <c r="D19890" s="42" t="s">
        <v>8727</v>
      </c>
      <c r="E19890" t="b">
        <v>0</v>
      </c>
      <c r="F19890" s="42" t="s">
        <v>11035</v>
      </c>
    </row>
    <row r="19891" spans="1:6" x14ac:dyDescent="0.2">
      <c r="A19891" s="42" t="s">
        <v>5893</v>
      </c>
      <c r="B19891" s="42" t="s">
        <v>8454</v>
      </c>
      <c r="C19891">
        <v>2018</v>
      </c>
      <c r="D19891" s="42" t="s">
        <v>9014</v>
      </c>
      <c r="E19891" t="b">
        <v>0</v>
      </c>
      <c r="F19891" s="42" t="s">
        <v>11035</v>
      </c>
    </row>
    <row r="19892" spans="1:6" x14ac:dyDescent="0.2">
      <c r="A19892" s="42" t="s">
        <v>5893</v>
      </c>
      <c r="B19892" s="42" t="s">
        <v>8454</v>
      </c>
      <c r="C19892">
        <v>2019</v>
      </c>
      <c r="D19892" s="42" t="s">
        <v>8982</v>
      </c>
      <c r="E19892" t="b">
        <v>0</v>
      </c>
      <c r="F19892" s="42" t="s">
        <v>11035</v>
      </c>
    </row>
    <row r="19893" spans="1:6" x14ac:dyDescent="0.2">
      <c r="A19893" s="42" t="s">
        <v>5893</v>
      </c>
      <c r="B19893" s="42" t="s">
        <v>8462</v>
      </c>
      <c r="C19893">
        <v>2013</v>
      </c>
      <c r="D19893" s="42" t="s">
        <v>10004</v>
      </c>
      <c r="E19893" t="b">
        <v>0</v>
      </c>
      <c r="F19893" s="42" t="s">
        <v>11035</v>
      </c>
    </row>
    <row r="19894" spans="1:6" x14ac:dyDescent="0.2">
      <c r="A19894" s="42" t="s">
        <v>5893</v>
      </c>
      <c r="B19894" s="42" t="s">
        <v>8462</v>
      </c>
      <c r="C19894">
        <v>2014</v>
      </c>
      <c r="D19894" s="42" t="s">
        <v>9094</v>
      </c>
      <c r="E19894" t="b">
        <v>0</v>
      </c>
      <c r="F19894" s="42" t="s">
        <v>11035</v>
      </c>
    </row>
    <row r="19895" spans="1:6" x14ac:dyDescent="0.2">
      <c r="A19895" s="42" t="s">
        <v>5893</v>
      </c>
      <c r="B19895" s="42" t="s">
        <v>8462</v>
      </c>
      <c r="C19895">
        <v>2015</v>
      </c>
      <c r="D19895" s="42" t="s">
        <v>9014</v>
      </c>
      <c r="E19895" t="b">
        <v>0</v>
      </c>
      <c r="F19895" s="42" t="s">
        <v>11035</v>
      </c>
    </row>
    <row r="19896" spans="1:6" x14ac:dyDescent="0.2">
      <c r="A19896" s="42" t="s">
        <v>5893</v>
      </c>
      <c r="B19896" s="42" t="s">
        <v>8462</v>
      </c>
      <c r="C19896">
        <v>2016</v>
      </c>
      <c r="D19896" s="42" t="s">
        <v>9015</v>
      </c>
      <c r="E19896" t="b">
        <v>0</v>
      </c>
      <c r="F19896" s="42" t="s">
        <v>11035</v>
      </c>
    </row>
    <row r="19897" spans="1:6" x14ac:dyDescent="0.2">
      <c r="A19897" s="42" t="s">
        <v>5893</v>
      </c>
      <c r="B19897" s="42" t="s">
        <v>8462</v>
      </c>
      <c r="C19897">
        <v>2017</v>
      </c>
      <c r="D19897" s="42" t="s">
        <v>8727</v>
      </c>
      <c r="E19897" t="b">
        <v>0</v>
      </c>
      <c r="F19897" s="42" t="s">
        <v>11035</v>
      </c>
    </row>
    <row r="19898" spans="1:6" x14ac:dyDescent="0.2">
      <c r="A19898" s="42" t="s">
        <v>5893</v>
      </c>
      <c r="B19898" s="42" t="s">
        <v>8462</v>
      </c>
      <c r="C19898">
        <v>2018</v>
      </c>
      <c r="D19898" s="42" t="s">
        <v>9014</v>
      </c>
      <c r="E19898" t="b">
        <v>0</v>
      </c>
      <c r="F19898" s="42" t="s">
        <v>11035</v>
      </c>
    </row>
    <row r="19899" spans="1:6" x14ac:dyDescent="0.2">
      <c r="A19899" s="42" t="s">
        <v>5893</v>
      </c>
      <c r="B19899" s="42" t="s">
        <v>8462</v>
      </c>
      <c r="C19899">
        <v>2019</v>
      </c>
      <c r="D19899" s="42" t="s">
        <v>8982</v>
      </c>
      <c r="E19899" t="b">
        <v>0</v>
      </c>
      <c r="F19899" s="42" t="s">
        <v>11035</v>
      </c>
    </row>
    <row r="19900" spans="1:6" x14ac:dyDescent="0.2">
      <c r="A19900" s="42" t="s">
        <v>5893</v>
      </c>
      <c r="B19900" s="42" t="s">
        <v>8464</v>
      </c>
      <c r="C19900">
        <v>2013</v>
      </c>
      <c r="D19900" s="42" t="s">
        <v>8496</v>
      </c>
      <c r="E19900" t="b">
        <v>0</v>
      </c>
      <c r="F19900" s="42" t="s">
        <v>11035</v>
      </c>
    </row>
    <row r="19901" spans="1:6" x14ac:dyDescent="0.2">
      <c r="A19901" s="42" t="s">
        <v>5893</v>
      </c>
      <c r="B19901" s="42" t="s">
        <v>8464</v>
      </c>
      <c r="C19901">
        <v>2014</v>
      </c>
      <c r="D19901" s="42" t="s">
        <v>8653</v>
      </c>
      <c r="E19901" t="b">
        <v>0</v>
      </c>
      <c r="F19901" s="42" t="s">
        <v>11035</v>
      </c>
    </row>
    <row r="19902" spans="1:6" x14ac:dyDescent="0.2">
      <c r="A19902" s="42" t="s">
        <v>5893</v>
      </c>
      <c r="B19902" s="42" t="s">
        <v>8464</v>
      </c>
      <c r="C19902">
        <v>2015</v>
      </c>
      <c r="D19902" s="42" t="s">
        <v>8499</v>
      </c>
      <c r="E19902" t="b">
        <v>0</v>
      </c>
      <c r="F19902" s="42" t="s">
        <v>11035</v>
      </c>
    </row>
    <row r="19903" spans="1:6" x14ac:dyDescent="0.2">
      <c r="A19903" s="42" t="s">
        <v>5893</v>
      </c>
      <c r="B19903" s="42" t="s">
        <v>8464</v>
      </c>
      <c r="C19903">
        <v>2016</v>
      </c>
      <c r="D19903" s="42" t="s">
        <v>8699</v>
      </c>
      <c r="E19903" t="b">
        <v>0</v>
      </c>
      <c r="F19903" s="42" t="s">
        <v>11035</v>
      </c>
    </row>
    <row r="19904" spans="1:6" x14ac:dyDescent="0.2">
      <c r="A19904" s="42" t="s">
        <v>5893</v>
      </c>
      <c r="B19904" s="42" t="s">
        <v>8464</v>
      </c>
      <c r="C19904">
        <v>2017</v>
      </c>
      <c r="D19904" s="42" t="s">
        <v>8686</v>
      </c>
      <c r="E19904" t="b">
        <v>0</v>
      </c>
      <c r="F19904" s="42" t="s">
        <v>11035</v>
      </c>
    </row>
    <row r="19905" spans="1:6" x14ac:dyDescent="0.2">
      <c r="A19905" s="42" t="s">
        <v>5893</v>
      </c>
      <c r="B19905" s="42" t="s">
        <v>8464</v>
      </c>
      <c r="C19905">
        <v>2018</v>
      </c>
      <c r="D19905" s="42" t="s">
        <v>8682</v>
      </c>
      <c r="E19905" t="b">
        <v>0</v>
      </c>
      <c r="F19905" s="42" t="s">
        <v>11035</v>
      </c>
    </row>
    <row r="19906" spans="1:6" x14ac:dyDescent="0.2">
      <c r="A19906" s="42" t="s">
        <v>5893</v>
      </c>
      <c r="B19906" s="42" t="s">
        <v>8464</v>
      </c>
      <c r="C19906">
        <v>2019</v>
      </c>
      <c r="D19906" s="42" t="s">
        <v>8682</v>
      </c>
      <c r="E19906" t="b">
        <v>0</v>
      </c>
      <c r="F19906" s="42" t="s">
        <v>11035</v>
      </c>
    </row>
    <row r="19907" spans="1:6" x14ac:dyDescent="0.2">
      <c r="A19907" s="42" t="s">
        <v>5897</v>
      </c>
      <c r="B19907" s="42" t="s">
        <v>8454</v>
      </c>
      <c r="C19907">
        <v>2010</v>
      </c>
      <c r="D19907" s="42" t="s">
        <v>8687</v>
      </c>
      <c r="E19907" t="b">
        <v>0</v>
      </c>
      <c r="F19907" s="42" t="s">
        <v>8688</v>
      </c>
    </row>
    <row r="19908" spans="1:6" x14ac:dyDescent="0.2">
      <c r="A19908" s="42" t="s">
        <v>5897</v>
      </c>
      <c r="B19908" s="42" t="s">
        <v>8454</v>
      </c>
      <c r="C19908">
        <v>2011</v>
      </c>
      <c r="D19908" s="42" t="s">
        <v>8689</v>
      </c>
      <c r="E19908" t="b">
        <v>0</v>
      </c>
      <c r="F19908" s="42" t="s">
        <v>8688</v>
      </c>
    </row>
    <row r="19909" spans="1:6" x14ac:dyDescent="0.2">
      <c r="A19909" s="42" t="s">
        <v>5897</v>
      </c>
      <c r="B19909" s="42" t="s">
        <v>8454</v>
      </c>
      <c r="C19909">
        <v>2012</v>
      </c>
      <c r="D19909" s="42" t="s">
        <v>8457</v>
      </c>
      <c r="E19909" t="b">
        <v>0</v>
      </c>
      <c r="F19909" s="42" t="s">
        <v>8688</v>
      </c>
    </row>
    <row r="19910" spans="1:6" x14ac:dyDescent="0.2">
      <c r="A19910" s="42" t="s">
        <v>5897</v>
      </c>
      <c r="B19910" s="42" t="s">
        <v>8454</v>
      </c>
      <c r="C19910">
        <v>2013</v>
      </c>
      <c r="D19910" s="42" t="s">
        <v>8690</v>
      </c>
      <c r="E19910" t="b">
        <v>0</v>
      </c>
      <c r="F19910" s="42" t="s">
        <v>8688</v>
      </c>
    </row>
    <row r="19911" spans="1:6" x14ac:dyDescent="0.2">
      <c r="A19911" s="42" t="s">
        <v>5897</v>
      </c>
      <c r="B19911" s="42" t="s">
        <v>8454</v>
      </c>
      <c r="C19911">
        <v>2014</v>
      </c>
      <c r="D19911" s="42" t="s">
        <v>8691</v>
      </c>
      <c r="E19911" t="b">
        <v>0</v>
      </c>
      <c r="F19911" s="42" t="s">
        <v>8688</v>
      </c>
    </row>
    <row r="19912" spans="1:6" x14ac:dyDescent="0.2">
      <c r="A19912" s="42" t="s">
        <v>5897</v>
      </c>
      <c r="B19912" s="42" t="s">
        <v>8454</v>
      </c>
      <c r="C19912">
        <v>2015</v>
      </c>
      <c r="D19912" s="42" t="s">
        <v>8692</v>
      </c>
      <c r="E19912" t="b">
        <v>0</v>
      </c>
      <c r="F19912" s="42" t="s">
        <v>8688</v>
      </c>
    </row>
    <row r="19913" spans="1:6" x14ac:dyDescent="0.2">
      <c r="A19913" s="42" t="s">
        <v>5897</v>
      </c>
      <c r="B19913" s="42" t="s">
        <v>8454</v>
      </c>
      <c r="C19913">
        <v>2016</v>
      </c>
      <c r="D19913" s="42" t="s">
        <v>8693</v>
      </c>
      <c r="E19913" t="b">
        <v>0</v>
      </c>
      <c r="F19913" s="42" t="s">
        <v>8688</v>
      </c>
    </row>
    <row r="19914" spans="1:6" x14ac:dyDescent="0.2">
      <c r="A19914" s="42" t="s">
        <v>5897</v>
      </c>
      <c r="B19914" s="42" t="s">
        <v>8462</v>
      </c>
      <c r="C19914">
        <v>2010</v>
      </c>
      <c r="D19914" s="42" t="s">
        <v>8687</v>
      </c>
      <c r="E19914" t="b">
        <v>0</v>
      </c>
      <c r="F19914" s="42" t="s">
        <v>8688</v>
      </c>
    </row>
    <row r="19915" spans="1:6" x14ac:dyDescent="0.2">
      <c r="A19915" s="42" t="s">
        <v>5897</v>
      </c>
      <c r="B19915" s="42" t="s">
        <v>8462</v>
      </c>
      <c r="C19915">
        <v>2011</v>
      </c>
      <c r="D19915" s="42" t="s">
        <v>8689</v>
      </c>
      <c r="E19915" t="b">
        <v>0</v>
      </c>
      <c r="F19915" s="42" t="s">
        <v>8688</v>
      </c>
    </row>
    <row r="19916" spans="1:6" x14ac:dyDescent="0.2">
      <c r="A19916" s="42" t="s">
        <v>5897</v>
      </c>
      <c r="B19916" s="42" t="s">
        <v>8462</v>
      </c>
      <c r="C19916">
        <v>2012</v>
      </c>
      <c r="D19916" s="42" t="s">
        <v>8457</v>
      </c>
      <c r="E19916" t="b">
        <v>0</v>
      </c>
      <c r="F19916" s="42" t="s">
        <v>8688</v>
      </c>
    </row>
    <row r="19917" spans="1:6" x14ac:dyDescent="0.2">
      <c r="A19917" s="42" t="s">
        <v>5897</v>
      </c>
      <c r="B19917" s="42" t="s">
        <v>8462</v>
      </c>
      <c r="C19917">
        <v>2013</v>
      </c>
      <c r="D19917" s="42" t="s">
        <v>8694</v>
      </c>
      <c r="E19917" t="b">
        <v>0</v>
      </c>
      <c r="F19917" s="42" t="s">
        <v>8688</v>
      </c>
    </row>
    <row r="19918" spans="1:6" x14ac:dyDescent="0.2">
      <c r="A19918" s="42" t="s">
        <v>5897</v>
      </c>
      <c r="B19918" s="42" t="s">
        <v>8462</v>
      </c>
      <c r="C19918">
        <v>2014</v>
      </c>
      <c r="D19918" s="42" t="s">
        <v>8691</v>
      </c>
      <c r="E19918" t="b">
        <v>0</v>
      </c>
      <c r="F19918" s="42" t="s">
        <v>8688</v>
      </c>
    </row>
    <row r="19919" spans="1:6" x14ac:dyDescent="0.2">
      <c r="A19919" s="42" t="s">
        <v>5897</v>
      </c>
      <c r="B19919" s="42" t="s">
        <v>8462</v>
      </c>
      <c r="C19919">
        <v>2015</v>
      </c>
      <c r="D19919" s="42" t="s">
        <v>8692</v>
      </c>
      <c r="E19919" t="b">
        <v>0</v>
      </c>
      <c r="F19919" s="42" t="s">
        <v>8688</v>
      </c>
    </row>
    <row r="19920" spans="1:6" x14ac:dyDescent="0.2">
      <c r="A19920" s="42" t="s">
        <v>5897</v>
      </c>
      <c r="B19920" s="42" t="s">
        <v>8462</v>
      </c>
      <c r="C19920">
        <v>2016</v>
      </c>
      <c r="D19920" s="42" t="s">
        <v>8693</v>
      </c>
      <c r="E19920" t="b">
        <v>0</v>
      </c>
      <c r="F19920" s="42" t="s">
        <v>8688</v>
      </c>
    </row>
    <row r="19921" spans="1:6" x14ac:dyDescent="0.2">
      <c r="A19921" s="42" t="s">
        <v>5897</v>
      </c>
      <c r="B19921" s="42" t="s">
        <v>8464</v>
      </c>
      <c r="C19921">
        <v>2010</v>
      </c>
      <c r="D19921" s="42" t="s">
        <v>8547</v>
      </c>
      <c r="E19921" t="b">
        <v>0</v>
      </c>
      <c r="F19921" s="42" t="s">
        <v>8688</v>
      </c>
    </row>
    <row r="19922" spans="1:6" x14ac:dyDescent="0.2">
      <c r="A19922" s="42" t="s">
        <v>5897</v>
      </c>
      <c r="B19922" s="42" t="s">
        <v>8464</v>
      </c>
      <c r="C19922">
        <v>2011</v>
      </c>
      <c r="D19922" s="42" t="s">
        <v>8695</v>
      </c>
      <c r="E19922" t="b">
        <v>0</v>
      </c>
      <c r="F19922" s="42" t="s">
        <v>8688</v>
      </c>
    </row>
    <row r="19923" spans="1:6" x14ac:dyDescent="0.2">
      <c r="A19923" s="42" t="s">
        <v>5897</v>
      </c>
      <c r="B19923" s="42" t="s">
        <v>8464</v>
      </c>
      <c r="C19923">
        <v>2012</v>
      </c>
      <c r="D19923" s="42" t="s">
        <v>8696</v>
      </c>
      <c r="E19923" t="b">
        <v>0</v>
      </c>
      <c r="F19923" s="42" t="s">
        <v>8688</v>
      </c>
    </row>
    <row r="19924" spans="1:6" x14ac:dyDescent="0.2">
      <c r="A19924" s="42" t="s">
        <v>5897</v>
      </c>
      <c r="B19924" s="42" t="s">
        <v>8464</v>
      </c>
      <c r="C19924">
        <v>2013</v>
      </c>
      <c r="D19924" s="42" t="s">
        <v>8697</v>
      </c>
      <c r="E19924" t="b">
        <v>0</v>
      </c>
      <c r="F19924" s="42" t="s">
        <v>8688</v>
      </c>
    </row>
    <row r="19925" spans="1:6" x14ac:dyDescent="0.2">
      <c r="A19925" s="42" t="s">
        <v>5897</v>
      </c>
      <c r="B19925" s="42" t="s">
        <v>8464</v>
      </c>
      <c r="C19925">
        <v>2014</v>
      </c>
      <c r="D19925" s="42" t="s">
        <v>8460</v>
      </c>
      <c r="E19925" t="b">
        <v>0</v>
      </c>
      <c r="F19925" s="42" t="s">
        <v>8688</v>
      </c>
    </row>
    <row r="19926" spans="1:6" x14ac:dyDescent="0.2">
      <c r="A19926" s="42" t="s">
        <v>5897</v>
      </c>
      <c r="B19926" s="42" t="s">
        <v>8464</v>
      </c>
      <c r="C19926">
        <v>2015</v>
      </c>
      <c r="D19926" s="42" t="s">
        <v>8698</v>
      </c>
      <c r="E19926" t="b">
        <v>0</v>
      </c>
      <c r="F19926" s="42" t="s">
        <v>8688</v>
      </c>
    </row>
    <row r="19927" spans="1:6" x14ac:dyDescent="0.2">
      <c r="A19927" s="42" t="s">
        <v>5897</v>
      </c>
      <c r="B19927" s="42" t="s">
        <v>8464</v>
      </c>
      <c r="C19927">
        <v>2016</v>
      </c>
      <c r="D19927" s="42" t="s">
        <v>8699</v>
      </c>
      <c r="E19927" t="b">
        <v>0</v>
      </c>
      <c r="F19927" s="42" t="s">
        <v>8688</v>
      </c>
    </row>
    <row r="19928" spans="1:6" x14ac:dyDescent="0.2">
      <c r="A19928" s="42" t="s">
        <v>5899</v>
      </c>
      <c r="B19928" s="42" t="s">
        <v>8454</v>
      </c>
      <c r="C19928">
        <v>2013</v>
      </c>
      <c r="D19928" s="42" t="s">
        <v>9046</v>
      </c>
      <c r="E19928" t="b">
        <v>0</v>
      </c>
      <c r="F19928" s="42" t="s">
        <v>11029</v>
      </c>
    </row>
    <row r="19929" spans="1:6" x14ac:dyDescent="0.2">
      <c r="A19929" s="42" t="s">
        <v>5899</v>
      </c>
      <c r="B19929" s="42" t="s">
        <v>8454</v>
      </c>
      <c r="C19929">
        <v>2014</v>
      </c>
      <c r="D19929" s="42" t="s">
        <v>8722</v>
      </c>
      <c r="E19929" t="b">
        <v>0</v>
      </c>
      <c r="F19929" s="42" t="s">
        <v>11029</v>
      </c>
    </row>
    <row r="19930" spans="1:6" x14ac:dyDescent="0.2">
      <c r="A19930" s="42" t="s">
        <v>5899</v>
      </c>
      <c r="B19930" s="42" t="s">
        <v>8454</v>
      </c>
      <c r="C19930">
        <v>2015</v>
      </c>
      <c r="D19930" s="42" t="s">
        <v>8694</v>
      </c>
      <c r="E19930" t="b">
        <v>0</v>
      </c>
      <c r="F19930" s="42" t="s">
        <v>11029</v>
      </c>
    </row>
    <row r="19931" spans="1:6" x14ac:dyDescent="0.2">
      <c r="A19931" s="42" t="s">
        <v>5899</v>
      </c>
      <c r="B19931" s="42" t="s">
        <v>8454</v>
      </c>
      <c r="C19931">
        <v>2016</v>
      </c>
      <c r="D19931" s="42" t="s">
        <v>9046</v>
      </c>
      <c r="E19931" t="b">
        <v>0</v>
      </c>
      <c r="F19931" s="42" t="s">
        <v>11029</v>
      </c>
    </row>
    <row r="19932" spans="1:6" x14ac:dyDescent="0.2">
      <c r="A19932" s="42" t="s">
        <v>5899</v>
      </c>
      <c r="B19932" s="42" t="s">
        <v>8454</v>
      </c>
      <c r="C19932">
        <v>2017</v>
      </c>
      <c r="D19932" s="42" t="s">
        <v>8639</v>
      </c>
      <c r="E19932" t="b">
        <v>0</v>
      </c>
      <c r="F19932" s="42" t="s">
        <v>11029</v>
      </c>
    </row>
    <row r="19933" spans="1:6" x14ac:dyDescent="0.2">
      <c r="A19933" s="42" t="s">
        <v>5899</v>
      </c>
      <c r="B19933" s="42" t="s">
        <v>8454</v>
      </c>
      <c r="C19933">
        <v>2018</v>
      </c>
      <c r="D19933" s="42" t="s">
        <v>8938</v>
      </c>
      <c r="E19933" t="b">
        <v>0</v>
      </c>
      <c r="F19933" s="42" t="s">
        <v>11029</v>
      </c>
    </row>
    <row r="19934" spans="1:6" x14ac:dyDescent="0.2">
      <c r="A19934" s="42" t="s">
        <v>5899</v>
      </c>
      <c r="B19934" s="42" t="s">
        <v>8454</v>
      </c>
      <c r="C19934">
        <v>2019</v>
      </c>
      <c r="D19934" s="42" t="s">
        <v>8652</v>
      </c>
      <c r="E19934" t="b">
        <v>0</v>
      </c>
      <c r="F19934" s="42" t="s">
        <v>11029</v>
      </c>
    </row>
    <row r="19935" spans="1:6" x14ac:dyDescent="0.2">
      <c r="A19935" s="42" t="s">
        <v>5899</v>
      </c>
      <c r="B19935" s="42" t="s">
        <v>8462</v>
      </c>
      <c r="C19935">
        <v>2013</v>
      </c>
      <c r="D19935" s="42" t="s">
        <v>9046</v>
      </c>
      <c r="E19935" t="b">
        <v>0</v>
      </c>
      <c r="F19935" s="42" t="s">
        <v>11029</v>
      </c>
    </row>
    <row r="19936" spans="1:6" x14ac:dyDescent="0.2">
      <c r="A19936" s="42" t="s">
        <v>5899</v>
      </c>
      <c r="B19936" s="42" t="s">
        <v>8462</v>
      </c>
      <c r="C19936">
        <v>2014</v>
      </c>
      <c r="D19936" s="42" t="s">
        <v>8722</v>
      </c>
      <c r="E19936" t="b">
        <v>0</v>
      </c>
      <c r="F19936" s="42" t="s">
        <v>11029</v>
      </c>
    </row>
    <row r="19937" spans="1:6" x14ac:dyDescent="0.2">
      <c r="A19937" s="42" t="s">
        <v>5899</v>
      </c>
      <c r="B19937" s="42" t="s">
        <v>8462</v>
      </c>
      <c r="C19937">
        <v>2015</v>
      </c>
      <c r="D19937" s="42" t="s">
        <v>8694</v>
      </c>
      <c r="E19937" t="b">
        <v>0</v>
      </c>
      <c r="F19937" s="42" t="s">
        <v>11029</v>
      </c>
    </row>
    <row r="19938" spans="1:6" x14ac:dyDescent="0.2">
      <c r="A19938" s="42" t="s">
        <v>5899</v>
      </c>
      <c r="B19938" s="42" t="s">
        <v>8462</v>
      </c>
      <c r="C19938">
        <v>2016</v>
      </c>
      <c r="D19938" s="42" t="s">
        <v>9046</v>
      </c>
      <c r="E19938" t="b">
        <v>0</v>
      </c>
      <c r="F19938" s="42" t="s">
        <v>11029</v>
      </c>
    </row>
    <row r="19939" spans="1:6" x14ac:dyDescent="0.2">
      <c r="A19939" s="42" t="s">
        <v>5899</v>
      </c>
      <c r="B19939" s="42" t="s">
        <v>8462</v>
      </c>
      <c r="C19939">
        <v>2017</v>
      </c>
      <c r="D19939" s="42" t="s">
        <v>8639</v>
      </c>
      <c r="E19939" t="b">
        <v>0</v>
      </c>
      <c r="F19939" s="42" t="s">
        <v>11029</v>
      </c>
    </row>
    <row r="19940" spans="1:6" x14ac:dyDescent="0.2">
      <c r="A19940" s="42" t="s">
        <v>5899</v>
      </c>
      <c r="B19940" s="42" t="s">
        <v>8462</v>
      </c>
      <c r="C19940">
        <v>2018</v>
      </c>
      <c r="D19940" s="42" t="s">
        <v>8938</v>
      </c>
      <c r="E19940" t="b">
        <v>0</v>
      </c>
      <c r="F19940" s="42" t="s">
        <v>11029</v>
      </c>
    </row>
    <row r="19941" spans="1:6" x14ac:dyDescent="0.2">
      <c r="A19941" s="42" t="s">
        <v>5899</v>
      </c>
      <c r="B19941" s="42" t="s">
        <v>8462</v>
      </c>
      <c r="C19941">
        <v>2019</v>
      </c>
      <c r="D19941" s="42" t="s">
        <v>8652</v>
      </c>
      <c r="E19941" t="b">
        <v>0</v>
      </c>
      <c r="F19941" s="42" t="s">
        <v>11029</v>
      </c>
    </row>
    <row r="19942" spans="1:6" x14ac:dyDescent="0.2">
      <c r="A19942" s="42" t="s">
        <v>5899</v>
      </c>
      <c r="B19942" s="42" t="s">
        <v>8464</v>
      </c>
      <c r="C19942">
        <v>2013</v>
      </c>
      <c r="D19942" s="42" t="s">
        <v>9124</v>
      </c>
      <c r="E19942" t="b">
        <v>0</v>
      </c>
      <c r="F19942" s="42" t="s">
        <v>11029</v>
      </c>
    </row>
    <row r="19943" spans="1:6" x14ac:dyDescent="0.2">
      <c r="A19943" s="42" t="s">
        <v>5899</v>
      </c>
      <c r="B19943" s="42" t="s">
        <v>8464</v>
      </c>
      <c r="C19943">
        <v>2014</v>
      </c>
      <c r="D19943" s="42" t="s">
        <v>8817</v>
      </c>
      <c r="E19943" t="b">
        <v>0</v>
      </c>
      <c r="F19943" s="42" t="s">
        <v>11029</v>
      </c>
    </row>
    <row r="19944" spans="1:6" x14ac:dyDescent="0.2">
      <c r="A19944" s="42" t="s">
        <v>5899</v>
      </c>
      <c r="B19944" s="42" t="s">
        <v>8464</v>
      </c>
      <c r="C19944">
        <v>2015</v>
      </c>
      <c r="D19944" s="42" t="s">
        <v>8997</v>
      </c>
      <c r="E19944" t="b">
        <v>0</v>
      </c>
      <c r="F19944" s="42" t="s">
        <v>11029</v>
      </c>
    </row>
    <row r="19945" spans="1:6" x14ac:dyDescent="0.2">
      <c r="A19945" s="42" t="s">
        <v>5899</v>
      </c>
      <c r="B19945" s="42" t="s">
        <v>8464</v>
      </c>
      <c r="C19945">
        <v>2016</v>
      </c>
      <c r="D19945" s="42" t="s">
        <v>8595</v>
      </c>
      <c r="E19945" t="b">
        <v>0</v>
      </c>
      <c r="F19945" s="42" t="s">
        <v>11029</v>
      </c>
    </row>
    <row r="19946" spans="1:6" x14ac:dyDescent="0.2">
      <c r="A19946" s="42" t="s">
        <v>5899</v>
      </c>
      <c r="B19946" s="42" t="s">
        <v>8464</v>
      </c>
      <c r="C19946">
        <v>2017</v>
      </c>
      <c r="D19946" s="42" t="s">
        <v>8595</v>
      </c>
      <c r="E19946" t="b">
        <v>0</v>
      </c>
      <c r="F19946" s="42" t="s">
        <v>11029</v>
      </c>
    </row>
    <row r="19947" spans="1:6" x14ac:dyDescent="0.2">
      <c r="A19947" s="42" t="s">
        <v>5899</v>
      </c>
      <c r="B19947" s="42" t="s">
        <v>8464</v>
      </c>
      <c r="C19947">
        <v>2018</v>
      </c>
      <c r="D19947" s="42" t="s">
        <v>8595</v>
      </c>
      <c r="E19947" t="b">
        <v>0</v>
      </c>
      <c r="F19947" s="42" t="s">
        <v>11029</v>
      </c>
    </row>
    <row r="19948" spans="1:6" x14ac:dyDescent="0.2">
      <c r="A19948" s="42" t="s">
        <v>5899</v>
      </c>
      <c r="B19948" s="42" t="s">
        <v>8464</v>
      </c>
      <c r="C19948">
        <v>2019</v>
      </c>
      <c r="D19948" s="42" t="s">
        <v>8595</v>
      </c>
      <c r="E19948" t="b">
        <v>0</v>
      </c>
      <c r="F19948" s="42" t="s">
        <v>11029</v>
      </c>
    </row>
    <row r="19949" spans="1:6" x14ac:dyDescent="0.2">
      <c r="A19949" s="42" t="s">
        <v>5901</v>
      </c>
      <c r="B19949" s="42" t="s">
        <v>8454</v>
      </c>
      <c r="C19949">
        <v>2013</v>
      </c>
      <c r="D19949" s="42" t="s">
        <v>8699</v>
      </c>
      <c r="E19949" t="b">
        <v>0</v>
      </c>
      <c r="F19949" s="42" t="s">
        <v>10970</v>
      </c>
    </row>
    <row r="19950" spans="1:6" x14ac:dyDescent="0.2">
      <c r="A19950" s="42" t="s">
        <v>5901</v>
      </c>
      <c r="B19950" s="42" t="s">
        <v>8454</v>
      </c>
      <c r="C19950">
        <v>2014</v>
      </c>
      <c r="D19950" s="42" t="s">
        <v>9117</v>
      </c>
      <c r="E19950" t="b">
        <v>0</v>
      </c>
      <c r="F19950" s="42" t="s">
        <v>10970</v>
      </c>
    </row>
    <row r="19951" spans="1:6" x14ac:dyDescent="0.2">
      <c r="A19951" s="42" t="s">
        <v>5901</v>
      </c>
      <c r="B19951" s="42" t="s">
        <v>8454</v>
      </c>
      <c r="C19951">
        <v>2015</v>
      </c>
      <c r="D19951" s="42" t="s">
        <v>8981</v>
      </c>
      <c r="E19951" t="b">
        <v>0</v>
      </c>
      <c r="F19951" s="42" t="s">
        <v>10970</v>
      </c>
    </row>
    <row r="19952" spans="1:6" x14ac:dyDescent="0.2">
      <c r="A19952" s="42" t="s">
        <v>5901</v>
      </c>
      <c r="B19952" s="42" t="s">
        <v>8454</v>
      </c>
      <c r="C19952">
        <v>2016</v>
      </c>
      <c r="D19952" s="42" t="s">
        <v>8596</v>
      </c>
      <c r="E19952" t="b">
        <v>0</v>
      </c>
      <c r="F19952" s="42" t="s">
        <v>10970</v>
      </c>
    </row>
    <row r="19953" spans="1:6" x14ac:dyDescent="0.2">
      <c r="A19953" s="42" t="s">
        <v>5901</v>
      </c>
      <c r="B19953" s="42" t="s">
        <v>8454</v>
      </c>
      <c r="C19953">
        <v>2017</v>
      </c>
      <c r="D19953" s="42" t="s">
        <v>8978</v>
      </c>
      <c r="E19953" t="b">
        <v>0</v>
      </c>
      <c r="F19953" s="42" t="s">
        <v>10970</v>
      </c>
    </row>
    <row r="19954" spans="1:6" x14ac:dyDescent="0.2">
      <c r="A19954" s="42" t="s">
        <v>5901</v>
      </c>
      <c r="B19954" s="42" t="s">
        <v>8454</v>
      </c>
      <c r="C19954">
        <v>2018</v>
      </c>
      <c r="D19954" s="42" t="s">
        <v>4381</v>
      </c>
      <c r="E19954" t="b">
        <v>0</v>
      </c>
      <c r="F19954" s="42" t="s">
        <v>10970</v>
      </c>
    </row>
    <row r="19955" spans="1:6" x14ac:dyDescent="0.2">
      <c r="A19955" s="42" t="s">
        <v>5901</v>
      </c>
      <c r="B19955" s="42" t="s">
        <v>8454</v>
      </c>
      <c r="C19955">
        <v>2019</v>
      </c>
      <c r="D19955" s="42" t="s">
        <v>8939</v>
      </c>
      <c r="E19955" t="b">
        <v>0</v>
      </c>
      <c r="F19955" s="42" t="s">
        <v>10970</v>
      </c>
    </row>
    <row r="19956" spans="1:6" x14ac:dyDescent="0.2">
      <c r="A19956" s="42" t="s">
        <v>5901</v>
      </c>
      <c r="B19956" s="42" t="s">
        <v>8462</v>
      </c>
      <c r="C19956">
        <v>2013</v>
      </c>
      <c r="D19956" s="42" t="s">
        <v>8699</v>
      </c>
      <c r="E19956" t="b">
        <v>0</v>
      </c>
      <c r="F19956" s="42" t="s">
        <v>10970</v>
      </c>
    </row>
    <row r="19957" spans="1:6" x14ac:dyDescent="0.2">
      <c r="A19957" s="42" t="s">
        <v>5901</v>
      </c>
      <c r="B19957" s="42" t="s">
        <v>8462</v>
      </c>
      <c r="C19957">
        <v>2014</v>
      </c>
      <c r="D19957" s="42" t="s">
        <v>9117</v>
      </c>
      <c r="E19957" t="b">
        <v>0</v>
      </c>
      <c r="F19957" s="42" t="s">
        <v>10970</v>
      </c>
    </row>
    <row r="19958" spans="1:6" x14ac:dyDescent="0.2">
      <c r="A19958" s="42" t="s">
        <v>5901</v>
      </c>
      <c r="B19958" s="42" t="s">
        <v>8462</v>
      </c>
      <c r="C19958">
        <v>2015</v>
      </c>
      <c r="D19958" s="42" t="s">
        <v>8981</v>
      </c>
      <c r="E19958" t="b">
        <v>0</v>
      </c>
      <c r="F19958" s="42" t="s">
        <v>10970</v>
      </c>
    </row>
    <row r="19959" spans="1:6" x14ac:dyDescent="0.2">
      <c r="A19959" s="42" t="s">
        <v>5901</v>
      </c>
      <c r="B19959" s="42" t="s">
        <v>8462</v>
      </c>
      <c r="C19959">
        <v>2016</v>
      </c>
      <c r="D19959" s="42" t="s">
        <v>8596</v>
      </c>
      <c r="E19959" t="b">
        <v>0</v>
      </c>
      <c r="F19959" s="42" t="s">
        <v>10970</v>
      </c>
    </row>
    <row r="19960" spans="1:6" x14ac:dyDescent="0.2">
      <c r="A19960" s="42" t="s">
        <v>5901</v>
      </c>
      <c r="B19960" s="42" t="s">
        <v>8462</v>
      </c>
      <c r="C19960">
        <v>2017</v>
      </c>
      <c r="D19960" s="42" t="s">
        <v>8726</v>
      </c>
      <c r="E19960" t="b">
        <v>0</v>
      </c>
      <c r="F19960" s="42" t="s">
        <v>10970</v>
      </c>
    </row>
    <row r="19961" spans="1:6" x14ac:dyDescent="0.2">
      <c r="A19961" s="42" t="s">
        <v>5901</v>
      </c>
      <c r="B19961" s="42" t="s">
        <v>8462</v>
      </c>
      <c r="C19961">
        <v>2018</v>
      </c>
      <c r="D19961" s="42" t="s">
        <v>9148</v>
      </c>
      <c r="E19961" t="b">
        <v>0</v>
      </c>
      <c r="F19961" s="42" t="s">
        <v>10970</v>
      </c>
    </row>
    <row r="19962" spans="1:6" x14ac:dyDescent="0.2">
      <c r="A19962" s="42" t="s">
        <v>5901</v>
      </c>
      <c r="B19962" s="42" t="s">
        <v>8462</v>
      </c>
      <c r="C19962">
        <v>2019</v>
      </c>
      <c r="D19962" s="42" t="s">
        <v>8939</v>
      </c>
      <c r="E19962" t="b">
        <v>0</v>
      </c>
      <c r="F19962" s="42" t="s">
        <v>10970</v>
      </c>
    </row>
    <row r="19963" spans="1:6" x14ac:dyDescent="0.2">
      <c r="A19963" s="42" t="s">
        <v>5901</v>
      </c>
      <c r="B19963" s="42" t="s">
        <v>8464</v>
      </c>
      <c r="C19963">
        <v>2013</v>
      </c>
      <c r="D19963" s="42" t="s">
        <v>8676</v>
      </c>
      <c r="E19963" t="b">
        <v>0</v>
      </c>
      <c r="F19963" s="42" t="s">
        <v>10970</v>
      </c>
    </row>
    <row r="19964" spans="1:6" x14ac:dyDescent="0.2">
      <c r="A19964" s="42" t="s">
        <v>5901</v>
      </c>
      <c r="B19964" s="42" t="s">
        <v>8464</v>
      </c>
      <c r="C19964">
        <v>2014</v>
      </c>
      <c r="D19964" s="42" t="s">
        <v>8676</v>
      </c>
      <c r="E19964" t="b">
        <v>0</v>
      </c>
      <c r="F19964" s="42" t="s">
        <v>10970</v>
      </c>
    </row>
    <row r="19965" spans="1:6" x14ac:dyDescent="0.2">
      <c r="A19965" s="42" t="s">
        <v>5901</v>
      </c>
      <c r="B19965" s="42" t="s">
        <v>8464</v>
      </c>
      <c r="C19965">
        <v>2015</v>
      </c>
      <c r="D19965" s="42" t="s">
        <v>8681</v>
      </c>
      <c r="E19965" t="b">
        <v>0</v>
      </c>
      <c r="F19965" s="42" t="s">
        <v>10970</v>
      </c>
    </row>
    <row r="19966" spans="1:6" x14ac:dyDescent="0.2">
      <c r="A19966" s="42" t="s">
        <v>5901</v>
      </c>
      <c r="B19966" s="42" t="s">
        <v>8464</v>
      </c>
      <c r="C19966">
        <v>2016</v>
      </c>
      <c r="D19966" s="42" t="s">
        <v>8650</v>
      </c>
      <c r="E19966" t="b">
        <v>0</v>
      </c>
      <c r="F19966" s="42" t="s">
        <v>10970</v>
      </c>
    </row>
    <row r="19967" spans="1:6" x14ac:dyDescent="0.2">
      <c r="A19967" s="42" t="s">
        <v>5901</v>
      </c>
      <c r="B19967" s="42" t="s">
        <v>8464</v>
      </c>
      <c r="C19967">
        <v>2017</v>
      </c>
      <c r="D19967" s="42" t="s">
        <v>8829</v>
      </c>
      <c r="E19967" t="b">
        <v>0</v>
      </c>
      <c r="F19967" s="42" t="s">
        <v>10970</v>
      </c>
    </row>
    <row r="19968" spans="1:6" x14ac:dyDescent="0.2">
      <c r="A19968" s="42" t="s">
        <v>5901</v>
      </c>
      <c r="B19968" s="42" t="s">
        <v>8464</v>
      </c>
      <c r="C19968">
        <v>2018</v>
      </c>
      <c r="D19968" s="42" t="s">
        <v>9012</v>
      </c>
      <c r="E19968" t="b">
        <v>0</v>
      </c>
      <c r="F19968" s="42" t="s">
        <v>10970</v>
      </c>
    </row>
    <row r="19969" spans="1:6" x14ac:dyDescent="0.2">
      <c r="A19969" s="42" t="s">
        <v>5901</v>
      </c>
      <c r="B19969" s="42" t="s">
        <v>8464</v>
      </c>
      <c r="C19969">
        <v>2019</v>
      </c>
      <c r="D19969" s="42" t="s">
        <v>9557</v>
      </c>
      <c r="E19969" t="b">
        <v>0</v>
      </c>
      <c r="F19969" s="42" t="s">
        <v>10970</v>
      </c>
    </row>
    <row r="19970" spans="1:6" x14ac:dyDescent="0.2">
      <c r="A19970" s="42" t="s">
        <v>5905</v>
      </c>
      <c r="B19970" s="42" t="s">
        <v>8454</v>
      </c>
      <c r="C19970">
        <v>2013</v>
      </c>
      <c r="D19970" s="42" t="s">
        <v>8972</v>
      </c>
      <c r="E19970" t="b">
        <v>0</v>
      </c>
      <c r="F19970" s="42" t="s">
        <v>10909</v>
      </c>
    </row>
    <row r="19971" spans="1:6" x14ac:dyDescent="0.2">
      <c r="A19971" s="42" t="s">
        <v>5905</v>
      </c>
      <c r="B19971" s="42" t="s">
        <v>8454</v>
      </c>
      <c r="C19971">
        <v>2014</v>
      </c>
      <c r="D19971" s="42" t="s">
        <v>8940</v>
      </c>
      <c r="E19971" t="b">
        <v>0</v>
      </c>
      <c r="F19971" s="42" t="s">
        <v>10909</v>
      </c>
    </row>
    <row r="19972" spans="1:6" x14ac:dyDescent="0.2">
      <c r="A19972" s="42" t="s">
        <v>5905</v>
      </c>
      <c r="B19972" s="42" t="s">
        <v>8454</v>
      </c>
      <c r="C19972">
        <v>2015</v>
      </c>
      <c r="D19972" s="42" t="s">
        <v>8726</v>
      </c>
      <c r="E19972" t="b">
        <v>0</v>
      </c>
      <c r="F19972" s="42" t="s">
        <v>10909</v>
      </c>
    </row>
    <row r="19973" spans="1:6" x14ac:dyDescent="0.2">
      <c r="A19973" s="42" t="s">
        <v>5905</v>
      </c>
      <c r="B19973" s="42" t="s">
        <v>8454</v>
      </c>
      <c r="C19973">
        <v>2016</v>
      </c>
      <c r="D19973" s="42" t="s">
        <v>8590</v>
      </c>
      <c r="E19973" t="b">
        <v>0</v>
      </c>
      <c r="F19973" s="42" t="s">
        <v>10909</v>
      </c>
    </row>
    <row r="19974" spans="1:6" x14ac:dyDescent="0.2">
      <c r="A19974" s="42" t="s">
        <v>5905</v>
      </c>
      <c r="B19974" s="42" t="s">
        <v>8454</v>
      </c>
      <c r="C19974">
        <v>2017</v>
      </c>
      <c r="D19974" s="42" t="s">
        <v>8827</v>
      </c>
      <c r="E19974" t="b">
        <v>0</v>
      </c>
      <c r="F19974" s="42" t="s">
        <v>10909</v>
      </c>
    </row>
    <row r="19975" spans="1:6" x14ac:dyDescent="0.2">
      <c r="A19975" s="42" t="s">
        <v>5905</v>
      </c>
      <c r="B19975" s="42" t="s">
        <v>8454</v>
      </c>
      <c r="C19975">
        <v>2018</v>
      </c>
      <c r="D19975" s="42" t="s">
        <v>8936</v>
      </c>
      <c r="E19975" t="b">
        <v>0</v>
      </c>
      <c r="F19975" s="42" t="s">
        <v>10909</v>
      </c>
    </row>
    <row r="19976" spans="1:6" x14ac:dyDescent="0.2">
      <c r="A19976" s="42" t="s">
        <v>5905</v>
      </c>
      <c r="B19976" s="42" t="s">
        <v>8454</v>
      </c>
      <c r="C19976">
        <v>2019</v>
      </c>
      <c r="D19976" s="42" t="s">
        <v>9271</v>
      </c>
      <c r="E19976" t="b">
        <v>0</v>
      </c>
      <c r="F19976" s="42" t="s">
        <v>10909</v>
      </c>
    </row>
    <row r="19977" spans="1:6" x14ac:dyDescent="0.2">
      <c r="A19977" s="42" t="s">
        <v>5905</v>
      </c>
      <c r="B19977" s="42" t="s">
        <v>8462</v>
      </c>
      <c r="C19977">
        <v>2013</v>
      </c>
      <c r="D19977" s="42" t="s">
        <v>8972</v>
      </c>
      <c r="E19977" t="b">
        <v>0</v>
      </c>
      <c r="F19977" s="42" t="s">
        <v>10909</v>
      </c>
    </row>
    <row r="19978" spans="1:6" x14ac:dyDescent="0.2">
      <c r="A19978" s="42" t="s">
        <v>5905</v>
      </c>
      <c r="B19978" s="42" t="s">
        <v>8462</v>
      </c>
      <c r="C19978">
        <v>2014</v>
      </c>
      <c r="D19978" s="42" t="s">
        <v>8940</v>
      </c>
      <c r="E19978" t="b">
        <v>0</v>
      </c>
      <c r="F19978" s="42" t="s">
        <v>10909</v>
      </c>
    </row>
    <row r="19979" spans="1:6" x14ac:dyDescent="0.2">
      <c r="A19979" s="42" t="s">
        <v>5905</v>
      </c>
      <c r="B19979" s="42" t="s">
        <v>8462</v>
      </c>
      <c r="C19979">
        <v>2015</v>
      </c>
      <c r="D19979" s="42" t="s">
        <v>8726</v>
      </c>
      <c r="E19979" t="b">
        <v>0</v>
      </c>
      <c r="F19979" s="42" t="s">
        <v>10909</v>
      </c>
    </row>
    <row r="19980" spans="1:6" x14ac:dyDescent="0.2">
      <c r="A19980" s="42" t="s">
        <v>5905</v>
      </c>
      <c r="B19980" s="42" t="s">
        <v>8462</v>
      </c>
      <c r="C19980">
        <v>2016</v>
      </c>
      <c r="D19980" s="42" t="s">
        <v>8590</v>
      </c>
      <c r="E19980" t="b">
        <v>0</v>
      </c>
      <c r="F19980" s="42" t="s">
        <v>10909</v>
      </c>
    </row>
    <row r="19981" spans="1:6" x14ac:dyDescent="0.2">
      <c r="A19981" s="42" t="s">
        <v>5905</v>
      </c>
      <c r="B19981" s="42" t="s">
        <v>8462</v>
      </c>
      <c r="C19981">
        <v>2017</v>
      </c>
      <c r="D19981" s="42" t="s">
        <v>8827</v>
      </c>
      <c r="E19981" t="b">
        <v>0</v>
      </c>
      <c r="F19981" s="42" t="s">
        <v>10909</v>
      </c>
    </row>
    <row r="19982" spans="1:6" x14ac:dyDescent="0.2">
      <c r="A19982" s="42" t="s">
        <v>5905</v>
      </c>
      <c r="B19982" s="42" t="s">
        <v>8462</v>
      </c>
      <c r="C19982">
        <v>2018</v>
      </c>
      <c r="D19982" s="42" t="s">
        <v>8936</v>
      </c>
      <c r="E19982" t="b">
        <v>0</v>
      </c>
      <c r="F19982" s="42" t="s">
        <v>10909</v>
      </c>
    </row>
    <row r="19983" spans="1:6" x14ac:dyDescent="0.2">
      <c r="A19983" s="42" t="s">
        <v>5905</v>
      </c>
      <c r="B19983" s="42" t="s">
        <v>8462</v>
      </c>
      <c r="C19983">
        <v>2019</v>
      </c>
      <c r="D19983" s="42" t="s">
        <v>9271</v>
      </c>
      <c r="E19983" t="b">
        <v>0</v>
      </c>
      <c r="F19983" s="42" t="s">
        <v>10909</v>
      </c>
    </row>
    <row r="19984" spans="1:6" x14ac:dyDescent="0.2">
      <c r="A19984" s="42" t="s">
        <v>5905</v>
      </c>
      <c r="B19984" s="42" t="s">
        <v>8464</v>
      </c>
      <c r="C19984">
        <v>2013</v>
      </c>
      <c r="D19984" s="42" t="s">
        <v>9448</v>
      </c>
      <c r="E19984" t="b">
        <v>0</v>
      </c>
      <c r="F19984" s="42" t="s">
        <v>10909</v>
      </c>
    </row>
    <row r="19985" spans="1:6" x14ac:dyDescent="0.2">
      <c r="A19985" s="42" t="s">
        <v>5905</v>
      </c>
      <c r="B19985" s="42" t="s">
        <v>8464</v>
      </c>
      <c r="C19985">
        <v>2014</v>
      </c>
      <c r="D19985" s="42" t="s">
        <v>8936</v>
      </c>
      <c r="E19985" t="b">
        <v>0</v>
      </c>
      <c r="F19985" s="42" t="s">
        <v>10909</v>
      </c>
    </row>
    <row r="19986" spans="1:6" x14ac:dyDescent="0.2">
      <c r="A19986" s="42" t="s">
        <v>5905</v>
      </c>
      <c r="B19986" s="42" t="s">
        <v>8464</v>
      </c>
      <c r="C19986">
        <v>2015</v>
      </c>
      <c r="D19986" s="42" t="s">
        <v>8655</v>
      </c>
      <c r="E19986" t="b">
        <v>0</v>
      </c>
      <c r="F19986" s="42" t="s">
        <v>10909</v>
      </c>
    </row>
    <row r="19987" spans="1:6" x14ac:dyDescent="0.2">
      <c r="A19987" s="42" t="s">
        <v>5905</v>
      </c>
      <c r="B19987" s="42" t="s">
        <v>8464</v>
      </c>
      <c r="C19987">
        <v>2016</v>
      </c>
      <c r="D19987" s="42" t="s">
        <v>9093</v>
      </c>
      <c r="E19987" t="b">
        <v>0</v>
      </c>
      <c r="F19987" s="42" t="s">
        <v>10909</v>
      </c>
    </row>
    <row r="19988" spans="1:6" x14ac:dyDescent="0.2">
      <c r="A19988" s="42" t="s">
        <v>5905</v>
      </c>
      <c r="B19988" s="42" t="s">
        <v>8464</v>
      </c>
      <c r="C19988">
        <v>2017</v>
      </c>
      <c r="D19988" s="42" t="s">
        <v>4381</v>
      </c>
      <c r="E19988" t="b">
        <v>0</v>
      </c>
      <c r="F19988" s="42" t="s">
        <v>10909</v>
      </c>
    </row>
    <row r="19989" spans="1:6" x14ac:dyDescent="0.2">
      <c r="A19989" s="42" t="s">
        <v>5905</v>
      </c>
      <c r="B19989" s="42" t="s">
        <v>8464</v>
      </c>
      <c r="C19989">
        <v>2018</v>
      </c>
      <c r="D19989" s="42" t="s">
        <v>9094</v>
      </c>
      <c r="E19989" t="b">
        <v>0</v>
      </c>
      <c r="F19989" s="42" t="s">
        <v>10909</v>
      </c>
    </row>
    <row r="19990" spans="1:6" x14ac:dyDescent="0.2">
      <c r="A19990" s="42" t="s">
        <v>5905</v>
      </c>
      <c r="B19990" s="42" t="s">
        <v>8464</v>
      </c>
      <c r="C19990">
        <v>2019</v>
      </c>
      <c r="D19990" s="42" t="s">
        <v>8973</v>
      </c>
      <c r="E19990" t="b">
        <v>0</v>
      </c>
      <c r="F19990" s="42" t="s">
        <v>10909</v>
      </c>
    </row>
    <row r="19991" spans="1:6" x14ac:dyDescent="0.2">
      <c r="A19991" s="42" t="s">
        <v>5909</v>
      </c>
      <c r="B19991" s="42" t="s">
        <v>8454</v>
      </c>
      <c r="C19991">
        <v>2013</v>
      </c>
      <c r="D19991" s="42" t="s">
        <v>9206</v>
      </c>
      <c r="E19991" t="b">
        <v>0</v>
      </c>
      <c r="F19991" s="42" t="s">
        <v>10906</v>
      </c>
    </row>
    <row r="19992" spans="1:6" x14ac:dyDescent="0.2">
      <c r="A19992" s="42" t="s">
        <v>5909</v>
      </c>
      <c r="B19992" s="42" t="s">
        <v>8454</v>
      </c>
      <c r="C19992">
        <v>2014</v>
      </c>
      <c r="D19992" s="42" t="s">
        <v>9193</v>
      </c>
      <c r="E19992" t="b">
        <v>0</v>
      </c>
      <c r="F19992" s="42" t="s">
        <v>10906</v>
      </c>
    </row>
    <row r="19993" spans="1:6" x14ac:dyDescent="0.2">
      <c r="A19993" s="42" t="s">
        <v>5909</v>
      </c>
      <c r="B19993" s="42" t="s">
        <v>8454</v>
      </c>
      <c r="C19993">
        <v>2015</v>
      </c>
      <c r="D19993" s="42" t="s">
        <v>9001</v>
      </c>
      <c r="E19993" t="b">
        <v>0</v>
      </c>
      <c r="F19993" s="42" t="s">
        <v>10906</v>
      </c>
    </row>
    <row r="19994" spans="1:6" x14ac:dyDescent="0.2">
      <c r="A19994" s="42" t="s">
        <v>5909</v>
      </c>
      <c r="B19994" s="42" t="s">
        <v>8454</v>
      </c>
      <c r="C19994">
        <v>2016</v>
      </c>
      <c r="D19994" s="42" t="s">
        <v>10377</v>
      </c>
      <c r="E19994" t="b">
        <v>0</v>
      </c>
      <c r="F19994" s="42" t="s">
        <v>10906</v>
      </c>
    </row>
    <row r="19995" spans="1:6" x14ac:dyDescent="0.2">
      <c r="A19995" s="42" t="s">
        <v>5909</v>
      </c>
      <c r="B19995" s="42" t="s">
        <v>8454</v>
      </c>
      <c r="C19995">
        <v>2017</v>
      </c>
      <c r="D19995" s="42" t="s">
        <v>8672</v>
      </c>
      <c r="E19995" t="b">
        <v>0</v>
      </c>
      <c r="F19995" s="42" t="s">
        <v>10906</v>
      </c>
    </row>
    <row r="19996" spans="1:6" x14ac:dyDescent="0.2">
      <c r="A19996" s="42" t="s">
        <v>5909</v>
      </c>
      <c r="B19996" s="42" t="s">
        <v>8454</v>
      </c>
      <c r="C19996">
        <v>2018</v>
      </c>
      <c r="D19996" s="42" t="s">
        <v>9101</v>
      </c>
      <c r="E19996" t="b">
        <v>0</v>
      </c>
      <c r="F19996" s="42" t="s">
        <v>10906</v>
      </c>
    </row>
    <row r="19997" spans="1:6" x14ac:dyDescent="0.2">
      <c r="A19997" s="42" t="s">
        <v>5909</v>
      </c>
      <c r="B19997" s="42" t="s">
        <v>8454</v>
      </c>
      <c r="C19997">
        <v>2019</v>
      </c>
      <c r="D19997" s="42" t="s">
        <v>9006</v>
      </c>
      <c r="E19997" t="b">
        <v>0</v>
      </c>
      <c r="F19997" s="42" t="s">
        <v>10906</v>
      </c>
    </row>
    <row r="19998" spans="1:6" x14ac:dyDescent="0.2">
      <c r="A19998" s="42" t="s">
        <v>5909</v>
      </c>
      <c r="B19998" s="42" t="s">
        <v>8462</v>
      </c>
      <c r="C19998">
        <v>2013</v>
      </c>
      <c r="D19998" s="42" t="s">
        <v>8513</v>
      </c>
      <c r="E19998" t="b">
        <v>0</v>
      </c>
      <c r="F19998" s="42" t="s">
        <v>10906</v>
      </c>
    </row>
    <row r="19999" spans="1:6" x14ac:dyDescent="0.2">
      <c r="A19999" s="42" t="s">
        <v>5909</v>
      </c>
      <c r="B19999" s="42" t="s">
        <v>8462</v>
      </c>
      <c r="C19999">
        <v>2014</v>
      </c>
      <c r="D19999" s="42" t="s">
        <v>9193</v>
      </c>
      <c r="E19999" t="b">
        <v>0</v>
      </c>
      <c r="F19999" s="42" t="s">
        <v>10906</v>
      </c>
    </row>
    <row r="20000" spans="1:6" x14ac:dyDescent="0.2">
      <c r="A20000" s="42" t="s">
        <v>5909</v>
      </c>
      <c r="B20000" s="42" t="s">
        <v>8462</v>
      </c>
      <c r="C20000">
        <v>2015</v>
      </c>
      <c r="D20000" s="42" t="s">
        <v>8530</v>
      </c>
      <c r="E20000" t="b">
        <v>0</v>
      </c>
      <c r="F20000" s="42" t="s">
        <v>10906</v>
      </c>
    </row>
    <row r="20001" spans="1:6" x14ac:dyDescent="0.2">
      <c r="A20001" s="42" t="s">
        <v>5909</v>
      </c>
      <c r="B20001" s="42" t="s">
        <v>8462</v>
      </c>
      <c r="C20001">
        <v>2016</v>
      </c>
      <c r="D20001" s="42" t="s">
        <v>10377</v>
      </c>
      <c r="E20001" t="b">
        <v>0</v>
      </c>
      <c r="F20001" s="42" t="s">
        <v>10906</v>
      </c>
    </row>
    <row r="20002" spans="1:6" x14ac:dyDescent="0.2">
      <c r="A20002" s="42" t="s">
        <v>5909</v>
      </c>
      <c r="B20002" s="42" t="s">
        <v>8462</v>
      </c>
      <c r="C20002">
        <v>2017</v>
      </c>
      <c r="D20002" s="42" t="s">
        <v>8672</v>
      </c>
      <c r="E20002" t="b">
        <v>0</v>
      </c>
      <c r="F20002" s="42" t="s">
        <v>10906</v>
      </c>
    </row>
    <row r="20003" spans="1:6" x14ac:dyDescent="0.2">
      <c r="A20003" s="42" t="s">
        <v>5909</v>
      </c>
      <c r="B20003" s="42" t="s">
        <v>8462</v>
      </c>
      <c r="C20003">
        <v>2018</v>
      </c>
      <c r="D20003" s="42" t="s">
        <v>9101</v>
      </c>
      <c r="E20003" t="b">
        <v>0</v>
      </c>
      <c r="F20003" s="42" t="s">
        <v>10906</v>
      </c>
    </row>
    <row r="20004" spans="1:6" x14ac:dyDescent="0.2">
      <c r="A20004" s="42" t="s">
        <v>5909</v>
      </c>
      <c r="B20004" s="42" t="s">
        <v>8462</v>
      </c>
      <c r="C20004">
        <v>2019</v>
      </c>
      <c r="D20004" s="42" t="s">
        <v>9136</v>
      </c>
      <c r="E20004" t="b">
        <v>0</v>
      </c>
      <c r="F20004" s="42" t="s">
        <v>10906</v>
      </c>
    </row>
    <row r="20005" spans="1:6" x14ac:dyDescent="0.2">
      <c r="A20005" s="42" t="s">
        <v>5909</v>
      </c>
      <c r="B20005" s="42" t="s">
        <v>8464</v>
      </c>
      <c r="C20005">
        <v>2013</v>
      </c>
      <c r="D20005" s="42" t="s">
        <v>9171</v>
      </c>
      <c r="E20005" t="b">
        <v>0</v>
      </c>
      <c r="F20005" s="42" t="s">
        <v>10906</v>
      </c>
    </row>
    <row r="20006" spans="1:6" x14ac:dyDescent="0.2">
      <c r="A20006" s="42" t="s">
        <v>5909</v>
      </c>
      <c r="B20006" s="42" t="s">
        <v>8464</v>
      </c>
      <c r="C20006">
        <v>2014</v>
      </c>
      <c r="D20006" s="42" t="s">
        <v>9172</v>
      </c>
      <c r="E20006" t="b">
        <v>0</v>
      </c>
      <c r="F20006" s="42" t="s">
        <v>10906</v>
      </c>
    </row>
    <row r="20007" spans="1:6" x14ac:dyDescent="0.2">
      <c r="A20007" s="42" t="s">
        <v>5909</v>
      </c>
      <c r="B20007" s="42" t="s">
        <v>8464</v>
      </c>
      <c r="C20007">
        <v>2015</v>
      </c>
      <c r="D20007" s="42" t="s">
        <v>9168</v>
      </c>
      <c r="E20007" t="b">
        <v>0</v>
      </c>
      <c r="F20007" s="42" t="s">
        <v>10906</v>
      </c>
    </row>
    <row r="20008" spans="1:6" x14ac:dyDescent="0.2">
      <c r="A20008" s="42" t="s">
        <v>5909</v>
      </c>
      <c r="B20008" s="42" t="s">
        <v>8464</v>
      </c>
      <c r="C20008">
        <v>2016</v>
      </c>
      <c r="D20008" s="42" t="s">
        <v>9135</v>
      </c>
      <c r="E20008" t="b">
        <v>0</v>
      </c>
      <c r="F20008" s="42" t="s">
        <v>10906</v>
      </c>
    </row>
    <row r="20009" spans="1:6" x14ac:dyDescent="0.2">
      <c r="A20009" s="42" t="s">
        <v>5909</v>
      </c>
      <c r="B20009" s="42" t="s">
        <v>8464</v>
      </c>
      <c r="C20009">
        <v>2017</v>
      </c>
      <c r="D20009" s="42" t="s">
        <v>8594</v>
      </c>
      <c r="E20009" t="b">
        <v>0</v>
      </c>
      <c r="F20009" s="42" t="s">
        <v>10906</v>
      </c>
    </row>
    <row r="20010" spans="1:6" x14ac:dyDescent="0.2">
      <c r="A20010" s="42" t="s">
        <v>5909</v>
      </c>
      <c r="B20010" s="42" t="s">
        <v>8464</v>
      </c>
      <c r="C20010">
        <v>2018</v>
      </c>
      <c r="D20010" s="42" t="s">
        <v>9125</v>
      </c>
      <c r="E20010" t="b">
        <v>0</v>
      </c>
      <c r="F20010" s="42" t="s">
        <v>10906</v>
      </c>
    </row>
    <row r="20011" spans="1:6" x14ac:dyDescent="0.2">
      <c r="A20011" s="42" t="s">
        <v>5909</v>
      </c>
      <c r="B20011" s="42" t="s">
        <v>8464</v>
      </c>
      <c r="C20011">
        <v>2019</v>
      </c>
      <c r="D20011" s="42" t="s">
        <v>8552</v>
      </c>
      <c r="E20011" t="b">
        <v>0</v>
      </c>
      <c r="F20011" s="42" t="s">
        <v>10906</v>
      </c>
    </row>
    <row r="20012" spans="1:6" x14ac:dyDescent="0.2">
      <c r="A20012" s="42" t="s">
        <v>5911</v>
      </c>
      <c r="B20012" s="42" t="s">
        <v>8454</v>
      </c>
      <c r="C20012">
        <v>2015</v>
      </c>
      <c r="D20012" s="42" t="s">
        <v>9364</v>
      </c>
      <c r="E20012" t="b">
        <v>0</v>
      </c>
      <c r="F20012" s="42" t="s">
        <v>11036</v>
      </c>
    </row>
    <row r="20013" spans="1:6" x14ac:dyDescent="0.2">
      <c r="A20013" s="42" t="s">
        <v>5911</v>
      </c>
      <c r="B20013" s="42" t="s">
        <v>8454</v>
      </c>
      <c r="C20013">
        <v>2016</v>
      </c>
      <c r="D20013" s="42" t="s">
        <v>9019</v>
      </c>
      <c r="E20013" t="b">
        <v>0</v>
      </c>
      <c r="F20013" s="42" t="s">
        <v>11036</v>
      </c>
    </row>
    <row r="20014" spans="1:6" x14ac:dyDescent="0.2">
      <c r="A20014" s="42" t="s">
        <v>5911</v>
      </c>
      <c r="B20014" s="42" t="s">
        <v>8454</v>
      </c>
      <c r="C20014">
        <v>2017</v>
      </c>
      <c r="D20014" s="42" t="s">
        <v>9015</v>
      </c>
      <c r="E20014" t="b">
        <v>0</v>
      </c>
      <c r="F20014" s="42" t="s">
        <v>11036</v>
      </c>
    </row>
    <row r="20015" spans="1:6" x14ac:dyDescent="0.2">
      <c r="A20015" s="42" t="s">
        <v>5911</v>
      </c>
      <c r="B20015" s="42" t="s">
        <v>8454</v>
      </c>
      <c r="C20015">
        <v>2018</v>
      </c>
      <c r="D20015" s="42" t="s">
        <v>9318</v>
      </c>
      <c r="E20015" t="b">
        <v>0</v>
      </c>
      <c r="F20015" s="42" t="s">
        <v>11036</v>
      </c>
    </row>
    <row r="20016" spans="1:6" x14ac:dyDescent="0.2">
      <c r="A20016" s="42" t="s">
        <v>5911</v>
      </c>
      <c r="B20016" s="42" t="s">
        <v>8454</v>
      </c>
      <c r="C20016">
        <v>2019</v>
      </c>
      <c r="D20016" s="42" t="s">
        <v>9010</v>
      </c>
      <c r="E20016" t="b">
        <v>0</v>
      </c>
      <c r="F20016" s="42" t="s">
        <v>11036</v>
      </c>
    </row>
    <row r="20017" spans="1:6" x14ac:dyDescent="0.2">
      <c r="A20017" s="42" t="s">
        <v>5911</v>
      </c>
      <c r="B20017" s="42" t="s">
        <v>8454</v>
      </c>
      <c r="C20017">
        <v>2020</v>
      </c>
      <c r="D20017" s="42" t="s">
        <v>8727</v>
      </c>
      <c r="E20017" t="b">
        <v>0</v>
      </c>
      <c r="F20017" s="42" t="s">
        <v>11036</v>
      </c>
    </row>
    <row r="20018" spans="1:6" x14ac:dyDescent="0.2">
      <c r="A20018" s="42" t="s">
        <v>5911</v>
      </c>
      <c r="B20018" s="42" t="s">
        <v>8462</v>
      </c>
      <c r="C20018">
        <v>2015</v>
      </c>
      <c r="D20018" s="42" t="s">
        <v>9364</v>
      </c>
      <c r="E20018" t="b">
        <v>0</v>
      </c>
      <c r="F20018" s="42" t="s">
        <v>11036</v>
      </c>
    </row>
    <row r="20019" spans="1:6" x14ac:dyDescent="0.2">
      <c r="A20019" s="42" t="s">
        <v>5911</v>
      </c>
      <c r="B20019" s="42" t="s">
        <v>8462</v>
      </c>
      <c r="C20019">
        <v>2016</v>
      </c>
      <c r="D20019" s="42" t="s">
        <v>9019</v>
      </c>
      <c r="E20019" t="b">
        <v>0</v>
      </c>
      <c r="F20019" s="42" t="s">
        <v>11036</v>
      </c>
    </row>
    <row r="20020" spans="1:6" x14ac:dyDescent="0.2">
      <c r="A20020" s="42" t="s">
        <v>5911</v>
      </c>
      <c r="B20020" s="42" t="s">
        <v>8462</v>
      </c>
      <c r="C20020">
        <v>2017</v>
      </c>
      <c r="D20020" s="42" t="s">
        <v>9015</v>
      </c>
      <c r="E20020" t="b">
        <v>0</v>
      </c>
      <c r="F20020" s="42" t="s">
        <v>11036</v>
      </c>
    </row>
    <row r="20021" spans="1:6" x14ac:dyDescent="0.2">
      <c r="A20021" s="42" t="s">
        <v>5911</v>
      </c>
      <c r="B20021" s="42" t="s">
        <v>8462</v>
      </c>
      <c r="C20021">
        <v>2018</v>
      </c>
      <c r="D20021" s="42" t="s">
        <v>9318</v>
      </c>
      <c r="E20021" t="b">
        <v>0</v>
      </c>
      <c r="F20021" s="42" t="s">
        <v>11036</v>
      </c>
    </row>
    <row r="20022" spans="1:6" x14ac:dyDescent="0.2">
      <c r="A20022" s="42" t="s">
        <v>5911</v>
      </c>
      <c r="B20022" s="42" t="s">
        <v>8462</v>
      </c>
      <c r="C20022">
        <v>2019</v>
      </c>
      <c r="D20022" s="42" t="s">
        <v>9010</v>
      </c>
      <c r="E20022" t="b">
        <v>0</v>
      </c>
      <c r="F20022" s="42" t="s">
        <v>11036</v>
      </c>
    </row>
    <row r="20023" spans="1:6" x14ac:dyDescent="0.2">
      <c r="A20023" s="42" t="s">
        <v>5911</v>
      </c>
      <c r="B20023" s="42" t="s">
        <v>8462</v>
      </c>
      <c r="C20023">
        <v>2020</v>
      </c>
      <c r="D20023" s="42" t="s">
        <v>8727</v>
      </c>
      <c r="E20023" t="b">
        <v>0</v>
      </c>
      <c r="F20023" s="42" t="s">
        <v>11036</v>
      </c>
    </row>
    <row r="20024" spans="1:6" x14ac:dyDescent="0.2">
      <c r="A20024" s="42" t="s">
        <v>5911</v>
      </c>
      <c r="B20024" s="42" t="s">
        <v>8464</v>
      </c>
      <c r="C20024">
        <v>2015</v>
      </c>
      <c r="D20024" s="42" t="s">
        <v>8686</v>
      </c>
      <c r="E20024" t="b">
        <v>0</v>
      </c>
      <c r="F20024" s="42" t="s">
        <v>11036</v>
      </c>
    </row>
    <row r="20025" spans="1:6" x14ac:dyDescent="0.2">
      <c r="A20025" s="42" t="s">
        <v>5911</v>
      </c>
      <c r="B20025" s="42" t="s">
        <v>8464</v>
      </c>
      <c r="C20025">
        <v>2016</v>
      </c>
      <c r="D20025" s="42" t="s">
        <v>9364</v>
      </c>
      <c r="E20025" t="b">
        <v>0</v>
      </c>
      <c r="F20025" s="42" t="s">
        <v>11036</v>
      </c>
    </row>
    <row r="20026" spans="1:6" x14ac:dyDescent="0.2">
      <c r="A20026" s="42" t="s">
        <v>5911</v>
      </c>
      <c r="B20026" s="42" t="s">
        <v>8464</v>
      </c>
      <c r="C20026">
        <v>2017</v>
      </c>
      <c r="D20026" s="42" t="s">
        <v>9364</v>
      </c>
      <c r="E20026" t="b">
        <v>0</v>
      </c>
      <c r="F20026" s="42" t="s">
        <v>11036</v>
      </c>
    </row>
    <row r="20027" spans="1:6" x14ac:dyDescent="0.2">
      <c r="A20027" s="42" t="s">
        <v>5911</v>
      </c>
      <c r="B20027" s="42" t="s">
        <v>8464</v>
      </c>
      <c r="C20027">
        <v>2018</v>
      </c>
      <c r="D20027" s="42" t="s">
        <v>8727</v>
      </c>
      <c r="E20027" t="b">
        <v>0</v>
      </c>
      <c r="F20027" s="42" t="s">
        <v>11036</v>
      </c>
    </row>
    <row r="20028" spans="1:6" x14ac:dyDescent="0.2">
      <c r="A20028" s="42" t="s">
        <v>5911</v>
      </c>
      <c r="B20028" s="42" t="s">
        <v>8464</v>
      </c>
      <c r="C20028">
        <v>2019</v>
      </c>
      <c r="D20028" s="42" t="s">
        <v>9364</v>
      </c>
      <c r="E20028" t="b">
        <v>0</v>
      </c>
      <c r="F20028" s="42" t="s">
        <v>11036</v>
      </c>
    </row>
    <row r="20029" spans="1:6" x14ac:dyDescent="0.2">
      <c r="A20029" s="42" t="s">
        <v>5911</v>
      </c>
      <c r="B20029" s="42" t="s">
        <v>8464</v>
      </c>
      <c r="C20029">
        <v>2020</v>
      </c>
      <c r="D20029" s="42" t="s">
        <v>9016</v>
      </c>
      <c r="E20029" t="b">
        <v>0</v>
      </c>
      <c r="F20029" s="42" t="s">
        <v>11036</v>
      </c>
    </row>
    <row r="20030" spans="1:6" x14ac:dyDescent="0.2">
      <c r="A20030" s="42" t="s">
        <v>5913</v>
      </c>
      <c r="B20030" s="42" t="s">
        <v>8454</v>
      </c>
      <c r="C20030">
        <v>2014</v>
      </c>
      <c r="D20030" s="42" t="s">
        <v>11037</v>
      </c>
      <c r="E20030" t="b">
        <v>0</v>
      </c>
      <c r="F20030" s="42" t="s">
        <v>11038</v>
      </c>
    </row>
    <row r="20031" spans="1:6" x14ac:dyDescent="0.2">
      <c r="A20031" s="42" t="s">
        <v>5913</v>
      </c>
      <c r="B20031" s="42" t="s">
        <v>8454</v>
      </c>
      <c r="C20031">
        <v>2015</v>
      </c>
      <c r="D20031" s="42" t="s">
        <v>11039</v>
      </c>
      <c r="E20031" t="b">
        <v>0</v>
      </c>
      <c r="F20031" s="42" t="s">
        <v>11038</v>
      </c>
    </row>
    <row r="20032" spans="1:6" x14ac:dyDescent="0.2">
      <c r="A20032" s="42" t="s">
        <v>5913</v>
      </c>
      <c r="B20032" s="42" t="s">
        <v>8454</v>
      </c>
      <c r="C20032">
        <v>2016</v>
      </c>
      <c r="D20032" s="42" t="s">
        <v>11040</v>
      </c>
      <c r="E20032" t="b">
        <v>0</v>
      </c>
      <c r="F20032" s="42" t="s">
        <v>11038</v>
      </c>
    </row>
    <row r="20033" spans="1:6" x14ac:dyDescent="0.2">
      <c r="A20033" s="42" t="s">
        <v>5913</v>
      </c>
      <c r="B20033" s="42" t="s">
        <v>8454</v>
      </c>
      <c r="C20033">
        <v>2017</v>
      </c>
      <c r="D20033" s="42" t="s">
        <v>11041</v>
      </c>
      <c r="E20033" t="b">
        <v>0</v>
      </c>
      <c r="F20033" s="42" t="s">
        <v>11038</v>
      </c>
    </row>
    <row r="20034" spans="1:6" x14ac:dyDescent="0.2">
      <c r="A20034" s="42" t="s">
        <v>5913</v>
      </c>
      <c r="B20034" s="42" t="s">
        <v>8454</v>
      </c>
      <c r="C20034">
        <v>2018</v>
      </c>
      <c r="D20034" s="42" t="s">
        <v>11042</v>
      </c>
      <c r="E20034" t="b">
        <v>0</v>
      </c>
      <c r="F20034" s="42" t="s">
        <v>11038</v>
      </c>
    </row>
    <row r="20035" spans="1:6" x14ac:dyDescent="0.2">
      <c r="A20035" s="42" t="s">
        <v>5913</v>
      </c>
      <c r="B20035" s="42" t="s">
        <v>8454</v>
      </c>
      <c r="C20035">
        <v>2019</v>
      </c>
      <c r="D20035" s="42" t="s">
        <v>11043</v>
      </c>
      <c r="E20035" t="b">
        <v>0</v>
      </c>
      <c r="F20035" s="42" t="s">
        <v>11038</v>
      </c>
    </row>
    <row r="20036" spans="1:6" x14ac:dyDescent="0.2">
      <c r="A20036" s="42" t="s">
        <v>5913</v>
      </c>
      <c r="B20036" s="42" t="s">
        <v>8454</v>
      </c>
      <c r="C20036">
        <v>2020</v>
      </c>
      <c r="D20036" s="42" t="s">
        <v>11044</v>
      </c>
      <c r="E20036" t="b">
        <v>0</v>
      </c>
      <c r="F20036" s="42" t="s">
        <v>11038</v>
      </c>
    </row>
    <row r="20037" spans="1:6" x14ac:dyDescent="0.2">
      <c r="A20037" s="42" t="s">
        <v>5913</v>
      </c>
      <c r="B20037" s="42" t="s">
        <v>8462</v>
      </c>
      <c r="C20037">
        <v>2014</v>
      </c>
      <c r="D20037" s="42" t="s">
        <v>11045</v>
      </c>
      <c r="E20037" t="b">
        <v>0</v>
      </c>
      <c r="F20037" s="42" t="s">
        <v>11038</v>
      </c>
    </row>
    <row r="20038" spans="1:6" x14ac:dyDescent="0.2">
      <c r="A20038" s="42" t="s">
        <v>5913</v>
      </c>
      <c r="B20038" s="42" t="s">
        <v>8462</v>
      </c>
      <c r="C20038">
        <v>2015</v>
      </c>
      <c r="D20038" s="42" t="s">
        <v>11046</v>
      </c>
      <c r="E20038" t="b">
        <v>0</v>
      </c>
      <c r="F20038" s="42" t="s">
        <v>11038</v>
      </c>
    </row>
    <row r="20039" spans="1:6" x14ac:dyDescent="0.2">
      <c r="A20039" s="42" t="s">
        <v>5913</v>
      </c>
      <c r="B20039" s="42" t="s">
        <v>8462</v>
      </c>
      <c r="C20039">
        <v>2016</v>
      </c>
      <c r="D20039" s="42" t="s">
        <v>11047</v>
      </c>
      <c r="E20039" t="b">
        <v>0</v>
      </c>
      <c r="F20039" s="42" t="s">
        <v>11038</v>
      </c>
    </row>
    <row r="20040" spans="1:6" x14ac:dyDescent="0.2">
      <c r="A20040" s="42" t="s">
        <v>5913</v>
      </c>
      <c r="B20040" s="42" t="s">
        <v>8462</v>
      </c>
      <c r="C20040">
        <v>2017</v>
      </c>
      <c r="D20040" s="42" t="s">
        <v>11048</v>
      </c>
      <c r="E20040" t="b">
        <v>0</v>
      </c>
      <c r="F20040" s="42" t="s">
        <v>11038</v>
      </c>
    </row>
    <row r="20041" spans="1:6" x14ac:dyDescent="0.2">
      <c r="A20041" s="42" t="s">
        <v>5913</v>
      </c>
      <c r="B20041" s="42" t="s">
        <v>8462</v>
      </c>
      <c r="C20041">
        <v>2018</v>
      </c>
      <c r="D20041" s="42" t="s">
        <v>11049</v>
      </c>
      <c r="E20041" t="b">
        <v>0</v>
      </c>
      <c r="F20041" s="42" t="s">
        <v>11038</v>
      </c>
    </row>
    <row r="20042" spans="1:6" x14ac:dyDescent="0.2">
      <c r="A20042" s="42" t="s">
        <v>5913</v>
      </c>
      <c r="B20042" s="42" t="s">
        <v>8462</v>
      </c>
      <c r="C20042">
        <v>2019</v>
      </c>
      <c r="D20042" s="42" t="s">
        <v>11050</v>
      </c>
      <c r="E20042" t="b">
        <v>0</v>
      </c>
      <c r="F20042" s="42" t="s">
        <v>11038</v>
      </c>
    </row>
    <row r="20043" spans="1:6" x14ac:dyDescent="0.2">
      <c r="A20043" s="42" t="s">
        <v>5913</v>
      </c>
      <c r="B20043" s="42" t="s">
        <v>8462</v>
      </c>
      <c r="C20043">
        <v>2020</v>
      </c>
      <c r="D20043" s="42" t="s">
        <v>11051</v>
      </c>
      <c r="E20043" t="b">
        <v>0</v>
      </c>
      <c r="F20043" s="42" t="s">
        <v>11038</v>
      </c>
    </row>
    <row r="20044" spans="1:6" x14ac:dyDescent="0.2">
      <c r="A20044" s="42" t="s">
        <v>5913</v>
      </c>
      <c r="B20044" s="42" t="s">
        <v>8464</v>
      </c>
      <c r="C20044">
        <v>2014</v>
      </c>
      <c r="D20044" s="42" t="s">
        <v>9528</v>
      </c>
      <c r="E20044" t="b">
        <v>0</v>
      </c>
      <c r="F20044" s="42" t="s">
        <v>11038</v>
      </c>
    </row>
    <row r="20045" spans="1:6" x14ac:dyDescent="0.2">
      <c r="A20045" s="42" t="s">
        <v>5913</v>
      </c>
      <c r="B20045" s="42" t="s">
        <v>8464</v>
      </c>
      <c r="C20045">
        <v>2015</v>
      </c>
      <c r="D20045" s="42" t="s">
        <v>10009</v>
      </c>
      <c r="E20045" t="b">
        <v>0</v>
      </c>
      <c r="F20045" s="42" t="s">
        <v>11038</v>
      </c>
    </row>
    <row r="20046" spans="1:6" x14ac:dyDescent="0.2">
      <c r="A20046" s="42" t="s">
        <v>5913</v>
      </c>
      <c r="B20046" s="42" t="s">
        <v>8464</v>
      </c>
      <c r="C20046">
        <v>2016</v>
      </c>
      <c r="D20046" s="42" t="s">
        <v>10009</v>
      </c>
      <c r="E20046" t="b">
        <v>0</v>
      </c>
      <c r="F20046" s="42" t="s">
        <v>11038</v>
      </c>
    </row>
    <row r="20047" spans="1:6" x14ac:dyDescent="0.2">
      <c r="A20047" s="42" t="s">
        <v>5913</v>
      </c>
      <c r="B20047" s="42" t="s">
        <v>8464</v>
      </c>
      <c r="C20047">
        <v>2017</v>
      </c>
      <c r="D20047" s="42" t="s">
        <v>10009</v>
      </c>
      <c r="E20047" t="b">
        <v>0</v>
      </c>
      <c r="F20047" s="42" t="s">
        <v>11038</v>
      </c>
    </row>
    <row r="20048" spans="1:6" x14ac:dyDescent="0.2">
      <c r="A20048" s="42" t="s">
        <v>5913</v>
      </c>
      <c r="B20048" s="42" t="s">
        <v>8464</v>
      </c>
      <c r="C20048">
        <v>2018</v>
      </c>
      <c r="D20048" s="42" t="s">
        <v>11052</v>
      </c>
      <c r="E20048" t="b">
        <v>0</v>
      </c>
      <c r="F20048" s="42" t="s">
        <v>11038</v>
      </c>
    </row>
    <row r="20049" spans="1:6" x14ac:dyDescent="0.2">
      <c r="A20049" s="42" t="s">
        <v>5913</v>
      </c>
      <c r="B20049" s="42" t="s">
        <v>8464</v>
      </c>
      <c r="C20049">
        <v>2019</v>
      </c>
      <c r="D20049" s="42" t="s">
        <v>10009</v>
      </c>
      <c r="E20049" t="b">
        <v>0</v>
      </c>
      <c r="F20049" s="42" t="s">
        <v>11038</v>
      </c>
    </row>
    <row r="20050" spans="1:6" x14ac:dyDescent="0.2">
      <c r="A20050" s="42" t="s">
        <v>5913</v>
      </c>
      <c r="B20050" s="42" t="s">
        <v>8464</v>
      </c>
      <c r="C20050">
        <v>2020</v>
      </c>
      <c r="D20050" s="42" t="s">
        <v>10009</v>
      </c>
      <c r="E20050" t="b">
        <v>0</v>
      </c>
      <c r="F20050" s="42" t="s">
        <v>11038</v>
      </c>
    </row>
    <row r="20051" spans="1:6" x14ac:dyDescent="0.2">
      <c r="A20051" s="42" t="s">
        <v>5915</v>
      </c>
      <c r="B20051" s="42" t="s">
        <v>8454</v>
      </c>
      <c r="C20051">
        <v>2009</v>
      </c>
      <c r="D20051" s="42" t="s">
        <v>10338</v>
      </c>
      <c r="E20051" t="b">
        <v>0</v>
      </c>
      <c r="F20051" s="42" t="s">
        <v>11053</v>
      </c>
    </row>
    <row r="20052" spans="1:6" x14ac:dyDescent="0.2">
      <c r="A20052" s="42" t="s">
        <v>5915</v>
      </c>
      <c r="B20052" s="42" t="s">
        <v>8454</v>
      </c>
      <c r="C20052">
        <v>2010</v>
      </c>
      <c r="D20052" s="42" t="s">
        <v>11054</v>
      </c>
      <c r="E20052" t="b">
        <v>0</v>
      </c>
      <c r="F20052" s="42" t="s">
        <v>11053</v>
      </c>
    </row>
    <row r="20053" spans="1:6" x14ac:dyDescent="0.2">
      <c r="A20053" s="42" t="s">
        <v>5915</v>
      </c>
      <c r="B20053" s="42" t="s">
        <v>8454</v>
      </c>
      <c r="C20053">
        <v>2011</v>
      </c>
      <c r="D20053" s="42" t="s">
        <v>11055</v>
      </c>
      <c r="E20053" t="b">
        <v>0</v>
      </c>
      <c r="F20053" s="42" t="s">
        <v>11053</v>
      </c>
    </row>
    <row r="20054" spans="1:6" x14ac:dyDescent="0.2">
      <c r="A20054" s="42" t="s">
        <v>5915</v>
      </c>
      <c r="B20054" s="42" t="s">
        <v>8454</v>
      </c>
      <c r="C20054">
        <v>2012</v>
      </c>
      <c r="D20054" s="42" t="s">
        <v>9126</v>
      </c>
      <c r="E20054" t="b">
        <v>0</v>
      </c>
      <c r="F20054" s="42" t="s">
        <v>11053</v>
      </c>
    </row>
    <row r="20055" spans="1:6" x14ac:dyDescent="0.2">
      <c r="A20055" s="42" t="s">
        <v>5915</v>
      </c>
      <c r="B20055" s="42" t="s">
        <v>8454</v>
      </c>
      <c r="C20055">
        <v>2013</v>
      </c>
      <c r="D20055" s="42" t="s">
        <v>8980</v>
      </c>
      <c r="E20055" t="b">
        <v>0</v>
      </c>
      <c r="F20055" s="42" t="s">
        <v>11053</v>
      </c>
    </row>
    <row r="20056" spans="1:6" x14ac:dyDescent="0.2">
      <c r="A20056" s="42" t="s">
        <v>5915</v>
      </c>
      <c r="B20056" s="42" t="s">
        <v>8454</v>
      </c>
      <c r="C20056">
        <v>2015</v>
      </c>
      <c r="D20056" s="42" t="s">
        <v>8993</v>
      </c>
      <c r="E20056" t="b">
        <v>0</v>
      </c>
      <c r="F20056" s="42" t="s">
        <v>11053</v>
      </c>
    </row>
    <row r="20057" spans="1:6" x14ac:dyDescent="0.2">
      <c r="A20057" s="42" t="s">
        <v>5915</v>
      </c>
      <c r="B20057" s="42" t="s">
        <v>8454</v>
      </c>
      <c r="C20057">
        <v>2016</v>
      </c>
      <c r="D20057" s="42" t="s">
        <v>8726</v>
      </c>
      <c r="E20057" t="b">
        <v>0</v>
      </c>
      <c r="F20057" s="42" t="s">
        <v>11053</v>
      </c>
    </row>
    <row r="20058" spans="1:6" x14ac:dyDescent="0.2">
      <c r="A20058" s="42" t="s">
        <v>5915</v>
      </c>
      <c r="B20058" s="42" t="s">
        <v>8462</v>
      </c>
      <c r="C20058">
        <v>2009</v>
      </c>
      <c r="D20058" s="42" t="s">
        <v>9480</v>
      </c>
      <c r="E20058" t="b">
        <v>0</v>
      </c>
      <c r="F20058" s="42" t="s">
        <v>11053</v>
      </c>
    </row>
    <row r="20059" spans="1:6" x14ac:dyDescent="0.2">
      <c r="A20059" s="42" t="s">
        <v>5915</v>
      </c>
      <c r="B20059" s="42" t="s">
        <v>8462</v>
      </c>
      <c r="C20059">
        <v>2010</v>
      </c>
      <c r="D20059" s="42" t="s">
        <v>8482</v>
      </c>
      <c r="E20059" t="b">
        <v>0</v>
      </c>
      <c r="F20059" s="42" t="s">
        <v>11053</v>
      </c>
    </row>
    <row r="20060" spans="1:6" x14ac:dyDescent="0.2">
      <c r="A20060" s="42" t="s">
        <v>5915</v>
      </c>
      <c r="B20060" s="42" t="s">
        <v>8462</v>
      </c>
      <c r="C20060">
        <v>2011</v>
      </c>
      <c r="D20060" s="42" t="s">
        <v>11055</v>
      </c>
      <c r="E20060" t="b">
        <v>0</v>
      </c>
      <c r="F20060" s="42" t="s">
        <v>11053</v>
      </c>
    </row>
    <row r="20061" spans="1:6" x14ac:dyDescent="0.2">
      <c r="A20061" s="42" t="s">
        <v>5915</v>
      </c>
      <c r="B20061" s="42" t="s">
        <v>8462</v>
      </c>
      <c r="C20061">
        <v>2012</v>
      </c>
      <c r="D20061" s="42" t="s">
        <v>9126</v>
      </c>
      <c r="E20061" t="b">
        <v>0</v>
      </c>
      <c r="F20061" s="42" t="s">
        <v>11053</v>
      </c>
    </row>
    <row r="20062" spans="1:6" x14ac:dyDescent="0.2">
      <c r="A20062" s="42" t="s">
        <v>5915</v>
      </c>
      <c r="B20062" s="42" t="s">
        <v>8462</v>
      </c>
      <c r="C20062">
        <v>2013</v>
      </c>
      <c r="D20062" s="42" t="s">
        <v>8980</v>
      </c>
      <c r="E20062" t="b">
        <v>0</v>
      </c>
      <c r="F20062" s="42" t="s">
        <v>11053</v>
      </c>
    </row>
    <row r="20063" spans="1:6" x14ac:dyDescent="0.2">
      <c r="A20063" s="42" t="s">
        <v>5915</v>
      </c>
      <c r="B20063" s="42" t="s">
        <v>8462</v>
      </c>
      <c r="C20063">
        <v>2015</v>
      </c>
      <c r="D20063" s="42" t="s">
        <v>8482</v>
      </c>
      <c r="E20063" t="b">
        <v>0</v>
      </c>
      <c r="F20063" s="42" t="s">
        <v>11053</v>
      </c>
    </row>
    <row r="20064" spans="1:6" x14ac:dyDescent="0.2">
      <c r="A20064" s="42" t="s">
        <v>5915</v>
      </c>
      <c r="B20064" s="42" t="s">
        <v>8462</v>
      </c>
      <c r="C20064">
        <v>2016</v>
      </c>
      <c r="D20064" s="42" t="s">
        <v>8482</v>
      </c>
      <c r="E20064" t="b">
        <v>0</v>
      </c>
      <c r="F20064" s="42" t="s">
        <v>11053</v>
      </c>
    </row>
    <row r="20065" spans="1:6" x14ac:dyDescent="0.2">
      <c r="A20065" s="42" t="s">
        <v>5915</v>
      </c>
      <c r="B20065" s="42" t="s">
        <v>8464</v>
      </c>
      <c r="C20065">
        <v>2009</v>
      </c>
      <c r="D20065" s="42" t="s">
        <v>8496</v>
      </c>
      <c r="E20065" t="b">
        <v>0</v>
      </c>
      <c r="F20065" s="42" t="s">
        <v>11053</v>
      </c>
    </row>
    <row r="20066" spans="1:6" x14ac:dyDescent="0.2">
      <c r="A20066" s="42" t="s">
        <v>5915</v>
      </c>
      <c r="B20066" s="42" t="s">
        <v>8464</v>
      </c>
      <c r="C20066">
        <v>2010</v>
      </c>
      <c r="D20066" s="42" t="s">
        <v>8496</v>
      </c>
      <c r="E20066" t="b">
        <v>0</v>
      </c>
      <c r="F20066" s="42" t="s">
        <v>11053</v>
      </c>
    </row>
    <row r="20067" spans="1:6" x14ac:dyDescent="0.2">
      <c r="A20067" s="42" t="s">
        <v>5915</v>
      </c>
      <c r="B20067" s="42" t="s">
        <v>8464</v>
      </c>
      <c r="C20067">
        <v>2011</v>
      </c>
      <c r="D20067" s="42" t="s">
        <v>8496</v>
      </c>
      <c r="E20067" t="b">
        <v>0</v>
      </c>
      <c r="F20067" s="42" t="s">
        <v>11053</v>
      </c>
    </row>
    <row r="20068" spans="1:6" x14ac:dyDescent="0.2">
      <c r="A20068" s="42" t="s">
        <v>5915</v>
      </c>
      <c r="B20068" s="42" t="s">
        <v>8464</v>
      </c>
      <c r="C20068">
        <v>2012</v>
      </c>
      <c r="D20068" s="42" t="s">
        <v>8496</v>
      </c>
      <c r="E20068" t="b">
        <v>0</v>
      </c>
      <c r="F20068" s="42" t="s">
        <v>11053</v>
      </c>
    </row>
    <row r="20069" spans="1:6" x14ac:dyDescent="0.2">
      <c r="A20069" s="42" t="s">
        <v>5915</v>
      </c>
      <c r="B20069" s="42" t="s">
        <v>8464</v>
      </c>
      <c r="C20069">
        <v>2013</v>
      </c>
      <c r="D20069" s="42" t="s">
        <v>8496</v>
      </c>
      <c r="E20069" t="b">
        <v>0</v>
      </c>
      <c r="F20069" s="42" t="s">
        <v>11053</v>
      </c>
    </row>
    <row r="20070" spans="1:6" x14ac:dyDescent="0.2">
      <c r="A20070" s="42" t="s">
        <v>5915</v>
      </c>
      <c r="B20070" s="42" t="s">
        <v>8464</v>
      </c>
      <c r="C20070">
        <v>2015</v>
      </c>
      <c r="D20070" s="42" t="s">
        <v>8496</v>
      </c>
      <c r="E20070" t="b">
        <v>0</v>
      </c>
      <c r="F20070" s="42" t="s">
        <v>11053</v>
      </c>
    </row>
    <row r="20071" spans="1:6" x14ac:dyDescent="0.2">
      <c r="A20071" s="42" t="s">
        <v>5915</v>
      </c>
      <c r="B20071" s="42" t="s">
        <v>8464</v>
      </c>
      <c r="C20071">
        <v>2016</v>
      </c>
      <c r="D20071" s="42" t="s">
        <v>8496</v>
      </c>
      <c r="E20071" t="b">
        <v>0</v>
      </c>
      <c r="F20071" s="42" t="s">
        <v>11053</v>
      </c>
    </row>
    <row r="20072" spans="1:6" x14ac:dyDescent="0.2">
      <c r="A20072" s="42" t="s">
        <v>5917</v>
      </c>
      <c r="B20072" s="42" t="s">
        <v>8454</v>
      </c>
      <c r="C20072">
        <v>2013</v>
      </c>
      <c r="D20072" s="42" t="s">
        <v>9170</v>
      </c>
      <c r="E20072" t="b">
        <v>0</v>
      </c>
      <c r="F20072" s="42" t="s">
        <v>9311</v>
      </c>
    </row>
    <row r="20073" spans="1:6" x14ac:dyDescent="0.2">
      <c r="A20073" s="42" t="s">
        <v>5917</v>
      </c>
      <c r="B20073" s="42" t="s">
        <v>8454</v>
      </c>
      <c r="C20073">
        <v>2014</v>
      </c>
      <c r="D20073" s="42" t="s">
        <v>8671</v>
      </c>
      <c r="E20073" t="b">
        <v>0</v>
      </c>
      <c r="F20073" s="42" t="s">
        <v>9311</v>
      </c>
    </row>
    <row r="20074" spans="1:6" x14ac:dyDescent="0.2">
      <c r="A20074" s="42" t="s">
        <v>5917</v>
      </c>
      <c r="B20074" s="42" t="s">
        <v>8454</v>
      </c>
      <c r="C20074">
        <v>2015</v>
      </c>
      <c r="D20074" s="42" t="s">
        <v>8467</v>
      </c>
      <c r="E20074" t="b">
        <v>0</v>
      </c>
      <c r="F20074" s="42" t="s">
        <v>9311</v>
      </c>
    </row>
    <row r="20075" spans="1:6" x14ac:dyDescent="0.2">
      <c r="A20075" s="42" t="s">
        <v>5917</v>
      </c>
      <c r="B20075" s="42" t="s">
        <v>8454</v>
      </c>
      <c r="C20075">
        <v>2016</v>
      </c>
      <c r="D20075" s="42" t="s">
        <v>8631</v>
      </c>
      <c r="E20075" t="b">
        <v>0</v>
      </c>
      <c r="F20075" s="42" t="s">
        <v>9311</v>
      </c>
    </row>
    <row r="20076" spans="1:6" x14ac:dyDescent="0.2">
      <c r="A20076" s="42" t="s">
        <v>5917</v>
      </c>
      <c r="B20076" s="42" t="s">
        <v>8454</v>
      </c>
      <c r="C20076">
        <v>2017</v>
      </c>
      <c r="D20076" s="42" t="s">
        <v>9298</v>
      </c>
      <c r="E20076" t="b">
        <v>0</v>
      </c>
      <c r="F20076" s="42" t="s">
        <v>9311</v>
      </c>
    </row>
    <row r="20077" spans="1:6" x14ac:dyDescent="0.2">
      <c r="A20077" s="42" t="s">
        <v>5917</v>
      </c>
      <c r="B20077" s="42" t="s">
        <v>8454</v>
      </c>
      <c r="C20077">
        <v>2018</v>
      </c>
      <c r="D20077" s="42" t="s">
        <v>9200</v>
      </c>
      <c r="E20077" t="b">
        <v>0</v>
      </c>
      <c r="F20077" s="42" t="s">
        <v>9311</v>
      </c>
    </row>
    <row r="20078" spans="1:6" x14ac:dyDescent="0.2">
      <c r="A20078" s="42" t="s">
        <v>5917</v>
      </c>
      <c r="B20078" s="42" t="s">
        <v>8454</v>
      </c>
      <c r="C20078">
        <v>2019</v>
      </c>
      <c r="D20078" s="42" t="s">
        <v>9302</v>
      </c>
      <c r="E20078" t="b">
        <v>0</v>
      </c>
      <c r="F20078" s="42" t="s">
        <v>9311</v>
      </c>
    </row>
    <row r="20079" spans="1:6" x14ac:dyDescent="0.2">
      <c r="A20079" s="42" t="s">
        <v>5917</v>
      </c>
      <c r="B20079" s="42" t="s">
        <v>8462</v>
      </c>
      <c r="C20079">
        <v>2013</v>
      </c>
      <c r="D20079" s="42" t="s">
        <v>8996</v>
      </c>
      <c r="E20079" t="b">
        <v>0</v>
      </c>
      <c r="F20079" s="42" t="s">
        <v>9311</v>
      </c>
    </row>
    <row r="20080" spans="1:6" x14ac:dyDescent="0.2">
      <c r="A20080" s="42" t="s">
        <v>5917</v>
      </c>
      <c r="B20080" s="42" t="s">
        <v>8462</v>
      </c>
      <c r="C20080">
        <v>2014</v>
      </c>
      <c r="D20080" s="42" t="s">
        <v>8609</v>
      </c>
      <c r="E20080" t="b">
        <v>0</v>
      </c>
      <c r="F20080" s="42" t="s">
        <v>9311</v>
      </c>
    </row>
    <row r="20081" spans="1:6" x14ac:dyDescent="0.2">
      <c r="A20081" s="42" t="s">
        <v>5917</v>
      </c>
      <c r="B20081" s="42" t="s">
        <v>8462</v>
      </c>
      <c r="C20081">
        <v>2015</v>
      </c>
      <c r="D20081" s="42" t="s">
        <v>8513</v>
      </c>
      <c r="E20081" t="b">
        <v>0</v>
      </c>
      <c r="F20081" s="42" t="s">
        <v>9311</v>
      </c>
    </row>
    <row r="20082" spans="1:6" x14ac:dyDescent="0.2">
      <c r="A20082" s="42" t="s">
        <v>5917</v>
      </c>
      <c r="B20082" s="42" t="s">
        <v>8462</v>
      </c>
      <c r="C20082">
        <v>2016</v>
      </c>
      <c r="D20082" s="42" t="s">
        <v>8988</v>
      </c>
      <c r="E20082" t="b">
        <v>0</v>
      </c>
      <c r="F20082" s="42" t="s">
        <v>9311</v>
      </c>
    </row>
    <row r="20083" spans="1:6" x14ac:dyDescent="0.2">
      <c r="A20083" s="42" t="s">
        <v>5917</v>
      </c>
      <c r="B20083" s="42" t="s">
        <v>8462</v>
      </c>
      <c r="C20083">
        <v>2017</v>
      </c>
      <c r="D20083" s="42" t="s">
        <v>9312</v>
      </c>
      <c r="E20083" t="b">
        <v>0</v>
      </c>
      <c r="F20083" s="42" t="s">
        <v>9311</v>
      </c>
    </row>
    <row r="20084" spans="1:6" x14ac:dyDescent="0.2">
      <c r="A20084" s="42" t="s">
        <v>5917</v>
      </c>
      <c r="B20084" s="42" t="s">
        <v>8462</v>
      </c>
      <c r="C20084">
        <v>2018</v>
      </c>
      <c r="D20084" s="42" t="s">
        <v>8522</v>
      </c>
      <c r="E20084" t="b">
        <v>0</v>
      </c>
      <c r="F20084" s="42" t="s">
        <v>9311</v>
      </c>
    </row>
    <row r="20085" spans="1:6" x14ac:dyDescent="0.2">
      <c r="A20085" s="42" t="s">
        <v>5917</v>
      </c>
      <c r="B20085" s="42" t="s">
        <v>8462</v>
      </c>
      <c r="C20085">
        <v>2019</v>
      </c>
      <c r="D20085" s="42" t="s">
        <v>8539</v>
      </c>
      <c r="E20085" t="b">
        <v>0</v>
      </c>
      <c r="F20085" s="42" t="s">
        <v>9311</v>
      </c>
    </row>
    <row r="20086" spans="1:6" x14ac:dyDescent="0.2">
      <c r="A20086" s="42" t="s">
        <v>5917</v>
      </c>
      <c r="B20086" s="42" t="s">
        <v>8464</v>
      </c>
      <c r="C20086">
        <v>2013</v>
      </c>
      <c r="D20086" s="42" t="s">
        <v>9090</v>
      </c>
      <c r="E20086" t="b">
        <v>0</v>
      </c>
      <c r="F20086" s="42" t="s">
        <v>9311</v>
      </c>
    </row>
    <row r="20087" spans="1:6" x14ac:dyDescent="0.2">
      <c r="A20087" s="42" t="s">
        <v>5917</v>
      </c>
      <c r="B20087" s="42" t="s">
        <v>8464</v>
      </c>
      <c r="C20087">
        <v>2014</v>
      </c>
      <c r="D20087" s="42" t="s">
        <v>8591</v>
      </c>
      <c r="E20087" t="b">
        <v>0</v>
      </c>
      <c r="F20087" s="42" t="s">
        <v>9311</v>
      </c>
    </row>
    <row r="20088" spans="1:6" x14ac:dyDescent="0.2">
      <c r="A20088" s="42" t="s">
        <v>5917</v>
      </c>
      <c r="B20088" s="42" t="s">
        <v>8464</v>
      </c>
      <c r="C20088">
        <v>2015</v>
      </c>
      <c r="D20088" s="42" t="s">
        <v>8607</v>
      </c>
      <c r="E20088" t="b">
        <v>0</v>
      </c>
      <c r="F20088" s="42" t="s">
        <v>9311</v>
      </c>
    </row>
    <row r="20089" spans="1:6" x14ac:dyDescent="0.2">
      <c r="A20089" s="42" t="s">
        <v>5917</v>
      </c>
      <c r="B20089" s="42" t="s">
        <v>8464</v>
      </c>
      <c r="C20089">
        <v>2016</v>
      </c>
      <c r="D20089" s="42" t="s">
        <v>8714</v>
      </c>
      <c r="E20089" t="b">
        <v>0</v>
      </c>
      <c r="F20089" s="42" t="s">
        <v>9311</v>
      </c>
    </row>
    <row r="20090" spans="1:6" x14ac:dyDescent="0.2">
      <c r="A20090" s="42" t="s">
        <v>5917</v>
      </c>
      <c r="B20090" s="42" t="s">
        <v>8464</v>
      </c>
      <c r="C20090">
        <v>2017</v>
      </c>
      <c r="D20090" s="42" t="s">
        <v>8594</v>
      </c>
      <c r="E20090" t="b">
        <v>0</v>
      </c>
      <c r="F20090" s="42" t="s">
        <v>9311</v>
      </c>
    </row>
    <row r="20091" spans="1:6" x14ac:dyDescent="0.2">
      <c r="A20091" s="42" t="s">
        <v>5917</v>
      </c>
      <c r="B20091" s="42" t="s">
        <v>8464</v>
      </c>
      <c r="C20091">
        <v>2018</v>
      </c>
      <c r="D20091" s="42" t="s">
        <v>9136</v>
      </c>
      <c r="E20091" t="b">
        <v>0</v>
      </c>
      <c r="F20091" s="42" t="s">
        <v>9311</v>
      </c>
    </row>
    <row r="20092" spans="1:6" x14ac:dyDescent="0.2">
      <c r="A20092" s="42" t="s">
        <v>5917</v>
      </c>
      <c r="B20092" s="42" t="s">
        <v>8464</v>
      </c>
      <c r="C20092">
        <v>2019</v>
      </c>
      <c r="D20092" s="42" t="s">
        <v>8992</v>
      </c>
      <c r="E20092" t="b">
        <v>0</v>
      </c>
      <c r="F20092" s="42" t="s">
        <v>9311</v>
      </c>
    </row>
    <row r="20093" spans="1:6" x14ac:dyDescent="0.2">
      <c r="A20093" s="42" t="s">
        <v>5919</v>
      </c>
      <c r="B20093" s="42" t="s">
        <v>8454</v>
      </c>
      <c r="C20093">
        <v>2013</v>
      </c>
      <c r="D20093" s="42" t="s">
        <v>9197</v>
      </c>
      <c r="E20093" t="b">
        <v>0</v>
      </c>
      <c r="F20093" s="42" t="s">
        <v>11056</v>
      </c>
    </row>
    <row r="20094" spans="1:6" x14ac:dyDescent="0.2">
      <c r="A20094" s="42" t="s">
        <v>5919</v>
      </c>
      <c r="B20094" s="42" t="s">
        <v>8454</v>
      </c>
      <c r="C20094">
        <v>2014</v>
      </c>
      <c r="D20094" s="42" t="s">
        <v>9271</v>
      </c>
      <c r="E20094" t="b">
        <v>0</v>
      </c>
      <c r="F20094" s="42" t="s">
        <v>11056</v>
      </c>
    </row>
    <row r="20095" spans="1:6" x14ac:dyDescent="0.2">
      <c r="A20095" s="42" t="s">
        <v>5919</v>
      </c>
      <c r="B20095" s="42" t="s">
        <v>8454</v>
      </c>
      <c r="C20095">
        <v>2015</v>
      </c>
      <c r="D20095" s="42" t="s">
        <v>11057</v>
      </c>
      <c r="E20095" t="b">
        <v>0</v>
      </c>
      <c r="F20095" s="42" t="s">
        <v>11056</v>
      </c>
    </row>
    <row r="20096" spans="1:6" x14ac:dyDescent="0.2">
      <c r="A20096" s="42" t="s">
        <v>5919</v>
      </c>
      <c r="B20096" s="42" t="s">
        <v>8454</v>
      </c>
      <c r="C20096">
        <v>2016</v>
      </c>
      <c r="D20096" s="42" t="s">
        <v>11058</v>
      </c>
      <c r="E20096" t="b">
        <v>0</v>
      </c>
      <c r="F20096" s="42" t="s">
        <v>11056</v>
      </c>
    </row>
    <row r="20097" spans="1:6" x14ac:dyDescent="0.2">
      <c r="A20097" s="42" t="s">
        <v>5919</v>
      </c>
      <c r="B20097" s="42" t="s">
        <v>8454</v>
      </c>
      <c r="C20097">
        <v>2017</v>
      </c>
      <c r="D20097" s="42" t="s">
        <v>11059</v>
      </c>
      <c r="E20097" t="b">
        <v>0</v>
      </c>
      <c r="F20097" s="42" t="s">
        <v>11056</v>
      </c>
    </row>
    <row r="20098" spans="1:6" x14ac:dyDescent="0.2">
      <c r="A20098" s="42" t="s">
        <v>5919</v>
      </c>
      <c r="B20098" s="42" t="s">
        <v>8454</v>
      </c>
      <c r="C20098">
        <v>2018</v>
      </c>
      <c r="D20098" s="42" t="s">
        <v>9740</v>
      </c>
      <c r="E20098" t="b">
        <v>0</v>
      </c>
      <c r="F20098" s="42" t="s">
        <v>11056</v>
      </c>
    </row>
    <row r="20099" spans="1:6" x14ac:dyDescent="0.2">
      <c r="A20099" s="42" t="s">
        <v>5919</v>
      </c>
      <c r="B20099" s="42" t="s">
        <v>8454</v>
      </c>
      <c r="C20099">
        <v>2019</v>
      </c>
      <c r="D20099" s="42" t="s">
        <v>11060</v>
      </c>
      <c r="E20099" t="b">
        <v>0</v>
      </c>
      <c r="F20099" s="42" t="s">
        <v>11056</v>
      </c>
    </row>
    <row r="20100" spans="1:6" x14ac:dyDescent="0.2">
      <c r="A20100" s="42" t="s">
        <v>5919</v>
      </c>
      <c r="B20100" s="42" t="s">
        <v>8462</v>
      </c>
      <c r="C20100">
        <v>2013</v>
      </c>
      <c r="D20100" s="42" t="s">
        <v>9197</v>
      </c>
      <c r="E20100" t="b">
        <v>0</v>
      </c>
      <c r="F20100" s="42" t="s">
        <v>11056</v>
      </c>
    </row>
    <row r="20101" spans="1:6" x14ac:dyDescent="0.2">
      <c r="A20101" s="42" t="s">
        <v>5919</v>
      </c>
      <c r="B20101" s="42" t="s">
        <v>8462</v>
      </c>
      <c r="C20101">
        <v>2014</v>
      </c>
      <c r="D20101" s="42" t="s">
        <v>9271</v>
      </c>
      <c r="E20101" t="b">
        <v>0</v>
      </c>
      <c r="F20101" s="42" t="s">
        <v>11056</v>
      </c>
    </row>
    <row r="20102" spans="1:6" x14ac:dyDescent="0.2">
      <c r="A20102" s="42" t="s">
        <v>5919</v>
      </c>
      <c r="B20102" s="42" t="s">
        <v>8462</v>
      </c>
      <c r="C20102">
        <v>2015</v>
      </c>
      <c r="D20102" s="42" t="s">
        <v>11057</v>
      </c>
      <c r="E20102" t="b">
        <v>0</v>
      </c>
      <c r="F20102" s="42" t="s">
        <v>11056</v>
      </c>
    </row>
    <row r="20103" spans="1:6" x14ac:dyDescent="0.2">
      <c r="A20103" s="42" t="s">
        <v>5919</v>
      </c>
      <c r="B20103" s="42" t="s">
        <v>8462</v>
      </c>
      <c r="C20103">
        <v>2016</v>
      </c>
      <c r="D20103" s="42" t="s">
        <v>10126</v>
      </c>
      <c r="E20103" t="b">
        <v>0</v>
      </c>
      <c r="F20103" s="42" t="s">
        <v>11056</v>
      </c>
    </row>
    <row r="20104" spans="1:6" x14ac:dyDescent="0.2">
      <c r="A20104" s="42" t="s">
        <v>5919</v>
      </c>
      <c r="B20104" s="42" t="s">
        <v>8462</v>
      </c>
      <c r="C20104">
        <v>2017</v>
      </c>
      <c r="D20104" s="42" t="s">
        <v>11061</v>
      </c>
      <c r="E20104" t="b">
        <v>0</v>
      </c>
      <c r="F20104" s="42" t="s">
        <v>11056</v>
      </c>
    </row>
    <row r="20105" spans="1:6" x14ac:dyDescent="0.2">
      <c r="A20105" s="42" t="s">
        <v>5919</v>
      </c>
      <c r="B20105" s="42" t="s">
        <v>8462</v>
      </c>
      <c r="C20105">
        <v>2018</v>
      </c>
      <c r="D20105" s="42" t="s">
        <v>9853</v>
      </c>
      <c r="E20105" t="b">
        <v>0</v>
      </c>
      <c r="F20105" s="42" t="s">
        <v>11056</v>
      </c>
    </row>
    <row r="20106" spans="1:6" x14ac:dyDescent="0.2">
      <c r="A20106" s="42" t="s">
        <v>5919</v>
      </c>
      <c r="B20106" s="42" t="s">
        <v>8462</v>
      </c>
      <c r="C20106">
        <v>2019</v>
      </c>
      <c r="D20106" s="42" t="s">
        <v>11060</v>
      </c>
      <c r="E20106" t="b">
        <v>0</v>
      </c>
      <c r="F20106" s="42" t="s">
        <v>11056</v>
      </c>
    </row>
    <row r="20107" spans="1:6" x14ac:dyDescent="0.2">
      <c r="A20107" s="42" t="s">
        <v>5919</v>
      </c>
      <c r="B20107" s="42" t="s">
        <v>8464</v>
      </c>
      <c r="C20107">
        <v>2013</v>
      </c>
      <c r="D20107" s="42" t="s">
        <v>8496</v>
      </c>
      <c r="E20107" t="b">
        <v>0</v>
      </c>
      <c r="F20107" s="42" t="s">
        <v>11056</v>
      </c>
    </row>
    <row r="20108" spans="1:6" x14ac:dyDescent="0.2">
      <c r="A20108" s="42" t="s">
        <v>5919</v>
      </c>
      <c r="B20108" s="42" t="s">
        <v>8464</v>
      </c>
      <c r="C20108">
        <v>2014</v>
      </c>
      <c r="D20108" s="42" t="s">
        <v>8496</v>
      </c>
      <c r="E20108" t="b">
        <v>0</v>
      </c>
      <c r="F20108" s="42" t="s">
        <v>11056</v>
      </c>
    </row>
    <row r="20109" spans="1:6" x14ac:dyDescent="0.2">
      <c r="A20109" s="42" t="s">
        <v>5919</v>
      </c>
      <c r="B20109" s="42" t="s">
        <v>8464</v>
      </c>
      <c r="C20109">
        <v>2015</v>
      </c>
      <c r="D20109" s="42" t="s">
        <v>8496</v>
      </c>
      <c r="E20109" t="b">
        <v>0</v>
      </c>
      <c r="F20109" s="42" t="s">
        <v>11056</v>
      </c>
    </row>
    <row r="20110" spans="1:6" x14ac:dyDescent="0.2">
      <c r="A20110" s="42" t="s">
        <v>5919</v>
      </c>
      <c r="B20110" s="42" t="s">
        <v>8464</v>
      </c>
      <c r="C20110">
        <v>2016</v>
      </c>
      <c r="D20110" s="42" t="s">
        <v>8496</v>
      </c>
      <c r="E20110" t="b">
        <v>0</v>
      </c>
      <c r="F20110" s="42" t="s">
        <v>11056</v>
      </c>
    </row>
    <row r="20111" spans="1:6" x14ac:dyDescent="0.2">
      <c r="A20111" s="42" t="s">
        <v>5919</v>
      </c>
      <c r="B20111" s="42" t="s">
        <v>8464</v>
      </c>
      <c r="C20111">
        <v>2017</v>
      </c>
      <c r="D20111" s="42" t="s">
        <v>8913</v>
      </c>
      <c r="E20111" t="b">
        <v>0</v>
      </c>
      <c r="F20111" s="42" t="s">
        <v>11056</v>
      </c>
    </row>
    <row r="20112" spans="1:6" x14ac:dyDescent="0.2">
      <c r="A20112" s="42" t="s">
        <v>5919</v>
      </c>
      <c r="B20112" s="42" t="s">
        <v>8464</v>
      </c>
      <c r="C20112">
        <v>2018</v>
      </c>
      <c r="D20112" s="42" t="s">
        <v>8478</v>
      </c>
      <c r="E20112" t="b">
        <v>0</v>
      </c>
      <c r="F20112" s="42" t="s">
        <v>11056</v>
      </c>
    </row>
    <row r="20113" spans="1:6" x14ac:dyDescent="0.2">
      <c r="A20113" s="42" t="s">
        <v>5919</v>
      </c>
      <c r="B20113" s="42" t="s">
        <v>8464</v>
      </c>
      <c r="C20113">
        <v>2019</v>
      </c>
      <c r="D20113" s="42" t="s">
        <v>8743</v>
      </c>
      <c r="E20113" t="b">
        <v>0</v>
      </c>
      <c r="F20113" s="42" t="s">
        <v>11056</v>
      </c>
    </row>
    <row r="20114" spans="1:6" x14ac:dyDescent="0.2">
      <c r="A20114" s="42" t="s">
        <v>5921</v>
      </c>
      <c r="B20114" s="42" t="s">
        <v>8454</v>
      </c>
      <c r="C20114">
        <v>2010</v>
      </c>
      <c r="D20114" s="42" t="s">
        <v>8687</v>
      </c>
      <c r="E20114" t="b">
        <v>0</v>
      </c>
      <c r="F20114" s="42" t="s">
        <v>8688</v>
      </c>
    </row>
    <row r="20115" spans="1:6" x14ac:dyDescent="0.2">
      <c r="A20115" s="42" t="s">
        <v>5921</v>
      </c>
      <c r="B20115" s="42" t="s">
        <v>8454</v>
      </c>
      <c r="C20115">
        <v>2011</v>
      </c>
      <c r="D20115" s="42" t="s">
        <v>8689</v>
      </c>
      <c r="E20115" t="b">
        <v>0</v>
      </c>
      <c r="F20115" s="42" t="s">
        <v>8688</v>
      </c>
    </row>
    <row r="20116" spans="1:6" x14ac:dyDescent="0.2">
      <c r="A20116" s="42" t="s">
        <v>5921</v>
      </c>
      <c r="B20116" s="42" t="s">
        <v>8454</v>
      </c>
      <c r="C20116">
        <v>2012</v>
      </c>
      <c r="D20116" s="42" t="s">
        <v>8457</v>
      </c>
      <c r="E20116" t="b">
        <v>0</v>
      </c>
      <c r="F20116" s="42" t="s">
        <v>8688</v>
      </c>
    </row>
    <row r="20117" spans="1:6" x14ac:dyDescent="0.2">
      <c r="A20117" s="42" t="s">
        <v>5921</v>
      </c>
      <c r="B20117" s="42" t="s">
        <v>8454</v>
      </c>
      <c r="C20117">
        <v>2013</v>
      </c>
      <c r="D20117" s="42" t="s">
        <v>8690</v>
      </c>
      <c r="E20117" t="b">
        <v>0</v>
      </c>
      <c r="F20117" s="42" t="s">
        <v>8688</v>
      </c>
    </row>
    <row r="20118" spans="1:6" x14ac:dyDescent="0.2">
      <c r="A20118" s="42" t="s">
        <v>5921</v>
      </c>
      <c r="B20118" s="42" t="s">
        <v>8454</v>
      </c>
      <c r="C20118">
        <v>2014</v>
      </c>
      <c r="D20118" s="42" t="s">
        <v>8691</v>
      </c>
      <c r="E20118" t="b">
        <v>0</v>
      </c>
      <c r="F20118" s="42" t="s">
        <v>8688</v>
      </c>
    </row>
    <row r="20119" spans="1:6" x14ac:dyDescent="0.2">
      <c r="A20119" s="42" t="s">
        <v>5921</v>
      </c>
      <c r="B20119" s="42" t="s">
        <v>8454</v>
      </c>
      <c r="C20119">
        <v>2015</v>
      </c>
      <c r="D20119" s="42" t="s">
        <v>8692</v>
      </c>
      <c r="E20119" t="b">
        <v>0</v>
      </c>
      <c r="F20119" s="42" t="s">
        <v>8688</v>
      </c>
    </row>
    <row r="20120" spans="1:6" x14ac:dyDescent="0.2">
      <c r="A20120" s="42" t="s">
        <v>5921</v>
      </c>
      <c r="B20120" s="42" t="s">
        <v>8454</v>
      </c>
      <c r="C20120">
        <v>2016</v>
      </c>
      <c r="D20120" s="42" t="s">
        <v>8693</v>
      </c>
      <c r="E20120" t="b">
        <v>0</v>
      </c>
      <c r="F20120" s="42" t="s">
        <v>8688</v>
      </c>
    </row>
    <row r="20121" spans="1:6" x14ac:dyDescent="0.2">
      <c r="A20121" s="42" t="s">
        <v>5921</v>
      </c>
      <c r="B20121" s="42" t="s">
        <v>8462</v>
      </c>
      <c r="C20121">
        <v>2010</v>
      </c>
      <c r="D20121" s="42" t="s">
        <v>8687</v>
      </c>
      <c r="E20121" t="b">
        <v>0</v>
      </c>
      <c r="F20121" s="42" t="s">
        <v>8688</v>
      </c>
    </row>
    <row r="20122" spans="1:6" x14ac:dyDescent="0.2">
      <c r="A20122" s="42" t="s">
        <v>5921</v>
      </c>
      <c r="B20122" s="42" t="s">
        <v>8462</v>
      </c>
      <c r="C20122">
        <v>2011</v>
      </c>
      <c r="D20122" s="42" t="s">
        <v>8689</v>
      </c>
      <c r="E20122" t="b">
        <v>0</v>
      </c>
      <c r="F20122" s="42" t="s">
        <v>8688</v>
      </c>
    </row>
    <row r="20123" spans="1:6" x14ac:dyDescent="0.2">
      <c r="A20123" s="42" t="s">
        <v>5921</v>
      </c>
      <c r="B20123" s="42" t="s">
        <v>8462</v>
      </c>
      <c r="C20123">
        <v>2012</v>
      </c>
      <c r="D20123" s="42" t="s">
        <v>8457</v>
      </c>
      <c r="E20123" t="b">
        <v>0</v>
      </c>
      <c r="F20123" s="42" t="s">
        <v>8688</v>
      </c>
    </row>
    <row r="20124" spans="1:6" x14ac:dyDescent="0.2">
      <c r="A20124" s="42" t="s">
        <v>5921</v>
      </c>
      <c r="B20124" s="42" t="s">
        <v>8462</v>
      </c>
      <c r="C20124">
        <v>2013</v>
      </c>
      <c r="D20124" s="42" t="s">
        <v>8694</v>
      </c>
      <c r="E20124" t="b">
        <v>0</v>
      </c>
      <c r="F20124" s="42" t="s">
        <v>8688</v>
      </c>
    </row>
    <row r="20125" spans="1:6" x14ac:dyDescent="0.2">
      <c r="A20125" s="42" t="s">
        <v>5921</v>
      </c>
      <c r="B20125" s="42" t="s">
        <v>8462</v>
      </c>
      <c r="C20125">
        <v>2014</v>
      </c>
      <c r="D20125" s="42" t="s">
        <v>8691</v>
      </c>
      <c r="E20125" t="b">
        <v>0</v>
      </c>
      <c r="F20125" s="42" t="s">
        <v>8688</v>
      </c>
    </row>
    <row r="20126" spans="1:6" x14ac:dyDescent="0.2">
      <c r="A20126" s="42" t="s">
        <v>5921</v>
      </c>
      <c r="B20126" s="42" t="s">
        <v>8462</v>
      </c>
      <c r="C20126">
        <v>2015</v>
      </c>
      <c r="D20126" s="42" t="s">
        <v>8692</v>
      </c>
      <c r="E20126" t="b">
        <v>0</v>
      </c>
      <c r="F20126" s="42" t="s">
        <v>8688</v>
      </c>
    </row>
    <row r="20127" spans="1:6" x14ac:dyDescent="0.2">
      <c r="A20127" s="42" t="s">
        <v>5921</v>
      </c>
      <c r="B20127" s="42" t="s">
        <v>8462</v>
      </c>
      <c r="C20127">
        <v>2016</v>
      </c>
      <c r="D20127" s="42" t="s">
        <v>8693</v>
      </c>
      <c r="E20127" t="b">
        <v>0</v>
      </c>
      <c r="F20127" s="42" t="s">
        <v>8688</v>
      </c>
    </row>
    <row r="20128" spans="1:6" x14ac:dyDescent="0.2">
      <c r="A20128" s="42" t="s">
        <v>5921</v>
      </c>
      <c r="B20128" s="42" t="s">
        <v>8464</v>
      </c>
      <c r="C20128">
        <v>2010</v>
      </c>
      <c r="D20128" s="42" t="s">
        <v>8547</v>
      </c>
      <c r="E20128" t="b">
        <v>0</v>
      </c>
      <c r="F20128" s="42" t="s">
        <v>8688</v>
      </c>
    </row>
    <row r="20129" spans="1:6" x14ac:dyDescent="0.2">
      <c r="A20129" s="42" t="s">
        <v>5921</v>
      </c>
      <c r="B20129" s="42" t="s">
        <v>8464</v>
      </c>
      <c r="C20129">
        <v>2011</v>
      </c>
      <c r="D20129" s="42" t="s">
        <v>8695</v>
      </c>
      <c r="E20129" t="b">
        <v>0</v>
      </c>
      <c r="F20129" s="42" t="s">
        <v>8688</v>
      </c>
    </row>
    <row r="20130" spans="1:6" x14ac:dyDescent="0.2">
      <c r="A20130" s="42" t="s">
        <v>5921</v>
      </c>
      <c r="B20130" s="42" t="s">
        <v>8464</v>
      </c>
      <c r="C20130">
        <v>2012</v>
      </c>
      <c r="D20130" s="42" t="s">
        <v>8696</v>
      </c>
      <c r="E20130" t="b">
        <v>0</v>
      </c>
      <c r="F20130" s="42" t="s">
        <v>8688</v>
      </c>
    </row>
    <row r="20131" spans="1:6" x14ac:dyDescent="0.2">
      <c r="A20131" s="42" t="s">
        <v>5921</v>
      </c>
      <c r="B20131" s="42" t="s">
        <v>8464</v>
      </c>
      <c r="C20131">
        <v>2013</v>
      </c>
      <c r="D20131" s="42" t="s">
        <v>8697</v>
      </c>
      <c r="E20131" t="b">
        <v>0</v>
      </c>
      <c r="F20131" s="42" t="s">
        <v>8688</v>
      </c>
    </row>
    <row r="20132" spans="1:6" x14ac:dyDescent="0.2">
      <c r="A20132" s="42" t="s">
        <v>5921</v>
      </c>
      <c r="B20132" s="42" t="s">
        <v>8464</v>
      </c>
      <c r="C20132">
        <v>2014</v>
      </c>
      <c r="D20132" s="42" t="s">
        <v>8460</v>
      </c>
      <c r="E20132" t="b">
        <v>0</v>
      </c>
      <c r="F20132" s="42" t="s">
        <v>8688</v>
      </c>
    </row>
    <row r="20133" spans="1:6" x14ac:dyDescent="0.2">
      <c r="A20133" s="42" t="s">
        <v>5921</v>
      </c>
      <c r="B20133" s="42" t="s">
        <v>8464</v>
      </c>
      <c r="C20133">
        <v>2015</v>
      </c>
      <c r="D20133" s="42" t="s">
        <v>8698</v>
      </c>
      <c r="E20133" t="b">
        <v>0</v>
      </c>
      <c r="F20133" s="42" t="s">
        <v>8688</v>
      </c>
    </row>
    <row r="20134" spans="1:6" x14ac:dyDescent="0.2">
      <c r="A20134" s="42" t="s">
        <v>5921</v>
      </c>
      <c r="B20134" s="42" t="s">
        <v>8464</v>
      </c>
      <c r="C20134">
        <v>2016</v>
      </c>
      <c r="D20134" s="42" t="s">
        <v>8699</v>
      </c>
      <c r="E20134" t="b">
        <v>0</v>
      </c>
      <c r="F20134" s="42" t="s">
        <v>8688</v>
      </c>
    </row>
    <row r="20135" spans="1:6" x14ac:dyDescent="0.2">
      <c r="A20135" s="42" t="s">
        <v>5923</v>
      </c>
      <c r="B20135" s="42" t="s">
        <v>8454</v>
      </c>
      <c r="C20135">
        <v>2014</v>
      </c>
      <c r="D20135" s="42" t="s">
        <v>8465</v>
      </c>
      <c r="E20135" t="b">
        <v>0</v>
      </c>
      <c r="F20135" s="42" t="s">
        <v>8718</v>
      </c>
    </row>
    <row r="20136" spans="1:6" x14ac:dyDescent="0.2">
      <c r="A20136" s="42" t="s">
        <v>5923</v>
      </c>
      <c r="B20136" s="42" t="s">
        <v>8454</v>
      </c>
      <c r="C20136">
        <v>2015</v>
      </c>
      <c r="D20136" s="42" t="s">
        <v>8719</v>
      </c>
      <c r="E20136" t="b">
        <v>0</v>
      </c>
      <c r="F20136" s="42" t="s">
        <v>8718</v>
      </c>
    </row>
    <row r="20137" spans="1:6" x14ac:dyDescent="0.2">
      <c r="A20137" s="42" t="s">
        <v>5923</v>
      </c>
      <c r="B20137" s="42" t="s">
        <v>8454</v>
      </c>
      <c r="C20137">
        <v>2016</v>
      </c>
      <c r="D20137" s="42" t="s">
        <v>8720</v>
      </c>
      <c r="E20137" t="b">
        <v>0</v>
      </c>
      <c r="F20137" s="42" t="s">
        <v>8718</v>
      </c>
    </row>
    <row r="20138" spans="1:6" x14ac:dyDescent="0.2">
      <c r="A20138" s="42" t="s">
        <v>5923</v>
      </c>
      <c r="B20138" s="42" t="s">
        <v>8454</v>
      </c>
      <c r="C20138">
        <v>2017</v>
      </c>
      <c r="D20138" s="42" t="s">
        <v>8721</v>
      </c>
      <c r="E20138" t="b">
        <v>0</v>
      </c>
      <c r="F20138" s="42" t="s">
        <v>8718</v>
      </c>
    </row>
    <row r="20139" spans="1:6" x14ac:dyDescent="0.2">
      <c r="A20139" s="42" t="s">
        <v>5923</v>
      </c>
      <c r="B20139" s="42" t="s">
        <v>8454</v>
      </c>
      <c r="C20139">
        <v>2018</v>
      </c>
      <c r="D20139" s="42" t="s">
        <v>8722</v>
      </c>
      <c r="E20139" t="b">
        <v>0</v>
      </c>
      <c r="F20139" s="42" t="s">
        <v>8718</v>
      </c>
    </row>
    <row r="20140" spans="1:6" x14ac:dyDescent="0.2">
      <c r="A20140" s="42" t="s">
        <v>5923</v>
      </c>
      <c r="B20140" s="42" t="s">
        <v>8454</v>
      </c>
      <c r="C20140">
        <v>2019</v>
      </c>
      <c r="D20140" s="42" t="s">
        <v>8723</v>
      </c>
      <c r="E20140" t="b">
        <v>0</v>
      </c>
      <c r="F20140" s="42" t="s">
        <v>8718</v>
      </c>
    </row>
    <row r="20141" spans="1:6" x14ac:dyDescent="0.2">
      <c r="A20141" s="42" t="s">
        <v>5923</v>
      </c>
      <c r="B20141" s="42" t="s">
        <v>8454</v>
      </c>
      <c r="C20141">
        <v>2020</v>
      </c>
      <c r="D20141" s="42" t="s">
        <v>8724</v>
      </c>
      <c r="E20141" t="b">
        <v>0</v>
      </c>
      <c r="F20141" s="42" t="s">
        <v>8718</v>
      </c>
    </row>
    <row r="20142" spans="1:6" x14ac:dyDescent="0.2">
      <c r="A20142" s="42" t="s">
        <v>5923</v>
      </c>
      <c r="B20142" s="42" t="s">
        <v>8462</v>
      </c>
      <c r="C20142">
        <v>2014</v>
      </c>
      <c r="D20142" s="42" t="s">
        <v>8725</v>
      </c>
      <c r="E20142" t="b">
        <v>0</v>
      </c>
      <c r="F20142" s="42" t="s">
        <v>8718</v>
      </c>
    </row>
    <row r="20143" spans="1:6" x14ac:dyDescent="0.2">
      <c r="A20143" s="42" t="s">
        <v>5923</v>
      </c>
      <c r="B20143" s="42" t="s">
        <v>8462</v>
      </c>
      <c r="C20143">
        <v>2015</v>
      </c>
      <c r="D20143" s="42" t="s">
        <v>8719</v>
      </c>
      <c r="E20143" t="b">
        <v>0</v>
      </c>
      <c r="F20143" s="42" t="s">
        <v>8718</v>
      </c>
    </row>
    <row r="20144" spans="1:6" x14ac:dyDescent="0.2">
      <c r="A20144" s="42" t="s">
        <v>5923</v>
      </c>
      <c r="B20144" s="42" t="s">
        <v>8462</v>
      </c>
      <c r="C20144">
        <v>2016</v>
      </c>
      <c r="D20144" s="42" t="s">
        <v>8720</v>
      </c>
      <c r="E20144" t="b">
        <v>0</v>
      </c>
      <c r="F20144" s="42" t="s">
        <v>8718</v>
      </c>
    </row>
    <row r="20145" spans="1:6" x14ac:dyDescent="0.2">
      <c r="A20145" s="42" t="s">
        <v>5923</v>
      </c>
      <c r="B20145" s="42" t="s">
        <v>8462</v>
      </c>
      <c r="C20145">
        <v>2017</v>
      </c>
      <c r="D20145" s="42" t="s">
        <v>8721</v>
      </c>
      <c r="E20145" t="b">
        <v>0</v>
      </c>
      <c r="F20145" s="42" t="s">
        <v>8718</v>
      </c>
    </row>
    <row r="20146" spans="1:6" x14ac:dyDescent="0.2">
      <c r="A20146" s="42" t="s">
        <v>5923</v>
      </c>
      <c r="B20146" s="42" t="s">
        <v>8462</v>
      </c>
      <c r="C20146">
        <v>2018</v>
      </c>
      <c r="D20146" s="42" t="s">
        <v>8722</v>
      </c>
      <c r="E20146" t="b">
        <v>0</v>
      </c>
      <c r="F20146" s="42" t="s">
        <v>8718</v>
      </c>
    </row>
    <row r="20147" spans="1:6" x14ac:dyDescent="0.2">
      <c r="A20147" s="42" t="s">
        <v>5923</v>
      </c>
      <c r="B20147" s="42" t="s">
        <v>8462</v>
      </c>
      <c r="C20147">
        <v>2019</v>
      </c>
      <c r="D20147" s="42" t="s">
        <v>8723</v>
      </c>
      <c r="E20147" t="b">
        <v>0</v>
      </c>
      <c r="F20147" s="42" t="s">
        <v>8718</v>
      </c>
    </row>
    <row r="20148" spans="1:6" x14ac:dyDescent="0.2">
      <c r="A20148" s="42" t="s">
        <v>5923</v>
      </c>
      <c r="B20148" s="42" t="s">
        <v>8462</v>
      </c>
      <c r="C20148">
        <v>2020</v>
      </c>
      <c r="D20148" s="42" t="s">
        <v>8482</v>
      </c>
      <c r="E20148" t="b">
        <v>0</v>
      </c>
      <c r="F20148" s="42" t="s">
        <v>8718</v>
      </c>
    </row>
    <row r="20149" spans="1:6" x14ac:dyDescent="0.2">
      <c r="A20149" s="42" t="s">
        <v>5923</v>
      </c>
      <c r="B20149" s="42" t="s">
        <v>8464</v>
      </c>
      <c r="C20149">
        <v>2014</v>
      </c>
      <c r="D20149" s="42" t="s">
        <v>8650</v>
      </c>
      <c r="E20149" t="b">
        <v>0</v>
      </c>
      <c r="F20149" s="42" t="s">
        <v>8718</v>
      </c>
    </row>
    <row r="20150" spans="1:6" x14ac:dyDescent="0.2">
      <c r="A20150" s="42" t="s">
        <v>5923</v>
      </c>
      <c r="B20150" s="42" t="s">
        <v>8464</v>
      </c>
      <c r="C20150">
        <v>2015</v>
      </c>
      <c r="D20150" s="42" t="s">
        <v>8726</v>
      </c>
      <c r="E20150" t="b">
        <v>0</v>
      </c>
      <c r="F20150" s="42" t="s">
        <v>8718</v>
      </c>
    </row>
    <row r="20151" spans="1:6" x14ac:dyDescent="0.2">
      <c r="A20151" s="42" t="s">
        <v>5923</v>
      </c>
      <c r="B20151" s="42" t="s">
        <v>8464</v>
      </c>
      <c r="C20151">
        <v>2016</v>
      </c>
      <c r="D20151" s="42" t="s">
        <v>8726</v>
      </c>
      <c r="E20151" t="b">
        <v>0</v>
      </c>
      <c r="F20151" s="42" t="s">
        <v>8718</v>
      </c>
    </row>
    <row r="20152" spans="1:6" x14ac:dyDescent="0.2">
      <c r="A20152" s="42" t="s">
        <v>5923</v>
      </c>
      <c r="B20152" s="42" t="s">
        <v>8464</v>
      </c>
      <c r="C20152">
        <v>2017</v>
      </c>
      <c r="D20152" s="42" t="s">
        <v>8727</v>
      </c>
      <c r="E20152" t="b">
        <v>0</v>
      </c>
      <c r="F20152" s="42" t="s">
        <v>8718</v>
      </c>
    </row>
    <row r="20153" spans="1:6" x14ac:dyDescent="0.2">
      <c r="A20153" s="42" t="s">
        <v>5923</v>
      </c>
      <c r="B20153" s="42" t="s">
        <v>8464</v>
      </c>
      <c r="C20153">
        <v>2018</v>
      </c>
      <c r="D20153" s="42" t="s">
        <v>8726</v>
      </c>
      <c r="E20153" t="b">
        <v>0</v>
      </c>
      <c r="F20153" s="42" t="s">
        <v>8718</v>
      </c>
    </row>
    <row r="20154" spans="1:6" x14ac:dyDescent="0.2">
      <c r="A20154" s="42" t="s">
        <v>5923</v>
      </c>
      <c r="B20154" s="42" t="s">
        <v>8464</v>
      </c>
      <c r="C20154">
        <v>2019</v>
      </c>
      <c r="D20154" s="42" t="s">
        <v>8598</v>
      </c>
      <c r="E20154" t="b">
        <v>0</v>
      </c>
      <c r="F20154" s="42" t="s">
        <v>8718</v>
      </c>
    </row>
    <row r="20155" spans="1:6" x14ac:dyDescent="0.2">
      <c r="A20155" s="42" t="s">
        <v>5923</v>
      </c>
      <c r="B20155" s="42" t="s">
        <v>8464</v>
      </c>
      <c r="C20155">
        <v>2020</v>
      </c>
      <c r="D20155" s="42" t="s">
        <v>8596</v>
      </c>
      <c r="E20155" t="b">
        <v>0</v>
      </c>
      <c r="F20155" s="42" t="s">
        <v>8718</v>
      </c>
    </row>
    <row r="20156" spans="1:6" x14ac:dyDescent="0.2">
      <c r="A20156" s="42" t="s">
        <v>5925</v>
      </c>
      <c r="B20156" s="42" t="s">
        <v>8454</v>
      </c>
      <c r="C20156">
        <v>2012</v>
      </c>
      <c r="D20156" s="42" t="s">
        <v>9152</v>
      </c>
      <c r="E20156" t="b">
        <v>0</v>
      </c>
      <c r="F20156" s="42" t="s">
        <v>11062</v>
      </c>
    </row>
    <row r="20157" spans="1:6" x14ac:dyDescent="0.2">
      <c r="A20157" s="42" t="s">
        <v>5925</v>
      </c>
      <c r="B20157" s="42" t="s">
        <v>8454</v>
      </c>
      <c r="C20157">
        <v>2013</v>
      </c>
      <c r="D20157" s="42" t="s">
        <v>9544</v>
      </c>
      <c r="E20157" t="b">
        <v>0</v>
      </c>
      <c r="F20157" s="42" t="s">
        <v>11062</v>
      </c>
    </row>
    <row r="20158" spans="1:6" x14ac:dyDescent="0.2">
      <c r="A20158" s="42" t="s">
        <v>5925</v>
      </c>
      <c r="B20158" s="42" t="s">
        <v>8454</v>
      </c>
      <c r="C20158">
        <v>2014</v>
      </c>
      <c r="D20158" s="42" t="s">
        <v>8724</v>
      </c>
      <c r="E20158" t="b">
        <v>0</v>
      </c>
      <c r="F20158" s="42" t="s">
        <v>11062</v>
      </c>
    </row>
    <row r="20159" spans="1:6" x14ac:dyDescent="0.2">
      <c r="A20159" s="42" t="s">
        <v>5925</v>
      </c>
      <c r="B20159" s="42" t="s">
        <v>8454</v>
      </c>
      <c r="C20159">
        <v>2015</v>
      </c>
      <c r="D20159" s="42" t="s">
        <v>9917</v>
      </c>
      <c r="E20159" t="b">
        <v>0</v>
      </c>
      <c r="F20159" s="42" t="s">
        <v>11062</v>
      </c>
    </row>
    <row r="20160" spans="1:6" x14ac:dyDescent="0.2">
      <c r="A20160" s="42" t="s">
        <v>5925</v>
      </c>
      <c r="B20160" s="42" t="s">
        <v>8454</v>
      </c>
      <c r="C20160">
        <v>2016</v>
      </c>
      <c r="D20160" s="42" t="s">
        <v>8820</v>
      </c>
      <c r="E20160" t="b">
        <v>0</v>
      </c>
      <c r="F20160" s="42" t="s">
        <v>11062</v>
      </c>
    </row>
    <row r="20161" spans="1:6" x14ac:dyDescent="0.2">
      <c r="A20161" s="42" t="s">
        <v>5925</v>
      </c>
      <c r="B20161" s="42" t="s">
        <v>8454</v>
      </c>
      <c r="C20161">
        <v>2017</v>
      </c>
      <c r="D20161" s="42" t="s">
        <v>11063</v>
      </c>
      <c r="E20161" t="b">
        <v>0</v>
      </c>
      <c r="F20161" s="42" t="s">
        <v>11062</v>
      </c>
    </row>
    <row r="20162" spans="1:6" x14ac:dyDescent="0.2">
      <c r="A20162" s="42" t="s">
        <v>5925</v>
      </c>
      <c r="B20162" s="42" t="s">
        <v>8454</v>
      </c>
      <c r="C20162">
        <v>2018</v>
      </c>
      <c r="D20162" s="42" t="s">
        <v>11064</v>
      </c>
      <c r="E20162" t="b">
        <v>0</v>
      </c>
      <c r="F20162" s="42" t="s">
        <v>11062</v>
      </c>
    </row>
    <row r="20163" spans="1:6" x14ac:dyDescent="0.2">
      <c r="A20163" s="42" t="s">
        <v>5925</v>
      </c>
      <c r="B20163" s="42" t="s">
        <v>8462</v>
      </c>
      <c r="C20163">
        <v>2012</v>
      </c>
      <c r="D20163" s="42" t="s">
        <v>9152</v>
      </c>
      <c r="E20163" t="b">
        <v>0</v>
      </c>
      <c r="F20163" s="42" t="s">
        <v>11062</v>
      </c>
    </row>
    <row r="20164" spans="1:6" x14ac:dyDescent="0.2">
      <c r="A20164" s="42" t="s">
        <v>5925</v>
      </c>
      <c r="B20164" s="42" t="s">
        <v>8462</v>
      </c>
      <c r="C20164">
        <v>2013</v>
      </c>
      <c r="D20164" s="42" t="s">
        <v>9544</v>
      </c>
      <c r="E20164" t="b">
        <v>0</v>
      </c>
      <c r="F20164" s="42" t="s">
        <v>11062</v>
      </c>
    </row>
    <row r="20165" spans="1:6" x14ac:dyDescent="0.2">
      <c r="A20165" s="42" t="s">
        <v>5925</v>
      </c>
      <c r="B20165" s="42" t="s">
        <v>8462</v>
      </c>
      <c r="C20165">
        <v>2014</v>
      </c>
      <c r="D20165" s="42" t="s">
        <v>8724</v>
      </c>
      <c r="E20165" t="b">
        <v>0</v>
      </c>
      <c r="F20165" s="42" t="s">
        <v>11062</v>
      </c>
    </row>
    <row r="20166" spans="1:6" x14ac:dyDescent="0.2">
      <c r="A20166" s="42" t="s">
        <v>5925</v>
      </c>
      <c r="B20166" s="42" t="s">
        <v>8462</v>
      </c>
      <c r="C20166">
        <v>2015</v>
      </c>
      <c r="D20166" s="42" t="s">
        <v>9917</v>
      </c>
      <c r="E20166" t="b">
        <v>0</v>
      </c>
      <c r="F20166" s="42" t="s">
        <v>11062</v>
      </c>
    </row>
    <row r="20167" spans="1:6" x14ac:dyDescent="0.2">
      <c r="A20167" s="42" t="s">
        <v>5925</v>
      </c>
      <c r="B20167" s="42" t="s">
        <v>8462</v>
      </c>
      <c r="C20167">
        <v>2016</v>
      </c>
      <c r="D20167" s="42" t="s">
        <v>8820</v>
      </c>
      <c r="E20167" t="b">
        <v>0</v>
      </c>
      <c r="F20167" s="42" t="s">
        <v>11062</v>
      </c>
    </row>
    <row r="20168" spans="1:6" x14ac:dyDescent="0.2">
      <c r="A20168" s="42" t="s">
        <v>5925</v>
      </c>
      <c r="B20168" s="42" t="s">
        <v>8462</v>
      </c>
      <c r="C20168">
        <v>2017</v>
      </c>
      <c r="D20168" s="42" t="s">
        <v>11063</v>
      </c>
      <c r="E20168" t="b">
        <v>0</v>
      </c>
      <c r="F20168" s="42" t="s">
        <v>11062</v>
      </c>
    </row>
    <row r="20169" spans="1:6" x14ac:dyDescent="0.2">
      <c r="A20169" s="42" t="s">
        <v>5925</v>
      </c>
      <c r="B20169" s="42" t="s">
        <v>8462</v>
      </c>
      <c r="C20169">
        <v>2018</v>
      </c>
      <c r="D20169" s="42" t="s">
        <v>11064</v>
      </c>
      <c r="E20169" t="b">
        <v>0</v>
      </c>
      <c r="F20169" s="42" t="s">
        <v>11062</v>
      </c>
    </row>
    <row r="20170" spans="1:6" x14ac:dyDescent="0.2">
      <c r="A20170" s="42" t="s">
        <v>5925</v>
      </c>
      <c r="B20170" s="42" t="s">
        <v>8464</v>
      </c>
      <c r="C20170">
        <v>2012</v>
      </c>
      <c r="D20170" s="42" t="s">
        <v>8587</v>
      </c>
      <c r="E20170" t="b">
        <v>0</v>
      </c>
      <c r="F20170" s="42" t="s">
        <v>11062</v>
      </c>
    </row>
    <row r="20171" spans="1:6" x14ac:dyDescent="0.2">
      <c r="A20171" s="42" t="s">
        <v>5925</v>
      </c>
      <c r="B20171" s="42" t="s">
        <v>8464</v>
      </c>
      <c r="C20171">
        <v>2013</v>
      </c>
      <c r="D20171" s="42" t="s">
        <v>8496</v>
      </c>
      <c r="E20171" t="b">
        <v>0</v>
      </c>
      <c r="F20171" s="42" t="s">
        <v>11062</v>
      </c>
    </row>
    <row r="20172" spans="1:6" x14ac:dyDescent="0.2">
      <c r="A20172" s="42" t="s">
        <v>5925</v>
      </c>
      <c r="B20172" s="42" t="s">
        <v>8464</v>
      </c>
      <c r="C20172">
        <v>2014</v>
      </c>
      <c r="D20172" s="42" t="s">
        <v>8496</v>
      </c>
      <c r="E20172" t="b">
        <v>0</v>
      </c>
      <c r="F20172" s="42" t="s">
        <v>11062</v>
      </c>
    </row>
    <row r="20173" spans="1:6" x14ac:dyDescent="0.2">
      <c r="A20173" s="42" t="s">
        <v>5925</v>
      </c>
      <c r="B20173" s="42" t="s">
        <v>8464</v>
      </c>
      <c r="C20173">
        <v>2015</v>
      </c>
      <c r="D20173" s="42" t="s">
        <v>8496</v>
      </c>
      <c r="E20173" t="b">
        <v>0</v>
      </c>
      <c r="F20173" s="42" t="s">
        <v>11062</v>
      </c>
    </row>
    <row r="20174" spans="1:6" x14ac:dyDescent="0.2">
      <c r="A20174" s="42" t="s">
        <v>5925</v>
      </c>
      <c r="B20174" s="42" t="s">
        <v>8464</v>
      </c>
      <c r="C20174">
        <v>2016</v>
      </c>
      <c r="D20174" s="42" t="s">
        <v>8496</v>
      </c>
      <c r="E20174" t="b">
        <v>0</v>
      </c>
      <c r="F20174" s="42" t="s">
        <v>11062</v>
      </c>
    </row>
    <row r="20175" spans="1:6" x14ac:dyDescent="0.2">
      <c r="A20175" s="42" t="s">
        <v>5925</v>
      </c>
      <c r="B20175" s="42" t="s">
        <v>8464</v>
      </c>
      <c r="C20175">
        <v>2017</v>
      </c>
      <c r="D20175" s="42" t="s">
        <v>8496</v>
      </c>
      <c r="E20175" t="b">
        <v>0</v>
      </c>
      <c r="F20175" s="42" t="s">
        <v>11062</v>
      </c>
    </row>
    <row r="20176" spans="1:6" x14ac:dyDescent="0.2">
      <c r="A20176" s="42" t="s">
        <v>5925</v>
      </c>
      <c r="B20176" s="42" t="s">
        <v>8464</v>
      </c>
      <c r="C20176">
        <v>2018</v>
      </c>
      <c r="D20176" s="42" t="s">
        <v>8496</v>
      </c>
      <c r="E20176" t="b">
        <v>0</v>
      </c>
      <c r="F20176" s="42" t="s">
        <v>11062</v>
      </c>
    </row>
    <row r="20177" spans="1:6" x14ac:dyDescent="0.2">
      <c r="A20177" s="42" t="s">
        <v>5931</v>
      </c>
      <c r="B20177" s="42" t="s">
        <v>8454</v>
      </c>
      <c r="C20177">
        <v>2013</v>
      </c>
      <c r="D20177" s="42" t="s">
        <v>9206</v>
      </c>
      <c r="E20177" t="b">
        <v>0</v>
      </c>
      <c r="F20177" s="42" t="s">
        <v>10906</v>
      </c>
    </row>
    <row r="20178" spans="1:6" x14ac:dyDescent="0.2">
      <c r="A20178" s="42" t="s">
        <v>5931</v>
      </c>
      <c r="B20178" s="42" t="s">
        <v>8454</v>
      </c>
      <c r="C20178">
        <v>2014</v>
      </c>
      <c r="D20178" s="42" t="s">
        <v>9193</v>
      </c>
      <c r="E20178" t="b">
        <v>0</v>
      </c>
      <c r="F20178" s="42" t="s">
        <v>10906</v>
      </c>
    </row>
    <row r="20179" spans="1:6" x14ac:dyDescent="0.2">
      <c r="A20179" s="42" t="s">
        <v>5931</v>
      </c>
      <c r="B20179" s="42" t="s">
        <v>8454</v>
      </c>
      <c r="C20179">
        <v>2015</v>
      </c>
      <c r="D20179" s="42" t="s">
        <v>9001</v>
      </c>
      <c r="E20179" t="b">
        <v>0</v>
      </c>
      <c r="F20179" s="42" t="s">
        <v>10906</v>
      </c>
    </row>
    <row r="20180" spans="1:6" x14ac:dyDescent="0.2">
      <c r="A20180" s="42" t="s">
        <v>5931</v>
      </c>
      <c r="B20180" s="42" t="s">
        <v>8454</v>
      </c>
      <c r="C20180">
        <v>2016</v>
      </c>
      <c r="D20180" s="42" t="s">
        <v>10377</v>
      </c>
      <c r="E20180" t="b">
        <v>0</v>
      </c>
      <c r="F20180" s="42" t="s">
        <v>10906</v>
      </c>
    </row>
    <row r="20181" spans="1:6" x14ac:dyDescent="0.2">
      <c r="A20181" s="42" t="s">
        <v>5931</v>
      </c>
      <c r="B20181" s="42" t="s">
        <v>8454</v>
      </c>
      <c r="C20181">
        <v>2017</v>
      </c>
      <c r="D20181" s="42" t="s">
        <v>8672</v>
      </c>
      <c r="E20181" t="b">
        <v>0</v>
      </c>
      <c r="F20181" s="42" t="s">
        <v>10906</v>
      </c>
    </row>
    <row r="20182" spans="1:6" x14ac:dyDescent="0.2">
      <c r="A20182" s="42" t="s">
        <v>5931</v>
      </c>
      <c r="B20182" s="42" t="s">
        <v>8454</v>
      </c>
      <c r="C20182">
        <v>2018</v>
      </c>
      <c r="D20182" s="42" t="s">
        <v>9101</v>
      </c>
      <c r="E20182" t="b">
        <v>0</v>
      </c>
      <c r="F20182" s="42" t="s">
        <v>10906</v>
      </c>
    </row>
    <row r="20183" spans="1:6" x14ac:dyDescent="0.2">
      <c r="A20183" s="42" t="s">
        <v>5931</v>
      </c>
      <c r="B20183" s="42" t="s">
        <v>8454</v>
      </c>
      <c r="C20183">
        <v>2019</v>
      </c>
      <c r="D20183" s="42" t="s">
        <v>9006</v>
      </c>
      <c r="E20183" t="b">
        <v>0</v>
      </c>
      <c r="F20183" s="42" t="s">
        <v>10906</v>
      </c>
    </row>
    <row r="20184" spans="1:6" x14ac:dyDescent="0.2">
      <c r="A20184" s="42" t="s">
        <v>5931</v>
      </c>
      <c r="B20184" s="42" t="s">
        <v>8462</v>
      </c>
      <c r="C20184">
        <v>2013</v>
      </c>
      <c r="D20184" s="42" t="s">
        <v>8513</v>
      </c>
      <c r="E20184" t="b">
        <v>0</v>
      </c>
      <c r="F20184" s="42" t="s">
        <v>10906</v>
      </c>
    </row>
    <row r="20185" spans="1:6" x14ac:dyDescent="0.2">
      <c r="A20185" s="42" t="s">
        <v>5931</v>
      </c>
      <c r="B20185" s="42" t="s">
        <v>8462</v>
      </c>
      <c r="C20185">
        <v>2014</v>
      </c>
      <c r="D20185" s="42" t="s">
        <v>9193</v>
      </c>
      <c r="E20185" t="b">
        <v>0</v>
      </c>
      <c r="F20185" s="42" t="s">
        <v>10906</v>
      </c>
    </row>
    <row r="20186" spans="1:6" x14ac:dyDescent="0.2">
      <c r="A20186" s="42" t="s">
        <v>5931</v>
      </c>
      <c r="B20186" s="42" t="s">
        <v>8462</v>
      </c>
      <c r="C20186">
        <v>2015</v>
      </c>
      <c r="D20186" s="42" t="s">
        <v>8530</v>
      </c>
      <c r="E20186" t="b">
        <v>0</v>
      </c>
      <c r="F20186" s="42" t="s">
        <v>10906</v>
      </c>
    </row>
    <row r="20187" spans="1:6" x14ac:dyDescent="0.2">
      <c r="A20187" s="42" t="s">
        <v>5931</v>
      </c>
      <c r="B20187" s="42" t="s">
        <v>8462</v>
      </c>
      <c r="C20187">
        <v>2016</v>
      </c>
      <c r="D20187" s="42" t="s">
        <v>10377</v>
      </c>
      <c r="E20187" t="b">
        <v>0</v>
      </c>
      <c r="F20187" s="42" t="s">
        <v>10906</v>
      </c>
    </row>
    <row r="20188" spans="1:6" x14ac:dyDescent="0.2">
      <c r="A20188" s="42" t="s">
        <v>5931</v>
      </c>
      <c r="B20188" s="42" t="s">
        <v>8462</v>
      </c>
      <c r="C20188">
        <v>2017</v>
      </c>
      <c r="D20188" s="42" t="s">
        <v>8672</v>
      </c>
      <c r="E20188" t="b">
        <v>0</v>
      </c>
      <c r="F20188" s="42" t="s">
        <v>10906</v>
      </c>
    </row>
    <row r="20189" spans="1:6" x14ac:dyDescent="0.2">
      <c r="A20189" s="42" t="s">
        <v>5931</v>
      </c>
      <c r="B20189" s="42" t="s">
        <v>8462</v>
      </c>
      <c r="C20189">
        <v>2018</v>
      </c>
      <c r="D20189" s="42" t="s">
        <v>9101</v>
      </c>
      <c r="E20189" t="b">
        <v>0</v>
      </c>
      <c r="F20189" s="42" t="s">
        <v>10906</v>
      </c>
    </row>
    <row r="20190" spans="1:6" x14ac:dyDescent="0.2">
      <c r="A20190" s="42" t="s">
        <v>5931</v>
      </c>
      <c r="B20190" s="42" t="s">
        <v>8462</v>
      </c>
      <c r="C20190">
        <v>2019</v>
      </c>
      <c r="D20190" s="42" t="s">
        <v>9136</v>
      </c>
      <c r="E20190" t="b">
        <v>0</v>
      </c>
      <c r="F20190" s="42" t="s">
        <v>10906</v>
      </c>
    </row>
    <row r="20191" spans="1:6" x14ac:dyDescent="0.2">
      <c r="A20191" s="42" t="s">
        <v>5931</v>
      </c>
      <c r="B20191" s="42" t="s">
        <v>8464</v>
      </c>
      <c r="C20191">
        <v>2013</v>
      </c>
      <c r="D20191" s="42" t="s">
        <v>9171</v>
      </c>
      <c r="E20191" t="b">
        <v>0</v>
      </c>
      <c r="F20191" s="42" t="s">
        <v>10906</v>
      </c>
    </row>
    <row r="20192" spans="1:6" x14ac:dyDescent="0.2">
      <c r="A20192" s="42" t="s">
        <v>5931</v>
      </c>
      <c r="B20192" s="42" t="s">
        <v>8464</v>
      </c>
      <c r="C20192">
        <v>2014</v>
      </c>
      <c r="D20192" s="42" t="s">
        <v>9172</v>
      </c>
      <c r="E20192" t="b">
        <v>0</v>
      </c>
      <c r="F20192" s="42" t="s">
        <v>10906</v>
      </c>
    </row>
    <row r="20193" spans="1:6" x14ac:dyDescent="0.2">
      <c r="A20193" s="42" t="s">
        <v>5931</v>
      </c>
      <c r="B20193" s="42" t="s">
        <v>8464</v>
      </c>
      <c r="C20193">
        <v>2015</v>
      </c>
      <c r="D20193" s="42" t="s">
        <v>9168</v>
      </c>
      <c r="E20193" t="b">
        <v>0</v>
      </c>
      <c r="F20193" s="42" t="s">
        <v>10906</v>
      </c>
    </row>
    <row r="20194" spans="1:6" x14ac:dyDescent="0.2">
      <c r="A20194" s="42" t="s">
        <v>5931</v>
      </c>
      <c r="B20194" s="42" t="s">
        <v>8464</v>
      </c>
      <c r="C20194">
        <v>2016</v>
      </c>
      <c r="D20194" s="42" t="s">
        <v>9135</v>
      </c>
      <c r="E20194" t="b">
        <v>0</v>
      </c>
      <c r="F20194" s="42" t="s">
        <v>10906</v>
      </c>
    </row>
    <row r="20195" spans="1:6" x14ac:dyDescent="0.2">
      <c r="A20195" s="42" t="s">
        <v>5931</v>
      </c>
      <c r="B20195" s="42" t="s">
        <v>8464</v>
      </c>
      <c r="C20195">
        <v>2017</v>
      </c>
      <c r="D20195" s="42" t="s">
        <v>8594</v>
      </c>
      <c r="E20195" t="b">
        <v>0</v>
      </c>
      <c r="F20195" s="42" t="s">
        <v>10906</v>
      </c>
    </row>
    <row r="20196" spans="1:6" x14ac:dyDescent="0.2">
      <c r="A20196" s="42" t="s">
        <v>5931</v>
      </c>
      <c r="B20196" s="42" t="s">
        <v>8464</v>
      </c>
      <c r="C20196">
        <v>2018</v>
      </c>
      <c r="D20196" s="42" t="s">
        <v>9125</v>
      </c>
      <c r="E20196" t="b">
        <v>0</v>
      </c>
      <c r="F20196" s="42" t="s">
        <v>10906</v>
      </c>
    </row>
    <row r="20197" spans="1:6" x14ac:dyDescent="0.2">
      <c r="A20197" s="42" t="s">
        <v>5931</v>
      </c>
      <c r="B20197" s="42" t="s">
        <v>8464</v>
      </c>
      <c r="C20197">
        <v>2019</v>
      </c>
      <c r="D20197" s="42" t="s">
        <v>8552</v>
      </c>
      <c r="E20197" t="b">
        <v>0</v>
      </c>
      <c r="F20197" s="42" t="s">
        <v>10906</v>
      </c>
    </row>
    <row r="20198" spans="1:6" x14ac:dyDescent="0.2">
      <c r="A20198" s="42" t="s">
        <v>5932</v>
      </c>
      <c r="B20198" s="42" t="s">
        <v>8454</v>
      </c>
      <c r="C20198">
        <v>2013</v>
      </c>
      <c r="D20198" s="42" t="s">
        <v>9246</v>
      </c>
      <c r="E20198" t="b">
        <v>0</v>
      </c>
      <c r="F20198" s="42" t="s">
        <v>11065</v>
      </c>
    </row>
    <row r="20199" spans="1:6" x14ac:dyDescent="0.2">
      <c r="A20199" s="42" t="s">
        <v>5932</v>
      </c>
      <c r="B20199" s="42" t="s">
        <v>8454</v>
      </c>
      <c r="C20199">
        <v>2014</v>
      </c>
      <c r="D20199" s="42" t="s">
        <v>8665</v>
      </c>
      <c r="E20199" t="b">
        <v>0</v>
      </c>
      <c r="F20199" s="42" t="s">
        <v>11065</v>
      </c>
    </row>
    <row r="20200" spans="1:6" x14ac:dyDescent="0.2">
      <c r="A20200" s="42" t="s">
        <v>5932</v>
      </c>
      <c r="B20200" s="42" t="s">
        <v>8454</v>
      </c>
      <c r="C20200">
        <v>2015</v>
      </c>
      <c r="D20200" s="42" t="s">
        <v>9510</v>
      </c>
      <c r="E20200" t="b">
        <v>0</v>
      </c>
      <c r="F20200" s="42" t="s">
        <v>11065</v>
      </c>
    </row>
    <row r="20201" spans="1:6" x14ac:dyDescent="0.2">
      <c r="A20201" s="42" t="s">
        <v>5932</v>
      </c>
      <c r="B20201" s="42" t="s">
        <v>8454</v>
      </c>
      <c r="C20201">
        <v>2016</v>
      </c>
      <c r="D20201" s="42" t="s">
        <v>11066</v>
      </c>
      <c r="E20201" t="b">
        <v>0</v>
      </c>
      <c r="F20201" s="42" t="s">
        <v>11065</v>
      </c>
    </row>
    <row r="20202" spans="1:6" x14ac:dyDescent="0.2">
      <c r="A20202" s="42" t="s">
        <v>5932</v>
      </c>
      <c r="B20202" s="42" t="s">
        <v>8454</v>
      </c>
      <c r="C20202">
        <v>2017</v>
      </c>
      <c r="D20202" s="42" t="s">
        <v>9426</v>
      </c>
      <c r="E20202" t="b">
        <v>0</v>
      </c>
      <c r="F20202" s="42" t="s">
        <v>11065</v>
      </c>
    </row>
    <row r="20203" spans="1:6" x14ac:dyDescent="0.2">
      <c r="A20203" s="42" t="s">
        <v>5932</v>
      </c>
      <c r="B20203" s="42" t="s">
        <v>8454</v>
      </c>
      <c r="C20203">
        <v>2018</v>
      </c>
      <c r="D20203" s="42" t="s">
        <v>9104</v>
      </c>
      <c r="E20203" t="b">
        <v>0</v>
      </c>
      <c r="F20203" s="42" t="s">
        <v>11065</v>
      </c>
    </row>
    <row r="20204" spans="1:6" x14ac:dyDescent="0.2">
      <c r="A20204" s="42" t="s">
        <v>5932</v>
      </c>
      <c r="B20204" s="42" t="s">
        <v>8454</v>
      </c>
      <c r="C20204">
        <v>2019</v>
      </c>
      <c r="D20204" s="42" t="s">
        <v>10312</v>
      </c>
      <c r="E20204" t="b">
        <v>0</v>
      </c>
      <c r="F20204" s="42" t="s">
        <v>11065</v>
      </c>
    </row>
    <row r="20205" spans="1:6" x14ac:dyDescent="0.2">
      <c r="A20205" s="42" t="s">
        <v>5932</v>
      </c>
      <c r="B20205" s="42" t="s">
        <v>8462</v>
      </c>
      <c r="C20205">
        <v>2013</v>
      </c>
      <c r="D20205" s="42" t="s">
        <v>9259</v>
      </c>
      <c r="E20205" t="b">
        <v>0</v>
      </c>
      <c r="F20205" s="42" t="s">
        <v>11065</v>
      </c>
    </row>
    <row r="20206" spans="1:6" x14ac:dyDescent="0.2">
      <c r="A20206" s="42" t="s">
        <v>5932</v>
      </c>
      <c r="B20206" s="42" t="s">
        <v>8462</v>
      </c>
      <c r="C20206">
        <v>2014</v>
      </c>
      <c r="D20206" s="42" t="s">
        <v>8930</v>
      </c>
      <c r="E20206" t="b">
        <v>0</v>
      </c>
      <c r="F20206" s="42" t="s">
        <v>11065</v>
      </c>
    </row>
    <row r="20207" spans="1:6" x14ac:dyDescent="0.2">
      <c r="A20207" s="42" t="s">
        <v>5932</v>
      </c>
      <c r="B20207" s="42" t="s">
        <v>8462</v>
      </c>
      <c r="C20207">
        <v>2015</v>
      </c>
      <c r="D20207" s="42" t="s">
        <v>10539</v>
      </c>
      <c r="E20207" t="b">
        <v>0</v>
      </c>
      <c r="F20207" s="42" t="s">
        <v>11065</v>
      </c>
    </row>
    <row r="20208" spans="1:6" x14ac:dyDescent="0.2">
      <c r="A20208" s="42" t="s">
        <v>5932</v>
      </c>
      <c r="B20208" s="42" t="s">
        <v>8462</v>
      </c>
      <c r="C20208">
        <v>2016</v>
      </c>
      <c r="D20208" s="42" t="s">
        <v>10285</v>
      </c>
      <c r="E20208" t="b">
        <v>0</v>
      </c>
      <c r="F20208" s="42" t="s">
        <v>11065</v>
      </c>
    </row>
    <row r="20209" spans="1:6" x14ac:dyDescent="0.2">
      <c r="A20209" s="42" t="s">
        <v>5932</v>
      </c>
      <c r="B20209" s="42" t="s">
        <v>8462</v>
      </c>
      <c r="C20209">
        <v>2017</v>
      </c>
      <c r="D20209" s="42" t="s">
        <v>10581</v>
      </c>
      <c r="E20209" t="b">
        <v>0</v>
      </c>
      <c r="F20209" s="42" t="s">
        <v>11065</v>
      </c>
    </row>
    <row r="20210" spans="1:6" x14ac:dyDescent="0.2">
      <c r="A20210" s="42" t="s">
        <v>5932</v>
      </c>
      <c r="B20210" s="42" t="s">
        <v>8462</v>
      </c>
      <c r="C20210">
        <v>2018</v>
      </c>
      <c r="D20210" s="42" t="s">
        <v>10735</v>
      </c>
      <c r="E20210" t="b">
        <v>0</v>
      </c>
      <c r="F20210" s="42" t="s">
        <v>11065</v>
      </c>
    </row>
    <row r="20211" spans="1:6" x14ac:dyDescent="0.2">
      <c r="A20211" s="42" t="s">
        <v>5932</v>
      </c>
      <c r="B20211" s="42" t="s">
        <v>8462</v>
      </c>
      <c r="C20211">
        <v>2019</v>
      </c>
      <c r="D20211" s="42" t="s">
        <v>10877</v>
      </c>
      <c r="E20211" t="b">
        <v>0</v>
      </c>
      <c r="F20211" s="42" t="s">
        <v>11065</v>
      </c>
    </row>
    <row r="20212" spans="1:6" x14ac:dyDescent="0.2">
      <c r="A20212" s="42" t="s">
        <v>5932</v>
      </c>
      <c r="B20212" s="42" t="s">
        <v>8464</v>
      </c>
      <c r="C20212">
        <v>2013</v>
      </c>
      <c r="D20212" s="42" t="s">
        <v>9290</v>
      </c>
      <c r="E20212" t="b">
        <v>0</v>
      </c>
      <c r="F20212" s="42" t="s">
        <v>11065</v>
      </c>
    </row>
    <row r="20213" spans="1:6" x14ac:dyDescent="0.2">
      <c r="A20213" s="42" t="s">
        <v>5932</v>
      </c>
      <c r="B20213" s="42" t="s">
        <v>8464</v>
      </c>
      <c r="C20213">
        <v>2014</v>
      </c>
      <c r="D20213" s="42" t="s">
        <v>8617</v>
      </c>
      <c r="E20213" t="b">
        <v>0</v>
      </c>
      <c r="F20213" s="42" t="s">
        <v>11065</v>
      </c>
    </row>
    <row r="20214" spans="1:6" x14ac:dyDescent="0.2">
      <c r="A20214" s="42" t="s">
        <v>5932</v>
      </c>
      <c r="B20214" s="42" t="s">
        <v>8464</v>
      </c>
      <c r="C20214">
        <v>2015</v>
      </c>
      <c r="D20214" s="42" t="s">
        <v>8577</v>
      </c>
      <c r="E20214" t="b">
        <v>0</v>
      </c>
      <c r="F20214" s="42" t="s">
        <v>11065</v>
      </c>
    </row>
    <row r="20215" spans="1:6" x14ac:dyDescent="0.2">
      <c r="A20215" s="42" t="s">
        <v>5932</v>
      </c>
      <c r="B20215" s="42" t="s">
        <v>8464</v>
      </c>
      <c r="C20215">
        <v>2016</v>
      </c>
      <c r="D20215" s="42" t="s">
        <v>10312</v>
      </c>
      <c r="E20215" t="b">
        <v>0</v>
      </c>
      <c r="F20215" s="42" t="s">
        <v>11065</v>
      </c>
    </row>
    <row r="20216" spans="1:6" x14ac:dyDescent="0.2">
      <c r="A20216" s="42" t="s">
        <v>5932</v>
      </c>
      <c r="B20216" s="42" t="s">
        <v>8464</v>
      </c>
      <c r="C20216">
        <v>2017</v>
      </c>
      <c r="D20216" s="42" t="s">
        <v>8743</v>
      </c>
      <c r="E20216" t="b">
        <v>0</v>
      </c>
      <c r="F20216" s="42" t="s">
        <v>11065</v>
      </c>
    </row>
    <row r="20217" spans="1:6" x14ac:dyDescent="0.2">
      <c r="A20217" s="42" t="s">
        <v>5932</v>
      </c>
      <c r="B20217" s="42" t="s">
        <v>8464</v>
      </c>
      <c r="C20217">
        <v>2018</v>
      </c>
      <c r="D20217" s="42" t="s">
        <v>8743</v>
      </c>
      <c r="E20217" t="b">
        <v>0</v>
      </c>
      <c r="F20217" s="42" t="s">
        <v>11065</v>
      </c>
    </row>
    <row r="20218" spans="1:6" x14ac:dyDescent="0.2">
      <c r="A20218" s="42" t="s">
        <v>5932</v>
      </c>
      <c r="B20218" s="42" t="s">
        <v>8464</v>
      </c>
      <c r="C20218">
        <v>2019</v>
      </c>
      <c r="D20218" s="42" t="s">
        <v>8743</v>
      </c>
      <c r="E20218" t="b">
        <v>0</v>
      </c>
      <c r="F20218" s="42" t="s">
        <v>11065</v>
      </c>
    </row>
    <row r="20219" spans="1:6" x14ac:dyDescent="0.2">
      <c r="A20219" s="42" t="s">
        <v>5934</v>
      </c>
      <c r="B20219" s="42" t="s">
        <v>8454</v>
      </c>
      <c r="C20219">
        <v>2013</v>
      </c>
      <c r="D20219" s="42" t="s">
        <v>8529</v>
      </c>
      <c r="E20219" t="b">
        <v>0</v>
      </c>
      <c r="F20219" s="42" t="s">
        <v>10901</v>
      </c>
    </row>
    <row r="20220" spans="1:6" x14ac:dyDescent="0.2">
      <c r="A20220" s="42" t="s">
        <v>5934</v>
      </c>
      <c r="B20220" s="42" t="s">
        <v>8454</v>
      </c>
      <c r="C20220">
        <v>2014</v>
      </c>
      <c r="D20220" s="42" t="s">
        <v>9495</v>
      </c>
      <c r="E20220" t="b">
        <v>0</v>
      </c>
      <c r="F20220" s="42" t="s">
        <v>10901</v>
      </c>
    </row>
    <row r="20221" spans="1:6" x14ac:dyDescent="0.2">
      <c r="A20221" s="42" t="s">
        <v>5934</v>
      </c>
      <c r="B20221" s="42" t="s">
        <v>8454</v>
      </c>
      <c r="C20221">
        <v>2015</v>
      </c>
      <c r="D20221" s="42" t="s">
        <v>9207</v>
      </c>
      <c r="E20221" t="b">
        <v>0</v>
      </c>
      <c r="F20221" s="42" t="s">
        <v>10901</v>
      </c>
    </row>
    <row r="20222" spans="1:6" x14ac:dyDescent="0.2">
      <c r="A20222" s="42" t="s">
        <v>5934</v>
      </c>
      <c r="B20222" s="42" t="s">
        <v>8454</v>
      </c>
      <c r="C20222">
        <v>2016</v>
      </c>
      <c r="D20222" s="42" t="s">
        <v>8550</v>
      </c>
      <c r="E20222" t="b">
        <v>0</v>
      </c>
      <c r="F20222" s="42" t="s">
        <v>10901</v>
      </c>
    </row>
    <row r="20223" spans="1:6" x14ac:dyDescent="0.2">
      <c r="A20223" s="42" t="s">
        <v>5934</v>
      </c>
      <c r="B20223" s="42" t="s">
        <v>8454</v>
      </c>
      <c r="C20223">
        <v>2017</v>
      </c>
      <c r="D20223" s="42" t="s">
        <v>9035</v>
      </c>
      <c r="E20223" t="b">
        <v>0</v>
      </c>
      <c r="F20223" s="42" t="s">
        <v>10901</v>
      </c>
    </row>
    <row r="20224" spans="1:6" x14ac:dyDescent="0.2">
      <c r="A20224" s="42" t="s">
        <v>5934</v>
      </c>
      <c r="B20224" s="42" t="s">
        <v>8454</v>
      </c>
      <c r="C20224">
        <v>2018</v>
      </c>
      <c r="D20224" s="42" t="s">
        <v>10813</v>
      </c>
      <c r="E20224" t="b">
        <v>0</v>
      </c>
      <c r="F20224" s="42" t="s">
        <v>10901</v>
      </c>
    </row>
    <row r="20225" spans="1:6" x14ac:dyDescent="0.2">
      <c r="A20225" s="42" t="s">
        <v>5934</v>
      </c>
      <c r="B20225" s="42" t="s">
        <v>8454</v>
      </c>
      <c r="C20225">
        <v>2019</v>
      </c>
      <c r="D20225" s="42" t="s">
        <v>9548</v>
      </c>
      <c r="E20225" t="b">
        <v>0</v>
      </c>
      <c r="F20225" s="42" t="s">
        <v>10901</v>
      </c>
    </row>
    <row r="20226" spans="1:6" x14ac:dyDescent="0.2">
      <c r="A20226" s="42" t="s">
        <v>5934</v>
      </c>
      <c r="B20226" s="42" t="s">
        <v>8462</v>
      </c>
      <c r="C20226">
        <v>2013</v>
      </c>
      <c r="D20226" s="42" t="s">
        <v>8987</v>
      </c>
      <c r="E20226" t="b">
        <v>0</v>
      </c>
      <c r="F20226" s="42" t="s">
        <v>10901</v>
      </c>
    </row>
    <row r="20227" spans="1:6" x14ac:dyDescent="0.2">
      <c r="A20227" s="42" t="s">
        <v>5934</v>
      </c>
      <c r="B20227" s="42" t="s">
        <v>8462</v>
      </c>
      <c r="C20227">
        <v>2014</v>
      </c>
      <c r="D20227" s="42" t="s">
        <v>9229</v>
      </c>
      <c r="E20227" t="b">
        <v>0</v>
      </c>
      <c r="F20227" s="42" t="s">
        <v>10901</v>
      </c>
    </row>
    <row r="20228" spans="1:6" x14ac:dyDescent="0.2">
      <c r="A20228" s="42" t="s">
        <v>5934</v>
      </c>
      <c r="B20228" s="42" t="s">
        <v>8462</v>
      </c>
      <c r="C20228">
        <v>2015</v>
      </c>
      <c r="D20228" s="42" t="s">
        <v>8771</v>
      </c>
      <c r="E20228" t="b">
        <v>0</v>
      </c>
      <c r="F20228" s="42" t="s">
        <v>10901</v>
      </c>
    </row>
    <row r="20229" spans="1:6" x14ac:dyDescent="0.2">
      <c r="A20229" s="42" t="s">
        <v>5934</v>
      </c>
      <c r="B20229" s="42" t="s">
        <v>8462</v>
      </c>
      <c r="C20229">
        <v>2016</v>
      </c>
      <c r="D20229" s="42" t="s">
        <v>8632</v>
      </c>
      <c r="E20229" t="b">
        <v>0</v>
      </c>
      <c r="F20229" s="42" t="s">
        <v>10901</v>
      </c>
    </row>
    <row r="20230" spans="1:6" x14ac:dyDescent="0.2">
      <c r="A20230" s="42" t="s">
        <v>5934</v>
      </c>
      <c r="B20230" s="42" t="s">
        <v>8462</v>
      </c>
      <c r="C20230">
        <v>2017</v>
      </c>
      <c r="D20230" s="42" t="s">
        <v>9043</v>
      </c>
      <c r="E20230" t="b">
        <v>0</v>
      </c>
      <c r="F20230" s="42" t="s">
        <v>10901</v>
      </c>
    </row>
    <row r="20231" spans="1:6" x14ac:dyDescent="0.2">
      <c r="A20231" s="42" t="s">
        <v>5934</v>
      </c>
      <c r="B20231" s="42" t="s">
        <v>8462</v>
      </c>
      <c r="C20231">
        <v>2018</v>
      </c>
      <c r="D20231" s="42" t="s">
        <v>10222</v>
      </c>
      <c r="E20231" t="b">
        <v>0</v>
      </c>
      <c r="F20231" s="42" t="s">
        <v>10901</v>
      </c>
    </row>
    <row r="20232" spans="1:6" x14ac:dyDescent="0.2">
      <c r="A20232" s="42" t="s">
        <v>5934</v>
      </c>
      <c r="B20232" s="42" t="s">
        <v>8462</v>
      </c>
      <c r="C20232">
        <v>2019</v>
      </c>
      <c r="D20232" s="42" t="s">
        <v>10902</v>
      </c>
      <c r="E20232" t="b">
        <v>0</v>
      </c>
      <c r="F20232" s="42" t="s">
        <v>10901</v>
      </c>
    </row>
    <row r="20233" spans="1:6" x14ac:dyDescent="0.2">
      <c r="A20233" s="42" t="s">
        <v>5934</v>
      </c>
      <c r="B20233" s="42" t="s">
        <v>8464</v>
      </c>
      <c r="C20233">
        <v>2013</v>
      </c>
      <c r="D20233" s="42" t="s">
        <v>8496</v>
      </c>
      <c r="E20233" t="b">
        <v>0</v>
      </c>
      <c r="F20233" s="42" t="s">
        <v>10901</v>
      </c>
    </row>
    <row r="20234" spans="1:6" x14ac:dyDescent="0.2">
      <c r="A20234" s="42" t="s">
        <v>5934</v>
      </c>
      <c r="B20234" s="42" t="s">
        <v>8464</v>
      </c>
      <c r="C20234">
        <v>2014</v>
      </c>
      <c r="D20234" s="42" t="s">
        <v>9013</v>
      </c>
      <c r="E20234" t="b">
        <v>0</v>
      </c>
      <c r="F20234" s="42" t="s">
        <v>10901</v>
      </c>
    </row>
    <row r="20235" spans="1:6" x14ac:dyDescent="0.2">
      <c r="A20235" s="42" t="s">
        <v>5934</v>
      </c>
      <c r="B20235" s="42" t="s">
        <v>8464</v>
      </c>
      <c r="C20235">
        <v>2015</v>
      </c>
      <c r="D20235" s="42" t="s">
        <v>8638</v>
      </c>
      <c r="E20235" t="b">
        <v>0</v>
      </c>
      <c r="F20235" s="42" t="s">
        <v>10901</v>
      </c>
    </row>
    <row r="20236" spans="1:6" x14ac:dyDescent="0.2">
      <c r="A20236" s="42" t="s">
        <v>5934</v>
      </c>
      <c r="B20236" s="42" t="s">
        <v>8464</v>
      </c>
      <c r="C20236">
        <v>2016</v>
      </c>
      <c r="D20236" s="42" t="s">
        <v>8687</v>
      </c>
      <c r="E20236" t="b">
        <v>0</v>
      </c>
      <c r="F20236" s="42" t="s">
        <v>10901</v>
      </c>
    </row>
    <row r="20237" spans="1:6" x14ac:dyDescent="0.2">
      <c r="A20237" s="42" t="s">
        <v>5934</v>
      </c>
      <c r="B20237" s="42" t="s">
        <v>8464</v>
      </c>
      <c r="C20237">
        <v>2017</v>
      </c>
      <c r="D20237" s="42" t="s">
        <v>8826</v>
      </c>
      <c r="E20237" t="b">
        <v>0</v>
      </c>
      <c r="F20237" s="42" t="s">
        <v>10901</v>
      </c>
    </row>
    <row r="20238" spans="1:6" x14ac:dyDescent="0.2">
      <c r="A20238" s="42" t="s">
        <v>5934</v>
      </c>
      <c r="B20238" s="42" t="s">
        <v>8464</v>
      </c>
      <c r="C20238">
        <v>2018</v>
      </c>
      <c r="D20238" s="42" t="s">
        <v>8513</v>
      </c>
      <c r="E20238" t="b">
        <v>0</v>
      </c>
      <c r="F20238" s="42" t="s">
        <v>10901</v>
      </c>
    </row>
    <row r="20239" spans="1:6" x14ac:dyDescent="0.2">
      <c r="A20239" s="42" t="s">
        <v>5934</v>
      </c>
      <c r="B20239" s="42" t="s">
        <v>8464</v>
      </c>
      <c r="C20239">
        <v>2019</v>
      </c>
      <c r="D20239" s="42" t="s">
        <v>8460</v>
      </c>
      <c r="E20239" t="b">
        <v>0</v>
      </c>
      <c r="F20239" s="42" t="s">
        <v>10901</v>
      </c>
    </row>
    <row r="20240" spans="1:6" x14ac:dyDescent="0.2">
      <c r="A20240" s="42" t="s">
        <v>5936</v>
      </c>
      <c r="B20240" s="42" t="s">
        <v>8454</v>
      </c>
      <c r="C20240">
        <v>2014</v>
      </c>
      <c r="D20240" s="42" t="s">
        <v>8873</v>
      </c>
      <c r="E20240" t="b">
        <v>0</v>
      </c>
      <c r="F20240" s="42" t="s">
        <v>10947</v>
      </c>
    </row>
    <row r="20241" spans="1:6" x14ac:dyDescent="0.2">
      <c r="A20241" s="42" t="s">
        <v>5936</v>
      </c>
      <c r="B20241" s="42" t="s">
        <v>8454</v>
      </c>
      <c r="C20241">
        <v>2015</v>
      </c>
      <c r="D20241" s="42" t="s">
        <v>10948</v>
      </c>
      <c r="E20241" t="b">
        <v>0</v>
      </c>
      <c r="F20241" s="42" t="s">
        <v>10947</v>
      </c>
    </row>
    <row r="20242" spans="1:6" x14ac:dyDescent="0.2">
      <c r="A20242" s="42" t="s">
        <v>5936</v>
      </c>
      <c r="B20242" s="42" t="s">
        <v>8454</v>
      </c>
      <c r="C20242">
        <v>2016</v>
      </c>
      <c r="D20242" s="42" t="s">
        <v>10949</v>
      </c>
      <c r="E20242" t="b">
        <v>0</v>
      </c>
      <c r="F20242" s="42" t="s">
        <v>10947</v>
      </c>
    </row>
    <row r="20243" spans="1:6" x14ac:dyDescent="0.2">
      <c r="A20243" s="42" t="s">
        <v>5936</v>
      </c>
      <c r="B20243" s="42" t="s">
        <v>8454</v>
      </c>
      <c r="C20243">
        <v>2017</v>
      </c>
      <c r="D20243" s="42" t="s">
        <v>10950</v>
      </c>
      <c r="E20243" t="b">
        <v>0</v>
      </c>
      <c r="F20243" s="42" t="s">
        <v>10947</v>
      </c>
    </row>
    <row r="20244" spans="1:6" x14ac:dyDescent="0.2">
      <c r="A20244" s="42" t="s">
        <v>5936</v>
      </c>
      <c r="B20244" s="42" t="s">
        <v>8454</v>
      </c>
      <c r="C20244">
        <v>2018</v>
      </c>
      <c r="D20244" s="42" t="s">
        <v>10951</v>
      </c>
      <c r="E20244" t="b">
        <v>0</v>
      </c>
      <c r="F20244" s="42" t="s">
        <v>10947</v>
      </c>
    </row>
    <row r="20245" spans="1:6" x14ac:dyDescent="0.2">
      <c r="A20245" s="42" t="s">
        <v>5936</v>
      </c>
      <c r="B20245" s="42" t="s">
        <v>8454</v>
      </c>
      <c r="C20245">
        <v>2019</v>
      </c>
      <c r="D20245" s="42" t="s">
        <v>10952</v>
      </c>
      <c r="E20245" t="b">
        <v>0</v>
      </c>
      <c r="F20245" s="42" t="s">
        <v>10947</v>
      </c>
    </row>
    <row r="20246" spans="1:6" x14ac:dyDescent="0.2">
      <c r="A20246" s="42" t="s">
        <v>5936</v>
      </c>
      <c r="B20246" s="42" t="s">
        <v>8454</v>
      </c>
      <c r="C20246">
        <v>2020</v>
      </c>
      <c r="D20246" s="42" t="s">
        <v>10953</v>
      </c>
      <c r="E20246" t="b">
        <v>0</v>
      </c>
      <c r="F20246" s="42" t="s">
        <v>10947</v>
      </c>
    </row>
    <row r="20247" spans="1:6" x14ac:dyDescent="0.2">
      <c r="A20247" s="42" t="s">
        <v>5936</v>
      </c>
      <c r="B20247" s="42" t="s">
        <v>8462</v>
      </c>
      <c r="C20247">
        <v>2014</v>
      </c>
      <c r="D20247" s="42" t="s">
        <v>8873</v>
      </c>
      <c r="E20247" t="b">
        <v>0</v>
      </c>
      <c r="F20247" s="42" t="s">
        <v>10947</v>
      </c>
    </row>
    <row r="20248" spans="1:6" x14ac:dyDescent="0.2">
      <c r="A20248" s="42" t="s">
        <v>5936</v>
      </c>
      <c r="B20248" s="42" t="s">
        <v>8462</v>
      </c>
      <c r="C20248">
        <v>2015</v>
      </c>
      <c r="D20248" s="42" t="s">
        <v>10948</v>
      </c>
      <c r="E20248" t="b">
        <v>0</v>
      </c>
      <c r="F20248" s="42" t="s">
        <v>10947</v>
      </c>
    </row>
    <row r="20249" spans="1:6" x14ac:dyDescent="0.2">
      <c r="A20249" s="42" t="s">
        <v>5936</v>
      </c>
      <c r="B20249" s="42" t="s">
        <v>8462</v>
      </c>
      <c r="C20249">
        <v>2016</v>
      </c>
      <c r="D20249" s="42" t="s">
        <v>10949</v>
      </c>
      <c r="E20249" t="b">
        <v>0</v>
      </c>
      <c r="F20249" s="42" t="s">
        <v>10947</v>
      </c>
    </row>
    <row r="20250" spans="1:6" x14ac:dyDescent="0.2">
      <c r="A20250" s="42" t="s">
        <v>5936</v>
      </c>
      <c r="B20250" s="42" t="s">
        <v>8462</v>
      </c>
      <c r="C20250">
        <v>2017</v>
      </c>
      <c r="D20250" s="42" t="s">
        <v>10950</v>
      </c>
      <c r="E20250" t="b">
        <v>0</v>
      </c>
      <c r="F20250" s="42" t="s">
        <v>10947</v>
      </c>
    </row>
    <row r="20251" spans="1:6" x14ac:dyDescent="0.2">
      <c r="A20251" s="42" t="s">
        <v>5936</v>
      </c>
      <c r="B20251" s="42" t="s">
        <v>8462</v>
      </c>
      <c r="C20251">
        <v>2018</v>
      </c>
      <c r="D20251" s="42" t="s">
        <v>10954</v>
      </c>
      <c r="E20251" t="b">
        <v>0</v>
      </c>
      <c r="F20251" s="42" t="s">
        <v>10947</v>
      </c>
    </row>
    <row r="20252" spans="1:6" x14ac:dyDescent="0.2">
      <c r="A20252" s="42" t="s">
        <v>5936</v>
      </c>
      <c r="B20252" s="42" t="s">
        <v>8462</v>
      </c>
      <c r="C20252">
        <v>2019</v>
      </c>
      <c r="D20252" s="42" t="s">
        <v>10955</v>
      </c>
      <c r="E20252" t="b">
        <v>0</v>
      </c>
      <c r="F20252" s="42" t="s">
        <v>10947</v>
      </c>
    </row>
    <row r="20253" spans="1:6" x14ac:dyDescent="0.2">
      <c r="A20253" s="42" t="s">
        <v>5936</v>
      </c>
      <c r="B20253" s="42" t="s">
        <v>8462</v>
      </c>
      <c r="C20253">
        <v>2020</v>
      </c>
      <c r="D20253" s="42" t="s">
        <v>10956</v>
      </c>
      <c r="E20253" t="b">
        <v>0</v>
      </c>
      <c r="F20253" s="42" t="s">
        <v>10947</v>
      </c>
    </row>
    <row r="20254" spans="1:6" x14ac:dyDescent="0.2">
      <c r="A20254" s="42" t="s">
        <v>5936</v>
      </c>
      <c r="B20254" s="42" t="s">
        <v>8464</v>
      </c>
      <c r="C20254">
        <v>2014</v>
      </c>
      <c r="D20254" s="42" t="s">
        <v>8581</v>
      </c>
      <c r="E20254" t="b">
        <v>0</v>
      </c>
      <c r="F20254" s="42" t="s">
        <v>10947</v>
      </c>
    </row>
    <row r="20255" spans="1:6" x14ac:dyDescent="0.2">
      <c r="A20255" s="42" t="s">
        <v>5936</v>
      </c>
      <c r="B20255" s="42" t="s">
        <v>8464</v>
      </c>
      <c r="C20255">
        <v>2015</v>
      </c>
      <c r="D20255" s="42" t="s">
        <v>8581</v>
      </c>
      <c r="E20255" t="b">
        <v>0</v>
      </c>
      <c r="F20255" s="42" t="s">
        <v>10947</v>
      </c>
    </row>
    <row r="20256" spans="1:6" x14ac:dyDescent="0.2">
      <c r="A20256" s="42" t="s">
        <v>5936</v>
      </c>
      <c r="B20256" s="42" t="s">
        <v>8464</v>
      </c>
      <c r="C20256">
        <v>2016</v>
      </c>
      <c r="D20256" s="42" t="s">
        <v>8581</v>
      </c>
      <c r="E20256" t="b">
        <v>0</v>
      </c>
      <c r="F20256" s="42" t="s">
        <v>10947</v>
      </c>
    </row>
    <row r="20257" spans="1:6" x14ac:dyDescent="0.2">
      <c r="A20257" s="42" t="s">
        <v>5936</v>
      </c>
      <c r="B20257" s="42" t="s">
        <v>8464</v>
      </c>
      <c r="C20257">
        <v>2017</v>
      </c>
      <c r="D20257" s="42" t="s">
        <v>8581</v>
      </c>
      <c r="E20257" t="b">
        <v>0</v>
      </c>
      <c r="F20257" s="42" t="s">
        <v>10947</v>
      </c>
    </row>
    <row r="20258" spans="1:6" x14ac:dyDescent="0.2">
      <c r="A20258" s="42" t="s">
        <v>5936</v>
      </c>
      <c r="B20258" s="42" t="s">
        <v>8464</v>
      </c>
      <c r="C20258">
        <v>2018</v>
      </c>
      <c r="D20258" s="42" t="s">
        <v>8581</v>
      </c>
      <c r="E20258" t="b">
        <v>0</v>
      </c>
      <c r="F20258" s="42" t="s">
        <v>10947</v>
      </c>
    </row>
    <row r="20259" spans="1:6" x14ac:dyDescent="0.2">
      <c r="A20259" s="42" t="s">
        <v>5936</v>
      </c>
      <c r="B20259" s="42" t="s">
        <v>8464</v>
      </c>
      <c r="C20259">
        <v>2019</v>
      </c>
      <c r="D20259" s="42" t="s">
        <v>9414</v>
      </c>
      <c r="E20259" t="b">
        <v>0</v>
      </c>
      <c r="F20259" s="42" t="s">
        <v>10947</v>
      </c>
    </row>
    <row r="20260" spans="1:6" x14ac:dyDescent="0.2">
      <c r="A20260" s="42" t="s">
        <v>5936</v>
      </c>
      <c r="B20260" s="42" t="s">
        <v>8464</v>
      </c>
      <c r="C20260">
        <v>2020</v>
      </c>
      <c r="D20260" s="42" t="s">
        <v>9418</v>
      </c>
      <c r="E20260" t="b">
        <v>0</v>
      </c>
      <c r="F20260" s="42" t="s">
        <v>10947</v>
      </c>
    </row>
    <row r="20261" spans="1:6" x14ac:dyDescent="0.2">
      <c r="A20261" s="42" t="s">
        <v>5938</v>
      </c>
      <c r="B20261" s="42" t="s">
        <v>8454</v>
      </c>
      <c r="C20261">
        <v>2013</v>
      </c>
      <c r="D20261" s="42" t="s">
        <v>9206</v>
      </c>
      <c r="E20261" t="b">
        <v>0</v>
      </c>
      <c r="F20261" s="42" t="s">
        <v>10906</v>
      </c>
    </row>
    <row r="20262" spans="1:6" x14ac:dyDescent="0.2">
      <c r="A20262" s="42" t="s">
        <v>5938</v>
      </c>
      <c r="B20262" s="42" t="s">
        <v>8454</v>
      </c>
      <c r="C20262">
        <v>2014</v>
      </c>
      <c r="D20262" s="42" t="s">
        <v>9193</v>
      </c>
      <c r="E20262" t="b">
        <v>0</v>
      </c>
      <c r="F20262" s="42" t="s">
        <v>10906</v>
      </c>
    </row>
    <row r="20263" spans="1:6" x14ac:dyDescent="0.2">
      <c r="A20263" s="42" t="s">
        <v>5938</v>
      </c>
      <c r="B20263" s="42" t="s">
        <v>8454</v>
      </c>
      <c r="C20263">
        <v>2015</v>
      </c>
      <c r="D20263" s="42" t="s">
        <v>9001</v>
      </c>
      <c r="E20263" t="b">
        <v>0</v>
      </c>
      <c r="F20263" s="42" t="s">
        <v>10906</v>
      </c>
    </row>
    <row r="20264" spans="1:6" x14ac:dyDescent="0.2">
      <c r="A20264" s="42" t="s">
        <v>5938</v>
      </c>
      <c r="B20264" s="42" t="s">
        <v>8454</v>
      </c>
      <c r="C20264">
        <v>2016</v>
      </c>
      <c r="D20264" s="42" t="s">
        <v>10377</v>
      </c>
      <c r="E20264" t="b">
        <v>0</v>
      </c>
      <c r="F20264" s="42" t="s">
        <v>10906</v>
      </c>
    </row>
    <row r="20265" spans="1:6" x14ac:dyDescent="0.2">
      <c r="A20265" s="42" t="s">
        <v>5938</v>
      </c>
      <c r="B20265" s="42" t="s">
        <v>8454</v>
      </c>
      <c r="C20265">
        <v>2017</v>
      </c>
      <c r="D20265" s="42" t="s">
        <v>8672</v>
      </c>
      <c r="E20265" t="b">
        <v>0</v>
      </c>
      <c r="F20265" s="42" t="s">
        <v>10906</v>
      </c>
    </row>
    <row r="20266" spans="1:6" x14ac:dyDescent="0.2">
      <c r="A20266" s="42" t="s">
        <v>5938</v>
      </c>
      <c r="B20266" s="42" t="s">
        <v>8454</v>
      </c>
      <c r="C20266">
        <v>2018</v>
      </c>
      <c r="D20266" s="42" t="s">
        <v>9101</v>
      </c>
      <c r="E20266" t="b">
        <v>0</v>
      </c>
      <c r="F20266" s="42" t="s">
        <v>10906</v>
      </c>
    </row>
    <row r="20267" spans="1:6" x14ac:dyDescent="0.2">
      <c r="A20267" s="42" t="s">
        <v>5938</v>
      </c>
      <c r="B20267" s="42" t="s">
        <v>8454</v>
      </c>
      <c r="C20267">
        <v>2019</v>
      </c>
      <c r="D20267" s="42" t="s">
        <v>9006</v>
      </c>
      <c r="E20267" t="b">
        <v>0</v>
      </c>
      <c r="F20267" s="42" t="s">
        <v>10906</v>
      </c>
    </row>
    <row r="20268" spans="1:6" x14ac:dyDescent="0.2">
      <c r="A20268" s="42" t="s">
        <v>5938</v>
      </c>
      <c r="B20268" s="42" t="s">
        <v>8462</v>
      </c>
      <c r="C20268">
        <v>2013</v>
      </c>
      <c r="D20268" s="42" t="s">
        <v>8513</v>
      </c>
      <c r="E20268" t="b">
        <v>0</v>
      </c>
      <c r="F20268" s="42" t="s">
        <v>10906</v>
      </c>
    </row>
    <row r="20269" spans="1:6" x14ac:dyDescent="0.2">
      <c r="A20269" s="42" t="s">
        <v>5938</v>
      </c>
      <c r="B20269" s="42" t="s">
        <v>8462</v>
      </c>
      <c r="C20269">
        <v>2014</v>
      </c>
      <c r="D20269" s="42" t="s">
        <v>9193</v>
      </c>
      <c r="E20269" t="b">
        <v>0</v>
      </c>
      <c r="F20269" s="42" t="s">
        <v>10906</v>
      </c>
    </row>
    <row r="20270" spans="1:6" x14ac:dyDescent="0.2">
      <c r="A20270" s="42" t="s">
        <v>5938</v>
      </c>
      <c r="B20270" s="42" t="s">
        <v>8462</v>
      </c>
      <c r="C20270">
        <v>2015</v>
      </c>
      <c r="D20270" s="42" t="s">
        <v>8530</v>
      </c>
      <c r="E20270" t="b">
        <v>0</v>
      </c>
      <c r="F20270" s="42" t="s">
        <v>10906</v>
      </c>
    </row>
    <row r="20271" spans="1:6" x14ac:dyDescent="0.2">
      <c r="A20271" s="42" t="s">
        <v>5938</v>
      </c>
      <c r="B20271" s="42" t="s">
        <v>8462</v>
      </c>
      <c r="C20271">
        <v>2016</v>
      </c>
      <c r="D20271" s="42" t="s">
        <v>10377</v>
      </c>
      <c r="E20271" t="b">
        <v>0</v>
      </c>
      <c r="F20271" s="42" t="s">
        <v>10906</v>
      </c>
    </row>
    <row r="20272" spans="1:6" x14ac:dyDescent="0.2">
      <c r="A20272" s="42" t="s">
        <v>5938</v>
      </c>
      <c r="B20272" s="42" t="s">
        <v>8462</v>
      </c>
      <c r="C20272">
        <v>2017</v>
      </c>
      <c r="D20272" s="42" t="s">
        <v>8672</v>
      </c>
      <c r="E20272" t="b">
        <v>0</v>
      </c>
      <c r="F20272" s="42" t="s">
        <v>10906</v>
      </c>
    </row>
    <row r="20273" spans="1:6" x14ac:dyDescent="0.2">
      <c r="A20273" s="42" t="s">
        <v>5938</v>
      </c>
      <c r="B20273" s="42" t="s">
        <v>8462</v>
      </c>
      <c r="C20273">
        <v>2018</v>
      </c>
      <c r="D20273" s="42" t="s">
        <v>9101</v>
      </c>
      <c r="E20273" t="b">
        <v>0</v>
      </c>
      <c r="F20273" s="42" t="s">
        <v>10906</v>
      </c>
    </row>
    <row r="20274" spans="1:6" x14ac:dyDescent="0.2">
      <c r="A20274" s="42" t="s">
        <v>5938</v>
      </c>
      <c r="B20274" s="42" t="s">
        <v>8462</v>
      </c>
      <c r="C20274">
        <v>2019</v>
      </c>
      <c r="D20274" s="42" t="s">
        <v>9136</v>
      </c>
      <c r="E20274" t="b">
        <v>0</v>
      </c>
      <c r="F20274" s="42" t="s">
        <v>10906</v>
      </c>
    </row>
    <row r="20275" spans="1:6" x14ac:dyDescent="0.2">
      <c r="A20275" s="42" t="s">
        <v>5938</v>
      </c>
      <c r="B20275" s="42" t="s">
        <v>8464</v>
      </c>
      <c r="C20275">
        <v>2013</v>
      </c>
      <c r="D20275" s="42" t="s">
        <v>9171</v>
      </c>
      <c r="E20275" t="b">
        <v>0</v>
      </c>
      <c r="F20275" s="42" t="s">
        <v>10906</v>
      </c>
    </row>
    <row r="20276" spans="1:6" x14ac:dyDescent="0.2">
      <c r="A20276" s="42" t="s">
        <v>5938</v>
      </c>
      <c r="B20276" s="42" t="s">
        <v>8464</v>
      </c>
      <c r="C20276">
        <v>2014</v>
      </c>
      <c r="D20276" s="42" t="s">
        <v>9172</v>
      </c>
      <c r="E20276" t="b">
        <v>0</v>
      </c>
      <c r="F20276" s="42" t="s">
        <v>10906</v>
      </c>
    </row>
    <row r="20277" spans="1:6" x14ac:dyDescent="0.2">
      <c r="A20277" s="42" t="s">
        <v>5938</v>
      </c>
      <c r="B20277" s="42" t="s">
        <v>8464</v>
      </c>
      <c r="C20277">
        <v>2015</v>
      </c>
      <c r="D20277" s="42" t="s">
        <v>9168</v>
      </c>
      <c r="E20277" t="b">
        <v>0</v>
      </c>
      <c r="F20277" s="42" t="s">
        <v>10906</v>
      </c>
    </row>
    <row r="20278" spans="1:6" x14ac:dyDescent="0.2">
      <c r="A20278" s="42" t="s">
        <v>5938</v>
      </c>
      <c r="B20278" s="42" t="s">
        <v>8464</v>
      </c>
      <c r="C20278">
        <v>2016</v>
      </c>
      <c r="D20278" s="42" t="s">
        <v>9135</v>
      </c>
      <c r="E20278" t="b">
        <v>0</v>
      </c>
      <c r="F20278" s="42" t="s">
        <v>10906</v>
      </c>
    </row>
    <row r="20279" spans="1:6" x14ac:dyDescent="0.2">
      <c r="A20279" s="42" t="s">
        <v>5938</v>
      </c>
      <c r="B20279" s="42" t="s">
        <v>8464</v>
      </c>
      <c r="C20279">
        <v>2017</v>
      </c>
      <c r="D20279" s="42" t="s">
        <v>8594</v>
      </c>
      <c r="E20279" t="b">
        <v>0</v>
      </c>
      <c r="F20279" s="42" t="s">
        <v>10906</v>
      </c>
    </row>
    <row r="20280" spans="1:6" x14ac:dyDescent="0.2">
      <c r="A20280" s="42" t="s">
        <v>5938</v>
      </c>
      <c r="B20280" s="42" t="s">
        <v>8464</v>
      </c>
      <c r="C20280">
        <v>2018</v>
      </c>
      <c r="D20280" s="42" t="s">
        <v>9125</v>
      </c>
      <c r="E20280" t="b">
        <v>0</v>
      </c>
      <c r="F20280" s="42" t="s">
        <v>10906</v>
      </c>
    </row>
    <row r="20281" spans="1:6" x14ac:dyDescent="0.2">
      <c r="A20281" s="42" t="s">
        <v>5938</v>
      </c>
      <c r="B20281" s="42" t="s">
        <v>8464</v>
      </c>
      <c r="C20281">
        <v>2019</v>
      </c>
      <c r="D20281" s="42" t="s">
        <v>8552</v>
      </c>
      <c r="E20281" t="b">
        <v>0</v>
      </c>
      <c r="F20281" s="42" t="s">
        <v>10906</v>
      </c>
    </row>
    <row r="20282" spans="1:6" x14ac:dyDescent="0.2">
      <c r="A20282" s="42" t="s">
        <v>5946</v>
      </c>
      <c r="B20282" s="42" t="s">
        <v>8454</v>
      </c>
      <c r="C20282">
        <v>2013</v>
      </c>
      <c r="D20282" s="42" t="s">
        <v>9206</v>
      </c>
      <c r="E20282" t="b">
        <v>0</v>
      </c>
      <c r="F20282" s="42" t="s">
        <v>10906</v>
      </c>
    </row>
    <row r="20283" spans="1:6" x14ac:dyDescent="0.2">
      <c r="A20283" s="42" t="s">
        <v>5946</v>
      </c>
      <c r="B20283" s="42" t="s">
        <v>8454</v>
      </c>
      <c r="C20283">
        <v>2014</v>
      </c>
      <c r="D20283" s="42" t="s">
        <v>9193</v>
      </c>
      <c r="E20283" t="b">
        <v>0</v>
      </c>
      <c r="F20283" s="42" t="s">
        <v>10906</v>
      </c>
    </row>
    <row r="20284" spans="1:6" x14ac:dyDescent="0.2">
      <c r="A20284" s="42" t="s">
        <v>5946</v>
      </c>
      <c r="B20284" s="42" t="s">
        <v>8454</v>
      </c>
      <c r="C20284">
        <v>2015</v>
      </c>
      <c r="D20284" s="42" t="s">
        <v>9001</v>
      </c>
      <c r="E20284" t="b">
        <v>0</v>
      </c>
      <c r="F20284" s="42" t="s">
        <v>10906</v>
      </c>
    </row>
    <row r="20285" spans="1:6" x14ac:dyDescent="0.2">
      <c r="A20285" s="42" t="s">
        <v>5946</v>
      </c>
      <c r="B20285" s="42" t="s">
        <v>8454</v>
      </c>
      <c r="C20285">
        <v>2016</v>
      </c>
      <c r="D20285" s="42" t="s">
        <v>10377</v>
      </c>
      <c r="E20285" t="b">
        <v>0</v>
      </c>
      <c r="F20285" s="42" t="s">
        <v>10906</v>
      </c>
    </row>
    <row r="20286" spans="1:6" x14ac:dyDescent="0.2">
      <c r="A20286" s="42" t="s">
        <v>5946</v>
      </c>
      <c r="B20286" s="42" t="s">
        <v>8454</v>
      </c>
      <c r="C20286">
        <v>2017</v>
      </c>
      <c r="D20286" s="42" t="s">
        <v>8672</v>
      </c>
      <c r="E20286" t="b">
        <v>0</v>
      </c>
      <c r="F20286" s="42" t="s">
        <v>10906</v>
      </c>
    </row>
    <row r="20287" spans="1:6" x14ac:dyDescent="0.2">
      <c r="A20287" s="42" t="s">
        <v>5946</v>
      </c>
      <c r="B20287" s="42" t="s">
        <v>8454</v>
      </c>
      <c r="C20287">
        <v>2018</v>
      </c>
      <c r="D20287" s="42" t="s">
        <v>9101</v>
      </c>
      <c r="E20287" t="b">
        <v>0</v>
      </c>
      <c r="F20287" s="42" t="s">
        <v>10906</v>
      </c>
    </row>
    <row r="20288" spans="1:6" x14ac:dyDescent="0.2">
      <c r="A20288" s="42" t="s">
        <v>5946</v>
      </c>
      <c r="B20288" s="42" t="s">
        <v>8454</v>
      </c>
      <c r="C20288">
        <v>2019</v>
      </c>
      <c r="D20288" s="42" t="s">
        <v>9006</v>
      </c>
      <c r="E20288" t="b">
        <v>0</v>
      </c>
      <c r="F20288" s="42" t="s">
        <v>10906</v>
      </c>
    </row>
    <row r="20289" spans="1:6" x14ac:dyDescent="0.2">
      <c r="A20289" s="42" t="s">
        <v>5946</v>
      </c>
      <c r="B20289" s="42" t="s">
        <v>8462</v>
      </c>
      <c r="C20289">
        <v>2013</v>
      </c>
      <c r="D20289" s="42" t="s">
        <v>8513</v>
      </c>
      <c r="E20289" t="b">
        <v>0</v>
      </c>
      <c r="F20289" s="42" t="s">
        <v>10906</v>
      </c>
    </row>
    <row r="20290" spans="1:6" x14ac:dyDescent="0.2">
      <c r="A20290" s="42" t="s">
        <v>5946</v>
      </c>
      <c r="B20290" s="42" t="s">
        <v>8462</v>
      </c>
      <c r="C20290">
        <v>2014</v>
      </c>
      <c r="D20290" s="42" t="s">
        <v>9193</v>
      </c>
      <c r="E20290" t="b">
        <v>0</v>
      </c>
      <c r="F20290" s="42" t="s">
        <v>10906</v>
      </c>
    </row>
    <row r="20291" spans="1:6" x14ac:dyDescent="0.2">
      <c r="A20291" s="42" t="s">
        <v>5946</v>
      </c>
      <c r="B20291" s="42" t="s">
        <v>8462</v>
      </c>
      <c r="C20291">
        <v>2015</v>
      </c>
      <c r="D20291" s="42" t="s">
        <v>8530</v>
      </c>
      <c r="E20291" t="b">
        <v>0</v>
      </c>
      <c r="F20291" s="42" t="s">
        <v>10906</v>
      </c>
    </row>
    <row r="20292" spans="1:6" x14ac:dyDescent="0.2">
      <c r="A20292" s="42" t="s">
        <v>5946</v>
      </c>
      <c r="B20292" s="42" t="s">
        <v>8462</v>
      </c>
      <c r="C20292">
        <v>2016</v>
      </c>
      <c r="D20292" s="42" t="s">
        <v>10377</v>
      </c>
      <c r="E20292" t="b">
        <v>0</v>
      </c>
      <c r="F20292" s="42" t="s">
        <v>10906</v>
      </c>
    </row>
    <row r="20293" spans="1:6" x14ac:dyDescent="0.2">
      <c r="A20293" s="42" t="s">
        <v>5946</v>
      </c>
      <c r="B20293" s="42" t="s">
        <v>8462</v>
      </c>
      <c r="C20293">
        <v>2017</v>
      </c>
      <c r="D20293" s="42" t="s">
        <v>8672</v>
      </c>
      <c r="E20293" t="b">
        <v>0</v>
      </c>
      <c r="F20293" s="42" t="s">
        <v>10906</v>
      </c>
    </row>
    <row r="20294" spans="1:6" x14ac:dyDescent="0.2">
      <c r="A20294" s="42" t="s">
        <v>5946</v>
      </c>
      <c r="B20294" s="42" t="s">
        <v>8462</v>
      </c>
      <c r="C20294">
        <v>2018</v>
      </c>
      <c r="D20294" s="42" t="s">
        <v>9101</v>
      </c>
      <c r="E20294" t="b">
        <v>0</v>
      </c>
      <c r="F20294" s="42" t="s">
        <v>10906</v>
      </c>
    </row>
    <row r="20295" spans="1:6" x14ac:dyDescent="0.2">
      <c r="A20295" s="42" t="s">
        <v>5946</v>
      </c>
      <c r="B20295" s="42" t="s">
        <v>8462</v>
      </c>
      <c r="C20295">
        <v>2019</v>
      </c>
      <c r="D20295" s="42" t="s">
        <v>9136</v>
      </c>
      <c r="E20295" t="b">
        <v>0</v>
      </c>
      <c r="F20295" s="42" t="s">
        <v>10906</v>
      </c>
    </row>
    <row r="20296" spans="1:6" x14ac:dyDescent="0.2">
      <c r="A20296" s="42" t="s">
        <v>5946</v>
      </c>
      <c r="B20296" s="42" t="s">
        <v>8464</v>
      </c>
      <c r="C20296">
        <v>2013</v>
      </c>
      <c r="D20296" s="42" t="s">
        <v>9171</v>
      </c>
      <c r="E20296" t="b">
        <v>0</v>
      </c>
      <c r="F20296" s="42" t="s">
        <v>10906</v>
      </c>
    </row>
    <row r="20297" spans="1:6" x14ac:dyDescent="0.2">
      <c r="A20297" s="42" t="s">
        <v>5946</v>
      </c>
      <c r="B20297" s="42" t="s">
        <v>8464</v>
      </c>
      <c r="C20297">
        <v>2014</v>
      </c>
      <c r="D20297" s="42" t="s">
        <v>9172</v>
      </c>
      <c r="E20297" t="b">
        <v>0</v>
      </c>
      <c r="F20297" s="42" t="s">
        <v>10906</v>
      </c>
    </row>
    <row r="20298" spans="1:6" x14ac:dyDescent="0.2">
      <c r="A20298" s="42" t="s">
        <v>5946</v>
      </c>
      <c r="B20298" s="42" t="s">
        <v>8464</v>
      </c>
      <c r="C20298">
        <v>2015</v>
      </c>
      <c r="D20298" s="42" t="s">
        <v>9168</v>
      </c>
      <c r="E20298" t="b">
        <v>0</v>
      </c>
      <c r="F20298" s="42" t="s">
        <v>10906</v>
      </c>
    </row>
    <row r="20299" spans="1:6" x14ac:dyDescent="0.2">
      <c r="A20299" s="42" t="s">
        <v>5946</v>
      </c>
      <c r="B20299" s="42" t="s">
        <v>8464</v>
      </c>
      <c r="C20299">
        <v>2016</v>
      </c>
      <c r="D20299" s="42" t="s">
        <v>9135</v>
      </c>
      <c r="E20299" t="b">
        <v>0</v>
      </c>
      <c r="F20299" s="42" t="s">
        <v>10906</v>
      </c>
    </row>
    <row r="20300" spans="1:6" x14ac:dyDescent="0.2">
      <c r="A20300" s="42" t="s">
        <v>5946</v>
      </c>
      <c r="B20300" s="42" t="s">
        <v>8464</v>
      </c>
      <c r="C20300">
        <v>2017</v>
      </c>
      <c r="D20300" s="42" t="s">
        <v>8594</v>
      </c>
      <c r="E20300" t="b">
        <v>0</v>
      </c>
      <c r="F20300" s="42" t="s">
        <v>10906</v>
      </c>
    </row>
    <row r="20301" spans="1:6" x14ac:dyDescent="0.2">
      <c r="A20301" s="42" t="s">
        <v>5946</v>
      </c>
      <c r="B20301" s="42" t="s">
        <v>8464</v>
      </c>
      <c r="C20301">
        <v>2018</v>
      </c>
      <c r="D20301" s="42" t="s">
        <v>9125</v>
      </c>
      <c r="E20301" t="b">
        <v>0</v>
      </c>
      <c r="F20301" s="42" t="s">
        <v>10906</v>
      </c>
    </row>
    <row r="20302" spans="1:6" x14ac:dyDescent="0.2">
      <c r="A20302" s="42" t="s">
        <v>5946</v>
      </c>
      <c r="B20302" s="42" t="s">
        <v>8464</v>
      </c>
      <c r="C20302">
        <v>2019</v>
      </c>
      <c r="D20302" s="42" t="s">
        <v>8552</v>
      </c>
      <c r="E20302" t="b">
        <v>0</v>
      </c>
      <c r="F20302" s="42" t="s">
        <v>10906</v>
      </c>
    </row>
    <row r="20303" spans="1:6" x14ac:dyDescent="0.2">
      <c r="A20303" s="42" t="s">
        <v>5958</v>
      </c>
      <c r="B20303" s="42" t="s">
        <v>8454</v>
      </c>
      <c r="C20303">
        <v>2013</v>
      </c>
      <c r="D20303" s="42" t="s">
        <v>9206</v>
      </c>
      <c r="E20303" t="b">
        <v>0</v>
      </c>
      <c r="F20303" s="42" t="s">
        <v>10906</v>
      </c>
    </row>
    <row r="20304" spans="1:6" x14ac:dyDescent="0.2">
      <c r="A20304" s="42" t="s">
        <v>5958</v>
      </c>
      <c r="B20304" s="42" t="s">
        <v>8454</v>
      </c>
      <c r="C20304">
        <v>2014</v>
      </c>
      <c r="D20304" s="42" t="s">
        <v>9193</v>
      </c>
      <c r="E20304" t="b">
        <v>0</v>
      </c>
      <c r="F20304" s="42" t="s">
        <v>10906</v>
      </c>
    </row>
    <row r="20305" spans="1:6" x14ac:dyDescent="0.2">
      <c r="A20305" s="42" t="s">
        <v>5958</v>
      </c>
      <c r="B20305" s="42" t="s">
        <v>8454</v>
      </c>
      <c r="C20305">
        <v>2015</v>
      </c>
      <c r="D20305" s="42" t="s">
        <v>9001</v>
      </c>
      <c r="E20305" t="b">
        <v>0</v>
      </c>
      <c r="F20305" s="42" t="s">
        <v>10906</v>
      </c>
    </row>
    <row r="20306" spans="1:6" x14ac:dyDescent="0.2">
      <c r="A20306" s="42" t="s">
        <v>5958</v>
      </c>
      <c r="B20306" s="42" t="s">
        <v>8454</v>
      </c>
      <c r="C20306">
        <v>2016</v>
      </c>
      <c r="D20306" s="42" t="s">
        <v>10377</v>
      </c>
      <c r="E20306" t="b">
        <v>0</v>
      </c>
      <c r="F20306" s="42" t="s">
        <v>10906</v>
      </c>
    </row>
    <row r="20307" spans="1:6" x14ac:dyDescent="0.2">
      <c r="A20307" s="42" t="s">
        <v>5958</v>
      </c>
      <c r="B20307" s="42" t="s">
        <v>8454</v>
      </c>
      <c r="C20307">
        <v>2017</v>
      </c>
      <c r="D20307" s="42" t="s">
        <v>8672</v>
      </c>
      <c r="E20307" t="b">
        <v>0</v>
      </c>
      <c r="F20307" s="42" t="s">
        <v>10906</v>
      </c>
    </row>
    <row r="20308" spans="1:6" x14ac:dyDescent="0.2">
      <c r="A20308" s="42" t="s">
        <v>5958</v>
      </c>
      <c r="B20308" s="42" t="s">
        <v>8454</v>
      </c>
      <c r="C20308">
        <v>2018</v>
      </c>
      <c r="D20308" s="42" t="s">
        <v>9101</v>
      </c>
      <c r="E20308" t="b">
        <v>0</v>
      </c>
      <c r="F20308" s="42" t="s">
        <v>10906</v>
      </c>
    </row>
    <row r="20309" spans="1:6" x14ac:dyDescent="0.2">
      <c r="A20309" s="42" t="s">
        <v>5958</v>
      </c>
      <c r="B20309" s="42" t="s">
        <v>8454</v>
      </c>
      <c r="C20309">
        <v>2019</v>
      </c>
      <c r="D20309" s="42" t="s">
        <v>9006</v>
      </c>
      <c r="E20309" t="b">
        <v>0</v>
      </c>
      <c r="F20309" s="42" t="s">
        <v>10906</v>
      </c>
    </row>
    <row r="20310" spans="1:6" x14ac:dyDescent="0.2">
      <c r="A20310" s="42" t="s">
        <v>5958</v>
      </c>
      <c r="B20310" s="42" t="s">
        <v>8462</v>
      </c>
      <c r="C20310">
        <v>2013</v>
      </c>
      <c r="D20310" s="42" t="s">
        <v>8513</v>
      </c>
      <c r="E20310" t="b">
        <v>0</v>
      </c>
      <c r="F20310" s="42" t="s">
        <v>10906</v>
      </c>
    </row>
    <row r="20311" spans="1:6" x14ac:dyDescent="0.2">
      <c r="A20311" s="42" t="s">
        <v>5958</v>
      </c>
      <c r="B20311" s="42" t="s">
        <v>8462</v>
      </c>
      <c r="C20311">
        <v>2014</v>
      </c>
      <c r="D20311" s="42" t="s">
        <v>9193</v>
      </c>
      <c r="E20311" t="b">
        <v>0</v>
      </c>
      <c r="F20311" s="42" t="s">
        <v>10906</v>
      </c>
    </row>
    <row r="20312" spans="1:6" x14ac:dyDescent="0.2">
      <c r="A20312" s="42" t="s">
        <v>5958</v>
      </c>
      <c r="B20312" s="42" t="s">
        <v>8462</v>
      </c>
      <c r="C20312">
        <v>2015</v>
      </c>
      <c r="D20312" s="42" t="s">
        <v>8530</v>
      </c>
      <c r="E20312" t="b">
        <v>0</v>
      </c>
      <c r="F20312" s="42" t="s">
        <v>10906</v>
      </c>
    </row>
    <row r="20313" spans="1:6" x14ac:dyDescent="0.2">
      <c r="A20313" s="42" t="s">
        <v>5958</v>
      </c>
      <c r="B20313" s="42" t="s">
        <v>8462</v>
      </c>
      <c r="C20313">
        <v>2016</v>
      </c>
      <c r="D20313" s="42" t="s">
        <v>10377</v>
      </c>
      <c r="E20313" t="b">
        <v>0</v>
      </c>
      <c r="F20313" s="42" t="s">
        <v>10906</v>
      </c>
    </row>
    <row r="20314" spans="1:6" x14ac:dyDescent="0.2">
      <c r="A20314" s="42" t="s">
        <v>5958</v>
      </c>
      <c r="B20314" s="42" t="s">
        <v>8462</v>
      </c>
      <c r="C20314">
        <v>2017</v>
      </c>
      <c r="D20314" s="42" t="s">
        <v>8672</v>
      </c>
      <c r="E20314" t="b">
        <v>0</v>
      </c>
      <c r="F20314" s="42" t="s">
        <v>10906</v>
      </c>
    </row>
    <row r="20315" spans="1:6" x14ac:dyDescent="0.2">
      <c r="A20315" s="42" t="s">
        <v>5958</v>
      </c>
      <c r="B20315" s="42" t="s">
        <v>8462</v>
      </c>
      <c r="C20315">
        <v>2018</v>
      </c>
      <c r="D20315" s="42" t="s">
        <v>9101</v>
      </c>
      <c r="E20315" t="b">
        <v>0</v>
      </c>
      <c r="F20315" s="42" t="s">
        <v>10906</v>
      </c>
    </row>
    <row r="20316" spans="1:6" x14ac:dyDescent="0.2">
      <c r="A20316" s="42" t="s">
        <v>5958</v>
      </c>
      <c r="B20316" s="42" t="s">
        <v>8462</v>
      </c>
      <c r="C20316">
        <v>2019</v>
      </c>
      <c r="D20316" s="42" t="s">
        <v>9136</v>
      </c>
      <c r="E20316" t="b">
        <v>0</v>
      </c>
      <c r="F20316" s="42" t="s">
        <v>10906</v>
      </c>
    </row>
    <row r="20317" spans="1:6" x14ac:dyDescent="0.2">
      <c r="A20317" s="42" t="s">
        <v>5958</v>
      </c>
      <c r="B20317" s="42" t="s">
        <v>8464</v>
      </c>
      <c r="C20317">
        <v>2013</v>
      </c>
      <c r="D20317" s="42" t="s">
        <v>9171</v>
      </c>
      <c r="E20317" t="b">
        <v>0</v>
      </c>
      <c r="F20317" s="42" t="s">
        <v>10906</v>
      </c>
    </row>
    <row r="20318" spans="1:6" x14ac:dyDescent="0.2">
      <c r="A20318" s="42" t="s">
        <v>5958</v>
      </c>
      <c r="B20318" s="42" t="s">
        <v>8464</v>
      </c>
      <c r="C20318">
        <v>2014</v>
      </c>
      <c r="D20318" s="42" t="s">
        <v>9172</v>
      </c>
      <c r="E20318" t="b">
        <v>0</v>
      </c>
      <c r="F20318" s="42" t="s">
        <v>10906</v>
      </c>
    </row>
    <row r="20319" spans="1:6" x14ac:dyDescent="0.2">
      <c r="A20319" s="42" t="s">
        <v>5958</v>
      </c>
      <c r="B20319" s="42" t="s">
        <v>8464</v>
      </c>
      <c r="C20319">
        <v>2015</v>
      </c>
      <c r="D20319" s="42" t="s">
        <v>9168</v>
      </c>
      <c r="E20319" t="b">
        <v>0</v>
      </c>
      <c r="F20319" s="42" t="s">
        <v>10906</v>
      </c>
    </row>
    <row r="20320" spans="1:6" x14ac:dyDescent="0.2">
      <c r="A20320" s="42" t="s">
        <v>5958</v>
      </c>
      <c r="B20320" s="42" t="s">
        <v>8464</v>
      </c>
      <c r="C20320">
        <v>2016</v>
      </c>
      <c r="D20320" s="42" t="s">
        <v>9135</v>
      </c>
      <c r="E20320" t="b">
        <v>0</v>
      </c>
      <c r="F20320" s="42" t="s">
        <v>10906</v>
      </c>
    </row>
    <row r="20321" spans="1:6" x14ac:dyDescent="0.2">
      <c r="A20321" s="42" t="s">
        <v>5958</v>
      </c>
      <c r="B20321" s="42" t="s">
        <v>8464</v>
      </c>
      <c r="C20321">
        <v>2017</v>
      </c>
      <c r="D20321" s="42" t="s">
        <v>8594</v>
      </c>
      <c r="E20321" t="b">
        <v>0</v>
      </c>
      <c r="F20321" s="42" t="s">
        <v>10906</v>
      </c>
    </row>
    <row r="20322" spans="1:6" x14ac:dyDescent="0.2">
      <c r="A20322" s="42" t="s">
        <v>5958</v>
      </c>
      <c r="B20322" s="42" t="s">
        <v>8464</v>
      </c>
      <c r="C20322">
        <v>2018</v>
      </c>
      <c r="D20322" s="42" t="s">
        <v>9125</v>
      </c>
      <c r="E20322" t="b">
        <v>0</v>
      </c>
      <c r="F20322" s="42" t="s">
        <v>10906</v>
      </c>
    </row>
    <row r="20323" spans="1:6" x14ac:dyDescent="0.2">
      <c r="A20323" s="42" t="s">
        <v>5958</v>
      </c>
      <c r="B20323" s="42" t="s">
        <v>8464</v>
      </c>
      <c r="C20323">
        <v>2019</v>
      </c>
      <c r="D20323" s="42" t="s">
        <v>8552</v>
      </c>
      <c r="E20323" t="b">
        <v>0</v>
      </c>
      <c r="F20323" s="42" t="s">
        <v>10906</v>
      </c>
    </row>
    <row r="20324" spans="1:6" x14ac:dyDescent="0.2">
      <c r="A20324" s="42" t="s">
        <v>5962</v>
      </c>
      <c r="B20324" s="42" t="s">
        <v>8454</v>
      </c>
      <c r="C20324">
        <v>2013</v>
      </c>
      <c r="D20324" s="42" t="s">
        <v>9206</v>
      </c>
      <c r="E20324" t="b">
        <v>0</v>
      </c>
      <c r="F20324" s="42" t="s">
        <v>10906</v>
      </c>
    </row>
    <row r="20325" spans="1:6" x14ac:dyDescent="0.2">
      <c r="A20325" s="42" t="s">
        <v>5962</v>
      </c>
      <c r="B20325" s="42" t="s">
        <v>8454</v>
      </c>
      <c r="C20325">
        <v>2014</v>
      </c>
      <c r="D20325" s="42" t="s">
        <v>9193</v>
      </c>
      <c r="E20325" t="b">
        <v>0</v>
      </c>
      <c r="F20325" s="42" t="s">
        <v>10906</v>
      </c>
    </row>
    <row r="20326" spans="1:6" x14ac:dyDescent="0.2">
      <c r="A20326" s="42" t="s">
        <v>5962</v>
      </c>
      <c r="B20326" s="42" t="s">
        <v>8454</v>
      </c>
      <c r="C20326">
        <v>2015</v>
      </c>
      <c r="D20326" s="42" t="s">
        <v>9001</v>
      </c>
      <c r="E20326" t="b">
        <v>0</v>
      </c>
      <c r="F20326" s="42" t="s">
        <v>10906</v>
      </c>
    </row>
    <row r="20327" spans="1:6" x14ac:dyDescent="0.2">
      <c r="A20327" s="42" t="s">
        <v>5962</v>
      </c>
      <c r="B20327" s="42" t="s">
        <v>8454</v>
      </c>
      <c r="C20327">
        <v>2016</v>
      </c>
      <c r="D20327" s="42" t="s">
        <v>10377</v>
      </c>
      <c r="E20327" t="b">
        <v>0</v>
      </c>
      <c r="F20327" s="42" t="s">
        <v>10906</v>
      </c>
    </row>
    <row r="20328" spans="1:6" x14ac:dyDescent="0.2">
      <c r="A20328" s="42" t="s">
        <v>5962</v>
      </c>
      <c r="B20328" s="42" t="s">
        <v>8454</v>
      </c>
      <c r="C20328">
        <v>2017</v>
      </c>
      <c r="D20328" s="42" t="s">
        <v>8672</v>
      </c>
      <c r="E20328" t="b">
        <v>0</v>
      </c>
      <c r="F20328" s="42" t="s">
        <v>10906</v>
      </c>
    </row>
    <row r="20329" spans="1:6" x14ac:dyDescent="0.2">
      <c r="A20329" s="42" t="s">
        <v>5962</v>
      </c>
      <c r="B20329" s="42" t="s">
        <v>8454</v>
      </c>
      <c r="C20329">
        <v>2018</v>
      </c>
      <c r="D20329" s="42" t="s">
        <v>9101</v>
      </c>
      <c r="E20329" t="b">
        <v>0</v>
      </c>
      <c r="F20329" s="42" t="s">
        <v>10906</v>
      </c>
    </row>
    <row r="20330" spans="1:6" x14ac:dyDescent="0.2">
      <c r="A20330" s="42" t="s">
        <v>5962</v>
      </c>
      <c r="B20330" s="42" t="s">
        <v>8454</v>
      </c>
      <c r="C20330">
        <v>2019</v>
      </c>
      <c r="D20330" s="42" t="s">
        <v>9006</v>
      </c>
      <c r="E20330" t="b">
        <v>0</v>
      </c>
      <c r="F20330" s="42" t="s">
        <v>10906</v>
      </c>
    </row>
    <row r="20331" spans="1:6" x14ac:dyDescent="0.2">
      <c r="A20331" s="42" t="s">
        <v>5962</v>
      </c>
      <c r="B20331" s="42" t="s">
        <v>8462</v>
      </c>
      <c r="C20331">
        <v>2013</v>
      </c>
      <c r="D20331" s="42" t="s">
        <v>8513</v>
      </c>
      <c r="E20331" t="b">
        <v>0</v>
      </c>
      <c r="F20331" s="42" t="s">
        <v>10906</v>
      </c>
    </row>
    <row r="20332" spans="1:6" x14ac:dyDescent="0.2">
      <c r="A20332" s="42" t="s">
        <v>5962</v>
      </c>
      <c r="B20332" s="42" t="s">
        <v>8462</v>
      </c>
      <c r="C20332">
        <v>2014</v>
      </c>
      <c r="D20332" s="42" t="s">
        <v>9193</v>
      </c>
      <c r="E20332" t="b">
        <v>0</v>
      </c>
      <c r="F20332" s="42" t="s">
        <v>10906</v>
      </c>
    </row>
    <row r="20333" spans="1:6" x14ac:dyDescent="0.2">
      <c r="A20333" s="42" t="s">
        <v>5962</v>
      </c>
      <c r="B20333" s="42" t="s">
        <v>8462</v>
      </c>
      <c r="C20333">
        <v>2015</v>
      </c>
      <c r="D20333" s="42" t="s">
        <v>8530</v>
      </c>
      <c r="E20333" t="b">
        <v>0</v>
      </c>
      <c r="F20333" s="42" t="s">
        <v>10906</v>
      </c>
    </row>
    <row r="20334" spans="1:6" x14ac:dyDescent="0.2">
      <c r="A20334" s="42" t="s">
        <v>5962</v>
      </c>
      <c r="B20334" s="42" t="s">
        <v>8462</v>
      </c>
      <c r="C20334">
        <v>2016</v>
      </c>
      <c r="D20334" s="42" t="s">
        <v>10377</v>
      </c>
      <c r="E20334" t="b">
        <v>0</v>
      </c>
      <c r="F20334" s="42" t="s">
        <v>10906</v>
      </c>
    </row>
    <row r="20335" spans="1:6" x14ac:dyDescent="0.2">
      <c r="A20335" s="42" t="s">
        <v>5962</v>
      </c>
      <c r="B20335" s="42" t="s">
        <v>8462</v>
      </c>
      <c r="C20335">
        <v>2017</v>
      </c>
      <c r="D20335" s="42" t="s">
        <v>8672</v>
      </c>
      <c r="E20335" t="b">
        <v>0</v>
      </c>
      <c r="F20335" s="42" t="s">
        <v>10906</v>
      </c>
    </row>
    <row r="20336" spans="1:6" x14ac:dyDescent="0.2">
      <c r="A20336" s="42" t="s">
        <v>5962</v>
      </c>
      <c r="B20336" s="42" t="s">
        <v>8462</v>
      </c>
      <c r="C20336">
        <v>2018</v>
      </c>
      <c r="D20336" s="42" t="s">
        <v>9101</v>
      </c>
      <c r="E20336" t="b">
        <v>0</v>
      </c>
      <c r="F20336" s="42" t="s">
        <v>10906</v>
      </c>
    </row>
    <row r="20337" spans="1:6" x14ac:dyDescent="0.2">
      <c r="A20337" s="42" t="s">
        <v>5962</v>
      </c>
      <c r="B20337" s="42" t="s">
        <v>8462</v>
      </c>
      <c r="C20337">
        <v>2019</v>
      </c>
      <c r="D20337" s="42" t="s">
        <v>9136</v>
      </c>
      <c r="E20337" t="b">
        <v>0</v>
      </c>
      <c r="F20337" s="42" t="s">
        <v>10906</v>
      </c>
    </row>
    <row r="20338" spans="1:6" x14ac:dyDescent="0.2">
      <c r="A20338" s="42" t="s">
        <v>5962</v>
      </c>
      <c r="B20338" s="42" t="s">
        <v>8464</v>
      </c>
      <c r="C20338">
        <v>2013</v>
      </c>
      <c r="D20338" s="42" t="s">
        <v>9171</v>
      </c>
      <c r="E20338" t="b">
        <v>0</v>
      </c>
      <c r="F20338" s="42" t="s">
        <v>10906</v>
      </c>
    </row>
    <row r="20339" spans="1:6" x14ac:dyDescent="0.2">
      <c r="A20339" s="42" t="s">
        <v>5962</v>
      </c>
      <c r="B20339" s="42" t="s">
        <v>8464</v>
      </c>
      <c r="C20339">
        <v>2014</v>
      </c>
      <c r="D20339" s="42" t="s">
        <v>9172</v>
      </c>
      <c r="E20339" t="b">
        <v>0</v>
      </c>
      <c r="F20339" s="42" t="s">
        <v>10906</v>
      </c>
    </row>
    <row r="20340" spans="1:6" x14ac:dyDescent="0.2">
      <c r="A20340" s="42" t="s">
        <v>5962</v>
      </c>
      <c r="B20340" s="42" t="s">
        <v>8464</v>
      </c>
      <c r="C20340">
        <v>2015</v>
      </c>
      <c r="D20340" s="42" t="s">
        <v>9168</v>
      </c>
      <c r="E20340" t="b">
        <v>0</v>
      </c>
      <c r="F20340" s="42" t="s">
        <v>10906</v>
      </c>
    </row>
    <row r="20341" spans="1:6" x14ac:dyDescent="0.2">
      <c r="A20341" s="42" t="s">
        <v>5962</v>
      </c>
      <c r="B20341" s="42" t="s">
        <v>8464</v>
      </c>
      <c r="C20341">
        <v>2016</v>
      </c>
      <c r="D20341" s="42" t="s">
        <v>9135</v>
      </c>
      <c r="E20341" t="b">
        <v>0</v>
      </c>
      <c r="F20341" s="42" t="s">
        <v>10906</v>
      </c>
    </row>
    <row r="20342" spans="1:6" x14ac:dyDescent="0.2">
      <c r="A20342" s="42" t="s">
        <v>5962</v>
      </c>
      <c r="B20342" s="42" t="s">
        <v>8464</v>
      </c>
      <c r="C20342">
        <v>2017</v>
      </c>
      <c r="D20342" s="42" t="s">
        <v>8594</v>
      </c>
      <c r="E20342" t="b">
        <v>0</v>
      </c>
      <c r="F20342" s="42" t="s">
        <v>10906</v>
      </c>
    </row>
    <row r="20343" spans="1:6" x14ac:dyDescent="0.2">
      <c r="A20343" s="42" t="s">
        <v>5962</v>
      </c>
      <c r="B20343" s="42" t="s">
        <v>8464</v>
      </c>
      <c r="C20343">
        <v>2018</v>
      </c>
      <c r="D20343" s="42" t="s">
        <v>9125</v>
      </c>
      <c r="E20343" t="b">
        <v>0</v>
      </c>
      <c r="F20343" s="42" t="s">
        <v>10906</v>
      </c>
    </row>
    <row r="20344" spans="1:6" x14ac:dyDescent="0.2">
      <c r="A20344" s="42" t="s">
        <v>5962</v>
      </c>
      <c r="B20344" s="42" t="s">
        <v>8464</v>
      </c>
      <c r="C20344">
        <v>2019</v>
      </c>
      <c r="D20344" s="42" t="s">
        <v>8552</v>
      </c>
      <c r="E20344" t="b">
        <v>0</v>
      </c>
      <c r="F20344" s="42" t="s">
        <v>10906</v>
      </c>
    </row>
    <row r="20345" spans="1:6" x14ac:dyDescent="0.2">
      <c r="A20345" s="42" t="s">
        <v>5964</v>
      </c>
      <c r="B20345" s="42" t="s">
        <v>8454</v>
      </c>
      <c r="C20345">
        <v>2013</v>
      </c>
      <c r="D20345" s="42" t="s">
        <v>10965</v>
      </c>
      <c r="E20345" t="b">
        <v>0</v>
      </c>
      <c r="F20345" s="42" t="s">
        <v>10966</v>
      </c>
    </row>
    <row r="20346" spans="1:6" x14ac:dyDescent="0.2">
      <c r="A20346" s="42" t="s">
        <v>5964</v>
      </c>
      <c r="B20346" s="42" t="s">
        <v>8454</v>
      </c>
      <c r="C20346">
        <v>2014</v>
      </c>
      <c r="D20346" s="42" t="s">
        <v>10967</v>
      </c>
      <c r="E20346" t="b">
        <v>0</v>
      </c>
      <c r="F20346" s="42" t="s">
        <v>10966</v>
      </c>
    </row>
    <row r="20347" spans="1:6" x14ac:dyDescent="0.2">
      <c r="A20347" s="42" t="s">
        <v>5964</v>
      </c>
      <c r="B20347" s="42" t="s">
        <v>8454</v>
      </c>
      <c r="C20347">
        <v>2015</v>
      </c>
      <c r="D20347" s="42" t="s">
        <v>10968</v>
      </c>
      <c r="E20347" t="b">
        <v>0</v>
      </c>
      <c r="F20347" s="42" t="s">
        <v>10966</v>
      </c>
    </row>
    <row r="20348" spans="1:6" x14ac:dyDescent="0.2">
      <c r="A20348" s="42" t="s">
        <v>5964</v>
      </c>
      <c r="B20348" s="42" t="s">
        <v>8454</v>
      </c>
      <c r="C20348">
        <v>2016</v>
      </c>
      <c r="D20348" s="42" t="s">
        <v>8618</v>
      </c>
      <c r="E20348" t="b">
        <v>0</v>
      </c>
      <c r="F20348" s="42" t="s">
        <v>10966</v>
      </c>
    </row>
    <row r="20349" spans="1:6" x14ac:dyDescent="0.2">
      <c r="A20349" s="42" t="s">
        <v>5964</v>
      </c>
      <c r="B20349" s="42" t="s">
        <v>8454</v>
      </c>
      <c r="C20349">
        <v>2017</v>
      </c>
      <c r="D20349" s="42" t="s">
        <v>9044</v>
      </c>
      <c r="E20349" t="b">
        <v>0</v>
      </c>
      <c r="F20349" s="42" t="s">
        <v>10966</v>
      </c>
    </row>
    <row r="20350" spans="1:6" x14ac:dyDescent="0.2">
      <c r="A20350" s="42" t="s">
        <v>5964</v>
      </c>
      <c r="B20350" s="42" t="s">
        <v>8454</v>
      </c>
      <c r="C20350">
        <v>2018</v>
      </c>
      <c r="D20350" s="42" t="s">
        <v>10969</v>
      </c>
      <c r="E20350" t="b">
        <v>0</v>
      </c>
      <c r="F20350" s="42" t="s">
        <v>10966</v>
      </c>
    </row>
    <row r="20351" spans="1:6" x14ac:dyDescent="0.2">
      <c r="A20351" s="42" t="s">
        <v>5964</v>
      </c>
      <c r="B20351" s="42" t="s">
        <v>8454</v>
      </c>
      <c r="C20351">
        <v>2019</v>
      </c>
      <c r="D20351" s="42" t="s">
        <v>8680</v>
      </c>
      <c r="E20351" t="b">
        <v>0</v>
      </c>
      <c r="F20351" s="42" t="s">
        <v>10966</v>
      </c>
    </row>
    <row r="20352" spans="1:6" x14ac:dyDescent="0.2">
      <c r="A20352" s="42" t="s">
        <v>5964</v>
      </c>
      <c r="B20352" s="42" t="s">
        <v>8462</v>
      </c>
      <c r="C20352">
        <v>2013</v>
      </c>
      <c r="D20352" s="42" t="s">
        <v>10965</v>
      </c>
      <c r="E20352" t="b">
        <v>0</v>
      </c>
      <c r="F20352" s="42" t="s">
        <v>10966</v>
      </c>
    </row>
    <row r="20353" spans="1:6" x14ac:dyDescent="0.2">
      <c r="A20353" s="42" t="s">
        <v>5964</v>
      </c>
      <c r="B20353" s="42" t="s">
        <v>8462</v>
      </c>
      <c r="C20353">
        <v>2014</v>
      </c>
      <c r="D20353" s="42" t="s">
        <v>10967</v>
      </c>
      <c r="E20353" t="b">
        <v>0</v>
      </c>
      <c r="F20353" s="42" t="s">
        <v>10966</v>
      </c>
    </row>
    <row r="20354" spans="1:6" x14ac:dyDescent="0.2">
      <c r="A20354" s="42" t="s">
        <v>5964</v>
      </c>
      <c r="B20354" s="42" t="s">
        <v>8462</v>
      </c>
      <c r="C20354">
        <v>2015</v>
      </c>
      <c r="D20354" s="42" t="s">
        <v>10968</v>
      </c>
      <c r="E20354" t="b">
        <v>0</v>
      </c>
      <c r="F20354" s="42" t="s">
        <v>10966</v>
      </c>
    </row>
    <row r="20355" spans="1:6" x14ac:dyDescent="0.2">
      <c r="A20355" s="42" t="s">
        <v>5964</v>
      </c>
      <c r="B20355" s="42" t="s">
        <v>8462</v>
      </c>
      <c r="C20355">
        <v>2016</v>
      </c>
      <c r="D20355" s="42" t="s">
        <v>8618</v>
      </c>
      <c r="E20355" t="b">
        <v>0</v>
      </c>
      <c r="F20355" s="42" t="s">
        <v>10966</v>
      </c>
    </row>
    <row r="20356" spans="1:6" x14ac:dyDescent="0.2">
      <c r="A20356" s="42" t="s">
        <v>5964</v>
      </c>
      <c r="B20356" s="42" t="s">
        <v>8462</v>
      </c>
      <c r="C20356">
        <v>2017</v>
      </c>
      <c r="D20356" s="42" t="s">
        <v>9044</v>
      </c>
      <c r="E20356" t="b">
        <v>0</v>
      </c>
      <c r="F20356" s="42" t="s">
        <v>10966</v>
      </c>
    </row>
    <row r="20357" spans="1:6" x14ac:dyDescent="0.2">
      <c r="A20357" s="42" t="s">
        <v>5964</v>
      </c>
      <c r="B20357" s="42" t="s">
        <v>8462</v>
      </c>
      <c r="C20357">
        <v>2018</v>
      </c>
      <c r="D20357" s="42" t="s">
        <v>10969</v>
      </c>
      <c r="E20357" t="b">
        <v>0</v>
      </c>
      <c r="F20357" s="42" t="s">
        <v>10966</v>
      </c>
    </row>
    <row r="20358" spans="1:6" x14ac:dyDescent="0.2">
      <c r="A20358" s="42" t="s">
        <v>5964</v>
      </c>
      <c r="B20358" s="42" t="s">
        <v>8462</v>
      </c>
      <c r="C20358">
        <v>2019</v>
      </c>
      <c r="D20358" s="42" t="s">
        <v>8680</v>
      </c>
      <c r="E20358" t="b">
        <v>0</v>
      </c>
      <c r="F20358" s="42" t="s">
        <v>10966</v>
      </c>
    </row>
    <row r="20359" spans="1:6" x14ac:dyDescent="0.2">
      <c r="A20359" s="42" t="s">
        <v>5964</v>
      </c>
      <c r="B20359" s="42" t="s">
        <v>8464</v>
      </c>
      <c r="C20359">
        <v>2013</v>
      </c>
      <c r="D20359" s="42" t="s">
        <v>8493</v>
      </c>
      <c r="E20359" t="b">
        <v>0</v>
      </c>
      <c r="F20359" s="42" t="s">
        <v>10966</v>
      </c>
    </row>
    <row r="20360" spans="1:6" x14ac:dyDescent="0.2">
      <c r="A20360" s="42" t="s">
        <v>5964</v>
      </c>
      <c r="B20360" s="42" t="s">
        <v>8464</v>
      </c>
      <c r="C20360">
        <v>2014</v>
      </c>
      <c r="D20360" s="42" t="s">
        <v>8491</v>
      </c>
      <c r="E20360" t="b">
        <v>0</v>
      </c>
      <c r="F20360" s="42" t="s">
        <v>10966</v>
      </c>
    </row>
    <row r="20361" spans="1:6" x14ac:dyDescent="0.2">
      <c r="A20361" s="42" t="s">
        <v>5964</v>
      </c>
      <c r="B20361" s="42" t="s">
        <v>8464</v>
      </c>
      <c r="C20361">
        <v>2015</v>
      </c>
      <c r="D20361" s="42" t="s">
        <v>8493</v>
      </c>
      <c r="E20361" t="b">
        <v>0</v>
      </c>
      <c r="F20361" s="42" t="s">
        <v>10966</v>
      </c>
    </row>
    <row r="20362" spans="1:6" x14ac:dyDescent="0.2">
      <c r="A20362" s="42" t="s">
        <v>5964</v>
      </c>
      <c r="B20362" s="42" t="s">
        <v>8464</v>
      </c>
      <c r="C20362">
        <v>2016</v>
      </c>
      <c r="D20362" s="42" t="s">
        <v>8539</v>
      </c>
      <c r="E20362" t="b">
        <v>0</v>
      </c>
      <c r="F20362" s="42" t="s">
        <v>10966</v>
      </c>
    </row>
    <row r="20363" spans="1:6" x14ac:dyDescent="0.2">
      <c r="A20363" s="42" t="s">
        <v>5964</v>
      </c>
      <c r="B20363" s="42" t="s">
        <v>8464</v>
      </c>
      <c r="C20363">
        <v>2017</v>
      </c>
      <c r="D20363" s="42" t="s">
        <v>8493</v>
      </c>
      <c r="E20363" t="b">
        <v>0</v>
      </c>
      <c r="F20363" s="42" t="s">
        <v>10966</v>
      </c>
    </row>
    <row r="20364" spans="1:6" x14ac:dyDescent="0.2">
      <c r="A20364" s="42" t="s">
        <v>5964</v>
      </c>
      <c r="B20364" s="42" t="s">
        <v>8464</v>
      </c>
      <c r="C20364">
        <v>2018</v>
      </c>
      <c r="D20364" s="42" t="s">
        <v>8496</v>
      </c>
      <c r="E20364" t="b">
        <v>0</v>
      </c>
      <c r="F20364" s="42" t="s">
        <v>10966</v>
      </c>
    </row>
    <row r="20365" spans="1:6" x14ac:dyDescent="0.2">
      <c r="A20365" s="42" t="s">
        <v>5964</v>
      </c>
      <c r="B20365" s="42" t="s">
        <v>8464</v>
      </c>
      <c r="C20365">
        <v>2019</v>
      </c>
      <c r="D20365" s="42" t="s">
        <v>8632</v>
      </c>
      <c r="E20365" t="b">
        <v>0</v>
      </c>
      <c r="F20365" s="42" t="s">
        <v>10966</v>
      </c>
    </row>
    <row r="20366" spans="1:6" x14ac:dyDescent="0.2">
      <c r="A20366" s="42" t="s">
        <v>5966</v>
      </c>
      <c r="B20366" s="42" t="s">
        <v>8454</v>
      </c>
      <c r="C20366">
        <v>2011</v>
      </c>
      <c r="D20366" s="42" t="s">
        <v>8552</v>
      </c>
      <c r="E20366" t="b">
        <v>0</v>
      </c>
      <c r="F20366" s="42" t="s">
        <v>11067</v>
      </c>
    </row>
    <row r="20367" spans="1:6" x14ac:dyDescent="0.2">
      <c r="A20367" s="42" t="s">
        <v>5966</v>
      </c>
      <c r="B20367" s="42" t="s">
        <v>8454</v>
      </c>
      <c r="C20367">
        <v>2012</v>
      </c>
      <c r="D20367" s="42" t="s">
        <v>8698</v>
      </c>
      <c r="E20367" t="b">
        <v>0</v>
      </c>
      <c r="F20367" s="42" t="s">
        <v>11067</v>
      </c>
    </row>
    <row r="20368" spans="1:6" x14ac:dyDescent="0.2">
      <c r="A20368" s="42" t="s">
        <v>5966</v>
      </c>
      <c r="B20368" s="42" t="s">
        <v>8454</v>
      </c>
      <c r="C20368">
        <v>2013</v>
      </c>
      <c r="D20368" s="42" t="s">
        <v>9087</v>
      </c>
      <c r="E20368" t="b">
        <v>0</v>
      </c>
      <c r="F20368" s="42" t="s">
        <v>11067</v>
      </c>
    </row>
    <row r="20369" spans="1:6" x14ac:dyDescent="0.2">
      <c r="A20369" s="42" t="s">
        <v>5966</v>
      </c>
      <c r="B20369" s="42" t="s">
        <v>8454</v>
      </c>
      <c r="C20369">
        <v>2014</v>
      </c>
      <c r="D20369" s="42" t="s">
        <v>8819</v>
      </c>
      <c r="E20369" t="b">
        <v>0</v>
      </c>
      <c r="F20369" s="42" t="s">
        <v>11067</v>
      </c>
    </row>
    <row r="20370" spans="1:6" x14ac:dyDescent="0.2">
      <c r="A20370" s="42" t="s">
        <v>5966</v>
      </c>
      <c r="B20370" s="42" t="s">
        <v>8454</v>
      </c>
      <c r="C20370">
        <v>2015</v>
      </c>
      <c r="D20370" s="42" t="s">
        <v>8977</v>
      </c>
      <c r="E20370" t="b">
        <v>0</v>
      </c>
      <c r="F20370" s="42" t="s">
        <v>11067</v>
      </c>
    </row>
    <row r="20371" spans="1:6" x14ac:dyDescent="0.2">
      <c r="A20371" s="42" t="s">
        <v>5966</v>
      </c>
      <c r="B20371" s="42" t="s">
        <v>8454</v>
      </c>
      <c r="C20371">
        <v>2016</v>
      </c>
      <c r="D20371" s="42" t="s">
        <v>8934</v>
      </c>
      <c r="E20371" t="b">
        <v>0</v>
      </c>
      <c r="F20371" s="42" t="s">
        <v>11067</v>
      </c>
    </row>
    <row r="20372" spans="1:6" x14ac:dyDescent="0.2">
      <c r="A20372" s="42" t="s">
        <v>5966</v>
      </c>
      <c r="B20372" s="42" t="s">
        <v>8454</v>
      </c>
      <c r="C20372">
        <v>2017</v>
      </c>
      <c r="D20372" s="42" t="s">
        <v>11068</v>
      </c>
      <c r="E20372" t="b">
        <v>0</v>
      </c>
      <c r="F20372" s="42" t="s">
        <v>11067</v>
      </c>
    </row>
    <row r="20373" spans="1:6" x14ac:dyDescent="0.2">
      <c r="A20373" s="42" t="s">
        <v>5966</v>
      </c>
      <c r="B20373" s="42" t="s">
        <v>8462</v>
      </c>
      <c r="C20373">
        <v>2011</v>
      </c>
      <c r="D20373" s="42" t="s">
        <v>8725</v>
      </c>
      <c r="E20373" t="b">
        <v>0</v>
      </c>
      <c r="F20373" s="42" t="s">
        <v>11067</v>
      </c>
    </row>
    <row r="20374" spans="1:6" x14ac:dyDescent="0.2">
      <c r="A20374" s="42" t="s">
        <v>5966</v>
      </c>
      <c r="B20374" s="42" t="s">
        <v>8462</v>
      </c>
      <c r="C20374">
        <v>2012</v>
      </c>
      <c r="D20374" s="42" t="s">
        <v>8648</v>
      </c>
      <c r="E20374" t="b">
        <v>0</v>
      </c>
      <c r="F20374" s="42" t="s">
        <v>11067</v>
      </c>
    </row>
    <row r="20375" spans="1:6" x14ac:dyDescent="0.2">
      <c r="A20375" s="42" t="s">
        <v>5966</v>
      </c>
      <c r="B20375" s="42" t="s">
        <v>8462</v>
      </c>
      <c r="C20375">
        <v>2013</v>
      </c>
      <c r="D20375" s="42" t="s">
        <v>9087</v>
      </c>
      <c r="E20375" t="b">
        <v>0</v>
      </c>
      <c r="F20375" s="42" t="s">
        <v>11067</v>
      </c>
    </row>
    <row r="20376" spans="1:6" x14ac:dyDescent="0.2">
      <c r="A20376" s="42" t="s">
        <v>5966</v>
      </c>
      <c r="B20376" s="42" t="s">
        <v>8462</v>
      </c>
      <c r="C20376">
        <v>2014</v>
      </c>
      <c r="D20376" s="42" t="s">
        <v>8825</v>
      </c>
      <c r="E20376" t="b">
        <v>0</v>
      </c>
      <c r="F20376" s="42" t="s">
        <v>11067</v>
      </c>
    </row>
    <row r="20377" spans="1:6" x14ac:dyDescent="0.2">
      <c r="A20377" s="42" t="s">
        <v>5966</v>
      </c>
      <c r="B20377" s="42" t="s">
        <v>8462</v>
      </c>
      <c r="C20377">
        <v>2015</v>
      </c>
      <c r="D20377" s="42" t="s">
        <v>8977</v>
      </c>
      <c r="E20377" t="b">
        <v>0</v>
      </c>
      <c r="F20377" s="42" t="s">
        <v>11067</v>
      </c>
    </row>
    <row r="20378" spans="1:6" x14ac:dyDescent="0.2">
      <c r="A20378" s="42" t="s">
        <v>5966</v>
      </c>
      <c r="B20378" s="42" t="s">
        <v>8462</v>
      </c>
      <c r="C20378">
        <v>2016</v>
      </c>
      <c r="D20378" s="42" t="s">
        <v>8934</v>
      </c>
      <c r="E20378" t="b">
        <v>0</v>
      </c>
      <c r="F20378" s="42" t="s">
        <v>11067</v>
      </c>
    </row>
    <row r="20379" spans="1:6" x14ac:dyDescent="0.2">
      <c r="A20379" s="42" t="s">
        <v>5966</v>
      </c>
      <c r="B20379" s="42" t="s">
        <v>8462</v>
      </c>
      <c r="C20379">
        <v>2017</v>
      </c>
      <c r="D20379" s="42" t="s">
        <v>11068</v>
      </c>
      <c r="E20379" t="b">
        <v>0</v>
      </c>
      <c r="F20379" s="42" t="s">
        <v>11067</v>
      </c>
    </row>
    <row r="20380" spans="1:6" x14ac:dyDescent="0.2">
      <c r="A20380" s="42" t="s">
        <v>5966</v>
      </c>
      <c r="B20380" s="42" t="s">
        <v>8464</v>
      </c>
      <c r="C20380">
        <v>2011</v>
      </c>
      <c r="D20380" s="42" t="s">
        <v>8726</v>
      </c>
      <c r="E20380" t="b">
        <v>0</v>
      </c>
      <c r="F20380" s="42" t="s">
        <v>11067</v>
      </c>
    </row>
    <row r="20381" spans="1:6" x14ac:dyDescent="0.2">
      <c r="A20381" s="42" t="s">
        <v>5966</v>
      </c>
      <c r="B20381" s="42" t="s">
        <v>8464</v>
      </c>
      <c r="C20381">
        <v>2012</v>
      </c>
      <c r="D20381" s="42" t="s">
        <v>8980</v>
      </c>
      <c r="E20381" t="b">
        <v>0</v>
      </c>
      <c r="F20381" s="42" t="s">
        <v>11067</v>
      </c>
    </row>
    <row r="20382" spans="1:6" x14ac:dyDescent="0.2">
      <c r="A20382" s="42" t="s">
        <v>5966</v>
      </c>
      <c r="B20382" s="42" t="s">
        <v>8464</v>
      </c>
      <c r="C20382">
        <v>2013</v>
      </c>
      <c r="D20382" s="42" t="s">
        <v>8936</v>
      </c>
      <c r="E20382" t="b">
        <v>0</v>
      </c>
      <c r="F20382" s="42" t="s">
        <v>11067</v>
      </c>
    </row>
    <row r="20383" spans="1:6" x14ac:dyDescent="0.2">
      <c r="A20383" s="42" t="s">
        <v>5966</v>
      </c>
      <c r="B20383" s="42" t="s">
        <v>8464</v>
      </c>
      <c r="C20383">
        <v>2014</v>
      </c>
      <c r="D20383" s="42" t="s">
        <v>9093</v>
      </c>
      <c r="E20383" t="b">
        <v>0</v>
      </c>
      <c r="F20383" s="42" t="s">
        <v>11067</v>
      </c>
    </row>
    <row r="20384" spans="1:6" x14ac:dyDescent="0.2">
      <c r="A20384" s="42" t="s">
        <v>5966</v>
      </c>
      <c r="B20384" s="42" t="s">
        <v>8464</v>
      </c>
      <c r="C20384">
        <v>2015</v>
      </c>
      <c r="D20384" s="42" t="s">
        <v>9093</v>
      </c>
      <c r="E20384" t="b">
        <v>0</v>
      </c>
      <c r="F20384" s="42" t="s">
        <v>11067</v>
      </c>
    </row>
    <row r="20385" spans="1:6" x14ac:dyDescent="0.2">
      <c r="A20385" s="42" t="s">
        <v>5966</v>
      </c>
      <c r="B20385" s="42" t="s">
        <v>8464</v>
      </c>
      <c r="C20385">
        <v>2016</v>
      </c>
      <c r="D20385" s="42" t="s">
        <v>9093</v>
      </c>
      <c r="E20385" t="b">
        <v>0</v>
      </c>
      <c r="F20385" s="42" t="s">
        <v>11067</v>
      </c>
    </row>
    <row r="20386" spans="1:6" x14ac:dyDescent="0.2">
      <c r="A20386" s="42" t="s">
        <v>5966</v>
      </c>
      <c r="B20386" s="42" t="s">
        <v>8464</v>
      </c>
      <c r="C20386">
        <v>2017</v>
      </c>
      <c r="D20386" s="42" t="s">
        <v>9093</v>
      </c>
      <c r="E20386" t="b">
        <v>0</v>
      </c>
      <c r="F20386" s="42" t="s">
        <v>11067</v>
      </c>
    </row>
    <row r="20387" spans="1:6" x14ac:dyDescent="0.2">
      <c r="A20387" s="42" t="s">
        <v>5968</v>
      </c>
      <c r="B20387" s="42" t="s">
        <v>8454</v>
      </c>
      <c r="C20387">
        <v>2013</v>
      </c>
      <c r="D20387" s="42" t="s">
        <v>9172</v>
      </c>
      <c r="E20387" t="b">
        <v>0</v>
      </c>
      <c r="F20387" s="42" t="s">
        <v>10944</v>
      </c>
    </row>
    <row r="20388" spans="1:6" x14ac:dyDescent="0.2">
      <c r="A20388" s="42" t="s">
        <v>5968</v>
      </c>
      <c r="B20388" s="42" t="s">
        <v>8454</v>
      </c>
      <c r="C20388">
        <v>2014</v>
      </c>
      <c r="D20388" s="42" t="s">
        <v>8588</v>
      </c>
      <c r="E20388" t="b">
        <v>0</v>
      </c>
      <c r="F20388" s="42" t="s">
        <v>10944</v>
      </c>
    </row>
    <row r="20389" spans="1:6" x14ac:dyDescent="0.2">
      <c r="A20389" s="42" t="s">
        <v>5968</v>
      </c>
      <c r="B20389" s="42" t="s">
        <v>8454</v>
      </c>
      <c r="C20389">
        <v>2015</v>
      </c>
      <c r="D20389" s="42" t="s">
        <v>8608</v>
      </c>
      <c r="E20389" t="b">
        <v>0</v>
      </c>
      <c r="F20389" s="42" t="s">
        <v>10944</v>
      </c>
    </row>
    <row r="20390" spans="1:6" x14ac:dyDescent="0.2">
      <c r="A20390" s="42" t="s">
        <v>5968</v>
      </c>
      <c r="B20390" s="42" t="s">
        <v>8454</v>
      </c>
      <c r="C20390">
        <v>2016</v>
      </c>
      <c r="D20390" s="42" t="s">
        <v>8639</v>
      </c>
      <c r="E20390" t="b">
        <v>0</v>
      </c>
      <c r="F20390" s="42" t="s">
        <v>10944</v>
      </c>
    </row>
    <row r="20391" spans="1:6" x14ac:dyDescent="0.2">
      <c r="A20391" s="42" t="s">
        <v>5968</v>
      </c>
      <c r="B20391" s="42" t="s">
        <v>8454</v>
      </c>
      <c r="C20391">
        <v>2017</v>
      </c>
      <c r="D20391" s="42" t="s">
        <v>9019</v>
      </c>
      <c r="E20391" t="b">
        <v>0</v>
      </c>
      <c r="F20391" s="42" t="s">
        <v>10944</v>
      </c>
    </row>
    <row r="20392" spans="1:6" x14ac:dyDescent="0.2">
      <c r="A20392" s="42" t="s">
        <v>5968</v>
      </c>
      <c r="B20392" s="42" t="s">
        <v>8454</v>
      </c>
      <c r="C20392">
        <v>2018</v>
      </c>
      <c r="D20392" s="42" t="s">
        <v>8828</v>
      </c>
      <c r="E20392" t="b">
        <v>0</v>
      </c>
      <c r="F20392" s="42" t="s">
        <v>10944</v>
      </c>
    </row>
    <row r="20393" spans="1:6" x14ac:dyDescent="0.2">
      <c r="A20393" s="42" t="s">
        <v>5968</v>
      </c>
      <c r="B20393" s="42" t="s">
        <v>8454</v>
      </c>
      <c r="C20393">
        <v>2019</v>
      </c>
      <c r="D20393" s="42" t="s">
        <v>9318</v>
      </c>
      <c r="E20393" t="b">
        <v>0</v>
      </c>
      <c r="F20393" s="42" t="s">
        <v>10944</v>
      </c>
    </row>
    <row r="20394" spans="1:6" x14ac:dyDescent="0.2">
      <c r="A20394" s="42" t="s">
        <v>5968</v>
      </c>
      <c r="B20394" s="42" t="s">
        <v>8462</v>
      </c>
      <c r="C20394">
        <v>2013</v>
      </c>
      <c r="D20394" s="42" t="s">
        <v>8968</v>
      </c>
      <c r="E20394" t="b">
        <v>0</v>
      </c>
      <c r="F20394" s="42" t="s">
        <v>10944</v>
      </c>
    </row>
    <row r="20395" spans="1:6" x14ac:dyDescent="0.2">
      <c r="A20395" s="42" t="s">
        <v>5968</v>
      </c>
      <c r="B20395" s="42" t="s">
        <v>8462</v>
      </c>
      <c r="C20395">
        <v>2014</v>
      </c>
      <c r="D20395" s="42" t="s">
        <v>9165</v>
      </c>
      <c r="E20395" t="b">
        <v>0</v>
      </c>
      <c r="F20395" s="42" t="s">
        <v>10944</v>
      </c>
    </row>
    <row r="20396" spans="1:6" x14ac:dyDescent="0.2">
      <c r="A20396" s="42" t="s">
        <v>5968</v>
      </c>
      <c r="B20396" s="42" t="s">
        <v>8462</v>
      </c>
      <c r="C20396">
        <v>2015</v>
      </c>
      <c r="D20396" s="42" t="s">
        <v>8597</v>
      </c>
      <c r="E20396" t="b">
        <v>0</v>
      </c>
      <c r="F20396" s="42" t="s">
        <v>10944</v>
      </c>
    </row>
    <row r="20397" spans="1:6" x14ac:dyDescent="0.2">
      <c r="A20397" s="42" t="s">
        <v>5968</v>
      </c>
      <c r="B20397" s="42" t="s">
        <v>8462</v>
      </c>
      <c r="C20397">
        <v>2016</v>
      </c>
      <c r="D20397" s="42" t="s">
        <v>8607</v>
      </c>
      <c r="E20397" t="b">
        <v>0</v>
      </c>
      <c r="F20397" s="42" t="s">
        <v>10944</v>
      </c>
    </row>
    <row r="20398" spans="1:6" x14ac:dyDescent="0.2">
      <c r="A20398" s="42" t="s">
        <v>5968</v>
      </c>
      <c r="B20398" s="42" t="s">
        <v>8462</v>
      </c>
      <c r="C20398">
        <v>2017</v>
      </c>
      <c r="D20398" s="42" t="s">
        <v>8681</v>
      </c>
      <c r="E20398" t="b">
        <v>0</v>
      </c>
      <c r="F20398" s="42" t="s">
        <v>10944</v>
      </c>
    </row>
    <row r="20399" spans="1:6" x14ac:dyDescent="0.2">
      <c r="A20399" s="42" t="s">
        <v>5968</v>
      </c>
      <c r="B20399" s="42" t="s">
        <v>8462</v>
      </c>
      <c r="C20399">
        <v>2018</v>
      </c>
      <c r="D20399" s="42" t="s">
        <v>8934</v>
      </c>
      <c r="E20399" t="b">
        <v>0</v>
      </c>
      <c r="F20399" s="42" t="s">
        <v>10944</v>
      </c>
    </row>
    <row r="20400" spans="1:6" x14ac:dyDescent="0.2">
      <c r="A20400" s="42" t="s">
        <v>5968</v>
      </c>
      <c r="B20400" s="42" t="s">
        <v>8462</v>
      </c>
      <c r="C20400">
        <v>2019</v>
      </c>
      <c r="D20400" s="42" t="s">
        <v>8982</v>
      </c>
      <c r="E20400" t="b">
        <v>0</v>
      </c>
      <c r="F20400" s="42" t="s">
        <v>10944</v>
      </c>
    </row>
    <row r="20401" spans="1:6" x14ac:dyDescent="0.2">
      <c r="A20401" s="42" t="s">
        <v>5968</v>
      </c>
      <c r="B20401" s="42" t="s">
        <v>8464</v>
      </c>
      <c r="C20401">
        <v>2013</v>
      </c>
      <c r="D20401" s="42" t="s">
        <v>8496</v>
      </c>
      <c r="E20401" t="b">
        <v>0</v>
      </c>
      <c r="F20401" s="42" t="s">
        <v>10944</v>
      </c>
    </row>
    <row r="20402" spans="1:6" x14ac:dyDescent="0.2">
      <c r="A20402" s="42" t="s">
        <v>5968</v>
      </c>
      <c r="B20402" s="42" t="s">
        <v>8464</v>
      </c>
      <c r="C20402">
        <v>2014</v>
      </c>
      <c r="D20402" s="42" t="s">
        <v>8496</v>
      </c>
      <c r="E20402" t="b">
        <v>0</v>
      </c>
      <c r="F20402" s="42" t="s">
        <v>10944</v>
      </c>
    </row>
    <row r="20403" spans="1:6" x14ac:dyDescent="0.2">
      <c r="A20403" s="42" t="s">
        <v>5968</v>
      </c>
      <c r="B20403" s="42" t="s">
        <v>8464</v>
      </c>
      <c r="C20403">
        <v>2015</v>
      </c>
      <c r="D20403" s="42" t="s">
        <v>8496</v>
      </c>
      <c r="E20403" t="b">
        <v>0</v>
      </c>
      <c r="F20403" s="42" t="s">
        <v>10944</v>
      </c>
    </row>
    <row r="20404" spans="1:6" x14ac:dyDescent="0.2">
      <c r="A20404" s="42" t="s">
        <v>5968</v>
      </c>
      <c r="B20404" s="42" t="s">
        <v>8464</v>
      </c>
      <c r="C20404">
        <v>2016</v>
      </c>
      <c r="D20404" s="42" t="s">
        <v>8496</v>
      </c>
      <c r="E20404" t="b">
        <v>0</v>
      </c>
      <c r="F20404" s="42" t="s">
        <v>10944</v>
      </c>
    </row>
    <row r="20405" spans="1:6" x14ac:dyDescent="0.2">
      <c r="A20405" s="42" t="s">
        <v>5968</v>
      </c>
      <c r="B20405" s="42" t="s">
        <v>8464</v>
      </c>
      <c r="C20405">
        <v>2017</v>
      </c>
      <c r="D20405" s="42" t="s">
        <v>8496</v>
      </c>
      <c r="E20405" t="b">
        <v>0</v>
      </c>
      <c r="F20405" s="42" t="s">
        <v>10944</v>
      </c>
    </row>
    <row r="20406" spans="1:6" x14ac:dyDescent="0.2">
      <c r="A20406" s="42" t="s">
        <v>5968</v>
      </c>
      <c r="B20406" s="42" t="s">
        <v>8464</v>
      </c>
      <c r="C20406">
        <v>2018</v>
      </c>
      <c r="D20406" s="42" t="s">
        <v>8496</v>
      </c>
      <c r="E20406" t="b">
        <v>0</v>
      </c>
      <c r="F20406" s="42" t="s">
        <v>10944</v>
      </c>
    </row>
    <row r="20407" spans="1:6" x14ac:dyDescent="0.2">
      <c r="A20407" s="42" t="s">
        <v>5968</v>
      </c>
      <c r="B20407" s="42" t="s">
        <v>8464</v>
      </c>
      <c r="C20407">
        <v>2019</v>
      </c>
      <c r="D20407" s="42" t="s">
        <v>8496</v>
      </c>
      <c r="E20407" t="b">
        <v>0</v>
      </c>
      <c r="F20407" s="42" t="s">
        <v>10944</v>
      </c>
    </row>
    <row r="20408" spans="1:6" x14ac:dyDescent="0.2">
      <c r="A20408" s="42" t="s">
        <v>5972</v>
      </c>
      <c r="B20408" s="42" t="s">
        <v>8454</v>
      </c>
      <c r="C20408">
        <v>2013</v>
      </c>
      <c r="D20408" s="42" t="s">
        <v>8529</v>
      </c>
      <c r="E20408" t="b">
        <v>0</v>
      </c>
      <c r="F20408" s="42" t="s">
        <v>10901</v>
      </c>
    </row>
    <row r="20409" spans="1:6" x14ac:dyDescent="0.2">
      <c r="A20409" s="42" t="s">
        <v>5972</v>
      </c>
      <c r="B20409" s="42" t="s">
        <v>8454</v>
      </c>
      <c r="C20409">
        <v>2014</v>
      </c>
      <c r="D20409" s="42" t="s">
        <v>9495</v>
      </c>
      <c r="E20409" t="b">
        <v>0</v>
      </c>
      <c r="F20409" s="42" t="s">
        <v>10901</v>
      </c>
    </row>
    <row r="20410" spans="1:6" x14ac:dyDescent="0.2">
      <c r="A20410" s="42" t="s">
        <v>5972</v>
      </c>
      <c r="B20410" s="42" t="s">
        <v>8454</v>
      </c>
      <c r="C20410">
        <v>2015</v>
      </c>
      <c r="D20410" s="42" t="s">
        <v>9207</v>
      </c>
      <c r="E20410" t="b">
        <v>0</v>
      </c>
      <c r="F20410" s="42" t="s">
        <v>10901</v>
      </c>
    </row>
    <row r="20411" spans="1:6" x14ac:dyDescent="0.2">
      <c r="A20411" s="42" t="s">
        <v>5972</v>
      </c>
      <c r="B20411" s="42" t="s">
        <v>8454</v>
      </c>
      <c r="C20411">
        <v>2016</v>
      </c>
      <c r="D20411" s="42" t="s">
        <v>8550</v>
      </c>
      <c r="E20411" t="b">
        <v>0</v>
      </c>
      <c r="F20411" s="42" t="s">
        <v>10901</v>
      </c>
    </row>
    <row r="20412" spans="1:6" x14ac:dyDescent="0.2">
      <c r="A20412" s="42" t="s">
        <v>5972</v>
      </c>
      <c r="B20412" s="42" t="s">
        <v>8454</v>
      </c>
      <c r="C20412">
        <v>2017</v>
      </c>
      <c r="D20412" s="42" t="s">
        <v>9035</v>
      </c>
      <c r="E20412" t="b">
        <v>0</v>
      </c>
      <c r="F20412" s="42" t="s">
        <v>10901</v>
      </c>
    </row>
    <row r="20413" spans="1:6" x14ac:dyDescent="0.2">
      <c r="A20413" s="42" t="s">
        <v>5972</v>
      </c>
      <c r="B20413" s="42" t="s">
        <v>8454</v>
      </c>
      <c r="C20413">
        <v>2018</v>
      </c>
      <c r="D20413" s="42" t="s">
        <v>10813</v>
      </c>
      <c r="E20413" t="b">
        <v>0</v>
      </c>
      <c r="F20413" s="42" t="s">
        <v>10901</v>
      </c>
    </row>
    <row r="20414" spans="1:6" x14ac:dyDescent="0.2">
      <c r="A20414" s="42" t="s">
        <v>5972</v>
      </c>
      <c r="B20414" s="42" t="s">
        <v>8454</v>
      </c>
      <c r="C20414">
        <v>2019</v>
      </c>
      <c r="D20414" s="42" t="s">
        <v>9548</v>
      </c>
      <c r="E20414" t="b">
        <v>0</v>
      </c>
      <c r="F20414" s="42" t="s">
        <v>10901</v>
      </c>
    </row>
    <row r="20415" spans="1:6" x14ac:dyDescent="0.2">
      <c r="A20415" s="42" t="s">
        <v>5972</v>
      </c>
      <c r="B20415" s="42" t="s">
        <v>8462</v>
      </c>
      <c r="C20415">
        <v>2013</v>
      </c>
      <c r="D20415" s="42" t="s">
        <v>8987</v>
      </c>
      <c r="E20415" t="b">
        <v>0</v>
      </c>
      <c r="F20415" s="42" t="s">
        <v>10901</v>
      </c>
    </row>
    <row r="20416" spans="1:6" x14ac:dyDescent="0.2">
      <c r="A20416" s="42" t="s">
        <v>5972</v>
      </c>
      <c r="B20416" s="42" t="s">
        <v>8462</v>
      </c>
      <c r="C20416">
        <v>2014</v>
      </c>
      <c r="D20416" s="42" t="s">
        <v>9229</v>
      </c>
      <c r="E20416" t="b">
        <v>0</v>
      </c>
      <c r="F20416" s="42" t="s">
        <v>10901</v>
      </c>
    </row>
    <row r="20417" spans="1:6" x14ac:dyDescent="0.2">
      <c r="A20417" s="42" t="s">
        <v>5972</v>
      </c>
      <c r="B20417" s="42" t="s">
        <v>8462</v>
      </c>
      <c r="C20417">
        <v>2015</v>
      </c>
      <c r="D20417" s="42" t="s">
        <v>8771</v>
      </c>
      <c r="E20417" t="b">
        <v>0</v>
      </c>
      <c r="F20417" s="42" t="s">
        <v>10901</v>
      </c>
    </row>
    <row r="20418" spans="1:6" x14ac:dyDescent="0.2">
      <c r="A20418" s="42" t="s">
        <v>5972</v>
      </c>
      <c r="B20418" s="42" t="s">
        <v>8462</v>
      </c>
      <c r="C20418">
        <v>2016</v>
      </c>
      <c r="D20418" s="42" t="s">
        <v>8632</v>
      </c>
      <c r="E20418" t="b">
        <v>0</v>
      </c>
      <c r="F20418" s="42" t="s">
        <v>10901</v>
      </c>
    </row>
    <row r="20419" spans="1:6" x14ac:dyDescent="0.2">
      <c r="A20419" s="42" t="s">
        <v>5972</v>
      </c>
      <c r="B20419" s="42" t="s">
        <v>8462</v>
      </c>
      <c r="C20419">
        <v>2017</v>
      </c>
      <c r="D20419" s="42" t="s">
        <v>9043</v>
      </c>
      <c r="E20419" t="b">
        <v>0</v>
      </c>
      <c r="F20419" s="42" t="s">
        <v>10901</v>
      </c>
    </row>
    <row r="20420" spans="1:6" x14ac:dyDescent="0.2">
      <c r="A20420" s="42" t="s">
        <v>5972</v>
      </c>
      <c r="B20420" s="42" t="s">
        <v>8462</v>
      </c>
      <c r="C20420">
        <v>2018</v>
      </c>
      <c r="D20420" s="42" t="s">
        <v>10222</v>
      </c>
      <c r="E20420" t="b">
        <v>0</v>
      </c>
      <c r="F20420" s="42" t="s">
        <v>10901</v>
      </c>
    </row>
    <row r="20421" spans="1:6" x14ac:dyDescent="0.2">
      <c r="A20421" s="42" t="s">
        <v>5972</v>
      </c>
      <c r="B20421" s="42" t="s">
        <v>8462</v>
      </c>
      <c r="C20421">
        <v>2019</v>
      </c>
      <c r="D20421" s="42" t="s">
        <v>10902</v>
      </c>
      <c r="E20421" t="b">
        <v>0</v>
      </c>
      <c r="F20421" s="42" t="s">
        <v>10901</v>
      </c>
    </row>
    <row r="20422" spans="1:6" x14ac:dyDescent="0.2">
      <c r="A20422" s="42" t="s">
        <v>5972</v>
      </c>
      <c r="B20422" s="42" t="s">
        <v>8464</v>
      </c>
      <c r="C20422">
        <v>2013</v>
      </c>
      <c r="D20422" s="42" t="s">
        <v>8496</v>
      </c>
      <c r="E20422" t="b">
        <v>0</v>
      </c>
      <c r="F20422" s="42" t="s">
        <v>10901</v>
      </c>
    </row>
    <row r="20423" spans="1:6" x14ac:dyDescent="0.2">
      <c r="A20423" s="42" t="s">
        <v>5972</v>
      </c>
      <c r="B20423" s="42" t="s">
        <v>8464</v>
      </c>
      <c r="C20423">
        <v>2014</v>
      </c>
      <c r="D20423" s="42" t="s">
        <v>9013</v>
      </c>
      <c r="E20423" t="b">
        <v>0</v>
      </c>
      <c r="F20423" s="42" t="s">
        <v>10901</v>
      </c>
    </row>
    <row r="20424" spans="1:6" x14ac:dyDescent="0.2">
      <c r="A20424" s="42" t="s">
        <v>5972</v>
      </c>
      <c r="B20424" s="42" t="s">
        <v>8464</v>
      </c>
      <c r="C20424">
        <v>2015</v>
      </c>
      <c r="D20424" s="42" t="s">
        <v>8638</v>
      </c>
      <c r="E20424" t="b">
        <v>0</v>
      </c>
      <c r="F20424" s="42" t="s">
        <v>10901</v>
      </c>
    </row>
    <row r="20425" spans="1:6" x14ac:dyDescent="0.2">
      <c r="A20425" s="42" t="s">
        <v>5972</v>
      </c>
      <c r="B20425" s="42" t="s">
        <v>8464</v>
      </c>
      <c r="C20425">
        <v>2016</v>
      </c>
      <c r="D20425" s="42" t="s">
        <v>8687</v>
      </c>
      <c r="E20425" t="b">
        <v>0</v>
      </c>
      <c r="F20425" s="42" t="s">
        <v>10901</v>
      </c>
    </row>
    <row r="20426" spans="1:6" x14ac:dyDescent="0.2">
      <c r="A20426" s="42" t="s">
        <v>5972</v>
      </c>
      <c r="B20426" s="42" t="s">
        <v>8464</v>
      </c>
      <c r="C20426">
        <v>2017</v>
      </c>
      <c r="D20426" s="42" t="s">
        <v>8826</v>
      </c>
      <c r="E20426" t="b">
        <v>0</v>
      </c>
      <c r="F20426" s="42" t="s">
        <v>10901</v>
      </c>
    </row>
    <row r="20427" spans="1:6" x14ac:dyDescent="0.2">
      <c r="A20427" s="42" t="s">
        <v>5972</v>
      </c>
      <c r="B20427" s="42" t="s">
        <v>8464</v>
      </c>
      <c r="C20427">
        <v>2018</v>
      </c>
      <c r="D20427" s="42" t="s">
        <v>8513</v>
      </c>
      <c r="E20427" t="b">
        <v>0</v>
      </c>
      <c r="F20427" s="42" t="s">
        <v>10901</v>
      </c>
    </row>
    <row r="20428" spans="1:6" x14ac:dyDescent="0.2">
      <c r="A20428" s="42" t="s">
        <v>5972</v>
      </c>
      <c r="B20428" s="42" t="s">
        <v>8464</v>
      </c>
      <c r="C20428">
        <v>2019</v>
      </c>
      <c r="D20428" s="42" t="s">
        <v>8460</v>
      </c>
      <c r="E20428" t="b">
        <v>0</v>
      </c>
      <c r="F20428" s="42" t="s">
        <v>10901</v>
      </c>
    </row>
    <row r="20429" spans="1:6" x14ac:dyDescent="0.2">
      <c r="A20429" s="42" t="s">
        <v>5976</v>
      </c>
      <c r="B20429" s="42" t="s">
        <v>8454</v>
      </c>
      <c r="C20429">
        <v>2013</v>
      </c>
      <c r="D20429" s="42" t="s">
        <v>9028</v>
      </c>
      <c r="E20429" t="b">
        <v>0</v>
      </c>
      <c r="F20429" s="42" t="s">
        <v>11069</v>
      </c>
    </row>
    <row r="20430" spans="1:6" x14ac:dyDescent="0.2">
      <c r="A20430" s="42" t="s">
        <v>5976</v>
      </c>
      <c r="B20430" s="42" t="s">
        <v>8454</v>
      </c>
      <c r="C20430">
        <v>2014</v>
      </c>
      <c r="D20430" s="42" t="s">
        <v>8655</v>
      </c>
      <c r="E20430" t="b">
        <v>0</v>
      </c>
      <c r="F20430" s="42" t="s">
        <v>11069</v>
      </c>
    </row>
    <row r="20431" spans="1:6" x14ac:dyDescent="0.2">
      <c r="A20431" s="42" t="s">
        <v>5976</v>
      </c>
      <c r="B20431" s="42" t="s">
        <v>8454</v>
      </c>
      <c r="C20431">
        <v>2015</v>
      </c>
      <c r="D20431" s="42" t="s">
        <v>8974</v>
      </c>
      <c r="E20431" t="b">
        <v>0</v>
      </c>
      <c r="F20431" s="42" t="s">
        <v>11069</v>
      </c>
    </row>
    <row r="20432" spans="1:6" x14ac:dyDescent="0.2">
      <c r="A20432" s="42" t="s">
        <v>5976</v>
      </c>
      <c r="B20432" s="42" t="s">
        <v>8454</v>
      </c>
      <c r="C20432">
        <v>2016</v>
      </c>
      <c r="D20432" s="42" t="s">
        <v>8983</v>
      </c>
      <c r="E20432" t="b">
        <v>0</v>
      </c>
      <c r="F20432" s="42" t="s">
        <v>11069</v>
      </c>
    </row>
    <row r="20433" spans="1:6" x14ac:dyDescent="0.2">
      <c r="A20433" s="42" t="s">
        <v>5976</v>
      </c>
      <c r="B20433" s="42" t="s">
        <v>8454</v>
      </c>
      <c r="C20433">
        <v>2017</v>
      </c>
      <c r="D20433" s="42" t="s">
        <v>9557</v>
      </c>
      <c r="E20433" t="b">
        <v>0</v>
      </c>
      <c r="F20433" s="42" t="s">
        <v>11069</v>
      </c>
    </row>
    <row r="20434" spans="1:6" x14ac:dyDescent="0.2">
      <c r="A20434" s="42" t="s">
        <v>5976</v>
      </c>
      <c r="B20434" s="42" t="s">
        <v>8454</v>
      </c>
      <c r="C20434">
        <v>2018</v>
      </c>
      <c r="D20434" s="42" t="s">
        <v>9094</v>
      </c>
      <c r="E20434" t="b">
        <v>0</v>
      </c>
      <c r="F20434" s="42" t="s">
        <v>11069</v>
      </c>
    </row>
    <row r="20435" spans="1:6" x14ac:dyDescent="0.2">
      <c r="A20435" s="42" t="s">
        <v>5976</v>
      </c>
      <c r="B20435" s="42" t="s">
        <v>8454</v>
      </c>
      <c r="C20435">
        <v>2019</v>
      </c>
      <c r="D20435" s="42" t="s">
        <v>8582</v>
      </c>
      <c r="E20435" t="b">
        <v>0</v>
      </c>
      <c r="F20435" s="42" t="s">
        <v>11069</v>
      </c>
    </row>
    <row r="20436" spans="1:6" x14ac:dyDescent="0.2">
      <c r="A20436" s="42" t="s">
        <v>5976</v>
      </c>
      <c r="B20436" s="42" t="s">
        <v>8462</v>
      </c>
      <c r="C20436">
        <v>2013</v>
      </c>
      <c r="D20436" s="42" t="s">
        <v>9028</v>
      </c>
      <c r="E20436" t="b">
        <v>0</v>
      </c>
      <c r="F20436" s="42" t="s">
        <v>11069</v>
      </c>
    </row>
    <row r="20437" spans="1:6" x14ac:dyDescent="0.2">
      <c r="A20437" s="42" t="s">
        <v>5976</v>
      </c>
      <c r="B20437" s="42" t="s">
        <v>8462</v>
      </c>
      <c r="C20437">
        <v>2014</v>
      </c>
      <c r="D20437" s="42" t="s">
        <v>8655</v>
      </c>
      <c r="E20437" t="b">
        <v>0</v>
      </c>
      <c r="F20437" s="42" t="s">
        <v>11069</v>
      </c>
    </row>
    <row r="20438" spans="1:6" x14ac:dyDescent="0.2">
      <c r="A20438" s="42" t="s">
        <v>5976</v>
      </c>
      <c r="B20438" s="42" t="s">
        <v>8462</v>
      </c>
      <c r="C20438">
        <v>2015</v>
      </c>
      <c r="D20438" s="42" t="s">
        <v>8974</v>
      </c>
      <c r="E20438" t="b">
        <v>0</v>
      </c>
      <c r="F20438" s="42" t="s">
        <v>11069</v>
      </c>
    </row>
    <row r="20439" spans="1:6" x14ac:dyDescent="0.2">
      <c r="A20439" s="42" t="s">
        <v>5976</v>
      </c>
      <c r="B20439" s="42" t="s">
        <v>8462</v>
      </c>
      <c r="C20439">
        <v>2016</v>
      </c>
      <c r="D20439" s="42" t="s">
        <v>8983</v>
      </c>
      <c r="E20439" t="b">
        <v>0</v>
      </c>
      <c r="F20439" s="42" t="s">
        <v>11069</v>
      </c>
    </row>
    <row r="20440" spans="1:6" x14ac:dyDescent="0.2">
      <c r="A20440" s="42" t="s">
        <v>5976</v>
      </c>
      <c r="B20440" s="42" t="s">
        <v>8462</v>
      </c>
      <c r="C20440">
        <v>2017</v>
      </c>
      <c r="D20440" s="42" t="s">
        <v>9557</v>
      </c>
      <c r="E20440" t="b">
        <v>0</v>
      </c>
      <c r="F20440" s="42" t="s">
        <v>11069</v>
      </c>
    </row>
    <row r="20441" spans="1:6" x14ac:dyDescent="0.2">
      <c r="A20441" s="42" t="s">
        <v>5976</v>
      </c>
      <c r="B20441" s="42" t="s">
        <v>8462</v>
      </c>
      <c r="C20441">
        <v>2018</v>
      </c>
      <c r="D20441" s="42" t="s">
        <v>9094</v>
      </c>
      <c r="E20441" t="b">
        <v>0</v>
      </c>
      <c r="F20441" s="42" t="s">
        <v>11069</v>
      </c>
    </row>
    <row r="20442" spans="1:6" x14ac:dyDescent="0.2">
      <c r="A20442" s="42" t="s">
        <v>5976</v>
      </c>
      <c r="B20442" s="42" t="s">
        <v>8462</v>
      </c>
      <c r="C20442">
        <v>2019</v>
      </c>
      <c r="D20442" s="42" t="s">
        <v>9090</v>
      </c>
      <c r="E20442" t="b">
        <v>0</v>
      </c>
      <c r="F20442" s="42" t="s">
        <v>11069</v>
      </c>
    </row>
    <row r="20443" spans="1:6" x14ac:dyDescent="0.2">
      <c r="A20443" s="42" t="s">
        <v>5976</v>
      </c>
      <c r="B20443" s="42" t="s">
        <v>8464</v>
      </c>
      <c r="C20443">
        <v>2013</v>
      </c>
      <c r="D20443" s="42" t="s">
        <v>8964</v>
      </c>
      <c r="E20443" t="b">
        <v>0</v>
      </c>
      <c r="F20443" s="42" t="s">
        <v>11069</v>
      </c>
    </row>
    <row r="20444" spans="1:6" x14ac:dyDescent="0.2">
      <c r="A20444" s="42" t="s">
        <v>5976</v>
      </c>
      <c r="B20444" s="42" t="s">
        <v>8464</v>
      </c>
      <c r="C20444">
        <v>2014</v>
      </c>
      <c r="D20444" s="42" t="s">
        <v>8681</v>
      </c>
      <c r="E20444" t="b">
        <v>0</v>
      </c>
      <c r="F20444" s="42" t="s">
        <v>11069</v>
      </c>
    </row>
    <row r="20445" spans="1:6" x14ac:dyDescent="0.2">
      <c r="A20445" s="42" t="s">
        <v>5976</v>
      </c>
      <c r="B20445" s="42" t="s">
        <v>8464</v>
      </c>
      <c r="C20445">
        <v>2015</v>
      </c>
      <c r="D20445" s="42" t="s">
        <v>8981</v>
      </c>
      <c r="E20445" t="b">
        <v>0</v>
      </c>
      <c r="F20445" s="42" t="s">
        <v>11069</v>
      </c>
    </row>
    <row r="20446" spans="1:6" x14ac:dyDescent="0.2">
      <c r="A20446" s="42" t="s">
        <v>5976</v>
      </c>
      <c r="B20446" s="42" t="s">
        <v>8464</v>
      </c>
      <c r="C20446">
        <v>2016</v>
      </c>
      <c r="D20446" s="42" t="s">
        <v>8496</v>
      </c>
      <c r="E20446" t="b">
        <v>0</v>
      </c>
      <c r="F20446" s="42" t="s">
        <v>11069</v>
      </c>
    </row>
    <row r="20447" spans="1:6" x14ac:dyDescent="0.2">
      <c r="A20447" s="42" t="s">
        <v>5976</v>
      </c>
      <c r="B20447" s="42" t="s">
        <v>8464</v>
      </c>
      <c r="C20447">
        <v>2017</v>
      </c>
      <c r="D20447" s="42" t="s">
        <v>8981</v>
      </c>
      <c r="E20447" t="b">
        <v>0</v>
      </c>
      <c r="F20447" s="42" t="s">
        <v>11069</v>
      </c>
    </row>
    <row r="20448" spans="1:6" x14ac:dyDescent="0.2">
      <c r="A20448" s="42" t="s">
        <v>5976</v>
      </c>
      <c r="B20448" s="42" t="s">
        <v>8464</v>
      </c>
      <c r="C20448">
        <v>2018</v>
      </c>
      <c r="D20448" s="42" t="s">
        <v>8977</v>
      </c>
      <c r="E20448" t="b">
        <v>0</v>
      </c>
      <c r="F20448" s="42" t="s">
        <v>11069</v>
      </c>
    </row>
    <row r="20449" spans="1:6" x14ac:dyDescent="0.2">
      <c r="A20449" s="42" t="s">
        <v>5976</v>
      </c>
      <c r="B20449" s="42" t="s">
        <v>8464</v>
      </c>
      <c r="C20449">
        <v>2019</v>
      </c>
      <c r="D20449" s="42" t="s">
        <v>9330</v>
      </c>
      <c r="E20449" t="b">
        <v>0</v>
      </c>
      <c r="F20449" s="42" t="s">
        <v>11069</v>
      </c>
    </row>
    <row r="20450" spans="1:6" x14ac:dyDescent="0.2">
      <c r="A20450" s="42" t="s">
        <v>5978</v>
      </c>
      <c r="B20450" s="42" t="s">
        <v>8454</v>
      </c>
      <c r="C20450">
        <v>2009</v>
      </c>
      <c r="D20450" s="42" t="s">
        <v>9789</v>
      </c>
      <c r="E20450" t="b">
        <v>0</v>
      </c>
      <c r="F20450" s="42" t="s">
        <v>11070</v>
      </c>
    </row>
    <row r="20451" spans="1:6" x14ac:dyDescent="0.2">
      <c r="A20451" s="42" t="s">
        <v>5978</v>
      </c>
      <c r="B20451" s="42" t="s">
        <v>8454</v>
      </c>
      <c r="C20451">
        <v>2010</v>
      </c>
      <c r="D20451" s="42" t="s">
        <v>11071</v>
      </c>
      <c r="E20451" t="b">
        <v>0</v>
      </c>
      <c r="F20451" s="42" t="s">
        <v>11070</v>
      </c>
    </row>
    <row r="20452" spans="1:6" x14ac:dyDescent="0.2">
      <c r="A20452" s="42" t="s">
        <v>5978</v>
      </c>
      <c r="B20452" s="42" t="s">
        <v>8454</v>
      </c>
      <c r="C20452">
        <v>2011</v>
      </c>
      <c r="D20452" s="42" t="s">
        <v>11072</v>
      </c>
      <c r="E20452" t="b">
        <v>0</v>
      </c>
      <c r="F20452" s="42" t="s">
        <v>11070</v>
      </c>
    </row>
    <row r="20453" spans="1:6" x14ac:dyDescent="0.2">
      <c r="A20453" s="42" t="s">
        <v>5978</v>
      </c>
      <c r="B20453" s="42" t="s">
        <v>8454</v>
      </c>
      <c r="C20453">
        <v>2012</v>
      </c>
      <c r="D20453" s="42" t="s">
        <v>11073</v>
      </c>
      <c r="E20453" t="b">
        <v>0</v>
      </c>
      <c r="F20453" s="42" t="s">
        <v>11070</v>
      </c>
    </row>
    <row r="20454" spans="1:6" x14ac:dyDescent="0.2">
      <c r="A20454" s="42" t="s">
        <v>5978</v>
      </c>
      <c r="B20454" s="42" t="s">
        <v>8454</v>
      </c>
      <c r="C20454">
        <v>2013</v>
      </c>
      <c r="D20454" s="42" t="s">
        <v>8854</v>
      </c>
      <c r="E20454" t="b">
        <v>0</v>
      </c>
      <c r="F20454" s="42" t="s">
        <v>11070</v>
      </c>
    </row>
    <row r="20455" spans="1:6" x14ac:dyDescent="0.2">
      <c r="A20455" s="42" t="s">
        <v>5978</v>
      </c>
      <c r="B20455" s="42" t="s">
        <v>8454</v>
      </c>
      <c r="C20455">
        <v>2014</v>
      </c>
      <c r="D20455" s="42" t="s">
        <v>9087</v>
      </c>
      <c r="E20455" t="b">
        <v>0</v>
      </c>
      <c r="F20455" s="42" t="s">
        <v>11070</v>
      </c>
    </row>
    <row r="20456" spans="1:6" x14ac:dyDescent="0.2">
      <c r="A20456" s="42" t="s">
        <v>5978</v>
      </c>
      <c r="B20456" s="42" t="s">
        <v>8454</v>
      </c>
      <c r="C20456">
        <v>2015</v>
      </c>
      <c r="D20456" s="42" t="s">
        <v>8496</v>
      </c>
      <c r="E20456" t="b">
        <v>0</v>
      </c>
      <c r="F20456" s="42" t="s">
        <v>11070</v>
      </c>
    </row>
    <row r="20457" spans="1:6" x14ac:dyDescent="0.2">
      <c r="A20457" s="42" t="s">
        <v>5978</v>
      </c>
      <c r="B20457" s="42" t="s">
        <v>8462</v>
      </c>
      <c r="C20457">
        <v>2009</v>
      </c>
      <c r="D20457" s="42" t="s">
        <v>9789</v>
      </c>
      <c r="E20457" t="b">
        <v>0</v>
      </c>
      <c r="F20457" s="42" t="s">
        <v>11070</v>
      </c>
    </row>
    <row r="20458" spans="1:6" x14ac:dyDescent="0.2">
      <c r="A20458" s="42" t="s">
        <v>5978</v>
      </c>
      <c r="B20458" s="42" t="s">
        <v>8462</v>
      </c>
      <c r="C20458">
        <v>2010</v>
      </c>
      <c r="D20458" s="42" t="s">
        <v>11071</v>
      </c>
      <c r="E20458" t="b">
        <v>0</v>
      </c>
      <c r="F20458" s="42" t="s">
        <v>11070</v>
      </c>
    </row>
    <row r="20459" spans="1:6" x14ac:dyDescent="0.2">
      <c r="A20459" s="42" t="s">
        <v>5978</v>
      </c>
      <c r="B20459" s="42" t="s">
        <v>8462</v>
      </c>
      <c r="C20459">
        <v>2011</v>
      </c>
      <c r="D20459" s="42" t="s">
        <v>11072</v>
      </c>
      <c r="E20459" t="b">
        <v>0</v>
      </c>
      <c r="F20459" s="42" t="s">
        <v>11070</v>
      </c>
    </row>
    <row r="20460" spans="1:6" x14ac:dyDescent="0.2">
      <c r="A20460" s="42" t="s">
        <v>5978</v>
      </c>
      <c r="B20460" s="42" t="s">
        <v>8462</v>
      </c>
      <c r="C20460">
        <v>2012</v>
      </c>
      <c r="D20460" s="42" t="s">
        <v>11073</v>
      </c>
      <c r="E20460" t="b">
        <v>0</v>
      </c>
      <c r="F20460" s="42" t="s">
        <v>11070</v>
      </c>
    </row>
    <row r="20461" spans="1:6" x14ac:dyDescent="0.2">
      <c r="A20461" s="42" t="s">
        <v>5978</v>
      </c>
      <c r="B20461" s="42" t="s">
        <v>8462</v>
      </c>
      <c r="C20461">
        <v>2013</v>
      </c>
      <c r="D20461" s="42" t="s">
        <v>8854</v>
      </c>
      <c r="E20461" t="b">
        <v>0</v>
      </c>
      <c r="F20461" s="42" t="s">
        <v>11070</v>
      </c>
    </row>
    <row r="20462" spans="1:6" x14ac:dyDescent="0.2">
      <c r="A20462" s="42" t="s">
        <v>5978</v>
      </c>
      <c r="B20462" s="42" t="s">
        <v>8462</v>
      </c>
      <c r="C20462">
        <v>2014</v>
      </c>
      <c r="D20462" s="42" t="s">
        <v>9087</v>
      </c>
      <c r="E20462" t="b">
        <v>0</v>
      </c>
      <c r="F20462" s="42" t="s">
        <v>11070</v>
      </c>
    </row>
    <row r="20463" spans="1:6" x14ac:dyDescent="0.2">
      <c r="A20463" s="42" t="s">
        <v>5978</v>
      </c>
      <c r="B20463" s="42" t="s">
        <v>8462</v>
      </c>
      <c r="C20463">
        <v>2015</v>
      </c>
      <c r="D20463" s="42" t="s">
        <v>8496</v>
      </c>
      <c r="E20463" t="b">
        <v>0</v>
      </c>
      <c r="F20463" s="42" t="s">
        <v>11070</v>
      </c>
    </row>
    <row r="20464" spans="1:6" x14ac:dyDescent="0.2">
      <c r="A20464" s="42" t="s">
        <v>5978</v>
      </c>
      <c r="B20464" s="42" t="s">
        <v>8464</v>
      </c>
      <c r="C20464">
        <v>2009</v>
      </c>
      <c r="D20464" s="42" t="s">
        <v>8496</v>
      </c>
      <c r="E20464" t="b">
        <v>0</v>
      </c>
      <c r="F20464" s="42" t="s">
        <v>11070</v>
      </c>
    </row>
    <row r="20465" spans="1:6" x14ac:dyDescent="0.2">
      <c r="A20465" s="42" t="s">
        <v>5978</v>
      </c>
      <c r="B20465" s="42" t="s">
        <v>8464</v>
      </c>
      <c r="C20465">
        <v>2010</v>
      </c>
      <c r="D20465" s="42" t="s">
        <v>8496</v>
      </c>
      <c r="E20465" t="b">
        <v>0</v>
      </c>
      <c r="F20465" s="42" t="s">
        <v>11070</v>
      </c>
    </row>
    <row r="20466" spans="1:6" x14ac:dyDescent="0.2">
      <c r="A20466" s="42" t="s">
        <v>5978</v>
      </c>
      <c r="B20466" s="42" t="s">
        <v>8464</v>
      </c>
      <c r="C20466">
        <v>2011</v>
      </c>
      <c r="D20466" s="42" t="s">
        <v>8496</v>
      </c>
      <c r="E20466" t="b">
        <v>0</v>
      </c>
      <c r="F20466" s="42" t="s">
        <v>11070</v>
      </c>
    </row>
    <row r="20467" spans="1:6" x14ac:dyDescent="0.2">
      <c r="A20467" s="42" t="s">
        <v>5978</v>
      </c>
      <c r="B20467" s="42" t="s">
        <v>8464</v>
      </c>
      <c r="C20467">
        <v>2012</v>
      </c>
      <c r="D20467" s="42" t="s">
        <v>8496</v>
      </c>
      <c r="E20467" t="b">
        <v>0</v>
      </c>
      <c r="F20467" s="42" t="s">
        <v>11070</v>
      </c>
    </row>
    <row r="20468" spans="1:6" x14ac:dyDescent="0.2">
      <c r="A20468" s="42" t="s">
        <v>5978</v>
      </c>
      <c r="B20468" s="42" t="s">
        <v>8464</v>
      </c>
      <c r="C20468">
        <v>2013</v>
      </c>
      <c r="D20468" s="42" t="s">
        <v>8496</v>
      </c>
      <c r="E20468" t="b">
        <v>0</v>
      </c>
      <c r="F20468" s="42" t="s">
        <v>11070</v>
      </c>
    </row>
    <row r="20469" spans="1:6" x14ac:dyDescent="0.2">
      <c r="A20469" s="42" t="s">
        <v>5978</v>
      </c>
      <c r="B20469" s="42" t="s">
        <v>8464</v>
      </c>
      <c r="C20469">
        <v>2014</v>
      </c>
      <c r="D20469" s="42" t="s">
        <v>8496</v>
      </c>
      <c r="E20469" t="b">
        <v>0</v>
      </c>
      <c r="F20469" s="42" t="s">
        <v>11070</v>
      </c>
    </row>
    <row r="20470" spans="1:6" x14ac:dyDescent="0.2">
      <c r="A20470" s="42" t="s">
        <v>5978</v>
      </c>
      <c r="B20470" s="42" t="s">
        <v>8464</v>
      </c>
      <c r="C20470">
        <v>2015</v>
      </c>
      <c r="D20470" s="42" t="s">
        <v>8496</v>
      </c>
      <c r="E20470" t="b">
        <v>0</v>
      </c>
      <c r="F20470" s="42" t="s">
        <v>11070</v>
      </c>
    </row>
    <row r="20471" spans="1:6" x14ac:dyDescent="0.2">
      <c r="A20471" s="42" t="s">
        <v>5980</v>
      </c>
      <c r="B20471" s="42" t="s">
        <v>8454</v>
      </c>
      <c r="C20471">
        <v>2009</v>
      </c>
      <c r="D20471" s="42" t="s">
        <v>8482</v>
      </c>
      <c r="E20471" t="b">
        <v>0</v>
      </c>
      <c r="F20471" s="42" t="s">
        <v>11074</v>
      </c>
    </row>
    <row r="20472" spans="1:6" x14ac:dyDescent="0.2">
      <c r="A20472" s="42" t="s">
        <v>5980</v>
      </c>
      <c r="B20472" s="42" t="s">
        <v>8454</v>
      </c>
      <c r="C20472">
        <v>2010</v>
      </c>
      <c r="D20472" s="42" t="s">
        <v>8673</v>
      </c>
      <c r="E20472" t="b">
        <v>0</v>
      </c>
      <c r="F20472" s="42" t="s">
        <v>11074</v>
      </c>
    </row>
    <row r="20473" spans="1:6" x14ac:dyDescent="0.2">
      <c r="A20473" s="42" t="s">
        <v>5980</v>
      </c>
      <c r="B20473" s="42" t="s">
        <v>8454</v>
      </c>
      <c r="C20473">
        <v>2011</v>
      </c>
      <c r="D20473" s="42" t="s">
        <v>8496</v>
      </c>
      <c r="E20473" t="b">
        <v>0</v>
      </c>
      <c r="F20473" s="42" t="s">
        <v>11074</v>
      </c>
    </row>
    <row r="20474" spans="1:6" x14ac:dyDescent="0.2">
      <c r="A20474" s="42" t="s">
        <v>5980</v>
      </c>
      <c r="B20474" s="42" t="s">
        <v>8454</v>
      </c>
      <c r="C20474">
        <v>2012</v>
      </c>
      <c r="D20474" s="42" t="s">
        <v>8496</v>
      </c>
      <c r="E20474" t="b">
        <v>0</v>
      </c>
      <c r="F20474" s="42" t="s">
        <v>11074</v>
      </c>
    </row>
    <row r="20475" spans="1:6" x14ac:dyDescent="0.2">
      <c r="A20475" s="42" t="s">
        <v>5980</v>
      </c>
      <c r="B20475" s="42" t="s">
        <v>8462</v>
      </c>
      <c r="C20475">
        <v>2009</v>
      </c>
      <c r="D20475" s="42" t="s">
        <v>10391</v>
      </c>
      <c r="E20475" t="b">
        <v>0</v>
      </c>
      <c r="F20475" s="42" t="s">
        <v>11074</v>
      </c>
    </row>
    <row r="20476" spans="1:6" x14ac:dyDescent="0.2">
      <c r="A20476" s="42" t="s">
        <v>5980</v>
      </c>
      <c r="B20476" s="42" t="s">
        <v>8462</v>
      </c>
      <c r="C20476">
        <v>2010</v>
      </c>
      <c r="D20476" s="42" t="s">
        <v>8673</v>
      </c>
      <c r="E20476" t="b">
        <v>0</v>
      </c>
      <c r="F20476" s="42" t="s">
        <v>11074</v>
      </c>
    </row>
    <row r="20477" spans="1:6" x14ac:dyDescent="0.2">
      <c r="A20477" s="42" t="s">
        <v>5980</v>
      </c>
      <c r="B20477" s="42" t="s">
        <v>8462</v>
      </c>
      <c r="C20477">
        <v>2011</v>
      </c>
      <c r="D20477" s="42" t="s">
        <v>8496</v>
      </c>
      <c r="E20477" t="b">
        <v>0</v>
      </c>
      <c r="F20477" s="42" t="s">
        <v>11074</v>
      </c>
    </row>
    <row r="20478" spans="1:6" x14ac:dyDescent="0.2">
      <c r="A20478" s="42" t="s">
        <v>5980</v>
      </c>
      <c r="B20478" s="42" t="s">
        <v>8462</v>
      </c>
      <c r="C20478">
        <v>2012</v>
      </c>
      <c r="D20478" s="42" t="s">
        <v>8496</v>
      </c>
      <c r="E20478" t="b">
        <v>0</v>
      </c>
      <c r="F20478" s="42" t="s">
        <v>11074</v>
      </c>
    </row>
    <row r="20479" spans="1:6" x14ac:dyDescent="0.2">
      <c r="A20479" s="42" t="s">
        <v>5980</v>
      </c>
      <c r="B20479" s="42" t="s">
        <v>8464</v>
      </c>
      <c r="C20479">
        <v>2009</v>
      </c>
      <c r="D20479" s="42" t="s">
        <v>8496</v>
      </c>
      <c r="E20479" t="b">
        <v>0</v>
      </c>
      <c r="F20479" s="42" t="s">
        <v>11074</v>
      </c>
    </row>
    <row r="20480" spans="1:6" x14ac:dyDescent="0.2">
      <c r="A20480" s="42" t="s">
        <v>5980</v>
      </c>
      <c r="B20480" s="42" t="s">
        <v>8464</v>
      </c>
      <c r="C20480">
        <v>2010</v>
      </c>
      <c r="D20480" s="42" t="s">
        <v>8496</v>
      </c>
      <c r="E20480" t="b">
        <v>0</v>
      </c>
      <c r="F20480" s="42" t="s">
        <v>11074</v>
      </c>
    </row>
    <row r="20481" spans="1:6" x14ac:dyDescent="0.2">
      <c r="A20481" s="42" t="s">
        <v>5980</v>
      </c>
      <c r="B20481" s="42" t="s">
        <v>8464</v>
      </c>
      <c r="C20481">
        <v>2011</v>
      </c>
      <c r="D20481" s="42" t="s">
        <v>8496</v>
      </c>
      <c r="E20481" t="b">
        <v>0</v>
      </c>
      <c r="F20481" s="42" t="s">
        <v>11074</v>
      </c>
    </row>
    <row r="20482" spans="1:6" x14ac:dyDescent="0.2">
      <c r="A20482" s="42" t="s">
        <v>5980</v>
      </c>
      <c r="B20482" s="42" t="s">
        <v>8464</v>
      </c>
      <c r="C20482">
        <v>2012</v>
      </c>
      <c r="D20482" s="42" t="s">
        <v>8496</v>
      </c>
      <c r="E20482" t="b">
        <v>0</v>
      </c>
      <c r="F20482" s="42" t="s">
        <v>11074</v>
      </c>
    </row>
    <row r="20483" spans="1:6" x14ac:dyDescent="0.2">
      <c r="A20483" s="42" t="s">
        <v>5984</v>
      </c>
      <c r="B20483" s="42" t="s">
        <v>8454</v>
      </c>
      <c r="C20483">
        <v>2013</v>
      </c>
      <c r="D20483" s="42" t="s">
        <v>8677</v>
      </c>
      <c r="E20483" t="b">
        <v>0</v>
      </c>
      <c r="F20483" s="42" t="s">
        <v>11075</v>
      </c>
    </row>
    <row r="20484" spans="1:6" x14ac:dyDescent="0.2">
      <c r="A20484" s="42" t="s">
        <v>5984</v>
      </c>
      <c r="B20484" s="42" t="s">
        <v>8454</v>
      </c>
      <c r="C20484">
        <v>2014</v>
      </c>
      <c r="D20484" s="42" t="s">
        <v>8496</v>
      </c>
      <c r="E20484" t="b">
        <v>0</v>
      </c>
      <c r="F20484" s="42" t="s">
        <v>11075</v>
      </c>
    </row>
    <row r="20485" spans="1:6" x14ac:dyDescent="0.2">
      <c r="A20485" s="42" t="s">
        <v>5984</v>
      </c>
      <c r="B20485" s="42" t="s">
        <v>8454</v>
      </c>
      <c r="C20485">
        <v>2015</v>
      </c>
      <c r="D20485" s="42" t="s">
        <v>8677</v>
      </c>
      <c r="E20485" t="b">
        <v>0</v>
      </c>
      <c r="F20485" s="42" t="s">
        <v>11075</v>
      </c>
    </row>
    <row r="20486" spans="1:6" x14ac:dyDescent="0.2">
      <c r="A20486" s="42" t="s">
        <v>5984</v>
      </c>
      <c r="B20486" s="42" t="s">
        <v>8454</v>
      </c>
      <c r="C20486">
        <v>2016</v>
      </c>
      <c r="D20486" s="42" t="s">
        <v>8677</v>
      </c>
      <c r="E20486" t="b">
        <v>0</v>
      </c>
      <c r="F20486" s="42" t="s">
        <v>11075</v>
      </c>
    </row>
    <row r="20487" spans="1:6" x14ac:dyDescent="0.2">
      <c r="A20487" s="42" t="s">
        <v>5984</v>
      </c>
      <c r="B20487" s="42" t="s">
        <v>8454</v>
      </c>
      <c r="C20487">
        <v>2017</v>
      </c>
      <c r="D20487" s="42" t="s">
        <v>8496</v>
      </c>
      <c r="E20487" t="b">
        <v>0</v>
      </c>
      <c r="F20487" s="42" t="s">
        <v>11075</v>
      </c>
    </row>
    <row r="20488" spans="1:6" x14ac:dyDescent="0.2">
      <c r="A20488" s="42" t="s">
        <v>5984</v>
      </c>
      <c r="B20488" s="42" t="s">
        <v>8454</v>
      </c>
      <c r="C20488">
        <v>2018</v>
      </c>
      <c r="D20488" s="42" t="s">
        <v>8496</v>
      </c>
      <c r="E20488" t="b">
        <v>0</v>
      </c>
      <c r="F20488" s="42" t="s">
        <v>11075</v>
      </c>
    </row>
    <row r="20489" spans="1:6" x14ac:dyDescent="0.2">
      <c r="A20489" s="42" t="s">
        <v>5984</v>
      </c>
      <c r="B20489" s="42" t="s">
        <v>8454</v>
      </c>
      <c r="C20489">
        <v>2019</v>
      </c>
      <c r="D20489" s="42" t="s">
        <v>8496</v>
      </c>
      <c r="E20489" t="b">
        <v>0</v>
      </c>
      <c r="F20489" s="42" t="s">
        <v>11075</v>
      </c>
    </row>
    <row r="20490" spans="1:6" x14ac:dyDescent="0.2">
      <c r="A20490" s="42" t="s">
        <v>5984</v>
      </c>
      <c r="B20490" s="42" t="s">
        <v>8462</v>
      </c>
      <c r="C20490">
        <v>2013</v>
      </c>
      <c r="D20490" s="42" t="s">
        <v>8677</v>
      </c>
      <c r="E20490" t="b">
        <v>0</v>
      </c>
      <c r="F20490" s="42" t="s">
        <v>11075</v>
      </c>
    </row>
    <row r="20491" spans="1:6" x14ac:dyDescent="0.2">
      <c r="A20491" s="42" t="s">
        <v>5984</v>
      </c>
      <c r="B20491" s="42" t="s">
        <v>8462</v>
      </c>
      <c r="C20491">
        <v>2014</v>
      </c>
      <c r="D20491" s="42" t="s">
        <v>8496</v>
      </c>
      <c r="E20491" t="b">
        <v>0</v>
      </c>
      <c r="F20491" s="42" t="s">
        <v>11075</v>
      </c>
    </row>
    <row r="20492" spans="1:6" x14ac:dyDescent="0.2">
      <c r="A20492" s="42" t="s">
        <v>5984</v>
      </c>
      <c r="B20492" s="42" t="s">
        <v>8462</v>
      </c>
      <c r="C20492">
        <v>2015</v>
      </c>
      <c r="D20492" s="42" t="s">
        <v>8677</v>
      </c>
      <c r="E20492" t="b">
        <v>0</v>
      </c>
      <c r="F20492" s="42" t="s">
        <v>11075</v>
      </c>
    </row>
    <row r="20493" spans="1:6" x14ac:dyDescent="0.2">
      <c r="A20493" s="42" t="s">
        <v>5984</v>
      </c>
      <c r="B20493" s="42" t="s">
        <v>8462</v>
      </c>
      <c r="C20493">
        <v>2016</v>
      </c>
      <c r="D20493" s="42" t="s">
        <v>8677</v>
      </c>
      <c r="E20493" t="b">
        <v>0</v>
      </c>
      <c r="F20493" s="42" t="s">
        <v>11075</v>
      </c>
    </row>
    <row r="20494" spans="1:6" x14ac:dyDescent="0.2">
      <c r="A20494" s="42" t="s">
        <v>5984</v>
      </c>
      <c r="B20494" s="42" t="s">
        <v>8462</v>
      </c>
      <c r="C20494">
        <v>2017</v>
      </c>
      <c r="D20494" s="42" t="s">
        <v>8496</v>
      </c>
      <c r="E20494" t="b">
        <v>0</v>
      </c>
      <c r="F20494" s="42" t="s">
        <v>11075</v>
      </c>
    </row>
    <row r="20495" spans="1:6" x14ac:dyDescent="0.2">
      <c r="A20495" s="42" t="s">
        <v>5984</v>
      </c>
      <c r="B20495" s="42" t="s">
        <v>8462</v>
      </c>
      <c r="C20495">
        <v>2018</v>
      </c>
      <c r="D20495" s="42" t="s">
        <v>8496</v>
      </c>
      <c r="E20495" t="b">
        <v>0</v>
      </c>
      <c r="F20495" s="42" t="s">
        <v>11075</v>
      </c>
    </row>
    <row r="20496" spans="1:6" x14ac:dyDescent="0.2">
      <c r="A20496" s="42" t="s">
        <v>5984</v>
      </c>
      <c r="B20496" s="42" t="s">
        <v>8462</v>
      </c>
      <c r="C20496">
        <v>2019</v>
      </c>
      <c r="D20496" s="42" t="s">
        <v>8496</v>
      </c>
      <c r="E20496" t="b">
        <v>0</v>
      </c>
      <c r="F20496" s="42" t="s">
        <v>11075</v>
      </c>
    </row>
    <row r="20497" spans="1:6" x14ac:dyDescent="0.2">
      <c r="A20497" s="42" t="s">
        <v>5984</v>
      </c>
      <c r="B20497" s="42" t="s">
        <v>8464</v>
      </c>
      <c r="C20497">
        <v>2013</v>
      </c>
      <c r="D20497" s="42" t="s">
        <v>8496</v>
      </c>
      <c r="E20497" t="b">
        <v>0</v>
      </c>
      <c r="F20497" s="42" t="s">
        <v>11075</v>
      </c>
    </row>
    <row r="20498" spans="1:6" x14ac:dyDescent="0.2">
      <c r="A20498" s="42" t="s">
        <v>5984</v>
      </c>
      <c r="B20498" s="42" t="s">
        <v>8464</v>
      </c>
      <c r="C20498">
        <v>2014</v>
      </c>
      <c r="D20498" s="42" t="s">
        <v>8496</v>
      </c>
      <c r="E20498" t="b">
        <v>0</v>
      </c>
      <c r="F20498" s="42" t="s">
        <v>11075</v>
      </c>
    </row>
    <row r="20499" spans="1:6" x14ac:dyDescent="0.2">
      <c r="A20499" s="42" t="s">
        <v>5984</v>
      </c>
      <c r="B20499" s="42" t="s">
        <v>8464</v>
      </c>
      <c r="C20499">
        <v>2015</v>
      </c>
      <c r="D20499" s="42" t="s">
        <v>8496</v>
      </c>
      <c r="E20499" t="b">
        <v>0</v>
      </c>
      <c r="F20499" s="42" t="s">
        <v>11075</v>
      </c>
    </row>
    <row r="20500" spans="1:6" x14ac:dyDescent="0.2">
      <c r="A20500" s="42" t="s">
        <v>5984</v>
      </c>
      <c r="B20500" s="42" t="s">
        <v>8464</v>
      </c>
      <c r="C20500">
        <v>2016</v>
      </c>
      <c r="D20500" s="42" t="s">
        <v>8496</v>
      </c>
      <c r="E20500" t="b">
        <v>0</v>
      </c>
      <c r="F20500" s="42" t="s">
        <v>11075</v>
      </c>
    </row>
    <row r="20501" spans="1:6" x14ac:dyDescent="0.2">
      <c r="A20501" s="42" t="s">
        <v>5984</v>
      </c>
      <c r="B20501" s="42" t="s">
        <v>8464</v>
      </c>
      <c r="C20501">
        <v>2017</v>
      </c>
      <c r="D20501" s="42" t="s">
        <v>8496</v>
      </c>
      <c r="E20501" t="b">
        <v>0</v>
      </c>
      <c r="F20501" s="42" t="s">
        <v>11075</v>
      </c>
    </row>
    <row r="20502" spans="1:6" x14ac:dyDescent="0.2">
      <c r="A20502" s="42" t="s">
        <v>5984</v>
      </c>
      <c r="B20502" s="42" t="s">
        <v>8464</v>
      </c>
      <c r="C20502">
        <v>2018</v>
      </c>
      <c r="D20502" s="42" t="s">
        <v>8496</v>
      </c>
      <c r="E20502" t="b">
        <v>0</v>
      </c>
      <c r="F20502" s="42" t="s">
        <v>11075</v>
      </c>
    </row>
    <row r="20503" spans="1:6" x14ac:dyDescent="0.2">
      <c r="A20503" s="42" t="s">
        <v>5984</v>
      </c>
      <c r="B20503" s="42" t="s">
        <v>8464</v>
      </c>
      <c r="C20503">
        <v>2019</v>
      </c>
      <c r="D20503" s="42" t="s">
        <v>8482</v>
      </c>
      <c r="E20503" t="b">
        <v>0</v>
      </c>
      <c r="F20503" s="42" t="s">
        <v>11075</v>
      </c>
    </row>
    <row r="20504" spans="1:6" x14ac:dyDescent="0.2">
      <c r="A20504" s="42" t="s">
        <v>5986</v>
      </c>
      <c r="B20504" s="42" t="s">
        <v>8454</v>
      </c>
      <c r="C20504">
        <v>2013</v>
      </c>
      <c r="D20504" s="42" t="s">
        <v>8679</v>
      </c>
      <c r="E20504" t="b">
        <v>0</v>
      </c>
      <c r="F20504" s="42" t="s">
        <v>10911</v>
      </c>
    </row>
    <row r="20505" spans="1:6" x14ac:dyDescent="0.2">
      <c r="A20505" s="42" t="s">
        <v>5986</v>
      </c>
      <c r="B20505" s="42" t="s">
        <v>8454</v>
      </c>
      <c r="C20505">
        <v>2014</v>
      </c>
      <c r="D20505" s="42" t="s">
        <v>8679</v>
      </c>
      <c r="E20505" t="b">
        <v>0</v>
      </c>
      <c r="F20505" s="42" t="s">
        <v>10911</v>
      </c>
    </row>
    <row r="20506" spans="1:6" x14ac:dyDescent="0.2">
      <c r="A20506" s="42" t="s">
        <v>5986</v>
      </c>
      <c r="B20506" s="42" t="s">
        <v>8454</v>
      </c>
      <c r="C20506">
        <v>2015</v>
      </c>
      <c r="D20506" s="42" t="s">
        <v>8679</v>
      </c>
      <c r="E20506" t="b">
        <v>0</v>
      </c>
      <c r="F20506" s="42" t="s">
        <v>10911</v>
      </c>
    </row>
    <row r="20507" spans="1:6" x14ac:dyDescent="0.2">
      <c r="A20507" s="42" t="s">
        <v>5986</v>
      </c>
      <c r="B20507" s="42" t="s">
        <v>8454</v>
      </c>
      <c r="C20507">
        <v>2016</v>
      </c>
      <c r="D20507" s="42" t="s">
        <v>8975</v>
      </c>
      <c r="E20507" t="b">
        <v>0</v>
      </c>
      <c r="F20507" s="42" t="s">
        <v>10911</v>
      </c>
    </row>
    <row r="20508" spans="1:6" x14ac:dyDescent="0.2">
      <c r="A20508" s="42" t="s">
        <v>5986</v>
      </c>
      <c r="B20508" s="42" t="s">
        <v>8454</v>
      </c>
      <c r="C20508">
        <v>2017</v>
      </c>
      <c r="D20508" s="42" t="s">
        <v>10004</v>
      </c>
      <c r="E20508" t="b">
        <v>0</v>
      </c>
      <c r="F20508" s="42" t="s">
        <v>10911</v>
      </c>
    </row>
    <row r="20509" spans="1:6" x14ac:dyDescent="0.2">
      <c r="A20509" s="42" t="s">
        <v>5986</v>
      </c>
      <c r="B20509" s="42" t="s">
        <v>8454</v>
      </c>
      <c r="C20509">
        <v>2018</v>
      </c>
      <c r="D20509" s="42" t="s">
        <v>8975</v>
      </c>
      <c r="E20509" t="b">
        <v>0</v>
      </c>
      <c r="F20509" s="42" t="s">
        <v>10911</v>
      </c>
    </row>
    <row r="20510" spans="1:6" x14ac:dyDescent="0.2">
      <c r="A20510" s="42" t="s">
        <v>5986</v>
      </c>
      <c r="B20510" s="42" t="s">
        <v>8454</v>
      </c>
      <c r="C20510">
        <v>2019</v>
      </c>
      <c r="D20510" s="42" t="s">
        <v>8680</v>
      </c>
      <c r="E20510" t="b">
        <v>0</v>
      </c>
      <c r="F20510" s="42" t="s">
        <v>10911</v>
      </c>
    </row>
    <row r="20511" spans="1:6" x14ac:dyDescent="0.2">
      <c r="A20511" s="42" t="s">
        <v>5986</v>
      </c>
      <c r="B20511" s="42" t="s">
        <v>8462</v>
      </c>
      <c r="C20511">
        <v>2013</v>
      </c>
      <c r="D20511" s="42" t="s">
        <v>8679</v>
      </c>
      <c r="E20511" t="b">
        <v>0</v>
      </c>
      <c r="F20511" s="42" t="s">
        <v>10911</v>
      </c>
    </row>
    <row r="20512" spans="1:6" x14ac:dyDescent="0.2">
      <c r="A20512" s="42" t="s">
        <v>5986</v>
      </c>
      <c r="B20512" s="42" t="s">
        <v>8462</v>
      </c>
      <c r="C20512">
        <v>2014</v>
      </c>
      <c r="D20512" s="42" t="s">
        <v>8679</v>
      </c>
      <c r="E20512" t="b">
        <v>0</v>
      </c>
      <c r="F20512" s="42" t="s">
        <v>10911</v>
      </c>
    </row>
    <row r="20513" spans="1:6" x14ac:dyDescent="0.2">
      <c r="A20513" s="42" t="s">
        <v>5986</v>
      </c>
      <c r="B20513" s="42" t="s">
        <v>8462</v>
      </c>
      <c r="C20513">
        <v>2015</v>
      </c>
      <c r="D20513" s="42" t="s">
        <v>8679</v>
      </c>
      <c r="E20513" t="b">
        <v>0</v>
      </c>
      <c r="F20513" s="42" t="s">
        <v>10911</v>
      </c>
    </row>
    <row r="20514" spans="1:6" x14ac:dyDescent="0.2">
      <c r="A20514" s="42" t="s">
        <v>5986</v>
      </c>
      <c r="B20514" s="42" t="s">
        <v>8462</v>
      </c>
      <c r="C20514">
        <v>2016</v>
      </c>
      <c r="D20514" s="42" t="s">
        <v>8975</v>
      </c>
      <c r="E20514" t="b">
        <v>0</v>
      </c>
      <c r="F20514" s="42" t="s">
        <v>10911</v>
      </c>
    </row>
    <row r="20515" spans="1:6" x14ac:dyDescent="0.2">
      <c r="A20515" s="42" t="s">
        <v>5986</v>
      </c>
      <c r="B20515" s="42" t="s">
        <v>8462</v>
      </c>
      <c r="C20515">
        <v>2017</v>
      </c>
      <c r="D20515" s="42" t="s">
        <v>10004</v>
      </c>
      <c r="E20515" t="b">
        <v>0</v>
      </c>
      <c r="F20515" s="42" t="s">
        <v>10911</v>
      </c>
    </row>
    <row r="20516" spans="1:6" x14ac:dyDescent="0.2">
      <c r="A20516" s="42" t="s">
        <v>5986</v>
      </c>
      <c r="B20516" s="42" t="s">
        <v>8462</v>
      </c>
      <c r="C20516">
        <v>2018</v>
      </c>
      <c r="D20516" s="42" t="s">
        <v>8975</v>
      </c>
      <c r="E20516" t="b">
        <v>0</v>
      </c>
      <c r="F20516" s="42" t="s">
        <v>10911</v>
      </c>
    </row>
    <row r="20517" spans="1:6" x14ac:dyDescent="0.2">
      <c r="A20517" s="42" t="s">
        <v>5986</v>
      </c>
      <c r="B20517" s="42" t="s">
        <v>8462</v>
      </c>
      <c r="C20517">
        <v>2019</v>
      </c>
      <c r="D20517" s="42" t="s">
        <v>8680</v>
      </c>
      <c r="E20517" t="b">
        <v>0</v>
      </c>
      <c r="F20517" s="42" t="s">
        <v>10911</v>
      </c>
    </row>
    <row r="20518" spans="1:6" x14ac:dyDescent="0.2">
      <c r="A20518" s="42" t="s">
        <v>5986</v>
      </c>
      <c r="B20518" s="42" t="s">
        <v>8464</v>
      </c>
      <c r="C20518">
        <v>2013</v>
      </c>
      <c r="D20518" s="42" t="s">
        <v>8496</v>
      </c>
      <c r="E20518" t="b">
        <v>0</v>
      </c>
      <c r="F20518" s="42" t="s">
        <v>10911</v>
      </c>
    </row>
    <row r="20519" spans="1:6" x14ac:dyDescent="0.2">
      <c r="A20519" s="42" t="s">
        <v>5986</v>
      </c>
      <c r="B20519" s="42" t="s">
        <v>8464</v>
      </c>
      <c r="C20519">
        <v>2014</v>
      </c>
      <c r="D20519" s="42" t="s">
        <v>8496</v>
      </c>
      <c r="E20519" t="b">
        <v>0</v>
      </c>
      <c r="F20519" s="42" t="s">
        <v>10911</v>
      </c>
    </row>
    <row r="20520" spans="1:6" x14ac:dyDescent="0.2">
      <c r="A20520" s="42" t="s">
        <v>5986</v>
      </c>
      <c r="B20520" s="42" t="s">
        <v>8464</v>
      </c>
      <c r="C20520">
        <v>2015</v>
      </c>
      <c r="D20520" s="42" t="s">
        <v>8496</v>
      </c>
      <c r="E20520" t="b">
        <v>0</v>
      </c>
      <c r="F20520" s="42" t="s">
        <v>10911</v>
      </c>
    </row>
    <row r="20521" spans="1:6" x14ac:dyDescent="0.2">
      <c r="A20521" s="42" t="s">
        <v>5986</v>
      </c>
      <c r="B20521" s="42" t="s">
        <v>8464</v>
      </c>
      <c r="C20521">
        <v>2016</v>
      </c>
      <c r="D20521" s="42" t="s">
        <v>8496</v>
      </c>
      <c r="E20521" t="b">
        <v>0</v>
      </c>
      <c r="F20521" s="42" t="s">
        <v>10911</v>
      </c>
    </row>
    <row r="20522" spans="1:6" x14ac:dyDescent="0.2">
      <c r="A20522" s="42" t="s">
        <v>5986</v>
      </c>
      <c r="B20522" s="42" t="s">
        <v>8464</v>
      </c>
      <c r="C20522">
        <v>2017</v>
      </c>
      <c r="D20522" s="42" t="s">
        <v>8496</v>
      </c>
      <c r="E20522" t="b">
        <v>0</v>
      </c>
      <c r="F20522" s="42" t="s">
        <v>10911</v>
      </c>
    </row>
    <row r="20523" spans="1:6" x14ac:dyDescent="0.2">
      <c r="A20523" s="42" t="s">
        <v>5986</v>
      </c>
      <c r="B20523" s="42" t="s">
        <v>8464</v>
      </c>
      <c r="C20523">
        <v>2018</v>
      </c>
      <c r="D20523" s="42" t="s">
        <v>8496</v>
      </c>
      <c r="E20523" t="b">
        <v>0</v>
      </c>
      <c r="F20523" s="42" t="s">
        <v>10911</v>
      </c>
    </row>
    <row r="20524" spans="1:6" x14ac:dyDescent="0.2">
      <c r="A20524" s="42" t="s">
        <v>5986</v>
      </c>
      <c r="B20524" s="42" t="s">
        <v>8464</v>
      </c>
      <c r="C20524">
        <v>2019</v>
      </c>
      <c r="D20524" s="42" t="s">
        <v>8482</v>
      </c>
      <c r="E20524" t="b">
        <v>0</v>
      </c>
      <c r="F20524" s="42" t="s">
        <v>10911</v>
      </c>
    </row>
    <row r="20525" spans="1:6" x14ac:dyDescent="0.2">
      <c r="A20525" s="42" t="s">
        <v>5988</v>
      </c>
      <c r="B20525" s="42" t="s">
        <v>8454</v>
      </c>
      <c r="C20525">
        <v>2013</v>
      </c>
      <c r="D20525" s="42" t="s">
        <v>8560</v>
      </c>
      <c r="E20525" t="b">
        <v>0</v>
      </c>
      <c r="F20525" s="42" t="s">
        <v>11025</v>
      </c>
    </row>
    <row r="20526" spans="1:6" x14ac:dyDescent="0.2">
      <c r="A20526" s="42" t="s">
        <v>5988</v>
      </c>
      <c r="B20526" s="42" t="s">
        <v>8454</v>
      </c>
      <c r="C20526">
        <v>2014</v>
      </c>
      <c r="D20526" s="42" t="s">
        <v>8691</v>
      </c>
      <c r="E20526" t="b">
        <v>0</v>
      </c>
      <c r="F20526" s="42" t="s">
        <v>11025</v>
      </c>
    </row>
    <row r="20527" spans="1:6" x14ac:dyDescent="0.2">
      <c r="A20527" s="42" t="s">
        <v>5988</v>
      </c>
      <c r="B20527" s="42" t="s">
        <v>8454</v>
      </c>
      <c r="C20527">
        <v>2015</v>
      </c>
      <c r="D20527" s="42" t="s">
        <v>8936</v>
      </c>
      <c r="E20527" t="b">
        <v>0</v>
      </c>
      <c r="F20527" s="42" t="s">
        <v>11025</v>
      </c>
    </row>
    <row r="20528" spans="1:6" x14ac:dyDescent="0.2">
      <c r="A20528" s="42" t="s">
        <v>5988</v>
      </c>
      <c r="B20528" s="42" t="s">
        <v>8454</v>
      </c>
      <c r="C20528">
        <v>2016</v>
      </c>
      <c r="D20528" s="42" t="s">
        <v>11026</v>
      </c>
      <c r="E20528" t="b">
        <v>0</v>
      </c>
      <c r="F20528" s="42" t="s">
        <v>11025</v>
      </c>
    </row>
    <row r="20529" spans="1:6" x14ac:dyDescent="0.2">
      <c r="A20529" s="42" t="s">
        <v>5988</v>
      </c>
      <c r="B20529" s="42" t="s">
        <v>8454</v>
      </c>
      <c r="C20529">
        <v>2017</v>
      </c>
      <c r="D20529" s="42" t="s">
        <v>8940</v>
      </c>
      <c r="E20529" t="b">
        <v>0</v>
      </c>
      <c r="F20529" s="42" t="s">
        <v>11025</v>
      </c>
    </row>
    <row r="20530" spans="1:6" x14ac:dyDescent="0.2">
      <c r="A20530" s="42" t="s">
        <v>5988</v>
      </c>
      <c r="B20530" s="42" t="s">
        <v>8454</v>
      </c>
      <c r="C20530">
        <v>2018</v>
      </c>
      <c r="D20530" s="42" t="s">
        <v>8983</v>
      </c>
      <c r="E20530" t="b">
        <v>0</v>
      </c>
      <c r="F20530" s="42" t="s">
        <v>11025</v>
      </c>
    </row>
    <row r="20531" spans="1:6" x14ac:dyDescent="0.2">
      <c r="A20531" s="42" t="s">
        <v>5988</v>
      </c>
      <c r="B20531" s="42" t="s">
        <v>8454</v>
      </c>
      <c r="C20531">
        <v>2019</v>
      </c>
      <c r="D20531" s="42" t="s">
        <v>8973</v>
      </c>
      <c r="E20531" t="b">
        <v>0</v>
      </c>
      <c r="F20531" s="42" t="s">
        <v>11025</v>
      </c>
    </row>
    <row r="20532" spans="1:6" x14ac:dyDescent="0.2">
      <c r="A20532" s="42" t="s">
        <v>5988</v>
      </c>
      <c r="B20532" s="42" t="s">
        <v>8462</v>
      </c>
      <c r="C20532">
        <v>2013</v>
      </c>
      <c r="D20532" s="42" t="s">
        <v>8560</v>
      </c>
      <c r="E20532" t="b">
        <v>0</v>
      </c>
      <c r="F20532" s="42" t="s">
        <v>11025</v>
      </c>
    </row>
    <row r="20533" spans="1:6" x14ac:dyDescent="0.2">
      <c r="A20533" s="42" t="s">
        <v>5988</v>
      </c>
      <c r="B20533" s="42" t="s">
        <v>8462</v>
      </c>
      <c r="C20533">
        <v>2014</v>
      </c>
      <c r="D20533" s="42" t="s">
        <v>8691</v>
      </c>
      <c r="E20533" t="b">
        <v>0</v>
      </c>
      <c r="F20533" s="42" t="s">
        <v>11025</v>
      </c>
    </row>
    <row r="20534" spans="1:6" x14ac:dyDescent="0.2">
      <c r="A20534" s="42" t="s">
        <v>5988</v>
      </c>
      <c r="B20534" s="42" t="s">
        <v>8462</v>
      </c>
      <c r="C20534">
        <v>2015</v>
      </c>
      <c r="D20534" s="42" t="s">
        <v>8936</v>
      </c>
      <c r="E20534" t="b">
        <v>0</v>
      </c>
      <c r="F20534" s="42" t="s">
        <v>11025</v>
      </c>
    </row>
    <row r="20535" spans="1:6" x14ac:dyDescent="0.2">
      <c r="A20535" s="42" t="s">
        <v>5988</v>
      </c>
      <c r="B20535" s="42" t="s">
        <v>8462</v>
      </c>
      <c r="C20535">
        <v>2016</v>
      </c>
      <c r="D20535" s="42" t="s">
        <v>11026</v>
      </c>
      <c r="E20535" t="b">
        <v>0</v>
      </c>
      <c r="F20535" s="42" t="s">
        <v>11025</v>
      </c>
    </row>
    <row r="20536" spans="1:6" x14ac:dyDescent="0.2">
      <c r="A20536" s="42" t="s">
        <v>5988</v>
      </c>
      <c r="B20536" s="42" t="s">
        <v>8462</v>
      </c>
      <c r="C20536">
        <v>2017</v>
      </c>
      <c r="D20536" s="42" t="s">
        <v>8940</v>
      </c>
      <c r="E20536" t="b">
        <v>0</v>
      </c>
      <c r="F20536" s="42" t="s">
        <v>11025</v>
      </c>
    </row>
    <row r="20537" spans="1:6" x14ac:dyDescent="0.2">
      <c r="A20537" s="42" t="s">
        <v>5988</v>
      </c>
      <c r="B20537" s="42" t="s">
        <v>8462</v>
      </c>
      <c r="C20537">
        <v>2018</v>
      </c>
      <c r="D20537" s="42" t="s">
        <v>8983</v>
      </c>
      <c r="E20537" t="b">
        <v>0</v>
      </c>
      <c r="F20537" s="42" t="s">
        <v>11025</v>
      </c>
    </row>
    <row r="20538" spans="1:6" x14ac:dyDescent="0.2">
      <c r="A20538" s="42" t="s">
        <v>5988</v>
      </c>
      <c r="B20538" s="42" t="s">
        <v>8462</v>
      </c>
      <c r="C20538">
        <v>2019</v>
      </c>
      <c r="D20538" s="42" t="s">
        <v>8482</v>
      </c>
      <c r="E20538" t="b">
        <v>0</v>
      </c>
      <c r="F20538" s="42" t="s">
        <v>11025</v>
      </c>
    </row>
    <row r="20539" spans="1:6" x14ac:dyDescent="0.2">
      <c r="A20539" s="42" t="s">
        <v>5988</v>
      </c>
      <c r="B20539" s="42" t="s">
        <v>8464</v>
      </c>
      <c r="C20539">
        <v>2013</v>
      </c>
      <c r="D20539" s="42" t="s">
        <v>8496</v>
      </c>
      <c r="E20539" t="b">
        <v>0</v>
      </c>
      <c r="F20539" s="42" t="s">
        <v>11025</v>
      </c>
    </row>
    <row r="20540" spans="1:6" x14ac:dyDescent="0.2">
      <c r="A20540" s="42" t="s">
        <v>5988</v>
      </c>
      <c r="B20540" s="42" t="s">
        <v>8464</v>
      </c>
      <c r="C20540">
        <v>2014</v>
      </c>
      <c r="D20540" s="42" t="s">
        <v>9322</v>
      </c>
      <c r="E20540" t="b">
        <v>0</v>
      </c>
      <c r="F20540" s="42" t="s">
        <v>11025</v>
      </c>
    </row>
    <row r="20541" spans="1:6" x14ac:dyDescent="0.2">
      <c r="A20541" s="42" t="s">
        <v>5988</v>
      </c>
      <c r="B20541" s="42" t="s">
        <v>8464</v>
      </c>
      <c r="C20541">
        <v>2015</v>
      </c>
      <c r="D20541" s="42" t="s">
        <v>8980</v>
      </c>
      <c r="E20541" t="b">
        <v>0</v>
      </c>
      <c r="F20541" s="42" t="s">
        <v>11025</v>
      </c>
    </row>
    <row r="20542" spans="1:6" x14ac:dyDescent="0.2">
      <c r="A20542" s="42" t="s">
        <v>5988</v>
      </c>
      <c r="B20542" s="42" t="s">
        <v>8464</v>
      </c>
      <c r="C20542">
        <v>2016</v>
      </c>
      <c r="D20542" s="42" t="s">
        <v>9019</v>
      </c>
      <c r="E20542" t="b">
        <v>0</v>
      </c>
      <c r="F20542" s="42" t="s">
        <v>11025</v>
      </c>
    </row>
    <row r="20543" spans="1:6" x14ac:dyDescent="0.2">
      <c r="A20543" s="42" t="s">
        <v>5988</v>
      </c>
      <c r="B20543" s="42" t="s">
        <v>8464</v>
      </c>
      <c r="C20543">
        <v>2017</v>
      </c>
      <c r="D20543" s="42" t="s">
        <v>8496</v>
      </c>
      <c r="E20543" t="b">
        <v>0</v>
      </c>
      <c r="F20543" s="42" t="s">
        <v>11025</v>
      </c>
    </row>
    <row r="20544" spans="1:6" x14ac:dyDescent="0.2">
      <c r="A20544" s="42" t="s">
        <v>5988</v>
      </c>
      <c r="B20544" s="42" t="s">
        <v>8464</v>
      </c>
      <c r="C20544">
        <v>2018</v>
      </c>
      <c r="D20544" s="42" t="s">
        <v>8496</v>
      </c>
      <c r="E20544" t="b">
        <v>0</v>
      </c>
      <c r="F20544" s="42" t="s">
        <v>11025</v>
      </c>
    </row>
    <row r="20545" spans="1:6" x14ac:dyDescent="0.2">
      <c r="A20545" s="42" t="s">
        <v>5988</v>
      </c>
      <c r="B20545" s="42" t="s">
        <v>8464</v>
      </c>
      <c r="C20545">
        <v>2019</v>
      </c>
      <c r="D20545" s="42" t="s">
        <v>8482</v>
      </c>
      <c r="E20545" t="b">
        <v>0</v>
      </c>
      <c r="F20545" s="42" t="s">
        <v>11025</v>
      </c>
    </row>
    <row r="20546" spans="1:6" x14ac:dyDescent="0.2">
      <c r="A20546" s="42" t="s">
        <v>5990</v>
      </c>
      <c r="B20546" s="42" t="s">
        <v>8454</v>
      </c>
      <c r="C20546">
        <v>2010</v>
      </c>
      <c r="D20546" s="42" t="s">
        <v>9085</v>
      </c>
      <c r="E20546" t="b">
        <v>0</v>
      </c>
      <c r="F20546" s="42" t="s">
        <v>10903</v>
      </c>
    </row>
    <row r="20547" spans="1:6" x14ac:dyDescent="0.2">
      <c r="A20547" s="42" t="s">
        <v>5990</v>
      </c>
      <c r="B20547" s="42" t="s">
        <v>8454</v>
      </c>
      <c r="C20547">
        <v>2011</v>
      </c>
      <c r="D20547" s="42" t="s">
        <v>10472</v>
      </c>
      <c r="E20547" t="b">
        <v>0</v>
      </c>
      <c r="F20547" s="42" t="s">
        <v>10903</v>
      </c>
    </row>
    <row r="20548" spans="1:6" x14ac:dyDescent="0.2">
      <c r="A20548" s="42" t="s">
        <v>5990</v>
      </c>
      <c r="B20548" s="42" t="s">
        <v>8454</v>
      </c>
      <c r="C20548">
        <v>2012</v>
      </c>
      <c r="D20548" s="42" t="s">
        <v>9810</v>
      </c>
      <c r="E20548" t="b">
        <v>0</v>
      </c>
      <c r="F20548" s="42" t="s">
        <v>10903</v>
      </c>
    </row>
    <row r="20549" spans="1:6" x14ac:dyDescent="0.2">
      <c r="A20549" s="42" t="s">
        <v>5990</v>
      </c>
      <c r="B20549" s="42" t="s">
        <v>8454</v>
      </c>
      <c r="C20549">
        <v>2013</v>
      </c>
      <c r="D20549" s="42" t="s">
        <v>10904</v>
      </c>
      <c r="E20549" t="b">
        <v>0</v>
      </c>
      <c r="F20549" s="42" t="s">
        <v>10903</v>
      </c>
    </row>
    <row r="20550" spans="1:6" x14ac:dyDescent="0.2">
      <c r="A20550" s="42" t="s">
        <v>5990</v>
      </c>
      <c r="B20550" s="42" t="s">
        <v>8454</v>
      </c>
      <c r="C20550">
        <v>2014</v>
      </c>
      <c r="D20550" s="42" t="s">
        <v>8499</v>
      </c>
      <c r="E20550" t="b">
        <v>0</v>
      </c>
      <c r="F20550" s="42" t="s">
        <v>10903</v>
      </c>
    </row>
    <row r="20551" spans="1:6" x14ac:dyDescent="0.2">
      <c r="A20551" s="42" t="s">
        <v>5990</v>
      </c>
      <c r="B20551" s="42" t="s">
        <v>8454</v>
      </c>
      <c r="C20551">
        <v>2015</v>
      </c>
      <c r="D20551" s="42" t="s">
        <v>10905</v>
      </c>
      <c r="E20551" t="b">
        <v>0</v>
      </c>
      <c r="F20551" s="42" t="s">
        <v>10903</v>
      </c>
    </row>
    <row r="20552" spans="1:6" x14ac:dyDescent="0.2">
      <c r="A20552" s="42" t="s">
        <v>5990</v>
      </c>
      <c r="B20552" s="42" t="s">
        <v>8454</v>
      </c>
      <c r="C20552">
        <v>2016</v>
      </c>
      <c r="D20552" s="42" t="s">
        <v>9682</v>
      </c>
      <c r="E20552" t="b">
        <v>0</v>
      </c>
      <c r="F20552" s="42" t="s">
        <v>10903</v>
      </c>
    </row>
    <row r="20553" spans="1:6" x14ac:dyDescent="0.2">
      <c r="A20553" s="42" t="s">
        <v>5990</v>
      </c>
      <c r="B20553" s="42" t="s">
        <v>8462</v>
      </c>
      <c r="C20553">
        <v>2010</v>
      </c>
      <c r="D20553" s="42" t="s">
        <v>9085</v>
      </c>
      <c r="E20553" t="b">
        <v>0</v>
      </c>
      <c r="F20553" s="42" t="s">
        <v>10903</v>
      </c>
    </row>
    <row r="20554" spans="1:6" x14ac:dyDescent="0.2">
      <c r="A20554" s="42" t="s">
        <v>5990</v>
      </c>
      <c r="B20554" s="42" t="s">
        <v>8462</v>
      </c>
      <c r="C20554">
        <v>2011</v>
      </c>
      <c r="D20554" s="42" t="s">
        <v>10472</v>
      </c>
      <c r="E20554" t="b">
        <v>0</v>
      </c>
      <c r="F20554" s="42" t="s">
        <v>10903</v>
      </c>
    </row>
    <row r="20555" spans="1:6" x14ac:dyDescent="0.2">
      <c r="A20555" s="42" t="s">
        <v>5990</v>
      </c>
      <c r="B20555" s="42" t="s">
        <v>8462</v>
      </c>
      <c r="C20555">
        <v>2012</v>
      </c>
      <c r="D20555" s="42" t="s">
        <v>9810</v>
      </c>
      <c r="E20555" t="b">
        <v>0</v>
      </c>
      <c r="F20555" s="42" t="s">
        <v>10903</v>
      </c>
    </row>
    <row r="20556" spans="1:6" x14ac:dyDescent="0.2">
      <c r="A20556" s="42" t="s">
        <v>5990</v>
      </c>
      <c r="B20556" s="42" t="s">
        <v>8462</v>
      </c>
      <c r="C20556">
        <v>2013</v>
      </c>
      <c r="D20556" s="42" t="s">
        <v>10904</v>
      </c>
      <c r="E20556" t="b">
        <v>0</v>
      </c>
      <c r="F20556" s="42" t="s">
        <v>10903</v>
      </c>
    </row>
    <row r="20557" spans="1:6" x14ac:dyDescent="0.2">
      <c r="A20557" s="42" t="s">
        <v>5990</v>
      </c>
      <c r="B20557" s="42" t="s">
        <v>8462</v>
      </c>
      <c r="C20557">
        <v>2014</v>
      </c>
      <c r="D20557" s="42" t="s">
        <v>8499</v>
      </c>
      <c r="E20557" t="b">
        <v>0</v>
      </c>
      <c r="F20557" s="42" t="s">
        <v>10903</v>
      </c>
    </row>
    <row r="20558" spans="1:6" x14ac:dyDescent="0.2">
      <c r="A20558" s="42" t="s">
        <v>5990</v>
      </c>
      <c r="B20558" s="42" t="s">
        <v>8462</v>
      </c>
      <c r="C20558">
        <v>2015</v>
      </c>
      <c r="D20558" s="42" t="s">
        <v>10905</v>
      </c>
      <c r="E20558" t="b">
        <v>0</v>
      </c>
      <c r="F20558" s="42" t="s">
        <v>10903</v>
      </c>
    </row>
    <row r="20559" spans="1:6" x14ac:dyDescent="0.2">
      <c r="A20559" s="42" t="s">
        <v>5990</v>
      </c>
      <c r="B20559" s="42" t="s">
        <v>8462</v>
      </c>
      <c r="C20559">
        <v>2016</v>
      </c>
      <c r="D20559" s="42" t="s">
        <v>9682</v>
      </c>
      <c r="E20559" t="b">
        <v>0</v>
      </c>
      <c r="F20559" s="42" t="s">
        <v>10903</v>
      </c>
    </row>
    <row r="20560" spans="1:6" x14ac:dyDescent="0.2">
      <c r="A20560" s="42" t="s">
        <v>5990</v>
      </c>
      <c r="B20560" s="42" t="s">
        <v>8464</v>
      </c>
      <c r="C20560">
        <v>2010</v>
      </c>
      <c r="D20560" s="42" t="s">
        <v>8638</v>
      </c>
      <c r="E20560" t="b">
        <v>0</v>
      </c>
      <c r="F20560" s="42" t="s">
        <v>10903</v>
      </c>
    </row>
    <row r="20561" spans="1:6" x14ac:dyDescent="0.2">
      <c r="A20561" s="42" t="s">
        <v>5990</v>
      </c>
      <c r="B20561" s="42" t="s">
        <v>8464</v>
      </c>
      <c r="C20561">
        <v>2011</v>
      </c>
      <c r="D20561" s="42" t="s">
        <v>8638</v>
      </c>
      <c r="E20561" t="b">
        <v>0</v>
      </c>
      <c r="F20561" s="42" t="s">
        <v>10903</v>
      </c>
    </row>
    <row r="20562" spans="1:6" x14ac:dyDescent="0.2">
      <c r="A20562" s="42" t="s">
        <v>5990</v>
      </c>
      <c r="B20562" s="42" t="s">
        <v>8464</v>
      </c>
      <c r="C20562">
        <v>2012</v>
      </c>
      <c r="D20562" s="42" t="s">
        <v>8638</v>
      </c>
      <c r="E20562" t="b">
        <v>0</v>
      </c>
      <c r="F20562" s="42" t="s">
        <v>10903</v>
      </c>
    </row>
    <row r="20563" spans="1:6" x14ac:dyDescent="0.2">
      <c r="A20563" s="42" t="s">
        <v>5990</v>
      </c>
      <c r="B20563" s="42" t="s">
        <v>8464</v>
      </c>
      <c r="C20563">
        <v>2013</v>
      </c>
      <c r="D20563" s="42" t="s">
        <v>8598</v>
      </c>
      <c r="E20563" t="b">
        <v>0</v>
      </c>
      <c r="F20563" s="42" t="s">
        <v>10903</v>
      </c>
    </row>
    <row r="20564" spans="1:6" x14ac:dyDescent="0.2">
      <c r="A20564" s="42" t="s">
        <v>5990</v>
      </c>
      <c r="B20564" s="42" t="s">
        <v>8464</v>
      </c>
      <c r="C20564">
        <v>2014</v>
      </c>
      <c r="D20564" s="42" t="s">
        <v>8598</v>
      </c>
      <c r="E20564" t="b">
        <v>0</v>
      </c>
      <c r="F20564" s="42" t="s">
        <v>10903</v>
      </c>
    </row>
    <row r="20565" spans="1:6" x14ac:dyDescent="0.2">
      <c r="A20565" s="42" t="s">
        <v>5990</v>
      </c>
      <c r="B20565" s="42" t="s">
        <v>8464</v>
      </c>
      <c r="C20565">
        <v>2015</v>
      </c>
      <c r="D20565" s="42" t="s">
        <v>8598</v>
      </c>
      <c r="E20565" t="b">
        <v>0</v>
      </c>
      <c r="F20565" s="42" t="s">
        <v>10903</v>
      </c>
    </row>
    <row r="20566" spans="1:6" x14ac:dyDescent="0.2">
      <c r="A20566" s="42" t="s">
        <v>5990</v>
      </c>
      <c r="B20566" s="42" t="s">
        <v>8464</v>
      </c>
      <c r="C20566">
        <v>2016</v>
      </c>
      <c r="D20566" s="42" t="s">
        <v>8971</v>
      </c>
      <c r="E20566" t="b">
        <v>0</v>
      </c>
      <c r="F20566" s="42" t="s">
        <v>10903</v>
      </c>
    </row>
    <row r="20567" spans="1:6" x14ac:dyDescent="0.2">
      <c r="A20567" s="42" t="s">
        <v>5992</v>
      </c>
      <c r="B20567" s="42" t="s">
        <v>8454</v>
      </c>
      <c r="C20567">
        <v>2012</v>
      </c>
      <c r="D20567" s="42" t="s">
        <v>9536</v>
      </c>
      <c r="E20567" t="b">
        <v>0</v>
      </c>
      <c r="F20567" s="42" t="s">
        <v>11076</v>
      </c>
    </row>
    <row r="20568" spans="1:6" x14ac:dyDescent="0.2">
      <c r="A20568" s="42" t="s">
        <v>5992</v>
      </c>
      <c r="B20568" s="42" t="s">
        <v>8454</v>
      </c>
      <c r="C20568">
        <v>2013</v>
      </c>
      <c r="D20568" s="42" t="s">
        <v>8678</v>
      </c>
      <c r="E20568" t="b">
        <v>0</v>
      </c>
      <c r="F20568" s="42" t="s">
        <v>11076</v>
      </c>
    </row>
    <row r="20569" spans="1:6" x14ac:dyDescent="0.2">
      <c r="A20569" s="42" t="s">
        <v>5992</v>
      </c>
      <c r="B20569" s="42" t="s">
        <v>8454</v>
      </c>
      <c r="C20569">
        <v>2014</v>
      </c>
      <c r="D20569" s="42" t="s">
        <v>8673</v>
      </c>
      <c r="E20569" t="b">
        <v>0</v>
      </c>
      <c r="F20569" s="42" t="s">
        <v>11076</v>
      </c>
    </row>
    <row r="20570" spans="1:6" x14ac:dyDescent="0.2">
      <c r="A20570" s="42" t="s">
        <v>5992</v>
      </c>
      <c r="B20570" s="42" t="s">
        <v>8454</v>
      </c>
      <c r="C20570">
        <v>2015</v>
      </c>
      <c r="D20570" s="42" t="s">
        <v>8680</v>
      </c>
      <c r="E20570" t="b">
        <v>0</v>
      </c>
      <c r="F20570" s="42" t="s">
        <v>11076</v>
      </c>
    </row>
    <row r="20571" spans="1:6" x14ac:dyDescent="0.2">
      <c r="A20571" s="42" t="s">
        <v>5992</v>
      </c>
      <c r="B20571" s="42" t="s">
        <v>8454</v>
      </c>
      <c r="C20571">
        <v>2016</v>
      </c>
      <c r="D20571" s="42" t="s">
        <v>8679</v>
      </c>
      <c r="E20571" t="b">
        <v>0</v>
      </c>
      <c r="F20571" s="42" t="s">
        <v>11076</v>
      </c>
    </row>
    <row r="20572" spans="1:6" x14ac:dyDescent="0.2">
      <c r="A20572" s="42" t="s">
        <v>5992</v>
      </c>
      <c r="B20572" s="42" t="s">
        <v>8454</v>
      </c>
      <c r="C20572">
        <v>2017</v>
      </c>
      <c r="D20572" s="42" t="s">
        <v>8678</v>
      </c>
      <c r="E20572" t="b">
        <v>0</v>
      </c>
      <c r="F20572" s="42" t="s">
        <v>11076</v>
      </c>
    </row>
    <row r="20573" spans="1:6" x14ac:dyDescent="0.2">
      <c r="A20573" s="42" t="s">
        <v>5992</v>
      </c>
      <c r="B20573" s="42" t="s">
        <v>8454</v>
      </c>
      <c r="C20573">
        <v>2018</v>
      </c>
      <c r="D20573" s="42" t="s">
        <v>8673</v>
      </c>
      <c r="E20573" t="b">
        <v>0</v>
      </c>
      <c r="F20573" s="42" t="s">
        <v>11076</v>
      </c>
    </row>
    <row r="20574" spans="1:6" x14ac:dyDescent="0.2">
      <c r="A20574" s="42" t="s">
        <v>5992</v>
      </c>
      <c r="B20574" s="42" t="s">
        <v>8462</v>
      </c>
      <c r="C20574">
        <v>2012</v>
      </c>
      <c r="D20574" s="42" t="s">
        <v>9536</v>
      </c>
      <c r="E20574" t="b">
        <v>0</v>
      </c>
      <c r="F20574" s="42" t="s">
        <v>11076</v>
      </c>
    </row>
    <row r="20575" spans="1:6" x14ac:dyDescent="0.2">
      <c r="A20575" s="42" t="s">
        <v>5992</v>
      </c>
      <c r="B20575" s="42" t="s">
        <v>8462</v>
      </c>
      <c r="C20575">
        <v>2013</v>
      </c>
      <c r="D20575" s="42" t="s">
        <v>8678</v>
      </c>
      <c r="E20575" t="b">
        <v>0</v>
      </c>
      <c r="F20575" s="42" t="s">
        <v>11076</v>
      </c>
    </row>
    <row r="20576" spans="1:6" x14ac:dyDescent="0.2">
      <c r="A20576" s="42" t="s">
        <v>5992</v>
      </c>
      <c r="B20576" s="42" t="s">
        <v>8462</v>
      </c>
      <c r="C20576">
        <v>2014</v>
      </c>
      <c r="D20576" s="42" t="s">
        <v>8673</v>
      </c>
      <c r="E20576" t="b">
        <v>0</v>
      </c>
      <c r="F20576" s="42" t="s">
        <v>11076</v>
      </c>
    </row>
    <row r="20577" spans="1:6" x14ac:dyDescent="0.2">
      <c r="A20577" s="42" t="s">
        <v>5992</v>
      </c>
      <c r="B20577" s="42" t="s">
        <v>8462</v>
      </c>
      <c r="C20577">
        <v>2015</v>
      </c>
      <c r="D20577" s="42" t="s">
        <v>8680</v>
      </c>
      <c r="E20577" t="b">
        <v>0</v>
      </c>
      <c r="F20577" s="42" t="s">
        <v>11076</v>
      </c>
    </row>
    <row r="20578" spans="1:6" x14ac:dyDescent="0.2">
      <c r="A20578" s="42" t="s">
        <v>5992</v>
      </c>
      <c r="B20578" s="42" t="s">
        <v>8462</v>
      </c>
      <c r="C20578">
        <v>2016</v>
      </c>
      <c r="D20578" s="42" t="s">
        <v>8679</v>
      </c>
      <c r="E20578" t="b">
        <v>0</v>
      </c>
      <c r="F20578" s="42" t="s">
        <v>11076</v>
      </c>
    </row>
    <row r="20579" spans="1:6" x14ac:dyDescent="0.2">
      <c r="A20579" s="42" t="s">
        <v>5992</v>
      </c>
      <c r="B20579" s="42" t="s">
        <v>8462</v>
      </c>
      <c r="C20579">
        <v>2017</v>
      </c>
      <c r="D20579" s="42" t="s">
        <v>8678</v>
      </c>
      <c r="E20579" t="b">
        <v>0</v>
      </c>
      <c r="F20579" s="42" t="s">
        <v>11076</v>
      </c>
    </row>
    <row r="20580" spans="1:6" x14ac:dyDescent="0.2">
      <c r="A20580" s="42" t="s">
        <v>5992</v>
      </c>
      <c r="B20580" s="42" t="s">
        <v>8462</v>
      </c>
      <c r="C20580">
        <v>2018</v>
      </c>
      <c r="D20580" s="42" t="s">
        <v>8673</v>
      </c>
      <c r="E20580" t="b">
        <v>0</v>
      </c>
      <c r="F20580" s="42" t="s">
        <v>11076</v>
      </c>
    </row>
    <row r="20581" spans="1:6" x14ac:dyDescent="0.2">
      <c r="A20581" s="42" t="s">
        <v>5992</v>
      </c>
      <c r="B20581" s="42" t="s">
        <v>8464</v>
      </c>
      <c r="C20581">
        <v>2012</v>
      </c>
      <c r="D20581" s="42" t="s">
        <v>8496</v>
      </c>
      <c r="E20581" t="b">
        <v>0</v>
      </c>
      <c r="F20581" s="42" t="s">
        <v>11076</v>
      </c>
    </row>
    <row r="20582" spans="1:6" x14ac:dyDescent="0.2">
      <c r="A20582" s="42" t="s">
        <v>5992</v>
      </c>
      <c r="B20582" s="42" t="s">
        <v>8464</v>
      </c>
      <c r="C20582">
        <v>2013</v>
      </c>
      <c r="D20582" s="42" t="s">
        <v>8496</v>
      </c>
      <c r="E20582" t="b">
        <v>0</v>
      </c>
      <c r="F20582" s="42" t="s">
        <v>11076</v>
      </c>
    </row>
    <row r="20583" spans="1:6" x14ac:dyDescent="0.2">
      <c r="A20583" s="42" t="s">
        <v>5992</v>
      </c>
      <c r="B20583" s="42" t="s">
        <v>8464</v>
      </c>
      <c r="C20583">
        <v>2014</v>
      </c>
      <c r="D20583" s="42" t="s">
        <v>8496</v>
      </c>
      <c r="E20583" t="b">
        <v>0</v>
      </c>
      <c r="F20583" s="42" t="s">
        <v>11076</v>
      </c>
    </row>
    <row r="20584" spans="1:6" x14ac:dyDescent="0.2">
      <c r="A20584" s="42" t="s">
        <v>5992</v>
      </c>
      <c r="B20584" s="42" t="s">
        <v>8464</v>
      </c>
      <c r="C20584">
        <v>2015</v>
      </c>
      <c r="D20584" s="42" t="s">
        <v>8496</v>
      </c>
      <c r="E20584" t="b">
        <v>0</v>
      </c>
      <c r="F20584" s="42" t="s">
        <v>11076</v>
      </c>
    </row>
    <row r="20585" spans="1:6" x14ac:dyDescent="0.2">
      <c r="A20585" s="42" t="s">
        <v>5992</v>
      </c>
      <c r="B20585" s="42" t="s">
        <v>8464</v>
      </c>
      <c r="C20585">
        <v>2016</v>
      </c>
      <c r="D20585" s="42" t="s">
        <v>8496</v>
      </c>
      <c r="E20585" t="b">
        <v>0</v>
      </c>
      <c r="F20585" s="42" t="s">
        <v>11076</v>
      </c>
    </row>
    <row r="20586" spans="1:6" x14ac:dyDescent="0.2">
      <c r="A20586" s="42" t="s">
        <v>5992</v>
      </c>
      <c r="B20586" s="42" t="s">
        <v>8464</v>
      </c>
      <c r="C20586">
        <v>2017</v>
      </c>
      <c r="D20586" s="42" t="s">
        <v>8496</v>
      </c>
      <c r="E20586" t="b">
        <v>0</v>
      </c>
      <c r="F20586" s="42" t="s">
        <v>11076</v>
      </c>
    </row>
    <row r="20587" spans="1:6" x14ac:dyDescent="0.2">
      <c r="A20587" s="42" t="s">
        <v>5992</v>
      </c>
      <c r="B20587" s="42" t="s">
        <v>8464</v>
      </c>
      <c r="C20587">
        <v>2018</v>
      </c>
      <c r="D20587" s="42" t="s">
        <v>8496</v>
      </c>
      <c r="E20587" t="b">
        <v>0</v>
      </c>
      <c r="F20587" s="42" t="s">
        <v>11076</v>
      </c>
    </row>
    <row r="20588" spans="1:6" x14ac:dyDescent="0.2">
      <c r="A20588" s="42" t="s">
        <v>5998</v>
      </c>
      <c r="B20588" s="42" t="s">
        <v>8454</v>
      </c>
      <c r="C20588">
        <v>2012</v>
      </c>
      <c r="D20588" s="42" t="s">
        <v>9135</v>
      </c>
      <c r="E20588" t="b">
        <v>0</v>
      </c>
      <c r="F20588" s="42" t="s">
        <v>11077</v>
      </c>
    </row>
    <row r="20589" spans="1:6" x14ac:dyDescent="0.2">
      <c r="A20589" s="42" t="s">
        <v>5998</v>
      </c>
      <c r="B20589" s="42" t="s">
        <v>8454</v>
      </c>
      <c r="C20589">
        <v>2013</v>
      </c>
      <c r="D20589" s="42" t="s">
        <v>9051</v>
      </c>
      <c r="E20589" t="b">
        <v>0</v>
      </c>
      <c r="F20589" s="42" t="s">
        <v>11077</v>
      </c>
    </row>
    <row r="20590" spans="1:6" x14ac:dyDescent="0.2">
      <c r="A20590" s="42" t="s">
        <v>5998</v>
      </c>
      <c r="B20590" s="42" t="s">
        <v>8454</v>
      </c>
      <c r="C20590">
        <v>2014</v>
      </c>
      <c r="D20590" s="42" t="s">
        <v>8607</v>
      </c>
      <c r="E20590" t="b">
        <v>0</v>
      </c>
      <c r="F20590" s="42" t="s">
        <v>11077</v>
      </c>
    </row>
    <row r="20591" spans="1:6" x14ac:dyDescent="0.2">
      <c r="A20591" s="42" t="s">
        <v>5998</v>
      </c>
      <c r="B20591" s="42" t="s">
        <v>8454</v>
      </c>
      <c r="C20591">
        <v>2015</v>
      </c>
      <c r="D20591" s="42" t="s">
        <v>9671</v>
      </c>
      <c r="E20591" t="b">
        <v>0</v>
      </c>
      <c r="F20591" s="42" t="s">
        <v>11077</v>
      </c>
    </row>
    <row r="20592" spans="1:6" x14ac:dyDescent="0.2">
      <c r="A20592" s="42" t="s">
        <v>5998</v>
      </c>
      <c r="B20592" s="42" t="s">
        <v>8454</v>
      </c>
      <c r="C20592">
        <v>2016</v>
      </c>
      <c r="D20592" s="42" t="s">
        <v>9045</v>
      </c>
      <c r="E20592" t="b">
        <v>0</v>
      </c>
      <c r="F20592" s="42" t="s">
        <v>11077</v>
      </c>
    </row>
    <row r="20593" spans="1:6" x14ac:dyDescent="0.2">
      <c r="A20593" s="42" t="s">
        <v>5998</v>
      </c>
      <c r="B20593" s="42" t="s">
        <v>8454</v>
      </c>
      <c r="C20593">
        <v>2017</v>
      </c>
      <c r="D20593" s="42" t="s">
        <v>8979</v>
      </c>
      <c r="E20593" t="b">
        <v>0</v>
      </c>
      <c r="F20593" s="42" t="s">
        <v>11077</v>
      </c>
    </row>
    <row r="20594" spans="1:6" x14ac:dyDescent="0.2">
      <c r="A20594" s="42" t="s">
        <v>5998</v>
      </c>
      <c r="B20594" s="42" t="s">
        <v>8454</v>
      </c>
      <c r="C20594">
        <v>2018</v>
      </c>
      <c r="D20594" s="42" t="s">
        <v>9681</v>
      </c>
      <c r="E20594" t="b">
        <v>0</v>
      </c>
      <c r="F20594" s="42" t="s">
        <v>11077</v>
      </c>
    </row>
    <row r="20595" spans="1:6" x14ac:dyDescent="0.2">
      <c r="A20595" s="42" t="s">
        <v>5998</v>
      </c>
      <c r="B20595" s="42" t="s">
        <v>8462</v>
      </c>
      <c r="C20595">
        <v>2012</v>
      </c>
      <c r="D20595" s="42" t="s">
        <v>9135</v>
      </c>
      <c r="E20595" t="b">
        <v>0</v>
      </c>
      <c r="F20595" s="42" t="s">
        <v>11077</v>
      </c>
    </row>
    <row r="20596" spans="1:6" x14ac:dyDescent="0.2">
      <c r="A20596" s="42" t="s">
        <v>5998</v>
      </c>
      <c r="B20596" s="42" t="s">
        <v>8462</v>
      </c>
      <c r="C20596">
        <v>2013</v>
      </c>
      <c r="D20596" s="42" t="s">
        <v>9051</v>
      </c>
      <c r="E20596" t="b">
        <v>0</v>
      </c>
      <c r="F20596" s="42" t="s">
        <v>11077</v>
      </c>
    </row>
    <row r="20597" spans="1:6" x14ac:dyDescent="0.2">
      <c r="A20597" s="42" t="s">
        <v>5998</v>
      </c>
      <c r="B20597" s="42" t="s">
        <v>8462</v>
      </c>
      <c r="C20597">
        <v>2014</v>
      </c>
      <c r="D20597" s="42" t="s">
        <v>8607</v>
      </c>
      <c r="E20597" t="b">
        <v>0</v>
      </c>
      <c r="F20597" s="42" t="s">
        <v>11077</v>
      </c>
    </row>
    <row r="20598" spans="1:6" x14ac:dyDescent="0.2">
      <c r="A20598" s="42" t="s">
        <v>5998</v>
      </c>
      <c r="B20598" s="42" t="s">
        <v>8462</v>
      </c>
      <c r="C20598">
        <v>2015</v>
      </c>
      <c r="D20598" s="42" t="s">
        <v>9671</v>
      </c>
      <c r="E20598" t="b">
        <v>0</v>
      </c>
      <c r="F20598" s="42" t="s">
        <v>11077</v>
      </c>
    </row>
    <row r="20599" spans="1:6" x14ac:dyDescent="0.2">
      <c r="A20599" s="42" t="s">
        <v>5998</v>
      </c>
      <c r="B20599" s="42" t="s">
        <v>8462</v>
      </c>
      <c r="C20599">
        <v>2016</v>
      </c>
      <c r="D20599" s="42" t="s">
        <v>9045</v>
      </c>
      <c r="E20599" t="b">
        <v>0</v>
      </c>
      <c r="F20599" s="42" t="s">
        <v>11077</v>
      </c>
    </row>
    <row r="20600" spans="1:6" x14ac:dyDescent="0.2">
      <c r="A20600" s="42" t="s">
        <v>5998</v>
      </c>
      <c r="B20600" s="42" t="s">
        <v>8462</v>
      </c>
      <c r="C20600">
        <v>2017</v>
      </c>
      <c r="D20600" s="42" t="s">
        <v>8979</v>
      </c>
      <c r="E20600" t="b">
        <v>0</v>
      </c>
      <c r="F20600" s="42" t="s">
        <v>11077</v>
      </c>
    </row>
    <row r="20601" spans="1:6" x14ac:dyDescent="0.2">
      <c r="A20601" s="42" t="s">
        <v>5998</v>
      </c>
      <c r="B20601" s="42" t="s">
        <v>8462</v>
      </c>
      <c r="C20601">
        <v>2018</v>
      </c>
      <c r="D20601" s="42" t="s">
        <v>9681</v>
      </c>
      <c r="E20601" t="b">
        <v>0</v>
      </c>
      <c r="F20601" s="42" t="s">
        <v>11077</v>
      </c>
    </row>
    <row r="20602" spans="1:6" x14ac:dyDescent="0.2">
      <c r="A20602" s="42" t="s">
        <v>5998</v>
      </c>
      <c r="B20602" s="42" t="s">
        <v>8464</v>
      </c>
      <c r="C20602">
        <v>2012</v>
      </c>
      <c r="D20602" s="42" t="s">
        <v>8600</v>
      </c>
      <c r="E20602" t="b">
        <v>0</v>
      </c>
      <c r="F20602" s="42" t="s">
        <v>11077</v>
      </c>
    </row>
    <row r="20603" spans="1:6" x14ac:dyDescent="0.2">
      <c r="A20603" s="42" t="s">
        <v>5998</v>
      </c>
      <c r="B20603" s="42" t="s">
        <v>8464</v>
      </c>
      <c r="C20603">
        <v>2013</v>
      </c>
      <c r="D20603" s="42" t="s">
        <v>8600</v>
      </c>
      <c r="E20603" t="b">
        <v>0</v>
      </c>
      <c r="F20603" s="42" t="s">
        <v>11077</v>
      </c>
    </row>
    <row r="20604" spans="1:6" x14ac:dyDescent="0.2">
      <c r="A20604" s="42" t="s">
        <v>5998</v>
      </c>
      <c r="B20604" s="42" t="s">
        <v>8464</v>
      </c>
      <c r="C20604">
        <v>2014</v>
      </c>
      <c r="D20604" s="42" t="s">
        <v>8690</v>
      </c>
      <c r="E20604" t="b">
        <v>0</v>
      </c>
      <c r="F20604" s="42" t="s">
        <v>11077</v>
      </c>
    </row>
    <row r="20605" spans="1:6" x14ac:dyDescent="0.2">
      <c r="A20605" s="42" t="s">
        <v>5998</v>
      </c>
      <c r="B20605" s="42" t="s">
        <v>8464</v>
      </c>
      <c r="C20605">
        <v>2015</v>
      </c>
      <c r="D20605" s="42" t="s">
        <v>9172</v>
      </c>
      <c r="E20605" t="b">
        <v>0</v>
      </c>
      <c r="F20605" s="42" t="s">
        <v>11077</v>
      </c>
    </row>
    <row r="20606" spans="1:6" x14ac:dyDescent="0.2">
      <c r="A20606" s="42" t="s">
        <v>5998</v>
      </c>
      <c r="B20606" s="42" t="s">
        <v>8464</v>
      </c>
      <c r="C20606">
        <v>2016</v>
      </c>
      <c r="D20606" s="42" t="s">
        <v>9092</v>
      </c>
      <c r="E20606" t="b">
        <v>0</v>
      </c>
      <c r="F20606" s="42" t="s">
        <v>11077</v>
      </c>
    </row>
    <row r="20607" spans="1:6" x14ac:dyDescent="0.2">
      <c r="A20607" s="42" t="s">
        <v>5998</v>
      </c>
      <c r="B20607" s="42" t="s">
        <v>8464</v>
      </c>
      <c r="C20607">
        <v>2017</v>
      </c>
      <c r="D20607" s="42" t="s">
        <v>8938</v>
      </c>
      <c r="E20607" t="b">
        <v>0</v>
      </c>
      <c r="F20607" s="42" t="s">
        <v>11077</v>
      </c>
    </row>
    <row r="20608" spans="1:6" x14ac:dyDescent="0.2">
      <c r="A20608" s="42" t="s">
        <v>5998</v>
      </c>
      <c r="B20608" s="42" t="s">
        <v>8464</v>
      </c>
      <c r="C20608">
        <v>2018</v>
      </c>
      <c r="D20608" s="42" t="s">
        <v>8590</v>
      </c>
      <c r="E20608" t="b">
        <v>0</v>
      </c>
      <c r="F20608" s="42" t="s">
        <v>11077</v>
      </c>
    </row>
    <row r="20609" spans="1:6" x14ac:dyDescent="0.2">
      <c r="A20609" s="42" t="s">
        <v>6000</v>
      </c>
      <c r="B20609" s="42" t="s">
        <v>8454</v>
      </c>
      <c r="C20609">
        <v>2013</v>
      </c>
      <c r="D20609" s="42" t="s">
        <v>8673</v>
      </c>
      <c r="E20609" t="b">
        <v>0</v>
      </c>
      <c r="F20609" s="42" t="s">
        <v>11078</v>
      </c>
    </row>
    <row r="20610" spans="1:6" x14ac:dyDescent="0.2">
      <c r="A20610" s="42" t="s">
        <v>6000</v>
      </c>
      <c r="B20610" s="42" t="s">
        <v>8454</v>
      </c>
      <c r="C20610">
        <v>2014</v>
      </c>
      <c r="D20610" s="42" t="s">
        <v>8496</v>
      </c>
      <c r="E20610" t="b">
        <v>0</v>
      </c>
      <c r="F20610" s="42" t="s">
        <v>11078</v>
      </c>
    </row>
    <row r="20611" spans="1:6" x14ac:dyDescent="0.2">
      <c r="A20611" s="42" t="s">
        <v>6000</v>
      </c>
      <c r="B20611" s="42" t="s">
        <v>8454</v>
      </c>
      <c r="C20611">
        <v>2015</v>
      </c>
      <c r="D20611" s="42" t="s">
        <v>8496</v>
      </c>
      <c r="E20611" t="b">
        <v>0</v>
      </c>
      <c r="F20611" s="42" t="s">
        <v>11078</v>
      </c>
    </row>
    <row r="20612" spans="1:6" x14ac:dyDescent="0.2">
      <c r="A20612" s="42" t="s">
        <v>6000</v>
      </c>
      <c r="B20612" s="42" t="s">
        <v>8454</v>
      </c>
      <c r="C20612">
        <v>2016</v>
      </c>
      <c r="D20612" s="42" t="s">
        <v>8673</v>
      </c>
      <c r="E20612" t="b">
        <v>0</v>
      </c>
      <c r="F20612" s="42" t="s">
        <v>11078</v>
      </c>
    </row>
    <row r="20613" spans="1:6" x14ac:dyDescent="0.2">
      <c r="A20613" s="42" t="s">
        <v>6000</v>
      </c>
      <c r="B20613" s="42" t="s">
        <v>8454</v>
      </c>
      <c r="C20613">
        <v>2017</v>
      </c>
      <c r="D20613" s="42" t="s">
        <v>8496</v>
      </c>
      <c r="E20613" t="b">
        <v>0</v>
      </c>
      <c r="F20613" s="42" t="s">
        <v>11078</v>
      </c>
    </row>
    <row r="20614" spans="1:6" x14ac:dyDescent="0.2">
      <c r="A20614" s="42" t="s">
        <v>6000</v>
      </c>
      <c r="B20614" s="42" t="s">
        <v>8454</v>
      </c>
      <c r="C20614">
        <v>2018</v>
      </c>
      <c r="D20614" s="42" t="s">
        <v>8496</v>
      </c>
      <c r="E20614" t="b">
        <v>0</v>
      </c>
      <c r="F20614" s="42" t="s">
        <v>11078</v>
      </c>
    </row>
    <row r="20615" spans="1:6" x14ac:dyDescent="0.2">
      <c r="A20615" s="42" t="s">
        <v>6000</v>
      </c>
      <c r="B20615" s="42" t="s">
        <v>8454</v>
      </c>
      <c r="C20615">
        <v>2019</v>
      </c>
      <c r="D20615" s="42" t="s">
        <v>8496</v>
      </c>
      <c r="E20615" t="b">
        <v>0</v>
      </c>
      <c r="F20615" s="42" t="s">
        <v>11078</v>
      </c>
    </row>
    <row r="20616" spans="1:6" x14ac:dyDescent="0.2">
      <c r="A20616" s="42" t="s">
        <v>6000</v>
      </c>
      <c r="B20616" s="42" t="s">
        <v>8462</v>
      </c>
      <c r="C20616">
        <v>2013</v>
      </c>
      <c r="D20616" s="42" t="s">
        <v>8673</v>
      </c>
      <c r="E20616" t="b">
        <v>0</v>
      </c>
      <c r="F20616" s="42" t="s">
        <v>11078</v>
      </c>
    </row>
    <row r="20617" spans="1:6" x14ac:dyDescent="0.2">
      <c r="A20617" s="42" t="s">
        <v>6000</v>
      </c>
      <c r="B20617" s="42" t="s">
        <v>8462</v>
      </c>
      <c r="C20617">
        <v>2014</v>
      </c>
      <c r="D20617" s="42" t="s">
        <v>8496</v>
      </c>
      <c r="E20617" t="b">
        <v>0</v>
      </c>
      <c r="F20617" s="42" t="s">
        <v>11078</v>
      </c>
    </row>
    <row r="20618" spans="1:6" x14ac:dyDescent="0.2">
      <c r="A20618" s="42" t="s">
        <v>6000</v>
      </c>
      <c r="B20618" s="42" t="s">
        <v>8462</v>
      </c>
      <c r="C20618">
        <v>2015</v>
      </c>
      <c r="D20618" s="42" t="s">
        <v>8496</v>
      </c>
      <c r="E20618" t="b">
        <v>0</v>
      </c>
      <c r="F20618" s="42" t="s">
        <v>11078</v>
      </c>
    </row>
    <row r="20619" spans="1:6" x14ac:dyDescent="0.2">
      <c r="A20619" s="42" t="s">
        <v>6000</v>
      </c>
      <c r="B20619" s="42" t="s">
        <v>8462</v>
      </c>
      <c r="C20619">
        <v>2016</v>
      </c>
      <c r="D20619" s="42" t="s">
        <v>8673</v>
      </c>
      <c r="E20619" t="b">
        <v>0</v>
      </c>
      <c r="F20619" s="42" t="s">
        <v>11078</v>
      </c>
    </row>
    <row r="20620" spans="1:6" x14ac:dyDescent="0.2">
      <c r="A20620" s="42" t="s">
        <v>6000</v>
      </c>
      <c r="B20620" s="42" t="s">
        <v>8462</v>
      </c>
      <c r="C20620">
        <v>2017</v>
      </c>
      <c r="D20620" s="42" t="s">
        <v>8496</v>
      </c>
      <c r="E20620" t="b">
        <v>0</v>
      </c>
      <c r="F20620" s="42" t="s">
        <v>11078</v>
      </c>
    </row>
    <row r="20621" spans="1:6" x14ac:dyDescent="0.2">
      <c r="A20621" s="42" t="s">
        <v>6000</v>
      </c>
      <c r="B20621" s="42" t="s">
        <v>8462</v>
      </c>
      <c r="C20621">
        <v>2018</v>
      </c>
      <c r="D20621" s="42" t="s">
        <v>8496</v>
      </c>
      <c r="E20621" t="b">
        <v>0</v>
      </c>
      <c r="F20621" s="42" t="s">
        <v>11078</v>
      </c>
    </row>
    <row r="20622" spans="1:6" x14ac:dyDescent="0.2">
      <c r="A20622" s="42" t="s">
        <v>6000</v>
      </c>
      <c r="B20622" s="42" t="s">
        <v>8462</v>
      </c>
      <c r="C20622">
        <v>2019</v>
      </c>
      <c r="D20622" s="42" t="s">
        <v>8496</v>
      </c>
      <c r="E20622" t="b">
        <v>0</v>
      </c>
      <c r="F20622" s="42" t="s">
        <v>11078</v>
      </c>
    </row>
    <row r="20623" spans="1:6" x14ac:dyDescent="0.2">
      <c r="A20623" s="42" t="s">
        <v>6000</v>
      </c>
      <c r="B20623" s="42" t="s">
        <v>8464</v>
      </c>
      <c r="C20623">
        <v>2013</v>
      </c>
      <c r="D20623" s="42" t="s">
        <v>8496</v>
      </c>
      <c r="E20623" t="b">
        <v>0</v>
      </c>
      <c r="F20623" s="42" t="s">
        <v>11078</v>
      </c>
    </row>
    <row r="20624" spans="1:6" x14ac:dyDescent="0.2">
      <c r="A20624" s="42" t="s">
        <v>6000</v>
      </c>
      <c r="B20624" s="42" t="s">
        <v>8464</v>
      </c>
      <c r="C20624">
        <v>2014</v>
      </c>
      <c r="D20624" s="42" t="s">
        <v>8496</v>
      </c>
      <c r="E20624" t="b">
        <v>0</v>
      </c>
      <c r="F20624" s="42" t="s">
        <v>11078</v>
      </c>
    </row>
    <row r="20625" spans="1:6" x14ac:dyDescent="0.2">
      <c r="A20625" s="42" t="s">
        <v>6000</v>
      </c>
      <c r="B20625" s="42" t="s">
        <v>8464</v>
      </c>
      <c r="C20625">
        <v>2015</v>
      </c>
      <c r="D20625" s="42" t="s">
        <v>8496</v>
      </c>
      <c r="E20625" t="b">
        <v>0</v>
      </c>
      <c r="F20625" s="42" t="s">
        <v>11078</v>
      </c>
    </row>
    <row r="20626" spans="1:6" x14ac:dyDescent="0.2">
      <c r="A20626" s="42" t="s">
        <v>6000</v>
      </c>
      <c r="B20626" s="42" t="s">
        <v>8464</v>
      </c>
      <c r="C20626">
        <v>2016</v>
      </c>
      <c r="D20626" s="42" t="s">
        <v>8496</v>
      </c>
      <c r="E20626" t="b">
        <v>0</v>
      </c>
      <c r="F20626" s="42" t="s">
        <v>11078</v>
      </c>
    </row>
    <row r="20627" spans="1:6" x14ac:dyDescent="0.2">
      <c r="A20627" s="42" t="s">
        <v>6000</v>
      </c>
      <c r="B20627" s="42" t="s">
        <v>8464</v>
      </c>
      <c r="C20627">
        <v>2017</v>
      </c>
      <c r="D20627" s="42" t="s">
        <v>8496</v>
      </c>
      <c r="E20627" t="b">
        <v>0</v>
      </c>
      <c r="F20627" s="42" t="s">
        <v>11078</v>
      </c>
    </row>
    <row r="20628" spans="1:6" x14ac:dyDescent="0.2">
      <c r="A20628" s="42" t="s">
        <v>6000</v>
      </c>
      <c r="B20628" s="42" t="s">
        <v>8464</v>
      </c>
      <c r="C20628">
        <v>2018</v>
      </c>
      <c r="D20628" s="42" t="s">
        <v>8482</v>
      </c>
      <c r="E20628" t="b">
        <v>0</v>
      </c>
      <c r="F20628" s="42" t="s">
        <v>11078</v>
      </c>
    </row>
    <row r="20629" spans="1:6" x14ac:dyDescent="0.2">
      <c r="A20629" s="42" t="s">
        <v>6000</v>
      </c>
      <c r="B20629" s="42" t="s">
        <v>8464</v>
      </c>
      <c r="C20629">
        <v>2019</v>
      </c>
      <c r="D20629" s="42" t="s">
        <v>8482</v>
      </c>
      <c r="E20629" t="b">
        <v>0</v>
      </c>
      <c r="F20629" s="42" t="s">
        <v>11078</v>
      </c>
    </row>
    <row r="20630" spans="1:6" x14ac:dyDescent="0.2">
      <c r="A20630" s="42" t="s">
        <v>6002</v>
      </c>
      <c r="B20630" s="42" t="s">
        <v>8454</v>
      </c>
      <c r="C20630">
        <v>2013</v>
      </c>
      <c r="D20630" s="42" t="s">
        <v>8940</v>
      </c>
      <c r="E20630" t="b">
        <v>0</v>
      </c>
      <c r="F20630" s="42" t="s">
        <v>10900</v>
      </c>
    </row>
    <row r="20631" spans="1:6" x14ac:dyDescent="0.2">
      <c r="A20631" s="42" t="s">
        <v>6002</v>
      </c>
      <c r="B20631" s="42" t="s">
        <v>8454</v>
      </c>
      <c r="C20631">
        <v>2014</v>
      </c>
      <c r="D20631" s="42" t="s">
        <v>8586</v>
      </c>
      <c r="E20631" t="b">
        <v>0</v>
      </c>
      <c r="F20631" s="42" t="s">
        <v>10900</v>
      </c>
    </row>
    <row r="20632" spans="1:6" x14ac:dyDescent="0.2">
      <c r="A20632" s="42" t="s">
        <v>6002</v>
      </c>
      <c r="B20632" s="42" t="s">
        <v>8454</v>
      </c>
      <c r="C20632">
        <v>2015</v>
      </c>
      <c r="D20632" s="42" t="s">
        <v>10675</v>
      </c>
      <c r="E20632" t="b">
        <v>0</v>
      </c>
      <c r="F20632" s="42" t="s">
        <v>10900</v>
      </c>
    </row>
    <row r="20633" spans="1:6" x14ac:dyDescent="0.2">
      <c r="A20633" s="42" t="s">
        <v>6002</v>
      </c>
      <c r="B20633" s="42" t="s">
        <v>8454</v>
      </c>
      <c r="C20633">
        <v>2016</v>
      </c>
      <c r="D20633" s="42" t="s">
        <v>10882</v>
      </c>
      <c r="E20633" t="b">
        <v>0</v>
      </c>
      <c r="F20633" s="42" t="s">
        <v>10900</v>
      </c>
    </row>
    <row r="20634" spans="1:6" x14ac:dyDescent="0.2">
      <c r="A20634" s="42" t="s">
        <v>6002</v>
      </c>
      <c r="B20634" s="42" t="s">
        <v>8454</v>
      </c>
      <c r="C20634">
        <v>2017</v>
      </c>
      <c r="D20634" s="42" t="s">
        <v>8970</v>
      </c>
      <c r="E20634" t="b">
        <v>0</v>
      </c>
      <c r="F20634" s="42" t="s">
        <v>10900</v>
      </c>
    </row>
    <row r="20635" spans="1:6" x14ac:dyDescent="0.2">
      <c r="A20635" s="42" t="s">
        <v>6002</v>
      </c>
      <c r="B20635" s="42" t="s">
        <v>8454</v>
      </c>
      <c r="C20635">
        <v>2018</v>
      </c>
      <c r="D20635" s="42" t="s">
        <v>9122</v>
      </c>
      <c r="E20635" t="b">
        <v>0</v>
      </c>
      <c r="F20635" s="42" t="s">
        <v>10900</v>
      </c>
    </row>
    <row r="20636" spans="1:6" x14ac:dyDescent="0.2">
      <c r="A20636" s="42" t="s">
        <v>6002</v>
      </c>
      <c r="B20636" s="42" t="s">
        <v>8454</v>
      </c>
      <c r="C20636">
        <v>2019</v>
      </c>
      <c r="D20636" s="42" t="s">
        <v>8940</v>
      </c>
      <c r="E20636" t="b">
        <v>0</v>
      </c>
      <c r="F20636" s="42" t="s">
        <v>10900</v>
      </c>
    </row>
    <row r="20637" spans="1:6" x14ac:dyDescent="0.2">
      <c r="A20637" s="42" t="s">
        <v>6002</v>
      </c>
      <c r="B20637" s="42" t="s">
        <v>8462</v>
      </c>
      <c r="C20637">
        <v>2013</v>
      </c>
      <c r="D20637" s="42" t="s">
        <v>8940</v>
      </c>
      <c r="E20637" t="b">
        <v>0</v>
      </c>
      <c r="F20637" s="42" t="s">
        <v>10900</v>
      </c>
    </row>
    <row r="20638" spans="1:6" x14ac:dyDescent="0.2">
      <c r="A20638" s="42" t="s">
        <v>6002</v>
      </c>
      <c r="B20638" s="42" t="s">
        <v>8462</v>
      </c>
      <c r="C20638">
        <v>2014</v>
      </c>
      <c r="D20638" s="42" t="s">
        <v>8586</v>
      </c>
      <c r="E20638" t="b">
        <v>0</v>
      </c>
      <c r="F20638" s="42" t="s">
        <v>10900</v>
      </c>
    </row>
    <row r="20639" spans="1:6" x14ac:dyDescent="0.2">
      <c r="A20639" s="42" t="s">
        <v>6002</v>
      </c>
      <c r="B20639" s="42" t="s">
        <v>8462</v>
      </c>
      <c r="C20639">
        <v>2015</v>
      </c>
      <c r="D20639" s="42" t="s">
        <v>10675</v>
      </c>
      <c r="E20639" t="b">
        <v>0</v>
      </c>
      <c r="F20639" s="42" t="s">
        <v>10900</v>
      </c>
    </row>
    <row r="20640" spans="1:6" x14ac:dyDescent="0.2">
      <c r="A20640" s="42" t="s">
        <v>6002</v>
      </c>
      <c r="B20640" s="42" t="s">
        <v>8462</v>
      </c>
      <c r="C20640">
        <v>2016</v>
      </c>
      <c r="D20640" s="42" t="s">
        <v>10882</v>
      </c>
      <c r="E20640" t="b">
        <v>0</v>
      </c>
      <c r="F20640" s="42" t="s">
        <v>10900</v>
      </c>
    </row>
    <row r="20641" spans="1:6" x14ac:dyDescent="0.2">
      <c r="A20641" s="42" t="s">
        <v>6002</v>
      </c>
      <c r="B20641" s="42" t="s">
        <v>8462</v>
      </c>
      <c r="C20641">
        <v>2017</v>
      </c>
      <c r="D20641" s="42" t="s">
        <v>8970</v>
      </c>
      <c r="E20641" t="b">
        <v>0</v>
      </c>
      <c r="F20641" s="42" t="s">
        <v>10900</v>
      </c>
    </row>
    <row r="20642" spans="1:6" x14ac:dyDescent="0.2">
      <c r="A20642" s="42" t="s">
        <v>6002</v>
      </c>
      <c r="B20642" s="42" t="s">
        <v>8462</v>
      </c>
      <c r="C20642">
        <v>2018</v>
      </c>
      <c r="D20642" s="42" t="s">
        <v>9122</v>
      </c>
      <c r="E20642" t="b">
        <v>0</v>
      </c>
      <c r="F20642" s="42" t="s">
        <v>10900</v>
      </c>
    </row>
    <row r="20643" spans="1:6" x14ac:dyDescent="0.2">
      <c r="A20643" s="42" t="s">
        <v>6002</v>
      </c>
      <c r="B20643" s="42" t="s">
        <v>8462</v>
      </c>
      <c r="C20643">
        <v>2019</v>
      </c>
      <c r="D20643" s="42" t="s">
        <v>8940</v>
      </c>
      <c r="E20643" t="b">
        <v>0</v>
      </c>
      <c r="F20643" s="42" t="s">
        <v>10900</v>
      </c>
    </row>
    <row r="20644" spans="1:6" x14ac:dyDescent="0.2">
      <c r="A20644" s="42" t="s">
        <v>6002</v>
      </c>
      <c r="B20644" s="42" t="s">
        <v>8464</v>
      </c>
      <c r="C20644">
        <v>2013</v>
      </c>
      <c r="D20644" s="42" t="s">
        <v>8496</v>
      </c>
      <c r="E20644" t="b">
        <v>0</v>
      </c>
      <c r="F20644" s="42" t="s">
        <v>10900</v>
      </c>
    </row>
    <row r="20645" spans="1:6" x14ac:dyDescent="0.2">
      <c r="A20645" s="42" t="s">
        <v>6002</v>
      </c>
      <c r="B20645" s="42" t="s">
        <v>8464</v>
      </c>
      <c r="C20645">
        <v>2014</v>
      </c>
      <c r="D20645" s="42" t="s">
        <v>8496</v>
      </c>
      <c r="E20645" t="b">
        <v>0</v>
      </c>
      <c r="F20645" s="42" t="s">
        <v>10900</v>
      </c>
    </row>
    <row r="20646" spans="1:6" x14ac:dyDescent="0.2">
      <c r="A20646" s="42" t="s">
        <v>6002</v>
      </c>
      <c r="B20646" s="42" t="s">
        <v>8464</v>
      </c>
      <c r="C20646">
        <v>2015</v>
      </c>
      <c r="D20646" s="42" t="s">
        <v>8496</v>
      </c>
      <c r="E20646" t="b">
        <v>0</v>
      </c>
      <c r="F20646" s="42" t="s">
        <v>10900</v>
      </c>
    </row>
    <row r="20647" spans="1:6" x14ac:dyDescent="0.2">
      <c r="A20647" s="42" t="s">
        <v>6002</v>
      </c>
      <c r="B20647" s="42" t="s">
        <v>8464</v>
      </c>
      <c r="C20647">
        <v>2016</v>
      </c>
      <c r="D20647" s="42" t="s">
        <v>8496</v>
      </c>
      <c r="E20647" t="b">
        <v>0</v>
      </c>
      <c r="F20647" s="42" t="s">
        <v>10900</v>
      </c>
    </row>
    <row r="20648" spans="1:6" x14ac:dyDescent="0.2">
      <c r="A20648" s="42" t="s">
        <v>6002</v>
      </c>
      <c r="B20648" s="42" t="s">
        <v>8464</v>
      </c>
      <c r="C20648">
        <v>2017</v>
      </c>
      <c r="D20648" s="42" t="s">
        <v>9010</v>
      </c>
      <c r="E20648" t="b">
        <v>0</v>
      </c>
      <c r="F20648" s="42" t="s">
        <v>10900</v>
      </c>
    </row>
    <row r="20649" spans="1:6" x14ac:dyDescent="0.2">
      <c r="A20649" s="42" t="s">
        <v>6002</v>
      </c>
      <c r="B20649" s="42" t="s">
        <v>8464</v>
      </c>
      <c r="C20649">
        <v>2018</v>
      </c>
      <c r="D20649" s="42" t="s">
        <v>9015</v>
      </c>
      <c r="E20649" t="b">
        <v>0</v>
      </c>
      <c r="F20649" s="42" t="s">
        <v>10900</v>
      </c>
    </row>
    <row r="20650" spans="1:6" x14ac:dyDescent="0.2">
      <c r="A20650" s="42" t="s">
        <v>6002</v>
      </c>
      <c r="B20650" s="42" t="s">
        <v>8464</v>
      </c>
      <c r="C20650">
        <v>2019</v>
      </c>
      <c r="D20650" s="42" t="s">
        <v>9015</v>
      </c>
      <c r="E20650" t="b">
        <v>0</v>
      </c>
      <c r="F20650" s="42" t="s">
        <v>10900</v>
      </c>
    </row>
    <row r="20651" spans="1:6" x14ac:dyDescent="0.2">
      <c r="A20651" s="42" t="s">
        <v>6004</v>
      </c>
      <c r="B20651" s="42" t="s">
        <v>8454</v>
      </c>
      <c r="C20651">
        <v>2011</v>
      </c>
      <c r="D20651" s="42" t="s">
        <v>8496</v>
      </c>
      <c r="E20651" t="b">
        <v>0</v>
      </c>
      <c r="F20651" s="42" t="s">
        <v>11079</v>
      </c>
    </row>
    <row r="20652" spans="1:6" x14ac:dyDescent="0.2">
      <c r="A20652" s="42" t="s">
        <v>6004</v>
      </c>
      <c r="B20652" s="42" t="s">
        <v>8454</v>
      </c>
      <c r="C20652">
        <v>2012</v>
      </c>
      <c r="D20652" s="42" t="s">
        <v>8496</v>
      </c>
      <c r="E20652" t="b">
        <v>0</v>
      </c>
      <c r="F20652" s="42" t="s">
        <v>11079</v>
      </c>
    </row>
    <row r="20653" spans="1:6" x14ac:dyDescent="0.2">
      <c r="A20653" s="42" t="s">
        <v>6004</v>
      </c>
      <c r="B20653" s="42" t="s">
        <v>8454</v>
      </c>
      <c r="C20653">
        <v>2013</v>
      </c>
      <c r="D20653" s="42" t="s">
        <v>8496</v>
      </c>
      <c r="E20653" t="b">
        <v>0</v>
      </c>
      <c r="F20653" s="42" t="s">
        <v>11079</v>
      </c>
    </row>
    <row r="20654" spans="1:6" x14ac:dyDescent="0.2">
      <c r="A20654" s="42" t="s">
        <v>6004</v>
      </c>
      <c r="B20654" s="42" t="s">
        <v>8454</v>
      </c>
      <c r="C20654">
        <v>2014</v>
      </c>
      <c r="D20654" s="42" t="s">
        <v>8496</v>
      </c>
      <c r="E20654" t="b">
        <v>0</v>
      </c>
      <c r="F20654" s="42" t="s">
        <v>11079</v>
      </c>
    </row>
    <row r="20655" spans="1:6" x14ac:dyDescent="0.2">
      <c r="A20655" s="42" t="s">
        <v>6004</v>
      </c>
      <c r="B20655" s="42" t="s">
        <v>8454</v>
      </c>
      <c r="C20655">
        <v>2015</v>
      </c>
      <c r="D20655" s="42" t="s">
        <v>8496</v>
      </c>
      <c r="E20655" t="b">
        <v>0</v>
      </c>
      <c r="F20655" s="42" t="s">
        <v>11079</v>
      </c>
    </row>
    <row r="20656" spans="1:6" x14ac:dyDescent="0.2">
      <c r="A20656" s="42" t="s">
        <v>6004</v>
      </c>
      <c r="B20656" s="42" t="s">
        <v>8454</v>
      </c>
      <c r="C20656">
        <v>2016</v>
      </c>
      <c r="D20656" s="42" t="s">
        <v>8496</v>
      </c>
      <c r="E20656" t="b">
        <v>0</v>
      </c>
      <c r="F20656" s="42" t="s">
        <v>11079</v>
      </c>
    </row>
    <row r="20657" spans="1:6" x14ac:dyDescent="0.2">
      <c r="A20657" s="42" t="s">
        <v>6004</v>
      </c>
      <c r="B20657" s="42" t="s">
        <v>8454</v>
      </c>
      <c r="C20657">
        <v>2017</v>
      </c>
      <c r="D20657" s="42" t="s">
        <v>8496</v>
      </c>
      <c r="E20657" t="b">
        <v>0</v>
      </c>
      <c r="F20657" s="42" t="s">
        <v>11079</v>
      </c>
    </row>
    <row r="20658" spans="1:6" x14ac:dyDescent="0.2">
      <c r="A20658" s="42" t="s">
        <v>6004</v>
      </c>
      <c r="B20658" s="42" t="s">
        <v>8462</v>
      </c>
      <c r="C20658">
        <v>2011</v>
      </c>
      <c r="D20658" s="42" t="s">
        <v>8496</v>
      </c>
      <c r="E20658" t="b">
        <v>0</v>
      </c>
      <c r="F20658" s="42" t="s">
        <v>11079</v>
      </c>
    </row>
    <row r="20659" spans="1:6" x14ac:dyDescent="0.2">
      <c r="A20659" s="42" t="s">
        <v>6004</v>
      </c>
      <c r="B20659" s="42" t="s">
        <v>8462</v>
      </c>
      <c r="C20659">
        <v>2012</v>
      </c>
      <c r="D20659" s="42" t="s">
        <v>8496</v>
      </c>
      <c r="E20659" t="b">
        <v>0</v>
      </c>
      <c r="F20659" s="42" t="s">
        <v>11079</v>
      </c>
    </row>
    <row r="20660" spans="1:6" x14ac:dyDescent="0.2">
      <c r="A20660" s="42" t="s">
        <v>6004</v>
      </c>
      <c r="B20660" s="42" t="s">
        <v>8462</v>
      </c>
      <c r="C20660">
        <v>2013</v>
      </c>
      <c r="D20660" s="42" t="s">
        <v>8496</v>
      </c>
      <c r="E20660" t="b">
        <v>0</v>
      </c>
      <c r="F20660" s="42" t="s">
        <v>11079</v>
      </c>
    </row>
    <row r="20661" spans="1:6" x14ac:dyDescent="0.2">
      <c r="A20661" s="42" t="s">
        <v>6004</v>
      </c>
      <c r="B20661" s="42" t="s">
        <v>8462</v>
      </c>
      <c r="C20661">
        <v>2014</v>
      </c>
      <c r="D20661" s="42" t="s">
        <v>8496</v>
      </c>
      <c r="E20661" t="b">
        <v>0</v>
      </c>
      <c r="F20661" s="42" t="s">
        <v>11079</v>
      </c>
    </row>
    <row r="20662" spans="1:6" x14ac:dyDescent="0.2">
      <c r="A20662" s="42" t="s">
        <v>6004</v>
      </c>
      <c r="B20662" s="42" t="s">
        <v>8462</v>
      </c>
      <c r="C20662">
        <v>2015</v>
      </c>
      <c r="D20662" s="42" t="s">
        <v>8496</v>
      </c>
      <c r="E20662" t="b">
        <v>0</v>
      </c>
      <c r="F20662" s="42" t="s">
        <v>11079</v>
      </c>
    </row>
    <row r="20663" spans="1:6" x14ac:dyDescent="0.2">
      <c r="A20663" s="42" t="s">
        <v>6004</v>
      </c>
      <c r="B20663" s="42" t="s">
        <v>8462</v>
      </c>
      <c r="C20663">
        <v>2016</v>
      </c>
      <c r="D20663" s="42" t="s">
        <v>8496</v>
      </c>
      <c r="E20663" t="b">
        <v>0</v>
      </c>
      <c r="F20663" s="42" t="s">
        <v>11079</v>
      </c>
    </row>
    <row r="20664" spans="1:6" x14ac:dyDescent="0.2">
      <c r="A20664" s="42" t="s">
        <v>6004</v>
      </c>
      <c r="B20664" s="42" t="s">
        <v>8462</v>
      </c>
      <c r="C20664">
        <v>2017</v>
      </c>
      <c r="D20664" s="42" t="s">
        <v>8496</v>
      </c>
      <c r="E20664" t="b">
        <v>0</v>
      </c>
      <c r="F20664" s="42" t="s">
        <v>11079</v>
      </c>
    </row>
    <row r="20665" spans="1:6" x14ac:dyDescent="0.2">
      <c r="A20665" s="42" t="s">
        <v>6004</v>
      </c>
      <c r="B20665" s="42" t="s">
        <v>8464</v>
      </c>
      <c r="C20665">
        <v>2011</v>
      </c>
      <c r="D20665" s="42" t="s">
        <v>8496</v>
      </c>
      <c r="E20665" t="b">
        <v>0</v>
      </c>
      <c r="F20665" s="42" t="s">
        <v>11079</v>
      </c>
    </row>
    <row r="20666" spans="1:6" x14ac:dyDescent="0.2">
      <c r="A20666" s="42" t="s">
        <v>6004</v>
      </c>
      <c r="B20666" s="42" t="s">
        <v>8464</v>
      </c>
      <c r="C20666">
        <v>2012</v>
      </c>
      <c r="D20666" s="42" t="s">
        <v>8496</v>
      </c>
      <c r="E20666" t="b">
        <v>0</v>
      </c>
      <c r="F20666" s="42" t="s">
        <v>11079</v>
      </c>
    </row>
    <row r="20667" spans="1:6" x14ac:dyDescent="0.2">
      <c r="A20667" s="42" t="s">
        <v>6004</v>
      </c>
      <c r="B20667" s="42" t="s">
        <v>8464</v>
      </c>
      <c r="C20667">
        <v>2013</v>
      </c>
      <c r="D20667" s="42" t="s">
        <v>8496</v>
      </c>
      <c r="E20667" t="b">
        <v>0</v>
      </c>
      <c r="F20667" s="42" t="s">
        <v>11079</v>
      </c>
    </row>
    <row r="20668" spans="1:6" x14ac:dyDescent="0.2">
      <c r="A20668" s="42" t="s">
        <v>6004</v>
      </c>
      <c r="B20668" s="42" t="s">
        <v>8464</v>
      </c>
      <c r="C20668">
        <v>2014</v>
      </c>
      <c r="D20668" s="42" t="s">
        <v>8496</v>
      </c>
      <c r="E20668" t="b">
        <v>0</v>
      </c>
      <c r="F20668" s="42" t="s">
        <v>11079</v>
      </c>
    </row>
    <row r="20669" spans="1:6" x14ac:dyDescent="0.2">
      <c r="A20669" s="42" t="s">
        <v>6004</v>
      </c>
      <c r="B20669" s="42" t="s">
        <v>8464</v>
      </c>
      <c r="C20669">
        <v>2015</v>
      </c>
      <c r="D20669" s="42" t="s">
        <v>8496</v>
      </c>
      <c r="E20669" t="b">
        <v>0</v>
      </c>
      <c r="F20669" s="42" t="s">
        <v>11079</v>
      </c>
    </row>
    <row r="20670" spans="1:6" x14ac:dyDescent="0.2">
      <c r="A20670" s="42" t="s">
        <v>6004</v>
      </c>
      <c r="B20670" s="42" t="s">
        <v>8464</v>
      </c>
      <c r="C20670">
        <v>2016</v>
      </c>
      <c r="D20670" s="42" t="s">
        <v>8496</v>
      </c>
      <c r="E20670" t="b">
        <v>0</v>
      </c>
      <c r="F20670" s="42" t="s">
        <v>11079</v>
      </c>
    </row>
    <row r="20671" spans="1:6" x14ac:dyDescent="0.2">
      <c r="A20671" s="42" t="s">
        <v>6004</v>
      </c>
      <c r="B20671" s="42" t="s">
        <v>8464</v>
      </c>
      <c r="C20671">
        <v>2017</v>
      </c>
      <c r="D20671" s="42" t="s">
        <v>8496</v>
      </c>
      <c r="E20671" t="b">
        <v>0</v>
      </c>
      <c r="F20671" s="42" t="s">
        <v>11079</v>
      </c>
    </row>
    <row r="20672" spans="1:6" x14ac:dyDescent="0.2">
      <c r="A20672" s="42" t="s">
        <v>6024</v>
      </c>
      <c r="B20672" s="42" t="s">
        <v>8454</v>
      </c>
      <c r="C20672">
        <v>2010</v>
      </c>
      <c r="D20672" s="42" t="s">
        <v>9085</v>
      </c>
      <c r="E20672" t="b">
        <v>0</v>
      </c>
      <c r="F20672" s="42" t="s">
        <v>10903</v>
      </c>
    </row>
    <row r="20673" spans="1:6" x14ac:dyDescent="0.2">
      <c r="A20673" s="42" t="s">
        <v>6024</v>
      </c>
      <c r="B20673" s="42" t="s">
        <v>8454</v>
      </c>
      <c r="C20673">
        <v>2011</v>
      </c>
      <c r="D20673" s="42" t="s">
        <v>10472</v>
      </c>
      <c r="E20673" t="b">
        <v>0</v>
      </c>
      <c r="F20673" s="42" t="s">
        <v>10903</v>
      </c>
    </row>
    <row r="20674" spans="1:6" x14ac:dyDescent="0.2">
      <c r="A20674" s="42" t="s">
        <v>6024</v>
      </c>
      <c r="B20674" s="42" t="s">
        <v>8454</v>
      </c>
      <c r="C20674">
        <v>2012</v>
      </c>
      <c r="D20674" s="42" t="s">
        <v>9810</v>
      </c>
      <c r="E20674" t="b">
        <v>0</v>
      </c>
      <c r="F20674" s="42" t="s">
        <v>10903</v>
      </c>
    </row>
    <row r="20675" spans="1:6" x14ac:dyDescent="0.2">
      <c r="A20675" s="42" t="s">
        <v>6024</v>
      </c>
      <c r="B20675" s="42" t="s">
        <v>8454</v>
      </c>
      <c r="C20675">
        <v>2013</v>
      </c>
      <c r="D20675" s="42" t="s">
        <v>10904</v>
      </c>
      <c r="E20675" t="b">
        <v>0</v>
      </c>
      <c r="F20675" s="42" t="s">
        <v>10903</v>
      </c>
    </row>
    <row r="20676" spans="1:6" x14ac:dyDescent="0.2">
      <c r="A20676" s="42" t="s">
        <v>6024</v>
      </c>
      <c r="B20676" s="42" t="s">
        <v>8454</v>
      </c>
      <c r="C20676">
        <v>2014</v>
      </c>
      <c r="D20676" s="42" t="s">
        <v>8499</v>
      </c>
      <c r="E20676" t="b">
        <v>0</v>
      </c>
      <c r="F20676" s="42" t="s">
        <v>10903</v>
      </c>
    </row>
    <row r="20677" spans="1:6" x14ac:dyDescent="0.2">
      <c r="A20677" s="42" t="s">
        <v>6024</v>
      </c>
      <c r="B20677" s="42" t="s">
        <v>8454</v>
      </c>
      <c r="C20677">
        <v>2015</v>
      </c>
      <c r="D20677" s="42" t="s">
        <v>10905</v>
      </c>
      <c r="E20677" t="b">
        <v>0</v>
      </c>
      <c r="F20677" s="42" t="s">
        <v>10903</v>
      </c>
    </row>
    <row r="20678" spans="1:6" x14ac:dyDescent="0.2">
      <c r="A20678" s="42" t="s">
        <v>6024</v>
      </c>
      <c r="B20678" s="42" t="s">
        <v>8454</v>
      </c>
      <c r="C20678">
        <v>2016</v>
      </c>
      <c r="D20678" s="42" t="s">
        <v>9682</v>
      </c>
      <c r="E20678" t="b">
        <v>0</v>
      </c>
      <c r="F20678" s="42" t="s">
        <v>10903</v>
      </c>
    </row>
    <row r="20679" spans="1:6" x14ac:dyDescent="0.2">
      <c r="A20679" s="42" t="s">
        <v>6024</v>
      </c>
      <c r="B20679" s="42" t="s">
        <v>8462</v>
      </c>
      <c r="C20679">
        <v>2010</v>
      </c>
      <c r="D20679" s="42" t="s">
        <v>9085</v>
      </c>
      <c r="E20679" t="b">
        <v>0</v>
      </c>
      <c r="F20679" s="42" t="s">
        <v>10903</v>
      </c>
    </row>
    <row r="20680" spans="1:6" x14ac:dyDescent="0.2">
      <c r="A20680" s="42" t="s">
        <v>6024</v>
      </c>
      <c r="B20680" s="42" t="s">
        <v>8462</v>
      </c>
      <c r="C20680">
        <v>2011</v>
      </c>
      <c r="D20680" s="42" t="s">
        <v>10472</v>
      </c>
      <c r="E20680" t="b">
        <v>0</v>
      </c>
      <c r="F20680" s="42" t="s">
        <v>10903</v>
      </c>
    </row>
    <row r="20681" spans="1:6" x14ac:dyDescent="0.2">
      <c r="A20681" s="42" t="s">
        <v>6024</v>
      </c>
      <c r="B20681" s="42" t="s">
        <v>8462</v>
      </c>
      <c r="C20681">
        <v>2012</v>
      </c>
      <c r="D20681" s="42" t="s">
        <v>9810</v>
      </c>
      <c r="E20681" t="b">
        <v>0</v>
      </c>
      <c r="F20681" s="42" t="s">
        <v>10903</v>
      </c>
    </row>
    <row r="20682" spans="1:6" x14ac:dyDescent="0.2">
      <c r="A20682" s="42" t="s">
        <v>6024</v>
      </c>
      <c r="B20682" s="42" t="s">
        <v>8462</v>
      </c>
      <c r="C20682">
        <v>2013</v>
      </c>
      <c r="D20682" s="42" t="s">
        <v>10904</v>
      </c>
      <c r="E20682" t="b">
        <v>0</v>
      </c>
      <c r="F20682" s="42" t="s">
        <v>10903</v>
      </c>
    </row>
    <row r="20683" spans="1:6" x14ac:dyDescent="0.2">
      <c r="A20683" s="42" t="s">
        <v>6024</v>
      </c>
      <c r="B20683" s="42" t="s">
        <v>8462</v>
      </c>
      <c r="C20683">
        <v>2014</v>
      </c>
      <c r="D20683" s="42" t="s">
        <v>8499</v>
      </c>
      <c r="E20683" t="b">
        <v>0</v>
      </c>
      <c r="F20683" s="42" t="s">
        <v>10903</v>
      </c>
    </row>
    <row r="20684" spans="1:6" x14ac:dyDescent="0.2">
      <c r="A20684" s="42" t="s">
        <v>6024</v>
      </c>
      <c r="B20684" s="42" t="s">
        <v>8462</v>
      </c>
      <c r="C20684">
        <v>2015</v>
      </c>
      <c r="D20684" s="42" t="s">
        <v>10905</v>
      </c>
      <c r="E20684" t="b">
        <v>0</v>
      </c>
      <c r="F20684" s="42" t="s">
        <v>10903</v>
      </c>
    </row>
    <row r="20685" spans="1:6" x14ac:dyDescent="0.2">
      <c r="A20685" s="42" t="s">
        <v>6024</v>
      </c>
      <c r="B20685" s="42" t="s">
        <v>8462</v>
      </c>
      <c r="C20685">
        <v>2016</v>
      </c>
      <c r="D20685" s="42" t="s">
        <v>9682</v>
      </c>
      <c r="E20685" t="b">
        <v>0</v>
      </c>
      <c r="F20685" s="42" t="s">
        <v>10903</v>
      </c>
    </row>
    <row r="20686" spans="1:6" x14ac:dyDescent="0.2">
      <c r="A20686" s="42" t="s">
        <v>6024</v>
      </c>
      <c r="B20686" s="42" t="s">
        <v>8464</v>
      </c>
      <c r="C20686">
        <v>2010</v>
      </c>
      <c r="D20686" s="42" t="s">
        <v>8638</v>
      </c>
      <c r="E20686" t="b">
        <v>0</v>
      </c>
      <c r="F20686" s="42" t="s">
        <v>10903</v>
      </c>
    </row>
    <row r="20687" spans="1:6" x14ac:dyDescent="0.2">
      <c r="A20687" s="42" t="s">
        <v>6024</v>
      </c>
      <c r="B20687" s="42" t="s">
        <v>8464</v>
      </c>
      <c r="C20687">
        <v>2011</v>
      </c>
      <c r="D20687" s="42" t="s">
        <v>8638</v>
      </c>
      <c r="E20687" t="b">
        <v>0</v>
      </c>
      <c r="F20687" s="42" t="s">
        <v>10903</v>
      </c>
    </row>
    <row r="20688" spans="1:6" x14ac:dyDescent="0.2">
      <c r="A20688" s="42" t="s">
        <v>6024</v>
      </c>
      <c r="B20688" s="42" t="s">
        <v>8464</v>
      </c>
      <c r="C20688">
        <v>2012</v>
      </c>
      <c r="D20688" s="42" t="s">
        <v>8638</v>
      </c>
      <c r="E20688" t="b">
        <v>0</v>
      </c>
      <c r="F20688" s="42" t="s">
        <v>10903</v>
      </c>
    </row>
    <row r="20689" spans="1:6" x14ac:dyDescent="0.2">
      <c r="A20689" s="42" t="s">
        <v>6024</v>
      </c>
      <c r="B20689" s="42" t="s">
        <v>8464</v>
      </c>
      <c r="C20689">
        <v>2013</v>
      </c>
      <c r="D20689" s="42" t="s">
        <v>8598</v>
      </c>
      <c r="E20689" t="b">
        <v>0</v>
      </c>
      <c r="F20689" s="42" t="s">
        <v>10903</v>
      </c>
    </row>
    <row r="20690" spans="1:6" x14ac:dyDescent="0.2">
      <c r="A20690" s="42" t="s">
        <v>6024</v>
      </c>
      <c r="B20690" s="42" t="s">
        <v>8464</v>
      </c>
      <c r="C20690">
        <v>2014</v>
      </c>
      <c r="D20690" s="42" t="s">
        <v>8598</v>
      </c>
      <c r="E20690" t="b">
        <v>0</v>
      </c>
      <c r="F20690" s="42" t="s">
        <v>10903</v>
      </c>
    </row>
    <row r="20691" spans="1:6" x14ac:dyDescent="0.2">
      <c r="A20691" s="42" t="s">
        <v>6024</v>
      </c>
      <c r="B20691" s="42" t="s">
        <v>8464</v>
      </c>
      <c r="C20691">
        <v>2015</v>
      </c>
      <c r="D20691" s="42" t="s">
        <v>8598</v>
      </c>
      <c r="E20691" t="b">
        <v>0</v>
      </c>
      <c r="F20691" s="42" t="s">
        <v>10903</v>
      </c>
    </row>
    <row r="20692" spans="1:6" x14ac:dyDescent="0.2">
      <c r="A20692" s="42" t="s">
        <v>6024</v>
      </c>
      <c r="B20692" s="42" t="s">
        <v>8464</v>
      </c>
      <c r="C20692">
        <v>2016</v>
      </c>
      <c r="D20692" s="42" t="s">
        <v>8971</v>
      </c>
      <c r="E20692" t="b">
        <v>0</v>
      </c>
      <c r="F20692" s="42" t="s">
        <v>10903</v>
      </c>
    </row>
    <row r="20693" spans="1:6" x14ac:dyDescent="0.2">
      <c r="A20693" s="42" t="s">
        <v>6026</v>
      </c>
      <c r="B20693" s="42" t="s">
        <v>8454</v>
      </c>
      <c r="C20693">
        <v>2013</v>
      </c>
      <c r="D20693" s="42" t="s">
        <v>9092</v>
      </c>
      <c r="E20693" t="b">
        <v>0</v>
      </c>
      <c r="F20693" s="42" t="s">
        <v>11080</v>
      </c>
    </row>
    <row r="20694" spans="1:6" x14ac:dyDescent="0.2">
      <c r="A20694" s="42" t="s">
        <v>6026</v>
      </c>
      <c r="B20694" s="42" t="s">
        <v>8454</v>
      </c>
      <c r="C20694">
        <v>2014</v>
      </c>
      <c r="D20694" s="42" t="s">
        <v>8600</v>
      </c>
      <c r="E20694" t="b">
        <v>0</v>
      </c>
      <c r="F20694" s="42" t="s">
        <v>11080</v>
      </c>
    </row>
    <row r="20695" spans="1:6" x14ac:dyDescent="0.2">
      <c r="A20695" s="42" t="s">
        <v>6026</v>
      </c>
      <c r="B20695" s="42" t="s">
        <v>8454</v>
      </c>
      <c r="C20695">
        <v>2015</v>
      </c>
      <c r="D20695" s="42" t="s">
        <v>8655</v>
      </c>
      <c r="E20695" t="b">
        <v>0</v>
      </c>
      <c r="F20695" s="42" t="s">
        <v>11080</v>
      </c>
    </row>
    <row r="20696" spans="1:6" x14ac:dyDescent="0.2">
      <c r="A20696" s="42" t="s">
        <v>6026</v>
      </c>
      <c r="B20696" s="42" t="s">
        <v>8454</v>
      </c>
      <c r="C20696">
        <v>2016</v>
      </c>
      <c r="D20696" s="42" t="s">
        <v>9093</v>
      </c>
      <c r="E20696" t="b">
        <v>0</v>
      </c>
      <c r="F20696" s="42" t="s">
        <v>11080</v>
      </c>
    </row>
    <row r="20697" spans="1:6" x14ac:dyDescent="0.2">
      <c r="A20697" s="42" t="s">
        <v>6026</v>
      </c>
      <c r="B20697" s="42" t="s">
        <v>8454</v>
      </c>
      <c r="C20697">
        <v>2017</v>
      </c>
      <c r="D20697" s="42" t="s">
        <v>8598</v>
      </c>
      <c r="E20697" t="b">
        <v>0</v>
      </c>
      <c r="F20697" s="42" t="s">
        <v>11080</v>
      </c>
    </row>
    <row r="20698" spans="1:6" x14ac:dyDescent="0.2">
      <c r="A20698" s="42" t="s">
        <v>6026</v>
      </c>
      <c r="B20698" s="42" t="s">
        <v>8454</v>
      </c>
      <c r="C20698">
        <v>2018</v>
      </c>
      <c r="D20698" s="42" t="s">
        <v>9029</v>
      </c>
      <c r="E20698" t="b">
        <v>0</v>
      </c>
      <c r="F20698" s="42" t="s">
        <v>11080</v>
      </c>
    </row>
    <row r="20699" spans="1:6" x14ac:dyDescent="0.2">
      <c r="A20699" s="42" t="s">
        <v>6026</v>
      </c>
      <c r="B20699" s="42" t="s">
        <v>8454</v>
      </c>
      <c r="C20699">
        <v>2019</v>
      </c>
      <c r="D20699" s="42" t="s">
        <v>8939</v>
      </c>
      <c r="E20699" t="b">
        <v>0</v>
      </c>
      <c r="F20699" s="42" t="s">
        <v>11080</v>
      </c>
    </row>
    <row r="20700" spans="1:6" x14ac:dyDescent="0.2">
      <c r="A20700" s="42" t="s">
        <v>6026</v>
      </c>
      <c r="B20700" s="42" t="s">
        <v>8462</v>
      </c>
      <c r="C20700">
        <v>2013</v>
      </c>
      <c r="D20700" s="42" t="s">
        <v>8638</v>
      </c>
      <c r="E20700" t="b">
        <v>0</v>
      </c>
      <c r="F20700" s="42" t="s">
        <v>11080</v>
      </c>
    </row>
    <row r="20701" spans="1:6" x14ac:dyDescent="0.2">
      <c r="A20701" s="42" t="s">
        <v>6026</v>
      </c>
      <c r="B20701" s="42" t="s">
        <v>8462</v>
      </c>
      <c r="C20701">
        <v>2014</v>
      </c>
      <c r="D20701" s="42" t="s">
        <v>8979</v>
      </c>
      <c r="E20701" t="b">
        <v>0</v>
      </c>
      <c r="F20701" s="42" t="s">
        <v>11080</v>
      </c>
    </row>
    <row r="20702" spans="1:6" x14ac:dyDescent="0.2">
      <c r="A20702" s="42" t="s">
        <v>6026</v>
      </c>
      <c r="B20702" s="42" t="s">
        <v>8462</v>
      </c>
      <c r="C20702">
        <v>2015</v>
      </c>
      <c r="D20702" s="42" t="s">
        <v>8971</v>
      </c>
      <c r="E20702" t="b">
        <v>0</v>
      </c>
      <c r="F20702" s="42" t="s">
        <v>11080</v>
      </c>
    </row>
    <row r="20703" spans="1:6" x14ac:dyDescent="0.2">
      <c r="A20703" s="42" t="s">
        <v>6026</v>
      </c>
      <c r="B20703" s="42" t="s">
        <v>8462</v>
      </c>
      <c r="C20703">
        <v>2016</v>
      </c>
      <c r="D20703" s="42" t="s">
        <v>9093</v>
      </c>
      <c r="E20703" t="b">
        <v>0</v>
      </c>
      <c r="F20703" s="42" t="s">
        <v>11080</v>
      </c>
    </row>
    <row r="20704" spans="1:6" x14ac:dyDescent="0.2">
      <c r="A20704" s="42" t="s">
        <v>6026</v>
      </c>
      <c r="B20704" s="42" t="s">
        <v>8462</v>
      </c>
      <c r="C20704">
        <v>2017</v>
      </c>
      <c r="D20704" s="42" t="s">
        <v>8598</v>
      </c>
      <c r="E20704" t="b">
        <v>0</v>
      </c>
      <c r="F20704" s="42" t="s">
        <v>11080</v>
      </c>
    </row>
    <row r="20705" spans="1:6" x14ac:dyDescent="0.2">
      <c r="A20705" s="42" t="s">
        <v>6026</v>
      </c>
      <c r="B20705" s="42" t="s">
        <v>8462</v>
      </c>
      <c r="C20705">
        <v>2018</v>
      </c>
      <c r="D20705" s="42" t="s">
        <v>9122</v>
      </c>
      <c r="E20705" t="b">
        <v>0</v>
      </c>
      <c r="F20705" s="42" t="s">
        <v>11080</v>
      </c>
    </row>
    <row r="20706" spans="1:6" x14ac:dyDescent="0.2">
      <c r="A20706" s="42" t="s">
        <v>6026</v>
      </c>
      <c r="B20706" s="42" t="s">
        <v>8462</v>
      </c>
      <c r="C20706">
        <v>2019</v>
      </c>
      <c r="D20706" s="42" t="s">
        <v>8939</v>
      </c>
      <c r="E20706" t="b">
        <v>0</v>
      </c>
      <c r="F20706" s="42" t="s">
        <v>11080</v>
      </c>
    </row>
    <row r="20707" spans="1:6" x14ac:dyDescent="0.2">
      <c r="A20707" s="42" t="s">
        <v>6026</v>
      </c>
      <c r="B20707" s="42" t="s">
        <v>8464</v>
      </c>
      <c r="C20707">
        <v>2013</v>
      </c>
      <c r="D20707" s="42" t="s">
        <v>8978</v>
      </c>
      <c r="E20707" t="b">
        <v>0</v>
      </c>
      <c r="F20707" s="42" t="s">
        <v>11080</v>
      </c>
    </row>
    <row r="20708" spans="1:6" x14ac:dyDescent="0.2">
      <c r="A20708" s="42" t="s">
        <v>6026</v>
      </c>
      <c r="B20708" s="42" t="s">
        <v>8464</v>
      </c>
      <c r="C20708">
        <v>2014</v>
      </c>
      <c r="D20708" s="42" t="s">
        <v>9557</v>
      </c>
      <c r="E20708" t="b">
        <v>0</v>
      </c>
      <c r="F20708" s="42" t="s">
        <v>11080</v>
      </c>
    </row>
    <row r="20709" spans="1:6" x14ac:dyDescent="0.2">
      <c r="A20709" s="42" t="s">
        <v>6026</v>
      </c>
      <c r="B20709" s="42" t="s">
        <v>8464</v>
      </c>
      <c r="C20709">
        <v>2015</v>
      </c>
      <c r="D20709" s="42" t="s">
        <v>9557</v>
      </c>
      <c r="E20709" t="b">
        <v>0</v>
      </c>
      <c r="F20709" s="42" t="s">
        <v>11080</v>
      </c>
    </row>
    <row r="20710" spans="1:6" x14ac:dyDescent="0.2">
      <c r="A20710" s="42" t="s">
        <v>6026</v>
      </c>
      <c r="B20710" s="42" t="s">
        <v>8464</v>
      </c>
      <c r="C20710">
        <v>2016</v>
      </c>
      <c r="D20710" s="42" t="s">
        <v>8654</v>
      </c>
      <c r="E20710" t="b">
        <v>0</v>
      </c>
      <c r="F20710" s="42" t="s">
        <v>11080</v>
      </c>
    </row>
    <row r="20711" spans="1:6" x14ac:dyDescent="0.2">
      <c r="A20711" s="42" t="s">
        <v>6026</v>
      </c>
      <c r="B20711" s="42" t="s">
        <v>8464</v>
      </c>
      <c r="C20711">
        <v>2017</v>
      </c>
      <c r="D20711" s="42" t="s">
        <v>8654</v>
      </c>
      <c r="E20711" t="b">
        <v>0</v>
      </c>
      <c r="F20711" s="42" t="s">
        <v>11080</v>
      </c>
    </row>
    <row r="20712" spans="1:6" x14ac:dyDescent="0.2">
      <c r="A20712" s="42" t="s">
        <v>6026</v>
      </c>
      <c r="B20712" s="42" t="s">
        <v>8464</v>
      </c>
      <c r="C20712">
        <v>2018</v>
      </c>
      <c r="D20712" s="42" t="s">
        <v>8974</v>
      </c>
      <c r="E20712" t="b">
        <v>0</v>
      </c>
      <c r="F20712" s="42" t="s">
        <v>11080</v>
      </c>
    </row>
    <row r="20713" spans="1:6" x14ac:dyDescent="0.2">
      <c r="A20713" s="42" t="s">
        <v>6026</v>
      </c>
      <c r="B20713" s="42" t="s">
        <v>8464</v>
      </c>
      <c r="C20713">
        <v>2019</v>
      </c>
      <c r="D20713" s="42" t="s">
        <v>9015</v>
      </c>
      <c r="E20713" t="b">
        <v>0</v>
      </c>
      <c r="F20713" s="42" t="s">
        <v>11080</v>
      </c>
    </row>
    <row r="20714" spans="1:6" x14ac:dyDescent="0.2">
      <c r="A20714" s="42" t="s">
        <v>6032</v>
      </c>
      <c r="B20714" s="42" t="s">
        <v>8454</v>
      </c>
      <c r="C20714">
        <v>2010</v>
      </c>
      <c r="D20714" s="42" t="s">
        <v>9085</v>
      </c>
      <c r="E20714" t="b">
        <v>0</v>
      </c>
      <c r="F20714" s="42" t="s">
        <v>10903</v>
      </c>
    </row>
    <row r="20715" spans="1:6" x14ac:dyDescent="0.2">
      <c r="A20715" s="42" t="s">
        <v>6032</v>
      </c>
      <c r="B20715" s="42" t="s">
        <v>8454</v>
      </c>
      <c r="C20715">
        <v>2011</v>
      </c>
      <c r="D20715" s="42" t="s">
        <v>10472</v>
      </c>
      <c r="E20715" t="b">
        <v>0</v>
      </c>
      <c r="F20715" s="42" t="s">
        <v>10903</v>
      </c>
    </row>
    <row r="20716" spans="1:6" x14ac:dyDescent="0.2">
      <c r="A20716" s="42" t="s">
        <v>6032</v>
      </c>
      <c r="B20716" s="42" t="s">
        <v>8454</v>
      </c>
      <c r="C20716">
        <v>2012</v>
      </c>
      <c r="D20716" s="42" t="s">
        <v>9810</v>
      </c>
      <c r="E20716" t="b">
        <v>0</v>
      </c>
      <c r="F20716" s="42" t="s">
        <v>10903</v>
      </c>
    </row>
    <row r="20717" spans="1:6" x14ac:dyDescent="0.2">
      <c r="A20717" s="42" t="s">
        <v>6032</v>
      </c>
      <c r="B20717" s="42" t="s">
        <v>8454</v>
      </c>
      <c r="C20717">
        <v>2013</v>
      </c>
      <c r="D20717" s="42" t="s">
        <v>10904</v>
      </c>
      <c r="E20717" t="b">
        <v>0</v>
      </c>
      <c r="F20717" s="42" t="s">
        <v>10903</v>
      </c>
    </row>
    <row r="20718" spans="1:6" x14ac:dyDescent="0.2">
      <c r="A20718" s="42" t="s">
        <v>6032</v>
      </c>
      <c r="B20718" s="42" t="s">
        <v>8454</v>
      </c>
      <c r="C20718">
        <v>2014</v>
      </c>
      <c r="D20718" s="42" t="s">
        <v>8499</v>
      </c>
      <c r="E20718" t="b">
        <v>0</v>
      </c>
      <c r="F20718" s="42" t="s">
        <v>10903</v>
      </c>
    </row>
    <row r="20719" spans="1:6" x14ac:dyDescent="0.2">
      <c r="A20719" s="42" t="s">
        <v>6032</v>
      </c>
      <c r="B20719" s="42" t="s">
        <v>8454</v>
      </c>
      <c r="C20719">
        <v>2015</v>
      </c>
      <c r="D20719" s="42" t="s">
        <v>10905</v>
      </c>
      <c r="E20719" t="b">
        <v>0</v>
      </c>
      <c r="F20719" s="42" t="s">
        <v>10903</v>
      </c>
    </row>
    <row r="20720" spans="1:6" x14ac:dyDescent="0.2">
      <c r="A20720" s="42" t="s">
        <v>6032</v>
      </c>
      <c r="B20720" s="42" t="s">
        <v>8454</v>
      </c>
      <c r="C20720">
        <v>2016</v>
      </c>
      <c r="D20720" s="42" t="s">
        <v>9682</v>
      </c>
      <c r="E20720" t="b">
        <v>0</v>
      </c>
      <c r="F20720" s="42" t="s">
        <v>10903</v>
      </c>
    </row>
    <row r="20721" spans="1:6" x14ac:dyDescent="0.2">
      <c r="A20721" s="42" t="s">
        <v>6032</v>
      </c>
      <c r="B20721" s="42" t="s">
        <v>8462</v>
      </c>
      <c r="C20721">
        <v>2010</v>
      </c>
      <c r="D20721" s="42" t="s">
        <v>9085</v>
      </c>
      <c r="E20721" t="b">
        <v>0</v>
      </c>
      <c r="F20721" s="42" t="s">
        <v>10903</v>
      </c>
    </row>
    <row r="20722" spans="1:6" x14ac:dyDescent="0.2">
      <c r="A20722" s="42" t="s">
        <v>6032</v>
      </c>
      <c r="B20722" s="42" t="s">
        <v>8462</v>
      </c>
      <c r="C20722">
        <v>2011</v>
      </c>
      <c r="D20722" s="42" t="s">
        <v>10472</v>
      </c>
      <c r="E20722" t="b">
        <v>0</v>
      </c>
      <c r="F20722" s="42" t="s">
        <v>10903</v>
      </c>
    </row>
    <row r="20723" spans="1:6" x14ac:dyDescent="0.2">
      <c r="A20723" s="42" t="s">
        <v>6032</v>
      </c>
      <c r="B20723" s="42" t="s">
        <v>8462</v>
      </c>
      <c r="C20723">
        <v>2012</v>
      </c>
      <c r="D20723" s="42" t="s">
        <v>9810</v>
      </c>
      <c r="E20723" t="b">
        <v>0</v>
      </c>
      <c r="F20723" s="42" t="s">
        <v>10903</v>
      </c>
    </row>
    <row r="20724" spans="1:6" x14ac:dyDescent="0.2">
      <c r="A20724" s="42" t="s">
        <v>6032</v>
      </c>
      <c r="B20724" s="42" t="s">
        <v>8462</v>
      </c>
      <c r="C20724">
        <v>2013</v>
      </c>
      <c r="D20724" s="42" t="s">
        <v>10904</v>
      </c>
      <c r="E20724" t="b">
        <v>0</v>
      </c>
      <c r="F20724" s="42" t="s">
        <v>10903</v>
      </c>
    </row>
    <row r="20725" spans="1:6" x14ac:dyDescent="0.2">
      <c r="A20725" s="42" t="s">
        <v>6032</v>
      </c>
      <c r="B20725" s="42" t="s">
        <v>8462</v>
      </c>
      <c r="C20725">
        <v>2014</v>
      </c>
      <c r="D20725" s="42" t="s">
        <v>8499</v>
      </c>
      <c r="E20725" t="b">
        <v>0</v>
      </c>
      <c r="F20725" s="42" t="s">
        <v>10903</v>
      </c>
    </row>
    <row r="20726" spans="1:6" x14ac:dyDescent="0.2">
      <c r="A20726" s="42" t="s">
        <v>6032</v>
      </c>
      <c r="B20726" s="42" t="s">
        <v>8462</v>
      </c>
      <c r="C20726">
        <v>2015</v>
      </c>
      <c r="D20726" s="42" t="s">
        <v>10905</v>
      </c>
      <c r="E20726" t="b">
        <v>0</v>
      </c>
      <c r="F20726" s="42" t="s">
        <v>10903</v>
      </c>
    </row>
    <row r="20727" spans="1:6" x14ac:dyDescent="0.2">
      <c r="A20727" s="42" t="s">
        <v>6032</v>
      </c>
      <c r="B20727" s="42" t="s">
        <v>8462</v>
      </c>
      <c r="C20727">
        <v>2016</v>
      </c>
      <c r="D20727" s="42" t="s">
        <v>9682</v>
      </c>
      <c r="E20727" t="b">
        <v>0</v>
      </c>
      <c r="F20727" s="42" t="s">
        <v>10903</v>
      </c>
    </row>
    <row r="20728" spans="1:6" x14ac:dyDescent="0.2">
      <c r="A20728" s="42" t="s">
        <v>6032</v>
      </c>
      <c r="B20728" s="42" t="s">
        <v>8464</v>
      </c>
      <c r="C20728">
        <v>2010</v>
      </c>
      <c r="D20728" s="42" t="s">
        <v>8638</v>
      </c>
      <c r="E20728" t="b">
        <v>0</v>
      </c>
      <c r="F20728" s="42" t="s">
        <v>10903</v>
      </c>
    </row>
    <row r="20729" spans="1:6" x14ac:dyDescent="0.2">
      <c r="A20729" s="42" t="s">
        <v>6032</v>
      </c>
      <c r="B20729" s="42" t="s">
        <v>8464</v>
      </c>
      <c r="C20729">
        <v>2011</v>
      </c>
      <c r="D20729" s="42" t="s">
        <v>8638</v>
      </c>
      <c r="E20729" t="b">
        <v>0</v>
      </c>
      <c r="F20729" s="42" t="s">
        <v>10903</v>
      </c>
    </row>
    <row r="20730" spans="1:6" x14ac:dyDescent="0.2">
      <c r="A20730" s="42" t="s">
        <v>6032</v>
      </c>
      <c r="B20730" s="42" t="s">
        <v>8464</v>
      </c>
      <c r="C20730">
        <v>2012</v>
      </c>
      <c r="D20730" s="42" t="s">
        <v>8638</v>
      </c>
      <c r="E20730" t="b">
        <v>0</v>
      </c>
      <c r="F20730" s="42" t="s">
        <v>10903</v>
      </c>
    </row>
    <row r="20731" spans="1:6" x14ac:dyDescent="0.2">
      <c r="A20731" s="42" t="s">
        <v>6032</v>
      </c>
      <c r="B20731" s="42" t="s">
        <v>8464</v>
      </c>
      <c r="C20731">
        <v>2013</v>
      </c>
      <c r="D20731" s="42" t="s">
        <v>8598</v>
      </c>
      <c r="E20731" t="b">
        <v>0</v>
      </c>
      <c r="F20731" s="42" t="s">
        <v>10903</v>
      </c>
    </row>
    <row r="20732" spans="1:6" x14ac:dyDescent="0.2">
      <c r="A20732" s="42" t="s">
        <v>6032</v>
      </c>
      <c r="B20732" s="42" t="s">
        <v>8464</v>
      </c>
      <c r="C20732">
        <v>2014</v>
      </c>
      <c r="D20732" s="42" t="s">
        <v>8598</v>
      </c>
      <c r="E20732" t="b">
        <v>0</v>
      </c>
      <c r="F20732" s="42" t="s">
        <v>10903</v>
      </c>
    </row>
    <row r="20733" spans="1:6" x14ac:dyDescent="0.2">
      <c r="A20733" s="42" t="s">
        <v>6032</v>
      </c>
      <c r="B20733" s="42" t="s">
        <v>8464</v>
      </c>
      <c r="C20733">
        <v>2015</v>
      </c>
      <c r="D20733" s="42" t="s">
        <v>8598</v>
      </c>
      <c r="E20733" t="b">
        <v>0</v>
      </c>
      <c r="F20733" s="42" t="s">
        <v>10903</v>
      </c>
    </row>
    <row r="20734" spans="1:6" x14ac:dyDescent="0.2">
      <c r="A20734" s="42" t="s">
        <v>6032</v>
      </c>
      <c r="B20734" s="42" t="s">
        <v>8464</v>
      </c>
      <c r="C20734">
        <v>2016</v>
      </c>
      <c r="D20734" s="42" t="s">
        <v>8971</v>
      </c>
      <c r="E20734" t="b">
        <v>0</v>
      </c>
      <c r="F20734" s="42" t="s">
        <v>10903</v>
      </c>
    </row>
    <row r="20735" spans="1:6" x14ac:dyDescent="0.2">
      <c r="A20735" s="42" t="s">
        <v>6036</v>
      </c>
      <c r="B20735" s="42" t="s">
        <v>8454</v>
      </c>
      <c r="C20735">
        <v>2013</v>
      </c>
      <c r="D20735" s="42" t="s">
        <v>8973</v>
      </c>
      <c r="E20735" t="b">
        <v>0</v>
      </c>
      <c r="F20735" s="42" t="s">
        <v>11081</v>
      </c>
    </row>
    <row r="20736" spans="1:6" x14ac:dyDescent="0.2">
      <c r="A20736" s="42" t="s">
        <v>6036</v>
      </c>
      <c r="B20736" s="42" t="s">
        <v>8454</v>
      </c>
      <c r="C20736">
        <v>2014</v>
      </c>
      <c r="D20736" s="42" t="s">
        <v>8978</v>
      </c>
      <c r="E20736" t="b">
        <v>0</v>
      </c>
      <c r="F20736" s="42" t="s">
        <v>11081</v>
      </c>
    </row>
    <row r="20737" spans="1:6" x14ac:dyDescent="0.2">
      <c r="A20737" s="42" t="s">
        <v>6036</v>
      </c>
      <c r="B20737" s="42" t="s">
        <v>8454</v>
      </c>
      <c r="C20737">
        <v>2015</v>
      </c>
      <c r="D20737" s="42" t="s">
        <v>9164</v>
      </c>
      <c r="E20737" t="b">
        <v>0</v>
      </c>
      <c r="F20737" s="42" t="s">
        <v>11081</v>
      </c>
    </row>
    <row r="20738" spans="1:6" x14ac:dyDescent="0.2">
      <c r="A20738" s="42" t="s">
        <v>6036</v>
      </c>
      <c r="B20738" s="42" t="s">
        <v>8454</v>
      </c>
      <c r="C20738">
        <v>2016</v>
      </c>
      <c r="D20738" s="42" t="s">
        <v>10882</v>
      </c>
      <c r="E20738" t="b">
        <v>0</v>
      </c>
      <c r="F20738" s="42" t="s">
        <v>11081</v>
      </c>
    </row>
    <row r="20739" spans="1:6" x14ac:dyDescent="0.2">
      <c r="A20739" s="42" t="s">
        <v>6036</v>
      </c>
      <c r="B20739" s="42" t="s">
        <v>8454</v>
      </c>
      <c r="C20739">
        <v>2017</v>
      </c>
      <c r="D20739" s="42" t="s">
        <v>9721</v>
      </c>
      <c r="E20739" t="b">
        <v>0</v>
      </c>
      <c r="F20739" s="42" t="s">
        <v>11081</v>
      </c>
    </row>
    <row r="20740" spans="1:6" x14ac:dyDescent="0.2">
      <c r="A20740" s="42" t="s">
        <v>6036</v>
      </c>
      <c r="B20740" s="42" t="s">
        <v>8454</v>
      </c>
      <c r="C20740">
        <v>2018</v>
      </c>
      <c r="D20740" s="42" t="s">
        <v>9683</v>
      </c>
      <c r="E20740" t="b">
        <v>0</v>
      </c>
      <c r="F20740" s="42" t="s">
        <v>11081</v>
      </c>
    </row>
    <row r="20741" spans="1:6" x14ac:dyDescent="0.2">
      <c r="A20741" s="42" t="s">
        <v>6036</v>
      </c>
      <c r="B20741" s="42" t="s">
        <v>8454</v>
      </c>
      <c r="C20741">
        <v>2019</v>
      </c>
      <c r="D20741" s="42" t="s">
        <v>9902</v>
      </c>
      <c r="E20741" t="b">
        <v>0</v>
      </c>
      <c r="F20741" s="42" t="s">
        <v>11081</v>
      </c>
    </row>
    <row r="20742" spans="1:6" x14ac:dyDescent="0.2">
      <c r="A20742" s="42" t="s">
        <v>6036</v>
      </c>
      <c r="B20742" s="42" t="s">
        <v>8462</v>
      </c>
      <c r="C20742">
        <v>2013</v>
      </c>
      <c r="D20742" s="42" t="s">
        <v>9322</v>
      </c>
      <c r="E20742" t="b">
        <v>0</v>
      </c>
      <c r="F20742" s="42" t="s">
        <v>11081</v>
      </c>
    </row>
    <row r="20743" spans="1:6" x14ac:dyDescent="0.2">
      <c r="A20743" s="42" t="s">
        <v>6036</v>
      </c>
      <c r="B20743" s="42" t="s">
        <v>8462</v>
      </c>
      <c r="C20743">
        <v>2014</v>
      </c>
      <c r="D20743" s="42" t="s">
        <v>8726</v>
      </c>
      <c r="E20743" t="b">
        <v>0</v>
      </c>
      <c r="F20743" s="42" t="s">
        <v>11081</v>
      </c>
    </row>
    <row r="20744" spans="1:6" x14ac:dyDescent="0.2">
      <c r="A20744" s="42" t="s">
        <v>6036</v>
      </c>
      <c r="B20744" s="42" t="s">
        <v>8462</v>
      </c>
      <c r="C20744">
        <v>2015</v>
      </c>
      <c r="D20744" s="42" t="s">
        <v>9164</v>
      </c>
      <c r="E20744" t="b">
        <v>0</v>
      </c>
      <c r="F20744" s="42" t="s">
        <v>11081</v>
      </c>
    </row>
    <row r="20745" spans="1:6" x14ac:dyDescent="0.2">
      <c r="A20745" s="42" t="s">
        <v>6036</v>
      </c>
      <c r="B20745" s="42" t="s">
        <v>8462</v>
      </c>
      <c r="C20745">
        <v>2016</v>
      </c>
      <c r="D20745" s="42" t="s">
        <v>10882</v>
      </c>
      <c r="E20745" t="b">
        <v>0</v>
      </c>
      <c r="F20745" s="42" t="s">
        <v>11081</v>
      </c>
    </row>
    <row r="20746" spans="1:6" x14ac:dyDescent="0.2">
      <c r="A20746" s="42" t="s">
        <v>6036</v>
      </c>
      <c r="B20746" s="42" t="s">
        <v>8462</v>
      </c>
      <c r="C20746">
        <v>2017</v>
      </c>
      <c r="D20746" s="42" t="s">
        <v>9721</v>
      </c>
      <c r="E20746" t="b">
        <v>0</v>
      </c>
      <c r="F20746" s="42" t="s">
        <v>11081</v>
      </c>
    </row>
    <row r="20747" spans="1:6" x14ac:dyDescent="0.2">
      <c r="A20747" s="42" t="s">
        <v>6036</v>
      </c>
      <c r="B20747" s="42" t="s">
        <v>8462</v>
      </c>
      <c r="C20747">
        <v>2018</v>
      </c>
      <c r="D20747" s="42" t="s">
        <v>9683</v>
      </c>
      <c r="E20747" t="b">
        <v>0</v>
      </c>
      <c r="F20747" s="42" t="s">
        <v>11081</v>
      </c>
    </row>
    <row r="20748" spans="1:6" x14ac:dyDescent="0.2">
      <c r="A20748" s="42" t="s">
        <v>6036</v>
      </c>
      <c r="B20748" s="42" t="s">
        <v>8462</v>
      </c>
      <c r="C20748">
        <v>2019</v>
      </c>
      <c r="D20748" s="42" t="s">
        <v>9902</v>
      </c>
      <c r="E20748" t="b">
        <v>0</v>
      </c>
      <c r="F20748" s="42" t="s">
        <v>11081</v>
      </c>
    </row>
    <row r="20749" spans="1:6" x14ac:dyDescent="0.2">
      <c r="A20749" s="42" t="s">
        <v>6036</v>
      </c>
      <c r="B20749" s="42" t="s">
        <v>8464</v>
      </c>
      <c r="C20749">
        <v>2013</v>
      </c>
      <c r="D20749" s="42" t="s">
        <v>9016</v>
      </c>
      <c r="E20749" t="b">
        <v>0</v>
      </c>
      <c r="F20749" s="42" t="s">
        <v>11081</v>
      </c>
    </row>
    <row r="20750" spans="1:6" x14ac:dyDescent="0.2">
      <c r="A20750" s="42" t="s">
        <v>6036</v>
      </c>
      <c r="B20750" s="42" t="s">
        <v>8464</v>
      </c>
      <c r="C20750">
        <v>2014</v>
      </c>
      <c r="D20750" s="42" t="s">
        <v>9016</v>
      </c>
      <c r="E20750" t="b">
        <v>0</v>
      </c>
      <c r="F20750" s="42" t="s">
        <v>11081</v>
      </c>
    </row>
    <row r="20751" spans="1:6" x14ac:dyDescent="0.2">
      <c r="A20751" s="42" t="s">
        <v>6036</v>
      </c>
      <c r="B20751" s="42" t="s">
        <v>8464</v>
      </c>
      <c r="C20751">
        <v>2015</v>
      </c>
      <c r="D20751" s="42" t="s">
        <v>8496</v>
      </c>
      <c r="E20751" t="b">
        <v>0</v>
      </c>
      <c r="F20751" s="42" t="s">
        <v>11081</v>
      </c>
    </row>
    <row r="20752" spans="1:6" x14ac:dyDescent="0.2">
      <c r="A20752" s="42" t="s">
        <v>6036</v>
      </c>
      <c r="B20752" s="42" t="s">
        <v>8464</v>
      </c>
      <c r="C20752">
        <v>2016</v>
      </c>
      <c r="D20752" s="42" t="s">
        <v>9016</v>
      </c>
      <c r="E20752" t="b">
        <v>0</v>
      </c>
      <c r="F20752" s="42" t="s">
        <v>11081</v>
      </c>
    </row>
    <row r="20753" spans="1:6" x14ac:dyDescent="0.2">
      <c r="A20753" s="42" t="s">
        <v>6036</v>
      </c>
      <c r="B20753" s="42" t="s">
        <v>8464</v>
      </c>
      <c r="C20753">
        <v>2017</v>
      </c>
      <c r="D20753" s="42" t="s">
        <v>8964</v>
      </c>
      <c r="E20753" t="b">
        <v>0</v>
      </c>
      <c r="F20753" s="42" t="s">
        <v>11081</v>
      </c>
    </row>
    <row r="20754" spans="1:6" x14ac:dyDescent="0.2">
      <c r="A20754" s="42" t="s">
        <v>6036</v>
      </c>
      <c r="B20754" s="42" t="s">
        <v>8464</v>
      </c>
      <c r="C20754">
        <v>2018</v>
      </c>
      <c r="D20754" s="42" t="s">
        <v>9016</v>
      </c>
      <c r="E20754" t="b">
        <v>0</v>
      </c>
      <c r="F20754" s="42" t="s">
        <v>11081</v>
      </c>
    </row>
    <row r="20755" spans="1:6" x14ac:dyDescent="0.2">
      <c r="A20755" s="42" t="s">
        <v>6036</v>
      </c>
      <c r="B20755" s="42" t="s">
        <v>8464</v>
      </c>
      <c r="C20755">
        <v>2019</v>
      </c>
      <c r="D20755" s="42" t="s">
        <v>8496</v>
      </c>
      <c r="E20755" t="b">
        <v>0</v>
      </c>
      <c r="F20755" s="42" t="s">
        <v>11081</v>
      </c>
    </row>
    <row r="20756" spans="1:6" x14ac:dyDescent="0.2">
      <c r="A20756" s="42" t="s">
        <v>6038</v>
      </c>
      <c r="B20756" s="42" t="s">
        <v>8454</v>
      </c>
      <c r="C20756">
        <v>2013</v>
      </c>
      <c r="D20756" s="42" t="s">
        <v>9206</v>
      </c>
      <c r="E20756" t="b">
        <v>0</v>
      </c>
      <c r="F20756" s="42" t="s">
        <v>10906</v>
      </c>
    </row>
    <row r="20757" spans="1:6" x14ac:dyDescent="0.2">
      <c r="A20757" s="42" t="s">
        <v>6038</v>
      </c>
      <c r="B20757" s="42" t="s">
        <v>8454</v>
      </c>
      <c r="C20757">
        <v>2014</v>
      </c>
      <c r="D20757" s="42" t="s">
        <v>9193</v>
      </c>
      <c r="E20757" t="b">
        <v>0</v>
      </c>
      <c r="F20757" s="42" t="s">
        <v>10906</v>
      </c>
    </row>
    <row r="20758" spans="1:6" x14ac:dyDescent="0.2">
      <c r="A20758" s="42" t="s">
        <v>6038</v>
      </c>
      <c r="B20758" s="42" t="s">
        <v>8454</v>
      </c>
      <c r="C20758">
        <v>2015</v>
      </c>
      <c r="D20758" s="42" t="s">
        <v>9001</v>
      </c>
      <c r="E20758" t="b">
        <v>0</v>
      </c>
      <c r="F20758" s="42" t="s">
        <v>10906</v>
      </c>
    </row>
    <row r="20759" spans="1:6" x14ac:dyDescent="0.2">
      <c r="A20759" s="42" t="s">
        <v>6038</v>
      </c>
      <c r="B20759" s="42" t="s">
        <v>8454</v>
      </c>
      <c r="C20759">
        <v>2016</v>
      </c>
      <c r="D20759" s="42" t="s">
        <v>10377</v>
      </c>
      <c r="E20759" t="b">
        <v>0</v>
      </c>
      <c r="F20759" s="42" t="s">
        <v>10906</v>
      </c>
    </row>
    <row r="20760" spans="1:6" x14ac:dyDescent="0.2">
      <c r="A20760" s="42" t="s">
        <v>6038</v>
      </c>
      <c r="B20760" s="42" t="s">
        <v>8454</v>
      </c>
      <c r="C20760">
        <v>2017</v>
      </c>
      <c r="D20760" s="42" t="s">
        <v>8672</v>
      </c>
      <c r="E20760" t="b">
        <v>0</v>
      </c>
      <c r="F20760" s="42" t="s">
        <v>10906</v>
      </c>
    </row>
    <row r="20761" spans="1:6" x14ac:dyDescent="0.2">
      <c r="A20761" s="42" t="s">
        <v>6038</v>
      </c>
      <c r="B20761" s="42" t="s">
        <v>8454</v>
      </c>
      <c r="C20761">
        <v>2018</v>
      </c>
      <c r="D20761" s="42" t="s">
        <v>9101</v>
      </c>
      <c r="E20761" t="b">
        <v>0</v>
      </c>
      <c r="F20761" s="42" t="s">
        <v>10906</v>
      </c>
    </row>
    <row r="20762" spans="1:6" x14ac:dyDescent="0.2">
      <c r="A20762" s="42" t="s">
        <v>6038</v>
      </c>
      <c r="B20762" s="42" t="s">
        <v>8454</v>
      </c>
      <c r="C20762">
        <v>2019</v>
      </c>
      <c r="D20762" s="42" t="s">
        <v>9006</v>
      </c>
      <c r="E20762" t="b">
        <v>0</v>
      </c>
      <c r="F20762" s="42" t="s">
        <v>10906</v>
      </c>
    </row>
    <row r="20763" spans="1:6" x14ac:dyDescent="0.2">
      <c r="A20763" s="42" t="s">
        <v>6038</v>
      </c>
      <c r="B20763" s="42" t="s">
        <v>8462</v>
      </c>
      <c r="C20763">
        <v>2013</v>
      </c>
      <c r="D20763" s="42" t="s">
        <v>8513</v>
      </c>
      <c r="E20763" t="b">
        <v>0</v>
      </c>
      <c r="F20763" s="42" t="s">
        <v>10906</v>
      </c>
    </row>
    <row r="20764" spans="1:6" x14ac:dyDescent="0.2">
      <c r="A20764" s="42" t="s">
        <v>6038</v>
      </c>
      <c r="B20764" s="42" t="s">
        <v>8462</v>
      </c>
      <c r="C20764">
        <v>2014</v>
      </c>
      <c r="D20764" s="42" t="s">
        <v>9193</v>
      </c>
      <c r="E20764" t="b">
        <v>0</v>
      </c>
      <c r="F20764" s="42" t="s">
        <v>10906</v>
      </c>
    </row>
    <row r="20765" spans="1:6" x14ac:dyDescent="0.2">
      <c r="A20765" s="42" t="s">
        <v>6038</v>
      </c>
      <c r="B20765" s="42" t="s">
        <v>8462</v>
      </c>
      <c r="C20765">
        <v>2015</v>
      </c>
      <c r="D20765" s="42" t="s">
        <v>8530</v>
      </c>
      <c r="E20765" t="b">
        <v>0</v>
      </c>
      <c r="F20765" s="42" t="s">
        <v>10906</v>
      </c>
    </row>
    <row r="20766" spans="1:6" x14ac:dyDescent="0.2">
      <c r="A20766" s="42" t="s">
        <v>6038</v>
      </c>
      <c r="B20766" s="42" t="s">
        <v>8462</v>
      </c>
      <c r="C20766">
        <v>2016</v>
      </c>
      <c r="D20766" s="42" t="s">
        <v>10377</v>
      </c>
      <c r="E20766" t="b">
        <v>0</v>
      </c>
      <c r="F20766" s="42" t="s">
        <v>10906</v>
      </c>
    </row>
    <row r="20767" spans="1:6" x14ac:dyDescent="0.2">
      <c r="A20767" s="42" t="s">
        <v>6038</v>
      </c>
      <c r="B20767" s="42" t="s">
        <v>8462</v>
      </c>
      <c r="C20767">
        <v>2017</v>
      </c>
      <c r="D20767" s="42" t="s">
        <v>8672</v>
      </c>
      <c r="E20767" t="b">
        <v>0</v>
      </c>
      <c r="F20767" s="42" t="s">
        <v>10906</v>
      </c>
    </row>
    <row r="20768" spans="1:6" x14ac:dyDescent="0.2">
      <c r="A20768" s="42" t="s">
        <v>6038</v>
      </c>
      <c r="B20768" s="42" t="s">
        <v>8462</v>
      </c>
      <c r="C20768">
        <v>2018</v>
      </c>
      <c r="D20768" s="42" t="s">
        <v>9101</v>
      </c>
      <c r="E20768" t="b">
        <v>0</v>
      </c>
      <c r="F20768" s="42" t="s">
        <v>10906</v>
      </c>
    </row>
    <row r="20769" spans="1:6" x14ac:dyDescent="0.2">
      <c r="A20769" s="42" t="s">
        <v>6038</v>
      </c>
      <c r="B20769" s="42" t="s">
        <v>8462</v>
      </c>
      <c r="C20769">
        <v>2019</v>
      </c>
      <c r="D20769" s="42" t="s">
        <v>9136</v>
      </c>
      <c r="E20769" t="b">
        <v>0</v>
      </c>
      <c r="F20769" s="42" t="s">
        <v>10906</v>
      </c>
    </row>
    <row r="20770" spans="1:6" x14ac:dyDescent="0.2">
      <c r="A20770" s="42" t="s">
        <v>6038</v>
      </c>
      <c r="B20770" s="42" t="s">
        <v>8464</v>
      </c>
      <c r="C20770">
        <v>2013</v>
      </c>
      <c r="D20770" s="42" t="s">
        <v>9171</v>
      </c>
      <c r="E20770" t="b">
        <v>0</v>
      </c>
      <c r="F20770" s="42" t="s">
        <v>10906</v>
      </c>
    </row>
    <row r="20771" spans="1:6" x14ac:dyDescent="0.2">
      <c r="A20771" s="42" t="s">
        <v>6038</v>
      </c>
      <c r="B20771" s="42" t="s">
        <v>8464</v>
      </c>
      <c r="C20771">
        <v>2014</v>
      </c>
      <c r="D20771" s="42" t="s">
        <v>9172</v>
      </c>
      <c r="E20771" t="b">
        <v>0</v>
      </c>
      <c r="F20771" s="42" t="s">
        <v>10906</v>
      </c>
    </row>
    <row r="20772" spans="1:6" x14ac:dyDescent="0.2">
      <c r="A20772" s="42" t="s">
        <v>6038</v>
      </c>
      <c r="B20772" s="42" t="s">
        <v>8464</v>
      </c>
      <c r="C20772">
        <v>2015</v>
      </c>
      <c r="D20772" s="42" t="s">
        <v>9168</v>
      </c>
      <c r="E20772" t="b">
        <v>0</v>
      </c>
      <c r="F20772" s="42" t="s">
        <v>10906</v>
      </c>
    </row>
    <row r="20773" spans="1:6" x14ac:dyDescent="0.2">
      <c r="A20773" s="42" t="s">
        <v>6038</v>
      </c>
      <c r="B20773" s="42" t="s">
        <v>8464</v>
      </c>
      <c r="C20773">
        <v>2016</v>
      </c>
      <c r="D20773" s="42" t="s">
        <v>9135</v>
      </c>
      <c r="E20773" t="b">
        <v>0</v>
      </c>
      <c r="F20773" s="42" t="s">
        <v>10906</v>
      </c>
    </row>
    <row r="20774" spans="1:6" x14ac:dyDescent="0.2">
      <c r="A20774" s="42" t="s">
        <v>6038</v>
      </c>
      <c r="B20774" s="42" t="s">
        <v>8464</v>
      </c>
      <c r="C20774">
        <v>2017</v>
      </c>
      <c r="D20774" s="42" t="s">
        <v>8594</v>
      </c>
      <c r="E20774" t="b">
        <v>0</v>
      </c>
      <c r="F20774" s="42" t="s">
        <v>10906</v>
      </c>
    </row>
    <row r="20775" spans="1:6" x14ac:dyDescent="0.2">
      <c r="A20775" s="42" t="s">
        <v>6038</v>
      </c>
      <c r="B20775" s="42" t="s">
        <v>8464</v>
      </c>
      <c r="C20775">
        <v>2018</v>
      </c>
      <c r="D20775" s="42" t="s">
        <v>9125</v>
      </c>
      <c r="E20775" t="b">
        <v>0</v>
      </c>
      <c r="F20775" s="42" t="s">
        <v>10906</v>
      </c>
    </row>
    <row r="20776" spans="1:6" x14ac:dyDescent="0.2">
      <c r="A20776" s="42" t="s">
        <v>6038</v>
      </c>
      <c r="B20776" s="42" t="s">
        <v>8464</v>
      </c>
      <c r="C20776">
        <v>2019</v>
      </c>
      <c r="D20776" s="42" t="s">
        <v>8552</v>
      </c>
      <c r="E20776" t="b">
        <v>0</v>
      </c>
      <c r="F20776" s="42" t="s">
        <v>10906</v>
      </c>
    </row>
    <row r="20777" spans="1:6" x14ac:dyDescent="0.2">
      <c r="A20777" s="42" t="s">
        <v>6040</v>
      </c>
      <c r="B20777" s="42" t="s">
        <v>8454</v>
      </c>
      <c r="C20777">
        <v>2013</v>
      </c>
      <c r="D20777" s="42" t="s">
        <v>9206</v>
      </c>
      <c r="E20777" t="b">
        <v>0</v>
      </c>
      <c r="F20777" s="42" t="s">
        <v>10906</v>
      </c>
    </row>
    <row r="20778" spans="1:6" x14ac:dyDescent="0.2">
      <c r="A20778" s="42" t="s">
        <v>6040</v>
      </c>
      <c r="B20778" s="42" t="s">
        <v>8454</v>
      </c>
      <c r="C20778">
        <v>2014</v>
      </c>
      <c r="D20778" s="42" t="s">
        <v>9193</v>
      </c>
      <c r="E20778" t="b">
        <v>0</v>
      </c>
      <c r="F20778" s="42" t="s">
        <v>10906</v>
      </c>
    </row>
    <row r="20779" spans="1:6" x14ac:dyDescent="0.2">
      <c r="A20779" s="42" t="s">
        <v>6040</v>
      </c>
      <c r="B20779" s="42" t="s">
        <v>8454</v>
      </c>
      <c r="C20779">
        <v>2015</v>
      </c>
      <c r="D20779" s="42" t="s">
        <v>9001</v>
      </c>
      <c r="E20779" t="b">
        <v>0</v>
      </c>
      <c r="F20779" s="42" t="s">
        <v>10906</v>
      </c>
    </row>
    <row r="20780" spans="1:6" x14ac:dyDescent="0.2">
      <c r="A20780" s="42" t="s">
        <v>6040</v>
      </c>
      <c r="B20780" s="42" t="s">
        <v>8454</v>
      </c>
      <c r="C20780">
        <v>2016</v>
      </c>
      <c r="D20780" s="42" t="s">
        <v>10377</v>
      </c>
      <c r="E20780" t="b">
        <v>0</v>
      </c>
      <c r="F20780" s="42" t="s">
        <v>10906</v>
      </c>
    </row>
    <row r="20781" spans="1:6" x14ac:dyDescent="0.2">
      <c r="A20781" s="42" t="s">
        <v>6040</v>
      </c>
      <c r="B20781" s="42" t="s">
        <v>8454</v>
      </c>
      <c r="C20781">
        <v>2017</v>
      </c>
      <c r="D20781" s="42" t="s">
        <v>8672</v>
      </c>
      <c r="E20781" t="b">
        <v>0</v>
      </c>
      <c r="F20781" s="42" t="s">
        <v>10906</v>
      </c>
    </row>
    <row r="20782" spans="1:6" x14ac:dyDescent="0.2">
      <c r="A20782" s="42" t="s">
        <v>6040</v>
      </c>
      <c r="B20782" s="42" t="s">
        <v>8454</v>
      </c>
      <c r="C20782">
        <v>2018</v>
      </c>
      <c r="D20782" s="42" t="s">
        <v>9101</v>
      </c>
      <c r="E20782" t="b">
        <v>0</v>
      </c>
      <c r="F20782" s="42" t="s">
        <v>10906</v>
      </c>
    </row>
    <row r="20783" spans="1:6" x14ac:dyDescent="0.2">
      <c r="A20783" s="42" t="s">
        <v>6040</v>
      </c>
      <c r="B20783" s="42" t="s">
        <v>8454</v>
      </c>
      <c r="C20783">
        <v>2019</v>
      </c>
      <c r="D20783" s="42" t="s">
        <v>9006</v>
      </c>
      <c r="E20783" t="b">
        <v>0</v>
      </c>
      <c r="F20783" s="42" t="s">
        <v>10906</v>
      </c>
    </row>
    <row r="20784" spans="1:6" x14ac:dyDescent="0.2">
      <c r="A20784" s="42" t="s">
        <v>6040</v>
      </c>
      <c r="B20784" s="42" t="s">
        <v>8462</v>
      </c>
      <c r="C20784">
        <v>2013</v>
      </c>
      <c r="D20784" s="42" t="s">
        <v>8513</v>
      </c>
      <c r="E20784" t="b">
        <v>0</v>
      </c>
      <c r="F20784" s="42" t="s">
        <v>10906</v>
      </c>
    </row>
    <row r="20785" spans="1:6" x14ac:dyDescent="0.2">
      <c r="A20785" s="42" t="s">
        <v>6040</v>
      </c>
      <c r="B20785" s="42" t="s">
        <v>8462</v>
      </c>
      <c r="C20785">
        <v>2014</v>
      </c>
      <c r="D20785" s="42" t="s">
        <v>9193</v>
      </c>
      <c r="E20785" t="b">
        <v>0</v>
      </c>
      <c r="F20785" s="42" t="s">
        <v>10906</v>
      </c>
    </row>
    <row r="20786" spans="1:6" x14ac:dyDescent="0.2">
      <c r="A20786" s="42" t="s">
        <v>6040</v>
      </c>
      <c r="B20786" s="42" t="s">
        <v>8462</v>
      </c>
      <c r="C20786">
        <v>2015</v>
      </c>
      <c r="D20786" s="42" t="s">
        <v>8530</v>
      </c>
      <c r="E20786" t="b">
        <v>0</v>
      </c>
      <c r="F20786" s="42" t="s">
        <v>10906</v>
      </c>
    </row>
    <row r="20787" spans="1:6" x14ac:dyDescent="0.2">
      <c r="A20787" s="42" t="s">
        <v>6040</v>
      </c>
      <c r="B20787" s="42" t="s">
        <v>8462</v>
      </c>
      <c r="C20787">
        <v>2016</v>
      </c>
      <c r="D20787" s="42" t="s">
        <v>10377</v>
      </c>
      <c r="E20787" t="b">
        <v>0</v>
      </c>
      <c r="F20787" s="42" t="s">
        <v>10906</v>
      </c>
    </row>
    <row r="20788" spans="1:6" x14ac:dyDescent="0.2">
      <c r="A20788" s="42" t="s">
        <v>6040</v>
      </c>
      <c r="B20788" s="42" t="s">
        <v>8462</v>
      </c>
      <c r="C20788">
        <v>2017</v>
      </c>
      <c r="D20788" s="42" t="s">
        <v>8672</v>
      </c>
      <c r="E20788" t="b">
        <v>0</v>
      </c>
      <c r="F20788" s="42" t="s">
        <v>10906</v>
      </c>
    </row>
    <row r="20789" spans="1:6" x14ac:dyDescent="0.2">
      <c r="A20789" s="42" t="s">
        <v>6040</v>
      </c>
      <c r="B20789" s="42" t="s">
        <v>8462</v>
      </c>
      <c r="C20789">
        <v>2018</v>
      </c>
      <c r="D20789" s="42" t="s">
        <v>9101</v>
      </c>
      <c r="E20789" t="b">
        <v>0</v>
      </c>
      <c r="F20789" s="42" t="s">
        <v>10906</v>
      </c>
    </row>
    <row r="20790" spans="1:6" x14ac:dyDescent="0.2">
      <c r="A20790" s="42" t="s">
        <v>6040</v>
      </c>
      <c r="B20790" s="42" t="s">
        <v>8462</v>
      </c>
      <c r="C20790">
        <v>2019</v>
      </c>
      <c r="D20790" s="42" t="s">
        <v>9136</v>
      </c>
      <c r="E20790" t="b">
        <v>0</v>
      </c>
      <c r="F20790" s="42" t="s">
        <v>10906</v>
      </c>
    </row>
    <row r="20791" spans="1:6" x14ac:dyDescent="0.2">
      <c r="A20791" s="42" t="s">
        <v>6040</v>
      </c>
      <c r="B20791" s="42" t="s">
        <v>8464</v>
      </c>
      <c r="C20791">
        <v>2013</v>
      </c>
      <c r="D20791" s="42" t="s">
        <v>9171</v>
      </c>
      <c r="E20791" t="b">
        <v>0</v>
      </c>
      <c r="F20791" s="42" t="s">
        <v>10906</v>
      </c>
    </row>
    <row r="20792" spans="1:6" x14ac:dyDescent="0.2">
      <c r="A20792" s="42" t="s">
        <v>6040</v>
      </c>
      <c r="B20792" s="42" t="s">
        <v>8464</v>
      </c>
      <c r="C20792">
        <v>2014</v>
      </c>
      <c r="D20792" s="42" t="s">
        <v>9172</v>
      </c>
      <c r="E20792" t="b">
        <v>0</v>
      </c>
      <c r="F20792" s="42" t="s">
        <v>10906</v>
      </c>
    </row>
    <row r="20793" spans="1:6" x14ac:dyDescent="0.2">
      <c r="A20793" s="42" t="s">
        <v>6040</v>
      </c>
      <c r="B20793" s="42" t="s">
        <v>8464</v>
      </c>
      <c r="C20793">
        <v>2015</v>
      </c>
      <c r="D20793" s="42" t="s">
        <v>9168</v>
      </c>
      <c r="E20793" t="b">
        <v>0</v>
      </c>
      <c r="F20793" s="42" t="s">
        <v>10906</v>
      </c>
    </row>
    <row r="20794" spans="1:6" x14ac:dyDescent="0.2">
      <c r="A20794" s="42" t="s">
        <v>6040</v>
      </c>
      <c r="B20794" s="42" t="s">
        <v>8464</v>
      </c>
      <c r="C20794">
        <v>2016</v>
      </c>
      <c r="D20794" s="42" t="s">
        <v>9135</v>
      </c>
      <c r="E20794" t="b">
        <v>0</v>
      </c>
      <c r="F20794" s="42" t="s">
        <v>10906</v>
      </c>
    </row>
    <row r="20795" spans="1:6" x14ac:dyDescent="0.2">
      <c r="A20795" s="42" t="s">
        <v>6040</v>
      </c>
      <c r="B20795" s="42" t="s">
        <v>8464</v>
      </c>
      <c r="C20795">
        <v>2017</v>
      </c>
      <c r="D20795" s="42" t="s">
        <v>8594</v>
      </c>
      <c r="E20795" t="b">
        <v>0</v>
      </c>
      <c r="F20795" s="42" t="s">
        <v>10906</v>
      </c>
    </row>
    <row r="20796" spans="1:6" x14ac:dyDescent="0.2">
      <c r="A20796" s="42" t="s">
        <v>6040</v>
      </c>
      <c r="B20796" s="42" t="s">
        <v>8464</v>
      </c>
      <c r="C20796">
        <v>2018</v>
      </c>
      <c r="D20796" s="42" t="s">
        <v>9125</v>
      </c>
      <c r="E20796" t="b">
        <v>0</v>
      </c>
      <c r="F20796" s="42" t="s">
        <v>10906</v>
      </c>
    </row>
    <row r="20797" spans="1:6" x14ac:dyDescent="0.2">
      <c r="A20797" s="42" t="s">
        <v>6040</v>
      </c>
      <c r="B20797" s="42" t="s">
        <v>8464</v>
      </c>
      <c r="C20797">
        <v>2019</v>
      </c>
      <c r="D20797" s="42" t="s">
        <v>8552</v>
      </c>
      <c r="E20797" t="b">
        <v>0</v>
      </c>
      <c r="F20797" s="42" t="s">
        <v>10906</v>
      </c>
    </row>
    <row r="20798" spans="1:6" x14ac:dyDescent="0.2">
      <c r="A20798" s="42" t="s">
        <v>6042</v>
      </c>
      <c r="B20798" s="42" t="s">
        <v>8454</v>
      </c>
      <c r="C20798">
        <v>2012</v>
      </c>
      <c r="D20798" s="42" t="s">
        <v>8513</v>
      </c>
      <c r="E20798" t="b">
        <v>0</v>
      </c>
      <c r="F20798" s="42" t="s">
        <v>11009</v>
      </c>
    </row>
    <row r="20799" spans="1:6" x14ac:dyDescent="0.2">
      <c r="A20799" s="42" t="s">
        <v>6042</v>
      </c>
      <c r="B20799" s="42" t="s">
        <v>8454</v>
      </c>
      <c r="C20799">
        <v>2013</v>
      </c>
      <c r="D20799" s="42" t="s">
        <v>9375</v>
      </c>
      <c r="E20799" t="b">
        <v>0</v>
      </c>
      <c r="F20799" s="42" t="s">
        <v>11009</v>
      </c>
    </row>
    <row r="20800" spans="1:6" x14ac:dyDescent="0.2">
      <c r="A20800" s="42" t="s">
        <v>6042</v>
      </c>
      <c r="B20800" s="42" t="s">
        <v>8454</v>
      </c>
      <c r="C20800">
        <v>2014</v>
      </c>
      <c r="D20800" s="42" t="s">
        <v>11010</v>
      </c>
      <c r="E20800" t="b">
        <v>0</v>
      </c>
      <c r="F20800" s="42" t="s">
        <v>11009</v>
      </c>
    </row>
    <row r="20801" spans="1:6" x14ac:dyDescent="0.2">
      <c r="A20801" s="42" t="s">
        <v>6042</v>
      </c>
      <c r="B20801" s="42" t="s">
        <v>8454</v>
      </c>
      <c r="C20801">
        <v>2015</v>
      </c>
      <c r="D20801" s="42" t="s">
        <v>8822</v>
      </c>
      <c r="E20801" t="b">
        <v>0</v>
      </c>
      <c r="F20801" s="42" t="s">
        <v>11009</v>
      </c>
    </row>
    <row r="20802" spans="1:6" x14ac:dyDescent="0.2">
      <c r="A20802" s="42" t="s">
        <v>6042</v>
      </c>
      <c r="B20802" s="42" t="s">
        <v>8454</v>
      </c>
      <c r="C20802">
        <v>2016</v>
      </c>
      <c r="D20802" s="42" t="s">
        <v>8675</v>
      </c>
      <c r="E20802" t="b">
        <v>0</v>
      </c>
      <c r="F20802" s="42" t="s">
        <v>11009</v>
      </c>
    </row>
    <row r="20803" spans="1:6" x14ac:dyDescent="0.2">
      <c r="A20803" s="42" t="s">
        <v>6042</v>
      </c>
      <c r="B20803" s="42" t="s">
        <v>8454</v>
      </c>
      <c r="C20803">
        <v>2017</v>
      </c>
      <c r="D20803" s="42" t="s">
        <v>8677</v>
      </c>
      <c r="E20803" t="b">
        <v>0</v>
      </c>
      <c r="F20803" s="42" t="s">
        <v>11009</v>
      </c>
    </row>
    <row r="20804" spans="1:6" x14ac:dyDescent="0.2">
      <c r="A20804" s="42" t="s">
        <v>6042</v>
      </c>
      <c r="B20804" s="42" t="s">
        <v>8454</v>
      </c>
      <c r="C20804">
        <v>2018</v>
      </c>
      <c r="D20804" s="42" t="s">
        <v>8499</v>
      </c>
      <c r="E20804" t="b">
        <v>0</v>
      </c>
      <c r="F20804" s="42" t="s">
        <v>11009</v>
      </c>
    </row>
    <row r="20805" spans="1:6" x14ac:dyDescent="0.2">
      <c r="A20805" s="42" t="s">
        <v>6042</v>
      </c>
      <c r="B20805" s="42" t="s">
        <v>8462</v>
      </c>
      <c r="C20805">
        <v>2012</v>
      </c>
      <c r="D20805" s="42" t="s">
        <v>8513</v>
      </c>
      <c r="E20805" t="b">
        <v>0</v>
      </c>
      <c r="F20805" s="42" t="s">
        <v>11009</v>
      </c>
    </row>
    <row r="20806" spans="1:6" x14ac:dyDescent="0.2">
      <c r="A20806" s="42" t="s">
        <v>6042</v>
      </c>
      <c r="B20806" s="42" t="s">
        <v>8462</v>
      </c>
      <c r="C20806">
        <v>2013</v>
      </c>
      <c r="D20806" s="42" t="s">
        <v>9375</v>
      </c>
      <c r="E20806" t="b">
        <v>0</v>
      </c>
      <c r="F20806" s="42" t="s">
        <v>11009</v>
      </c>
    </row>
    <row r="20807" spans="1:6" x14ac:dyDescent="0.2">
      <c r="A20807" s="42" t="s">
        <v>6042</v>
      </c>
      <c r="B20807" s="42" t="s">
        <v>8462</v>
      </c>
      <c r="C20807">
        <v>2014</v>
      </c>
      <c r="D20807" s="42" t="s">
        <v>11010</v>
      </c>
      <c r="E20807" t="b">
        <v>0</v>
      </c>
      <c r="F20807" s="42" t="s">
        <v>11009</v>
      </c>
    </row>
    <row r="20808" spans="1:6" x14ac:dyDescent="0.2">
      <c r="A20808" s="42" t="s">
        <v>6042</v>
      </c>
      <c r="B20808" s="42" t="s">
        <v>8462</v>
      </c>
      <c r="C20808">
        <v>2015</v>
      </c>
      <c r="D20808" s="42" t="s">
        <v>8822</v>
      </c>
      <c r="E20808" t="b">
        <v>0</v>
      </c>
      <c r="F20808" s="42" t="s">
        <v>11009</v>
      </c>
    </row>
    <row r="20809" spans="1:6" x14ac:dyDescent="0.2">
      <c r="A20809" s="42" t="s">
        <v>6042</v>
      </c>
      <c r="B20809" s="42" t="s">
        <v>8462</v>
      </c>
      <c r="C20809">
        <v>2016</v>
      </c>
      <c r="D20809" s="42" t="s">
        <v>8675</v>
      </c>
      <c r="E20809" t="b">
        <v>0</v>
      </c>
      <c r="F20809" s="42" t="s">
        <v>11009</v>
      </c>
    </row>
    <row r="20810" spans="1:6" x14ac:dyDescent="0.2">
      <c r="A20810" s="42" t="s">
        <v>6042</v>
      </c>
      <c r="B20810" s="42" t="s">
        <v>8462</v>
      </c>
      <c r="C20810">
        <v>2017</v>
      </c>
      <c r="D20810" s="42" t="s">
        <v>8677</v>
      </c>
      <c r="E20810" t="b">
        <v>0</v>
      </c>
      <c r="F20810" s="42" t="s">
        <v>11009</v>
      </c>
    </row>
    <row r="20811" spans="1:6" x14ac:dyDescent="0.2">
      <c r="A20811" s="42" t="s">
        <v>6042</v>
      </c>
      <c r="B20811" s="42" t="s">
        <v>8462</v>
      </c>
      <c r="C20811">
        <v>2018</v>
      </c>
      <c r="D20811" s="42" t="s">
        <v>8499</v>
      </c>
      <c r="E20811" t="b">
        <v>0</v>
      </c>
      <c r="F20811" s="42" t="s">
        <v>11009</v>
      </c>
    </row>
    <row r="20812" spans="1:6" x14ac:dyDescent="0.2">
      <c r="A20812" s="42" t="s">
        <v>6042</v>
      </c>
      <c r="B20812" s="42" t="s">
        <v>8464</v>
      </c>
      <c r="C20812">
        <v>2012</v>
      </c>
      <c r="D20812" s="42" t="s">
        <v>8496</v>
      </c>
      <c r="E20812" t="b">
        <v>0</v>
      </c>
      <c r="F20812" s="42" t="s">
        <v>11009</v>
      </c>
    </row>
    <row r="20813" spans="1:6" x14ac:dyDescent="0.2">
      <c r="A20813" s="42" t="s">
        <v>6042</v>
      </c>
      <c r="B20813" s="42" t="s">
        <v>8464</v>
      </c>
      <c r="C20813">
        <v>2013</v>
      </c>
      <c r="D20813" s="42" t="s">
        <v>8496</v>
      </c>
      <c r="E20813" t="b">
        <v>0</v>
      </c>
      <c r="F20813" s="42" t="s">
        <v>11009</v>
      </c>
    </row>
    <row r="20814" spans="1:6" x14ac:dyDescent="0.2">
      <c r="A20814" s="42" t="s">
        <v>6042</v>
      </c>
      <c r="B20814" s="42" t="s">
        <v>8464</v>
      </c>
      <c r="C20814">
        <v>2014</v>
      </c>
      <c r="D20814" s="42" t="s">
        <v>8496</v>
      </c>
      <c r="E20814" t="b">
        <v>0</v>
      </c>
      <c r="F20814" s="42" t="s">
        <v>11009</v>
      </c>
    </row>
    <row r="20815" spans="1:6" x14ac:dyDescent="0.2">
      <c r="A20815" s="42" t="s">
        <v>6042</v>
      </c>
      <c r="B20815" s="42" t="s">
        <v>8464</v>
      </c>
      <c r="C20815">
        <v>2015</v>
      </c>
      <c r="D20815" s="42" t="s">
        <v>8496</v>
      </c>
      <c r="E20815" t="b">
        <v>0</v>
      </c>
      <c r="F20815" s="42" t="s">
        <v>11009</v>
      </c>
    </row>
    <row r="20816" spans="1:6" x14ac:dyDescent="0.2">
      <c r="A20816" s="42" t="s">
        <v>6042</v>
      </c>
      <c r="B20816" s="42" t="s">
        <v>8464</v>
      </c>
      <c r="C20816">
        <v>2016</v>
      </c>
      <c r="D20816" s="42" t="s">
        <v>8496</v>
      </c>
      <c r="E20816" t="b">
        <v>0</v>
      </c>
      <c r="F20816" s="42" t="s">
        <v>11009</v>
      </c>
    </row>
    <row r="20817" spans="1:6" x14ac:dyDescent="0.2">
      <c r="A20817" s="42" t="s">
        <v>6042</v>
      </c>
      <c r="B20817" s="42" t="s">
        <v>8464</v>
      </c>
      <c r="C20817">
        <v>2017</v>
      </c>
      <c r="D20817" s="42" t="s">
        <v>8496</v>
      </c>
      <c r="E20817" t="b">
        <v>0</v>
      </c>
      <c r="F20817" s="42" t="s">
        <v>11009</v>
      </c>
    </row>
    <row r="20818" spans="1:6" x14ac:dyDescent="0.2">
      <c r="A20818" s="42" t="s">
        <v>6042</v>
      </c>
      <c r="B20818" s="42" t="s">
        <v>8464</v>
      </c>
      <c r="C20818">
        <v>2018</v>
      </c>
      <c r="D20818" s="42" t="s">
        <v>8482</v>
      </c>
      <c r="E20818" t="b">
        <v>0</v>
      </c>
      <c r="F20818" s="42" t="s">
        <v>11009</v>
      </c>
    </row>
    <row r="20819" spans="1:6" x14ac:dyDescent="0.2">
      <c r="A20819" s="42" t="s">
        <v>6044</v>
      </c>
      <c r="B20819" s="42" t="s">
        <v>8454</v>
      </c>
      <c r="C20819">
        <v>2013</v>
      </c>
      <c r="D20819" s="42" t="s">
        <v>8679</v>
      </c>
      <c r="E20819" t="b">
        <v>0</v>
      </c>
      <c r="F20819" s="42" t="s">
        <v>10911</v>
      </c>
    </row>
    <row r="20820" spans="1:6" x14ac:dyDescent="0.2">
      <c r="A20820" s="42" t="s">
        <v>6044</v>
      </c>
      <c r="B20820" s="42" t="s">
        <v>8454</v>
      </c>
      <c r="C20820">
        <v>2014</v>
      </c>
      <c r="D20820" s="42" t="s">
        <v>8679</v>
      </c>
      <c r="E20820" t="b">
        <v>0</v>
      </c>
      <c r="F20820" s="42" t="s">
        <v>10911</v>
      </c>
    </row>
    <row r="20821" spans="1:6" x14ac:dyDescent="0.2">
      <c r="A20821" s="42" t="s">
        <v>6044</v>
      </c>
      <c r="B20821" s="42" t="s">
        <v>8454</v>
      </c>
      <c r="C20821">
        <v>2015</v>
      </c>
      <c r="D20821" s="42" t="s">
        <v>8679</v>
      </c>
      <c r="E20821" t="b">
        <v>0</v>
      </c>
      <c r="F20821" s="42" t="s">
        <v>10911</v>
      </c>
    </row>
    <row r="20822" spans="1:6" x14ac:dyDescent="0.2">
      <c r="A20822" s="42" t="s">
        <v>6044</v>
      </c>
      <c r="B20822" s="42" t="s">
        <v>8454</v>
      </c>
      <c r="C20822">
        <v>2016</v>
      </c>
      <c r="D20822" s="42" t="s">
        <v>8975</v>
      </c>
      <c r="E20822" t="b">
        <v>0</v>
      </c>
      <c r="F20822" s="42" t="s">
        <v>10911</v>
      </c>
    </row>
    <row r="20823" spans="1:6" x14ac:dyDescent="0.2">
      <c r="A20823" s="42" t="s">
        <v>6044</v>
      </c>
      <c r="B20823" s="42" t="s">
        <v>8454</v>
      </c>
      <c r="C20823">
        <v>2017</v>
      </c>
      <c r="D20823" s="42" t="s">
        <v>10004</v>
      </c>
      <c r="E20823" t="b">
        <v>0</v>
      </c>
      <c r="F20823" s="42" t="s">
        <v>10911</v>
      </c>
    </row>
    <row r="20824" spans="1:6" x14ac:dyDescent="0.2">
      <c r="A20824" s="42" t="s">
        <v>6044</v>
      </c>
      <c r="B20824" s="42" t="s">
        <v>8454</v>
      </c>
      <c r="C20824">
        <v>2018</v>
      </c>
      <c r="D20824" s="42" t="s">
        <v>8975</v>
      </c>
      <c r="E20824" t="b">
        <v>0</v>
      </c>
      <c r="F20824" s="42" t="s">
        <v>10911</v>
      </c>
    </row>
    <row r="20825" spans="1:6" x14ac:dyDescent="0.2">
      <c r="A20825" s="42" t="s">
        <v>6044</v>
      </c>
      <c r="B20825" s="42" t="s">
        <v>8454</v>
      </c>
      <c r="C20825">
        <v>2019</v>
      </c>
      <c r="D20825" s="42" t="s">
        <v>8680</v>
      </c>
      <c r="E20825" t="b">
        <v>0</v>
      </c>
      <c r="F20825" s="42" t="s">
        <v>10911</v>
      </c>
    </row>
    <row r="20826" spans="1:6" x14ac:dyDescent="0.2">
      <c r="A20826" s="42" t="s">
        <v>6044</v>
      </c>
      <c r="B20826" s="42" t="s">
        <v>8462</v>
      </c>
      <c r="C20826">
        <v>2013</v>
      </c>
      <c r="D20826" s="42" t="s">
        <v>8679</v>
      </c>
      <c r="E20826" t="b">
        <v>0</v>
      </c>
      <c r="F20826" s="42" t="s">
        <v>10911</v>
      </c>
    </row>
    <row r="20827" spans="1:6" x14ac:dyDescent="0.2">
      <c r="A20827" s="42" t="s">
        <v>6044</v>
      </c>
      <c r="B20827" s="42" t="s">
        <v>8462</v>
      </c>
      <c r="C20827">
        <v>2014</v>
      </c>
      <c r="D20827" s="42" t="s">
        <v>8679</v>
      </c>
      <c r="E20827" t="b">
        <v>0</v>
      </c>
      <c r="F20827" s="42" t="s">
        <v>10911</v>
      </c>
    </row>
    <row r="20828" spans="1:6" x14ac:dyDescent="0.2">
      <c r="A20828" s="42" t="s">
        <v>6044</v>
      </c>
      <c r="B20828" s="42" t="s">
        <v>8462</v>
      </c>
      <c r="C20828">
        <v>2015</v>
      </c>
      <c r="D20828" s="42" t="s">
        <v>8679</v>
      </c>
      <c r="E20828" t="b">
        <v>0</v>
      </c>
      <c r="F20828" s="42" t="s">
        <v>10911</v>
      </c>
    </row>
    <row r="20829" spans="1:6" x14ac:dyDescent="0.2">
      <c r="A20829" s="42" t="s">
        <v>6044</v>
      </c>
      <c r="B20829" s="42" t="s">
        <v>8462</v>
      </c>
      <c r="C20829">
        <v>2016</v>
      </c>
      <c r="D20829" s="42" t="s">
        <v>8975</v>
      </c>
      <c r="E20829" t="b">
        <v>0</v>
      </c>
      <c r="F20829" s="42" t="s">
        <v>10911</v>
      </c>
    </row>
    <row r="20830" spans="1:6" x14ac:dyDescent="0.2">
      <c r="A20830" s="42" t="s">
        <v>6044</v>
      </c>
      <c r="B20830" s="42" t="s">
        <v>8462</v>
      </c>
      <c r="C20830">
        <v>2017</v>
      </c>
      <c r="D20830" s="42" t="s">
        <v>10004</v>
      </c>
      <c r="E20830" t="b">
        <v>0</v>
      </c>
      <c r="F20830" s="42" t="s">
        <v>10911</v>
      </c>
    </row>
    <row r="20831" spans="1:6" x14ac:dyDescent="0.2">
      <c r="A20831" s="42" t="s">
        <v>6044</v>
      </c>
      <c r="B20831" s="42" t="s">
        <v>8462</v>
      </c>
      <c r="C20831">
        <v>2018</v>
      </c>
      <c r="D20831" s="42" t="s">
        <v>8975</v>
      </c>
      <c r="E20831" t="b">
        <v>0</v>
      </c>
      <c r="F20831" s="42" t="s">
        <v>10911</v>
      </c>
    </row>
    <row r="20832" spans="1:6" x14ac:dyDescent="0.2">
      <c r="A20832" s="42" t="s">
        <v>6044</v>
      </c>
      <c r="B20832" s="42" t="s">
        <v>8462</v>
      </c>
      <c r="C20832">
        <v>2019</v>
      </c>
      <c r="D20832" s="42" t="s">
        <v>8680</v>
      </c>
      <c r="E20832" t="b">
        <v>0</v>
      </c>
      <c r="F20832" s="42" t="s">
        <v>10911</v>
      </c>
    </row>
    <row r="20833" spans="1:6" x14ac:dyDescent="0.2">
      <c r="A20833" s="42" t="s">
        <v>6044</v>
      </c>
      <c r="B20833" s="42" t="s">
        <v>8464</v>
      </c>
      <c r="C20833">
        <v>2013</v>
      </c>
      <c r="D20833" s="42" t="s">
        <v>8496</v>
      </c>
      <c r="E20833" t="b">
        <v>0</v>
      </c>
      <c r="F20833" s="42" t="s">
        <v>10911</v>
      </c>
    </row>
    <row r="20834" spans="1:6" x14ac:dyDescent="0.2">
      <c r="A20834" s="42" t="s">
        <v>6044</v>
      </c>
      <c r="B20834" s="42" t="s">
        <v>8464</v>
      </c>
      <c r="C20834">
        <v>2014</v>
      </c>
      <c r="D20834" s="42" t="s">
        <v>8496</v>
      </c>
      <c r="E20834" t="b">
        <v>0</v>
      </c>
      <c r="F20834" s="42" t="s">
        <v>10911</v>
      </c>
    </row>
    <row r="20835" spans="1:6" x14ac:dyDescent="0.2">
      <c r="A20835" s="42" t="s">
        <v>6044</v>
      </c>
      <c r="B20835" s="42" t="s">
        <v>8464</v>
      </c>
      <c r="C20835">
        <v>2015</v>
      </c>
      <c r="D20835" s="42" t="s">
        <v>8496</v>
      </c>
      <c r="E20835" t="b">
        <v>0</v>
      </c>
      <c r="F20835" s="42" t="s">
        <v>10911</v>
      </c>
    </row>
    <row r="20836" spans="1:6" x14ac:dyDescent="0.2">
      <c r="A20836" s="42" t="s">
        <v>6044</v>
      </c>
      <c r="B20836" s="42" t="s">
        <v>8464</v>
      </c>
      <c r="C20836">
        <v>2016</v>
      </c>
      <c r="D20836" s="42" t="s">
        <v>8496</v>
      </c>
      <c r="E20836" t="b">
        <v>0</v>
      </c>
      <c r="F20836" s="42" t="s">
        <v>10911</v>
      </c>
    </row>
    <row r="20837" spans="1:6" x14ac:dyDescent="0.2">
      <c r="A20837" s="42" t="s">
        <v>6044</v>
      </c>
      <c r="B20837" s="42" t="s">
        <v>8464</v>
      </c>
      <c r="C20837">
        <v>2017</v>
      </c>
      <c r="D20837" s="42" t="s">
        <v>8496</v>
      </c>
      <c r="E20837" t="b">
        <v>0</v>
      </c>
      <c r="F20837" s="42" t="s">
        <v>10911</v>
      </c>
    </row>
    <row r="20838" spans="1:6" x14ac:dyDescent="0.2">
      <c r="A20838" s="42" t="s">
        <v>6044</v>
      </c>
      <c r="B20838" s="42" t="s">
        <v>8464</v>
      </c>
      <c r="C20838">
        <v>2018</v>
      </c>
      <c r="D20838" s="42" t="s">
        <v>8496</v>
      </c>
      <c r="E20838" t="b">
        <v>0</v>
      </c>
      <c r="F20838" s="42" t="s">
        <v>10911</v>
      </c>
    </row>
    <row r="20839" spans="1:6" x14ac:dyDescent="0.2">
      <c r="A20839" s="42" t="s">
        <v>6044</v>
      </c>
      <c r="B20839" s="42" t="s">
        <v>8464</v>
      </c>
      <c r="C20839">
        <v>2019</v>
      </c>
      <c r="D20839" s="42" t="s">
        <v>8482</v>
      </c>
      <c r="E20839" t="b">
        <v>0</v>
      </c>
      <c r="F20839" s="42" t="s">
        <v>10911</v>
      </c>
    </row>
    <row r="20840" spans="1:6" x14ac:dyDescent="0.2">
      <c r="A20840" s="42" t="s">
        <v>6046</v>
      </c>
      <c r="B20840" s="42" t="s">
        <v>8454</v>
      </c>
      <c r="C20840">
        <v>2013</v>
      </c>
      <c r="D20840" s="42" t="s">
        <v>8499</v>
      </c>
      <c r="E20840" t="b">
        <v>0</v>
      </c>
      <c r="F20840" s="42" t="s">
        <v>11082</v>
      </c>
    </row>
    <row r="20841" spans="1:6" x14ac:dyDescent="0.2">
      <c r="A20841" s="42" t="s">
        <v>6046</v>
      </c>
      <c r="B20841" s="42" t="s">
        <v>8454</v>
      </c>
      <c r="C20841">
        <v>2014</v>
      </c>
      <c r="D20841" s="42" t="s">
        <v>9014</v>
      </c>
      <c r="E20841" t="b">
        <v>0</v>
      </c>
      <c r="F20841" s="42" t="s">
        <v>11082</v>
      </c>
    </row>
    <row r="20842" spans="1:6" x14ac:dyDescent="0.2">
      <c r="A20842" s="42" t="s">
        <v>6046</v>
      </c>
      <c r="B20842" s="42" t="s">
        <v>8454</v>
      </c>
      <c r="C20842">
        <v>2015</v>
      </c>
      <c r="D20842" s="42" t="s">
        <v>8590</v>
      </c>
      <c r="E20842" t="b">
        <v>0</v>
      </c>
      <c r="F20842" s="42" t="s">
        <v>11082</v>
      </c>
    </row>
    <row r="20843" spans="1:6" x14ac:dyDescent="0.2">
      <c r="A20843" s="42" t="s">
        <v>6046</v>
      </c>
      <c r="B20843" s="42" t="s">
        <v>8454</v>
      </c>
      <c r="C20843">
        <v>2016</v>
      </c>
      <c r="D20843" s="42" t="s">
        <v>9107</v>
      </c>
      <c r="E20843" t="b">
        <v>0</v>
      </c>
      <c r="F20843" s="42" t="s">
        <v>11082</v>
      </c>
    </row>
    <row r="20844" spans="1:6" x14ac:dyDescent="0.2">
      <c r="A20844" s="42" t="s">
        <v>6046</v>
      </c>
      <c r="B20844" s="42" t="s">
        <v>8454</v>
      </c>
      <c r="C20844">
        <v>2017</v>
      </c>
      <c r="D20844" s="42" t="s">
        <v>9494</v>
      </c>
      <c r="E20844" t="b">
        <v>0</v>
      </c>
      <c r="F20844" s="42" t="s">
        <v>11082</v>
      </c>
    </row>
    <row r="20845" spans="1:6" x14ac:dyDescent="0.2">
      <c r="A20845" s="42" t="s">
        <v>6046</v>
      </c>
      <c r="B20845" s="42" t="s">
        <v>8454</v>
      </c>
      <c r="C20845">
        <v>2018</v>
      </c>
      <c r="D20845" s="42" t="s">
        <v>9044</v>
      </c>
      <c r="E20845" t="b">
        <v>0</v>
      </c>
      <c r="F20845" s="42" t="s">
        <v>11082</v>
      </c>
    </row>
    <row r="20846" spans="1:6" x14ac:dyDescent="0.2">
      <c r="A20846" s="42" t="s">
        <v>6046</v>
      </c>
      <c r="B20846" s="42" t="s">
        <v>8454</v>
      </c>
      <c r="C20846">
        <v>2019</v>
      </c>
      <c r="D20846" s="42" t="s">
        <v>9499</v>
      </c>
      <c r="E20846" t="b">
        <v>0</v>
      </c>
      <c r="F20846" s="42" t="s">
        <v>11082</v>
      </c>
    </row>
    <row r="20847" spans="1:6" x14ac:dyDescent="0.2">
      <c r="A20847" s="42" t="s">
        <v>6046</v>
      </c>
      <c r="B20847" s="42" t="s">
        <v>8462</v>
      </c>
      <c r="C20847">
        <v>2013</v>
      </c>
      <c r="D20847" s="42" t="s">
        <v>8499</v>
      </c>
      <c r="E20847" t="b">
        <v>0</v>
      </c>
      <c r="F20847" s="42" t="s">
        <v>11082</v>
      </c>
    </row>
    <row r="20848" spans="1:6" x14ac:dyDescent="0.2">
      <c r="A20848" s="42" t="s">
        <v>6046</v>
      </c>
      <c r="B20848" s="42" t="s">
        <v>8462</v>
      </c>
      <c r="C20848">
        <v>2014</v>
      </c>
      <c r="D20848" s="42" t="s">
        <v>8940</v>
      </c>
      <c r="E20848" t="b">
        <v>0</v>
      </c>
      <c r="F20848" s="42" t="s">
        <v>11082</v>
      </c>
    </row>
    <row r="20849" spans="1:6" x14ac:dyDescent="0.2">
      <c r="A20849" s="42" t="s">
        <v>6046</v>
      </c>
      <c r="B20849" s="42" t="s">
        <v>8462</v>
      </c>
      <c r="C20849">
        <v>2015</v>
      </c>
      <c r="D20849" s="42" t="s">
        <v>9090</v>
      </c>
      <c r="E20849" t="b">
        <v>0</v>
      </c>
      <c r="F20849" s="42" t="s">
        <v>11082</v>
      </c>
    </row>
    <row r="20850" spans="1:6" x14ac:dyDescent="0.2">
      <c r="A20850" s="42" t="s">
        <v>6046</v>
      </c>
      <c r="B20850" s="42" t="s">
        <v>8462</v>
      </c>
      <c r="C20850">
        <v>2016</v>
      </c>
      <c r="D20850" s="42" t="s">
        <v>9296</v>
      </c>
      <c r="E20850" t="b">
        <v>0</v>
      </c>
      <c r="F20850" s="42" t="s">
        <v>11082</v>
      </c>
    </row>
    <row r="20851" spans="1:6" x14ac:dyDescent="0.2">
      <c r="A20851" s="42" t="s">
        <v>6046</v>
      </c>
      <c r="B20851" s="42" t="s">
        <v>8462</v>
      </c>
      <c r="C20851">
        <v>2017</v>
      </c>
      <c r="D20851" s="42" t="s">
        <v>8801</v>
      </c>
      <c r="E20851" t="b">
        <v>0</v>
      </c>
      <c r="F20851" s="42" t="s">
        <v>11082</v>
      </c>
    </row>
    <row r="20852" spans="1:6" x14ac:dyDescent="0.2">
      <c r="A20852" s="42" t="s">
        <v>6046</v>
      </c>
      <c r="B20852" s="42" t="s">
        <v>8462</v>
      </c>
      <c r="C20852">
        <v>2018</v>
      </c>
      <c r="D20852" s="42" t="s">
        <v>9035</v>
      </c>
      <c r="E20852" t="b">
        <v>0</v>
      </c>
      <c r="F20852" s="42" t="s">
        <v>11082</v>
      </c>
    </row>
    <row r="20853" spans="1:6" x14ac:dyDescent="0.2">
      <c r="A20853" s="42" t="s">
        <v>6046</v>
      </c>
      <c r="B20853" s="42" t="s">
        <v>8462</v>
      </c>
      <c r="C20853">
        <v>2019</v>
      </c>
      <c r="D20853" s="42" t="s">
        <v>9110</v>
      </c>
      <c r="E20853" t="b">
        <v>0</v>
      </c>
      <c r="F20853" s="42" t="s">
        <v>11082</v>
      </c>
    </row>
    <row r="20854" spans="1:6" x14ac:dyDescent="0.2">
      <c r="A20854" s="42" t="s">
        <v>6046</v>
      </c>
      <c r="B20854" s="42" t="s">
        <v>8464</v>
      </c>
      <c r="C20854">
        <v>2013</v>
      </c>
      <c r="D20854" s="42" t="s">
        <v>8744</v>
      </c>
      <c r="E20854" t="b">
        <v>0</v>
      </c>
      <c r="F20854" s="42" t="s">
        <v>11082</v>
      </c>
    </row>
    <row r="20855" spans="1:6" x14ac:dyDescent="0.2">
      <c r="A20855" s="42" t="s">
        <v>6046</v>
      </c>
      <c r="B20855" s="42" t="s">
        <v>8464</v>
      </c>
      <c r="C20855">
        <v>2014</v>
      </c>
      <c r="D20855" s="42" t="s">
        <v>8496</v>
      </c>
      <c r="E20855" t="b">
        <v>0</v>
      </c>
      <c r="F20855" s="42" t="s">
        <v>11082</v>
      </c>
    </row>
    <row r="20856" spans="1:6" x14ac:dyDescent="0.2">
      <c r="A20856" s="42" t="s">
        <v>6046</v>
      </c>
      <c r="B20856" s="42" t="s">
        <v>8464</v>
      </c>
      <c r="C20856">
        <v>2015</v>
      </c>
      <c r="D20856" s="42" t="s">
        <v>8496</v>
      </c>
      <c r="E20856" t="b">
        <v>0</v>
      </c>
      <c r="F20856" s="42" t="s">
        <v>11082</v>
      </c>
    </row>
    <row r="20857" spans="1:6" x14ac:dyDescent="0.2">
      <c r="A20857" s="42" t="s">
        <v>6046</v>
      </c>
      <c r="B20857" s="42" t="s">
        <v>8464</v>
      </c>
      <c r="C20857">
        <v>2016</v>
      </c>
      <c r="D20857" s="42" t="s">
        <v>8496</v>
      </c>
      <c r="E20857" t="b">
        <v>0</v>
      </c>
      <c r="F20857" s="42" t="s">
        <v>11082</v>
      </c>
    </row>
    <row r="20858" spans="1:6" x14ac:dyDescent="0.2">
      <c r="A20858" s="42" t="s">
        <v>6046</v>
      </c>
      <c r="B20858" s="42" t="s">
        <v>8464</v>
      </c>
      <c r="C20858">
        <v>2017</v>
      </c>
      <c r="D20858" s="42" t="s">
        <v>8496</v>
      </c>
      <c r="E20858" t="b">
        <v>0</v>
      </c>
      <c r="F20858" s="42" t="s">
        <v>11082</v>
      </c>
    </row>
    <row r="20859" spans="1:6" x14ac:dyDescent="0.2">
      <c r="A20859" s="42" t="s">
        <v>6046</v>
      </c>
      <c r="B20859" s="42" t="s">
        <v>8464</v>
      </c>
      <c r="C20859">
        <v>2018</v>
      </c>
      <c r="D20859" s="42" t="s">
        <v>8496</v>
      </c>
      <c r="E20859" t="b">
        <v>0</v>
      </c>
      <c r="F20859" s="42" t="s">
        <v>11082</v>
      </c>
    </row>
    <row r="20860" spans="1:6" x14ac:dyDescent="0.2">
      <c r="A20860" s="42" t="s">
        <v>6046</v>
      </c>
      <c r="B20860" s="42" t="s">
        <v>8464</v>
      </c>
      <c r="C20860">
        <v>2019</v>
      </c>
      <c r="D20860" s="42" t="s">
        <v>8496</v>
      </c>
      <c r="E20860" t="b">
        <v>0</v>
      </c>
      <c r="F20860" s="42" t="s">
        <v>11082</v>
      </c>
    </row>
    <row r="20861" spans="1:6" x14ac:dyDescent="0.2">
      <c r="A20861" s="42" t="s">
        <v>6048</v>
      </c>
      <c r="B20861" s="42" t="s">
        <v>8454</v>
      </c>
      <c r="C20861">
        <v>2013</v>
      </c>
      <c r="D20861" s="42" t="s">
        <v>8679</v>
      </c>
      <c r="E20861" t="b">
        <v>0</v>
      </c>
      <c r="F20861" s="42" t="s">
        <v>10910</v>
      </c>
    </row>
    <row r="20862" spans="1:6" x14ac:dyDescent="0.2">
      <c r="A20862" s="42" t="s">
        <v>6048</v>
      </c>
      <c r="B20862" s="42" t="s">
        <v>8454</v>
      </c>
      <c r="C20862">
        <v>2014</v>
      </c>
      <c r="D20862" s="42" t="s">
        <v>8680</v>
      </c>
      <c r="E20862" t="b">
        <v>0</v>
      </c>
      <c r="F20862" s="42" t="s">
        <v>10910</v>
      </c>
    </row>
    <row r="20863" spans="1:6" x14ac:dyDescent="0.2">
      <c r="A20863" s="42" t="s">
        <v>6048</v>
      </c>
      <c r="B20863" s="42" t="s">
        <v>8454</v>
      </c>
      <c r="C20863">
        <v>2015</v>
      </c>
      <c r="D20863" s="42" t="s">
        <v>8680</v>
      </c>
      <c r="E20863" t="b">
        <v>0</v>
      </c>
      <c r="F20863" s="42" t="s">
        <v>10910</v>
      </c>
    </row>
    <row r="20864" spans="1:6" x14ac:dyDescent="0.2">
      <c r="A20864" s="42" t="s">
        <v>6048</v>
      </c>
      <c r="B20864" s="42" t="s">
        <v>8454</v>
      </c>
      <c r="C20864">
        <v>2016</v>
      </c>
      <c r="D20864" s="42" t="s">
        <v>10004</v>
      </c>
      <c r="E20864" t="b">
        <v>0</v>
      </c>
      <c r="F20864" s="42" t="s">
        <v>10910</v>
      </c>
    </row>
    <row r="20865" spans="1:6" x14ac:dyDescent="0.2">
      <c r="A20865" s="42" t="s">
        <v>6048</v>
      </c>
      <c r="B20865" s="42" t="s">
        <v>8454</v>
      </c>
      <c r="C20865">
        <v>2017</v>
      </c>
      <c r="D20865" s="42" t="s">
        <v>8975</v>
      </c>
      <c r="E20865" t="b">
        <v>0</v>
      </c>
      <c r="F20865" s="42" t="s">
        <v>10910</v>
      </c>
    </row>
    <row r="20866" spans="1:6" x14ac:dyDescent="0.2">
      <c r="A20866" s="42" t="s">
        <v>6048</v>
      </c>
      <c r="B20866" s="42" t="s">
        <v>8454</v>
      </c>
      <c r="C20866">
        <v>2018</v>
      </c>
      <c r="D20866" s="42" t="s">
        <v>8975</v>
      </c>
      <c r="E20866" t="b">
        <v>0</v>
      </c>
      <c r="F20866" s="42" t="s">
        <v>10910</v>
      </c>
    </row>
    <row r="20867" spans="1:6" x14ac:dyDescent="0.2">
      <c r="A20867" s="42" t="s">
        <v>6048</v>
      </c>
      <c r="B20867" s="42" t="s">
        <v>8454</v>
      </c>
      <c r="C20867">
        <v>2019</v>
      </c>
      <c r="D20867" s="42" t="s">
        <v>10004</v>
      </c>
      <c r="E20867" t="b">
        <v>0</v>
      </c>
      <c r="F20867" s="42" t="s">
        <v>10910</v>
      </c>
    </row>
    <row r="20868" spans="1:6" x14ac:dyDescent="0.2">
      <c r="A20868" s="42" t="s">
        <v>6048</v>
      </c>
      <c r="B20868" s="42" t="s">
        <v>8462</v>
      </c>
      <c r="C20868">
        <v>2013</v>
      </c>
      <c r="D20868" s="42" t="s">
        <v>8679</v>
      </c>
      <c r="E20868" t="b">
        <v>0</v>
      </c>
      <c r="F20868" s="42" t="s">
        <v>10910</v>
      </c>
    </row>
    <row r="20869" spans="1:6" x14ac:dyDescent="0.2">
      <c r="A20869" s="42" t="s">
        <v>6048</v>
      </c>
      <c r="B20869" s="42" t="s">
        <v>8462</v>
      </c>
      <c r="C20869">
        <v>2014</v>
      </c>
      <c r="D20869" s="42" t="s">
        <v>8680</v>
      </c>
      <c r="E20869" t="b">
        <v>0</v>
      </c>
      <c r="F20869" s="42" t="s">
        <v>10910</v>
      </c>
    </row>
    <row r="20870" spans="1:6" x14ac:dyDescent="0.2">
      <c r="A20870" s="42" t="s">
        <v>6048</v>
      </c>
      <c r="B20870" s="42" t="s">
        <v>8462</v>
      </c>
      <c r="C20870">
        <v>2015</v>
      </c>
      <c r="D20870" s="42" t="s">
        <v>8680</v>
      </c>
      <c r="E20870" t="b">
        <v>0</v>
      </c>
      <c r="F20870" s="42" t="s">
        <v>10910</v>
      </c>
    </row>
    <row r="20871" spans="1:6" x14ac:dyDescent="0.2">
      <c r="A20871" s="42" t="s">
        <v>6048</v>
      </c>
      <c r="B20871" s="42" t="s">
        <v>8462</v>
      </c>
      <c r="C20871">
        <v>2016</v>
      </c>
      <c r="D20871" s="42" t="s">
        <v>10004</v>
      </c>
      <c r="E20871" t="b">
        <v>0</v>
      </c>
      <c r="F20871" s="42" t="s">
        <v>10910</v>
      </c>
    </row>
    <row r="20872" spans="1:6" x14ac:dyDescent="0.2">
      <c r="A20872" s="42" t="s">
        <v>6048</v>
      </c>
      <c r="B20872" s="42" t="s">
        <v>8462</v>
      </c>
      <c r="C20872">
        <v>2017</v>
      </c>
      <c r="D20872" s="42" t="s">
        <v>8975</v>
      </c>
      <c r="E20872" t="b">
        <v>0</v>
      </c>
      <c r="F20872" s="42" t="s">
        <v>10910</v>
      </c>
    </row>
    <row r="20873" spans="1:6" x14ac:dyDescent="0.2">
      <c r="A20873" s="42" t="s">
        <v>6048</v>
      </c>
      <c r="B20873" s="42" t="s">
        <v>8462</v>
      </c>
      <c r="C20873">
        <v>2018</v>
      </c>
      <c r="D20873" s="42" t="s">
        <v>8975</v>
      </c>
      <c r="E20873" t="b">
        <v>0</v>
      </c>
      <c r="F20873" s="42" t="s">
        <v>10910</v>
      </c>
    </row>
    <row r="20874" spans="1:6" x14ac:dyDescent="0.2">
      <c r="A20874" s="42" t="s">
        <v>6048</v>
      </c>
      <c r="B20874" s="42" t="s">
        <v>8462</v>
      </c>
      <c r="C20874">
        <v>2019</v>
      </c>
      <c r="D20874" s="42" t="s">
        <v>10004</v>
      </c>
      <c r="E20874" t="b">
        <v>0</v>
      </c>
      <c r="F20874" s="42" t="s">
        <v>10910</v>
      </c>
    </row>
    <row r="20875" spans="1:6" x14ac:dyDescent="0.2">
      <c r="A20875" s="42" t="s">
        <v>6048</v>
      </c>
      <c r="B20875" s="42" t="s">
        <v>8464</v>
      </c>
      <c r="C20875">
        <v>2013</v>
      </c>
      <c r="D20875" s="42" t="s">
        <v>8496</v>
      </c>
      <c r="E20875" t="b">
        <v>0</v>
      </c>
      <c r="F20875" s="42" t="s">
        <v>10910</v>
      </c>
    </row>
    <row r="20876" spans="1:6" x14ac:dyDescent="0.2">
      <c r="A20876" s="42" t="s">
        <v>6048</v>
      </c>
      <c r="B20876" s="42" t="s">
        <v>8464</v>
      </c>
      <c r="C20876">
        <v>2014</v>
      </c>
      <c r="D20876" s="42" t="s">
        <v>8496</v>
      </c>
      <c r="E20876" t="b">
        <v>0</v>
      </c>
      <c r="F20876" s="42" t="s">
        <v>10910</v>
      </c>
    </row>
    <row r="20877" spans="1:6" x14ac:dyDescent="0.2">
      <c r="A20877" s="42" t="s">
        <v>6048</v>
      </c>
      <c r="B20877" s="42" t="s">
        <v>8464</v>
      </c>
      <c r="C20877">
        <v>2015</v>
      </c>
      <c r="D20877" s="42" t="s">
        <v>8496</v>
      </c>
      <c r="E20877" t="b">
        <v>0</v>
      </c>
      <c r="F20877" s="42" t="s">
        <v>10910</v>
      </c>
    </row>
    <row r="20878" spans="1:6" x14ac:dyDescent="0.2">
      <c r="A20878" s="42" t="s">
        <v>6048</v>
      </c>
      <c r="B20878" s="42" t="s">
        <v>8464</v>
      </c>
      <c r="C20878">
        <v>2016</v>
      </c>
      <c r="D20878" s="42" t="s">
        <v>8496</v>
      </c>
      <c r="E20878" t="b">
        <v>0</v>
      </c>
      <c r="F20878" s="42" t="s">
        <v>10910</v>
      </c>
    </row>
    <row r="20879" spans="1:6" x14ac:dyDescent="0.2">
      <c r="A20879" s="42" t="s">
        <v>6048</v>
      </c>
      <c r="B20879" s="42" t="s">
        <v>8464</v>
      </c>
      <c r="C20879">
        <v>2017</v>
      </c>
      <c r="D20879" s="42" t="s">
        <v>8496</v>
      </c>
      <c r="E20879" t="b">
        <v>0</v>
      </c>
      <c r="F20879" s="42" t="s">
        <v>10910</v>
      </c>
    </row>
    <row r="20880" spans="1:6" x14ac:dyDescent="0.2">
      <c r="A20880" s="42" t="s">
        <v>6048</v>
      </c>
      <c r="B20880" s="42" t="s">
        <v>8464</v>
      </c>
      <c r="C20880">
        <v>2018</v>
      </c>
      <c r="D20880" s="42" t="s">
        <v>8496</v>
      </c>
      <c r="E20880" t="b">
        <v>0</v>
      </c>
      <c r="F20880" s="42" t="s">
        <v>10910</v>
      </c>
    </row>
    <row r="20881" spans="1:6" x14ac:dyDescent="0.2">
      <c r="A20881" s="42" t="s">
        <v>6048</v>
      </c>
      <c r="B20881" s="42" t="s">
        <v>8464</v>
      </c>
      <c r="C20881">
        <v>2019</v>
      </c>
      <c r="D20881" s="42" t="s">
        <v>8496</v>
      </c>
      <c r="E20881" t="b">
        <v>0</v>
      </c>
      <c r="F20881" s="42" t="s">
        <v>10910</v>
      </c>
    </row>
    <row r="20882" spans="1:6" x14ac:dyDescent="0.2">
      <c r="A20882" s="42" t="s">
        <v>6050</v>
      </c>
      <c r="B20882" s="42" t="s">
        <v>8454</v>
      </c>
      <c r="C20882">
        <v>2013</v>
      </c>
      <c r="D20882" s="42" t="s">
        <v>9029</v>
      </c>
      <c r="E20882" t="b">
        <v>0</v>
      </c>
      <c r="F20882" s="42" t="s">
        <v>11083</v>
      </c>
    </row>
    <row r="20883" spans="1:6" x14ac:dyDescent="0.2">
      <c r="A20883" s="42" t="s">
        <v>6050</v>
      </c>
      <c r="B20883" s="42" t="s">
        <v>8454</v>
      </c>
      <c r="C20883">
        <v>2014</v>
      </c>
      <c r="D20883" s="42" t="s">
        <v>9329</v>
      </c>
      <c r="E20883" t="b">
        <v>0</v>
      </c>
      <c r="F20883" s="42" t="s">
        <v>11083</v>
      </c>
    </row>
    <row r="20884" spans="1:6" x14ac:dyDescent="0.2">
      <c r="A20884" s="42" t="s">
        <v>6050</v>
      </c>
      <c r="B20884" s="42" t="s">
        <v>8454</v>
      </c>
      <c r="C20884">
        <v>2015</v>
      </c>
      <c r="D20884" s="42" t="s">
        <v>11084</v>
      </c>
      <c r="E20884" t="b">
        <v>0</v>
      </c>
      <c r="F20884" s="42" t="s">
        <v>11083</v>
      </c>
    </row>
    <row r="20885" spans="1:6" x14ac:dyDescent="0.2">
      <c r="A20885" s="42" t="s">
        <v>6050</v>
      </c>
      <c r="B20885" s="42" t="s">
        <v>8454</v>
      </c>
      <c r="C20885">
        <v>2016</v>
      </c>
      <c r="D20885" s="42" t="s">
        <v>9180</v>
      </c>
      <c r="E20885" t="b">
        <v>0</v>
      </c>
      <c r="F20885" s="42" t="s">
        <v>11083</v>
      </c>
    </row>
    <row r="20886" spans="1:6" x14ac:dyDescent="0.2">
      <c r="A20886" s="42" t="s">
        <v>6050</v>
      </c>
      <c r="B20886" s="42" t="s">
        <v>8454</v>
      </c>
      <c r="C20886">
        <v>2017</v>
      </c>
      <c r="D20886" s="42" t="s">
        <v>8589</v>
      </c>
      <c r="E20886" t="b">
        <v>0</v>
      </c>
      <c r="F20886" s="42" t="s">
        <v>11083</v>
      </c>
    </row>
    <row r="20887" spans="1:6" x14ac:dyDescent="0.2">
      <c r="A20887" s="42" t="s">
        <v>6050</v>
      </c>
      <c r="B20887" s="42" t="s">
        <v>8454</v>
      </c>
      <c r="C20887">
        <v>2018</v>
      </c>
      <c r="D20887" s="42" t="s">
        <v>9106</v>
      </c>
      <c r="E20887" t="b">
        <v>0</v>
      </c>
      <c r="F20887" s="42" t="s">
        <v>11083</v>
      </c>
    </row>
    <row r="20888" spans="1:6" x14ac:dyDescent="0.2">
      <c r="A20888" s="42" t="s">
        <v>6050</v>
      </c>
      <c r="B20888" s="42" t="s">
        <v>8454</v>
      </c>
      <c r="C20888">
        <v>2019</v>
      </c>
      <c r="D20888" s="42" t="s">
        <v>8982</v>
      </c>
      <c r="E20888" t="b">
        <v>0</v>
      </c>
      <c r="F20888" s="42" t="s">
        <v>11083</v>
      </c>
    </row>
    <row r="20889" spans="1:6" x14ac:dyDescent="0.2">
      <c r="A20889" s="42" t="s">
        <v>6050</v>
      </c>
      <c r="B20889" s="42" t="s">
        <v>8462</v>
      </c>
      <c r="C20889">
        <v>2013</v>
      </c>
      <c r="D20889" s="42" t="s">
        <v>9029</v>
      </c>
      <c r="E20889" t="b">
        <v>0</v>
      </c>
      <c r="F20889" s="42" t="s">
        <v>11083</v>
      </c>
    </row>
    <row r="20890" spans="1:6" x14ac:dyDescent="0.2">
      <c r="A20890" s="42" t="s">
        <v>6050</v>
      </c>
      <c r="B20890" s="42" t="s">
        <v>8462</v>
      </c>
      <c r="C20890">
        <v>2014</v>
      </c>
      <c r="D20890" s="42" t="s">
        <v>9329</v>
      </c>
      <c r="E20890" t="b">
        <v>0</v>
      </c>
      <c r="F20890" s="42" t="s">
        <v>11083</v>
      </c>
    </row>
    <row r="20891" spans="1:6" x14ac:dyDescent="0.2">
      <c r="A20891" s="42" t="s">
        <v>6050</v>
      </c>
      <c r="B20891" s="42" t="s">
        <v>8462</v>
      </c>
      <c r="C20891">
        <v>2015</v>
      </c>
      <c r="D20891" s="42" t="s">
        <v>11084</v>
      </c>
      <c r="E20891" t="b">
        <v>0</v>
      </c>
      <c r="F20891" s="42" t="s">
        <v>11083</v>
      </c>
    </row>
    <row r="20892" spans="1:6" x14ac:dyDescent="0.2">
      <c r="A20892" s="42" t="s">
        <v>6050</v>
      </c>
      <c r="B20892" s="42" t="s">
        <v>8462</v>
      </c>
      <c r="C20892">
        <v>2016</v>
      </c>
      <c r="D20892" s="42" t="s">
        <v>9180</v>
      </c>
      <c r="E20892" t="b">
        <v>0</v>
      </c>
      <c r="F20892" s="42" t="s">
        <v>11083</v>
      </c>
    </row>
    <row r="20893" spans="1:6" x14ac:dyDescent="0.2">
      <c r="A20893" s="42" t="s">
        <v>6050</v>
      </c>
      <c r="B20893" s="42" t="s">
        <v>8462</v>
      </c>
      <c r="C20893">
        <v>2017</v>
      </c>
      <c r="D20893" s="42" t="s">
        <v>8589</v>
      </c>
      <c r="E20893" t="b">
        <v>0</v>
      </c>
      <c r="F20893" s="42" t="s">
        <v>11083</v>
      </c>
    </row>
    <row r="20894" spans="1:6" x14ac:dyDescent="0.2">
      <c r="A20894" s="42" t="s">
        <v>6050</v>
      </c>
      <c r="B20894" s="42" t="s">
        <v>8462</v>
      </c>
      <c r="C20894">
        <v>2018</v>
      </c>
      <c r="D20894" s="42" t="s">
        <v>9106</v>
      </c>
      <c r="E20894" t="b">
        <v>0</v>
      </c>
      <c r="F20894" s="42" t="s">
        <v>11083</v>
      </c>
    </row>
    <row r="20895" spans="1:6" x14ac:dyDescent="0.2">
      <c r="A20895" s="42" t="s">
        <v>6050</v>
      </c>
      <c r="B20895" s="42" t="s">
        <v>8462</v>
      </c>
      <c r="C20895">
        <v>2019</v>
      </c>
      <c r="D20895" s="42" t="s">
        <v>8982</v>
      </c>
      <c r="E20895" t="b">
        <v>0</v>
      </c>
      <c r="F20895" s="42" t="s">
        <v>11083</v>
      </c>
    </row>
    <row r="20896" spans="1:6" x14ac:dyDescent="0.2">
      <c r="A20896" s="42" t="s">
        <v>6050</v>
      </c>
      <c r="B20896" s="42" t="s">
        <v>8464</v>
      </c>
      <c r="C20896">
        <v>2013</v>
      </c>
      <c r="D20896" s="42" t="s">
        <v>8676</v>
      </c>
      <c r="E20896" t="b">
        <v>0</v>
      </c>
      <c r="F20896" s="42" t="s">
        <v>11083</v>
      </c>
    </row>
    <row r="20897" spans="1:6" x14ac:dyDescent="0.2">
      <c r="A20897" s="42" t="s">
        <v>6050</v>
      </c>
      <c r="B20897" s="42" t="s">
        <v>8464</v>
      </c>
      <c r="C20897">
        <v>2014</v>
      </c>
      <c r="D20897" s="42" t="s">
        <v>9010</v>
      </c>
      <c r="E20897" t="b">
        <v>0</v>
      </c>
      <c r="F20897" s="42" t="s">
        <v>11083</v>
      </c>
    </row>
    <row r="20898" spans="1:6" x14ac:dyDescent="0.2">
      <c r="A20898" s="42" t="s">
        <v>6050</v>
      </c>
      <c r="B20898" s="42" t="s">
        <v>8464</v>
      </c>
      <c r="C20898">
        <v>2015</v>
      </c>
      <c r="D20898" s="42" t="s">
        <v>8981</v>
      </c>
      <c r="E20898" t="b">
        <v>0</v>
      </c>
      <c r="F20898" s="42" t="s">
        <v>11083</v>
      </c>
    </row>
    <row r="20899" spans="1:6" x14ac:dyDescent="0.2">
      <c r="A20899" s="42" t="s">
        <v>6050</v>
      </c>
      <c r="B20899" s="42" t="s">
        <v>8464</v>
      </c>
      <c r="C20899">
        <v>2016</v>
      </c>
      <c r="D20899" s="42" t="s">
        <v>8681</v>
      </c>
      <c r="E20899" t="b">
        <v>0</v>
      </c>
      <c r="F20899" s="42" t="s">
        <v>11083</v>
      </c>
    </row>
    <row r="20900" spans="1:6" x14ac:dyDescent="0.2">
      <c r="A20900" s="42" t="s">
        <v>6050</v>
      </c>
      <c r="B20900" s="42" t="s">
        <v>8464</v>
      </c>
      <c r="C20900">
        <v>2017</v>
      </c>
      <c r="D20900" s="42" t="s">
        <v>8981</v>
      </c>
      <c r="E20900" t="b">
        <v>0</v>
      </c>
      <c r="F20900" s="42" t="s">
        <v>11083</v>
      </c>
    </row>
    <row r="20901" spans="1:6" x14ac:dyDescent="0.2">
      <c r="A20901" s="42" t="s">
        <v>6050</v>
      </c>
      <c r="B20901" s="42" t="s">
        <v>8464</v>
      </c>
      <c r="C20901">
        <v>2018</v>
      </c>
      <c r="D20901" s="42" t="s">
        <v>8676</v>
      </c>
      <c r="E20901" t="b">
        <v>0</v>
      </c>
      <c r="F20901" s="42" t="s">
        <v>11083</v>
      </c>
    </row>
    <row r="20902" spans="1:6" x14ac:dyDescent="0.2">
      <c r="A20902" s="42" t="s">
        <v>6050</v>
      </c>
      <c r="B20902" s="42" t="s">
        <v>8464</v>
      </c>
      <c r="C20902">
        <v>2019</v>
      </c>
      <c r="D20902" s="42" t="s">
        <v>8482</v>
      </c>
      <c r="E20902" t="b">
        <v>0</v>
      </c>
      <c r="F20902" s="42" t="s">
        <v>11083</v>
      </c>
    </row>
    <row r="20903" spans="1:6" x14ac:dyDescent="0.2">
      <c r="A20903" s="42" t="s">
        <v>6052</v>
      </c>
      <c r="B20903" s="42" t="s">
        <v>8454</v>
      </c>
      <c r="C20903">
        <v>2012</v>
      </c>
      <c r="D20903" s="42" t="s">
        <v>8673</v>
      </c>
      <c r="E20903" t="b">
        <v>0</v>
      </c>
      <c r="F20903" s="42" t="s">
        <v>11085</v>
      </c>
    </row>
    <row r="20904" spans="1:6" x14ac:dyDescent="0.2">
      <c r="A20904" s="42" t="s">
        <v>6052</v>
      </c>
      <c r="B20904" s="42" t="s">
        <v>8454</v>
      </c>
      <c r="C20904">
        <v>2013</v>
      </c>
      <c r="D20904" s="42" t="s">
        <v>8496</v>
      </c>
      <c r="E20904" t="b">
        <v>0</v>
      </c>
      <c r="F20904" s="42" t="s">
        <v>11085</v>
      </c>
    </row>
    <row r="20905" spans="1:6" x14ac:dyDescent="0.2">
      <c r="A20905" s="42" t="s">
        <v>6052</v>
      </c>
      <c r="B20905" s="42" t="s">
        <v>8462</v>
      </c>
      <c r="C20905">
        <v>2012</v>
      </c>
      <c r="D20905" s="42" t="s">
        <v>8673</v>
      </c>
      <c r="E20905" t="b">
        <v>0</v>
      </c>
      <c r="F20905" s="42" t="s">
        <v>11085</v>
      </c>
    </row>
    <row r="20906" spans="1:6" x14ac:dyDescent="0.2">
      <c r="A20906" s="42" t="s">
        <v>6052</v>
      </c>
      <c r="B20906" s="42" t="s">
        <v>8462</v>
      </c>
      <c r="C20906">
        <v>2013</v>
      </c>
      <c r="D20906" s="42" t="s">
        <v>8496</v>
      </c>
      <c r="E20906" t="b">
        <v>0</v>
      </c>
      <c r="F20906" s="42" t="s">
        <v>11085</v>
      </c>
    </row>
    <row r="20907" spans="1:6" x14ac:dyDescent="0.2">
      <c r="A20907" s="42" t="s">
        <v>6052</v>
      </c>
      <c r="B20907" s="42" t="s">
        <v>8464</v>
      </c>
      <c r="C20907">
        <v>2012</v>
      </c>
      <c r="D20907" s="42" t="s">
        <v>8496</v>
      </c>
      <c r="E20907" t="b">
        <v>0</v>
      </c>
      <c r="F20907" s="42" t="s">
        <v>11085</v>
      </c>
    </row>
    <row r="20908" spans="1:6" x14ac:dyDescent="0.2">
      <c r="A20908" s="42" t="s">
        <v>6052</v>
      </c>
      <c r="B20908" s="42" t="s">
        <v>8464</v>
      </c>
      <c r="C20908">
        <v>2013</v>
      </c>
      <c r="D20908" s="42" t="s">
        <v>8482</v>
      </c>
      <c r="E20908" t="b">
        <v>0</v>
      </c>
      <c r="F20908" s="42" t="s">
        <v>11085</v>
      </c>
    </row>
    <row r="20909" spans="1:6" x14ac:dyDescent="0.2">
      <c r="A20909" s="42" t="s">
        <v>6054</v>
      </c>
      <c r="B20909" s="42" t="s">
        <v>8454</v>
      </c>
      <c r="C20909">
        <v>2013</v>
      </c>
      <c r="D20909" s="42" t="s">
        <v>9463</v>
      </c>
      <c r="E20909" t="b">
        <v>0</v>
      </c>
      <c r="F20909" s="42" t="s">
        <v>10942</v>
      </c>
    </row>
    <row r="20910" spans="1:6" x14ac:dyDescent="0.2">
      <c r="A20910" s="42" t="s">
        <v>6054</v>
      </c>
      <c r="B20910" s="42" t="s">
        <v>8454</v>
      </c>
      <c r="C20910">
        <v>2014</v>
      </c>
      <c r="D20910" s="42" t="s">
        <v>8558</v>
      </c>
      <c r="E20910" t="b">
        <v>0</v>
      </c>
      <c r="F20910" s="42" t="s">
        <v>10942</v>
      </c>
    </row>
    <row r="20911" spans="1:6" x14ac:dyDescent="0.2">
      <c r="A20911" s="42" t="s">
        <v>6054</v>
      </c>
      <c r="B20911" s="42" t="s">
        <v>8454</v>
      </c>
      <c r="C20911">
        <v>2015</v>
      </c>
      <c r="D20911" s="42" t="s">
        <v>8491</v>
      </c>
      <c r="E20911" t="b">
        <v>0</v>
      </c>
      <c r="F20911" s="42" t="s">
        <v>10942</v>
      </c>
    </row>
    <row r="20912" spans="1:6" x14ac:dyDescent="0.2">
      <c r="A20912" s="42" t="s">
        <v>6054</v>
      </c>
      <c r="B20912" s="42" t="s">
        <v>8454</v>
      </c>
      <c r="C20912">
        <v>2016</v>
      </c>
      <c r="D20912" s="42" t="s">
        <v>8625</v>
      </c>
      <c r="E20912" t="b">
        <v>0</v>
      </c>
      <c r="F20912" s="42" t="s">
        <v>10942</v>
      </c>
    </row>
    <row r="20913" spans="1:6" x14ac:dyDescent="0.2">
      <c r="A20913" s="42" t="s">
        <v>6054</v>
      </c>
      <c r="B20913" s="42" t="s">
        <v>8454</v>
      </c>
      <c r="C20913">
        <v>2017</v>
      </c>
      <c r="D20913" s="42" t="s">
        <v>9134</v>
      </c>
      <c r="E20913" t="b">
        <v>0</v>
      </c>
      <c r="F20913" s="42" t="s">
        <v>10942</v>
      </c>
    </row>
    <row r="20914" spans="1:6" x14ac:dyDescent="0.2">
      <c r="A20914" s="42" t="s">
        <v>6054</v>
      </c>
      <c r="B20914" s="42" t="s">
        <v>8454</v>
      </c>
      <c r="C20914">
        <v>2018</v>
      </c>
      <c r="D20914" s="42" t="s">
        <v>9244</v>
      </c>
      <c r="E20914" t="b">
        <v>0</v>
      </c>
      <c r="F20914" s="42" t="s">
        <v>10942</v>
      </c>
    </row>
    <row r="20915" spans="1:6" x14ac:dyDescent="0.2">
      <c r="A20915" s="42" t="s">
        <v>6054</v>
      </c>
      <c r="B20915" s="42" t="s">
        <v>8454</v>
      </c>
      <c r="C20915">
        <v>2019</v>
      </c>
      <c r="D20915" s="42" t="s">
        <v>8524</v>
      </c>
      <c r="E20915" t="b">
        <v>0</v>
      </c>
      <c r="F20915" s="42" t="s">
        <v>10942</v>
      </c>
    </row>
    <row r="20916" spans="1:6" x14ac:dyDescent="0.2">
      <c r="A20916" s="42" t="s">
        <v>6054</v>
      </c>
      <c r="B20916" s="42" t="s">
        <v>8462</v>
      </c>
      <c r="C20916">
        <v>2013</v>
      </c>
      <c r="D20916" s="42" t="s">
        <v>9222</v>
      </c>
      <c r="E20916" t="b">
        <v>0</v>
      </c>
      <c r="F20916" s="42" t="s">
        <v>10942</v>
      </c>
    </row>
    <row r="20917" spans="1:6" x14ac:dyDescent="0.2">
      <c r="A20917" s="42" t="s">
        <v>6054</v>
      </c>
      <c r="B20917" s="42" t="s">
        <v>8462</v>
      </c>
      <c r="C20917">
        <v>2014</v>
      </c>
      <c r="D20917" s="42" t="s">
        <v>9234</v>
      </c>
      <c r="E20917" t="b">
        <v>0</v>
      </c>
      <c r="F20917" s="42" t="s">
        <v>10942</v>
      </c>
    </row>
    <row r="20918" spans="1:6" x14ac:dyDescent="0.2">
      <c r="A20918" s="42" t="s">
        <v>6054</v>
      </c>
      <c r="B20918" s="42" t="s">
        <v>8462</v>
      </c>
      <c r="C20918">
        <v>2015</v>
      </c>
      <c r="D20918" s="42" t="s">
        <v>9132</v>
      </c>
      <c r="E20918" t="b">
        <v>0</v>
      </c>
      <c r="F20918" s="42" t="s">
        <v>10942</v>
      </c>
    </row>
    <row r="20919" spans="1:6" x14ac:dyDescent="0.2">
      <c r="A20919" s="42" t="s">
        <v>6054</v>
      </c>
      <c r="B20919" s="42" t="s">
        <v>8462</v>
      </c>
      <c r="C20919">
        <v>2016</v>
      </c>
      <c r="D20919" s="42" t="s">
        <v>8455</v>
      </c>
      <c r="E20919" t="b">
        <v>0</v>
      </c>
      <c r="F20919" s="42" t="s">
        <v>10942</v>
      </c>
    </row>
    <row r="20920" spans="1:6" x14ac:dyDescent="0.2">
      <c r="A20920" s="42" t="s">
        <v>6054</v>
      </c>
      <c r="B20920" s="42" t="s">
        <v>8462</v>
      </c>
      <c r="C20920">
        <v>2017</v>
      </c>
      <c r="D20920" s="42" t="s">
        <v>8703</v>
      </c>
      <c r="E20920" t="b">
        <v>0</v>
      </c>
      <c r="F20920" s="42" t="s">
        <v>10942</v>
      </c>
    </row>
    <row r="20921" spans="1:6" x14ac:dyDescent="0.2">
      <c r="A20921" s="42" t="s">
        <v>6054</v>
      </c>
      <c r="B20921" s="42" t="s">
        <v>8462</v>
      </c>
      <c r="C20921">
        <v>2018</v>
      </c>
      <c r="D20921" s="42" t="s">
        <v>9325</v>
      </c>
      <c r="E20921" t="b">
        <v>0</v>
      </c>
      <c r="F20921" s="42" t="s">
        <v>10942</v>
      </c>
    </row>
    <row r="20922" spans="1:6" x14ac:dyDescent="0.2">
      <c r="A20922" s="42" t="s">
        <v>6054</v>
      </c>
      <c r="B20922" s="42" t="s">
        <v>8462</v>
      </c>
      <c r="C20922">
        <v>2019</v>
      </c>
      <c r="D20922" s="42" t="s">
        <v>9081</v>
      </c>
      <c r="E20922" t="b">
        <v>0</v>
      </c>
      <c r="F20922" s="42" t="s">
        <v>10942</v>
      </c>
    </row>
    <row r="20923" spans="1:6" x14ac:dyDescent="0.2">
      <c r="A20923" s="42" t="s">
        <v>6054</v>
      </c>
      <c r="B20923" s="42" t="s">
        <v>8464</v>
      </c>
      <c r="C20923">
        <v>2013</v>
      </c>
      <c r="D20923" s="42" t="s">
        <v>8972</v>
      </c>
      <c r="E20923" t="b">
        <v>0</v>
      </c>
      <c r="F20923" s="42" t="s">
        <v>10942</v>
      </c>
    </row>
    <row r="20924" spans="1:6" x14ac:dyDescent="0.2">
      <c r="A20924" s="42" t="s">
        <v>6054</v>
      </c>
      <c r="B20924" s="42" t="s">
        <v>8464</v>
      </c>
      <c r="C20924">
        <v>2014</v>
      </c>
      <c r="D20924" s="42" t="s">
        <v>8600</v>
      </c>
      <c r="E20924" t="b">
        <v>0</v>
      </c>
      <c r="F20924" s="42" t="s">
        <v>10942</v>
      </c>
    </row>
    <row r="20925" spans="1:6" x14ac:dyDescent="0.2">
      <c r="A20925" s="42" t="s">
        <v>6054</v>
      </c>
      <c r="B20925" s="42" t="s">
        <v>8464</v>
      </c>
      <c r="C20925">
        <v>2015</v>
      </c>
      <c r="D20925" s="42" t="s">
        <v>8823</v>
      </c>
      <c r="E20925" t="b">
        <v>0</v>
      </c>
      <c r="F20925" s="42" t="s">
        <v>10942</v>
      </c>
    </row>
    <row r="20926" spans="1:6" x14ac:dyDescent="0.2">
      <c r="A20926" s="42" t="s">
        <v>6054</v>
      </c>
      <c r="B20926" s="42" t="s">
        <v>8464</v>
      </c>
      <c r="C20926">
        <v>2016</v>
      </c>
      <c r="D20926" s="42" t="s">
        <v>8712</v>
      </c>
      <c r="E20926" t="b">
        <v>0</v>
      </c>
      <c r="F20926" s="42" t="s">
        <v>10942</v>
      </c>
    </row>
    <row r="20927" spans="1:6" x14ac:dyDescent="0.2">
      <c r="A20927" s="42" t="s">
        <v>6054</v>
      </c>
      <c r="B20927" s="42" t="s">
        <v>8464</v>
      </c>
      <c r="C20927">
        <v>2017</v>
      </c>
      <c r="D20927" s="42" t="s">
        <v>8825</v>
      </c>
      <c r="E20927" t="b">
        <v>0</v>
      </c>
      <c r="F20927" s="42" t="s">
        <v>10942</v>
      </c>
    </row>
    <row r="20928" spans="1:6" x14ac:dyDescent="0.2">
      <c r="A20928" s="42" t="s">
        <v>6054</v>
      </c>
      <c r="B20928" s="42" t="s">
        <v>8464</v>
      </c>
      <c r="C20928">
        <v>2018</v>
      </c>
      <c r="D20928" s="42" t="s">
        <v>9124</v>
      </c>
      <c r="E20928" t="b">
        <v>0</v>
      </c>
      <c r="F20928" s="42" t="s">
        <v>10942</v>
      </c>
    </row>
    <row r="20929" spans="1:6" x14ac:dyDescent="0.2">
      <c r="A20929" s="42" t="s">
        <v>6054</v>
      </c>
      <c r="B20929" s="42" t="s">
        <v>8464</v>
      </c>
      <c r="C20929">
        <v>2019</v>
      </c>
      <c r="D20929" s="42" t="s">
        <v>8595</v>
      </c>
      <c r="E20929" t="b">
        <v>0</v>
      </c>
      <c r="F20929" s="42" t="s">
        <v>10942</v>
      </c>
    </row>
    <row r="20930" spans="1:6" x14ac:dyDescent="0.2">
      <c r="A20930" s="42" t="s">
        <v>6056</v>
      </c>
      <c r="B20930" s="42" t="s">
        <v>8454</v>
      </c>
      <c r="C20930">
        <v>2011</v>
      </c>
      <c r="D20930" s="42" t="s">
        <v>8552</v>
      </c>
      <c r="E20930" t="b">
        <v>0</v>
      </c>
      <c r="F20930" s="42" t="s">
        <v>11067</v>
      </c>
    </row>
    <row r="20931" spans="1:6" x14ac:dyDescent="0.2">
      <c r="A20931" s="42" t="s">
        <v>6056</v>
      </c>
      <c r="B20931" s="42" t="s">
        <v>8454</v>
      </c>
      <c r="C20931">
        <v>2012</v>
      </c>
      <c r="D20931" s="42" t="s">
        <v>8698</v>
      </c>
      <c r="E20931" t="b">
        <v>0</v>
      </c>
      <c r="F20931" s="42" t="s">
        <v>11067</v>
      </c>
    </row>
    <row r="20932" spans="1:6" x14ac:dyDescent="0.2">
      <c r="A20932" s="42" t="s">
        <v>6056</v>
      </c>
      <c r="B20932" s="42" t="s">
        <v>8454</v>
      </c>
      <c r="C20932">
        <v>2013</v>
      </c>
      <c r="D20932" s="42" t="s">
        <v>9087</v>
      </c>
      <c r="E20932" t="b">
        <v>0</v>
      </c>
      <c r="F20932" s="42" t="s">
        <v>11067</v>
      </c>
    </row>
    <row r="20933" spans="1:6" x14ac:dyDescent="0.2">
      <c r="A20933" s="42" t="s">
        <v>6056</v>
      </c>
      <c r="B20933" s="42" t="s">
        <v>8454</v>
      </c>
      <c r="C20933">
        <v>2014</v>
      </c>
      <c r="D20933" s="42" t="s">
        <v>8819</v>
      </c>
      <c r="E20933" t="b">
        <v>0</v>
      </c>
      <c r="F20933" s="42" t="s">
        <v>11067</v>
      </c>
    </row>
    <row r="20934" spans="1:6" x14ac:dyDescent="0.2">
      <c r="A20934" s="42" t="s">
        <v>6056</v>
      </c>
      <c r="B20934" s="42" t="s">
        <v>8454</v>
      </c>
      <c r="C20934">
        <v>2015</v>
      </c>
      <c r="D20934" s="42" t="s">
        <v>8977</v>
      </c>
      <c r="E20934" t="b">
        <v>0</v>
      </c>
      <c r="F20934" s="42" t="s">
        <v>11067</v>
      </c>
    </row>
    <row r="20935" spans="1:6" x14ac:dyDescent="0.2">
      <c r="A20935" s="42" t="s">
        <v>6056</v>
      </c>
      <c r="B20935" s="42" t="s">
        <v>8454</v>
      </c>
      <c r="C20935">
        <v>2016</v>
      </c>
      <c r="D20935" s="42" t="s">
        <v>8934</v>
      </c>
      <c r="E20935" t="b">
        <v>0</v>
      </c>
      <c r="F20935" s="42" t="s">
        <v>11067</v>
      </c>
    </row>
    <row r="20936" spans="1:6" x14ac:dyDescent="0.2">
      <c r="A20936" s="42" t="s">
        <v>6056</v>
      </c>
      <c r="B20936" s="42" t="s">
        <v>8454</v>
      </c>
      <c r="C20936">
        <v>2017</v>
      </c>
      <c r="D20936" s="42" t="s">
        <v>11068</v>
      </c>
      <c r="E20936" t="b">
        <v>0</v>
      </c>
      <c r="F20936" s="42" t="s">
        <v>11067</v>
      </c>
    </row>
    <row r="20937" spans="1:6" x14ac:dyDescent="0.2">
      <c r="A20937" s="42" t="s">
        <v>6056</v>
      </c>
      <c r="B20937" s="42" t="s">
        <v>8462</v>
      </c>
      <c r="C20937">
        <v>2011</v>
      </c>
      <c r="D20937" s="42" t="s">
        <v>8725</v>
      </c>
      <c r="E20937" t="b">
        <v>0</v>
      </c>
      <c r="F20937" s="42" t="s">
        <v>11067</v>
      </c>
    </row>
    <row r="20938" spans="1:6" x14ac:dyDescent="0.2">
      <c r="A20938" s="42" t="s">
        <v>6056</v>
      </c>
      <c r="B20938" s="42" t="s">
        <v>8462</v>
      </c>
      <c r="C20938">
        <v>2012</v>
      </c>
      <c r="D20938" s="42" t="s">
        <v>8648</v>
      </c>
      <c r="E20938" t="b">
        <v>0</v>
      </c>
      <c r="F20938" s="42" t="s">
        <v>11067</v>
      </c>
    </row>
    <row r="20939" spans="1:6" x14ac:dyDescent="0.2">
      <c r="A20939" s="42" t="s">
        <v>6056</v>
      </c>
      <c r="B20939" s="42" t="s">
        <v>8462</v>
      </c>
      <c r="C20939">
        <v>2013</v>
      </c>
      <c r="D20939" s="42" t="s">
        <v>9087</v>
      </c>
      <c r="E20939" t="b">
        <v>0</v>
      </c>
      <c r="F20939" s="42" t="s">
        <v>11067</v>
      </c>
    </row>
    <row r="20940" spans="1:6" x14ac:dyDescent="0.2">
      <c r="A20940" s="42" t="s">
        <v>6056</v>
      </c>
      <c r="B20940" s="42" t="s">
        <v>8462</v>
      </c>
      <c r="C20940">
        <v>2014</v>
      </c>
      <c r="D20940" s="42" t="s">
        <v>8825</v>
      </c>
      <c r="E20940" t="b">
        <v>0</v>
      </c>
      <c r="F20940" s="42" t="s">
        <v>11067</v>
      </c>
    </row>
    <row r="20941" spans="1:6" x14ac:dyDescent="0.2">
      <c r="A20941" s="42" t="s">
        <v>6056</v>
      </c>
      <c r="B20941" s="42" t="s">
        <v>8462</v>
      </c>
      <c r="C20941">
        <v>2015</v>
      </c>
      <c r="D20941" s="42" t="s">
        <v>8977</v>
      </c>
      <c r="E20941" t="b">
        <v>0</v>
      </c>
      <c r="F20941" s="42" t="s">
        <v>11067</v>
      </c>
    </row>
    <row r="20942" spans="1:6" x14ac:dyDescent="0.2">
      <c r="A20942" s="42" t="s">
        <v>6056</v>
      </c>
      <c r="B20942" s="42" t="s">
        <v>8462</v>
      </c>
      <c r="C20942">
        <v>2016</v>
      </c>
      <c r="D20942" s="42" t="s">
        <v>8934</v>
      </c>
      <c r="E20942" t="b">
        <v>0</v>
      </c>
      <c r="F20942" s="42" t="s">
        <v>11067</v>
      </c>
    </row>
    <row r="20943" spans="1:6" x14ac:dyDescent="0.2">
      <c r="A20943" s="42" t="s">
        <v>6056</v>
      </c>
      <c r="B20943" s="42" t="s">
        <v>8462</v>
      </c>
      <c r="C20943">
        <v>2017</v>
      </c>
      <c r="D20943" s="42" t="s">
        <v>11068</v>
      </c>
      <c r="E20943" t="b">
        <v>0</v>
      </c>
      <c r="F20943" s="42" t="s">
        <v>11067</v>
      </c>
    </row>
    <row r="20944" spans="1:6" x14ac:dyDescent="0.2">
      <c r="A20944" s="42" t="s">
        <v>6056</v>
      </c>
      <c r="B20944" s="42" t="s">
        <v>8464</v>
      </c>
      <c r="C20944">
        <v>2011</v>
      </c>
      <c r="D20944" s="42" t="s">
        <v>8726</v>
      </c>
      <c r="E20944" t="b">
        <v>0</v>
      </c>
      <c r="F20944" s="42" t="s">
        <v>11067</v>
      </c>
    </row>
    <row r="20945" spans="1:6" x14ac:dyDescent="0.2">
      <c r="A20945" s="42" t="s">
        <v>6056</v>
      </c>
      <c r="B20945" s="42" t="s">
        <v>8464</v>
      </c>
      <c r="C20945">
        <v>2012</v>
      </c>
      <c r="D20945" s="42" t="s">
        <v>8980</v>
      </c>
      <c r="E20945" t="b">
        <v>0</v>
      </c>
      <c r="F20945" s="42" t="s">
        <v>11067</v>
      </c>
    </row>
    <row r="20946" spans="1:6" x14ac:dyDescent="0.2">
      <c r="A20946" s="42" t="s">
        <v>6056</v>
      </c>
      <c r="B20946" s="42" t="s">
        <v>8464</v>
      </c>
      <c r="C20946">
        <v>2013</v>
      </c>
      <c r="D20946" s="42" t="s">
        <v>8936</v>
      </c>
      <c r="E20946" t="b">
        <v>0</v>
      </c>
      <c r="F20946" s="42" t="s">
        <v>11067</v>
      </c>
    </row>
    <row r="20947" spans="1:6" x14ac:dyDescent="0.2">
      <c r="A20947" s="42" t="s">
        <v>6056</v>
      </c>
      <c r="B20947" s="42" t="s">
        <v>8464</v>
      </c>
      <c r="C20947">
        <v>2014</v>
      </c>
      <c r="D20947" s="42" t="s">
        <v>9093</v>
      </c>
      <c r="E20947" t="b">
        <v>0</v>
      </c>
      <c r="F20947" s="42" t="s">
        <v>11067</v>
      </c>
    </row>
    <row r="20948" spans="1:6" x14ac:dyDescent="0.2">
      <c r="A20948" s="42" t="s">
        <v>6056</v>
      </c>
      <c r="B20948" s="42" t="s">
        <v>8464</v>
      </c>
      <c r="C20948">
        <v>2015</v>
      </c>
      <c r="D20948" s="42" t="s">
        <v>9093</v>
      </c>
      <c r="E20948" t="b">
        <v>0</v>
      </c>
      <c r="F20948" s="42" t="s">
        <v>11067</v>
      </c>
    </row>
    <row r="20949" spans="1:6" x14ac:dyDescent="0.2">
      <c r="A20949" s="42" t="s">
        <v>6056</v>
      </c>
      <c r="B20949" s="42" t="s">
        <v>8464</v>
      </c>
      <c r="C20949">
        <v>2016</v>
      </c>
      <c r="D20949" s="42" t="s">
        <v>9093</v>
      </c>
      <c r="E20949" t="b">
        <v>0</v>
      </c>
      <c r="F20949" s="42" t="s">
        <v>11067</v>
      </c>
    </row>
    <row r="20950" spans="1:6" x14ac:dyDescent="0.2">
      <c r="A20950" s="42" t="s">
        <v>6056</v>
      </c>
      <c r="B20950" s="42" t="s">
        <v>8464</v>
      </c>
      <c r="C20950">
        <v>2017</v>
      </c>
      <c r="D20950" s="42" t="s">
        <v>9093</v>
      </c>
      <c r="E20950" t="b">
        <v>0</v>
      </c>
      <c r="F20950" s="42" t="s">
        <v>11067</v>
      </c>
    </row>
    <row r="20951" spans="1:6" x14ac:dyDescent="0.2">
      <c r="A20951" s="42" t="s">
        <v>6058</v>
      </c>
      <c r="B20951" s="42" t="s">
        <v>8454</v>
      </c>
      <c r="C20951">
        <v>2013</v>
      </c>
      <c r="D20951" s="42" t="s">
        <v>8529</v>
      </c>
      <c r="E20951" t="b">
        <v>0</v>
      </c>
      <c r="F20951" s="42" t="s">
        <v>10901</v>
      </c>
    </row>
    <row r="20952" spans="1:6" x14ac:dyDescent="0.2">
      <c r="A20952" s="42" t="s">
        <v>6058</v>
      </c>
      <c r="B20952" s="42" t="s">
        <v>8454</v>
      </c>
      <c r="C20952">
        <v>2014</v>
      </c>
      <c r="D20952" s="42" t="s">
        <v>9495</v>
      </c>
      <c r="E20952" t="b">
        <v>0</v>
      </c>
      <c r="F20952" s="42" t="s">
        <v>10901</v>
      </c>
    </row>
    <row r="20953" spans="1:6" x14ac:dyDescent="0.2">
      <c r="A20953" s="42" t="s">
        <v>6058</v>
      </c>
      <c r="B20953" s="42" t="s">
        <v>8454</v>
      </c>
      <c r="C20953">
        <v>2015</v>
      </c>
      <c r="D20953" s="42" t="s">
        <v>9207</v>
      </c>
      <c r="E20953" t="b">
        <v>0</v>
      </c>
      <c r="F20953" s="42" t="s">
        <v>10901</v>
      </c>
    </row>
    <row r="20954" spans="1:6" x14ac:dyDescent="0.2">
      <c r="A20954" s="42" t="s">
        <v>6058</v>
      </c>
      <c r="B20954" s="42" t="s">
        <v>8454</v>
      </c>
      <c r="C20954">
        <v>2016</v>
      </c>
      <c r="D20954" s="42" t="s">
        <v>8550</v>
      </c>
      <c r="E20954" t="b">
        <v>0</v>
      </c>
      <c r="F20954" s="42" t="s">
        <v>10901</v>
      </c>
    </row>
    <row r="20955" spans="1:6" x14ac:dyDescent="0.2">
      <c r="A20955" s="42" t="s">
        <v>6058</v>
      </c>
      <c r="B20955" s="42" t="s">
        <v>8454</v>
      </c>
      <c r="C20955">
        <v>2017</v>
      </c>
      <c r="D20955" s="42" t="s">
        <v>9035</v>
      </c>
      <c r="E20955" t="b">
        <v>0</v>
      </c>
      <c r="F20955" s="42" t="s">
        <v>10901</v>
      </c>
    </row>
    <row r="20956" spans="1:6" x14ac:dyDescent="0.2">
      <c r="A20956" s="42" t="s">
        <v>6058</v>
      </c>
      <c r="B20956" s="42" t="s">
        <v>8454</v>
      </c>
      <c r="C20956">
        <v>2018</v>
      </c>
      <c r="D20956" s="42" t="s">
        <v>10813</v>
      </c>
      <c r="E20956" t="b">
        <v>0</v>
      </c>
      <c r="F20956" s="42" t="s">
        <v>10901</v>
      </c>
    </row>
    <row r="20957" spans="1:6" x14ac:dyDescent="0.2">
      <c r="A20957" s="42" t="s">
        <v>6058</v>
      </c>
      <c r="B20957" s="42" t="s">
        <v>8454</v>
      </c>
      <c r="C20957">
        <v>2019</v>
      </c>
      <c r="D20957" s="42" t="s">
        <v>9548</v>
      </c>
      <c r="E20957" t="b">
        <v>0</v>
      </c>
      <c r="F20957" s="42" t="s">
        <v>10901</v>
      </c>
    </row>
    <row r="20958" spans="1:6" x14ac:dyDescent="0.2">
      <c r="A20958" s="42" t="s">
        <v>6058</v>
      </c>
      <c r="B20958" s="42" t="s">
        <v>8462</v>
      </c>
      <c r="C20958">
        <v>2013</v>
      </c>
      <c r="D20958" s="42" t="s">
        <v>8987</v>
      </c>
      <c r="E20958" t="b">
        <v>0</v>
      </c>
      <c r="F20958" s="42" t="s">
        <v>10901</v>
      </c>
    </row>
    <row r="20959" spans="1:6" x14ac:dyDescent="0.2">
      <c r="A20959" s="42" t="s">
        <v>6058</v>
      </c>
      <c r="B20959" s="42" t="s">
        <v>8462</v>
      </c>
      <c r="C20959">
        <v>2014</v>
      </c>
      <c r="D20959" s="42" t="s">
        <v>9229</v>
      </c>
      <c r="E20959" t="b">
        <v>0</v>
      </c>
      <c r="F20959" s="42" t="s">
        <v>10901</v>
      </c>
    </row>
    <row r="20960" spans="1:6" x14ac:dyDescent="0.2">
      <c r="A20960" s="42" t="s">
        <v>6058</v>
      </c>
      <c r="B20960" s="42" t="s">
        <v>8462</v>
      </c>
      <c r="C20960">
        <v>2015</v>
      </c>
      <c r="D20960" s="42" t="s">
        <v>8771</v>
      </c>
      <c r="E20960" t="b">
        <v>0</v>
      </c>
      <c r="F20960" s="42" t="s">
        <v>10901</v>
      </c>
    </row>
    <row r="20961" spans="1:6" x14ac:dyDescent="0.2">
      <c r="A20961" s="42" t="s">
        <v>6058</v>
      </c>
      <c r="B20961" s="42" t="s">
        <v>8462</v>
      </c>
      <c r="C20961">
        <v>2016</v>
      </c>
      <c r="D20961" s="42" t="s">
        <v>8632</v>
      </c>
      <c r="E20961" t="b">
        <v>0</v>
      </c>
      <c r="F20961" s="42" t="s">
        <v>10901</v>
      </c>
    </row>
    <row r="20962" spans="1:6" x14ac:dyDescent="0.2">
      <c r="A20962" s="42" t="s">
        <v>6058</v>
      </c>
      <c r="B20962" s="42" t="s">
        <v>8462</v>
      </c>
      <c r="C20962">
        <v>2017</v>
      </c>
      <c r="D20962" s="42" t="s">
        <v>9043</v>
      </c>
      <c r="E20962" t="b">
        <v>0</v>
      </c>
      <c r="F20962" s="42" t="s">
        <v>10901</v>
      </c>
    </row>
    <row r="20963" spans="1:6" x14ac:dyDescent="0.2">
      <c r="A20963" s="42" t="s">
        <v>6058</v>
      </c>
      <c r="B20963" s="42" t="s">
        <v>8462</v>
      </c>
      <c r="C20963">
        <v>2018</v>
      </c>
      <c r="D20963" s="42" t="s">
        <v>10222</v>
      </c>
      <c r="E20963" t="b">
        <v>0</v>
      </c>
      <c r="F20963" s="42" t="s">
        <v>10901</v>
      </c>
    </row>
    <row r="20964" spans="1:6" x14ac:dyDescent="0.2">
      <c r="A20964" s="42" t="s">
        <v>6058</v>
      </c>
      <c r="B20964" s="42" t="s">
        <v>8462</v>
      </c>
      <c r="C20964">
        <v>2019</v>
      </c>
      <c r="D20964" s="42" t="s">
        <v>10902</v>
      </c>
      <c r="E20964" t="b">
        <v>0</v>
      </c>
      <c r="F20964" s="42" t="s">
        <v>10901</v>
      </c>
    </row>
    <row r="20965" spans="1:6" x14ac:dyDescent="0.2">
      <c r="A20965" s="42" t="s">
        <v>6058</v>
      </c>
      <c r="B20965" s="42" t="s">
        <v>8464</v>
      </c>
      <c r="C20965">
        <v>2013</v>
      </c>
      <c r="D20965" s="42" t="s">
        <v>8496</v>
      </c>
      <c r="E20965" t="b">
        <v>0</v>
      </c>
      <c r="F20965" s="42" t="s">
        <v>10901</v>
      </c>
    </row>
    <row r="20966" spans="1:6" x14ac:dyDescent="0.2">
      <c r="A20966" s="42" t="s">
        <v>6058</v>
      </c>
      <c r="B20966" s="42" t="s">
        <v>8464</v>
      </c>
      <c r="C20966">
        <v>2014</v>
      </c>
      <c r="D20966" s="42" t="s">
        <v>9013</v>
      </c>
      <c r="E20966" t="b">
        <v>0</v>
      </c>
      <c r="F20966" s="42" t="s">
        <v>10901</v>
      </c>
    </row>
    <row r="20967" spans="1:6" x14ac:dyDescent="0.2">
      <c r="A20967" s="42" t="s">
        <v>6058</v>
      </c>
      <c r="B20967" s="42" t="s">
        <v>8464</v>
      </c>
      <c r="C20967">
        <v>2015</v>
      </c>
      <c r="D20967" s="42" t="s">
        <v>8638</v>
      </c>
      <c r="E20967" t="b">
        <v>0</v>
      </c>
      <c r="F20967" s="42" t="s">
        <v>10901</v>
      </c>
    </row>
    <row r="20968" spans="1:6" x14ac:dyDescent="0.2">
      <c r="A20968" s="42" t="s">
        <v>6058</v>
      </c>
      <c r="B20968" s="42" t="s">
        <v>8464</v>
      </c>
      <c r="C20968">
        <v>2016</v>
      </c>
      <c r="D20968" s="42" t="s">
        <v>8687</v>
      </c>
      <c r="E20968" t="b">
        <v>0</v>
      </c>
      <c r="F20968" s="42" t="s">
        <v>10901</v>
      </c>
    </row>
    <row r="20969" spans="1:6" x14ac:dyDescent="0.2">
      <c r="A20969" s="42" t="s">
        <v>6058</v>
      </c>
      <c r="B20969" s="42" t="s">
        <v>8464</v>
      </c>
      <c r="C20969">
        <v>2017</v>
      </c>
      <c r="D20969" s="42" t="s">
        <v>8826</v>
      </c>
      <c r="E20969" t="b">
        <v>0</v>
      </c>
      <c r="F20969" s="42" t="s">
        <v>10901</v>
      </c>
    </row>
    <row r="20970" spans="1:6" x14ac:dyDescent="0.2">
      <c r="A20970" s="42" t="s">
        <v>6058</v>
      </c>
      <c r="B20970" s="42" t="s">
        <v>8464</v>
      </c>
      <c r="C20970">
        <v>2018</v>
      </c>
      <c r="D20970" s="42" t="s">
        <v>8513</v>
      </c>
      <c r="E20970" t="b">
        <v>0</v>
      </c>
      <c r="F20970" s="42" t="s">
        <v>10901</v>
      </c>
    </row>
    <row r="20971" spans="1:6" x14ac:dyDescent="0.2">
      <c r="A20971" s="42" t="s">
        <v>6058</v>
      </c>
      <c r="B20971" s="42" t="s">
        <v>8464</v>
      </c>
      <c r="C20971">
        <v>2019</v>
      </c>
      <c r="D20971" s="42" t="s">
        <v>8460</v>
      </c>
      <c r="E20971" t="b">
        <v>0</v>
      </c>
      <c r="F20971" s="42" t="s">
        <v>10901</v>
      </c>
    </row>
    <row r="20972" spans="1:6" x14ac:dyDescent="0.2">
      <c r="A20972" s="42" t="s">
        <v>6060</v>
      </c>
      <c r="B20972" s="42" t="s">
        <v>8454</v>
      </c>
      <c r="C20972">
        <v>2013</v>
      </c>
      <c r="D20972" s="42" t="s">
        <v>8529</v>
      </c>
      <c r="E20972" t="b">
        <v>0</v>
      </c>
      <c r="F20972" s="42" t="s">
        <v>10901</v>
      </c>
    </row>
    <row r="20973" spans="1:6" x14ac:dyDescent="0.2">
      <c r="A20973" s="42" t="s">
        <v>6060</v>
      </c>
      <c r="B20973" s="42" t="s">
        <v>8454</v>
      </c>
      <c r="C20973">
        <v>2014</v>
      </c>
      <c r="D20973" s="42" t="s">
        <v>9495</v>
      </c>
      <c r="E20973" t="b">
        <v>0</v>
      </c>
      <c r="F20973" s="42" t="s">
        <v>10901</v>
      </c>
    </row>
    <row r="20974" spans="1:6" x14ac:dyDescent="0.2">
      <c r="A20974" s="42" t="s">
        <v>6060</v>
      </c>
      <c r="B20974" s="42" t="s">
        <v>8454</v>
      </c>
      <c r="C20974">
        <v>2015</v>
      </c>
      <c r="D20974" s="42" t="s">
        <v>9207</v>
      </c>
      <c r="E20974" t="b">
        <v>0</v>
      </c>
      <c r="F20974" s="42" t="s">
        <v>10901</v>
      </c>
    </row>
    <row r="20975" spans="1:6" x14ac:dyDescent="0.2">
      <c r="A20975" s="42" t="s">
        <v>6060</v>
      </c>
      <c r="B20975" s="42" t="s">
        <v>8454</v>
      </c>
      <c r="C20975">
        <v>2016</v>
      </c>
      <c r="D20975" s="42" t="s">
        <v>8550</v>
      </c>
      <c r="E20975" t="b">
        <v>0</v>
      </c>
      <c r="F20975" s="42" t="s">
        <v>10901</v>
      </c>
    </row>
    <row r="20976" spans="1:6" x14ac:dyDescent="0.2">
      <c r="A20976" s="42" t="s">
        <v>6060</v>
      </c>
      <c r="B20976" s="42" t="s">
        <v>8454</v>
      </c>
      <c r="C20976">
        <v>2017</v>
      </c>
      <c r="D20976" s="42" t="s">
        <v>9035</v>
      </c>
      <c r="E20976" t="b">
        <v>0</v>
      </c>
      <c r="F20976" s="42" t="s">
        <v>10901</v>
      </c>
    </row>
    <row r="20977" spans="1:6" x14ac:dyDescent="0.2">
      <c r="A20977" s="42" t="s">
        <v>6060</v>
      </c>
      <c r="B20977" s="42" t="s">
        <v>8454</v>
      </c>
      <c r="C20977">
        <v>2018</v>
      </c>
      <c r="D20977" s="42" t="s">
        <v>10813</v>
      </c>
      <c r="E20977" t="b">
        <v>0</v>
      </c>
      <c r="F20977" s="42" t="s">
        <v>10901</v>
      </c>
    </row>
    <row r="20978" spans="1:6" x14ac:dyDescent="0.2">
      <c r="A20978" s="42" t="s">
        <v>6060</v>
      </c>
      <c r="B20978" s="42" t="s">
        <v>8454</v>
      </c>
      <c r="C20978">
        <v>2019</v>
      </c>
      <c r="D20978" s="42" t="s">
        <v>9548</v>
      </c>
      <c r="E20978" t="b">
        <v>0</v>
      </c>
      <c r="F20978" s="42" t="s">
        <v>10901</v>
      </c>
    </row>
    <row r="20979" spans="1:6" x14ac:dyDescent="0.2">
      <c r="A20979" s="42" t="s">
        <v>6060</v>
      </c>
      <c r="B20979" s="42" t="s">
        <v>8462</v>
      </c>
      <c r="C20979">
        <v>2013</v>
      </c>
      <c r="D20979" s="42" t="s">
        <v>8987</v>
      </c>
      <c r="E20979" t="b">
        <v>0</v>
      </c>
      <c r="F20979" s="42" t="s">
        <v>10901</v>
      </c>
    </row>
    <row r="20980" spans="1:6" x14ac:dyDescent="0.2">
      <c r="A20980" s="42" t="s">
        <v>6060</v>
      </c>
      <c r="B20980" s="42" t="s">
        <v>8462</v>
      </c>
      <c r="C20980">
        <v>2014</v>
      </c>
      <c r="D20980" s="42" t="s">
        <v>9229</v>
      </c>
      <c r="E20980" t="b">
        <v>0</v>
      </c>
      <c r="F20980" s="42" t="s">
        <v>10901</v>
      </c>
    </row>
    <row r="20981" spans="1:6" x14ac:dyDescent="0.2">
      <c r="A20981" s="42" t="s">
        <v>6060</v>
      </c>
      <c r="B20981" s="42" t="s">
        <v>8462</v>
      </c>
      <c r="C20981">
        <v>2015</v>
      </c>
      <c r="D20981" s="42" t="s">
        <v>8771</v>
      </c>
      <c r="E20981" t="b">
        <v>0</v>
      </c>
      <c r="F20981" s="42" t="s">
        <v>10901</v>
      </c>
    </row>
    <row r="20982" spans="1:6" x14ac:dyDescent="0.2">
      <c r="A20982" s="42" t="s">
        <v>6060</v>
      </c>
      <c r="B20982" s="42" t="s">
        <v>8462</v>
      </c>
      <c r="C20982">
        <v>2016</v>
      </c>
      <c r="D20982" s="42" t="s">
        <v>8632</v>
      </c>
      <c r="E20982" t="b">
        <v>0</v>
      </c>
      <c r="F20982" s="42" t="s">
        <v>10901</v>
      </c>
    </row>
    <row r="20983" spans="1:6" x14ac:dyDescent="0.2">
      <c r="A20983" s="42" t="s">
        <v>6060</v>
      </c>
      <c r="B20983" s="42" t="s">
        <v>8462</v>
      </c>
      <c r="C20983">
        <v>2017</v>
      </c>
      <c r="D20983" s="42" t="s">
        <v>9043</v>
      </c>
      <c r="E20983" t="b">
        <v>0</v>
      </c>
      <c r="F20983" s="42" t="s">
        <v>10901</v>
      </c>
    </row>
    <row r="20984" spans="1:6" x14ac:dyDescent="0.2">
      <c r="A20984" s="42" t="s">
        <v>6060</v>
      </c>
      <c r="B20984" s="42" t="s">
        <v>8462</v>
      </c>
      <c r="C20984">
        <v>2018</v>
      </c>
      <c r="D20984" s="42" t="s">
        <v>10222</v>
      </c>
      <c r="E20984" t="b">
        <v>0</v>
      </c>
      <c r="F20984" s="42" t="s">
        <v>10901</v>
      </c>
    </row>
    <row r="20985" spans="1:6" x14ac:dyDescent="0.2">
      <c r="A20985" s="42" t="s">
        <v>6060</v>
      </c>
      <c r="B20985" s="42" t="s">
        <v>8462</v>
      </c>
      <c r="C20985">
        <v>2019</v>
      </c>
      <c r="D20985" s="42" t="s">
        <v>10902</v>
      </c>
      <c r="E20985" t="b">
        <v>0</v>
      </c>
      <c r="F20985" s="42" t="s">
        <v>10901</v>
      </c>
    </row>
    <row r="20986" spans="1:6" x14ac:dyDescent="0.2">
      <c r="A20986" s="42" t="s">
        <v>6060</v>
      </c>
      <c r="B20986" s="42" t="s">
        <v>8464</v>
      </c>
      <c r="C20986">
        <v>2013</v>
      </c>
      <c r="D20986" s="42" t="s">
        <v>8496</v>
      </c>
      <c r="E20986" t="b">
        <v>0</v>
      </c>
      <c r="F20986" s="42" t="s">
        <v>10901</v>
      </c>
    </row>
    <row r="20987" spans="1:6" x14ac:dyDescent="0.2">
      <c r="A20987" s="42" t="s">
        <v>6060</v>
      </c>
      <c r="B20987" s="42" t="s">
        <v>8464</v>
      </c>
      <c r="C20987">
        <v>2014</v>
      </c>
      <c r="D20987" s="42" t="s">
        <v>9013</v>
      </c>
      <c r="E20987" t="b">
        <v>0</v>
      </c>
      <c r="F20987" s="42" t="s">
        <v>10901</v>
      </c>
    </row>
    <row r="20988" spans="1:6" x14ac:dyDescent="0.2">
      <c r="A20988" s="42" t="s">
        <v>6060</v>
      </c>
      <c r="B20988" s="42" t="s">
        <v>8464</v>
      </c>
      <c r="C20988">
        <v>2015</v>
      </c>
      <c r="D20988" s="42" t="s">
        <v>8638</v>
      </c>
      <c r="E20988" t="b">
        <v>0</v>
      </c>
      <c r="F20988" s="42" t="s">
        <v>10901</v>
      </c>
    </row>
    <row r="20989" spans="1:6" x14ac:dyDescent="0.2">
      <c r="A20989" s="42" t="s">
        <v>6060</v>
      </c>
      <c r="B20989" s="42" t="s">
        <v>8464</v>
      </c>
      <c r="C20989">
        <v>2016</v>
      </c>
      <c r="D20989" s="42" t="s">
        <v>8687</v>
      </c>
      <c r="E20989" t="b">
        <v>0</v>
      </c>
      <c r="F20989" s="42" t="s">
        <v>10901</v>
      </c>
    </row>
    <row r="20990" spans="1:6" x14ac:dyDescent="0.2">
      <c r="A20990" s="42" t="s">
        <v>6060</v>
      </c>
      <c r="B20990" s="42" t="s">
        <v>8464</v>
      </c>
      <c r="C20990">
        <v>2017</v>
      </c>
      <c r="D20990" s="42" t="s">
        <v>8826</v>
      </c>
      <c r="E20990" t="b">
        <v>0</v>
      </c>
      <c r="F20990" s="42" t="s">
        <v>10901</v>
      </c>
    </row>
    <row r="20991" spans="1:6" x14ac:dyDescent="0.2">
      <c r="A20991" s="42" t="s">
        <v>6060</v>
      </c>
      <c r="B20991" s="42" t="s">
        <v>8464</v>
      </c>
      <c r="C20991">
        <v>2018</v>
      </c>
      <c r="D20991" s="42" t="s">
        <v>8513</v>
      </c>
      <c r="E20991" t="b">
        <v>0</v>
      </c>
      <c r="F20991" s="42" t="s">
        <v>10901</v>
      </c>
    </row>
    <row r="20992" spans="1:6" x14ac:dyDescent="0.2">
      <c r="A20992" s="42" t="s">
        <v>6060</v>
      </c>
      <c r="B20992" s="42" t="s">
        <v>8464</v>
      </c>
      <c r="C20992">
        <v>2019</v>
      </c>
      <c r="D20992" s="42" t="s">
        <v>8460</v>
      </c>
      <c r="E20992" t="b">
        <v>0</v>
      </c>
      <c r="F20992" s="42" t="s">
        <v>10901</v>
      </c>
    </row>
    <row r="20993" spans="1:6" x14ac:dyDescent="0.2">
      <c r="A20993" s="42" t="s">
        <v>6062</v>
      </c>
      <c r="B20993" s="42" t="s">
        <v>8454</v>
      </c>
      <c r="C20993">
        <v>2013</v>
      </c>
      <c r="D20993" s="42" t="s">
        <v>9463</v>
      </c>
      <c r="E20993" t="b">
        <v>0</v>
      </c>
      <c r="F20993" s="42" t="s">
        <v>10942</v>
      </c>
    </row>
    <row r="20994" spans="1:6" x14ac:dyDescent="0.2">
      <c r="A20994" s="42" t="s">
        <v>6062</v>
      </c>
      <c r="B20994" s="42" t="s">
        <v>8454</v>
      </c>
      <c r="C20994">
        <v>2014</v>
      </c>
      <c r="D20994" s="42" t="s">
        <v>8558</v>
      </c>
      <c r="E20994" t="b">
        <v>0</v>
      </c>
      <c r="F20994" s="42" t="s">
        <v>10942</v>
      </c>
    </row>
    <row r="20995" spans="1:6" x14ac:dyDescent="0.2">
      <c r="A20995" s="42" t="s">
        <v>6062</v>
      </c>
      <c r="B20995" s="42" t="s">
        <v>8454</v>
      </c>
      <c r="C20995">
        <v>2015</v>
      </c>
      <c r="D20995" s="42" t="s">
        <v>8491</v>
      </c>
      <c r="E20995" t="b">
        <v>0</v>
      </c>
      <c r="F20995" s="42" t="s">
        <v>10942</v>
      </c>
    </row>
    <row r="20996" spans="1:6" x14ac:dyDescent="0.2">
      <c r="A20996" s="42" t="s">
        <v>6062</v>
      </c>
      <c r="B20996" s="42" t="s">
        <v>8454</v>
      </c>
      <c r="C20996">
        <v>2016</v>
      </c>
      <c r="D20996" s="42" t="s">
        <v>8625</v>
      </c>
      <c r="E20996" t="b">
        <v>0</v>
      </c>
      <c r="F20996" s="42" t="s">
        <v>10942</v>
      </c>
    </row>
    <row r="20997" spans="1:6" x14ac:dyDescent="0.2">
      <c r="A20997" s="42" t="s">
        <v>6062</v>
      </c>
      <c r="B20997" s="42" t="s">
        <v>8454</v>
      </c>
      <c r="C20997">
        <v>2017</v>
      </c>
      <c r="D20997" s="42" t="s">
        <v>9134</v>
      </c>
      <c r="E20997" t="b">
        <v>0</v>
      </c>
      <c r="F20997" s="42" t="s">
        <v>10942</v>
      </c>
    </row>
    <row r="20998" spans="1:6" x14ac:dyDescent="0.2">
      <c r="A20998" s="42" t="s">
        <v>6062</v>
      </c>
      <c r="B20998" s="42" t="s">
        <v>8454</v>
      </c>
      <c r="C20998">
        <v>2018</v>
      </c>
      <c r="D20998" s="42" t="s">
        <v>9244</v>
      </c>
      <c r="E20998" t="b">
        <v>0</v>
      </c>
      <c r="F20998" s="42" t="s">
        <v>10942</v>
      </c>
    </row>
    <row r="20999" spans="1:6" x14ac:dyDescent="0.2">
      <c r="A20999" s="42" t="s">
        <v>6062</v>
      </c>
      <c r="B20999" s="42" t="s">
        <v>8454</v>
      </c>
      <c r="C20999">
        <v>2019</v>
      </c>
      <c r="D20999" s="42" t="s">
        <v>8524</v>
      </c>
      <c r="E20999" t="b">
        <v>0</v>
      </c>
      <c r="F20999" s="42" t="s">
        <v>10942</v>
      </c>
    </row>
    <row r="21000" spans="1:6" x14ac:dyDescent="0.2">
      <c r="A21000" s="42" t="s">
        <v>6062</v>
      </c>
      <c r="B21000" s="42" t="s">
        <v>8462</v>
      </c>
      <c r="C21000">
        <v>2013</v>
      </c>
      <c r="D21000" s="42" t="s">
        <v>9222</v>
      </c>
      <c r="E21000" t="b">
        <v>0</v>
      </c>
      <c r="F21000" s="42" t="s">
        <v>10942</v>
      </c>
    </row>
    <row r="21001" spans="1:6" x14ac:dyDescent="0.2">
      <c r="A21001" s="42" t="s">
        <v>6062</v>
      </c>
      <c r="B21001" s="42" t="s">
        <v>8462</v>
      </c>
      <c r="C21001">
        <v>2014</v>
      </c>
      <c r="D21001" s="42" t="s">
        <v>9234</v>
      </c>
      <c r="E21001" t="b">
        <v>0</v>
      </c>
      <c r="F21001" s="42" t="s">
        <v>10942</v>
      </c>
    </row>
    <row r="21002" spans="1:6" x14ac:dyDescent="0.2">
      <c r="A21002" s="42" t="s">
        <v>6062</v>
      </c>
      <c r="B21002" s="42" t="s">
        <v>8462</v>
      </c>
      <c r="C21002">
        <v>2015</v>
      </c>
      <c r="D21002" s="42" t="s">
        <v>9132</v>
      </c>
      <c r="E21002" t="b">
        <v>0</v>
      </c>
      <c r="F21002" s="42" t="s">
        <v>10942</v>
      </c>
    </row>
    <row r="21003" spans="1:6" x14ac:dyDescent="0.2">
      <c r="A21003" s="42" t="s">
        <v>6062</v>
      </c>
      <c r="B21003" s="42" t="s">
        <v>8462</v>
      </c>
      <c r="C21003">
        <v>2016</v>
      </c>
      <c r="D21003" s="42" t="s">
        <v>8455</v>
      </c>
      <c r="E21003" t="b">
        <v>0</v>
      </c>
      <c r="F21003" s="42" t="s">
        <v>10942</v>
      </c>
    </row>
    <row r="21004" spans="1:6" x14ac:dyDescent="0.2">
      <c r="A21004" s="42" t="s">
        <v>6062</v>
      </c>
      <c r="B21004" s="42" t="s">
        <v>8462</v>
      </c>
      <c r="C21004">
        <v>2017</v>
      </c>
      <c r="D21004" s="42" t="s">
        <v>8703</v>
      </c>
      <c r="E21004" t="b">
        <v>0</v>
      </c>
      <c r="F21004" s="42" t="s">
        <v>10942</v>
      </c>
    </row>
    <row r="21005" spans="1:6" x14ac:dyDescent="0.2">
      <c r="A21005" s="42" t="s">
        <v>6062</v>
      </c>
      <c r="B21005" s="42" t="s">
        <v>8462</v>
      </c>
      <c r="C21005">
        <v>2018</v>
      </c>
      <c r="D21005" s="42" t="s">
        <v>9325</v>
      </c>
      <c r="E21005" t="b">
        <v>0</v>
      </c>
      <c r="F21005" s="42" t="s">
        <v>10942</v>
      </c>
    </row>
    <row r="21006" spans="1:6" x14ac:dyDescent="0.2">
      <c r="A21006" s="42" t="s">
        <v>6062</v>
      </c>
      <c r="B21006" s="42" t="s">
        <v>8462</v>
      </c>
      <c r="C21006">
        <v>2019</v>
      </c>
      <c r="D21006" s="42" t="s">
        <v>9081</v>
      </c>
      <c r="E21006" t="b">
        <v>0</v>
      </c>
      <c r="F21006" s="42" t="s">
        <v>10942</v>
      </c>
    </row>
    <row r="21007" spans="1:6" x14ac:dyDescent="0.2">
      <c r="A21007" s="42" t="s">
        <v>6062</v>
      </c>
      <c r="B21007" s="42" t="s">
        <v>8464</v>
      </c>
      <c r="C21007">
        <v>2013</v>
      </c>
      <c r="D21007" s="42" t="s">
        <v>8972</v>
      </c>
      <c r="E21007" t="b">
        <v>0</v>
      </c>
      <c r="F21007" s="42" t="s">
        <v>10942</v>
      </c>
    </row>
    <row r="21008" spans="1:6" x14ac:dyDescent="0.2">
      <c r="A21008" s="42" t="s">
        <v>6062</v>
      </c>
      <c r="B21008" s="42" t="s">
        <v>8464</v>
      </c>
      <c r="C21008">
        <v>2014</v>
      </c>
      <c r="D21008" s="42" t="s">
        <v>8600</v>
      </c>
      <c r="E21008" t="b">
        <v>0</v>
      </c>
      <c r="F21008" s="42" t="s">
        <v>10942</v>
      </c>
    </row>
    <row r="21009" spans="1:6" x14ac:dyDescent="0.2">
      <c r="A21009" s="42" t="s">
        <v>6062</v>
      </c>
      <c r="B21009" s="42" t="s">
        <v>8464</v>
      </c>
      <c r="C21009">
        <v>2015</v>
      </c>
      <c r="D21009" s="42" t="s">
        <v>8823</v>
      </c>
      <c r="E21009" t="b">
        <v>0</v>
      </c>
      <c r="F21009" s="42" t="s">
        <v>10942</v>
      </c>
    </row>
    <row r="21010" spans="1:6" x14ac:dyDescent="0.2">
      <c r="A21010" s="42" t="s">
        <v>6062</v>
      </c>
      <c r="B21010" s="42" t="s">
        <v>8464</v>
      </c>
      <c r="C21010">
        <v>2016</v>
      </c>
      <c r="D21010" s="42" t="s">
        <v>8712</v>
      </c>
      <c r="E21010" t="b">
        <v>0</v>
      </c>
      <c r="F21010" s="42" t="s">
        <v>10942</v>
      </c>
    </row>
    <row r="21011" spans="1:6" x14ac:dyDescent="0.2">
      <c r="A21011" s="42" t="s">
        <v>6062</v>
      </c>
      <c r="B21011" s="42" t="s">
        <v>8464</v>
      </c>
      <c r="C21011">
        <v>2017</v>
      </c>
      <c r="D21011" s="42" t="s">
        <v>8825</v>
      </c>
      <c r="E21011" t="b">
        <v>0</v>
      </c>
      <c r="F21011" s="42" t="s">
        <v>10942</v>
      </c>
    </row>
    <row r="21012" spans="1:6" x14ac:dyDescent="0.2">
      <c r="A21012" s="42" t="s">
        <v>6062</v>
      </c>
      <c r="B21012" s="42" t="s">
        <v>8464</v>
      </c>
      <c r="C21012">
        <v>2018</v>
      </c>
      <c r="D21012" s="42" t="s">
        <v>9124</v>
      </c>
      <c r="E21012" t="b">
        <v>0</v>
      </c>
      <c r="F21012" s="42" t="s">
        <v>10942</v>
      </c>
    </row>
    <row r="21013" spans="1:6" x14ac:dyDescent="0.2">
      <c r="A21013" s="42" t="s">
        <v>6062</v>
      </c>
      <c r="B21013" s="42" t="s">
        <v>8464</v>
      </c>
      <c r="C21013">
        <v>2019</v>
      </c>
      <c r="D21013" s="42" t="s">
        <v>8595</v>
      </c>
      <c r="E21013" t="b">
        <v>0</v>
      </c>
      <c r="F21013" s="42" t="s">
        <v>10942</v>
      </c>
    </row>
    <row r="21014" spans="1:6" x14ac:dyDescent="0.2">
      <c r="A21014" s="42" t="s">
        <v>6064</v>
      </c>
      <c r="B21014" s="42" t="s">
        <v>8454</v>
      </c>
      <c r="C21014">
        <v>2013</v>
      </c>
      <c r="D21014" s="42" t="s">
        <v>8499</v>
      </c>
      <c r="E21014" t="b">
        <v>0</v>
      </c>
      <c r="F21014" s="42" t="s">
        <v>11082</v>
      </c>
    </row>
    <row r="21015" spans="1:6" x14ac:dyDescent="0.2">
      <c r="A21015" s="42" t="s">
        <v>6064</v>
      </c>
      <c r="B21015" s="42" t="s">
        <v>8454</v>
      </c>
      <c r="C21015">
        <v>2014</v>
      </c>
      <c r="D21015" s="42" t="s">
        <v>9014</v>
      </c>
      <c r="E21015" t="b">
        <v>0</v>
      </c>
      <c r="F21015" s="42" t="s">
        <v>11082</v>
      </c>
    </row>
    <row r="21016" spans="1:6" x14ac:dyDescent="0.2">
      <c r="A21016" s="42" t="s">
        <v>6064</v>
      </c>
      <c r="B21016" s="42" t="s">
        <v>8454</v>
      </c>
      <c r="C21016">
        <v>2015</v>
      </c>
      <c r="D21016" s="42" t="s">
        <v>8590</v>
      </c>
      <c r="E21016" t="b">
        <v>0</v>
      </c>
      <c r="F21016" s="42" t="s">
        <v>11082</v>
      </c>
    </row>
    <row r="21017" spans="1:6" x14ac:dyDescent="0.2">
      <c r="A21017" s="42" t="s">
        <v>6064</v>
      </c>
      <c r="B21017" s="42" t="s">
        <v>8454</v>
      </c>
      <c r="C21017">
        <v>2016</v>
      </c>
      <c r="D21017" s="42" t="s">
        <v>9107</v>
      </c>
      <c r="E21017" t="b">
        <v>0</v>
      </c>
      <c r="F21017" s="42" t="s">
        <v>11082</v>
      </c>
    </row>
    <row r="21018" spans="1:6" x14ac:dyDescent="0.2">
      <c r="A21018" s="42" t="s">
        <v>6064</v>
      </c>
      <c r="B21018" s="42" t="s">
        <v>8454</v>
      </c>
      <c r="C21018">
        <v>2017</v>
      </c>
      <c r="D21018" s="42" t="s">
        <v>9494</v>
      </c>
      <c r="E21018" t="b">
        <v>0</v>
      </c>
      <c r="F21018" s="42" t="s">
        <v>11082</v>
      </c>
    </row>
    <row r="21019" spans="1:6" x14ac:dyDescent="0.2">
      <c r="A21019" s="42" t="s">
        <v>6064</v>
      </c>
      <c r="B21019" s="42" t="s">
        <v>8454</v>
      </c>
      <c r="C21019">
        <v>2018</v>
      </c>
      <c r="D21019" s="42" t="s">
        <v>9044</v>
      </c>
      <c r="E21019" t="b">
        <v>0</v>
      </c>
      <c r="F21019" s="42" t="s">
        <v>11082</v>
      </c>
    </row>
    <row r="21020" spans="1:6" x14ac:dyDescent="0.2">
      <c r="A21020" s="42" t="s">
        <v>6064</v>
      </c>
      <c r="B21020" s="42" t="s">
        <v>8454</v>
      </c>
      <c r="C21020">
        <v>2019</v>
      </c>
      <c r="D21020" s="42" t="s">
        <v>9499</v>
      </c>
      <c r="E21020" t="b">
        <v>0</v>
      </c>
      <c r="F21020" s="42" t="s">
        <v>11082</v>
      </c>
    </row>
    <row r="21021" spans="1:6" x14ac:dyDescent="0.2">
      <c r="A21021" s="42" t="s">
        <v>6064</v>
      </c>
      <c r="B21021" s="42" t="s">
        <v>8462</v>
      </c>
      <c r="C21021">
        <v>2013</v>
      </c>
      <c r="D21021" s="42" t="s">
        <v>8499</v>
      </c>
      <c r="E21021" t="b">
        <v>0</v>
      </c>
      <c r="F21021" s="42" t="s">
        <v>11082</v>
      </c>
    </row>
    <row r="21022" spans="1:6" x14ac:dyDescent="0.2">
      <c r="A21022" s="42" t="s">
        <v>6064</v>
      </c>
      <c r="B21022" s="42" t="s">
        <v>8462</v>
      </c>
      <c r="C21022">
        <v>2014</v>
      </c>
      <c r="D21022" s="42" t="s">
        <v>8940</v>
      </c>
      <c r="E21022" t="b">
        <v>0</v>
      </c>
      <c r="F21022" s="42" t="s">
        <v>11082</v>
      </c>
    </row>
    <row r="21023" spans="1:6" x14ac:dyDescent="0.2">
      <c r="A21023" s="42" t="s">
        <v>6064</v>
      </c>
      <c r="B21023" s="42" t="s">
        <v>8462</v>
      </c>
      <c r="C21023">
        <v>2015</v>
      </c>
      <c r="D21023" s="42" t="s">
        <v>9090</v>
      </c>
      <c r="E21023" t="b">
        <v>0</v>
      </c>
      <c r="F21023" s="42" t="s">
        <v>11082</v>
      </c>
    </row>
    <row r="21024" spans="1:6" x14ac:dyDescent="0.2">
      <c r="A21024" s="42" t="s">
        <v>6064</v>
      </c>
      <c r="B21024" s="42" t="s">
        <v>8462</v>
      </c>
      <c r="C21024">
        <v>2016</v>
      </c>
      <c r="D21024" s="42" t="s">
        <v>9296</v>
      </c>
      <c r="E21024" t="b">
        <v>0</v>
      </c>
      <c r="F21024" s="42" t="s">
        <v>11082</v>
      </c>
    </row>
    <row r="21025" spans="1:6" x14ac:dyDescent="0.2">
      <c r="A21025" s="42" t="s">
        <v>6064</v>
      </c>
      <c r="B21025" s="42" t="s">
        <v>8462</v>
      </c>
      <c r="C21025">
        <v>2017</v>
      </c>
      <c r="D21025" s="42" t="s">
        <v>8801</v>
      </c>
      <c r="E21025" t="b">
        <v>0</v>
      </c>
      <c r="F21025" s="42" t="s">
        <v>11082</v>
      </c>
    </row>
    <row r="21026" spans="1:6" x14ac:dyDescent="0.2">
      <c r="A21026" s="42" t="s">
        <v>6064</v>
      </c>
      <c r="B21026" s="42" t="s">
        <v>8462</v>
      </c>
      <c r="C21026">
        <v>2018</v>
      </c>
      <c r="D21026" s="42" t="s">
        <v>9035</v>
      </c>
      <c r="E21026" t="b">
        <v>0</v>
      </c>
      <c r="F21026" s="42" t="s">
        <v>11082</v>
      </c>
    </row>
    <row r="21027" spans="1:6" x14ac:dyDescent="0.2">
      <c r="A21027" s="42" t="s">
        <v>6064</v>
      </c>
      <c r="B21027" s="42" t="s">
        <v>8462</v>
      </c>
      <c r="C21027">
        <v>2019</v>
      </c>
      <c r="D21027" s="42" t="s">
        <v>9110</v>
      </c>
      <c r="E21027" t="b">
        <v>0</v>
      </c>
      <c r="F21027" s="42" t="s">
        <v>11082</v>
      </c>
    </row>
    <row r="21028" spans="1:6" x14ac:dyDescent="0.2">
      <c r="A21028" s="42" t="s">
        <v>6064</v>
      </c>
      <c r="B21028" s="42" t="s">
        <v>8464</v>
      </c>
      <c r="C21028">
        <v>2013</v>
      </c>
      <c r="D21028" s="42" t="s">
        <v>8744</v>
      </c>
      <c r="E21028" t="b">
        <v>0</v>
      </c>
      <c r="F21028" s="42" t="s">
        <v>11082</v>
      </c>
    </row>
    <row r="21029" spans="1:6" x14ac:dyDescent="0.2">
      <c r="A21029" s="42" t="s">
        <v>6064</v>
      </c>
      <c r="B21029" s="42" t="s">
        <v>8464</v>
      </c>
      <c r="C21029">
        <v>2014</v>
      </c>
      <c r="D21029" s="42" t="s">
        <v>8496</v>
      </c>
      <c r="E21029" t="b">
        <v>0</v>
      </c>
      <c r="F21029" s="42" t="s">
        <v>11082</v>
      </c>
    </row>
    <row r="21030" spans="1:6" x14ac:dyDescent="0.2">
      <c r="A21030" s="42" t="s">
        <v>6064</v>
      </c>
      <c r="B21030" s="42" t="s">
        <v>8464</v>
      </c>
      <c r="C21030">
        <v>2015</v>
      </c>
      <c r="D21030" s="42" t="s">
        <v>8496</v>
      </c>
      <c r="E21030" t="b">
        <v>0</v>
      </c>
      <c r="F21030" s="42" t="s">
        <v>11082</v>
      </c>
    </row>
    <row r="21031" spans="1:6" x14ac:dyDescent="0.2">
      <c r="A21031" s="42" t="s">
        <v>6064</v>
      </c>
      <c r="B21031" s="42" t="s">
        <v>8464</v>
      </c>
      <c r="C21031">
        <v>2016</v>
      </c>
      <c r="D21031" s="42" t="s">
        <v>8496</v>
      </c>
      <c r="E21031" t="b">
        <v>0</v>
      </c>
      <c r="F21031" s="42" t="s">
        <v>11082</v>
      </c>
    </row>
    <row r="21032" spans="1:6" x14ac:dyDescent="0.2">
      <c r="A21032" s="42" t="s">
        <v>6064</v>
      </c>
      <c r="B21032" s="42" t="s">
        <v>8464</v>
      </c>
      <c r="C21032">
        <v>2017</v>
      </c>
      <c r="D21032" s="42" t="s">
        <v>8496</v>
      </c>
      <c r="E21032" t="b">
        <v>0</v>
      </c>
      <c r="F21032" s="42" t="s">
        <v>11082</v>
      </c>
    </row>
    <row r="21033" spans="1:6" x14ac:dyDescent="0.2">
      <c r="A21033" s="42" t="s">
        <v>6064</v>
      </c>
      <c r="B21033" s="42" t="s">
        <v>8464</v>
      </c>
      <c r="C21033">
        <v>2018</v>
      </c>
      <c r="D21033" s="42" t="s">
        <v>8496</v>
      </c>
      <c r="E21033" t="b">
        <v>0</v>
      </c>
      <c r="F21033" s="42" t="s">
        <v>11082</v>
      </c>
    </row>
    <row r="21034" spans="1:6" x14ac:dyDescent="0.2">
      <c r="A21034" s="42" t="s">
        <v>6064</v>
      </c>
      <c r="B21034" s="42" t="s">
        <v>8464</v>
      </c>
      <c r="C21034">
        <v>2019</v>
      </c>
      <c r="D21034" s="42" t="s">
        <v>8496</v>
      </c>
      <c r="E21034" t="b">
        <v>0</v>
      </c>
      <c r="F21034" s="42" t="s">
        <v>11082</v>
      </c>
    </row>
    <row r="21035" spans="1:6" x14ac:dyDescent="0.2">
      <c r="A21035" s="42" t="s">
        <v>6066</v>
      </c>
      <c r="B21035" s="42" t="s">
        <v>8454</v>
      </c>
      <c r="C21035">
        <v>2014</v>
      </c>
      <c r="D21035" s="42" t="s">
        <v>8932</v>
      </c>
      <c r="E21035" t="b">
        <v>0</v>
      </c>
      <c r="F21035" s="42" t="s">
        <v>11086</v>
      </c>
    </row>
    <row r="21036" spans="1:6" x14ac:dyDescent="0.2">
      <c r="A21036" s="42" t="s">
        <v>6066</v>
      </c>
      <c r="B21036" s="42" t="s">
        <v>8454</v>
      </c>
      <c r="C21036">
        <v>2015</v>
      </c>
      <c r="D21036" s="42" t="s">
        <v>8772</v>
      </c>
      <c r="E21036" t="b">
        <v>0</v>
      </c>
      <c r="F21036" s="42" t="s">
        <v>11086</v>
      </c>
    </row>
    <row r="21037" spans="1:6" x14ac:dyDescent="0.2">
      <c r="A21037" s="42" t="s">
        <v>6066</v>
      </c>
      <c r="B21037" s="42" t="s">
        <v>8454</v>
      </c>
      <c r="C21037">
        <v>2016</v>
      </c>
      <c r="D21037" s="42" t="s">
        <v>9148</v>
      </c>
      <c r="E21037" t="b">
        <v>0</v>
      </c>
      <c r="F21037" s="42" t="s">
        <v>11086</v>
      </c>
    </row>
    <row r="21038" spans="1:6" x14ac:dyDescent="0.2">
      <c r="A21038" s="42" t="s">
        <v>6066</v>
      </c>
      <c r="B21038" s="42" t="s">
        <v>8454</v>
      </c>
      <c r="C21038">
        <v>2017</v>
      </c>
      <c r="D21038" s="42" t="s">
        <v>9126</v>
      </c>
      <c r="E21038" t="b">
        <v>0</v>
      </c>
      <c r="F21038" s="42" t="s">
        <v>11086</v>
      </c>
    </row>
    <row r="21039" spans="1:6" x14ac:dyDescent="0.2">
      <c r="A21039" s="42" t="s">
        <v>6066</v>
      </c>
      <c r="B21039" s="42" t="s">
        <v>8454</v>
      </c>
      <c r="C21039">
        <v>2018</v>
      </c>
      <c r="D21039" s="42" t="s">
        <v>8482</v>
      </c>
      <c r="E21039" t="b">
        <v>0</v>
      </c>
      <c r="F21039" s="42" t="s">
        <v>11086</v>
      </c>
    </row>
    <row r="21040" spans="1:6" x14ac:dyDescent="0.2">
      <c r="A21040" s="42" t="s">
        <v>6066</v>
      </c>
      <c r="B21040" s="42" t="s">
        <v>8462</v>
      </c>
      <c r="C21040">
        <v>2014</v>
      </c>
      <c r="D21040" s="42" t="s">
        <v>8932</v>
      </c>
      <c r="E21040" t="b">
        <v>0</v>
      </c>
      <c r="F21040" s="42" t="s">
        <v>11086</v>
      </c>
    </row>
    <row r="21041" spans="1:6" x14ac:dyDescent="0.2">
      <c r="A21041" s="42" t="s">
        <v>6066</v>
      </c>
      <c r="B21041" s="42" t="s">
        <v>8462</v>
      </c>
      <c r="C21041">
        <v>2015</v>
      </c>
      <c r="D21041" s="42" t="s">
        <v>8772</v>
      </c>
      <c r="E21041" t="b">
        <v>0</v>
      </c>
      <c r="F21041" s="42" t="s">
        <v>11086</v>
      </c>
    </row>
    <row r="21042" spans="1:6" x14ac:dyDescent="0.2">
      <c r="A21042" s="42" t="s">
        <v>6066</v>
      </c>
      <c r="B21042" s="42" t="s">
        <v>8462</v>
      </c>
      <c r="C21042">
        <v>2016</v>
      </c>
      <c r="D21042" s="42" t="s">
        <v>9148</v>
      </c>
      <c r="E21042" t="b">
        <v>0</v>
      </c>
      <c r="F21042" s="42" t="s">
        <v>11086</v>
      </c>
    </row>
    <row r="21043" spans="1:6" x14ac:dyDescent="0.2">
      <c r="A21043" s="42" t="s">
        <v>6066</v>
      </c>
      <c r="B21043" s="42" t="s">
        <v>8462</v>
      </c>
      <c r="C21043">
        <v>2017</v>
      </c>
      <c r="D21043" s="42" t="s">
        <v>9126</v>
      </c>
      <c r="E21043" t="b">
        <v>0</v>
      </c>
      <c r="F21043" s="42" t="s">
        <v>11086</v>
      </c>
    </row>
    <row r="21044" spans="1:6" x14ac:dyDescent="0.2">
      <c r="A21044" s="42" t="s">
        <v>6066</v>
      </c>
      <c r="B21044" s="42" t="s">
        <v>8462</v>
      </c>
      <c r="C21044">
        <v>2018</v>
      </c>
      <c r="D21044" s="42" t="s">
        <v>9148</v>
      </c>
      <c r="E21044" t="b">
        <v>0</v>
      </c>
      <c r="F21044" s="42" t="s">
        <v>11086</v>
      </c>
    </row>
    <row r="21045" spans="1:6" x14ac:dyDescent="0.2">
      <c r="A21045" s="42" t="s">
        <v>6066</v>
      </c>
      <c r="B21045" s="42" t="s">
        <v>8464</v>
      </c>
      <c r="C21045">
        <v>2014</v>
      </c>
      <c r="D21045" s="42" t="s">
        <v>8676</v>
      </c>
      <c r="E21045" t="b">
        <v>0</v>
      </c>
      <c r="F21045" s="42" t="s">
        <v>11086</v>
      </c>
    </row>
    <row r="21046" spans="1:6" x14ac:dyDescent="0.2">
      <c r="A21046" s="42" t="s">
        <v>6066</v>
      </c>
      <c r="B21046" s="42" t="s">
        <v>8464</v>
      </c>
      <c r="C21046">
        <v>2015</v>
      </c>
      <c r="D21046" s="42" t="s">
        <v>8980</v>
      </c>
      <c r="E21046" t="b">
        <v>0</v>
      </c>
      <c r="F21046" s="42" t="s">
        <v>11086</v>
      </c>
    </row>
    <row r="21047" spans="1:6" x14ac:dyDescent="0.2">
      <c r="A21047" s="42" t="s">
        <v>6066</v>
      </c>
      <c r="B21047" s="42" t="s">
        <v>8464</v>
      </c>
      <c r="C21047">
        <v>2016</v>
      </c>
      <c r="D21047" s="42" t="s">
        <v>9093</v>
      </c>
      <c r="E21047" t="b">
        <v>0</v>
      </c>
      <c r="F21047" s="42" t="s">
        <v>11086</v>
      </c>
    </row>
    <row r="21048" spans="1:6" x14ac:dyDescent="0.2">
      <c r="A21048" s="42" t="s">
        <v>6066</v>
      </c>
      <c r="B21048" s="42" t="s">
        <v>8464</v>
      </c>
      <c r="C21048">
        <v>2017</v>
      </c>
      <c r="D21048" s="42" t="s">
        <v>8482</v>
      </c>
      <c r="E21048" t="b">
        <v>0</v>
      </c>
      <c r="F21048" s="42" t="s">
        <v>11086</v>
      </c>
    </row>
    <row r="21049" spans="1:6" x14ac:dyDescent="0.2">
      <c r="A21049" s="42" t="s">
        <v>6066</v>
      </c>
      <c r="B21049" s="42" t="s">
        <v>8464</v>
      </c>
      <c r="C21049">
        <v>2018</v>
      </c>
      <c r="D21049" s="42" t="s">
        <v>8482</v>
      </c>
      <c r="E21049" t="b">
        <v>0</v>
      </c>
      <c r="F21049" s="42" t="s">
        <v>11086</v>
      </c>
    </row>
    <row r="21050" spans="1:6" x14ac:dyDescent="0.2">
      <c r="A21050" s="42" t="s">
        <v>6068</v>
      </c>
      <c r="B21050" s="42" t="s">
        <v>8454</v>
      </c>
      <c r="C21050">
        <v>2013</v>
      </c>
      <c r="D21050" s="42" t="s">
        <v>8940</v>
      </c>
      <c r="E21050" t="b">
        <v>0</v>
      </c>
      <c r="F21050" s="42" t="s">
        <v>10900</v>
      </c>
    </row>
    <row r="21051" spans="1:6" x14ac:dyDescent="0.2">
      <c r="A21051" s="42" t="s">
        <v>6068</v>
      </c>
      <c r="B21051" s="42" t="s">
        <v>8454</v>
      </c>
      <c r="C21051">
        <v>2014</v>
      </c>
      <c r="D21051" s="42" t="s">
        <v>8586</v>
      </c>
      <c r="E21051" t="b">
        <v>0</v>
      </c>
      <c r="F21051" s="42" t="s">
        <v>10900</v>
      </c>
    </row>
    <row r="21052" spans="1:6" x14ac:dyDescent="0.2">
      <c r="A21052" s="42" t="s">
        <v>6068</v>
      </c>
      <c r="B21052" s="42" t="s">
        <v>8454</v>
      </c>
      <c r="C21052">
        <v>2015</v>
      </c>
      <c r="D21052" s="42" t="s">
        <v>10675</v>
      </c>
      <c r="E21052" t="b">
        <v>0</v>
      </c>
      <c r="F21052" s="42" t="s">
        <v>10900</v>
      </c>
    </row>
    <row r="21053" spans="1:6" x14ac:dyDescent="0.2">
      <c r="A21053" s="42" t="s">
        <v>6068</v>
      </c>
      <c r="B21053" s="42" t="s">
        <v>8454</v>
      </c>
      <c r="C21053">
        <v>2016</v>
      </c>
      <c r="D21053" s="42" t="s">
        <v>10882</v>
      </c>
      <c r="E21053" t="b">
        <v>0</v>
      </c>
      <c r="F21053" s="42" t="s">
        <v>10900</v>
      </c>
    </row>
    <row r="21054" spans="1:6" x14ac:dyDescent="0.2">
      <c r="A21054" s="42" t="s">
        <v>6068</v>
      </c>
      <c r="B21054" s="42" t="s">
        <v>8454</v>
      </c>
      <c r="C21054">
        <v>2017</v>
      </c>
      <c r="D21054" s="42" t="s">
        <v>8970</v>
      </c>
      <c r="E21054" t="b">
        <v>0</v>
      </c>
      <c r="F21054" s="42" t="s">
        <v>10900</v>
      </c>
    </row>
    <row r="21055" spans="1:6" x14ac:dyDescent="0.2">
      <c r="A21055" s="42" t="s">
        <v>6068</v>
      </c>
      <c r="B21055" s="42" t="s">
        <v>8454</v>
      </c>
      <c r="C21055">
        <v>2018</v>
      </c>
      <c r="D21055" s="42" t="s">
        <v>9122</v>
      </c>
      <c r="E21055" t="b">
        <v>0</v>
      </c>
      <c r="F21055" s="42" t="s">
        <v>10900</v>
      </c>
    </row>
    <row r="21056" spans="1:6" x14ac:dyDescent="0.2">
      <c r="A21056" s="42" t="s">
        <v>6068</v>
      </c>
      <c r="B21056" s="42" t="s">
        <v>8454</v>
      </c>
      <c r="C21056">
        <v>2019</v>
      </c>
      <c r="D21056" s="42" t="s">
        <v>8940</v>
      </c>
      <c r="E21056" t="b">
        <v>0</v>
      </c>
      <c r="F21056" s="42" t="s">
        <v>10900</v>
      </c>
    </row>
    <row r="21057" spans="1:6" x14ac:dyDescent="0.2">
      <c r="A21057" s="42" t="s">
        <v>6068</v>
      </c>
      <c r="B21057" s="42" t="s">
        <v>8462</v>
      </c>
      <c r="C21057">
        <v>2013</v>
      </c>
      <c r="D21057" s="42" t="s">
        <v>8940</v>
      </c>
      <c r="E21057" t="b">
        <v>0</v>
      </c>
      <c r="F21057" s="42" t="s">
        <v>10900</v>
      </c>
    </row>
    <row r="21058" spans="1:6" x14ac:dyDescent="0.2">
      <c r="A21058" s="42" t="s">
        <v>6068</v>
      </c>
      <c r="B21058" s="42" t="s">
        <v>8462</v>
      </c>
      <c r="C21058">
        <v>2014</v>
      </c>
      <c r="D21058" s="42" t="s">
        <v>8586</v>
      </c>
      <c r="E21058" t="b">
        <v>0</v>
      </c>
      <c r="F21058" s="42" t="s">
        <v>10900</v>
      </c>
    </row>
    <row r="21059" spans="1:6" x14ac:dyDescent="0.2">
      <c r="A21059" s="42" t="s">
        <v>6068</v>
      </c>
      <c r="B21059" s="42" t="s">
        <v>8462</v>
      </c>
      <c r="C21059">
        <v>2015</v>
      </c>
      <c r="D21059" s="42" t="s">
        <v>10675</v>
      </c>
      <c r="E21059" t="b">
        <v>0</v>
      </c>
      <c r="F21059" s="42" t="s">
        <v>10900</v>
      </c>
    </row>
    <row r="21060" spans="1:6" x14ac:dyDescent="0.2">
      <c r="A21060" s="42" t="s">
        <v>6068</v>
      </c>
      <c r="B21060" s="42" t="s">
        <v>8462</v>
      </c>
      <c r="C21060">
        <v>2016</v>
      </c>
      <c r="D21060" s="42" t="s">
        <v>10882</v>
      </c>
      <c r="E21060" t="b">
        <v>0</v>
      </c>
      <c r="F21060" s="42" t="s">
        <v>10900</v>
      </c>
    </row>
    <row r="21061" spans="1:6" x14ac:dyDescent="0.2">
      <c r="A21061" s="42" t="s">
        <v>6068</v>
      </c>
      <c r="B21061" s="42" t="s">
        <v>8462</v>
      </c>
      <c r="C21061">
        <v>2017</v>
      </c>
      <c r="D21061" s="42" t="s">
        <v>8970</v>
      </c>
      <c r="E21061" t="b">
        <v>0</v>
      </c>
      <c r="F21061" s="42" t="s">
        <v>10900</v>
      </c>
    </row>
    <row r="21062" spans="1:6" x14ac:dyDescent="0.2">
      <c r="A21062" s="42" t="s">
        <v>6068</v>
      </c>
      <c r="B21062" s="42" t="s">
        <v>8462</v>
      </c>
      <c r="C21062">
        <v>2018</v>
      </c>
      <c r="D21062" s="42" t="s">
        <v>9122</v>
      </c>
      <c r="E21062" t="b">
        <v>0</v>
      </c>
      <c r="F21062" s="42" t="s">
        <v>10900</v>
      </c>
    </row>
    <row r="21063" spans="1:6" x14ac:dyDescent="0.2">
      <c r="A21063" s="42" t="s">
        <v>6068</v>
      </c>
      <c r="B21063" s="42" t="s">
        <v>8462</v>
      </c>
      <c r="C21063">
        <v>2019</v>
      </c>
      <c r="D21063" s="42" t="s">
        <v>8940</v>
      </c>
      <c r="E21063" t="b">
        <v>0</v>
      </c>
      <c r="F21063" s="42" t="s">
        <v>10900</v>
      </c>
    </row>
    <row r="21064" spans="1:6" x14ac:dyDescent="0.2">
      <c r="A21064" s="42" t="s">
        <v>6068</v>
      </c>
      <c r="B21064" s="42" t="s">
        <v>8464</v>
      </c>
      <c r="C21064">
        <v>2013</v>
      </c>
      <c r="D21064" s="42" t="s">
        <v>8496</v>
      </c>
      <c r="E21064" t="b">
        <v>0</v>
      </c>
      <c r="F21064" s="42" t="s">
        <v>10900</v>
      </c>
    </row>
    <row r="21065" spans="1:6" x14ac:dyDescent="0.2">
      <c r="A21065" s="42" t="s">
        <v>6068</v>
      </c>
      <c r="B21065" s="42" t="s">
        <v>8464</v>
      </c>
      <c r="C21065">
        <v>2014</v>
      </c>
      <c r="D21065" s="42" t="s">
        <v>8496</v>
      </c>
      <c r="E21065" t="b">
        <v>0</v>
      </c>
      <c r="F21065" s="42" t="s">
        <v>10900</v>
      </c>
    </row>
    <row r="21066" spans="1:6" x14ac:dyDescent="0.2">
      <c r="A21066" s="42" t="s">
        <v>6068</v>
      </c>
      <c r="B21066" s="42" t="s">
        <v>8464</v>
      </c>
      <c r="C21066">
        <v>2015</v>
      </c>
      <c r="D21066" s="42" t="s">
        <v>8496</v>
      </c>
      <c r="E21066" t="b">
        <v>0</v>
      </c>
      <c r="F21066" s="42" t="s">
        <v>10900</v>
      </c>
    </row>
    <row r="21067" spans="1:6" x14ac:dyDescent="0.2">
      <c r="A21067" s="42" t="s">
        <v>6068</v>
      </c>
      <c r="B21067" s="42" t="s">
        <v>8464</v>
      </c>
      <c r="C21067">
        <v>2016</v>
      </c>
      <c r="D21067" s="42" t="s">
        <v>8496</v>
      </c>
      <c r="E21067" t="b">
        <v>0</v>
      </c>
      <c r="F21067" s="42" t="s">
        <v>10900</v>
      </c>
    </row>
    <row r="21068" spans="1:6" x14ac:dyDescent="0.2">
      <c r="A21068" s="42" t="s">
        <v>6068</v>
      </c>
      <c r="B21068" s="42" t="s">
        <v>8464</v>
      </c>
      <c r="C21068">
        <v>2017</v>
      </c>
      <c r="D21068" s="42" t="s">
        <v>9010</v>
      </c>
      <c r="E21068" t="b">
        <v>0</v>
      </c>
      <c r="F21068" s="42" t="s">
        <v>10900</v>
      </c>
    </row>
    <row r="21069" spans="1:6" x14ac:dyDescent="0.2">
      <c r="A21069" s="42" t="s">
        <v>6068</v>
      </c>
      <c r="B21069" s="42" t="s">
        <v>8464</v>
      </c>
      <c r="C21069">
        <v>2018</v>
      </c>
      <c r="D21069" s="42" t="s">
        <v>9015</v>
      </c>
      <c r="E21069" t="b">
        <v>0</v>
      </c>
      <c r="F21069" s="42" t="s">
        <v>10900</v>
      </c>
    </row>
    <row r="21070" spans="1:6" x14ac:dyDescent="0.2">
      <c r="A21070" s="42" t="s">
        <v>6068</v>
      </c>
      <c r="B21070" s="42" t="s">
        <v>8464</v>
      </c>
      <c r="C21070">
        <v>2019</v>
      </c>
      <c r="D21070" s="42" t="s">
        <v>9015</v>
      </c>
      <c r="E21070" t="b">
        <v>0</v>
      </c>
      <c r="F21070" s="42" t="s">
        <v>10900</v>
      </c>
    </row>
    <row r="21071" spans="1:6" x14ac:dyDescent="0.2">
      <c r="A21071" s="42" t="s">
        <v>6070</v>
      </c>
      <c r="B21071" s="42" t="s">
        <v>8454</v>
      </c>
      <c r="C21071">
        <v>2013</v>
      </c>
      <c r="D21071" s="42" t="s">
        <v>8529</v>
      </c>
      <c r="E21071" t="b">
        <v>0</v>
      </c>
      <c r="F21071" s="42" t="s">
        <v>10901</v>
      </c>
    </row>
    <row r="21072" spans="1:6" x14ac:dyDescent="0.2">
      <c r="A21072" s="42" t="s">
        <v>6070</v>
      </c>
      <c r="B21072" s="42" t="s">
        <v>8454</v>
      </c>
      <c r="C21072">
        <v>2014</v>
      </c>
      <c r="D21072" s="42" t="s">
        <v>9495</v>
      </c>
      <c r="E21072" t="b">
        <v>0</v>
      </c>
      <c r="F21072" s="42" t="s">
        <v>10901</v>
      </c>
    </row>
    <row r="21073" spans="1:6" x14ac:dyDescent="0.2">
      <c r="A21073" s="42" t="s">
        <v>6070</v>
      </c>
      <c r="B21073" s="42" t="s">
        <v>8454</v>
      </c>
      <c r="C21073">
        <v>2015</v>
      </c>
      <c r="D21073" s="42" t="s">
        <v>9207</v>
      </c>
      <c r="E21073" t="b">
        <v>0</v>
      </c>
      <c r="F21073" s="42" t="s">
        <v>10901</v>
      </c>
    </row>
    <row r="21074" spans="1:6" x14ac:dyDescent="0.2">
      <c r="A21074" s="42" t="s">
        <v>6070</v>
      </c>
      <c r="B21074" s="42" t="s">
        <v>8454</v>
      </c>
      <c r="C21074">
        <v>2016</v>
      </c>
      <c r="D21074" s="42" t="s">
        <v>8550</v>
      </c>
      <c r="E21074" t="b">
        <v>0</v>
      </c>
      <c r="F21074" s="42" t="s">
        <v>10901</v>
      </c>
    </row>
    <row r="21075" spans="1:6" x14ac:dyDescent="0.2">
      <c r="A21075" s="42" t="s">
        <v>6070</v>
      </c>
      <c r="B21075" s="42" t="s">
        <v>8454</v>
      </c>
      <c r="C21075">
        <v>2017</v>
      </c>
      <c r="D21075" s="42" t="s">
        <v>9035</v>
      </c>
      <c r="E21075" t="b">
        <v>0</v>
      </c>
      <c r="F21075" s="42" t="s">
        <v>10901</v>
      </c>
    </row>
    <row r="21076" spans="1:6" x14ac:dyDescent="0.2">
      <c r="A21076" s="42" t="s">
        <v>6070</v>
      </c>
      <c r="B21076" s="42" t="s">
        <v>8454</v>
      </c>
      <c r="C21076">
        <v>2018</v>
      </c>
      <c r="D21076" s="42" t="s">
        <v>10813</v>
      </c>
      <c r="E21076" t="b">
        <v>0</v>
      </c>
      <c r="F21076" s="42" t="s">
        <v>10901</v>
      </c>
    </row>
    <row r="21077" spans="1:6" x14ac:dyDescent="0.2">
      <c r="A21077" s="42" t="s">
        <v>6070</v>
      </c>
      <c r="B21077" s="42" t="s">
        <v>8454</v>
      </c>
      <c r="C21077">
        <v>2019</v>
      </c>
      <c r="D21077" s="42" t="s">
        <v>9548</v>
      </c>
      <c r="E21077" t="b">
        <v>0</v>
      </c>
      <c r="F21077" s="42" t="s">
        <v>10901</v>
      </c>
    </row>
    <row r="21078" spans="1:6" x14ac:dyDescent="0.2">
      <c r="A21078" s="42" t="s">
        <v>6070</v>
      </c>
      <c r="B21078" s="42" t="s">
        <v>8462</v>
      </c>
      <c r="C21078">
        <v>2013</v>
      </c>
      <c r="D21078" s="42" t="s">
        <v>8987</v>
      </c>
      <c r="E21078" t="b">
        <v>0</v>
      </c>
      <c r="F21078" s="42" t="s">
        <v>10901</v>
      </c>
    </row>
    <row r="21079" spans="1:6" x14ac:dyDescent="0.2">
      <c r="A21079" s="42" t="s">
        <v>6070</v>
      </c>
      <c r="B21079" s="42" t="s">
        <v>8462</v>
      </c>
      <c r="C21079">
        <v>2014</v>
      </c>
      <c r="D21079" s="42" t="s">
        <v>9229</v>
      </c>
      <c r="E21079" t="b">
        <v>0</v>
      </c>
      <c r="F21079" s="42" t="s">
        <v>10901</v>
      </c>
    </row>
    <row r="21080" spans="1:6" x14ac:dyDescent="0.2">
      <c r="A21080" s="42" t="s">
        <v>6070</v>
      </c>
      <c r="B21080" s="42" t="s">
        <v>8462</v>
      </c>
      <c r="C21080">
        <v>2015</v>
      </c>
      <c r="D21080" s="42" t="s">
        <v>8771</v>
      </c>
      <c r="E21080" t="b">
        <v>0</v>
      </c>
      <c r="F21080" s="42" t="s">
        <v>10901</v>
      </c>
    </row>
    <row r="21081" spans="1:6" x14ac:dyDescent="0.2">
      <c r="A21081" s="42" t="s">
        <v>6070</v>
      </c>
      <c r="B21081" s="42" t="s">
        <v>8462</v>
      </c>
      <c r="C21081">
        <v>2016</v>
      </c>
      <c r="D21081" s="42" t="s">
        <v>8632</v>
      </c>
      <c r="E21081" t="b">
        <v>0</v>
      </c>
      <c r="F21081" s="42" t="s">
        <v>10901</v>
      </c>
    </row>
    <row r="21082" spans="1:6" x14ac:dyDescent="0.2">
      <c r="A21082" s="42" t="s">
        <v>6070</v>
      </c>
      <c r="B21082" s="42" t="s">
        <v>8462</v>
      </c>
      <c r="C21082">
        <v>2017</v>
      </c>
      <c r="D21082" s="42" t="s">
        <v>9043</v>
      </c>
      <c r="E21082" t="b">
        <v>0</v>
      </c>
      <c r="F21082" s="42" t="s">
        <v>10901</v>
      </c>
    </row>
    <row r="21083" spans="1:6" x14ac:dyDescent="0.2">
      <c r="A21083" s="42" t="s">
        <v>6070</v>
      </c>
      <c r="B21083" s="42" t="s">
        <v>8462</v>
      </c>
      <c r="C21083">
        <v>2018</v>
      </c>
      <c r="D21083" s="42" t="s">
        <v>10222</v>
      </c>
      <c r="E21083" t="b">
        <v>0</v>
      </c>
      <c r="F21083" s="42" t="s">
        <v>10901</v>
      </c>
    </row>
    <row r="21084" spans="1:6" x14ac:dyDescent="0.2">
      <c r="A21084" s="42" t="s">
        <v>6070</v>
      </c>
      <c r="B21084" s="42" t="s">
        <v>8462</v>
      </c>
      <c r="C21084">
        <v>2019</v>
      </c>
      <c r="D21084" s="42" t="s">
        <v>10902</v>
      </c>
      <c r="E21084" t="b">
        <v>0</v>
      </c>
      <c r="F21084" s="42" t="s">
        <v>10901</v>
      </c>
    </row>
    <row r="21085" spans="1:6" x14ac:dyDescent="0.2">
      <c r="A21085" s="42" t="s">
        <v>6070</v>
      </c>
      <c r="B21085" s="42" t="s">
        <v>8464</v>
      </c>
      <c r="C21085">
        <v>2013</v>
      </c>
      <c r="D21085" s="42" t="s">
        <v>8496</v>
      </c>
      <c r="E21085" t="b">
        <v>0</v>
      </c>
      <c r="F21085" s="42" t="s">
        <v>10901</v>
      </c>
    </row>
    <row r="21086" spans="1:6" x14ac:dyDescent="0.2">
      <c r="A21086" s="42" t="s">
        <v>6070</v>
      </c>
      <c r="B21086" s="42" t="s">
        <v>8464</v>
      </c>
      <c r="C21086">
        <v>2014</v>
      </c>
      <c r="D21086" s="42" t="s">
        <v>9013</v>
      </c>
      <c r="E21086" t="b">
        <v>0</v>
      </c>
      <c r="F21086" s="42" t="s">
        <v>10901</v>
      </c>
    </row>
    <row r="21087" spans="1:6" x14ac:dyDescent="0.2">
      <c r="A21087" s="42" t="s">
        <v>6070</v>
      </c>
      <c r="B21087" s="42" t="s">
        <v>8464</v>
      </c>
      <c r="C21087">
        <v>2015</v>
      </c>
      <c r="D21087" s="42" t="s">
        <v>8638</v>
      </c>
      <c r="E21087" t="b">
        <v>0</v>
      </c>
      <c r="F21087" s="42" t="s">
        <v>10901</v>
      </c>
    </row>
    <row r="21088" spans="1:6" x14ac:dyDescent="0.2">
      <c r="A21088" s="42" t="s">
        <v>6070</v>
      </c>
      <c r="B21088" s="42" t="s">
        <v>8464</v>
      </c>
      <c r="C21088">
        <v>2016</v>
      </c>
      <c r="D21088" s="42" t="s">
        <v>8687</v>
      </c>
      <c r="E21088" t="b">
        <v>0</v>
      </c>
      <c r="F21088" s="42" t="s">
        <v>10901</v>
      </c>
    </row>
    <row r="21089" spans="1:6" x14ac:dyDescent="0.2">
      <c r="A21089" s="42" t="s">
        <v>6070</v>
      </c>
      <c r="B21089" s="42" t="s">
        <v>8464</v>
      </c>
      <c r="C21089">
        <v>2017</v>
      </c>
      <c r="D21089" s="42" t="s">
        <v>8826</v>
      </c>
      <c r="E21089" t="b">
        <v>0</v>
      </c>
      <c r="F21089" s="42" t="s">
        <v>10901</v>
      </c>
    </row>
    <row r="21090" spans="1:6" x14ac:dyDescent="0.2">
      <c r="A21090" s="42" t="s">
        <v>6070</v>
      </c>
      <c r="B21090" s="42" t="s">
        <v>8464</v>
      </c>
      <c r="C21090">
        <v>2018</v>
      </c>
      <c r="D21090" s="42" t="s">
        <v>8513</v>
      </c>
      <c r="E21090" t="b">
        <v>0</v>
      </c>
      <c r="F21090" s="42" t="s">
        <v>10901</v>
      </c>
    </row>
    <row r="21091" spans="1:6" x14ac:dyDescent="0.2">
      <c r="A21091" s="42" t="s">
        <v>6070</v>
      </c>
      <c r="B21091" s="42" t="s">
        <v>8464</v>
      </c>
      <c r="C21091">
        <v>2019</v>
      </c>
      <c r="D21091" s="42" t="s">
        <v>8460</v>
      </c>
      <c r="E21091" t="b">
        <v>0</v>
      </c>
      <c r="F21091" s="42" t="s">
        <v>10901</v>
      </c>
    </row>
    <row r="21092" spans="1:6" x14ac:dyDescent="0.2">
      <c r="A21092" s="42" t="s">
        <v>6072</v>
      </c>
      <c r="B21092" s="42" t="s">
        <v>8454</v>
      </c>
      <c r="C21092">
        <v>2013</v>
      </c>
      <c r="D21092" s="42" t="s">
        <v>8675</v>
      </c>
      <c r="E21092" t="b">
        <v>0</v>
      </c>
      <c r="F21092" s="42" t="s">
        <v>11087</v>
      </c>
    </row>
    <row r="21093" spans="1:6" x14ac:dyDescent="0.2">
      <c r="A21093" s="42" t="s">
        <v>6072</v>
      </c>
      <c r="B21093" s="42" t="s">
        <v>8454</v>
      </c>
      <c r="C21093">
        <v>2014</v>
      </c>
      <c r="D21093" s="42" t="s">
        <v>8686</v>
      </c>
      <c r="E21093" t="b">
        <v>0</v>
      </c>
      <c r="F21093" s="42" t="s">
        <v>11087</v>
      </c>
    </row>
    <row r="21094" spans="1:6" x14ac:dyDescent="0.2">
      <c r="A21094" s="42" t="s">
        <v>6072</v>
      </c>
      <c r="B21094" s="42" t="s">
        <v>8454</v>
      </c>
      <c r="C21094">
        <v>2015</v>
      </c>
      <c r="D21094" s="42" t="s">
        <v>9364</v>
      </c>
      <c r="E21094" t="b">
        <v>0</v>
      </c>
      <c r="F21094" s="42" t="s">
        <v>11087</v>
      </c>
    </row>
    <row r="21095" spans="1:6" x14ac:dyDescent="0.2">
      <c r="A21095" s="42" t="s">
        <v>6072</v>
      </c>
      <c r="B21095" s="42" t="s">
        <v>8454</v>
      </c>
      <c r="C21095">
        <v>2016</v>
      </c>
      <c r="D21095" s="42" t="s">
        <v>8699</v>
      </c>
      <c r="E21095" t="b">
        <v>0</v>
      </c>
      <c r="F21095" s="42" t="s">
        <v>11087</v>
      </c>
    </row>
    <row r="21096" spans="1:6" x14ac:dyDescent="0.2">
      <c r="A21096" s="42" t="s">
        <v>6072</v>
      </c>
      <c r="B21096" s="42" t="s">
        <v>8454</v>
      </c>
      <c r="C21096">
        <v>2017</v>
      </c>
      <c r="D21096" s="42" t="s">
        <v>8680</v>
      </c>
      <c r="E21096" t="b">
        <v>0</v>
      </c>
      <c r="F21096" s="42" t="s">
        <v>11087</v>
      </c>
    </row>
    <row r="21097" spans="1:6" x14ac:dyDescent="0.2">
      <c r="A21097" s="42" t="s">
        <v>6072</v>
      </c>
      <c r="B21097" s="42" t="s">
        <v>8454</v>
      </c>
      <c r="C21097">
        <v>2018</v>
      </c>
      <c r="D21097" s="42" t="s">
        <v>8496</v>
      </c>
      <c r="E21097" t="b">
        <v>0</v>
      </c>
      <c r="F21097" s="42" t="s">
        <v>11087</v>
      </c>
    </row>
    <row r="21098" spans="1:6" x14ac:dyDescent="0.2">
      <c r="A21098" s="42" t="s">
        <v>6072</v>
      </c>
      <c r="B21098" s="42" t="s">
        <v>8454</v>
      </c>
      <c r="C21098">
        <v>2019</v>
      </c>
      <c r="D21098" s="42" t="s">
        <v>8653</v>
      </c>
      <c r="E21098" t="b">
        <v>0</v>
      </c>
      <c r="F21098" s="42" t="s">
        <v>11087</v>
      </c>
    </row>
    <row r="21099" spans="1:6" x14ac:dyDescent="0.2">
      <c r="A21099" s="42" t="s">
        <v>6072</v>
      </c>
      <c r="B21099" s="42" t="s">
        <v>8462</v>
      </c>
      <c r="C21099">
        <v>2013</v>
      </c>
      <c r="D21099" s="42" t="s">
        <v>8675</v>
      </c>
      <c r="E21099" t="b">
        <v>0</v>
      </c>
      <c r="F21099" s="42" t="s">
        <v>11087</v>
      </c>
    </row>
    <row r="21100" spans="1:6" x14ac:dyDescent="0.2">
      <c r="A21100" s="42" t="s">
        <v>6072</v>
      </c>
      <c r="B21100" s="42" t="s">
        <v>8462</v>
      </c>
      <c r="C21100">
        <v>2014</v>
      </c>
      <c r="D21100" s="42" t="s">
        <v>8686</v>
      </c>
      <c r="E21100" t="b">
        <v>0</v>
      </c>
      <c r="F21100" s="42" t="s">
        <v>11087</v>
      </c>
    </row>
    <row r="21101" spans="1:6" x14ac:dyDescent="0.2">
      <c r="A21101" s="42" t="s">
        <v>6072</v>
      </c>
      <c r="B21101" s="42" t="s">
        <v>8462</v>
      </c>
      <c r="C21101">
        <v>2015</v>
      </c>
      <c r="D21101" s="42" t="s">
        <v>9364</v>
      </c>
      <c r="E21101" t="b">
        <v>0</v>
      </c>
      <c r="F21101" s="42" t="s">
        <v>11087</v>
      </c>
    </row>
    <row r="21102" spans="1:6" x14ac:dyDescent="0.2">
      <c r="A21102" s="42" t="s">
        <v>6072</v>
      </c>
      <c r="B21102" s="42" t="s">
        <v>8462</v>
      </c>
      <c r="C21102">
        <v>2016</v>
      </c>
      <c r="D21102" s="42" t="s">
        <v>8699</v>
      </c>
      <c r="E21102" t="b">
        <v>0</v>
      </c>
      <c r="F21102" s="42" t="s">
        <v>11087</v>
      </c>
    </row>
    <row r="21103" spans="1:6" x14ac:dyDescent="0.2">
      <c r="A21103" s="42" t="s">
        <v>6072</v>
      </c>
      <c r="B21103" s="42" t="s">
        <v>8462</v>
      </c>
      <c r="C21103">
        <v>2017</v>
      </c>
      <c r="D21103" s="42" t="s">
        <v>8680</v>
      </c>
      <c r="E21103" t="b">
        <v>0</v>
      </c>
      <c r="F21103" s="42" t="s">
        <v>11087</v>
      </c>
    </row>
    <row r="21104" spans="1:6" x14ac:dyDescent="0.2">
      <c r="A21104" s="42" t="s">
        <v>6072</v>
      </c>
      <c r="B21104" s="42" t="s">
        <v>8462</v>
      </c>
      <c r="C21104">
        <v>2018</v>
      </c>
      <c r="D21104" s="42" t="s">
        <v>8496</v>
      </c>
      <c r="E21104" t="b">
        <v>0</v>
      </c>
      <c r="F21104" s="42" t="s">
        <v>11087</v>
      </c>
    </row>
    <row r="21105" spans="1:6" x14ac:dyDescent="0.2">
      <c r="A21105" s="42" t="s">
        <v>6072</v>
      </c>
      <c r="B21105" s="42" t="s">
        <v>8462</v>
      </c>
      <c r="C21105">
        <v>2019</v>
      </c>
      <c r="D21105" s="42" t="s">
        <v>8653</v>
      </c>
      <c r="E21105" t="b">
        <v>0</v>
      </c>
      <c r="F21105" s="42" t="s">
        <v>11087</v>
      </c>
    </row>
    <row r="21106" spans="1:6" x14ac:dyDescent="0.2">
      <c r="A21106" s="42" t="s">
        <v>6072</v>
      </c>
      <c r="B21106" s="42" t="s">
        <v>8464</v>
      </c>
      <c r="C21106">
        <v>2013</v>
      </c>
      <c r="D21106" s="42" t="s">
        <v>8496</v>
      </c>
      <c r="E21106" t="b">
        <v>0</v>
      </c>
      <c r="F21106" s="42" t="s">
        <v>11087</v>
      </c>
    </row>
    <row r="21107" spans="1:6" x14ac:dyDescent="0.2">
      <c r="A21107" s="42" t="s">
        <v>6072</v>
      </c>
      <c r="B21107" s="42" t="s">
        <v>8464</v>
      </c>
      <c r="C21107">
        <v>2014</v>
      </c>
      <c r="D21107" s="42" t="s">
        <v>8496</v>
      </c>
      <c r="E21107" t="b">
        <v>0</v>
      </c>
      <c r="F21107" s="42" t="s">
        <v>11087</v>
      </c>
    </row>
    <row r="21108" spans="1:6" x14ac:dyDescent="0.2">
      <c r="A21108" s="42" t="s">
        <v>6072</v>
      </c>
      <c r="B21108" s="42" t="s">
        <v>8464</v>
      </c>
      <c r="C21108">
        <v>2015</v>
      </c>
      <c r="D21108" s="42" t="s">
        <v>8699</v>
      </c>
      <c r="E21108" t="b">
        <v>0</v>
      </c>
      <c r="F21108" s="42" t="s">
        <v>11087</v>
      </c>
    </row>
    <row r="21109" spans="1:6" x14ac:dyDescent="0.2">
      <c r="A21109" s="42" t="s">
        <v>6072</v>
      </c>
      <c r="B21109" s="42" t="s">
        <v>8464</v>
      </c>
      <c r="C21109">
        <v>2016</v>
      </c>
      <c r="D21109" s="42" t="s">
        <v>8699</v>
      </c>
      <c r="E21109" t="b">
        <v>0</v>
      </c>
      <c r="F21109" s="42" t="s">
        <v>11087</v>
      </c>
    </row>
    <row r="21110" spans="1:6" x14ac:dyDescent="0.2">
      <c r="A21110" s="42" t="s">
        <v>6072</v>
      </c>
      <c r="B21110" s="42" t="s">
        <v>8464</v>
      </c>
      <c r="C21110">
        <v>2017</v>
      </c>
      <c r="D21110" s="42" t="s">
        <v>8496</v>
      </c>
      <c r="E21110" t="b">
        <v>0</v>
      </c>
      <c r="F21110" s="42" t="s">
        <v>11087</v>
      </c>
    </row>
    <row r="21111" spans="1:6" x14ac:dyDescent="0.2">
      <c r="A21111" s="42" t="s">
        <v>6072</v>
      </c>
      <c r="B21111" s="42" t="s">
        <v>8464</v>
      </c>
      <c r="C21111">
        <v>2018</v>
      </c>
      <c r="D21111" s="42" t="s">
        <v>8496</v>
      </c>
      <c r="E21111" t="b">
        <v>0</v>
      </c>
      <c r="F21111" s="42" t="s">
        <v>11087</v>
      </c>
    </row>
    <row r="21112" spans="1:6" x14ac:dyDescent="0.2">
      <c r="A21112" s="42" t="s">
        <v>6072</v>
      </c>
      <c r="B21112" s="42" t="s">
        <v>8464</v>
      </c>
      <c r="C21112">
        <v>2019</v>
      </c>
      <c r="D21112" s="42" t="s">
        <v>8482</v>
      </c>
      <c r="E21112" t="b">
        <v>0</v>
      </c>
      <c r="F21112" s="42" t="s">
        <v>11087</v>
      </c>
    </row>
    <row r="21113" spans="1:6" x14ac:dyDescent="0.2">
      <c r="A21113" s="42" t="s">
        <v>6074</v>
      </c>
      <c r="B21113" s="42" t="s">
        <v>8454</v>
      </c>
      <c r="C21113">
        <v>2013</v>
      </c>
      <c r="D21113" s="42" t="s">
        <v>8529</v>
      </c>
      <c r="E21113" t="b">
        <v>0</v>
      </c>
      <c r="F21113" s="42" t="s">
        <v>10901</v>
      </c>
    </row>
    <row r="21114" spans="1:6" x14ac:dyDescent="0.2">
      <c r="A21114" s="42" t="s">
        <v>6074</v>
      </c>
      <c r="B21114" s="42" t="s">
        <v>8454</v>
      </c>
      <c r="C21114">
        <v>2014</v>
      </c>
      <c r="D21114" s="42" t="s">
        <v>9495</v>
      </c>
      <c r="E21114" t="b">
        <v>0</v>
      </c>
      <c r="F21114" s="42" t="s">
        <v>10901</v>
      </c>
    </row>
    <row r="21115" spans="1:6" x14ac:dyDescent="0.2">
      <c r="A21115" s="42" t="s">
        <v>6074</v>
      </c>
      <c r="B21115" s="42" t="s">
        <v>8454</v>
      </c>
      <c r="C21115">
        <v>2015</v>
      </c>
      <c r="D21115" s="42" t="s">
        <v>9207</v>
      </c>
      <c r="E21115" t="b">
        <v>0</v>
      </c>
      <c r="F21115" s="42" t="s">
        <v>10901</v>
      </c>
    </row>
    <row r="21116" spans="1:6" x14ac:dyDescent="0.2">
      <c r="A21116" s="42" t="s">
        <v>6074</v>
      </c>
      <c r="B21116" s="42" t="s">
        <v>8454</v>
      </c>
      <c r="C21116">
        <v>2016</v>
      </c>
      <c r="D21116" s="42" t="s">
        <v>8550</v>
      </c>
      <c r="E21116" t="b">
        <v>0</v>
      </c>
      <c r="F21116" s="42" t="s">
        <v>10901</v>
      </c>
    </row>
    <row r="21117" spans="1:6" x14ac:dyDescent="0.2">
      <c r="A21117" s="42" t="s">
        <v>6074</v>
      </c>
      <c r="B21117" s="42" t="s">
        <v>8454</v>
      </c>
      <c r="C21117">
        <v>2017</v>
      </c>
      <c r="D21117" s="42" t="s">
        <v>9035</v>
      </c>
      <c r="E21117" t="b">
        <v>0</v>
      </c>
      <c r="F21117" s="42" t="s">
        <v>10901</v>
      </c>
    </row>
    <row r="21118" spans="1:6" x14ac:dyDescent="0.2">
      <c r="A21118" s="42" t="s">
        <v>6074</v>
      </c>
      <c r="B21118" s="42" t="s">
        <v>8454</v>
      </c>
      <c r="C21118">
        <v>2018</v>
      </c>
      <c r="D21118" s="42" t="s">
        <v>10813</v>
      </c>
      <c r="E21118" t="b">
        <v>0</v>
      </c>
      <c r="F21118" s="42" t="s">
        <v>10901</v>
      </c>
    </row>
    <row r="21119" spans="1:6" x14ac:dyDescent="0.2">
      <c r="A21119" s="42" t="s">
        <v>6074</v>
      </c>
      <c r="B21119" s="42" t="s">
        <v>8454</v>
      </c>
      <c r="C21119">
        <v>2019</v>
      </c>
      <c r="D21119" s="42" t="s">
        <v>9548</v>
      </c>
      <c r="E21119" t="b">
        <v>0</v>
      </c>
      <c r="F21119" s="42" t="s">
        <v>10901</v>
      </c>
    </row>
    <row r="21120" spans="1:6" x14ac:dyDescent="0.2">
      <c r="A21120" s="42" t="s">
        <v>6074</v>
      </c>
      <c r="B21120" s="42" t="s">
        <v>8462</v>
      </c>
      <c r="C21120">
        <v>2013</v>
      </c>
      <c r="D21120" s="42" t="s">
        <v>8987</v>
      </c>
      <c r="E21120" t="b">
        <v>0</v>
      </c>
      <c r="F21120" s="42" t="s">
        <v>10901</v>
      </c>
    </row>
    <row r="21121" spans="1:6" x14ac:dyDescent="0.2">
      <c r="A21121" s="42" t="s">
        <v>6074</v>
      </c>
      <c r="B21121" s="42" t="s">
        <v>8462</v>
      </c>
      <c r="C21121">
        <v>2014</v>
      </c>
      <c r="D21121" s="42" t="s">
        <v>9229</v>
      </c>
      <c r="E21121" t="b">
        <v>0</v>
      </c>
      <c r="F21121" s="42" t="s">
        <v>10901</v>
      </c>
    </row>
    <row r="21122" spans="1:6" x14ac:dyDescent="0.2">
      <c r="A21122" s="42" t="s">
        <v>6074</v>
      </c>
      <c r="B21122" s="42" t="s">
        <v>8462</v>
      </c>
      <c r="C21122">
        <v>2015</v>
      </c>
      <c r="D21122" s="42" t="s">
        <v>8771</v>
      </c>
      <c r="E21122" t="b">
        <v>0</v>
      </c>
      <c r="F21122" s="42" t="s">
        <v>10901</v>
      </c>
    </row>
    <row r="21123" spans="1:6" x14ac:dyDescent="0.2">
      <c r="A21123" s="42" t="s">
        <v>6074</v>
      </c>
      <c r="B21123" s="42" t="s">
        <v>8462</v>
      </c>
      <c r="C21123">
        <v>2016</v>
      </c>
      <c r="D21123" s="42" t="s">
        <v>8632</v>
      </c>
      <c r="E21123" t="b">
        <v>0</v>
      </c>
      <c r="F21123" s="42" t="s">
        <v>10901</v>
      </c>
    </row>
    <row r="21124" spans="1:6" x14ac:dyDescent="0.2">
      <c r="A21124" s="42" t="s">
        <v>6074</v>
      </c>
      <c r="B21124" s="42" t="s">
        <v>8462</v>
      </c>
      <c r="C21124">
        <v>2017</v>
      </c>
      <c r="D21124" s="42" t="s">
        <v>9043</v>
      </c>
      <c r="E21124" t="b">
        <v>0</v>
      </c>
      <c r="F21124" s="42" t="s">
        <v>10901</v>
      </c>
    </row>
    <row r="21125" spans="1:6" x14ac:dyDescent="0.2">
      <c r="A21125" s="42" t="s">
        <v>6074</v>
      </c>
      <c r="B21125" s="42" t="s">
        <v>8462</v>
      </c>
      <c r="C21125">
        <v>2018</v>
      </c>
      <c r="D21125" s="42" t="s">
        <v>10222</v>
      </c>
      <c r="E21125" t="b">
        <v>0</v>
      </c>
      <c r="F21125" s="42" t="s">
        <v>10901</v>
      </c>
    </row>
    <row r="21126" spans="1:6" x14ac:dyDescent="0.2">
      <c r="A21126" s="42" t="s">
        <v>6074</v>
      </c>
      <c r="B21126" s="42" t="s">
        <v>8462</v>
      </c>
      <c r="C21126">
        <v>2019</v>
      </c>
      <c r="D21126" s="42" t="s">
        <v>10902</v>
      </c>
      <c r="E21126" t="b">
        <v>0</v>
      </c>
      <c r="F21126" s="42" t="s">
        <v>10901</v>
      </c>
    </row>
    <row r="21127" spans="1:6" x14ac:dyDescent="0.2">
      <c r="A21127" s="42" t="s">
        <v>6074</v>
      </c>
      <c r="B21127" s="42" t="s">
        <v>8464</v>
      </c>
      <c r="C21127">
        <v>2013</v>
      </c>
      <c r="D21127" s="42" t="s">
        <v>8496</v>
      </c>
      <c r="E21127" t="b">
        <v>0</v>
      </c>
      <c r="F21127" s="42" t="s">
        <v>10901</v>
      </c>
    </row>
    <row r="21128" spans="1:6" x14ac:dyDescent="0.2">
      <c r="A21128" s="42" t="s">
        <v>6074</v>
      </c>
      <c r="B21128" s="42" t="s">
        <v>8464</v>
      </c>
      <c r="C21128">
        <v>2014</v>
      </c>
      <c r="D21128" s="42" t="s">
        <v>9013</v>
      </c>
      <c r="E21128" t="b">
        <v>0</v>
      </c>
      <c r="F21128" s="42" t="s">
        <v>10901</v>
      </c>
    </row>
    <row r="21129" spans="1:6" x14ac:dyDescent="0.2">
      <c r="A21129" s="42" t="s">
        <v>6074</v>
      </c>
      <c r="B21129" s="42" t="s">
        <v>8464</v>
      </c>
      <c r="C21129">
        <v>2015</v>
      </c>
      <c r="D21129" s="42" t="s">
        <v>8638</v>
      </c>
      <c r="E21129" t="b">
        <v>0</v>
      </c>
      <c r="F21129" s="42" t="s">
        <v>10901</v>
      </c>
    </row>
    <row r="21130" spans="1:6" x14ac:dyDescent="0.2">
      <c r="A21130" s="42" t="s">
        <v>6074</v>
      </c>
      <c r="B21130" s="42" t="s">
        <v>8464</v>
      </c>
      <c r="C21130">
        <v>2016</v>
      </c>
      <c r="D21130" s="42" t="s">
        <v>8687</v>
      </c>
      <c r="E21130" t="b">
        <v>0</v>
      </c>
      <c r="F21130" s="42" t="s">
        <v>10901</v>
      </c>
    </row>
    <row r="21131" spans="1:6" x14ac:dyDescent="0.2">
      <c r="A21131" s="42" t="s">
        <v>6074</v>
      </c>
      <c r="B21131" s="42" t="s">
        <v>8464</v>
      </c>
      <c r="C21131">
        <v>2017</v>
      </c>
      <c r="D21131" s="42" t="s">
        <v>8826</v>
      </c>
      <c r="E21131" t="b">
        <v>0</v>
      </c>
      <c r="F21131" s="42" t="s">
        <v>10901</v>
      </c>
    </row>
    <row r="21132" spans="1:6" x14ac:dyDescent="0.2">
      <c r="A21132" s="42" t="s">
        <v>6074</v>
      </c>
      <c r="B21132" s="42" t="s">
        <v>8464</v>
      </c>
      <c r="C21132">
        <v>2018</v>
      </c>
      <c r="D21132" s="42" t="s">
        <v>8513</v>
      </c>
      <c r="E21132" t="b">
        <v>0</v>
      </c>
      <c r="F21132" s="42" t="s">
        <v>10901</v>
      </c>
    </row>
    <row r="21133" spans="1:6" x14ac:dyDescent="0.2">
      <c r="A21133" s="42" t="s">
        <v>6074</v>
      </c>
      <c r="B21133" s="42" t="s">
        <v>8464</v>
      </c>
      <c r="C21133">
        <v>2019</v>
      </c>
      <c r="D21133" s="42" t="s">
        <v>8460</v>
      </c>
      <c r="E21133" t="b">
        <v>0</v>
      </c>
      <c r="F21133" s="42" t="s">
        <v>10901</v>
      </c>
    </row>
    <row r="21134" spans="1:6" x14ac:dyDescent="0.2">
      <c r="A21134" s="42" t="s">
        <v>6076</v>
      </c>
      <c r="B21134" s="42" t="s">
        <v>8454</v>
      </c>
      <c r="C21134">
        <v>2017</v>
      </c>
      <c r="D21134" s="42" t="s">
        <v>8675</v>
      </c>
      <c r="E21134" t="b">
        <v>0</v>
      </c>
      <c r="F21134" s="42" t="s">
        <v>11088</v>
      </c>
    </row>
    <row r="21135" spans="1:6" x14ac:dyDescent="0.2">
      <c r="A21135" s="42" t="s">
        <v>6076</v>
      </c>
      <c r="B21135" s="42" t="s">
        <v>8454</v>
      </c>
      <c r="C21135">
        <v>2018</v>
      </c>
      <c r="D21135" s="42" t="s">
        <v>8727</v>
      </c>
      <c r="E21135" t="b">
        <v>0</v>
      </c>
      <c r="F21135" s="42" t="s">
        <v>11088</v>
      </c>
    </row>
    <row r="21136" spans="1:6" x14ac:dyDescent="0.2">
      <c r="A21136" s="42" t="s">
        <v>6076</v>
      </c>
      <c r="B21136" s="42" t="s">
        <v>8454</v>
      </c>
      <c r="C21136">
        <v>2019</v>
      </c>
      <c r="D21136" s="42" t="s">
        <v>9366</v>
      </c>
      <c r="E21136" t="b">
        <v>0</v>
      </c>
      <c r="F21136" s="42" t="s">
        <v>11088</v>
      </c>
    </row>
    <row r="21137" spans="1:6" x14ac:dyDescent="0.2">
      <c r="A21137" s="42" t="s">
        <v>6076</v>
      </c>
      <c r="B21137" s="42" t="s">
        <v>8462</v>
      </c>
      <c r="C21137">
        <v>2017</v>
      </c>
      <c r="D21137" s="42" t="s">
        <v>8675</v>
      </c>
      <c r="E21137" t="b">
        <v>0</v>
      </c>
      <c r="F21137" s="42" t="s">
        <v>11088</v>
      </c>
    </row>
    <row r="21138" spans="1:6" x14ac:dyDescent="0.2">
      <c r="A21138" s="42" t="s">
        <v>6076</v>
      </c>
      <c r="B21138" s="42" t="s">
        <v>8462</v>
      </c>
      <c r="C21138">
        <v>2018</v>
      </c>
      <c r="D21138" s="42" t="s">
        <v>8727</v>
      </c>
      <c r="E21138" t="b">
        <v>0</v>
      </c>
      <c r="F21138" s="42" t="s">
        <v>11088</v>
      </c>
    </row>
    <row r="21139" spans="1:6" x14ac:dyDescent="0.2">
      <c r="A21139" s="42" t="s">
        <v>6076</v>
      </c>
      <c r="B21139" s="42" t="s">
        <v>8462</v>
      </c>
      <c r="C21139">
        <v>2019</v>
      </c>
      <c r="D21139" s="42" t="s">
        <v>9366</v>
      </c>
      <c r="E21139" t="b">
        <v>0</v>
      </c>
      <c r="F21139" s="42" t="s">
        <v>11088</v>
      </c>
    </row>
    <row r="21140" spans="1:6" x14ac:dyDescent="0.2">
      <c r="A21140" s="42" t="s">
        <v>6076</v>
      </c>
      <c r="B21140" s="42" t="s">
        <v>8464</v>
      </c>
      <c r="C21140">
        <v>2017</v>
      </c>
      <c r="D21140" s="42" t="s">
        <v>8682</v>
      </c>
      <c r="E21140" t="b">
        <v>0</v>
      </c>
      <c r="F21140" s="42" t="s">
        <v>11088</v>
      </c>
    </row>
    <row r="21141" spans="1:6" x14ac:dyDescent="0.2">
      <c r="A21141" s="42" t="s">
        <v>6076</v>
      </c>
      <c r="B21141" s="42" t="s">
        <v>8464</v>
      </c>
      <c r="C21141">
        <v>2018</v>
      </c>
      <c r="D21141" s="42" t="s">
        <v>8499</v>
      </c>
      <c r="E21141" t="b">
        <v>0</v>
      </c>
      <c r="F21141" s="42" t="s">
        <v>11088</v>
      </c>
    </row>
    <row r="21142" spans="1:6" x14ac:dyDescent="0.2">
      <c r="A21142" s="42" t="s">
        <v>6076</v>
      </c>
      <c r="B21142" s="42" t="s">
        <v>8464</v>
      </c>
      <c r="C21142">
        <v>2019</v>
      </c>
      <c r="D21142" s="42" t="s">
        <v>8499</v>
      </c>
      <c r="E21142" t="b">
        <v>0</v>
      </c>
      <c r="F21142" s="42" t="s">
        <v>11088</v>
      </c>
    </row>
    <row r="21143" spans="1:6" x14ac:dyDescent="0.2">
      <c r="A21143" s="42" t="s">
        <v>6084</v>
      </c>
      <c r="B21143" s="42" t="s">
        <v>8454</v>
      </c>
      <c r="C21143">
        <v>2011</v>
      </c>
      <c r="D21143" s="42" t="s">
        <v>8552</v>
      </c>
      <c r="E21143" t="b">
        <v>0</v>
      </c>
      <c r="F21143" s="42" t="s">
        <v>11067</v>
      </c>
    </row>
    <row r="21144" spans="1:6" x14ac:dyDescent="0.2">
      <c r="A21144" s="42" t="s">
        <v>6084</v>
      </c>
      <c r="B21144" s="42" t="s">
        <v>8454</v>
      </c>
      <c r="C21144">
        <v>2012</v>
      </c>
      <c r="D21144" s="42" t="s">
        <v>8698</v>
      </c>
      <c r="E21144" t="b">
        <v>0</v>
      </c>
      <c r="F21144" s="42" t="s">
        <v>11067</v>
      </c>
    </row>
    <row r="21145" spans="1:6" x14ac:dyDescent="0.2">
      <c r="A21145" s="42" t="s">
        <v>6084</v>
      </c>
      <c r="B21145" s="42" t="s">
        <v>8454</v>
      </c>
      <c r="C21145">
        <v>2013</v>
      </c>
      <c r="D21145" s="42" t="s">
        <v>9087</v>
      </c>
      <c r="E21145" t="b">
        <v>0</v>
      </c>
      <c r="F21145" s="42" t="s">
        <v>11067</v>
      </c>
    </row>
    <row r="21146" spans="1:6" x14ac:dyDescent="0.2">
      <c r="A21146" s="42" t="s">
        <v>6084</v>
      </c>
      <c r="B21146" s="42" t="s">
        <v>8454</v>
      </c>
      <c r="C21146">
        <v>2014</v>
      </c>
      <c r="D21146" s="42" t="s">
        <v>8819</v>
      </c>
      <c r="E21146" t="b">
        <v>0</v>
      </c>
      <c r="F21146" s="42" t="s">
        <v>11067</v>
      </c>
    </row>
    <row r="21147" spans="1:6" x14ac:dyDescent="0.2">
      <c r="A21147" s="42" t="s">
        <v>6084</v>
      </c>
      <c r="B21147" s="42" t="s">
        <v>8454</v>
      </c>
      <c r="C21147">
        <v>2015</v>
      </c>
      <c r="D21147" s="42" t="s">
        <v>8977</v>
      </c>
      <c r="E21147" t="b">
        <v>0</v>
      </c>
      <c r="F21147" s="42" t="s">
        <v>11067</v>
      </c>
    </row>
    <row r="21148" spans="1:6" x14ac:dyDescent="0.2">
      <c r="A21148" s="42" t="s">
        <v>6084</v>
      </c>
      <c r="B21148" s="42" t="s">
        <v>8454</v>
      </c>
      <c r="C21148">
        <v>2016</v>
      </c>
      <c r="D21148" s="42" t="s">
        <v>8934</v>
      </c>
      <c r="E21148" t="b">
        <v>0</v>
      </c>
      <c r="F21148" s="42" t="s">
        <v>11067</v>
      </c>
    </row>
    <row r="21149" spans="1:6" x14ac:dyDescent="0.2">
      <c r="A21149" s="42" t="s">
        <v>6084</v>
      </c>
      <c r="B21149" s="42" t="s">
        <v>8454</v>
      </c>
      <c r="C21149">
        <v>2017</v>
      </c>
      <c r="D21149" s="42" t="s">
        <v>11068</v>
      </c>
      <c r="E21149" t="b">
        <v>0</v>
      </c>
      <c r="F21149" s="42" t="s">
        <v>11067</v>
      </c>
    </row>
    <row r="21150" spans="1:6" x14ac:dyDescent="0.2">
      <c r="A21150" s="42" t="s">
        <v>6084</v>
      </c>
      <c r="B21150" s="42" t="s">
        <v>8462</v>
      </c>
      <c r="C21150">
        <v>2011</v>
      </c>
      <c r="D21150" s="42" t="s">
        <v>8725</v>
      </c>
      <c r="E21150" t="b">
        <v>0</v>
      </c>
      <c r="F21150" s="42" t="s">
        <v>11067</v>
      </c>
    </row>
    <row r="21151" spans="1:6" x14ac:dyDescent="0.2">
      <c r="A21151" s="42" t="s">
        <v>6084</v>
      </c>
      <c r="B21151" s="42" t="s">
        <v>8462</v>
      </c>
      <c r="C21151">
        <v>2012</v>
      </c>
      <c r="D21151" s="42" t="s">
        <v>8648</v>
      </c>
      <c r="E21151" t="b">
        <v>0</v>
      </c>
      <c r="F21151" s="42" t="s">
        <v>11067</v>
      </c>
    </row>
    <row r="21152" spans="1:6" x14ac:dyDescent="0.2">
      <c r="A21152" s="42" t="s">
        <v>6084</v>
      </c>
      <c r="B21152" s="42" t="s">
        <v>8462</v>
      </c>
      <c r="C21152">
        <v>2013</v>
      </c>
      <c r="D21152" s="42" t="s">
        <v>9087</v>
      </c>
      <c r="E21152" t="b">
        <v>0</v>
      </c>
      <c r="F21152" s="42" t="s">
        <v>11067</v>
      </c>
    </row>
    <row r="21153" spans="1:6" x14ac:dyDescent="0.2">
      <c r="A21153" s="42" t="s">
        <v>6084</v>
      </c>
      <c r="B21153" s="42" t="s">
        <v>8462</v>
      </c>
      <c r="C21153">
        <v>2014</v>
      </c>
      <c r="D21153" s="42" t="s">
        <v>8825</v>
      </c>
      <c r="E21153" t="b">
        <v>0</v>
      </c>
      <c r="F21153" s="42" t="s">
        <v>11067</v>
      </c>
    </row>
    <row r="21154" spans="1:6" x14ac:dyDescent="0.2">
      <c r="A21154" s="42" t="s">
        <v>6084</v>
      </c>
      <c r="B21154" s="42" t="s">
        <v>8462</v>
      </c>
      <c r="C21154">
        <v>2015</v>
      </c>
      <c r="D21154" s="42" t="s">
        <v>8977</v>
      </c>
      <c r="E21154" t="b">
        <v>0</v>
      </c>
      <c r="F21154" s="42" t="s">
        <v>11067</v>
      </c>
    </row>
    <row r="21155" spans="1:6" x14ac:dyDescent="0.2">
      <c r="A21155" s="42" t="s">
        <v>6084</v>
      </c>
      <c r="B21155" s="42" t="s">
        <v>8462</v>
      </c>
      <c r="C21155">
        <v>2016</v>
      </c>
      <c r="D21155" s="42" t="s">
        <v>8934</v>
      </c>
      <c r="E21155" t="b">
        <v>0</v>
      </c>
      <c r="F21155" s="42" t="s">
        <v>11067</v>
      </c>
    </row>
    <row r="21156" spans="1:6" x14ac:dyDescent="0.2">
      <c r="A21156" s="42" t="s">
        <v>6084</v>
      </c>
      <c r="B21156" s="42" t="s">
        <v>8462</v>
      </c>
      <c r="C21156">
        <v>2017</v>
      </c>
      <c r="D21156" s="42" t="s">
        <v>11068</v>
      </c>
      <c r="E21156" t="b">
        <v>0</v>
      </c>
      <c r="F21156" s="42" t="s">
        <v>11067</v>
      </c>
    </row>
    <row r="21157" spans="1:6" x14ac:dyDescent="0.2">
      <c r="A21157" s="42" t="s">
        <v>6084</v>
      </c>
      <c r="B21157" s="42" t="s">
        <v>8464</v>
      </c>
      <c r="C21157">
        <v>2011</v>
      </c>
      <c r="D21157" s="42" t="s">
        <v>8726</v>
      </c>
      <c r="E21157" t="b">
        <v>0</v>
      </c>
      <c r="F21157" s="42" t="s">
        <v>11067</v>
      </c>
    </row>
    <row r="21158" spans="1:6" x14ac:dyDescent="0.2">
      <c r="A21158" s="42" t="s">
        <v>6084</v>
      </c>
      <c r="B21158" s="42" t="s">
        <v>8464</v>
      </c>
      <c r="C21158">
        <v>2012</v>
      </c>
      <c r="D21158" s="42" t="s">
        <v>8980</v>
      </c>
      <c r="E21158" t="b">
        <v>0</v>
      </c>
      <c r="F21158" s="42" t="s">
        <v>11067</v>
      </c>
    </row>
    <row r="21159" spans="1:6" x14ac:dyDescent="0.2">
      <c r="A21159" s="42" t="s">
        <v>6084</v>
      </c>
      <c r="B21159" s="42" t="s">
        <v>8464</v>
      </c>
      <c r="C21159">
        <v>2013</v>
      </c>
      <c r="D21159" s="42" t="s">
        <v>8936</v>
      </c>
      <c r="E21159" t="b">
        <v>0</v>
      </c>
      <c r="F21159" s="42" t="s">
        <v>11067</v>
      </c>
    </row>
    <row r="21160" spans="1:6" x14ac:dyDescent="0.2">
      <c r="A21160" s="42" t="s">
        <v>6084</v>
      </c>
      <c r="B21160" s="42" t="s">
        <v>8464</v>
      </c>
      <c r="C21160">
        <v>2014</v>
      </c>
      <c r="D21160" s="42" t="s">
        <v>9093</v>
      </c>
      <c r="E21160" t="b">
        <v>0</v>
      </c>
      <c r="F21160" s="42" t="s">
        <v>11067</v>
      </c>
    </row>
    <row r="21161" spans="1:6" x14ac:dyDescent="0.2">
      <c r="A21161" s="42" t="s">
        <v>6084</v>
      </c>
      <c r="B21161" s="42" t="s">
        <v>8464</v>
      </c>
      <c r="C21161">
        <v>2015</v>
      </c>
      <c r="D21161" s="42" t="s">
        <v>9093</v>
      </c>
      <c r="E21161" t="b">
        <v>0</v>
      </c>
      <c r="F21161" s="42" t="s">
        <v>11067</v>
      </c>
    </row>
    <row r="21162" spans="1:6" x14ac:dyDescent="0.2">
      <c r="A21162" s="42" t="s">
        <v>6084</v>
      </c>
      <c r="B21162" s="42" t="s">
        <v>8464</v>
      </c>
      <c r="C21162">
        <v>2016</v>
      </c>
      <c r="D21162" s="42" t="s">
        <v>9093</v>
      </c>
      <c r="E21162" t="b">
        <v>0</v>
      </c>
      <c r="F21162" s="42" t="s">
        <v>11067</v>
      </c>
    </row>
    <row r="21163" spans="1:6" x14ac:dyDescent="0.2">
      <c r="A21163" s="42" t="s">
        <v>6084</v>
      </c>
      <c r="B21163" s="42" t="s">
        <v>8464</v>
      </c>
      <c r="C21163">
        <v>2017</v>
      </c>
      <c r="D21163" s="42" t="s">
        <v>9093</v>
      </c>
      <c r="E21163" t="b">
        <v>0</v>
      </c>
      <c r="F21163" s="42" t="s">
        <v>11067</v>
      </c>
    </row>
    <row r="21164" spans="1:6" x14ac:dyDescent="0.2">
      <c r="A21164" s="42" t="s">
        <v>6086</v>
      </c>
      <c r="B21164" s="42" t="s">
        <v>8454</v>
      </c>
      <c r="C21164">
        <v>2013</v>
      </c>
      <c r="D21164" s="42" t="s">
        <v>8529</v>
      </c>
      <c r="E21164" t="b">
        <v>0</v>
      </c>
      <c r="F21164" s="42" t="s">
        <v>10901</v>
      </c>
    </row>
    <row r="21165" spans="1:6" x14ac:dyDescent="0.2">
      <c r="A21165" s="42" t="s">
        <v>6086</v>
      </c>
      <c r="B21165" s="42" t="s">
        <v>8454</v>
      </c>
      <c r="C21165">
        <v>2014</v>
      </c>
      <c r="D21165" s="42" t="s">
        <v>9495</v>
      </c>
      <c r="E21165" t="b">
        <v>0</v>
      </c>
      <c r="F21165" s="42" t="s">
        <v>10901</v>
      </c>
    </row>
    <row r="21166" spans="1:6" x14ac:dyDescent="0.2">
      <c r="A21166" s="42" t="s">
        <v>6086</v>
      </c>
      <c r="B21166" s="42" t="s">
        <v>8454</v>
      </c>
      <c r="C21166">
        <v>2015</v>
      </c>
      <c r="D21166" s="42" t="s">
        <v>9207</v>
      </c>
      <c r="E21166" t="b">
        <v>0</v>
      </c>
      <c r="F21166" s="42" t="s">
        <v>10901</v>
      </c>
    </row>
    <row r="21167" spans="1:6" x14ac:dyDescent="0.2">
      <c r="A21167" s="42" t="s">
        <v>6086</v>
      </c>
      <c r="B21167" s="42" t="s">
        <v>8454</v>
      </c>
      <c r="C21167">
        <v>2016</v>
      </c>
      <c r="D21167" s="42" t="s">
        <v>8550</v>
      </c>
      <c r="E21167" t="b">
        <v>0</v>
      </c>
      <c r="F21167" s="42" t="s">
        <v>10901</v>
      </c>
    </row>
    <row r="21168" spans="1:6" x14ac:dyDescent="0.2">
      <c r="A21168" s="42" t="s">
        <v>6086</v>
      </c>
      <c r="B21168" s="42" t="s">
        <v>8454</v>
      </c>
      <c r="C21168">
        <v>2017</v>
      </c>
      <c r="D21168" s="42" t="s">
        <v>9035</v>
      </c>
      <c r="E21168" t="b">
        <v>0</v>
      </c>
      <c r="F21168" s="42" t="s">
        <v>10901</v>
      </c>
    </row>
    <row r="21169" spans="1:6" x14ac:dyDescent="0.2">
      <c r="A21169" s="42" t="s">
        <v>6086</v>
      </c>
      <c r="B21169" s="42" t="s">
        <v>8454</v>
      </c>
      <c r="C21169">
        <v>2018</v>
      </c>
      <c r="D21169" s="42" t="s">
        <v>10813</v>
      </c>
      <c r="E21169" t="b">
        <v>0</v>
      </c>
      <c r="F21169" s="42" t="s">
        <v>10901</v>
      </c>
    </row>
    <row r="21170" spans="1:6" x14ac:dyDescent="0.2">
      <c r="A21170" s="42" t="s">
        <v>6086</v>
      </c>
      <c r="B21170" s="42" t="s">
        <v>8454</v>
      </c>
      <c r="C21170">
        <v>2019</v>
      </c>
      <c r="D21170" s="42" t="s">
        <v>9548</v>
      </c>
      <c r="E21170" t="b">
        <v>0</v>
      </c>
      <c r="F21170" s="42" t="s">
        <v>10901</v>
      </c>
    </row>
    <row r="21171" spans="1:6" x14ac:dyDescent="0.2">
      <c r="A21171" s="42" t="s">
        <v>6086</v>
      </c>
      <c r="B21171" s="42" t="s">
        <v>8462</v>
      </c>
      <c r="C21171">
        <v>2013</v>
      </c>
      <c r="D21171" s="42" t="s">
        <v>8987</v>
      </c>
      <c r="E21171" t="b">
        <v>0</v>
      </c>
      <c r="F21171" s="42" t="s">
        <v>10901</v>
      </c>
    </row>
    <row r="21172" spans="1:6" x14ac:dyDescent="0.2">
      <c r="A21172" s="42" t="s">
        <v>6086</v>
      </c>
      <c r="B21172" s="42" t="s">
        <v>8462</v>
      </c>
      <c r="C21172">
        <v>2014</v>
      </c>
      <c r="D21172" s="42" t="s">
        <v>9229</v>
      </c>
      <c r="E21172" t="b">
        <v>0</v>
      </c>
      <c r="F21172" s="42" t="s">
        <v>10901</v>
      </c>
    </row>
    <row r="21173" spans="1:6" x14ac:dyDescent="0.2">
      <c r="A21173" s="42" t="s">
        <v>6086</v>
      </c>
      <c r="B21173" s="42" t="s">
        <v>8462</v>
      </c>
      <c r="C21173">
        <v>2015</v>
      </c>
      <c r="D21173" s="42" t="s">
        <v>8771</v>
      </c>
      <c r="E21173" t="b">
        <v>0</v>
      </c>
      <c r="F21173" s="42" t="s">
        <v>10901</v>
      </c>
    </row>
    <row r="21174" spans="1:6" x14ac:dyDescent="0.2">
      <c r="A21174" s="42" t="s">
        <v>6086</v>
      </c>
      <c r="B21174" s="42" t="s">
        <v>8462</v>
      </c>
      <c r="C21174">
        <v>2016</v>
      </c>
      <c r="D21174" s="42" t="s">
        <v>8632</v>
      </c>
      <c r="E21174" t="b">
        <v>0</v>
      </c>
      <c r="F21174" s="42" t="s">
        <v>10901</v>
      </c>
    </row>
    <row r="21175" spans="1:6" x14ac:dyDescent="0.2">
      <c r="A21175" s="42" t="s">
        <v>6086</v>
      </c>
      <c r="B21175" s="42" t="s">
        <v>8462</v>
      </c>
      <c r="C21175">
        <v>2017</v>
      </c>
      <c r="D21175" s="42" t="s">
        <v>9043</v>
      </c>
      <c r="E21175" t="b">
        <v>0</v>
      </c>
      <c r="F21175" s="42" t="s">
        <v>10901</v>
      </c>
    </row>
    <row r="21176" spans="1:6" x14ac:dyDescent="0.2">
      <c r="A21176" s="42" t="s">
        <v>6086</v>
      </c>
      <c r="B21176" s="42" t="s">
        <v>8462</v>
      </c>
      <c r="C21176">
        <v>2018</v>
      </c>
      <c r="D21176" s="42" t="s">
        <v>10222</v>
      </c>
      <c r="E21176" t="b">
        <v>0</v>
      </c>
      <c r="F21176" s="42" t="s">
        <v>10901</v>
      </c>
    </row>
    <row r="21177" spans="1:6" x14ac:dyDescent="0.2">
      <c r="A21177" s="42" t="s">
        <v>6086</v>
      </c>
      <c r="B21177" s="42" t="s">
        <v>8462</v>
      </c>
      <c r="C21177">
        <v>2019</v>
      </c>
      <c r="D21177" s="42" t="s">
        <v>10902</v>
      </c>
      <c r="E21177" t="b">
        <v>0</v>
      </c>
      <c r="F21177" s="42" t="s">
        <v>10901</v>
      </c>
    </row>
    <row r="21178" spans="1:6" x14ac:dyDescent="0.2">
      <c r="A21178" s="42" t="s">
        <v>6086</v>
      </c>
      <c r="B21178" s="42" t="s">
        <v>8464</v>
      </c>
      <c r="C21178">
        <v>2013</v>
      </c>
      <c r="D21178" s="42" t="s">
        <v>8496</v>
      </c>
      <c r="E21178" t="b">
        <v>0</v>
      </c>
      <c r="F21178" s="42" t="s">
        <v>10901</v>
      </c>
    </row>
    <row r="21179" spans="1:6" x14ac:dyDescent="0.2">
      <c r="A21179" s="42" t="s">
        <v>6086</v>
      </c>
      <c r="B21179" s="42" t="s">
        <v>8464</v>
      </c>
      <c r="C21179">
        <v>2014</v>
      </c>
      <c r="D21179" s="42" t="s">
        <v>9013</v>
      </c>
      <c r="E21179" t="b">
        <v>0</v>
      </c>
      <c r="F21179" s="42" t="s">
        <v>10901</v>
      </c>
    </row>
    <row r="21180" spans="1:6" x14ac:dyDescent="0.2">
      <c r="A21180" s="42" t="s">
        <v>6086</v>
      </c>
      <c r="B21180" s="42" t="s">
        <v>8464</v>
      </c>
      <c r="C21180">
        <v>2015</v>
      </c>
      <c r="D21180" s="42" t="s">
        <v>8638</v>
      </c>
      <c r="E21180" t="b">
        <v>0</v>
      </c>
      <c r="F21180" s="42" t="s">
        <v>10901</v>
      </c>
    </row>
    <row r="21181" spans="1:6" x14ac:dyDescent="0.2">
      <c r="A21181" s="42" t="s">
        <v>6086</v>
      </c>
      <c r="B21181" s="42" t="s">
        <v>8464</v>
      </c>
      <c r="C21181">
        <v>2016</v>
      </c>
      <c r="D21181" s="42" t="s">
        <v>8687</v>
      </c>
      <c r="E21181" t="b">
        <v>0</v>
      </c>
      <c r="F21181" s="42" t="s">
        <v>10901</v>
      </c>
    </row>
    <row r="21182" spans="1:6" x14ac:dyDescent="0.2">
      <c r="A21182" s="42" t="s">
        <v>6086</v>
      </c>
      <c r="B21182" s="42" t="s">
        <v>8464</v>
      </c>
      <c r="C21182">
        <v>2017</v>
      </c>
      <c r="D21182" s="42" t="s">
        <v>8826</v>
      </c>
      <c r="E21182" t="b">
        <v>0</v>
      </c>
      <c r="F21182" s="42" t="s">
        <v>10901</v>
      </c>
    </row>
    <row r="21183" spans="1:6" x14ac:dyDescent="0.2">
      <c r="A21183" s="42" t="s">
        <v>6086</v>
      </c>
      <c r="B21183" s="42" t="s">
        <v>8464</v>
      </c>
      <c r="C21183">
        <v>2018</v>
      </c>
      <c r="D21183" s="42" t="s">
        <v>8513</v>
      </c>
      <c r="E21183" t="b">
        <v>0</v>
      </c>
      <c r="F21183" s="42" t="s">
        <v>10901</v>
      </c>
    </row>
    <row r="21184" spans="1:6" x14ac:dyDescent="0.2">
      <c r="A21184" s="42" t="s">
        <v>6086</v>
      </c>
      <c r="B21184" s="42" t="s">
        <v>8464</v>
      </c>
      <c r="C21184">
        <v>2019</v>
      </c>
      <c r="D21184" s="42" t="s">
        <v>8460</v>
      </c>
      <c r="E21184" t="b">
        <v>0</v>
      </c>
      <c r="F21184" s="42" t="s">
        <v>10901</v>
      </c>
    </row>
    <row r="21185" spans="1:6" x14ac:dyDescent="0.2">
      <c r="A21185" s="42" t="s">
        <v>6088</v>
      </c>
      <c r="B21185" s="42" t="s">
        <v>8454</v>
      </c>
      <c r="C21185">
        <v>2013</v>
      </c>
      <c r="D21185" s="42" t="s">
        <v>8974</v>
      </c>
      <c r="E21185" t="b">
        <v>0</v>
      </c>
      <c r="F21185" s="42" t="s">
        <v>11089</v>
      </c>
    </row>
    <row r="21186" spans="1:6" x14ac:dyDescent="0.2">
      <c r="A21186" s="42" t="s">
        <v>6088</v>
      </c>
      <c r="B21186" s="42" t="s">
        <v>8454</v>
      </c>
      <c r="C21186">
        <v>2014</v>
      </c>
      <c r="D21186" s="42" t="s">
        <v>8655</v>
      </c>
      <c r="E21186" t="b">
        <v>0</v>
      </c>
      <c r="F21186" s="42" t="s">
        <v>11089</v>
      </c>
    </row>
    <row r="21187" spans="1:6" x14ac:dyDescent="0.2">
      <c r="A21187" s="42" t="s">
        <v>6088</v>
      </c>
      <c r="B21187" s="42" t="s">
        <v>8454</v>
      </c>
      <c r="C21187">
        <v>2015</v>
      </c>
      <c r="D21187" s="42" t="s">
        <v>8939</v>
      </c>
      <c r="E21187" t="b">
        <v>0</v>
      </c>
      <c r="F21187" s="42" t="s">
        <v>11089</v>
      </c>
    </row>
    <row r="21188" spans="1:6" x14ac:dyDescent="0.2">
      <c r="A21188" s="42" t="s">
        <v>6088</v>
      </c>
      <c r="B21188" s="42" t="s">
        <v>8454</v>
      </c>
      <c r="C21188">
        <v>2016</v>
      </c>
      <c r="D21188" s="42" t="s">
        <v>8983</v>
      </c>
      <c r="E21188" t="b">
        <v>0</v>
      </c>
      <c r="F21188" s="42" t="s">
        <v>11089</v>
      </c>
    </row>
    <row r="21189" spans="1:6" x14ac:dyDescent="0.2">
      <c r="A21189" s="42" t="s">
        <v>6088</v>
      </c>
      <c r="B21189" s="42" t="s">
        <v>8454</v>
      </c>
      <c r="C21189">
        <v>2017</v>
      </c>
      <c r="D21189" s="42" t="s">
        <v>8650</v>
      </c>
      <c r="E21189" t="b">
        <v>0</v>
      </c>
      <c r="F21189" s="42" t="s">
        <v>11089</v>
      </c>
    </row>
    <row r="21190" spans="1:6" x14ac:dyDescent="0.2">
      <c r="A21190" s="42" t="s">
        <v>6088</v>
      </c>
      <c r="B21190" s="42" t="s">
        <v>8454</v>
      </c>
      <c r="C21190">
        <v>2018</v>
      </c>
      <c r="D21190" s="42" t="s">
        <v>9018</v>
      </c>
      <c r="E21190" t="b">
        <v>0</v>
      </c>
      <c r="F21190" s="42" t="s">
        <v>11089</v>
      </c>
    </row>
    <row r="21191" spans="1:6" x14ac:dyDescent="0.2">
      <c r="A21191" s="42" t="s">
        <v>6088</v>
      </c>
      <c r="B21191" s="42" t="s">
        <v>8454</v>
      </c>
      <c r="C21191">
        <v>2019</v>
      </c>
      <c r="D21191" s="42" t="s">
        <v>8678</v>
      </c>
      <c r="E21191" t="b">
        <v>0</v>
      </c>
      <c r="F21191" s="42" t="s">
        <v>11089</v>
      </c>
    </row>
    <row r="21192" spans="1:6" x14ac:dyDescent="0.2">
      <c r="A21192" s="42" t="s">
        <v>6088</v>
      </c>
      <c r="B21192" s="42" t="s">
        <v>8462</v>
      </c>
      <c r="C21192">
        <v>2013</v>
      </c>
      <c r="D21192" s="42" t="s">
        <v>8978</v>
      </c>
      <c r="E21192" t="b">
        <v>0</v>
      </c>
      <c r="F21192" s="42" t="s">
        <v>11089</v>
      </c>
    </row>
    <row r="21193" spans="1:6" x14ac:dyDescent="0.2">
      <c r="A21193" s="42" t="s">
        <v>6088</v>
      </c>
      <c r="B21193" s="42" t="s">
        <v>8462</v>
      </c>
      <c r="C21193">
        <v>2014</v>
      </c>
      <c r="D21193" s="42" t="s">
        <v>8936</v>
      </c>
      <c r="E21193" t="b">
        <v>0</v>
      </c>
      <c r="F21193" s="42" t="s">
        <v>11089</v>
      </c>
    </row>
    <row r="21194" spans="1:6" x14ac:dyDescent="0.2">
      <c r="A21194" s="42" t="s">
        <v>6088</v>
      </c>
      <c r="B21194" s="42" t="s">
        <v>8462</v>
      </c>
      <c r="C21194">
        <v>2015</v>
      </c>
      <c r="D21194" s="42" t="s">
        <v>8939</v>
      </c>
      <c r="E21194" t="b">
        <v>0</v>
      </c>
      <c r="F21194" s="42" t="s">
        <v>11089</v>
      </c>
    </row>
    <row r="21195" spans="1:6" x14ac:dyDescent="0.2">
      <c r="A21195" s="42" t="s">
        <v>6088</v>
      </c>
      <c r="B21195" s="42" t="s">
        <v>8462</v>
      </c>
      <c r="C21195">
        <v>2016</v>
      </c>
      <c r="D21195" s="42" t="s">
        <v>8983</v>
      </c>
      <c r="E21195" t="b">
        <v>0</v>
      </c>
      <c r="F21195" s="42" t="s">
        <v>11089</v>
      </c>
    </row>
    <row r="21196" spans="1:6" x14ac:dyDescent="0.2">
      <c r="A21196" s="42" t="s">
        <v>6088</v>
      </c>
      <c r="B21196" s="42" t="s">
        <v>8462</v>
      </c>
      <c r="C21196">
        <v>2017</v>
      </c>
      <c r="D21196" s="42" t="s">
        <v>8650</v>
      </c>
      <c r="E21196" t="b">
        <v>0</v>
      </c>
      <c r="F21196" s="42" t="s">
        <v>11089</v>
      </c>
    </row>
    <row r="21197" spans="1:6" x14ac:dyDescent="0.2">
      <c r="A21197" s="42" t="s">
        <v>6088</v>
      </c>
      <c r="B21197" s="42" t="s">
        <v>8462</v>
      </c>
      <c r="C21197">
        <v>2018</v>
      </c>
      <c r="D21197" s="42" t="s">
        <v>9018</v>
      </c>
      <c r="E21197" t="b">
        <v>0</v>
      </c>
      <c r="F21197" s="42" t="s">
        <v>11089</v>
      </c>
    </row>
    <row r="21198" spans="1:6" x14ac:dyDescent="0.2">
      <c r="A21198" s="42" t="s">
        <v>6088</v>
      </c>
      <c r="B21198" s="42" t="s">
        <v>8462</v>
      </c>
      <c r="C21198">
        <v>2019</v>
      </c>
      <c r="D21198" s="42" t="s">
        <v>8678</v>
      </c>
      <c r="E21198" t="b">
        <v>0</v>
      </c>
      <c r="F21198" s="42" t="s">
        <v>11089</v>
      </c>
    </row>
    <row r="21199" spans="1:6" x14ac:dyDescent="0.2">
      <c r="A21199" s="42" t="s">
        <v>6088</v>
      </c>
      <c r="B21199" s="42" t="s">
        <v>8464</v>
      </c>
      <c r="C21199">
        <v>2013</v>
      </c>
      <c r="D21199" s="42" t="s">
        <v>8496</v>
      </c>
      <c r="E21199" t="b">
        <v>0</v>
      </c>
      <c r="F21199" s="42" t="s">
        <v>11089</v>
      </c>
    </row>
    <row r="21200" spans="1:6" x14ac:dyDescent="0.2">
      <c r="A21200" s="42" t="s">
        <v>6088</v>
      </c>
      <c r="B21200" s="42" t="s">
        <v>8464</v>
      </c>
      <c r="C21200">
        <v>2014</v>
      </c>
      <c r="D21200" s="42" t="s">
        <v>9016</v>
      </c>
      <c r="E21200" t="b">
        <v>0</v>
      </c>
      <c r="F21200" s="42" t="s">
        <v>11089</v>
      </c>
    </row>
    <row r="21201" spans="1:6" x14ac:dyDescent="0.2">
      <c r="A21201" s="42" t="s">
        <v>6088</v>
      </c>
      <c r="B21201" s="42" t="s">
        <v>8464</v>
      </c>
      <c r="C21201">
        <v>2015</v>
      </c>
      <c r="D21201" s="42" t="s">
        <v>9012</v>
      </c>
      <c r="E21201" t="b">
        <v>0</v>
      </c>
      <c r="F21201" s="42" t="s">
        <v>11089</v>
      </c>
    </row>
    <row r="21202" spans="1:6" x14ac:dyDescent="0.2">
      <c r="A21202" s="42" t="s">
        <v>6088</v>
      </c>
      <c r="B21202" s="42" t="s">
        <v>8464</v>
      </c>
      <c r="C21202">
        <v>2016</v>
      </c>
      <c r="D21202" s="42" t="s">
        <v>9012</v>
      </c>
      <c r="E21202" t="b">
        <v>0</v>
      </c>
      <c r="F21202" s="42" t="s">
        <v>11089</v>
      </c>
    </row>
    <row r="21203" spans="1:6" x14ac:dyDescent="0.2">
      <c r="A21203" s="42" t="s">
        <v>6088</v>
      </c>
      <c r="B21203" s="42" t="s">
        <v>8464</v>
      </c>
      <c r="C21203">
        <v>2017</v>
      </c>
      <c r="D21203" s="42" t="s">
        <v>9012</v>
      </c>
      <c r="E21203" t="b">
        <v>0</v>
      </c>
      <c r="F21203" s="42" t="s">
        <v>11089</v>
      </c>
    </row>
    <row r="21204" spans="1:6" x14ac:dyDescent="0.2">
      <c r="A21204" s="42" t="s">
        <v>6088</v>
      </c>
      <c r="B21204" s="42" t="s">
        <v>8464</v>
      </c>
      <c r="C21204">
        <v>2018</v>
      </c>
      <c r="D21204" s="42" t="s">
        <v>8981</v>
      </c>
      <c r="E21204" t="b">
        <v>0</v>
      </c>
      <c r="F21204" s="42" t="s">
        <v>11089</v>
      </c>
    </row>
    <row r="21205" spans="1:6" x14ac:dyDescent="0.2">
      <c r="A21205" s="42" t="s">
        <v>6088</v>
      </c>
      <c r="B21205" s="42" t="s">
        <v>8464</v>
      </c>
      <c r="C21205">
        <v>2019</v>
      </c>
      <c r="D21205" s="42" t="s">
        <v>8981</v>
      </c>
      <c r="E21205" t="b">
        <v>0</v>
      </c>
      <c r="F21205" s="42" t="s">
        <v>11089</v>
      </c>
    </row>
    <row r="21206" spans="1:6" x14ac:dyDescent="0.2">
      <c r="A21206" s="42" t="s">
        <v>6092</v>
      </c>
      <c r="B21206" s="42" t="s">
        <v>8454</v>
      </c>
      <c r="C21206">
        <v>2013</v>
      </c>
      <c r="D21206" s="42" t="s">
        <v>8700</v>
      </c>
      <c r="E21206" t="b">
        <v>0</v>
      </c>
      <c r="F21206" s="42" t="s">
        <v>8701</v>
      </c>
    </row>
    <row r="21207" spans="1:6" x14ac:dyDescent="0.2">
      <c r="A21207" s="42" t="s">
        <v>6092</v>
      </c>
      <c r="B21207" s="42" t="s">
        <v>8454</v>
      </c>
      <c r="C21207">
        <v>2014</v>
      </c>
      <c r="D21207" s="42" t="s">
        <v>8702</v>
      </c>
      <c r="E21207" t="b">
        <v>0</v>
      </c>
      <c r="F21207" s="42" t="s">
        <v>8701</v>
      </c>
    </row>
    <row r="21208" spans="1:6" x14ac:dyDescent="0.2">
      <c r="A21208" s="42" t="s">
        <v>6092</v>
      </c>
      <c r="B21208" s="42" t="s">
        <v>8454</v>
      </c>
      <c r="C21208">
        <v>2015</v>
      </c>
      <c r="D21208" s="42" t="s">
        <v>8703</v>
      </c>
      <c r="E21208" t="b">
        <v>0</v>
      </c>
      <c r="F21208" s="42" t="s">
        <v>8701</v>
      </c>
    </row>
    <row r="21209" spans="1:6" x14ac:dyDescent="0.2">
      <c r="A21209" s="42" t="s">
        <v>6092</v>
      </c>
      <c r="B21209" s="42" t="s">
        <v>8454</v>
      </c>
      <c r="C21209">
        <v>2016</v>
      </c>
      <c r="D21209" s="42" t="s">
        <v>8704</v>
      </c>
      <c r="E21209" t="b">
        <v>0</v>
      </c>
      <c r="F21209" s="42" t="s">
        <v>8701</v>
      </c>
    </row>
    <row r="21210" spans="1:6" x14ac:dyDescent="0.2">
      <c r="A21210" s="42" t="s">
        <v>6092</v>
      </c>
      <c r="B21210" s="42" t="s">
        <v>8454</v>
      </c>
      <c r="C21210">
        <v>2017</v>
      </c>
      <c r="D21210" s="42" t="s">
        <v>8636</v>
      </c>
      <c r="E21210" t="b">
        <v>0</v>
      </c>
      <c r="F21210" s="42" t="s">
        <v>8701</v>
      </c>
    </row>
    <row r="21211" spans="1:6" x14ac:dyDescent="0.2">
      <c r="A21211" s="42" t="s">
        <v>6092</v>
      </c>
      <c r="B21211" s="42" t="s">
        <v>8454</v>
      </c>
      <c r="C21211">
        <v>2018</v>
      </c>
      <c r="D21211" s="42" t="s">
        <v>8705</v>
      </c>
      <c r="E21211" t="b">
        <v>0</v>
      </c>
      <c r="F21211" s="42" t="s">
        <v>8701</v>
      </c>
    </row>
    <row r="21212" spans="1:6" x14ac:dyDescent="0.2">
      <c r="A21212" s="42" t="s">
        <v>6092</v>
      </c>
      <c r="B21212" s="42" t="s">
        <v>8454</v>
      </c>
      <c r="C21212">
        <v>2019</v>
      </c>
      <c r="D21212" s="42" t="s">
        <v>8706</v>
      </c>
      <c r="E21212" t="b">
        <v>0</v>
      </c>
      <c r="F21212" s="42" t="s">
        <v>8701</v>
      </c>
    </row>
    <row r="21213" spans="1:6" x14ac:dyDescent="0.2">
      <c r="A21213" s="42" t="s">
        <v>6092</v>
      </c>
      <c r="B21213" s="42" t="s">
        <v>8462</v>
      </c>
      <c r="C21213">
        <v>2013</v>
      </c>
      <c r="D21213" s="42" t="s">
        <v>8491</v>
      </c>
      <c r="E21213" t="b">
        <v>0</v>
      </c>
      <c r="F21213" s="42" t="s">
        <v>8701</v>
      </c>
    </row>
    <row r="21214" spans="1:6" x14ac:dyDescent="0.2">
      <c r="A21214" s="42" t="s">
        <v>6092</v>
      </c>
      <c r="B21214" s="42" t="s">
        <v>8462</v>
      </c>
      <c r="C21214">
        <v>2014</v>
      </c>
      <c r="D21214" s="42" t="s">
        <v>8707</v>
      </c>
      <c r="E21214" t="b">
        <v>0</v>
      </c>
      <c r="F21214" s="42" t="s">
        <v>8701</v>
      </c>
    </row>
    <row r="21215" spans="1:6" x14ac:dyDescent="0.2">
      <c r="A21215" s="42" t="s">
        <v>6092</v>
      </c>
      <c r="B21215" s="42" t="s">
        <v>8462</v>
      </c>
      <c r="C21215">
        <v>2015</v>
      </c>
      <c r="D21215" s="42" t="s">
        <v>8708</v>
      </c>
      <c r="E21215" t="b">
        <v>0</v>
      </c>
      <c r="F21215" s="42" t="s">
        <v>8701</v>
      </c>
    </row>
    <row r="21216" spans="1:6" x14ac:dyDescent="0.2">
      <c r="A21216" s="42" t="s">
        <v>6092</v>
      </c>
      <c r="B21216" s="42" t="s">
        <v>8462</v>
      </c>
      <c r="C21216">
        <v>2016</v>
      </c>
      <c r="D21216" s="42" t="s">
        <v>8709</v>
      </c>
      <c r="E21216" t="b">
        <v>0</v>
      </c>
      <c r="F21216" s="42" t="s">
        <v>8701</v>
      </c>
    </row>
    <row r="21217" spans="1:6" x14ac:dyDescent="0.2">
      <c r="A21217" s="42" t="s">
        <v>6092</v>
      </c>
      <c r="B21217" s="42" t="s">
        <v>8462</v>
      </c>
      <c r="C21217">
        <v>2017</v>
      </c>
      <c r="D21217" s="42" t="s">
        <v>8710</v>
      </c>
      <c r="E21217" t="b">
        <v>0</v>
      </c>
      <c r="F21217" s="42" t="s">
        <v>8701</v>
      </c>
    </row>
    <row r="21218" spans="1:6" x14ac:dyDescent="0.2">
      <c r="A21218" s="42" t="s">
        <v>6092</v>
      </c>
      <c r="B21218" s="42" t="s">
        <v>8462</v>
      </c>
      <c r="C21218">
        <v>2018</v>
      </c>
      <c r="D21218" s="42" t="s">
        <v>8711</v>
      </c>
      <c r="E21218" t="b">
        <v>0</v>
      </c>
      <c r="F21218" s="42" t="s">
        <v>8701</v>
      </c>
    </row>
    <row r="21219" spans="1:6" x14ac:dyDescent="0.2">
      <c r="A21219" s="42" t="s">
        <v>6092</v>
      </c>
      <c r="B21219" s="42" t="s">
        <v>8462</v>
      </c>
      <c r="C21219">
        <v>2019</v>
      </c>
      <c r="D21219" s="42" t="s">
        <v>8706</v>
      </c>
      <c r="E21219" t="b">
        <v>0</v>
      </c>
      <c r="F21219" s="42" t="s">
        <v>8701</v>
      </c>
    </row>
    <row r="21220" spans="1:6" x14ac:dyDescent="0.2">
      <c r="A21220" s="42" t="s">
        <v>6092</v>
      </c>
      <c r="B21220" s="42" t="s">
        <v>8464</v>
      </c>
      <c r="C21220">
        <v>2013</v>
      </c>
      <c r="D21220" s="42" t="s">
        <v>8712</v>
      </c>
      <c r="E21220" t="b">
        <v>0</v>
      </c>
      <c r="F21220" s="42" t="s">
        <v>8701</v>
      </c>
    </row>
    <row r="21221" spans="1:6" x14ac:dyDescent="0.2">
      <c r="A21221" s="42" t="s">
        <v>6092</v>
      </c>
      <c r="B21221" s="42" t="s">
        <v>8464</v>
      </c>
      <c r="C21221">
        <v>2014</v>
      </c>
      <c r="D21221" s="42" t="s">
        <v>8713</v>
      </c>
      <c r="E21221" t="b">
        <v>0</v>
      </c>
      <c r="F21221" s="42" t="s">
        <v>8701</v>
      </c>
    </row>
    <row r="21222" spans="1:6" x14ac:dyDescent="0.2">
      <c r="A21222" s="42" t="s">
        <v>6092</v>
      </c>
      <c r="B21222" s="42" t="s">
        <v>8464</v>
      </c>
      <c r="C21222">
        <v>2015</v>
      </c>
      <c r="D21222" s="42" t="s">
        <v>8607</v>
      </c>
      <c r="E21222" t="b">
        <v>0</v>
      </c>
      <c r="F21222" s="42" t="s">
        <v>8701</v>
      </c>
    </row>
    <row r="21223" spans="1:6" x14ac:dyDescent="0.2">
      <c r="A21223" s="42" t="s">
        <v>6092</v>
      </c>
      <c r="B21223" s="42" t="s">
        <v>8464</v>
      </c>
      <c r="C21223">
        <v>2016</v>
      </c>
      <c r="D21223" s="42" t="s">
        <v>8714</v>
      </c>
      <c r="E21223" t="b">
        <v>0</v>
      </c>
      <c r="F21223" s="42" t="s">
        <v>8701</v>
      </c>
    </row>
    <row r="21224" spans="1:6" x14ac:dyDescent="0.2">
      <c r="A21224" s="42" t="s">
        <v>6092</v>
      </c>
      <c r="B21224" s="42" t="s">
        <v>8464</v>
      </c>
      <c r="C21224">
        <v>2017</v>
      </c>
      <c r="D21224" s="42" t="s">
        <v>8715</v>
      </c>
      <c r="E21224" t="b">
        <v>0</v>
      </c>
      <c r="F21224" s="42" t="s">
        <v>8701</v>
      </c>
    </row>
    <row r="21225" spans="1:6" x14ac:dyDescent="0.2">
      <c r="A21225" s="42" t="s">
        <v>6092</v>
      </c>
      <c r="B21225" s="42" t="s">
        <v>8464</v>
      </c>
      <c r="C21225">
        <v>2018</v>
      </c>
      <c r="D21225" s="42" t="s">
        <v>8608</v>
      </c>
      <c r="E21225" t="b">
        <v>0</v>
      </c>
      <c r="F21225" s="42" t="s">
        <v>8701</v>
      </c>
    </row>
    <row r="21226" spans="1:6" x14ac:dyDescent="0.2">
      <c r="A21226" s="42" t="s">
        <v>6092</v>
      </c>
      <c r="B21226" s="42" t="s">
        <v>8464</v>
      </c>
      <c r="C21226">
        <v>2019</v>
      </c>
      <c r="D21226" s="42" t="s">
        <v>8560</v>
      </c>
      <c r="E21226" t="b">
        <v>0</v>
      </c>
      <c r="F21226" s="42" t="s">
        <v>8701</v>
      </c>
    </row>
    <row r="21227" spans="1:6" x14ac:dyDescent="0.2">
      <c r="A21227" s="42" t="s">
        <v>6102</v>
      </c>
      <c r="B21227" s="42" t="s">
        <v>8454</v>
      </c>
      <c r="C21227">
        <v>2013</v>
      </c>
      <c r="D21227" s="42" t="s">
        <v>9019</v>
      </c>
      <c r="E21227" t="b">
        <v>0</v>
      </c>
      <c r="F21227" s="42" t="s">
        <v>11090</v>
      </c>
    </row>
    <row r="21228" spans="1:6" x14ac:dyDescent="0.2">
      <c r="A21228" s="42" t="s">
        <v>6102</v>
      </c>
      <c r="B21228" s="42" t="s">
        <v>8454</v>
      </c>
      <c r="C21228">
        <v>2014</v>
      </c>
      <c r="D21228" s="42" t="s">
        <v>8676</v>
      </c>
      <c r="E21228" t="b">
        <v>0</v>
      </c>
      <c r="F21228" s="42" t="s">
        <v>11090</v>
      </c>
    </row>
    <row r="21229" spans="1:6" x14ac:dyDescent="0.2">
      <c r="A21229" s="42" t="s">
        <v>6102</v>
      </c>
      <c r="B21229" s="42" t="s">
        <v>8454</v>
      </c>
      <c r="C21229">
        <v>2015</v>
      </c>
      <c r="D21229" s="42" t="s">
        <v>9364</v>
      </c>
      <c r="E21229" t="b">
        <v>0</v>
      </c>
      <c r="F21229" s="42" t="s">
        <v>11090</v>
      </c>
    </row>
    <row r="21230" spans="1:6" x14ac:dyDescent="0.2">
      <c r="A21230" s="42" t="s">
        <v>6102</v>
      </c>
      <c r="B21230" s="42" t="s">
        <v>8454</v>
      </c>
      <c r="C21230">
        <v>2016</v>
      </c>
      <c r="D21230" s="42" t="s">
        <v>8499</v>
      </c>
      <c r="E21230" t="b">
        <v>0</v>
      </c>
      <c r="F21230" s="42" t="s">
        <v>11090</v>
      </c>
    </row>
    <row r="21231" spans="1:6" x14ac:dyDescent="0.2">
      <c r="A21231" s="42" t="s">
        <v>6102</v>
      </c>
      <c r="B21231" s="42" t="s">
        <v>8454</v>
      </c>
      <c r="C21231">
        <v>2017</v>
      </c>
      <c r="D21231" s="42" t="s">
        <v>9364</v>
      </c>
      <c r="E21231" t="b">
        <v>0</v>
      </c>
      <c r="F21231" s="42" t="s">
        <v>11090</v>
      </c>
    </row>
    <row r="21232" spans="1:6" x14ac:dyDescent="0.2">
      <c r="A21232" s="42" t="s">
        <v>6102</v>
      </c>
      <c r="B21232" s="42" t="s">
        <v>8454</v>
      </c>
      <c r="C21232">
        <v>2018</v>
      </c>
      <c r="D21232" s="42" t="s">
        <v>9364</v>
      </c>
      <c r="E21232" t="b">
        <v>0</v>
      </c>
      <c r="F21232" s="42" t="s">
        <v>11090</v>
      </c>
    </row>
    <row r="21233" spans="1:6" x14ac:dyDescent="0.2">
      <c r="A21233" s="42" t="s">
        <v>6102</v>
      </c>
      <c r="B21233" s="42" t="s">
        <v>8454</v>
      </c>
      <c r="C21233">
        <v>2019</v>
      </c>
      <c r="D21233" s="42" t="s">
        <v>8699</v>
      </c>
      <c r="E21233" t="b">
        <v>0</v>
      </c>
      <c r="F21233" s="42" t="s">
        <v>11090</v>
      </c>
    </row>
    <row r="21234" spans="1:6" x14ac:dyDescent="0.2">
      <c r="A21234" s="42" t="s">
        <v>6102</v>
      </c>
      <c r="B21234" s="42" t="s">
        <v>8462</v>
      </c>
      <c r="C21234">
        <v>2013</v>
      </c>
      <c r="D21234" s="42" t="s">
        <v>9019</v>
      </c>
      <c r="E21234" t="b">
        <v>0</v>
      </c>
      <c r="F21234" s="42" t="s">
        <v>11090</v>
      </c>
    </row>
    <row r="21235" spans="1:6" x14ac:dyDescent="0.2">
      <c r="A21235" s="42" t="s">
        <v>6102</v>
      </c>
      <c r="B21235" s="42" t="s">
        <v>8462</v>
      </c>
      <c r="C21235">
        <v>2014</v>
      </c>
      <c r="D21235" s="42" t="s">
        <v>8676</v>
      </c>
      <c r="E21235" t="b">
        <v>0</v>
      </c>
      <c r="F21235" s="42" t="s">
        <v>11090</v>
      </c>
    </row>
    <row r="21236" spans="1:6" x14ac:dyDescent="0.2">
      <c r="A21236" s="42" t="s">
        <v>6102</v>
      </c>
      <c r="B21236" s="42" t="s">
        <v>8462</v>
      </c>
      <c r="C21236">
        <v>2015</v>
      </c>
      <c r="D21236" s="42" t="s">
        <v>9364</v>
      </c>
      <c r="E21236" t="b">
        <v>0</v>
      </c>
      <c r="F21236" s="42" t="s">
        <v>11090</v>
      </c>
    </row>
    <row r="21237" spans="1:6" x14ac:dyDescent="0.2">
      <c r="A21237" s="42" t="s">
        <v>6102</v>
      </c>
      <c r="B21237" s="42" t="s">
        <v>8462</v>
      </c>
      <c r="C21237">
        <v>2016</v>
      </c>
      <c r="D21237" s="42" t="s">
        <v>8499</v>
      </c>
      <c r="E21237" t="b">
        <v>0</v>
      </c>
      <c r="F21237" s="42" t="s">
        <v>11090</v>
      </c>
    </row>
    <row r="21238" spans="1:6" x14ac:dyDescent="0.2">
      <c r="A21238" s="42" t="s">
        <v>6102</v>
      </c>
      <c r="B21238" s="42" t="s">
        <v>8462</v>
      </c>
      <c r="C21238">
        <v>2017</v>
      </c>
      <c r="D21238" s="42" t="s">
        <v>9364</v>
      </c>
      <c r="E21238" t="b">
        <v>0</v>
      </c>
      <c r="F21238" s="42" t="s">
        <v>11090</v>
      </c>
    </row>
    <row r="21239" spans="1:6" x14ac:dyDescent="0.2">
      <c r="A21239" s="42" t="s">
        <v>6102</v>
      </c>
      <c r="B21239" s="42" t="s">
        <v>8462</v>
      </c>
      <c r="C21239">
        <v>2018</v>
      </c>
      <c r="D21239" s="42" t="s">
        <v>9364</v>
      </c>
      <c r="E21239" t="b">
        <v>0</v>
      </c>
      <c r="F21239" s="42" t="s">
        <v>11090</v>
      </c>
    </row>
    <row r="21240" spans="1:6" x14ac:dyDescent="0.2">
      <c r="A21240" s="42" t="s">
        <v>6102</v>
      </c>
      <c r="B21240" s="42" t="s">
        <v>8462</v>
      </c>
      <c r="C21240">
        <v>2019</v>
      </c>
      <c r="D21240" s="42" t="s">
        <v>8699</v>
      </c>
      <c r="E21240" t="b">
        <v>0</v>
      </c>
      <c r="F21240" s="42" t="s">
        <v>11090</v>
      </c>
    </row>
    <row r="21241" spans="1:6" x14ac:dyDescent="0.2">
      <c r="A21241" s="42" t="s">
        <v>6102</v>
      </c>
      <c r="B21241" s="42" t="s">
        <v>8464</v>
      </c>
      <c r="C21241">
        <v>2013</v>
      </c>
      <c r="D21241" s="42" t="s">
        <v>9016</v>
      </c>
      <c r="E21241" t="b">
        <v>0</v>
      </c>
      <c r="F21241" s="42" t="s">
        <v>11090</v>
      </c>
    </row>
    <row r="21242" spans="1:6" x14ac:dyDescent="0.2">
      <c r="A21242" s="42" t="s">
        <v>6102</v>
      </c>
      <c r="B21242" s="42" t="s">
        <v>8464</v>
      </c>
      <c r="C21242">
        <v>2014</v>
      </c>
      <c r="D21242" s="42" t="s">
        <v>9016</v>
      </c>
      <c r="E21242" t="b">
        <v>0</v>
      </c>
      <c r="F21242" s="42" t="s">
        <v>11090</v>
      </c>
    </row>
    <row r="21243" spans="1:6" x14ac:dyDescent="0.2">
      <c r="A21243" s="42" t="s">
        <v>6102</v>
      </c>
      <c r="B21243" s="42" t="s">
        <v>8464</v>
      </c>
      <c r="C21243">
        <v>2015</v>
      </c>
      <c r="D21243" s="42" t="s">
        <v>9016</v>
      </c>
      <c r="E21243" t="b">
        <v>0</v>
      </c>
      <c r="F21243" s="42" t="s">
        <v>11090</v>
      </c>
    </row>
    <row r="21244" spans="1:6" x14ac:dyDescent="0.2">
      <c r="A21244" s="42" t="s">
        <v>6102</v>
      </c>
      <c r="B21244" s="42" t="s">
        <v>8464</v>
      </c>
      <c r="C21244">
        <v>2016</v>
      </c>
      <c r="D21244" s="42" t="s">
        <v>9016</v>
      </c>
      <c r="E21244" t="b">
        <v>0</v>
      </c>
      <c r="F21244" s="42" t="s">
        <v>11090</v>
      </c>
    </row>
    <row r="21245" spans="1:6" x14ac:dyDescent="0.2">
      <c r="A21245" s="42" t="s">
        <v>6102</v>
      </c>
      <c r="B21245" s="42" t="s">
        <v>8464</v>
      </c>
      <c r="C21245">
        <v>2017</v>
      </c>
      <c r="D21245" s="42" t="s">
        <v>9364</v>
      </c>
      <c r="E21245" t="b">
        <v>0</v>
      </c>
      <c r="F21245" s="42" t="s">
        <v>11090</v>
      </c>
    </row>
    <row r="21246" spans="1:6" x14ac:dyDescent="0.2">
      <c r="A21246" s="42" t="s">
        <v>6102</v>
      </c>
      <c r="B21246" s="42" t="s">
        <v>8464</v>
      </c>
      <c r="C21246">
        <v>2018</v>
      </c>
      <c r="D21246" s="42" t="s">
        <v>9364</v>
      </c>
      <c r="E21246" t="b">
        <v>0</v>
      </c>
      <c r="F21246" s="42" t="s">
        <v>11090</v>
      </c>
    </row>
    <row r="21247" spans="1:6" x14ac:dyDescent="0.2">
      <c r="A21247" s="42" t="s">
        <v>6102</v>
      </c>
      <c r="B21247" s="42" t="s">
        <v>8464</v>
      </c>
      <c r="C21247">
        <v>2019</v>
      </c>
      <c r="D21247" s="42" t="s">
        <v>9364</v>
      </c>
      <c r="E21247" t="b">
        <v>0</v>
      </c>
      <c r="F21247" s="42" t="s">
        <v>11090</v>
      </c>
    </row>
    <row r="21248" spans="1:6" x14ac:dyDescent="0.2">
      <c r="A21248" s="42" t="s">
        <v>6108</v>
      </c>
      <c r="B21248" s="42" t="s">
        <v>8454</v>
      </c>
      <c r="C21248">
        <v>2013</v>
      </c>
      <c r="D21248" s="42" t="s">
        <v>9206</v>
      </c>
      <c r="E21248" t="b">
        <v>0</v>
      </c>
      <c r="F21248" s="42" t="s">
        <v>10906</v>
      </c>
    </row>
    <row r="21249" spans="1:6" x14ac:dyDescent="0.2">
      <c r="A21249" s="42" t="s">
        <v>6108</v>
      </c>
      <c r="B21249" s="42" t="s">
        <v>8454</v>
      </c>
      <c r="C21249">
        <v>2014</v>
      </c>
      <c r="D21249" s="42" t="s">
        <v>9193</v>
      </c>
      <c r="E21249" t="b">
        <v>0</v>
      </c>
      <c r="F21249" s="42" t="s">
        <v>10906</v>
      </c>
    </row>
    <row r="21250" spans="1:6" x14ac:dyDescent="0.2">
      <c r="A21250" s="42" t="s">
        <v>6108</v>
      </c>
      <c r="B21250" s="42" t="s">
        <v>8454</v>
      </c>
      <c r="C21250">
        <v>2015</v>
      </c>
      <c r="D21250" s="42" t="s">
        <v>9001</v>
      </c>
      <c r="E21250" t="b">
        <v>0</v>
      </c>
      <c r="F21250" s="42" t="s">
        <v>10906</v>
      </c>
    </row>
    <row r="21251" spans="1:6" x14ac:dyDescent="0.2">
      <c r="A21251" s="42" t="s">
        <v>6108</v>
      </c>
      <c r="B21251" s="42" t="s">
        <v>8454</v>
      </c>
      <c r="C21251">
        <v>2016</v>
      </c>
      <c r="D21251" s="42" t="s">
        <v>10377</v>
      </c>
      <c r="E21251" t="b">
        <v>0</v>
      </c>
      <c r="F21251" s="42" t="s">
        <v>10906</v>
      </c>
    </row>
    <row r="21252" spans="1:6" x14ac:dyDescent="0.2">
      <c r="A21252" s="42" t="s">
        <v>6108</v>
      </c>
      <c r="B21252" s="42" t="s">
        <v>8454</v>
      </c>
      <c r="C21252">
        <v>2017</v>
      </c>
      <c r="D21252" s="42" t="s">
        <v>8672</v>
      </c>
      <c r="E21252" t="b">
        <v>0</v>
      </c>
      <c r="F21252" s="42" t="s">
        <v>10906</v>
      </c>
    </row>
    <row r="21253" spans="1:6" x14ac:dyDescent="0.2">
      <c r="A21253" s="42" t="s">
        <v>6108</v>
      </c>
      <c r="B21253" s="42" t="s">
        <v>8454</v>
      </c>
      <c r="C21253">
        <v>2018</v>
      </c>
      <c r="D21253" s="42" t="s">
        <v>9101</v>
      </c>
      <c r="E21253" t="b">
        <v>0</v>
      </c>
      <c r="F21253" s="42" t="s">
        <v>10906</v>
      </c>
    </row>
    <row r="21254" spans="1:6" x14ac:dyDescent="0.2">
      <c r="A21254" s="42" t="s">
        <v>6108</v>
      </c>
      <c r="B21254" s="42" t="s">
        <v>8454</v>
      </c>
      <c r="C21254">
        <v>2019</v>
      </c>
      <c r="D21254" s="42" t="s">
        <v>9006</v>
      </c>
      <c r="E21254" t="b">
        <v>0</v>
      </c>
      <c r="F21254" s="42" t="s">
        <v>10906</v>
      </c>
    </row>
    <row r="21255" spans="1:6" x14ac:dyDescent="0.2">
      <c r="A21255" s="42" t="s">
        <v>6108</v>
      </c>
      <c r="B21255" s="42" t="s">
        <v>8462</v>
      </c>
      <c r="C21255">
        <v>2013</v>
      </c>
      <c r="D21255" s="42" t="s">
        <v>8513</v>
      </c>
      <c r="E21255" t="b">
        <v>0</v>
      </c>
      <c r="F21255" s="42" t="s">
        <v>10906</v>
      </c>
    </row>
    <row r="21256" spans="1:6" x14ac:dyDescent="0.2">
      <c r="A21256" s="42" t="s">
        <v>6108</v>
      </c>
      <c r="B21256" s="42" t="s">
        <v>8462</v>
      </c>
      <c r="C21256">
        <v>2014</v>
      </c>
      <c r="D21256" s="42" t="s">
        <v>9193</v>
      </c>
      <c r="E21256" t="b">
        <v>0</v>
      </c>
      <c r="F21256" s="42" t="s">
        <v>10906</v>
      </c>
    </row>
    <row r="21257" spans="1:6" x14ac:dyDescent="0.2">
      <c r="A21257" s="42" t="s">
        <v>6108</v>
      </c>
      <c r="B21257" s="42" t="s">
        <v>8462</v>
      </c>
      <c r="C21257">
        <v>2015</v>
      </c>
      <c r="D21257" s="42" t="s">
        <v>8530</v>
      </c>
      <c r="E21257" t="b">
        <v>0</v>
      </c>
      <c r="F21257" s="42" t="s">
        <v>10906</v>
      </c>
    </row>
    <row r="21258" spans="1:6" x14ac:dyDescent="0.2">
      <c r="A21258" s="42" t="s">
        <v>6108</v>
      </c>
      <c r="B21258" s="42" t="s">
        <v>8462</v>
      </c>
      <c r="C21258">
        <v>2016</v>
      </c>
      <c r="D21258" s="42" t="s">
        <v>10377</v>
      </c>
      <c r="E21258" t="b">
        <v>0</v>
      </c>
      <c r="F21258" s="42" t="s">
        <v>10906</v>
      </c>
    </row>
    <row r="21259" spans="1:6" x14ac:dyDescent="0.2">
      <c r="A21259" s="42" t="s">
        <v>6108</v>
      </c>
      <c r="B21259" s="42" t="s">
        <v>8462</v>
      </c>
      <c r="C21259">
        <v>2017</v>
      </c>
      <c r="D21259" s="42" t="s">
        <v>8672</v>
      </c>
      <c r="E21259" t="b">
        <v>0</v>
      </c>
      <c r="F21259" s="42" t="s">
        <v>10906</v>
      </c>
    </row>
    <row r="21260" spans="1:6" x14ac:dyDescent="0.2">
      <c r="A21260" s="42" t="s">
        <v>6108</v>
      </c>
      <c r="B21260" s="42" t="s">
        <v>8462</v>
      </c>
      <c r="C21260">
        <v>2018</v>
      </c>
      <c r="D21260" s="42" t="s">
        <v>9101</v>
      </c>
      <c r="E21260" t="b">
        <v>0</v>
      </c>
      <c r="F21260" s="42" t="s">
        <v>10906</v>
      </c>
    </row>
    <row r="21261" spans="1:6" x14ac:dyDescent="0.2">
      <c r="A21261" s="42" t="s">
        <v>6108</v>
      </c>
      <c r="B21261" s="42" t="s">
        <v>8462</v>
      </c>
      <c r="C21261">
        <v>2019</v>
      </c>
      <c r="D21261" s="42" t="s">
        <v>9136</v>
      </c>
      <c r="E21261" t="b">
        <v>0</v>
      </c>
      <c r="F21261" s="42" t="s">
        <v>10906</v>
      </c>
    </row>
    <row r="21262" spans="1:6" x14ac:dyDescent="0.2">
      <c r="A21262" s="42" t="s">
        <v>6108</v>
      </c>
      <c r="B21262" s="42" t="s">
        <v>8464</v>
      </c>
      <c r="C21262">
        <v>2013</v>
      </c>
      <c r="D21262" s="42" t="s">
        <v>9171</v>
      </c>
      <c r="E21262" t="b">
        <v>0</v>
      </c>
      <c r="F21262" s="42" t="s">
        <v>10906</v>
      </c>
    </row>
    <row r="21263" spans="1:6" x14ac:dyDescent="0.2">
      <c r="A21263" s="42" t="s">
        <v>6108</v>
      </c>
      <c r="B21263" s="42" t="s">
        <v>8464</v>
      </c>
      <c r="C21263">
        <v>2014</v>
      </c>
      <c r="D21263" s="42" t="s">
        <v>9172</v>
      </c>
      <c r="E21263" t="b">
        <v>0</v>
      </c>
      <c r="F21263" s="42" t="s">
        <v>10906</v>
      </c>
    </row>
    <row r="21264" spans="1:6" x14ac:dyDescent="0.2">
      <c r="A21264" s="42" t="s">
        <v>6108</v>
      </c>
      <c r="B21264" s="42" t="s">
        <v>8464</v>
      </c>
      <c r="C21264">
        <v>2015</v>
      </c>
      <c r="D21264" s="42" t="s">
        <v>9168</v>
      </c>
      <c r="E21264" t="b">
        <v>0</v>
      </c>
      <c r="F21264" s="42" t="s">
        <v>10906</v>
      </c>
    </row>
    <row r="21265" spans="1:6" x14ac:dyDescent="0.2">
      <c r="A21265" s="42" t="s">
        <v>6108</v>
      </c>
      <c r="B21265" s="42" t="s">
        <v>8464</v>
      </c>
      <c r="C21265">
        <v>2016</v>
      </c>
      <c r="D21265" s="42" t="s">
        <v>9135</v>
      </c>
      <c r="E21265" t="b">
        <v>0</v>
      </c>
      <c r="F21265" s="42" t="s">
        <v>10906</v>
      </c>
    </row>
    <row r="21266" spans="1:6" x14ac:dyDescent="0.2">
      <c r="A21266" s="42" t="s">
        <v>6108</v>
      </c>
      <c r="B21266" s="42" t="s">
        <v>8464</v>
      </c>
      <c r="C21266">
        <v>2017</v>
      </c>
      <c r="D21266" s="42" t="s">
        <v>8594</v>
      </c>
      <c r="E21266" t="b">
        <v>0</v>
      </c>
      <c r="F21266" s="42" t="s">
        <v>10906</v>
      </c>
    </row>
    <row r="21267" spans="1:6" x14ac:dyDescent="0.2">
      <c r="A21267" s="42" t="s">
        <v>6108</v>
      </c>
      <c r="B21267" s="42" t="s">
        <v>8464</v>
      </c>
      <c r="C21267">
        <v>2018</v>
      </c>
      <c r="D21267" s="42" t="s">
        <v>9125</v>
      </c>
      <c r="E21267" t="b">
        <v>0</v>
      </c>
      <c r="F21267" s="42" t="s">
        <v>10906</v>
      </c>
    </row>
    <row r="21268" spans="1:6" x14ac:dyDescent="0.2">
      <c r="A21268" s="42" t="s">
        <v>6108</v>
      </c>
      <c r="B21268" s="42" t="s">
        <v>8464</v>
      </c>
      <c r="C21268">
        <v>2019</v>
      </c>
      <c r="D21268" s="42" t="s">
        <v>8552</v>
      </c>
      <c r="E21268" t="b">
        <v>0</v>
      </c>
      <c r="F21268" s="42" t="s">
        <v>10906</v>
      </c>
    </row>
    <row r="21269" spans="1:6" x14ac:dyDescent="0.2">
      <c r="A21269" s="42" t="s">
        <v>6110</v>
      </c>
      <c r="B21269" s="42" t="s">
        <v>8454</v>
      </c>
      <c r="C21269">
        <v>2010</v>
      </c>
      <c r="D21269" s="42" t="s">
        <v>9085</v>
      </c>
      <c r="E21269" t="b">
        <v>0</v>
      </c>
      <c r="F21269" s="42" t="s">
        <v>10903</v>
      </c>
    </row>
    <row r="21270" spans="1:6" x14ac:dyDescent="0.2">
      <c r="A21270" s="42" t="s">
        <v>6110</v>
      </c>
      <c r="B21270" s="42" t="s">
        <v>8454</v>
      </c>
      <c r="C21270">
        <v>2011</v>
      </c>
      <c r="D21270" s="42" t="s">
        <v>10472</v>
      </c>
      <c r="E21270" t="b">
        <v>0</v>
      </c>
      <c r="F21270" s="42" t="s">
        <v>10903</v>
      </c>
    </row>
    <row r="21271" spans="1:6" x14ac:dyDescent="0.2">
      <c r="A21271" s="42" t="s">
        <v>6110</v>
      </c>
      <c r="B21271" s="42" t="s">
        <v>8454</v>
      </c>
      <c r="C21271">
        <v>2012</v>
      </c>
      <c r="D21271" s="42" t="s">
        <v>9810</v>
      </c>
      <c r="E21271" t="b">
        <v>0</v>
      </c>
      <c r="F21271" s="42" t="s">
        <v>10903</v>
      </c>
    </row>
    <row r="21272" spans="1:6" x14ac:dyDescent="0.2">
      <c r="A21272" s="42" t="s">
        <v>6110</v>
      </c>
      <c r="B21272" s="42" t="s">
        <v>8454</v>
      </c>
      <c r="C21272">
        <v>2013</v>
      </c>
      <c r="D21272" s="42" t="s">
        <v>10904</v>
      </c>
      <c r="E21272" t="b">
        <v>0</v>
      </c>
      <c r="F21272" s="42" t="s">
        <v>10903</v>
      </c>
    </row>
    <row r="21273" spans="1:6" x14ac:dyDescent="0.2">
      <c r="A21273" s="42" t="s">
        <v>6110</v>
      </c>
      <c r="B21273" s="42" t="s">
        <v>8454</v>
      </c>
      <c r="C21273">
        <v>2014</v>
      </c>
      <c r="D21273" s="42" t="s">
        <v>8499</v>
      </c>
      <c r="E21273" t="b">
        <v>0</v>
      </c>
      <c r="F21273" s="42" t="s">
        <v>10903</v>
      </c>
    </row>
    <row r="21274" spans="1:6" x14ac:dyDescent="0.2">
      <c r="A21274" s="42" t="s">
        <v>6110</v>
      </c>
      <c r="B21274" s="42" t="s">
        <v>8454</v>
      </c>
      <c r="C21274">
        <v>2015</v>
      </c>
      <c r="D21274" s="42" t="s">
        <v>10905</v>
      </c>
      <c r="E21274" t="b">
        <v>0</v>
      </c>
      <c r="F21274" s="42" t="s">
        <v>10903</v>
      </c>
    </row>
    <row r="21275" spans="1:6" x14ac:dyDescent="0.2">
      <c r="A21275" s="42" t="s">
        <v>6110</v>
      </c>
      <c r="B21275" s="42" t="s">
        <v>8454</v>
      </c>
      <c r="C21275">
        <v>2016</v>
      </c>
      <c r="D21275" s="42" t="s">
        <v>9682</v>
      </c>
      <c r="E21275" t="b">
        <v>0</v>
      </c>
      <c r="F21275" s="42" t="s">
        <v>10903</v>
      </c>
    </row>
    <row r="21276" spans="1:6" x14ac:dyDescent="0.2">
      <c r="A21276" s="42" t="s">
        <v>6110</v>
      </c>
      <c r="B21276" s="42" t="s">
        <v>8462</v>
      </c>
      <c r="C21276">
        <v>2010</v>
      </c>
      <c r="D21276" s="42" t="s">
        <v>9085</v>
      </c>
      <c r="E21276" t="b">
        <v>0</v>
      </c>
      <c r="F21276" s="42" t="s">
        <v>10903</v>
      </c>
    </row>
    <row r="21277" spans="1:6" x14ac:dyDescent="0.2">
      <c r="A21277" s="42" t="s">
        <v>6110</v>
      </c>
      <c r="B21277" s="42" t="s">
        <v>8462</v>
      </c>
      <c r="C21277">
        <v>2011</v>
      </c>
      <c r="D21277" s="42" t="s">
        <v>10472</v>
      </c>
      <c r="E21277" t="b">
        <v>0</v>
      </c>
      <c r="F21277" s="42" t="s">
        <v>10903</v>
      </c>
    </row>
    <row r="21278" spans="1:6" x14ac:dyDescent="0.2">
      <c r="A21278" s="42" t="s">
        <v>6110</v>
      </c>
      <c r="B21278" s="42" t="s">
        <v>8462</v>
      </c>
      <c r="C21278">
        <v>2012</v>
      </c>
      <c r="D21278" s="42" t="s">
        <v>9810</v>
      </c>
      <c r="E21278" t="b">
        <v>0</v>
      </c>
      <c r="F21278" s="42" t="s">
        <v>10903</v>
      </c>
    </row>
    <row r="21279" spans="1:6" x14ac:dyDescent="0.2">
      <c r="A21279" s="42" t="s">
        <v>6110</v>
      </c>
      <c r="B21279" s="42" t="s">
        <v>8462</v>
      </c>
      <c r="C21279">
        <v>2013</v>
      </c>
      <c r="D21279" s="42" t="s">
        <v>10904</v>
      </c>
      <c r="E21279" t="b">
        <v>0</v>
      </c>
      <c r="F21279" s="42" t="s">
        <v>10903</v>
      </c>
    </row>
    <row r="21280" spans="1:6" x14ac:dyDescent="0.2">
      <c r="A21280" s="42" t="s">
        <v>6110</v>
      </c>
      <c r="B21280" s="42" t="s">
        <v>8462</v>
      </c>
      <c r="C21280">
        <v>2014</v>
      </c>
      <c r="D21280" s="42" t="s">
        <v>8499</v>
      </c>
      <c r="E21280" t="b">
        <v>0</v>
      </c>
      <c r="F21280" s="42" t="s">
        <v>10903</v>
      </c>
    </row>
    <row r="21281" spans="1:6" x14ac:dyDescent="0.2">
      <c r="A21281" s="42" t="s">
        <v>6110</v>
      </c>
      <c r="B21281" s="42" t="s">
        <v>8462</v>
      </c>
      <c r="C21281">
        <v>2015</v>
      </c>
      <c r="D21281" s="42" t="s">
        <v>10905</v>
      </c>
      <c r="E21281" t="b">
        <v>0</v>
      </c>
      <c r="F21281" s="42" t="s">
        <v>10903</v>
      </c>
    </row>
    <row r="21282" spans="1:6" x14ac:dyDescent="0.2">
      <c r="A21282" s="42" t="s">
        <v>6110</v>
      </c>
      <c r="B21282" s="42" t="s">
        <v>8462</v>
      </c>
      <c r="C21282">
        <v>2016</v>
      </c>
      <c r="D21282" s="42" t="s">
        <v>9682</v>
      </c>
      <c r="E21282" t="b">
        <v>0</v>
      </c>
      <c r="F21282" s="42" t="s">
        <v>10903</v>
      </c>
    </row>
    <row r="21283" spans="1:6" x14ac:dyDescent="0.2">
      <c r="A21283" s="42" t="s">
        <v>6110</v>
      </c>
      <c r="B21283" s="42" t="s">
        <v>8464</v>
      </c>
      <c r="C21283">
        <v>2010</v>
      </c>
      <c r="D21283" s="42" t="s">
        <v>8638</v>
      </c>
      <c r="E21283" t="b">
        <v>0</v>
      </c>
      <c r="F21283" s="42" t="s">
        <v>10903</v>
      </c>
    </row>
    <row r="21284" spans="1:6" x14ac:dyDescent="0.2">
      <c r="A21284" s="42" t="s">
        <v>6110</v>
      </c>
      <c r="B21284" s="42" t="s">
        <v>8464</v>
      </c>
      <c r="C21284">
        <v>2011</v>
      </c>
      <c r="D21284" s="42" t="s">
        <v>8638</v>
      </c>
      <c r="E21284" t="b">
        <v>0</v>
      </c>
      <c r="F21284" s="42" t="s">
        <v>10903</v>
      </c>
    </row>
    <row r="21285" spans="1:6" x14ac:dyDescent="0.2">
      <c r="A21285" s="42" t="s">
        <v>6110</v>
      </c>
      <c r="B21285" s="42" t="s">
        <v>8464</v>
      </c>
      <c r="C21285">
        <v>2012</v>
      </c>
      <c r="D21285" s="42" t="s">
        <v>8638</v>
      </c>
      <c r="E21285" t="b">
        <v>0</v>
      </c>
      <c r="F21285" s="42" t="s">
        <v>10903</v>
      </c>
    </row>
    <row r="21286" spans="1:6" x14ac:dyDescent="0.2">
      <c r="A21286" s="42" t="s">
        <v>6110</v>
      </c>
      <c r="B21286" s="42" t="s">
        <v>8464</v>
      </c>
      <c r="C21286">
        <v>2013</v>
      </c>
      <c r="D21286" s="42" t="s">
        <v>8598</v>
      </c>
      <c r="E21286" t="b">
        <v>0</v>
      </c>
      <c r="F21286" s="42" t="s">
        <v>10903</v>
      </c>
    </row>
    <row r="21287" spans="1:6" x14ac:dyDescent="0.2">
      <c r="A21287" s="42" t="s">
        <v>6110</v>
      </c>
      <c r="B21287" s="42" t="s">
        <v>8464</v>
      </c>
      <c r="C21287">
        <v>2014</v>
      </c>
      <c r="D21287" s="42" t="s">
        <v>8598</v>
      </c>
      <c r="E21287" t="b">
        <v>0</v>
      </c>
      <c r="F21287" s="42" t="s">
        <v>10903</v>
      </c>
    </row>
    <row r="21288" spans="1:6" x14ac:dyDescent="0.2">
      <c r="A21288" s="42" t="s">
        <v>6110</v>
      </c>
      <c r="B21288" s="42" t="s">
        <v>8464</v>
      </c>
      <c r="C21288">
        <v>2015</v>
      </c>
      <c r="D21288" s="42" t="s">
        <v>8598</v>
      </c>
      <c r="E21288" t="b">
        <v>0</v>
      </c>
      <c r="F21288" s="42" t="s">
        <v>10903</v>
      </c>
    </row>
    <row r="21289" spans="1:6" x14ac:dyDescent="0.2">
      <c r="A21289" s="42" t="s">
        <v>6110</v>
      </c>
      <c r="B21289" s="42" t="s">
        <v>8464</v>
      </c>
      <c r="C21289">
        <v>2016</v>
      </c>
      <c r="D21289" s="42" t="s">
        <v>8971</v>
      </c>
      <c r="E21289" t="b">
        <v>0</v>
      </c>
      <c r="F21289" s="42" t="s">
        <v>10903</v>
      </c>
    </row>
    <row r="21290" spans="1:6" x14ac:dyDescent="0.2">
      <c r="A21290" s="42" t="s">
        <v>6112</v>
      </c>
      <c r="B21290" s="42" t="s">
        <v>8454</v>
      </c>
      <c r="C21290">
        <v>2013</v>
      </c>
      <c r="D21290" s="42" t="s">
        <v>8974</v>
      </c>
      <c r="E21290" t="b">
        <v>0</v>
      </c>
      <c r="F21290" s="42" t="s">
        <v>11089</v>
      </c>
    </row>
    <row r="21291" spans="1:6" x14ac:dyDescent="0.2">
      <c r="A21291" s="42" t="s">
        <v>6112</v>
      </c>
      <c r="B21291" s="42" t="s">
        <v>8454</v>
      </c>
      <c r="C21291">
        <v>2014</v>
      </c>
      <c r="D21291" s="42" t="s">
        <v>8655</v>
      </c>
      <c r="E21291" t="b">
        <v>0</v>
      </c>
      <c r="F21291" s="42" t="s">
        <v>11089</v>
      </c>
    </row>
    <row r="21292" spans="1:6" x14ac:dyDescent="0.2">
      <c r="A21292" s="42" t="s">
        <v>6112</v>
      </c>
      <c r="B21292" s="42" t="s">
        <v>8454</v>
      </c>
      <c r="C21292">
        <v>2015</v>
      </c>
      <c r="D21292" s="42" t="s">
        <v>8939</v>
      </c>
      <c r="E21292" t="b">
        <v>0</v>
      </c>
      <c r="F21292" s="42" t="s">
        <v>11089</v>
      </c>
    </row>
    <row r="21293" spans="1:6" x14ac:dyDescent="0.2">
      <c r="A21293" s="42" t="s">
        <v>6112</v>
      </c>
      <c r="B21293" s="42" t="s">
        <v>8454</v>
      </c>
      <c r="C21293">
        <v>2016</v>
      </c>
      <c r="D21293" s="42" t="s">
        <v>8983</v>
      </c>
      <c r="E21293" t="b">
        <v>0</v>
      </c>
      <c r="F21293" s="42" t="s">
        <v>11089</v>
      </c>
    </row>
    <row r="21294" spans="1:6" x14ac:dyDescent="0.2">
      <c r="A21294" s="42" t="s">
        <v>6112</v>
      </c>
      <c r="B21294" s="42" t="s">
        <v>8454</v>
      </c>
      <c r="C21294">
        <v>2017</v>
      </c>
      <c r="D21294" s="42" t="s">
        <v>8650</v>
      </c>
      <c r="E21294" t="b">
        <v>0</v>
      </c>
      <c r="F21294" s="42" t="s">
        <v>11089</v>
      </c>
    </row>
    <row r="21295" spans="1:6" x14ac:dyDescent="0.2">
      <c r="A21295" s="42" t="s">
        <v>6112</v>
      </c>
      <c r="B21295" s="42" t="s">
        <v>8454</v>
      </c>
      <c r="C21295">
        <v>2018</v>
      </c>
      <c r="D21295" s="42" t="s">
        <v>9018</v>
      </c>
      <c r="E21295" t="b">
        <v>0</v>
      </c>
      <c r="F21295" s="42" t="s">
        <v>11089</v>
      </c>
    </row>
    <row r="21296" spans="1:6" x14ac:dyDescent="0.2">
      <c r="A21296" s="42" t="s">
        <v>6112</v>
      </c>
      <c r="B21296" s="42" t="s">
        <v>8454</v>
      </c>
      <c r="C21296">
        <v>2019</v>
      </c>
      <c r="D21296" s="42" t="s">
        <v>8678</v>
      </c>
      <c r="E21296" t="b">
        <v>0</v>
      </c>
      <c r="F21296" s="42" t="s">
        <v>11089</v>
      </c>
    </row>
    <row r="21297" spans="1:6" x14ac:dyDescent="0.2">
      <c r="A21297" s="42" t="s">
        <v>6112</v>
      </c>
      <c r="B21297" s="42" t="s">
        <v>8462</v>
      </c>
      <c r="C21297">
        <v>2013</v>
      </c>
      <c r="D21297" s="42" t="s">
        <v>8978</v>
      </c>
      <c r="E21297" t="b">
        <v>0</v>
      </c>
      <c r="F21297" s="42" t="s">
        <v>11089</v>
      </c>
    </row>
    <row r="21298" spans="1:6" x14ac:dyDescent="0.2">
      <c r="A21298" s="42" t="s">
        <v>6112</v>
      </c>
      <c r="B21298" s="42" t="s">
        <v>8462</v>
      </c>
      <c r="C21298">
        <v>2014</v>
      </c>
      <c r="D21298" s="42" t="s">
        <v>8936</v>
      </c>
      <c r="E21298" t="b">
        <v>0</v>
      </c>
      <c r="F21298" s="42" t="s">
        <v>11089</v>
      </c>
    </row>
    <row r="21299" spans="1:6" x14ac:dyDescent="0.2">
      <c r="A21299" s="42" t="s">
        <v>6112</v>
      </c>
      <c r="B21299" s="42" t="s">
        <v>8462</v>
      </c>
      <c r="C21299">
        <v>2015</v>
      </c>
      <c r="D21299" s="42" t="s">
        <v>8939</v>
      </c>
      <c r="E21299" t="b">
        <v>0</v>
      </c>
      <c r="F21299" s="42" t="s">
        <v>11089</v>
      </c>
    </row>
    <row r="21300" spans="1:6" x14ac:dyDescent="0.2">
      <c r="A21300" s="42" t="s">
        <v>6112</v>
      </c>
      <c r="B21300" s="42" t="s">
        <v>8462</v>
      </c>
      <c r="C21300">
        <v>2016</v>
      </c>
      <c r="D21300" s="42" t="s">
        <v>8983</v>
      </c>
      <c r="E21300" t="b">
        <v>0</v>
      </c>
      <c r="F21300" s="42" t="s">
        <v>11089</v>
      </c>
    </row>
    <row r="21301" spans="1:6" x14ac:dyDescent="0.2">
      <c r="A21301" s="42" t="s">
        <v>6112</v>
      </c>
      <c r="B21301" s="42" t="s">
        <v>8462</v>
      </c>
      <c r="C21301">
        <v>2017</v>
      </c>
      <c r="D21301" s="42" t="s">
        <v>8650</v>
      </c>
      <c r="E21301" t="b">
        <v>0</v>
      </c>
      <c r="F21301" s="42" t="s">
        <v>11089</v>
      </c>
    </row>
    <row r="21302" spans="1:6" x14ac:dyDescent="0.2">
      <c r="A21302" s="42" t="s">
        <v>6112</v>
      </c>
      <c r="B21302" s="42" t="s">
        <v>8462</v>
      </c>
      <c r="C21302">
        <v>2018</v>
      </c>
      <c r="D21302" s="42" t="s">
        <v>9018</v>
      </c>
      <c r="E21302" t="b">
        <v>0</v>
      </c>
      <c r="F21302" s="42" t="s">
        <v>11089</v>
      </c>
    </row>
    <row r="21303" spans="1:6" x14ac:dyDescent="0.2">
      <c r="A21303" s="42" t="s">
        <v>6112</v>
      </c>
      <c r="B21303" s="42" t="s">
        <v>8462</v>
      </c>
      <c r="C21303">
        <v>2019</v>
      </c>
      <c r="D21303" s="42" t="s">
        <v>8678</v>
      </c>
      <c r="E21303" t="b">
        <v>0</v>
      </c>
      <c r="F21303" s="42" t="s">
        <v>11089</v>
      </c>
    </row>
    <row r="21304" spans="1:6" x14ac:dyDescent="0.2">
      <c r="A21304" s="42" t="s">
        <v>6112</v>
      </c>
      <c r="B21304" s="42" t="s">
        <v>8464</v>
      </c>
      <c r="C21304">
        <v>2013</v>
      </c>
      <c r="D21304" s="42" t="s">
        <v>8496</v>
      </c>
      <c r="E21304" t="b">
        <v>0</v>
      </c>
      <c r="F21304" s="42" t="s">
        <v>11089</v>
      </c>
    </row>
    <row r="21305" spans="1:6" x14ac:dyDescent="0.2">
      <c r="A21305" s="42" t="s">
        <v>6112</v>
      </c>
      <c r="B21305" s="42" t="s">
        <v>8464</v>
      </c>
      <c r="C21305">
        <v>2014</v>
      </c>
      <c r="D21305" s="42" t="s">
        <v>9016</v>
      </c>
      <c r="E21305" t="b">
        <v>0</v>
      </c>
      <c r="F21305" s="42" t="s">
        <v>11089</v>
      </c>
    </row>
    <row r="21306" spans="1:6" x14ac:dyDescent="0.2">
      <c r="A21306" s="42" t="s">
        <v>6112</v>
      </c>
      <c r="B21306" s="42" t="s">
        <v>8464</v>
      </c>
      <c r="C21306">
        <v>2015</v>
      </c>
      <c r="D21306" s="42" t="s">
        <v>9012</v>
      </c>
      <c r="E21306" t="b">
        <v>0</v>
      </c>
      <c r="F21306" s="42" t="s">
        <v>11089</v>
      </c>
    </row>
    <row r="21307" spans="1:6" x14ac:dyDescent="0.2">
      <c r="A21307" s="42" t="s">
        <v>6112</v>
      </c>
      <c r="B21307" s="42" t="s">
        <v>8464</v>
      </c>
      <c r="C21307">
        <v>2016</v>
      </c>
      <c r="D21307" s="42" t="s">
        <v>9012</v>
      </c>
      <c r="E21307" t="b">
        <v>0</v>
      </c>
      <c r="F21307" s="42" t="s">
        <v>11089</v>
      </c>
    </row>
    <row r="21308" spans="1:6" x14ac:dyDescent="0.2">
      <c r="A21308" s="42" t="s">
        <v>6112</v>
      </c>
      <c r="B21308" s="42" t="s">
        <v>8464</v>
      </c>
      <c r="C21308">
        <v>2017</v>
      </c>
      <c r="D21308" s="42" t="s">
        <v>9012</v>
      </c>
      <c r="E21308" t="b">
        <v>0</v>
      </c>
      <c r="F21308" s="42" t="s">
        <v>11089</v>
      </c>
    </row>
    <row r="21309" spans="1:6" x14ac:dyDescent="0.2">
      <c r="A21309" s="42" t="s">
        <v>6112</v>
      </c>
      <c r="B21309" s="42" t="s">
        <v>8464</v>
      </c>
      <c r="C21309">
        <v>2018</v>
      </c>
      <c r="D21309" s="42" t="s">
        <v>8981</v>
      </c>
      <c r="E21309" t="b">
        <v>0</v>
      </c>
      <c r="F21309" s="42" t="s">
        <v>11089</v>
      </c>
    </row>
    <row r="21310" spans="1:6" x14ac:dyDescent="0.2">
      <c r="A21310" s="42" t="s">
        <v>6112</v>
      </c>
      <c r="B21310" s="42" t="s">
        <v>8464</v>
      </c>
      <c r="C21310">
        <v>2019</v>
      </c>
      <c r="D21310" s="42" t="s">
        <v>8981</v>
      </c>
      <c r="E21310" t="b">
        <v>0</v>
      </c>
      <c r="F21310" s="42" t="s">
        <v>11089</v>
      </c>
    </row>
    <row r="21311" spans="1:6" x14ac:dyDescent="0.2">
      <c r="A21311" s="42" t="s">
        <v>6114</v>
      </c>
      <c r="B21311" s="42" t="s">
        <v>8454</v>
      </c>
      <c r="C21311">
        <v>2013</v>
      </c>
      <c r="D21311" s="42" t="s">
        <v>8679</v>
      </c>
      <c r="E21311" t="b">
        <v>0</v>
      </c>
      <c r="F21311" s="42" t="s">
        <v>10910</v>
      </c>
    </row>
    <row r="21312" spans="1:6" x14ac:dyDescent="0.2">
      <c r="A21312" s="42" t="s">
        <v>6114</v>
      </c>
      <c r="B21312" s="42" t="s">
        <v>8454</v>
      </c>
      <c r="C21312">
        <v>2014</v>
      </c>
      <c r="D21312" s="42" t="s">
        <v>8680</v>
      </c>
      <c r="E21312" t="b">
        <v>0</v>
      </c>
      <c r="F21312" s="42" t="s">
        <v>10910</v>
      </c>
    </row>
    <row r="21313" spans="1:6" x14ac:dyDescent="0.2">
      <c r="A21313" s="42" t="s">
        <v>6114</v>
      </c>
      <c r="B21313" s="42" t="s">
        <v>8454</v>
      </c>
      <c r="C21313">
        <v>2015</v>
      </c>
      <c r="D21313" s="42" t="s">
        <v>8680</v>
      </c>
      <c r="E21313" t="b">
        <v>0</v>
      </c>
      <c r="F21313" s="42" t="s">
        <v>10910</v>
      </c>
    </row>
    <row r="21314" spans="1:6" x14ac:dyDescent="0.2">
      <c r="A21314" s="42" t="s">
        <v>6114</v>
      </c>
      <c r="B21314" s="42" t="s">
        <v>8454</v>
      </c>
      <c r="C21314">
        <v>2016</v>
      </c>
      <c r="D21314" s="42" t="s">
        <v>10004</v>
      </c>
      <c r="E21314" t="b">
        <v>0</v>
      </c>
      <c r="F21314" s="42" t="s">
        <v>10910</v>
      </c>
    </row>
    <row r="21315" spans="1:6" x14ac:dyDescent="0.2">
      <c r="A21315" s="42" t="s">
        <v>6114</v>
      </c>
      <c r="B21315" s="42" t="s">
        <v>8454</v>
      </c>
      <c r="C21315">
        <v>2017</v>
      </c>
      <c r="D21315" s="42" t="s">
        <v>8975</v>
      </c>
      <c r="E21315" t="b">
        <v>0</v>
      </c>
      <c r="F21315" s="42" t="s">
        <v>10910</v>
      </c>
    </row>
    <row r="21316" spans="1:6" x14ac:dyDescent="0.2">
      <c r="A21316" s="42" t="s">
        <v>6114</v>
      </c>
      <c r="B21316" s="42" t="s">
        <v>8454</v>
      </c>
      <c r="C21316">
        <v>2018</v>
      </c>
      <c r="D21316" s="42" t="s">
        <v>8975</v>
      </c>
      <c r="E21316" t="b">
        <v>0</v>
      </c>
      <c r="F21316" s="42" t="s">
        <v>10910</v>
      </c>
    </row>
    <row r="21317" spans="1:6" x14ac:dyDescent="0.2">
      <c r="A21317" s="42" t="s">
        <v>6114</v>
      </c>
      <c r="B21317" s="42" t="s">
        <v>8454</v>
      </c>
      <c r="C21317">
        <v>2019</v>
      </c>
      <c r="D21317" s="42" t="s">
        <v>10004</v>
      </c>
      <c r="E21317" t="b">
        <v>0</v>
      </c>
      <c r="F21317" s="42" t="s">
        <v>10910</v>
      </c>
    </row>
    <row r="21318" spans="1:6" x14ac:dyDescent="0.2">
      <c r="A21318" s="42" t="s">
        <v>6114</v>
      </c>
      <c r="B21318" s="42" t="s">
        <v>8462</v>
      </c>
      <c r="C21318">
        <v>2013</v>
      </c>
      <c r="D21318" s="42" t="s">
        <v>8679</v>
      </c>
      <c r="E21318" t="b">
        <v>0</v>
      </c>
      <c r="F21318" s="42" t="s">
        <v>10910</v>
      </c>
    </row>
    <row r="21319" spans="1:6" x14ac:dyDescent="0.2">
      <c r="A21319" s="42" t="s">
        <v>6114</v>
      </c>
      <c r="B21319" s="42" t="s">
        <v>8462</v>
      </c>
      <c r="C21319">
        <v>2014</v>
      </c>
      <c r="D21319" s="42" t="s">
        <v>8680</v>
      </c>
      <c r="E21319" t="b">
        <v>0</v>
      </c>
      <c r="F21319" s="42" t="s">
        <v>10910</v>
      </c>
    </row>
    <row r="21320" spans="1:6" x14ac:dyDescent="0.2">
      <c r="A21320" s="42" t="s">
        <v>6114</v>
      </c>
      <c r="B21320" s="42" t="s">
        <v>8462</v>
      </c>
      <c r="C21320">
        <v>2015</v>
      </c>
      <c r="D21320" s="42" t="s">
        <v>8680</v>
      </c>
      <c r="E21320" t="b">
        <v>0</v>
      </c>
      <c r="F21320" s="42" t="s">
        <v>10910</v>
      </c>
    </row>
    <row r="21321" spans="1:6" x14ac:dyDescent="0.2">
      <c r="A21321" s="42" t="s">
        <v>6114</v>
      </c>
      <c r="B21321" s="42" t="s">
        <v>8462</v>
      </c>
      <c r="C21321">
        <v>2016</v>
      </c>
      <c r="D21321" s="42" t="s">
        <v>10004</v>
      </c>
      <c r="E21321" t="b">
        <v>0</v>
      </c>
      <c r="F21321" s="42" t="s">
        <v>10910</v>
      </c>
    </row>
    <row r="21322" spans="1:6" x14ac:dyDescent="0.2">
      <c r="A21322" s="42" t="s">
        <v>6114</v>
      </c>
      <c r="B21322" s="42" t="s">
        <v>8462</v>
      </c>
      <c r="C21322">
        <v>2017</v>
      </c>
      <c r="D21322" s="42" t="s">
        <v>8975</v>
      </c>
      <c r="E21322" t="b">
        <v>0</v>
      </c>
      <c r="F21322" s="42" t="s">
        <v>10910</v>
      </c>
    </row>
    <row r="21323" spans="1:6" x14ac:dyDescent="0.2">
      <c r="A21323" s="42" t="s">
        <v>6114</v>
      </c>
      <c r="B21323" s="42" t="s">
        <v>8462</v>
      </c>
      <c r="C21323">
        <v>2018</v>
      </c>
      <c r="D21323" s="42" t="s">
        <v>8975</v>
      </c>
      <c r="E21323" t="b">
        <v>0</v>
      </c>
      <c r="F21323" s="42" t="s">
        <v>10910</v>
      </c>
    </row>
    <row r="21324" spans="1:6" x14ac:dyDescent="0.2">
      <c r="A21324" s="42" t="s">
        <v>6114</v>
      </c>
      <c r="B21324" s="42" t="s">
        <v>8462</v>
      </c>
      <c r="C21324">
        <v>2019</v>
      </c>
      <c r="D21324" s="42" t="s">
        <v>10004</v>
      </c>
      <c r="E21324" t="b">
        <v>0</v>
      </c>
      <c r="F21324" s="42" t="s">
        <v>10910</v>
      </c>
    </row>
    <row r="21325" spans="1:6" x14ac:dyDescent="0.2">
      <c r="A21325" s="42" t="s">
        <v>6114</v>
      </c>
      <c r="B21325" s="42" t="s">
        <v>8464</v>
      </c>
      <c r="C21325">
        <v>2013</v>
      </c>
      <c r="D21325" s="42" t="s">
        <v>8496</v>
      </c>
      <c r="E21325" t="b">
        <v>0</v>
      </c>
      <c r="F21325" s="42" t="s">
        <v>10910</v>
      </c>
    </row>
    <row r="21326" spans="1:6" x14ac:dyDescent="0.2">
      <c r="A21326" s="42" t="s">
        <v>6114</v>
      </c>
      <c r="B21326" s="42" t="s">
        <v>8464</v>
      </c>
      <c r="C21326">
        <v>2014</v>
      </c>
      <c r="D21326" s="42" t="s">
        <v>8496</v>
      </c>
      <c r="E21326" t="b">
        <v>0</v>
      </c>
      <c r="F21326" s="42" t="s">
        <v>10910</v>
      </c>
    </row>
    <row r="21327" spans="1:6" x14ac:dyDescent="0.2">
      <c r="A21327" s="42" t="s">
        <v>6114</v>
      </c>
      <c r="B21327" s="42" t="s">
        <v>8464</v>
      </c>
      <c r="C21327">
        <v>2015</v>
      </c>
      <c r="D21327" s="42" t="s">
        <v>8496</v>
      </c>
      <c r="E21327" t="b">
        <v>0</v>
      </c>
      <c r="F21327" s="42" t="s">
        <v>10910</v>
      </c>
    </row>
    <row r="21328" spans="1:6" x14ac:dyDescent="0.2">
      <c r="A21328" s="42" t="s">
        <v>6114</v>
      </c>
      <c r="B21328" s="42" t="s">
        <v>8464</v>
      </c>
      <c r="C21328">
        <v>2016</v>
      </c>
      <c r="D21328" s="42" t="s">
        <v>8496</v>
      </c>
      <c r="E21328" t="b">
        <v>0</v>
      </c>
      <c r="F21328" s="42" t="s">
        <v>10910</v>
      </c>
    </row>
    <row r="21329" spans="1:6" x14ac:dyDescent="0.2">
      <c r="A21329" s="42" t="s">
        <v>6114</v>
      </c>
      <c r="B21329" s="42" t="s">
        <v>8464</v>
      </c>
      <c r="C21329">
        <v>2017</v>
      </c>
      <c r="D21329" s="42" t="s">
        <v>8496</v>
      </c>
      <c r="E21329" t="b">
        <v>0</v>
      </c>
      <c r="F21329" s="42" t="s">
        <v>10910</v>
      </c>
    </row>
    <row r="21330" spans="1:6" x14ac:dyDescent="0.2">
      <c r="A21330" s="42" t="s">
        <v>6114</v>
      </c>
      <c r="B21330" s="42" t="s">
        <v>8464</v>
      </c>
      <c r="C21330">
        <v>2018</v>
      </c>
      <c r="D21330" s="42" t="s">
        <v>8496</v>
      </c>
      <c r="E21330" t="b">
        <v>0</v>
      </c>
      <c r="F21330" s="42" t="s">
        <v>10910</v>
      </c>
    </row>
    <row r="21331" spans="1:6" x14ac:dyDescent="0.2">
      <c r="A21331" s="42" t="s">
        <v>6114</v>
      </c>
      <c r="B21331" s="42" t="s">
        <v>8464</v>
      </c>
      <c r="C21331">
        <v>2019</v>
      </c>
      <c r="D21331" s="42" t="s">
        <v>8496</v>
      </c>
      <c r="E21331" t="b">
        <v>0</v>
      </c>
      <c r="F21331" s="42" t="s">
        <v>10910</v>
      </c>
    </row>
    <row r="21332" spans="1:6" x14ac:dyDescent="0.2">
      <c r="A21332" s="42" t="s">
        <v>6116</v>
      </c>
      <c r="B21332" s="42" t="s">
        <v>8454</v>
      </c>
      <c r="C21332">
        <v>2014</v>
      </c>
      <c r="D21332" s="42" t="s">
        <v>8653</v>
      </c>
      <c r="E21332" t="b">
        <v>0</v>
      </c>
      <c r="F21332" s="42" t="s">
        <v>11091</v>
      </c>
    </row>
    <row r="21333" spans="1:6" x14ac:dyDescent="0.2">
      <c r="A21333" s="42" t="s">
        <v>6116</v>
      </c>
      <c r="B21333" s="42" t="s">
        <v>8454</v>
      </c>
      <c r="C21333">
        <v>2015</v>
      </c>
      <c r="D21333" s="42" t="s">
        <v>8496</v>
      </c>
      <c r="E21333" t="b">
        <v>0</v>
      </c>
      <c r="F21333" s="42" t="s">
        <v>11091</v>
      </c>
    </row>
    <row r="21334" spans="1:6" x14ac:dyDescent="0.2">
      <c r="A21334" s="42" t="s">
        <v>6116</v>
      </c>
      <c r="B21334" s="42" t="s">
        <v>8454</v>
      </c>
      <c r="C21334">
        <v>2016</v>
      </c>
      <c r="D21334" s="42" t="s">
        <v>8675</v>
      </c>
      <c r="E21334" t="b">
        <v>0</v>
      </c>
      <c r="F21334" s="42" t="s">
        <v>11091</v>
      </c>
    </row>
    <row r="21335" spans="1:6" x14ac:dyDescent="0.2">
      <c r="A21335" s="42" t="s">
        <v>6116</v>
      </c>
      <c r="B21335" s="42" t="s">
        <v>8454</v>
      </c>
      <c r="C21335">
        <v>2017</v>
      </c>
      <c r="D21335" s="42" t="s">
        <v>8677</v>
      </c>
      <c r="E21335" t="b">
        <v>0</v>
      </c>
      <c r="F21335" s="42" t="s">
        <v>11091</v>
      </c>
    </row>
    <row r="21336" spans="1:6" x14ac:dyDescent="0.2">
      <c r="A21336" s="42" t="s">
        <v>6116</v>
      </c>
      <c r="B21336" s="42" t="s">
        <v>8454</v>
      </c>
      <c r="C21336">
        <v>2018</v>
      </c>
      <c r="D21336" s="42" t="s">
        <v>8499</v>
      </c>
      <c r="E21336" t="b">
        <v>0</v>
      </c>
      <c r="F21336" s="42" t="s">
        <v>11091</v>
      </c>
    </row>
    <row r="21337" spans="1:6" x14ac:dyDescent="0.2">
      <c r="A21337" s="42" t="s">
        <v>6116</v>
      </c>
      <c r="B21337" s="42" t="s">
        <v>8454</v>
      </c>
      <c r="C21337">
        <v>2019</v>
      </c>
      <c r="D21337" s="42" t="s">
        <v>8496</v>
      </c>
      <c r="E21337" t="b">
        <v>0</v>
      </c>
      <c r="F21337" s="42" t="s">
        <v>11091</v>
      </c>
    </row>
    <row r="21338" spans="1:6" x14ac:dyDescent="0.2">
      <c r="A21338" s="42" t="s">
        <v>6116</v>
      </c>
      <c r="B21338" s="42" t="s">
        <v>8462</v>
      </c>
      <c r="C21338">
        <v>2014</v>
      </c>
      <c r="D21338" s="42" t="s">
        <v>8653</v>
      </c>
      <c r="E21338" t="b">
        <v>0</v>
      </c>
      <c r="F21338" s="42" t="s">
        <v>11091</v>
      </c>
    </row>
    <row r="21339" spans="1:6" x14ac:dyDescent="0.2">
      <c r="A21339" s="42" t="s">
        <v>6116</v>
      </c>
      <c r="B21339" s="42" t="s">
        <v>8462</v>
      </c>
      <c r="C21339">
        <v>2015</v>
      </c>
      <c r="D21339" s="42" t="s">
        <v>8496</v>
      </c>
      <c r="E21339" t="b">
        <v>0</v>
      </c>
      <c r="F21339" s="42" t="s">
        <v>11091</v>
      </c>
    </row>
    <row r="21340" spans="1:6" x14ac:dyDescent="0.2">
      <c r="A21340" s="42" t="s">
        <v>6116</v>
      </c>
      <c r="B21340" s="42" t="s">
        <v>8462</v>
      </c>
      <c r="C21340">
        <v>2016</v>
      </c>
      <c r="D21340" s="42" t="s">
        <v>8675</v>
      </c>
      <c r="E21340" t="b">
        <v>0</v>
      </c>
      <c r="F21340" s="42" t="s">
        <v>11091</v>
      </c>
    </row>
    <row r="21341" spans="1:6" x14ac:dyDescent="0.2">
      <c r="A21341" s="42" t="s">
        <v>6116</v>
      </c>
      <c r="B21341" s="42" t="s">
        <v>8462</v>
      </c>
      <c r="C21341">
        <v>2017</v>
      </c>
      <c r="D21341" s="42" t="s">
        <v>8677</v>
      </c>
      <c r="E21341" t="b">
        <v>0</v>
      </c>
      <c r="F21341" s="42" t="s">
        <v>11091</v>
      </c>
    </row>
    <row r="21342" spans="1:6" x14ac:dyDescent="0.2">
      <c r="A21342" s="42" t="s">
        <v>6116</v>
      </c>
      <c r="B21342" s="42" t="s">
        <v>8462</v>
      </c>
      <c r="C21342">
        <v>2018</v>
      </c>
      <c r="D21342" s="42" t="s">
        <v>8499</v>
      </c>
      <c r="E21342" t="b">
        <v>0</v>
      </c>
      <c r="F21342" s="42" t="s">
        <v>11091</v>
      </c>
    </row>
    <row r="21343" spans="1:6" x14ac:dyDescent="0.2">
      <c r="A21343" s="42" t="s">
        <v>6116</v>
      </c>
      <c r="B21343" s="42" t="s">
        <v>8462</v>
      </c>
      <c r="C21343">
        <v>2019</v>
      </c>
      <c r="D21343" s="42" t="s">
        <v>8496</v>
      </c>
      <c r="E21343" t="b">
        <v>0</v>
      </c>
      <c r="F21343" s="42" t="s">
        <v>11091</v>
      </c>
    </row>
    <row r="21344" spans="1:6" x14ac:dyDescent="0.2">
      <c r="A21344" s="42" t="s">
        <v>6116</v>
      </c>
      <c r="B21344" s="42" t="s">
        <v>8464</v>
      </c>
      <c r="C21344">
        <v>2014</v>
      </c>
      <c r="D21344" s="42" t="s">
        <v>8482</v>
      </c>
      <c r="E21344" t="b">
        <v>0</v>
      </c>
      <c r="F21344" s="42" t="s">
        <v>11091</v>
      </c>
    </row>
    <row r="21345" spans="1:6" x14ac:dyDescent="0.2">
      <c r="A21345" s="42" t="s">
        <v>6116</v>
      </c>
      <c r="B21345" s="42" t="s">
        <v>8464</v>
      </c>
      <c r="C21345">
        <v>2015</v>
      </c>
      <c r="D21345" s="42" t="s">
        <v>8482</v>
      </c>
      <c r="E21345" t="b">
        <v>0</v>
      </c>
      <c r="F21345" s="42" t="s">
        <v>11091</v>
      </c>
    </row>
    <row r="21346" spans="1:6" x14ac:dyDescent="0.2">
      <c r="A21346" s="42" t="s">
        <v>6116</v>
      </c>
      <c r="B21346" s="42" t="s">
        <v>8464</v>
      </c>
      <c r="C21346">
        <v>2016</v>
      </c>
      <c r="D21346" s="42" t="s">
        <v>8496</v>
      </c>
      <c r="E21346" t="b">
        <v>0</v>
      </c>
      <c r="F21346" s="42" t="s">
        <v>11091</v>
      </c>
    </row>
    <row r="21347" spans="1:6" x14ac:dyDescent="0.2">
      <c r="A21347" s="42" t="s">
        <v>6116</v>
      </c>
      <c r="B21347" s="42" t="s">
        <v>8464</v>
      </c>
      <c r="C21347">
        <v>2017</v>
      </c>
      <c r="D21347" s="42" t="s">
        <v>8496</v>
      </c>
      <c r="E21347" t="b">
        <v>0</v>
      </c>
      <c r="F21347" s="42" t="s">
        <v>11091</v>
      </c>
    </row>
    <row r="21348" spans="1:6" x14ac:dyDescent="0.2">
      <c r="A21348" s="42" t="s">
        <v>6116</v>
      </c>
      <c r="B21348" s="42" t="s">
        <v>8464</v>
      </c>
      <c r="C21348">
        <v>2018</v>
      </c>
      <c r="D21348" s="42" t="s">
        <v>8496</v>
      </c>
      <c r="E21348" t="b">
        <v>0</v>
      </c>
      <c r="F21348" s="42" t="s">
        <v>11091</v>
      </c>
    </row>
    <row r="21349" spans="1:6" x14ac:dyDescent="0.2">
      <c r="A21349" s="42" t="s">
        <v>6116</v>
      </c>
      <c r="B21349" s="42" t="s">
        <v>8464</v>
      </c>
      <c r="C21349">
        <v>2019</v>
      </c>
      <c r="D21349" s="42" t="s">
        <v>8496</v>
      </c>
      <c r="E21349" t="b">
        <v>0</v>
      </c>
      <c r="F21349" s="42" t="s">
        <v>11091</v>
      </c>
    </row>
    <row r="21350" spans="1:6" x14ac:dyDescent="0.2">
      <c r="A21350" s="42" t="s">
        <v>6118</v>
      </c>
      <c r="B21350" s="42" t="s">
        <v>8454</v>
      </c>
      <c r="C21350">
        <v>2014</v>
      </c>
      <c r="D21350" s="42" t="s">
        <v>8465</v>
      </c>
      <c r="E21350" t="b">
        <v>0</v>
      </c>
      <c r="F21350" s="42" t="s">
        <v>8718</v>
      </c>
    </row>
    <row r="21351" spans="1:6" x14ac:dyDescent="0.2">
      <c r="A21351" s="42" t="s">
        <v>6118</v>
      </c>
      <c r="B21351" s="42" t="s">
        <v>8454</v>
      </c>
      <c r="C21351">
        <v>2015</v>
      </c>
      <c r="D21351" s="42" t="s">
        <v>8719</v>
      </c>
      <c r="E21351" t="b">
        <v>0</v>
      </c>
      <c r="F21351" s="42" t="s">
        <v>8718</v>
      </c>
    </row>
    <row r="21352" spans="1:6" x14ac:dyDescent="0.2">
      <c r="A21352" s="42" t="s">
        <v>6118</v>
      </c>
      <c r="B21352" s="42" t="s">
        <v>8454</v>
      </c>
      <c r="C21352">
        <v>2016</v>
      </c>
      <c r="D21352" s="42" t="s">
        <v>8720</v>
      </c>
      <c r="E21352" t="b">
        <v>0</v>
      </c>
      <c r="F21352" s="42" t="s">
        <v>8718</v>
      </c>
    </row>
    <row r="21353" spans="1:6" x14ac:dyDescent="0.2">
      <c r="A21353" s="42" t="s">
        <v>6118</v>
      </c>
      <c r="B21353" s="42" t="s">
        <v>8454</v>
      </c>
      <c r="C21353">
        <v>2017</v>
      </c>
      <c r="D21353" s="42" t="s">
        <v>8721</v>
      </c>
      <c r="E21353" t="b">
        <v>0</v>
      </c>
      <c r="F21353" s="42" t="s">
        <v>8718</v>
      </c>
    </row>
    <row r="21354" spans="1:6" x14ac:dyDescent="0.2">
      <c r="A21354" s="42" t="s">
        <v>6118</v>
      </c>
      <c r="B21354" s="42" t="s">
        <v>8454</v>
      </c>
      <c r="C21354">
        <v>2018</v>
      </c>
      <c r="D21354" s="42" t="s">
        <v>8722</v>
      </c>
      <c r="E21354" t="b">
        <v>0</v>
      </c>
      <c r="F21354" s="42" t="s">
        <v>8718</v>
      </c>
    </row>
    <row r="21355" spans="1:6" x14ac:dyDescent="0.2">
      <c r="A21355" s="42" t="s">
        <v>6118</v>
      </c>
      <c r="B21355" s="42" t="s">
        <v>8454</v>
      </c>
      <c r="C21355">
        <v>2019</v>
      </c>
      <c r="D21355" s="42" t="s">
        <v>8723</v>
      </c>
      <c r="E21355" t="b">
        <v>0</v>
      </c>
      <c r="F21355" s="42" t="s">
        <v>8718</v>
      </c>
    </row>
    <row r="21356" spans="1:6" x14ac:dyDescent="0.2">
      <c r="A21356" s="42" t="s">
        <v>6118</v>
      </c>
      <c r="B21356" s="42" t="s">
        <v>8454</v>
      </c>
      <c r="C21356">
        <v>2020</v>
      </c>
      <c r="D21356" s="42" t="s">
        <v>8724</v>
      </c>
      <c r="E21356" t="b">
        <v>0</v>
      </c>
      <c r="F21356" s="42" t="s">
        <v>8718</v>
      </c>
    </row>
    <row r="21357" spans="1:6" x14ac:dyDescent="0.2">
      <c r="A21357" s="42" t="s">
        <v>6118</v>
      </c>
      <c r="B21357" s="42" t="s">
        <v>8462</v>
      </c>
      <c r="C21357">
        <v>2014</v>
      </c>
      <c r="D21357" s="42" t="s">
        <v>8725</v>
      </c>
      <c r="E21357" t="b">
        <v>0</v>
      </c>
      <c r="F21357" s="42" t="s">
        <v>8718</v>
      </c>
    </row>
    <row r="21358" spans="1:6" x14ac:dyDescent="0.2">
      <c r="A21358" s="42" t="s">
        <v>6118</v>
      </c>
      <c r="B21358" s="42" t="s">
        <v>8462</v>
      </c>
      <c r="C21358">
        <v>2015</v>
      </c>
      <c r="D21358" s="42" t="s">
        <v>8719</v>
      </c>
      <c r="E21358" t="b">
        <v>0</v>
      </c>
      <c r="F21358" s="42" t="s">
        <v>8718</v>
      </c>
    </row>
    <row r="21359" spans="1:6" x14ac:dyDescent="0.2">
      <c r="A21359" s="42" t="s">
        <v>6118</v>
      </c>
      <c r="B21359" s="42" t="s">
        <v>8462</v>
      </c>
      <c r="C21359">
        <v>2016</v>
      </c>
      <c r="D21359" s="42" t="s">
        <v>8720</v>
      </c>
      <c r="E21359" t="b">
        <v>0</v>
      </c>
      <c r="F21359" s="42" t="s">
        <v>8718</v>
      </c>
    </row>
    <row r="21360" spans="1:6" x14ac:dyDescent="0.2">
      <c r="A21360" s="42" t="s">
        <v>6118</v>
      </c>
      <c r="B21360" s="42" t="s">
        <v>8462</v>
      </c>
      <c r="C21360">
        <v>2017</v>
      </c>
      <c r="D21360" s="42" t="s">
        <v>8721</v>
      </c>
      <c r="E21360" t="b">
        <v>0</v>
      </c>
      <c r="F21360" s="42" t="s">
        <v>8718</v>
      </c>
    </row>
    <row r="21361" spans="1:6" x14ac:dyDescent="0.2">
      <c r="A21361" s="42" t="s">
        <v>6118</v>
      </c>
      <c r="B21361" s="42" t="s">
        <v>8462</v>
      </c>
      <c r="C21361">
        <v>2018</v>
      </c>
      <c r="D21361" s="42" t="s">
        <v>8722</v>
      </c>
      <c r="E21361" t="b">
        <v>0</v>
      </c>
      <c r="F21361" s="42" t="s">
        <v>8718</v>
      </c>
    </row>
    <row r="21362" spans="1:6" x14ac:dyDescent="0.2">
      <c r="A21362" s="42" t="s">
        <v>6118</v>
      </c>
      <c r="B21362" s="42" t="s">
        <v>8462</v>
      </c>
      <c r="C21362">
        <v>2019</v>
      </c>
      <c r="D21362" s="42" t="s">
        <v>8723</v>
      </c>
      <c r="E21362" t="b">
        <v>0</v>
      </c>
      <c r="F21362" s="42" t="s">
        <v>8718</v>
      </c>
    </row>
    <row r="21363" spans="1:6" x14ac:dyDescent="0.2">
      <c r="A21363" s="42" t="s">
        <v>6118</v>
      </c>
      <c r="B21363" s="42" t="s">
        <v>8462</v>
      </c>
      <c r="C21363">
        <v>2020</v>
      </c>
      <c r="D21363" s="42" t="s">
        <v>8482</v>
      </c>
      <c r="E21363" t="b">
        <v>0</v>
      </c>
      <c r="F21363" s="42" t="s">
        <v>8718</v>
      </c>
    </row>
    <row r="21364" spans="1:6" x14ac:dyDescent="0.2">
      <c r="A21364" s="42" t="s">
        <v>6118</v>
      </c>
      <c r="B21364" s="42" t="s">
        <v>8464</v>
      </c>
      <c r="C21364">
        <v>2014</v>
      </c>
      <c r="D21364" s="42" t="s">
        <v>8650</v>
      </c>
      <c r="E21364" t="b">
        <v>0</v>
      </c>
      <c r="F21364" s="42" t="s">
        <v>8718</v>
      </c>
    </row>
    <row r="21365" spans="1:6" x14ac:dyDescent="0.2">
      <c r="A21365" s="42" t="s">
        <v>6118</v>
      </c>
      <c r="B21365" s="42" t="s">
        <v>8464</v>
      </c>
      <c r="C21365">
        <v>2015</v>
      </c>
      <c r="D21365" s="42" t="s">
        <v>8726</v>
      </c>
      <c r="E21365" t="b">
        <v>0</v>
      </c>
      <c r="F21365" s="42" t="s">
        <v>8718</v>
      </c>
    </row>
    <row r="21366" spans="1:6" x14ac:dyDescent="0.2">
      <c r="A21366" s="42" t="s">
        <v>6118</v>
      </c>
      <c r="B21366" s="42" t="s">
        <v>8464</v>
      </c>
      <c r="C21366">
        <v>2016</v>
      </c>
      <c r="D21366" s="42" t="s">
        <v>8726</v>
      </c>
      <c r="E21366" t="b">
        <v>0</v>
      </c>
      <c r="F21366" s="42" t="s">
        <v>8718</v>
      </c>
    </row>
    <row r="21367" spans="1:6" x14ac:dyDescent="0.2">
      <c r="A21367" s="42" t="s">
        <v>6118</v>
      </c>
      <c r="B21367" s="42" t="s">
        <v>8464</v>
      </c>
      <c r="C21367">
        <v>2017</v>
      </c>
      <c r="D21367" s="42" t="s">
        <v>8727</v>
      </c>
      <c r="E21367" t="b">
        <v>0</v>
      </c>
      <c r="F21367" s="42" t="s">
        <v>8718</v>
      </c>
    </row>
    <row r="21368" spans="1:6" x14ac:dyDescent="0.2">
      <c r="A21368" s="42" t="s">
        <v>6118</v>
      </c>
      <c r="B21368" s="42" t="s">
        <v>8464</v>
      </c>
      <c r="C21368">
        <v>2018</v>
      </c>
      <c r="D21368" s="42" t="s">
        <v>8726</v>
      </c>
      <c r="E21368" t="b">
        <v>0</v>
      </c>
      <c r="F21368" s="42" t="s">
        <v>8718</v>
      </c>
    </row>
    <row r="21369" spans="1:6" x14ac:dyDescent="0.2">
      <c r="A21369" s="42" t="s">
        <v>6118</v>
      </c>
      <c r="B21369" s="42" t="s">
        <v>8464</v>
      </c>
      <c r="C21369">
        <v>2019</v>
      </c>
      <c r="D21369" s="42" t="s">
        <v>8598</v>
      </c>
      <c r="E21369" t="b">
        <v>0</v>
      </c>
      <c r="F21369" s="42" t="s">
        <v>8718</v>
      </c>
    </row>
    <row r="21370" spans="1:6" x14ac:dyDescent="0.2">
      <c r="A21370" s="42" t="s">
        <v>6118</v>
      </c>
      <c r="B21370" s="42" t="s">
        <v>8464</v>
      </c>
      <c r="C21370">
        <v>2020</v>
      </c>
      <c r="D21370" s="42" t="s">
        <v>8596</v>
      </c>
      <c r="E21370" t="b">
        <v>0</v>
      </c>
      <c r="F21370" s="42" t="s">
        <v>8718</v>
      </c>
    </row>
    <row r="21371" spans="1:6" x14ac:dyDescent="0.2">
      <c r="A21371" s="42" t="s">
        <v>6120</v>
      </c>
      <c r="B21371" s="42" t="s">
        <v>8454</v>
      </c>
      <c r="C21371">
        <v>2013</v>
      </c>
      <c r="D21371" s="42" t="s">
        <v>8529</v>
      </c>
      <c r="E21371" t="b">
        <v>0</v>
      </c>
      <c r="F21371" s="42" t="s">
        <v>10901</v>
      </c>
    </row>
    <row r="21372" spans="1:6" x14ac:dyDescent="0.2">
      <c r="A21372" s="42" t="s">
        <v>6120</v>
      </c>
      <c r="B21372" s="42" t="s">
        <v>8454</v>
      </c>
      <c r="C21372">
        <v>2014</v>
      </c>
      <c r="D21372" s="42" t="s">
        <v>9495</v>
      </c>
      <c r="E21372" t="b">
        <v>0</v>
      </c>
      <c r="F21372" s="42" t="s">
        <v>10901</v>
      </c>
    </row>
    <row r="21373" spans="1:6" x14ac:dyDescent="0.2">
      <c r="A21373" s="42" t="s">
        <v>6120</v>
      </c>
      <c r="B21373" s="42" t="s">
        <v>8454</v>
      </c>
      <c r="C21373">
        <v>2015</v>
      </c>
      <c r="D21373" s="42" t="s">
        <v>9207</v>
      </c>
      <c r="E21373" t="b">
        <v>0</v>
      </c>
      <c r="F21373" s="42" t="s">
        <v>10901</v>
      </c>
    </row>
    <row r="21374" spans="1:6" x14ac:dyDescent="0.2">
      <c r="A21374" s="42" t="s">
        <v>6120</v>
      </c>
      <c r="B21374" s="42" t="s">
        <v>8454</v>
      </c>
      <c r="C21374">
        <v>2016</v>
      </c>
      <c r="D21374" s="42" t="s">
        <v>8550</v>
      </c>
      <c r="E21374" t="b">
        <v>0</v>
      </c>
      <c r="F21374" s="42" t="s">
        <v>10901</v>
      </c>
    </row>
    <row r="21375" spans="1:6" x14ac:dyDescent="0.2">
      <c r="A21375" s="42" t="s">
        <v>6120</v>
      </c>
      <c r="B21375" s="42" t="s">
        <v>8454</v>
      </c>
      <c r="C21375">
        <v>2017</v>
      </c>
      <c r="D21375" s="42" t="s">
        <v>9035</v>
      </c>
      <c r="E21375" t="b">
        <v>0</v>
      </c>
      <c r="F21375" s="42" t="s">
        <v>10901</v>
      </c>
    </row>
    <row r="21376" spans="1:6" x14ac:dyDescent="0.2">
      <c r="A21376" s="42" t="s">
        <v>6120</v>
      </c>
      <c r="B21376" s="42" t="s">
        <v>8454</v>
      </c>
      <c r="C21376">
        <v>2018</v>
      </c>
      <c r="D21376" s="42" t="s">
        <v>10813</v>
      </c>
      <c r="E21376" t="b">
        <v>0</v>
      </c>
      <c r="F21376" s="42" t="s">
        <v>10901</v>
      </c>
    </row>
    <row r="21377" spans="1:6" x14ac:dyDescent="0.2">
      <c r="A21377" s="42" t="s">
        <v>6120</v>
      </c>
      <c r="B21377" s="42" t="s">
        <v>8454</v>
      </c>
      <c r="C21377">
        <v>2019</v>
      </c>
      <c r="D21377" s="42" t="s">
        <v>9548</v>
      </c>
      <c r="E21377" t="b">
        <v>0</v>
      </c>
      <c r="F21377" s="42" t="s">
        <v>10901</v>
      </c>
    </row>
    <row r="21378" spans="1:6" x14ac:dyDescent="0.2">
      <c r="A21378" s="42" t="s">
        <v>6120</v>
      </c>
      <c r="B21378" s="42" t="s">
        <v>8462</v>
      </c>
      <c r="C21378">
        <v>2013</v>
      </c>
      <c r="D21378" s="42" t="s">
        <v>8987</v>
      </c>
      <c r="E21378" t="b">
        <v>0</v>
      </c>
      <c r="F21378" s="42" t="s">
        <v>10901</v>
      </c>
    </row>
    <row r="21379" spans="1:6" x14ac:dyDescent="0.2">
      <c r="A21379" s="42" t="s">
        <v>6120</v>
      </c>
      <c r="B21379" s="42" t="s">
        <v>8462</v>
      </c>
      <c r="C21379">
        <v>2014</v>
      </c>
      <c r="D21379" s="42" t="s">
        <v>9229</v>
      </c>
      <c r="E21379" t="b">
        <v>0</v>
      </c>
      <c r="F21379" s="42" t="s">
        <v>10901</v>
      </c>
    </row>
    <row r="21380" spans="1:6" x14ac:dyDescent="0.2">
      <c r="A21380" s="42" t="s">
        <v>6120</v>
      </c>
      <c r="B21380" s="42" t="s">
        <v>8462</v>
      </c>
      <c r="C21380">
        <v>2015</v>
      </c>
      <c r="D21380" s="42" t="s">
        <v>8771</v>
      </c>
      <c r="E21380" t="b">
        <v>0</v>
      </c>
      <c r="F21380" s="42" t="s">
        <v>10901</v>
      </c>
    </row>
    <row r="21381" spans="1:6" x14ac:dyDescent="0.2">
      <c r="A21381" s="42" t="s">
        <v>6120</v>
      </c>
      <c r="B21381" s="42" t="s">
        <v>8462</v>
      </c>
      <c r="C21381">
        <v>2016</v>
      </c>
      <c r="D21381" s="42" t="s">
        <v>8632</v>
      </c>
      <c r="E21381" t="b">
        <v>0</v>
      </c>
      <c r="F21381" s="42" t="s">
        <v>10901</v>
      </c>
    </row>
    <row r="21382" spans="1:6" x14ac:dyDescent="0.2">
      <c r="A21382" s="42" t="s">
        <v>6120</v>
      </c>
      <c r="B21382" s="42" t="s">
        <v>8462</v>
      </c>
      <c r="C21382">
        <v>2017</v>
      </c>
      <c r="D21382" s="42" t="s">
        <v>9043</v>
      </c>
      <c r="E21382" t="b">
        <v>0</v>
      </c>
      <c r="F21382" s="42" t="s">
        <v>10901</v>
      </c>
    </row>
    <row r="21383" spans="1:6" x14ac:dyDescent="0.2">
      <c r="A21383" s="42" t="s">
        <v>6120</v>
      </c>
      <c r="B21383" s="42" t="s">
        <v>8462</v>
      </c>
      <c r="C21383">
        <v>2018</v>
      </c>
      <c r="D21383" s="42" t="s">
        <v>10222</v>
      </c>
      <c r="E21383" t="b">
        <v>0</v>
      </c>
      <c r="F21383" s="42" t="s">
        <v>10901</v>
      </c>
    </row>
    <row r="21384" spans="1:6" x14ac:dyDescent="0.2">
      <c r="A21384" s="42" t="s">
        <v>6120</v>
      </c>
      <c r="B21384" s="42" t="s">
        <v>8462</v>
      </c>
      <c r="C21384">
        <v>2019</v>
      </c>
      <c r="D21384" s="42" t="s">
        <v>10902</v>
      </c>
      <c r="E21384" t="b">
        <v>0</v>
      </c>
      <c r="F21384" s="42" t="s">
        <v>10901</v>
      </c>
    </row>
    <row r="21385" spans="1:6" x14ac:dyDescent="0.2">
      <c r="A21385" s="42" t="s">
        <v>6120</v>
      </c>
      <c r="B21385" s="42" t="s">
        <v>8464</v>
      </c>
      <c r="C21385">
        <v>2013</v>
      </c>
      <c r="D21385" s="42" t="s">
        <v>8496</v>
      </c>
      <c r="E21385" t="b">
        <v>0</v>
      </c>
      <c r="F21385" s="42" t="s">
        <v>10901</v>
      </c>
    </row>
    <row r="21386" spans="1:6" x14ac:dyDescent="0.2">
      <c r="A21386" s="42" t="s">
        <v>6120</v>
      </c>
      <c r="B21386" s="42" t="s">
        <v>8464</v>
      </c>
      <c r="C21386">
        <v>2014</v>
      </c>
      <c r="D21386" s="42" t="s">
        <v>9013</v>
      </c>
      <c r="E21386" t="b">
        <v>0</v>
      </c>
      <c r="F21386" s="42" t="s">
        <v>10901</v>
      </c>
    </row>
    <row r="21387" spans="1:6" x14ac:dyDescent="0.2">
      <c r="A21387" s="42" t="s">
        <v>6120</v>
      </c>
      <c r="B21387" s="42" t="s">
        <v>8464</v>
      </c>
      <c r="C21387">
        <v>2015</v>
      </c>
      <c r="D21387" s="42" t="s">
        <v>8638</v>
      </c>
      <c r="E21387" t="b">
        <v>0</v>
      </c>
      <c r="F21387" s="42" t="s">
        <v>10901</v>
      </c>
    </row>
    <row r="21388" spans="1:6" x14ac:dyDescent="0.2">
      <c r="A21388" s="42" t="s">
        <v>6120</v>
      </c>
      <c r="B21388" s="42" t="s">
        <v>8464</v>
      </c>
      <c r="C21388">
        <v>2016</v>
      </c>
      <c r="D21388" s="42" t="s">
        <v>8687</v>
      </c>
      <c r="E21388" t="b">
        <v>0</v>
      </c>
      <c r="F21388" s="42" t="s">
        <v>10901</v>
      </c>
    </row>
    <row r="21389" spans="1:6" x14ac:dyDescent="0.2">
      <c r="A21389" s="42" t="s">
        <v>6120</v>
      </c>
      <c r="B21389" s="42" t="s">
        <v>8464</v>
      </c>
      <c r="C21389">
        <v>2017</v>
      </c>
      <c r="D21389" s="42" t="s">
        <v>8826</v>
      </c>
      <c r="E21389" t="b">
        <v>0</v>
      </c>
      <c r="F21389" s="42" t="s">
        <v>10901</v>
      </c>
    </row>
    <row r="21390" spans="1:6" x14ac:dyDescent="0.2">
      <c r="A21390" s="42" t="s">
        <v>6120</v>
      </c>
      <c r="B21390" s="42" t="s">
        <v>8464</v>
      </c>
      <c r="C21390">
        <v>2018</v>
      </c>
      <c r="D21390" s="42" t="s">
        <v>8513</v>
      </c>
      <c r="E21390" t="b">
        <v>0</v>
      </c>
      <c r="F21390" s="42" t="s">
        <v>10901</v>
      </c>
    </row>
    <row r="21391" spans="1:6" x14ac:dyDescent="0.2">
      <c r="A21391" s="42" t="s">
        <v>6120</v>
      </c>
      <c r="B21391" s="42" t="s">
        <v>8464</v>
      </c>
      <c r="C21391">
        <v>2019</v>
      </c>
      <c r="D21391" s="42" t="s">
        <v>8460</v>
      </c>
      <c r="E21391" t="b">
        <v>0</v>
      </c>
      <c r="F21391" s="42" t="s">
        <v>10901</v>
      </c>
    </row>
    <row r="21392" spans="1:6" x14ac:dyDescent="0.2">
      <c r="A21392" s="42" t="s">
        <v>6122</v>
      </c>
      <c r="B21392" s="42" t="s">
        <v>8454</v>
      </c>
      <c r="C21392">
        <v>2013</v>
      </c>
      <c r="D21392" s="42" t="s">
        <v>8649</v>
      </c>
      <c r="E21392" t="b">
        <v>0</v>
      </c>
      <c r="F21392" s="42" t="s">
        <v>11092</v>
      </c>
    </row>
    <row r="21393" spans="1:6" x14ac:dyDescent="0.2">
      <c r="A21393" s="42" t="s">
        <v>6122</v>
      </c>
      <c r="B21393" s="42" t="s">
        <v>8454</v>
      </c>
      <c r="C21393">
        <v>2014</v>
      </c>
      <c r="D21393" s="42" t="s">
        <v>9014</v>
      </c>
      <c r="E21393" t="b">
        <v>0</v>
      </c>
      <c r="F21393" s="42" t="s">
        <v>11092</v>
      </c>
    </row>
    <row r="21394" spans="1:6" x14ac:dyDescent="0.2">
      <c r="A21394" s="42" t="s">
        <v>6122</v>
      </c>
      <c r="B21394" s="42" t="s">
        <v>8454</v>
      </c>
      <c r="C21394">
        <v>2015</v>
      </c>
      <c r="D21394" s="42" t="s">
        <v>11093</v>
      </c>
      <c r="E21394" t="b">
        <v>0</v>
      </c>
      <c r="F21394" s="42" t="s">
        <v>11092</v>
      </c>
    </row>
    <row r="21395" spans="1:6" x14ac:dyDescent="0.2">
      <c r="A21395" s="42" t="s">
        <v>6122</v>
      </c>
      <c r="B21395" s="42" t="s">
        <v>8454</v>
      </c>
      <c r="C21395">
        <v>2016</v>
      </c>
      <c r="D21395" s="42" t="s">
        <v>9284</v>
      </c>
      <c r="E21395" t="b">
        <v>0</v>
      </c>
      <c r="F21395" s="42" t="s">
        <v>11092</v>
      </c>
    </row>
    <row r="21396" spans="1:6" x14ac:dyDescent="0.2">
      <c r="A21396" s="42" t="s">
        <v>6122</v>
      </c>
      <c r="B21396" s="42" t="s">
        <v>8454</v>
      </c>
      <c r="C21396">
        <v>2017</v>
      </c>
      <c r="D21396" s="42" t="s">
        <v>8635</v>
      </c>
      <c r="E21396" t="b">
        <v>0</v>
      </c>
      <c r="F21396" s="42" t="s">
        <v>11092</v>
      </c>
    </row>
    <row r="21397" spans="1:6" x14ac:dyDescent="0.2">
      <c r="A21397" s="42" t="s">
        <v>6122</v>
      </c>
      <c r="B21397" s="42" t="s">
        <v>8454</v>
      </c>
      <c r="C21397">
        <v>2018</v>
      </c>
      <c r="D21397" s="42" t="s">
        <v>8560</v>
      </c>
      <c r="E21397" t="b">
        <v>0</v>
      </c>
      <c r="F21397" s="42" t="s">
        <v>11092</v>
      </c>
    </row>
    <row r="21398" spans="1:6" x14ac:dyDescent="0.2">
      <c r="A21398" s="42" t="s">
        <v>6122</v>
      </c>
      <c r="B21398" s="42" t="s">
        <v>8454</v>
      </c>
      <c r="C21398">
        <v>2019</v>
      </c>
      <c r="D21398" s="42" t="s">
        <v>8823</v>
      </c>
      <c r="E21398" t="b">
        <v>0</v>
      </c>
      <c r="F21398" s="42" t="s">
        <v>11092</v>
      </c>
    </row>
    <row r="21399" spans="1:6" x14ac:dyDescent="0.2">
      <c r="A21399" s="42" t="s">
        <v>6122</v>
      </c>
      <c r="B21399" s="42" t="s">
        <v>8462</v>
      </c>
      <c r="C21399">
        <v>2013</v>
      </c>
      <c r="D21399" s="42" t="s">
        <v>8558</v>
      </c>
      <c r="E21399" t="b">
        <v>0</v>
      </c>
      <c r="F21399" s="42" t="s">
        <v>11092</v>
      </c>
    </row>
    <row r="21400" spans="1:6" x14ac:dyDescent="0.2">
      <c r="A21400" s="42" t="s">
        <v>6122</v>
      </c>
      <c r="B21400" s="42" t="s">
        <v>8462</v>
      </c>
      <c r="C21400">
        <v>2014</v>
      </c>
      <c r="D21400" s="42" t="s">
        <v>9014</v>
      </c>
      <c r="E21400" t="b">
        <v>0</v>
      </c>
      <c r="F21400" s="42" t="s">
        <v>11092</v>
      </c>
    </row>
    <row r="21401" spans="1:6" x14ac:dyDescent="0.2">
      <c r="A21401" s="42" t="s">
        <v>6122</v>
      </c>
      <c r="B21401" s="42" t="s">
        <v>8462</v>
      </c>
      <c r="C21401">
        <v>2015</v>
      </c>
      <c r="D21401" s="42" t="s">
        <v>11093</v>
      </c>
      <c r="E21401" t="b">
        <v>0</v>
      </c>
      <c r="F21401" s="42" t="s">
        <v>11092</v>
      </c>
    </row>
    <row r="21402" spans="1:6" x14ac:dyDescent="0.2">
      <c r="A21402" s="42" t="s">
        <v>6122</v>
      </c>
      <c r="B21402" s="42" t="s">
        <v>8462</v>
      </c>
      <c r="C21402">
        <v>2016</v>
      </c>
      <c r="D21402" s="42" t="s">
        <v>9006</v>
      </c>
      <c r="E21402" t="b">
        <v>0</v>
      </c>
      <c r="F21402" s="42" t="s">
        <v>11092</v>
      </c>
    </row>
    <row r="21403" spans="1:6" x14ac:dyDescent="0.2">
      <c r="A21403" s="42" t="s">
        <v>6122</v>
      </c>
      <c r="B21403" s="42" t="s">
        <v>8462</v>
      </c>
      <c r="C21403">
        <v>2017</v>
      </c>
      <c r="D21403" s="42" t="s">
        <v>9133</v>
      </c>
      <c r="E21403" t="b">
        <v>0</v>
      </c>
      <c r="F21403" s="42" t="s">
        <v>11092</v>
      </c>
    </row>
    <row r="21404" spans="1:6" x14ac:dyDescent="0.2">
      <c r="A21404" s="42" t="s">
        <v>6122</v>
      </c>
      <c r="B21404" s="42" t="s">
        <v>8462</v>
      </c>
      <c r="C21404">
        <v>2018</v>
      </c>
      <c r="D21404" s="42" t="s">
        <v>9180</v>
      </c>
      <c r="E21404" t="b">
        <v>0</v>
      </c>
      <c r="F21404" s="42" t="s">
        <v>11092</v>
      </c>
    </row>
    <row r="21405" spans="1:6" x14ac:dyDescent="0.2">
      <c r="A21405" s="42" t="s">
        <v>6122</v>
      </c>
      <c r="B21405" s="42" t="s">
        <v>8462</v>
      </c>
      <c r="C21405">
        <v>2019</v>
      </c>
      <c r="D21405" s="42" t="s">
        <v>8694</v>
      </c>
      <c r="E21405" t="b">
        <v>0</v>
      </c>
      <c r="F21405" s="42" t="s">
        <v>11092</v>
      </c>
    </row>
    <row r="21406" spans="1:6" x14ac:dyDescent="0.2">
      <c r="A21406" s="42" t="s">
        <v>6122</v>
      </c>
      <c r="B21406" s="42" t="s">
        <v>8464</v>
      </c>
      <c r="C21406">
        <v>2013</v>
      </c>
      <c r="D21406" s="42" t="s">
        <v>8511</v>
      </c>
      <c r="E21406" t="b">
        <v>0</v>
      </c>
      <c r="F21406" s="42" t="s">
        <v>11092</v>
      </c>
    </row>
    <row r="21407" spans="1:6" x14ac:dyDescent="0.2">
      <c r="A21407" s="42" t="s">
        <v>6122</v>
      </c>
      <c r="B21407" s="42" t="s">
        <v>8464</v>
      </c>
      <c r="C21407">
        <v>2014</v>
      </c>
      <c r="D21407" s="42" t="s">
        <v>8511</v>
      </c>
      <c r="E21407" t="b">
        <v>0</v>
      </c>
      <c r="F21407" s="42" t="s">
        <v>11092</v>
      </c>
    </row>
    <row r="21408" spans="1:6" x14ac:dyDescent="0.2">
      <c r="A21408" s="42" t="s">
        <v>6122</v>
      </c>
      <c r="B21408" s="42" t="s">
        <v>8464</v>
      </c>
      <c r="C21408">
        <v>2015</v>
      </c>
      <c r="D21408" s="42" t="s">
        <v>8511</v>
      </c>
      <c r="E21408" t="b">
        <v>0</v>
      </c>
      <c r="F21408" s="42" t="s">
        <v>11092</v>
      </c>
    </row>
    <row r="21409" spans="1:6" x14ac:dyDescent="0.2">
      <c r="A21409" s="42" t="s">
        <v>6122</v>
      </c>
      <c r="B21409" s="42" t="s">
        <v>8464</v>
      </c>
      <c r="C21409">
        <v>2016</v>
      </c>
      <c r="D21409" s="42" t="s">
        <v>8511</v>
      </c>
      <c r="E21409" t="b">
        <v>0</v>
      </c>
      <c r="F21409" s="42" t="s">
        <v>11092</v>
      </c>
    </row>
    <row r="21410" spans="1:6" x14ac:dyDescent="0.2">
      <c r="A21410" s="42" t="s">
        <v>6122</v>
      </c>
      <c r="B21410" s="42" t="s">
        <v>8464</v>
      </c>
      <c r="C21410">
        <v>2017</v>
      </c>
      <c r="D21410" s="42" t="s">
        <v>8511</v>
      </c>
      <c r="E21410" t="b">
        <v>0</v>
      </c>
      <c r="F21410" s="42" t="s">
        <v>11092</v>
      </c>
    </row>
    <row r="21411" spans="1:6" x14ac:dyDescent="0.2">
      <c r="A21411" s="42" t="s">
        <v>6122</v>
      </c>
      <c r="B21411" s="42" t="s">
        <v>8464</v>
      </c>
      <c r="C21411">
        <v>2018</v>
      </c>
      <c r="D21411" s="42" t="s">
        <v>8511</v>
      </c>
      <c r="E21411" t="b">
        <v>0</v>
      </c>
      <c r="F21411" s="42" t="s">
        <v>11092</v>
      </c>
    </row>
    <row r="21412" spans="1:6" x14ac:dyDescent="0.2">
      <c r="A21412" s="42" t="s">
        <v>6122</v>
      </c>
      <c r="B21412" s="42" t="s">
        <v>8464</v>
      </c>
      <c r="C21412">
        <v>2019</v>
      </c>
      <c r="D21412" s="42" t="s">
        <v>8511</v>
      </c>
      <c r="E21412" t="b">
        <v>0</v>
      </c>
      <c r="F21412" s="42" t="s">
        <v>11092</v>
      </c>
    </row>
    <row r="21413" spans="1:6" x14ac:dyDescent="0.2">
      <c r="A21413" s="42" t="s">
        <v>6124</v>
      </c>
      <c r="B21413" s="42" t="s">
        <v>8454</v>
      </c>
      <c r="C21413">
        <v>2014</v>
      </c>
      <c r="D21413" s="42" t="s">
        <v>8465</v>
      </c>
      <c r="E21413" t="b">
        <v>0</v>
      </c>
      <c r="F21413" s="42" t="s">
        <v>8718</v>
      </c>
    </row>
    <row r="21414" spans="1:6" x14ac:dyDescent="0.2">
      <c r="A21414" s="42" t="s">
        <v>6124</v>
      </c>
      <c r="B21414" s="42" t="s">
        <v>8454</v>
      </c>
      <c r="C21414">
        <v>2015</v>
      </c>
      <c r="D21414" s="42" t="s">
        <v>8719</v>
      </c>
      <c r="E21414" t="b">
        <v>0</v>
      </c>
      <c r="F21414" s="42" t="s">
        <v>8718</v>
      </c>
    </row>
    <row r="21415" spans="1:6" x14ac:dyDescent="0.2">
      <c r="A21415" s="42" t="s">
        <v>6124</v>
      </c>
      <c r="B21415" s="42" t="s">
        <v>8454</v>
      </c>
      <c r="C21415">
        <v>2016</v>
      </c>
      <c r="D21415" s="42" t="s">
        <v>8720</v>
      </c>
      <c r="E21415" t="b">
        <v>0</v>
      </c>
      <c r="F21415" s="42" t="s">
        <v>8718</v>
      </c>
    </row>
    <row r="21416" spans="1:6" x14ac:dyDescent="0.2">
      <c r="A21416" s="42" t="s">
        <v>6124</v>
      </c>
      <c r="B21416" s="42" t="s">
        <v>8454</v>
      </c>
      <c r="C21416">
        <v>2017</v>
      </c>
      <c r="D21416" s="42" t="s">
        <v>8721</v>
      </c>
      <c r="E21416" t="b">
        <v>0</v>
      </c>
      <c r="F21416" s="42" t="s">
        <v>8718</v>
      </c>
    </row>
    <row r="21417" spans="1:6" x14ac:dyDescent="0.2">
      <c r="A21417" s="42" t="s">
        <v>6124</v>
      </c>
      <c r="B21417" s="42" t="s">
        <v>8454</v>
      </c>
      <c r="C21417">
        <v>2018</v>
      </c>
      <c r="D21417" s="42" t="s">
        <v>8722</v>
      </c>
      <c r="E21417" t="b">
        <v>0</v>
      </c>
      <c r="F21417" s="42" t="s">
        <v>8718</v>
      </c>
    </row>
    <row r="21418" spans="1:6" x14ac:dyDescent="0.2">
      <c r="A21418" s="42" t="s">
        <v>6124</v>
      </c>
      <c r="B21418" s="42" t="s">
        <v>8454</v>
      </c>
      <c r="C21418">
        <v>2019</v>
      </c>
      <c r="D21418" s="42" t="s">
        <v>8723</v>
      </c>
      <c r="E21418" t="b">
        <v>0</v>
      </c>
      <c r="F21418" s="42" t="s">
        <v>8718</v>
      </c>
    </row>
    <row r="21419" spans="1:6" x14ac:dyDescent="0.2">
      <c r="A21419" s="42" t="s">
        <v>6124</v>
      </c>
      <c r="B21419" s="42" t="s">
        <v>8454</v>
      </c>
      <c r="C21419">
        <v>2020</v>
      </c>
      <c r="D21419" s="42" t="s">
        <v>8724</v>
      </c>
      <c r="E21419" t="b">
        <v>0</v>
      </c>
      <c r="F21419" s="42" t="s">
        <v>8718</v>
      </c>
    </row>
    <row r="21420" spans="1:6" x14ac:dyDescent="0.2">
      <c r="A21420" s="42" t="s">
        <v>6124</v>
      </c>
      <c r="B21420" s="42" t="s">
        <v>8462</v>
      </c>
      <c r="C21420">
        <v>2014</v>
      </c>
      <c r="D21420" s="42" t="s">
        <v>8725</v>
      </c>
      <c r="E21420" t="b">
        <v>0</v>
      </c>
      <c r="F21420" s="42" t="s">
        <v>8718</v>
      </c>
    </row>
    <row r="21421" spans="1:6" x14ac:dyDescent="0.2">
      <c r="A21421" s="42" t="s">
        <v>6124</v>
      </c>
      <c r="B21421" s="42" t="s">
        <v>8462</v>
      </c>
      <c r="C21421">
        <v>2015</v>
      </c>
      <c r="D21421" s="42" t="s">
        <v>8719</v>
      </c>
      <c r="E21421" t="b">
        <v>0</v>
      </c>
      <c r="F21421" s="42" t="s">
        <v>8718</v>
      </c>
    </row>
    <row r="21422" spans="1:6" x14ac:dyDescent="0.2">
      <c r="A21422" s="42" t="s">
        <v>6124</v>
      </c>
      <c r="B21422" s="42" t="s">
        <v>8462</v>
      </c>
      <c r="C21422">
        <v>2016</v>
      </c>
      <c r="D21422" s="42" t="s">
        <v>8720</v>
      </c>
      <c r="E21422" t="b">
        <v>0</v>
      </c>
      <c r="F21422" s="42" t="s">
        <v>8718</v>
      </c>
    </row>
    <row r="21423" spans="1:6" x14ac:dyDescent="0.2">
      <c r="A21423" s="42" t="s">
        <v>6124</v>
      </c>
      <c r="B21423" s="42" t="s">
        <v>8462</v>
      </c>
      <c r="C21423">
        <v>2017</v>
      </c>
      <c r="D21423" s="42" t="s">
        <v>8721</v>
      </c>
      <c r="E21423" t="b">
        <v>0</v>
      </c>
      <c r="F21423" s="42" t="s">
        <v>8718</v>
      </c>
    </row>
    <row r="21424" spans="1:6" x14ac:dyDescent="0.2">
      <c r="A21424" s="42" t="s">
        <v>6124</v>
      </c>
      <c r="B21424" s="42" t="s">
        <v>8462</v>
      </c>
      <c r="C21424">
        <v>2018</v>
      </c>
      <c r="D21424" s="42" t="s">
        <v>8722</v>
      </c>
      <c r="E21424" t="b">
        <v>0</v>
      </c>
      <c r="F21424" s="42" t="s">
        <v>8718</v>
      </c>
    </row>
    <row r="21425" spans="1:6" x14ac:dyDescent="0.2">
      <c r="A21425" s="42" t="s">
        <v>6124</v>
      </c>
      <c r="B21425" s="42" t="s">
        <v>8462</v>
      </c>
      <c r="C21425">
        <v>2019</v>
      </c>
      <c r="D21425" s="42" t="s">
        <v>8723</v>
      </c>
      <c r="E21425" t="b">
        <v>0</v>
      </c>
      <c r="F21425" s="42" t="s">
        <v>8718</v>
      </c>
    </row>
    <row r="21426" spans="1:6" x14ac:dyDescent="0.2">
      <c r="A21426" s="42" t="s">
        <v>6124</v>
      </c>
      <c r="B21426" s="42" t="s">
        <v>8462</v>
      </c>
      <c r="C21426">
        <v>2020</v>
      </c>
      <c r="D21426" s="42" t="s">
        <v>8482</v>
      </c>
      <c r="E21426" t="b">
        <v>0</v>
      </c>
      <c r="F21426" s="42" t="s">
        <v>8718</v>
      </c>
    </row>
    <row r="21427" spans="1:6" x14ac:dyDescent="0.2">
      <c r="A21427" s="42" t="s">
        <v>6124</v>
      </c>
      <c r="B21427" s="42" t="s">
        <v>8464</v>
      </c>
      <c r="C21427">
        <v>2014</v>
      </c>
      <c r="D21427" s="42" t="s">
        <v>8650</v>
      </c>
      <c r="E21427" t="b">
        <v>0</v>
      </c>
      <c r="F21427" s="42" t="s">
        <v>8718</v>
      </c>
    </row>
    <row r="21428" spans="1:6" x14ac:dyDescent="0.2">
      <c r="A21428" s="42" t="s">
        <v>6124</v>
      </c>
      <c r="B21428" s="42" t="s">
        <v>8464</v>
      </c>
      <c r="C21428">
        <v>2015</v>
      </c>
      <c r="D21428" s="42" t="s">
        <v>8726</v>
      </c>
      <c r="E21428" t="b">
        <v>0</v>
      </c>
      <c r="F21428" s="42" t="s">
        <v>8718</v>
      </c>
    </row>
    <row r="21429" spans="1:6" x14ac:dyDescent="0.2">
      <c r="A21429" s="42" t="s">
        <v>6124</v>
      </c>
      <c r="B21429" s="42" t="s">
        <v>8464</v>
      </c>
      <c r="C21429">
        <v>2016</v>
      </c>
      <c r="D21429" s="42" t="s">
        <v>8726</v>
      </c>
      <c r="E21429" t="b">
        <v>0</v>
      </c>
      <c r="F21429" s="42" t="s">
        <v>8718</v>
      </c>
    </row>
    <row r="21430" spans="1:6" x14ac:dyDescent="0.2">
      <c r="A21430" s="42" t="s">
        <v>6124</v>
      </c>
      <c r="B21430" s="42" t="s">
        <v>8464</v>
      </c>
      <c r="C21430">
        <v>2017</v>
      </c>
      <c r="D21430" s="42" t="s">
        <v>8727</v>
      </c>
      <c r="E21430" t="b">
        <v>0</v>
      </c>
      <c r="F21430" s="42" t="s">
        <v>8718</v>
      </c>
    </row>
    <row r="21431" spans="1:6" x14ac:dyDescent="0.2">
      <c r="A21431" s="42" t="s">
        <v>6124</v>
      </c>
      <c r="B21431" s="42" t="s">
        <v>8464</v>
      </c>
      <c r="C21431">
        <v>2018</v>
      </c>
      <c r="D21431" s="42" t="s">
        <v>8726</v>
      </c>
      <c r="E21431" t="b">
        <v>0</v>
      </c>
      <c r="F21431" s="42" t="s">
        <v>8718</v>
      </c>
    </row>
    <row r="21432" spans="1:6" x14ac:dyDescent="0.2">
      <c r="A21432" s="42" t="s">
        <v>6124</v>
      </c>
      <c r="B21432" s="42" t="s">
        <v>8464</v>
      </c>
      <c r="C21432">
        <v>2019</v>
      </c>
      <c r="D21432" s="42" t="s">
        <v>8598</v>
      </c>
      <c r="E21432" t="b">
        <v>0</v>
      </c>
      <c r="F21432" s="42" t="s">
        <v>8718</v>
      </c>
    </row>
    <row r="21433" spans="1:6" x14ac:dyDescent="0.2">
      <c r="A21433" s="42" t="s">
        <v>6124</v>
      </c>
      <c r="B21433" s="42" t="s">
        <v>8464</v>
      </c>
      <c r="C21433">
        <v>2020</v>
      </c>
      <c r="D21433" s="42" t="s">
        <v>8596</v>
      </c>
      <c r="E21433" t="b">
        <v>0</v>
      </c>
      <c r="F21433" s="42" t="s">
        <v>8718</v>
      </c>
    </row>
    <row r="21434" spans="1:6" x14ac:dyDescent="0.2">
      <c r="A21434" s="42" t="s">
        <v>6126</v>
      </c>
      <c r="B21434" s="42" t="s">
        <v>8454</v>
      </c>
      <c r="C21434">
        <v>2013</v>
      </c>
      <c r="D21434" s="42" t="s">
        <v>9206</v>
      </c>
      <c r="E21434" t="b">
        <v>0</v>
      </c>
      <c r="F21434" s="42" t="s">
        <v>10906</v>
      </c>
    </row>
    <row r="21435" spans="1:6" x14ac:dyDescent="0.2">
      <c r="A21435" s="42" t="s">
        <v>6126</v>
      </c>
      <c r="B21435" s="42" t="s">
        <v>8454</v>
      </c>
      <c r="C21435">
        <v>2014</v>
      </c>
      <c r="D21435" s="42" t="s">
        <v>9193</v>
      </c>
      <c r="E21435" t="b">
        <v>0</v>
      </c>
      <c r="F21435" s="42" t="s">
        <v>10906</v>
      </c>
    </row>
    <row r="21436" spans="1:6" x14ac:dyDescent="0.2">
      <c r="A21436" s="42" t="s">
        <v>6126</v>
      </c>
      <c r="B21436" s="42" t="s">
        <v>8454</v>
      </c>
      <c r="C21436">
        <v>2015</v>
      </c>
      <c r="D21436" s="42" t="s">
        <v>9001</v>
      </c>
      <c r="E21436" t="b">
        <v>0</v>
      </c>
      <c r="F21436" s="42" t="s">
        <v>10906</v>
      </c>
    </row>
    <row r="21437" spans="1:6" x14ac:dyDescent="0.2">
      <c r="A21437" s="42" t="s">
        <v>6126</v>
      </c>
      <c r="B21437" s="42" t="s">
        <v>8454</v>
      </c>
      <c r="C21437">
        <v>2016</v>
      </c>
      <c r="D21437" s="42" t="s">
        <v>10377</v>
      </c>
      <c r="E21437" t="b">
        <v>0</v>
      </c>
      <c r="F21437" s="42" t="s">
        <v>10906</v>
      </c>
    </row>
    <row r="21438" spans="1:6" x14ac:dyDescent="0.2">
      <c r="A21438" s="42" t="s">
        <v>6126</v>
      </c>
      <c r="B21438" s="42" t="s">
        <v>8454</v>
      </c>
      <c r="C21438">
        <v>2017</v>
      </c>
      <c r="D21438" s="42" t="s">
        <v>8672</v>
      </c>
      <c r="E21438" t="b">
        <v>0</v>
      </c>
      <c r="F21438" s="42" t="s">
        <v>10906</v>
      </c>
    </row>
    <row r="21439" spans="1:6" x14ac:dyDescent="0.2">
      <c r="A21439" s="42" t="s">
        <v>6126</v>
      </c>
      <c r="B21439" s="42" t="s">
        <v>8454</v>
      </c>
      <c r="C21439">
        <v>2018</v>
      </c>
      <c r="D21439" s="42" t="s">
        <v>9101</v>
      </c>
      <c r="E21439" t="b">
        <v>0</v>
      </c>
      <c r="F21439" s="42" t="s">
        <v>10906</v>
      </c>
    </row>
    <row r="21440" spans="1:6" x14ac:dyDescent="0.2">
      <c r="A21440" s="42" t="s">
        <v>6126</v>
      </c>
      <c r="B21440" s="42" t="s">
        <v>8454</v>
      </c>
      <c r="C21440">
        <v>2019</v>
      </c>
      <c r="D21440" s="42" t="s">
        <v>9006</v>
      </c>
      <c r="E21440" t="b">
        <v>0</v>
      </c>
      <c r="F21440" s="42" t="s">
        <v>10906</v>
      </c>
    </row>
    <row r="21441" spans="1:6" x14ac:dyDescent="0.2">
      <c r="A21441" s="42" t="s">
        <v>6126</v>
      </c>
      <c r="B21441" s="42" t="s">
        <v>8462</v>
      </c>
      <c r="C21441">
        <v>2013</v>
      </c>
      <c r="D21441" s="42" t="s">
        <v>8513</v>
      </c>
      <c r="E21441" t="b">
        <v>0</v>
      </c>
      <c r="F21441" s="42" t="s">
        <v>10906</v>
      </c>
    </row>
    <row r="21442" spans="1:6" x14ac:dyDescent="0.2">
      <c r="A21442" s="42" t="s">
        <v>6126</v>
      </c>
      <c r="B21442" s="42" t="s">
        <v>8462</v>
      </c>
      <c r="C21442">
        <v>2014</v>
      </c>
      <c r="D21442" s="42" t="s">
        <v>9193</v>
      </c>
      <c r="E21442" t="b">
        <v>0</v>
      </c>
      <c r="F21442" s="42" t="s">
        <v>10906</v>
      </c>
    </row>
    <row r="21443" spans="1:6" x14ac:dyDescent="0.2">
      <c r="A21443" s="42" t="s">
        <v>6126</v>
      </c>
      <c r="B21443" s="42" t="s">
        <v>8462</v>
      </c>
      <c r="C21443">
        <v>2015</v>
      </c>
      <c r="D21443" s="42" t="s">
        <v>8530</v>
      </c>
      <c r="E21443" t="b">
        <v>0</v>
      </c>
      <c r="F21443" s="42" t="s">
        <v>10906</v>
      </c>
    </row>
    <row r="21444" spans="1:6" x14ac:dyDescent="0.2">
      <c r="A21444" s="42" t="s">
        <v>6126</v>
      </c>
      <c r="B21444" s="42" t="s">
        <v>8462</v>
      </c>
      <c r="C21444">
        <v>2016</v>
      </c>
      <c r="D21444" s="42" t="s">
        <v>10377</v>
      </c>
      <c r="E21444" t="b">
        <v>0</v>
      </c>
      <c r="F21444" s="42" t="s">
        <v>10906</v>
      </c>
    </row>
    <row r="21445" spans="1:6" x14ac:dyDescent="0.2">
      <c r="A21445" s="42" t="s">
        <v>6126</v>
      </c>
      <c r="B21445" s="42" t="s">
        <v>8462</v>
      </c>
      <c r="C21445">
        <v>2017</v>
      </c>
      <c r="D21445" s="42" t="s">
        <v>8672</v>
      </c>
      <c r="E21445" t="b">
        <v>0</v>
      </c>
      <c r="F21445" s="42" t="s">
        <v>10906</v>
      </c>
    </row>
    <row r="21446" spans="1:6" x14ac:dyDescent="0.2">
      <c r="A21446" s="42" t="s">
        <v>6126</v>
      </c>
      <c r="B21446" s="42" t="s">
        <v>8462</v>
      </c>
      <c r="C21446">
        <v>2018</v>
      </c>
      <c r="D21446" s="42" t="s">
        <v>9101</v>
      </c>
      <c r="E21446" t="b">
        <v>0</v>
      </c>
      <c r="F21446" s="42" t="s">
        <v>10906</v>
      </c>
    </row>
    <row r="21447" spans="1:6" x14ac:dyDescent="0.2">
      <c r="A21447" s="42" t="s">
        <v>6126</v>
      </c>
      <c r="B21447" s="42" t="s">
        <v>8462</v>
      </c>
      <c r="C21447">
        <v>2019</v>
      </c>
      <c r="D21447" s="42" t="s">
        <v>9136</v>
      </c>
      <c r="E21447" t="b">
        <v>0</v>
      </c>
      <c r="F21447" s="42" t="s">
        <v>10906</v>
      </c>
    </row>
    <row r="21448" spans="1:6" x14ac:dyDescent="0.2">
      <c r="A21448" s="42" t="s">
        <v>6126</v>
      </c>
      <c r="B21448" s="42" t="s">
        <v>8464</v>
      </c>
      <c r="C21448">
        <v>2013</v>
      </c>
      <c r="D21448" s="42" t="s">
        <v>9171</v>
      </c>
      <c r="E21448" t="b">
        <v>0</v>
      </c>
      <c r="F21448" s="42" t="s">
        <v>10906</v>
      </c>
    </row>
    <row r="21449" spans="1:6" x14ac:dyDescent="0.2">
      <c r="A21449" s="42" t="s">
        <v>6126</v>
      </c>
      <c r="B21449" s="42" t="s">
        <v>8464</v>
      </c>
      <c r="C21449">
        <v>2014</v>
      </c>
      <c r="D21449" s="42" t="s">
        <v>9172</v>
      </c>
      <c r="E21449" t="b">
        <v>0</v>
      </c>
      <c r="F21449" s="42" t="s">
        <v>10906</v>
      </c>
    </row>
    <row r="21450" spans="1:6" x14ac:dyDescent="0.2">
      <c r="A21450" s="42" t="s">
        <v>6126</v>
      </c>
      <c r="B21450" s="42" t="s">
        <v>8464</v>
      </c>
      <c r="C21450">
        <v>2015</v>
      </c>
      <c r="D21450" s="42" t="s">
        <v>9168</v>
      </c>
      <c r="E21450" t="b">
        <v>0</v>
      </c>
      <c r="F21450" s="42" t="s">
        <v>10906</v>
      </c>
    </row>
    <row r="21451" spans="1:6" x14ac:dyDescent="0.2">
      <c r="A21451" s="42" t="s">
        <v>6126</v>
      </c>
      <c r="B21451" s="42" t="s">
        <v>8464</v>
      </c>
      <c r="C21451">
        <v>2016</v>
      </c>
      <c r="D21451" s="42" t="s">
        <v>9135</v>
      </c>
      <c r="E21451" t="b">
        <v>0</v>
      </c>
      <c r="F21451" s="42" t="s">
        <v>10906</v>
      </c>
    </row>
    <row r="21452" spans="1:6" x14ac:dyDescent="0.2">
      <c r="A21452" s="42" t="s">
        <v>6126</v>
      </c>
      <c r="B21452" s="42" t="s">
        <v>8464</v>
      </c>
      <c r="C21452">
        <v>2017</v>
      </c>
      <c r="D21452" s="42" t="s">
        <v>8594</v>
      </c>
      <c r="E21452" t="b">
        <v>0</v>
      </c>
      <c r="F21452" s="42" t="s">
        <v>10906</v>
      </c>
    </row>
    <row r="21453" spans="1:6" x14ac:dyDescent="0.2">
      <c r="A21453" s="42" t="s">
        <v>6126</v>
      </c>
      <c r="B21453" s="42" t="s">
        <v>8464</v>
      </c>
      <c r="C21453">
        <v>2018</v>
      </c>
      <c r="D21453" s="42" t="s">
        <v>9125</v>
      </c>
      <c r="E21453" t="b">
        <v>0</v>
      </c>
      <c r="F21453" s="42" t="s">
        <v>10906</v>
      </c>
    </row>
    <row r="21454" spans="1:6" x14ac:dyDescent="0.2">
      <c r="A21454" s="42" t="s">
        <v>6126</v>
      </c>
      <c r="B21454" s="42" t="s">
        <v>8464</v>
      </c>
      <c r="C21454">
        <v>2019</v>
      </c>
      <c r="D21454" s="42" t="s">
        <v>8552</v>
      </c>
      <c r="E21454" t="b">
        <v>0</v>
      </c>
      <c r="F21454" s="42" t="s">
        <v>10906</v>
      </c>
    </row>
    <row r="21455" spans="1:6" x14ac:dyDescent="0.2">
      <c r="A21455" s="42" t="s">
        <v>6128</v>
      </c>
      <c r="B21455" s="42" t="s">
        <v>8454</v>
      </c>
      <c r="C21455">
        <v>2011</v>
      </c>
      <c r="D21455" s="42" t="s">
        <v>8496</v>
      </c>
      <c r="E21455" t="b">
        <v>0</v>
      </c>
      <c r="F21455" s="42" t="s">
        <v>11079</v>
      </c>
    </row>
    <row r="21456" spans="1:6" x14ac:dyDescent="0.2">
      <c r="A21456" s="42" t="s">
        <v>6128</v>
      </c>
      <c r="B21456" s="42" t="s">
        <v>8454</v>
      </c>
      <c r="C21456">
        <v>2012</v>
      </c>
      <c r="D21456" s="42" t="s">
        <v>8496</v>
      </c>
      <c r="E21456" t="b">
        <v>0</v>
      </c>
      <c r="F21456" s="42" t="s">
        <v>11079</v>
      </c>
    </row>
    <row r="21457" spans="1:6" x14ac:dyDescent="0.2">
      <c r="A21457" s="42" t="s">
        <v>6128</v>
      </c>
      <c r="B21457" s="42" t="s">
        <v>8454</v>
      </c>
      <c r="C21457">
        <v>2013</v>
      </c>
      <c r="D21457" s="42" t="s">
        <v>8496</v>
      </c>
      <c r="E21457" t="b">
        <v>0</v>
      </c>
      <c r="F21457" s="42" t="s">
        <v>11079</v>
      </c>
    </row>
    <row r="21458" spans="1:6" x14ac:dyDescent="0.2">
      <c r="A21458" s="42" t="s">
        <v>6128</v>
      </c>
      <c r="B21458" s="42" t="s">
        <v>8454</v>
      </c>
      <c r="C21458">
        <v>2014</v>
      </c>
      <c r="D21458" s="42" t="s">
        <v>8496</v>
      </c>
      <c r="E21458" t="b">
        <v>0</v>
      </c>
      <c r="F21458" s="42" t="s">
        <v>11079</v>
      </c>
    </row>
    <row r="21459" spans="1:6" x14ac:dyDescent="0.2">
      <c r="A21459" s="42" t="s">
        <v>6128</v>
      </c>
      <c r="B21459" s="42" t="s">
        <v>8454</v>
      </c>
      <c r="C21459">
        <v>2015</v>
      </c>
      <c r="D21459" s="42" t="s">
        <v>8496</v>
      </c>
      <c r="E21459" t="b">
        <v>0</v>
      </c>
      <c r="F21459" s="42" t="s">
        <v>11079</v>
      </c>
    </row>
    <row r="21460" spans="1:6" x14ac:dyDescent="0.2">
      <c r="A21460" s="42" t="s">
        <v>6128</v>
      </c>
      <c r="B21460" s="42" t="s">
        <v>8454</v>
      </c>
      <c r="C21460">
        <v>2016</v>
      </c>
      <c r="D21460" s="42" t="s">
        <v>8496</v>
      </c>
      <c r="E21460" t="b">
        <v>0</v>
      </c>
      <c r="F21460" s="42" t="s">
        <v>11079</v>
      </c>
    </row>
    <row r="21461" spans="1:6" x14ac:dyDescent="0.2">
      <c r="A21461" s="42" t="s">
        <v>6128</v>
      </c>
      <c r="B21461" s="42" t="s">
        <v>8454</v>
      </c>
      <c r="C21461">
        <v>2017</v>
      </c>
      <c r="D21461" s="42" t="s">
        <v>8496</v>
      </c>
      <c r="E21461" t="b">
        <v>0</v>
      </c>
      <c r="F21461" s="42" t="s">
        <v>11079</v>
      </c>
    </row>
    <row r="21462" spans="1:6" x14ac:dyDescent="0.2">
      <c r="A21462" s="42" t="s">
        <v>6128</v>
      </c>
      <c r="B21462" s="42" t="s">
        <v>8462</v>
      </c>
      <c r="C21462">
        <v>2011</v>
      </c>
      <c r="D21462" s="42" t="s">
        <v>8496</v>
      </c>
      <c r="E21462" t="b">
        <v>0</v>
      </c>
      <c r="F21462" s="42" t="s">
        <v>11079</v>
      </c>
    </row>
    <row r="21463" spans="1:6" x14ac:dyDescent="0.2">
      <c r="A21463" s="42" t="s">
        <v>6128</v>
      </c>
      <c r="B21463" s="42" t="s">
        <v>8462</v>
      </c>
      <c r="C21463">
        <v>2012</v>
      </c>
      <c r="D21463" s="42" t="s">
        <v>8496</v>
      </c>
      <c r="E21463" t="b">
        <v>0</v>
      </c>
      <c r="F21463" s="42" t="s">
        <v>11079</v>
      </c>
    </row>
    <row r="21464" spans="1:6" x14ac:dyDescent="0.2">
      <c r="A21464" s="42" t="s">
        <v>6128</v>
      </c>
      <c r="B21464" s="42" t="s">
        <v>8462</v>
      </c>
      <c r="C21464">
        <v>2013</v>
      </c>
      <c r="D21464" s="42" t="s">
        <v>8496</v>
      </c>
      <c r="E21464" t="b">
        <v>0</v>
      </c>
      <c r="F21464" s="42" t="s">
        <v>11079</v>
      </c>
    </row>
    <row r="21465" spans="1:6" x14ac:dyDescent="0.2">
      <c r="A21465" s="42" t="s">
        <v>6128</v>
      </c>
      <c r="B21465" s="42" t="s">
        <v>8462</v>
      </c>
      <c r="C21465">
        <v>2014</v>
      </c>
      <c r="D21465" s="42" t="s">
        <v>8496</v>
      </c>
      <c r="E21465" t="b">
        <v>0</v>
      </c>
      <c r="F21465" s="42" t="s">
        <v>11079</v>
      </c>
    </row>
    <row r="21466" spans="1:6" x14ac:dyDescent="0.2">
      <c r="A21466" s="42" t="s">
        <v>6128</v>
      </c>
      <c r="B21466" s="42" t="s">
        <v>8462</v>
      </c>
      <c r="C21466">
        <v>2015</v>
      </c>
      <c r="D21466" s="42" t="s">
        <v>8496</v>
      </c>
      <c r="E21466" t="b">
        <v>0</v>
      </c>
      <c r="F21466" s="42" t="s">
        <v>11079</v>
      </c>
    </row>
    <row r="21467" spans="1:6" x14ac:dyDescent="0.2">
      <c r="A21467" s="42" t="s">
        <v>6128</v>
      </c>
      <c r="B21467" s="42" t="s">
        <v>8462</v>
      </c>
      <c r="C21467">
        <v>2016</v>
      </c>
      <c r="D21467" s="42" t="s">
        <v>8496</v>
      </c>
      <c r="E21467" t="b">
        <v>0</v>
      </c>
      <c r="F21467" s="42" t="s">
        <v>11079</v>
      </c>
    </row>
    <row r="21468" spans="1:6" x14ac:dyDescent="0.2">
      <c r="A21468" s="42" t="s">
        <v>6128</v>
      </c>
      <c r="B21468" s="42" t="s">
        <v>8462</v>
      </c>
      <c r="C21468">
        <v>2017</v>
      </c>
      <c r="D21468" s="42" t="s">
        <v>8496</v>
      </c>
      <c r="E21468" t="b">
        <v>0</v>
      </c>
      <c r="F21468" s="42" t="s">
        <v>11079</v>
      </c>
    </row>
    <row r="21469" spans="1:6" x14ac:dyDescent="0.2">
      <c r="A21469" s="42" t="s">
        <v>6128</v>
      </c>
      <c r="B21469" s="42" t="s">
        <v>8464</v>
      </c>
      <c r="C21469">
        <v>2011</v>
      </c>
      <c r="D21469" s="42" t="s">
        <v>8496</v>
      </c>
      <c r="E21469" t="b">
        <v>0</v>
      </c>
      <c r="F21469" s="42" t="s">
        <v>11079</v>
      </c>
    </row>
    <row r="21470" spans="1:6" x14ac:dyDescent="0.2">
      <c r="A21470" s="42" t="s">
        <v>6128</v>
      </c>
      <c r="B21470" s="42" t="s">
        <v>8464</v>
      </c>
      <c r="C21470">
        <v>2012</v>
      </c>
      <c r="D21470" s="42" t="s">
        <v>8496</v>
      </c>
      <c r="E21470" t="b">
        <v>0</v>
      </c>
      <c r="F21470" s="42" t="s">
        <v>11079</v>
      </c>
    </row>
    <row r="21471" spans="1:6" x14ac:dyDescent="0.2">
      <c r="A21471" s="42" t="s">
        <v>6128</v>
      </c>
      <c r="B21471" s="42" t="s">
        <v>8464</v>
      </c>
      <c r="C21471">
        <v>2013</v>
      </c>
      <c r="D21471" s="42" t="s">
        <v>8496</v>
      </c>
      <c r="E21471" t="b">
        <v>0</v>
      </c>
      <c r="F21471" s="42" t="s">
        <v>11079</v>
      </c>
    </row>
    <row r="21472" spans="1:6" x14ac:dyDescent="0.2">
      <c r="A21472" s="42" t="s">
        <v>6128</v>
      </c>
      <c r="B21472" s="42" t="s">
        <v>8464</v>
      </c>
      <c r="C21472">
        <v>2014</v>
      </c>
      <c r="D21472" s="42" t="s">
        <v>8496</v>
      </c>
      <c r="E21472" t="b">
        <v>0</v>
      </c>
      <c r="F21472" s="42" t="s">
        <v>11079</v>
      </c>
    </row>
    <row r="21473" spans="1:6" x14ac:dyDescent="0.2">
      <c r="A21473" s="42" t="s">
        <v>6128</v>
      </c>
      <c r="B21473" s="42" t="s">
        <v>8464</v>
      </c>
      <c r="C21473">
        <v>2015</v>
      </c>
      <c r="D21473" s="42" t="s">
        <v>8496</v>
      </c>
      <c r="E21473" t="b">
        <v>0</v>
      </c>
      <c r="F21473" s="42" t="s">
        <v>11079</v>
      </c>
    </row>
    <row r="21474" spans="1:6" x14ac:dyDescent="0.2">
      <c r="A21474" s="42" t="s">
        <v>6128</v>
      </c>
      <c r="B21474" s="42" t="s">
        <v>8464</v>
      </c>
      <c r="C21474">
        <v>2016</v>
      </c>
      <c r="D21474" s="42" t="s">
        <v>8496</v>
      </c>
      <c r="E21474" t="b">
        <v>0</v>
      </c>
      <c r="F21474" s="42" t="s">
        <v>11079</v>
      </c>
    </row>
    <row r="21475" spans="1:6" x14ac:dyDescent="0.2">
      <c r="A21475" s="42" t="s">
        <v>6128</v>
      </c>
      <c r="B21475" s="42" t="s">
        <v>8464</v>
      </c>
      <c r="C21475">
        <v>2017</v>
      </c>
      <c r="D21475" s="42" t="s">
        <v>8496</v>
      </c>
      <c r="E21475" t="b">
        <v>0</v>
      </c>
      <c r="F21475" s="42" t="s">
        <v>11079</v>
      </c>
    </row>
    <row r="21476" spans="1:6" x14ac:dyDescent="0.2">
      <c r="A21476" s="42" t="s">
        <v>6130</v>
      </c>
      <c r="B21476" s="42" t="s">
        <v>8454</v>
      </c>
      <c r="C21476">
        <v>2013</v>
      </c>
      <c r="D21476" s="42" t="s">
        <v>9206</v>
      </c>
      <c r="E21476" t="b">
        <v>0</v>
      </c>
      <c r="F21476" s="42" t="s">
        <v>10906</v>
      </c>
    </row>
    <row r="21477" spans="1:6" x14ac:dyDescent="0.2">
      <c r="A21477" s="42" t="s">
        <v>6130</v>
      </c>
      <c r="B21477" s="42" t="s">
        <v>8454</v>
      </c>
      <c r="C21477">
        <v>2014</v>
      </c>
      <c r="D21477" s="42" t="s">
        <v>9193</v>
      </c>
      <c r="E21477" t="b">
        <v>0</v>
      </c>
      <c r="F21477" s="42" t="s">
        <v>10906</v>
      </c>
    </row>
    <row r="21478" spans="1:6" x14ac:dyDescent="0.2">
      <c r="A21478" s="42" t="s">
        <v>6130</v>
      </c>
      <c r="B21478" s="42" t="s">
        <v>8454</v>
      </c>
      <c r="C21478">
        <v>2015</v>
      </c>
      <c r="D21478" s="42" t="s">
        <v>9001</v>
      </c>
      <c r="E21478" t="b">
        <v>0</v>
      </c>
      <c r="F21478" s="42" t="s">
        <v>10906</v>
      </c>
    </row>
    <row r="21479" spans="1:6" x14ac:dyDescent="0.2">
      <c r="A21479" s="42" t="s">
        <v>6130</v>
      </c>
      <c r="B21479" s="42" t="s">
        <v>8454</v>
      </c>
      <c r="C21479">
        <v>2016</v>
      </c>
      <c r="D21479" s="42" t="s">
        <v>10377</v>
      </c>
      <c r="E21479" t="b">
        <v>0</v>
      </c>
      <c r="F21479" s="42" t="s">
        <v>10906</v>
      </c>
    </row>
    <row r="21480" spans="1:6" x14ac:dyDescent="0.2">
      <c r="A21480" s="42" t="s">
        <v>6130</v>
      </c>
      <c r="B21480" s="42" t="s">
        <v>8454</v>
      </c>
      <c r="C21480">
        <v>2017</v>
      </c>
      <c r="D21480" s="42" t="s">
        <v>8672</v>
      </c>
      <c r="E21480" t="b">
        <v>0</v>
      </c>
      <c r="F21480" s="42" t="s">
        <v>10906</v>
      </c>
    </row>
    <row r="21481" spans="1:6" x14ac:dyDescent="0.2">
      <c r="A21481" s="42" t="s">
        <v>6130</v>
      </c>
      <c r="B21481" s="42" t="s">
        <v>8454</v>
      </c>
      <c r="C21481">
        <v>2018</v>
      </c>
      <c r="D21481" s="42" t="s">
        <v>9101</v>
      </c>
      <c r="E21481" t="b">
        <v>0</v>
      </c>
      <c r="F21481" s="42" t="s">
        <v>10906</v>
      </c>
    </row>
    <row r="21482" spans="1:6" x14ac:dyDescent="0.2">
      <c r="A21482" s="42" t="s">
        <v>6130</v>
      </c>
      <c r="B21482" s="42" t="s">
        <v>8454</v>
      </c>
      <c r="C21482">
        <v>2019</v>
      </c>
      <c r="D21482" s="42" t="s">
        <v>9006</v>
      </c>
      <c r="E21482" t="b">
        <v>0</v>
      </c>
      <c r="F21482" s="42" t="s">
        <v>10906</v>
      </c>
    </row>
    <row r="21483" spans="1:6" x14ac:dyDescent="0.2">
      <c r="A21483" s="42" t="s">
        <v>6130</v>
      </c>
      <c r="B21483" s="42" t="s">
        <v>8462</v>
      </c>
      <c r="C21483">
        <v>2013</v>
      </c>
      <c r="D21483" s="42" t="s">
        <v>8513</v>
      </c>
      <c r="E21483" t="b">
        <v>0</v>
      </c>
      <c r="F21483" s="42" t="s">
        <v>10906</v>
      </c>
    </row>
    <row r="21484" spans="1:6" x14ac:dyDescent="0.2">
      <c r="A21484" s="42" t="s">
        <v>6130</v>
      </c>
      <c r="B21484" s="42" t="s">
        <v>8462</v>
      </c>
      <c r="C21484">
        <v>2014</v>
      </c>
      <c r="D21484" s="42" t="s">
        <v>9193</v>
      </c>
      <c r="E21484" t="b">
        <v>0</v>
      </c>
      <c r="F21484" s="42" t="s">
        <v>10906</v>
      </c>
    </row>
    <row r="21485" spans="1:6" x14ac:dyDescent="0.2">
      <c r="A21485" s="42" t="s">
        <v>6130</v>
      </c>
      <c r="B21485" s="42" t="s">
        <v>8462</v>
      </c>
      <c r="C21485">
        <v>2015</v>
      </c>
      <c r="D21485" s="42" t="s">
        <v>8530</v>
      </c>
      <c r="E21485" t="b">
        <v>0</v>
      </c>
      <c r="F21485" s="42" t="s">
        <v>10906</v>
      </c>
    </row>
    <row r="21486" spans="1:6" x14ac:dyDescent="0.2">
      <c r="A21486" s="42" t="s">
        <v>6130</v>
      </c>
      <c r="B21486" s="42" t="s">
        <v>8462</v>
      </c>
      <c r="C21486">
        <v>2016</v>
      </c>
      <c r="D21486" s="42" t="s">
        <v>10377</v>
      </c>
      <c r="E21486" t="b">
        <v>0</v>
      </c>
      <c r="F21486" s="42" t="s">
        <v>10906</v>
      </c>
    </row>
    <row r="21487" spans="1:6" x14ac:dyDescent="0.2">
      <c r="A21487" s="42" t="s">
        <v>6130</v>
      </c>
      <c r="B21487" s="42" t="s">
        <v>8462</v>
      </c>
      <c r="C21487">
        <v>2017</v>
      </c>
      <c r="D21487" s="42" t="s">
        <v>8672</v>
      </c>
      <c r="E21487" t="b">
        <v>0</v>
      </c>
      <c r="F21487" s="42" t="s">
        <v>10906</v>
      </c>
    </row>
    <row r="21488" spans="1:6" x14ac:dyDescent="0.2">
      <c r="A21488" s="42" t="s">
        <v>6130</v>
      </c>
      <c r="B21488" s="42" t="s">
        <v>8462</v>
      </c>
      <c r="C21488">
        <v>2018</v>
      </c>
      <c r="D21488" s="42" t="s">
        <v>9101</v>
      </c>
      <c r="E21488" t="b">
        <v>0</v>
      </c>
      <c r="F21488" s="42" t="s">
        <v>10906</v>
      </c>
    </row>
    <row r="21489" spans="1:6" x14ac:dyDescent="0.2">
      <c r="A21489" s="42" t="s">
        <v>6130</v>
      </c>
      <c r="B21489" s="42" t="s">
        <v>8462</v>
      </c>
      <c r="C21489">
        <v>2019</v>
      </c>
      <c r="D21489" s="42" t="s">
        <v>9136</v>
      </c>
      <c r="E21489" t="b">
        <v>0</v>
      </c>
      <c r="F21489" s="42" t="s">
        <v>10906</v>
      </c>
    </row>
    <row r="21490" spans="1:6" x14ac:dyDescent="0.2">
      <c r="A21490" s="42" t="s">
        <v>6130</v>
      </c>
      <c r="B21490" s="42" t="s">
        <v>8464</v>
      </c>
      <c r="C21490">
        <v>2013</v>
      </c>
      <c r="D21490" s="42" t="s">
        <v>9171</v>
      </c>
      <c r="E21490" t="b">
        <v>0</v>
      </c>
      <c r="F21490" s="42" t="s">
        <v>10906</v>
      </c>
    </row>
    <row r="21491" spans="1:6" x14ac:dyDescent="0.2">
      <c r="A21491" s="42" t="s">
        <v>6130</v>
      </c>
      <c r="B21491" s="42" t="s">
        <v>8464</v>
      </c>
      <c r="C21491">
        <v>2014</v>
      </c>
      <c r="D21491" s="42" t="s">
        <v>9172</v>
      </c>
      <c r="E21491" t="b">
        <v>0</v>
      </c>
      <c r="F21491" s="42" t="s">
        <v>10906</v>
      </c>
    </row>
    <row r="21492" spans="1:6" x14ac:dyDescent="0.2">
      <c r="A21492" s="42" t="s">
        <v>6130</v>
      </c>
      <c r="B21492" s="42" t="s">
        <v>8464</v>
      </c>
      <c r="C21492">
        <v>2015</v>
      </c>
      <c r="D21492" s="42" t="s">
        <v>9168</v>
      </c>
      <c r="E21492" t="b">
        <v>0</v>
      </c>
      <c r="F21492" s="42" t="s">
        <v>10906</v>
      </c>
    </row>
    <row r="21493" spans="1:6" x14ac:dyDescent="0.2">
      <c r="A21493" s="42" t="s">
        <v>6130</v>
      </c>
      <c r="B21493" s="42" t="s">
        <v>8464</v>
      </c>
      <c r="C21493">
        <v>2016</v>
      </c>
      <c r="D21493" s="42" t="s">
        <v>9135</v>
      </c>
      <c r="E21493" t="b">
        <v>0</v>
      </c>
      <c r="F21493" s="42" t="s">
        <v>10906</v>
      </c>
    </row>
    <row r="21494" spans="1:6" x14ac:dyDescent="0.2">
      <c r="A21494" s="42" t="s">
        <v>6130</v>
      </c>
      <c r="B21494" s="42" t="s">
        <v>8464</v>
      </c>
      <c r="C21494">
        <v>2017</v>
      </c>
      <c r="D21494" s="42" t="s">
        <v>8594</v>
      </c>
      <c r="E21494" t="b">
        <v>0</v>
      </c>
      <c r="F21494" s="42" t="s">
        <v>10906</v>
      </c>
    </row>
    <row r="21495" spans="1:6" x14ac:dyDescent="0.2">
      <c r="A21495" s="42" t="s">
        <v>6130</v>
      </c>
      <c r="B21495" s="42" t="s">
        <v>8464</v>
      </c>
      <c r="C21495">
        <v>2018</v>
      </c>
      <c r="D21495" s="42" t="s">
        <v>9125</v>
      </c>
      <c r="E21495" t="b">
        <v>0</v>
      </c>
      <c r="F21495" s="42" t="s">
        <v>10906</v>
      </c>
    </row>
    <row r="21496" spans="1:6" x14ac:dyDescent="0.2">
      <c r="A21496" s="42" t="s">
        <v>6130</v>
      </c>
      <c r="B21496" s="42" t="s">
        <v>8464</v>
      </c>
      <c r="C21496">
        <v>2019</v>
      </c>
      <c r="D21496" s="42" t="s">
        <v>8552</v>
      </c>
      <c r="E21496" t="b">
        <v>0</v>
      </c>
      <c r="F21496" s="42" t="s">
        <v>10906</v>
      </c>
    </row>
    <row r="21497" spans="1:6" x14ac:dyDescent="0.2">
      <c r="A21497" s="42" t="s">
        <v>6134</v>
      </c>
      <c r="B21497" s="42" t="s">
        <v>8454</v>
      </c>
      <c r="C21497">
        <v>2013</v>
      </c>
      <c r="D21497" s="42" t="s">
        <v>8529</v>
      </c>
      <c r="E21497" t="b">
        <v>0</v>
      </c>
      <c r="F21497" s="42" t="s">
        <v>10901</v>
      </c>
    </row>
    <row r="21498" spans="1:6" x14ac:dyDescent="0.2">
      <c r="A21498" s="42" t="s">
        <v>6134</v>
      </c>
      <c r="B21498" s="42" t="s">
        <v>8454</v>
      </c>
      <c r="C21498">
        <v>2014</v>
      </c>
      <c r="D21498" s="42" t="s">
        <v>9495</v>
      </c>
      <c r="E21498" t="b">
        <v>0</v>
      </c>
      <c r="F21498" s="42" t="s">
        <v>10901</v>
      </c>
    </row>
    <row r="21499" spans="1:6" x14ac:dyDescent="0.2">
      <c r="A21499" s="42" t="s">
        <v>6134</v>
      </c>
      <c r="B21499" s="42" t="s">
        <v>8454</v>
      </c>
      <c r="C21499">
        <v>2015</v>
      </c>
      <c r="D21499" s="42" t="s">
        <v>9207</v>
      </c>
      <c r="E21499" t="b">
        <v>0</v>
      </c>
      <c r="F21499" s="42" t="s">
        <v>10901</v>
      </c>
    </row>
    <row r="21500" spans="1:6" x14ac:dyDescent="0.2">
      <c r="A21500" s="42" t="s">
        <v>6134</v>
      </c>
      <c r="B21500" s="42" t="s">
        <v>8454</v>
      </c>
      <c r="C21500">
        <v>2016</v>
      </c>
      <c r="D21500" s="42" t="s">
        <v>8550</v>
      </c>
      <c r="E21500" t="b">
        <v>0</v>
      </c>
      <c r="F21500" s="42" t="s">
        <v>10901</v>
      </c>
    </row>
    <row r="21501" spans="1:6" x14ac:dyDescent="0.2">
      <c r="A21501" s="42" t="s">
        <v>6134</v>
      </c>
      <c r="B21501" s="42" t="s">
        <v>8454</v>
      </c>
      <c r="C21501">
        <v>2017</v>
      </c>
      <c r="D21501" s="42" t="s">
        <v>9035</v>
      </c>
      <c r="E21501" t="b">
        <v>0</v>
      </c>
      <c r="F21501" s="42" t="s">
        <v>10901</v>
      </c>
    </row>
    <row r="21502" spans="1:6" x14ac:dyDescent="0.2">
      <c r="A21502" s="42" t="s">
        <v>6134</v>
      </c>
      <c r="B21502" s="42" t="s">
        <v>8454</v>
      </c>
      <c r="C21502">
        <v>2018</v>
      </c>
      <c r="D21502" s="42" t="s">
        <v>10813</v>
      </c>
      <c r="E21502" t="b">
        <v>0</v>
      </c>
      <c r="F21502" s="42" t="s">
        <v>10901</v>
      </c>
    </row>
    <row r="21503" spans="1:6" x14ac:dyDescent="0.2">
      <c r="A21503" s="42" t="s">
        <v>6134</v>
      </c>
      <c r="B21503" s="42" t="s">
        <v>8454</v>
      </c>
      <c r="C21503">
        <v>2019</v>
      </c>
      <c r="D21503" s="42" t="s">
        <v>9548</v>
      </c>
      <c r="E21503" t="b">
        <v>0</v>
      </c>
      <c r="F21503" s="42" t="s">
        <v>10901</v>
      </c>
    </row>
    <row r="21504" spans="1:6" x14ac:dyDescent="0.2">
      <c r="A21504" s="42" t="s">
        <v>6134</v>
      </c>
      <c r="B21504" s="42" t="s">
        <v>8462</v>
      </c>
      <c r="C21504">
        <v>2013</v>
      </c>
      <c r="D21504" s="42" t="s">
        <v>8987</v>
      </c>
      <c r="E21504" t="b">
        <v>0</v>
      </c>
      <c r="F21504" s="42" t="s">
        <v>10901</v>
      </c>
    </row>
    <row r="21505" spans="1:6" x14ac:dyDescent="0.2">
      <c r="A21505" s="42" t="s">
        <v>6134</v>
      </c>
      <c r="B21505" s="42" t="s">
        <v>8462</v>
      </c>
      <c r="C21505">
        <v>2014</v>
      </c>
      <c r="D21505" s="42" t="s">
        <v>9229</v>
      </c>
      <c r="E21505" t="b">
        <v>0</v>
      </c>
      <c r="F21505" s="42" t="s">
        <v>10901</v>
      </c>
    </row>
    <row r="21506" spans="1:6" x14ac:dyDescent="0.2">
      <c r="A21506" s="42" t="s">
        <v>6134</v>
      </c>
      <c r="B21506" s="42" t="s">
        <v>8462</v>
      </c>
      <c r="C21506">
        <v>2015</v>
      </c>
      <c r="D21506" s="42" t="s">
        <v>8771</v>
      </c>
      <c r="E21506" t="b">
        <v>0</v>
      </c>
      <c r="F21506" s="42" t="s">
        <v>10901</v>
      </c>
    </row>
    <row r="21507" spans="1:6" x14ac:dyDescent="0.2">
      <c r="A21507" s="42" t="s">
        <v>6134</v>
      </c>
      <c r="B21507" s="42" t="s">
        <v>8462</v>
      </c>
      <c r="C21507">
        <v>2016</v>
      </c>
      <c r="D21507" s="42" t="s">
        <v>8632</v>
      </c>
      <c r="E21507" t="b">
        <v>0</v>
      </c>
      <c r="F21507" s="42" t="s">
        <v>10901</v>
      </c>
    </row>
    <row r="21508" spans="1:6" x14ac:dyDescent="0.2">
      <c r="A21508" s="42" t="s">
        <v>6134</v>
      </c>
      <c r="B21508" s="42" t="s">
        <v>8462</v>
      </c>
      <c r="C21508">
        <v>2017</v>
      </c>
      <c r="D21508" s="42" t="s">
        <v>9043</v>
      </c>
      <c r="E21508" t="b">
        <v>0</v>
      </c>
      <c r="F21508" s="42" t="s">
        <v>10901</v>
      </c>
    </row>
    <row r="21509" spans="1:6" x14ac:dyDescent="0.2">
      <c r="A21509" s="42" t="s">
        <v>6134</v>
      </c>
      <c r="B21509" s="42" t="s">
        <v>8462</v>
      </c>
      <c r="C21509">
        <v>2018</v>
      </c>
      <c r="D21509" s="42" t="s">
        <v>10222</v>
      </c>
      <c r="E21509" t="b">
        <v>0</v>
      </c>
      <c r="F21509" s="42" t="s">
        <v>10901</v>
      </c>
    </row>
    <row r="21510" spans="1:6" x14ac:dyDescent="0.2">
      <c r="A21510" s="42" t="s">
        <v>6134</v>
      </c>
      <c r="B21510" s="42" t="s">
        <v>8462</v>
      </c>
      <c r="C21510">
        <v>2019</v>
      </c>
      <c r="D21510" s="42" t="s">
        <v>10902</v>
      </c>
      <c r="E21510" t="b">
        <v>0</v>
      </c>
      <c r="F21510" s="42" t="s">
        <v>10901</v>
      </c>
    </row>
    <row r="21511" spans="1:6" x14ac:dyDescent="0.2">
      <c r="A21511" s="42" t="s">
        <v>6134</v>
      </c>
      <c r="B21511" s="42" t="s">
        <v>8464</v>
      </c>
      <c r="C21511">
        <v>2013</v>
      </c>
      <c r="D21511" s="42" t="s">
        <v>8496</v>
      </c>
      <c r="E21511" t="b">
        <v>0</v>
      </c>
      <c r="F21511" s="42" t="s">
        <v>10901</v>
      </c>
    </row>
    <row r="21512" spans="1:6" x14ac:dyDescent="0.2">
      <c r="A21512" s="42" t="s">
        <v>6134</v>
      </c>
      <c r="B21512" s="42" t="s">
        <v>8464</v>
      </c>
      <c r="C21512">
        <v>2014</v>
      </c>
      <c r="D21512" s="42" t="s">
        <v>9013</v>
      </c>
      <c r="E21512" t="b">
        <v>0</v>
      </c>
      <c r="F21512" s="42" t="s">
        <v>10901</v>
      </c>
    </row>
    <row r="21513" spans="1:6" x14ac:dyDescent="0.2">
      <c r="A21513" s="42" t="s">
        <v>6134</v>
      </c>
      <c r="B21513" s="42" t="s">
        <v>8464</v>
      </c>
      <c r="C21513">
        <v>2015</v>
      </c>
      <c r="D21513" s="42" t="s">
        <v>8638</v>
      </c>
      <c r="E21513" t="b">
        <v>0</v>
      </c>
      <c r="F21513" s="42" t="s">
        <v>10901</v>
      </c>
    </row>
    <row r="21514" spans="1:6" x14ac:dyDescent="0.2">
      <c r="A21514" s="42" t="s">
        <v>6134</v>
      </c>
      <c r="B21514" s="42" t="s">
        <v>8464</v>
      </c>
      <c r="C21514">
        <v>2016</v>
      </c>
      <c r="D21514" s="42" t="s">
        <v>8687</v>
      </c>
      <c r="E21514" t="b">
        <v>0</v>
      </c>
      <c r="F21514" s="42" t="s">
        <v>10901</v>
      </c>
    </row>
    <row r="21515" spans="1:6" x14ac:dyDescent="0.2">
      <c r="A21515" s="42" t="s">
        <v>6134</v>
      </c>
      <c r="B21515" s="42" t="s">
        <v>8464</v>
      </c>
      <c r="C21515">
        <v>2017</v>
      </c>
      <c r="D21515" s="42" t="s">
        <v>8826</v>
      </c>
      <c r="E21515" t="b">
        <v>0</v>
      </c>
      <c r="F21515" s="42" t="s">
        <v>10901</v>
      </c>
    </row>
    <row r="21516" spans="1:6" x14ac:dyDescent="0.2">
      <c r="A21516" s="42" t="s">
        <v>6134</v>
      </c>
      <c r="B21516" s="42" t="s">
        <v>8464</v>
      </c>
      <c r="C21516">
        <v>2018</v>
      </c>
      <c r="D21516" s="42" t="s">
        <v>8513</v>
      </c>
      <c r="E21516" t="b">
        <v>0</v>
      </c>
      <c r="F21516" s="42" t="s">
        <v>10901</v>
      </c>
    </row>
    <row r="21517" spans="1:6" x14ac:dyDescent="0.2">
      <c r="A21517" s="42" t="s">
        <v>6134</v>
      </c>
      <c r="B21517" s="42" t="s">
        <v>8464</v>
      </c>
      <c r="C21517">
        <v>2019</v>
      </c>
      <c r="D21517" s="42" t="s">
        <v>8460</v>
      </c>
      <c r="E21517" t="b">
        <v>0</v>
      </c>
      <c r="F21517" s="42" t="s">
        <v>10901</v>
      </c>
    </row>
    <row r="21518" spans="1:6" x14ac:dyDescent="0.2">
      <c r="A21518" s="42" t="s">
        <v>6136</v>
      </c>
      <c r="B21518" s="42" t="s">
        <v>8454</v>
      </c>
      <c r="C21518">
        <v>2013</v>
      </c>
      <c r="D21518" s="42" t="s">
        <v>8496</v>
      </c>
      <c r="E21518" t="b">
        <v>0</v>
      </c>
      <c r="F21518" s="42" t="s">
        <v>11094</v>
      </c>
    </row>
    <row r="21519" spans="1:6" x14ac:dyDescent="0.2">
      <c r="A21519" s="42" t="s">
        <v>6136</v>
      </c>
      <c r="B21519" s="42" t="s">
        <v>8454</v>
      </c>
      <c r="C21519">
        <v>2014</v>
      </c>
      <c r="D21519" s="42" t="s">
        <v>8496</v>
      </c>
      <c r="E21519" t="b">
        <v>0</v>
      </c>
      <c r="F21519" s="42" t="s">
        <v>11094</v>
      </c>
    </row>
    <row r="21520" spans="1:6" x14ac:dyDescent="0.2">
      <c r="A21520" s="42" t="s">
        <v>6136</v>
      </c>
      <c r="B21520" s="42" t="s">
        <v>8454</v>
      </c>
      <c r="C21520">
        <v>2015</v>
      </c>
      <c r="D21520" s="42" t="s">
        <v>8680</v>
      </c>
      <c r="E21520" t="b">
        <v>0</v>
      </c>
      <c r="F21520" s="42" t="s">
        <v>11094</v>
      </c>
    </row>
    <row r="21521" spans="1:6" x14ac:dyDescent="0.2">
      <c r="A21521" s="42" t="s">
        <v>6136</v>
      </c>
      <c r="B21521" s="42" t="s">
        <v>8454</v>
      </c>
      <c r="C21521">
        <v>2016</v>
      </c>
      <c r="D21521" s="42" t="s">
        <v>8680</v>
      </c>
      <c r="E21521" t="b">
        <v>0</v>
      </c>
      <c r="F21521" s="42" t="s">
        <v>11094</v>
      </c>
    </row>
    <row r="21522" spans="1:6" x14ac:dyDescent="0.2">
      <c r="A21522" s="42" t="s">
        <v>6136</v>
      </c>
      <c r="B21522" s="42" t="s">
        <v>8454</v>
      </c>
      <c r="C21522">
        <v>2017</v>
      </c>
      <c r="D21522" s="42" t="s">
        <v>8496</v>
      </c>
      <c r="E21522" t="b">
        <v>0</v>
      </c>
      <c r="F21522" s="42" t="s">
        <v>11094</v>
      </c>
    </row>
    <row r="21523" spans="1:6" x14ac:dyDescent="0.2">
      <c r="A21523" s="42" t="s">
        <v>6136</v>
      </c>
      <c r="B21523" s="42" t="s">
        <v>8454</v>
      </c>
      <c r="C21523">
        <v>2018</v>
      </c>
      <c r="D21523" s="42" t="s">
        <v>8496</v>
      </c>
      <c r="E21523" t="b">
        <v>0</v>
      </c>
      <c r="F21523" s="42" t="s">
        <v>11094</v>
      </c>
    </row>
    <row r="21524" spans="1:6" x14ac:dyDescent="0.2">
      <c r="A21524" s="42" t="s">
        <v>6136</v>
      </c>
      <c r="B21524" s="42" t="s">
        <v>8454</v>
      </c>
      <c r="C21524">
        <v>2019</v>
      </c>
      <c r="D21524" s="42" t="s">
        <v>8496</v>
      </c>
      <c r="E21524" t="b">
        <v>0</v>
      </c>
      <c r="F21524" s="42" t="s">
        <v>11094</v>
      </c>
    </row>
    <row r="21525" spans="1:6" x14ac:dyDescent="0.2">
      <c r="A21525" s="42" t="s">
        <v>6136</v>
      </c>
      <c r="B21525" s="42" t="s">
        <v>8462</v>
      </c>
      <c r="C21525">
        <v>2013</v>
      </c>
      <c r="D21525" s="42" t="s">
        <v>8496</v>
      </c>
      <c r="E21525" t="b">
        <v>0</v>
      </c>
      <c r="F21525" s="42" t="s">
        <v>11094</v>
      </c>
    </row>
    <row r="21526" spans="1:6" x14ac:dyDescent="0.2">
      <c r="A21526" s="42" t="s">
        <v>6136</v>
      </c>
      <c r="B21526" s="42" t="s">
        <v>8462</v>
      </c>
      <c r="C21526">
        <v>2014</v>
      </c>
      <c r="D21526" s="42" t="s">
        <v>8496</v>
      </c>
      <c r="E21526" t="b">
        <v>0</v>
      </c>
      <c r="F21526" s="42" t="s">
        <v>11094</v>
      </c>
    </row>
    <row r="21527" spans="1:6" x14ac:dyDescent="0.2">
      <c r="A21527" s="42" t="s">
        <v>6136</v>
      </c>
      <c r="B21527" s="42" t="s">
        <v>8462</v>
      </c>
      <c r="C21527">
        <v>2015</v>
      </c>
      <c r="D21527" s="42" t="s">
        <v>8680</v>
      </c>
      <c r="E21527" t="b">
        <v>0</v>
      </c>
      <c r="F21527" s="42" t="s">
        <v>11094</v>
      </c>
    </row>
    <row r="21528" spans="1:6" x14ac:dyDescent="0.2">
      <c r="A21528" s="42" t="s">
        <v>6136</v>
      </c>
      <c r="B21528" s="42" t="s">
        <v>8462</v>
      </c>
      <c r="C21528">
        <v>2016</v>
      </c>
      <c r="D21528" s="42" t="s">
        <v>8680</v>
      </c>
      <c r="E21528" t="b">
        <v>0</v>
      </c>
      <c r="F21528" s="42" t="s">
        <v>11094</v>
      </c>
    </row>
    <row r="21529" spans="1:6" x14ac:dyDescent="0.2">
      <c r="A21529" s="42" t="s">
        <v>6136</v>
      </c>
      <c r="B21529" s="42" t="s">
        <v>8462</v>
      </c>
      <c r="C21529">
        <v>2017</v>
      </c>
      <c r="D21529" s="42" t="s">
        <v>8496</v>
      </c>
      <c r="E21529" t="b">
        <v>0</v>
      </c>
      <c r="F21529" s="42" t="s">
        <v>11094</v>
      </c>
    </row>
    <row r="21530" spans="1:6" x14ac:dyDescent="0.2">
      <c r="A21530" s="42" t="s">
        <v>6136</v>
      </c>
      <c r="B21530" s="42" t="s">
        <v>8462</v>
      </c>
      <c r="C21530">
        <v>2018</v>
      </c>
      <c r="D21530" s="42" t="s">
        <v>8496</v>
      </c>
      <c r="E21530" t="b">
        <v>0</v>
      </c>
      <c r="F21530" s="42" t="s">
        <v>11094</v>
      </c>
    </row>
    <row r="21531" spans="1:6" x14ac:dyDescent="0.2">
      <c r="A21531" s="42" t="s">
        <v>6136</v>
      </c>
      <c r="B21531" s="42" t="s">
        <v>8462</v>
      </c>
      <c r="C21531">
        <v>2019</v>
      </c>
      <c r="D21531" s="42" t="s">
        <v>8496</v>
      </c>
      <c r="E21531" t="b">
        <v>0</v>
      </c>
      <c r="F21531" s="42" t="s">
        <v>11094</v>
      </c>
    </row>
    <row r="21532" spans="1:6" x14ac:dyDescent="0.2">
      <c r="A21532" s="42" t="s">
        <v>6136</v>
      </c>
      <c r="B21532" s="42" t="s">
        <v>8464</v>
      </c>
      <c r="C21532">
        <v>2013</v>
      </c>
      <c r="D21532" s="42" t="s">
        <v>8496</v>
      </c>
      <c r="E21532" t="b">
        <v>0</v>
      </c>
      <c r="F21532" s="42" t="s">
        <v>11094</v>
      </c>
    </row>
    <row r="21533" spans="1:6" x14ac:dyDescent="0.2">
      <c r="A21533" s="42" t="s">
        <v>6136</v>
      </c>
      <c r="B21533" s="42" t="s">
        <v>8464</v>
      </c>
      <c r="C21533">
        <v>2014</v>
      </c>
      <c r="D21533" s="42" t="s">
        <v>8496</v>
      </c>
      <c r="E21533" t="b">
        <v>0</v>
      </c>
      <c r="F21533" s="42" t="s">
        <v>11094</v>
      </c>
    </row>
    <row r="21534" spans="1:6" x14ac:dyDescent="0.2">
      <c r="A21534" s="42" t="s">
        <v>6136</v>
      </c>
      <c r="B21534" s="42" t="s">
        <v>8464</v>
      </c>
      <c r="C21534">
        <v>2015</v>
      </c>
      <c r="D21534" s="42" t="s">
        <v>8496</v>
      </c>
      <c r="E21534" t="b">
        <v>0</v>
      </c>
      <c r="F21534" s="42" t="s">
        <v>11094</v>
      </c>
    </row>
    <row r="21535" spans="1:6" x14ac:dyDescent="0.2">
      <c r="A21535" s="42" t="s">
        <v>6136</v>
      </c>
      <c r="B21535" s="42" t="s">
        <v>8464</v>
      </c>
      <c r="C21535">
        <v>2016</v>
      </c>
      <c r="D21535" s="42" t="s">
        <v>8496</v>
      </c>
      <c r="E21535" t="b">
        <v>0</v>
      </c>
      <c r="F21535" s="42" t="s">
        <v>11094</v>
      </c>
    </row>
    <row r="21536" spans="1:6" x14ac:dyDescent="0.2">
      <c r="A21536" s="42" t="s">
        <v>6136</v>
      </c>
      <c r="B21536" s="42" t="s">
        <v>8464</v>
      </c>
      <c r="C21536">
        <v>2017</v>
      </c>
      <c r="D21536" s="42" t="s">
        <v>8496</v>
      </c>
      <c r="E21536" t="b">
        <v>0</v>
      </c>
      <c r="F21536" s="42" t="s">
        <v>11094</v>
      </c>
    </row>
    <row r="21537" spans="1:6" x14ac:dyDescent="0.2">
      <c r="A21537" s="42" t="s">
        <v>6136</v>
      </c>
      <c r="B21537" s="42" t="s">
        <v>8464</v>
      </c>
      <c r="C21537">
        <v>2018</v>
      </c>
      <c r="D21537" s="42" t="s">
        <v>8482</v>
      </c>
      <c r="E21537" t="b">
        <v>0</v>
      </c>
      <c r="F21537" s="42" t="s">
        <v>11094</v>
      </c>
    </row>
    <row r="21538" spans="1:6" x14ac:dyDescent="0.2">
      <c r="A21538" s="42" t="s">
        <v>6136</v>
      </c>
      <c r="B21538" s="42" t="s">
        <v>8464</v>
      </c>
      <c r="C21538">
        <v>2019</v>
      </c>
      <c r="D21538" s="42" t="s">
        <v>8482</v>
      </c>
      <c r="E21538" t="b">
        <v>0</v>
      </c>
      <c r="F21538" s="42" t="s">
        <v>11094</v>
      </c>
    </row>
    <row r="21539" spans="1:6" x14ac:dyDescent="0.2">
      <c r="A21539" s="42" t="s">
        <v>6138</v>
      </c>
      <c r="B21539" s="42" t="s">
        <v>8454</v>
      </c>
      <c r="C21539">
        <v>2013</v>
      </c>
      <c r="D21539" s="42" t="s">
        <v>8496</v>
      </c>
      <c r="E21539" t="b">
        <v>0</v>
      </c>
      <c r="F21539" s="42" t="s">
        <v>11094</v>
      </c>
    </row>
    <row r="21540" spans="1:6" x14ac:dyDescent="0.2">
      <c r="A21540" s="42" t="s">
        <v>6138</v>
      </c>
      <c r="B21540" s="42" t="s">
        <v>8454</v>
      </c>
      <c r="C21540">
        <v>2014</v>
      </c>
      <c r="D21540" s="42" t="s">
        <v>8496</v>
      </c>
      <c r="E21540" t="b">
        <v>0</v>
      </c>
      <c r="F21540" s="42" t="s">
        <v>11094</v>
      </c>
    </row>
    <row r="21541" spans="1:6" x14ac:dyDescent="0.2">
      <c r="A21541" s="42" t="s">
        <v>6138</v>
      </c>
      <c r="B21541" s="42" t="s">
        <v>8454</v>
      </c>
      <c r="C21541">
        <v>2015</v>
      </c>
      <c r="D21541" s="42" t="s">
        <v>8680</v>
      </c>
      <c r="E21541" t="b">
        <v>0</v>
      </c>
      <c r="F21541" s="42" t="s">
        <v>11094</v>
      </c>
    </row>
    <row r="21542" spans="1:6" x14ac:dyDescent="0.2">
      <c r="A21542" s="42" t="s">
        <v>6138</v>
      </c>
      <c r="B21542" s="42" t="s">
        <v>8454</v>
      </c>
      <c r="C21542">
        <v>2016</v>
      </c>
      <c r="D21542" s="42" t="s">
        <v>8680</v>
      </c>
      <c r="E21542" t="b">
        <v>0</v>
      </c>
      <c r="F21542" s="42" t="s">
        <v>11094</v>
      </c>
    </row>
    <row r="21543" spans="1:6" x14ac:dyDescent="0.2">
      <c r="A21543" s="42" t="s">
        <v>6138</v>
      </c>
      <c r="B21543" s="42" t="s">
        <v>8454</v>
      </c>
      <c r="C21543">
        <v>2017</v>
      </c>
      <c r="D21543" s="42" t="s">
        <v>8496</v>
      </c>
      <c r="E21543" t="b">
        <v>0</v>
      </c>
      <c r="F21543" s="42" t="s">
        <v>11094</v>
      </c>
    </row>
    <row r="21544" spans="1:6" x14ac:dyDescent="0.2">
      <c r="A21544" s="42" t="s">
        <v>6138</v>
      </c>
      <c r="B21544" s="42" t="s">
        <v>8454</v>
      </c>
      <c r="C21544">
        <v>2018</v>
      </c>
      <c r="D21544" s="42" t="s">
        <v>8496</v>
      </c>
      <c r="E21544" t="b">
        <v>0</v>
      </c>
      <c r="F21544" s="42" t="s">
        <v>11094</v>
      </c>
    </row>
    <row r="21545" spans="1:6" x14ac:dyDescent="0.2">
      <c r="A21545" s="42" t="s">
        <v>6138</v>
      </c>
      <c r="B21545" s="42" t="s">
        <v>8454</v>
      </c>
      <c r="C21545">
        <v>2019</v>
      </c>
      <c r="D21545" s="42" t="s">
        <v>8496</v>
      </c>
      <c r="E21545" t="b">
        <v>0</v>
      </c>
      <c r="F21545" s="42" t="s">
        <v>11094</v>
      </c>
    </row>
    <row r="21546" spans="1:6" x14ac:dyDescent="0.2">
      <c r="A21546" s="42" t="s">
        <v>6138</v>
      </c>
      <c r="B21546" s="42" t="s">
        <v>8462</v>
      </c>
      <c r="C21546">
        <v>2013</v>
      </c>
      <c r="D21546" s="42" t="s">
        <v>8496</v>
      </c>
      <c r="E21546" t="b">
        <v>0</v>
      </c>
      <c r="F21546" s="42" t="s">
        <v>11094</v>
      </c>
    </row>
    <row r="21547" spans="1:6" x14ac:dyDescent="0.2">
      <c r="A21547" s="42" t="s">
        <v>6138</v>
      </c>
      <c r="B21547" s="42" t="s">
        <v>8462</v>
      </c>
      <c r="C21547">
        <v>2014</v>
      </c>
      <c r="D21547" s="42" t="s">
        <v>8496</v>
      </c>
      <c r="E21547" t="b">
        <v>0</v>
      </c>
      <c r="F21547" s="42" t="s">
        <v>11094</v>
      </c>
    </row>
    <row r="21548" spans="1:6" x14ac:dyDescent="0.2">
      <c r="A21548" s="42" t="s">
        <v>6138</v>
      </c>
      <c r="B21548" s="42" t="s">
        <v>8462</v>
      </c>
      <c r="C21548">
        <v>2015</v>
      </c>
      <c r="D21548" s="42" t="s">
        <v>8680</v>
      </c>
      <c r="E21548" t="b">
        <v>0</v>
      </c>
      <c r="F21548" s="42" t="s">
        <v>11094</v>
      </c>
    </row>
    <row r="21549" spans="1:6" x14ac:dyDescent="0.2">
      <c r="A21549" s="42" t="s">
        <v>6138</v>
      </c>
      <c r="B21549" s="42" t="s">
        <v>8462</v>
      </c>
      <c r="C21549">
        <v>2016</v>
      </c>
      <c r="D21549" s="42" t="s">
        <v>8680</v>
      </c>
      <c r="E21549" t="b">
        <v>0</v>
      </c>
      <c r="F21549" s="42" t="s">
        <v>11094</v>
      </c>
    </row>
    <row r="21550" spans="1:6" x14ac:dyDescent="0.2">
      <c r="A21550" s="42" t="s">
        <v>6138</v>
      </c>
      <c r="B21550" s="42" t="s">
        <v>8462</v>
      </c>
      <c r="C21550">
        <v>2017</v>
      </c>
      <c r="D21550" s="42" t="s">
        <v>8496</v>
      </c>
      <c r="E21550" t="b">
        <v>0</v>
      </c>
      <c r="F21550" s="42" t="s">
        <v>11094</v>
      </c>
    </row>
    <row r="21551" spans="1:6" x14ac:dyDescent="0.2">
      <c r="A21551" s="42" t="s">
        <v>6138</v>
      </c>
      <c r="B21551" s="42" t="s">
        <v>8462</v>
      </c>
      <c r="C21551">
        <v>2018</v>
      </c>
      <c r="D21551" s="42" t="s">
        <v>8496</v>
      </c>
      <c r="E21551" t="b">
        <v>0</v>
      </c>
      <c r="F21551" s="42" t="s">
        <v>11094</v>
      </c>
    </row>
    <row r="21552" spans="1:6" x14ac:dyDescent="0.2">
      <c r="A21552" s="42" t="s">
        <v>6138</v>
      </c>
      <c r="B21552" s="42" t="s">
        <v>8462</v>
      </c>
      <c r="C21552">
        <v>2019</v>
      </c>
      <c r="D21552" s="42" t="s">
        <v>8496</v>
      </c>
      <c r="E21552" t="b">
        <v>0</v>
      </c>
      <c r="F21552" s="42" t="s">
        <v>11094</v>
      </c>
    </row>
    <row r="21553" spans="1:6" x14ac:dyDescent="0.2">
      <c r="A21553" s="42" t="s">
        <v>6138</v>
      </c>
      <c r="B21553" s="42" t="s">
        <v>8464</v>
      </c>
      <c r="C21553">
        <v>2013</v>
      </c>
      <c r="D21553" s="42" t="s">
        <v>8496</v>
      </c>
      <c r="E21553" t="b">
        <v>0</v>
      </c>
      <c r="F21553" s="42" t="s">
        <v>11094</v>
      </c>
    </row>
    <row r="21554" spans="1:6" x14ac:dyDescent="0.2">
      <c r="A21554" s="42" t="s">
        <v>6138</v>
      </c>
      <c r="B21554" s="42" t="s">
        <v>8464</v>
      </c>
      <c r="C21554">
        <v>2014</v>
      </c>
      <c r="D21554" s="42" t="s">
        <v>8496</v>
      </c>
      <c r="E21554" t="b">
        <v>0</v>
      </c>
      <c r="F21554" s="42" t="s">
        <v>11094</v>
      </c>
    </row>
    <row r="21555" spans="1:6" x14ac:dyDescent="0.2">
      <c r="A21555" s="42" t="s">
        <v>6138</v>
      </c>
      <c r="B21555" s="42" t="s">
        <v>8464</v>
      </c>
      <c r="C21555">
        <v>2015</v>
      </c>
      <c r="D21555" s="42" t="s">
        <v>8496</v>
      </c>
      <c r="E21555" t="b">
        <v>0</v>
      </c>
      <c r="F21555" s="42" t="s">
        <v>11094</v>
      </c>
    </row>
    <row r="21556" spans="1:6" x14ac:dyDescent="0.2">
      <c r="A21556" s="42" t="s">
        <v>6138</v>
      </c>
      <c r="B21556" s="42" t="s">
        <v>8464</v>
      </c>
      <c r="C21556">
        <v>2016</v>
      </c>
      <c r="D21556" s="42" t="s">
        <v>8496</v>
      </c>
      <c r="E21556" t="b">
        <v>0</v>
      </c>
      <c r="F21556" s="42" t="s">
        <v>11094</v>
      </c>
    </row>
    <row r="21557" spans="1:6" x14ac:dyDescent="0.2">
      <c r="A21557" s="42" t="s">
        <v>6138</v>
      </c>
      <c r="B21557" s="42" t="s">
        <v>8464</v>
      </c>
      <c r="C21557">
        <v>2017</v>
      </c>
      <c r="D21557" s="42" t="s">
        <v>8496</v>
      </c>
      <c r="E21557" t="b">
        <v>0</v>
      </c>
      <c r="F21557" s="42" t="s">
        <v>11094</v>
      </c>
    </row>
    <row r="21558" spans="1:6" x14ac:dyDescent="0.2">
      <c r="A21558" s="42" t="s">
        <v>6138</v>
      </c>
      <c r="B21558" s="42" t="s">
        <v>8464</v>
      </c>
      <c r="C21558">
        <v>2018</v>
      </c>
      <c r="D21558" s="42" t="s">
        <v>8482</v>
      </c>
      <c r="E21558" t="b">
        <v>0</v>
      </c>
      <c r="F21558" s="42" t="s">
        <v>11094</v>
      </c>
    </row>
    <row r="21559" spans="1:6" x14ac:dyDescent="0.2">
      <c r="A21559" s="42" t="s">
        <v>6138</v>
      </c>
      <c r="B21559" s="42" t="s">
        <v>8464</v>
      </c>
      <c r="C21559">
        <v>2019</v>
      </c>
      <c r="D21559" s="42" t="s">
        <v>8482</v>
      </c>
      <c r="E21559" t="b">
        <v>0</v>
      </c>
      <c r="F21559" s="42" t="s">
        <v>11094</v>
      </c>
    </row>
    <row r="21560" spans="1:6" x14ac:dyDescent="0.2">
      <c r="A21560" s="42" t="s">
        <v>6140</v>
      </c>
      <c r="B21560" s="42" t="s">
        <v>8454</v>
      </c>
      <c r="C21560">
        <v>2011</v>
      </c>
      <c r="D21560" s="42" t="s">
        <v>8496</v>
      </c>
      <c r="E21560" t="b">
        <v>0</v>
      </c>
      <c r="F21560" s="42" t="s">
        <v>11079</v>
      </c>
    </row>
    <row r="21561" spans="1:6" x14ac:dyDescent="0.2">
      <c r="A21561" s="42" t="s">
        <v>6140</v>
      </c>
      <c r="B21561" s="42" t="s">
        <v>8454</v>
      </c>
      <c r="C21561">
        <v>2012</v>
      </c>
      <c r="D21561" s="42" t="s">
        <v>8496</v>
      </c>
      <c r="E21561" t="b">
        <v>0</v>
      </c>
      <c r="F21561" s="42" t="s">
        <v>11079</v>
      </c>
    </row>
    <row r="21562" spans="1:6" x14ac:dyDescent="0.2">
      <c r="A21562" s="42" t="s">
        <v>6140</v>
      </c>
      <c r="B21562" s="42" t="s">
        <v>8454</v>
      </c>
      <c r="C21562">
        <v>2013</v>
      </c>
      <c r="D21562" s="42" t="s">
        <v>8496</v>
      </c>
      <c r="E21562" t="b">
        <v>0</v>
      </c>
      <c r="F21562" s="42" t="s">
        <v>11079</v>
      </c>
    </row>
    <row r="21563" spans="1:6" x14ac:dyDescent="0.2">
      <c r="A21563" s="42" t="s">
        <v>6140</v>
      </c>
      <c r="B21563" s="42" t="s">
        <v>8454</v>
      </c>
      <c r="C21563">
        <v>2014</v>
      </c>
      <c r="D21563" s="42" t="s">
        <v>8496</v>
      </c>
      <c r="E21563" t="b">
        <v>0</v>
      </c>
      <c r="F21563" s="42" t="s">
        <v>11079</v>
      </c>
    </row>
    <row r="21564" spans="1:6" x14ac:dyDescent="0.2">
      <c r="A21564" s="42" t="s">
        <v>6140</v>
      </c>
      <c r="B21564" s="42" t="s">
        <v>8454</v>
      </c>
      <c r="C21564">
        <v>2015</v>
      </c>
      <c r="D21564" s="42" t="s">
        <v>8496</v>
      </c>
      <c r="E21564" t="b">
        <v>0</v>
      </c>
      <c r="F21564" s="42" t="s">
        <v>11079</v>
      </c>
    </row>
    <row r="21565" spans="1:6" x14ac:dyDescent="0.2">
      <c r="A21565" s="42" t="s">
        <v>6140</v>
      </c>
      <c r="B21565" s="42" t="s">
        <v>8454</v>
      </c>
      <c r="C21565">
        <v>2016</v>
      </c>
      <c r="D21565" s="42" t="s">
        <v>8496</v>
      </c>
      <c r="E21565" t="b">
        <v>0</v>
      </c>
      <c r="F21565" s="42" t="s">
        <v>11079</v>
      </c>
    </row>
    <row r="21566" spans="1:6" x14ac:dyDescent="0.2">
      <c r="A21566" s="42" t="s">
        <v>6140</v>
      </c>
      <c r="B21566" s="42" t="s">
        <v>8454</v>
      </c>
      <c r="C21566">
        <v>2017</v>
      </c>
      <c r="D21566" s="42" t="s">
        <v>8496</v>
      </c>
      <c r="E21566" t="b">
        <v>0</v>
      </c>
      <c r="F21566" s="42" t="s">
        <v>11079</v>
      </c>
    </row>
    <row r="21567" spans="1:6" x14ac:dyDescent="0.2">
      <c r="A21567" s="42" t="s">
        <v>6140</v>
      </c>
      <c r="B21567" s="42" t="s">
        <v>8462</v>
      </c>
      <c r="C21567">
        <v>2011</v>
      </c>
      <c r="D21567" s="42" t="s">
        <v>8496</v>
      </c>
      <c r="E21567" t="b">
        <v>0</v>
      </c>
      <c r="F21567" s="42" t="s">
        <v>11079</v>
      </c>
    </row>
    <row r="21568" spans="1:6" x14ac:dyDescent="0.2">
      <c r="A21568" s="42" t="s">
        <v>6140</v>
      </c>
      <c r="B21568" s="42" t="s">
        <v>8462</v>
      </c>
      <c r="C21568">
        <v>2012</v>
      </c>
      <c r="D21568" s="42" t="s">
        <v>8496</v>
      </c>
      <c r="E21568" t="b">
        <v>0</v>
      </c>
      <c r="F21568" s="42" t="s">
        <v>11079</v>
      </c>
    </row>
    <row r="21569" spans="1:6" x14ac:dyDescent="0.2">
      <c r="A21569" s="42" t="s">
        <v>6140</v>
      </c>
      <c r="B21569" s="42" t="s">
        <v>8462</v>
      </c>
      <c r="C21569">
        <v>2013</v>
      </c>
      <c r="D21569" s="42" t="s">
        <v>8496</v>
      </c>
      <c r="E21569" t="b">
        <v>0</v>
      </c>
      <c r="F21569" s="42" t="s">
        <v>11079</v>
      </c>
    </row>
    <row r="21570" spans="1:6" x14ac:dyDescent="0.2">
      <c r="A21570" s="42" t="s">
        <v>6140</v>
      </c>
      <c r="B21570" s="42" t="s">
        <v>8462</v>
      </c>
      <c r="C21570">
        <v>2014</v>
      </c>
      <c r="D21570" s="42" t="s">
        <v>8496</v>
      </c>
      <c r="E21570" t="b">
        <v>0</v>
      </c>
      <c r="F21570" s="42" t="s">
        <v>11079</v>
      </c>
    </row>
    <row r="21571" spans="1:6" x14ac:dyDescent="0.2">
      <c r="A21571" s="42" t="s">
        <v>6140</v>
      </c>
      <c r="B21571" s="42" t="s">
        <v>8462</v>
      </c>
      <c r="C21571">
        <v>2015</v>
      </c>
      <c r="D21571" s="42" t="s">
        <v>8496</v>
      </c>
      <c r="E21571" t="b">
        <v>0</v>
      </c>
      <c r="F21571" s="42" t="s">
        <v>11079</v>
      </c>
    </row>
    <row r="21572" spans="1:6" x14ac:dyDescent="0.2">
      <c r="A21572" s="42" t="s">
        <v>6140</v>
      </c>
      <c r="B21572" s="42" t="s">
        <v>8462</v>
      </c>
      <c r="C21572">
        <v>2016</v>
      </c>
      <c r="D21572" s="42" t="s">
        <v>8496</v>
      </c>
      <c r="E21572" t="b">
        <v>0</v>
      </c>
      <c r="F21572" s="42" t="s">
        <v>11079</v>
      </c>
    </row>
    <row r="21573" spans="1:6" x14ac:dyDescent="0.2">
      <c r="A21573" s="42" t="s">
        <v>6140</v>
      </c>
      <c r="B21573" s="42" t="s">
        <v>8462</v>
      </c>
      <c r="C21573">
        <v>2017</v>
      </c>
      <c r="D21573" s="42" t="s">
        <v>8496</v>
      </c>
      <c r="E21573" t="b">
        <v>0</v>
      </c>
      <c r="F21573" s="42" t="s">
        <v>11079</v>
      </c>
    </row>
    <row r="21574" spans="1:6" x14ac:dyDescent="0.2">
      <c r="A21574" s="42" t="s">
        <v>6140</v>
      </c>
      <c r="B21574" s="42" t="s">
        <v>8464</v>
      </c>
      <c r="C21574">
        <v>2011</v>
      </c>
      <c r="D21574" s="42" t="s">
        <v>8496</v>
      </c>
      <c r="E21574" t="b">
        <v>0</v>
      </c>
      <c r="F21574" s="42" t="s">
        <v>11079</v>
      </c>
    </row>
    <row r="21575" spans="1:6" x14ac:dyDescent="0.2">
      <c r="A21575" s="42" t="s">
        <v>6140</v>
      </c>
      <c r="B21575" s="42" t="s">
        <v>8464</v>
      </c>
      <c r="C21575">
        <v>2012</v>
      </c>
      <c r="D21575" s="42" t="s">
        <v>8496</v>
      </c>
      <c r="E21575" t="b">
        <v>0</v>
      </c>
      <c r="F21575" s="42" t="s">
        <v>11079</v>
      </c>
    </row>
    <row r="21576" spans="1:6" x14ac:dyDescent="0.2">
      <c r="A21576" s="42" t="s">
        <v>6140</v>
      </c>
      <c r="B21576" s="42" t="s">
        <v>8464</v>
      </c>
      <c r="C21576">
        <v>2013</v>
      </c>
      <c r="D21576" s="42" t="s">
        <v>8496</v>
      </c>
      <c r="E21576" t="b">
        <v>0</v>
      </c>
      <c r="F21576" s="42" t="s">
        <v>11079</v>
      </c>
    </row>
    <row r="21577" spans="1:6" x14ac:dyDescent="0.2">
      <c r="A21577" s="42" t="s">
        <v>6140</v>
      </c>
      <c r="B21577" s="42" t="s">
        <v>8464</v>
      </c>
      <c r="C21577">
        <v>2014</v>
      </c>
      <c r="D21577" s="42" t="s">
        <v>8496</v>
      </c>
      <c r="E21577" t="b">
        <v>0</v>
      </c>
      <c r="F21577" s="42" t="s">
        <v>11079</v>
      </c>
    </row>
    <row r="21578" spans="1:6" x14ac:dyDescent="0.2">
      <c r="A21578" s="42" t="s">
        <v>6140</v>
      </c>
      <c r="B21578" s="42" t="s">
        <v>8464</v>
      </c>
      <c r="C21578">
        <v>2015</v>
      </c>
      <c r="D21578" s="42" t="s">
        <v>8496</v>
      </c>
      <c r="E21578" t="b">
        <v>0</v>
      </c>
      <c r="F21578" s="42" t="s">
        <v>11079</v>
      </c>
    </row>
    <row r="21579" spans="1:6" x14ac:dyDescent="0.2">
      <c r="A21579" s="42" t="s">
        <v>6140</v>
      </c>
      <c r="B21579" s="42" t="s">
        <v>8464</v>
      </c>
      <c r="C21579">
        <v>2016</v>
      </c>
      <c r="D21579" s="42" t="s">
        <v>8496</v>
      </c>
      <c r="E21579" t="b">
        <v>0</v>
      </c>
      <c r="F21579" s="42" t="s">
        <v>11079</v>
      </c>
    </row>
    <row r="21580" spans="1:6" x14ac:dyDescent="0.2">
      <c r="A21580" s="42" t="s">
        <v>6140</v>
      </c>
      <c r="B21580" s="42" t="s">
        <v>8464</v>
      </c>
      <c r="C21580">
        <v>2017</v>
      </c>
      <c r="D21580" s="42" t="s">
        <v>8496</v>
      </c>
      <c r="E21580" t="b">
        <v>0</v>
      </c>
      <c r="F21580" s="42" t="s">
        <v>11079</v>
      </c>
    </row>
    <row r="21581" spans="1:6" x14ac:dyDescent="0.2">
      <c r="A21581" s="42" t="s">
        <v>6142</v>
      </c>
      <c r="B21581" s="42" t="s">
        <v>8454</v>
      </c>
      <c r="C21581">
        <v>2013</v>
      </c>
      <c r="D21581" s="42" t="s">
        <v>8675</v>
      </c>
      <c r="E21581" t="b">
        <v>0</v>
      </c>
      <c r="F21581" s="42" t="s">
        <v>11087</v>
      </c>
    </row>
    <row r="21582" spans="1:6" x14ac:dyDescent="0.2">
      <c r="A21582" s="42" t="s">
        <v>6142</v>
      </c>
      <c r="B21582" s="42" t="s">
        <v>8454</v>
      </c>
      <c r="C21582">
        <v>2014</v>
      </c>
      <c r="D21582" s="42" t="s">
        <v>8686</v>
      </c>
      <c r="E21582" t="b">
        <v>0</v>
      </c>
      <c r="F21582" s="42" t="s">
        <v>11087</v>
      </c>
    </row>
    <row r="21583" spans="1:6" x14ac:dyDescent="0.2">
      <c r="A21583" s="42" t="s">
        <v>6142</v>
      </c>
      <c r="B21583" s="42" t="s">
        <v>8454</v>
      </c>
      <c r="C21583">
        <v>2015</v>
      </c>
      <c r="D21583" s="42" t="s">
        <v>9364</v>
      </c>
      <c r="E21583" t="b">
        <v>0</v>
      </c>
      <c r="F21583" s="42" t="s">
        <v>11087</v>
      </c>
    </row>
    <row r="21584" spans="1:6" x14ac:dyDescent="0.2">
      <c r="A21584" s="42" t="s">
        <v>6142</v>
      </c>
      <c r="B21584" s="42" t="s">
        <v>8454</v>
      </c>
      <c r="C21584">
        <v>2016</v>
      </c>
      <c r="D21584" s="42" t="s">
        <v>8699</v>
      </c>
      <c r="E21584" t="b">
        <v>0</v>
      </c>
      <c r="F21584" s="42" t="s">
        <v>11087</v>
      </c>
    </row>
    <row r="21585" spans="1:6" x14ac:dyDescent="0.2">
      <c r="A21585" s="42" t="s">
        <v>6142</v>
      </c>
      <c r="B21585" s="42" t="s">
        <v>8454</v>
      </c>
      <c r="C21585">
        <v>2017</v>
      </c>
      <c r="D21585" s="42" t="s">
        <v>8680</v>
      </c>
      <c r="E21585" t="b">
        <v>0</v>
      </c>
      <c r="F21585" s="42" t="s">
        <v>11087</v>
      </c>
    </row>
    <row r="21586" spans="1:6" x14ac:dyDescent="0.2">
      <c r="A21586" s="42" t="s">
        <v>6142</v>
      </c>
      <c r="B21586" s="42" t="s">
        <v>8454</v>
      </c>
      <c r="C21586">
        <v>2018</v>
      </c>
      <c r="D21586" s="42" t="s">
        <v>8496</v>
      </c>
      <c r="E21586" t="b">
        <v>0</v>
      </c>
      <c r="F21586" s="42" t="s">
        <v>11087</v>
      </c>
    </row>
    <row r="21587" spans="1:6" x14ac:dyDescent="0.2">
      <c r="A21587" s="42" t="s">
        <v>6142</v>
      </c>
      <c r="B21587" s="42" t="s">
        <v>8454</v>
      </c>
      <c r="C21587">
        <v>2019</v>
      </c>
      <c r="D21587" s="42" t="s">
        <v>8653</v>
      </c>
      <c r="E21587" t="b">
        <v>0</v>
      </c>
      <c r="F21587" s="42" t="s">
        <v>11087</v>
      </c>
    </row>
    <row r="21588" spans="1:6" x14ac:dyDescent="0.2">
      <c r="A21588" s="42" t="s">
        <v>6142</v>
      </c>
      <c r="B21588" s="42" t="s">
        <v>8462</v>
      </c>
      <c r="C21588">
        <v>2013</v>
      </c>
      <c r="D21588" s="42" t="s">
        <v>8675</v>
      </c>
      <c r="E21588" t="b">
        <v>0</v>
      </c>
      <c r="F21588" s="42" t="s">
        <v>11087</v>
      </c>
    </row>
    <row r="21589" spans="1:6" x14ac:dyDescent="0.2">
      <c r="A21589" s="42" t="s">
        <v>6142</v>
      </c>
      <c r="B21589" s="42" t="s">
        <v>8462</v>
      </c>
      <c r="C21589">
        <v>2014</v>
      </c>
      <c r="D21589" s="42" t="s">
        <v>8686</v>
      </c>
      <c r="E21589" t="b">
        <v>0</v>
      </c>
      <c r="F21589" s="42" t="s">
        <v>11087</v>
      </c>
    </row>
    <row r="21590" spans="1:6" x14ac:dyDescent="0.2">
      <c r="A21590" s="42" t="s">
        <v>6142</v>
      </c>
      <c r="B21590" s="42" t="s">
        <v>8462</v>
      </c>
      <c r="C21590">
        <v>2015</v>
      </c>
      <c r="D21590" s="42" t="s">
        <v>9364</v>
      </c>
      <c r="E21590" t="b">
        <v>0</v>
      </c>
      <c r="F21590" s="42" t="s">
        <v>11087</v>
      </c>
    </row>
    <row r="21591" spans="1:6" x14ac:dyDescent="0.2">
      <c r="A21591" s="42" t="s">
        <v>6142</v>
      </c>
      <c r="B21591" s="42" t="s">
        <v>8462</v>
      </c>
      <c r="C21591">
        <v>2016</v>
      </c>
      <c r="D21591" s="42" t="s">
        <v>8699</v>
      </c>
      <c r="E21591" t="b">
        <v>0</v>
      </c>
      <c r="F21591" s="42" t="s">
        <v>11087</v>
      </c>
    </row>
    <row r="21592" spans="1:6" x14ac:dyDescent="0.2">
      <c r="A21592" s="42" t="s">
        <v>6142</v>
      </c>
      <c r="B21592" s="42" t="s">
        <v>8462</v>
      </c>
      <c r="C21592">
        <v>2017</v>
      </c>
      <c r="D21592" s="42" t="s">
        <v>8680</v>
      </c>
      <c r="E21592" t="b">
        <v>0</v>
      </c>
      <c r="F21592" s="42" t="s">
        <v>11087</v>
      </c>
    </row>
    <row r="21593" spans="1:6" x14ac:dyDescent="0.2">
      <c r="A21593" s="42" t="s">
        <v>6142</v>
      </c>
      <c r="B21593" s="42" t="s">
        <v>8462</v>
      </c>
      <c r="C21593">
        <v>2018</v>
      </c>
      <c r="D21593" s="42" t="s">
        <v>8496</v>
      </c>
      <c r="E21593" t="b">
        <v>0</v>
      </c>
      <c r="F21593" s="42" t="s">
        <v>11087</v>
      </c>
    </row>
    <row r="21594" spans="1:6" x14ac:dyDescent="0.2">
      <c r="A21594" s="42" t="s">
        <v>6142</v>
      </c>
      <c r="B21594" s="42" t="s">
        <v>8462</v>
      </c>
      <c r="C21594">
        <v>2019</v>
      </c>
      <c r="D21594" s="42" t="s">
        <v>8653</v>
      </c>
      <c r="E21594" t="b">
        <v>0</v>
      </c>
      <c r="F21594" s="42" t="s">
        <v>11087</v>
      </c>
    </row>
    <row r="21595" spans="1:6" x14ac:dyDescent="0.2">
      <c r="A21595" s="42" t="s">
        <v>6142</v>
      </c>
      <c r="B21595" s="42" t="s">
        <v>8464</v>
      </c>
      <c r="C21595">
        <v>2013</v>
      </c>
      <c r="D21595" s="42" t="s">
        <v>8496</v>
      </c>
      <c r="E21595" t="b">
        <v>0</v>
      </c>
      <c r="F21595" s="42" t="s">
        <v>11087</v>
      </c>
    </row>
    <row r="21596" spans="1:6" x14ac:dyDescent="0.2">
      <c r="A21596" s="42" t="s">
        <v>6142</v>
      </c>
      <c r="B21596" s="42" t="s">
        <v>8464</v>
      </c>
      <c r="C21596">
        <v>2014</v>
      </c>
      <c r="D21596" s="42" t="s">
        <v>8496</v>
      </c>
      <c r="E21596" t="b">
        <v>0</v>
      </c>
      <c r="F21596" s="42" t="s">
        <v>11087</v>
      </c>
    </row>
    <row r="21597" spans="1:6" x14ac:dyDescent="0.2">
      <c r="A21597" s="42" t="s">
        <v>6142</v>
      </c>
      <c r="B21597" s="42" t="s">
        <v>8464</v>
      </c>
      <c r="C21597">
        <v>2015</v>
      </c>
      <c r="D21597" s="42" t="s">
        <v>8699</v>
      </c>
      <c r="E21597" t="b">
        <v>0</v>
      </c>
      <c r="F21597" s="42" t="s">
        <v>11087</v>
      </c>
    </row>
    <row r="21598" spans="1:6" x14ac:dyDescent="0.2">
      <c r="A21598" s="42" t="s">
        <v>6142</v>
      </c>
      <c r="B21598" s="42" t="s">
        <v>8464</v>
      </c>
      <c r="C21598">
        <v>2016</v>
      </c>
      <c r="D21598" s="42" t="s">
        <v>8699</v>
      </c>
      <c r="E21598" t="b">
        <v>0</v>
      </c>
      <c r="F21598" s="42" t="s">
        <v>11087</v>
      </c>
    </row>
    <row r="21599" spans="1:6" x14ac:dyDescent="0.2">
      <c r="A21599" s="42" t="s">
        <v>6142</v>
      </c>
      <c r="B21599" s="42" t="s">
        <v>8464</v>
      </c>
      <c r="C21599">
        <v>2017</v>
      </c>
      <c r="D21599" s="42" t="s">
        <v>8496</v>
      </c>
      <c r="E21599" t="b">
        <v>0</v>
      </c>
      <c r="F21599" s="42" t="s">
        <v>11087</v>
      </c>
    </row>
    <row r="21600" spans="1:6" x14ac:dyDescent="0.2">
      <c r="A21600" s="42" t="s">
        <v>6142</v>
      </c>
      <c r="B21600" s="42" t="s">
        <v>8464</v>
      </c>
      <c r="C21600">
        <v>2018</v>
      </c>
      <c r="D21600" s="42" t="s">
        <v>8496</v>
      </c>
      <c r="E21600" t="b">
        <v>0</v>
      </c>
      <c r="F21600" s="42" t="s">
        <v>11087</v>
      </c>
    </row>
    <row r="21601" spans="1:6" x14ac:dyDescent="0.2">
      <c r="A21601" s="42" t="s">
        <v>6142</v>
      </c>
      <c r="B21601" s="42" t="s">
        <v>8464</v>
      </c>
      <c r="C21601">
        <v>2019</v>
      </c>
      <c r="D21601" s="42" t="s">
        <v>8482</v>
      </c>
      <c r="E21601" t="b">
        <v>0</v>
      </c>
      <c r="F21601" s="42" t="s">
        <v>11087</v>
      </c>
    </row>
    <row r="21602" spans="1:6" x14ac:dyDescent="0.2">
      <c r="A21602" s="42" t="s">
        <v>6144</v>
      </c>
      <c r="B21602" s="42" t="s">
        <v>8454</v>
      </c>
      <c r="C21602">
        <v>2010</v>
      </c>
      <c r="D21602" s="42" t="s">
        <v>9085</v>
      </c>
      <c r="E21602" t="b">
        <v>0</v>
      </c>
      <c r="F21602" s="42" t="s">
        <v>10903</v>
      </c>
    </row>
    <row r="21603" spans="1:6" x14ac:dyDescent="0.2">
      <c r="A21603" s="42" t="s">
        <v>6144</v>
      </c>
      <c r="B21603" s="42" t="s">
        <v>8454</v>
      </c>
      <c r="C21603">
        <v>2011</v>
      </c>
      <c r="D21603" s="42" t="s">
        <v>10472</v>
      </c>
      <c r="E21603" t="b">
        <v>0</v>
      </c>
      <c r="F21603" s="42" t="s">
        <v>10903</v>
      </c>
    </row>
    <row r="21604" spans="1:6" x14ac:dyDescent="0.2">
      <c r="A21604" s="42" t="s">
        <v>6144</v>
      </c>
      <c r="B21604" s="42" t="s">
        <v>8454</v>
      </c>
      <c r="C21604">
        <v>2012</v>
      </c>
      <c r="D21604" s="42" t="s">
        <v>9810</v>
      </c>
      <c r="E21604" t="b">
        <v>0</v>
      </c>
      <c r="F21604" s="42" t="s">
        <v>10903</v>
      </c>
    </row>
    <row r="21605" spans="1:6" x14ac:dyDescent="0.2">
      <c r="A21605" s="42" t="s">
        <v>6144</v>
      </c>
      <c r="B21605" s="42" t="s">
        <v>8454</v>
      </c>
      <c r="C21605">
        <v>2013</v>
      </c>
      <c r="D21605" s="42" t="s">
        <v>10904</v>
      </c>
      <c r="E21605" t="b">
        <v>0</v>
      </c>
      <c r="F21605" s="42" t="s">
        <v>10903</v>
      </c>
    </row>
    <row r="21606" spans="1:6" x14ac:dyDescent="0.2">
      <c r="A21606" s="42" t="s">
        <v>6144</v>
      </c>
      <c r="B21606" s="42" t="s">
        <v>8454</v>
      </c>
      <c r="C21606">
        <v>2014</v>
      </c>
      <c r="D21606" s="42" t="s">
        <v>8499</v>
      </c>
      <c r="E21606" t="b">
        <v>0</v>
      </c>
      <c r="F21606" s="42" t="s">
        <v>10903</v>
      </c>
    </row>
    <row r="21607" spans="1:6" x14ac:dyDescent="0.2">
      <c r="A21607" s="42" t="s">
        <v>6144</v>
      </c>
      <c r="B21607" s="42" t="s">
        <v>8454</v>
      </c>
      <c r="C21607">
        <v>2015</v>
      </c>
      <c r="D21607" s="42" t="s">
        <v>10905</v>
      </c>
      <c r="E21607" t="b">
        <v>0</v>
      </c>
      <c r="F21607" s="42" t="s">
        <v>10903</v>
      </c>
    </row>
    <row r="21608" spans="1:6" x14ac:dyDescent="0.2">
      <c r="A21608" s="42" t="s">
        <v>6144</v>
      </c>
      <c r="B21608" s="42" t="s">
        <v>8454</v>
      </c>
      <c r="C21608">
        <v>2016</v>
      </c>
      <c r="D21608" s="42" t="s">
        <v>9682</v>
      </c>
      <c r="E21608" t="b">
        <v>0</v>
      </c>
      <c r="F21608" s="42" t="s">
        <v>10903</v>
      </c>
    </row>
    <row r="21609" spans="1:6" x14ac:dyDescent="0.2">
      <c r="A21609" s="42" t="s">
        <v>6144</v>
      </c>
      <c r="B21609" s="42" t="s">
        <v>8462</v>
      </c>
      <c r="C21609">
        <v>2010</v>
      </c>
      <c r="D21609" s="42" t="s">
        <v>9085</v>
      </c>
      <c r="E21609" t="b">
        <v>0</v>
      </c>
      <c r="F21609" s="42" t="s">
        <v>10903</v>
      </c>
    </row>
    <row r="21610" spans="1:6" x14ac:dyDescent="0.2">
      <c r="A21610" s="42" t="s">
        <v>6144</v>
      </c>
      <c r="B21610" s="42" t="s">
        <v>8462</v>
      </c>
      <c r="C21610">
        <v>2011</v>
      </c>
      <c r="D21610" s="42" t="s">
        <v>10472</v>
      </c>
      <c r="E21610" t="b">
        <v>0</v>
      </c>
      <c r="F21610" s="42" t="s">
        <v>10903</v>
      </c>
    </row>
    <row r="21611" spans="1:6" x14ac:dyDescent="0.2">
      <c r="A21611" s="42" t="s">
        <v>6144</v>
      </c>
      <c r="B21611" s="42" t="s">
        <v>8462</v>
      </c>
      <c r="C21611">
        <v>2012</v>
      </c>
      <c r="D21611" s="42" t="s">
        <v>9810</v>
      </c>
      <c r="E21611" t="b">
        <v>0</v>
      </c>
      <c r="F21611" s="42" t="s">
        <v>10903</v>
      </c>
    </row>
    <row r="21612" spans="1:6" x14ac:dyDescent="0.2">
      <c r="A21612" s="42" t="s">
        <v>6144</v>
      </c>
      <c r="B21612" s="42" t="s">
        <v>8462</v>
      </c>
      <c r="C21612">
        <v>2013</v>
      </c>
      <c r="D21612" s="42" t="s">
        <v>10904</v>
      </c>
      <c r="E21612" t="b">
        <v>0</v>
      </c>
      <c r="F21612" s="42" t="s">
        <v>10903</v>
      </c>
    </row>
    <row r="21613" spans="1:6" x14ac:dyDescent="0.2">
      <c r="A21613" s="42" t="s">
        <v>6144</v>
      </c>
      <c r="B21613" s="42" t="s">
        <v>8462</v>
      </c>
      <c r="C21613">
        <v>2014</v>
      </c>
      <c r="D21613" s="42" t="s">
        <v>8499</v>
      </c>
      <c r="E21613" t="b">
        <v>0</v>
      </c>
      <c r="F21613" s="42" t="s">
        <v>10903</v>
      </c>
    </row>
    <row r="21614" spans="1:6" x14ac:dyDescent="0.2">
      <c r="A21614" s="42" t="s">
        <v>6144</v>
      </c>
      <c r="B21614" s="42" t="s">
        <v>8462</v>
      </c>
      <c r="C21614">
        <v>2015</v>
      </c>
      <c r="D21614" s="42" t="s">
        <v>10905</v>
      </c>
      <c r="E21614" t="b">
        <v>0</v>
      </c>
      <c r="F21614" s="42" t="s">
        <v>10903</v>
      </c>
    </row>
    <row r="21615" spans="1:6" x14ac:dyDescent="0.2">
      <c r="A21615" s="42" t="s">
        <v>6144</v>
      </c>
      <c r="B21615" s="42" t="s">
        <v>8462</v>
      </c>
      <c r="C21615">
        <v>2016</v>
      </c>
      <c r="D21615" s="42" t="s">
        <v>9682</v>
      </c>
      <c r="E21615" t="b">
        <v>0</v>
      </c>
      <c r="F21615" s="42" t="s">
        <v>10903</v>
      </c>
    </row>
    <row r="21616" spans="1:6" x14ac:dyDescent="0.2">
      <c r="A21616" s="42" t="s">
        <v>6144</v>
      </c>
      <c r="B21616" s="42" t="s">
        <v>8464</v>
      </c>
      <c r="C21616">
        <v>2010</v>
      </c>
      <c r="D21616" s="42" t="s">
        <v>8638</v>
      </c>
      <c r="E21616" t="b">
        <v>0</v>
      </c>
      <c r="F21616" s="42" t="s">
        <v>10903</v>
      </c>
    </row>
    <row r="21617" spans="1:6" x14ac:dyDescent="0.2">
      <c r="A21617" s="42" t="s">
        <v>6144</v>
      </c>
      <c r="B21617" s="42" t="s">
        <v>8464</v>
      </c>
      <c r="C21617">
        <v>2011</v>
      </c>
      <c r="D21617" s="42" t="s">
        <v>8638</v>
      </c>
      <c r="E21617" t="b">
        <v>0</v>
      </c>
      <c r="F21617" s="42" t="s">
        <v>10903</v>
      </c>
    </row>
    <row r="21618" spans="1:6" x14ac:dyDescent="0.2">
      <c r="A21618" s="42" t="s">
        <v>6144</v>
      </c>
      <c r="B21618" s="42" t="s">
        <v>8464</v>
      </c>
      <c r="C21618">
        <v>2012</v>
      </c>
      <c r="D21618" s="42" t="s">
        <v>8638</v>
      </c>
      <c r="E21618" t="b">
        <v>0</v>
      </c>
      <c r="F21618" s="42" t="s">
        <v>10903</v>
      </c>
    </row>
    <row r="21619" spans="1:6" x14ac:dyDescent="0.2">
      <c r="A21619" s="42" t="s">
        <v>6144</v>
      </c>
      <c r="B21619" s="42" t="s">
        <v>8464</v>
      </c>
      <c r="C21619">
        <v>2013</v>
      </c>
      <c r="D21619" s="42" t="s">
        <v>8598</v>
      </c>
      <c r="E21619" t="b">
        <v>0</v>
      </c>
      <c r="F21619" s="42" t="s">
        <v>10903</v>
      </c>
    </row>
    <row r="21620" spans="1:6" x14ac:dyDescent="0.2">
      <c r="A21620" s="42" t="s">
        <v>6144</v>
      </c>
      <c r="B21620" s="42" t="s">
        <v>8464</v>
      </c>
      <c r="C21620">
        <v>2014</v>
      </c>
      <c r="D21620" s="42" t="s">
        <v>8598</v>
      </c>
      <c r="E21620" t="b">
        <v>0</v>
      </c>
      <c r="F21620" s="42" t="s">
        <v>10903</v>
      </c>
    </row>
    <row r="21621" spans="1:6" x14ac:dyDescent="0.2">
      <c r="A21621" s="42" t="s">
        <v>6144</v>
      </c>
      <c r="B21621" s="42" t="s">
        <v>8464</v>
      </c>
      <c r="C21621">
        <v>2015</v>
      </c>
      <c r="D21621" s="42" t="s">
        <v>8598</v>
      </c>
      <c r="E21621" t="b">
        <v>0</v>
      </c>
      <c r="F21621" s="42" t="s">
        <v>10903</v>
      </c>
    </row>
    <row r="21622" spans="1:6" x14ac:dyDescent="0.2">
      <c r="A21622" s="42" t="s">
        <v>6144</v>
      </c>
      <c r="B21622" s="42" t="s">
        <v>8464</v>
      </c>
      <c r="C21622">
        <v>2016</v>
      </c>
      <c r="D21622" s="42" t="s">
        <v>8971</v>
      </c>
      <c r="E21622" t="b">
        <v>0</v>
      </c>
      <c r="F21622" s="42" t="s">
        <v>10903</v>
      </c>
    </row>
    <row r="21623" spans="1:6" x14ac:dyDescent="0.2">
      <c r="A21623" s="42" t="s">
        <v>6146</v>
      </c>
      <c r="B21623" s="42" t="s">
        <v>8454</v>
      </c>
      <c r="C21623">
        <v>2017</v>
      </c>
      <c r="D21623" s="42" t="s">
        <v>8675</v>
      </c>
      <c r="E21623" t="b">
        <v>0</v>
      </c>
      <c r="F21623" s="42" t="s">
        <v>11088</v>
      </c>
    </row>
    <row r="21624" spans="1:6" x14ac:dyDescent="0.2">
      <c r="A21624" s="42" t="s">
        <v>6146</v>
      </c>
      <c r="B21624" s="42" t="s">
        <v>8454</v>
      </c>
      <c r="C21624">
        <v>2018</v>
      </c>
      <c r="D21624" s="42" t="s">
        <v>8727</v>
      </c>
      <c r="E21624" t="b">
        <v>0</v>
      </c>
      <c r="F21624" s="42" t="s">
        <v>11088</v>
      </c>
    </row>
    <row r="21625" spans="1:6" x14ac:dyDescent="0.2">
      <c r="A21625" s="42" t="s">
        <v>6146</v>
      </c>
      <c r="B21625" s="42" t="s">
        <v>8454</v>
      </c>
      <c r="C21625">
        <v>2019</v>
      </c>
      <c r="D21625" s="42" t="s">
        <v>9366</v>
      </c>
      <c r="E21625" t="b">
        <v>0</v>
      </c>
      <c r="F21625" s="42" t="s">
        <v>11088</v>
      </c>
    </row>
    <row r="21626" spans="1:6" x14ac:dyDescent="0.2">
      <c r="A21626" s="42" t="s">
        <v>6146</v>
      </c>
      <c r="B21626" s="42" t="s">
        <v>8462</v>
      </c>
      <c r="C21626">
        <v>2017</v>
      </c>
      <c r="D21626" s="42" t="s">
        <v>8675</v>
      </c>
      <c r="E21626" t="b">
        <v>0</v>
      </c>
      <c r="F21626" s="42" t="s">
        <v>11088</v>
      </c>
    </row>
    <row r="21627" spans="1:6" x14ac:dyDescent="0.2">
      <c r="A21627" s="42" t="s">
        <v>6146</v>
      </c>
      <c r="B21627" s="42" t="s">
        <v>8462</v>
      </c>
      <c r="C21627">
        <v>2018</v>
      </c>
      <c r="D21627" s="42" t="s">
        <v>8727</v>
      </c>
      <c r="E21627" t="b">
        <v>0</v>
      </c>
      <c r="F21627" s="42" t="s">
        <v>11088</v>
      </c>
    </row>
    <row r="21628" spans="1:6" x14ac:dyDescent="0.2">
      <c r="A21628" s="42" t="s">
        <v>6146</v>
      </c>
      <c r="B21628" s="42" t="s">
        <v>8462</v>
      </c>
      <c r="C21628">
        <v>2019</v>
      </c>
      <c r="D21628" s="42" t="s">
        <v>9366</v>
      </c>
      <c r="E21628" t="b">
        <v>0</v>
      </c>
      <c r="F21628" s="42" t="s">
        <v>11088</v>
      </c>
    </row>
    <row r="21629" spans="1:6" x14ac:dyDescent="0.2">
      <c r="A21629" s="42" t="s">
        <v>6146</v>
      </c>
      <c r="B21629" s="42" t="s">
        <v>8464</v>
      </c>
      <c r="C21629">
        <v>2017</v>
      </c>
      <c r="D21629" s="42" t="s">
        <v>8682</v>
      </c>
      <c r="E21629" t="b">
        <v>0</v>
      </c>
      <c r="F21629" s="42" t="s">
        <v>11088</v>
      </c>
    </row>
    <row r="21630" spans="1:6" x14ac:dyDescent="0.2">
      <c r="A21630" s="42" t="s">
        <v>6146</v>
      </c>
      <c r="B21630" s="42" t="s">
        <v>8464</v>
      </c>
      <c r="C21630">
        <v>2018</v>
      </c>
      <c r="D21630" s="42" t="s">
        <v>8499</v>
      </c>
      <c r="E21630" t="b">
        <v>0</v>
      </c>
      <c r="F21630" s="42" t="s">
        <v>11088</v>
      </c>
    </row>
    <row r="21631" spans="1:6" x14ac:dyDescent="0.2">
      <c r="A21631" s="42" t="s">
        <v>6146</v>
      </c>
      <c r="B21631" s="42" t="s">
        <v>8464</v>
      </c>
      <c r="C21631">
        <v>2019</v>
      </c>
      <c r="D21631" s="42" t="s">
        <v>8499</v>
      </c>
      <c r="E21631" t="b">
        <v>0</v>
      </c>
      <c r="F21631" s="42" t="s">
        <v>11088</v>
      </c>
    </row>
    <row r="21632" spans="1:6" x14ac:dyDescent="0.2">
      <c r="A21632" s="42" t="s">
        <v>6148</v>
      </c>
      <c r="B21632" s="42" t="s">
        <v>8454</v>
      </c>
      <c r="C21632">
        <v>2013</v>
      </c>
      <c r="D21632" s="42" t="s">
        <v>8496</v>
      </c>
      <c r="E21632" t="b">
        <v>0</v>
      </c>
      <c r="F21632" s="42" t="s">
        <v>11095</v>
      </c>
    </row>
    <row r="21633" spans="1:6" x14ac:dyDescent="0.2">
      <c r="A21633" s="42" t="s">
        <v>6148</v>
      </c>
      <c r="B21633" s="42" t="s">
        <v>8454</v>
      </c>
      <c r="C21633">
        <v>2014</v>
      </c>
      <c r="D21633" s="42" t="s">
        <v>8496</v>
      </c>
      <c r="E21633" t="b">
        <v>0</v>
      </c>
      <c r="F21633" s="42" t="s">
        <v>11095</v>
      </c>
    </row>
    <row r="21634" spans="1:6" x14ac:dyDescent="0.2">
      <c r="A21634" s="42" t="s">
        <v>6148</v>
      </c>
      <c r="B21634" s="42" t="s">
        <v>8454</v>
      </c>
      <c r="C21634">
        <v>2015</v>
      </c>
      <c r="D21634" s="42" t="s">
        <v>8496</v>
      </c>
      <c r="E21634" t="b">
        <v>0</v>
      </c>
      <c r="F21634" s="42" t="s">
        <v>11095</v>
      </c>
    </row>
    <row r="21635" spans="1:6" x14ac:dyDescent="0.2">
      <c r="A21635" s="42" t="s">
        <v>6148</v>
      </c>
      <c r="B21635" s="42" t="s">
        <v>8454</v>
      </c>
      <c r="C21635">
        <v>2016</v>
      </c>
      <c r="D21635" s="42" t="s">
        <v>8496</v>
      </c>
      <c r="E21635" t="b">
        <v>0</v>
      </c>
      <c r="F21635" s="42" t="s">
        <v>11095</v>
      </c>
    </row>
    <row r="21636" spans="1:6" x14ac:dyDescent="0.2">
      <c r="A21636" s="42" t="s">
        <v>6148</v>
      </c>
      <c r="B21636" s="42" t="s">
        <v>8454</v>
      </c>
      <c r="C21636">
        <v>2017</v>
      </c>
      <c r="D21636" s="42" t="s">
        <v>8496</v>
      </c>
      <c r="E21636" t="b">
        <v>0</v>
      </c>
      <c r="F21636" s="42" t="s">
        <v>11095</v>
      </c>
    </row>
    <row r="21637" spans="1:6" x14ac:dyDescent="0.2">
      <c r="A21637" s="42" t="s">
        <v>6148</v>
      </c>
      <c r="B21637" s="42" t="s">
        <v>8454</v>
      </c>
      <c r="C21637">
        <v>2018</v>
      </c>
      <c r="D21637" s="42" t="s">
        <v>8496</v>
      </c>
      <c r="E21637" t="b">
        <v>0</v>
      </c>
      <c r="F21637" s="42" t="s">
        <v>11095</v>
      </c>
    </row>
    <row r="21638" spans="1:6" x14ac:dyDescent="0.2">
      <c r="A21638" s="42" t="s">
        <v>6148</v>
      </c>
      <c r="B21638" s="42" t="s">
        <v>8454</v>
      </c>
      <c r="C21638">
        <v>2019</v>
      </c>
      <c r="D21638" s="42" t="s">
        <v>8496</v>
      </c>
      <c r="E21638" t="b">
        <v>0</v>
      </c>
      <c r="F21638" s="42" t="s">
        <v>11095</v>
      </c>
    </row>
    <row r="21639" spans="1:6" x14ac:dyDescent="0.2">
      <c r="A21639" s="42" t="s">
        <v>6148</v>
      </c>
      <c r="B21639" s="42" t="s">
        <v>8462</v>
      </c>
      <c r="C21639">
        <v>2013</v>
      </c>
      <c r="D21639" s="42" t="s">
        <v>8496</v>
      </c>
      <c r="E21639" t="b">
        <v>0</v>
      </c>
      <c r="F21639" s="42" t="s">
        <v>11095</v>
      </c>
    </row>
    <row r="21640" spans="1:6" x14ac:dyDescent="0.2">
      <c r="A21640" s="42" t="s">
        <v>6148</v>
      </c>
      <c r="B21640" s="42" t="s">
        <v>8462</v>
      </c>
      <c r="C21640">
        <v>2014</v>
      </c>
      <c r="D21640" s="42" t="s">
        <v>8496</v>
      </c>
      <c r="E21640" t="b">
        <v>0</v>
      </c>
      <c r="F21640" s="42" t="s">
        <v>11095</v>
      </c>
    </row>
    <row r="21641" spans="1:6" x14ac:dyDescent="0.2">
      <c r="A21641" s="42" t="s">
        <v>6148</v>
      </c>
      <c r="B21641" s="42" t="s">
        <v>8462</v>
      </c>
      <c r="C21641">
        <v>2015</v>
      </c>
      <c r="D21641" s="42" t="s">
        <v>8496</v>
      </c>
      <c r="E21641" t="b">
        <v>0</v>
      </c>
      <c r="F21641" s="42" t="s">
        <v>11095</v>
      </c>
    </row>
    <row r="21642" spans="1:6" x14ac:dyDescent="0.2">
      <c r="A21642" s="42" t="s">
        <v>6148</v>
      </c>
      <c r="B21642" s="42" t="s">
        <v>8462</v>
      </c>
      <c r="C21642">
        <v>2016</v>
      </c>
      <c r="D21642" s="42" t="s">
        <v>8496</v>
      </c>
      <c r="E21642" t="b">
        <v>0</v>
      </c>
      <c r="F21642" s="42" t="s">
        <v>11095</v>
      </c>
    </row>
    <row r="21643" spans="1:6" x14ac:dyDescent="0.2">
      <c r="A21643" s="42" t="s">
        <v>6148</v>
      </c>
      <c r="B21643" s="42" t="s">
        <v>8462</v>
      </c>
      <c r="C21643">
        <v>2017</v>
      </c>
      <c r="D21643" s="42" t="s">
        <v>8496</v>
      </c>
      <c r="E21643" t="b">
        <v>0</v>
      </c>
      <c r="F21643" s="42" t="s">
        <v>11095</v>
      </c>
    </row>
    <row r="21644" spans="1:6" x14ac:dyDescent="0.2">
      <c r="A21644" s="42" t="s">
        <v>6148</v>
      </c>
      <c r="B21644" s="42" t="s">
        <v>8462</v>
      </c>
      <c r="C21644">
        <v>2018</v>
      </c>
      <c r="D21644" s="42" t="s">
        <v>8496</v>
      </c>
      <c r="E21644" t="b">
        <v>0</v>
      </c>
      <c r="F21644" s="42" t="s">
        <v>11095</v>
      </c>
    </row>
    <row r="21645" spans="1:6" x14ac:dyDescent="0.2">
      <c r="A21645" s="42" t="s">
        <v>6148</v>
      </c>
      <c r="B21645" s="42" t="s">
        <v>8462</v>
      </c>
      <c r="C21645">
        <v>2019</v>
      </c>
      <c r="D21645" s="42" t="s">
        <v>8496</v>
      </c>
      <c r="E21645" t="b">
        <v>0</v>
      </c>
      <c r="F21645" s="42" t="s">
        <v>11095</v>
      </c>
    </row>
    <row r="21646" spans="1:6" x14ac:dyDescent="0.2">
      <c r="A21646" s="42" t="s">
        <v>6148</v>
      </c>
      <c r="B21646" s="42" t="s">
        <v>8464</v>
      </c>
      <c r="C21646">
        <v>2013</v>
      </c>
      <c r="D21646" s="42" t="s">
        <v>8496</v>
      </c>
      <c r="E21646" t="b">
        <v>0</v>
      </c>
      <c r="F21646" s="42" t="s">
        <v>11095</v>
      </c>
    </row>
    <row r="21647" spans="1:6" x14ac:dyDescent="0.2">
      <c r="A21647" s="42" t="s">
        <v>6148</v>
      </c>
      <c r="B21647" s="42" t="s">
        <v>8464</v>
      </c>
      <c r="C21647">
        <v>2014</v>
      </c>
      <c r="D21647" s="42" t="s">
        <v>8496</v>
      </c>
      <c r="E21647" t="b">
        <v>0</v>
      </c>
      <c r="F21647" s="42" t="s">
        <v>11095</v>
      </c>
    </row>
    <row r="21648" spans="1:6" x14ac:dyDescent="0.2">
      <c r="A21648" s="42" t="s">
        <v>6148</v>
      </c>
      <c r="B21648" s="42" t="s">
        <v>8464</v>
      </c>
      <c r="C21648">
        <v>2015</v>
      </c>
      <c r="D21648" s="42" t="s">
        <v>8496</v>
      </c>
      <c r="E21648" t="b">
        <v>0</v>
      </c>
      <c r="F21648" s="42" t="s">
        <v>11095</v>
      </c>
    </row>
    <row r="21649" spans="1:6" x14ac:dyDescent="0.2">
      <c r="A21649" s="42" t="s">
        <v>6148</v>
      </c>
      <c r="B21649" s="42" t="s">
        <v>8464</v>
      </c>
      <c r="C21649">
        <v>2016</v>
      </c>
      <c r="D21649" s="42" t="s">
        <v>8496</v>
      </c>
      <c r="E21649" t="b">
        <v>0</v>
      </c>
      <c r="F21649" s="42" t="s">
        <v>11095</v>
      </c>
    </row>
    <row r="21650" spans="1:6" x14ac:dyDescent="0.2">
      <c r="A21650" s="42" t="s">
        <v>6148</v>
      </c>
      <c r="B21650" s="42" t="s">
        <v>8464</v>
      </c>
      <c r="C21650">
        <v>2017</v>
      </c>
      <c r="D21650" s="42" t="s">
        <v>8496</v>
      </c>
      <c r="E21650" t="b">
        <v>0</v>
      </c>
      <c r="F21650" s="42" t="s">
        <v>11095</v>
      </c>
    </row>
    <row r="21651" spans="1:6" x14ac:dyDescent="0.2">
      <c r="A21651" s="42" t="s">
        <v>6148</v>
      </c>
      <c r="B21651" s="42" t="s">
        <v>8464</v>
      </c>
      <c r="C21651">
        <v>2018</v>
      </c>
      <c r="D21651" s="42" t="s">
        <v>8482</v>
      </c>
      <c r="E21651" t="b">
        <v>0</v>
      </c>
      <c r="F21651" s="42" t="s">
        <v>11095</v>
      </c>
    </row>
    <row r="21652" spans="1:6" x14ac:dyDescent="0.2">
      <c r="A21652" s="42" t="s">
        <v>6148</v>
      </c>
      <c r="B21652" s="42" t="s">
        <v>8464</v>
      </c>
      <c r="C21652">
        <v>2019</v>
      </c>
      <c r="D21652" s="42" t="s">
        <v>8482</v>
      </c>
      <c r="E21652" t="b">
        <v>0</v>
      </c>
      <c r="F21652" s="42" t="s">
        <v>11095</v>
      </c>
    </row>
    <row r="21653" spans="1:6" x14ac:dyDescent="0.2">
      <c r="A21653" s="42" t="s">
        <v>6150</v>
      </c>
      <c r="B21653" s="42" t="s">
        <v>8454</v>
      </c>
      <c r="C21653">
        <v>2012</v>
      </c>
      <c r="D21653" s="42" t="s">
        <v>11096</v>
      </c>
      <c r="E21653" t="b">
        <v>0</v>
      </c>
      <c r="F21653" s="42" t="s">
        <v>11097</v>
      </c>
    </row>
    <row r="21654" spans="1:6" x14ac:dyDescent="0.2">
      <c r="A21654" s="42" t="s">
        <v>6150</v>
      </c>
      <c r="B21654" s="42" t="s">
        <v>8454</v>
      </c>
      <c r="C21654">
        <v>2013</v>
      </c>
      <c r="D21654" s="42" t="s">
        <v>9721</v>
      </c>
      <c r="E21654" t="b">
        <v>0</v>
      </c>
      <c r="F21654" s="42" t="s">
        <v>11097</v>
      </c>
    </row>
    <row r="21655" spans="1:6" x14ac:dyDescent="0.2">
      <c r="A21655" s="42" t="s">
        <v>6150</v>
      </c>
      <c r="B21655" s="42" t="s">
        <v>8454</v>
      </c>
      <c r="C21655">
        <v>2014</v>
      </c>
      <c r="D21655" s="42" t="s">
        <v>8685</v>
      </c>
      <c r="E21655" t="b">
        <v>0</v>
      </c>
      <c r="F21655" s="42" t="s">
        <v>11097</v>
      </c>
    </row>
    <row r="21656" spans="1:6" x14ac:dyDescent="0.2">
      <c r="A21656" s="42" t="s">
        <v>6150</v>
      </c>
      <c r="B21656" s="42" t="s">
        <v>8454</v>
      </c>
      <c r="C21656">
        <v>2015</v>
      </c>
      <c r="D21656" s="42" t="s">
        <v>9011</v>
      </c>
      <c r="E21656" t="b">
        <v>0</v>
      </c>
      <c r="F21656" s="42" t="s">
        <v>11097</v>
      </c>
    </row>
    <row r="21657" spans="1:6" x14ac:dyDescent="0.2">
      <c r="A21657" s="42" t="s">
        <v>6150</v>
      </c>
      <c r="B21657" s="42" t="s">
        <v>8454</v>
      </c>
      <c r="C21657">
        <v>2016</v>
      </c>
      <c r="D21657" s="42" t="s">
        <v>11084</v>
      </c>
      <c r="E21657" t="b">
        <v>0</v>
      </c>
      <c r="F21657" s="42" t="s">
        <v>11097</v>
      </c>
    </row>
    <row r="21658" spans="1:6" x14ac:dyDescent="0.2">
      <c r="A21658" s="42" t="s">
        <v>6150</v>
      </c>
      <c r="B21658" s="42" t="s">
        <v>8454</v>
      </c>
      <c r="C21658">
        <v>2017</v>
      </c>
      <c r="D21658" s="42" t="s">
        <v>9544</v>
      </c>
      <c r="E21658" t="b">
        <v>0</v>
      </c>
      <c r="F21658" s="42" t="s">
        <v>11097</v>
      </c>
    </row>
    <row r="21659" spans="1:6" x14ac:dyDescent="0.2">
      <c r="A21659" s="42" t="s">
        <v>6150</v>
      </c>
      <c r="B21659" s="42" t="s">
        <v>8454</v>
      </c>
      <c r="C21659">
        <v>2018</v>
      </c>
      <c r="D21659" s="42" t="s">
        <v>11098</v>
      </c>
      <c r="E21659" t="b">
        <v>0</v>
      </c>
      <c r="F21659" s="42" t="s">
        <v>11097</v>
      </c>
    </row>
    <row r="21660" spans="1:6" x14ac:dyDescent="0.2">
      <c r="A21660" s="42" t="s">
        <v>6150</v>
      </c>
      <c r="B21660" s="42" t="s">
        <v>8462</v>
      </c>
      <c r="C21660">
        <v>2012</v>
      </c>
      <c r="D21660" s="42" t="s">
        <v>11096</v>
      </c>
      <c r="E21660" t="b">
        <v>0</v>
      </c>
      <c r="F21660" s="42" t="s">
        <v>11097</v>
      </c>
    </row>
    <row r="21661" spans="1:6" x14ac:dyDescent="0.2">
      <c r="A21661" s="42" t="s">
        <v>6150</v>
      </c>
      <c r="B21661" s="42" t="s">
        <v>8462</v>
      </c>
      <c r="C21661">
        <v>2013</v>
      </c>
      <c r="D21661" s="42" t="s">
        <v>9546</v>
      </c>
      <c r="E21661" t="b">
        <v>0</v>
      </c>
      <c r="F21661" s="42" t="s">
        <v>11097</v>
      </c>
    </row>
    <row r="21662" spans="1:6" x14ac:dyDescent="0.2">
      <c r="A21662" s="42" t="s">
        <v>6150</v>
      </c>
      <c r="B21662" s="42" t="s">
        <v>8462</v>
      </c>
      <c r="C21662">
        <v>2014</v>
      </c>
      <c r="D21662" s="42" t="s">
        <v>8685</v>
      </c>
      <c r="E21662" t="b">
        <v>0</v>
      </c>
      <c r="F21662" s="42" t="s">
        <v>11097</v>
      </c>
    </row>
    <row r="21663" spans="1:6" x14ac:dyDescent="0.2">
      <c r="A21663" s="42" t="s">
        <v>6150</v>
      </c>
      <c r="B21663" s="42" t="s">
        <v>8462</v>
      </c>
      <c r="C21663">
        <v>2015</v>
      </c>
      <c r="D21663" s="42" t="s">
        <v>9011</v>
      </c>
      <c r="E21663" t="b">
        <v>0</v>
      </c>
      <c r="F21663" s="42" t="s">
        <v>11097</v>
      </c>
    </row>
    <row r="21664" spans="1:6" x14ac:dyDescent="0.2">
      <c r="A21664" s="42" t="s">
        <v>6150</v>
      </c>
      <c r="B21664" s="42" t="s">
        <v>8462</v>
      </c>
      <c r="C21664">
        <v>2016</v>
      </c>
      <c r="D21664" s="42" t="s">
        <v>11084</v>
      </c>
      <c r="E21664" t="b">
        <v>0</v>
      </c>
      <c r="F21664" s="42" t="s">
        <v>11097</v>
      </c>
    </row>
    <row r="21665" spans="1:6" x14ac:dyDescent="0.2">
      <c r="A21665" s="42" t="s">
        <v>6150</v>
      </c>
      <c r="B21665" s="42" t="s">
        <v>8462</v>
      </c>
      <c r="C21665">
        <v>2017</v>
      </c>
      <c r="D21665" s="42" t="s">
        <v>9544</v>
      </c>
      <c r="E21665" t="b">
        <v>0</v>
      </c>
      <c r="F21665" s="42" t="s">
        <v>11097</v>
      </c>
    </row>
    <row r="21666" spans="1:6" x14ac:dyDescent="0.2">
      <c r="A21666" s="42" t="s">
        <v>6150</v>
      </c>
      <c r="B21666" s="42" t="s">
        <v>8462</v>
      </c>
      <c r="C21666">
        <v>2018</v>
      </c>
      <c r="D21666" s="42" t="s">
        <v>11098</v>
      </c>
      <c r="E21666" t="b">
        <v>0</v>
      </c>
      <c r="F21666" s="42" t="s">
        <v>11097</v>
      </c>
    </row>
    <row r="21667" spans="1:6" x14ac:dyDescent="0.2">
      <c r="A21667" s="42" t="s">
        <v>6150</v>
      </c>
      <c r="B21667" s="42" t="s">
        <v>8464</v>
      </c>
      <c r="C21667">
        <v>2012</v>
      </c>
      <c r="D21667" s="42" t="s">
        <v>8496</v>
      </c>
      <c r="E21667" t="b">
        <v>0</v>
      </c>
      <c r="F21667" s="42" t="s">
        <v>11097</v>
      </c>
    </row>
    <row r="21668" spans="1:6" x14ac:dyDescent="0.2">
      <c r="A21668" s="42" t="s">
        <v>6150</v>
      </c>
      <c r="B21668" s="42" t="s">
        <v>8464</v>
      </c>
      <c r="C21668">
        <v>2013</v>
      </c>
      <c r="D21668" s="42" t="s">
        <v>8496</v>
      </c>
      <c r="E21668" t="b">
        <v>0</v>
      </c>
      <c r="F21668" s="42" t="s">
        <v>11097</v>
      </c>
    </row>
    <row r="21669" spans="1:6" x14ac:dyDescent="0.2">
      <c r="A21669" s="42" t="s">
        <v>6150</v>
      </c>
      <c r="B21669" s="42" t="s">
        <v>8464</v>
      </c>
      <c r="C21669">
        <v>2014</v>
      </c>
      <c r="D21669" s="42" t="s">
        <v>8496</v>
      </c>
      <c r="E21669" t="b">
        <v>0</v>
      </c>
      <c r="F21669" s="42" t="s">
        <v>11097</v>
      </c>
    </row>
    <row r="21670" spans="1:6" x14ac:dyDescent="0.2">
      <c r="A21670" s="42" t="s">
        <v>6150</v>
      </c>
      <c r="B21670" s="42" t="s">
        <v>8464</v>
      </c>
      <c r="C21670">
        <v>2015</v>
      </c>
      <c r="D21670" s="42" t="s">
        <v>8496</v>
      </c>
      <c r="E21670" t="b">
        <v>0</v>
      </c>
      <c r="F21670" s="42" t="s">
        <v>11097</v>
      </c>
    </row>
    <row r="21671" spans="1:6" x14ac:dyDescent="0.2">
      <c r="A21671" s="42" t="s">
        <v>6150</v>
      </c>
      <c r="B21671" s="42" t="s">
        <v>8464</v>
      </c>
      <c r="C21671">
        <v>2016</v>
      </c>
      <c r="D21671" s="42" t="s">
        <v>8496</v>
      </c>
      <c r="E21671" t="b">
        <v>0</v>
      </c>
      <c r="F21671" s="42" t="s">
        <v>11097</v>
      </c>
    </row>
    <row r="21672" spans="1:6" x14ac:dyDescent="0.2">
      <c r="A21672" s="42" t="s">
        <v>6150</v>
      </c>
      <c r="B21672" s="42" t="s">
        <v>8464</v>
      </c>
      <c r="C21672">
        <v>2017</v>
      </c>
      <c r="D21672" s="42" t="s">
        <v>8482</v>
      </c>
      <c r="E21672" t="b">
        <v>0</v>
      </c>
      <c r="F21672" s="42" t="s">
        <v>11097</v>
      </c>
    </row>
    <row r="21673" spans="1:6" x14ac:dyDescent="0.2">
      <c r="A21673" s="42" t="s">
        <v>6150</v>
      </c>
      <c r="B21673" s="42" t="s">
        <v>8464</v>
      </c>
      <c r="C21673">
        <v>2018</v>
      </c>
      <c r="D21673" s="42" t="s">
        <v>8482</v>
      </c>
      <c r="E21673" t="b">
        <v>0</v>
      </c>
      <c r="F21673" s="42" t="s">
        <v>11097</v>
      </c>
    </row>
    <row r="21674" spans="1:6" x14ac:dyDescent="0.2">
      <c r="A21674" s="42" t="s">
        <v>6152</v>
      </c>
      <c r="B21674" s="42" t="s">
        <v>8454</v>
      </c>
      <c r="C21674">
        <v>2010</v>
      </c>
      <c r="D21674" s="42" t="s">
        <v>8496</v>
      </c>
      <c r="E21674" t="b">
        <v>0</v>
      </c>
      <c r="F21674" s="42" t="s">
        <v>11099</v>
      </c>
    </row>
    <row r="21675" spans="1:6" x14ac:dyDescent="0.2">
      <c r="A21675" s="42" t="s">
        <v>6152</v>
      </c>
      <c r="B21675" s="42" t="s">
        <v>8454</v>
      </c>
      <c r="C21675">
        <v>2011</v>
      </c>
      <c r="D21675" s="42" t="s">
        <v>8496</v>
      </c>
      <c r="E21675" t="b">
        <v>0</v>
      </c>
      <c r="F21675" s="42" t="s">
        <v>11099</v>
      </c>
    </row>
    <row r="21676" spans="1:6" x14ac:dyDescent="0.2">
      <c r="A21676" s="42" t="s">
        <v>6152</v>
      </c>
      <c r="B21676" s="42" t="s">
        <v>8454</v>
      </c>
      <c r="C21676">
        <v>2012</v>
      </c>
      <c r="D21676" s="42" t="s">
        <v>8496</v>
      </c>
      <c r="E21676" t="b">
        <v>0</v>
      </c>
      <c r="F21676" s="42" t="s">
        <v>11099</v>
      </c>
    </row>
    <row r="21677" spans="1:6" x14ac:dyDescent="0.2">
      <c r="A21677" s="42" t="s">
        <v>6152</v>
      </c>
      <c r="B21677" s="42" t="s">
        <v>8454</v>
      </c>
      <c r="C21677">
        <v>2013</v>
      </c>
      <c r="D21677" s="42" t="s">
        <v>9120</v>
      </c>
      <c r="E21677" t="b">
        <v>0</v>
      </c>
      <c r="F21677" s="42" t="s">
        <v>11099</v>
      </c>
    </row>
    <row r="21678" spans="1:6" x14ac:dyDescent="0.2">
      <c r="A21678" s="42" t="s">
        <v>6152</v>
      </c>
      <c r="B21678" s="42" t="s">
        <v>8454</v>
      </c>
      <c r="C21678">
        <v>2014</v>
      </c>
      <c r="D21678" s="42" t="s">
        <v>9683</v>
      </c>
      <c r="E21678" t="b">
        <v>0</v>
      </c>
      <c r="F21678" s="42" t="s">
        <v>11099</v>
      </c>
    </row>
    <row r="21679" spans="1:6" x14ac:dyDescent="0.2">
      <c r="A21679" s="42" t="s">
        <v>6152</v>
      </c>
      <c r="B21679" s="42" t="s">
        <v>8454</v>
      </c>
      <c r="C21679">
        <v>2015</v>
      </c>
      <c r="D21679" s="42" t="s">
        <v>8673</v>
      </c>
      <c r="E21679" t="b">
        <v>0</v>
      </c>
      <c r="F21679" s="42" t="s">
        <v>11099</v>
      </c>
    </row>
    <row r="21680" spans="1:6" x14ac:dyDescent="0.2">
      <c r="A21680" s="42" t="s">
        <v>6152</v>
      </c>
      <c r="B21680" s="42" t="s">
        <v>8454</v>
      </c>
      <c r="C21680">
        <v>2016</v>
      </c>
      <c r="D21680" s="42" t="s">
        <v>8673</v>
      </c>
      <c r="E21680" t="b">
        <v>0</v>
      </c>
      <c r="F21680" s="42" t="s">
        <v>11099</v>
      </c>
    </row>
    <row r="21681" spans="1:6" x14ac:dyDescent="0.2">
      <c r="A21681" s="42" t="s">
        <v>6152</v>
      </c>
      <c r="B21681" s="42" t="s">
        <v>8462</v>
      </c>
      <c r="C21681">
        <v>2010</v>
      </c>
      <c r="D21681" s="42" t="s">
        <v>8496</v>
      </c>
      <c r="E21681" t="b">
        <v>0</v>
      </c>
      <c r="F21681" s="42" t="s">
        <v>11099</v>
      </c>
    </row>
    <row r="21682" spans="1:6" x14ac:dyDescent="0.2">
      <c r="A21682" s="42" t="s">
        <v>6152</v>
      </c>
      <c r="B21682" s="42" t="s">
        <v>8462</v>
      </c>
      <c r="C21682">
        <v>2011</v>
      </c>
      <c r="D21682" s="42" t="s">
        <v>8496</v>
      </c>
      <c r="E21682" t="b">
        <v>0</v>
      </c>
      <c r="F21682" s="42" t="s">
        <v>11099</v>
      </c>
    </row>
    <row r="21683" spans="1:6" x14ac:dyDescent="0.2">
      <c r="A21683" s="42" t="s">
        <v>6152</v>
      </c>
      <c r="B21683" s="42" t="s">
        <v>8462</v>
      </c>
      <c r="C21683">
        <v>2012</v>
      </c>
      <c r="D21683" s="42" t="s">
        <v>8496</v>
      </c>
      <c r="E21683" t="b">
        <v>0</v>
      </c>
      <c r="F21683" s="42" t="s">
        <v>11099</v>
      </c>
    </row>
    <row r="21684" spans="1:6" x14ac:dyDescent="0.2">
      <c r="A21684" s="42" t="s">
        <v>6152</v>
      </c>
      <c r="B21684" s="42" t="s">
        <v>8462</v>
      </c>
      <c r="C21684">
        <v>2013</v>
      </c>
      <c r="D21684" s="42" t="s">
        <v>9120</v>
      </c>
      <c r="E21684" t="b">
        <v>0</v>
      </c>
      <c r="F21684" s="42" t="s">
        <v>11099</v>
      </c>
    </row>
    <row r="21685" spans="1:6" x14ac:dyDescent="0.2">
      <c r="A21685" s="42" t="s">
        <v>6152</v>
      </c>
      <c r="B21685" s="42" t="s">
        <v>8462</v>
      </c>
      <c r="C21685">
        <v>2014</v>
      </c>
      <c r="D21685" s="42" t="s">
        <v>9683</v>
      </c>
      <c r="E21685" t="b">
        <v>0</v>
      </c>
      <c r="F21685" s="42" t="s">
        <v>11099</v>
      </c>
    </row>
    <row r="21686" spans="1:6" x14ac:dyDescent="0.2">
      <c r="A21686" s="42" t="s">
        <v>6152</v>
      </c>
      <c r="B21686" s="42" t="s">
        <v>8462</v>
      </c>
      <c r="C21686">
        <v>2015</v>
      </c>
      <c r="D21686" s="42" t="s">
        <v>8673</v>
      </c>
      <c r="E21686" t="b">
        <v>0</v>
      </c>
      <c r="F21686" s="42" t="s">
        <v>11099</v>
      </c>
    </row>
    <row r="21687" spans="1:6" x14ac:dyDescent="0.2">
      <c r="A21687" s="42" t="s">
        <v>6152</v>
      </c>
      <c r="B21687" s="42" t="s">
        <v>8462</v>
      </c>
      <c r="C21687">
        <v>2016</v>
      </c>
      <c r="D21687" s="42" t="s">
        <v>8673</v>
      </c>
      <c r="E21687" t="b">
        <v>0</v>
      </c>
      <c r="F21687" s="42" t="s">
        <v>11099</v>
      </c>
    </row>
    <row r="21688" spans="1:6" x14ac:dyDescent="0.2">
      <c r="A21688" s="42" t="s">
        <v>6152</v>
      </c>
      <c r="B21688" s="42" t="s">
        <v>8464</v>
      </c>
      <c r="C21688">
        <v>2010</v>
      </c>
      <c r="D21688" s="42" t="s">
        <v>8482</v>
      </c>
      <c r="E21688" t="b">
        <v>0</v>
      </c>
      <c r="F21688" s="42" t="s">
        <v>11099</v>
      </c>
    </row>
    <row r="21689" spans="1:6" x14ac:dyDescent="0.2">
      <c r="A21689" s="42" t="s">
        <v>6152</v>
      </c>
      <c r="B21689" s="42" t="s">
        <v>8464</v>
      </c>
      <c r="C21689">
        <v>2011</v>
      </c>
      <c r="D21689" s="42" t="s">
        <v>8482</v>
      </c>
      <c r="E21689" t="b">
        <v>0</v>
      </c>
      <c r="F21689" s="42" t="s">
        <v>11099</v>
      </c>
    </row>
    <row r="21690" spans="1:6" x14ac:dyDescent="0.2">
      <c r="A21690" s="42" t="s">
        <v>6152</v>
      </c>
      <c r="B21690" s="42" t="s">
        <v>8464</v>
      </c>
      <c r="C21690">
        <v>2012</v>
      </c>
      <c r="D21690" s="42" t="s">
        <v>8496</v>
      </c>
      <c r="E21690" t="b">
        <v>0</v>
      </c>
      <c r="F21690" s="42" t="s">
        <v>11099</v>
      </c>
    </row>
    <row r="21691" spans="1:6" x14ac:dyDescent="0.2">
      <c r="A21691" s="42" t="s">
        <v>6152</v>
      </c>
      <c r="B21691" s="42" t="s">
        <v>8464</v>
      </c>
      <c r="C21691">
        <v>2013</v>
      </c>
      <c r="D21691" s="42" t="s">
        <v>8496</v>
      </c>
      <c r="E21691" t="b">
        <v>0</v>
      </c>
      <c r="F21691" s="42" t="s">
        <v>11099</v>
      </c>
    </row>
    <row r="21692" spans="1:6" x14ac:dyDescent="0.2">
      <c r="A21692" s="42" t="s">
        <v>6152</v>
      </c>
      <c r="B21692" s="42" t="s">
        <v>8464</v>
      </c>
      <c r="C21692">
        <v>2014</v>
      </c>
      <c r="D21692" s="42" t="s">
        <v>8496</v>
      </c>
      <c r="E21692" t="b">
        <v>0</v>
      </c>
      <c r="F21692" s="42" t="s">
        <v>11099</v>
      </c>
    </row>
    <row r="21693" spans="1:6" x14ac:dyDescent="0.2">
      <c r="A21693" s="42" t="s">
        <v>6152</v>
      </c>
      <c r="B21693" s="42" t="s">
        <v>8464</v>
      </c>
      <c r="C21693">
        <v>2015</v>
      </c>
      <c r="D21693" s="42" t="s">
        <v>8496</v>
      </c>
      <c r="E21693" t="b">
        <v>0</v>
      </c>
      <c r="F21693" s="42" t="s">
        <v>11099</v>
      </c>
    </row>
    <row r="21694" spans="1:6" x14ac:dyDescent="0.2">
      <c r="A21694" s="42" t="s">
        <v>6152</v>
      </c>
      <c r="B21694" s="42" t="s">
        <v>8464</v>
      </c>
      <c r="C21694">
        <v>2016</v>
      </c>
      <c r="D21694" s="42" t="s">
        <v>8496</v>
      </c>
      <c r="E21694" t="b">
        <v>0</v>
      </c>
      <c r="F21694" s="42" t="s">
        <v>11099</v>
      </c>
    </row>
    <row r="21695" spans="1:6" x14ac:dyDescent="0.2">
      <c r="A21695" s="42" t="s">
        <v>6154</v>
      </c>
      <c r="B21695" s="42" t="s">
        <v>8454</v>
      </c>
      <c r="C21695">
        <v>2013</v>
      </c>
      <c r="D21695" s="42" t="s">
        <v>8529</v>
      </c>
      <c r="E21695" t="b">
        <v>0</v>
      </c>
      <c r="F21695" s="42" t="s">
        <v>10901</v>
      </c>
    </row>
    <row r="21696" spans="1:6" x14ac:dyDescent="0.2">
      <c r="A21696" s="42" t="s">
        <v>6154</v>
      </c>
      <c r="B21696" s="42" t="s">
        <v>8454</v>
      </c>
      <c r="C21696">
        <v>2014</v>
      </c>
      <c r="D21696" s="42" t="s">
        <v>9495</v>
      </c>
      <c r="E21696" t="b">
        <v>0</v>
      </c>
      <c r="F21696" s="42" t="s">
        <v>10901</v>
      </c>
    </row>
    <row r="21697" spans="1:6" x14ac:dyDescent="0.2">
      <c r="A21697" s="42" t="s">
        <v>6154</v>
      </c>
      <c r="B21697" s="42" t="s">
        <v>8454</v>
      </c>
      <c r="C21697">
        <v>2015</v>
      </c>
      <c r="D21697" s="42" t="s">
        <v>9207</v>
      </c>
      <c r="E21697" t="b">
        <v>0</v>
      </c>
      <c r="F21697" s="42" t="s">
        <v>10901</v>
      </c>
    </row>
    <row r="21698" spans="1:6" x14ac:dyDescent="0.2">
      <c r="A21698" s="42" t="s">
        <v>6154</v>
      </c>
      <c r="B21698" s="42" t="s">
        <v>8454</v>
      </c>
      <c r="C21698">
        <v>2016</v>
      </c>
      <c r="D21698" s="42" t="s">
        <v>8550</v>
      </c>
      <c r="E21698" t="b">
        <v>0</v>
      </c>
      <c r="F21698" s="42" t="s">
        <v>10901</v>
      </c>
    </row>
    <row r="21699" spans="1:6" x14ac:dyDescent="0.2">
      <c r="A21699" s="42" t="s">
        <v>6154</v>
      </c>
      <c r="B21699" s="42" t="s">
        <v>8454</v>
      </c>
      <c r="C21699">
        <v>2017</v>
      </c>
      <c r="D21699" s="42" t="s">
        <v>9035</v>
      </c>
      <c r="E21699" t="b">
        <v>0</v>
      </c>
      <c r="F21699" s="42" t="s">
        <v>10901</v>
      </c>
    </row>
    <row r="21700" spans="1:6" x14ac:dyDescent="0.2">
      <c r="A21700" s="42" t="s">
        <v>6154</v>
      </c>
      <c r="B21700" s="42" t="s">
        <v>8454</v>
      </c>
      <c r="C21700">
        <v>2018</v>
      </c>
      <c r="D21700" s="42" t="s">
        <v>10813</v>
      </c>
      <c r="E21700" t="b">
        <v>0</v>
      </c>
      <c r="F21700" s="42" t="s">
        <v>10901</v>
      </c>
    </row>
    <row r="21701" spans="1:6" x14ac:dyDescent="0.2">
      <c r="A21701" s="42" t="s">
        <v>6154</v>
      </c>
      <c r="B21701" s="42" t="s">
        <v>8454</v>
      </c>
      <c r="C21701">
        <v>2019</v>
      </c>
      <c r="D21701" s="42" t="s">
        <v>9548</v>
      </c>
      <c r="E21701" t="b">
        <v>0</v>
      </c>
      <c r="F21701" s="42" t="s">
        <v>10901</v>
      </c>
    </row>
    <row r="21702" spans="1:6" x14ac:dyDescent="0.2">
      <c r="A21702" s="42" t="s">
        <v>6154</v>
      </c>
      <c r="B21702" s="42" t="s">
        <v>8462</v>
      </c>
      <c r="C21702">
        <v>2013</v>
      </c>
      <c r="D21702" s="42" t="s">
        <v>8987</v>
      </c>
      <c r="E21702" t="b">
        <v>0</v>
      </c>
      <c r="F21702" s="42" t="s">
        <v>10901</v>
      </c>
    </row>
    <row r="21703" spans="1:6" x14ac:dyDescent="0.2">
      <c r="A21703" s="42" t="s">
        <v>6154</v>
      </c>
      <c r="B21703" s="42" t="s">
        <v>8462</v>
      </c>
      <c r="C21703">
        <v>2014</v>
      </c>
      <c r="D21703" s="42" t="s">
        <v>9229</v>
      </c>
      <c r="E21703" t="b">
        <v>0</v>
      </c>
      <c r="F21703" s="42" t="s">
        <v>10901</v>
      </c>
    </row>
    <row r="21704" spans="1:6" x14ac:dyDescent="0.2">
      <c r="A21704" s="42" t="s">
        <v>6154</v>
      </c>
      <c r="B21704" s="42" t="s">
        <v>8462</v>
      </c>
      <c r="C21704">
        <v>2015</v>
      </c>
      <c r="D21704" s="42" t="s">
        <v>8771</v>
      </c>
      <c r="E21704" t="b">
        <v>0</v>
      </c>
      <c r="F21704" s="42" t="s">
        <v>10901</v>
      </c>
    </row>
    <row r="21705" spans="1:6" x14ac:dyDescent="0.2">
      <c r="A21705" s="42" t="s">
        <v>6154</v>
      </c>
      <c r="B21705" s="42" t="s">
        <v>8462</v>
      </c>
      <c r="C21705">
        <v>2016</v>
      </c>
      <c r="D21705" s="42" t="s">
        <v>8632</v>
      </c>
      <c r="E21705" t="b">
        <v>0</v>
      </c>
      <c r="F21705" s="42" t="s">
        <v>10901</v>
      </c>
    </row>
    <row r="21706" spans="1:6" x14ac:dyDescent="0.2">
      <c r="A21706" s="42" t="s">
        <v>6154</v>
      </c>
      <c r="B21706" s="42" t="s">
        <v>8462</v>
      </c>
      <c r="C21706">
        <v>2017</v>
      </c>
      <c r="D21706" s="42" t="s">
        <v>9043</v>
      </c>
      <c r="E21706" t="b">
        <v>0</v>
      </c>
      <c r="F21706" s="42" t="s">
        <v>10901</v>
      </c>
    </row>
    <row r="21707" spans="1:6" x14ac:dyDescent="0.2">
      <c r="A21707" s="42" t="s">
        <v>6154</v>
      </c>
      <c r="B21707" s="42" t="s">
        <v>8462</v>
      </c>
      <c r="C21707">
        <v>2018</v>
      </c>
      <c r="D21707" s="42" t="s">
        <v>10222</v>
      </c>
      <c r="E21707" t="b">
        <v>0</v>
      </c>
      <c r="F21707" s="42" t="s">
        <v>10901</v>
      </c>
    </row>
    <row r="21708" spans="1:6" x14ac:dyDescent="0.2">
      <c r="A21708" s="42" t="s">
        <v>6154</v>
      </c>
      <c r="B21708" s="42" t="s">
        <v>8462</v>
      </c>
      <c r="C21708">
        <v>2019</v>
      </c>
      <c r="D21708" s="42" t="s">
        <v>10902</v>
      </c>
      <c r="E21708" t="b">
        <v>0</v>
      </c>
      <c r="F21708" s="42" t="s">
        <v>10901</v>
      </c>
    </row>
    <row r="21709" spans="1:6" x14ac:dyDescent="0.2">
      <c r="A21709" s="42" t="s">
        <v>6154</v>
      </c>
      <c r="B21709" s="42" t="s">
        <v>8464</v>
      </c>
      <c r="C21709">
        <v>2013</v>
      </c>
      <c r="D21709" s="42" t="s">
        <v>8496</v>
      </c>
      <c r="E21709" t="b">
        <v>0</v>
      </c>
      <c r="F21709" s="42" t="s">
        <v>10901</v>
      </c>
    </row>
    <row r="21710" spans="1:6" x14ac:dyDescent="0.2">
      <c r="A21710" s="42" t="s">
        <v>6154</v>
      </c>
      <c r="B21710" s="42" t="s">
        <v>8464</v>
      </c>
      <c r="C21710">
        <v>2014</v>
      </c>
      <c r="D21710" s="42" t="s">
        <v>9013</v>
      </c>
      <c r="E21710" t="b">
        <v>0</v>
      </c>
      <c r="F21710" s="42" t="s">
        <v>10901</v>
      </c>
    </row>
    <row r="21711" spans="1:6" x14ac:dyDescent="0.2">
      <c r="A21711" s="42" t="s">
        <v>6154</v>
      </c>
      <c r="B21711" s="42" t="s">
        <v>8464</v>
      </c>
      <c r="C21711">
        <v>2015</v>
      </c>
      <c r="D21711" s="42" t="s">
        <v>8638</v>
      </c>
      <c r="E21711" t="b">
        <v>0</v>
      </c>
      <c r="F21711" s="42" t="s">
        <v>10901</v>
      </c>
    </row>
    <row r="21712" spans="1:6" x14ac:dyDescent="0.2">
      <c r="A21712" s="42" t="s">
        <v>6154</v>
      </c>
      <c r="B21712" s="42" t="s">
        <v>8464</v>
      </c>
      <c r="C21712">
        <v>2016</v>
      </c>
      <c r="D21712" s="42" t="s">
        <v>8687</v>
      </c>
      <c r="E21712" t="b">
        <v>0</v>
      </c>
      <c r="F21712" s="42" t="s">
        <v>10901</v>
      </c>
    </row>
    <row r="21713" spans="1:6" x14ac:dyDescent="0.2">
      <c r="A21713" s="42" t="s">
        <v>6154</v>
      </c>
      <c r="B21713" s="42" t="s">
        <v>8464</v>
      </c>
      <c r="C21713">
        <v>2017</v>
      </c>
      <c r="D21713" s="42" t="s">
        <v>8826</v>
      </c>
      <c r="E21713" t="b">
        <v>0</v>
      </c>
      <c r="F21713" s="42" t="s">
        <v>10901</v>
      </c>
    </row>
    <row r="21714" spans="1:6" x14ac:dyDescent="0.2">
      <c r="A21714" s="42" t="s">
        <v>6154</v>
      </c>
      <c r="B21714" s="42" t="s">
        <v>8464</v>
      </c>
      <c r="C21714">
        <v>2018</v>
      </c>
      <c r="D21714" s="42" t="s">
        <v>8513</v>
      </c>
      <c r="E21714" t="b">
        <v>0</v>
      </c>
      <c r="F21714" s="42" t="s">
        <v>10901</v>
      </c>
    </row>
    <row r="21715" spans="1:6" x14ac:dyDescent="0.2">
      <c r="A21715" s="42" t="s">
        <v>6154</v>
      </c>
      <c r="B21715" s="42" t="s">
        <v>8464</v>
      </c>
      <c r="C21715">
        <v>2019</v>
      </c>
      <c r="D21715" s="42" t="s">
        <v>8460</v>
      </c>
      <c r="E21715" t="b">
        <v>0</v>
      </c>
      <c r="F21715" s="42" t="s">
        <v>10901</v>
      </c>
    </row>
    <row r="21716" spans="1:6" x14ac:dyDescent="0.2">
      <c r="A21716" s="42" t="s">
        <v>6156</v>
      </c>
      <c r="B21716" s="42" t="s">
        <v>8454</v>
      </c>
      <c r="C21716">
        <v>2013</v>
      </c>
      <c r="D21716" s="42" t="s">
        <v>8529</v>
      </c>
      <c r="E21716" t="b">
        <v>0</v>
      </c>
      <c r="F21716" s="42" t="s">
        <v>10901</v>
      </c>
    </row>
    <row r="21717" spans="1:6" x14ac:dyDescent="0.2">
      <c r="A21717" s="42" t="s">
        <v>6156</v>
      </c>
      <c r="B21717" s="42" t="s">
        <v>8454</v>
      </c>
      <c r="C21717">
        <v>2014</v>
      </c>
      <c r="D21717" s="42" t="s">
        <v>9495</v>
      </c>
      <c r="E21717" t="b">
        <v>0</v>
      </c>
      <c r="F21717" s="42" t="s">
        <v>10901</v>
      </c>
    </row>
    <row r="21718" spans="1:6" x14ac:dyDescent="0.2">
      <c r="A21718" s="42" t="s">
        <v>6156</v>
      </c>
      <c r="B21718" s="42" t="s">
        <v>8454</v>
      </c>
      <c r="C21718">
        <v>2015</v>
      </c>
      <c r="D21718" s="42" t="s">
        <v>9207</v>
      </c>
      <c r="E21718" t="b">
        <v>0</v>
      </c>
      <c r="F21718" s="42" t="s">
        <v>10901</v>
      </c>
    </row>
    <row r="21719" spans="1:6" x14ac:dyDescent="0.2">
      <c r="A21719" s="42" t="s">
        <v>6156</v>
      </c>
      <c r="B21719" s="42" t="s">
        <v>8454</v>
      </c>
      <c r="C21719">
        <v>2016</v>
      </c>
      <c r="D21719" s="42" t="s">
        <v>8550</v>
      </c>
      <c r="E21719" t="b">
        <v>0</v>
      </c>
      <c r="F21719" s="42" t="s">
        <v>10901</v>
      </c>
    </row>
    <row r="21720" spans="1:6" x14ac:dyDescent="0.2">
      <c r="A21720" s="42" t="s">
        <v>6156</v>
      </c>
      <c r="B21720" s="42" t="s">
        <v>8454</v>
      </c>
      <c r="C21720">
        <v>2017</v>
      </c>
      <c r="D21720" s="42" t="s">
        <v>9035</v>
      </c>
      <c r="E21720" t="b">
        <v>0</v>
      </c>
      <c r="F21720" s="42" t="s">
        <v>10901</v>
      </c>
    </row>
    <row r="21721" spans="1:6" x14ac:dyDescent="0.2">
      <c r="A21721" s="42" t="s">
        <v>6156</v>
      </c>
      <c r="B21721" s="42" t="s">
        <v>8454</v>
      </c>
      <c r="C21721">
        <v>2018</v>
      </c>
      <c r="D21721" s="42" t="s">
        <v>10813</v>
      </c>
      <c r="E21721" t="b">
        <v>0</v>
      </c>
      <c r="F21721" s="42" t="s">
        <v>10901</v>
      </c>
    </row>
    <row r="21722" spans="1:6" x14ac:dyDescent="0.2">
      <c r="A21722" s="42" t="s">
        <v>6156</v>
      </c>
      <c r="B21722" s="42" t="s">
        <v>8454</v>
      </c>
      <c r="C21722">
        <v>2019</v>
      </c>
      <c r="D21722" s="42" t="s">
        <v>9548</v>
      </c>
      <c r="E21722" t="b">
        <v>0</v>
      </c>
      <c r="F21722" s="42" t="s">
        <v>10901</v>
      </c>
    </row>
    <row r="21723" spans="1:6" x14ac:dyDescent="0.2">
      <c r="A21723" s="42" t="s">
        <v>6156</v>
      </c>
      <c r="B21723" s="42" t="s">
        <v>8462</v>
      </c>
      <c r="C21723">
        <v>2013</v>
      </c>
      <c r="D21723" s="42" t="s">
        <v>8987</v>
      </c>
      <c r="E21723" t="b">
        <v>0</v>
      </c>
      <c r="F21723" s="42" t="s">
        <v>10901</v>
      </c>
    </row>
    <row r="21724" spans="1:6" x14ac:dyDescent="0.2">
      <c r="A21724" s="42" t="s">
        <v>6156</v>
      </c>
      <c r="B21724" s="42" t="s">
        <v>8462</v>
      </c>
      <c r="C21724">
        <v>2014</v>
      </c>
      <c r="D21724" s="42" t="s">
        <v>9229</v>
      </c>
      <c r="E21724" t="b">
        <v>0</v>
      </c>
      <c r="F21724" s="42" t="s">
        <v>10901</v>
      </c>
    </row>
    <row r="21725" spans="1:6" x14ac:dyDescent="0.2">
      <c r="A21725" s="42" t="s">
        <v>6156</v>
      </c>
      <c r="B21725" s="42" t="s">
        <v>8462</v>
      </c>
      <c r="C21725">
        <v>2015</v>
      </c>
      <c r="D21725" s="42" t="s">
        <v>8771</v>
      </c>
      <c r="E21725" t="b">
        <v>0</v>
      </c>
      <c r="F21725" s="42" t="s">
        <v>10901</v>
      </c>
    </row>
    <row r="21726" spans="1:6" x14ac:dyDescent="0.2">
      <c r="A21726" s="42" t="s">
        <v>6156</v>
      </c>
      <c r="B21726" s="42" t="s">
        <v>8462</v>
      </c>
      <c r="C21726">
        <v>2016</v>
      </c>
      <c r="D21726" s="42" t="s">
        <v>8632</v>
      </c>
      <c r="E21726" t="b">
        <v>0</v>
      </c>
      <c r="F21726" s="42" t="s">
        <v>10901</v>
      </c>
    </row>
    <row r="21727" spans="1:6" x14ac:dyDescent="0.2">
      <c r="A21727" s="42" t="s">
        <v>6156</v>
      </c>
      <c r="B21727" s="42" t="s">
        <v>8462</v>
      </c>
      <c r="C21727">
        <v>2017</v>
      </c>
      <c r="D21727" s="42" t="s">
        <v>9043</v>
      </c>
      <c r="E21727" t="b">
        <v>0</v>
      </c>
      <c r="F21727" s="42" t="s">
        <v>10901</v>
      </c>
    </row>
    <row r="21728" spans="1:6" x14ac:dyDescent="0.2">
      <c r="A21728" s="42" t="s">
        <v>6156</v>
      </c>
      <c r="B21728" s="42" t="s">
        <v>8462</v>
      </c>
      <c r="C21728">
        <v>2018</v>
      </c>
      <c r="D21728" s="42" t="s">
        <v>10222</v>
      </c>
      <c r="E21728" t="b">
        <v>0</v>
      </c>
      <c r="F21728" s="42" t="s">
        <v>10901</v>
      </c>
    </row>
    <row r="21729" spans="1:6" x14ac:dyDescent="0.2">
      <c r="A21729" s="42" t="s">
        <v>6156</v>
      </c>
      <c r="B21729" s="42" t="s">
        <v>8462</v>
      </c>
      <c r="C21729">
        <v>2019</v>
      </c>
      <c r="D21729" s="42" t="s">
        <v>10902</v>
      </c>
      <c r="E21729" t="b">
        <v>0</v>
      </c>
      <c r="F21729" s="42" t="s">
        <v>10901</v>
      </c>
    </row>
    <row r="21730" spans="1:6" x14ac:dyDescent="0.2">
      <c r="A21730" s="42" t="s">
        <v>6156</v>
      </c>
      <c r="B21730" s="42" t="s">
        <v>8464</v>
      </c>
      <c r="C21730">
        <v>2013</v>
      </c>
      <c r="D21730" s="42" t="s">
        <v>8496</v>
      </c>
      <c r="E21730" t="b">
        <v>0</v>
      </c>
      <c r="F21730" s="42" t="s">
        <v>10901</v>
      </c>
    </row>
    <row r="21731" spans="1:6" x14ac:dyDescent="0.2">
      <c r="A21731" s="42" t="s">
        <v>6156</v>
      </c>
      <c r="B21731" s="42" t="s">
        <v>8464</v>
      </c>
      <c r="C21731">
        <v>2014</v>
      </c>
      <c r="D21731" s="42" t="s">
        <v>9013</v>
      </c>
      <c r="E21731" t="b">
        <v>0</v>
      </c>
      <c r="F21731" s="42" t="s">
        <v>10901</v>
      </c>
    </row>
    <row r="21732" spans="1:6" x14ac:dyDescent="0.2">
      <c r="A21732" s="42" t="s">
        <v>6156</v>
      </c>
      <c r="B21732" s="42" t="s">
        <v>8464</v>
      </c>
      <c r="C21732">
        <v>2015</v>
      </c>
      <c r="D21732" s="42" t="s">
        <v>8638</v>
      </c>
      <c r="E21732" t="b">
        <v>0</v>
      </c>
      <c r="F21732" s="42" t="s">
        <v>10901</v>
      </c>
    </row>
    <row r="21733" spans="1:6" x14ac:dyDescent="0.2">
      <c r="A21733" s="42" t="s">
        <v>6156</v>
      </c>
      <c r="B21733" s="42" t="s">
        <v>8464</v>
      </c>
      <c r="C21733">
        <v>2016</v>
      </c>
      <c r="D21733" s="42" t="s">
        <v>8687</v>
      </c>
      <c r="E21733" t="b">
        <v>0</v>
      </c>
      <c r="F21733" s="42" t="s">
        <v>10901</v>
      </c>
    </row>
    <row r="21734" spans="1:6" x14ac:dyDescent="0.2">
      <c r="A21734" s="42" t="s">
        <v>6156</v>
      </c>
      <c r="B21734" s="42" t="s">
        <v>8464</v>
      </c>
      <c r="C21734">
        <v>2017</v>
      </c>
      <c r="D21734" s="42" t="s">
        <v>8826</v>
      </c>
      <c r="E21734" t="b">
        <v>0</v>
      </c>
      <c r="F21734" s="42" t="s">
        <v>10901</v>
      </c>
    </row>
    <row r="21735" spans="1:6" x14ac:dyDescent="0.2">
      <c r="A21735" s="42" t="s">
        <v>6156</v>
      </c>
      <c r="B21735" s="42" t="s">
        <v>8464</v>
      </c>
      <c r="C21735">
        <v>2018</v>
      </c>
      <c r="D21735" s="42" t="s">
        <v>8513</v>
      </c>
      <c r="E21735" t="b">
        <v>0</v>
      </c>
      <c r="F21735" s="42" t="s">
        <v>10901</v>
      </c>
    </row>
    <row r="21736" spans="1:6" x14ac:dyDescent="0.2">
      <c r="A21736" s="42" t="s">
        <v>6156</v>
      </c>
      <c r="B21736" s="42" t="s">
        <v>8464</v>
      </c>
      <c r="C21736">
        <v>2019</v>
      </c>
      <c r="D21736" s="42" t="s">
        <v>8460</v>
      </c>
      <c r="E21736" t="b">
        <v>0</v>
      </c>
      <c r="F21736" s="42" t="s">
        <v>10901</v>
      </c>
    </row>
    <row r="21737" spans="1:6" x14ac:dyDescent="0.2">
      <c r="A21737" s="42" t="s">
        <v>6158</v>
      </c>
      <c r="B21737" s="42" t="s">
        <v>8454</v>
      </c>
      <c r="C21737">
        <v>2013</v>
      </c>
      <c r="D21737" s="42" t="s">
        <v>8648</v>
      </c>
      <c r="E21737" t="b">
        <v>0</v>
      </c>
      <c r="F21737" s="42" t="s">
        <v>11100</v>
      </c>
    </row>
    <row r="21738" spans="1:6" x14ac:dyDescent="0.2">
      <c r="A21738" s="42" t="s">
        <v>6158</v>
      </c>
      <c r="B21738" s="42" t="s">
        <v>8454</v>
      </c>
      <c r="C21738">
        <v>2014</v>
      </c>
      <c r="D21738" s="42" t="s">
        <v>8680</v>
      </c>
      <c r="E21738" t="b">
        <v>0</v>
      </c>
      <c r="F21738" s="42" t="s">
        <v>11100</v>
      </c>
    </row>
    <row r="21739" spans="1:6" x14ac:dyDescent="0.2">
      <c r="A21739" s="42" t="s">
        <v>6158</v>
      </c>
      <c r="B21739" s="42" t="s">
        <v>8454</v>
      </c>
      <c r="C21739">
        <v>2015</v>
      </c>
      <c r="D21739" s="42" t="s">
        <v>11101</v>
      </c>
      <c r="E21739" t="b">
        <v>0</v>
      </c>
      <c r="F21739" s="42" t="s">
        <v>11100</v>
      </c>
    </row>
    <row r="21740" spans="1:6" x14ac:dyDescent="0.2">
      <c r="A21740" s="42" t="s">
        <v>6158</v>
      </c>
      <c r="B21740" s="42" t="s">
        <v>8454</v>
      </c>
      <c r="C21740">
        <v>2016</v>
      </c>
      <c r="D21740" s="42" t="s">
        <v>9029</v>
      </c>
      <c r="E21740" t="b">
        <v>0</v>
      </c>
      <c r="F21740" s="42" t="s">
        <v>11100</v>
      </c>
    </row>
    <row r="21741" spans="1:6" x14ac:dyDescent="0.2">
      <c r="A21741" s="42" t="s">
        <v>6158</v>
      </c>
      <c r="B21741" s="42" t="s">
        <v>8454</v>
      </c>
      <c r="C21741">
        <v>2017</v>
      </c>
      <c r="D21741" s="42" t="s">
        <v>8694</v>
      </c>
      <c r="E21741" t="b">
        <v>0</v>
      </c>
      <c r="F21741" s="42" t="s">
        <v>11100</v>
      </c>
    </row>
    <row r="21742" spans="1:6" x14ac:dyDescent="0.2">
      <c r="A21742" s="42" t="s">
        <v>6158</v>
      </c>
      <c r="B21742" s="42" t="s">
        <v>8454</v>
      </c>
      <c r="C21742">
        <v>2018</v>
      </c>
      <c r="D21742" s="42" t="s">
        <v>8970</v>
      </c>
      <c r="E21742" t="b">
        <v>0</v>
      </c>
      <c r="F21742" s="42" t="s">
        <v>11100</v>
      </c>
    </row>
    <row r="21743" spans="1:6" x14ac:dyDescent="0.2">
      <c r="A21743" s="42" t="s">
        <v>6158</v>
      </c>
      <c r="B21743" s="42" t="s">
        <v>8454</v>
      </c>
      <c r="C21743">
        <v>2019</v>
      </c>
      <c r="D21743" s="42" t="s">
        <v>8559</v>
      </c>
      <c r="E21743" t="b">
        <v>0</v>
      </c>
      <c r="F21743" s="42" t="s">
        <v>11100</v>
      </c>
    </row>
    <row r="21744" spans="1:6" x14ac:dyDescent="0.2">
      <c r="A21744" s="42" t="s">
        <v>6158</v>
      </c>
      <c r="B21744" s="42" t="s">
        <v>8462</v>
      </c>
      <c r="C21744">
        <v>2013</v>
      </c>
      <c r="D21744" s="42" t="s">
        <v>9135</v>
      </c>
      <c r="E21744" t="b">
        <v>0</v>
      </c>
      <c r="F21744" s="42" t="s">
        <v>11100</v>
      </c>
    </row>
    <row r="21745" spans="1:6" x14ac:dyDescent="0.2">
      <c r="A21745" s="42" t="s">
        <v>6158</v>
      </c>
      <c r="B21745" s="42" t="s">
        <v>8462</v>
      </c>
      <c r="C21745">
        <v>2014</v>
      </c>
      <c r="D21745" s="42" t="s">
        <v>8680</v>
      </c>
      <c r="E21745" t="b">
        <v>0</v>
      </c>
      <c r="F21745" s="42" t="s">
        <v>11100</v>
      </c>
    </row>
    <row r="21746" spans="1:6" x14ac:dyDescent="0.2">
      <c r="A21746" s="42" t="s">
        <v>6158</v>
      </c>
      <c r="B21746" s="42" t="s">
        <v>8462</v>
      </c>
      <c r="C21746">
        <v>2015</v>
      </c>
      <c r="D21746" s="42" t="s">
        <v>11101</v>
      </c>
      <c r="E21746" t="b">
        <v>0</v>
      </c>
      <c r="F21746" s="42" t="s">
        <v>11100</v>
      </c>
    </row>
    <row r="21747" spans="1:6" x14ac:dyDescent="0.2">
      <c r="A21747" s="42" t="s">
        <v>6158</v>
      </c>
      <c r="B21747" s="42" t="s">
        <v>8462</v>
      </c>
      <c r="C21747">
        <v>2016</v>
      </c>
      <c r="D21747" s="42" t="s">
        <v>9029</v>
      </c>
      <c r="E21747" t="b">
        <v>0</v>
      </c>
      <c r="F21747" s="42" t="s">
        <v>11100</v>
      </c>
    </row>
    <row r="21748" spans="1:6" x14ac:dyDescent="0.2">
      <c r="A21748" s="42" t="s">
        <v>6158</v>
      </c>
      <c r="B21748" s="42" t="s">
        <v>8462</v>
      </c>
      <c r="C21748">
        <v>2017</v>
      </c>
      <c r="D21748" s="42" t="s">
        <v>8968</v>
      </c>
      <c r="E21748" t="b">
        <v>0</v>
      </c>
      <c r="F21748" s="42" t="s">
        <v>11100</v>
      </c>
    </row>
    <row r="21749" spans="1:6" x14ac:dyDescent="0.2">
      <c r="A21749" s="42" t="s">
        <v>6158</v>
      </c>
      <c r="B21749" s="42" t="s">
        <v>8462</v>
      </c>
      <c r="C21749">
        <v>2018</v>
      </c>
      <c r="D21749" s="42" t="s">
        <v>8997</v>
      </c>
      <c r="E21749" t="b">
        <v>0</v>
      </c>
      <c r="F21749" s="42" t="s">
        <v>11100</v>
      </c>
    </row>
    <row r="21750" spans="1:6" x14ac:dyDescent="0.2">
      <c r="A21750" s="42" t="s">
        <v>6158</v>
      </c>
      <c r="B21750" s="42" t="s">
        <v>8462</v>
      </c>
      <c r="C21750">
        <v>2019</v>
      </c>
      <c r="D21750" s="42" t="s">
        <v>8559</v>
      </c>
      <c r="E21750" t="b">
        <v>0</v>
      </c>
      <c r="F21750" s="42" t="s">
        <v>11100</v>
      </c>
    </row>
    <row r="21751" spans="1:6" x14ac:dyDescent="0.2">
      <c r="A21751" s="42" t="s">
        <v>6158</v>
      </c>
      <c r="B21751" s="42" t="s">
        <v>8464</v>
      </c>
      <c r="C21751">
        <v>2013</v>
      </c>
      <c r="D21751" s="42" t="s">
        <v>8496</v>
      </c>
      <c r="E21751" t="b">
        <v>0</v>
      </c>
      <c r="F21751" s="42" t="s">
        <v>11100</v>
      </c>
    </row>
    <row r="21752" spans="1:6" x14ac:dyDescent="0.2">
      <c r="A21752" s="42" t="s">
        <v>6158</v>
      </c>
      <c r="B21752" s="42" t="s">
        <v>8464</v>
      </c>
      <c r="C21752">
        <v>2014</v>
      </c>
      <c r="D21752" s="42" t="s">
        <v>8496</v>
      </c>
      <c r="E21752" t="b">
        <v>0</v>
      </c>
      <c r="F21752" s="42" t="s">
        <v>11100</v>
      </c>
    </row>
    <row r="21753" spans="1:6" x14ac:dyDescent="0.2">
      <c r="A21753" s="42" t="s">
        <v>6158</v>
      </c>
      <c r="B21753" s="42" t="s">
        <v>8464</v>
      </c>
      <c r="C21753">
        <v>2015</v>
      </c>
      <c r="D21753" s="42" t="s">
        <v>8496</v>
      </c>
      <c r="E21753" t="b">
        <v>0</v>
      </c>
      <c r="F21753" s="42" t="s">
        <v>11100</v>
      </c>
    </row>
    <row r="21754" spans="1:6" x14ac:dyDescent="0.2">
      <c r="A21754" s="42" t="s">
        <v>6158</v>
      </c>
      <c r="B21754" s="42" t="s">
        <v>8464</v>
      </c>
      <c r="C21754">
        <v>2016</v>
      </c>
      <c r="D21754" s="42" t="s">
        <v>8496</v>
      </c>
      <c r="E21754" t="b">
        <v>0</v>
      </c>
      <c r="F21754" s="42" t="s">
        <v>11100</v>
      </c>
    </row>
    <row r="21755" spans="1:6" x14ac:dyDescent="0.2">
      <c r="A21755" s="42" t="s">
        <v>6158</v>
      </c>
      <c r="B21755" s="42" t="s">
        <v>8464</v>
      </c>
      <c r="C21755">
        <v>2017</v>
      </c>
      <c r="D21755" s="42" t="s">
        <v>8496</v>
      </c>
      <c r="E21755" t="b">
        <v>0</v>
      </c>
      <c r="F21755" s="42" t="s">
        <v>11100</v>
      </c>
    </row>
    <row r="21756" spans="1:6" x14ac:dyDescent="0.2">
      <c r="A21756" s="42" t="s">
        <v>6158</v>
      </c>
      <c r="B21756" s="42" t="s">
        <v>8464</v>
      </c>
      <c r="C21756">
        <v>2018</v>
      </c>
      <c r="D21756" s="42" t="s">
        <v>8482</v>
      </c>
      <c r="E21756" t="b">
        <v>0</v>
      </c>
      <c r="F21756" s="42" t="s">
        <v>11100</v>
      </c>
    </row>
    <row r="21757" spans="1:6" x14ac:dyDescent="0.2">
      <c r="A21757" s="42" t="s">
        <v>6158</v>
      </c>
      <c r="B21757" s="42" t="s">
        <v>8464</v>
      </c>
      <c r="C21757">
        <v>2019</v>
      </c>
      <c r="D21757" s="42" t="s">
        <v>8482</v>
      </c>
      <c r="E21757" t="b">
        <v>0</v>
      </c>
      <c r="F21757" s="42" t="s">
        <v>11100</v>
      </c>
    </row>
    <row r="21758" spans="1:6" x14ac:dyDescent="0.2">
      <c r="A21758" s="42" t="s">
        <v>6160</v>
      </c>
      <c r="B21758" s="42" t="s">
        <v>8454</v>
      </c>
      <c r="C21758">
        <v>2013</v>
      </c>
      <c r="D21758" s="42" t="s">
        <v>9497</v>
      </c>
      <c r="E21758" t="b">
        <v>0</v>
      </c>
      <c r="F21758" s="42" t="s">
        <v>11102</v>
      </c>
    </row>
    <row r="21759" spans="1:6" x14ac:dyDescent="0.2">
      <c r="A21759" s="42" t="s">
        <v>6160</v>
      </c>
      <c r="B21759" s="42" t="s">
        <v>8454</v>
      </c>
      <c r="C21759">
        <v>2014</v>
      </c>
      <c r="D21759" s="42" t="s">
        <v>9536</v>
      </c>
      <c r="E21759" t="b">
        <v>0</v>
      </c>
      <c r="F21759" s="42" t="s">
        <v>11102</v>
      </c>
    </row>
    <row r="21760" spans="1:6" x14ac:dyDescent="0.2">
      <c r="A21760" s="42" t="s">
        <v>6160</v>
      </c>
      <c r="B21760" s="42" t="s">
        <v>8454</v>
      </c>
      <c r="C21760">
        <v>2015</v>
      </c>
      <c r="D21760" s="42" t="s">
        <v>8975</v>
      </c>
      <c r="E21760" t="b">
        <v>0</v>
      </c>
      <c r="F21760" s="42" t="s">
        <v>11102</v>
      </c>
    </row>
    <row r="21761" spans="1:6" x14ac:dyDescent="0.2">
      <c r="A21761" s="42" t="s">
        <v>6160</v>
      </c>
      <c r="B21761" s="42" t="s">
        <v>8454</v>
      </c>
      <c r="C21761">
        <v>2016</v>
      </c>
      <c r="D21761" s="42" t="s">
        <v>8679</v>
      </c>
      <c r="E21761" t="b">
        <v>0</v>
      </c>
      <c r="F21761" s="42" t="s">
        <v>11102</v>
      </c>
    </row>
    <row r="21762" spans="1:6" x14ac:dyDescent="0.2">
      <c r="A21762" s="42" t="s">
        <v>6160</v>
      </c>
      <c r="B21762" s="42" t="s">
        <v>8454</v>
      </c>
      <c r="C21762">
        <v>2017</v>
      </c>
      <c r="D21762" s="42" t="s">
        <v>8496</v>
      </c>
      <c r="E21762" t="b">
        <v>0</v>
      </c>
      <c r="F21762" s="42" t="s">
        <v>11102</v>
      </c>
    </row>
    <row r="21763" spans="1:6" x14ac:dyDescent="0.2">
      <c r="A21763" s="42" t="s">
        <v>6160</v>
      </c>
      <c r="B21763" s="42" t="s">
        <v>8454</v>
      </c>
      <c r="C21763">
        <v>2018</v>
      </c>
      <c r="D21763" s="42" t="s">
        <v>8496</v>
      </c>
      <c r="E21763" t="b">
        <v>0</v>
      </c>
      <c r="F21763" s="42" t="s">
        <v>11102</v>
      </c>
    </row>
    <row r="21764" spans="1:6" x14ac:dyDescent="0.2">
      <c r="A21764" s="42" t="s">
        <v>6160</v>
      </c>
      <c r="B21764" s="42" t="s">
        <v>8454</v>
      </c>
      <c r="C21764">
        <v>2019</v>
      </c>
      <c r="D21764" s="42" t="s">
        <v>8496</v>
      </c>
      <c r="E21764" t="b">
        <v>0</v>
      </c>
      <c r="F21764" s="42" t="s">
        <v>11102</v>
      </c>
    </row>
    <row r="21765" spans="1:6" x14ac:dyDescent="0.2">
      <c r="A21765" s="42" t="s">
        <v>6160</v>
      </c>
      <c r="B21765" s="42" t="s">
        <v>8462</v>
      </c>
      <c r="C21765">
        <v>2013</v>
      </c>
      <c r="D21765" s="42" t="s">
        <v>9497</v>
      </c>
      <c r="E21765" t="b">
        <v>0</v>
      </c>
      <c r="F21765" s="42" t="s">
        <v>11102</v>
      </c>
    </row>
    <row r="21766" spans="1:6" x14ac:dyDescent="0.2">
      <c r="A21766" s="42" t="s">
        <v>6160</v>
      </c>
      <c r="B21766" s="42" t="s">
        <v>8462</v>
      </c>
      <c r="C21766">
        <v>2014</v>
      </c>
      <c r="D21766" s="42" t="s">
        <v>9536</v>
      </c>
      <c r="E21766" t="b">
        <v>0</v>
      </c>
      <c r="F21766" s="42" t="s">
        <v>11102</v>
      </c>
    </row>
    <row r="21767" spans="1:6" x14ac:dyDescent="0.2">
      <c r="A21767" s="42" t="s">
        <v>6160</v>
      </c>
      <c r="B21767" s="42" t="s">
        <v>8462</v>
      </c>
      <c r="C21767">
        <v>2015</v>
      </c>
      <c r="D21767" s="42" t="s">
        <v>8975</v>
      </c>
      <c r="E21767" t="b">
        <v>0</v>
      </c>
      <c r="F21767" s="42" t="s">
        <v>11102</v>
      </c>
    </row>
    <row r="21768" spans="1:6" x14ac:dyDescent="0.2">
      <c r="A21768" s="42" t="s">
        <v>6160</v>
      </c>
      <c r="B21768" s="42" t="s">
        <v>8462</v>
      </c>
      <c r="C21768">
        <v>2016</v>
      </c>
      <c r="D21768" s="42" t="s">
        <v>8679</v>
      </c>
      <c r="E21768" t="b">
        <v>0</v>
      </c>
      <c r="F21768" s="42" t="s">
        <v>11102</v>
      </c>
    </row>
    <row r="21769" spans="1:6" x14ac:dyDescent="0.2">
      <c r="A21769" s="42" t="s">
        <v>6160</v>
      </c>
      <c r="B21769" s="42" t="s">
        <v>8462</v>
      </c>
      <c r="C21769">
        <v>2017</v>
      </c>
      <c r="D21769" s="42" t="s">
        <v>8496</v>
      </c>
      <c r="E21769" t="b">
        <v>0</v>
      </c>
      <c r="F21769" s="42" t="s">
        <v>11102</v>
      </c>
    </row>
    <row r="21770" spans="1:6" x14ac:dyDescent="0.2">
      <c r="A21770" s="42" t="s">
        <v>6160</v>
      </c>
      <c r="B21770" s="42" t="s">
        <v>8462</v>
      </c>
      <c r="C21770">
        <v>2018</v>
      </c>
      <c r="D21770" s="42" t="s">
        <v>8496</v>
      </c>
      <c r="E21770" t="b">
        <v>0</v>
      </c>
      <c r="F21770" s="42" t="s">
        <v>11102</v>
      </c>
    </row>
    <row r="21771" spans="1:6" x14ac:dyDescent="0.2">
      <c r="A21771" s="42" t="s">
        <v>6160</v>
      </c>
      <c r="B21771" s="42" t="s">
        <v>8462</v>
      </c>
      <c r="C21771">
        <v>2019</v>
      </c>
      <c r="D21771" s="42" t="s">
        <v>8496</v>
      </c>
      <c r="E21771" t="b">
        <v>0</v>
      </c>
      <c r="F21771" s="42" t="s">
        <v>11102</v>
      </c>
    </row>
    <row r="21772" spans="1:6" x14ac:dyDescent="0.2">
      <c r="A21772" s="42" t="s">
        <v>6160</v>
      </c>
      <c r="B21772" s="42" t="s">
        <v>8464</v>
      </c>
      <c r="C21772">
        <v>2013</v>
      </c>
      <c r="D21772" s="42" t="s">
        <v>8496</v>
      </c>
      <c r="E21772" t="b">
        <v>0</v>
      </c>
      <c r="F21772" s="42" t="s">
        <v>11102</v>
      </c>
    </row>
    <row r="21773" spans="1:6" x14ac:dyDescent="0.2">
      <c r="A21773" s="42" t="s">
        <v>6160</v>
      </c>
      <c r="B21773" s="42" t="s">
        <v>8464</v>
      </c>
      <c r="C21773">
        <v>2014</v>
      </c>
      <c r="D21773" s="42" t="s">
        <v>8496</v>
      </c>
      <c r="E21773" t="b">
        <v>0</v>
      </c>
      <c r="F21773" s="42" t="s">
        <v>11102</v>
      </c>
    </row>
    <row r="21774" spans="1:6" x14ac:dyDescent="0.2">
      <c r="A21774" s="42" t="s">
        <v>6160</v>
      </c>
      <c r="B21774" s="42" t="s">
        <v>8464</v>
      </c>
      <c r="C21774">
        <v>2015</v>
      </c>
      <c r="D21774" s="42" t="s">
        <v>8496</v>
      </c>
      <c r="E21774" t="b">
        <v>0</v>
      </c>
      <c r="F21774" s="42" t="s">
        <v>11102</v>
      </c>
    </row>
    <row r="21775" spans="1:6" x14ac:dyDescent="0.2">
      <c r="A21775" s="42" t="s">
        <v>6160</v>
      </c>
      <c r="B21775" s="42" t="s">
        <v>8464</v>
      </c>
      <c r="C21775">
        <v>2016</v>
      </c>
      <c r="D21775" s="42" t="s">
        <v>8496</v>
      </c>
      <c r="E21775" t="b">
        <v>0</v>
      </c>
      <c r="F21775" s="42" t="s">
        <v>11102</v>
      </c>
    </row>
    <row r="21776" spans="1:6" x14ac:dyDescent="0.2">
      <c r="A21776" s="42" t="s">
        <v>6160</v>
      </c>
      <c r="B21776" s="42" t="s">
        <v>8464</v>
      </c>
      <c r="C21776">
        <v>2017</v>
      </c>
      <c r="D21776" s="42" t="s">
        <v>8496</v>
      </c>
      <c r="E21776" t="b">
        <v>0</v>
      </c>
      <c r="F21776" s="42" t="s">
        <v>11102</v>
      </c>
    </row>
    <row r="21777" spans="1:6" x14ac:dyDescent="0.2">
      <c r="A21777" s="42" t="s">
        <v>6160</v>
      </c>
      <c r="B21777" s="42" t="s">
        <v>8464</v>
      </c>
      <c r="C21777">
        <v>2018</v>
      </c>
      <c r="D21777" s="42" t="s">
        <v>8482</v>
      </c>
      <c r="E21777" t="b">
        <v>0</v>
      </c>
      <c r="F21777" s="42" t="s">
        <v>11102</v>
      </c>
    </row>
    <row r="21778" spans="1:6" x14ac:dyDescent="0.2">
      <c r="A21778" s="42" t="s">
        <v>6160</v>
      </c>
      <c r="B21778" s="42" t="s">
        <v>8464</v>
      </c>
      <c r="C21778">
        <v>2019</v>
      </c>
      <c r="D21778" s="42" t="s">
        <v>8482</v>
      </c>
      <c r="E21778" t="b">
        <v>0</v>
      </c>
      <c r="F21778" s="42" t="s">
        <v>11102</v>
      </c>
    </row>
    <row r="21779" spans="1:6" x14ac:dyDescent="0.2">
      <c r="A21779" s="42" t="s">
        <v>6162</v>
      </c>
      <c r="B21779" s="42" t="s">
        <v>8454</v>
      </c>
      <c r="C21779">
        <v>2012</v>
      </c>
      <c r="D21779" s="42" t="s">
        <v>8673</v>
      </c>
      <c r="E21779" t="b">
        <v>0</v>
      </c>
      <c r="F21779" s="42" t="s">
        <v>11085</v>
      </c>
    </row>
    <row r="21780" spans="1:6" x14ac:dyDescent="0.2">
      <c r="A21780" s="42" t="s">
        <v>6162</v>
      </c>
      <c r="B21780" s="42" t="s">
        <v>8454</v>
      </c>
      <c r="C21780">
        <v>2013</v>
      </c>
      <c r="D21780" s="42" t="s">
        <v>8496</v>
      </c>
      <c r="E21780" t="b">
        <v>0</v>
      </c>
      <c r="F21780" s="42" t="s">
        <v>11085</v>
      </c>
    </row>
    <row r="21781" spans="1:6" x14ac:dyDescent="0.2">
      <c r="A21781" s="42" t="s">
        <v>6162</v>
      </c>
      <c r="B21781" s="42" t="s">
        <v>8462</v>
      </c>
      <c r="C21781">
        <v>2012</v>
      </c>
      <c r="D21781" s="42" t="s">
        <v>8673</v>
      </c>
      <c r="E21781" t="b">
        <v>0</v>
      </c>
      <c r="F21781" s="42" t="s">
        <v>11085</v>
      </c>
    </row>
    <row r="21782" spans="1:6" x14ac:dyDescent="0.2">
      <c r="A21782" s="42" t="s">
        <v>6162</v>
      </c>
      <c r="B21782" s="42" t="s">
        <v>8462</v>
      </c>
      <c r="C21782">
        <v>2013</v>
      </c>
      <c r="D21782" s="42" t="s">
        <v>8496</v>
      </c>
      <c r="E21782" t="b">
        <v>0</v>
      </c>
      <c r="F21782" s="42" t="s">
        <v>11085</v>
      </c>
    </row>
    <row r="21783" spans="1:6" x14ac:dyDescent="0.2">
      <c r="A21783" s="42" t="s">
        <v>6162</v>
      </c>
      <c r="B21783" s="42" t="s">
        <v>8464</v>
      </c>
      <c r="C21783">
        <v>2012</v>
      </c>
      <c r="D21783" s="42" t="s">
        <v>8496</v>
      </c>
      <c r="E21783" t="b">
        <v>0</v>
      </c>
      <c r="F21783" s="42" t="s">
        <v>11085</v>
      </c>
    </row>
    <row r="21784" spans="1:6" x14ac:dyDescent="0.2">
      <c r="A21784" s="42" t="s">
        <v>6162</v>
      </c>
      <c r="B21784" s="42" t="s">
        <v>8464</v>
      </c>
      <c r="C21784">
        <v>2013</v>
      </c>
      <c r="D21784" s="42" t="s">
        <v>8482</v>
      </c>
      <c r="E21784" t="b">
        <v>0</v>
      </c>
      <c r="F21784" s="42" t="s">
        <v>11085</v>
      </c>
    </row>
    <row r="21785" spans="1:6" x14ac:dyDescent="0.2">
      <c r="A21785" s="42" t="s">
        <v>6164</v>
      </c>
      <c r="B21785" s="42" t="s">
        <v>8454</v>
      </c>
      <c r="C21785">
        <v>2013</v>
      </c>
      <c r="D21785" s="42" t="s">
        <v>8529</v>
      </c>
      <c r="E21785" t="b">
        <v>0</v>
      </c>
      <c r="F21785" s="42" t="s">
        <v>10901</v>
      </c>
    </row>
    <row r="21786" spans="1:6" x14ac:dyDescent="0.2">
      <c r="A21786" s="42" t="s">
        <v>6164</v>
      </c>
      <c r="B21786" s="42" t="s">
        <v>8454</v>
      </c>
      <c r="C21786">
        <v>2014</v>
      </c>
      <c r="D21786" s="42" t="s">
        <v>9495</v>
      </c>
      <c r="E21786" t="b">
        <v>0</v>
      </c>
      <c r="F21786" s="42" t="s">
        <v>10901</v>
      </c>
    </row>
    <row r="21787" spans="1:6" x14ac:dyDescent="0.2">
      <c r="A21787" s="42" t="s">
        <v>6164</v>
      </c>
      <c r="B21787" s="42" t="s">
        <v>8454</v>
      </c>
      <c r="C21787">
        <v>2015</v>
      </c>
      <c r="D21787" s="42" t="s">
        <v>9207</v>
      </c>
      <c r="E21787" t="b">
        <v>0</v>
      </c>
      <c r="F21787" s="42" t="s">
        <v>10901</v>
      </c>
    </row>
    <row r="21788" spans="1:6" x14ac:dyDescent="0.2">
      <c r="A21788" s="42" t="s">
        <v>6164</v>
      </c>
      <c r="B21788" s="42" t="s">
        <v>8454</v>
      </c>
      <c r="C21788">
        <v>2016</v>
      </c>
      <c r="D21788" s="42" t="s">
        <v>8550</v>
      </c>
      <c r="E21788" t="b">
        <v>0</v>
      </c>
      <c r="F21788" s="42" t="s">
        <v>10901</v>
      </c>
    </row>
    <row r="21789" spans="1:6" x14ac:dyDescent="0.2">
      <c r="A21789" s="42" t="s">
        <v>6164</v>
      </c>
      <c r="B21789" s="42" t="s">
        <v>8454</v>
      </c>
      <c r="C21789">
        <v>2017</v>
      </c>
      <c r="D21789" s="42" t="s">
        <v>9035</v>
      </c>
      <c r="E21789" t="b">
        <v>0</v>
      </c>
      <c r="F21789" s="42" t="s">
        <v>10901</v>
      </c>
    </row>
    <row r="21790" spans="1:6" x14ac:dyDescent="0.2">
      <c r="A21790" s="42" t="s">
        <v>6164</v>
      </c>
      <c r="B21790" s="42" t="s">
        <v>8454</v>
      </c>
      <c r="C21790">
        <v>2018</v>
      </c>
      <c r="D21790" s="42" t="s">
        <v>10813</v>
      </c>
      <c r="E21790" t="b">
        <v>0</v>
      </c>
      <c r="F21790" s="42" t="s">
        <v>10901</v>
      </c>
    </row>
    <row r="21791" spans="1:6" x14ac:dyDescent="0.2">
      <c r="A21791" s="42" t="s">
        <v>6164</v>
      </c>
      <c r="B21791" s="42" t="s">
        <v>8454</v>
      </c>
      <c r="C21791">
        <v>2019</v>
      </c>
      <c r="D21791" s="42" t="s">
        <v>9548</v>
      </c>
      <c r="E21791" t="b">
        <v>0</v>
      </c>
      <c r="F21791" s="42" t="s">
        <v>10901</v>
      </c>
    </row>
    <row r="21792" spans="1:6" x14ac:dyDescent="0.2">
      <c r="A21792" s="42" t="s">
        <v>6164</v>
      </c>
      <c r="B21792" s="42" t="s">
        <v>8462</v>
      </c>
      <c r="C21792">
        <v>2013</v>
      </c>
      <c r="D21792" s="42" t="s">
        <v>8987</v>
      </c>
      <c r="E21792" t="b">
        <v>0</v>
      </c>
      <c r="F21792" s="42" t="s">
        <v>10901</v>
      </c>
    </row>
    <row r="21793" spans="1:6" x14ac:dyDescent="0.2">
      <c r="A21793" s="42" t="s">
        <v>6164</v>
      </c>
      <c r="B21793" s="42" t="s">
        <v>8462</v>
      </c>
      <c r="C21793">
        <v>2014</v>
      </c>
      <c r="D21793" s="42" t="s">
        <v>9229</v>
      </c>
      <c r="E21793" t="b">
        <v>0</v>
      </c>
      <c r="F21793" s="42" t="s">
        <v>10901</v>
      </c>
    </row>
    <row r="21794" spans="1:6" x14ac:dyDescent="0.2">
      <c r="A21794" s="42" t="s">
        <v>6164</v>
      </c>
      <c r="B21794" s="42" t="s">
        <v>8462</v>
      </c>
      <c r="C21794">
        <v>2015</v>
      </c>
      <c r="D21794" s="42" t="s">
        <v>8771</v>
      </c>
      <c r="E21794" t="b">
        <v>0</v>
      </c>
      <c r="F21794" s="42" t="s">
        <v>10901</v>
      </c>
    </row>
    <row r="21795" spans="1:6" x14ac:dyDescent="0.2">
      <c r="A21795" s="42" t="s">
        <v>6164</v>
      </c>
      <c r="B21795" s="42" t="s">
        <v>8462</v>
      </c>
      <c r="C21795">
        <v>2016</v>
      </c>
      <c r="D21795" s="42" t="s">
        <v>8632</v>
      </c>
      <c r="E21795" t="b">
        <v>0</v>
      </c>
      <c r="F21795" s="42" t="s">
        <v>10901</v>
      </c>
    </row>
    <row r="21796" spans="1:6" x14ac:dyDescent="0.2">
      <c r="A21796" s="42" t="s">
        <v>6164</v>
      </c>
      <c r="B21796" s="42" t="s">
        <v>8462</v>
      </c>
      <c r="C21796">
        <v>2017</v>
      </c>
      <c r="D21796" s="42" t="s">
        <v>9043</v>
      </c>
      <c r="E21796" t="b">
        <v>0</v>
      </c>
      <c r="F21796" s="42" t="s">
        <v>10901</v>
      </c>
    </row>
    <row r="21797" spans="1:6" x14ac:dyDescent="0.2">
      <c r="A21797" s="42" t="s">
        <v>6164</v>
      </c>
      <c r="B21797" s="42" t="s">
        <v>8462</v>
      </c>
      <c r="C21797">
        <v>2018</v>
      </c>
      <c r="D21797" s="42" t="s">
        <v>10222</v>
      </c>
      <c r="E21797" t="b">
        <v>0</v>
      </c>
      <c r="F21797" s="42" t="s">
        <v>10901</v>
      </c>
    </row>
    <row r="21798" spans="1:6" x14ac:dyDescent="0.2">
      <c r="A21798" s="42" t="s">
        <v>6164</v>
      </c>
      <c r="B21798" s="42" t="s">
        <v>8462</v>
      </c>
      <c r="C21798">
        <v>2019</v>
      </c>
      <c r="D21798" s="42" t="s">
        <v>10902</v>
      </c>
      <c r="E21798" t="b">
        <v>0</v>
      </c>
      <c r="F21798" s="42" t="s">
        <v>10901</v>
      </c>
    </row>
    <row r="21799" spans="1:6" x14ac:dyDescent="0.2">
      <c r="A21799" s="42" t="s">
        <v>6164</v>
      </c>
      <c r="B21799" s="42" t="s">
        <v>8464</v>
      </c>
      <c r="C21799">
        <v>2013</v>
      </c>
      <c r="D21799" s="42" t="s">
        <v>8496</v>
      </c>
      <c r="E21799" t="b">
        <v>0</v>
      </c>
      <c r="F21799" s="42" t="s">
        <v>10901</v>
      </c>
    </row>
    <row r="21800" spans="1:6" x14ac:dyDescent="0.2">
      <c r="A21800" s="42" t="s">
        <v>6164</v>
      </c>
      <c r="B21800" s="42" t="s">
        <v>8464</v>
      </c>
      <c r="C21800">
        <v>2014</v>
      </c>
      <c r="D21800" s="42" t="s">
        <v>9013</v>
      </c>
      <c r="E21800" t="b">
        <v>0</v>
      </c>
      <c r="F21800" s="42" t="s">
        <v>10901</v>
      </c>
    </row>
    <row r="21801" spans="1:6" x14ac:dyDescent="0.2">
      <c r="A21801" s="42" t="s">
        <v>6164</v>
      </c>
      <c r="B21801" s="42" t="s">
        <v>8464</v>
      </c>
      <c r="C21801">
        <v>2015</v>
      </c>
      <c r="D21801" s="42" t="s">
        <v>8638</v>
      </c>
      <c r="E21801" t="b">
        <v>0</v>
      </c>
      <c r="F21801" s="42" t="s">
        <v>10901</v>
      </c>
    </row>
    <row r="21802" spans="1:6" x14ac:dyDescent="0.2">
      <c r="A21802" s="42" t="s">
        <v>6164</v>
      </c>
      <c r="B21802" s="42" t="s">
        <v>8464</v>
      </c>
      <c r="C21802">
        <v>2016</v>
      </c>
      <c r="D21802" s="42" t="s">
        <v>8687</v>
      </c>
      <c r="E21802" t="b">
        <v>0</v>
      </c>
      <c r="F21802" s="42" t="s">
        <v>10901</v>
      </c>
    </row>
    <row r="21803" spans="1:6" x14ac:dyDescent="0.2">
      <c r="A21803" s="42" t="s">
        <v>6164</v>
      </c>
      <c r="B21803" s="42" t="s">
        <v>8464</v>
      </c>
      <c r="C21803">
        <v>2017</v>
      </c>
      <c r="D21803" s="42" t="s">
        <v>8826</v>
      </c>
      <c r="E21803" t="b">
        <v>0</v>
      </c>
      <c r="F21803" s="42" t="s">
        <v>10901</v>
      </c>
    </row>
    <row r="21804" spans="1:6" x14ac:dyDescent="0.2">
      <c r="A21804" s="42" t="s">
        <v>6164</v>
      </c>
      <c r="B21804" s="42" t="s">
        <v>8464</v>
      </c>
      <c r="C21804">
        <v>2018</v>
      </c>
      <c r="D21804" s="42" t="s">
        <v>8513</v>
      </c>
      <c r="E21804" t="b">
        <v>0</v>
      </c>
      <c r="F21804" s="42" t="s">
        <v>10901</v>
      </c>
    </row>
    <row r="21805" spans="1:6" x14ac:dyDescent="0.2">
      <c r="A21805" s="42" t="s">
        <v>6164</v>
      </c>
      <c r="B21805" s="42" t="s">
        <v>8464</v>
      </c>
      <c r="C21805">
        <v>2019</v>
      </c>
      <c r="D21805" s="42" t="s">
        <v>8460</v>
      </c>
      <c r="E21805" t="b">
        <v>0</v>
      </c>
      <c r="F21805" s="42" t="s">
        <v>10901</v>
      </c>
    </row>
    <row r="21806" spans="1:6" x14ac:dyDescent="0.2">
      <c r="A21806" s="42" t="s">
        <v>6170</v>
      </c>
      <c r="B21806" s="42" t="s">
        <v>8454</v>
      </c>
      <c r="C21806">
        <v>2014</v>
      </c>
      <c r="D21806" s="42" t="s">
        <v>8465</v>
      </c>
      <c r="E21806" t="b">
        <v>0</v>
      </c>
      <c r="F21806" s="42" t="s">
        <v>8718</v>
      </c>
    </row>
    <row r="21807" spans="1:6" x14ac:dyDescent="0.2">
      <c r="A21807" s="42" t="s">
        <v>6170</v>
      </c>
      <c r="B21807" s="42" t="s">
        <v>8454</v>
      </c>
      <c r="C21807">
        <v>2015</v>
      </c>
      <c r="D21807" s="42" t="s">
        <v>8719</v>
      </c>
      <c r="E21807" t="b">
        <v>0</v>
      </c>
      <c r="F21807" s="42" t="s">
        <v>8718</v>
      </c>
    </row>
    <row r="21808" spans="1:6" x14ac:dyDescent="0.2">
      <c r="A21808" s="42" t="s">
        <v>6170</v>
      </c>
      <c r="B21808" s="42" t="s">
        <v>8454</v>
      </c>
      <c r="C21808">
        <v>2016</v>
      </c>
      <c r="D21808" s="42" t="s">
        <v>8720</v>
      </c>
      <c r="E21808" t="b">
        <v>0</v>
      </c>
      <c r="F21808" s="42" t="s">
        <v>8718</v>
      </c>
    </row>
    <row r="21809" spans="1:6" x14ac:dyDescent="0.2">
      <c r="A21809" s="42" t="s">
        <v>6170</v>
      </c>
      <c r="B21809" s="42" t="s">
        <v>8454</v>
      </c>
      <c r="C21809">
        <v>2017</v>
      </c>
      <c r="D21809" s="42" t="s">
        <v>8721</v>
      </c>
      <c r="E21809" t="b">
        <v>0</v>
      </c>
      <c r="F21809" s="42" t="s">
        <v>8718</v>
      </c>
    </row>
    <row r="21810" spans="1:6" x14ac:dyDescent="0.2">
      <c r="A21810" s="42" t="s">
        <v>6170</v>
      </c>
      <c r="B21810" s="42" t="s">
        <v>8454</v>
      </c>
      <c r="C21810">
        <v>2018</v>
      </c>
      <c r="D21810" s="42" t="s">
        <v>8722</v>
      </c>
      <c r="E21810" t="b">
        <v>0</v>
      </c>
      <c r="F21810" s="42" t="s">
        <v>8718</v>
      </c>
    </row>
    <row r="21811" spans="1:6" x14ac:dyDescent="0.2">
      <c r="A21811" s="42" t="s">
        <v>6170</v>
      </c>
      <c r="B21811" s="42" t="s">
        <v>8454</v>
      </c>
      <c r="C21811">
        <v>2019</v>
      </c>
      <c r="D21811" s="42" t="s">
        <v>8723</v>
      </c>
      <c r="E21811" t="b">
        <v>0</v>
      </c>
      <c r="F21811" s="42" t="s">
        <v>8718</v>
      </c>
    </row>
    <row r="21812" spans="1:6" x14ac:dyDescent="0.2">
      <c r="A21812" s="42" t="s">
        <v>6170</v>
      </c>
      <c r="B21812" s="42" t="s">
        <v>8454</v>
      </c>
      <c r="C21812">
        <v>2020</v>
      </c>
      <c r="D21812" s="42" t="s">
        <v>8724</v>
      </c>
      <c r="E21812" t="b">
        <v>0</v>
      </c>
      <c r="F21812" s="42" t="s">
        <v>8718</v>
      </c>
    </row>
    <row r="21813" spans="1:6" x14ac:dyDescent="0.2">
      <c r="A21813" s="42" t="s">
        <v>6170</v>
      </c>
      <c r="B21813" s="42" t="s">
        <v>8462</v>
      </c>
      <c r="C21813">
        <v>2014</v>
      </c>
      <c r="D21813" s="42" t="s">
        <v>8725</v>
      </c>
      <c r="E21813" t="b">
        <v>0</v>
      </c>
      <c r="F21813" s="42" t="s">
        <v>8718</v>
      </c>
    </row>
    <row r="21814" spans="1:6" x14ac:dyDescent="0.2">
      <c r="A21814" s="42" t="s">
        <v>6170</v>
      </c>
      <c r="B21814" s="42" t="s">
        <v>8462</v>
      </c>
      <c r="C21814">
        <v>2015</v>
      </c>
      <c r="D21814" s="42" t="s">
        <v>8719</v>
      </c>
      <c r="E21814" t="b">
        <v>0</v>
      </c>
      <c r="F21814" s="42" t="s">
        <v>8718</v>
      </c>
    </row>
    <row r="21815" spans="1:6" x14ac:dyDescent="0.2">
      <c r="A21815" s="42" t="s">
        <v>6170</v>
      </c>
      <c r="B21815" s="42" t="s">
        <v>8462</v>
      </c>
      <c r="C21815">
        <v>2016</v>
      </c>
      <c r="D21815" s="42" t="s">
        <v>8720</v>
      </c>
      <c r="E21815" t="b">
        <v>0</v>
      </c>
      <c r="F21815" s="42" t="s">
        <v>8718</v>
      </c>
    </row>
    <row r="21816" spans="1:6" x14ac:dyDescent="0.2">
      <c r="A21816" s="42" t="s">
        <v>6170</v>
      </c>
      <c r="B21816" s="42" t="s">
        <v>8462</v>
      </c>
      <c r="C21816">
        <v>2017</v>
      </c>
      <c r="D21816" s="42" t="s">
        <v>8721</v>
      </c>
      <c r="E21816" t="b">
        <v>0</v>
      </c>
      <c r="F21816" s="42" t="s">
        <v>8718</v>
      </c>
    </row>
    <row r="21817" spans="1:6" x14ac:dyDescent="0.2">
      <c r="A21817" s="42" t="s">
        <v>6170</v>
      </c>
      <c r="B21817" s="42" t="s">
        <v>8462</v>
      </c>
      <c r="C21817">
        <v>2018</v>
      </c>
      <c r="D21817" s="42" t="s">
        <v>8722</v>
      </c>
      <c r="E21817" t="b">
        <v>0</v>
      </c>
      <c r="F21817" s="42" t="s">
        <v>8718</v>
      </c>
    </row>
    <row r="21818" spans="1:6" x14ac:dyDescent="0.2">
      <c r="A21818" s="42" t="s">
        <v>6170</v>
      </c>
      <c r="B21818" s="42" t="s">
        <v>8462</v>
      </c>
      <c r="C21818">
        <v>2019</v>
      </c>
      <c r="D21818" s="42" t="s">
        <v>8723</v>
      </c>
      <c r="E21818" t="b">
        <v>0</v>
      </c>
      <c r="F21818" s="42" t="s">
        <v>8718</v>
      </c>
    </row>
    <row r="21819" spans="1:6" x14ac:dyDescent="0.2">
      <c r="A21819" s="42" t="s">
        <v>6170</v>
      </c>
      <c r="B21819" s="42" t="s">
        <v>8462</v>
      </c>
      <c r="C21819">
        <v>2020</v>
      </c>
      <c r="D21819" s="42" t="s">
        <v>8482</v>
      </c>
      <c r="E21819" t="b">
        <v>0</v>
      </c>
      <c r="F21819" s="42" t="s">
        <v>8718</v>
      </c>
    </row>
    <row r="21820" spans="1:6" x14ac:dyDescent="0.2">
      <c r="A21820" s="42" t="s">
        <v>6170</v>
      </c>
      <c r="B21820" s="42" t="s">
        <v>8464</v>
      </c>
      <c r="C21820">
        <v>2014</v>
      </c>
      <c r="D21820" s="42" t="s">
        <v>8650</v>
      </c>
      <c r="E21820" t="b">
        <v>0</v>
      </c>
      <c r="F21820" s="42" t="s">
        <v>8718</v>
      </c>
    </row>
    <row r="21821" spans="1:6" x14ac:dyDescent="0.2">
      <c r="A21821" s="42" t="s">
        <v>6170</v>
      </c>
      <c r="B21821" s="42" t="s">
        <v>8464</v>
      </c>
      <c r="C21821">
        <v>2015</v>
      </c>
      <c r="D21821" s="42" t="s">
        <v>8726</v>
      </c>
      <c r="E21821" t="b">
        <v>0</v>
      </c>
      <c r="F21821" s="42" t="s">
        <v>8718</v>
      </c>
    </row>
    <row r="21822" spans="1:6" x14ac:dyDescent="0.2">
      <c r="A21822" s="42" t="s">
        <v>6170</v>
      </c>
      <c r="B21822" s="42" t="s">
        <v>8464</v>
      </c>
      <c r="C21822">
        <v>2016</v>
      </c>
      <c r="D21822" s="42" t="s">
        <v>8726</v>
      </c>
      <c r="E21822" t="b">
        <v>0</v>
      </c>
      <c r="F21822" s="42" t="s">
        <v>8718</v>
      </c>
    </row>
    <row r="21823" spans="1:6" x14ac:dyDescent="0.2">
      <c r="A21823" s="42" t="s">
        <v>6170</v>
      </c>
      <c r="B21823" s="42" t="s">
        <v>8464</v>
      </c>
      <c r="C21823">
        <v>2017</v>
      </c>
      <c r="D21823" s="42" t="s">
        <v>8727</v>
      </c>
      <c r="E21823" t="b">
        <v>0</v>
      </c>
      <c r="F21823" s="42" t="s">
        <v>8718</v>
      </c>
    </row>
    <row r="21824" spans="1:6" x14ac:dyDescent="0.2">
      <c r="A21824" s="42" t="s">
        <v>6170</v>
      </c>
      <c r="B21824" s="42" t="s">
        <v>8464</v>
      </c>
      <c r="C21824">
        <v>2018</v>
      </c>
      <c r="D21824" s="42" t="s">
        <v>8726</v>
      </c>
      <c r="E21824" t="b">
        <v>0</v>
      </c>
      <c r="F21824" s="42" t="s">
        <v>8718</v>
      </c>
    </row>
    <row r="21825" spans="1:6" x14ac:dyDescent="0.2">
      <c r="A21825" s="42" t="s">
        <v>6170</v>
      </c>
      <c r="B21825" s="42" t="s">
        <v>8464</v>
      </c>
      <c r="C21825">
        <v>2019</v>
      </c>
      <c r="D21825" s="42" t="s">
        <v>8598</v>
      </c>
      <c r="E21825" t="b">
        <v>0</v>
      </c>
      <c r="F21825" s="42" t="s">
        <v>8718</v>
      </c>
    </row>
    <row r="21826" spans="1:6" x14ac:dyDescent="0.2">
      <c r="A21826" s="42" t="s">
        <v>6170</v>
      </c>
      <c r="B21826" s="42" t="s">
        <v>8464</v>
      </c>
      <c r="C21826">
        <v>2020</v>
      </c>
      <c r="D21826" s="42" t="s">
        <v>8596</v>
      </c>
      <c r="E21826" t="b">
        <v>0</v>
      </c>
      <c r="F21826" s="42" t="s">
        <v>8718</v>
      </c>
    </row>
    <row r="21827" spans="1:6" x14ac:dyDescent="0.2">
      <c r="A21827" s="42" t="s">
        <v>6172</v>
      </c>
      <c r="B21827" s="42" t="s">
        <v>8454</v>
      </c>
      <c r="C21827">
        <v>2009</v>
      </c>
      <c r="D21827" s="42" t="s">
        <v>8496</v>
      </c>
      <c r="E21827" t="b">
        <v>0</v>
      </c>
      <c r="F21827" s="42" t="s">
        <v>11103</v>
      </c>
    </row>
    <row r="21828" spans="1:6" x14ac:dyDescent="0.2">
      <c r="A21828" s="42" t="s">
        <v>6172</v>
      </c>
      <c r="B21828" s="42" t="s">
        <v>8454</v>
      </c>
      <c r="C21828">
        <v>2010</v>
      </c>
      <c r="D21828" s="42" t="s">
        <v>8673</v>
      </c>
      <c r="E21828" t="b">
        <v>0</v>
      </c>
      <c r="F21828" s="42" t="s">
        <v>11103</v>
      </c>
    </row>
    <row r="21829" spans="1:6" x14ac:dyDescent="0.2">
      <c r="A21829" s="42" t="s">
        <v>6172</v>
      </c>
      <c r="B21829" s="42" t="s">
        <v>8454</v>
      </c>
      <c r="C21829">
        <v>2011</v>
      </c>
      <c r="D21829" s="42" t="s">
        <v>8673</v>
      </c>
      <c r="E21829" t="b">
        <v>0</v>
      </c>
      <c r="F21829" s="42" t="s">
        <v>11103</v>
      </c>
    </row>
    <row r="21830" spans="1:6" x14ac:dyDescent="0.2">
      <c r="A21830" s="42" t="s">
        <v>6172</v>
      </c>
      <c r="B21830" s="42" t="s">
        <v>8454</v>
      </c>
      <c r="C21830">
        <v>2012</v>
      </c>
      <c r="D21830" s="42" t="s">
        <v>8673</v>
      </c>
      <c r="E21830" t="b">
        <v>0</v>
      </c>
      <c r="F21830" s="42" t="s">
        <v>11103</v>
      </c>
    </row>
    <row r="21831" spans="1:6" x14ac:dyDescent="0.2">
      <c r="A21831" s="42" t="s">
        <v>6172</v>
      </c>
      <c r="B21831" s="42" t="s">
        <v>8454</v>
      </c>
      <c r="C21831">
        <v>2013</v>
      </c>
      <c r="D21831" s="42" t="s">
        <v>8684</v>
      </c>
      <c r="E21831" t="b">
        <v>0</v>
      </c>
      <c r="F21831" s="42" t="s">
        <v>11103</v>
      </c>
    </row>
    <row r="21832" spans="1:6" x14ac:dyDescent="0.2">
      <c r="A21832" s="42" t="s">
        <v>6172</v>
      </c>
      <c r="B21832" s="42" t="s">
        <v>8454</v>
      </c>
      <c r="C21832">
        <v>2014</v>
      </c>
      <c r="D21832" s="42" t="s">
        <v>11063</v>
      </c>
      <c r="E21832" t="b">
        <v>0</v>
      </c>
      <c r="F21832" s="42" t="s">
        <v>11103</v>
      </c>
    </row>
    <row r="21833" spans="1:6" x14ac:dyDescent="0.2">
      <c r="A21833" s="42" t="s">
        <v>6172</v>
      </c>
      <c r="B21833" s="42" t="s">
        <v>8454</v>
      </c>
      <c r="C21833">
        <v>2015</v>
      </c>
      <c r="D21833" s="42" t="s">
        <v>11104</v>
      </c>
      <c r="E21833" t="b">
        <v>0</v>
      </c>
      <c r="F21833" s="42" t="s">
        <v>11103</v>
      </c>
    </row>
    <row r="21834" spans="1:6" x14ac:dyDescent="0.2">
      <c r="A21834" s="42" t="s">
        <v>6172</v>
      </c>
      <c r="B21834" s="42" t="s">
        <v>8462</v>
      </c>
      <c r="C21834">
        <v>2009</v>
      </c>
      <c r="D21834" s="42" t="s">
        <v>8496</v>
      </c>
      <c r="E21834" t="b">
        <v>0</v>
      </c>
      <c r="F21834" s="42" t="s">
        <v>11103</v>
      </c>
    </row>
    <row r="21835" spans="1:6" x14ac:dyDescent="0.2">
      <c r="A21835" s="42" t="s">
        <v>6172</v>
      </c>
      <c r="B21835" s="42" t="s">
        <v>8462</v>
      </c>
      <c r="C21835">
        <v>2010</v>
      </c>
      <c r="D21835" s="42" t="s">
        <v>8673</v>
      </c>
      <c r="E21835" t="b">
        <v>0</v>
      </c>
      <c r="F21835" s="42" t="s">
        <v>11103</v>
      </c>
    </row>
    <row r="21836" spans="1:6" x14ac:dyDescent="0.2">
      <c r="A21836" s="42" t="s">
        <v>6172</v>
      </c>
      <c r="B21836" s="42" t="s">
        <v>8462</v>
      </c>
      <c r="C21836">
        <v>2011</v>
      </c>
      <c r="D21836" s="42" t="s">
        <v>8673</v>
      </c>
      <c r="E21836" t="b">
        <v>0</v>
      </c>
      <c r="F21836" s="42" t="s">
        <v>11103</v>
      </c>
    </row>
    <row r="21837" spans="1:6" x14ac:dyDescent="0.2">
      <c r="A21837" s="42" t="s">
        <v>6172</v>
      </c>
      <c r="B21837" s="42" t="s">
        <v>8462</v>
      </c>
      <c r="C21837">
        <v>2012</v>
      </c>
      <c r="D21837" s="42" t="s">
        <v>8673</v>
      </c>
      <c r="E21837" t="b">
        <v>0</v>
      </c>
      <c r="F21837" s="42" t="s">
        <v>11103</v>
      </c>
    </row>
    <row r="21838" spans="1:6" x14ac:dyDescent="0.2">
      <c r="A21838" s="42" t="s">
        <v>6172</v>
      </c>
      <c r="B21838" s="42" t="s">
        <v>8462</v>
      </c>
      <c r="C21838">
        <v>2013</v>
      </c>
      <c r="D21838" s="42" t="s">
        <v>8684</v>
      </c>
      <c r="E21838" t="b">
        <v>0</v>
      </c>
      <c r="F21838" s="42" t="s">
        <v>11103</v>
      </c>
    </row>
    <row r="21839" spans="1:6" x14ac:dyDescent="0.2">
      <c r="A21839" s="42" t="s">
        <v>6172</v>
      </c>
      <c r="B21839" s="42" t="s">
        <v>8462</v>
      </c>
      <c r="C21839">
        <v>2014</v>
      </c>
      <c r="D21839" s="42" t="s">
        <v>11063</v>
      </c>
      <c r="E21839" t="b">
        <v>0</v>
      </c>
      <c r="F21839" s="42" t="s">
        <v>11103</v>
      </c>
    </row>
    <row r="21840" spans="1:6" x14ac:dyDescent="0.2">
      <c r="A21840" s="42" t="s">
        <v>6172</v>
      </c>
      <c r="B21840" s="42" t="s">
        <v>8462</v>
      </c>
      <c r="C21840">
        <v>2015</v>
      </c>
      <c r="D21840" s="42" t="s">
        <v>11104</v>
      </c>
      <c r="E21840" t="b">
        <v>0</v>
      </c>
      <c r="F21840" s="42" t="s">
        <v>11103</v>
      </c>
    </row>
    <row r="21841" spans="1:6" x14ac:dyDescent="0.2">
      <c r="A21841" s="42" t="s">
        <v>6172</v>
      </c>
      <c r="B21841" s="42" t="s">
        <v>8464</v>
      </c>
      <c r="C21841">
        <v>2009</v>
      </c>
      <c r="D21841" s="42" t="s">
        <v>8496</v>
      </c>
      <c r="E21841" t="b">
        <v>0</v>
      </c>
      <c r="F21841" s="42" t="s">
        <v>11103</v>
      </c>
    </row>
    <row r="21842" spans="1:6" x14ac:dyDescent="0.2">
      <c r="A21842" s="42" t="s">
        <v>6172</v>
      </c>
      <c r="B21842" s="42" t="s">
        <v>8464</v>
      </c>
      <c r="C21842">
        <v>2010</v>
      </c>
      <c r="D21842" s="42" t="s">
        <v>8482</v>
      </c>
      <c r="E21842" t="b">
        <v>0</v>
      </c>
      <c r="F21842" s="42" t="s">
        <v>11103</v>
      </c>
    </row>
    <row r="21843" spans="1:6" x14ac:dyDescent="0.2">
      <c r="A21843" s="42" t="s">
        <v>6172</v>
      </c>
      <c r="B21843" s="42" t="s">
        <v>8464</v>
      </c>
      <c r="C21843">
        <v>2011</v>
      </c>
      <c r="D21843" s="42" t="s">
        <v>8496</v>
      </c>
      <c r="E21843" t="b">
        <v>0</v>
      </c>
      <c r="F21843" s="42" t="s">
        <v>11103</v>
      </c>
    </row>
    <row r="21844" spans="1:6" x14ac:dyDescent="0.2">
      <c r="A21844" s="42" t="s">
        <v>6172</v>
      </c>
      <c r="B21844" s="42" t="s">
        <v>8464</v>
      </c>
      <c r="C21844">
        <v>2012</v>
      </c>
      <c r="D21844" s="42" t="s">
        <v>8496</v>
      </c>
      <c r="E21844" t="b">
        <v>0</v>
      </c>
      <c r="F21844" s="42" t="s">
        <v>11103</v>
      </c>
    </row>
    <row r="21845" spans="1:6" x14ac:dyDescent="0.2">
      <c r="A21845" s="42" t="s">
        <v>6172</v>
      </c>
      <c r="B21845" s="42" t="s">
        <v>8464</v>
      </c>
      <c r="C21845">
        <v>2013</v>
      </c>
      <c r="D21845" s="42" t="s">
        <v>8496</v>
      </c>
      <c r="E21845" t="b">
        <v>0</v>
      </c>
      <c r="F21845" s="42" t="s">
        <v>11103</v>
      </c>
    </row>
    <row r="21846" spans="1:6" x14ac:dyDescent="0.2">
      <c r="A21846" s="42" t="s">
        <v>6172</v>
      </c>
      <c r="B21846" s="42" t="s">
        <v>8464</v>
      </c>
      <c r="C21846">
        <v>2014</v>
      </c>
      <c r="D21846" s="42" t="s">
        <v>8496</v>
      </c>
      <c r="E21846" t="b">
        <v>0</v>
      </c>
      <c r="F21846" s="42" t="s">
        <v>11103</v>
      </c>
    </row>
    <row r="21847" spans="1:6" x14ac:dyDescent="0.2">
      <c r="A21847" s="42" t="s">
        <v>6172</v>
      </c>
      <c r="B21847" s="42" t="s">
        <v>8464</v>
      </c>
      <c r="C21847">
        <v>2015</v>
      </c>
      <c r="D21847" s="42" t="s">
        <v>8496</v>
      </c>
      <c r="E21847" t="b">
        <v>0</v>
      </c>
      <c r="F21847" s="42" t="s">
        <v>11103</v>
      </c>
    </row>
    <row r="21848" spans="1:6" x14ac:dyDescent="0.2">
      <c r="A21848" s="42" t="s">
        <v>6174</v>
      </c>
      <c r="B21848" s="42" t="s">
        <v>8454</v>
      </c>
      <c r="C21848">
        <v>2013</v>
      </c>
      <c r="D21848" s="42" t="s">
        <v>8909</v>
      </c>
      <c r="E21848" t="b">
        <v>0</v>
      </c>
      <c r="F21848" s="42" t="s">
        <v>11105</v>
      </c>
    </row>
    <row r="21849" spans="1:6" x14ac:dyDescent="0.2">
      <c r="A21849" s="42" t="s">
        <v>6174</v>
      </c>
      <c r="B21849" s="42" t="s">
        <v>8454</v>
      </c>
      <c r="C21849">
        <v>2014</v>
      </c>
      <c r="D21849" s="42" t="s">
        <v>11106</v>
      </c>
      <c r="E21849" t="b">
        <v>0</v>
      </c>
      <c r="F21849" s="42" t="s">
        <v>11105</v>
      </c>
    </row>
    <row r="21850" spans="1:6" x14ac:dyDescent="0.2">
      <c r="A21850" s="42" t="s">
        <v>6174</v>
      </c>
      <c r="B21850" s="42" t="s">
        <v>8454</v>
      </c>
      <c r="C21850">
        <v>2015</v>
      </c>
      <c r="D21850" s="42" t="s">
        <v>9052</v>
      </c>
      <c r="E21850" t="b">
        <v>0</v>
      </c>
      <c r="F21850" s="42" t="s">
        <v>11105</v>
      </c>
    </row>
    <row r="21851" spans="1:6" x14ac:dyDescent="0.2">
      <c r="A21851" s="42" t="s">
        <v>6174</v>
      </c>
      <c r="B21851" s="42" t="s">
        <v>8454</v>
      </c>
      <c r="C21851">
        <v>2016</v>
      </c>
      <c r="D21851" s="42" t="s">
        <v>9073</v>
      </c>
      <c r="E21851" t="b">
        <v>0</v>
      </c>
      <c r="F21851" s="42" t="s">
        <v>11105</v>
      </c>
    </row>
    <row r="21852" spans="1:6" x14ac:dyDescent="0.2">
      <c r="A21852" s="42" t="s">
        <v>6174</v>
      </c>
      <c r="B21852" s="42" t="s">
        <v>8454</v>
      </c>
      <c r="C21852">
        <v>2017</v>
      </c>
      <c r="D21852" s="42" t="s">
        <v>10677</v>
      </c>
      <c r="E21852" t="b">
        <v>0</v>
      </c>
      <c r="F21852" s="42" t="s">
        <v>11105</v>
      </c>
    </row>
    <row r="21853" spans="1:6" x14ac:dyDescent="0.2">
      <c r="A21853" s="42" t="s">
        <v>6174</v>
      </c>
      <c r="B21853" s="42" t="s">
        <v>8454</v>
      </c>
      <c r="C21853">
        <v>2018</v>
      </c>
      <c r="D21853" s="42" t="s">
        <v>8868</v>
      </c>
      <c r="E21853" t="b">
        <v>0</v>
      </c>
      <c r="F21853" s="42" t="s">
        <v>11105</v>
      </c>
    </row>
    <row r="21854" spans="1:6" x14ac:dyDescent="0.2">
      <c r="A21854" s="42" t="s">
        <v>6174</v>
      </c>
      <c r="B21854" s="42" t="s">
        <v>8454</v>
      </c>
      <c r="C21854">
        <v>2019</v>
      </c>
      <c r="D21854" s="42" t="s">
        <v>11107</v>
      </c>
      <c r="E21854" t="b">
        <v>0</v>
      </c>
      <c r="F21854" s="42" t="s">
        <v>11105</v>
      </c>
    </row>
    <row r="21855" spans="1:6" x14ac:dyDescent="0.2">
      <c r="A21855" s="42" t="s">
        <v>6174</v>
      </c>
      <c r="B21855" s="42" t="s">
        <v>8462</v>
      </c>
      <c r="C21855">
        <v>2013</v>
      </c>
      <c r="D21855" s="42" t="s">
        <v>11108</v>
      </c>
      <c r="E21855" t="b">
        <v>0</v>
      </c>
      <c r="F21855" s="42" t="s">
        <v>11105</v>
      </c>
    </row>
    <row r="21856" spans="1:6" x14ac:dyDescent="0.2">
      <c r="A21856" s="42" t="s">
        <v>6174</v>
      </c>
      <c r="B21856" s="42" t="s">
        <v>8462</v>
      </c>
      <c r="C21856">
        <v>2014</v>
      </c>
      <c r="D21856" s="42" t="s">
        <v>11109</v>
      </c>
      <c r="E21856" t="b">
        <v>0</v>
      </c>
      <c r="F21856" s="42" t="s">
        <v>11105</v>
      </c>
    </row>
    <row r="21857" spans="1:6" x14ac:dyDescent="0.2">
      <c r="A21857" s="42" t="s">
        <v>6174</v>
      </c>
      <c r="B21857" s="42" t="s">
        <v>8462</v>
      </c>
      <c r="C21857">
        <v>2015</v>
      </c>
      <c r="D21857" s="42" t="s">
        <v>11110</v>
      </c>
      <c r="E21857" t="b">
        <v>0</v>
      </c>
      <c r="F21857" s="42" t="s">
        <v>11105</v>
      </c>
    </row>
    <row r="21858" spans="1:6" x14ac:dyDescent="0.2">
      <c r="A21858" s="42" t="s">
        <v>6174</v>
      </c>
      <c r="B21858" s="42" t="s">
        <v>8462</v>
      </c>
      <c r="C21858">
        <v>2016</v>
      </c>
      <c r="D21858" s="42" t="s">
        <v>9440</v>
      </c>
      <c r="E21858" t="b">
        <v>0</v>
      </c>
      <c r="F21858" s="42" t="s">
        <v>11105</v>
      </c>
    </row>
    <row r="21859" spans="1:6" x14ac:dyDescent="0.2">
      <c r="A21859" s="42" t="s">
        <v>6174</v>
      </c>
      <c r="B21859" s="42" t="s">
        <v>8462</v>
      </c>
      <c r="C21859">
        <v>2017</v>
      </c>
      <c r="D21859" s="42" t="s">
        <v>11111</v>
      </c>
      <c r="E21859" t="b">
        <v>0</v>
      </c>
      <c r="F21859" s="42" t="s">
        <v>11105</v>
      </c>
    </row>
    <row r="21860" spans="1:6" x14ac:dyDescent="0.2">
      <c r="A21860" s="42" t="s">
        <v>6174</v>
      </c>
      <c r="B21860" s="42" t="s">
        <v>8462</v>
      </c>
      <c r="C21860">
        <v>2018</v>
      </c>
      <c r="D21860" s="42" t="s">
        <v>11112</v>
      </c>
      <c r="E21860" t="b">
        <v>0</v>
      </c>
      <c r="F21860" s="42" t="s">
        <v>11105</v>
      </c>
    </row>
    <row r="21861" spans="1:6" x14ac:dyDescent="0.2">
      <c r="A21861" s="42" t="s">
        <v>6174</v>
      </c>
      <c r="B21861" s="42" t="s">
        <v>8462</v>
      </c>
      <c r="C21861">
        <v>2019</v>
      </c>
      <c r="D21861" s="42" t="s">
        <v>11113</v>
      </c>
      <c r="E21861" t="b">
        <v>0</v>
      </c>
      <c r="F21861" s="42" t="s">
        <v>11105</v>
      </c>
    </row>
    <row r="21862" spans="1:6" x14ac:dyDescent="0.2">
      <c r="A21862" s="42" t="s">
        <v>6174</v>
      </c>
      <c r="B21862" s="42" t="s">
        <v>8464</v>
      </c>
      <c r="C21862">
        <v>2013</v>
      </c>
      <c r="D21862" s="42" t="s">
        <v>9207</v>
      </c>
      <c r="E21862" t="b">
        <v>0</v>
      </c>
      <c r="F21862" s="42" t="s">
        <v>11105</v>
      </c>
    </row>
    <row r="21863" spans="1:6" x14ac:dyDescent="0.2">
      <c r="A21863" s="42" t="s">
        <v>6174</v>
      </c>
      <c r="B21863" s="42" t="s">
        <v>8464</v>
      </c>
      <c r="C21863">
        <v>2014</v>
      </c>
      <c r="D21863" s="42" t="s">
        <v>8530</v>
      </c>
      <c r="E21863" t="b">
        <v>0</v>
      </c>
      <c r="F21863" s="42" t="s">
        <v>11105</v>
      </c>
    </row>
    <row r="21864" spans="1:6" x14ac:dyDescent="0.2">
      <c r="A21864" s="42" t="s">
        <v>6174</v>
      </c>
      <c r="B21864" s="42" t="s">
        <v>8464</v>
      </c>
      <c r="C21864">
        <v>2015</v>
      </c>
      <c r="D21864" s="42" t="s">
        <v>8671</v>
      </c>
      <c r="E21864" t="b">
        <v>0</v>
      </c>
      <c r="F21864" s="42" t="s">
        <v>11105</v>
      </c>
    </row>
    <row r="21865" spans="1:6" x14ac:dyDescent="0.2">
      <c r="A21865" s="42" t="s">
        <v>6174</v>
      </c>
      <c r="B21865" s="42" t="s">
        <v>8464</v>
      </c>
      <c r="C21865">
        <v>2016</v>
      </c>
      <c r="D21865" s="42" t="s">
        <v>8551</v>
      </c>
      <c r="E21865" t="b">
        <v>0</v>
      </c>
      <c r="F21865" s="42" t="s">
        <v>11105</v>
      </c>
    </row>
    <row r="21866" spans="1:6" x14ac:dyDescent="0.2">
      <c r="A21866" s="42" t="s">
        <v>6174</v>
      </c>
      <c r="B21866" s="42" t="s">
        <v>8464</v>
      </c>
      <c r="C21866">
        <v>2017</v>
      </c>
      <c r="D21866" s="42" t="s">
        <v>9224</v>
      </c>
      <c r="E21866" t="b">
        <v>0</v>
      </c>
      <c r="F21866" s="42" t="s">
        <v>11105</v>
      </c>
    </row>
    <row r="21867" spans="1:6" x14ac:dyDescent="0.2">
      <c r="A21867" s="42" t="s">
        <v>6174</v>
      </c>
      <c r="B21867" s="42" t="s">
        <v>8464</v>
      </c>
      <c r="C21867">
        <v>2018</v>
      </c>
      <c r="D21867" s="42" t="s">
        <v>9348</v>
      </c>
      <c r="E21867" t="b">
        <v>0</v>
      </c>
      <c r="F21867" s="42" t="s">
        <v>11105</v>
      </c>
    </row>
    <row r="21868" spans="1:6" x14ac:dyDescent="0.2">
      <c r="A21868" s="42" t="s">
        <v>6174</v>
      </c>
      <c r="B21868" s="42" t="s">
        <v>8464</v>
      </c>
      <c r="C21868">
        <v>2019</v>
      </c>
      <c r="D21868" s="42" t="s">
        <v>8705</v>
      </c>
      <c r="E21868" t="b">
        <v>0</v>
      </c>
      <c r="F21868" s="42" t="s">
        <v>11105</v>
      </c>
    </row>
    <row r="21869" spans="1:6" x14ac:dyDescent="0.2">
      <c r="A21869" s="42" t="s">
        <v>6176</v>
      </c>
      <c r="B21869" s="42" t="s">
        <v>8454</v>
      </c>
      <c r="C21869">
        <v>2016</v>
      </c>
      <c r="D21869" s="42" t="s">
        <v>8679</v>
      </c>
      <c r="E21869" t="b">
        <v>0</v>
      </c>
      <c r="F21869" s="42" t="s">
        <v>11114</v>
      </c>
    </row>
    <row r="21870" spans="1:6" x14ac:dyDescent="0.2">
      <c r="A21870" s="42" t="s">
        <v>6176</v>
      </c>
      <c r="B21870" s="42" t="s">
        <v>8454</v>
      </c>
      <c r="C21870">
        <v>2017</v>
      </c>
      <c r="D21870" s="42" t="s">
        <v>8679</v>
      </c>
      <c r="E21870" t="b">
        <v>0</v>
      </c>
      <c r="F21870" s="42" t="s">
        <v>11114</v>
      </c>
    </row>
    <row r="21871" spans="1:6" x14ac:dyDescent="0.2">
      <c r="A21871" s="42" t="s">
        <v>6176</v>
      </c>
      <c r="B21871" s="42" t="s">
        <v>8454</v>
      </c>
      <c r="C21871">
        <v>2018</v>
      </c>
      <c r="D21871" s="42" t="s">
        <v>8680</v>
      </c>
      <c r="E21871" t="b">
        <v>0</v>
      </c>
      <c r="F21871" s="42" t="s">
        <v>11114</v>
      </c>
    </row>
    <row r="21872" spans="1:6" x14ac:dyDescent="0.2">
      <c r="A21872" s="42" t="s">
        <v>6176</v>
      </c>
      <c r="B21872" s="42" t="s">
        <v>8454</v>
      </c>
      <c r="C21872">
        <v>2019</v>
      </c>
      <c r="D21872" s="42" t="s">
        <v>9536</v>
      </c>
      <c r="E21872" t="b">
        <v>0</v>
      </c>
      <c r="F21872" s="42" t="s">
        <v>11114</v>
      </c>
    </row>
    <row r="21873" spans="1:6" x14ac:dyDescent="0.2">
      <c r="A21873" s="42" t="s">
        <v>6176</v>
      </c>
      <c r="B21873" s="42" t="s">
        <v>8462</v>
      </c>
      <c r="C21873">
        <v>2016</v>
      </c>
      <c r="D21873" s="42" t="s">
        <v>8679</v>
      </c>
      <c r="E21873" t="b">
        <v>0</v>
      </c>
      <c r="F21873" s="42" t="s">
        <v>11114</v>
      </c>
    </row>
    <row r="21874" spans="1:6" x14ac:dyDescent="0.2">
      <c r="A21874" s="42" t="s">
        <v>6176</v>
      </c>
      <c r="B21874" s="42" t="s">
        <v>8462</v>
      </c>
      <c r="C21874">
        <v>2017</v>
      </c>
      <c r="D21874" s="42" t="s">
        <v>8679</v>
      </c>
      <c r="E21874" t="b">
        <v>0</v>
      </c>
      <c r="F21874" s="42" t="s">
        <v>11114</v>
      </c>
    </row>
    <row r="21875" spans="1:6" x14ac:dyDescent="0.2">
      <c r="A21875" s="42" t="s">
        <v>6176</v>
      </c>
      <c r="B21875" s="42" t="s">
        <v>8462</v>
      </c>
      <c r="C21875">
        <v>2018</v>
      </c>
      <c r="D21875" s="42" t="s">
        <v>8680</v>
      </c>
      <c r="E21875" t="b">
        <v>0</v>
      </c>
      <c r="F21875" s="42" t="s">
        <v>11114</v>
      </c>
    </row>
    <row r="21876" spans="1:6" x14ac:dyDescent="0.2">
      <c r="A21876" s="42" t="s">
        <v>6176</v>
      </c>
      <c r="B21876" s="42" t="s">
        <v>8462</v>
      </c>
      <c r="C21876">
        <v>2019</v>
      </c>
      <c r="D21876" s="42" t="s">
        <v>9536</v>
      </c>
      <c r="E21876" t="b">
        <v>0</v>
      </c>
      <c r="F21876" s="42" t="s">
        <v>11114</v>
      </c>
    </row>
    <row r="21877" spans="1:6" x14ac:dyDescent="0.2">
      <c r="A21877" s="42" t="s">
        <v>6176</v>
      </c>
      <c r="B21877" s="42" t="s">
        <v>8464</v>
      </c>
      <c r="C21877">
        <v>2016</v>
      </c>
      <c r="D21877" s="42" t="s">
        <v>8496</v>
      </c>
      <c r="E21877" t="b">
        <v>0</v>
      </c>
      <c r="F21877" s="42" t="s">
        <v>11114</v>
      </c>
    </row>
    <row r="21878" spans="1:6" x14ac:dyDescent="0.2">
      <c r="A21878" s="42" t="s">
        <v>6176</v>
      </c>
      <c r="B21878" s="42" t="s">
        <v>8464</v>
      </c>
      <c r="C21878">
        <v>2017</v>
      </c>
      <c r="D21878" s="42" t="s">
        <v>8496</v>
      </c>
      <c r="E21878" t="b">
        <v>0</v>
      </c>
      <c r="F21878" s="42" t="s">
        <v>11114</v>
      </c>
    </row>
    <row r="21879" spans="1:6" x14ac:dyDescent="0.2">
      <c r="A21879" s="42" t="s">
        <v>6176</v>
      </c>
      <c r="B21879" s="42" t="s">
        <v>8464</v>
      </c>
      <c r="C21879">
        <v>2018</v>
      </c>
      <c r="D21879" s="42" t="s">
        <v>8496</v>
      </c>
      <c r="E21879" t="b">
        <v>0</v>
      </c>
      <c r="F21879" s="42" t="s">
        <v>11114</v>
      </c>
    </row>
    <row r="21880" spans="1:6" x14ac:dyDescent="0.2">
      <c r="A21880" s="42" t="s">
        <v>6176</v>
      </c>
      <c r="B21880" s="42" t="s">
        <v>8464</v>
      </c>
      <c r="C21880">
        <v>2019</v>
      </c>
      <c r="D21880" s="42" t="s">
        <v>8482</v>
      </c>
      <c r="E21880" t="b">
        <v>0</v>
      </c>
      <c r="F21880" s="42" t="s">
        <v>11114</v>
      </c>
    </row>
    <row r="21881" spans="1:6" x14ac:dyDescent="0.2">
      <c r="A21881" s="42" t="s">
        <v>6178</v>
      </c>
      <c r="B21881" s="42" t="s">
        <v>8454</v>
      </c>
      <c r="C21881">
        <v>2013</v>
      </c>
      <c r="D21881" s="42" t="s">
        <v>9463</v>
      </c>
      <c r="E21881" t="b">
        <v>0</v>
      </c>
      <c r="F21881" s="42" t="s">
        <v>10942</v>
      </c>
    </row>
    <row r="21882" spans="1:6" x14ac:dyDescent="0.2">
      <c r="A21882" s="42" t="s">
        <v>6178</v>
      </c>
      <c r="B21882" s="42" t="s">
        <v>8454</v>
      </c>
      <c r="C21882">
        <v>2014</v>
      </c>
      <c r="D21882" s="42" t="s">
        <v>8558</v>
      </c>
      <c r="E21882" t="b">
        <v>0</v>
      </c>
      <c r="F21882" s="42" t="s">
        <v>10942</v>
      </c>
    </row>
    <row r="21883" spans="1:6" x14ac:dyDescent="0.2">
      <c r="A21883" s="42" t="s">
        <v>6178</v>
      </c>
      <c r="B21883" s="42" t="s">
        <v>8454</v>
      </c>
      <c r="C21883">
        <v>2015</v>
      </c>
      <c r="D21883" s="42" t="s">
        <v>8491</v>
      </c>
      <c r="E21883" t="b">
        <v>0</v>
      </c>
      <c r="F21883" s="42" t="s">
        <v>10942</v>
      </c>
    </row>
    <row r="21884" spans="1:6" x14ac:dyDescent="0.2">
      <c r="A21884" s="42" t="s">
        <v>6178</v>
      </c>
      <c r="B21884" s="42" t="s">
        <v>8454</v>
      </c>
      <c r="C21884">
        <v>2016</v>
      </c>
      <c r="D21884" s="42" t="s">
        <v>8625</v>
      </c>
      <c r="E21884" t="b">
        <v>0</v>
      </c>
      <c r="F21884" s="42" t="s">
        <v>10942</v>
      </c>
    </row>
    <row r="21885" spans="1:6" x14ac:dyDescent="0.2">
      <c r="A21885" s="42" t="s">
        <v>6178</v>
      </c>
      <c r="B21885" s="42" t="s">
        <v>8454</v>
      </c>
      <c r="C21885">
        <v>2017</v>
      </c>
      <c r="D21885" s="42" t="s">
        <v>9134</v>
      </c>
      <c r="E21885" t="b">
        <v>0</v>
      </c>
      <c r="F21885" s="42" t="s">
        <v>10942</v>
      </c>
    </row>
    <row r="21886" spans="1:6" x14ac:dyDescent="0.2">
      <c r="A21886" s="42" t="s">
        <v>6178</v>
      </c>
      <c r="B21886" s="42" t="s">
        <v>8454</v>
      </c>
      <c r="C21886">
        <v>2018</v>
      </c>
      <c r="D21886" s="42" t="s">
        <v>9244</v>
      </c>
      <c r="E21886" t="b">
        <v>0</v>
      </c>
      <c r="F21886" s="42" t="s">
        <v>10942</v>
      </c>
    </row>
    <row r="21887" spans="1:6" x14ac:dyDescent="0.2">
      <c r="A21887" s="42" t="s">
        <v>6178</v>
      </c>
      <c r="B21887" s="42" t="s">
        <v>8454</v>
      </c>
      <c r="C21887">
        <v>2019</v>
      </c>
      <c r="D21887" s="42" t="s">
        <v>8524</v>
      </c>
      <c r="E21887" t="b">
        <v>0</v>
      </c>
      <c r="F21887" s="42" t="s">
        <v>10942</v>
      </c>
    </row>
    <row r="21888" spans="1:6" x14ac:dyDescent="0.2">
      <c r="A21888" s="42" t="s">
        <v>6178</v>
      </c>
      <c r="B21888" s="42" t="s">
        <v>8462</v>
      </c>
      <c r="C21888">
        <v>2013</v>
      </c>
      <c r="D21888" s="42" t="s">
        <v>9222</v>
      </c>
      <c r="E21888" t="b">
        <v>0</v>
      </c>
      <c r="F21888" s="42" t="s">
        <v>10942</v>
      </c>
    </row>
    <row r="21889" spans="1:6" x14ac:dyDescent="0.2">
      <c r="A21889" s="42" t="s">
        <v>6178</v>
      </c>
      <c r="B21889" s="42" t="s">
        <v>8462</v>
      </c>
      <c r="C21889">
        <v>2014</v>
      </c>
      <c r="D21889" s="42" t="s">
        <v>9234</v>
      </c>
      <c r="E21889" t="b">
        <v>0</v>
      </c>
      <c r="F21889" s="42" t="s">
        <v>10942</v>
      </c>
    </row>
    <row r="21890" spans="1:6" x14ac:dyDescent="0.2">
      <c r="A21890" s="42" t="s">
        <v>6178</v>
      </c>
      <c r="B21890" s="42" t="s">
        <v>8462</v>
      </c>
      <c r="C21890">
        <v>2015</v>
      </c>
      <c r="D21890" s="42" t="s">
        <v>9132</v>
      </c>
      <c r="E21890" t="b">
        <v>0</v>
      </c>
      <c r="F21890" s="42" t="s">
        <v>10942</v>
      </c>
    </row>
    <row r="21891" spans="1:6" x14ac:dyDescent="0.2">
      <c r="A21891" s="42" t="s">
        <v>6178</v>
      </c>
      <c r="B21891" s="42" t="s">
        <v>8462</v>
      </c>
      <c r="C21891">
        <v>2016</v>
      </c>
      <c r="D21891" s="42" t="s">
        <v>8455</v>
      </c>
      <c r="E21891" t="b">
        <v>0</v>
      </c>
      <c r="F21891" s="42" t="s">
        <v>10942</v>
      </c>
    </row>
    <row r="21892" spans="1:6" x14ac:dyDescent="0.2">
      <c r="A21892" s="42" t="s">
        <v>6178</v>
      </c>
      <c r="B21892" s="42" t="s">
        <v>8462</v>
      </c>
      <c r="C21892">
        <v>2017</v>
      </c>
      <c r="D21892" s="42" t="s">
        <v>8703</v>
      </c>
      <c r="E21892" t="b">
        <v>0</v>
      </c>
      <c r="F21892" s="42" t="s">
        <v>10942</v>
      </c>
    </row>
    <row r="21893" spans="1:6" x14ac:dyDescent="0.2">
      <c r="A21893" s="42" t="s">
        <v>6178</v>
      </c>
      <c r="B21893" s="42" t="s">
        <v>8462</v>
      </c>
      <c r="C21893">
        <v>2018</v>
      </c>
      <c r="D21893" s="42" t="s">
        <v>9325</v>
      </c>
      <c r="E21893" t="b">
        <v>0</v>
      </c>
      <c r="F21893" s="42" t="s">
        <v>10942</v>
      </c>
    </row>
    <row r="21894" spans="1:6" x14ac:dyDescent="0.2">
      <c r="A21894" s="42" t="s">
        <v>6178</v>
      </c>
      <c r="B21894" s="42" t="s">
        <v>8462</v>
      </c>
      <c r="C21894">
        <v>2019</v>
      </c>
      <c r="D21894" s="42" t="s">
        <v>9081</v>
      </c>
      <c r="E21894" t="b">
        <v>0</v>
      </c>
      <c r="F21894" s="42" t="s">
        <v>10942</v>
      </c>
    </row>
    <row r="21895" spans="1:6" x14ac:dyDescent="0.2">
      <c r="A21895" s="42" t="s">
        <v>6178</v>
      </c>
      <c r="B21895" s="42" t="s">
        <v>8464</v>
      </c>
      <c r="C21895">
        <v>2013</v>
      </c>
      <c r="D21895" s="42" t="s">
        <v>8972</v>
      </c>
      <c r="E21895" t="b">
        <v>0</v>
      </c>
      <c r="F21895" s="42" t="s">
        <v>10942</v>
      </c>
    </row>
    <row r="21896" spans="1:6" x14ac:dyDescent="0.2">
      <c r="A21896" s="42" t="s">
        <v>6178</v>
      </c>
      <c r="B21896" s="42" t="s">
        <v>8464</v>
      </c>
      <c r="C21896">
        <v>2014</v>
      </c>
      <c r="D21896" s="42" t="s">
        <v>8600</v>
      </c>
      <c r="E21896" t="b">
        <v>0</v>
      </c>
      <c r="F21896" s="42" t="s">
        <v>10942</v>
      </c>
    </row>
    <row r="21897" spans="1:6" x14ac:dyDescent="0.2">
      <c r="A21897" s="42" t="s">
        <v>6178</v>
      </c>
      <c r="B21897" s="42" t="s">
        <v>8464</v>
      </c>
      <c r="C21897">
        <v>2015</v>
      </c>
      <c r="D21897" s="42" t="s">
        <v>8823</v>
      </c>
      <c r="E21897" t="b">
        <v>0</v>
      </c>
      <c r="F21897" s="42" t="s">
        <v>10942</v>
      </c>
    </row>
    <row r="21898" spans="1:6" x14ac:dyDescent="0.2">
      <c r="A21898" s="42" t="s">
        <v>6178</v>
      </c>
      <c r="B21898" s="42" t="s">
        <v>8464</v>
      </c>
      <c r="C21898">
        <v>2016</v>
      </c>
      <c r="D21898" s="42" t="s">
        <v>8712</v>
      </c>
      <c r="E21898" t="b">
        <v>0</v>
      </c>
      <c r="F21898" s="42" t="s">
        <v>10942</v>
      </c>
    </row>
    <row r="21899" spans="1:6" x14ac:dyDescent="0.2">
      <c r="A21899" s="42" t="s">
        <v>6178</v>
      </c>
      <c r="B21899" s="42" t="s">
        <v>8464</v>
      </c>
      <c r="C21899">
        <v>2017</v>
      </c>
      <c r="D21899" s="42" t="s">
        <v>8825</v>
      </c>
      <c r="E21899" t="b">
        <v>0</v>
      </c>
      <c r="F21899" s="42" t="s">
        <v>10942</v>
      </c>
    </row>
    <row r="21900" spans="1:6" x14ac:dyDescent="0.2">
      <c r="A21900" s="42" t="s">
        <v>6178</v>
      </c>
      <c r="B21900" s="42" t="s">
        <v>8464</v>
      </c>
      <c r="C21900">
        <v>2018</v>
      </c>
      <c r="D21900" s="42" t="s">
        <v>9124</v>
      </c>
      <c r="E21900" t="b">
        <v>0</v>
      </c>
      <c r="F21900" s="42" t="s">
        <v>10942</v>
      </c>
    </row>
    <row r="21901" spans="1:6" x14ac:dyDescent="0.2">
      <c r="A21901" s="42" t="s">
        <v>6178</v>
      </c>
      <c r="B21901" s="42" t="s">
        <v>8464</v>
      </c>
      <c r="C21901">
        <v>2019</v>
      </c>
      <c r="D21901" s="42" t="s">
        <v>8595</v>
      </c>
      <c r="E21901" t="b">
        <v>0</v>
      </c>
      <c r="F21901" s="42" t="s">
        <v>10942</v>
      </c>
    </row>
    <row r="21902" spans="1:6" x14ac:dyDescent="0.2">
      <c r="A21902" s="42" t="s">
        <v>6180</v>
      </c>
      <c r="B21902" s="42" t="s">
        <v>8454</v>
      </c>
      <c r="C21902">
        <v>2013</v>
      </c>
      <c r="D21902" s="42" t="s">
        <v>8940</v>
      </c>
      <c r="E21902" t="b">
        <v>0</v>
      </c>
      <c r="F21902" s="42" t="s">
        <v>10900</v>
      </c>
    </row>
    <row r="21903" spans="1:6" x14ac:dyDescent="0.2">
      <c r="A21903" s="42" t="s">
        <v>6180</v>
      </c>
      <c r="B21903" s="42" t="s">
        <v>8454</v>
      </c>
      <c r="C21903">
        <v>2014</v>
      </c>
      <c r="D21903" s="42" t="s">
        <v>8586</v>
      </c>
      <c r="E21903" t="b">
        <v>0</v>
      </c>
      <c r="F21903" s="42" t="s">
        <v>10900</v>
      </c>
    </row>
    <row r="21904" spans="1:6" x14ac:dyDescent="0.2">
      <c r="A21904" s="42" t="s">
        <v>6180</v>
      </c>
      <c r="B21904" s="42" t="s">
        <v>8454</v>
      </c>
      <c r="C21904">
        <v>2015</v>
      </c>
      <c r="D21904" s="42" t="s">
        <v>10675</v>
      </c>
      <c r="E21904" t="b">
        <v>0</v>
      </c>
      <c r="F21904" s="42" t="s">
        <v>10900</v>
      </c>
    </row>
    <row r="21905" spans="1:6" x14ac:dyDescent="0.2">
      <c r="A21905" s="42" t="s">
        <v>6180</v>
      </c>
      <c r="B21905" s="42" t="s">
        <v>8454</v>
      </c>
      <c r="C21905">
        <v>2016</v>
      </c>
      <c r="D21905" s="42" t="s">
        <v>10882</v>
      </c>
      <c r="E21905" t="b">
        <v>0</v>
      </c>
      <c r="F21905" s="42" t="s">
        <v>10900</v>
      </c>
    </row>
    <row r="21906" spans="1:6" x14ac:dyDescent="0.2">
      <c r="A21906" s="42" t="s">
        <v>6180</v>
      </c>
      <c r="B21906" s="42" t="s">
        <v>8454</v>
      </c>
      <c r="C21906">
        <v>2017</v>
      </c>
      <c r="D21906" s="42" t="s">
        <v>8970</v>
      </c>
      <c r="E21906" t="b">
        <v>0</v>
      </c>
      <c r="F21906" s="42" t="s">
        <v>10900</v>
      </c>
    </row>
    <row r="21907" spans="1:6" x14ac:dyDescent="0.2">
      <c r="A21907" s="42" t="s">
        <v>6180</v>
      </c>
      <c r="B21907" s="42" t="s">
        <v>8454</v>
      </c>
      <c r="C21907">
        <v>2018</v>
      </c>
      <c r="D21907" s="42" t="s">
        <v>9122</v>
      </c>
      <c r="E21907" t="b">
        <v>0</v>
      </c>
      <c r="F21907" s="42" t="s">
        <v>10900</v>
      </c>
    </row>
    <row r="21908" spans="1:6" x14ac:dyDescent="0.2">
      <c r="A21908" s="42" t="s">
        <v>6180</v>
      </c>
      <c r="B21908" s="42" t="s">
        <v>8454</v>
      </c>
      <c r="C21908">
        <v>2019</v>
      </c>
      <c r="D21908" s="42" t="s">
        <v>8940</v>
      </c>
      <c r="E21908" t="b">
        <v>0</v>
      </c>
      <c r="F21908" s="42" t="s">
        <v>10900</v>
      </c>
    </row>
    <row r="21909" spans="1:6" x14ac:dyDescent="0.2">
      <c r="A21909" s="42" t="s">
        <v>6180</v>
      </c>
      <c r="B21909" s="42" t="s">
        <v>8462</v>
      </c>
      <c r="C21909">
        <v>2013</v>
      </c>
      <c r="D21909" s="42" t="s">
        <v>8940</v>
      </c>
      <c r="E21909" t="b">
        <v>0</v>
      </c>
      <c r="F21909" s="42" t="s">
        <v>10900</v>
      </c>
    </row>
    <row r="21910" spans="1:6" x14ac:dyDescent="0.2">
      <c r="A21910" s="42" t="s">
        <v>6180</v>
      </c>
      <c r="B21910" s="42" t="s">
        <v>8462</v>
      </c>
      <c r="C21910">
        <v>2014</v>
      </c>
      <c r="D21910" s="42" t="s">
        <v>8586</v>
      </c>
      <c r="E21910" t="b">
        <v>0</v>
      </c>
      <c r="F21910" s="42" t="s">
        <v>10900</v>
      </c>
    </row>
    <row r="21911" spans="1:6" x14ac:dyDescent="0.2">
      <c r="A21911" s="42" t="s">
        <v>6180</v>
      </c>
      <c r="B21911" s="42" t="s">
        <v>8462</v>
      </c>
      <c r="C21911">
        <v>2015</v>
      </c>
      <c r="D21911" s="42" t="s">
        <v>10675</v>
      </c>
      <c r="E21911" t="b">
        <v>0</v>
      </c>
      <c r="F21911" s="42" t="s">
        <v>10900</v>
      </c>
    </row>
    <row r="21912" spans="1:6" x14ac:dyDescent="0.2">
      <c r="A21912" s="42" t="s">
        <v>6180</v>
      </c>
      <c r="B21912" s="42" t="s">
        <v>8462</v>
      </c>
      <c r="C21912">
        <v>2016</v>
      </c>
      <c r="D21912" s="42" t="s">
        <v>10882</v>
      </c>
      <c r="E21912" t="b">
        <v>0</v>
      </c>
      <c r="F21912" s="42" t="s">
        <v>10900</v>
      </c>
    </row>
    <row r="21913" spans="1:6" x14ac:dyDescent="0.2">
      <c r="A21913" s="42" t="s">
        <v>6180</v>
      </c>
      <c r="B21913" s="42" t="s">
        <v>8462</v>
      </c>
      <c r="C21913">
        <v>2017</v>
      </c>
      <c r="D21913" s="42" t="s">
        <v>8970</v>
      </c>
      <c r="E21913" t="b">
        <v>0</v>
      </c>
      <c r="F21913" s="42" t="s">
        <v>10900</v>
      </c>
    </row>
    <row r="21914" spans="1:6" x14ac:dyDescent="0.2">
      <c r="A21914" s="42" t="s">
        <v>6180</v>
      </c>
      <c r="B21914" s="42" t="s">
        <v>8462</v>
      </c>
      <c r="C21914">
        <v>2018</v>
      </c>
      <c r="D21914" s="42" t="s">
        <v>9122</v>
      </c>
      <c r="E21914" t="b">
        <v>0</v>
      </c>
      <c r="F21914" s="42" t="s">
        <v>10900</v>
      </c>
    </row>
    <row r="21915" spans="1:6" x14ac:dyDescent="0.2">
      <c r="A21915" s="42" t="s">
        <v>6180</v>
      </c>
      <c r="B21915" s="42" t="s">
        <v>8462</v>
      </c>
      <c r="C21915">
        <v>2019</v>
      </c>
      <c r="D21915" s="42" t="s">
        <v>8940</v>
      </c>
      <c r="E21915" t="b">
        <v>0</v>
      </c>
      <c r="F21915" s="42" t="s">
        <v>10900</v>
      </c>
    </row>
    <row r="21916" spans="1:6" x14ac:dyDescent="0.2">
      <c r="A21916" s="42" t="s">
        <v>6180</v>
      </c>
      <c r="B21916" s="42" t="s">
        <v>8464</v>
      </c>
      <c r="C21916">
        <v>2013</v>
      </c>
      <c r="D21916" s="42" t="s">
        <v>8496</v>
      </c>
      <c r="E21916" t="b">
        <v>0</v>
      </c>
      <c r="F21916" s="42" t="s">
        <v>10900</v>
      </c>
    </row>
    <row r="21917" spans="1:6" x14ac:dyDescent="0.2">
      <c r="A21917" s="42" t="s">
        <v>6180</v>
      </c>
      <c r="B21917" s="42" t="s">
        <v>8464</v>
      </c>
      <c r="C21917">
        <v>2014</v>
      </c>
      <c r="D21917" s="42" t="s">
        <v>8496</v>
      </c>
      <c r="E21917" t="b">
        <v>0</v>
      </c>
      <c r="F21917" s="42" t="s">
        <v>10900</v>
      </c>
    </row>
    <row r="21918" spans="1:6" x14ac:dyDescent="0.2">
      <c r="A21918" s="42" t="s">
        <v>6180</v>
      </c>
      <c r="B21918" s="42" t="s">
        <v>8464</v>
      </c>
      <c r="C21918">
        <v>2015</v>
      </c>
      <c r="D21918" s="42" t="s">
        <v>8496</v>
      </c>
      <c r="E21918" t="b">
        <v>0</v>
      </c>
      <c r="F21918" s="42" t="s">
        <v>10900</v>
      </c>
    </row>
    <row r="21919" spans="1:6" x14ac:dyDescent="0.2">
      <c r="A21919" s="42" t="s">
        <v>6180</v>
      </c>
      <c r="B21919" s="42" t="s">
        <v>8464</v>
      </c>
      <c r="C21919">
        <v>2016</v>
      </c>
      <c r="D21919" s="42" t="s">
        <v>8496</v>
      </c>
      <c r="E21919" t="b">
        <v>0</v>
      </c>
      <c r="F21919" s="42" t="s">
        <v>10900</v>
      </c>
    </row>
    <row r="21920" spans="1:6" x14ac:dyDescent="0.2">
      <c r="A21920" s="42" t="s">
        <v>6180</v>
      </c>
      <c r="B21920" s="42" t="s">
        <v>8464</v>
      </c>
      <c r="C21920">
        <v>2017</v>
      </c>
      <c r="D21920" s="42" t="s">
        <v>9010</v>
      </c>
      <c r="E21920" t="b">
        <v>0</v>
      </c>
      <c r="F21920" s="42" t="s">
        <v>10900</v>
      </c>
    </row>
    <row r="21921" spans="1:6" x14ac:dyDescent="0.2">
      <c r="A21921" s="42" t="s">
        <v>6180</v>
      </c>
      <c r="B21921" s="42" t="s">
        <v>8464</v>
      </c>
      <c r="C21921">
        <v>2018</v>
      </c>
      <c r="D21921" s="42" t="s">
        <v>9015</v>
      </c>
      <c r="E21921" t="b">
        <v>0</v>
      </c>
      <c r="F21921" s="42" t="s">
        <v>10900</v>
      </c>
    </row>
    <row r="21922" spans="1:6" x14ac:dyDescent="0.2">
      <c r="A21922" s="42" t="s">
        <v>6180</v>
      </c>
      <c r="B21922" s="42" t="s">
        <v>8464</v>
      </c>
      <c r="C21922">
        <v>2019</v>
      </c>
      <c r="D21922" s="42" t="s">
        <v>9015</v>
      </c>
      <c r="E21922" t="b">
        <v>0</v>
      </c>
      <c r="F21922" s="42" t="s">
        <v>10900</v>
      </c>
    </row>
    <row r="21923" spans="1:6" x14ac:dyDescent="0.2">
      <c r="A21923" s="42" t="s">
        <v>6182</v>
      </c>
      <c r="B21923" s="42" t="s">
        <v>8454</v>
      </c>
      <c r="C21923">
        <v>2012</v>
      </c>
      <c r="D21923" s="42" t="s">
        <v>8496</v>
      </c>
      <c r="E21923" t="b">
        <v>0</v>
      </c>
      <c r="F21923" s="42" t="s">
        <v>11115</v>
      </c>
    </row>
    <row r="21924" spans="1:6" x14ac:dyDescent="0.2">
      <c r="A21924" s="42" t="s">
        <v>6182</v>
      </c>
      <c r="B21924" s="42" t="s">
        <v>8454</v>
      </c>
      <c r="C21924">
        <v>2013</v>
      </c>
      <c r="D21924" s="42" t="s">
        <v>8496</v>
      </c>
      <c r="E21924" t="b">
        <v>0</v>
      </c>
      <c r="F21924" s="42" t="s">
        <v>11115</v>
      </c>
    </row>
    <row r="21925" spans="1:6" x14ac:dyDescent="0.2">
      <c r="A21925" s="42" t="s">
        <v>6182</v>
      </c>
      <c r="B21925" s="42" t="s">
        <v>8454</v>
      </c>
      <c r="C21925">
        <v>2014</v>
      </c>
      <c r="D21925" s="42" t="s">
        <v>8496</v>
      </c>
      <c r="E21925" t="b">
        <v>0</v>
      </c>
      <c r="F21925" s="42" t="s">
        <v>11115</v>
      </c>
    </row>
    <row r="21926" spans="1:6" x14ac:dyDescent="0.2">
      <c r="A21926" s="42" t="s">
        <v>6182</v>
      </c>
      <c r="B21926" s="42" t="s">
        <v>8454</v>
      </c>
      <c r="C21926">
        <v>2015</v>
      </c>
      <c r="D21926" s="42" t="s">
        <v>8673</v>
      </c>
      <c r="E21926" t="b">
        <v>0</v>
      </c>
      <c r="F21926" s="42" t="s">
        <v>11115</v>
      </c>
    </row>
    <row r="21927" spans="1:6" x14ac:dyDescent="0.2">
      <c r="A21927" s="42" t="s">
        <v>6182</v>
      </c>
      <c r="B21927" s="42" t="s">
        <v>8454</v>
      </c>
      <c r="C21927">
        <v>2016</v>
      </c>
      <c r="D21927" s="42" t="s">
        <v>8673</v>
      </c>
      <c r="E21927" t="b">
        <v>0</v>
      </c>
      <c r="F21927" s="42" t="s">
        <v>11115</v>
      </c>
    </row>
    <row r="21928" spans="1:6" x14ac:dyDescent="0.2">
      <c r="A21928" s="42" t="s">
        <v>6182</v>
      </c>
      <c r="B21928" s="42" t="s">
        <v>8454</v>
      </c>
      <c r="C21928">
        <v>2017</v>
      </c>
      <c r="D21928" s="42" t="s">
        <v>8678</v>
      </c>
      <c r="E21928" t="b">
        <v>0</v>
      </c>
      <c r="F21928" s="42" t="s">
        <v>11115</v>
      </c>
    </row>
    <row r="21929" spans="1:6" x14ac:dyDescent="0.2">
      <c r="A21929" s="42" t="s">
        <v>6182</v>
      </c>
      <c r="B21929" s="42" t="s">
        <v>8454</v>
      </c>
      <c r="C21929">
        <v>2018</v>
      </c>
      <c r="D21929" s="42" t="s">
        <v>8673</v>
      </c>
      <c r="E21929" t="b">
        <v>0</v>
      </c>
      <c r="F21929" s="42" t="s">
        <v>11115</v>
      </c>
    </row>
    <row r="21930" spans="1:6" x14ac:dyDescent="0.2">
      <c r="A21930" s="42" t="s">
        <v>6182</v>
      </c>
      <c r="B21930" s="42" t="s">
        <v>8462</v>
      </c>
      <c r="C21930">
        <v>2012</v>
      </c>
      <c r="D21930" s="42" t="s">
        <v>8496</v>
      </c>
      <c r="E21930" t="b">
        <v>0</v>
      </c>
      <c r="F21930" s="42" t="s">
        <v>11115</v>
      </c>
    </row>
    <row r="21931" spans="1:6" x14ac:dyDescent="0.2">
      <c r="A21931" s="42" t="s">
        <v>6182</v>
      </c>
      <c r="B21931" s="42" t="s">
        <v>8462</v>
      </c>
      <c r="C21931">
        <v>2013</v>
      </c>
      <c r="D21931" s="42" t="s">
        <v>8496</v>
      </c>
      <c r="E21931" t="b">
        <v>0</v>
      </c>
      <c r="F21931" s="42" t="s">
        <v>11115</v>
      </c>
    </row>
    <row r="21932" spans="1:6" x14ac:dyDescent="0.2">
      <c r="A21932" s="42" t="s">
        <v>6182</v>
      </c>
      <c r="B21932" s="42" t="s">
        <v>8462</v>
      </c>
      <c r="C21932">
        <v>2014</v>
      </c>
      <c r="D21932" s="42" t="s">
        <v>8496</v>
      </c>
      <c r="E21932" t="b">
        <v>0</v>
      </c>
      <c r="F21932" s="42" t="s">
        <v>11115</v>
      </c>
    </row>
    <row r="21933" spans="1:6" x14ac:dyDescent="0.2">
      <c r="A21933" s="42" t="s">
        <v>6182</v>
      </c>
      <c r="B21933" s="42" t="s">
        <v>8462</v>
      </c>
      <c r="C21933">
        <v>2015</v>
      </c>
      <c r="D21933" s="42" t="s">
        <v>8673</v>
      </c>
      <c r="E21933" t="b">
        <v>0</v>
      </c>
      <c r="F21933" s="42" t="s">
        <v>11115</v>
      </c>
    </row>
    <row r="21934" spans="1:6" x14ac:dyDescent="0.2">
      <c r="A21934" s="42" t="s">
        <v>6182</v>
      </c>
      <c r="B21934" s="42" t="s">
        <v>8462</v>
      </c>
      <c r="C21934">
        <v>2016</v>
      </c>
      <c r="D21934" s="42" t="s">
        <v>8673</v>
      </c>
      <c r="E21934" t="b">
        <v>0</v>
      </c>
      <c r="F21934" s="42" t="s">
        <v>11115</v>
      </c>
    </row>
    <row r="21935" spans="1:6" x14ac:dyDescent="0.2">
      <c r="A21935" s="42" t="s">
        <v>6182</v>
      </c>
      <c r="B21935" s="42" t="s">
        <v>8462</v>
      </c>
      <c r="C21935">
        <v>2017</v>
      </c>
      <c r="D21935" s="42" t="s">
        <v>8678</v>
      </c>
      <c r="E21935" t="b">
        <v>0</v>
      </c>
      <c r="F21935" s="42" t="s">
        <v>11115</v>
      </c>
    </row>
    <row r="21936" spans="1:6" x14ac:dyDescent="0.2">
      <c r="A21936" s="42" t="s">
        <v>6182</v>
      </c>
      <c r="B21936" s="42" t="s">
        <v>8462</v>
      </c>
      <c r="C21936">
        <v>2018</v>
      </c>
      <c r="D21936" s="42" t="s">
        <v>8673</v>
      </c>
      <c r="E21936" t="b">
        <v>0</v>
      </c>
      <c r="F21936" s="42" t="s">
        <v>11115</v>
      </c>
    </row>
    <row r="21937" spans="1:6" x14ac:dyDescent="0.2">
      <c r="A21937" s="42" t="s">
        <v>6182</v>
      </c>
      <c r="B21937" s="42" t="s">
        <v>8464</v>
      </c>
      <c r="C21937">
        <v>2012</v>
      </c>
      <c r="D21937" s="42" t="s">
        <v>8482</v>
      </c>
      <c r="E21937" t="b">
        <v>0</v>
      </c>
      <c r="F21937" s="42" t="s">
        <v>11115</v>
      </c>
    </row>
    <row r="21938" spans="1:6" x14ac:dyDescent="0.2">
      <c r="A21938" s="42" t="s">
        <v>6182</v>
      </c>
      <c r="B21938" s="42" t="s">
        <v>8464</v>
      </c>
      <c r="C21938">
        <v>2013</v>
      </c>
      <c r="D21938" s="42" t="s">
        <v>8482</v>
      </c>
      <c r="E21938" t="b">
        <v>0</v>
      </c>
      <c r="F21938" s="42" t="s">
        <v>11115</v>
      </c>
    </row>
    <row r="21939" spans="1:6" x14ac:dyDescent="0.2">
      <c r="A21939" s="42" t="s">
        <v>6182</v>
      </c>
      <c r="B21939" s="42" t="s">
        <v>8464</v>
      </c>
      <c r="C21939">
        <v>2014</v>
      </c>
      <c r="D21939" s="42" t="s">
        <v>8496</v>
      </c>
      <c r="E21939" t="b">
        <v>0</v>
      </c>
      <c r="F21939" s="42" t="s">
        <v>11115</v>
      </c>
    </row>
    <row r="21940" spans="1:6" x14ac:dyDescent="0.2">
      <c r="A21940" s="42" t="s">
        <v>6182</v>
      </c>
      <c r="B21940" s="42" t="s">
        <v>8464</v>
      </c>
      <c r="C21940">
        <v>2015</v>
      </c>
      <c r="D21940" s="42" t="s">
        <v>8496</v>
      </c>
      <c r="E21940" t="b">
        <v>0</v>
      </c>
      <c r="F21940" s="42" t="s">
        <v>11115</v>
      </c>
    </row>
    <row r="21941" spans="1:6" x14ac:dyDescent="0.2">
      <c r="A21941" s="42" t="s">
        <v>6182</v>
      </c>
      <c r="B21941" s="42" t="s">
        <v>8464</v>
      </c>
      <c r="C21941">
        <v>2016</v>
      </c>
      <c r="D21941" s="42" t="s">
        <v>8496</v>
      </c>
      <c r="E21941" t="b">
        <v>0</v>
      </c>
      <c r="F21941" s="42" t="s">
        <v>11115</v>
      </c>
    </row>
    <row r="21942" spans="1:6" x14ac:dyDescent="0.2">
      <c r="A21942" s="42" t="s">
        <v>6182</v>
      </c>
      <c r="B21942" s="42" t="s">
        <v>8464</v>
      </c>
      <c r="C21942">
        <v>2017</v>
      </c>
      <c r="D21942" s="42" t="s">
        <v>8496</v>
      </c>
      <c r="E21942" t="b">
        <v>0</v>
      </c>
      <c r="F21942" s="42" t="s">
        <v>11115</v>
      </c>
    </row>
    <row r="21943" spans="1:6" x14ac:dyDescent="0.2">
      <c r="A21943" s="42" t="s">
        <v>6182</v>
      </c>
      <c r="B21943" s="42" t="s">
        <v>8464</v>
      </c>
      <c r="C21943">
        <v>2018</v>
      </c>
      <c r="D21943" s="42" t="s">
        <v>8482</v>
      </c>
      <c r="E21943" t="b">
        <v>0</v>
      </c>
      <c r="F21943" s="42" t="s">
        <v>11115</v>
      </c>
    </row>
    <row r="21944" spans="1:6" x14ac:dyDescent="0.2">
      <c r="A21944" s="42" t="s">
        <v>6188</v>
      </c>
      <c r="B21944" s="42" t="s">
        <v>8454</v>
      </c>
      <c r="C21944">
        <v>2013</v>
      </c>
      <c r="D21944" s="42" t="s">
        <v>9206</v>
      </c>
      <c r="E21944" t="b">
        <v>0</v>
      </c>
      <c r="F21944" s="42" t="s">
        <v>10906</v>
      </c>
    </row>
    <row r="21945" spans="1:6" x14ac:dyDescent="0.2">
      <c r="A21945" s="42" t="s">
        <v>6188</v>
      </c>
      <c r="B21945" s="42" t="s">
        <v>8454</v>
      </c>
      <c r="C21945">
        <v>2014</v>
      </c>
      <c r="D21945" s="42" t="s">
        <v>9193</v>
      </c>
      <c r="E21945" t="b">
        <v>0</v>
      </c>
      <c r="F21945" s="42" t="s">
        <v>10906</v>
      </c>
    </row>
    <row r="21946" spans="1:6" x14ac:dyDescent="0.2">
      <c r="A21946" s="42" t="s">
        <v>6188</v>
      </c>
      <c r="B21946" s="42" t="s">
        <v>8454</v>
      </c>
      <c r="C21946">
        <v>2015</v>
      </c>
      <c r="D21946" s="42" t="s">
        <v>9001</v>
      </c>
      <c r="E21946" t="b">
        <v>0</v>
      </c>
      <c r="F21946" s="42" t="s">
        <v>10906</v>
      </c>
    </row>
    <row r="21947" spans="1:6" x14ac:dyDescent="0.2">
      <c r="A21947" s="42" t="s">
        <v>6188</v>
      </c>
      <c r="B21947" s="42" t="s">
        <v>8454</v>
      </c>
      <c r="C21947">
        <v>2016</v>
      </c>
      <c r="D21947" s="42" t="s">
        <v>10377</v>
      </c>
      <c r="E21947" t="b">
        <v>0</v>
      </c>
      <c r="F21947" s="42" t="s">
        <v>10906</v>
      </c>
    </row>
    <row r="21948" spans="1:6" x14ac:dyDescent="0.2">
      <c r="A21948" s="42" t="s">
        <v>6188</v>
      </c>
      <c r="B21948" s="42" t="s">
        <v>8454</v>
      </c>
      <c r="C21948">
        <v>2017</v>
      </c>
      <c r="D21948" s="42" t="s">
        <v>8672</v>
      </c>
      <c r="E21948" t="b">
        <v>0</v>
      </c>
      <c r="F21948" s="42" t="s">
        <v>10906</v>
      </c>
    </row>
    <row r="21949" spans="1:6" x14ac:dyDescent="0.2">
      <c r="A21949" s="42" t="s">
        <v>6188</v>
      </c>
      <c r="B21949" s="42" t="s">
        <v>8454</v>
      </c>
      <c r="C21949">
        <v>2018</v>
      </c>
      <c r="D21949" s="42" t="s">
        <v>9101</v>
      </c>
      <c r="E21949" t="b">
        <v>0</v>
      </c>
      <c r="F21949" s="42" t="s">
        <v>10906</v>
      </c>
    </row>
    <row r="21950" spans="1:6" x14ac:dyDescent="0.2">
      <c r="A21950" s="42" t="s">
        <v>6188</v>
      </c>
      <c r="B21950" s="42" t="s">
        <v>8454</v>
      </c>
      <c r="C21950">
        <v>2019</v>
      </c>
      <c r="D21950" s="42" t="s">
        <v>9006</v>
      </c>
      <c r="E21950" t="b">
        <v>0</v>
      </c>
      <c r="F21950" s="42" t="s">
        <v>10906</v>
      </c>
    </row>
    <row r="21951" spans="1:6" x14ac:dyDescent="0.2">
      <c r="A21951" s="42" t="s">
        <v>6188</v>
      </c>
      <c r="B21951" s="42" t="s">
        <v>8462</v>
      </c>
      <c r="C21951">
        <v>2013</v>
      </c>
      <c r="D21951" s="42" t="s">
        <v>8513</v>
      </c>
      <c r="E21951" t="b">
        <v>0</v>
      </c>
      <c r="F21951" s="42" t="s">
        <v>10906</v>
      </c>
    </row>
    <row r="21952" spans="1:6" x14ac:dyDescent="0.2">
      <c r="A21952" s="42" t="s">
        <v>6188</v>
      </c>
      <c r="B21952" s="42" t="s">
        <v>8462</v>
      </c>
      <c r="C21952">
        <v>2014</v>
      </c>
      <c r="D21952" s="42" t="s">
        <v>9193</v>
      </c>
      <c r="E21952" t="b">
        <v>0</v>
      </c>
      <c r="F21952" s="42" t="s">
        <v>10906</v>
      </c>
    </row>
    <row r="21953" spans="1:6" x14ac:dyDescent="0.2">
      <c r="A21953" s="42" t="s">
        <v>6188</v>
      </c>
      <c r="B21953" s="42" t="s">
        <v>8462</v>
      </c>
      <c r="C21953">
        <v>2015</v>
      </c>
      <c r="D21953" s="42" t="s">
        <v>8530</v>
      </c>
      <c r="E21953" t="b">
        <v>0</v>
      </c>
      <c r="F21953" s="42" t="s">
        <v>10906</v>
      </c>
    </row>
    <row r="21954" spans="1:6" x14ac:dyDescent="0.2">
      <c r="A21954" s="42" t="s">
        <v>6188</v>
      </c>
      <c r="B21954" s="42" t="s">
        <v>8462</v>
      </c>
      <c r="C21954">
        <v>2016</v>
      </c>
      <c r="D21954" s="42" t="s">
        <v>10377</v>
      </c>
      <c r="E21954" t="b">
        <v>0</v>
      </c>
      <c r="F21954" s="42" t="s">
        <v>10906</v>
      </c>
    </row>
    <row r="21955" spans="1:6" x14ac:dyDescent="0.2">
      <c r="A21955" s="42" t="s">
        <v>6188</v>
      </c>
      <c r="B21955" s="42" t="s">
        <v>8462</v>
      </c>
      <c r="C21955">
        <v>2017</v>
      </c>
      <c r="D21955" s="42" t="s">
        <v>8672</v>
      </c>
      <c r="E21955" t="b">
        <v>0</v>
      </c>
      <c r="F21955" s="42" t="s">
        <v>10906</v>
      </c>
    </row>
    <row r="21956" spans="1:6" x14ac:dyDescent="0.2">
      <c r="A21956" s="42" t="s">
        <v>6188</v>
      </c>
      <c r="B21956" s="42" t="s">
        <v>8462</v>
      </c>
      <c r="C21956">
        <v>2018</v>
      </c>
      <c r="D21956" s="42" t="s">
        <v>9101</v>
      </c>
      <c r="E21956" t="b">
        <v>0</v>
      </c>
      <c r="F21956" s="42" t="s">
        <v>10906</v>
      </c>
    </row>
    <row r="21957" spans="1:6" x14ac:dyDescent="0.2">
      <c r="A21957" s="42" t="s">
        <v>6188</v>
      </c>
      <c r="B21957" s="42" t="s">
        <v>8462</v>
      </c>
      <c r="C21957">
        <v>2019</v>
      </c>
      <c r="D21957" s="42" t="s">
        <v>9136</v>
      </c>
      <c r="E21957" t="b">
        <v>0</v>
      </c>
      <c r="F21957" s="42" t="s">
        <v>10906</v>
      </c>
    </row>
    <row r="21958" spans="1:6" x14ac:dyDescent="0.2">
      <c r="A21958" s="42" t="s">
        <v>6188</v>
      </c>
      <c r="B21958" s="42" t="s">
        <v>8464</v>
      </c>
      <c r="C21958">
        <v>2013</v>
      </c>
      <c r="D21958" s="42" t="s">
        <v>9171</v>
      </c>
      <c r="E21958" t="b">
        <v>0</v>
      </c>
      <c r="F21958" s="42" t="s">
        <v>10906</v>
      </c>
    </row>
    <row r="21959" spans="1:6" x14ac:dyDescent="0.2">
      <c r="A21959" s="42" t="s">
        <v>6188</v>
      </c>
      <c r="B21959" s="42" t="s">
        <v>8464</v>
      </c>
      <c r="C21959">
        <v>2014</v>
      </c>
      <c r="D21959" s="42" t="s">
        <v>9172</v>
      </c>
      <c r="E21959" t="b">
        <v>0</v>
      </c>
      <c r="F21959" s="42" t="s">
        <v>10906</v>
      </c>
    </row>
    <row r="21960" spans="1:6" x14ac:dyDescent="0.2">
      <c r="A21960" s="42" t="s">
        <v>6188</v>
      </c>
      <c r="B21960" s="42" t="s">
        <v>8464</v>
      </c>
      <c r="C21960">
        <v>2015</v>
      </c>
      <c r="D21960" s="42" t="s">
        <v>9168</v>
      </c>
      <c r="E21960" t="b">
        <v>0</v>
      </c>
      <c r="F21960" s="42" t="s">
        <v>10906</v>
      </c>
    </row>
    <row r="21961" spans="1:6" x14ac:dyDescent="0.2">
      <c r="A21961" s="42" t="s">
        <v>6188</v>
      </c>
      <c r="B21961" s="42" t="s">
        <v>8464</v>
      </c>
      <c r="C21961">
        <v>2016</v>
      </c>
      <c r="D21961" s="42" t="s">
        <v>9135</v>
      </c>
      <c r="E21961" t="b">
        <v>0</v>
      </c>
      <c r="F21961" s="42" t="s">
        <v>10906</v>
      </c>
    </row>
    <row r="21962" spans="1:6" x14ac:dyDescent="0.2">
      <c r="A21962" s="42" t="s">
        <v>6188</v>
      </c>
      <c r="B21962" s="42" t="s">
        <v>8464</v>
      </c>
      <c r="C21962">
        <v>2017</v>
      </c>
      <c r="D21962" s="42" t="s">
        <v>8594</v>
      </c>
      <c r="E21962" t="b">
        <v>0</v>
      </c>
      <c r="F21962" s="42" t="s">
        <v>10906</v>
      </c>
    </row>
    <row r="21963" spans="1:6" x14ac:dyDescent="0.2">
      <c r="A21963" s="42" t="s">
        <v>6188</v>
      </c>
      <c r="B21963" s="42" t="s">
        <v>8464</v>
      </c>
      <c r="C21963">
        <v>2018</v>
      </c>
      <c r="D21963" s="42" t="s">
        <v>9125</v>
      </c>
      <c r="E21963" t="b">
        <v>0</v>
      </c>
      <c r="F21963" s="42" t="s">
        <v>10906</v>
      </c>
    </row>
    <row r="21964" spans="1:6" x14ac:dyDescent="0.2">
      <c r="A21964" s="42" t="s">
        <v>6188</v>
      </c>
      <c r="B21964" s="42" t="s">
        <v>8464</v>
      </c>
      <c r="C21964">
        <v>2019</v>
      </c>
      <c r="D21964" s="42" t="s">
        <v>8552</v>
      </c>
      <c r="E21964" t="b">
        <v>0</v>
      </c>
      <c r="F21964" s="42" t="s">
        <v>10906</v>
      </c>
    </row>
    <row r="21965" spans="1:6" x14ac:dyDescent="0.2">
      <c r="A21965" s="42" t="s">
        <v>6194</v>
      </c>
      <c r="B21965" s="42" t="s">
        <v>8454</v>
      </c>
      <c r="C21965">
        <v>2013</v>
      </c>
      <c r="D21965" s="42" t="s">
        <v>9364</v>
      </c>
      <c r="E21965" t="b">
        <v>0</v>
      </c>
      <c r="F21965" s="42" t="s">
        <v>11116</v>
      </c>
    </row>
    <row r="21966" spans="1:6" x14ac:dyDescent="0.2">
      <c r="A21966" s="42" t="s">
        <v>6194</v>
      </c>
      <c r="B21966" s="42" t="s">
        <v>8454</v>
      </c>
      <c r="C21966">
        <v>2014</v>
      </c>
      <c r="D21966" s="42" t="s">
        <v>8686</v>
      </c>
      <c r="E21966" t="b">
        <v>0</v>
      </c>
      <c r="F21966" s="42" t="s">
        <v>11116</v>
      </c>
    </row>
    <row r="21967" spans="1:6" x14ac:dyDescent="0.2">
      <c r="A21967" s="42" t="s">
        <v>6194</v>
      </c>
      <c r="B21967" s="42" t="s">
        <v>8454</v>
      </c>
      <c r="C21967">
        <v>2015</v>
      </c>
      <c r="D21967" s="42" t="s">
        <v>8653</v>
      </c>
      <c r="E21967" t="b">
        <v>0</v>
      </c>
      <c r="F21967" s="42" t="s">
        <v>11116</v>
      </c>
    </row>
    <row r="21968" spans="1:6" x14ac:dyDescent="0.2">
      <c r="A21968" s="42" t="s">
        <v>6194</v>
      </c>
      <c r="B21968" s="42" t="s">
        <v>8454</v>
      </c>
      <c r="C21968">
        <v>2016</v>
      </c>
      <c r="D21968" s="42" t="s">
        <v>8676</v>
      </c>
      <c r="E21968" t="b">
        <v>0</v>
      </c>
      <c r="F21968" s="42" t="s">
        <v>11116</v>
      </c>
    </row>
    <row r="21969" spans="1:6" x14ac:dyDescent="0.2">
      <c r="A21969" s="42" t="s">
        <v>6194</v>
      </c>
      <c r="B21969" s="42" t="s">
        <v>8454</v>
      </c>
      <c r="C21969">
        <v>2017</v>
      </c>
      <c r="D21969" s="42" t="s">
        <v>9010</v>
      </c>
      <c r="E21969" t="b">
        <v>0</v>
      </c>
      <c r="F21969" s="42" t="s">
        <v>11116</v>
      </c>
    </row>
    <row r="21970" spans="1:6" x14ac:dyDescent="0.2">
      <c r="A21970" s="42" t="s">
        <v>6194</v>
      </c>
      <c r="B21970" s="42" t="s">
        <v>8454</v>
      </c>
      <c r="C21970">
        <v>2018</v>
      </c>
      <c r="D21970" s="42" t="s">
        <v>8727</v>
      </c>
      <c r="E21970" t="b">
        <v>0</v>
      </c>
      <c r="F21970" s="42" t="s">
        <v>11116</v>
      </c>
    </row>
    <row r="21971" spans="1:6" x14ac:dyDescent="0.2">
      <c r="A21971" s="42" t="s">
        <v>6194</v>
      </c>
      <c r="B21971" s="42" t="s">
        <v>8454</v>
      </c>
      <c r="C21971">
        <v>2019</v>
      </c>
      <c r="D21971" s="42" t="s">
        <v>8499</v>
      </c>
      <c r="E21971" t="b">
        <v>0</v>
      </c>
      <c r="F21971" s="42" t="s">
        <v>11116</v>
      </c>
    </row>
    <row r="21972" spans="1:6" x14ac:dyDescent="0.2">
      <c r="A21972" s="42" t="s">
        <v>6194</v>
      </c>
      <c r="B21972" s="42" t="s">
        <v>8462</v>
      </c>
      <c r="C21972">
        <v>2013</v>
      </c>
      <c r="D21972" s="42" t="s">
        <v>9016</v>
      </c>
      <c r="E21972" t="b">
        <v>0</v>
      </c>
      <c r="F21972" s="42" t="s">
        <v>11116</v>
      </c>
    </row>
    <row r="21973" spans="1:6" x14ac:dyDescent="0.2">
      <c r="A21973" s="42" t="s">
        <v>6194</v>
      </c>
      <c r="B21973" s="42" t="s">
        <v>8462</v>
      </c>
      <c r="C21973">
        <v>2014</v>
      </c>
      <c r="D21973" s="42" t="s">
        <v>8686</v>
      </c>
      <c r="E21973" t="b">
        <v>0</v>
      </c>
      <c r="F21973" s="42" t="s">
        <v>11116</v>
      </c>
    </row>
    <row r="21974" spans="1:6" x14ac:dyDescent="0.2">
      <c r="A21974" s="42" t="s">
        <v>6194</v>
      </c>
      <c r="B21974" s="42" t="s">
        <v>8462</v>
      </c>
      <c r="C21974">
        <v>2015</v>
      </c>
      <c r="D21974" s="42" t="s">
        <v>8653</v>
      </c>
      <c r="E21974" t="b">
        <v>0</v>
      </c>
      <c r="F21974" s="42" t="s">
        <v>11116</v>
      </c>
    </row>
    <row r="21975" spans="1:6" x14ac:dyDescent="0.2">
      <c r="A21975" s="42" t="s">
        <v>6194</v>
      </c>
      <c r="B21975" s="42" t="s">
        <v>8462</v>
      </c>
      <c r="C21975">
        <v>2016</v>
      </c>
      <c r="D21975" s="42" t="s">
        <v>8676</v>
      </c>
      <c r="E21975" t="b">
        <v>0</v>
      </c>
      <c r="F21975" s="42" t="s">
        <v>11116</v>
      </c>
    </row>
    <row r="21976" spans="1:6" x14ac:dyDescent="0.2">
      <c r="A21976" s="42" t="s">
        <v>6194</v>
      </c>
      <c r="B21976" s="42" t="s">
        <v>8462</v>
      </c>
      <c r="C21976">
        <v>2017</v>
      </c>
      <c r="D21976" s="42" t="s">
        <v>9010</v>
      </c>
      <c r="E21976" t="b">
        <v>0</v>
      </c>
      <c r="F21976" s="42" t="s">
        <v>11116</v>
      </c>
    </row>
    <row r="21977" spans="1:6" x14ac:dyDescent="0.2">
      <c r="A21977" s="42" t="s">
        <v>6194</v>
      </c>
      <c r="B21977" s="42" t="s">
        <v>8462</v>
      </c>
      <c r="C21977">
        <v>2018</v>
      </c>
      <c r="D21977" s="42" t="s">
        <v>8727</v>
      </c>
      <c r="E21977" t="b">
        <v>0</v>
      </c>
      <c r="F21977" s="42" t="s">
        <v>11116</v>
      </c>
    </row>
    <row r="21978" spans="1:6" x14ac:dyDescent="0.2">
      <c r="A21978" s="42" t="s">
        <v>6194</v>
      </c>
      <c r="B21978" s="42" t="s">
        <v>8462</v>
      </c>
      <c r="C21978">
        <v>2019</v>
      </c>
      <c r="D21978" s="42" t="s">
        <v>8499</v>
      </c>
      <c r="E21978" t="b">
        <v>0</v>
      </c>
      <c r="F21978" s="42" t="s">
        <v>11116</v>
      </c>
    </row>
    <row r="21979" spans="1:6" x14ac:dyDescent="0.2">
      <c r="A21979" s="42" t="s">
        <v>6194</v>
      </c>
      <c r="B21979" s="42" t="s">
        <v>8464</v>
      </c>
      <c r="C21979">
        <v>2013</v>
      </c>
      <c r="D21979" s="42" t="s">
        <v>8677</v>
      </c>
      <c r="E21979" t="b">
        <v>0</v>
      </c>
      <c r="F21979" s="42" t="s">
        <v>11116</v>
      </c>
    </row>
    <row r="21980" spans="1:6" x14ac:dyDescent="0.2">
      <c r="A21980" s="42" t="s">
        <v>6194</v>
      </c>
      <c r="B21980" s="42" t="s">
        <v>8464</v>
      </c>
      <c r="C21980">
        <v>2014</v>
      </c>
      <c r="D21980" s="42" t="s">
        <v>8677</v>
      </c>
      <c r="E21980" t="b">
        <v>0</v>
      </c>
      <c r="F21980" s="42" t="s">
        <v>11116</v>
      </c>
    </row>
    <row r="21981" spans="1:6" x14ac:dyDescent="0.2">
      <c r="A21981" s="42" t="s">
        <v>6194</v>
      </c>
      <c r="B21981" s="42" t="s">
        <v>8464</v>
      </c>
      <c r="C21981">
        <v>2015</v>
      </c>
      <c r="D21981" s="42" t="s">
        <v>8496</v>
      </c>
      <c r="E21981" t="b">
        <v>0</v>
      </c>
      <c r="F21981" s="42" t="s">
        <v>11116</v>
      </c>
    </row>
    <row r="21982" spans="1:6" x14ac:dyDescent="0.2">
      <c r="A21982" s="42" t="s">
        <v>6194</v>
      </c>
      <c r="B21982" s="42" t="s">
        <v>8464</v>
      </c>
      <c r="C21982">
        <v>2016</v>
      </c>
      <c r="D21982" s="42" t="s">
        <v>8653</v>
      </c>
      <c r="E21982" t="b">
        <v>0</v>
      </c>
      <c r="F21982" s="42" t="s">
        <v>11116</v>
      </c>
    </row>
    <row r="21983" spans="1:6" x14ac:dyDescent="0.2">
      <c r="A21983" s="42" t="s">
        <v>6194</v>
      </c>
      <c r="B21983" s="42" t="s">
        <v>8464</v>
      </c>
      <c r="C21983">
        <v>2017</v>
      </c>
      <c r="D21983" s="42" t="s">
        <v>8653</v>
      </c>
      <c r="E21983" t="b">
        <v>0</v>
      </c>
      <c r="F21983" s="42" t="s">
        <v>11116</v>
      </c>
    </row>
    <row r="21984" spans="1:6" x14ac:dyDescent="0.2">
      <c r="A21984" s="42" t="s">
        <v>6194</v>
      </c>
      <c r="B21984" s="42" t="s">
        <v>8464</v>
      </c>
      <c r="C21984">
        <v>2018</v>
      </c>
      <c r="D21984" s="42" t="s">
        <v>8677</v>
      </c>
      <c r="E21984" t="b">
        <v>0</v>
      </c>
      <c r="F21984" s="42" t="s">
        <v>11116</v>
      </c>
    </row>
    <row r="21985" spans="1:6" x14ac:dyDescent="0.2">
      <c r="A21985" s="42" t="s">
        <v>6194</v>
      </c>
      <c r="B21985" s="42" t="s">
        <v>8464</v>
      </c>
      <c r="C21985">
        <v>2019</v>
      </c>
      <c r="D21985" s="42" t="s">
        <v>8677</v>
      </c>
      <c r="E21985" t="b">
        <v>0</v>
      </c>
      <c r="F21985" s="42" t="s">
        <v>11116</v>
      </c>
    </row>
    <row r="21986" spans="1:6" x14ac:dyDescent="0.2">
      <c r="A21986" s="42" t="s">
        <v>6200</v>
      </c>
      <c r="B21986" s="42" t="s">
        <v>8454</v>
      </c>
      <c r="C21986">
        <v>2013</v>
      </c>
      <c r="D21986" s="42" t="s">
        <v>9206</v>
      </c>
      <c r="E21986" t="b">
        <v>0</v>
      </c>
      <c r="F21986" s="42" t="s">
        <v>10906</v>
      </c>
    </row>
    <row r="21987" spans="1:6" x14ac:dyDescent="0.2">
      <c r="A21987" s="42" t="s">
        <v>6200</v>
      </c>
      <c r="B21987" s="42" t="s">
        <v>8454</v>
      </c>
      <c r="C21987">
        <v>2014</v>
      </c>
      <c r="D21987" s="42" t="s">
        <v>9193</v>
      </c>
      <c r="E21987" t="b">
        <v>0</v>
      </c>
      <c r="F21987" s="42" t="s">
        <v>10906</v>
      </c>
    </row>
    <row r="21988" spans="1:6" x14ac:dyDescent="0.2">
      <c r="A21988" s="42" t="s">
        <v>6200</v>
      </c>
      <c r="B21988" s="42" t="s">
        <v>8454</v>
      </c>
      <c r="C21988">
        <v>2015</v>
      </c>
      <c r="D21988" s="42" t="s">
        <v>9001</v>
      </c>
      <c r="E21988" t="b">
        <v>0</v>
      </c>
      <c r="F21988" s="42" t="s">
        <v>10906</v>
      </c>
    </row>
    <row r="21989" spans="1:6" x14ac:dyDescent="0.2">
      <c r="A21989" s="42" t="s">
        <v>6200</v>
      </c>
      <c r="B21989" s="42" t="s">
        <v>8454</v>
      </c>
      <c r="C21989">
        <v>2016</v>
      </c>
      <c r="D21989" s="42" t="s">
        <v>10377</v>
      </c>
      <c r="E21989" t="b">
        <v>0</v>
      </c>
      <c r="F21989" s="42" t="s">
        <v>10906</v>
      </c>
    </row>
    <row r="21990" spans="1:6" x14ac:dyDescent="0.2">
      <c r="A21990" s="42" t="s">
        <v>6200</v>
      </c>
      <c r="B21990" s="42" t="s">
        <v>8454</v>
      </c>
      <c r="C21990">
        <v>2017</v>
      </c>
      <c r="D21990" s="42" t="s">
        <v>8672</v>
      </c>
      <c r="E21990" t="b">
        <v>0</v>
      </c>
      <c r="F21990" s="42" t="s">
        <v>10906</v>
      </c>
    </row>
    <row r="21991" spans="1:6" x14ac:dyDescent="0.2">
      <c r="A21991" s="42" t="s">
        <v>6200</v>
      </c>
      <c r="B21991" s="42" t="s">
        <v>8454</v>
      </c>
      <c r="C21991">
        <v>2018</v>
      </c>
      <c r="D21991" s="42" t="s">
        <v>9101</v>
      </c>
      <c r="E21991" t="b">
        <v>0</v>
      </c>
      <c r="F21991" s="42" t="s">
        <v>10906</v>
      </c>
    </row>
    <row r="21992" spans="1:6" x14ac:dyDescent="0.2">
      <c r="A21992" s="42" t="s">
        <v>6200</v>
      </c>
      <c r="B21992" s="42" t="s">
        <v>8454</v>
      </c>
      <c r="C21992">
        <v>2019</v>
      </c>
      <c r="D21992" s="42" t="s">
        <v>9006</v>
      </c>
      <c r="E21992" t="b">
        <v>0</v>
      </c>
      <c r="F21992" s="42" t="s">
        <v>10906</v>
      </c>
    </row>
    <row r="21993" spans="1:6" x14ac:dyDescent="0.2">
      <c r="A21993" s="42" t="s">
        <v>6200</v>
      </c>
      <c r="B21993" s="42" t="s">
        <v>8462</v>
      </c>
      <c r="C21993">
        <v>2013</v>
      </c>
      <c r="D21993" s="42" t="s">
        <v>8513</v>
      </c>
      <c r="E21993" t="b">
        <v>0</v>
      </c>
      <c r="F21993" s="42" t="s">
        <v>10906</v>
      </c>
    </row>
    <row r="21994" spans="1:6" x14ac:dyDescent="0.2">
      <c r="A21994" s="42" t="s">
        <v>6200</v>
      </c>
      <c r="B21994" s="42" t="s">
        <v>8462</v>
      </c>
      <c r="C21994">
        <v>2014</v>
      </c>
      <c r="D21994" s="42" t="s">
        <v>9193</v>
      </c>
      <c r="E21994" t="b">
        <v>0</v>
      </c>
      <c r="F21994" s="42" t="s">
        <v>10906</v>
      </c>
    </row>
    <row r="21995" spans="1:6" x14ac:dyDescent="0.2">
      <c r="A21995" s="42" t="s">
        <v>6200</v>
      </c>
      <c r="B21995" s="42" t="s">
        <v>8462</v>
      </c>
      <c r="C21995">
        <v>2015</v>
      </c>
      <c r="D21995" s="42" t="s">
        <v>8530</v>
      </c>
      <c r="E21995" t="b">
        <v>0</v>
      </c>
      <c r="F21995" s="42" t="s">
        <v>10906</v>
      </c>
    </row>
    <row r="21996" spans="1:6" x14ac:dyDescent="0.2">
      <c r="A21996" s="42" t="s">
        <v>6200</v>
      </c>
      <c r="B21996" s="42" t="s">
        <v>8462</v>
      </c>
      <c r="C21996">
        <v>2016</v>
      </c>
      <c r="D21996" s="42" t="s">
        <v>10377</v>
      </c>
      <c r="E21996" t="b">
        <v>0</v>
      </c>
      <c r="F21996" s="42" t="s">
        <v>10906</v>
      </c>
    </row>
    <row r="21997" spans="1:6" x14ac:dyDescent="0.2">
      <c r="A21997" s="42" t="s">
        <v>6200</v>
      </c>
      <c r="B21997" s="42" t="s">
        <v>8462</v>
      </c>
      <c r="C21997">
        <v>2017</v>
      </c>
      <c r="D21997" s="42" t="s">
        <v>8672</v>
      </c>
      <c r="E21997" t="b">
        <v>0</v>
      </c>
      <c r="F21997" s="42" t="s">
        <v>10906</v>
      </c>
    </row>
    <row r="21998" spans="1:6" x14ac:dyDescent="0.2">
      <c r="A21998" s="42" t="s">
        <v>6200</v>
      </c>
      <c r="B21998" s="42" t="s">
        <v>8462</v>
      </c>
      <c r="C21998">
        <v>2018</v>
      </c>
      <c r="D21998" s="42" t="s">
        <v>9101</v>
      </c>
      <c r="E21998" t="b">
        <v>0</v>
      </c>
      <c r="F21998" s="42" t="s">
        <v>10906</v>
      </c>
    </row>
    <row r="21999" spans="1:6" x14ac:dyDescent="0.2">
      <c r="A21999" s="42" t="s">
        <v>6200</v>
      </c>
      <c r="B21999" s="42" t="s">
        <v>8462</v>
      </c>
      <c r="C21999">
        <v>2019</v>
      </c>
      <c r="D21999" s="42" t="s">
        <v>9136</v>
      </c>
      <c r="E21999" t="b">
        <v>0</v>
      </c>
      <c r="F21999" s="42" t="s">
        <v>10906</v>
      </c>
    </row>
    <row r="22000" spans="1:6" x14ac:dyDescent="0.2">
      <c r="A22000" s="42" t="s">
        <v>6200</v>
      </c>
      <c r="B22000" s="42" t="s">
        <v>8464</v>
      </c>
      <c r="C22000">
        <v>2013</v>
      </c>
      <c r="D22000" s="42" t="s">
        <v>9171</v>
      </c>
      <c r="E22000" t="b">
        <v>0</v>
      </c>
      <c r="F22000" s="42" t="s">
        <v>10906</v>
      </c>
    </row>
    <row r="22001" spans="1:6" x14ac:dyDescent="0.2">
      <c r="A22001" s="42" t="s">
        <v>6200</v>
      </c>
      <c r="B22001" s="42" t="s">
        <v>8464</v>
      </c>
      <c r="C22001">
        <v>2014</v>
      </c>
      <c r="D22001" s="42" t="s">
        <v>9172</v>
      </c>
      <c r="E22001" t="b">
        <v>0</v>
      </c>
      <c r="F22001" s="42" t="s">
        <v>10906</v>
      </c>
    </row>
    <row r="22002" spans="1:6" x14ac:dyDescent="0.2">
      <c r="A22002" s="42" t="s">
        <v>6200</v>
      </c>
      <c r="B22002" s="42" t="s">
        <v>8464</v>
      </c>
      <c r="C22002">
        <v>2015</v>
      </c>
      <c r="D22002" s="42" t="s">
        <v>9168</v>
      </c>
      <c r="E22002" t="b">
        <v>0</v>
      </c>
      <c r="F22002" s="42" t="s">
        <v>10906</v>
      </c>
    </row>
    <row r="22003" spans="1:6" x14ac:dyDescent="0.2">
      <c r="A22003" s="42" t="s">
        <v>6200</v>
      </c>
      <c r="B22003" s="42" t="s">
        <v>8464</v>
      </c>
      <c r="C22003">
        <v>2016</v>
      </c>
      <c r="D22003" s="42" t="s">
        <v>9135</v>
      </c>
      <c r="E22003" t="b">
        <v>0</v>
      </c>
      <c r="F22003" s="42" t="s">
        <v>10906</v>
      </c>
    </row>
    <row r="22004" spans="1:6" x14ac:dyDescent="0.2">
      <c r="A22004" s="42" t="s">
        <v>6200</v>
      </c>
      <c r="B22004" s="42" t="s">
        <v>8464</v>
      </c>
      <c r="C22004">
        <v>2017</v>
      </c>
      <c r="D22004" s="42" t="s">
        <v>8594</v>
      </c>
      <c r="E22004" t="b">
        <v>0</v>
      </c>
      <c r="F22004" s="42" t="s">
        <v>10906</v>
      </c>
    </row>
    <row r="22005" spans="1:6" x14ac:dyDescent="0.2">
      <c r="A22005" s="42" t="s">
        <v>6200</v>
      </c>
      <c r="B22005" s="42" t="s">
        <v>8464</v>
      </c>
      <c r="C22005">
        <v>2018</v>
      </c>
      <c r="D22005" s="42" t="s">
        <v>9125</v>
      </c>
      <c r="E22005" t="b">
        <v>0</v>
      </c>
      <c r="F22005" s="42" t="s">
        <v>10906</v>
      </c>
    </row>
    <row r="22006" spans="1:6" x14ac:dyDescent="0.2">
      <c r="A22006" s="42" t="s">
        <v>6200</v>
      </c>
      <c r="B22006" s="42" t="s">
        <v>8464</v>
      </c>
      <c r="C22006">
        <v>2019</v>
      </c>
      <c r="D22006" s="42" t="s">
        <v>8552</v>
      </c>
      <c r="E22006" t="b">
        <v>0</v>
      </c>
      <c r="F22006" s="42" t="s">
        <v>10906</v>
      </c>
    </row>
    <row r="22007" spans="1:6" x14ac:dyDescent="0.2">
      <c r="A22007" s="42" t="s">
        <v>6204</v>
      </c>
      <c r="B22007" s="42" t="s">
        <v>8454</v>
      </c>
      <c r="C22007">
        <v>2013</v>
      </c>
      <c r="D22007" s="42" t="s">
        <v>8529</v>
      </c>
      <c r="E22007" t="b">
        <v>0</v>
      </c>
      <c r="F22007" s="42" t="s">
        <v>10901</v>
      </c>
    </row>
    <row r="22008" spans="1:6" x14ac:dyDescent="0.2">
      <c r="A22008" s="42" t="s">
        <v>6204</v>
      </c>
      <c r="B22008" s="42" t="s">
        <v>8454</v>
      </c>
      <c r="C22008">
        <v>2014</v>
      </c>
      <c r="D22008" s="42" t="s">
        <v>9495</v>
      </c>
      <c r="E22008" t="b">
        <v>0</v>
      </c>
      <c r="F22008" s="42" t="s">
        <v>10901</v>
      </c>
    </row>
    <row r="22009" spans="1:6" x14ac:dyDescent="0.2">
      <c r="A22009" s="42" t="s">
        <v>6204</v>
      </c>
      <c r="B22009" s="42" t="s">
        <v>8454</v>
      </c>
      <c r="C22009">
        <v>2015</v>
      </c>
      <c r="D22009" s="42" t="s">
        <v>9207</v>
      </c>
      <c r="E22009" t="b">
        <v>0</v>
      </c>
      <c r="F22009" s="42" t="s">
        <v>10901</v>
      </c>
    </row>
    <row r="22010" spans="1:6" x14ac:dyDescent="0.2">
      <c r="A22010" s="42" t="s">
        <v>6204</v>
      </c>
      <c r="B22010" s="42" t="s">
        <v>8454</v>
      </c>
      <c r="C22010">
        <v>2016</v>
      </c>
      <c r="D22010" s="42" t="s">
        <v>8550</v>
      </c>
      <c r="E22010" t="b">
        <v>0</v>
      </c>
      <c r="F22010" s="42" t="s">
        <v>10901</v>
      </c>
    </row>
    <row r="22011" spans="1:6" x14ac:dyDescent="0.2">
      <c r="A22011" s="42" t="s">
        <v>6204</v>
      </c>
      <c r="B22011" s="42" t="s">
        <v>8454</v>
      </c>
      <c r="C22011">
        <v>2017</v>
      </c>
      <c r="D22011" s="42" t="s">
        <v>9035</v>
      </c>
      <c r="E22011" t="b">
        <v>0</v>
      </c>
      <c r="F22011" s="42" t="s">
        <v>10901</v>
      </c>
    </row>
    <row r="22012" spans="1:6" x14ac:dyDescent="0.2">
      <c r="A22012" s="42" t="s">
        <v>6204</v>
      </c>
      <c r="B22012" s="42" t="s">
        <v>8454</v>
      </c>
      <c r="C22012">
        <v>2018</v>
      </c>
      <c r="D22012" s="42" t="s">
        <v>10813</v>
      </c>
      <c r="E22012" t="b">
        <v>0</v>
      </c>
      <c r="F22012" s="42" t="s">
        <v>10901</v>
      </c>
    </row>
    <row r="22013" spans="1:6" x14ac:dyDescent="0.2">
      <c r="A22013" s="42" t="s">
        <v>6204</v>
      </c>
      <c r="B22013" s="42" t="s">
        <v>8454</v>
      </c>
      <c r="C22013">
        <v>2019</v>
      </c>
      <c r="D22013" s="42" t="s">
        <v>9548</v>
      </c>
      <c r="E22013" t="b">
        <v>0</v>
      </c>
      <c r="F22013" s="42" t="s">
        <v>10901</v>
      </c>
    </row>
    <row r="22014" spans="1:6" x14ac:dyDescent="0.2">
      <c r="A22014" s="42" t="s">
        <v>6204</v>
      </c>
      <c r="B22014" s="42" t="s">
        <v>8462</v>
      </c>
      <c r="C22014">
        <v>2013</v>
      </c>
      <c r="D22014" s="42" t="s">
        <v>8987</v>
      </c>
      <c r="E22014" t="b">
        <v>0</v>
      </c>
      <c r="F22014" s="42" t="s">
        <v>10901</v>
      </c>
    </row>
    <row r="22015" spans="1:6" x14ac:dyDescent="0.2">
      <c r="A22015" s="42" t="s">
        <v>6204</v>
      </c>
      <c r="B22015" s="42" t="s">
        <v>8462</v>
      </c>
      <c r="C22015">
        <v>2014</v>
      </c>
      <c r="D22015" s="42" t="s">
        <v>9229</v>
      </c>
      <c r="E22015" t="b">
        <v>0</v>
      </c>
      <c r="F22015" s="42" t="s">
        <v>10901</v>
      </c>
    </row>
    <row r="22016" spans="1:6" x14ac:dyDescent="0.2">
      <c r="A22016" s="42" t="s">
        <v>6204</v>
      </c>
      <c r="B22016" s="42" t="s">
        <v>8462</v>
      </c>
      <c r="C22016">
        <v>2015</v>
      </c>
      <c r="D22016" s="42" t="s">
        <v>8771</v>
      </c>
      <c r="E22016" t="b">
        <v>0</v>
      </c>
      <c r="F22016" s="42" t="s">
        <v>10901</v>
      </c>
    </row>
    <row r="22017" spans="1:6" x14ac:dyDescent="0.2">
      <c r="A22017" s="42" t="s">
        <v>6204</v>
      </c>
      <c r="B22017" s="42" t="s">
        <v>8462</v>
      </c>
      <c r="C22017">
        <v>2016</v>
      </c>
      <c r="D22017" s="42" t="s">
        <v>8632</v>
      </c>
      <c r="E22017" t="b">
        <v>0</v>
      </c>
      <c r="F22017" s="42" t="s">
        <v>10901</v>
      </c>
    </row>
    <row r="22018" spans="1:6" x14ac:dyDescent="0.2">
      <c r="A22018" s="42" t="s">
        <v>6204</v>
      </c>
      <c r="B22018" s="42" t="s">
        <v>8462</v>
      </c>
      <c r="C22018">
        <v>2017</v>
      </c>
      <c r="D22018" s="42" t="s">
        <v>9043</v>
      </c>
      <c r="E22018" t="b">
        <v>0</v>
      </c>
      <c r="F22018" s="42" t="s">
        <v>10901</v>
      </c>
    </row>
    <row r="22019" spans="1:6" x14ac:dyDescent="0.2">
      <c r="A22019" s="42" t="s">
        <v>6204</v>
      </c>
      <c r="B22019" s="42" t="s">
        <v>8462</v>
      </c>
      <c r="C22019">
        <v>2018</v>
      </c>
      <c r="D22019" s="42" t="s">
        <v>10222</v>
      </c>
      <c r="E22019" t="b">
        <v>0</v>
      </c>
      <c r="F22019" s="42" t="s">
        <v>10901</v>
      </c>
    </row>
    <row r="22020" spans="1:6" x14ac:dyDescent="0.2">
      <c r="A22020" s="42" t="s">
        <v>6204</v>
      </c>
      <c r="B22020" s="42" t="s">
        <v>8462</v>
      </c>
      <c r="C22020">
        <v>2019</v>
      </c>
      <c r="D22020" s="42" t="s">
        <v>10902</v>
      </c>
      <c r="E22020" t="b">
        <v>0</v>
      </c>
      <c r="F22020" s="42" t="s">
        <v>10901</v>
      </c>
    </row>
    <row r="22021" spans="1:6" x14ac:dyDescent="0.2">
      <c r="A22021" s="42" t="s">
        <v>6204</v>
      </c>
      <c r="B22021" s="42" t="s">
        <v>8464</v>
      </c>
      <c r="C22021">
        <v>2013</v>
      </c>
      <c r="D22021" s="42" t="s">
        <v>8496</v>
      </c>
      <c r="E22021" t="b">
        <v>0</v>
      </c>
      <c r="F22021" s="42" t="s">
        <v>10901</v>
      </c>
    </row>
    <row r="22022" spans="1:6" x14ac:dyDescent="0.2">
      <c r="A22022" s="42" t="s">
        <v>6204</v>
      </c>
      <c r="B22022" s="42" t="s">
        <v>8464</v>
      </c>
      <c r="C22022">
        <v>2014</v>
      </c>
      <c r="D22022" s="42" t="s">
        <v>9013</v>
      </c>
      <c r="E22022" t="b">
        <v>0</v>
      </c>
      <c r="F22022" s="42" t="s">
        <v>10901</v>
      </c>
    </row>
    <row r="22023" spans="1:6" x14ac:dyDescent="0.2">
      <c r="A22023" s="42" t="s">
        <v>6204</v>
      </c>
      <c r="B22023" s="42" t="s">
        <v>8464</v>
      </c>
      <c r="C22023">
        <v>2015</v>
      </c>
      <c r="D22023" s="42" t="s">
        <v>8638</v>
      </c>
      <c r="E22023" t="b">
        <v>0</v>
      </c>
      <c r="F22023" s="42" t="s">
        <v>10901</v>
      </c>
    </row>
    <row r="22024" spans="1:6" x14ac:dyDescent="0.2">
      <c r="A22024" s="42" t="s">
        <v>6204</v>
      </c>
      <c r="B22024" s="42" t="s">
        <v>8464</v>
      </c>
      <c r="C22024">
        <v>2016</v>
      </c>
      <c r="D22024" s="42" t="s">
        <v>8687</v>
      </c>
      <c r="E22024" t="b">
        <v>0</v>
      </c>
      <c r="F22024" s="42" t="s">
        <v>10901</v>
      </c>
    </row>
    <row r="22025" spans="1:6" x14ac:dyDescent="0.2">
      <c r="A22025" s="42" t="s">
        <v>6204</v>
      </c>
      <c r="B22025" s="42" t="s">
        <v>8464</v>
      </c>
      <c r="C22025">
        <v>2017</v>
      </c>
      <c r="D22025" s="42" t="s">
        <v>8826</v>
      </c>
      <c r="E22025" t="b">
        <v>0</v>
      </c>
      <c r="F22025" s="42" t="s">
        <v>10901</v>
      </c>
    </row>
    <row r="22026" spans="1:6" x14ac:dyDescent="0.2">
      <c r="A22026" s="42" t="s">
        <v>6204</v>
      </c>
      <c r="B22026" s="42" t="s">
        <v>8464</v>
      </c>
      <c r="C22026">
        <v>2018</v>
      </c>
      <c r="D22026" s="42" t="s">
        <v>8513</v>
      </c>
      <c r="E22026" t="b">
        <v>0</v>
      </c>
      <c r="F22026" s="42" t="s">
        <v>10901</v>
      </c>
    </row>
    <row r="22027" spans="1:6" x14ac:dyDescent="0.2">
      <c r="A22027" s="42" t="s">
        <v>6204</v>
      </c>
      <c r="B22027" s="42" t="s">
        <v>8464</v>
      </c>
      <c r="C22027">
        <v>2019</v>
      </c>
      <c r="D22027" s="42" t="s">
        <v>8460</v>
      </c>
      <c r="E22027" t="b">
        <v>0</v>
      </c>
      <c r="F22027" s="42" t="s">
        <v>10901</v>
      </c>
    </row>
    <row r="22028" spans="1:6" x14ac:dyDescent="0.2">
      <c r="A22028" s="42" t="s">
        <v>6206</v>
      </c>
      <c r="B22028" s="42" t="s">
        <v>8454</v>
      </c>
      <c r="C22028">
        <v>2013</v>
      </c>
      <c r="D22028" s="42" t="s">
        <v>8974</v>
      </c>
      <c r="E22028" t="b">
        <v>0</v>
      </c>
      <c r="F22028" s="42" t="s">
        <v>11089</v>
      </c>
    </row>
    <row r="22029" spans="1:6" x14ac:dyDescent="0.2">
      <c r="A22029" s="42" t="s">
        <v>6206</v>
      </c>
      <c r="B22029" s="42" t="s">
        <v>8454</v>
      </c>
      <c r="C22029">
        <v>2014</v>
      </c>
      <c r="D22029" s="42" t="s">
        <v>8655</v>
      </c>
      <c r="E22029" t="b">
        <v>0</v>
      </c>
      <c r="F22029" s="42" t="s">
        <v>11089</v>
      </c>
    </row>
    <row r="22030" spans="1:6" x14ac:dyDescent="0.2">
      <c r="A22030" s="42" t="s">
        <v>6206</v>
      </c>
      <c r="B22030" s="42" t="s">
        <v>8454</v>
      </c>
      <c r="C22030">
        <v>2015</v>
      </c>
      <c r="D22030" s="42" t="s">
        <v>8939</v>
      </c>
      <c r="E22030" t="b">
        <v>0</v>
      </c>
      <c r="F22030" s="42" t="s">
        <v>11089</v>
      </c>
    </row>
    <row r="22031" spans="1:6" x14ac:dyDescent="0.2">
      <c r="A22031" s="42" t="s">
        <v>6206</v>
      </c>
      <c r="B22031" s="42" t="s">
        <v>8454</v>
      </c>
      <c r="C22031">
        <v>2016</v>
      </c>
      <c r="D22031" s="42" t="s">
        <v>8983</v>
      </c>
      <c r="E22031" t="b">
        <v>0</v>
      </c>
      <c r="F22031" s="42" t="s">
        <v>11089</v>
      </c>
    </row>
    <row r="22032" spans="1:6" x14ac:dyDescent="0.2">
      <c r="A22032" s="42" t="s">
        <v>6206</v>
      </c>
      <c r="B22032" s="42" t="s">
        <v>8454</v>
      </c>
      <c r="C22032">
        <v>2017</v>
      </c>
      <c r="D22032" s="42" t="s">
        <v>8650</v>
      </c>
      <c r="E22032" t="b">
        <v>0</v>
      </c>
      <c r="F22032" s="42" t="s">
        <v>11089</v>
      </c>
    </row>
    <row r="22033" spans="1:6" x14ac:dyDescent="0.2">
      <c r="A22033" s="42" t="s">
        <v>6206</v>
      </c>
      <c r="B22033" s="42" t="s">
        <v>8454</v>
      </c>
      <c r="C22033">
        <v>2018</v>
      </c>
      <c r="D22033" s="42" t="s">
        <v>9018</v>
      </c>
      <c r="E22033" t="b">
        <v>0</v>
      </c>
      <c r="F22033" s="42" t="s">
        <v>11089</v>
      </c>
    </row>
    <row r="22034" spans="1:6" x14ac:dyDescent="0.2">
      <c r="A22034" s="42" t="s">
        <v>6206</v>
      </c>
      <c r="B22034" s="42" t="s">
        <v>8454</v>
      </c>
      <c r="C22034">
        <v>2019</v>
      </c>
      <c r="D22034" s="42" t="s">
        <v>8678</v>
      </c>
      <c r="E22034" t="b">
        <v>0</v>
      </c>
      <c r="F22034" s="42" t="s">
        <v>11089</v>
      </c>
    </row>
    <row r="22035" spans="1:6" x14ac:dyDescent="0.2">
      <c r="A22035" s="42" t="s">
        <v>6206</v>
      </c>
      <c r="B22035" s="42" t="s">
        <v>8462</v>
      </c>
      <c r="C22035">
        <v>2013</v>
      </c>
      <c r="D22035" s="42" t="s">
        <v>8978</v>
      </c>
      <c r="E22035" t="b">
        <v>0</v>
      </c>
      <c r="F22035" s="42" t="s">
        <v>11089</v>
      </c>
    </row>
    <row r="22036" spans="1:6" x14ac:dyDescent="0.2">
      <c r="A22036" s="42" t="s">
        <v>6206</v>
      </c>
      <c r="B22036" s="42" t="s">
        <v>8462</v>
      </c>
      <c r="C22036">
        <v>2014</v>
      </c>
      <c r="D22036" s="42" t="s">
        <v>8936</v>
      </c>
      <c r="E22036" t="b">
        <v>0</v>
      </c>
      <c r="F22036" s="42" t="s">
        <v>11089</v>
      </c>
    </row>
    <row r="22037" spans="1:6" x14ac:dyDescent="0.2">
      <c r="A22037" s="42" t="s">
        <v>6206</v>
      </c>
      <c r="B22037" s="42" t="s">
        <v>8462</v>
      </c>
      <c r="C22037">
        <v>2015</v>
      </c>
      <c r="D22037" s="42" t="s">
        <v>8939</v>
      </c>
      <c r="E22037" t="b">
        <v>0</v>
      </c>
      <c r="F22037" s="42" t="s">
        <v>11089</v>
      </c>
    </row>
    <row r="22038" spans="1:6" x14ac:dyDescent="0.2">
      <c r="A22038" s="42" t="s">
        <v>6206</v>
      </c>
      <c r="B22038" s="42" t="s">
        <v>8462</v>
      </c>
      <c r="C22038">
        <v>2016</v>
      </c>
      <c r="D22038" s="42" t="s">
        <v>8983</v>
      </c>
      <c r="E22038" t="b">
        <v>0</v>
      </c>
      <c r="F22038" s="42" t="s">
        <v>11089</v>
      </c>
    </row>
    <row r="22039" spans="1:6" x14ac:dyDescent="0.2">
      <c r="A22039" s="42" t="s">
        <v>6206</v>
      </c>
      <c r="B22039" s="42" t="s">
        <v>8462</v>
      </c>
      <c r="C22039">
        <v>2017</v>
      </c>
      <c r="D22039" s="42" t="s">
        <v>8650</v>
      </c>
      <c r="E22039" t="b">
        <v>0</v>
      </c>
      <c r="F22039" s="42" t="s">
        <v>11089</v>
      </c>
    </row>
    <row r="22040" spans="1:6" x14ac:dyDescent="0.2">
      <c r="A22040" s="42" t="s">
        <v>6206</v>
      </c>
      <c r="B22040" s="42" t="s">
        <v>8462</v>
      </c>
      <c r="C22040">
        <v>2018</v>
      </c>
      <c r="D22040" s="42" t="s">
        <v>9018</v>
      </c>
      <c r="E22040" t="b">
        <v>0</v>
      </c>
      <c r="F22040" s="42" t="s">
        <v>11089</v>
      </c>
    </row>
    <row r="22041" spans="1:6" x14ac:dyDescent="0.2">
      <c r="A22041" s="42" t="s">
        <v>6206</v>
      </c>
      <c r="B22041" s="42" t="s">
        <v>8462</v>
      </c>
      <c r="C22041">
        <v>2019</v>
      </c>
      <c r="D22041" s="42" t="s">
        <v>8678</v>
      </c>
      <c r="E22041" t="b">
        <v>0</v>
      </c>
      <c r="F22041" s="42" t="s">
        <v>11089</v>
      </c>
    </row>
    <row r="22042" spans="1:6" x14ac:dyDescent="0.2">
      <c r="A22042" s="42" t="s">
        <v>6206</v>
      </c>
      <c r="B22042" s="42" t="s">
        <v>8464</v>
      </c>
      <c r="C22042">
        <v>2013</v>
      </c>
      <c r="D22042" s="42" t="s">
        <v>8496</v>
      </c>
      <c r="E22042" t="b">
        <v>0</v>
      </c>
      <c r="F22042" s="42" t="s">
        <v>11089</v>
      </c>
    </row>
    <row r="22043" spans="1:6" x14ac:dyDescent="0.2">
      <c r="A22043" s="42" t="s">
        <v>6206</v>
      </c>
      <c r="B22043" s="42" t="s">
        <v>8464</v>
      </c>
      <c r="C22043">
        <v>2014</v>
      </c>
      <c r="D22043" s="42" t="s">
        <v>9016</v>
      </c>
      <c r="E22043" t="b">
        <v>0</v>
      </c>
      <c r="F22043" s="42" t="s">
        <v>11089</v>
      </c>
    </row>
    <row r="22044" spans="1:6" x14ac:dyDescent="0.2">
      <c r="A22044" s="42" t="s">
        <v>6206</v>
      </c>
      <c r="B22044" s="42" t="s">
        <v>8464</v>
      </c>
      <c r="C22044">
        <v>2015</v>
      </c>
      <c r="D22044" s="42" t="s">
        <v>9012</v>
      </c>
      <c r="E22044" t="b">
        <v>0</v>
      </c>
      <c r="F22044" s="42" t="s">
        <v>11089</v>
      </c>
    </row>
    <row r="22045" spans="1:6" x14ac:dyDescent="0.2">
      <c r="A22045" s="42" t="s">
        <v>6206</v>
      </c>
      <c r="B22045" s="42" t="s">
        <v>8464</v>
      </c>
      <c r="C22045">
        <v>2016</v>
      </c>
      <c r="D22045" s="42" t="s">
        <v>9012</v>
      </c>
      <c r="E22045" t="b">
        <v>0</v>
      </c>
      <c r="F22045" s="42" t="s">
        <v>11089</v>
      </c>
    </row>
    <row r="22046" spans="1:6" x14ac:dyDescent="0.2">
      <c r="A22046" s="42" t="s">
        <v>6206</v>
      </c>
      <c r="B22046" s="42" t="s">
        <v>8464</v>
      </c>
      <c r="C22046">
        <v>2017</v>
      </c>
      <c r="D22046" s="42" t="s">
        <v>9012</v>
      </c>
      <c r="E22046" t="b">
        <v>0</v>
      </c>
      <c r="F22046" s="42" t="s">
        <v>11089</v>
      </c>
    </row>
    <row r="22047" spans="1:6" x14ac:dyDescent="0.2">
      <c r="A22047" s="42" t="s">
        <v>6206</v>
      </c>
      <c r="B22047" s="42" t="s">
        <v>8464</v>
      </c>
      <c r="C22047">
        <v>2018</v>
      </c>
      <c r="D22047" s="42" t="s">
        <v>8981</v>
      </c>
      <c r="E22047" t="b">
        <v>0</v>
      </c>
      <c r="F22047" s="42" t="s">
        <v>11089</v>
      </c>
    </row>
    <row r="22048" spans="1:6" x14ac:dyDescent="0.2">
      <c r="A22048" s="42" t="s">
        <v>6206</v>
      </c>
      <c r="B22048" s="42" t="s">
        <v>8464</v>
      </c>
      <c r="C22048">
        <v>2019</v>
      </c>
      <c r="D22048" s="42" t="s">
        <v>8981</v>
      </c>
      <c r="E22048" t="b">
        <v>0</v>
      </c>
      <c r="F22048" s="42" t="s">
        <v>11089</v>
      </c>
    </row>
    <row r="22049" spans="1:6" x14ac:dyDescent="0.2">
      <c r="A22049" s="42" t="s">
        <v>6208</v>
      </c>
      <c r="B22049" s="42" t="s">
        <v>8454</v>
      </c>
      <c r="C22049">
        <v>2014</v>
      </c>
      <c r="D22049" s="42" t="s">
        <v>8465</v>
      </c>
      <c r="E22049" t="b">
        <v>0</v>
      </c>
      <c r="F22049" s="42" t="s">
        <v>8718</v>
      </c>
    </row>
    <row r="22050" spans="1:6" x14ac:dyDescent="0.2">
      <c r="A22050" s="42" t="s">
        <v>6208</v>
      </c>
      <c r="B22050" s="42" t="s">
        <v>8454</v>
      </c>
      <c r="C22050">
        <v>2015</v>
      </c>
      <c r="D22050" s="42" t="s">
        <v>8719</v>
      </c>
      <c r="E22050" t="b">
        <v>0</v>
      </c>
      <c r="F22050" s="42" t="s">
        <v>8718</v>
      </c>
    </row>
    <row r="22051" spans="1:6" x14ac:dyDescent="0.2">
      <c r="A22051" s="42" t="s">
        <v>6208</v>
      </c>
      <c r="B22051" s="42" t="s">
        <v>8454</v>
      </c>
      <c r="C22051">
        <v>2016</v>
      </c>
      <c r="D22051" s="42" t="s">
        <v>8720</v>
      </c>
      <c r="E22051" t="b">
        <v>0</v>
      </c>
      <c r="F22051" s="42" t="s">
        <v>8718</v>
      </c>
    </row>
    <row r="22052" spans="1:6" x14ac:dyDescent="0.2">
      <c r="A22052" s="42" t="s">
        <v>6208</v>
      </c>
      <c r="B22052" s="42" t="s">
        <v>8454</v>
      </c>
      <c r="C22052">
        <v>2017</v>
      </c>
      <c r="D22052" s="42" t="s">
        <v>8721</v>
      </c>
      <c r="E22052" t="b">
        <v>0</v>
      </c>
      <c r="F22052" s="42" t="s">
        <v>8718</v>
      </c>
    </row>
    <row r="22053" spans="1:6" x14ac:dyDescent="0.2">
      <c r="A22053" s="42" t="s">
        <v>6208</v>
      </c>
      <c r="B22053" s="42" t="s">
        <v>8454</v>
      </c>
      <c r="C22053">
        <v>2018</v>
      </c>
      <c r="D22053" s="42" t="s">
        <v>8722</v>
      </c>
      <c r="E22053" t="b">
        <v>0</v>
      </c>
      <c r="F22053" s="42" t="s">
        <v>8718</v>
      </c>
    </row>
    <row r="22054" spans="1:6" x14ac:dyDescent="0.2">
      <c r="A22054" s="42" t="s">
        <v>6208</v>
      </c>
      <c r="B22054" s="42" t="s">
        <v>8454</v>
      </c>
      <c r="C22054">
        <v>2019</v>
      </c>
      <c r="D22054" s="42" t="s">
        <v>8723</v>
      </c>
      <c r="E22054" t="b">
        <v>0</v>
      </c>
      <c r="F22054" s="42" t="s">
        <v>8718</v>
      </c>
    </row>
    <row r="22055" spans="1:6" x14ac:dyDescent="0.2">
      <c r="A22055" s="42" t="s">
        <v>6208</v>
      </c>
      <c r="B22055" s="42" t="s">
        <v>8454</v>
      </c>
      <c r="C22055">
        <v>2020</v>
      </c>
      <c r="D22055" s="42" t="s">
        <v>8724</v>
      </c>
      <c r="E22055" t="b">
        <v>0</v>
      </c>
      <c r="F22055" s="42" t="s">
        <v>8718</v>
      </c>
    </row>
    <row r="22056" spans="1:6" x14ac:dyDescent="0.2">
      <c r="A22056" s="42" t="s">
        <v>6208</v>
      </c>
      <c r="B22056" s="42" t="s">
        <v>8462</v>
      </c>
      <c r="C22056">
        <v>2014</v>
      </c>
      <c r="D22056" s="42" t="s">
        <v>8725</v>
      </c>
      <c r="E22056" t="b">
        <v>0</v>
      </c>
      <c r="F22056" s="42" t="s">
        <v>8718</v>
      </c>
    </row>
    <row r="22057" spans="1:6" x14ac:dyDescent="0.2">
      <c r="A22057" s="42" t="s">
        <v>6208</v>
      </c>
      <c r="B22057" s="42" t="s">
        <v>8462</v>
      </c>
      <c r="C22057">
        <v>2015</v>
      </c>
      <c r="D22057" s="42" t="s">
        <v>8719</v>
      </c>
      <c r="E22057" t="b">
        <v>0</v>
      </c>
      <c r="F22057" s="42" t="s">
        <v>8718</v>
      </c>
    </row>
    <row r="22058" spans="1:6" x14ac:dyDescent="0.2">
      <c r="A22058" s="42" t="s">
        <v>6208</v>
      </c>
      <c r="B22058" s="42" t="s">
        <v>8462</v>
      </c>
      <c r="C22058">
        <v>2016</v>
      </c>
      <c r="D22058" s="42" t="s">
        <v>8720</v>
      </c>
      <c r="E22058" t="b">
        <v>0</v>
      </c>
      <c r="F22058" s="42" t="s">
        <v>8718</v>
      </c>
    </row>
    <row r="22059" spans="1:6" x14ac:dyDescent="0.2">
      <c r="A22059" s="42" t="s">
        <v>6208</v>
      </c>
      <c r="B22059" s="42" t="s">
        <v>8462</v>
      </c>
      <c r="C22059">
        <v>2017</v>
      </c>
      <c r="D22059" s="42" t="s">
        <v>8721</v>
      </c>
      <c r="E22059" t="b">
        <v>0</v>
      </c>
      <c r="F22059" s="42" t="s">
        <v>8718</v>
      </c>
    </row>
    <row r="22060" spans="1:6" x14ac:dyDescent="0.2">
      <c r="A22060" s="42" t="s">
        <v>6208</v>
      </c>
      <c r="B22060" s="42" t="s">
        <v>8462</v>
      </c>
      <c r="C22060">
        <v>2018</v>
      </c>
      <c r="D22060" s="42" t="s">
        <v>8722</v>
      </c>
      <c r="E22060" t="b">
        <v>0</v>
      </c>
      <c r="F22060" s="42" t="s">
        <v>8718</v>
      </c>
    </row>
    <row r="22061" spans="1:6" x14ac:dyDescent="0.2">
      <c r="A22061" s="42" t="s">
        <v>6208</v>
      </c>
      <c r="B22061" s="42" t="s">
        <v>8462</v>
      </c>
      <c r="C22061">
        <v>2019</v>
      </c>
      <c r="D22061" s="42" t="s">
        <v>8723</v>
      </c>
      <c r="E22061" t="b">
        <v>0</v>
      </c>
      <c r="F22061" s="42" t="s">
        <v>8718</v>
      </c>
    </row>
    <row r="22062" spans="1:6" x14ac:dyDescent="0.2">
      <c r="A22062" s="42" t="s">
        <v>6208</v>
      </c>
      <c r="B22062" s="42" t="s">
        <v>8462</v>
      </c>
      <c r="C22062">
        <v>2020</v>
      </c>
      <c r="D22062" s="42" t="s">
        <v>8482</v>
      </c>
      <c r="E22062" t="b">
        <v>0</v>
      </c>
      <c r="F22062" s="42" t="s">
        <v>8718</v>
      </c>
    </row>
    <row r="22063" spans="1:6" x14ac:dyDescent="0.2">
      <c r="A22063" s="42" t="s">
        <v>6208</v>
      </c>
      <c r="B22063" s="42" t="s">
        <v>8464</v>
      </c>
      <c r="C22063">
        <v>2014</v>
      </c>
      <c r="D22063" s="42" t="s">
        <v>8650</v>
      </c>
      <c r="E22063" t="b">
        <v>0</v>
      </c>
      <c r="F22063" s="42" t="s">
        <v>8718</v>
      </c>
    </row>
    <row r="22064" spans="1:6" x14ac:dyDescent="0.2">
      <c r="A22064" s="42" t="s">
        <v>6208</v>
      </c>
      <c r="B22064" s="42" t="s">
        <v>8464</v>
      </c>
      <c r="C22064">
        <v>2015</v>
      </c>
      <c r="D22064" s="42" t="s">
        <v>8726</v>
      </c>
      <c r="E22064" t="b">
        <v>0</v>
      </c>
      <c r="F22064" s="42" t="s">
        <v>8718</v>
      </c>
    </row>
    <row r="22065" spans="1:6" x14ac:dyDescent="0.2">
      <c r="A22065" s="42" t="s">
        <v>6208</v>
      </c>
      <c r="B22065" s="42" t="s">
        <v>8464</v>
      </c>
      <c r="C22065">
        <v>2016</v>
      </c>
      <c r="D22065" s="42" t="s">
        <v>8726</v>
      </c>
      <c r="E22065" t="b">
        <v>0</v>
      </c>
      <c r="F22065" s="42" t="s">
        <v>8718</v>
      </c>
    </row>
    <row r="22066" spans="1:6" x14ac:dyDescent="0.2">
      <c r="A22066" s="42" t="s">
        <v>6208</v>
      </c>
      <c r="B22066" s="42" t="s">
        <v>8464</v>
      </c>
      <c r="C22066">
        <v>2017</v>
      </c>
      <c r="D22066" s="42" t="s">
        <v>8727</v>
      </c>
      <c r="E22066" t="b">
        <v>0</v>
      </c>
      <c r="F22066" s="42" t="s">
        <v>8718</v>
      </c>
    </row>
    <row r="22067" spans="1:6" x14ac:dyDescent="0.2">
      <c r="A22067" s="42" t="s">
        <v>6208</v>
      </c>
      <c r="B22067" s="42" t="s">
        <v>8464</v>
      </c>
      <c r="C22067">
        <v>2018</v>
      </c>
      <c r="D22067" s="42" t="s">
        <v>8726</v>
      </c>
      <c r="E22067" t="b">
        <v>0</v>
      </c>
      <c r="F22067" s="42" t="s">
        <v>8718</v>
      </c>
    </row>
    <row r="22068" spans="1:6" x14ac:dyDescent="0.2">
      <c r="A22068" s="42" t="s">
        <v>6208</v>
      </c>
      <c r="B22068" s="42" t="s">
        <v>8464</v>
      </c>
      <c r="C22068">
        <v>2019</v>
      </c>
      <c r="D22068" s="42" t="s">
        <v>8598</v>
      </c>
      <c r="E22068" t="b">
        <v>0</v>
      </c>
      <c r="F22068" s="42" t="s">
        <v>8718</v>
      </c>
    </row>
    <row r="22069" spans="1:6" x14ac:dyDescent="0.2">
      <c r="A22069" s="42" t="s">
        <v>6208</v>
      </c>
      <c r="B22069" s="42" t="s">
        <v>8464</v>
      </c>
      <c r="C22069">
        <v>2020</v>
      </c>
      <c r="D22069" s="42" t="s">
        <v>8596</v>
      </c>
      <c r="E22069" t="b">
        <v>0</v>
      </c>
      <c r="F22069" s="42" t="s">
        <v>8718</v>
      </c>
    </row>
    <row r="22070" spans="1:6" x14ac:dyDescent="0.2">
      <c r="A22070" s="42" t="s">
        <v>6210</v>
      </c>
      <c r="B22070" s="42" t="s">
        <v>8454</v>
      </c>
      <c r="C22070">
        <v>2013</v>
      </c>
      <c r="D22070" s="42" t="s">
        <v>9206</v>
      </c>
      <c r="E22070" t="b">
        <v>0</v>
      </c>
      <c r="F22070" s="42" t="s">
        <v>10906</v>
      </c>
    </row>
    <row r="22071" spans="1:6" x14ac:dyDescent="0.2">
      <c r="A22071" s="42" t="s">
        <v>6210</v>
      </c>
      <c r="B22071" s="42" t="s">
        <v>8454</v>
      </c>
      <c r="C22071">
        <v>2014</v>
      </c>
      <c r="D22071" s="42" t="s">
        <v>9193</v>
      </c>
      <c r="E22071" t="b">
        <v>0</v>
      </c>
      <c r="F22071" s="42" t="s">
        <v>10906</v>
      </c>
    </row>
    <row r="22072" spans="1:6" x14ac:dyDescent="0.2">
      <c r="A22072" s="42" t="s">
        <v>6210</v>
      </c>
      <c r="B22072" s="42" t="s">
        <v>8454</v>
      </c>
      <c r="C22072">
        <v>2015</v>
      </c>
      <c r="D22072" s="42" t="s">
        <v>9001</v>
      </c>
      <c r="E22072" t="b">
        <v>0</v>
      </c>
      <c r="F22072" s="42" t="s">
        <v>10906</v>
      </c>
    </row>
    <row r="22073" spans="1:6" x14ac:dyDescent="0.2">
      <c r="A22073" s="42" t="s">
        <v>6210</v>
      </c>
      <c r="B22073" s="42" t="s">
        <v>8454</v>
      </c>
      <c r="C22073">
        <v>2016</v>
      </c>
      <c r="D22073" s="42" t="s">
        <v>10377</v>
      </c>
      <c r="E22073" t="b">
        <v>0</v>
      </c>
      <c r="F22073" s="42" t="s">
        <v>10906</v>
      </c>
    </row>
    <row r="22074" spans="1:6" x14ac:dyDescent="0.2">
      <c r="A22074" s="42" t="s">
        <v>6210</v>
      </c>
      <c r="B22074" s="42" t="s">
        <v>8454</v>
      </c>
      <c r="C22074">
        <v>2017</v>
      </c>
      <c r="D22074" s="42" t="s">
        <v>8672</v>
      </c>
      <c r="E22074" t="b">
        <v>0</v>
      </c>
      <c r="F22074" s="42" t="s">
        <v>10906</v>
      </c>
    </row>
    <row r="22075" spans="1:6" x14ac:dyDescent="0.2">
      <c r="A22075" s="42" t="s">
        <v>6210</v>
      </c>
      <c r="B22075" s="42" t="s">
        <v>8454</v>
      </c>
      <c r="C22075">
        <v>2018</v>
      </c>
      <c r="D22075" s="42" t="s">
        <v>9101</v>
      </c>
      <c r="E22075" t="b">
        <v>0</v>
      </c>
      <c r="F22075" s="42" t="s">
        <v>10906</v>
      </c>
    </row>
    <row r="22076" spans="1:6" x14ac:dyDescent="0.2">
      <c r="A22076" s="42" t="s">
        <v>6210</v>
      </c>
      <c r="B22076" s="42" t="s">
        <v>8454</v>
      </c>
      <c r="C22076">
        <v>2019</v>
      </c>
      <c r="D22076" s="42" t="s">
        <v>9006</v>
      </c>
      <c r="E22076" t="b">
        <v>0</v>
      </c>
      <c r="F22076" s="42" t="s">
        <v>10906</v>
      </c>
    </row>
    <row r="22077" spans="1:6" x14ac:dyDescent="0.2">
      <c r="A22077" s="42" t="s">
        <v>6210</v>
      </c>
      <c r="B22077" s="42" t="s">
        <v>8462</v>
      </c>
      <c r="C22077">
        <v>2013</v>
      </c>
      <c r="D22077" s="42" t="s">
        <v>8513</v>
      </c>
      <c r="E22077" t="b">
        <v>0</v>
      </c>
      <c r="F22077" s="42" t="s">
        <v>10906</v>
      </c>
    </row>
    <row r="22078" spans="1:6" x14ac:dyDescent="0.2">
      <c r="A22078" s="42" t="s">
        <v>6210</v>
      </c>
      <c r="B22078" s="42" t="s">
        <v>8462</v>
      </c>
      <c r="C22078">
        <v>2014</v>
      </c>
      <c r="D22078" s="42" t="s">
        <v>9193</v>
      </c>
      <c r="E22078" t="b">
        <v>0</v>
      </c>
      <c r="F22078" s="42" t="s">
        <v>10906</v>
      </c>
    </row>
    <row r="22079" spans="1:6" x14ac:dyDescent="0.2">
      <c r="A22079" s="42" t="s">
        <v>6210</v>
      </c>
      <c r="B22079" s="42" t="s">
        <v>8462</v>
      </c>
      <c r="C22079">
        <v>2015</v>
      </c>
      <c r="D22079" s="42" t="s">
        <v>8530</v>
      </c>
      <c r="E22079" t="b">
        <v>0</v>
      </c>
      <c r="F22079" s="42" t="s">
        <v>10906</v>
      </c>
    </row>
    <row r="22080" spans="1:6" x14ac:dyDescent="0.2">
      <c r="A22080" s="42" t="s">
        <v>6210</v>
      </c>
      <c r="B22080" s="42" t="s">
        <v>8462</v>
      </c>
      <c r="C22080">
        <v>2016</v>
      </c>
      <c r="D22080" s="42" t="s">
        <v>10377</v>
      </c>
      <c r="E22080" t="b">
        <v>0</v>
      </c>
      <c r="F22080" s="42" t="s">
        <v>10906</v>
      </c>
    </row>
    <row r="22081" spans="1:6" x14ac:dyDescent="0.2">
      <c r="A22081" s="42" t="s">
        <v>6210</v>
      </c>
      <c r="B22081" s="42" t="s">
        <v>8462</v>
      </c>
      <c r="C22081">
        <v>2017</v>
      </c>
      <c r="D22081" s="42" t="s">
        <v>8672</v>
      </c>
      <c r="E22081" t="b">
        <v>0</v>
      </c>
      <c r="F22081" s="42" t="s">
        <v>10906</v>
      </c>
    </row>
    <row r="22082" spans="1:6" x14ac:dyDescent="0.2">
      <c r="A22082" s="42" t="s">
        <v>6210</v>
      </c>
      <c r="B22082" s="42" t="s">
        <v>8462</v>
      </c>
      <c r="C22082">
        <v>2018</v>
      </c>
      <c r="D22082" s="42" t="s">
        <v>9101</v>
      </c>
      <c r="E22082" t="b">
        <v>0</v>
      </c>
      <c r="F22082" s="42" t="s">
        <v>10906</v>
      </c>
    </row>
    <row r="22083" spans="1:6" x14ac:dyDescent="0.2">
      <c r="A22083" s="42" t="s">
        <v>6210</v>
      </c>
      <c r="B22083" s="42" t="s">
        <v>8462</v>
      </c>
      <c r="C22083">
        <v>2019</v>
      </c>
      <c r="D22083" s="42" t="s">
        <v>9136</v>
      </c>
      <c r="E22083" t="b">
        <v>0</v>
      </c>
      <c r="F22083" s="42" t="s">
        <v>10906</v>
      </c>
    </row>
    <row r="22084" spans="1:6" x14ac:dyDescent="0.2">
      <c r="A22084" s="42" t="s">
        <v>6210</v>
      </c>
      <c r="B22084" s="42" t="s">
        <v>8464</v>
      </c>
      <c r="C22084">
        <v>2013</v>
      </c>
      <c r="D22084" s="42" t="s">
        <v>9171</v>
      </c>
      <c r="E22084" t="b">
        <v>0</v>
      </c>
      <c r="F22084" s="42" t="s">
        <v>10906</v>
      </c>
    </row>
    <row r="22085" spans="1:6" x14ac:dyDescent="0.2">
      <c r="A22085" s="42" t="s">
        <v>6210</v>
      </c>
      <c r="B22085" s="42" t="s">
        <v>8464</v>
      </c>
      <c r="C22085">
        <v>2014</v>
      </c>
      <c r="D22085" s="42" t="s">
        <v>9172</v>
      </c>
      <c r="E22085" t="b">
        <v>0</v>
      </c>
      <c r="F22085" s="42" t="s">
        <v>10906</v>
      </c>
    </row>
    <row r="22086" spans="1:6" x14ac:dyDescent="0.2">
      <c r="A22086" s="42" t="s">
        <v>6210</v>
      </c>
      <c r="B22086" s="42" t="s">
        <v>8464</v>
      </c>
      <c r="C22086">
        <v>2015</v>
      </c>
      <c r="D22086" s="42" t="s">
        <v>9168</v>
      </c>
      <c r="E22086" t="b">
        <v>0</v>
      </c>
      <c r="F22086" s="42" t="s">
        <v>10906</v>
      </c>
    </row>
    <row r="22087" spans="1:6" x14ac:dyDescent="0.2">
      <c r="A22087" s="42" t="s">
        <v>6210</v>
      </c>
      <c r="B22087" s="42" t="s">
        <v>8464</v>
      </c>
      <c r="C22087">
        <v>2016</v>
      </c>
      <c r="D22087" s="42" t="s">
        <v>9135</v>
      </c>
      <c r="E22087" t="b">
        <v>0</v>
      </c>
      <c r="F22087" s="42" t="s">
        <v>10906</v>
      </c>
    </row>
    <row r="22088" spans="1:6" x14ac:dyDescent="0.2">
      <c r="A22088" s="42" t="s">
        <v>6210</v>
      </c>
      <c r="B22088" s="42" t="s">
        <v>8464</v>
      </c>
      <c r="C22088">
        <v>2017</v>
      </c>
      <c r="D22088" s="42" t="s">
        <v>8594</v>
      </c>
      <c r="E22088" t="b">
        <v>0</v>
      </c>
      <c r="F22088" s="42" t="s">
        <v>10906</v>
      </c>
    </row>
    <row r="22089" spans="1:6" x14ac:dyDescent="0.2">
      <c r="A22089" s="42" t="s">
        <v>6210</v>
      </c>
      <c r="B22089" s="42" t="s">
        <v>8464</v>
      </c>
      <c r="C22089">
        <v>2018</v>
      </c>
      <c r="D22089" s="42" t="s">
        <v>9125</v>
      </c>
      <c r="E22089" t="b">
        <v>0</v>
      </c>
      <c r="F22089" s="42" t="s">
        <v>10906</v>
      </c>
    </row>
    <row r="22090" spans="1:6" x14ac:dyDescent="0.2">
      <c r="A22090" s="42" t="s">
        <v>6210</v>
      </c>
      <c r="B22090" s="42" t="s">
        <v>8464</v>
      </c>
      <c r="C22090">
        <v>2019</v>
      </c>
      <c r="D22090" s="42" t="s">
        <v>8552</v>
      </c>
      <c r="E22090" t="b">
        <v>0</v>
      </c>
      <c r="F22090" s="42" t="s">
        <v>10906</v>
      </c>
    </row>
    <row r="22091" spans="1:6" x14ac:dyDescent="0.2">
      <c r="A22091" s="42" t="s">
        <v>6212</v>
      </c>
      <c r="B22091" s="42" t="s">
        <v>8454</v>
      </c>
      <c r="C22091">
        <v>2013</v>
      </c>
      <c r="D22091" s="42" t="s">
        <v>10965</v>
      </c>
      <c r="E22091" t="b">
        <v>0</v>
      </c>
      <c r="F22091" s="42" t="s">
        <v>10966</v>
      </c>
    </row>
    <row r="22092" spans="1:6" x14ac:dyDescent="0.2">
      <c r="A22092" s="42" t="s">
        <v>6212</v>
      </c>
      <c r="B22092" s="42" t="s">
        <v>8454</v>
      </c>
      <c r="C22092">
        <v>2014</v>
      </c>
      <c r="D22092" s="42" t="s">
        <v>10967</v>
      </c>
      <c r="E22092" t="b">
        <v>0</v>
      </c>
      <c r="F22092" s="42" t="s">
        <v>10966</v>
      </c>
    </row>
    <row r="22093" spans="1:6" x14ac:dyDescent="0.2">
      <c r="A22093" s="42" t="s">
        <v>6212</v>
      </c>
      <c r="B22093" s="42" t="s">
        <v>8454</v>
      </c>
      <c r="C22093">
        <v>2015</v>
      </c>
      <c r="D22093" s="42" t="s">
        <v>10968</v>
      </c>
      <c r="E22093" t="b">
        <v>0</v>
      </c>
      <c r="F22093" s="42" t="s">
        <v>10966</v>
      </c>
    </row>
    <row r="22094" spans="1:6" x14ac:dyDescent="0.2">
      <c r="A22094" s="42" t="s">
        <v>6212</v>
      </c>
      <c r="B22094" s="42" t="s">
        <v>8454</v>
      </c>
      <c r="C22094">
        <v>2016</v>
      </c>
      <c r="D22094" s="42" t="s">
        <v>8618</v>
      </c>
      <c r="E22094" t="b">
        <v>0</v>
      </c>
      <c r="F22094" s="42" t="s">
        <v>10966</v>
      </c>
    </row>
    <row r="22095" spans="1:6" x14ac:dyDescent="0.2">
      <c r="A22095" s="42" t="s">
        <v>6212</v>
      </c>
      <c r="B22095" s="42" t="s">
        <v>8454</v>
      </c>
      <c r="C22095">
        <v>2017</v>
      </c>
      <c r="D22095" s="42" t="s">
        <v>9044</v>
      </c>
      <c r="E22095" t="b">
        <v>0</v>
      </c>
      <c r="F22095" s="42" t="s">
        <v>10966</v>
      </c>
    </row>
    <row r="22096" spans="1:6" x14ac:dyDescent="0.2">
      <c r="A22096" s="42" t="s">
        <v>6212</v>
      </c>
      <c r="B22096" s="42" t="s">
        <v>8454</v>
      </c>
      <c r="C22096">
        <v>2018</v>
      </c>
      <c r="D22096" s="42" t="s">
        <v>10969</v>
      </c>
      <c r="E22096" t="b">
        <v>0</v>
      </c>
      <c r="F22096" s="42" t="s">
        <v>10966</v>
      </c>
    </row>
    <row r="22097" spans="1:6" x14ac:dyDescent="0.2">
      <c r="A22097" s="42" t="s">
        <v>6212</v>
      </c>
      <c r="B22097" s="42" t="s">
        <v>8454</v>
      </c>
      <c r="C22097">
        <v>2019</v>
      </c>
      <c r="D22097" s="42" t="s">
        <v>8680</v>
      </c>
      <c r="E22097" t="b">
        <v>0</v>
      </c>
      <c r="F22097" s="42" t="s">
        <v>10966</v>
      </c>
    </row>
    <row r="22098" spans="1:6" x14ac:dyDescent="0.2">
      <c r="A22098" s="42" t="s">
        <v>6212</v>
      </c>
      <c r="B22098" s="42" t="s">
        <v>8462</v>
      </c>
      <c r="C22098">
        <v>2013</v>
      </c>
      <c r="D22098" s="42" t="s">
        <v>10965</v>
      </c>
      <c r="E22098" t="b">
        <v>0</v>
      </c>
      <c r="F22098" s="42" t="s">
        <v>10966</v>
      </c>
    </row>
    <row r="22099" spans="1:6" x14ac:dyDescent="0.2">
      <c r="A22099" s="42" t="s">
        <v>6212</v>
      </c>
      <c r="B22099" s="42" t="s">
        <v>8462</v>
      </c>
      <c r="C22099">
        <v>2014</v>
      </c>
      <c r="D22099" s="42" t="s">
        <v>10967</v>
      </c>
      <c r="E22099" t="b">
        <v>0</v>
      </c>
      <c r="F22099" s="42" t="s">
        <v>10966</v>
      </c>
    </row>
    <row r="22100" spans="1:6" x14ac:dyDescent="0.2">
      <c r="A22100" s="42" t="s">
        <v>6212</v>
      </c>
      <c r="B22100" s="42" t="s">
        <v>8462</v>
      </c>
      <c r="C22100">
        <v>2015</v>
      </c>
      <c r="D22100" s="42" t="s">
        <v>10968</v>
      </c>
      <c r="E22100" t="b">
        <v>0</v>
      </c>
      <c r="F22100" s="42" t="s">
        <v>10966</v>
      </c>
    </row>
    <row r="22101" spans="1:6" x14ac:dyDescent="0.2">
      <c r="A22101" s="42" t="s">
        <v>6212</v>
      </c>
      <c r="B22101" s="42" t="s">
        <v>8462</v>
      </c>
      <c r="C22101">
        <v>2016</v>
      </c>
      <c r="D22101" s="42" t="s">
        <v>8618</v>
      </c>
      <c r="E22101" t="b">
        <v>0</v>
      </c>
      <c r="F22101" s="42" t="s">
        <v>10966</v>
      </c>
    </row>
    <row r="22102" spans="1:6" x14ac:dyDescent="0.2">
      <c r="A22102" s="42" t="s">
        <v>6212</v>
      </c>
      <c r="B22102" s="42" t="s">
        <v>8462</v>
      </c>
      <c r="C22102">
        <v>2017</v>
      </c>
      <c r="D22102" s="42" t="s">
        <v>9044</v>
      </c>
      <c r="E22102" t="b">
        <v>0</v>
      </c>
      <c r="F22102" s="42" t="s">
        <v>10966</v>
      </c>
    </row>
    <row r="22103" spans="1:6" x14ac:dyDescent="0.2">
      <c r="A22103" s="42" t="s">
        <v>6212</v>
      </c>
      <c r="B22103" s="42" t="s">
        <v>8462</v>
      </c>
      <c r="C22103">
        <v>2018</v>
      </c>
      <c r="D22103" s="42" t="s">
        <v>10969</v>
      </c>
      <c r="E22103" t="b">
        <v>0</v>
      </c>
      <c r="F22103" s="42" t="s">
        <v>10966</v>
      </c>
    </row>
    <row r="22104" spans="1:6" x14ac:dyDescent="0.2">
      <c r="A22104" s="42" t="s">
        <v>6212</v>
      </c>
      <c r="B22104" s="42" t="s">
        <v>8462</v>
      </c>
      <c r="C22104">
        <v>2019</v>
      </c>
      <c r="D22104" s="42" t="s">
        <v>8680</v>
      </c>
      <c r="E22104" t="b">
        <v>0</v>
      </c>
      <c r="F22104" s="42" t="s">
        <v>10966</v>
      </c>
    </row>
    <row r="22105" spans="1:6" x14ac:dyDescent="0.2">
      <c r="A22105" s="42" t="s">
        <v>6212</v>
      </c>
      <c r="B22105" s="42" t="s">
        <v>8464</v>
      </c>
      <c r="C22105">
        <v>2013</v>
      </c>
      <c r="D22105" s="42" t="s">
        <v>8493</v>
      </c>
      <c r="E22105" t="b">
        <v>0</v>
      </c>
      <c r="F22105" s="42" t="s">
        <v>10966</v>
      </c>
    </row>
    <row r="22106" spans="1:6" x14ac:dyDescent="0.2">
      <c r="A22106" s="42" t="s">
        <v>6212</v>
      </c>
      <c r="B22106" s="42" t="s">
        <v>8464</v>
      </c>
      <c r="C22106">
        <v>2014</v>
      </c>
      <c r="D22106" s="42" t="s">
        <v>8491</v>
      </c>
      <c r="E22106" t="b">
        <v>0</v>
      </c>
      <c r="F22106" s="42" t="s">
        <v>10966</v>
      </c>
    </row>
    <row r="22107" spans="1:6" x14ac:dyDescent="0.2">
      <c r="A22107" s="42" t="s">
        <v>6212</v>
      </c>
      <c r="B22107" s="42" t="s">
        <v>8464</v>
      </c>
      <c r="C22107">
        <v>2015</v>
      </c>
      <c r="D22107" s="42" t="s">
        <v>8493</v>
      </c>
      <c r="E22107" t="b">
        <v>0</v>
      </c>
      <c r="F22107" s="42" t="s">
        <v>10966</v>
      </c>
    </row>
    <row r="22108" spans="1:6" x14ac:dyDescent="0.2">
      <c r="A22108" s="42" t="s">
        <v>6212</v>
      </c>
      <c r="B22108" s="42" t="s">
        <v>8464</v>
      </c>
      <c r="C22108">
        <v>2016</v>
      </c>
      <c r="D22108" s="42" t="s">
        <v>8539</v>
      </c>
      <c r="E22108" t="b">
        <v>0</v>
      </c>
      <c r="F22108" s="42" t="s">
        <v>10966</v>
      </c>
    </row>
    <row r="22109" spans="1:6" x14ac:dyDescent="0.2">
      <c r="A22109" s="42" t="s">
        <v>6212</v>
      </c>
      <c r="B22109" s="42" t="s">
        <v>8464</v>
      </c>
      <c r="C22109">
        <v>2017</v>
      </c>
      <c r="D22109" s="42" t="s">
        <v>8493</v>
      </c>
      <c r="E22109" t="b">
        <v>0</v>
      </c>
      <c r="F22109" s="42" t="s">
        <v>10966</v>
      </c>
    </row>
    <row r="22110" spans="1:6" x14ac:dyDescent="0.2">
      <c r="A22110" s="42" t="s">
        <v>6212</v>
      </c>
      <c r="B22110" s="42" t="s">
        <v>8464</v>
      </c>
      <c r="C22110">
        <v>2018</v>
      </c>
      <c r="D22110" s="42" t="s">
        <v>8496</v>
      </c>
      <c r="E22110" t="b">
        <v>0</v>
      </c>
      <c r="F22110" s="42" t="s">
        <v>10966</v>
      </c>
    </row>
    <row r="22111" spans="1:6" x14ac:dyDescent="0.2">
      <c r="A22111" s="42" t="s">
        <v>6212</v>
      </c>
      <c r="B22111" s="42" t="s">
        <v>8464</v>
      </c>
      <c r="C22111">
        <v>2019</v>
      </c>
      <c r="D22111" s="42" t="s">
        <v>8632</v>
      </c>
      <c r="E22111" t="b">
        <v>0</v>
      </c>
      <c r="F22111" s="42" t="s">
        <v>10966</v>
      </c>
    </row>
    <row r="22112" spans="1:6" x14ac:dyDescent="0.2">
      <c r="A22112" s="42" t="s">
        <v>6214</v>
      </c>
      <c r="B22112" s="42" t="s">
        <v>8454</v>
      </c>
      <c r="C22112">
        <v>2013</v>
      </c>
      <c r="D22112" s="42" t="s">
        <v>11117</v>
      </c>
      <c r="E22112" t="b">
        <v>0</v>
      </c>
      <c r="F22112" s="42" t="s">
        <v>11118</v>
      </c>
    </row>
    <row r="22113" spans="1:6" x14ac:dyDescent="0.2">
      <c r="A22113" s="42" t="s">
        <v>6214</v>
      </c>
      <c r="B22113" s="42" t="s">
        <v>8454</v>
      </c>
      <c r="C22113">
        <v>2014</v>
      </c>
      <c r="D22113" s="42" t="s">
        <v>11119</v>
      </c>
      <c r="E22113" t="b">
        <v>0</v>
      </c>
      <c r="F22113" s="42" t="s">
        <v>11118</v>
      </c>
    </row>
    <row r="22114" spans="1:6" x14ac:dyDescent="0.2">
      <c r="A22114" s="42" t="s">
        <v>6214</v>
      </c>
      <c r="B22114" s="42" t="s">
        <v>8454</v>
      </c>
      <c r="C22114">
        <v>2015</v>
      </c>
      <c r="D22114" s="42" t="s">
        <v>11120</v>
      </c>
      <c r="E22114" t="b">
        <v>0</v>
      </c>
      <c r="F22114" s="42" t="s">
        <v>11118</v>
      </c>
    </row>
    <row r="22115" spans="1:6" x14ac:dyDescent="0.2">
      <c r="A22115" s="42" t="s">
        <v>6214</v>
      </c>
      <c r="B22115" s="42" t="s">
        <v>8454</v>
      </c>
      <c r="C22115">
        <v>2016</v>
      </c>
      <c r="D22115" s="42" t="s">
        <v>11121</v>
      </c>
      <c r="E22115" t="b">
        <v>0</v>
      </c>
      <c r="F22115" s="42" t="s">
        <v>11118</v>
      </c>
    </row>
    <row r="22116" spans="1:6" x14ac:dyDescent="0.2">
      <c r="A22116" s="42" t="s">
        <v>6214</v>
      </c>
      <c r="B22116" s="42" t="s">
        <v>8454</v>
      </c>
      <c r="C22116">
        <v>2017</v>
      </c>
      <c r="D22116" s="42" t="s">
        <v>11122</v>
      </c>
      <c r="E22116" t="b">
        <v>0</v>
      </c>
      <c r="F22116" s="42" t="s">
        <v>11118</v>
      </c>
    </row>
    <row r="22117" spans="1:6" x14ac:dyDescent="0.2">
      <c r="A22117" s="42" t="s">
        <v>6214</v>
      </c>
      <c r="B22117" s="42" t="s">
        <v>8454</v>
      </c>
      <c r="C22117">
        <v>2018</v>
      </c>
      <c r="D22117" s="42" t="s">
        <v>11123</v>
      </c>
      <c r="E22117" t="b">
        <v>0</v>
      </c>
      <c r="F22117" s="42" t="s">
        <v>11118</v>
      </c>
    </row>
    <row r="22118" spans="1:6" x14ac:dyDescent="0.2">
      <c r="A22118" s="42" t="s">
        <v>6214</v>
      </c>
      <c r="B22118" s="42" t="s">
        <v>8454</v>
      </c>
      <c r="C22118">
        <v>2019</v>
      </c>
      <c r="D22118" s="42" t="s">
        <v>11124</v>
      </c>
      <c r="E22118" t="b">
        <v>0</v>
      </c>
      <c r="F22118" s="42" t="s">
        <v>11118</v>
      </c>
    </row>
    <row r="22119" spans="1:6" x14ac:dyDescent="0.2">
      <c r="A22119" s="42" t="s">
        <v>6214</v>
      </c>
      <c r="B22119" s="42" t="s">
        <v>8462</v>
      </c>
      <c r="C22119">
        <v>2013</v>
      </c>
      <c r="D22119" s="42" t="s">
        <v>11117</v>
      </c>
      <c r="E22119" t="b">
        <v>0</v>
      </c>
      <c r="F22119" s="42" t="s">
        <v>11118</v>
      </c>
    </row>
    <row r="22120" spans="1:6" x14ac:dyDescent="0.2">
      <c r="A22120" s="42" t="s">
        <v>6214</v>
      </c>
      <c r="B22120" s="42" t="s">
        <v>8462</v>
      </c>
      <c r="C22120">
        <v>2014</v>
      </c>
      <c r="D22120" s="42" t="s">
        <v>11119</v>
      </c>
      <c r="E22120" t="b">
        <v>0</v>
      </c>
      <c r="F22120" s="42" t="s">
        <v>11118</v>
      </c>
    </row>
    <row r="22121" spans="1:6" x14ac:dyDescent="0.2">
      <c r="A22121" s="42" t="s">
        <v>6214</v>
      </c>
      <c r="B22121" s="42" t="s">
        <v>8462</v>
      </c>
      <c r="C22121">
        <v>2015</v>
      </c>
      <c r="D22121" s="42" t="s">
        <v>11120</v>
      </c>
      <c r="E22121" t="b">
        <v>0</v>
      </c>
      <c r="F22121" s="42" t="s">
        <v>11118</v>
      </c>
    </row>
    <row r="22122" spans="1:6" x14ac:dyDescent="0.2">
      <c r="A22122" s="42" t="s">
        <v>6214</v>
      </c>
      <c r="B22122" s="42" t="s">
        <v>8462</v>
      </c>
      <c r="C22122">
        <v>2016</v>
      </c>
      <c r="D22122" s="42" t="s">
        <v>11121</v>
      </c>
      <c r="E22122" t="b">
        <v>0</v>
      </c>
      <c r="F22122" s="42" t="s">
        <v>11118</v>
      </c>
    </row>
    <row r="22123" spans="1:6" x14ac:dyDescent="0.2">
      <c r="A22123" s="42" t="s">
        <v>6214</v>
      </c>
      <c r="B22123" s="42" t="s">
        <v>8462</v>
      </c>
      <c r="C22123">
        <v>2017</v>
      </c>
      <c r="D22123" s="42" t="s">
        <v>11122</v>
      </c>
      <c r="E22123" t="b">
        <v>0</v>
      </c>
      <c r="F22123" s="42" t="s">
        <v>11118</v>
      </c>
    </row>
    <row r="22124" spans="1:6" x14ac:dyDescent="0.2">
      <c r="A22124" s="42" t="s">
        <v>6214</v>
      </c>
      <c r="B22124" s="42" t="s">
        <v>8462</v>
      </c>
      <c r="C22124">
        <v>2018</v>
      </c>
      <c r="D22124" s="42" t="s">
        <v>11123</v>
      </c>
      <c r="E22124" t="b">
        <v>0</v>
      </c>
      <c r="F22124" s="42" t="s">
        <v>11118</v>
      </c>
    </row>
    <row r="22125" spans="1:6" x14ac:dyDescent="0.2">
      <c r="A22125" s="42" t="s">
        <v>6214</v>
      </c>
      <c r="B22125" s="42" t="s">
        <v>8462</v>
      </c>
      <c r="C22125">
        <v>2019</v>
      </c>
      <c r="D22125" s="42" t="s">
        <v>11124</v>
      </c>
      <c r="E22125" t="b">
        <v>0</v>
      </c>
      <c r="F22125" s="42" t="s">
        <v>11118</v>
      </c>
    </row>
    <row r="22126" spans="1:6" x14ac:dyDescent="0.2">
      <c r="A22126" s="42" t="s">
        <v>6214</v>
      </c>
      <c r="B22126" s="42" t="s">
        <v>8464</v>
      </c>
      <c r="C22126">
        <v>2013</v>
      </c>
      <c r="D22126" s="42" t="s">
        <v>11117</v>
      </c>
      <c r="E22126" t="b">
        <v>0</v>
      </c>
      <c r="F22126" s="42" t="s">
        <v>11118</v>
      </c>
    </row>
    <row r="22127" spans="1:6" x14ac:dyDescent="0.2">
      <c r="A22127" s="42" t="s">
        <v>6214</v>
      </c>
      <c r="B22127" s="42" t="s">
        <v>8464</v>
      </c>
      <c r="C22127">
        <v>2014</v>
      </c>
      <c r="D22127" s="42" t="s">
        <v>11125</v>
      </c>
      <c r="E22127" t="b">
        <v>0</v>
      </c>
      <c r="F22127" s="42" t="s">
        <v>11118</v>
      </c>
    </row>
    <row r="22128" spans="1:6" x14ac:dyDescent="0.2">
      <c r="A22128" s="42" t="s">
        <v>6214</v>
      </c>
      <c r="B22128" s="42" t="s">
        <v>8464</v>
      </c>
      <c r="C22128">
        <v>2015</v>
      </c>
      <c r="D22128" s="42" t="s">
        <v>11126</v>
      </c>
      <c r="E22128" t="b">
        <v>0</v>
      </c>
      <c r="F22128" s="42" t="s">
        <v>11118</v>
      </c>
    </row>
    <row r="22129" spans="1:6" x14ac:dyDescent="0.2">
      <c r="A22129" s="42" t="s">
        <v>6214</v>
      </c>
      <c r="B22129" s="42" t="s">
        <v>8464</v>
      </c>
      <c r="C22129">
        <v>2016</v>
      </c>
      <c r="D22129" s="42" t="s">
        <v>11127</v>
      </c>
      <c r="E22129" t="b">
        <v>0</v>
      </c>
      <c r="F22129" s="42" t="s">
        <v>11118</v>
      </c>
    </row>
    <row r="22130" spans="1:6" x14ac:dyDescent="0.2">
      <c r="A22130" s="42" t="s">
        <v>6214</v>
      </c>
      <c r="B22130" s="42" t="s">
        <v>8464</v>
      </c>
      <c r="C22130">
        <v>2017</v>
      </c>
      <c r="D22130" s="42" t="s">
        <v>11128</v>
      </c>
      <c r="E22130" t="b">
        <v>0</v>
      </c>
      <c r="F22130" s="42" t="s">
        <v>11118</v>
      </c>
    </row>
    <row r="22131" spans="1:6" x14ac:dyDescent="0.2">
      <c r="A22131" s="42" t="s">
        <v>6214</v>
      </c>
      <c r="B22131" s="42" t="s">
        <v>8464</v>
      </c>
      <c r="C22131">
        <v>2018</v>
      </c>
      <c r="D22131" s="42" t="s">
        <v>11129</v>
      </c>
      <c r="E22131" t="b">
        <v>0</v>
      </c>
      <c r="F22131" s="42" t="s">
        <v>11118</v>
      </c>
    </row>
    <row r="22132" spans="1:6" x14ac:dyDescent="0.2">
      <c r="A22132" s="42" t="s">
        <v>6214</v>
      </c>
      <c r="B22132" s="42" t="s">
        <v>8464</v>
      </c>
      <c r="C22132">
        <v>2019</v>
      </c>
      <c r="D22132" s="42" t="s">
        <v>11130</v>
      </c>
      <c r="E22132" t="b">
        <v>0</v>
      </c>
      <c r="F22132" s="42" t="s">
        <v>11118</v>
      </c>
    </row>
    <row r="22133" spans="1:6" x14ac:dyDescent="0.2">
      <c r="A22133" s="42" t="s">
        <v>6216</v>
      </c>
      <c r="B22133" s="42" t="s">
        <v>8454</v>
      </c>
      <c r="C22133">
        <v>2017</v>
      </c>
      <c r="D22133" s="42" t="s">
        <v>10905</v>
      </c>
      <c r="E22133" t="b">
        <v>0</v>
      </c>
      <c r="F22133" s="42" t="s">
        <v>11027</v>
      </c>
    </row>
    <row r="22134" spans="1:6" x14ac:dyDescent="0.2">
      <c r="A22134" s="42" t="s">
        <v>6216</v>
      </c>
      <c r="B22134" s="42" t="s">
        <v>8454</v>
      </c>
      <c r="C22134">
        <v>2018</v>
      </c>
      <c r="D22134" s="42" t="s">
        <v>8496</v>
      </c>
      <c r="E22134" t="b">
        <v>0</v>
      </c>
      <c r="F22134" s="42" t="s">
        <v>11027</v>
      </c>
    </row>
    <row r="22135" spans="1:6" x14ac:dyDescent="0.2">
      <c r="A22135" s="42" t="s">
        <v>6216</v>
      </c>
      <c r="B22135" s="42" t="s">
        <v>8454</v>
      </c>
      <c r="C22135">
        <v>2019</v>
      </c>
      <c r="D22135" s="42" t="s">
        <v>9011</v>
      </c>
      <c r="E22135" t="b">
        <v>0</v>
      </c>
      <c r="F22135" s="42" t="s">
        <v>11027</v>
      </c>
    </row>
    <row r="22136" spans="1:6" x14ac:dyDescent="0.2">
      <c r="A22136" s="42" t="s">
        <v>6216</v>
      </c>
      <c r="B22136" s="42" t="s">
        <v>8462</v>
      </c>
      <c r="C22136">
        <v>2017</v>
      </c>
      <c r="D22136" s="42" t="s">
        <v>10905</v>
      </c>
      <c r="E22136" t="b">
        <v>0</v>
      </c>
      <c r="F22136" s="42" t="s">
        <v>11027</v>
      </c>
    </row>
    <row r="22137" spans="1:6" x14ac:dyDescent="0.2">
      <c r="A22137" s="42" t="s">
        <v>6216</v>
      </c>
      <c r="B22137" s="42" t="s">
        <v>8462</v>
      </c>
      <c r="C22137">
        <v>2018</v>
      </c>
      <c r="D22137" s="42" t="s">
        <v>8496</v>
      </c>
      <c r="E22137" t="b">
        <v>0</v>
      </c>
      <c r="F22137" s="42" t="s">
        <v>11027</v>
      </c>
    </row>
    <row r="22138" spans="1:6" x14ac:dyDescent="0.2">
      <c r="A22138" s="42" t="s">
        <v>6216</v>
      </c>
      <c r="B22138" s="42" t="s">
        <v>8462</v>
      </c>
      <c r="C22138">
        <v>2019</v>
      </c>
      <c r="D22138" s="42" t="s">
        <v>9011</v>
      </c>
      <c r="E22138" t="b">
        <v>0</v>
      </c>
      <c r="F22138" s="42" t="s">
        <v>11027</v>
      </c>
    </row>
    <row r="22139" spans="1:6" x14ac:dyDescent="0.2">
      <c r="A22139" s="42" t="s">
        <v>6216</v>
      </c>
      <c r="B22139" s="42" t="s">
        <v>8464</v>
      </c>
      <c r="C22139">
        <v>2017</v>
      </c>
      <c r="D22139" s="42" t="s">
        <v>8496</v>
      </c>
      <c r="E22139" t="b">
        <v>0</v>
      </c>
      <c r="F22139" s="42" t="s">
        <v>11027</v>
      </c>
    </row>
    <row r="22140" spans="1:6" x14ac:dyDescent="0.2">
      <c r="A22140" s="42" t="s">
        <v>6216</v>
      </c>
      <c r="B22140" s="42" t="s">
        <v>8464</v>
      </c>
      <c r="C22140">
        <v>2018</v>
      </c>
      <c r="D22140" s="42" t="s">
        <v>8496</v>
      </c>
      <c r="E22140" t="b">
        <v>0</v>
      </c>
      <c r="F22140" s="42" t="s">
        <v>11027</v>
      </c>
    </row>
    <row r="22141" spans="1:6" x14ac:dyDescent="0.2">
      <c r="A22141" s="42" t="s">
        <v>6216</v>
      </c>
      <c r="B22141" s="42" t="s">
        <v>8464</v>
      </c>
      <c r="C22141">
        <v>2019</v>
      </c>
      <c r="D22141" s="42" t="s">
        <v>8496</v>
      </c>
      <c r="E22141" t="b">
        <v>0</v>
      </c>
      <c r="F22141" s="42" t="s">
        <v>11027</v>
      </c>
    </row>
    <row r="22142" spans="1:6" x14ac:dyDescent="0.2">
      <c r="A22142" s="42" t="s">
        <v>6218</v>
      </c>
      <c r="B22142" s="42" t="s">
        <v>8454</v>
      </c>
      <c r="C22142">
        <v>2009</v>
      </c>
      <c r="D22142" s="42" t="s">
        <v>9479</v>
      </c>
      <c r="E22142" t="b">
        <v>0</v>
      </c>
      <c r="F22142" s="42" t="s">
        <v>11011</v>
      </c>
    </row>
    <row r="22143" spans="1:6" x14ac:dyDescent="0.2">
      <c r="A22143" s="42" t="s">
        <v>6218</v>
      </c>
      <c r="B22143" s="42" t="s">
        <v>8454</v>
      </c>
      <c r="C22143">
        <v>2010</v>
      </c>
      <c r="D22143" s="42" t="s">
        <v>9364</v>
      </c>
      <c r="E22143" t="b">
        <v>0</v>
      </c>
      <c r="F22143" s="42" t="s">
        <v>11011</v>
      </c>
    </row>
    <row r="22144" spans="1:6" x14ac:dyDescent="0.2">
      <c r="A22144" s="42" t="s">
        <v>6218</v>
      </c>
      <c r="B22144" s="42" t="s">
        <v>8454</v>
      </c>
      <c r="C22144">
        <v>2011</v>
      </c>
      <c r="D22144" s="42" t="s">
        <v>9023</v>
      </c>
      <c r="E22144" t="b">
        <v>0</v>
      </c>
      <c r="F22144" s="42" t="s">
        <v>11011</v>
      </c>
    </row>
    <row r="22145" spans="1:6" x14ac:dyDescent="0.2">
      <c r="A22145" s="42" t="s">
        <v>6218</v>
      </c>
      <c r="B22145" s="42" t="s">
        <v>8454</v>
      </c>
      <c r="C22145">
        <v>2012</v>
      </c>
      <c r="D22145" s="42" t="s">
        <v>10675</v>
      </c>
      <c r="E22145" t="b">
        <v>0</v>
      </c>
      <c r="F22145" s="42" t="s">
        <v>11011</v>
      </c>
    </row>
    <row r="22146" spans="1:6" x14ac:dyDescent="0.2">
      <c r="A22146" s="42" t="s">
        <v>6218</v>
      </c>
      <c r="B22146" s="42" t="s">
        <v>8454</v>
      </c>
      <c r="C22146">
        <v>2013</v>
      </c>
      <c r="D22146" s="42" t="s">
        <v>11007</v>
      </c>
      <c r="E22146" t="b">
        <v>0</v>
      </c>
      <c r="F22146" s="42" t="s">
        <v>11011</v>
      </c>
    </row>
    <row r="22147" spans="1:6" x14ac:dyDescent="0.2">
      <c r="A22147" s="42" t="s">
        <v>6218</v>
      </c>
      <c r="B22147" s="42" t="s">
        <v>8454</v>
      </c>
      <c r="C22147">
        <v>2014</v>
      </c>
      <c r="D22147" s="42" t="s">
        <v>9366</v>
      </c>
      <c r="E22147" t="b">
        <v>0</v>
      </c>
      <c r="F22147" s="42" t="s">
        <v>11011</v>
      </c>
    </row>
    <row r="22148" spans="1:6" x14ac:dyDescent="0.2">
      <c r="A22148" s="42" t="s">
        <v>6218</v>
      </c>
      <c r="B22148" s="42" t="s">
        <v>8454</v>
      </c>
      <c r="C22148">
        <v>2015</v>
      </c>
      <c r="D22148" s="42" t="s">
        <v>9117</v>
      </c>
      <c r="E22148" t="b">
        <v>0</v>
      </c>
      <c r="F22148" s="42" t="s">
        <v>11011</v>
      </c>
    </row>
    <row r="22149" spans="1:6" x14ac:dyDescent="0.2">
      <c r="A22149" s="42" t="s">
        <v>6218</v>
      </c>
      <c r="B22149" s="42" t="s">
        <v>8462</v>
      </c>
      <c r="C22149">
        <v>2009</v>
      </c>
      <c r="D22149" s="42" t="s">
        <v>9479</v>
      </c>
      <c r="E22149" t="b">
        <v>0</v>
      </c>
      <c r="F22149" s="42" t="s">
        <v>11011</v>
      </c>
    </row>
    <row r="22150" spans="1:6" x14ac:dyDescent="0.2">
      <c r="A22150" s="42" t="s">
        <v>6218</v>
      </c>
      <c r="B22150" s="42" t="s">
        <v>8462</v>
      </c>
      <c r="C22150">
        <v>2010</v>
      </c>
      <c r="D22150" s="42" t="s">
        <v>9364</v>
      </c>
      <c r="E22150" t="b">
        <v>0</v>
      </c>
      <c r="F22150" s="42" t="s">
        <v>11011</v>
      </c>
    </row>
    <row r="22151" spans="1:6" x14ac:dyDescent="0.2">
      <c r="A22151" s="42" t="s">
        <v>6218</v>
      </c>
      <c r="B22151" s="42" t="s">
        <v>8462</v>
      </c>
      <c r="C22151">
        <v>2011</v>
      </c>
      <c r="D22151" s="42" t="s">
        <v>9023</v>
      </c>
      <c r="E22151" t="b">
        <v>0</v>
      </c>
      <c r="F22151" s="42" t="s">
        <v>11011</v>
      </c>
    </row>
    <row r="22152" spans="1:6" x14ac:dyDescent="0.2">
      <c r="A22152" s="42" t="s">
        <v>6218</v>
      </c>
      <c r="B22152" s="42" t="s">
        <v>8462</v>
      </c>
      <c r="C22152">
        <v>2012</v>
      </c>
      <c r="D22152" s="42" t="s">
        <v>10675</v>
      </c>
      <c r="E22152" t="b">
        <v>0</v>
      </c>
      <c r="F22152" s="42" t="s">
        <v>11011</v>
      </c>
    </row>
    <row r="22153" spans="1:6" x14ac:dyDescent="0.2">
      <c r="A22153" s="42" t="s">
        <v>6218</v>
      </c>
      <c r="B22153" s="42" t="s">
        <v>8462</v>
      </c>
      <c r="C22153">
        <v>2013</v>
      </c>
      <c r="D22153" s="42" t="s">
        <v>11007</v>
      </c>
      <c r="E22153" t="b">
        <v>0</v>
      </c>
      <c r="F22153" s="42" t="s">
        <v>11011</v>
      </c>
    </row>
    <row r="22154" spans="1:6" x14ac:dyDescent="0.2">
      <c r="A22154" s="42" t="s">
        <v>6218</v>
      </c>
      <c r="B22154" s="42" t="s">
        <v>8462</v>
      </c>
      <c r="C22154">
        <v>2014</v>
      </c>
      <c r="D22154" s="42" t="s">
        <v>9366</v>
      </c>
      <c r="E22154" t="b">
        <v>0</v>
      </c>
      <c r="F22154" s="42" t="s">
        <v>11011</v>
      </c>
    </row>
    <row r="22155" spans="1:6" x14ac:dyDescent="0.2">
      <c r="A22155" s="42" t="s">
        <v>6218</v>
      </c>
      <c r="B22155" s="42" t="s">
        <v>8462</v>
      </c>
      <c r="C22155">
        <v>2015</v>
      </c>
      <c r="D22155" s="42" t="s">
        <v>9117</v>
      </c>
      <c r="E22155" t="b">
        <v>0</v>
      </c>
      <c r="F22155" s="42" t="s">
        <v>11011</v>
      </c>
    </row>
    <row r="22156" spans="1:6" x14ac:dyDescent="0.2">
      <c r="A22156" s="42" t="s">
        <v>6218</v>
      </c>
      <c r="B22156" s="42" t="s">
        <v>8464</v>
      </c>
      <c r="C22156">
        <v>2009</v>
      </c>
      <c r="D22156" s="42" t="s">
        <v>8496</v>
      </c>
      <c r="E22156" t="b">
        <v>0</v>
      </c>
      <c r="F22156" s="42" t="s">
        <v>11011</v>
      </c>
    </row>
    <row r="22157" spans="1:6" x14ac:dyDescent="0.2">
      <c r="A22157" s="42" t="s">
        <v>6218</v>
      </c>
      <c r="B22157" s="42" t="s">
        <v>8464</v>
      </c>
      <c r="C22157">
        <v>2010</v>
      </c>
      <c r="D22157" s="42" t="s">
        <v>8496</v>
      </c>
      <c r="E22157" t="b">
        <v>0</v>
      </c>
      <c r="F22157" s="42" t="s">
        <v>11011</v>
      </c>
    </row>
    <row r="22158" spans="1:6" x14ac:dyDescent="0.2">
      <c r="A22158" s="42" t="s">
        <v>6218</v>
      </c>
      <c r="B22158" s="42" t="s">
        <v>8464</v>
      </c>
      <c r="C22158">
        <v>2011</v>
      </c>
      <c r="D22158" s="42" t="s">
        <v>8496</v>
      </c>
      <c r="E22158" t="b">
        <v>0</v>
      </c>
      <c r="F22158" s="42" t="s">
        <v>11011</v>
      </c>
    </row>
    <row r="22159" spans="1:6" x14ac:dyDescent="0.2">
      <c r="A22159" s="42" t="s">
        <v>6218</v>
      </c>
      <c r="B22159" s="42" t="s">
        <v>8464</v>
      </c>
      <c r="C22159">
        <v>2012</v>
      </c>
      <c r="D22159" s="42" t="s">
        <v>8496</v>
      </c>
      <c r="E22159" t="b">
        <v>0</v>
      </c>
      <c r="F22159" s="42" t="s">
        <v>11011</v>
      </c>
    </row>
    <row r="22160" spans="1:6" x14ac:dyDescent="0.2">
      <c r="A22160" s="42" t="s">
        <v>6218</v>
      </c>
      <c r="B22160" s="42" t="s">
        <v>8464</v>
      </c>
      <c r="C22160">
        <v>2013</v>
      </c>
      <c r="D22160" s="42" t="s">
        <v>8496</v>
      </c>
      <c r="E22160" t="b">
        <v>0</v>
      </c>
      <c r="F22160" s="42" t="s">
        <v>11011</v>
      </c>
    </row>
    <row r="22161" spans="1:6" x14ac:dyDescent="0.2">
      <c r="A22161" s="42" t="s">
        <v>6218</v>
      </c>
      <c r="B22161" s="42" t="s">
        <v>8464</v>
      </c>
      <c r="C22161">
        <v>2014</v>
      </c>
      <c r="D22161" s="42" t="s">
        <v>8496</v>
      </c>
      <c r="E22161" t="b">
        <v>0</v>
      </c>
      <c r="F22161" s="42" t="s">
        <v>11011</v>
      </c>
    </row>
    <row r="22162" spans="1:6" x14ac:dyDescent="0.2">
      <c r="A22162" s="42" t="s">
        <v>6218</v>
      </c>
      <c r="B22162" s="42" t="s">
        <v>8464</v>
      </c>
      <c r="C22162">
        <v>2015</v>
      </c>
      <c r="D22162" s="42" t="s">
        <v>8496</v>
      </c>
      <c r="E22162" t="b">
        <v>0</v>
      </c>
      <c r="F22162" s="42" t="s">
        <v>11011</v>
      </c>
    </row>
    <row r="22163" spans="1:6" x14ac:dyDescent="0.2">
      <c r="A22163" s="42" t="s">
        <v>6220</v>
      </c>
      <c r="B22163" s="42" t="s">
        <v>8454</v>
      </c>
      <c r="C22163">
        <v>2011</v>
      </c>
      <c r="D22163" s="42" t="s">
        <v>8496</v>
      </c>
      <c r="E22163" t="b">
        <v>0</v>
      </c>
      <c r="F22163" s="42" t="s">
        <v>11079</v>
      </c>
    </row>
    <row r="22164" spans="1:6" x14ac:dyDescent="0.2">
      <c r="A22164" s="42" t="s">
        <v>6220</v>
      </c>
      <c r="B22164" s="42" t="s">
        <v>8454</v>
      </c>
      <c r="C22164">
        <v>2012</v>
      </c>
      <c r="D22164" s="42" t="s">
        <v>8496</v>
      </c>
      <c r="E22164" t="b">
        <v>0</v>
      </c>
      <c r="F22164" s="42" t="s">
        <v>11079</v>
      </c>
    </row>
    <row r="22165" spans="1:6" x14ac:dyDescent="0.2">
      <c r="A22165" s="42" t="s">
        <v>6220</v>
      </c>
      <c r="B22165" s="42" t="s">
        <v>8454</v>
      </c>
      <c r="C22165">
        <v>2013</v>
      </c>
      <c r="D22165" s="42" t="s">
        <v>8496</v>
      </c>
      <c r="E22165" t="b">
        <v>0</v>
      </c>
      <c r="F22165" s="42" t="s">
        <v>11079</v>
      </c>
    </row>
    <row r="22166" spans="1:6" x14ac:dyDescent="0.2">
      <c r="A22166" s="42" t="s">
        <v>6220</v>
      </c>
      <c r="B22166" s="42" t="s">
        <v>8454</v>
      </c>
      <c r="C22166">
        <v>2014</v>
      </c>
      <c r="D22166" s="42" t="s">
        <v>8496</v>
      </c>
      <c r="E22166" t="b">
        <v>0</v>
      </c>
      <c r="F22166" s="42" t="s">
        <v>11079</v>
      </c>
    </row>
    <row r="22167" spans="1:6" x14ac:dyDescent="0.2">
      <c r="A22167" s="42" t="s">
        <v>6220</v>
      </c>
      <c r="B22167" s="42" t="s">
        <v>8454</v>
      </c>
      <c r="C22167">
        <v>2015</v>
      </c>
      <c r="D22167" s="42" t="s">
        <v>8496</v>
      </c>
      <c r="E22167" t="b">
        <v>0</v>
      </c>
      <c r="F22167" s="42" t="s">
        <v>11079</v>
      </c>
    </row>
    <row r="22168" spans="1:6" x14ac:dyDescent="0.2">
      <c r="A22168" s="42" t="s">
        <v>6220</v>
      </c>
      <c r="B22168" s="42" t="s">
        <v>8454</v>
      </c>
      <c r="C22168">
        <v>2016</v>
      </c>
      <c r="D22168" s="42" t="s">
        <v>8496</v>
      </c>
      <c r="E22168" t="b">
        <v>0</v>
      </c>
      <c r="F22168" s="42" t="s">
        <v>11079</v>
      </c>
    </row>
    <row r="22169" spans="1:6" x14ac:dyDescent="0.2">
      <c r="A22169" s="42" t="s">
        <v>6220</v>
      </c>
      <c r="B22169" s="42" t="s">
        <v>8454</v>
      </c>
      <c r="C22169">
        <v>2017</v>
      </c>
      <c r="D22169" s="42" t="s">
        <v>8496</v>
      </c>
      <c r="E22169" t="b">
        <v>0</v>
      </c>
      <c r="F22169" s="42" t="s">
        <v>11079</v>
      </c>
    </row>
    <row r="22170" spans="1:6" x14ac:dyDescent="0.2">
      <c r="A22170" s="42" t="s">
        <v>6220</v>
      </c>
      <c r="B22170" s="42" t="s">
        <v>8462</v>
      </c>
      <c r="C22170">
        <v>2011</v>
      </c>
      <c r="D22170" s="42" t="s">
        <v>8496</v>
      </c>
      <c r="E22170" t="b">
        <v>0</v>
      </c>
      <c r="F22170" s="42" t="s">
        <v>11079</v>
      </c>
    </row>
    <row r="22171" spans="1:6" x14ac:dyDescent="0.2">
      <c r="A22171" s="42" t="s">
        <v>6220</v>
      </c>
      <c r="B22171" s="42" t="s">
        <v>8462</v>
      </c>
      <c r="C22171">
        <v>2012</v>
      </c>
      <c r="D22171" s="42" t="s">
        <v>8496</v>
      </c>
      <c r="E22171" t="b">
        <v>0</v>
      </c>
      <c r="F22171" s="42" t="s">
        <v>11079</v>
      </c>
    </row>
    <row r="22172" spans="1:6" x14ac:dyDescent="0.2">
      <c r="A22172" s="42" t="s">
        <v>6220</v>
      </c>
      <c r="B22172" s="42" t="s">
        <v>8462</v>
      </c>
      <c r="C22172">
        <v>2013</v>
      </c>
      <c r="D22172" s="42" t="s">
        <v>8496</v>
      </c>
      <c r="E22172" t="b">
        <v>0</v>
      </c>
      <c r="F22172" s="42" t="s">
        <v>11079</v>
      </c>
    </row>
    <row r="22173" spans="1:6" x14ac:dyDescent="0.2">
      <c r="A22173" s="42" t="s">
        <v>6220</v>
      </c>
      <c r="B22173" s="42" t="s">
        <v>8462</v>
      </c>
      <c r="C22173">
        <v>2014</v>
      </c>
      <c r="D22173" s="42" t="s">
        <v>8496</v>
      </c>
      <c r="E22173" t="b">
        <v>0</v>
      </c>
      <c r="F22173" s="42" t="s">
        <v>11079</v>
      </c>
    </row>
    <row r="22174" spans="1:6" x14ac:dyDescent="0.2">
      <c r="A22174" s="42" t="s">
        <v>6220</v>
      </c>
      <c r="B22174" s="42" t="s">
        <v>8462</v>
      </c>
      <c r="C22174">
        <v>2015</v>
      </c>
      <c r="D22174" s="42" t="s">
        <v>8496</v>
      </c>
      <c r="E22174" t="b">
        <v>0</v>
      </c>
      <c r="F22174" s="42" t="s">
        <v>11079</v>
      </c>
    </row>
    <row r="22175" spans="1:6" x14ac:dyDescent="0.2">
      <c r="A22175" s="42" t="s">
        <v>6220</v>
      </c>
      <c r="B22175" s="42" t="s">
        <v>8462</v>
      </c>
      <c r="C22175">
        <v>2016</v>
      </c>
      <c r="D22175" s="42" t="s">
        <v>8496</v>
      </c>
      <c r="E22175" t="b">
        <v>0</v>
      </c>
      <c r="F22175" s="42" t="s">
        <v>11079</v>
      </c>
    </row>
    <row r="22176" spans="1:6" x14ac:dyDescent="0.2">
      <c r="A22176" s="42" t="s">
        <v>6220</v>
      </c>
      <c r="B22176" s="42" t="s">
        <v>8462</v>
      </c>
      <c r="C22176">
        <v>2017</v>
      </c>
      <c r="D22176" s="42" t="s">
        <v>8496</v>
      </c>
      <c r="E22176" t="b">
        <v>0</v>
      </c>
      <c r="F22176" s="42" t="s">
        <v>11079</v>
      </c>
    </row>
    <row r="22177" spans="1:6" x14ac:dyDescent="0.2">
      <c r="A22177" s="42" t="s">
        <v>6220</v>
      </c>
      <c r="B22177" s="42" t="s">
        <v>8464</v>
      </c>
      <c r="C22177">
        <v>2011</v>
      </c>
      <c r="D22177" s="42" t="s">
        <v>8496</v>
      </c>
      <c r="E22177" t="b">
        <v>0</v>
      </c>
      <c r="F22177" s="42" t="s">
        <v>11079</v>
      </c>
    </row>
    <row r="22178" spans="1:6" x14ac:dyDescent="0.2">
      <c r="A22178" s="42" t="s">
        <v>6220</v>
      </c>
      <c r="B22178" s="42" t="s">
        <v>8464</v>
      </c>
      <c r="C22178">
        <v>2012</v>
      </c>
      <c r="D22178" s="42" t="s">
        <v>8496</v>
      </c>
      <c r="E22178" t="b">
        <v>0</v>
      </c>
      <c r="F22178" s="42" t="s">
        <v>11079</v>
      </c>
    </row>
    <row r="22179" spans="1:6" x14ac:dyDescent="0.2">
      <c r="A22179" s="42" t="s">
        <v>6220</v>
      </c>
      <c r="B22179" s="42" t="s">
        <v>8464</v>
      </c>
      <c r="C22179">
        <v>2013</v>
      </c>
      <c r="D22179" s="42" t="s">
        <v>8496</v>
      </c>
      <c r="E22179" t="b">
        <v>0</v>
      </c>
      <c r="F22179" s="42" t="s">
        <v>11079</v>
      </c>
    </row>
    <row r="22180" spans="1:6" x14ac:dyDescent="0.2">
      <c r="A22180" s="42" t="s">
        <v>6220</v>
      </c>
      <c r="B22180" s="42" t="s">
        <v>8464</v>
      </c>
      <c r="C22180">
        <v>2014</v>
      </c>
      <c r="D22180" s="42" t="s">
        <v>8496</v>
      </c>
      <c r="E22180" t="b">
        <v>0</v>
      </c>
      <c r="F22180" s="42" t="s">
        <v>11079</v>
      </c>
    </row>
    <row r="22181" spans="1:6" x14ac:dyDescent="0.2">
      <c r="A22181" s="42" t="s">
        <v>6220</v>
      </c>
      <c r="B22181" s="42" t="s">
        <v>8464</v>
      </c>
      <c r="C22181">
        <v>2015</v>
      </c>
      <c r="D22181" s="42" t="s">
        <v>8496</v>
      </c>
      <c r="E22181" t="b">
        <v>0</v>
      </c>
      <c r="F22181" s="42" t="s">
        <v>11079</v>
      </c>
    </row>
    <row r="22182" spans="1:6" x14ac:dyDescent="0.2">
      <c r="A22182" s="42" t="s">
        <v>6220</v>
      </c>
      <c r="B22182" s="42" t="s">
        <v>8464</v>
      </c>
      <c r="C22182">
        <v>2016</v>
      </c>
      <c r="D22182" s="42" t="s">
        <v>8496</v>
      </c>
      <c r="E22182" t="b">
        <v>0</v>
      </c>
      <c r="F22182" s="42" t="s">
        <v>11079</v>
      </c>
    </row>
    <row r="22183" spans="1:6" x14ac:dyDescent="0.2">
      <c r="A22183" s="42" t="s">
        <v>6220</v>
      </c>
      <c r="B22183" s="42" t="s">
        <v>8464</v>
      </c>
      <c r="C22183">
        <v>2017</v>
      </c>
      <c r="D22183" s="42" t="s">
        <v>8496</v>
      </c>
      <c r="E22183" t="b">
        <v>0</v>
      </c>
      <c r="F22183" s="42" t="s">
        <v>11079</v>
      </c>
    </row>
    <row r="22184" spans="1:6" x14ac:dyDescent="0.2">
      <c r="A22184" s="42" t="s">
        <v>6222</v>
      </c>
      <c r="B22184" s="42" t="s">
        <v>8454</v>
      </c>
      <c r="C22184">
        <v>2013</v>
      </c>
      <c r="D22184" s="42" t="s">
        <v>10004</v>
      </c>
      <c r="E22184" t="b">
        <v>0</v>
      </c>
      <c r="F22184" s="42" t="s">
        <v>11131</v>
      </c>
    </row>
    <row r="22185" spans="1:6" x14ac:dyDescent="0.2">
      <c r="A22185" s="42" t="s">
        <v>6222</v>
      </c>
      <c r="B22185" s="42" t="s">
        <v>8454</v>
      </c>
      <c r="C22185">
        <v>2014</v>
      </c>
      <c r="D22185" s="42" t="s">
        <v>10810</v>
      </c>
      <c r="E22185" t="b">
        <v>0</v>
      </c>
      <c r="F22185" s="42" t="s">
        <v>11131</v>
      </c>
    </row>
    <row r="22186" spans="1:6" x14ac:dyDescent="0.2">
      <c r="A22186" s="42" t="s">
        <v>6222</v>
      </c>
      <c r="B22186" s="42" t="s">
        <v>8454</v>
      </c>
      <c r="C22186">
        <v>2015</v>
      </c>
      <c r="D22186" s="42" t="s">
        <v>8529</v>
      </c>
      <c r="E22186" t="b">
        <v>0</v>
      </c>
      <c r="F22186" s="42" t="s">
        <v>11131</v>
      </c>
    </row>
    <row r="22187" spans="1:6" x14ac:dyDescent="0.2">
      <c r="A22187" s="42" t="s">
        <v>6222</v>
      </c>
      <c r="B22187" s="42" t="s">
        <v>8454</v>
      </c>
      <c r="C22187">
        <v>2016</v>
      </c>
      <c r="D22187" s="42" t="s">
        <v>9427</v>
      </c>
      <c r="E22187" t="b">
        <v>0</v>
      </c>
      <c r="F22187" s="42" t="s">
        <v>11131</v>
      </c>
    </row>
    <row r="22188" spans="1:6" x14ac:dyDescent="0.2">
      <c r="A22188" s="42" t="s">
        <v>6222</v>
      </c>
      <c r="B22188" s="42" t="s">
        <v>8454</v>
      </c>
      <c r="C22188">
        <v>2017</v>
      </c>
      <c r="D22188" s="42" t="s">
        <v>8760</v>
      </c>
      <c r="E22188" t="b">
        <v>0</v>
      </c>
      <c r="F22188" s="42" t="s">
        <v>11131</v>
      </c>
    </row>
    <row r="22189" spans="1:6" x14ac:dyDescent="0.2">
      <c r="A22189" s="42" t="s">
        <v>6222</v>
      </c>
      <c r="B22189" s="42" t="s">
        <v>8454</v>
      </c>
      <c r="C22189">
        <v>2018</v>
      </c>
      <c r="D22189" s="42" t="s">
        <v>8670</v>
      </c>
      <c r="E22189" t="b">
        <v>0</v>
      </c>
      <c r="F22189" s="42" t="s">
        <v>11131</v>
      </c>
    </row>
    <row r="22190" spans="1:6" x14ac:dyDescent="0.2">
      <c r="A22190" s="42" t="s">
        <v>6222</v>
      </c>
      <c r="B22190" s="42" t="s">
        <v>8454</v>
      </c>
      <c r="C22190">
        <v>2019</v>
      </c>
      <c r="D22190" s="42" t="s">
        <v>8771</v>
      </c>
      <c r="E22190" t="b">
        <v>0</v>
      </c>
      <c r="F22190" s="42" t="s">
        <v>11131</v>
      </c>
    </row>
    <row r="22191" spans="1:6" x14ac:dyDescent="0.2">
      <c r="A22191" s="42" t="s">
        <v>6222</v>
      </c>
      <c r="B22191" s="42" t="s">
        <v>8462</v>
      </c>
      <c r="C22191">
        <v>2013</v>
      </c>
      <c r="D22191" s="42" t="s">
        <v>10004</v>
      </c>
      <c r="E22191" t="b">
        <v>0</v>
      </c>
      <c r="F22191" s="42" t="s">
        <v>11131</v>
      </c>
    </row>
    <row r="22192" spans="1:6" x14ac:dyDescent="0.2">
      <c r="A22192" s="42" t="s">
        <v>6222</v>
      </c>
      <c r="B22192" s="42" t="s">
        <v>8462</v>
      </c>
      <c r="C22192">
        <v>2014</v>
      </c>
      <c r="D22192" s="42" t="s">
        <v>10810</v>
      </c>
      <c r="E22192" t="b">
        <v>0</v>
      </c>
      <c r="F22192" s="42" t="s">
        <v>11131</v>
      </c>
    </row>
    <row r="22193" spans="1:6" x14ac:dyDescent="0.2">
      <c r="A22193" s="42" t="s">
        <v>6222</v>
      </c>
      <c r="B22193" s="42" t="s">
        <v>8462</v>
      </c>
      <c r="C22193">
        <v>2015</v>
      </c>
      <c r="D22193" s="42" t="s">
        <v>8529</v>
      </c>
      <c r="E22193" t="b">
        <v>0</v>
      </c>
      <c r="F22193" s="42" t="s">
        <v>11131</v>
      </c>
    </row>
    <row r="22194" spans="1:6" x14ac:dyDescent="0.2">
      <c r="A22194" s="42" t="s">
        <v>6222</v>
      </c>
      <c r="B22194" s="42" t="s">
        <v>8462</v>
      </c>
      <c r="C22194">
        <v>2016</v>
      </c>
      <c r="D22194" s="42" t="s">
        <v>9427</v>
      </c>
      <c r="E22194" t="b">
        <v>0</v>
      </c>
      <c r="F22194" s="42" t="s">
        <v>11131</v>
      </c>
    </row>
    <row r="22195" spans="1:6" x14ac:dyDescent="0.2">
      <c r="A22195" s="42" t="s">
        <v>6222</v>
      </c>
      <c r="B22195" s="42" t="s">
        <v>8462</v>
      </c>
      <c r="C22195">
        <v>2017</v>
      </c>
      <c r="D22195" s="42" t="s">
        <v>8760</v>
      </c>
      <c r="E22195" t="b">
        <v>0</v>
      </c>
      <c r="F22195" s="42" t="s">
        <v>11131</v>
      </c>
    </row>
    <row r="22196" spans="1:6" x14ac:dyDescent="0.2">
      <c r="A22196" s="42" t="s">
        <v>6222</v>
      </c>
      <c r="B22196" s="42" t="s">
        <v>8462</v>
      </c>
      <c r="C22196">
        <v>2018</v>
      </c>
      <c r="D22196" s="42" t="s">
        <v>8670</v>
      </c>
      <c r="E22196" t="b">
        <v>0</v>
      </c>
      <c r="F22196" s="42" t="s">
        <v>11131</v>
      </c>
    </row>
    <row r="22197" spans="1:6" x14ac:dyDescent="0.2">
      <c r="A22197" s="42" t="s">
        <v>6222</v>
      </c>
      <c r="B22197" s="42" t="s">
        <v>8462</v>
      </c>
      <c r="C22197">
        <v>2019</v>
      </c>
      <c r="D22197" s="42" t="s">
        <v>8771</v>
      </c>
      <c r="E22197" t="b">
        <v>0</v>
      </c>
      <c r="F22197" s="42" t="s">
        <v>11131</v>
      </c>
    </row>
    <row r="22198" spans="1:6" x14ac:dyDescent="0.2">
      <c r="A22198" s="42" t="s">
        <v>6222</v>
      </c>
      <c r="B22198" s="42" t="s">
        <v>8464</v>
      </c>
      <c r="C22198">
        <v>2013</v>
      </c>
      <c r="D22198" s="42" t="s">
        <v>8650</v>
      </c>
      <c r="E22198" t="b">
        <v>0</v>
      </c>
      <c r="F22198" s="42" t="s">
        <v>11131</v>
      </c>
    </row>
    <row r="22199" spans="1:6" x14ac:dyDescent="0.2">
      <c r="A22199" s="42" t="s">
        <v>6222</v>
      </c>
      <c r="B22199" s="42" t="s">
        <v>8464</v>
      </c>
      <c r="C22199">
        <v>2014</v>
      </c>
      <c r="D22199" s="42" t="s">
        <v>8496</v>
      </c>
      <c r="E22199" t="b">
        <v>0</v>
      </c>
      <c r="F22199" s="42" t="s">
        <v>11131</v>
      </c>
    </row>
    <row r="22200" spans="1:6" x14ac:dyDescent="0.2">
      <c r="A22200" s="42" t="s">
        <v>6222</v>
      </c>
      <c r="B22200" s="42" t="s">
        <v>8464</v>
      </c>
      <c r="C22200">
        <v>2015</v>
      </c>
      <c r="D22200" s="42" t="s">
        <v>8599</v>
      </c>
      <c r="E22200" t="b">
        <v>0</v>
      </c>
      <c r="F22200" s="42" t="s">
        <v>11131</v>
      </c>
    </row>
    <row r="22201" spans="1:6" x14ac:dyDescent="0.2">
      <c r="A22201" s="42" t="s">
        <v>6222</v>
      </c>
      <c r="B22201" s="42" t="s">
        <v>8464</v>
      </c>
      <c r="C22201">
        <v>2016</v>
      </c>
      <c r="D22201" s="42" t="s">
        <v>8962</v>
      </c>
      <c r="E22201" t="b">
        <v>0</v>
      </c>
      <c r="F22201" s="42" t="s">
        <v>11131</v>
      </c>
    </row>
    <row r="22202" spans="1:6" x14ac:dyDescent="0.2">
      <c r="A22202" s="42" t="s">
        <v>6222</v>
      </c>
      <c r="B22202" s="42" t="s">
        <v>8464</v>
      </c>
      <c r="C22202">
        <v>2017</v>
      </c>
      <c r="D22202" s="42" t="s">
        <v>8527</v>
      </c>
      <c r="E22202" t="b">
        <v>0</v>
      </c>
      <c r="F22202" s="42" t="s">
        <v>11131</v>
      </c>
    </row>
    <row r="22203" spans="1:6" x14ac:dyDescent="0.2">
      <c r="A22203" s="42" t="s">
        <v>6222</v>
      </c>
      <c r="B22203" s="42" t="s">
        <v>8464</v>
      </c>
      <c r="C22203">
        <v>2018</v>
      </c>
      <c r="D22203" s="42" t="s">
        <v>8527</v>
      </c>
      <c r="E22203" t="b">
        <v>0</v>
      </c>
      <c r="F22203" s="42" t="s">
        <v>11131</v>
      </c>
    </row>
    <row r="22204" spans="1:6" x14ac:dyDescent="0.2">
      <c r="A22204" s="42" t="s">
        <v>6222</v>
      </c>
      <c r="B22204" s="42" t="s">
        <v>8464</v>
      </c>
      <c r="C22204">
        <v>2019</v>
      </c>
      <c r="D22204" s="42" t="s">
        <v>8482</v>
      </c>
      <c r="E22204" t="b">
        <v>0</v>
      </c>
      <c r="F22204" s="42" t="s">
        <v>11131</v>
      </c>
    </row>
    <row r="22205" spans="1:6" x14ac:dyDescent="0.2">
      <c r="A22205" s="42" t="s">
        <v>6224</v>
      </c>
      <c r="B22205" s="42" t="s">
        <v>8454</v>
      </c>
      <c r="C22205">
        <v>2009</v>
      </c>
      <c r="D22205" s="42" t="s">
        <v>8673</v>
      </c>
      <c r="E22205" t="b">
        <v>0</v>
      </c>
      <c r="F22205" s="42" t="s">
        <v>11132</v>
      </c>
    </row>
    <row r="22206" spans="1:6" x14ac:dyDescent="0.2">
      <c r="A22206" s="42" t="s">
        <v>6224</v>
      </c>
      <c r="B22206" s="42" t="s">
        <v>8454</v>
      </c>
      <c r="C22206">
        <v>2010</v>
      </c>
      <c r="D22206" s="42" t="s">
        <v>8679</v>
      </c>
      <c r="E22206" t="b">
        <v>0</v>
      </c>
      <c r="F22206" s="42" t="s">
        <v>11132</v>
      </c>
    </row>
    <row r="22207" spans="1:6" x14ac:dyDescent="0.2">
      <c r="A22207" s="42" t="s">
        <v>6224</v>
      </c>
      <c r="B22207" s="42" t="s">
        <v>8454</v>
      </c>
      <c r="C22207">
        <v>2011</v>
      </c>
      <c r="D22207" s="42" t="s">
        <v>8679</v>
      </c>
      <c r="E22207" t="b">
        <v>0</v>
      </c>
      <c r="F22207" s="42" t="s">
        <v>11132</v>
      </c>
    </row>
    <row r="22208" spans="1:6" x14ac:dyDescent="0.2">
      <c r="A22208" s="42" t="s">
        <v>6224</v>
      </c>
      <c r="B22208" s="42" t="s">
        <v>8462</v>
      </c>
      <c r="C22208">
        <v>2009</v>
      </c>
      <c r="D22208" s="42" t="s">
        <v>8673</v>
      </c>
      <c r="E22208" t="b">
        <v>0</v>
      </c>
      <c r="F22208" s="42" t="s">
        <v>11132</v>
      </c>
    </row>
    <row r="22209" spans="1:6" x14ac:dyDescent="0.2">
      <c r="A22209" s="42" t="s">
        <v>6224</v>
      </c>
      <c r="B22209" s="42" t="s">
        <v>8462</v>
      </c>
      <c r="C22209">
        <v>2010</v>
      </c>
      <c r="D22209" s="42" t="s">
        <v>8679</v>
      </c>
      <c r="E22209" t="b">
        <v>0</v>
      </c>
      <c r="F22209" s="42" t="s">
        <v>11132</v>
      </c>
    </row>
    <row r="22210" spans="1:6" x14ac:dyDescent="0.2">
      <c r="A22210" s="42" t="s">
        <v>6224</v>
      </c>
      <c r="B22210" s="42" t="s">
        <v>8462</v>
      </c>
      <c r="C22210">
        <v>2011</v>
      </c>
      <c r="D22210" s="42" t="s">
        <v>8679</v>
      </c>
      <c r="E22210" t="b">
        <v>0</v>
      </c>
      <c r="F22210" s="42" t="s">
        <v>11132</v>
      </c>
    </row>
    <row r="22211" spans="1:6" x14ac:dyDescent="0.2">
      <c r="A22211" s="42" t="s">
        <v>6224</v>
      </c>
      <c r="B22211" s="42" t="s">
        <v>8464</v>
      </c>
      <c r="C22211">
        <v>2009</v>
      </c>
      <c r="D22211" s="42" t="s">
        <v>8496</v>
      </c>
      <c r="E22211" t="b">
        <v>0</v>
      </c>
      <c r="F22211" s="42" t="s">
        <v>11132</v>
      </c>
    </row>
    <row r="22212" spans="1:6" x14ac:dyDescent="0.2">
      <c r="A22212" s="42" t="s">
        <v>6224</v>
      </c>
      <c r="B22212" s="42" t="s">
        <v>8464</v>
      </c>
      <c r="C22212">
        <v>2010</v>
      </c>
      <c r="D22212" s="42" t="s">
        <v>8496</v>
      </c>
      <c r="E22212" t="b">
        <v>0</v>
      </c>
      <c r="F22212" s="42" t="s">
        <v>11132</v>
      </c>
    </row>
    <row r="22213" spans="1:6" x14ac:dyDescent="0.2">
      <c r="A22213" s="42" t="s">
        <v>6224</v>
      </c>
      <c r="B22213" s="42" t="s">
        <v>8464</v>
      </c>
      <c r="C22213">
        <v>2011</v>
      </c>
      <c r="D22213" s="42" t="s">
        <v>8496</v>
      </c>
      <c r="E22213" t="b">
        <v>0</v>
      </c>
      <c r="F22213" s="42" t="s">
        <v>11132</v>
      </c>
    </row>
    <row r="22214" spans="1:6" x14ac:dyDescent="0.2">
      <c r="A22214" s="42" t="s">
        <v>6226</v>
      </c>
      <c r="B22214" s="42" t="s">
        <v>8454</v>
      </c>
      <c r="C22214">
        <v>2013</v>
      </c>
      <c r="D22214" s="42" t="s">
        <v>9206</v>
      </c>
      <c r="E22214" t="b">
        <v>0</v>
      </c>
      <c r="F22214" s="42" t="s">
        <v>10906</v>
      </c>
    </row>
    <row r="22215" spans="1:6" x14ac:dyDescent="0.2">
      <c r="A22215" s="42" t="s">
        <v>6226</v>
      </c>
      <c r="B22215" s="42" t="s">
        <v>8454</v>
      </c>
      <c r="C22215">
        <v>2014</v>
      </c>
      <c r="D22215" s="42" t="s">
        <v>9193</v>
      </c>
      <c r="E22215" t="b">
        <v>0</v>
      </c>
      <c r="F22215" s="42" t="s">
        <v>10906</v>
      </c>
    </row>
    <row r="22216" spans="1:6" x14ac:dyDescent="0.2">
      <c r="A22216" s="42" t="s">
        <v>6226</v>
      </c>
      <c r="B22216" s="42" t="s">
        <v>8454</v>
      </c>
      <c r="C22216">
        <v>2015</v>
      </c>
      <c r="D22216" s="42" t="s">
        <v>9001</v>
      </c>
      <c r="E22216" t="b">
        <v>0</v>
      </c>
      <c r="F22216" s="42" t="s">
        <v>10906</v>
      </c>
    </row>
    <row r="22217" spans="1:6" x14ac:dyDescent="0.2">
      <c r="A22217" s="42" t="s">
        <v>6226</v>
      </c>
      <c r="B22217" s="42" t="s">
        <v>8454</v>
      </c>
      <c r="C22217">
        <v>2016</v>
      </c>
      <c r="D22217" s="42" t="s">
        <v>10377</v>
      </c>
      <c r="E22217" t="b">
        <v>0</v>
      </c>
      <c r="F22217" s="42" t="s">
        <v>10906</v>
      </c>
    </row>
    <row r="22218" spans="1:6" x14ac:dyDescent="0.2">
      <c r="A22218" s="42" t="s">
        <v>6226</v>
      </c>
      <c r="B22218" s="42" t="s">
        <v>8454</v>
      </c>
      <c r="C22218">
        <v>2017</v>
      </c>
      <c r="D22218" s="42" t="s">
        <v>8672</v>
      </c>
      <c r="E22218" t="b">
        <v>0</v>
      </c>
      <c r="F22218" s="42" t="s">
        <v>10906</v>
      </c>
    </row>
    <row r="22219" spans="1:6" x14ac:dyDescent="0.2">
      <c r="A22219" s="42" t="s">
        <v>6226</v>
      </c>
      <c r="B22219" s="42" t="s">
        <v>8454</v>
      </c>
      <c r="C22219">
        <v>2018</v>
      </c>
      <c r="D22219" s="42" t="s">
        <v>9101</v>
      </c>
      <c r="E22219" t="b">
        <v>0</v>
      </c>
      <c r="F22219" s="42" t="s">
        <v>10906</v>
      </c>
    </row>
    <row r="22220" spans="1:6" x14ac:dyDescent="0.2">
      <c r="A22220" s="42" t="s">
        <v>6226</v>
      </c>
      <c r="B22220" s="42" t="s">
        <v>8454</v>
      </c>
      <c r="C22220">
        <v>2019</v>
      </c>
      <c r="D22220" s="42" t="s">
        <v>9006</v>
      </c>
      <c r="E22220" t="b">
        <v>0</v>
      </c>
      <c r="F22220" s="42" t="s">
        <v>10906</v>
      </c>
    </row>
    <row r="22221" spans="1:6" x14ac:dyDescent="0.2">
      <c r="A22221" s="42" t="s">
        <v>6226</v>
      </c>
      <c r="B22221" s="42" t="s">
        <v>8462</v>
      </c>
      <c r="C22221">
        <v>2013</v>
      </c>
      <c r="D22221" s="42" t="s">
        <v>8513</v>
      </c>
      <c r="E22221" t="b">
        <v>0</v>
      </c>
      <c r="F22221" s="42" t="s">
        <v>10906</v>
      </c>
    </row>
    <row r="22222" spans="1:6" x14ac:dyDescent="0.2">
      <c r="A22222" s="42" t="s">
        <v>6226</v>
      </c>
      <c r="B22222" s="42" t="s">
        <v>8462</v>
      </c>
      <c r="C22222">
        <v>2014</v>
      </c>
      <c r="D22222" s="42" t="s">
        <v>9193</v>
      </c>
      <c r="E22222" t="b">
        <v>0</v>
      </c>
      <c r="F22222" s="42" t="s">
        <v>10906</v>
      </c>
    </row>
    <row r="22223" spans="1:6" x14ac:dyDescent="0.2">
      <c r="A22223" s="42" t="s">
        <v>6226</v>
      </c>
      <c r="B22223" s="42" t="s">
        <v>8462</v>
      </c>
      <c r="C22223">
        <v>2015</v>
      </c>
      <c r="D22223" s="42" t="s">
        <v>8530</v>
      </c>
      <c r="E22223" t="b">
        <v>0</v>
      </c>
      <c r="F22223" s="42" t="s">
        <v>10906</v>
      </c>
    </row>
    <row r="22224" spans="1:6" x14ac:dyDescent="0.2">
      <c r="A22224" s="42" t="s">
        <v>6226</v>
      </c>
      <c r="B22224" s="42" t="s">
        <v>8462</v>
      </c>
      <c r="C22224">
        <v>2016</v>
      </c>
      <c r="D22224" s="42" t="s">
        <v>10377</v>
      </c>
      <c r="E22224" t="b">
        <v>0</v>
      </c>
      <c r="F22224" s="42" t="s">
        <v>10906</v>
      </c>
    </row>
    <row r="22225" spans="1:6" x14ac:dyDescent="0.2">
      <c r="A22225" s="42" t="s">
        <v>6226</v>
      </c>
      <c r="B22225" s="42" t="s">
        <v>8462</v>
      </c>
      <c r="C22225">
        <v>2017</v>
      </c>
      <c r="D22225" s="42" t="s">
        <v>8672</v>
      </c>
      <c r="E22225" t="b">
        <v>0</v>
      </c>
      <c r="F22225" s="42" t="s">
        <v>10906</v>
      </c>
    </row>
    <row r="22226" spans="1:6" x14ac:dyDescent="0.2">
      <c r="A22226" s="42" t="s">
        <v>6226</v>
      </c>
      <c r="B22226" s="42" t="s">
        <v>8462</v>
      </c>
      <c r="C22226">
        <v>2018</v>
      </c>
      <c r="D22226" s="42" t="s">
        <v>9101</v>
      </c>
      <c r="E22226" t="b">
        <v>0</v>
      </c>
      <c r="F22226" s="42" t="s">
        <v>10906</v>
      </c>
    </row>
    <row r="22227" spans="1:6" x14ac:dyDescent="0.2">
      <c r="A22227" s="42" t="s">
        <v>6226</v>
      </c>
      <c r="B22227" s="42" t="s">
        <v>8462</v>
      </c>
      <c r="C22227">
        <v>2019</v>
      </c>
      <c r="D22227" s="42" t="s">
        <v>9136</v>
      </c>
      <c r="E22227" t="b">
        <v>0</v>
      </c>
      <c r="F22227" s="42" t="s">
        <v>10906</v>
      </c>
    </row>
    <row r="22228" spans="1:6" x14ac:dyDescent="0.2">
      <c r="A22228" s="42" t="s">
        <v>6226</v>
      </c>
      <c r="B22228" s="42" t="s">
        <v>8464</v>
      </c>
      <c r="C22228">
        <v>2013</v>
      </c>
      <c r="D22228" s="42" t="s">
        <v>9171</v>
      </c>
      <c r="E22228" t="b">
        <v>0</v>
      </c>
      <c r="F22228" s="42" t="s">
        <v>10906</v>
      </c>
    </row>
    <row r="22229" spans="1:6" x14ac:dyDescent="0.2">
      <c r="A22229" s="42" t="s">
        <v>6226</v>
      </c>
      <c r="B22229" s="42" t="s">
        <v>8464</v>
      </c>
      <c r="C22229">
        <v>2014</v>
      </c>
      <c r="D22229" s="42" t="s">
        <v>9172</v>
      </c>
      <c r="E22229" t="b">
        <v>0</v>
      </c>
      <c r="F22229" s="42" t="s">
        <v>10906</v>
      </c>
    </row>
    <row r="22230" spans="1:6" x14ac:dyDescent="0.2">
      <c r="A22230" s="42" t="s">
        <v>6226</v>
      </c>
      <c r="B22230" s="42" t="s">
        <v>8464</v>
      </c>
      <c r="C22230">
        <v>2015</v>
      </c>
      <c r="D22230" s="42" t="s">
        <v>9168</v>
      </c>
      <c r="E22230" t="b">
        <v>0</v>
      </c>
      <c r="F22230" s="42" t="s">
        <v>10906</v>
      </c>
    </row>
    <row r="22231" spans="1:6" x14ac:dyDescent="0.2">
      <c r="A22231" s="42" t="s">
        <v>6226</v>
      </c>
      <c r="B22231" s="42" t="s">
        <v>8464</v>
      </c>
      <c r="C22231">
        <v>2016</v>
      </c>
      <c r="D22231" s="42" t="s">
        <v>9135</v>
      </c>
      <c r="E22231" t="b">
        <v>0</v>
      </c>
      <c r="F22231" s="42" t="s">
        <v>10906</v>
      </c>
    </row>
    <row r="22232" spans="1:6" x14ac:dyDescent="0.2">
      <c r="A22232" s="42" t="s">
        <v>6226</v>
      </c>
      <c r="B22232" s="42" t="s">
        <v>8464</v>
      </c>
      <c r="C22232">
        <v>2017</v>
      </c>
      <c r="D22232" s="42" t="s">
        <v>8594</v>
      </c>
      <c r="E22232" t="b">
        <v>0</v>
      </c>
      <c r="F22232" s="42" t="s">
        <v>10906</v>
      </c>
    </row>
    <row r="22233" spans="1:6" x14ac:dyDescent="0.2">
      <c r="A22233" s="42" t="s">
        <v>6226</v>
      </c>
      <c r="B22233" s="42" t="s">
        <v>8464</v>
      </c>
      <c r="C22233">
        <v>2018</v>
      </c>
      <c r="D22233" s="42" t="s">
        <v>9125</v>
      </c>
      <c r="E22233" t="b">
        <v>0</v>
      </c>
      <c r="F22233" s="42" t="s">
        <v>10906</v>
      </c>
    </row>
    <row r="22234" spans="1:6" x14ac:dyDescent="0.2">
      <c r="A22234" s="42" t="s">
        <v>6226</v>
      </c>
      <c r="B22234" s="42" t="s">
        <v>8464</v>
      </c>
      <c r="C22234">
        <v>2019</v>
      </c>
      <c r="D22234" s="42" t="s">
        <v>8552</v>
      </c>
      <c r="E22234" t="b">
        <v>0</v>
      </c>
      <c r="F22234" s="42" t="s">
        <v>10906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53DAD1-106E-4716-9391-6DDCC745EC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Ticker</vt:lpstr>
      <vt:lpstr>Aktien</vt:lpstr>
      <vt:lpstr>YahooFinanceInfos</vt:lpstr>
      <vt:lpstr>Fundamentals</vt:lpstr>
    </vt:vector>
  </TitlesOfParts>
  <Company>Organization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Bolt, Martin</dc:creator>
  <cp:keywords>Internal</cp:keywords>
  <cp:lastModifiedBy>Roger Koch</cp:lastModifiedBy>
  <dcterms:created xsi:type="dcterms:W3CDTF">2020-04-22T08:33:37Z</dcterms:created>
  <dcterms:modified xsi:type="dcterms:W3CDTF">2020-05-18T08:51:18Z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7177bc23-5330-4c0c-92c3-7d7e8cc0025f</vt:lpwstr>
  </property>
  <property fmtid="{D5CDD505-2E9C-101B-9397-08002B2CF9AE}" pid="3" name="Classification">
    <vt:lpwstr>Internal</vt:lpwstr>
  </property>
</Properties>
</file>